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biller\src\main\webapp\Workbench\"/>
    </mc:Choice>
  </mc:AlternateContent>
  <bookViews>
    <workbookView xWindow="0" yWindow="0" windowWidth="20496" windowHeight="7608" firstSheet="1" activeTab="1"/>
  </bookViews>
  <sheets>
    <sheet name="Macro" sheetId="8" r:id="rId1"/>
    <sheet name="ILC Report" sheetId="1" r:id="rId2"/>
    <sheet name="WI Vs ASM" sheetId="2" r:id="rId3"/>
    <sheet name="ITWR Dump" sheetId="3" r:id="rId4"/>
    <sheet name="Team Data" sheetId="15" r:id="rId5"/>
    <sheet name="Active WWML" sheetId="9" r:id="rId6"/>
    <sheet name="Group" sheetId="14" r:id="rId7"/>
  </sheets>
  <functionGroups builtInGroupCount="18"/>
  <definedNames>
    <definedName name="_xlnm._FilterDatabase" localSheetId="5" hidden="1">'Active WWML'!$A$4:$AK$209</definedName>
    <definedName name="_xlnm._FilterDatabase" localSheetId="1" hidden="1">'ILC Report'!$A$1:$BC$4355</definedName>
    <definedName name="_xlnm._FilterDatabase" localSheetId="3" hidden="1">'ITWR Dump'!$A$1:$Y$1768</definedName>
    <definedName name="_xlnm._FilterDatabase" localSheetId="2" hidden="1">'WI Vs ASM'!$A$1:$L$256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" l="1"/>
  <c r="AD3" i="1"/>
  <c r="AE3" i="1"/>
  <c r="AF3" i="1"/>
  <c r="AG3" i="1"/>
  <c r="AH3" i="1"/>
  <c r="AK3" i="1"/>
  <c r="AL3" i="1"/>
  <c r="AM3" i="1"/>
  <c r="AN3" i="1"/>
  <c r="AO3" i="1"/>
  <c r="AP3" i="1"/>
  <c r="AQ3" i="1"/>
  <c r="AR3" i="1"/>
  <c r="AS3" i="1"/>
  <c r="AT3" i="1"/>
  <c r="AU3" i="1"/>
  <c r="AV3" i="1"/>
  <c r="AX3" i="1"/>
  <c r="AY3" i="1"/>
  <c r="BA3" i="1"/>
  <c r="BB3" i="1"/>
  <c r="AB4" i="1"/>
  <c r="AD4" i="1"/>
  <c r="AE4" i="1"/>
  <c r="AF4" i="1"/>
  <c r="AG4" i="1"/>
  <c r="AH4" i="1"/>
  <c r="AK4" i="1"/>
  <c r="AL4" i="1"/>
  <c r="AM4" i="1"/>
  <c r="AN4" i="1"/>
  <c r="AO4" i="1"/>
  <c r="AP4" i="1"/>
  <c r="AQ4" i="1"/>
  <c r="AR4" i="1"/>
  <c r="AS4" i="1"/>
  <c r="AT4" i="1"/>
  <c r="AU4" i="1"/>
  <c r="AV4" i="1"/>
  <c r="AX4" i="1"/>
  <c r="AY4" i="1"/>
  <c r="BA4" i="1"/>
  <c r="BB4" i="1"/>
  <c r="AB5" i="1"/>
  <c r="AD5" i="1"/>
  <c r="AE5" i="1"/>
  <c r="AF5" i="1"/>
  <c r="AG5" i="1"/>
  <c r="AH5" i="1"/>
  <c r="AK5" i="1"/>
  <c r="AL5" i="1"/>
  <c r="AM5" i="1"/>
  <c r="AN5" i="1"/>
  <c r="AO5" i="1"/>
  <c r="AP5" i="1"/>
  <c r="AQ5" i="1"/>
  <c r="AR5" i="1"/>
  <c r="AS5" i="1"/>
  <c r="AT5" i="1"/>
  <c r="AU5" i="1"/>
  <c r="AV5" i="1"/>
  <c r="AX5" i="1"/>
  <c r="AY5" i="1"/>
  <c r="BA5" i="1"/>
  <c r="BB5" i="1"/>
  <c r="AB6" i="1"/>
  <c r="AD6" i="1"/>
  <c r="AE6" i="1"/>
  <c r="AF6" i="1"/>
  <c r="AG6" i="1"/>
  <c r="AH6" i="1"/>
  <c r="AK6" i="1"/>
  <c r="AL6" i="1"/>
  <c r="AM6" i="1"/>
  <c r="AN6" i="1"/>
  <c r="AO6" i="1"/>
  <c r="AP6" i="1"/>
  <c r="AQ6" i="1"/>
  <c r="AR6" i="1"/>
  <c r="AS6" i="1"/>
  <c r="AT6" i="1"/>
  <c r="AU6" i="1"/>
  <c r="AV6" i="1"/>
  <c r="AX6" i="1"/>
  <c r="AY6" i="1"/>
  <c r="BA6" i="1"/>
  <c r="BB6" i="1"/>
  <c r="AB7" i="1"/>
  <c r="AD7" i="1"/>
  <c r="AE7" i="1"/>
  <c r="AF7" i="1"/>
  <c r="AG7" i="1"/>
  <c r="AH7" i="1"/>
  <c r="AK7" i="1"/>
  <c r="AL7" i="1"/>
  <c r="AM7" i="1"/>
  <c r="AN7" i="1"/>
  <c r="AO7" i="1"/>
  <c r="AP7" i="1"/>
  <c r="AQ7" i="1"/>
  <c r="AR7" i="1"/>
  <c r="AS7" i="1"/>
  <c r="AT7" i="1"/>
  <c r="AU7" i="1"/>
  <c r="AV7" i="1"/>
  <c r="AX7" i="1"/>
  <c r="AY7" i="1"/>
  <c r="BA7" i="1"/>
  <c r="BB7" i="1"/>
  <c r="AB8" i="1"/>
  <c r="AD8" i="1"/>
  <c r="AE8" i="1"/>
  <c r="AF8" i="1"/>
  <c r="AG8" i="1"/>
  <c r="AH8" i="1"/>
  <c r="AK8" i="1"/>
  <c r="AL8" i="1"/>
  <c r="AM8" i="1"/>
  <c r="AN8" i="1"/>
  <c r="AO8" i="1"/>
  <c r="AP8" i="1"/>
  <c r="AQ8" i="1"/>
  <c r="AR8" i="1"/>
  <c r="AS8" i="1"/>
  <c r="AT8" i="1"/>
  <c r="AU8" i="1"/>
  <c r="AV8" i="1"/>
  <c r="AX8" i="1"/>
  <c r="AY8" i="1"/>
  <c r="BA8" i="1"/>
  <c r="BB8" i="1"/>
  <c r="AB9" i="1"/>
  <c r="AD9" i="1"/>
  <c r="AE9" i="1"/>
  <c r="AF9" i="1"/>
  <c r="AG9" i="1"/>
  <c r="AH9" i="1"/>
  <c r="AK9" i="1"/>
  <c r="AL9" i="1"/>
  <c r="AM9" i="1"/>
  <c r="AN9" i="1"/>
  <c r="AO9" i="1"/>
  <c r="AP9" i="1"/>
  <c r="AQ9" i="1"/>
  <c r="AR9" i="1"/>
  <c r="AS9" i="1"/>
  <c r="AT9" i="1"/>
  <c r="AU9" i="1"/>
  <c r="AV9" i="1"/>
  <c r="AX9" i="1"/>
  <c r="AY9" i="1"/>
  <c r="BA9" i="1"/>
  <c r="BB9" i="1"/>
  <c r="AB10" i="1"/>
  <c r="AD10" i="1"/>
  <c r="AE10" i="1"/>
  <c r="AF10" i="1"/>
  <c r="AG10" i="1"/>
  <c r="AH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X10" i="1"/>
  <c r="AY10" i="1"/>
  <c r="BA10" i="1"/>
  <c r="BB10" i="1"/>
  <c r="AB11" i="1"/>
  <c r="AD11" i="1"/>
  <c r="AE11" i="1"/>
  <c r="AF11" i="1"/>
  <c r="AG11" i="1"/>
  <c r="AH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X11" i="1"/>
  <c r="AY11" i="1"/>
  <c r="BA11" i="1"/>
  <c r="BB11" i="1"/>
  <c r="AB12" i="1"/>
  <c r="AE12" i="1"/>
  <c r="AF12" i="1"/>
  <c r="AG12" i="1"/>
  <c r="AH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X12" i="1"/>
  <c r="AY12" i="1"/>
  <c r="BA12" i="1"/>
  <c r="BB12" i="1"/>
  <c r="AB13" i="1"/>
  <c r="AE13" i="1"/>
  <c r="AF13" i="1"/>
  <c r="AG13" i="1"/>
  <c r="AH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X13" i="1"/>
  <c r="AY13" i="1"/>
  <c r="BA13" i="1"/>
  <c r="BB13" i="1"/>
  <c r="AB14" i="1"/>
  <c r="AE14" i="1"/>
  <c r="AF14" i="1"/>
  <c r="AG14" i="1"/>
  <c r="AH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X14" i="1"/>
  <c r="AY14" i="1"/>
  <c r="BA14" i="1"/>
  <c r="BB14" i="1"/>
  <c r="AB15" i="1"/>
  <c r="AE15" i="1"/>
  <c r="AF15" i="1"/>
  <c r="AG15" i="1"/>
  <c r="AH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X15" i="1"/>
  <c r="AY15" i="1"/>
  <c r="BA15" i="1"/>
  <c r="BB15" i="1"/>
  <c r="AB16" i="1"/>
  <c r="AE16" i="1"/>
  <c r="AF16" i="1"/>
  <c r="AG16" i="1"/>
  <c r="AH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X16" i="1"/>
  <c r="AY16" i="1"/>
  <c r="BA16" i="1"/>
  <c r="BB16" i="1"/>
  <c r="AB17" i="1"/>
  <c r="AE17" i="1"/>
  <c r="AF17" i="1"/>
  <c r="AG17" i="1"/>
  <c r="AH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X17" i="1"/>
  <c r="AY17" i="1"/>
  <c r="BA17" i="1"/>
  <c r="BB17" i="1"/>
  <c r="AB18" i="1"/>
  <c r="AE18" i="1"/>
  <c r="AF18" i="1"/>
  <c r="AG18" i="1"/>
  <c r="AH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X18" i="1"/>
  <c r="AY18" i="1"/>
  <c r="BA18" i="1"/>
  <c r="BB18" i="1"/>
  <c r="AB19" i="1"/>
  <c r="AE19" i="1"/>
  <c r="AF19" i="1"/>
  <c r="AG19" i="1"/>
  <c r="AH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X19" i="1"/>
  <c r="AY19" i="1"/>
  <c r="BA19" i="1"/>
  <c r="BB19" i="1"/>
  <c r="AB20" i="1"/>
  <c r="AE20" i="1"/>
  <c r="AF20" i="1"/>
  <c r="AG20" i="1"/>
  <c r="AH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X20" i="1"/>
  <c r="AY20" i="1"/>
  <c r="BA20" i="1"/>
  <c r="BB20" i="1"/>
  <c r="AB21" i="1"/>
  <c r="AE21" i="1"/>
  <c r="AF21" i="1"/>
  <c r="AG21" i="1"/>
  <c r="AH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X21" i="1"/>
  <c r="AY21" i="1"/>
  <c r="BA21" i="1"/>
  <c r="BB21" i="1"/>
  <c r="AB22" i="1"/>
  <c r="AE22" i="1"/>
  <c r="AF22" i="1"/>
  <c r="AG22" i="1"/>
  <c r="AH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X22" i="1"/>
  <c r="AY22" i="1"/>
  <c r="BA22" i="1"/>
  <c r="BB22" i="1"/>
  <c r="AB23" i="1"/>
  <c r="AE23" i="1"/>
  <c r="AF23" i="1"/>
  <c r="AG23" i="1"/>
  <c r="AH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X23" i="1"/>
  <c r="AY23" i="1"/>
  <c r="BA23" i="1"/>
  <c r="BB23" i="1"/>
  <c r="AB24" i="1"/>
  <c r="AE24" i="1"/>
  <c r="AF24" i="1"/>
  <c r="AG24" i="1"/>
  <c r="AH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X24" i="1"/>
  <c r="AY24" i="1"/>
  <c r="BA24" i="1"/>
  <c r="BB24" i="1"/>
  <c r="AB25" i="1"/>
  <c r="AD25" i="1"/>
  <c r="AE25" i="1"/>
  <c r="AF25" i="1"/>
  <c r="AG25" i="1"/>
  <c r="AH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X25" i="1"/>
  <c r="AY25" i="1"/>
  <c r="BA25" i="1"/>
  <c r="BB25" i="1"/>
  <c r="AB26" i="1"/>
  <c r="AD26" i="1"/>
  <c r="AE26" i="1"/>
  <c r="AF26" i="1"/>
  <c r="AG26" i="1"/>
  <c r="AH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X26" i="1"/>
  <c r="AY26" i="1"/>
  <c r="BA26" i="1"/>
  <c r="BB26" i="1"/>
  <c r="AB27" i="1"/>
  <c r="AD27" i="1"/>
  <c r="AE27" i="1"/>
  <c r="AF27" i="1"/>
  <c r="AG27" i="1"/>
  <c r="AH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X27" i="1"/>
  <c r="AY27" i="1"/>
  <c r="BA27" i="1"/>
  <c r="BB27" i="1"/>
  <c r="AB28" i="1"/>
  <c r="AD28" i="1"/>
  <c r="AE28" i="1"/>
  <c r="AF28" i="1"/>
  <c r="AG28" i="1"/>
  <c r="AH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X28" i="1"/>
  <c r="AY28" i="1"/>
  <c r="BA28" i="1"/>
  <c r="BB28" i="1"/>
  <c r="AB29" i="1"/>
  <c r="AD29" i="1"/>
  <c r="AE29" i="1"/>
  <c r="AF29" i="1"/>
  <c r="AG29" i="1"/>
  <c r="AH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X29" i="1"/>
  <c r="AY29" i="1"/>
  <c r="BA29" i="1"/>
  <c r="BB29" i="1"/>
  <c r="AB30" i="1"/>
  <c r="AD30" i="1"/>
  <c r="AE30" i="1"/>
  <c r="AF30" i="1"/>
  <c r="AG30" i="1"/>
  <c r="AH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X30" i="1"/>
  <c r="AY30" i="1"/>
  <c r="BA30" i="1"/>
  <c r="BB30" i="1"/>
  <c r="AB31" i="1"/>
  <c r="AD31" i="1"/>
  <c r="AE31" i="1"/>
  <c r="AF31" i="1"/>
  <c r="AG31" i="1"/>
  <c r="AH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X31" i="1"/>
  <c r="AY31" i="1"/>
  <c r="BA31" i="1"/>
  <c r="BB31" i="1"/>
  <c r="AB32" i="1"/>
  <c r="AD32" i="1"/>
  <c r="AE32" i="1"/>
  <c r="AF32" i="1"/>
  <c r="AG32" i="1"/>
  <c r="AH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X32" i="1"/>
  <c r="AY32" i="1"/>
  <c r="BA32" i="1"/>
  <c r="BB32" i="1"/>
  <c r="AB33" i="1"/>
  <c r="AD33" i="1"/>
  <c r="AE33" i="1"/>
  <c r="AF33" i="1"/>
  <c r="AG33" i="1"/>
  <c r="AH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X33" i="1"/>
  <c r="AY33" i="1"/>
  <c r="BA33" i="1"/>
  <c r="BB33" i="1"/>
  <c r="AB34" i="1"/>
  <c r="AD34" i="1"/>
  <c r="AE34" i="1"/>
  <c r="AF34" i="1"/>
  <c r="AG34" i="1"/>
  <c r="AH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X34" i="1"/>
  <c r="AY34" i="1"/>
  <c r="BA34" i="1"/>
  <c r="BB34" i="1"/>
  <c r="AB35" i="1"/>
  <c r="AD35" i="1"/>
  <c r="AE35" i="1"/>
  <c r="AF35" i="1"/>
  <c r="AG35" i="1"/>
  <c r="AH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X35" i="1"/>
  <c r="AY35" i="1"/>
  <c r="BA35" i="1"/>
  <c r="BB35" i="1"/>
  <c r="AB36" i="1"/>
  <c r="AD36" i="1"/>
  <c r="AE36" i="1"/>
  <c r="AF36" i="1"/>
  <c r="AG36" i="1"/>
  <c r="AH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X36" i="1"/>
  <c r="AY36" i="1"/>
  <c r="BA36" i="1"/>
  <c r="BB36" i="1"/>
  <c r="AB37" i="1"/>
  <c r="AD37" i="1"/>
  <c r="AE37" i="1"/>
  <c r="AF37" i="1"/>
  <c r="AG37" i="1"/>
  <c r="AH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X37" i="1"/>
  <c r="AY37" i="1"/>
  <c r="BA37" i="1"/>
  <c r="BB37" i="1"/>
  <c r="AB38" i="1"/>
  <c r="AD38" i="1"/>
  <c r="AE38" i="1"/>
  <c r="AF38" i="1"/>
  <c r="AG38" i="1"/>
  <c r="AH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X38" i="1"/>
  <c r="AY38" i="1"/>
  <c r="BA38" i="1"/>
  <c r="BB38" i="1"/>
  <c r="AB39" i="1"/>
  <c r="AD39" i="1"/>
  <c r="AE39" i="1"/>
  <c r="AF39" i="1"/>
  <c r="AG39" i="1"/>
  <c r="AH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X39" i="1"/>
  <c r="AY39" i="1"/>
  <c r="BA39" i="1"/>
  <c r="BB39" i="1"/>
  <c r="AB40" i="1"/>
  <c r="AD40" i="1"/>
  <c r="AE40" i="1"/>
  <c r="AF40" i="1"/>
  <c r="AG40" i="1"/>
  <c r="AH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X40" i="1"/>
  <c r="AY40" i="1"/>
  <c r="BA40" i="1"/>
  <c r="BB40" i="1"/>
  <c r="AB41" i="1"/>
  <c r="AE41" i="1"/>
  <c r="AF41" i="1"/>
  <c r="AG41" i="1"/>
  <c r="AH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X41" i="1"/>
  <c r="AY41" i="1"/>
  <c r="BA41" i="1"/>
  <c r="BB41" i="1"/>
  <c r="AB42" i="1"/>
  <c r="AD42" i="1"/>
  <c r="AE42" i="1"/>
  <c r="AF42" i="1"/>
  <c r="AG42" i="1"/>
  <c r="AH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X42" i="1"/>
  <c r="AY42" i="1"/>
  <c r="BA42" i="1"/>
  <c r="BB42" i="1"/>
  <c r="AB43" i="1"/>
  <c r="AE43" i="1"/>
  <c r="AF43" i="1"/>
  <c r="AG43" i="1"/>
  <c r="AH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X43" i="1"/>
  <c r="AY43" i="1"/>
  <c r="BA43" i="1"/>
  <c r="BB43" i="1"/>
  <c r="AB44" i="1"/>
  <c r="AE44" i="1"/>
  <c r="AF44" i="1"/>
  <c r="AG44" i="1"/>
  <c r="AH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BA44" i="1"/>
  <c r="BB44" i="1"/>
  <c r="AB45" i="1"/>
  <c r="AE45" i="1"/>
  <c r="AF45" i="1"/>
  <c r="AG45" i="1"/>
  <c r="AH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X45" i="1"/>
  <c r="AY45" i="1"/>
  <c r="BA45" i="1"/>
  <c r="BB45" i="1"/>
  <c r="AB46" i="1"/>
  <c r="AE46" i="1"/>
  <c r="AF46" i="1"/>
  <c r="AG46" i="1"/>
  <c r="AH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X46" i="1"/>
  <c r="AY46" i="1"/>
  <c r="BA46" i="1"/>
  <c r="BB46" i="1"/>
  <c r="AB47" i="1"/>
  <c r="AE47" i="1"/>
  <c r="AF47" i="1"/>
  <c r="AG47" i="1"/>
  <c r="AH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X47" i="1"/>
  <c r="AY47" i="1"/>
  <c r="BA47" i="1"/>
  <c r="BB47" i="1"/>
  <c r="AB48" i="1"/>
  <c r="AE48" i="1"/>
  <c r="AF48" i="1"/>
  <c r="AG48" i="1"/>
  <c r="AH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X48" i="1"/>
  <c r="AY48" i="1"/>
  <c r="BA48" i="1"/>
  <c r="BB48" i="1"/>
  <c r="AB49" i="1"/>
  <c r="AE49" i="1"/>
  <c r="AF49" i="1"/>
  <c r="AG49" i="1"/>
  <c r="AH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X49" i="1"/>
  <c r="AY49" i="1"/>
  <c r="BA49" i="1"/>
  <c r="BB49" i="1"/>
  <c r="AB50" i="1"/>
  <c r="AE50" i="1"/>
  <c r="AF50" i="1"/>
  <c r="AG50" i="1"/>
  <c r="AH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X50" i="1"/>
  <c r="AY50" i="1"/>
  <c r="BA50" i="1"/>
  <c r="BB50" i="1"/>
  <c r="AB51" i="1"/>
  <c r="AE51" i="1"/>
  <c r="AF51" i="1"/>
  <c r="AG51" i="1"/>
  <c r="AH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X51" i="1"/>
  <c r="AY51" i="1"/>
  <c r="BA51" i="1"/>
  <c r="BB51" i="1"/>
  <c r="AB52" i="1"/>
  <c r="AE52" i="1"/>
  <c r="AF52" i="1"/>
  <c r="AG52" i="1"/>
  <c r="AH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X52" i="1"/>
  <c r="AY52" i="1"/>
  <c r="BA52" i="1"/>
  <c r="BB52" i="1"/>
  <c r="AB53" i="1"/>
  <c r="AD53" i="1"/>
  <c r="AE53" i="1"/>
  <c r="AF53" i="1"/>
  <c r="AG53" i="1"/>
  <c r="AH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X53" i="1"/>
  <c r="AY53" i="1"/>
  <c r="BA53" i="1"/>
  <c r="BB53" i="1"/>
  <c r="AB54" i="1"/>
  <c r="AE54" i="1"/>
  <c r="AF54" i="1"/>
  <c r="AG54" i="1"/>
  <c r="AH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X54" i="1"/>
  <c r="AY54" i="1"/>
  <c r="BA54" i="1"/>
  <c r="BB54" i="1"/>
  <c r="AB55" i="1"/>
  <c r="AE55" i="1"/>
  <c r="AF55" i="1"/>
  <c r="AG55" i="1"/>
  <c r="AH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X55" i="1"/>
  <c r="AY55" i="1"/>
  <c r="BA55" i="1"/>
  <c r="BB55" i="1"/>
  <c r="AB56" i="1"/>
  <c r="AE56" i="1"/>
  <c r="AF56" i="1"/>
  <c r="AG56" i="1"/>
  <c r="AH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X56" i="1"/>
  <c r="AY56" i="1"/>
  <c r="BA56" i="1"/>
  <c r="BB56" i="1"/>
  <c r="AB57" i="1"/>
  <c r="AE57" i="1"/>
  <c r="AF57" i="1"/>
  <c r="AG57" i="1"/>
  <c r="AH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X57" i="1"/>
  <c r="AY57" i="1"/>
  <c r="BA57" i="1"/>
  <c r="BB57" i="1"/>
  <c r="AB58" i="1"/>
  <c r="AE58" i="1"/>
  <c r="AF58" i="1"/>
  <c r="AG58" i="1"/>
  <c r="AH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X58" i="1"/>
  <c r="AY58" i="1"/>
  <c r="BA58" i="1"/>
  <c r="BB58" i="1"/>
  <c r="AB59" i="1"/>
  <c r="AE59" i="1"/>
  <c r="AF59" i="1"/>
  <c r="AG59" i="1"/>
  <c r="AH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X59" i="1"/>
  <c r="AY59" i="1"/>
  <c r="BA59" i="1"/>
  <c r="BB59" i="1"/>
  <c r="AB60" i="1"/>
  <c r="AE60" i="1"/>
  <c r="AF60" i="1"/>
  <c r="AG60" i="1"/>
  <c r="AH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X60" i="1"/>
  <c r="AY60" i="1"/>
  <c r="BA60" i="1"/>
  <c r="BB60" i="1"/>
  <c r="AB61" i="1"/>
  <c r="AE61" i="1"/>
  <c r="AF61" i="1"/>
  <c r="AG61" i="1"/>
  <c r="AH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X61" i="1"/>
  <c r="AY61" i="1"/>
  <c r="BA61" i="1"/>
  <c r="BB61" i="1"/>
  <c r="AB62" i="1"/>
  <c r="AE62" i="1"/>
  <c r="AF62" i="1"/>
  <c r="AG62" i="1"/>
  <c r="AH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X62" i="1"/>
  <c r="AY62" i="1"/>
  <c r="BA62" i="1"/>
  <c r="BB62" i="1"/>
  <c r="AB63" i="1"/>
  <c r="AE63" i="1"/>
  <c r="AF63" i="1"/>
  <c r="AG63" i="1"/>
  <c r="AH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X63" i="1"/>
  <c r="AY63" i="1"/>
  <c r="BA63" i="1"/>
  <c r="BB63" i="1"/>
  <c r="AB64" i="1"/>
  <c r="AE64" i="1"/>
  <c r="AF64" i="1"/>
  <c r="AG64" i="1"/>
  <c r="AH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X64" i="1"/>
  <c r="AY64" i="1"/>
  <c r="BA64" i="1"/>
  <c r="BB64" i="1"/>
  <c r="AB65" i="1"/>
  <c r="AE65" i="1"/>
  <c r="AF65" i="1"/>
  <c r="AG65" i="1"/>
  <c r="AH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X65" i="1"/>
  <c r="AY65" i="1"/>
  <c r="BA65" i="1"/>
  <c r="BB65" i="1"/>
  <c r="AB66" i="1"/>
  <c r="AE66" i="1"/>
  <c r="AF66" i="1"/>
  <c r="AG66" i="1"/>
  <c r="AH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X66" i="1"/>
  <c r="AY66" i="1"/>
  <c r="BA66" i="1"/>
  <c r="BB66" i="1"/>
  <c r="AB67" i="1"/>
  <c r="AE67" i="1"/>
  <c r="AF67" i="1"/>
  <c r="AG67" i="1"/>
  <c r="AH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X67" i="1"/>
  <c r="AY67" i="1"/>
  <c r="BA67" i="1"/>
  <c r="BB67" i="1"/>
  <c r="AB68" i="1"/>
  <c r="AE68" i="1"/>
  <c r="AF68" i="1"/>
  <c r="AG68" i="1"/>
  <c r="AH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X68" i="1"/>
  <c r="AY68" i="1"/>
  <c r="BA68" i="1"/>
  <c r="BB68" i="1"/>
  <c r="AB69" i="1"/>
  <c r="AE69" i="1"/>
  <c r="AF69" i="1"/>
  <c r="AG69" i="1"/>
  <c r="AH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X69" i="1"/>
  <c r="AY69" i="1"/>
  <c r="BA69" i="1"/>
  <c r="BB69" i="1"/>
  <c r="AB70" i="1"/>
  <c r="AE70" i="1"/>
  <c r="AF70" i="1"/>
  <c r="AG70" i="1"/>
  <c r="AH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X70" i="1"/>
  <c r="AY70" i="1"/>
  <c r="BA70" i="1"/>
  <c r="BB70" i="1"/>
  <c r="AB71" i="1"/>
  <c r="AE71" i="1"/>
  <c r="AF71" i="1"/>
  <c r="AG71" i="1"/>
  <c r="AH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X71" i="1"/>
  <c r="AY71" i="1"/>
  <c r="BA71" i="1"/>
  <c r="BB71" i="1"/>
  <c r="AB72" i="1"/>
  <c r="AE72" i="1"/>
  <c r="AF72" i="1"/>
  <c r="AG72" i="1"/>
  <c r="AH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X72" i="1"/>
  <c r="AY72" i="1"/>
  <c r="BA72" i="1"/>
  <c r="BB72" i="1"/>
  <c r="AB73" i="1"/>
  <c r="AE73" i="1"/>
  <c r="AF73" i="1"/>
  <c r="AG73" i="1"/>
  <c r="AH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X73" i="1"/>
  <c r="AY73" i="1"/>
  <c r="BA73" i="1"/>
  <c r="BB73" i="1"/>
  <c r="AB74" i="1"/>
  <c r="AE74" i="1"/>
  <c r="AF74" i="1"/>
  <c r="AG74" i="1"/>
  <c r="AH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X74" i="1"/>
  <c r="AY74" i="1"/>
  <c r="BA74" i="1"/>
  <c r="BB74" i="1"/>
  <c r="AB75" i="1"/>
  <c r="AE75" i="1"/>
  <c r="AF75" i="1"/>
  <c r="AG75" i="1"/>
  <c r="AH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X75" i="1"/>
  <c r="AY75" i="1"/>
  <c r="BA75" i="1"/>
  <c r="BB75" i="1"/>
  <c r="AB76" i="1"/>
  <c r="AE76" i="1"/>
  <c r="AF76" i="1"/>
  <c r="AG76" i="1"/>
  <c r="AH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X76" i="1"/>
  <c r="AY76" i="1"/>
  <c r="BA76" i="1"/>
  <c r="BB76" i="1"/>
  <c r="AB77" i="1"/>
  <c r="AE77" i="1"/>
  <c r="AF77" i="1"/>
  <c r="AG77" i="1"/>
  <c r="AH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X77" i="1"/>
  <c r="AY77" i="1"/>
  <c r="BA77" i="1"/>
  <c r="BB77" i="1"/>
  <c r="AB78" i="1"/>
  <c r="AE78" i="1"/>
  <c r="AF78" i="1"/>
  <c r="AG78" i="1"/>
  <c r="AH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X78" i="1"/>
  <c r="AY78" i="1"/>
  <c r="BA78" i="1"/>
  <c r="BB78" i="1"/>
  <c r="AB79" i="1"/>
  <c r="AE79" i="1"/>
  <c r="AF79" i="1"/>
  <c r="AG79" i="1"/>
  <c r="AH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X79" i="1"/>
  <c r="AY79" i="1"/>
  <c r="BA79" i="1"/>
  <c r="BB79" i="1"/>
  <c r="AB80" i="1"/>
  <c r="AE80" i="1"/>
  <c r="AF80" i="1"/>
  <c r="AG80" i="1"/>
  <c r="AH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X80" i="1"/>
  <c r="AY80" i="1"/>
  <c r="BA80" i="1"/>
  <c r="BB80" i="1"/>
  <c r="AB81" i="1"/>
  <c r="AE81" i="1"/>
  <c r="AF81" i="1"/>
  <c r="AG81" i="1"/>
  <c r="AH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X81" i="1"/>
  <c r="AY81" i="1"/>
  <c r="BA81" i="1"/>
  <c r="BB81" i="1"/>
  <c r="AB82" i="1"/>
  <c r="AE82" i="1"/>
  <c r="AF82" i="1"/>
  <c r="AG82" i="1"/>
  <c r="AH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X82" i="1"/>
  <c r="AY82" i="1"/>
  <c r="BA82" i="1"/>
  <c r="BB82" i="1"/>
  <c r="AB83" i="1"/>
  <c r="AE83" i="1"/>
  <c r="AF83" i="1"/>
  <c r="AG83" i="1"/>
  <c r="AH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X83" i="1"/>
  <c r="AY83" i="1"/>
  <c r="BA83" i="1"/>
  <c r="BB83" i="1"/>
  <c r="AB84" i="1"/>
  <c r="AE84" i="1"/>
  <c r="AF84" i="1"/>
  <c r="AG84" i="1"/>
  <c r="AH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X84" i="1"/>
  <c r="AY84" i="1"/>
  <c r="BA84" i="1"/>
  <c r="BB84" i="1"/>
  <c r="AB85" i="1"/>
  <c r="AE85" i="1"/>
  <c r="AF85" i="1"/>
  <c r="AG85" i="1"/>
  <c r="AH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X85" i="1"/>
  <c r="AY85" i="1"/>
  <c r="BA85" i="1"/>
  <c r="BB85" i="1"/>
  <c r="AB86" i="1"/>
  <c r="AE86" i="1"/>
  <c r="AF86" i="1"/>
  <c r="AG86" i="1"/>
  <c r="AH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X86" i="1"/>
  <c r="AY86" i="1"/>
  <c r="BA86" i="1"/>
  <c r="BB86" i="1"/>
  <c r="AB87" i="1"/>
  <c r="AE87" i="1"/>
  <c r="AF87" i="1"/>
  <c r="AG87" i="1"/>
  <c r="AH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X87" i="1"/>
  <c r="AY87" i="1"/>
  <c r="BA87" i="1"/>
  <c r="BB87" i="1"/>
  <c r="AB88" i="1"/>
  <c r="AE88" i="1"/>
  <c r="AF88" i="1"/>
  <c r="AG88" i="1"/>
  <c r="AH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X88" i="1"/>
  <c r="AY88" i="1"/>
  <c r="BA88" i="1"/>
  <c r="BB88" i="1"/>
  <c r="AB89" i="1"/>
  <c r="AE89" i="1"/>
  <c r="AF89" i="1"/>
  <c r="AG89" i="1"/>
  <c r="AH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X89" i="1"/>
  <c r="AY89" i="1"/>
  <c r="BA89" i="1"/>
  <c r="BB89" i="1"/>
  <c r="AB90" i="1"/>
  <c r="AE90" i="1"/>
  <c r="AF90" i="1"/>
  <c r="AG90" i="1"/>
  <c r="AH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X90" i="1"/>
  <c r="AY90" i="1"/>
  <c r="BA90" i="1"/>
  <c r="BB90" i="1"/>
  <c r="AB91" i="1"/>
  <c r="AE91" i="1"/>
  <c r="AF91" i="1"/>
  <c r="AG91" i="1"/>
  <c r="AH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X91" i="1"/>
  <c r="AY91" i="1"/>
  <c r="BA91" i="1"/>
  <c r="BB91" i="1"/>
  <c r="AB92" i="1"/>
  <c r="AE92" i="1"/>
  <c r="AF92" i="1"/>
  <c r="AG92" i="1"/>
  <c r="AH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X92" i="1"/>
  <c r="AY92" i="1"/>
  <c r="BA92" i="1"/>
  <c r="BB92" i="1"/>
  <c r="AB93" i="1"/>
  <c r="AE93" i="1"/>
  <c r="AF93" i="1"/>
  <c r="AG93" i="1"/>
  <c r="AH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X93" i="1"/>
  <c r="AY93" i="1"/>
  <c r="BA93" i="1"/>
  <c r="BB93" i="1"/>
  <c r="AB94" i="1"/>
  <c r="AE94" i="1"/>
  <c r="AF94" i="1"/>
  <c r="AG94" i="1"/>
  <c r="AH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X94" i="1"/>
  <c r="AY94" i="1"/>
  <c r="BA94" i="1"/>
  <c r="BB94" i="1"/>
  <c r="AB95" i="1"/>
  <c r="AE95" i="1"/>
  <c r="AF95" i="1"/>
  <c r="AG95" i="1"/>
  <c r="AH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X95" i="1"/>
  <c r="AY95" i="1"/>
  <c r="BA95" i="1"/>
  <c r="BB95" i="1"/>
  <c r="AB96" i="1"/>
  <c r="AE96" i="1"/>
  <c r="AF96" i="1"/>
  <c r="AG96" i="1"/>
  <c r="AH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X96" i="1"/>
  <c r="AY96" i="1"/>
  <c r="BA96" i="1"/>
  <c r="BB96" i="1"/>
  <c r="AB97" i="1"/>
  <c r="AE97" i="1"/>
  <c r="AF97" i="1"/>
  <c r="AG97" i="1"/>
  <c r="AH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X97" i="1"/>
  <c r="AY97" i="1"/>
  <c r="BA97" i="1"/>
  <c r="BB97" i="1"/>
  <c r="AB98" i="1"/>
  <c r="AE98" i="1"/>
  <c r="AF98" i="1"/>
  <c r="AG98" i="1"/>
  <c r="AH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X98" i="1"/>
  <c r="AY98" i="1"/>
  <c r="BA98" i="1"/>
  <c r="BB98" i="1"/>
  <c r="AB99" i="1"/>
  <c r="AE99" i="1"/>
  <c r="AF99" i="1"/>
  <c r="AG99" i="1"/>
  <c r="AH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X99" i="1"/>
  <c r="AY99" i="1"/>
  <c r="BA99" i="1"/>
  <c r="BB99" i="1"/>
  <c r="AB100" i="1"/>
  <c r="AE100" i="1"/>
  <c r="AF100" i="1"/>
  <c r="AG100" i="1"/>
  <c r="AH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X100" i="1"/>
  <c r="AY100" i="1"/>
  <c r="BA100" i="1"/>
  <c r="BB100" i="1"/>
  <c r="AB101" i="1"/>
  <c r="AE101" i="1"/>
  <c r="AF101" i="1"/>
  <c r="AG101" i="1"/>
  <c r="AH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X101" i="1"/>
  <c r="AY101" i="1"/>
  <c r="BA101" i="1"/>
  <c r="BB101" i="1"/>
  <c r="AB102" i="1"/>
  <c r="AE102" i="1"/>
  <c r="AF102" i="1"/>
  <c r="AG102" i="1"/>
  <c r="AH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X102" i="1"/>
  <c r="AY102" i="1"/>
  <c r="BA102" i="1"/>
  <c r="BB102" i="1"/>
  <c r="AB103" i="1"/>
  <c r="AE103" i="1"/>
  <c r="AF103" i="1"/>
  <c r="AG103" i="1"/>
  <c r="AH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X103" i="1"/>
  <c r="AY103" i="1"/>
  <c r="BA103" i="1"/>
  <c r="BB103" i="1"/>
  <c r="AB104" i="1"/>
  <c r="AE104" i="1"/>
  <c r="AF104" i="1"/>
  <c r="AG104" i="1"/>
  <c r="AH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X104" i="1"/>
  <c r="AY104" i="1"/>
  <c r="BA104" i="1"/>
  <c r="BB104" i="1"/>
  <c r="AB105" i="1"/>
  <c r="AE105" i="1"/>
  <c r="AF105" i="1"/>
  <c r="AG105" i="1"/>
  <c r="AH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X105" i="1"/>
  <c r="AY105" i="1"/>
  <c r="BA105" i="1"/>
  <c r="BB105" i="1"/>
  <c r="AB106" i="1"/>
  <c r="AE106" i="1"/>
  <c r="AF106" i="1"/>
  <c r="AG106" i="1"/>
  <c r="AH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X106" i="1"/>
  <c r="AY106" i="1"/>
  <c r="BA106" i="1"/>
  <c r="BB106" i="1"/>
  <c r="AB107" i="1"/>
  <c r="AE107" i="1"/>
  <c r="AF107" i="1"/>
  <c r="AG107" i="1"/>
  <c r="AH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X107" i="1"/>
  <c r="AY107" i="1"/>
  <c r="BA107" i="1"/>
  <c r="BB107" i="1"/>
  <c r="AB108" i="1"/>
  <c r="AE108" i="1"/>
  <c r="AF108" i="1"/>
  <c r="AG108" i="1"/>
  <c r="AH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X108" i="1"/>
  <c r="AY108" i="1"/>
  <c r="BA108" i="1"/>
  <c r="BB108" i="1"/>
  <c r="AB109" i="1"/>
  <c r="AE109" i="1"/>
  <c r="AF109" i="1"/>
  <c r="AG109" i="1"/>
  <c r="AH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X109" i="1"/>
  <c r="AY109" i="1"/>
  <c r="BA109" i="1"/>
  <c r="BB109" i="1"/>
  <c r="AB110" i="1"/>
  <c r="AE110" i="1"/>
  <c r="AF110" i="1"/>
  <c r="AG110" i="1"/>
  <c r="AH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X110" i="1"/>
  <c r="AY110" i="1"/>
  <c r="BA110" i="1"/>
  <c r="BB110" i="1"/>
  <c r="AB111" i="1"/>
  <c r="AE111" i="1"/>
  <c r="AF111" i="1"/>
  <c r="AG111" i="1"/>
  <c r="AH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X111" i="1"/>
  <c r="AY111" i="1"/>
  <c r="BA111" i="1"/>
  <c r="BB111" i="1"/>
  <c r="AB112" i="1"/>
  <c r="AE112" i="1"/>
  <c r="AF112" i="1"/>
  <c r="AG112" i="1"/>
  <c r="AH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X112" i="1"/>
  <c r="AY112" i="1"/>
  <c r="BA112" i="1"/>
  <c r="BB112" i="1"/>
  <c r="AB113" i="1"/>
  <c r="AE113" i="1"/>
  <c r="AF113" i="1"/>
  <c r="AG113" i="1"/>
  <c r="AH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X113" i="1"/>
  <c r="AY113" i="1"/>
  <c r="BA113" i="1"/>
  <c r="BB113" i="1"/>
  <c r="AB114" i="1"/>
  <c r="AE114" i="1"/>
  <c r="AF114" i="1"/>
  <c r="AG114" i="1"/>
  <c r="AH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X114" i="1"/>
  <c r="AY114" i="1"/>
  <c r="BA114" i="1"/>
  <c r="BB114" i="1"/>
  <c r="AB115" i="1"/>
  <c r="AE115" i="1"/>
  <c r="AF115" i="1"/>
  <c r="AG115" i="1"/>
  <c r="AH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X115" i="1"/>
  <c r="AY115" i="1"/>
  <c r="BA115" i="1"/>
  <c r="BB115" i="1"/>
  <c r="AB116" i="1"/>
  <c r="AE116" i="1"/>
  <c r="AF116" i="1"/>
  <c r="AG116" i="1"/>
  <c r="AH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X116" i="1"/>
  <c r="AY116" i="1"/>
  <c r="BA116" i="1"/>
  <c r="BB116" i="1"/>
  <c r="AB117" i="1"/>
  <c r="AE117" i="1"/>
  <c r="AF117" i="1"/>
  <c r="AG117" i="1"/>
  <c r="AH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X117" i="1"/>
  <c r="AY117" i="1"/>
  <c r="BA117" i="1"/>
  <c r="BB117" i="1"/>
  <c r="AB118" i="1"/>
  <c r="AE118" i="1"/>
  <c r="AF118" i="1"/>
  <c r="AG118" i="1"/>
  <c r="AH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X118" i="1"/>
  <c r="AY118" i="1"/>
  <c r="BA118" i="1"/>
  <c r="BB118" i="1"/>
  <c r="AB119" i="1"/>
  <c r="AE119" i="1"/>
  <c r="AF119" i="1"/>
  <c r="AG119" i="1"/>
  <c r="AH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X119" i="1"/>
  <c r="AY119" i="1"/>
  <c r="BA119" i="1"/>
  <c r="BB119" i="1"/>
  <c r="AB120" i="1"/>
  <c r="AE120" i="1"/>
  <c r="AF120" i="1"/>
  <c r="AG120" i="1"/>
  <c r="AH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X120" i="1"/>
  <c r="AY120" i="1"/>
  <c r="BA120" i="1"/>
  <c r="BB120" i="1"/>
  <c r="AB121" i="1"/>
  <c r="AE121" i="1"/>
  <c r="AF121" i="1"/>
  <c r="AG121" i="1"/>
  <c r="AH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X121" i="1"/>
  <c r="AY121" i="1"/>
  <c r="BA121" i="1"/>
  <c r="BB121" i="1"/>
  <c r="AB122" i="1"/>
  <c r="AE122" i="1"/>
  <c r="AF122" i="1"/>
  <c r="AG122" i="1"/>
  <c r="AH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X122" i="1"/>
  <c r="AY122" i="1"/>
  <c r="BA122" i="1"/>
  <c r="BB122" i="1"/>
  <c r="AB123" i="1"/>
  <c r="AE123" i="1"/>
  <c r="AF123" i="1"/>
  <c r="AG123" i="1"/>
  <c r="AH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X123" i="1"/>
  <c r="AY123" i="1"/>
  <c r="BA123" i="1"/>
  <c r="BB123" i="1"/>
  <c r="AB124" i="1"/>
  <c r="AE124" i="1"/>
  <c r="AF124" i="1"/>
  <c r="AG124" i="1"/>
  <c r="AH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X124" i="1"/>
  <c r="AY124" i="1"/>
  <c r="BA124" i="1"/>
  <c r="BB124" i="1"/>
  <c r="AB125" i="1"/>
  <c r="AE125" i="1"/>
  <c r="AF125" i="1"/>
  <c r="AG125" i="1"/>
  <c r="AH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X125" i="1"/>
  <c r="AY125" i="1"/>
  <c r="BA125" i="1"/>
  <c r="BB125" i="1"/>
  <c r="AB126" i="1"/>
  <c r="AE126" i="1"/>
  <c r="AF126" i="1"/>
  <c r="AG126" i="1"/>
  <c r="AH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X126" i="1"/>
  <c r="AY126" i="1"/>
  <c r="BA126" i="1"/>
  <c r="BB126" i="1"/>
  <c r="AB127" i="1"/>
  <c r="AE127" i="1"/>
  <c r="AF127" i="1"/>
  <c r="AG127" i="1"/>
  <c r="AH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X127" i="1"/>
  <c r="AY127" i="1"/>
  <c r="BA127" i="1"/>
  <c r="BB127" i="1"/>
  <c r="AB128" i="1"/>
  <c r="AE128" i="1"/>
  <c r="AF128" i="1"/>
  <c r="AG128" i="1"/>
  <c r="AH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X128" i="1"/>
  <c r="AY128" i="1"/>
  <c r="BA128" i="1"/>
  <c r="BB128" i="1"/>
  <c r="AB129" i="1"/>
  <c r="AE129" i="1"/>
  <c r="AF129" i="1"/>
  <c r="AG129" i="1"/>
  <c r="AH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X129" i="1"/>
  <c r="AY129" i="1"/>
  <c r="BA129" i="1"/>
  <c r="BB129" i="1"/>
  <c r="AB130" i="1"/>
  <c r="AE130" i="1"/>
  <c r="AF130" i="1"/>
  <c r="AG130" i="1"/>
  <c r="AH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X130" i="1"/>
  <c r="AY130" i="1"/>
  <c r="BA130" i="1"/>
  <c r="BB130" i="1"/>
  <c r="AB131" i="1"/>
  <c r="AE131" i="1"/>
  <c r="AF131" i="1"/>
  <c r="AG131" i="1"/>
  <c r="AH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X131" i="1"/>
  <c r="AY131" i="1"/>
  <c r="BA131" i="1"/>
  <c r="BB131" i="1"/>
  <c r="AB132" i="1"/>
  <c r="AE132" i="1"/>
  <c r="AF132" i="1"/>
  <c r="AG132" i="1"/>
  <c r="AH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X132" i="1"/>
  <c r="AY132" i="1"/>
  <c r="BA132" i="1"/>
  <c r="BB132" i="1"/>
  <c r="AB133" i="1"/>
  <c r="AE133" i="1"/>
  <c r="AF133" i="1"/>
  <c r="AG133" i="1"/>
  <c r="AH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X133" i="1"/>
  <c r="AY133" i="1"/>
  <c r="BA133" i="1"/>
  <c r="BB133" i="1"/>
  <c r="AB134" i="1"/>
  <c r="AE134" i="1"/>
  <c r="AF134" i="1"/>
  <c r="AG134" i="1"/>
  <c r="AH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X134" i="1"/>
  <c r="AY134" i="1"/>
  <c r="BA134" i="1"/>
  <c r="BB134" i="1"/>
  <c r="AB135" i="1"/>
  <c r="AE135" i="1"/>
  <c r="AF135" i="1"/>
  <c r="AG135" i="1"/>
  <c r="AH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X135" i="1"/>
  <c r="AY135" i="1"/>
  <c r="BA135" i="1"/>
  <c r="BB135" i="1"/>
  <c r="AB136" i="1"/>
  <c r="AE136" i="1"/>
  <c r="AF136" i="1"/>
  <c r="AG136" i="1"/>
  <c r="AH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X136" i="1"/>
  <c r="AY136" i="1"/>
  <c r="BA136" i="1"/>
  <c r="BB136" i="1"/>
  <c r="AB137" i="1"/>
  <c r="AE137" i="1"/>
  <c r="AF137" i="1"/>
  <c r="AG137" i="1"/>
  <c r="AH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X137" i="1"/>
  <c r="AY137" i="1"/>
  <c r="BA137" i="1"/>
  <c r="BB137" i="1"/>
  <c r="AB138" i="1"/>
  <c r="AE138" i="1"/>
  <c r="AF138" i="1"/>
  <c r="AG138" i="1"/>
  <c r="AH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X138" i="1"/>
  <c r="AY138" i="1"/>
  <c r="BA138" i="1"/>
  <c r="BB138" i="1"/>
  <c r="AB139" i="1"/>
  <c r="AE139" i="1"/>
  <c r="AF139" i="1"/>
  <c r="AG139" i="1"/>
  <c r="AH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X139" i="1"/>
  <c r="AY139" i="1"/>
  <c r="BA139" i="1"/>
  <c r="BB139" i="1"/>
  <c r="AB140" i="1"/>
  <c r="AE140" i="1"/>
  <c r="AF140" i="1"/>
  <c r="AG140" i="1"/>
  <c r="AH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X140" i="1"/>
  <c r="AY140" i="1"/>
  <c r="BA140" i="1"/>
  <c r="BB140" i="1"/>
  <c r="AB141" i="1"/>
  <c r="AE141" i="1"/>
  <c r="AF141" i="1"/>
  <c r="AG141" i="1"/>
  <c r="AH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X141" i="1"/>
  <c r="AY141" i="1"/>
  <c r="BA141" i="1"/>
  <c r="BB141" i="1"/>
  <c r="AB142" i="1"/>
  <c r="AE142" i="1"/>
  <c r="AF142" i="1"/>
  <c r="AG142" i="1"/>
  <c r="AH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X142" i="1"/>
  <c r="AY142" i="1"/>
  <c r="BA142" i="1"/>
  <c r="BB142" i="1"/>
  <c r="AB143" i="1"/>
  <c r="AE143" i="1"/>
  <c r="AF143" i="1"/>
  <c r="AG143" i="1"/>
  <c r="AH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X143" i="1"/>
  <c r="AY143" i="1"/>
  <c r="BA143" i="1"/>
  <c r="BB143" i="1"/>
  <c r="AB144" i="1"/>
  <c r="AE144" i="1"/>
  <c r="AF144" i="1"/>
  <c r="AG144" i="1"/>
  <c r="AH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X144" i="1"/>
  <c r="AY144" i="1"/>
  <c r="BA144" i="1"/>
  <c r="BB144" i="1"/>
  <c r="AB145" i="1"/>
  <c r="AE145" i="1"/>
  <c r="AF145" i="1"/>
  <c r="AG145" i="1"/>
  <c r="AH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X145" i="1"/>
  <c r="AY145" i="1"/>
  <c r="BA145" i="1"/>
  <c r="BB145" i="1"/>
  <c r="AB146" i="1"/>
  <c r="AE146" i="1"/>
  <c r="AF146" i="1"/>
  <c r="AG146" i="1"/>
  <c r="AH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X146" i="1"/>
  <c r="AY146" i="1"/>
  <c r="BA146" i="1"/>
  <c r="BB146" i="1"/>
  <c r="AB147" i="1"/>
  <c r="AE147" i="1"/>
  <c r="AF147" i="1"/>
  <c r="AG147" i="1"/>
  <c r="AH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X147" i="1"/>
  <c r="AY147" i="1"/>
  <c r="BA147" i="1"/>
  <c r="BB147" i="1"/>
  <c r="AB148" i="1"/>
  <c r="AE148" i="1"/>
  <c r="AF148" i="1"/>
  <c r="AG148" i="1"/>
  <c r="AH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X148" i="1"/>
  <c r="AY148" i="1"/>
  <c r="BA148" i="1"/>
  <c r="BB148" i="1"/>
  <c r="AB149" i="1"/>
  <c r="AE149" i="1"/>
  <c r="AF149" i="1"/>
  <c r="AG149" i="1"/>
  <c r="AH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X149" i="1"/>
  <c r="AY149" i="1"/>
  <c r="BA149" i="1"/>
  <c r="BB149" i="1"/>
  <c r="AB150" i="1"/>
  <c r="AE150" i="1"/>
  <c r="AF150" i="1"/>
  <c r="AG150" i="1"/>
  <c r="AH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X150" i="1"/>
  <c r="AY150" i="1"/>
  <c r="BA150" i="1"/>
  <c r="BB150" i="1"/>
  <c r="AB151" i="1"/>
  <c r="AE151" i="1"/>
  <c r="AF151" i="1"/>
  <c r="AG151" i="1"/>
  <c r="AH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X151" i="1"/>
  <c r="AY151" i="1"/>
  <c r="BA151" i="1"/>
  <c r="BB151" i="1"/>
  <c r="AB152" i="1"/>
  <c r="AE152" i="1"/>
  <c r="AF152" i="1"/>
  <c r="AG152" i="1"/>
  <c r="AH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X152" i="1"/>
  <c r="AY152" i="1"/>
  <c r="BA152" i="1"/>
  <c r="BB152" i="1"/>
  <c r="AB153" i="1"/>
  <c r="AE153" i="1"/>
  <c r="AF153" i="1"/>
  <c r="AG153" i="1"/>
  <c r="AH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X153" i="1"/>
  <c r="AY153" i="1"/>
  <c r="BA153" i="1"/>
  <c r="BB153" i="1"/>
  <c r="AB154" i="1"/>
  <c r="AE154" i="1"/>
  <c r="AF154" i="1"/>
  <c r="AG154" i="1"/>
  <c r="AH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X154" i="1"/>
  <c r="AY154" i="1"/>
  <c r="BA154" i="1"/>
  <c r="BB154" i="1"/>
  <c r="AB155" i="1"/>
  <c r="AE155" i="1"/>
  <c r="AF155" i="1"/>
  <c r="AG155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X155" i="1"/>
  <c r="AY155" i="1"/>
  <c r="BA155" i="1"/>
  <c r="BB155" i="1"/>
  <c r="AB156" i="1"/>
  <c r="AE156" i="1"/>
  <c r="AF156" i="1"/>
  <c r="AG156" i="1"/>
  <c r="AH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X156" i="1"/>
  <c r="AY156" i="1"/>
  <c r="BA156" i="1"/>
  <c r="BB156" i="1"/>
  <c r="AB157" i="1"/>
  <c r="AE157" i="1"/>
  <c r="AF157" i="1"/>
  <c r="AG157" i="1"/>
  <c r="AH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X157" i="1"/>
  <c r="AY157" i="1"/>
  <c r="BA157" i="1"/>
  <c r="BB157" i="1"/>
  <c r="AB158" i="1"/>
  <c r="AE158" i="1"/>
  <c r="AF158" i="1"/>
  <c r="AG158" i="1"/>
  <c r="AH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X158" i="1"/>
  <c r="AY158" i="1"/>
  <c r="BA158" i="1"/>
  <c r="BB158" i="1"/>
  <c r="AB159" i="1"/>
  <c r="AE159" i="1"/>
  <c r="AF159" i="1"/>
  <c r="AG159" i="1"/>
  <c r="AH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X159" i="1"/>
  <c r="AY159" i="1"/>
  <c r="BA159" i="1"/>
  <c r="BB159" i="1"/>
  <c r="AB160" i="1"/>
  <c r="AE160" i="1"/>
  <c r="AF160" i="1"/>
  <c r="AG160" i="1"/>
  <c r="AH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X160" i="1"/>
  <c r="AY160" i="1"/>
  <c r="BA160" i="1"/>
  <c r="BB160" i="1"/>
  <c r="AB161" i="1"/>
  <c r="AE161" i="1"/>
  <c r="AF161" i="1"/>
  <c r="AG161" i="1"/>
  <c r="AH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X161" i="1"/>
  <c r="AY161" i="1"/>
  <c r="BA161" i="1"/>
  <c r="BB161" i="1"/>
  <c r="AB162" i="1"/>
  <c r="AE162" i="1"/>
  <c r="AF162" i="1"/>
  <c r="AG162" i="1"/>
  <c r="AH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X162" i="1"/>
  <c r="AY162" i="1"/>
  <c r="BA162" i="1"/>
  <c r="BB162" i="1"/>
  <c r="AB163" i="1"/>
  <c r="AE163" i="1"/>
  <c r="AF163" i="1"/>
  <c r="AG163" i="1"/>
  <c r="AH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X163" i="1"/>
  <c r="AY163" i="1"/>
  <c r="BA163" i="1"/>
  <c r="BB163" i="1"/>
  <c r="AB164" i="1"/>
  <c r="AE164" i="1"/>
  <c r="AF164" i="1"/>
  <c r="AG164" i="1"/>
  <c r="AH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X164" i="1"/>
  <c r="AY164" i="1"/>
  <c r="BA164" i="1"/>
  <c r="BB164" i="1"/>
  <c r="AB165" i="1"/>
  <c r="AE165" i="1"/>
  <c r="AF165" i="1"/>
  <c r="AG165" i="1"/>
  <c r="AH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X165" i="1"/>
  <c r="AY165" i="1"/>
  <c r="BA165" i="1"/>
  <c r="BB165" i="1"/>
  <c r="AB166" i="1"/>
  <c r="AE166" i="1"/>
  <c r="AF166" i="1"/>
  <c r="AG166" i="1"/>
  <c r="AH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X166" i="1"/>
  <c r="AY166" i="1"/>
  <c r="BA166" i="1"/>
  <c r="BB166" i="1"/>
  <c r="AB167" i="1"/>
  <c r="AE167" i="1"/>
  <c r="AF167" i="1"/>
  <c r="AG167" i="1"/>
  <c r="AH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X167" i="1"/>
  <c r="AY167" i="1"/>
  <c r="BA167" i="1"/>
  <c r="BB167" i="1"/>
  <c r="AB168" i="1"/>
  <c r="AE168" i="1"/>
  <c r="AF168" i="1"/>
  <c r="AG168" i="1"/>
  <c r="AH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X168" i="1"/>
  <c r="AY168" i="1"/>
  <c r="BA168" i="1"/>
  <c r="BB168" i="1"/>
  <c r="AB169" i="1"/>
  <c r="AE169" i="1"/>
  <c r="AF169" i="1"/>
  <c r="AG169" i="1"/>
  <c r="AH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X169" i="1"/>
  <c r="AY169" i="1"/>
  <c r="BA169" i="1"/>
  <c r="BB169" i="1"/>
  <c r="AB170" i="1"/>
  <c r="AE170" i="1"/>
  <c r="AF170" i="1"/>
  <c r="AG170" i="1"/>
  <c r="AH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X170" i="1"/>
  <c r="AY170" i="1"/>
  <c r="BA170" i="1"/>
  <c r="BB170" i="1"/>
  <c r="AB171" i="1"/>
  <c r="AE171" i="1"/>
  <c r="AF171" i="1"/>
  <c r="AG171" i="1"/>
  <c r="AH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X171" i="1"/>
  <c r="AY171" i="1"/>
  <c r="BA171" i="1"/>
  <c r="BB171" i="1"/>
  <c r="AB172" i="1"/>
  <c r="AE172" i="1"/>
  <c r="AF172" i="1"/>
  <c r="AG172" i="1"/>
  <c r="AH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X172" i="1"/>
  <c r="AY172" i="1"/>
  <c r="BA172" i="1"/>
  <c r="BB172" i="1"/>
  <c r="AB173" i="1"/>
  <c r="AE173" i="1"/>
  <c r="AF173" i="1"/>
  <c r="AG173" i="1"/>
  <c r="AH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X173" i="1"/>
  <c r="AY173" i="1"/>
  <c r="BA173" i="1"/>
  <c r="BB173" i="1"/>
  <c r="AB174" i="1"/>
  <c r="AE174" i="1"/>
  <c r="AF174" i="1"/>
  <c r="AG174" i="1"/>
  <c r="AH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X174" i="1"/>
  <c r="AY174" i="1"/>
  <c r="BA174" i="1"/>
  <c r="BB174" i="1"/>
  <c r="AB175" i="1"/>
  <c r="AE175" i="1"/>
  <c r="AF175" i="1"/>
  <c r="AG175" i="1"/>
  <c r="AH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X175" i="1"/>
  <c r="AY175" i="1"/>
  <c r="BA175" i="1"/>
  <c r="BB175" i="1"/>
  <c r="AB176" i="1"/>
  <c r="AE176" i="1"/>
  <c r="AF176" i="1"/>
  <c r="AG176" i="1"/>
  <c r="AH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X176" i="1"/>
  <c r="AY176" i="1"/>
  <c r="BA176" i="1"/>
  <c r="BB176" i="1"/>
  <c r="AB177" i="1"/>
  <c r="AE177" i="1"/>
  <c r="AF177" i="1"/>
  <c r="AG177" i="1"/>
  <c r="AH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X177" i="1"/>
  <c r="AY177" i="1"/>
  <c r="BA177" i="1"/>
  <c r="BB177" i="1"/>
  <c r="AB178" i="1"/>
  <c r="AE178" i="1"/>
  <c r="AF178" i="1"/>
  <c r="AG178" i="1"/>
  <c r="AH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X178" i="1"/>
  <c r="AY178" i="1"/>
  <c r="BA178" i="1"/>
  <c r="BB178" i="1"/>
  <c r="AB179" i="1"/>
  <c r="AE179" i="1"/>
  <c r="AF179" i="1"/>
  <c r="AG179" i="1"/>
  <c r="AH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X179" i="1"/>
  <c r="AY179" i="1"/>
  <c r="BA179" i="1"/>
  <c r="BB179" i="1"/>
  <c r="AB180" i="1"/>
  <c r="AE180" i="1"/>
  <c r="AF180" i="1"/>
  <c r="AG180" i="1"/>
  <c r="AH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X180" i="1"/>
  <c r="AY180" i="1"/>
  <c r="BA180" i="1"/>
  <c r="BB180" i="1"/>
  <c r="AB181" i="1"/>
  <c r="AE181" i="1"/>
  <c r="AF181" i="1"/>
  <c r="AG181" i="1"/>
  <c r="AH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X181" i="1"/>
  <c r="AY181" i="1"/>
  <c r="BA181" i="1"/>
  <c r="BB181" i="1"/>
  <c r="AB182" i="1"/>
  <c r="AE182" i="1"/>
  <c r="AF182" i="1"/>
  <c r="AG182" i="1"/>
  <c r="AH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X182" i="1"/>
  <c r="AY182" i="1"/>
  <c r="BA182" i="1"/>
  <c r="BB182" i="1"/>
  <c r="AB183" i="1"/>
  <c r="AE183" i="1"/>
  <c r="AF183" i="1"/>
  <c r="AG183" i="1"/>
  <c r="AH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X183" i="1"/>
  <c r="AY183" i="1"/>
  <c r="BA183" i="1"/>
  <c r="BB183" i="1"/>
  <c r="AB184" i="1"/>
  <c r="AE184" i="1"/>
  <c r="AF184" i="1"/>
  <c r="AG184" i="1"/>
  <c r="AH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X184" i="1"/>
  <c r="AY184" i="1"/>
  <c r="BA184" i="1"/>
  <c r="BB184" i="1"/>
  <c r="AB185" i="1"/>
  <c r="AE185" i="1"/>
  <c r="AF185" i="1"/>
  <c r="AG185" i="1"/>
  <c r="AH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X185" i="1"/>
  <c r="AY185" i="1"/>
  <c r="BA185" i="1"/>
  <c r="BB185" i="1"/>
  <c r="AB186" i="1"/>
  <c r="AE186" i="1"/>
  <c r="AF186" i="1"/>
  <c r="AG186" i="1"/>
  <c r="AH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X186" i="1"/>
  <c r="AY186" i="1"/>
  <c r="BA186" i="1"/>
  <c r="BB186" i="1"/>
  <c r="AB187" i="1"/>
  <c r="AE187" i="1"/>
  <c r="AF187" i="1"/>
  <c r="AG187" i="1"/>
  <c r="AH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X187" i="1"/>
  <c r="AY187" i="1"/>
  <c r="BA187" i="1"/>
  <c r="BB187" i="1"/>
  <c r="AB188" i="1"/>
  <c r="AE188" i="1"/>
  <c r="AF188" i="1"/>
  <c r="AG188" i="1"/>
  <c r="AH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X188" i="1"/>
  <c r="AY188" i="1"/>
  <c r="BA188" i="1"/>
  <c r="BB188" i="1"/>
  <c r="AB189" i="1"/>
  <c r="AE189" i="1"/>
  <c r="AF189" i="1"/>
  <c r="AG189" i="1"/>
  <c r="AH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X189" i="1"/>
  <c r="AY189" i="1"/>
  <c r="BA189" i="1"/>
  <c r="BB189" i="1"/>
  <c r="AB190" i="1"/>
  <c r="AE190" i="1"/>
  <c r="AF190" i="1"/>
  <c r="AG190" i="1"/>
  <c r="AH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X190" i="1"/>
  <c r="AY190" i="1"/>
  <c r="BA190" i="1"/>
  <c r="BB190" i="1"/>
  <c r="AB191" i="1"/>
  <c r="AE191" i="1"/>
  <c r="AF191" i="1"/>
  <c r="AG191" i="1"/>
  <c r="AH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X191" i="1"/>
  <c r="AY191" i="1"/>
  <c r="BA191" i="1"/>
  <c r="BB191" i="1"/>
  <c r="AB192" i="1"/>
  <c r="AE192" i="1"/>
  <c r="AF192" i="1"/>
  <c r="AG192" i="1"/>
  <c r="AH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X192" i="1"/>
  <c r="AY192" i="1"/>
  <c r="BA192" i="1"/>
  <c r="BB192" i="1"/>
  <c r="AB193" i="1"/>
  <c r="AE193" i="1"/>
  <c r="AF193" i="1"/>
  <c r="AG193" i="1"/>
  <c r="AH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X193" i="1"/>
  <c r="AY193" i="1"/>
  <c r="BA193" i="1"/>
  <c r="BB193" i="1"/>
  <c r="AB194" i="1"/>
  <c r="AE194" i="1"/>
  <c r="AF194" i="1"/>
  <c r="AG194" i="1"/>
  <c r="AH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X194" i="1"/>
  <c r="AY194" i="1"/>
  <c r="BA194" i="1"/>
  <c r="BB194" i="1"/>
  <c r="AB195" i="1"/>
  <c r="AE195" i="1"/>
  <c r="AF195" i="1"/>
  <c r="AG195" i="1"/>
  <c r="AH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X195" i="1"/>
  <c r="AY195" i="1"/>
  <c r="BA195" i="1"/>
  <c r="BB195" i="1"/>
  <c r="AB196" i="1"/>
  <c r="AE196" i="1"/>
  <c r="AF196" i="1"/>
  <c r="AG196" i="1"/>
  <c r="AH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X196" i="1"/>
  <c r="AY196" i="1"/>
  <c r="BA196" i="1"/>
  <c r="BB196" i="1"/>
  <c r="AB197" i="1"/>
  <c r="AE197" i="1"/>
  <c r="AF197" i="1"/>
  <c r="AG197" i="1"/>
  <c r="AH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X197" i="1"/>
  <c r="AY197" i="1"/>
  <c r="BA197" i="1"/>
  <c r="BB197" i="1"/>
  <c r="AB198" i="1"/>
  <c r="AE198" i="1"/>
  <c r="AF198" i="1"/>
  <c r="AG198" i="1"/>
  <c r="AH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X198" i="1"/>
  <c r="AY198" i="1"/>
  <c r="BA198" i="1"/>
  <c r="BB198" i="1"/>
  <c r="AB199" i="1"/>
  <c r="AE199" i="1"/>
  <c r="AF199" i="1"/>
  <c r="AG199" i="1"/>
  <c r="AH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X199" i="1"/>
  <c r="AY199" i="1"/>
  <c r="BA199" i="1"/>
  <c r="BB199" i="1"/>
  <c r="AB200" i="1"/>
  <c r="AE200" i="1"/>
  <c r="AF200" i="1"/>
  <c r="AG200" i="1"/>
  <c r="AH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X200" i="1"/>
  <c r="AY200" i="1"/>
  <c r="BA200" i="1"/>
  <c r="BB200" i="1"/>
  <c r="AB201" i="1"/>
  <c r="AE201" i="1"/>
  <c r="AF201" i="1"/>
  <c r="AG201" i="1"/>
  <c r="AH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X201" i="1"/>
  <c r="AY201" i="1"/>
  <c r="BA201" i="1"/>
  <c r="BB201" i="1"/>
  <c r="AB202" i="1"/>
  <c r="AE202" i="1"/>
  <c r="AF202" i="1"/>
  <c r="AG202" i="1"/>
  <c r="AH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X202" i="1"/>
  <c r="AY202" i="1"/>
  <c r="BA202" i="1"/>
  <c r="BB202" i="1"/>
  <c r="AB203" i="1"/>
  <c r="AE203" i="1"/>
  <c r="AF203" i="1"/>
  <c r="AG203" i="1"/>
  <c r="AH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X203" i="1"/>
  <c r="AY203" i="1"/>
  <c r="BA203" i="1"/>
  <c r="BB203" i="1"/>
  <c r="AB204" i="1"/>
  <c r="AE204" i="1"/>
  <c r="AF204" i="1"/>
  <c r="AG204" i="1"/>
  <c r="AH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X204" i="1"/>
  <c r="AY204" i="1"/>
  <c r="BA204" i="1"/>
  <c r="BB204" i="1"/>
  <c r="AB205" i="1"/>
  <c r="AE205" i="1"/>
  <c r="AF205" i="1"/>
  <c r="AG205" i="1"/>
  <c r="AH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X205" i="1"/>
  <c r="AY205" i="1"/>
  <c r="BA205" i="1"/>
  <c r="BB205" i="1"/>
  <c r="AB206" i="1"/>
  <c r="AE206" i="1"/>
  <c r="AF206" i="1"/>
  <c r="AG206" i="1"/>
  <c r="AH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X206" i="1"/>
  <c r="AY206" i="1"/>
  <c r="BA206" i="1"/>
  <c r="BB206" i="1"/>
  <c r="AB207" i="1"/>
  <c r="AE207" i="1"/>
  <c r="AF207" i="1"/>
  <c r="AG207" i="1"/>
  <c r="AH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X207" i="1"/>
  <c r="AY207" i="1"/>
  <c r="BA207" i="1"/>
  <c r="BB207" i="1"/>
  <c r="AB208" i="1"/>
  <c r="AE208" i="1"/>
  <c r="AF208" i="1"/>
  <c r="AG208" i="1"/>
  <c r="AH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X208" i="1"/>
  <c r="AY208" i="1"/>
  <c r="BA208" i="1"/>
  <c r="BB208" i="1"/>
  <c r="AB209" i="1"/>
  <c r="AE209" i="1"/>
  <c r="AF209" i="1"/>
  <c r="AG209" i="1"/>
  <c r="AH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X209" i="1"/>
  <c r="AY209" i="1"/>
  <c r="BA209" i="1"/>
  <c r="BB209" i="1"/>
  <c r="AB210" i="1"/>
  <c r="AE210" i="1"/>
  <c r="AF210" i="1"/>
  <c r="AG210" i="1"/>
  <c r="AH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X210" i="1"/>
  <c r="AY210" i="1"/>
  <c r="BA210" i="1"/>
  <c r="BB210" i="1"/>
  <c r="AB211" i="1"/>
  <c r="AE211" i="1"/>
  <c r="AF211" i="1"/>
  <c r="AG211" i="1"/>
  <c r="AH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X211" i="1"/>
  <c r="AY211" i="1"/>
  <c r="BA211" i="1"/>
  <c r="BB211" i="1"/>
  <c r="AB212" i="1"/>
  <c r="AE212" i="1"/>
  <c r="AF212" i="1"/>
  <c r="AG212" i="1"/>
  <c r="AH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X212" i="1"/>
  <c r="AY212" i="1"/>
  <c r="BA212" i="1"/>
  <c r="BB212" i="1"/>
  <c r="AB213" i="1"/>
  <c r="AE213" i="1"/>
  <c r="AF213" i="1"/>
  <c r="AG213" i="1"/>
  <c r="AH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X213" i="1"/>
  <c r="AY213" i="1"/>
  <c r="BA213" i="1"/>
  <c r="BB213" i="1"/>
  <c r="AB214" i="1"/>
  <c r="AD214" i="1"/>
  <c r="AE214" i="1"/>
  <c r="AF214" i="1"/>
  <c r="AG214" i="1"/>
  <c r="AH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X214" i="1"/>
  <c r="AY214" i="1"/>
  <c r="BA214" i="1"/>
  <c r="BB214" i="1"/>
  <c r="AB215" i="1"/>
  <c r="AE215" i="1"/>
  <c r="AF215" i="1"/>
  <c r="AG215" i="1"/>
  <c r="AH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X215" i="1"/>
  <c r="AY215" i="1"/>
  <c r="BA215" i="1"/>
  <c r="BB215" i="1"/>
  <c r="AB216" i="1"/>
  <c r="AD216" i="1"/>
  <c r="AE216" i="1"/>
  <c r="AF216" i="1"/>
  <c r="AG216" i="1"/>
  <c r="AH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X216" i="1"/>
  <c r="AY216" i="1"/>
  <c r="BA216" i="1"/>
  <c r="BB216" i="1"/>
  <c r="AB217" i="1"/>
  <c r="AE217" i="1"/>
  <c r="AF217" i="1"/>
  <c r="AG217" i="1"/>
  <c r="AH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X217" i="1"/>
  <c r="AY217" i="1"/>
  <c r="BA217" i="1"/>
  <c r="BB217" i="1"/>
  <c r="AB218" i="1"/>
  <c r="AD218" i="1"/>
  <c r="AE218" i="1"/>
  <c r="AF218" i="1"/>
  <c r="AG218" i="1"/>
  <c r="AH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X218" i="1"/>
  <c r="AY218" i="1"/>
  <c r="BA218" i="1"/>
  <c r="BB218" i="1"/>
  <c r="AB219" i="1"/>
  <c r="AE219" i="1"/>
  <c r="AF219" i="1"/>
  <c r="AG219" i="1"/>
  <c r="AH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X219" i="1"/>
  <c r="AY219" i="1"/>
  <c r="BA219" i="1"/>
  <c r="BB219" i="1"/>
  <c r="AB220" i="1"/>
  <c r="AD220" i="1"/>
  <c r="AE220" i="1"/>
  <c r="AF220" i="1"/>
  <c r="AG220" i="1"/>
  <c r="AH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X220" i="1"/>
  <c r="AY220" i="1"/>
  <c r="BA220" i="1"/>
  <c r="BB220" i="1"/>
  <c r="AB221" i="1"/>
  <c r="AE221" i="1"/>
  <c r="AF221" i="1"/>
  <c r="AG221" i="1"/>
  <c r="AH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X221" i="1"/>
  <c r="AY221" i="1"/>
  <c r="BA221" i="1"/>
  <c r="BB221" i="1"/>
  <c r="AB222" i="1"/>
  <c r="AE222" i="1"/>
  <c r="AF222" i="1"/>
  <c r="AG222" i="1"/>
  <c r="AH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X222" i="1"/>
  <c r="AY222" i="1"/>
  <c r="BA222" i="1"/>
  <c r="BB222" i="1"/>
  <c r="AB223" i="1"/>
  <c r="AD223" i="1"/>
  <c r="AE223" i="1"/>
  <c r="AF223" i="1"/>
  <c r="AG223" i="1"/>
  <c r="AH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X223" i="1"/>
  <c r="AY223" i="1"/>
  <c r="BA223" i="1"/>
  <c r="BB223" i="1"/>
  <c r="AB224" i="1"/>
  <c r="AE224" i="1"/>
  <c r="AF224" i="1"/>
  <c r="AG224" i="1"/>
  <c r="AH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X224" i="1"/>
  <c r="AY224" i="1"/>
  <c r="BA224" i="1"/>
  <c r="BB224" i="1"/>
  <c r="AB225" i="1"/>
  <c r="AE225" i="1"/>
  <c r="AF225" i="1"/>
  <c r="AG225" i="1"/>
  <c r="AH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X225" i="1"/>
  <c r="AY225" i="1"/>
  <c r="BA225" i="1"/>
  <c r="BB225" i="1"/>
  <c r="AB226" i="1"/>
  <c r="AE226" i="1"/>
  <c r="AF226" i="1"/>
  <c r="AG226" i="1"/>
  <c r="AH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X226" i="1"/>
  <c r="AY226" i="1"/>
  <c r="BA226" i="1"/>
  <c r="BB226" i="1"/>
  <c r="AB227" i="1"/>
  <c r="AE227" i="1"/>
  <c r="AF227" i="1"/>
  <c r="AG227" i="1"/>
  <c r="AH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X227" i="1"/>
  <c r="AY227" i="1"/>
  <c r="BA227" i="1"/>
  <c r="BB227" i="1"/>
  <c r="AB228" i="1"/>
  <c r="AE228" i="1"/>
  <c r="AF228" i="1"/>
  <c r="AG228" i="1"/>
  <c r="AH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X228" i="1"/>
  <c r="AY228" i="1"/>
  <c r="BA228" i="1"/>
  <c r="BB228" i="1"/>
  <c r="AB229" i="1"/>
  <c r="AE229" i="1"/>
  <c r="AF229" i="1"/>
  <c r="AG229" i="1"/>
  <c r="AH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X229" i="1"/>
  <c r="AY229" i="1"/>
  <c r="BA229" i="1"/>
  <c r="BB229" i="1"/>
  <c r="AB230" i="1"/>
  <c r="AE230" i="1"/>
  <c r="AF230" i="1"/>
  <c r="AG230" i="1"/>
  <c r="AH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X230" i="1"/>
  <c r="AY230" i="1"/>
  <c r="BA230" i="1"/>
  <c r="BB230" i="1"/>
  <c r="AB231" i="1"/>
  <c r="AE231" i="1"/>
  <c r="AF231" i="1"/>
  <c r="AG231" i="1"/>
  <c r="AH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X231" i="1"/>
  <c r="AY231" i="1"/>
  <c r="BA231" i="1"/>
  <c r="BB231" i="1"/>
  <c r="AB232" i="1"/>
  <c r="AE232" i="1"/>
  <c r="AF232" i="1"/>
  <c r="AG232" i="1"/>
  <c r="AH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X232" i="1"/>
  <c r="AY232" i="1"/>
  <c r="BA232" i="1"/>
  <c r="BB232" i="1"/>
  <c r="AB233" i="1"/>
  <c r="AE233" i="1"/>
  <c r="AF233" i="1"/>
  <c r="AG233" i="1"/>
  <c r="AH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X233" i="1"/>
  <c r="AY233" i="1"/>
  <c r="BA233" i="1"/>
  <c r="BB233" i="1"/>
  <c r="AB234" i="1"/>
  <c r="AE234" i="1"/>
  <c r="AF234" i="1"/>
  <c r="AG234" i="1"/>
  <c r="AH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X234" i="1"/>
  <c r="AY234" i="1"/>
  <c r="BA234" i="1"/>
  <c r="BB234" i="1"/>
  <c r="AB235" i="1"/>
  <c r="AE235" i="1"/>
  <c r="AF235" i="1"/>
  <c r="AG235" i="1"/>
  <c r="AH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X235" i="1"/>
  <c r="AY235" i="1"/>
  <c r="BA235" i="1"/>
  <c r="BB235" i="1"/>
  <c r="AB236" i="1"/>
  <c r="AE236" i="1"/>
  <c r="AF236" i="1"/>
  <c r="AG236" i="1"/>
  <c r="AH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X236" i="1"/>
  <c r="AY236" i="1"/>
  <c r="BA236" i="1"/>
  <c r="BB236" i="1"/>
  <c r="AB237" i="1"/>
  <c r="AE237" i="1"/>
  <c r="AF237" i="1"/>
  <c r="AG237" i="1"/>
  <c r="AH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X237" i="1"/>
  <c r="AY237" i="1"/>
  <c r="BA237" i="1"/>
  <c r="BB237" i="1"/>
  <c r="AB238" i="1"/>
  <c r="AE238" i="1"/>
  <c r="AF238" i="1"/>
  <c r="AG238" i="1"/>
  <c r="AH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X238" i="1"/>
  <c r="AY238" i="1"/>
  <c r="BA238" i="1"/>
  <c r="BB238" i="1"/>
  <c r="AB239" i="1"/>
  <c r="AE239" i="1"/>
  <c r="AF239" i="1"/>
  <c r="AG239" i="1"/>
  <c r="AH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X239" i="1"/>
  <c r="AY239" i="1"/>
  <c r="BA239" i="1"/>
  <c r="BB239" i="1"/>
  <c r="AB240" i="1"/>
  <c r="AE240" i="1"/>
  <c r="AF240" i="1"/>
  <c r="AG240" i="1"/>
  <c r="AH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X240" i="1"/>
  <c r="AY240" i="1"/>
  <c r="BA240" i="1"/>
  <c r="BB240" i="1"/>
  <c r="AB241" i="1"/>
  <c r="AE241" i="1"/>
  <c r="AF241" i="1"/>
  <c r="AG241" i="1"/>
  <c r="AH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X241" i="1"/>
  <c r="AY241" i="1"/>
  <c r="BA241" i="1"/>
  <c r="BB241" i="1"/>
  <c r="AB242" i="1"/>
  <c r="AE242" i="1"/>
  <c r="AF242" i="1"/>
  <c r="AG242" i="1"/>
  <c r="AH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X242" i="1"/>
  <c r="AY242" i="1"/>
  <c r="BA242" i="1"/>
  <c r="BB242" i="1"/>
  <c r="AB243" i="1"/>
  <c r="AE243" i="1"/>
  <c r="AF243" i="1"/>
  <c r="AG243" i="1"/>
  <c r="AH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X243" i="1"/>
  <c r="AY243" i="1"/>
  <c r="BA243" i="1"/>
  <c r="BB243" i="1"/>
  <c r="AB244" i="1"/>
  <c r="AE244" i="1"/>
  <c r="AF244" i="1"/>
  <c r="AG244" i="1"/>
  <c r="AH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X244" i="1"/>
  <c r="AY244" i="1"/>
  <c r="BA244" i="1"/>
  <c r="BB244" i="1"/>
  <c r="AB245" i="1"/>
  <c r="AE245" i="1"/>
  <c r="AF245" i="1"/>
  <c r="AG245" i="1"/>
  <c r="AH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X245" i="1"/>
  <c r="AY245" i="1"/>
  <c r="BA245" i="1"/>
  <c r="BB245" i="1"/>
  <c r="AB246" i="1"/>
  <c r="AE246" i="1"/>
  <c r="AF246" i="1"/>
  <c r="AG246" i="1"/>
  <c r="AH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X246" i="1"/>
  <c r="AY246" i="1"/>
  <c r="BA246" i="1"/>
  <c r="BB246" i="1"/>
  <c r="AB247" i="1"/>
  <c r="AE247" i="1"/>
  <c r="AF247" i="1"/>
  <c r="AG247" i="1"/>
  <c r="AH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X247" i="1"/>
  <c r="AY247" i="1"/>
  <c r="BA247" i="1"/>
  <c r="BB247" i="1"/>
  <c r="AB248" i="1"/>
  <c r="AE248" i="1"/>
  <c r="AF248" i="1"/>
  <c r="AG248" i="1"/>
  <c r="AH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X248" i="1"/>
  <c r="AY248" i="1"/>
  <c r="BA248" i="1"/>
  <c r="BB248" i="1"/>
  <c r="AB249" i="1"/>
  <c r="AE249" i="1"/>
  <c r="AF249" i="1"/>
  <c r="AG249" i="1"/>
  <c r="AH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X249" i="1"/>
  <c r="AY249" i="1"/>
  <c r="BA249" i="1"/>
  <c r="BB249" i="1"/>
  <c r="AB250" i="1"/>
  <c r="AE250" i="1"/>
  <c r="AF250" i="1"/>
  <c r="AG250" i="1"/>
  <c r="AH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X250" i="1"/>
  <c r="AY250" i="1"/>
  <c r="BA250" i="1"/>
  <c r="BB250" i="1"/>
  <c r="AB251" i="1"/>
  <c r="AE251" i="1"/>
  <c r="AF251" i="1"/>
  <c r="AG251" i="1"/>
  <c r="AH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X251" i="1"/>
  <c r="AY251" i="1"/>
  <c r="BA251" i="1"/>
  <c r="BB251" i="1"/>
  <c r="AB252" i="1"/>
  <c r="AE252" i="1"/>
  <c r="AF252" i="1"/>
  <c r="AG252" i="1"/>
  <c r="AH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X252" i="1"/>
  <c r="AY252" i="1"/>
  <c r="BA252" i="1"/>
  <c r="BB252" i="1"/>
  <c r="AB253" i="1"/>
  <c r="AE253" i="1"/>
  <c r="AF253" i="1"/>
  <c r="AG253" i="1"/>
  <c r="AH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X253" i="1"/>
  <c r="AY253" i="1"/>
  <c r="BA253" i="1"/>
  <c r="BB253" i="1"/>
  <c r="AB254" i="1"/>
  <c r="AE254" i="1"/>
  <c r="AF254" i="1"/>
  <c r="AG254" i="1"/>
  <c r="AH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X254" i="1"/>
  <c r="AY254" i="1"/>
  <c r="BA254" i="1"/>
  <c r="BB254" i="1"/>
  <c r="AB255" i="1"/>
  <c r="AE255" i="1"/>
  <c r="AF255" i="1"/>
  <c r="AG255" i="1"/>
  <c r="AH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X255" i="1"/>
  <c r="AY255" i="1"/>
  <c r="BA255" i="1"/>
  <c r="BB255" i="1"/>
  <c r="AB256" i="1"/>
  <c r="AE256" i="1"/>
  <c r="AF256" i="1"/>
  <c r="AG256" i="1"/>
  <c r="AH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X256" i="1"/>
  <c r="AY256" i="1"/>
  <c r="BA256" i="1"/>
  <c r="BB256" i="1"/>
  <c r="AB257" i="1"/>
  <c r="AE257" i="1"/>
  <c r="AF257" i="1"/>
  <c r="AG257" i="1"/>
  <c r="AH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X257" i="1"/>
  <c r="AY257" i="1"/>
  <c r="BA257" i="1"/>
  <c r="BB257" i="1"/>
  <c r="AB258" i="1"/>
  <c r="AE258" i="1"/>
  <c r="AF258" i="1"/>
  <c r="AG258" i="1"/>
  <c r="AH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X258" i="1"/>
  <c r="AY258" i="1"/>
  <c r="BA258" i="1"/>
  <c r="BB258" i="1"/>
  <c r="AB259" i="1"/>
  <c r="AE259" i="1"/>
  <c r="AF259" i="1"/>
  <c r="AG259" i="1"/>
  <c r="AH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X259" i="1"/>
  <c r="AY259" i="1"/>
  <c r="BA259" i="1"/>
  <c r="BB259" i="1"/>
  <c r="AB260" i="1"/>
  <c r="AE260" i="1"/>
  <c r="AF260" i="1"/>
  <c r="AG260" i="1"/>
  <c r="AH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X260" i="1"/>
  <c r="AY260" i="1"/>
  <c r="BA260" i="1"/>
  <c r="BB260" i="1"/>
  <c r="AB261" i="1"/>
  <c r="AE261" i="1"/>
  <c r="AF261" i="1"/>
  <c r="AG261" i="1"/>
  <c r="AH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X261" i="1"/>
  <c r="AY261" i="1"/>
  <c r="BA261" i="1"/>
  <c r="BB261" i="1"/>
  <c r="AB262" i="1"/>
  <c r="AE262" i="1"/>
  <c r="AF262" i="1"/>
  <c r="AG262" i="1"/>
  <c r="AH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X262" i="1"/>
  <c r="AY262" i="1"/>
  <c r="BA262" i="1"/>
  <c r="BB262" i="1"/>
  <c r="AB263" i="1"/>
  <c r="AE263" i="1"/>
  <c r="AF263" i="1"/>
  <c r="AG263" i="1"/>
  <c r="AH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X263" i="1"/>
  <c r="AY263" i="1"/>
  <c r="BA263" i="1"/>
  <c r="BB263" i="1"/>
  <c r="AB264" i="1"/>
  <c r="AE264" i="1"/>
  <c r="AF264" i="1"/>
  <c r="AG264" i="1"/>
  <c r="AH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X264" i="1"/>
  <c r="AY264" i="1"/>
  <c r="BA264" i="1"/>
  <c r="BB264" i="1"/>
  <c r="AB265" i="1"/>
  <c r="AE265" i="1"/>
  <c r="AF265" i="1"/>
  <c r="AG265" i="1"/>
  <c r="AH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X265" i="1"/>
  <c r="AY265" i="1"/>
  <c r="BA265" i="1"/>
  <c r="BB265" i="1"/>
  <c r="AB266" i="1"/>
  <c r="AE266" i="1"/>
  <c r="AF266" i="1"/>
  <c r="AG266" i="1"/>
  <c r="AH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X266" i="1"/>
  <c r="AY266" i="1"/>
  <c r="BA266" i="1"/>
  <c r="BB266" i="1"/>
  <c r="AB267" i="1"/>
  <c r="AE267" i="1"/>
  <c r="AF267" i="1"/>
  <c r="AG267" i="1"/>
  <c r="AH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X267" i="1"/>
  <c r="AY267" i="1"/>
  <c r="BA267" i="1"/>
  <c r="BB267" i="1"/>
  <c r="AB268" i="1"/>
  <c r="AE268" i="1"/>
  <c r="AF268" i="1"/>
  <c r="AG268" i="1"/>
  <c r="AH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X268" i="1"/>
  <c r="AY268" i="1"/>
  <c r="BA268" i="1"/>
  <c r="BB268" i="1"/>
  <c r="AB269" i="1"/>
  <c r="AE269" i="1"/>
  <c r="AF269" i="1"/>
  <c r="AG269" i="1"/>
  <c r="AH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X269" i="1"/>
  <c r="AY269" i="1"/>
  <c r="BA269" i="1"/>
  <c r="BB269" i="1"/>
  <c r="AB270" i="1"/>
  <c r="AE270" i="1"/>
  <c r="AF270" i="1"/>
  <c r="AG270" i="1"/>
  <c r="AH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X270" i="1"/>
  <c r="AY270" i="1"/>
  <c r="BA270" i="1"/>
  <c r="BB270" i="1"/>
  <c r="AB271" i="1"/>
  <c r="AE271" i="1"/>
  <c r="AF271" i="1"/>
  <c r="AG271" i="1"/>
  <c r="AH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X271" i="1"/>
  <c r="AY271" i="1"/>
  <c r="BA271" i="1"/>
  <c r="BB271" i="1"/>
  <c r="AB272" i="1"/>
  <c r="AE272" i="1"/>
  <c r="AF272" i="1"/>
  <c r="AG272" i="1"/>
  <c r="AH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X272" i="1"/>
  <c r="AY272" i="1"/>
  <c r="BA272" i="1"/>
  <c r="BB272" i="1"/>
  <c r="AB273" i="1"/>
  <c r="AE273" i="1"/>
  <c r="AF273" i="1"/>
  <c r="AG273" i="1"/>
  <c r="AH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X273" i="1"/>
  <c r="AY273" i="1"/>
  <c r="BA273" i="1"/>
  <c r="BB273" i="1"/>
  <c r="AB274" i="1"/>
  <c r="AE274" i="1"/>
  <c r="AF274" i="1"/>
  <c r="AG274" i="1"/>
  <c r="AH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X274" i="1"/>
  <c r="AY274" i="1"/>
  <c r="BA274" i="1"/>
  <c r="BB274" i="1"/>
  <c r="AB275" i="1"/>
  <c r="AE275" i="1"/>
  <c r="AF275" i="1"/>
  <c r="AG275" i="1"/>
  <c r="AH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X275" i="1"/>
  <c r="AY275" i="1"/>
  <c r="BA275" i="1"/>
  <c r="BB275" i="1"/>
  <c r="AB276" i="1"/>
  <c r="AE276" i="1"/>
  <c r="AF276" i="1"/>
  <c r="AG276" i="1"/>
  <c r="AH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X276" i="1"/>
  <c r="AY276" i="1"/>
  <c r="BA276" i="1"/>
  <c r="BB276" i="1"/>
  <c r="AB277" i="1"/>
  <c r="AE277" i="1"/>
  <c r="AF277" i="1"/>
  <c r="AG277" i="1"/>
  <c r="AH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X277" i="1"/>
  <c r="AY277" i="1"/>
  <c r="BA277" i="1"/>
  <c r="BB277" i="1"/>
  <c r="AB278" i="1"/>
  <c r="AE278" i="1"/>
  <c r="AF278" i="1"/>
  <c r="AG278" i="1"/>
  <c r="AH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X278" i="1"/>
  <c r="AY278" i="1"/>
  <c r="BA278" i="1"/>
  <c r="BB278" i="1"/>
  <c r="AB279" i="1"/>
  <c r="AE279" i="1"/>
  <c r="AF279" i="1"/>
  <c r="AG279" i="1"/>
  <c r="AH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X279" i="1"/>
  <c r="AY279" i="1"/>
  <c r="BA279" i="1"/>
  <c r="BB279" i="1"/>
  <c r="AB280" i="1"/>
  <c r="AE280" i="1"/>
  <c r="AF280" i="1"/>
  <c r="AG280" i="1"/>
  <c r="AH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X280" i="1"/>
  <c r="AY280" i="1"/>
  <c r="BA280" i="1"/>
  <c r="BB280" i="1"/>
  <c r="AB281" i="1"/>
  <c r="AE281" i="1"/>
  <c r="AF281" i="1"/>
  <c r="AG281" i="1"/>
  <c r="AH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X281" i="1"/>
  <c r="AY281" i="1"/>
  <c r="BA281" i="1"/>
  <c r="BB281" i="1"/>
  <c r="AB282" i="1"/>
  <c r="AE282" i="1"/>
  <c r="AF282" i="1"/>
  <c r="AG282" i="1"/>
  <c r="AH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X282" i="1"/>
  <c r="AY282" i="1"/>
  <c r="BA282" i="1"/>
  <c r="BB282" i="1"/>
  <c r="AB283" i="1"/>
  <c r="AE283" i="1"/>
  <c r="AF283" i="1"/>
  <c r="AG283" i="1"/>
  <c r="AH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X283" i="1"/>
  <c r="AY283" i="1"/>
  <c r="BA283" i="1"/>
  <c r="BB283" i="1"/>
  <c r="AB284" i="1"/>
  <c r="AE284" i="1"/>
  <c r="AF284" i="1"/>
  <c r="AG284" i="1"/>
  <c r="AH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X284" i="1"/>
  <c r="AY284" i="1"/>
  <c r="BA284" i="1"/>
  <c r="BB284" i="1"/>
  <c r="AB285" i="1"/>
  <c r="AE285" i="1"/>
  <c r="AF285" i="1"/>
  <c r="AG285" i="1"/>
  <c r="AH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X285" i="1"/>
  <c r="AY285" i="1"/>
  <c r="BA285" i="1"/>
  <c r="BB285" i="1"/>
  <c r="AB286" i="1"/>
  <c r="AE286" i="1"/>
  <c r="AF286" i="1"/>
  <c r="AG286" i="1"/>
  <c r="AH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X286" i="1"/>
  <c r="AY286" i="1"/>
  <c r="BA286" i="1"/>
  <c r="BB286" i="1"/>
  <c r="AB287" i="1"/>
  <c r="AE287" i="1"/>
  <c r="AF287" i="1"/>
  <c r="AG287" i="1"/>
  <c r="AH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X287" i="1"/>
  <c r="AY287" i="1"/>
  <c r="BA287" i="1"/>
  <c r="BB287" i="1"/>
  <c r="AB288" i="1"/>
  <c r="AE288" i="1"/>
  <c r="AF288" i="1"/>
  <c r="AG288" i="1"/>
  <c r="AH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X288" i="1"/>
  <c r="AY288" i="1"/>
  <c r="BA288" i="1"/>
  <c r="BB288" i="1"/>
  <c r="AB289" i="1"/>
  <c r="AE289" i="1"/>
  <c r="AF289" i="1"/>
  <c r="AG289" i="1"/>
  <c r="AH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X289" i="1"/>
  <c r="AY289" i="1"/>
  <c r="BA289" i="1"/>
  <c r="BB289" i="1"/>
  <c r="AB290" i="1"/>
  <c r="AE290" i="1"/>
  <c r="AF290" i="1"/>
  <c r="AG290" i="1"/>
  <c r="AH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X290" i="1"/>
  <c r="AY290" i="1"/>
  <c r="BA290" i="1"/>
  <c r="BB290" i="1"/>
  <c r="AB291" i="1"/>
  <c r="AE291" i="1"/>
  <c r="AF291" i="1"/>
  <c r="AG291" i="1"/>
  <c r="AH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X291" i="1"/>
  <c r="AY291" i="1"/>
  <c r="BA291" i="1"/>
  <c r="BB291" i="1"/>
  <c r="AB292" i="1"/>
  <c r="AE292" i="1"/>
  <c r="AF292" i="1"/>
  <c r="AG292" i="1"/>
  <c r="AH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X292" i="1"/>
  <c r="AY292" i="1"/>
  <c r="BA292" i="1"/>
  <c r="BB292" i="1"/>
  <c r="AB293" i="1"/>
  <c r="AE293" i="1"/>
  <c r="AF293" i="1"/>
  <c r="AG293" i="1"/>
  <c r="AH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X293" i="1"/>
  <c r="AY293" i="1"/>
  <c r="BA293" i="1"/>
  <c r="BB293" i="1"/>
  <c r="AB294" i="1"/>
  <c r="AE294" i="1"/>
  <c r="AF294" i="1"/>
  <c r="AG294" i="1"/>
  <c r="AH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X294" i="1"/>
  <c r="AY294" i="1"/>
  <c r="BA294" i="1"/>
  <c r="BB294" i="1"/>
  <c r="AB295" i="1"/>
  <c r="AE295" i="1"/>
  <c r="AF295" i="1"/>
  <c r="AG295" i="1"/>
  <c r="AH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X295" i="1"/>
  <c r="AY295" i="1"/>
  <c r="BA295" i="1"/>
  <c r="BB295" i="1"/>
  <c r="AB296" i="1"/>
  <c r="AE296" i="1"/>
  <c r="AF296" i="1"/>
  <c r="AG296" i="1"/>
  <c r="AH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X296" i="1"/>
  <c r="AY296" i="1"/>
  <c r="BA296" i="1"/>
  <c r="BB296" i="1"/>
  <c r="AB297" i="1"/>
  <c r="AE297" i="1"/>
  <c r="AF297" i="1"/>
  <c r="AG297" i="1"/>
  <c r="AH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X297" i="1"/>
  <c r="AY297" i="1"/>
  <c r="BA297" i="1"/>
  <c r="BB297" i="1"/>
  <c r="AB298" i="1"/>
  <c r="AE298" i="1"/>
  <c r="AF298" i="1"/>
  <c r="AG298" i="1"/>
  <c r="AH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X298" i="1"/>
  <c r="AY298" i="1"/>
  <c r="BA298" i="1"/>
  <c r="BB298" i="1"/>
  <c r="AB299" i="1"/>
  <c r="AE299" i="1"/>
  <c r="AF299" i="1"/>
  <c r="AG299" i="1"/>
  <c r="AH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X299" i="1"/>
  <c r="AY299" i="1"/>
  <c r="BA299" i="1"/>
  <c r="BB299" i="1"/>
  <c r="AB300" i="1"/>
  <c r="AE300" i="1"/>
  <c r="AF300" i="1"/>
  <c r="AG300" i="1"/>
  <c r="AH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X300" i="1"/>
  <c r="AY300" i="1"/>
  <c r="BA300" i="1"/>
  <c r="BB300" i="1"/>
  <c r="AB301" i="1"/>
  <c r="AE301" i="1"/>
  <c r="AF301" i="1"/>
  <c r="AG301" i="1"/>
  <c r="AH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X301" i="1"/>
  <c r="AY301" i="1"/>
  <c r="BA301" i="1"/>
  <c r="BB301" i="1"/>
  <c r="AB302" i="1"/>
  <c r="AE302" i="1"/>
  <c r="AF302" i="1"/>
  <c r="AG302" i="1"/>
  <c r="AH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X302" i="1"/>
  <c r="AY302" i="1"/>
  <c r="BA302" i="1"/>
  <c r="BB302" i="1"/>
  <c r="AB303" i="1"/>
  <c r="AE303" i="1"/>
  <c r="AF303" i="1"/>
  <c r="AG303" i="1"/>
  <c r="AH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X303" i="1"/>
  <c r="AY303" i="1"/>
  <c r="BA303" i="1"/>
  <c r="BB303" i="1"/>
  <c r="AB304" i="1"/>
  <c r="AE304" i="1"/>
  <c r="AF304" i="1"/>
  <c r="AG304" i="1"/>
  <c r="AH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X304" i="1"/>
  <c r="AY304" i="1"/>
  <c r="BA304" i="1"/>
  <c r="BB304" i="1"/>
  <c r="AB305" i="1"/>
  <c r="AE305" i="1"/>
  <c r="AF305" i="1"/>
  <c r="AG305" i="1"/>
  <c r="AH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X305" i="1"/>
  <c r="AY305" i="1"/>
  <c r="BA305" i="1"/>
  <c r="BB305" i="1"/>
  <c r="AB306" i="1"/>
  <c r="AE306" i="1"/>
  <c r="AF306" i="1"/>
  <c r="AG306" i="1"/>
  <c r="AH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X306" i="1"/>
  <c r="AY306" i="1"/>
  <c r="BA306" i="1"/>
  <c r="BB306" i="1"/>
  <c r="AB307" i="1"/>
  <c r="AE307" i="1"/>
  <c r="AF307" i="1"/>
  <c r="AG307" i="1"/>
  <c r="AH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X307" i="1"/>
  <c r="AY307" i="1"/>
  <c r="BA307" i="1"/>
  <c r="BB307" i="1"/>
  <c r="AB308" i="1"/>
  <c r="AE308" i="1"/>
  <c r="AF308" i="1"/>
  <c r="AG308" i="1"/>
  <c r="AH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X308" i="1"/>
  <c r="AY308" i="1"/>
  <c r="BA308" i="1"/>
  <c r="BB308" i="1"/>
  <c r="AB309" i="1"/>
  <c r="AE309" i="1"/>
  <c r="AF309" i="1"/>
  <c r="AG309" i="1"/>
  <c r="AH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X309" i="1"/>
  <c r="AY309" i="1"/>
  <c r="BA309" i="1"/>
  <c r="BB309" i="1"/>
  <c r="AB310" i="1"/>
  <c r="AE310" i="1"/>
  <c r="AF310" i="1"/>
  <c r="AG310" i="1"/>
  <c r="AH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X310" i="1"/>
  <c r="AY310" i="1"/>
  <c r="BA310" i="1"/>
  <c r="BB310" i="1"/>
  <c r="AB311" i="1"/>
  <c r="AE311" i="1"/>
  <c r="AF311" i="1"/>
  <c r="AG311" i="1"/>
  <c r="AH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X311" i="1"/>
  <c r="AY311" i="1"/>
  <c r="BA311" i="1"/>
  <c r="BB311" i="1"/>
  <c r="AB312" i="1"/>
  <c r="AE312" i="1"/>
  <c r="AF312" i="1"/>
  <c r="AG312" i="1"/>
  <c r="AH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X312" i="1"/>
  <c r="AY312" i="1"/>
  <c r="BA312" i="1"/>
  <c r="BB312" i="1"/>
  <c r="AB313" i="1"/>
  <c r="AE313" i="1"/>
  <c r="AF313" i="1"/>
  <c r="AG313" i="1"/>
  <c r="AH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X313" i="1"/>
  <c r="AY313" i="1"/>
  <c r="BA313" i="1"/>
  <c r="BB313" i="1"/>
  <c r="AB314" i="1"/>
  <c r="AE314" i="1"/>
  <c r="AF314" i="1"/>
  <c r="AG314" i="1"/>
  <c r="AH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X314" i="1"/>
  <c r="AY314" i="1"/>
  <c r="BA314" i="1"/>
  <c r="BB314" i="1"/>
  <c r="AB315" i="1"/>
  <c r="AE315" i="1"/>
  <c r="AF315" i="1"/>
  <c r="AG315" i="1"/>
  <c r="AH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X315" i="1"/>
  <c r="AY315" i="1"/>
  <c r="BA315" i="1"/>
  <c r="BB315" i="1"/>
  <c r="AB316" i="1"/>
  <c r="AE316" i="1"/>
  <c r="AF316" i="1"/>
  <c r="AG316" i="1"/>
  <c r="AH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X316" i="1"/>
  <c r="AY316" i="1"/>
  <c r="BA316" i="1"/>
  <c r="BB316" i="1"/>
  <c r="AB317" i="1"/>
  <c r="AE317" i="1"/>
  <c r="AF317" i="1"/>
  <c r="AG317" i="1"/>
  <c r="AH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X317" i="1"/>
  <c r="AY317" i="1"/>
  <c r="BA317" i="1"/>
  <c r="BB317" i="1"/>
  <c r="AB318" i="1"/>
  <c r="AE318" i="1"/>
  <c r="AF318" i="1"/>
  <c r="AG318" i="1"/>
  <c r="AH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X318" i="1"/>
  <c r="AY318" i="1"/>
  <c r="BA318" i="1"/>
  <c r="BB318" i="1"/>
  <c r="AB319" i="1"/>
  <c r="AE319" i="1"/>
  <c r="AF319" i="1"/>
  <c r="AG319" i="1"/>
  <c r="AH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X319" i="1"/>
  <c r="AY319" i="1"/>
  <c r="BA319" i="1"/>
  <c r="BB319" i="1"/>
  <c r="AB320" i="1"/>
  <c r="AE320" i="1"/>
  <c r="AF320" i="1"/>
  <c r="AG320" i="1"/>
  <c r="AH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X320" i="1"/>
  <c r="AY320" i="1"/>
  <c r="BA320" i="1"/>
  <c r="BB320" i="1"/>
  <c r="AB321" i="1"/>
  <c r="AE321" i="1"/>
  <c r="AF321" i="1"/>
  <c r="AG321" i="1"/>
  <c r="AH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X321" i="1"/>
  <c r="AY321" i="1"/>
  <c r="BA321" i="1"/>
  <c r="BB321" i="1"/>
  <c r="AB322" i="1"/>
  <c r="AE322" i="1"/>
  <c r="AF322" i="1"/>
  <c r="AG322" i="1"/>
  <c r="AH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X322" i="1"/>
  <c r="AY322" i="1"/>
  <c r="BA322" i="1"/>
  <c r="BB322" i="1"/>
  <c r="AB323" i="1"/>
  <c r="AE323" i="1"/>
  <c r="AF323" i="1"/>
  <c r="AG323" i="1"/>
  <c r="AH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X323" i="1"/>
  <c r="AY323" i="1"/>
  <c r="BA323" i="1"/>
  <c r="BB323" i="1"/>
  <c r="AB324" i="1"/>
  <c r="AE324" i="1"/>
  <c r="AF324" i="1"/>
  <c r="AG324" i="1"/>
  <c r="AH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X324" i="1"/>
  <c r="AY324" i="1"/>
  <c r="BA324" i="1"/>
  <c r="BB324" i="1"/>
  <c r="AB325" i="1"/>
  <c r="AE325" i="1"/>
  <c r="AF325" i="1"/>
  <c r="AG325" i="1"/>
  <c r="AH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X325" i="1"/>
  <c r="AY325" i="1"/>
  <c r="BA325" i="1"/>
  <c r="BB325" i="1"/>
  <c r="AB326" i="1"/>
  <c r="AE326" i="1"/>
  <c r="AF326" i="1"/>
  <c r="AG326" i="1"/>
  <c r="AH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X326" i="1"/>
  <c r="AY326" i="1"/>
  <c r="BA326" i="1"/>
  <c r="BB326" i="1"/>
  <c r="AB327" i="1"/>
  <c r="AE327" i="1"/>
  <c r="AF327" i="1"/>
  <c r="AG327" i="1"/>
  <c r="AH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X327" i="1"/>
  <c r="AY327" i="1"/>
  <c r="BA327" i="1"/>
  <c r="BB327" i="1"/>
  <c r="AB328" i="1"/>
  <c r="AE328" i="1"/>
  <c r="AF328" i="1"/>
  <c r="AG328" i="1"/>
  <c r="AH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X328" i="1"/>
  <c r="AY328" i="1"/>
  <c r="BA328" i="1"/>
  <c r="BB328" i="1"/>
  <c r="AB329" i="1"/>
  <c r="AE329" i="1"/>
  <c r="AF329" i="1"/>
  <c r="AG329" i="1"/>
  <c r="AH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X329" i="1"/>
  <c r="AY329" i="1"/>
  <c r="BA329" i="1"/>
  <c r="BB329" i="1"/>
  <c r="AB330" i="1"/>
  <c r="AE330" i="1"/>
  <c r="AF330" i="1"/>
  <c r="AG330" i="1"/>
  <c r="AH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X330" i="1"/>
  <c r="AY330" i="1"/>
  <c r="BA330" i="1"/>
  <c r="BB330" i="1"/>
  <c r="AB331" i="1"/>
  <c r="AE331" i="1"/>
  <c r="AF331" i="1"/>
  <c r="AG331" i="1"/>
  <c r="AH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X331" i="1"/>
  <c r="AY331" i="1"/>
  <c r="BA331" i="1"/>
  <c r="BB331" i="1"/>
  <c r="AB332" i="1"/>
  <c r="AE332" i="1"/>
  <c r="AF332" i="1"/>
  <c r="AG332" i="1"/>
  <c r="AH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X332" i="1"/>
  <c r="AY332" i="1"/>
  <c r="BA332" i="1"/>
  <c r="BB332" i="1"/>
  <c r="AB333" i="1"/>
  <c r="AE333" i="1"/>
  <c r="AF333" i="1"/>
  <c r="AG333" i="1"/>
  <c r="AH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X333" i="1"/>
  <c r="AY333" i="1"/>
  <c r="BA333" i="1"/>
  <c r="BB333" i="1"/>
  <c r="AB334" i="1"/>
  <c r="AE334" i="1"/>
  <c r="AF334" i="1"/>
  <c r="AG334" i="1"/>
  <c r="AH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X334" i="1"/>
  <c r="AY334" i="1"/>
  <c r="BA334" i="1"/>
  <c r="BB334" i="1"/>
  <c r="AB335" i="1"/>
  <c r="AE335" i="1"/>
  <c r="AF335" i="1"/>
  <c r="AG335" i="1"/>
  <c r="AH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X335" i="1"/>
  <c r="AY335" i="1"/>
  <c r="BA335" i="1"/>
  <c r="BB335" i="1"/>
  <c r="AB336" i="1"/>
  <c r="AE336" i="1"/>
  <c r="AF336" i="1"/>
  <c r="AG336" i="1"/>
  <c r="AH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X336" i="1"/>
  <c r="AY336" i="1"/>
  <c r="BA336" i="1"/>
  <c r="BB336" i="1"/>
  <c r="AB337" i="1"/>
  <c r="AE337" i="1"/>
  <c r="AF337" i="1"/>
  <c r="AG337" i="1"/>
  <c r="AH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X337" i="1"/>
  <c r="AY337" i="1"/>
  <c r="BA337" i="1"/>
  <c r="BB337" i="1"/>
  <c r="AB338" i="1"/>
  <c r="AE338" i="1"/>
  <c r="AF338" i="1"/>
  <c r="AG338" i="1"/>
  <c r="AH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X338" i="1"/>
  <c r="AY338" i="1"/>
  <c r="BA338" i="1"/>
  <c r="BB338" i="1"/>
  <c r="AB339" i="1"/>
  <c r="AE339" i="1"/>
  <c r="AF339" i="1"/>
  <c r="AG339" i="1"/>
  <c r="AH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X339" i="1"/>
  <c r="AY339" i="1"/>
  <c r="BA339" i="1"/>
  <c r="BB339" i="1"/>
  <c r="AB340" i="1"/>
  <c r="AE340" i="1"/>
  <c r="AF340" i="1"/>
  <c r="AG340" i="1"/>
  <c r="AH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X340" i="1"/>
  <c r="AY340" i="1"/>
  <c r="BA340" i="1"/>
  <c r="BB340" i="1"/>
  <c r="AB341" i="1"/>
  <c r="AE341" i="1"/>
  <c r="AF341" i="1"/>
  <c r="AG341" i="1"/>
  <c r="AH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X341" i="1"/>
  <c r="AY341" i="1"/>
  <c r="BA341" i="1"/>
  <c r="BB341" i="1"/>
  <c r="AB342" i="1"/>
  <c r="AE342" i="1"/>
  <c r="AF342" i="1"/>
  <c r="AG342" i="1"/>
  <c r="AH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X342" i="1"/>
  <c r="AY342" i="1"/>
  <c r="BA342" i="1"/>
  <c r="BB342" i="1"/>
  <c r="AB343" i="1"/>
  <c r="AE343" i="1"/>
  <c r="AF343" i="1"/>
  <c r="AG343" i="1"/>
  <c r="AH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X343" i="1"/>
  <c r="AY343" i="1"/>
  <c r="BA343" i="1"/>
  <c r="BB343" i="1"/>
  <c r="AB344" i="1"/>
  <c r="AE344" i="1"/>
  <c r="AF344" i="1"/>
  <c r="AG344" i="1"/>
  <c r="AH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X344" i="1"/>
  <c r="AY344" i="1"/>
  <c r="BA344" i="1"/>
  <c r="BB344" i="1"/>
  <c r="AB345" i="1"/>
  <c r="AE345" i="1"/>
  <c r="AF345" i="1"/>
  <c r="AG345" i="1"/>
  <c r="AH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X345" i="1"/>
  <c r="AY345" i="1"/>
  <c r="BA345" i="1"/>
  <c r="BB345" i="1"/>
  <c r="AB346" i="1"/>
  <c r="AE346" i="1"/>
  <c r="AF346" i="1"/>
  <c r="AG346" i="1"/>
  <c r="AH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X346" i="1"/>
  <c r="AY346" i="1"/>
  <c r="BA346" i="1"/>
  <c r="BB346" i="1"/>
  <c r="AB347" i="1"/>
  <c r="AE347" i="1"/>
  <c r="AF347" i="1"/>
  <c r="AG347" i="1"/>
  <c r="AH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X347" i="1"/>
  <c r="AY347" i="1"/>
  <c r="BA347" i="1"/>
  <c r="BB347" i="1"/>
  <c r="AB348" i="1"/>
  <c r="AE348" i="1"/>
  <c r="AF348" i="1"/>
  <c r="AG348" i="1"/>
  <c r="AH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X348" i="1"/>
  <c r="AY348" i="1"/>
  <c r="BA348" i="1"/>
  <c r="BB348" i="1"/>
  <c r="AB349" i="1"/>
  <c r="AE349" i="1"/>
  <c r="AF349" i="1"/>
  <c r="AG349" i="1"/>
  <c r="AH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X349" i="1"/>
  <c r="AY349" i="1"/>
  <c r="BA349" i="1"/>
  <c r="BB349" i="1"/>
  <c r="AB350" i="1"/>
  <c r="AE350" i="1"/>
  <c r="AF350" i="1"/>
  <c r="AG350" i="1"/>
  <c r="AH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X350" i="1"/>
  <c r="AY350" i="1"/>
  <c r="BA350" i="1"/>
  <c r="BB350" i="1"/>
  <c r="AB351" i="1"/>
  <c r="AE351" i="1"/>
  <c r="AF351" i="1"/>
  <c r="AG351" i="1"/>
  <c r="AH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X351" i="1"/>
  <c r="AY351" i="1"/>
  <c r="BA351" i="1"/>
  <c r="BB351" i="1"/>
  <c r="AB352" i="1"/>
  <c r="AE352" i="1"/>
  <c r="AF352" i="1"/>
  <c r="AG352" i="1"/>
  <c r="AH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X352" i="1"/>
  <c r="AY352" i="1"/>
  <c r="BA352" i="1"/>
  <c r="BB352" i="1"/>
  <c r="AB353" i="1"/>
  <c r="AE353" i="1"/>
  <c r="AF353" i="1"/>
  <c r="AG353" i="1"/>
  <c r="AH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X353" i="1"/>
  <c r="AY353" i="1"/>
  <c r="BA353" i="1"/>
  <c r="BB353" i="1"/>
  <c r="AB354" i="1"/>
  <c r="AE354" i="1"/>
  <c r="AF354" i="1"/>
  <c r="AG354" i="1"/>
  <c r="AH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X354" i="1"/>
  <c r="AY354" i="1"/>
  <c r="BA354" i="1"/>
  <c r="BB354" i="1"/>
  <c r="AB355" i="1"/>
  <c r="AE355" i="1"/>
  <c r="AF355" i="1"/>
  <c r="AG355" i="1"/>
  <c r="AH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X355" i="1"/>
  <c r="AY355" i="1"/>
  <c r="BA355" i="1"/>
  <c r="BB355" i="1"/>
  <c r="AB356" i="1"/>
  <c r="AE356" i="1"/>
  <c r="AF356" i="1"/>
  <c r="AG356" i="1"/>
  <c r="AH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X356" i="1"/>
  <c r="AY356" i="1"/>
  <c r="BA356" i="1"/>
  <c r="BB356" i="1"/>
  <c r="AB357" i="1"/>
  <c r="AE357" i="1"/>
  <c r="AF357" i="1"/>
  <c r="AG357" i="1"/>
  <c r="AH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X357" i="1"/>
  <c r="AY357" i="1"/>
  <c r="BA357" i="1"/>
  <c r="BB357" i="1"/>
  <c r="AB358" i="1"/>
  <c r="AE358" i="1"/>
  <c r="AF358" i="1"/>
  <c r="AG358" i="1"/>
  <c r="AH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X358" i="1"/>
  <c r="AY358" i="1"/>
  <c r="BA358" i="1"/>
  <c r="BB358" i="1"/>
  <c r="AB359" i="1"/>
  <c r="AE359" i="1"/>
  <c r="AF359" i="1"/>
  <c r="AG359" i="1"/>
  <c r="AH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X359" i="1"/>
  <c r="AY359" i="1"/>
  <c r="BA359" i="1"/>
  <c r="BB359" i="1"/>
  <c r="AB360" i="1"/>
  <c r="AE360" i="1"/>
  <c r="AF360" i="1"/>
  <c r="AG360" i="1"/>
  <c r="AH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X360" i="1"/>
  <c r="AY360" i="1"/>
  <c r="BA360" i="1"/>
  <c r="BB360" i="1"/>
  <c r="AB361" i="1"/>
  <c r="AE361" i="1"/>
  <c r="AF361" i="1"/>
  <c r="AG361" i="1"/>
  <c r="AH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X361" i="1"/>
  <c r="AY361" i="1"/>
  <c r="BA361" i="1"/>
  <c r="BB361" i="1"/>
  <c r="AB362" i="1"/>
  <c r="AE362" i="1"/>
  <c r="AF362" i="1"/>
  <c r="AG362" i="1"/>
  <c r="AH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X362" i="1"/>
  <c r="AY362" i="1"/>
  <c r="BA362" i="1"/>
  <c r="BB362" i="1"/>
  <c r="AB363" i="1"/>
  <c r="AE363" i="1"/>
  <c r="AF363" i="1"/>
  <c r="AG363" i="1"/>
  <c r="AH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X363" i="1"/>
  <c r="AY363" i="1"/>
  <c r="BA363" i="1"/>
  <c r="BB363" i="1"/>
  <c r="AB364" i="1"/>
  <c r="AE364" i="1"/>
  <c r="AF364" i="1"/>
  <c r="AG364" i="1"/>
  <c r="AH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X364" i="1"/>
  <c r="AY364" i="1"/>
  <c r="BA364" i="1"/>
  <c r="BB364" i="1"/>
  <c r="AB365" i="1"/>
  <c r="AE365" i="1"/>
  <c r="AF365" i="1"/>
  <c r="AG365" i="1"/>
  <c r="AH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X365" i="1"/>
  <c r="AY365" i="1"/>
  <c r="BA365" i="1"/>
  <c r="BB365" i="1"/>
  <c r="AB366" i="1"/>
  <c r="AE366" i="1"/>
  <c r="AF366" i="1"/>
  <c r="AG366" i="1"/>
  <c r="AH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X366" i="1"/>
  <c r="AY366" i="1"/>
  <c r="BA366" i="1"/>
  <c r="BB366" i="1"/>
  <c r="AB367" i="1"/>
  <c r="AE367" i="1"/>
  <c r="AF367" i="1"/>
  <c r="AG367" i="1"/>
  <c r="AH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X367" i="1"/>
  <c r="AY367" i="1"/>
  <c r="BA367" i="1"/>
  <c r="BB367" i="1"/>
  <c r="AB368" i="1"/>
  <c r="AE368" i="1"/>
  <c r="AF368" i="1"/>
  <c r="AG368" i="1"/>
  <c r="AH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X368" i="1"/>
  <c r="AY368" i="1"/>
  <c r="BA368" i="1"/>
  <c r="BB368" i="1"/>
  <c r="AB369" i="1"/>
  <c r="AE369" i="1"/>
  <c r="AF369" i="1"/>
  <c r="AG369" i="1"/>
  <c r="AH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X369" i="1"/>
  <c r="AY369" i="1"/>
  <c r="BA369" i="1"/>
  <c r="BB369" i="1"/>
  <c r="AB370" i="1"/>
  <c r="AE370" i="1"/>
  <c r="AF370" i="1"/>
  <c r="AG370" i="1"/>
  <c r="AH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X370" i="1"/>
  <c r="AY370" i="1"/>
  <c r="BA370" i="1"/>
  <c r="BB370" i="1"/>
  <c r="AB371" i="1"/>
  <c r="AE371" i="1"/>
  <c r="AF371" i="1"/>
  <c r="AG371" i="1"/>
  <c r="AH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X371" i="1"/>
  <c r="AY371" i="1"/>
  <c r="BA371" i="1"/>
  <c r="BB371" i="1"/>
  <c r="AB372" i="1"/>
  <c r="AE372" i="1"/>
  <c r="AF372" i="1"/>
  <c r="AG372" i="1"/>
  <c r="AH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X372" i="1"/>
  <c r="AY372" i="1"/>
  <c r="BA372" i="1"/>
  <c r="BB372" i="1"/>
  <c r="AB373" i="1"/>
  <c r="AE373" i="1"/>
  <c r="AF373" i="1"/>
  <c r="AG373" i="1"/>
  <c r="AH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X373" i="1"/>
  <c r="AY373" i="1"/>
  <c r="BA373" i="1"/>
  <c r="BB373" i="1"/>
  <c r="AB374" i="1"/>
  <c r="AE374" i="1"/>
  <c r="AF374" i="1"/>
  <c r="AG374" i="1"/>
  <c r="AH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X374" i="1"/>
  <c r="AY374" i="1"/>
  <c r="BA374" i="1"/>
  <c r="BB374" i="1"/>
  <c r="AB375" i="1"/>
  <c r="AE375" i="1"/>
  <c r="AF375" i="1"/>
  <c r="AG375" i="1"/>
  <c r="AH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X375" i="1"/>
  <c r="AY375" i="1"/>
  <c r="BA375" i="1"/>
  <c r="BB375" i="1"/>
  <c r="AB376" i="1"/>
  <c r="AE376" i="1"/>
  <c r="AF376" i="1"/>
  <c r="AG376" i="1"/>
  <c r="AH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X376" i="1"/>
  <c r="AY376" i="1"/>
  <c r="BA376" i="1"/>
  <c r="BB376" i="1"/>
  <c r="AB377" i="1"/>
  <c r="AE377" i="1"/>
  <c r="AF377" i="1"/>
  <c r="AG377" i="1"/>
  <c r="AH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X377" i="1"/>
  <c r="AY377" i="1"/>
  <c r="BA377" i="1"/>
  <c r="BB377" i="1"/>
  <c r="AB378" i="1"/>
  <c r="AE378" i="1"/>
  <c r="AF378" i="1"/>
  <c r="AG378" i="1"/>
  <c r="AH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X378" i="1"/>
  <c r="AY378" i="1"/>
  <c r="BA378" i="1"/>
  <c r="BB378" i="1"/>
  <c r="AB379" i="1"/>
  <c r="AE379" i="1"/>
  <c r="AF379" i="1"/>
  <c r="AG379" i="1"/>
  <c r="AH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X379" i="1"/>
  <c r="AY379" i="1"/>
  <c r="BA379" i="1"/>
  <c r="BB379" i="1"/>
  <c r="AB380" i="1"/>
  <c r="AE380" i="1"/>
  <c r="AF380" i="1"/>
  <c r="AG380" i="1"/>
  <c r="AH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X380" i="1"/>
  <c r="AY380" i="1"/>
  <c r="BA380" i="1"/>
  <c r="BB380" i="1"/>
  <c r="AB381" i="1"/>
  <c r="AE381" i="1"/>
  <c r="AF381" i="1"/>
  <c r="AG381" i="1"/>
  <c r="AH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X381" i="1"/>
  <c r="AY381" i="1"/>
  <c r="BA381" i="1"/>
  <c r="BB381" i="1"/>
  <c r="AB382" i="1"/>
  <c r="AE382" i="1"/>
  <c r="AF382" i="1"/>
  <c r="AG382" i="1"/>
  <c r="AH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X382" i="1"/>
  <c r="AY382" i="1"/>
  <c r="BA382" i="1"/>
  <c r="BB382" i="1"/>
  <c r="AB383" i="1"/>
  <c r="AE383" i="1"/>
  <c r="AF383" i="1"/>
  <c r="AG383" i="1"/>
  <c r="AH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X383" i="1"/>
  <c r="AY383" i="1"/>
  <c r="BA383" i="1"/>
  <c r="BB383" i="1"/>
  <c r="AB384" i="1"/>
  <c r="AE384" i="1"/>
  <c r="AF384" i="1"/>
  <c r="AG384" i="1"/>
  <c r="AH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X384" i="1"/>
  <c r="AY384" i="1"/>
  <c r="BA384" i="1"/>
  <c r="BB384" i="1"/>
  <c r="AB385" i="1"/>
  <c r="AE385" i="1"/>
  <c r="AF385" i="1"/>
  <c r="AG385" i="1"/>
  <c r="AH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X385" i="1"/>
  <c r="AY385" i="1"/>
  <c r="BA385" i="1"/>
  <c r="BB385" i="1"/>
  <c r="AB386" i="1"/>
  <c r="AE386" i="1"/>
  <c r="AF386" i="1"/>
  <c r="AG386" i="1"/>
  <c r="AH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X386" i="1"/>
  <c r="AY386" i="1"/>
  <c r="BA386" i="1"/>
  <c r="BB386" i="1"/>
  <c r="AB387" i="1"/>
  <c r="AE387" i="1"/>
  <c r="AF387" i="1"/>
  <c r="AG387" i="1"/>
  <c r="AH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X387" i="1"/>
  <c r="AY387" i="1"/>
  <c r="BA387" i="1"/>
  <c r="BB387" i="1"/>
  <c r="AB388" i="1"/>
  <c r="AE388" i="1"/>
  <c r="AF388" i="1"/>
  <c r="AG388" i="1"/>
  <c r="AH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X388" i="1"/>
  <c r="AY388" i="1"/>
  <c r="BA388" i="1"/>
  <c r="BB388" i="1"/>
  <c r="AB389" i="1"/>
  <c r="AE389" i="1"/>
  <c r="AF389" i="1"/>
  <c r="AG389" i="1"/>
  <c r="AH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X389" i="1"/>
  <c r="AY389" i="1"/>
  <c r="BA389" i="1"/>
  <c r="BB389" i="1"/>
  <c r="AB390" i="1"/>
  <c r="AE390" i="1"/>
  <c r="AF390" i="1"/>
  <c r="AG390" i="1"/>
  <c r="AH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X390" i="1"/>
  <c r="AY390" i="1"/>
  <c r="BA390" i="1"/>
  <c r="BB390" i="1"/>
  <c r="AB391" i="1"/>
  <c r="AE391" i="1"/>
  <c r="AF391" i="1"/>
  <c r="AG391" i="1"/>
  <c r="AH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X391" i="1"/>
  <c r="AY391" i="1"/>
  <c r="BA391" i="1"/>
  <c r="BB391" i="1"/>
  <c r="AB392" i="1"/>
  <c r="AE392" i="1"/>
  <c r="AF392" i="1"/>
  <c r="AG392" i="1"/>
  <c r="AH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X392" i="1"/>
  <c r="AY392" i="1"/>
  <c r="BA392" i="1"/>
  <c r="BB392" i="1"/>
  <c r="AB393" i="1"/>
  <c r="AE393" i="1"/>
  <c r="AF393" i="1"/>
  <c r="AG393" i="1"/>
  <c r="AH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X393" i="1"/>
  <c r="AY393" i="1"/>
  <c r="BA393" i="1"/>
  <c r="BB393" i="1"/>
  <c r="AB394" i="1"/>
  <c r="AE394" i="1"/>
  <c r="AF394" i="1"/>
  <c r="AG394" i="1"/>
  <c r="AH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X394" i="1"/>
  <c r="AY394" i="1"/>
  <c r="BA394" i="1"/>
  <c r="BB394" i="1"/>
  <c r="AB395" i="1"/>
  <c r="AE395" i="1"/>
  <c r="AF395" i="1"/>
  <c r="AG395" i="1"/>
  <c r="AH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X395" i="1"/>
  <c r="AY395" i="1"/>
  <c r="BA395" i="1"/>
  <c r="BB395" i="1"/>
  <c r="AB396" i="1"/>
  <c r="AE396" i="1"/>
  <c r="AF396" i="1"/>
  <c r="AG396" i="1"/>
  <c r="AH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X396" i="1"/>
  <c r="AY396" i="1"/>
  <c r="BA396" i="1"/>
  <c r="BB396" i="1"/>
  <c r="AB397" i="1"/>
  <c r="AE397" i="1"/>
  <c r="AF397" i="1"/>
  <c r="AG397" i="1"/>
  <c r="AH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X397" i="1"/>
  <c r="AY397" i="1"/>
  <c r="BA397" i="1"/>
  <c r="BB397" i="1"/>
  <c r="AB398" i="1"/>
  <c r="AE398" i="1"/>
  <c r="AF398" i="1"/>
  <c r="AG398" i="1"/>
  <c r="AH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X398" i="1"/>
  <c r="AY398" i="1"/>
  <c r="BA398" i="1"/>
  <c r="BB398" i="1"/>
  <c r="AB399" i="1"/>
  <c r="AE399" i="1"/>
  <c r="AF399" i="1"/>
  <c r="AG399" i="1"/>
  <c r="AH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X399" i="1"/>
  <c r="AY399" i="1"/>
  <c r="BA399" i="1"/>
  <c r="BB399" i="1"/>
  <c r="AB400" i="1"/>
  <c r="AE400" i="1"/>
  <c r="AF400" i="1"/>
  <c r="AG400" i="1"/>
  <c r="AH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X400" i="1"/>
  <c r="AY400" i="1"/>
  <c r="BA400" i="1"/>
  <c r="BB400" i="1"/>
  <c r="AB401" i="1"/>
  <c r="AE401" i="1"/>
  <c r="AF401" i="1"/>
  <c r="AG401" i="1"/>
  <c r="AH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X401" i="1"/>
  <c r="AY401" i="1"/>
  <c r="BA401" i="1"/>
  <c r="BB401" i="1"/>
  <c r="AB402" i="1"/>
  <c r="AE402" i="1"/>
  <c r="AF402" i="1"/>
  <c r="AG402" i="1"/>
  <c r="AH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X402" i="1"/>
  <c r="AY402" i="1"/>
  <c r="BA402" i="1"/>
  <c r="BB402" i="1"/>
  <c r="AB403" i="1"/>
  <c r="AE403" i="1"/>
  <c r="AF403" i="1"/>
  <c r="AG403" i="1"/>
  <c r="AH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X403" i="1"/>
  <c r="AY403" i="1"/>
  <c r="BA403" i="1"/>
  <c r="BB403" i="1"/>
  <c r="AB404" i="1"/>
  <c r="AE404" i="1"/>
  <c r="AF404" i="1"/>
  <c r="AG404" i="1"/>
  <c r="AH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X404" i="1"/>
  <c r="AY404" i="1"/>
  <c r="BA404" i="1"/>
  <c r="BB404" i="1"/>
  <c r="AB405" i="1"/>
  <c r="AE405" i="1"/>
  <c r="AF405" i="1"/>
  <c r="AG405" i="1"/>
  <c r="AH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X405" i="1"/>
  <c r="AY405" i="1"/>
  <c r="BA405" i="1"/>
  <c r="BB405" i="1"/>
  <c r="AB406" i="1"/>
  <c r="AE406" i="1"/>
  <c r="AF406" i="1"/>
  <c r="AG406" i="1"/>
  <c r="AH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X406" i="1"/>
  <c r="AY406" i="1"/>
  <c r="BA406" i="1"/>
  <c r="BB406" i="1"/>
  <c r="AB407" i="1"/>
  <c r="AE407" i="1"/>
  <c r="AF407" i="1"/>
  <c r="AG407" i="1"/>
  <c r="AH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X407" i="1"/>
  <c r="AY407" i="1"/>
  <c r="BA407" i="1"/>
  <c r="BB407" i="1"/>
  <c r="AB408" i="1"/>
  <c r="AE408" i="1"/>
  <c r="AF408" i="1"/>
  <c r="AG408" i="1"/>
  <c r="AH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X408" i="1"/>
  <c r="AY408" i="1"/>
  <c r="BA408" i="1"/>
  <c r="BB408" i="1"/>
  <c r="AB409" i="1"/>
  <c r="AE409" i="1"/>
  <c r="AF409" i="1"/>
  <c r="AG409" i="1"/>
  <c r="AH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X409" i="1"/>
  <c r="AY409" i="1"/>
  <c r="BA409" i="1"/>
  <c r="BB409" i="1"/>
  <c r="AB410" i="1"/>
  <c r="AE410" i="1"/>
  <c r="AF410" i="1"/>
  <c r="AG410" i="1"/>
  <c r="AH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X410" i="1"/>
  <c r="AY410" i="1"/>
  <c r="BA410" i="1"/>
  <c r="BB410" i="1"/>
  <c r="AB411" i="1"/>
  <c r="AE411" i="1"/>
  <c r="AF411" i="1"/>
  <c r="AG411" i="1"/>
  <c r="AH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X411" i="1"/>
  <c r="AY411" i="1"/>
  <c r="BA411" i="1"/>
  <c r="BB411" i="1"/>
  <c r="AB412" i="1"/>
  <c r="AE412" i="1"/>
  <c r="AF412" i="1"/>
  <c r="AG412" i="1"/>
  <c r="AH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X412" i="1"/>
  <c r="AY412" i="1"/>
  <c r="BA412" i="1"/>
  <c r="BB412" i="1"/>
  <c r="AB413" i="1"/>
  <c r="AE413" i="1"/>
  <c r="AF413" i="1"/>
  <c r="AG413" i="1"/>
  <c r="AH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X413" i="1"/>
  <c r="AY413" i="1"/>
  <c r="BA413" i="1"/>
  <c r="BB413" i="1"/>
  <c r="AB414" i="1"/>
  <c r="AE414" i="1"/>
  <c r="AF414" i="1"/>
  <c r="AG414" i="1"/>
  <c r="AH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X414" i="1"/>
  <c r="AY414" i="1"/>
  <c r="BA414" i="1"/>
  <c r="BB414" i="1"/>
  <c r="AB415" i="1"/>
  <c r="AE415" i="1"/>
  <c r="AF415" i="1"/>
  <c r="AG415" i="1"/>
  <c r="AH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X415" i="1"/>
  <c r="AY415" i="1"/>
  <c r="BA415" i="1"/>
  <c r="BB415" i="1"/>
  <c r="AB416" i="1"/>
  <c r="AE416" i="1"/>
  <c r="AF416" i="1"/>
  <c r="AG416" i="1"/>
  <c r="AH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X416" i="1"/>
  <c r="AY416" i="1"/>
  <c r="BA416" i="1"/>
  <c r="BB416" i="1"/>
  <c r="AB417" i="1"/>
  <c r="AE417" i="1"/>
  <c r="AF417" i="1"/>
  <c r="AG417" i="1"/>
  <c r="AH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X417" i="1"/>
  <c r="AY417" i="1"/>
  <c r="BA417" i="1"/>
  <c r="BB417" i="1"/>
  <c r="AB418" i="1"/>
  <c r="AE418" i="1"/>
  <c r="AF418" i="1"/>
  <c r="AG418" i="1"/>
  <c r="AH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X418" i="1"/>
  <c r="AY418" i="1"/>
  <c r="BA418" i="1"/>
  <c r="BB418" i="1"/>
  <c r="AB419" i="1"/>
  <c r="AE419" i="1"/>
  <c r="AF419" i="1"/>
  <c r="AG419" i="1"/>
  <c r="AH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X419" i="1"/>
  <c r="AY419" i="1"/>
  <c r="BA419" i="1"/>
  <c r="BB419" i="1"/>
  <c r="AB420" i="1"/>
  <c r="AE420" i="1"/>
  <c r="AF420" i="1"/>
  <c r="AG420" i="1"/>
  <c r="AH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X420" i="1"/>
  <c r="AY420" i="1"/>
  <c r="BA420" i="1"/>
  <c r="BB420" i="1"/>
  <c r="AB421" i="1"/>
  <c r="AE421" i="1"/>
  <c r="AF421" i="1"/>
  <c r="AG421" i="1"/>
  <c r="AH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X421" i="1"/>
  <c r="AY421" i="1"/>
  <c r="BA421" i="1"/>
  <c r="BB421" i="1"/>
  <c r="AB422" i="1"/>
  <c r="AE422" i="1"/>
  <c r="AF422" i="1"/>
  <c r="AG422" i="1"/>
  <c r="AH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X422" i="1"/>
  <c r="AY422" i="1"/>
  <c r="BA422" i="1"/>
  <c r="BB422" i="1"/>
  <c r="AB423" i="1"/>
  <c r="AE423" i="1"/>
  <c r="AF423" i="1"/>
  <c r="AG423" i="1"/>
  <c r="AH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X423" i="1"/>
  <c r="AY423" i="1"/>
  <c r="BA423" i="1"/>
  <c r="BB423" i="1"/>
  <c r="AB424" i="1"/>
  <c r="AE424" i="1"/>
  <c r="AF424" i="1"/>
  <c r="AG424" i="1"/>
  <c r="AH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X424" i="1"/>
  <c r="AY424" i="1"/>
  <c r="BA424" i="1"/>
  <c r="BB424" i="1"/>
  <c r="AB425" i="1"/>
  <c r="AE425" i="1"/>
  <c r="AF425" i="1"/>
  <c r="AG425" i="1"/>
  <c r="AH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X425" i="1"/>
  <c r="AY425" i="1"/>
  <c r="BA425" i="1"/>
  <c r="BB425" i="1"/>
  <c r="AB426" i="1"/>
  <c r="AD426" i="1"/>
  <c r="AE426" i="1"/>
  <c r="AF426" i="1"/>
  <c r="AG426" i="1"/>
  <c r="AH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X426" i="1"/>
  <c r="AY426" i="1"/>
  <c r="BA426" i="1"/>
  <c r="BB426" i="1"/>
  <c r="AB427" i="1"/>
  <c r="AD427" i="1"/>
  <c r="AE427" i="1"/>
  <c r="AF427" i="1"/>
  <c r="AG427" i="1"/>
  <c r="AH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X427" i="1"/>
  <c r="AY427" i="1"/>
  <c r="BA427" i="1"/>
  <c r="BB427" i="1"/>
  <c r="AB428" i="1"/>
  <c r="AE428" i="1"/>
  <c r="AF428" i="1"/>
  <c r="AG428" i="1"/>
  <c r="AH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X428" i="1"/>
  <c r="AY428" i="1"/>
  <c r="BA428" i="1"/>
  <c r="BB428" i="1"/>
  <c r="AB429" i="1"/>
  <c r="AE429" i="1"/>
  <c r="AF429" i="1"/>
  <c r="AG429" i="1"/>
  <c r="AH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X429" i="1"/>
  <c r="AY429" i="1"/>
  <c r="BA429" i="1"/>
  <c r="BB429" i="1"/>
  <c r="AB430" i="1"/>
  <c r="AE430" i="1"/>
  <c r="AF430" i="1"/>
  <c r="AG430" i="1"/>
  <c r="AH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X430" i="1"/>
  <c r="AY430" i="1"/>
  <c r="BA430" i="1"/>
  <c r="BB430" i="1"/>
  <c r="AB431" i="1"/>
  <c r="AE431" i="1"/>
  <c r="AF431" i="1"/>
  <c r="AG431" i="1"/>
  <c r="AH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X431" i="1"/>
  <c r="AY431" i="1"/>
  <c r="BA431" i="1"/>
  <c r="BB431" i="1"/>
  <c r="AB432" i="1"/>
  <c r="AE432" i="1"/>
  <c r="AF432" i="1"/>
  <c r="AG432" i="1"/>
  <c r="AH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X432" i="1"/>
  <c r="AY432" i="1"/>
  <c r="BA432" i="1"/>
  <c r="BB432" i="1"/>
  <c r="AB433" i="1"/>
  <c r="AE433" i="1"/>
  <c r="AF433" i="1"/>
  <c r="AG433" i="1"/>
  <c r="AH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X433" i="1"/>
  <c r="AY433" i="1"/>
  <c r="BA433" i="1"/>
  <c r="BB433" i="1"/>
  <c r="AB434" i="1"/>
  <c r="AE434" i="1"/>
  <c r="AF434" i="1"/>
  <c r="AG434" i="1"/>
  <c r="AH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X434" i="1"/>
  <c r="AY434" i="1"/>
  <c r="BA434" i="1"/>
  <c r="BB434" i="1"/>
  <c r="AB435" i="1"/>
  <c r="AE435" i="1"/>
  <c r="AF435" i="1"/>
  <c r="AG435" i="1"/>
  <c r="AH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X435" i="1"/>
  <c r="AY435" i="1"/>
  <c r="BA435" i="1"/>
  <c r="BB435" i="1"/>
  <c r="AB436" i="1"/>
  <c r="AE436" i="1"/>
  <c r="AF436" i="1"/>
  <c r="AG436" i="1"/>
  <c r="AH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X436" i="1"/>
  <c r="AY436" i="1"/>
  <c r="BA436" i="1"/>
  <c r="BB436" i="1"/>
  <c r="AB437" i="1"/>
  <c r="AE437" i="1"/>
  <c r="AF437" i="1"/>
  <c r="AG437" i="1"/>
  <c r="AH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X437" i="1"/>
  <c r="AY437" i="1"/>
  <c r="BA437" i="1"/>
  <c r="BB437" i="1"/>
  <c r="AB438" i="1"/>
  <c r="AE438" i="1"/>
  <c r="AF438" i="1"/>
  <c r="AG438" i="1"/>
  <c r="AH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X438" i="1"/>
  <c r="AY438" i="1"/>
  <c r="BA438" i="1"/>
  <c r="BB438" i="1"/>
  <c r="AB439" i="1"/>
  <c r="AE439" i="1"/>
  <c r="AF439" i="1"/>
  <c r="AG439" i="1"/>
  <c r="AH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X439" i="1"/>
  <c r="AY439" i="1"/>
  <c r="BA439" i="1"/>
  <c r="BB439" i="1"/>
  <c r="AB440" i="1"/>
  <c r="AE440" i="1"/>
  <c r="AF440" i="1"/>
  <c r="AG440" i="1"/>
  <c r="AH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X440" i="1"/>
  <c r="AY440" i="1"/>
  <c r="BA440" i="1"/>
  <c r="BB440" i="1"/>
  <c r="AB441" i="1"/>
  <c r="AE441" i="1"/>
  <c r="AF441" i="1"/>
  <c r="AG441" i="1"/>
  <c r="AH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X441" i="1"/>
  <c r="AY441" i="1"/>
  <c r="BA441" i="1"/>
  <c r="BB441" i="1"/>
  <c r="AB442" i="1"/>
  <c r="AE442" i="1"/>
  <c r="AF442" i="1"/>
  <c r="AG442" i="1"/>
  <c r="AH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X442" i="1"/>
  <c r="AY442" i="1"/>
  <c r="BA442" i="1"/>
  <c r="BB442" i="1"/>
  <c r="AB443" i="1"/>
  <c r="AE443" i="1"/>
  <c r="AF443" i="1"/>
  <c r="AG443" i="1"/>
  <c r="AH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X443" i="1"/>
  <c r="AY443" i="1"/>
  <c r="BA443" i="1"/>
  <c r="BB443" i="1"/>
  <c r="AB444" i="1"/>
  <c r="AE444" i="1"/>
  <c r="AF444" i="1"/>
  <c r="AG444" i="1"/>
  <c r="AH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X444" i="1"/>
  <c r="AY444" i="1"/>
  <c r="BA444" i="1"/>
  <c r="BB444" i="1"/>
  <c r="AB445" i="1"/>
  <c r="AE445" i="1"/>
  <c r="AF445" i="1"/>
  <c r="AG445" i="1"/>
  <c r="AH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X445" i="1"/>
  <c r="AY445" i="1"/>
  <c r="BA445" i="1"/>
  <c r="BB445" i="1"/>
  <c r="AB446" i="1"/>
  <c r="AE446" i="1"/>
  <c r="AF446" i="1"/>
  <c r="AG446" i="1"/>
  <c r="AH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X446" i="1"/>
  <c r="AY446" i="1"/>
  <c r="BA446" i="1"/>
  <c r="BB446" i="1"/>
  <c r="AB447" i="1"/>
  <c r="AE447" i="1"/>
  <c r="AF447" i="1"/>
  <c r="AG447" i="1"/>
  <c r="AH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X447" i="1"/>
  <c r="AY447" i="1"/>
  <c r="BA447" i="1"/>
  <c r="BB447" i="1"/>
  <c r="AB448" i="1"/>
  <c r="AE448" i="1"/>
  <c r="AF448" i="1"/>
  <c r="AG448" i="1"/>
  <c r="AH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X448" i="1"/>
  <c r="AY448" i="1"/>
  <c r="BA448" i="1"/>
  <c r="BB448" i="1"/>
  <c r="AB449" i="1"/>
  <c r="AE449" i="1"/>
  <c r="AF449" i="1"/>
  <c r="AG449" i="1"/>
  <c r="AH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X449" i="1"/>
  <c r="AY449" i="1"/>
  <c r="BA449" i="1"/>
  <c r="BB449" i="1"/>
  <c r="AB450" i="1"/>
  <c r="AE450" i="1"/>
  <c r="AF450" i="1"/>
  <c r="AG450" i="1"/>
  <c r="AH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X450" i="1"/>
  <c r="AY450" i="1"/>
  <c r="BA450" i="1"/>
  <c r="BB450" i="1"/>
  <c r="AB451" i="1"/>
  <c r="AE451" i="1"/>
  <c r="AF451" i="1"/>
  <c r="AG451" i="1"/>
  <c r="AH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X451" i="1"/>
  <c r="AY451" i="1"/>
  <c r="BA451" i="1"/>
  <c r="BB451" i="1"/>
  <c r="AB452" i="1"/>
  <c r="AE452" i="1"/>
  <c r="AF452" i="1"/>
  <c r="AG452" i="1"/>
  <c r="AH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X452" i="1"/>
  <c r="AY452" i="1"/>
  <c r="BA452" i="1"/>
  <c r="BB452" i="1"/>
  <c r="AB453" i="1"/>
  <c r="AE453" i="1"/>
  <c r="AF453" i="1"/>
  <c r="AG453" i="1"/>
  <c r="AH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X453" i="1"/>
  <c r="AY453" i="1"/>
  <c r="BA453" i="1"/>
  <c r="BB453" i="1"/>
  <c r="AB454" i="1"/>
  <c r="AE454" i="1"/>
  <c r="AF454" i="1"/>
  <c r="AG454" i="1"/>
  <c r="AH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X454" i="1"/>
  <c r="AY454" i="1"/>
  <c r="BA454" i="1"/>
  <c r="BB454" i="1"/>
  <c r="AB455" i="1"/>
  <c r="AD455" i="1"/>
  <c r="AE455" i="1"/>
  <c r="AF455" i="1"/>
  <c r="AG455" i="1"/>
  <c r="AH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X455" i="1"/>
  <c r="AY455" i="1"/>
  <c r="BA455" i="1"/>
  <c r="BB455" i="1"/>
  <c r="AB456" i="1"/>
  <c r="AE456" i="1"/>
  <c r="AF456" i="1"/>
  <c r="AG456" i="1"/>
  <c r="AH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X456" i="1"/>
  <c r="AY456" i="1"/>
  <c r="BA456" i="1"/>
  <c r="BB456" i="1"/>
  <c r="AB457" i="1"/>
  <c r="AE457" i="1"/>
  <c r="AF457" i="1"/>
  <c r="AG457" i="1"/>
  <c r="AH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X457" i="1"/>
  <c r="AY457" i="1"/>
  <c r="BA457" i="1"/>
  <c r="BB457" i="1"/>
  <c r="AB458" i="1"/>
  <c r="AE458" i="1"/>
  <c r="AF458" i="1"/>
  <c r="AG458" i="1"/>
  <c r="AH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X458" i="1"/>
  <c r="AY458" i="1"/>
  <c r="BA458" i="1"/>
  <c r="BB458" i="1"/>
  <c r="AB459" i="1"/>
  <c r="AE459" i="1"/>
  <c r="AF459" i="1"/>
  <c r="AG459" i="1"/>
  <c r="AH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X459" i="1"/>
  <c r="AY459" i="1"/>
  <c r="BA459" i="1"/>
  <c r="BB459" i="1"/>
  <c r="AB460" i="1"/>
  <c r="AE460" i="1"/>
  <c r="AF460" i="1"/>
  <c r="AG460" i="1"/>
  <c r="AH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X460" i="1"/>
  <c r="AY460" i="1"/>
  <c r="BA460" i="1"/>
  <c r="BB460" i="1"/>
  <c r="AB461" i="1"/>
  <c r="AE461" i="1"/>
  <c r="AF461" i="1"/>
  <c r="AG461" i="1"/>
  <c r="AH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X461" i="1"/>
  <c r="AY461" i="1"/>
  <c r="BA461" i="1"/>
  <c r="BB461" i="1"/>
  <c r="AB462" i="1"/>
  <c r="AE462" i="1"/>
  <c r="AF462" i="1"/>
  <c r="AG462" i="1"/>
  <c r="AH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X462" i="1"/>
  <c r="AY462" i="1"/>
  <c r="BA462" i="1"/>
  <c r="BB462" i="1"/>
  <c r="AB463" i="1"/>
  <c r="AD463" i="1"/>
  <c r="AE463" i="1"/>
  <c r="AF463" i="1"/>
  <c r="AG463" i="1"/>
  <c r="AH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X463" i="1"/>
  <c r="AY463" i="1"/>
  <c r="BA463" i="1"/>
  <c r="BB463" i="1"/>
  <c r="AB464" i="1"/>
  <c r="AE464" i="1"/>
  <c r="AF464" i="1"/>
  <c r="AG464" i="1"/>
  <c r="AH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X464" i="1"/>
  <c r="AY464" i="1"/>
  <c r="BA464" i="1"/>
  <c r="BB464" i="1"/>
  <c r="AB465" i="1"/>
  <c r="AE465" i="1"/>
  <c r="AF465" i="1"/>
  <c r="AG465" i="1"/>
  <c r="AH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X465" i="1"/>
  <c r="AY465" i="1"/>
  <c r="BA465" i="1"/>
  <c r="BB465" i="1"/>
  <c r="AB466" i="1"/>
  <c r="AE466" i="1"/>
  <c r="AF466" i="1"/>
  <c r="AG466" i="1"/>
  <c r="AH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X466" i="1"/>
  <c r="AY466" i="1"/>
  <c r="BA466" i="1"/>
  <c r="BB466" i="1"/>
  <c r="AB467" i="1"/>
  <c r="AE467" i="1"/>
  <c r="AF467" i="1"/>
  <c r="AG467" i="1"/>
  <c r="AH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X467" i="1"/>
  <c r="AY467" i="1"/>
  <c r="BA467" i="1"/>
  <c r="BB467" i="1"/>
  <c r="AB468" i="1"/>
  <c r="AE468" i="1"/>
  <c r="AF468" i="1"/>
  <c r="AG468" i="1"/>
  <c r="AH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X468" i="1"/>
  <c r="AY468" i="1"/>
  <c r="BA468" i="1"/>
  <c r="BB468" i="1"/>
  <c r="AB469" i="1"/>
  <c r="AE469" i="1"/>
  <c r="AF469" i="1"/>
  <c r="AG469" i="1"/>
  <c r="AH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X469" i="1"/>
  <c r="AY469" i="1"/>
  <c r="BA469" i="1"/>
  <c r="BB469" i="1"/>
  <c r="AB470" i="1"/>
  <c r="AE470" i="1"/>
  <c r="AF470" i="1"/>
  <c r="AG470" i="1"/>
  <c r="AH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X470" i="1"/>
  <c r="AY470" i="1"/>
  <c r="BA470" i="1"/>
  <c r="BB470" i="1"/>
  <c r="AB471" i="1"/>
  <c r="AD471" i="1"/>
  <c r="AE471" i="1"/>
  <c r="AF471" i="1"/>
  <c r="AG471" i="1"/>
  <c r="AH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X471" i="1"/>
  <c r="AY471" i="1"/>
  <c r="BA471" i="1"/>
  <c r="BB471" i="1"/>
  <c r="AB472" i="1"/>
  <c r="AD472" i="1"/>
  <c r="AE472" i="1"/>
  <c r="AF472" i="1"/>
  <c r="AG472" i="1"/>
  <c r="AH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X472" i="1"/>
  <c r="AY472" i="1"/>
  <c r="BA472" i="1"/>
  <c r="BB472" i="1"/>
  <c r="AB473" i="1"/>
  <c r="AD473" i="1"/>
  <c r="AE473" i="1"/>
  <c r="AF473" i="1"/>
  <c r="AG473" i="1"/>
  <c r="AH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X473" i="1"/>
  <c r="AY473" i="1"/>
  <c r="BA473" i="1"/>
  <c r="BB473" i="1"/>
  <c r="AB474" i="1"/>
  <c r="AD474" i="1"/>
  <c r="AE474" i="1"/>
  <c r="AF474" i="1"/>
  <c r="AG474" i="1"/>
  <c r="AH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X474" i="1"/>
  <c r="AY474" i="1"/>
  <c r="BA474" i="1"/>
  <c r="BB474" i="1"/>
  <c r="AB475" i="1"/>
  <c r="AD475" i="1"/>
  <c r="AE475" i="1"/>
  <c r="AF475" i="1"/>
  <c r="AG475" i="1"/>
  <c r="AH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X475" i="1"/>
  <c r="AY475" i="1"/>
  <c r="BA475" i="1"/>
  <c r="BB475" i="1"/>
  <c r="AB476" i="1"/>
  <c r="AE476" i="1"/>
  <c r="AF476" i="1"/>
  <c r="AG476" i="1"/>
  <c r="AH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X476" i="1"/>
  <c r="AY476" i="1"/>
  <c r="BA476" i="1"/>
  <c r="BB476" i="1"/>
  <c r="AB477" i="1"/>
  <c r="AE477" i="1"/>
  <c r="AF477" i="1"/>
  <c r="AG477" i="1"/>
  <c r="AH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X477" i="1"/>
  <c r="AY477" i="1"/>
  <c r="BA477" i="1"/>
  <c r="BB477" i="1"/>
  <c r="AB478" i="1"/>
  <c r="AE478" i="1"/>
  <c r="AF478" i="1"/>
  <c r="AG478" i="1"/>
  <c r="AH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X478" i="1"/>
  <c r="AY478" i="1"/>
  <c r="BA478" i="1"/>
  <c r="BB478" i="1"/>
  <c r="AB479" i="1"/>
  <c r="AE479" i="1"/>
  <c r="AF479" i="1"/>
  <c r="AG479" i="1"/>
  <c r="AH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X479" i="1"/>
  <c r="AY479" i="1"/>
  <c r="BA479" i="1"/>
  <c r="BB479" i="1"/>
  <c r="AB480" i="1"/>
  <c r="AE480" i="1"/>
  <c r="AF480" i="1"/>
  <c r="AG480" i="1"/>
  <c r="AH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X480" i="1"/>
  <c r="AY480" i="1"/>
  <c r="BA480" i="1"/>
  <c r="BB480" i="1"/>
  <c r="AB481" i="1"/>
  <c r="AE481" i="1"/>
  <c r="AF481" i="1"/>
  <c r="AG481" i="1"/>
  <c r="AH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X481" i="1"/>
  <c r="AY481" i="1"/>
  <c r="BA481" i="1"/>
  <c r="BB481" i="1"/>
  <c r="AB482" i="1"/>
  <c r="AE482" i="1"/>
  <c r="AF482" i="1"/>
  <c r="AG482" i="1"/>
  <c r="AH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X482" i="1"/>
  <c r="AY482" i="1"/>
  <c r="BA482" i="1"/>
  <c r="BB482" i="1"/>
  <c r="AB483" i="1"/>
  <c r="AE483" i="1"/>
  <c r="AF483" i="1"/>
  <c r="AG483" i="1"/>
  <c r="AH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X483" i="1"/>
  <c r="AY483" i="1"/>
  <c r="BA483" i="1"/>
  <c r="BB483" i="1"/>
  <c r="AB484" i="1"/>
  <c r="AE484" i="1"/>
  <c r="AF484" i="1"/>
  <c r="AG484" i="1"/>
  <c r="AH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X484" i="1"/>
  <c r="AY484" i="1"/>
  <c r="BA484" i="1"/>
  <c r="BB484" i="1"/>
  <c r="AB485" i="1"/>
  <c r="AE485" i="1"/>
  <c r="AF485" i="1"/>
  <c r="AG485" i="1"/>
  <c r="AH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X485" i="1"/>
  <c r="AY485" i="1"/>
  <c r="BA485" i="1"/>
  <c r="BB485" i="1"/>
  <c r="AB486" i="1"/>
  <c r="AE486" i="1"/>
  <c r="AF486" i="1"/>
  <c r="AG486" i="1"/>
  <c r="AH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X486" i="1"/>
  <c r="AY486" i="1"/>
  <c r="BA486" i="1"/>
  <c r="BB486" i="1"/>
  <c r="AB487" i="1"/>
  <c r="AE487" i="1"/>
  <c r="AF487" i="1"/>
  <c r="AG487" i="1"/>
  <c r="AH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X487" i="1"/>
  <c r="AY487" i="1"/>
  <c r="BA487" i="1"/>
  <c r="BB487" i="1"/>
  <c r="AB488" i="1"/>
  <c r="AE488" i="1"/>
  <c r="AF488" i="1"/>
  <c r="AG488" i="1"/>
  <c r="AH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X488" i="1"/>
  <c r="AY488" i="1"/>
  <c r="BA488" i="1"/>
  <c r="BB488" i="1"/>
  <c r="AB489" i="1"/>
  <c r="AE489" i="1"/>
  <c r="AF489" i="1"/>
  <c r="AG489" i="1"/>
  <c r="AH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X489" i="1"/>
  <c r="AY489" i="1"/>
  <c r="BA489" i="1"/>
  <c r="BB489" i="1"/>
  <c r="AB490" i="1"/>
  <c r="AE490" i="1"/>
  <c r="AF490" i="1"/>
  <c r="AG490" i="1"/>
  <c r="AH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X490" i="1"/>
  <c r="AY490" i="1"/>
  <c r="BA490" i="1"/>
  <c r="BB490" i="1"/>
  <c r="AB491" i="1"/>
  <c r="AE491" i="1"/>
  <c r="AF491" i="1"/>
  <c r="AG491" i="1"/>
  <c r="AH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X491" i="1"/>
  <c r="AY491" i="1"/>
  <c r="BA491" i="1"/>
  <c r="BB491" i="1"/>
  <c r="AB492" i="1"/>
  <c r="AE492" i="1"/>
  <c r="AF492" i="1"/>
  <c r="AG492" i="1"/>
  <c r="AH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X492" i="1"/>
  <c r="AY492" i="1"/>
  <c r="BA492" i="1"/>
  <c r="BB492" i="1"/>
  <c r="AB493" i="1"/>
  <c r="AE493" i="1"/>
  <c r="AF493" i="1"/>
  <c r="AG493" i="1"/>
  <c r="AH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X493" i="1"/>
  <c r="AY493" i="1"/>
  <c r="BA493" i="1"/>
  <c r="BB493" i="1"/>
  <c r="AB494" i="1"/>
  <c r="AE494" i="1"/>
  <c r="AF494" i="1"/>
  <c r="AG494" i="1"/>
  <c r="AH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X494" i="1"/>
  <c r="AY494" i="1"/>
  <c r="BA494" i="1"/>
  <c r="BB494" i="1"/>
  <c r="AB495" i="1"/>
  <c r="AE495" i="1"/>
  <c r="AF495" i="1"/>
  <c r="AG495" i="1"/>
  <c r="AH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X495" i="1"/>
  <c r="AY495" i="1"/>
  <c r="BA495" i="1"/>
  <c r="BB495" i="1"/>
  <c r="AB496" i="1"/>
  <c r="AE496" i="1"/>
  <c r="AF496" i="1"/>
  <c r="AG496" i="1"/>
  <c r="AH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X496" i="1"/>
  <c r="AY496" i="1"/>
  <c r="BA496" i="1"/>
  <c r="BB496" i="1"/>
  <c r="AB497" i="1"/>
  <c r="AE497" i="1"/>
  <c r="AF497" i="1"/>
  <c r="AG497" i="1"/>
  <c r="AH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X497" i="1"/>
  <c r="AY497" i="1"/>
  <c r="BA497" i="1"/>
  <c r="BB497" i="1"/>
  <c r="AB498" i="1"/>
  <c r="AE498" i="1"/>
  <c r="AF498" i="1"/>
  <c r="AG498" i="1"/>
  <c r="AH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X498" i="1"/>
  <c r="AY498" i="1"/>
  <c r="BA498" i="1"/>
  <c r="BB498" i="1"/>
  <c r="AB499" i="1"/>
  <c r="AE499" i="1"/>
  <c r="AF499" i="1"/>
  <c r="AG499" i="1"/>
  <c r="AH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X499" i="1"/>
  <c r="AY499" i="1"/>
  <c r="BA499" i="1"/>
  <c r="BB499" i="1"/>
  <c r="AB500" i="1"/>
  <c r="AE500" i="1"/>
  <c r="AF500" i="1"/>
  <c r="AG500" i="1"/>
  <c r="AH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X500" i="1"/>
  <c r="AY500" i="1"/>
  <c r="BA500" i="1"/>
  <c r="BB500" i="1"/>
  <c r="AB501" i="1"/>
  <c r="AE501" i="1"/>
  <c r="AF501" i="1"/>
  <c r="AG501" i="1"/>
  <c r="AH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X501" i="1"/>
  <c r="AY501" i="1"/>
  <c r="BA501" i="1"/>
  <c r="BB501" i="1"/>
  <c r="AB502" i="1"/>
  <c r="AE502" i="1"/>
  <c r="AF502" i="1"/>
  <c r="AG502" i="1"/>
  <c r="AH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X502" i="1"/>
  <c r="AY502" i="1"/>
  <c r="BA502" i="1"/>
  <c r="BB502" i="1"/>
  <c r="AB503" i="1"/>
  <c r="AE503" i="1"/>
  <c r="AF503" i="1"/>
  <c r="AG503" i="1"/>
  <c r="AH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X503" i="1"/>
  <c r="AY503" i="1"/>
  <c r="BA503" i="1"/>
  <c r="BB503" i="1"/>
  <c r="AB504" i="1"/>
  <c r="AE504" i="1"/>
  <c r="AF504" i="1"/>
  <c r="AG504" i="1"/>
  <c r="AH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X504" i="1"/>
  <c r="AY504" i="1"/>
  <c r="BA504" i="1"/>
  <c r="BB504" i="1"/>
  <c r="AB505" i="1"/>
  <c r="AE505" i="1"/>
  <c r="AF505" i="1"/>
  <c r="AG505" i="1"/>
  <c r="AH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X505" i="1"/>
  <c r="AY505" i="1"/>
  <c r="BA505" i="1"/>
  <c r="BB505" i="1"/>
  <c r="AB506" i="1"/>
  <c r="AE506" i="1"/>
  <c r="AF506" i="1"/>
  <c r="AG506" i="1"/>
  <c r="AH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X506" i="1"/>
  <c r="AY506" i="1"/>
  <c r="BA506" i="1"/>
  <c r="BB506" i="1"/>
  <c r="AB507" i="1"/>
  <c r="AE507" i="1"/>
  <c r="AF507" i="1"/>
  <c r="AG507" i="1"/>
  <c r="AH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X507" i="1"/>
  <c r="AY507" i="1"/>
  <c r="BA507" i="1"/>
  <c r="BB507" i="1"/>
  <c r="AB508" i="1"/>
  <c r="AE508" i="1"/>
  <c r="AF508" i="1"/>
  <c r="AG508" i="1"/>
  <c r="AH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X508" i="1"/>
  <c r="AY508" i="1"/>
  <c r="BA508" i="1"/>
  <c r="BB508" i="1"/>
  <c r="AB509" i="1"/>
  <c r="AE509" i="1"/>
  <c r="AF509" i="1"/>
  <c r="AG509" i="1"/>
  <c r="AH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X509" i="1"/>
  <c r="AY509" i="1"/>
  <c r="BA509" i="1"/>
  <c r="BB509" i="1"/>
  <c r="AB510" i="1"/>
  <c r="AE510" i="1"/>
  <c r="AF510" i="1"/>
  <c r="AG510" i="1"/>
  <c r="AH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X510" i="1"/>
  <c r="AY510" i="1"/>
  <c r="BA510" i="1"/>
  <c r="BB510" i="1"/>
  <c r="AB511" i="1"/>
  <c r="AE511" i="1"/>
  <c r="AF511" i="1"/>
  <c r="AG511" i="1"/>
  <c r="AH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X511" i="1"/>
  <c r="AY511" i="1"/>
  <c r="BA511" i="1"/>
  <c r="BB511" i="1"/>
  <c r="AB512" i="1"/>
  <c r="AE512" i="1"/>
  <c r="AF512" i="1"/>
  <c r="AG512" i="1"/>
  <c r="AH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X512" i="1"/>
  <c r="AY512" i="1"/>
  <c r="BA512" i="1"/>
  <c r="BB512" i="1"/>
  <c r="AB513" i="1"/>
  <c r="AE513" i="1"/>
  <c r="AF513" i="1"/>
  <c r="AG513" i="1"/>
  <c r="AH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X513" i="1"/>
  <c r="AY513" i="1"/>
  <c r="BA513" i="1"/>
  <c r="BB513" i="1"/>
  <c r="AB514" i="1"/>
  <c r="AE514" i="1"/>
  <c r="AF514" i="1"/>
  <c r="AG514" i="1"/>
  <c r="AH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X514" i="1"/>
  <c r="AY514" i="1"/>
  <c r="BA514" i="1"/>
  <c r="BB514" i="1"/>
  <c r="AB515" i="1"/>
  <c r="AE515" i="1"/>
  <c r="AF515" i="1"/>
  <c r="AG515" i="1"/>
  <c r="AH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X515" i="1"/>
  <c r="AY515" i="1"/>
  <c r="BA515" i="1"/>
  <c r="BB515" i="1"/>
  <c r="AB516" i="1"/>
  <c r="AE516" i="1"/>
  <c r="AF516" i="1"/>
  <c r="AG516" i="1"/>
  <c r="AH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X516" i="1"/>
  <c r="AY516" i="1"/>
  <c r="BA516" i="1"/>
  <c r="BB516" i="1"/>
  <c r="AB517" i="1"/>
  <c r="AE517" i="1"/>
  <c r="AF517" i="1"/>
  <c r="AG517" i="1"/>
  <c r="AH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X517" i="1"/>
  <c r="AY517" i="1"/>
  <c r="BA517" i="1"/>
  <c r="BB517" i="1"/>
  <c r="AB518" i="1"/>
  <c r="AE518" i="1"/>
  <c r="AF518" i="1"/>
  <c r="AG518" i="1"/>
  <c r="AH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X518" i="1"/>
  <c r="AY518" i="1"/>
  <c r="BA518" i="1"/>
  <c r="BB518" i="1"/>
  <c r="AB519" i="1"/>
  <c r="AE519" i="1"/>
  <c r="AF519" i="1"/>
  <c r="AG519" i="1"/>
  <c r="AH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X519" i="1"/>
  <c r="AY519" i="1"/>
  <c r="BA519" i="1"/>
  <c r="BB519" i="1"/>
  <c r="AB520" i="1"/>
  <c r="AE520" i="1"/>
  <c r="AF520" i="1"/>
  <c r="AG520" i="1"/>
  <c r="AH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X520" i="1"/>
  <c r="AY520" i="1"/>
  <c r="BA520" i="1"/>
  <c r="BB520" i="1"/>
  <c r="AB521" i="1"/>
  <c r="AE521" i="1"/>
  <c r="AF521" i="1"/>
  <c r="AG521" i="1"/>
  <c r="AH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X521" i="1"/>
  <c r="AY521" i="1"/>
  <c r="BA521" i="1"/>
  <c r="BB521" i="1"/>
  <c r="AB522" i="1"/>
  <c r="AE522" i="1"/>
  <c r="AF522" i="1"/>
  <c r="AG522" i="1"/>
  <c r="AH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X522" i="1"/>
  <c r="AY522" i="1"/>
  <c r="BA522" i="1"/>
  <c r="BB522" i="1"/>
  <c r="AB523" i="1"/>
  <c r="AE523" i="1"/>
  <c r="AF523" i="1"/>
  <c r="AG523" i="1"/>
  <c r="AH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X523" i="1"/>
  <c r="AY523" i="1"/>
  <c r="BA523" i="1"/>
  <c r="BB523" i="1"/>
  <c r="AB524" i="1"/>
  <c r="AE524" i="1"/>
  <c r="AF524" i="1"/>
  <c r="AG524" i="1"/>
  <c r="AH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X524" i="1"/>
  <c r="AY524" i="1"/>
  <c r="BA524" i="1"/>
  <c r="BB524" i="1"/>
  <c r="AB525" i="1"/>
  <c r="AE525" i="1"/>
  <c r="AF525" i="1"/>
  <c r="AG525" i="1"/>
  <c r="AH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X525" i="1"/>
  <c r="AY525" i="1"/>
  <c r="BA525" i="1"/>
  <c r="BB525" i="1"/>
  <c r="AB526" i="1"/>
  <c r="AE526" i="1"/>
  <c r="AF526" i="1"/>
  <c r="AG526" i="1"/>
  <c r="AH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X526" i="1"/>
  <c r="AY526" i="1"/>
  <c r="BA526" i="1"/>
  <c r="BB526" i="1"/>
  <c r="AB527" i="1"/>
  <c r="AE527" i="1"/>
  <c r="AF527" i="1"/>
  <c r="AG527" i="1"/>
  <c r="AH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X527" i="1"/>
  <c r="AY527" i="1"/>
  <c r="BA527" i="1"/>
  <c r="BB527" i="1"/>
  <c r="AB528" i="1"/>
  <c r="AE528" i="1"/>
  <c r="AF528" i="1"/>
  <c r="AG528" i="1"/>
  <c r="AH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X528" i="1"/>
  <c r="AY528" i="1"/>
  <c r="BA528" i="1"/>
  <c r="BB528" i="1"/>
  <c r="AB529" i="1"/>
  <c r="AE529" i="1"/>
  <c r="AF529" i="1"/>
  <c r="AG529" i="1"/>
  <c r="AH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X529" i="1"/>
  <c r="AY529" i="1"/>
  <c r="BA529" i="1"/>
  <c r="BB529" i="1"/>
  <c r="AB530" i="1"/>
  <c r="AE530" i="1"/>
  <c r="AF530" i="1"/>
  <c r="AG530" i="1"/>
  <c r="AH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X530" i="1"/>
  <c r="AY530" i="1"/>
  <c r="BA530" i="1"/>
  <c r="BB530" i="1"/>
  <c r="AB531" i="1"/>
  <c r="AE531" i="1"/>
  <c r="AF531" i="1"/>
  <c r="AG531" i="1"/>
  <c r="AH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X531" i="1"/>
  <c r="AY531" i="1"/>
  <c r="BA531" i="1"/>
  <c r="BB531" i="1"/>
  <c r="AB532" i="1"/>
  <c r="AE532" i="1"/>
  <c r="AF532" i="1"/>
  <c r="AG532" i="1"/>
  <c r="AH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X532" i="1"/>
  <c r="AY532" i="1"/>
  <c r="BA532" i="1"/>
  <c r="BB532" i="1"/>
  <c r="AB533" i="1"/>
  <c r="AE533" i="1"/>
  <c r="AF533" i="1"/>
  <c r="AG533" i="1"/>
  <c r="AH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X533" i="1"/>
  <c r="AY533" i="1"/>
  <c r="BA533" i="1"/>
  <c r="BB533" i="1"/>
  <c r="AB534" i="1"/>
  <c r="AE534" i="1"/>
  <c r="AF534" i="1"/>
  <c r="AG534" i="1"/>
  <c r="AH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X534" i="1"/>
  <c r="AY534" i="1"/>
  <c r="BA534" i="1"/>
  <c r="BB534" i="1"/>
  <c r="AB535" i="1"/>
  <c r="AE535" i="1"/>
  <c r="AF535" i="1"/>
  <c r="AG535" i="1"/>
  <c r="AH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X535" i="1"/>
  <c r="AY535" i="1"/>
  <c r="BA535" i="1"/>
  <c r="BB535" i="1"/>
  <c r="AB536" i="1"/>
  <c r="AE536" i="1"/>
  <c r="AF536" i="1"/>
  <c r="AG536" i="1"/>
  <c r="AH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X536" i="1"/>
  <c r="AY536" i="1"/>
  <c r="BA536" i="1"/>
  <c r="BB536" i="1"/>
  <c r="AB537" i="1"/>
  <c r="AE537" i="1"/>
  <c r="AF537" i="1"/>
  <c r="AG537" i="1"/>
  <c r="AH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X537" i="1"/>
  <c r="AY537" i="1"/>
  <c r="BA537" i="1"/>
  <c r="BB537" i="1"/>
  <c r="AB538" i="1"/>
  <c r="AE538" i="1"/>
  <c r="AF538" i="1"/>
  <c r="AG538" i="1"/>
  <c r="AH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X538" i="1"/>
  <c r="AY538" i="1"/>
  <c r="BA538" i="1"/>
  <c r="BB538" i="1"/>
  <c r="AB539" i="1"/>
  <c r="AE539" i="1"/>
  <c r="AF539" i="1"/>
  <c r="AG539" i="1"/>
  <c r="AH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X539" i="1"/>
  <c r="AY539" i="1"/>
  <c r="BA539" i="1"/>
  <c r="BB539" i="1"/>
  <c r="AB540" i="1"/>
  <c r="AE540" i="1"/>
  <c r="AF540" i="1"/>
  <c r="AG540" i="1"/>
  <c r="AH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X540" i="1"/>
  <c r="AY540" i="1"/>
  <c r="BA540" i="1"/>
  <c r="BB540" i="1"/>
  <c r="AB541" i="1"/>
  <c r="AE541" i="1"/>
  <c r="AF541" i="1"/>
  <c r="AG541" i="1"/>
  <c r="AH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X541" i="1"/>
  <c r="AY541" i="1"/>
  <c r="BA541" i="1"/>
  <c r="BB541" i="1"/>
  <c r="AB542" i="1"/>
  <c r="AE542" i="1"/>
  <c r="AF542" i="1"/>
  <c r="AG542" i="1"/>
  <c r="AH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X542" i="1"/>
  <c r="AY542" i="1"/>
  <c r="BA542" i="1"/>
  <c r="BB542" i="1"/>
  <c r="AB543" i="1"/>
  <c r="AE543" i="1"/>
  <c r="AF543" i="1"/>
  <c r="AG543" i="1"/>
  <c r="AH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X543" i="1"/>
  <c r="AY543" i="1"/>
  <c r="BA543" i="1"/>
  <c r="BB543" i="1"/>
  <c r="AB544" i="1"/>
  <c r="AE544" i="1"/>
  <c r="AF544" i="1"/>
  <c r="AG544" i="1"/>
  <c r="AH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X544" i="1"/>
  <c r="AY544" i="1"/>
  <c r="BA544" i="1"/>
  <c r="BB544" i="1"/>
  <c r="AB545" i="1"/>
  <c r="AE545" i="1"/>
  <c r="AF545" i="1"/>
  <c r="AG545" i="1"/>
  <c r="AH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X545" i="1"/>
  <c r="AY545" i="1"/>
  <c r="BA545" i="1"/>
  <c r="BB545" i="1"/>
  <c r="AB546" i="1"/>
  <c r="AE546" i="1"/>
  <c r="AF546" i="1"/>
  <c r="AG546" i="1"/>
  <c r="AH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X546" i="1"/>
  <c r="AY546" i="1"/>
  <c r="BA546" i="1"/>
  <c r="BB546" i="1"/>
  <c r="AB547" i="1"/>
  <c r="AE547" i="1"/>
  <c r="AF547" i="1"/>
  <c r="AG547" i="1"/>
  <c r="AH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X547" i="1"/>
  <c r="AY547" i="1"/>
  <c r="BA547" i="1"/>
  <c r="BB547" i="1"/>
  <c r="AB548" i="1"/>
  <c r="AE548" i="1"/>
  <c r="AF548" i="1"/>
  <c r="AG548" i="1"/>
  <c r="AH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X548" i="1"/>
  <c r="AY548" i="1"/>
  <c r="BA548" i="1"/>
  <c r="BB548" i="1"/>
  <c r="AB549" i="1"/>
  <c r="AE549" i="1"/>
  <c r="AF549" i="1"/>
  <c r="AG549" i="1"/>
  <c r="AH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X549" i="1"/>
  <c r="AY549" i="1"/>
  <c r="BA549" i="1"/>
  <c r="BB549" i="1"/>
  <c r="AB550" i="1"/>
  <c r="AE550" i="1"/>
  <c r="AF550" i="1"/>
  <c r="AG550" i="1"/>
  <c r="AH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X550" i="1"/>
  <c r="AY550" i="1"/>
  <c r="BA550" i="1"/>
  <c r="BB550" i="1"/>
  <c r="AB551" i="1"/>
  <c r="AE551" i="1"/>
  <c r="AF551" i="1"/>
  <c r="AG551" i="1"/>
  <c r="AH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X551" i="1"/>
  <c r="AY551" i="1"/>
  <c r="BA551" i="1"/>
  <c r="BB551" i="1"/>
  <c r="AB552" i="1"/>
  <c r="AE552" i="1"/>
  <c r="AF552" i="1"/>
  <c r="AG552" i="1"/>
  <c r="AH552" i="1"/>
  <c r="AK552" i="1"/>
  <c r="AL552" i="1"/>
  <c r="AM552" i="1"/>
  <c r="AN552" i="1"/>
  <c r="AO552" i="1"/>
  <c r="AP552" i="1"/>
  <c r="AQ552" i="1"/>
  <c r="AR552" i="1"/>
  <c r="AS552" i="1"/>
  <c r="V552" i="1" s="1"/>
  <c r="W552" i="1" s="1"/>
  <c r="AT552" i="1"/>
  <c r="AU552" i="1"/>
  <c r="AV552" i="1"/>
  <c r="AX552" i="1"/>
  <c r="AY552" i="1"/>
  <c r="BA552" i="1"/>
  <c r="BB552" i="1"/>
  <c r="AB553" i="1"/>
  <c r="AE553" i="1"/>
  <c r="AF553" i="1"/>
  <c r="AG553" i="1"/>
  <c r="AH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X553" i="1"/>
  <c r="AY553" i="1"/>
  <c r="BA553" i="1"/>
  <c r="BB553" i="1"/>
  <c r="AB554" i="1"/>
  <c r="AE554" i="1"/>
  <c r="AF554" i="1"/>
  <c r="AG554" i="1"/>
  <c r="AH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X554" i="1"/>
  <c r="AY554" i="1"/>
  <c r="BA554" i="1"/>
  <c r="BB554" i="1"/>
  <c r="AB555" i="1"/>
  <c r="AE555" i="1"/>
  <c r="AF555" i="1"/>
  <c r="AG555" i="1"/>
  <c r="AH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X555" i="1"/>
  <c r="AY555" i="1"/>
  <c r="BA555" i="1"/>
  <c r="BB555" i="1"/>
  <c r="AB556" i="1"/>
  <c r="AE556" i="1"/>
  <c r="AF556" i="1"/>
  <c r="AG556" i="1"/>
  <c r="AH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X556" i="1"/>
  <c r="AY556" i="1"/>
  <c r="BA556" i="1"/>
  <c r="BB556" i="1"/>
  <c r="AB557" i="1"/>
  <c r="AE557" i="1"/>
  <c r="AF557" i="1"/>
  <c r="AG557" i="1"/>
  <c r="AH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X557" i="1"/>
  <c r="AY557" i="1"/>
  <c r="BA557" i="1"/>
  <c r="BB557" i="1"/>
  <c r="AB558" i="1"/>
  <c r="AE558" i="1"/>
  <c r="AF558" i="1"/>
  <c r="AG558" i="1"/>
  <c r="AH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X558" i="1"/>
  <c r="AY558" i="1"/>
  <c r="BA558" i="1"/>
  <c r="BB558" i="1"/>
  <c r="AB559" i="1"/>
  <c r="AE559" i="1"/>
  <c r="AF559" i="1"/>
  <c r="AG559" i="1"/>
  <c r="AH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X559" i="1"/>
  <c r="AY559" i="1"/>
  <c r="BA559" i="1"/>
  <c r="BB559" i="1"/>
  <c r="AB560" i="1"/>
  <c r="AE560" i="1"/>
  <c r="AF560" i="1"/>
  <c r="AG560" i="1"/>
  <c r="AH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X560" i="1"/>
  <c r="AY560" i="1"/>
  <c r="BA560" i="1"/>
  <c r="BB560" i="1"/>
  <c r="AB561" i="1"/>
  <c r="AE561" i="1"/>
  <c r="AF561" i="1"/>
  <c r="AG561" i="1"/>
  <c r="AH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X561" i="1"/>
  <c r="AY561" i="1"/>
  <c r="BA561" i="1"/>
  <c r="BB561" i="1"/>
  <c r="AB562" i="1"/>
  <c r="AE562" i="1"/>
  <c r="AF562" i="1"/>
  <c r="AG562" i="1"/>
  <c r="AH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X562" i="1"/>
  <c r="AY562" i="1"/>
  <c r="BA562" i="1"/>
  <c r="BB562" i="1"/>
  <c r="AB563" i="1"/>
  <c r="AE563" i="1"/>
  <c r="AF563" i="1"/>
  <c r="AG563" i="1"/>
  <c r="AH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X563" i="1"/>
  <c r="AY563" i="1"/>
  <c r="BA563" i="1"/>
  <c r="BB563" i="1"/>
  <c r="AB564" i="1"/>
  <c r="AE564" i="1"/>
  <c r="AF564" i="1"/>
  <c r="AG564" i="1"/>
  <c r="AH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X564" i="1"/>
  <c r="AY564" i="1"/>
  <c r="BA564" i="1"/>
  <c r="BB564" i="1"/>
  <c r="AB565" i="1"/>
  <c r="AE565" i="1"/>
  <c r="AF565" i="1"/>
  <c r="AG565" i="1"/>
  <c r="AH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X565" i="1"/>
  <c r="AY565" i="1"/>
  <c r="BA565" i="1"/>
  <c r="BB565" i="1"/>
  <c r="AB566" i="1"/>
  <c r="AE566" i="1"/>
  <c r="AF566" i="1"/>
  <c r="AG566" i="1"/>
  <c r="AH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X566" i="1"/>
  <c r="AY566" i="1"/>
  <c r="BA566" i="1"/>
  <c r="BB566" i="1"/>
  <c r="AB567" i="1"/>
  <c r="AE567" i="1"/>
  <c r="AF567" i="1"/>
  <c r="AG567" i="1"/>
  <c r="AH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X567" i="1"/>
  <c r="AY567" i="1"/>
  <c r="BA567" i="1"/>
  <c r="BB567" i="1"/>
  <c r="AB568" i="1"/>
  <c r="AE568" i="1"/>
  <c r="AF568" i="1"/>
  <c r="AG568" i="1"/>
  <c r="AH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X568" i="1"/>
  <c r="AY568" i="1"/>
  <c r="BA568" i="1"/>
  <c r="BB568" i="1"/>
  <c r="AB569" i="1"/>
  <c r="AE569" i="1"/>
  <c r="AF569" i="1"/>
  <c r="AG569" i="1"/>
  <c r="AH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X569" i="1"/>
  <c r="AY569" i="1"/>
  <c r="BA569" i="1"/>
  <c r="BB569" i="1"/>
  <c r="AB570" i="1"/>
  <c r="AE570" i="1"/>
  <c r="AF570" i="1"/>
  <c r="AG570" i="1"/>
  <c r="AH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X570" i="1"/>
  <c r="AY570" i="1"/>
  <c r="BA570" i="1"/>
  <c r="BB570" i="1"/>
  <c r="AB571" i="1"/>
  <c r="AE571" i="1"/>
  <c r="AF571" i="1"/>
  <c r="AG571" i="1"/>
  <c r="AH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X571" i="1"/>
  <c r="AY571" i="1"/>
  <c r="BA571" i="1"/>
  <c r="BB571" i="1"/>
  <c r="AB572" i="1"/>
  <c r="AE572" i="1"/>
  <c r="AF572" i="1"/>
  <c r="AG572" i="1"/>
  <c r="AH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X572" i="1"/>
  <c r="AY572" i="1"/>
  <c r="BA572" i="1"/>
  <c r="BB572" i="1"/>
  <c r="AB573" i="1"/>
  <c r="AE573" i="1"/>
  <c r="AF573" i="1"/>
  <c r="AG573" i="1"/>
  <c r="AH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X573" i="1"/>
  <c r="AY573" i="1"/>
  <c r="BA573" i="1"/>
  <c r="BB573" i="1"/>
  <c r="AB574" i="1"/>
  <c r="AE574" i="1"/>
  <c r="AF574" i="1"/>
  <c r="AG574" i="1"/>
  <c r="AH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X574" i="1"/>
  <c r="AY574" i="1"/>
  <c r="BA574" i="1"/>
  <c r="BB574" i="1"/>
  <c r="AB575" i="1"/>
  <c r="AE575" i="1"/>
  <c r="AF575" i="1"/>
  <c r="AG575" i="1"/>
  <c r="AH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X575" i="1"/>
  <c r="AY575" i="1"/>
  <c r="BA575" i="1"/>
  <c r="BB575" i="1"/>
  <c r="AB576" i="1"/>
  <c r="AE576" i="1"/>
  <c r="AF576" i="1"/>
  <c r="AG576" i="1"/>
  <c r="AH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X576" i="1"/>
  <c r="AY576" i="1"/>
  <c r="BA576" i="1"/>
  <c r="BB576" i="1"/>
  <c r="AB577" i="1"/>
  <c r="AE577" i="1"/>
  <c r="AF577" i="1"/>
  <c r="AG577" i="1"/>
  <c r="AH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X577" i="1"/>
  <c r="AY577" i="1"/>
  <c r="BA577" i="1"/>
  <c r="BB577" i="1"/>
  <c r="AB578" i="1"/>
  <c r="AE578" i="1"/>
  <c r="AF578" i="1"/>
  <c r="AG578" i="1"/>
  <c r="AH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X578" i="1"/>
  <c r="AY578" i="1"/>
  <c r="BA578" i="1"/>
  <c r="BB578" i="1"/>
  <c r="AB579" i="1"/>
  <c r="AE579" i="1"/>
  <c r="AF579" i="1"/>
  <c r="AG579" i="1"/>
  <c r="AH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X579" i="1"/>
  <c r="AY579" i="1"/>
  <c r="BA579" i="1"/>
  <c r="BB579" i="1"/>
  <c r="AB580" i="1"/>
  <c r="AE580" i="1"/>
  <c r="AF580" i="1"/>
  <c r="AG580" i="1"/>
  <c r="AH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X580" i="1"/>
  <c r="AY580" i="1"/>
  <c r="BA580" i="1"/>
  <c r="BB580" i="1"/>
  <c r="AB581" i="1"/>
  <c r="AE581" i="1"/>
  <c r="AF581" i="1"/>
  <c r="AG581" i="1"/>
  <c r="AH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X581" i="1"/>
  <c r="AY581" i="1"/>
  <c r="BA581" i="1"/>
  <c r="BB581" i="1"/>
  <c r="AB582" i="1"/>
  <c r="AE582" i="1"/>
  <c r="AF582" i="1"/>
  <c r="AG582" i="1"/>
  <c r="AH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X582" i="1"/>
  <c r="AY582" i="1"/>
  <c r="BA582" i="1"/>
  <c r="BB582" i="1"/>
  <c r="AB583" i="1"/>
  <c r="AE583" i="1"/>
  <c r="AF583" i="1"/>
  <c r="AG583" i="1"/>
  <c r="AH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X583" i="1"/>
  <c r="AY583" i="1"/>
  <c r="BA583" i="1"/>
  <c r="BB583" i="1"/>
  <c r="AB584" i="1"/>
  <c r="AE584" i="1"/>
  <c r="AF584" i="1"/>
  <c r="AG584" i="1"/>
  <c r="AH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X584" i="1"/>
  <c r="AY584" i="1"/>
  <c r="BA584" i="1"/>
  <c r="BB584" i="1"/>
  <c r="AB585" i="1"/>
  <c r="AE585" i="1"/>
  <c r="AF585" i="1"/>
  <c r="AG585" i="1"/>
  <c r="AH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X585" i="1"/>
  <c r="AY585" i="1"/>
  <c r="BA585" i="1"/>
  <c r="BB585" i="1"/>
  <c r="AB586" i="1"/>
  <c r="AE586" i="1"/>
  <c r="AF586" i="1"/>
  <c r="AG586" i="1"/>
  <c r="AH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X586" i="1"/>
  <c r="AY586" i="1"/>
  <c r="BA586" i="1"/>
  <c r="BB586" i="1"/>
  <c r="AB587" i="1"/>
  <c r="AE587" i="1"/>
  <c r="AF587" i="1"/>
  <c r="AG587" i="1"/>
  <c r="AH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X587" i="1"/>
  <c r="AY587" i="1"/>
  <c r="BA587" i="1"/>
  <c r="BB587" i="1"/>
  <c r="AB588" i="1"/>
  <c r="AE588" i="1"/>
  <c r="AF588" i="1"/>
  <c r="AG588" i="1"/>
  <c r="AH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X588" i="1"/>
  <c r="AY588" i="1"/>
  <c r="BA588" i="1"/>
  <c r="BB588" i="1"/>
  <c r="AB589" i="1"/>
  <c r="AE589" i="1"/>
  <c r="AF589" i="1"/>
  <c r="AG589" i="1"/>
  <c r="AH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X589" i="1"/>
  <c r="AY589" i="1"/>
  <c r="BA589" i="1"/>
  <c r="BB589" i="1"/>
  <c r="AB590" i="1"/>
  <c r="AE590" i="1"/>
  <c r="AF590" i="1"/>
  <c r="AG590" i="1"/>
  <c r="AH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X590" i="1"/>
  <c r="AY590" i="1"/>
  <c r="BA590" i="1"/>
  <c r="BB590" i="1"/>
  <c r="AB591" i="1"/>
  <c r="AE591" i="1"/>
  <c r="AF591" i="1"/>
  <c r="AG591" i="1"/>
  <c r="AH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X591" i="1"/>
  <c r="AY591" i="1"/>
  <c r="BA591" i="1"/>
  <c r="BB591" i="1"/>
  <c r="AB592" i="1"/>
  <c r="AE592" i="1"/>
  <c r="AF592" i="1"/>
  <c r="AG592" i="1"/>
  <c r="AH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X592" i="1"/>
  <c r="AY592" i="1"/>
  <c r="BA592" i="1"/>
  <c r="BB592" i="1"/>
  <c r="AB593" i="1"/>
  <c r="AE593" i="1"/>
  <c r="AF593" i="1"/>
  <c r="AG593" i="1"/>
  <c r="AH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X593" i="1"/>
  <c r="AY593" i="1"/>
  <c r="BA593" i="1"/>
  <c r="BB593" i="1"/>
  <c r="AB594" i="1"/>
  <c r="AE594" i="1"/>
  <c r="AF594" i="1"/>
  <c r="AG594" i="1"/>
  <c r="AH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X594" i="1"/>
  <c r="AY594" i="1"/>
  <c r="BA594" i="1"/>
  <c r="BB594" i="1"/>
  <c r="AB595" i="1"/>
  <c r="AE595" i="1"/>
  <c r="AF595" i="1"/>
  <c r="AG595" i="1"/>
  <c r="AH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X595" i="1"/>
  <c r="AY595" i="1"/>
  <c r="BA595" i="1"/>
  <c r="BB595" i="1"/>
  <c r="AB596" i="1"/>
  <c r="AE596" i="1"/>
  <c r="AF596" i="1"/>
  <c r="AG596" i="1"/>
  <c r="AH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X596" i="1"/>
  <c r="AY596" i="1"/>
  <c r="BA596" i="1"/>
  <c r="BB596" i="1"/>
  <c r="AB597" i="1"/>
  <c r="AE597" i="1"/>
  <c r="AF597" i="1"/>
  <c r="AG597" i="1"/>
  <c r="AH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X597" i="1"/>
  <c r="AY597" i="1"/>
  <c r="BA597" i="1"/>
  <c r="BB597" i="1"/>
  <c r="AB598" i="1"/>
  <c r="AE598" i="1"/>
  <c r="AF598" i="1"/>
  <c r="AG598" i="1"/>
  <c r="AH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X598" i="1"/>
  <c r="AY598" i="1"/>
  <c r="BA598" i="1"/>
  <c r="BB598" i="1"/>
  <c r="AB599" i="1"/>
  <c r="AE599" i="1"/>
  <c r="AF599" i="1"/>
  <c r="AG599" i="1"/>
  <c r="AH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X599" i="1"/>
  <c r="AY599" i="1"/>
  <c r="BA599" i="1"/>
  <c r="BB599" i="1"/>
  <c r="AB600" i="1"/>
  <c r="AE600" i="1"/>
  <c r="AF600" i="1"/>
  <c r="AG600" i="1"/>
  <c r="AH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X600" i="1"/>
  <c r="AY600" i="1"/>
  <c r="BA600" i="1"/>
  <c r="BB600" i="1"/>
  <c r="AB601" i="1"/>
  <c r="AE601" i="1"/>
  <c r="AF601" i="1"/>
  <c r="AG601" i="1"/>
  <c r="AH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X601" i="1"/>
  <c r="AY601" i="1"/>
  <c r="BA601" i="1"/>
  <c r="BB601" i="1"/>
  <c r="AB602" i="1"/>
  <c r="AE602" i="1"/>
  <c r="AF602" i="1"/>
  <c r="AG602" i="1"/>
  <c r="AH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X602" i="1"/>
  <c r="AY602" i="1"/>
  <c r="BA602" i="1"/>
  <c r="BB602" i="1"/>
  <c r="AB603" i="1"/>
  <c r="AE603" i="1"/>
  <c r="AF603" i="1"/>
  <c r="AG603" i="1"/>
  <c r="AH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X603" i="1"/>
  <c r="AY603" i="1"/>
  <c r="BA603" i="1"/>
  <c r="BB603" i="1"/>
  <c r="AB604" i="1"/>
  <c r="AE604" i="1"/>
  <c r="AF604" i="1"/>
  <c r="AG604" i="1"/>
  <c r="AH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X604" i="1"/>
  <c r="AY604" i="1"/>
  <c r="BA604" i="1"/>
  <c r="BB604" i="1"/>
  <c r="AB605" i="1"/>
  <c r="AD605" i="1"/>
  <c r="AE605" i="1"/>
  <c r="AF605" i="1"/>
  <c r="AG605" i="1"/>
  <c r="AH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X605" i="1"/>
  <c r="AY605" i="1"/>
  <c r="BA605" i="1"/>
  <c r="BB605" i="1"/>
  <c r="AB606" i="1"/>
  <c r="AD606" i="1"/>
  <c r="AE606" i="1"/>
  <c r="AF606" i="1"/>
  <c r="AG606" i="1"/>
  <c r="AH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X606" i="1"/>
  <c r="AY606" i="1"/>
  <c r="BA606" i="1"/>
  <c r="BB606" i="1"/>
  <c r="AB607" i="1"/>
  <c r="AD607" i="1"/>
  <c r="AE607" i="1"/>
  <c r="AF607" i="1"/>
  <c r="AG607" i="1"/>
  <c r="AH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X607" i="1"/>
  <c r="AY607" i="1"/>
  <c r="BA607" i="1"/>
  <c r="BB607" i="1"/>
  <c r="AB608" i="1"/>
  <c r="AD608" i="1"/>
  <c r="AE608" i="1"/>
  <c r="AF608" i="1"/>
  <c r="AG608" i="1"/>
  <c r="AH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X608" i="1"/>
  <c r="AY608" i="1"/>
  <c r="BA608" i="1"/>
  <c r="BB608" i="1"/>
  <c r="AB609" i="1"/>
  <c r="AE609" i="1"/>
  <c r="AF609" i="1"/>
  <c r="AG609" i="1"/>
  <c r="AH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X609" i="1"/>
  <c r="AY609" i="1"/>
  <c r="BA609" i="1"/>
  <c r="BB609" i="1"/>
  <c r="AB610" i="1"/>
  <c r="AD610" i="1"/>
  <c r="AE610" i="1"/>
  <c r="AF610" i="1"/>
  <c r="AG610" i="1"/>
  <c r="AH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X610" i="1"/>
  <c r="AY610" i="1"/>
  <c r="BA610" i="1"/>
  <c r="BB610" i="1"/>
  <c r="AB611" i="1"/>
  <c r="AD611" i="1"/>
  <c r="AE611" i="1"/>
  <c r="AF611" i="1"/>
  <c r="AG611" i="1"/>
  <c r="AH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X611" i="1"/>
  <c r="AY611" i="1"/>
  <c r="BA611" i="1"/>
  <c r="BB611" i="1"/>
  <c r="AB612" i="1"/>
  <c r="AD612" i="1"/>
  <c r="AE612" i="1"/>
  <c r="AF612" i="1"/>
  <c r="AG612" i="1"/>
  <c r="AH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X612" i="1"/>
  <c r="AY612" i="1"/>
  <c r="BA612" i="1"/>
  <c r="BB612" i="1"/>
  <c r="AB613" i="1"/>
  <c r="AD613" i="1"/>
  <c r="AE613" i="1"/>
  <c r="AF613" i="1"/>
  <c r="AG613" i="1"/>
  <c r="AH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X613" i="1"/>
  <c r="AY613" i="1"/>
  <c r="BA613" i="1"/>
  <c r="BB613" i="1"/>
  <c r="AB614" i="1"/>
  <c r="AD614" i="1"/>
  <c r="AE614" i="1"/>
  <c r="AF614" i="1"/>
  <c r="AG614" i="1"/>
  <c r="AH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X614" i="1"/>
  <c r="AY614" i="1"/>
  <c r="BA614" i="1"/>
  <c r="BB614" i="1"/>
  <c r="AB615" i="1"/>
  <c r="AE615" i="1"/>
  <c r="AF615" i="1"/>
  <c r="AG615" i="1"/>
  <c r="AH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X615" i="1"/>
  <c r="AY615" i="1"/>
  <c r="BA615" i="1"/>
  <c r="BB615" i="1"/>
  <c r="AB616" i="1"/>
  <c r="AD616" i="1"/>
  <c r="AE616" i="1"/>
  <c r="AF616" i="1"/>
  <c r="AG616" i="1"/>
  <c r="AH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X616" i="1"/>
  <c r="AY616" i="1"/>
  <c r="BA616" i="1"/>
  <c r="BB616" i="1"/>
  <c r="AB617" i="1"/>
  <c r="AD617" i="1"/>
  <c r="AE617" i="1"/>
  <c r="AF617" i="1"/>
  <c r="AG617" i="1"/>
  <c r="AH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X617" i="1"/>
  <c r="AY617" i="1"/>
  <c r="BA617" i="1"/>
  <c r="BB617" i="1"/>
  <c r="AB618" i="1"/>
  <c r="AD618" i="1"/>
  <c r="AE618" i="1"/>
  <c r="AF618" i="1"/>
  <c r="AG618" i="1"/>
  <c r="AH618" i="1"/>
  <c r="AK618" i="1"/>
  <c r="AL618" i="1"/>
  <c r="AM618" i="1"/>
  <c r="AN618" i="1"/>
  <c r="AO618" i="1"/>
  <c r="AP618" i="1"/>
  <c r="AQ618" i="1"/>
  <c r="AR618" i="1"/>
  <c r="AS618" i="1"/>
  <c r="V618" i="1" s="1"/>
  <c r="W618" i="1" s="1"/>
  <c r="AT618" i="1"/>
  <c r="AU618" i="1"/>
  <c r="AV618" i="1"/>
  <c r="AX618" i="1"/>
  <c r="AY618" i="1"/>
  <c r="BA618" i="1"/>
  <c r="BB618" i="1"/>
  <c r="AB619" i="1"/>
  <c r="AD619" i="1"/>
  <c r="AE619" i="1"/>
  <c r="AF619" i="1"/>
  <c r="AG619" i="1"/>
  <c r="AH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X619" i="1"/>
  <c r="AY619" i="1"/>
  <c r="BA619" i="1"/>
  <c r="BB619" i="1"/>
  <c r="AB620" i="1"/>
  <c r="AD620" i="1"/>
  <c r="AE620" i="1"/>
  <c r="AF620" i="1"/>
  <c r="AG620" i="1"/>
  <c r="AH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X620" i="1"/>
  <c r="AY620" i="1"/>
  <c r="BA620" i="1"/>
  <c r="BB620" i="1"/>
  <c r="AB621" i="1"/>
  <c r="AE621" i="1"/>
  <c r="AF621" i="1"/>
  <c r="AG621" i="1"/>
  <c r="AH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X621" i="1"/>
  <c r="AY621" i="1"/>
  <c r="BA621" i="1"/>
  <c r="BB621" i="1"/>
  <c r="AB622" i="1"/>
  <c r="AD622" i="1"/>
  <c r="AE622" i="1"/>
  <c r="AF622" i="1"/>
  <c r="AG622" i="1"/>
  <c r="AH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X622" i="1"/>
  <c r="AY622" i="1"/>
  <c r="BA622" i="1"/>
  <c r="BB622" i="1"/>
  <c r="AB623" i="1"/>
  <c r="AD623" i="1"/>
  <c r="AE623" i="1"/>
  <c r="AF623" i="1"/>
  <c r="AG623" i="1"/>
  <c r="AH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X623" i="1"/>
  <c r="AY623" i="1"/>
  <c r="BA623" i="1"/>
  <c r="BB623" i="1"/>
  <c r="AB624" i="1"/>
  <c r="AD624" i="1"/>
  <c r="AE624" i="1"/>
  <c r="AF624" i="1"/>
  <c r="AG624" i="1"/>
  <c r="AH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X624" i="1"/>
  <c r="AY624" i="1"/>
  <c r="BA624" i="1"/>
  <c r="BB624" i="1"/>
  <c r="AB625" i="1"/>
  <c r="AE625" i="1"/>
  <c r="AF625" i="1"/>
  <c r="AG625" i="1"/>
  <c r="AH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X625" i="1"/>
  <c r="AY625" i="1"/>
  <c r="BA625" i="1"/>
  <c r="BB625" i="1"/>
  <c r="AB626" i="1"/>
  <c r="AD626" i="1"/>
  <c r="AE626" i="1"/>
  <c r="AF626" i="1"/>
  <c r="AG626" i="1"/>
  <c r="AH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X626" i="1"/>
  <c r="AY626" i="1"/>
  <c r="BA626" i="1"/>
  <c r="BB626" i="1"/>
  <c r="AB627" i="1"/>
  <c r="AD627" i="1"/>
  <c r="AE627" i="1"/>
  <c r="AF627" i="1"/>
  <c r="AG627" i="1"/>
  <c r="AH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X627" i="1"/>
  <c r="AY627" i="1"/>
  <c r="BA627" i="1"/>
  <c r="BB627" i="1"/>
  <c r="AB628" i="1"/>
  <c r="AD628" i="1"/>
  <c r="AE628" i="1"/>
  <c r="AF628" i="1"/>
  <c r="AG628" i="1"/>
  <c r="AH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X628" i="1"/>
  <c r="AY628" i="1"/>
  <c r="BA628" i="1"/>
  <c r="BB628" i="1"/>
  <c r="AB629" i="1"/>
  <c r="AD629" i="1"/>
  <c r="AE629" i="1"/>
  <c r="AF629" i="1"/>
  <c r="AG629" i="1"/>
  <c r="AH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X629" i="1"/>
  <c r="AY629" i="1"/>
  <c r="BA629" i="1"/>
  <c r="BB629" i="1"/>
  <c r="AB630" i="1"/>
  <c r="AE630" i="1"/>
  <c r="AF630" i="1"/>
  <c r="AG630" i="1"/>
  <c r="AH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X630" i="1"/>
  <c r="AY630" i="1"/>
  <c r="BA630" i="1"/>
  <c r="BB630" i="1"/>
  <c r="AB631" i="1"/>
  <c r="AE631" i="1"/>
  <c r="AF631" i="1"/>
  <c r="AG631" i="1"/>
  <c r="AH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X631" i="1"/>
  <c r="AY631" i="1"/>
  <c r="BA631" i="1"/>
  <c r="BB631" i="1"/>
  <c r="AB632" i="1"/>
  <c r="AE632" i="1"/>
  <c r="AF632" i="1"/>
  <c r="AG632" i="1"/>
  <c r="AH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X632" i="1"/>
  <c r="AY632" i="1"/>
  <c r="BA632" i="1"/>
  <c r="BB632" i="1"/>
  <c r="AB633" i="1"/>
  <c r="AE633" i="1"/>
  <c r="AF633" i="1"/>
  <c r="AG633" i="1"/>
  <c r="AH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X633" i="1"/>
  <c r="AY633" i="1"/>
  <c r="BA633" i="1"/>
  <c r="BB633" i="1"/>
  <c r="AB634" i="1"/>
  <c r="AE634" i="1"/>
  <c r="AF634" i="1"/>
  <c r="AG634" i="1"/>
  <c r="AH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X634" i="1"/>
  <c r="AY634" i="1"/>
  <c r="BA634" i="1"/>
  <c r="BB634" i="1"/>
  <c r="AB635" i="1"/>
  <c r="AE635" i="1"/>
  <c r="AF635" i="1"/>
  <c r="AG635" i="1"/>
  <c r="AH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X635" i="1"/>
  <c r="AY635" i="1"/>
  <c r="BA635" i="1"/>
  <c r="BB635" i="1"/>
  <c r="AB636" i="1"/>
  <c r="AE636" i="1"/>
  <c r="AF636" i="1"/>
  <c r="AG636" i="1"/>
  <c r="AH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X636" i="1"/>
  <c r="AY636" i="1"/>
  <c r="BA636" i="1"/>
  <c r="BB636" i="1"/>
  <c r="AB637" i="1"/>
  <c r="AE637" i="1"/>
  <c r="AF637" i="1"/>
  <c r="AG637" i="1"/>
  <c r="AH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X637" i="1"/>
  <c r="AY637" i="1"/>
  <c r="BA637" i="1"/>
  <c r="BB637" i="1"/>
  <c r="AB638" i="1"/>
  <c r="AE638" i="1"/>
  <c r="AF638" i="1"/>
  <c r="AG638" i="1"/>
  <c r="AH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X638" i="1"/>
  <c r="AY638" i="1"/>
  <c r="BA638" i="1"/>
  <c r="BB638" i="1"/>
  <c r="AB639" i="1"/>
  <c r="AE639" i="1"/>
  <c r="AF639" i="1"/>
  <c r="AG639" i="1"/>
  <c r="AH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X639" i="1"/>
  <c r="AY639" i="1"/>
  <c r="BA639" i="1"/>
  <c r="BB639" i="1"/>
  <c r="AB640" i="1"/>
  <c r="AE640" i="1"/>
  <c r="AF640" i="1"/>
  <c r="AG640" i="1"/>
  <c r="AH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X640" i="1"/>
  <c r="AY640" i="1"/>
  <c r="BA640" i="1"/>
  <c r="BB640" i="1"/>
  <c r="AB641" i="1"/>
  <c r="AE641" i="1"/>
  <c r="AF641" i="1"/>
  <c r="AG641" i="1"/>
  <c r="AH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X641" i="1"/>
  <c r="AY641" i="1"/>
  <c r="BA641" i="1"/>
  <c r="BB641" i="1"/>
  <c r="AB642" i="1"/>
  <c r="AE642" i="1"/>
  <c r="AF642" i="1"/>
  <c r="AG642" i="1"/>
  <c r="AH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X642" i="1"/>
  <c r="AY642" i="1"/>
  <c r="BA642" i="1"/>
  <c r="BB642" i="1"/>
  <c r="AB643" i="1"/>
  <c r="AE643" i="1"/>
  <c r="AF643" i="1"/>
  <c r="AG643" i="1"/>
  <c r="AH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X643" i="1"/>
  <c r="AY643" i="1"/>
  <c r="BA643" i="1"/>
  <c r="BB643" i="1"/>
  <c r="AB644" i="1"/>
  <c r="AE644" i="1"/>
  <c r="AF644" i="1"/>
  <c r="AG644" i="1"/>
  <c r="AH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X644" i="1"/>
  <c r="AY644" i="1"/>
  <c r="BA644" i="1"/>
  <c r="BB644" i="1"/>
  <c r="AB645" i="1"/>
  <c r="AE645" i="1"/>
  <c r="AF645" i="1"/>
  <c r="AG645" i="1"/>
  <c r="AH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X645" i="1"/>
  <c r="AY645" i="1"/>
  <c r="BA645" i="1"/>
  <c r="BB645" i="1"/>
  <c r="AB646" i="1"/>
  <c r="AE646" i="1"/>
  <c r="AF646" i="1"/>
  <c r="AG646" i="1"/>
  <c r="AH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X646" i="1"/>
  <c r="AY646" i="1"/>
  <c r="BA646" i="1"/>
  <c r="BB646" i="1"/>
  <c r="AB647" i="1"/>
  <c r="AE647" i="1"/>
  <c r="AF647" i="1"/>
  <c r="AG647" i="1"/>
  <c r="AH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X647" i="1"/>
  <c r="AY647" i="1"/>
  <c r="BA647" i="1"/>
  <c r="BB647" i="1"/>
  <c r="AB648" i="1"/>
  <c r="AE648" i="1"/>
  <c r="AF648" i="1"/>
  <c r="AG648" i="1"/>
  <c r="AH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X648" i="1"/>
  <c r="AY648" i="1"/>
  <c r="BA648" i="1"/>
  <c r="BB648" i="1"/>
  <c r="AB649" i="1"/>
  <c r="AE649" i="1"/>
  <c r="AF649" i="1"/>
  <c r="AG649" i="1"/>
  <c r="AH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X649" i="1"/>
  <c r="AY649" i="1"/>
  <c r="BA649" i="1"/>
  <c r="BB649" i="1"/>
  <c r="AB650" i="1"/>
  <c r="AE650" i="1"/>
  <c r="AF650" i="1"/>
  <c r="AG650" i="1"/>
  <c r="AH650" i="1"/>
  <c r="AK650" i="1"/>
  <c r="AL650" i="1"/>
  <c r="AM650" i="1"/>
  <c r="AN650" i="1"/>
  <c r="AO650" i="1"/>
  <c r="AP650" i="1"/>
  <c r="V650" i="1" s="1"/>
  <c r="W650" i="1" s="1"/>
  <c r="AQ650" i="1"/>
  <c r="AR650" i="1"/>
  <c r="AS650" i="1"/>
  <c r="AT650" i="1"/>
  <c r="AU650" i="1"/>
  <c r="AV650" i="1"/>
  <c r="AX650" i="1"/>
  <c r="AY650" i="1"/>
  <c r="BA650" i="1"/>
  <c r="BB650" i="1"/>
  <c r="AB651" i="1"/>
  <c r="AE651" i="1"/>
  <c r="AF651" i="1"/>
  <c r="AG651" i="1"/>
  <c r="AH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X651" i="1"/>
  <c r="AY651" i="1"/>
  <c r="BA651" i="1"/>
  <c r="BB651" i="1"/>
  <c r="AB652" i="1"/>
  <c r="AE652" i="1"/>
  <c r="AF652" i="1"/>
  <c r="AG652" i="1"/>
  <c r="AH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X652" i="1"/>
  <c r="AY652" i="1"/>
  <c r="BA652" i="1"/>
  <c r="BB652" i="1"/>
  <c r="AB653" i="1"/>
  <c r="AE653" i="1"/>
  <c r="AF653" i="1"/>
  <c r="AG653" i="1"/>
  <c r="AH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X653" i="1"/>
  <c r="AY653" i="1"/>
  <c r="BA653" i="1"/>
  <c r="BB653" i="1"/>
  <c r="AB654" i="1"/>
  <c r="AE654" i="1"/>
  <c r="AF654" i="1"/>
  <c r="AG654" i="1"/>
  <c r="AH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X654" i="1"/>
  <c r="AY654" i="1"/>
  <c r="BA654" i="1"/>
  <c r="BB654" i="1"/>
  <c r="AB655" i="1"/>
  <c r="AE655" i="1"/>
  <c r="AF655" i="1"/>
  <c r="AG655" i="1"/>
  <c r="AH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X655" i="1"/>
  <c r="AY655" i="1"/>
  <c r="BA655" i="1"/>
  <c r="BB655" i="1"/>
  <c r="AB656" i="1"/>
  <c r="AE656" i="1"/>
  <c r="AF656" i="1"/>
  <c r="AG656" i="1"/>
  <c r="AH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X656" i="1"/>
  <c r="AY656" i="1"/>
  <c r="BA656" i="1"/>
  <c r="BB656" i="1"/>
  <c r="AB657" i="1"/>
  <c r="AE657" i="1"/>
  <c r="AF657" i="1"/>
  <c r="AG657" i="1"/>
  <c r="AH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X657" i="1"/>
  <c r="AY657" i="1"/>
  <c r="BA657" i="1"/>
  <c r="BB657" i="1"/>
  <c r="AB658" i="1"/>
  <c r="AE658" i="1"/>
  <c r="AF658" i="1"/>
  <c r="AG658" i="1"/>
  <c r="AH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X658" i="1"/>
  <c r="AY658" i="1"/>
  <c r="BA658" i="1"/>
  <c r="BB658" i="1"/>
  <c r="AB659" i="1"/>
  <c r="AE659" i="1"/>
  <c r="AF659" i="1"/>
  <c r="AG659" i="1"/>
  <c r="AH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X659" i="1"/>
  <c r="AY659" i="1"/>
  <c r="BA659" i="1"/>
  <c r="BB659" i="1"/>
  <c r="AB660" i="1"/>
  <c r="AE660" i="1"/>
  <c r="AF660" i="1"/>
  <c r="AG660" i="1"/>
  <c r="AH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X660" i="1"/>
  <c r="AY660" i="1"/>
  <c r="BA660" i="1"/>
  <c r="BB660" i="1"/>
  <c r="AB661" i="1"/>
  <c r="AE661" i="1"/>
  <c r="AF661" i="1"/>
  <c r="AG661" i="1"/>
  <c r="AH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X661" i="1"/>
  <c r="AY661" i="1"/>
  <c r="BA661" i="1"/>
  <c r="BB661" i="1"/>
  <c r="AB662" i="1"/>
  <c r="AE662" i="1"/>
  <c r="AF662" i="1"/>
  <c r="AG662" i="1"/>
  <c r="AH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X662" i="1"/>
  <c r="AY662" i="1"/>
  <c r="BA662" i="1"/>
  <c r="BB662" i="1"/>
  <c r="AB663" i="1"/>
  <c r="AE663" i="1"/>
  <c r="AF663" i="1"/>
  <c r="AG663" i="1"/>
  <c r="AH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X663" i="1"/>
  <c r="AY663" i="1"/>
  <c r="BA663" i="1"/>
  <c r="BB663" i="1"/>
  <c r="AB664" i="1"/>
  <c r="AE664" i="1"/>
  <c r="AF664" i="1"/>
  <c r="AG664" i="1"/>
  <c r="AH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X664" i="1"/>
  <c r="AY664" i="1"/>
  <c r="BA664" i="1"/>
  <c r="BB664" i="1"/>
  <c r="AB665" i="1"/>
  <c r="AE665" i="1"/>
  <c r="AF665" i="1"/>
  <c r="AG665" i="1"/>
  <c r="AH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X665" i="1"/>
  <c r="AY665" i="1"/>
  <c r="BA665" i="1"/>
  <c r="BB665" i="1"/>
  <c r="AB666" i="1"/>
  <c r="AE666" i="1"/>
  <c r="AF666" i="1"/>
  <c r="AG666" i="1"/>
  <c r="AH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X666" i="1"/>
  <c r="AY666" i="1"/>
  <c r="BA666" i="1"/>
  <c r="BB666" i="1"/>
  <c r="AB667" i="1"/>
  <c r="AE667" i="1"/>
  <c r="AF667" i="1"/>
  <c r="AG667" i="1"/>
  <c r="AH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X667" i="1"/>
  <c r="AY667" i="1"/>
  <c r="BA667" i="1"/>
  <c r="BB667" i="1"/>
  <c r="AB668" i="1"/>
  <c r="AE668" i="1"/>
  <c r="AF668" i="1"/>
  <c r="AG668" i="1"/>
  <c r="AH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X668" i="1"/>
  <c r="AY668" i="1"/>
  <c r="BA668" i="1"/>
  <c r="BB668" i="1"/>
  <c r="AB669" i="1"/>
  <c r="AE669" i="1"/>
  <c r="AF669" i="1"/>
  <c r="AG669" i="1"/>
  <c r="AH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X669" i="1"/>
  <c r="AY669" i="1"/>
  <c r="BA669" i="1"/>
  <c r="BB669" i="1"/>
  <c r="AB670" i="1"/>
  <c r="AE670" i="1"/>
  <c r="AF670" i="1"/>
  <c r="AG670" i="1"/>
  <c r="AH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X670" i="1"/>
  <c r="AY670" i="1"/>
  <c r="BA670" i="1"/>
  <c r="BB670" i="1"/>
  <c r="AB671" i="1"/>
  <c r="AE671" i="1"/>
  <c r="AF671" i="1"/>
  <c r="AG671" i="1"/>
  <c r="AH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X671" i="1"/>
  <c r="AY671" i="1"/>
  <c r="BA671" i="1"/>
  <c r="BB671" i="1"/>
  <c r="AB672" i="1"/>
  <c r="AE672" i="1"/>
  <c r="AF672" i="1"/>
  <c r="AG672" i="1"/>
  <c r="AH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X672" i="1"/>
  <c r="AY672" i="1"/>
  <c r="BA672" i="1"/>
  <c r="BB672" i="1"/>
  <c r="AB673" i="1"/>
  <c r="AE673" i="1"/>
  <c r="AF673" i="1"/>
  <c r="AG673" i="1"/>
  <c r="AH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X673" i="1"/>
  <c r="AY673" i="1"/>
  <c r="BA673" i="1"/>
  <c r="BB673" i="1"/>
  <c r="AB674" i="1"/>
  <c r="AE674" i="1"/>
  <c r="AF674" i="1"/>
  <c r="AG674" i="1"/>
  <c r="AH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X674" i="1"/>
  <c r="AY674" i="1"/>
  <c r="BA674" i="1"/>
  <c r="BB674" i="1"/>
  <c r="AB675" i="1"/>
  <c r="AE675" i="1"/>
  <c r="AF675" i="1"/>
  <c r="AG675" i="1"/>
  <c r="AH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X675" i="1"/>
  <c r="AY675" i="1"/>
  <c r="BA675" i="1"/>
  <c r="BB675" i="1"/>
  <c r="AB676" i="1"/>
  <c r="AE676" i="1"/>
  <c r="AF676" i="1"/>
  <c r="AG676" i="1"/>
  <c r="AH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X676" i="1"/>
  <c r="AY676" i="1"/>
  <c r="BA676" i="1"/>
  <c r="BB676" i="1"/>
  <c r="AB677" i="1"/>
  <c r="AE677" i="1"/>
  <c r="AF677" i="1"/>
  <c r="AG677" i="1"/>
  <c r="AH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X677" i="1"/>
  <c r="AY677" i="1"/>
  <c r="BA677" i="1"/>
  <c r="BB677" i="1"/>
  <c r="AB678" i="1"/>
  <c r="AE678" i="1"/>
  <c r="AF678" i="1"/>
  <c r="AG678" i="1"/>
  <c r="AH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X678" i="1"/>
  <c r="AY678" i="1"/>
  <c r="BA678" i="1"/>
  <c r="BB678" i="1"/>
  <c r="AB679" i="1"/>
  <c r="AE679" i="1"/>
  <c r="AF679" i="1"/>
  <c r="AG679" i="1"/>
  <c r="AH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X679" i="1"/>
  <c r="AY679" i="1"/>
  <c r="BA679" i="1"/>
  <c r="BB679" i="1"/>
  <c r="AB680" i="1"/>
  <c r="AE680" i="1"/>
  <c r="AF680" i="1"/>
  <c r="AG680" i="1"/>
  <c r="AH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X680" i="1"/>
  <c r="AY680" i="1"/>
  <c r="BA680" i="1"/>
  <c r="BB680" i="1"/>
  <c r="AB681" i="1"/>
  <c r="AE681" i="1"/>
  <c r="AF681" i="1"/>
  <c r="AG681" i="1"/>
  <c r="AH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X681" i="1"/>
  <c r="AY681" i="1"/>
  <c r="BA681" i="1"/>
  <c r="BB681" i="1"/>
  <c r="AB682" i="1"/>
  <c r="AE682" i="1"/>
  <c r="AF682" i="1"/>
  <c r="AG682" i="1"/>
  <c r="AH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X682" i="1"/>
  <c r="AY682" i="1"/>
  <c r="BA682" i="1"/>
  <c r="BB682" i="1"/>
  <c r="AB683" i="1"/>
  <c r="AE683" i="1"/>
  <c r="AF683" i="1"/>
  <c r="AG683" i="1"/>
  <c r="AH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X683" i="1"/>
  <c r="AY683" i="1"/>
  <c r="BA683" i="1"/>
  <c r="BB683" i="1"/>
  <c r="AB684" i="1"/>
  <c r="AE684" i="1"/>
  <c r="AF684" i="1"/>
  <c r="AG684" i="1"/>
  <c r="AH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X684" i="1"/>
  <c r="AY684" i="1"/>
  <c r="BA684" i="1"/>
  <c r="BB684" i="1"/>
  <c r="AB685" i="1"/>
  <c r="AE685" i="1"/>
  <c r="AF685" i="1"/>
  <c r="AG685" i="1"/>
  <c r="AH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X685" i="1"/>
  <c r="AY685" i="1"/>
  <c r="BA685" i="1"/>
  <c r="BB685" i="1"/>
  <c r="AB686" i="1"/>
  <c r="AE686" i="1"/>
  <c r="AF686" i="1"/>
  <c r="AG686" i="1"/>
  <c r="AH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X686" i="1"/>
  <c r="AY686" i="1"/>
  <c r="BA686" i="1"/>
  <c r="BB686" i="1"/>
  <c r="AB687" i="1"/>
  <c r="AE687" i="1"/>
  <c r="AF687" i="1"/>
  <c r="AG687" i="1"/>
  <c r="AH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X687" i="1"/>
  <c r="AY687" i="1"/>
  <c r="BA687" i="1"/>
  <c r="BB687" i="1"/>
  <c r="AB688" i="1"/>
  <c r="AE688" i="1"/>
  <c r="AF688" i="1"/>
  <c r="AG688" i="1"/>
  <c r="AH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X688" i="1"/>
  <c r="AY688" i="1"/>
  <c r="BA688" i="1"/>
  <c r="BB688" i="1"/>
  <c r="AB689" i="1"/>
  <c r="AE689" i="1"/>
  <c r="AF689" i="1"/>
  <c r="AG689" i="1"/>
  <c r="AH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X689" i="1"/>
  <c r="AY689" i="1"/>
  <c r="BA689" i="1"/>
  <c r="BB689" i="1"/>
  <c r="AB690" i="1"/>
  <c r="AE690" i="1"/>
  <c r="AF690" i="1"/>
  <c r="AG690" i="1"/>
  <c r="AH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X690" i="1"/>
  <c r="AY690" i="1"/>
  <c r="BA690" i="1"/>
  <c r="BB690" i="1"/>
  <c r="AB691" i="1"/>
  <c r="AE691" i="1"/>
  <c r="AF691" i="1"/>
  <c r="AG691" i="1"/>
  <c r="AH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X691" i="1"/>
  <c r="AY691" i="1"/>
  <c r="BA691" i="1"/>
  <c r="BB691" i="1"/>
  <c r="AB692" i="1"/>
  <c r="AE692" i="1"/>
  <c r="AF692" i="1"/>
  <c r="AG692" i="1"/>
  <c r="AH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X692" i="1"/>
  <c r="AY692" i="1"/>
  <c r="BA692" i="1"/>
  <c r="BB692" i="1"/>
  <c r="AB693" i="1"/>
  <c r="AE693" i="1"/>
  <c r="AF693" i="1"/>
  <c r="AG693" i="1"/>
  <c r="AH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X693" i="1"/>
  <c r="AY693" i="1"/>
  <c r="BA693" i="1"/>
  <c r="BB693" i="1"/>
  <c r="AB694" i="1"/>
  <c r="AE694" i="1"/>
  <c r="AF694" i="1"/>
  <c r="AG694" i="1"/>
  <c r="AH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X694" i="1"/>
  <c r="AY694" i="1"/>
  <c r="BA694" i="1"/>
  <c r="BB694" i="1"/>
  <c r="AB695" i="1"/>
  <c r="AE695" i="1"/>
  <c r="AF695" i="1"/>
  <c r="AG695" i="1"/>
  <c r="AH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X695" i="1"/>
  <c r="AY695" i="1"/>
  <c r="BA695" i="1"/>
  <c r="BB695" i="1"/>
  <c r="AB696" i="1"/>
  <c r="AE696" i="1"/>
  <c r="AF696" i="1"/>
  <c r="AG696" i="1"/>
  <c r="AH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X696" i="1"/>
  <c r="AY696" i="1"/>
  <c r="BA696" i="1"/>
  <c r="BB696" i="1"/>
  <c r="AB697" i="1"/>
  <c r="AE697" i="1"/>
  <c r="AF697" i="1"/>
  <c r="AG697" i="1"/>
  <c r="AH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X697" i="1"/>
  <c r="AY697" i="1"/>
  <c r="BA697" i="1"/>
  <c r="BB697" i="1"/>
  <c r="AB698" i="1"/>
  <c r="AE698" i="1"/>
  <c r="AF698" i="1"/>
  <c r="AG698" i="1"/>
  <c r="AH698" i="1"/>
  <c r="AK698" i="1"/>
  <c r="AL698" i="1"/>
  <c r="AM698" i="1"/>
  <c r="AN698" i="1"/>
  <c r="AO698" i="1"/>
  <c r="AP698" i="1"/>
  <c r="V698" i="1" s="1"/>
  <c r="W698" i="1" s="1"/>
  <c r="AQ698" i="1"/>
  <c r="AR698" i="1"/>
  <c r="AS698" i="1"/>
  <c r="AT698" i="1"/>
  <c r="AU698" i="1"/>
  <c r="AV698" i="1"/>
  <c r="AX698" i="1"/>
  <c r="AY698" i="1"/>
  <c r="BA698" i="1"/>
  <c r="BB698" i="1"/>
  <c r="AB699" i="1"/>
  <c r="AE699" i="1"/>
  <c r="AF699" i="1"/>
  <c r="AG699" i="1"/>
  <c r="AH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X699" i="1"/>
  <c r="AY699" i="1"/>
  <c r="BA699" i="1"/>
  <c r="BB699" i="1"/>
  <c r="AB700" i="1"/>
  <c r="AE700" i="1"/>
  <c r="AF700" i="1"/>
  <c r="AG700" i="1"/>
  <c r="AH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X700" i="1"/>
  <c r="AY700" i="1"/>
  <c r="BA700" i="1"/>
  <c r="BB700" i="1"/>
  <c r="AB701" i="1"/>
  <c r="AE701" i="1"/>
  <c r="AF701" i="1"/>
  <c r="AG701" i="1"/>
  <c r="AH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X701" i="1"/>
  <c r="AY701" i="1"/>
  <c r="BA701" i="1"/>
  <c r="BB701" i="1"/>
  <c r="AB702" i="1"/>
  <c r="AE702" i="1"/>
  <c r="AF702" i="1"/>
  <c r="AG702" i="1"/>
  <c r="AH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X702" i="1"/>
  <c r="AY702" i="1"/>
  <c r="BA702" i="1"/>
  <c r="BB702" i="1"/>
  <c r="AB703" i="1"/>
  <c r="AE703" i="1"/>
  <c r="AF703" i="1"/>
  <c r="AG703" i="1"/>
  <c r="AH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X703" i="1"/>
  <c r="AY703" i="1"/>
  <c r="BA703" i="1"/>
  <c r="BB703" i="1"/>
  <c r="AB704" i="1"/>
  <c r="AE704" i="1"/>
  <c r="AF704" i="1"/>
  <c r="AG704" i="1"/>
  <c r="AH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X704" i="1"/>
  <c r="AY704" i="1"/>
  <c r="BA704" i="1"/>
  <c r="BB704" i="1"/>
  <c r="AB705" i="1"/>
  <c r="AE705" i="1"/>
  <c r="AF705" i="1"/>
  <c r="AG705" i="1"/>
  <c r="AH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X705" i="1"/>
  <c r="AY705" i="1"/>
  <c r="BA705" i="1"/>
  <c r="BB705" i="1"/>
  <c r="AB706" i="1"/>
  <c r="AE706" i="1"/>
  <c r="AF706" i="1"/>
  <c r="AG706" i="1"/>
  <c r="AH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X706" i="1"/>
  <c r="AY706" i="1"/>
  <c r="BA706" i="1"/>
  <c r="BB706" i="1"/>
  <c r="AB707" i="1"/>
  <c r="AE707" i="1"/>
  <c r="AF707" i="1"/>
  <c r="AG707" i="1"/>
  <c r="AH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X707" i="1"/>
  <c r="AY707" i="1"/>
  <c r="BA707" i="1"/>
  <c r="BB707" i="1"/>
  <c r="AB708" i="1"/>
  <c r="AE708" i="1"/>
  <c r="AF708" i="1"/>
  <c r="AG708" i="1"/>
  <c r="AH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X708" i="1"/>
  <c r="AY708" i="1"/>
  <c r="BA708" i="1"/>
  <c r="BB708" i="1"/>
  <c r="AB709" i="1"/>
  <c r="AE709" i="1"/>
  <c r="AF709" i="1"/>
  <c r="AG709" i="1"/>
  <c r="AH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X709" i="1"/>
  <c r="AY709" i="1"/>
  <c r="BA709" i="1"/>
  <c r="BB709" i="1"/>
  <c r="AB710" i="1"/>
  <c r="AE710" i="1"/>
  <c r="AF710" i="1"/>
  <c r="AG710" i="1"/>
  <c r="AH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X710" i="1"/>
  <c r="AY710" i="1"/>
  <c r="BA710" i="1"/>
  <c r="BB710" i="1"/>
  <c r="AB711" i="1"/>
  <c r="AE711" i="1"/>
  <c r="AF711" i="1"/>
  <c r="AG711" i="1"/>
  <c r="AH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X711" i="1"/>
  <c r="AY711" i="1"/>
  <c r="BA711" i="1"/>
  <c r="BB711" i="1"/>
  <c r="AB712" i="1"/>
  <c r="AE712" i="1"/>
  <c r="AF712" i="1"/>
  <c r="AG712" i="1"/>
  <c r="AH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X712" i="1"/>
  <c r="AY712" i="1"/>
  <c r="BA712" i="1"/>
  <c r="BB712" i="1"/>
  <c r="AB713" i="1"/>
  <c r="AE713" i="1"/>
  <c r="AF713" i="1"/>
  <c r="AG713" i="1"/>
  <c r="AH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X713" i="1"/>
  <c r="AY713" i="1"/>
  <c r="BA713" i="1"/>
  <c r="BB713" i="1"/>
  <c r="AB714" i="1"/>
  <c r="AD714" i="1"/>
  <c r="AE714" i="1"/>
  <c r="AF714" i="1"/>
  <c r="AG714" i="1"/>
  <c r="AH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X714" i="1"/>
  <c r="AY714" i="1"/>
  <c r="BA714" i="1"/>
  <c r="BB714" i="1"/>
  <c r="AB715" i="1"/>
  <c r="AD715" i="1"/>
  <c r="AE715" i="1"/>
  <c r="AF715" i="1"/>
  <c r="AG715" i="1"/>
  <c r="AH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X715" i="1"/>
  <c r="AY715" i="1"/>
  <c r="BA715" i="1"/>
  <c r="BB715" i="1"/>
  <c r="AB716" i="1"/>
  <c r="AE716" i="1"/>
  <c r="AF716" i="1"/>
  <c r="AG716" i="1"/>
  <c r="AH716" i="1"/>
  <c r="AK716" i="1"/>
  <c r="AL716" i="1"/>
  <c r="AM716" i="1"/>
  <c r="AN716" i="1"/>
  <c r="AO716" i="1"/>
  <c r="AP716" i="1"/>
  <c r="V716" i="1" s="1"/>
  <c r="W716" i="1" s="1"/>
  <c r="AQ716" i="1"/>
  <c r="AR716" i="1"/>
  <c r="AS716" i="1"/>
  <c r="AT716" i="1"/>
  <c r="AU716" i="1"/>
  <c r="AV716" i="1"/>
  <c r="AX716" i="1"/>
  <c r="AY716" i="1"/>
  <c r="BA716" i="1"/>
  <c r="BB716" i="1"/>
  <c r="AB717" i="1"/>
  <c r="AD717" i="1"/>
  <c r="AE717" i="1"/>
  <c r="AF717" i="1"/>
  <c r="AG717" i="1"/>
  <c r="AH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X717" i="1"/>
  <c r="AY717" i="1"/>
  <c r="BA717" i="1"/>
  <c r="BB717" i="1"/>
  <c r="AB718" i="1"/>
  <c r="AD718" i="1"/>
  <c r="AE718" i="1"/>
  <c r="AF718" i="1"/>
  <c r="AG718" i="1"/>
  <c r="AH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X718" i="1"/>
  <c r="AY718" i="1"/>
  <c r="BA718" i="1"/>
  <c r="BB718" i="1"/>
  <c r="AB719" i="1"/>
  <c r="AE719" i="1"/>
  <c r="AF719" i="1"/>
  <c r="AG719" i="1"/>
  <c r="AH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X719" i="1"/>
  <c r="AY719" i="1"/>
  <c r="BA719" i="1"/>
  <c r="BB719" i="1"/>
  <c r="AB720" i="1"/>
  <c r="AD720" i="1"/>
  <c r="AE720" i="1"/>
  <c r="AF720" i="1"/>
  <c r="AG720" i="1"/>
  <c r="AH720" i="1"/>
  <c r="AK720" i="1"/>
  <c r="AL720" i="1"/>
  <c r="AM720" i="1"/>
  <c r="AN720" i="1"/>
  <c r="AO720" i="1"/>
  <c r="AP720" i="1"/>
  <c r="V720" i="1" s="1"/>
  <c r="W720" i="1" s="1"/>
  <c r="AQ720" i="1"/>
  <c r="AR720" i="1"/>
  <c r="AS720" i="1"/>
  <c r="AT720" i="1"/>
  <c r="AU720" i="1"/>
  <c r="AV720" i="1"/>
  <c r="AX720" i="1"/>
  <c r="AY720" i="1"/>
  <c r="BA720" i="1"/>
  <c r="BB720" i="1"/>
  <c r="AB721" i="1"/>
  <c r="AD721" i="1"/>
  <c r="AE721" i="1"/>
  <c r="AF721" i="1"/>
  <c r="AG721" i="1"/>
  <c r="AH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X721" i="1"/>
  <c r="AY721" i="1"/>
  <c r="BA721" i="1"/>
  <c r="BB721" i="1"/>
  <c r="AB722" i="1"/>
  <c r="AE722" i="1"/>
  <c r="AF722" i="1"/>
  <c r="AG722" i="1"/>
  <c r="AH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X722" i="1"/>
  <c r="AY722" i="1"/>
  <c r="BA722" i="1"/>
  <c r="BB722" i="1"/>
  <c r="AB723" i="1"/>
  <c r="AD723" i="1"/>
  <c r="AE723" i="1"/>
  <c r="AF723" i="1"/>
  <c r="AG723" i="1"/>
  <c r="AH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X723" i="1"/>
  <c r="AY723" i="1"/>
  <c r="BA723" i="1"/>
  <c r="BB723" i="1"/>
  <c r="AB724" i="1"/>
  <c r="AD724" i="1"/>
  <c r="AE724" i="1"/>
  <c r="AF724" i="1"/>
  <c r="AG724" i="1"/>
  <c r="AH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X724" i="1"/>
  <c r="AY724" i="1"/>
  <c r="BA724" i="1"/>
  <c r="BB724" i="1"/>
  <c r="AB725" i="1"/>
  <c r="AE725" i="1"/>
  <c r="AF725" i="1"/>
  <c r="AG725" i="1"/>
  <c r="AH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X725" i="1"/>
  <c r="AY725" i="1"/>
  <c r="BA725" i="1"/>
  <c r="BB725" i="1"/>
  <c r="AB726" i="1"/>
  <c r="AD726" i="1"/>
  <c r="AE726" i="1"/>
  <c r="AF726" i="1"/>
  <c r="AG726" i="1"/>
  <c r="AH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X726" i="1"/>
  <c r="AY726" i="1"/>
  <c r="BA726" i="1"/>
  <c r="BB726" i="1"/>
  <c r="AB727" i="1"/>
  <c r="AD727" i="1"/>
  <c r="AE727" i="1"/>
  <c r="AF727" i="1"/>
  <c r="AG727" i="1"/>
  <c r="AH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X727" i="1"/>
  <c r="AY727" i="1"/>
  <c r="BA727" i="1"/>
  <c r="BB727" i="1"/>
  <c r="AB728" i="1"/>
  <c r="AE728" i="1"/>
  <c r="AF728" i="1"/>
  <c r="AG728" i="1"/>
  <c r="AH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X728" i="1"/>
  <c r="AY728" i="1"/>
  <c r="BA728" i="1"/>
  <c r="BB728" i="1"/>
  <c r="AB729" i="1"/>
  <c r="AE729" i="1"/>
  <c r="AF729" i="1"/>
  <c r="AG729" i="1"/>
  <c r="AH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X729" i="1"/>
  <c r="AY729" i="1"/>
  <c r="BA729" i="1"/>
  <c r="BB729" i="1"/>
  <c r="AB730" i="1"/>
  <c r="AE730" i="1"/>
  <c r="AF730" i="1"/>
  <c r="AG730" i="1"/>
  <c r="AH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X730" i="1"/>
  <c r="AY730" i="1"/>
  <c r="BA730" i="1"/>
  <c r="BB730" i="1"/>
  <c r="AB731" i="1"/>
  <c r="AE731" i="1"/>
  <c r="AF731" i="1"/>
  <c r="AG731" i="1"/>
  <c r="AH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X731" i="1"/>
  <c r="AY731" i="1"/>
  <c r="BA731" i="1"/>
  <c r="BB731" i="1"/>
  <c r="AB732" i="1"/>
  <c r="AE732" i="1"/>
  <c r="AF732" i="1"/>
  <c r="AG732" i="1"/>
  <c r="AH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X732" i="1"/>
  <c r="AY732" i="1"/>
  <c r="BA732" i="1"/>
  <c r="BB732" i="1"/>
  <c r="AB733" i="1"/>
  <c r="AE733" i="1"/>
  <c r="AF733" i="1"/>
  <c r="AG733" i="1"/>
  <c r="AH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X733" i="1"/>
  <c r="AY733" i="1"/>
  <c r="BA733" i="1"/>
  <c r="BB733" i="1"/>
  <c r="AB734" i="1"/>
  <c r="AE734" i="1"/>
  <c r="AF734" i="1"/>
  <c r="AG734" i="1"/>
  <c r="AH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X734" i="1"/>
  <c r="AY734" i="1"/>
  <c r="BA734" i="1"/>
  <c r="BB734" i="1"/>
  <c r="AB735" i="1"/>
  <c r="AE735" i="1"/>
  <c r="AF735" i="1"/>
  <c r="AG735" i="1"/>
  <c r="AH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X735" i="1"/>
  <c r="AY735" i="1"/>
  <c r="BA735" i="1"/>
  <c r="BB735" i="1"/>
  <c r="AB736" i="1"/>
  <c r="AE736" i="1"/>
  <c r="AF736" i="1"/>
  <c r="AG736" i="1"/>
  <c r="AH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X736" i="1"/>
  <c r="AY736" i="1"/>
  <c r="BA736" i="1"/>
  <c r="BB736" i="1"/>
  <c r="AB737" i="1"/>
  <c r="AE737" i="1"/>
  <c r="AF737" i="1"/>
  <c r="AG737" i="1"/>
  <c r="AH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X737" i="1"/>
  <c r="AY737" i="1"/>
  <c r="BA737" i="1"/>
  <c r="BB737" i="1"/>
  <c r="AB738" i="1"/>
  <c r="AE738" i="1"/>
  <c r="AF738" i="1"/>
  <c r="AG738" i="1"/>
  <c r="AH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X738" i="1"/>
  <c r="AY738" i="1"/>
  <c r="BA738" i="1"/>
  <c r="BB738" i="1"/>
  <c r="AB739" i="1"/>
  <c r="AE739" i="1"/>
  <c r="AF739" i="1"/>
  <c r="AG739" i="1"/>
  <c r="AH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X739" i="1"/>
  <c r="AY739" i="1"/>
  <c r="BA739" i="1"/>
  <c r="BB739" i="1"/>
  <c r="AB740" i="1"/>
  <c r="AE740" i="1"/>
  <c r="AF740" i="1"/>
  <c r="AG740" i="1"/>
  <c r="AH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X740" i="1"/>
  <c r="AY740" i="1"/>
  <c r="BA740" i="1"/>
  <c r="BB740" i="1"/>
  <c r="AB741" i="1"/>
  <c r="AE741" i="1"/>
  <c r="AF741" i="1"/>
  <c r="AG741" i="1"/>
  <c r="AH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X741" i="1"/>
  <c r="AY741" i="1"/>
  <c r="BA741" i="1"/>
  <c r="BB741" i="1"/>
  <c r="AB742" i="1"/>
  <c r="AE742" i="1"/>
  <c r="AF742" i="1"/>
  <c r="AG742" i="1"/>
  <c r="AH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X742" i="1"/>
  <c r="AY742" i="1"/>
  <c r="BA742" i="1"/>
  <c r="BB742" i="1"/>
  <c r="AB743" i="1"/>
  <c r="AE743" i="1"/>
  <c r="AF743" i="1"/>
  <c r="AG743" i="1"/>
  <c r="AH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X743" i="1"/>
  <c r="AY743" i="1"/>
  <c r="BA743" i="1"/>
  <c r="BB743" i="1"/>
  <c r="AB744" i="1"/>
  <c r="AE744" i="1"/>
  <c r="AF744" i="1"/>
  <c r="AG744" i="1"/>
  <c r="AH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X744" i="1"/>
  <c r="AY744" i="1"/>
  <c r="BA744" i="1"/>
  <c r="BB744" i="1"/>
  <c r="AB745" i="1"/>
  <c r="AE745" i="1"/>
  <c r="AF745" i="1"/>
  <c r="AG745" i="1"/>
  <c r="AH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X745" i="1"/>
  <c r="AY745" i="1"/>
  <c r="BA745" i="1"/>
  <c r="BB745" i="1"/>
  <c r="AB746" i="1"/>
  <c r="AE746" i="1"/>
  <c r="AF746" i="1"/>
  <c r="AG746" i="1"/>
  <c r="AH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X746" i="1"/>
  <c r="AY746" i="1"/>
  <c r="BA746" i="1"/>
  <c r="BB746" i="1"/>
  <c r="AB747" i="1"/>
  <c r="AE747" i="1"/>
  <c r="AF747" i="1"/>
  <c r="AG747" i="1"/>
  <c r="AH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X747" i="1"/>
  <c r="AY747" i="1"/>
  <c r="BA747" i="1"/>
  <c r="BB747" i="1"/>
  <c r="AB748" i="1"/>
  <c r="AE748" i="1"/>
  <c r="AF748" i="1"/>
  <c r="AG748" i="1"/>
  <c r="AH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X748" i="1"/>
  <c r="AY748" i="1"/>
  <c r="BA748" i="1"/>
  <c r="BB748" i="1"/>
  <c r="AB749" i="1"/>
  <c r="AE749" i="1"/>
  <c r="AF749" i="1"/>
  <c r="AG749" i="1"/>
  <c r="AH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X749" i="1"/>
  <c r="AY749" i="1"/>
  <c r="BA749" i="1"/>
  <c r="BB749" i="1"/>
  <c r="AB750" i="1"/>
  <c r="AE750" i="1"/>
  <c r="AF750" i="1"/>
  <c r="AG750" i="1"/>
  <c r="AH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X750" i="1"/>
  <c r="AY750" i="1"/>
  <c r="BA750" i="1"/>
  <c r="BB750" i="1"/>
  <c r="AB751" i="1"/>
  <c r="AE751" i="1"/>
  <c r="AF751" i="1"/>
  <c r="AG751" i="1"/>
  <c r="AH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X751" i="1"/>
  <c r="AY751" i="1"/>
  <c r="BA751" i="1"/>
  <c r="BB751" i="1"/>
  <c r="AB752" i="1"/>
  <c r="AE752" i="1"/>
  <c r="AF752" i="1"/>
  <c r="AG752" i="1"/>
  <c r="AH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X752" i="1"/>
  <c r="AY752" i="1"/>
  <c r="BA752" i="1"/>
  <c r="BB752" i="1"/>
  <c r="AB753" i="1"/>
  <c r="AE753" i="1"/>
  <c r="AF753" i="1"/>
  <c r="AG753" i="1"/>
  <c r="AH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X753" i="1"/>
  <c r="AY753" i="1"/>
  <c r="BA753" i="1"/>
  <c r="BB753" i="1"/>
  <c r="AB754" i="1"/>
  <c r="AE754" i="1"/>
  <c r="AF754" i="1"/>
  <c r="AG754" i="1"/>
  <c r="AH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X754" i="1"/>
  <c r="AY754" i="1"/>
  <c r="BA754" i="1"/>
  <c r="BB754" i="1"/>
  <c r="AB755" i="1"/>
  <c r="AE755" i="1"/>
  <c r="AF755" i="1"/>
  <c r="AG755" i="1"/>
  <c r="AH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X755" i="1"/>
  <c r="AY755" i="1"/>
  <c r="BA755" i="1"/>
  <c r="BB755" i="1"/>
  <c r="AB756" i="1"/>
  <c r="AE756" i="1"/>
  <c r="AF756" i="1"/>
  <c r="AG756" i="1"/>
  <c r="AH756" i="1"/>
  <c r="AK756" i="1"/>
  <c r="AL756" i="1"/>
  <c r="AM756" i="1"/>
  <c r="AN756" i="1"/>
  <c r="AO756" i="1"/>
  <c r="AP756" i="1"/>
  <c r="V756" i="1" s="1"/>
  <c r="W756" i="1" s="1"/>
  <c r="AQ756" i="1"/>
  <c r="AR756" i="1"/>
  <c r="AS756" i="1"/>
  <c r="AT756" i="1"/>
  <c r="AU756" i="1"/>
  <c r="AV756" i="1"/>
  <c r="AX756" i="1"/>
  <c r="AY756" i="1"/>
  <c r="BA756" i="1"/>
  <c r="BB756" i="1"/>
  <c r="AB757" i="1"/>
  <c r="AE757" i="1"/>
  <c r="AF757" i="1"/>
  <c r="AG757" i="1"/>
  <c r="AH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X757" i="1"/>
  <c r="AY757" i="1"/>
  <c r="BA757" i="1"/>
  <c r="BB757" i="1"/>
  <c r="AB758" i="1"/>
  <c r="AE758" i="1"/>
  <c r="AF758" i="1"/>
  <c r="AG758" i="1"/>
  <c r="AH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X758" i="1"/>
  <c r="AY758" i="1"/>
  <c r="BA758" i="1"/>
  <c r="BB758" i="1"/>
  <c r="AB759" i="1"/>
  <c r="AE759" i="1"/>
  <c r="AF759" i="1"/>
  <c r="AG759" i="1"/>
  <c r="AH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X759" i="1"/>
  <c r="AY759" i="1"/>
  <c r="BA759" i="1"/>
  <c r="BB759" i="1"/>
  <c r="AB760" i="1"/>
  <c r="AE760" i="1"/>
  <c r="AF760" i="1"/>
  <c r="AG760" i="1"/>
  <c r="AH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X760" i="1"/>
  <c r="AY760" i="1"/>
  <c r="BA760" i="1"/>
  <c r="BB760" i="1"/>
  <c r="AB761" i="1"/>
  <c r="AE761" i="1"/>
  <c r="AF761" i="1"/>
  <c r="AG761" i="1"/>
  <c r="AH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X761" i="1"/>
  <c r="AY761" i="1"/>
  <c r="BA761" i="1"/>
  <c r="BB761" i="1"/>
  <c r="AB762" i="1"/>
  <c r="AE762" i="1"/>
  <c r="AF762" i="1"/>
  <c r="AG762" i="1"/>
  <c r="AH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X762" i="1"/>
  <c r="AY762" i="1"/>
  <c r="BA762" i="1"/>
  <c r="BB762" i="1"/>
  <c r="AB763" i="1"/>
  <c r="AE763" i="1"/>
  <c r="AF763" i="1"/>
  <c r="AG763" i="1"/>
  <c r="AH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X763" i="1"/>
  <c r="AY763" i="1"/>
  <c r="BA763" i="1"/>
  <c r="BB763" i="1"/>
  <c r="AB764" i="1"/>
  <c r="AE764" i="1"/>
  <c r="AF764" i="1"/>
  <c r="AG764" i="1"/>
  <c r="AH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X764" i="1"/>
  <c r="AY764" i="1"/>
  <c r="BA764" i="1"/>
  <c r="BB764" i="1"/>
  <c r="AB765" i="1"/>
  <c r="AE765" i="1"/>
  <c r="AF765" i="1"/>
  <c r="AG765" i="1"/>
  <c r="AH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X765" i="1"/>
  <c r="AY765" i="1"/>
  <c r="BA765" i="1"/>
  <c r="BB765" i="1"/>
  <c r="AB766" i="1"/>
  <c r="AE766" i="1"/>
  <c r="AF766" i="1"/>
  <c r="AG766" i="1"/>
  <c r="AH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X766" i="1"/>
  <c r="AY766" i="1"/>
  <c r="BA766" i="1"/>
  <c r="BB766" i="1"/>
  <c r="AB767" i="1"/>
  <c r="AE767" i="1"/>
  <c r="AF767" i="1"/>
  <c r="AG767" i="1"/>
  <c r="AH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X767" i="1"/>
  <c r="AY767" i="1"/>
  <c r="BA767" i="1"/>
  <c r="BB767" i="1"/>
  <c r="AB768" i="1"/>
  <c r="AE768" i="1"/>
  <c r="AF768" i="1"/>
  <c r="AG768" i="1"/>
  <c r="AH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X768" i="1"/>
  <c r="AY768" i="1"/>
  <c r="BA768" i="1"/>
  <c r="BB768" i="1"/>
  <c r="AB769" i="1"/>
  <c r="AE769" i="1"/>
  <c r="AF769" i="1"/>
  <c r="AG769" i="1"/>
  <c r="AH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X769" i="1"/>
  <c r="AY769" i="1"/>
  <c r="BA769" i="1"/>
  <c r="BB769" i="1"/>
  <c r="AB770" i="1"/>
  <c r="AE770" i="1"/>
  <c r="AF770" i="1"/>
  <c r="AG770" i="1"/>
  <c r="AH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X770" i="1"/>
  <c r="AY770" i="1"/>
  <c r="BA770" i="1"/>
  <c r="BB770" i="1"/>
  <c r="AB771" i="1"/>
  <c r="AE771" i="1"/>
  <c r="AF771" i="1"/>
  <c r="AG771" i="1"/>
  <c r="AH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X771" i="1"/>
  <c r="AY771" i="1"/>
  <c r="BA771" i="1"/>
  <c r="BB771" i="1"/>
  <c r="AB772" i="1"/>
  <c r="AE772" i="1"/>
  <c r="AF772" i="1"/>
  <c r="AG772" i="1"/>
  <c r="AH772" i="1"/>
  <c r="AK772" i="1"/>
  <c r="AL772" i="1"/>
  <c r="AM772" i="1"/>
  <c r="AN772" i="1"/>
  <c r="AO772" i="1"/>
  <c r="AP772" i="1"/>
  <c r="V772" i="1" s="1"/>
  <c r="W772" i="1" s="1"/>
  <c r="AQ772" i="1"/>
  <c r="AR772" i="1"/>
  <c r="AS772" i="1"/>
  <c r="AT772" i="1"/>
  <c r="AU772" i="1"/>
  <c r="AV772" i="1"/>
  <c r="AX772" i="1"/>
  <c r="AY772" i="1"/>
  <c r="BA772" i="1"/>
  <c r="BB772" i="1"/>
  <c r="AB773" i="1"/>
  <c r="AE773" i="1"/>
  <c r="AF773" i="1"/>
  <c r="AG773" i="1"/>
  <c r="AH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X773" i="1"/>
  <c r="AY773" i="1"/>
  <c r="BA773" i="1"/>
  <c r="BB773" i="1"/>
  <c r="AB774" i="1"/>
  <c r="AE774" i="1"/>
  <c r="AF774" i="1"/>
  <c r="AG774" i="1"/>
  <c r="AH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X774" i="1"/>
  <c r="AY774" i="1"/>
  <c r="BA774" i="1"/>
  <c r="BB774" i="1"/>
  <c r="AB775" i="1"/>
  <c r="AE775" i="1"/>
  <c r="AF775" i="1"/>
  <c r="AG775" i="1"/>
  <c r="AH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X775" i="1"/>
  <c r="AY775" i="1"/>
  <c r="BA775" i="1"/>
  <c r="BB775" i="1"/>
  <c r="AB776" i="1"/>
  <c r="AE776" i="1"/>
  <c r="AF776" i="1"/>
  <c r="AG776" i="1"/>
  <c r="AH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X776" i="1"/>
  <c r="AY776" i="1"/>
  <c r="BA776" i="1"/>
  <c r="BB776" i="1"/>
  <c r="AB777" i="1"/>
  <c r="AE777" i="1"/>
  <c r="AF777" i="1"/>
  <c r="AG777" i="1"/>
  <c r="AH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X777" i="1"/>
  <c r="AY777" i="1"/>
  <c r="BA777" i="1"/>
  <c r="BB777" i="1"/>
  <c r="AB778" i="1"/>
  <c r="AE778" i="1"/>
  <c r="AF778" i="1"/>
  <c r="AG778" i="1"/>
  <c r="AH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X778" i="1"/>
  <c r="AY778" i="1"/>
  <c r="BA778" i="1"/>
  <c r="BB778" i="1"/>
  <c r="AB779" i="1"/>
  <c r="AE779" i="1"/>
  <c r="AF779" i="1"/>
  <c r="AG779" i="1"/>
  <c r="AH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X779" i="1"/>
  <c r="AY779" i="1"/>
  <c r="BA779" i="1"/>
  <c r="BB779" i="1"/>
  <c r="AB780" i="1"/>
  <c r="AE780" i="1"/>
  <c r="AF780" i="1"/>
  <c r="AG780" i="1"/>
  <c r="AH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X780" i="1"/>
  <c r="AY780" i="1"/>
  <c r="BA780" i="1"/>
  <c r="BB780" i="1"/>
  <c r="AB781" i="1"/>
  <c r="AE781" i="1"/>
  <c r="AF781" i="1"/>
  <c r="AG781" i="1"/>
  <c r="AH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X781" i="1"/>
  <c r="AY781" i="1"/>
  <c r="BA781" i="1"/>
  <c r="BB781" i="1"/>
  <c r="AB782" i="1"/>
  <c r="AE782" i="1"/>
  <c r="AF782" i="1"/>
  <c r="AG782" i="1"/>
  <c r="AH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X782" i="1"/>
  <c r="AY782" i="1"/>
  <c r="BA782" i="1"/>
  <c r="BB782" i="1"/>
  <c r="AB783" i="1"/>
  <c r="AE783" i="1"/>
  <c r="AF783" i="1"/>
  <c r="AG783" i="1"/>
  <c r="AH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X783" i="1"/>
  <c r="AY783" i="1"/>
  <c r="BA783" i="1"/>
  <c r="BB783" i="1"/>
  <c r="AB784" i="1"/>
  <c r="AE784" i="1"/>
  <c r="AF784" i="1"/>
  <c r="AG784" i="1"/>
  <c r="AH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X784" i="1"/>
  <c r="AY784" i="1"/>
  <c r="BA784" i="1"/>
  <c r="BB784" i="1"/>
  <c r="AB785" i="1"/>
  <c r="AE785" i="1"/>
  <c r="AF785" i="1"/>
  <c r="AG785" i="1"/>
  <c r="AH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X785" i="1"/>
  <c r="AY785" i="1"/>
  <c r="BA785" i="1"/>
  <c r="BB785" i="1"/>
  <c r="AB786" i="1"/>
  <c r="AE786" i="1"/>
  <c r="AF786" i="1"/>
  <c r="AG786" i="1"/>
  <c r="AH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X786" i="1"/>
  <c r="AY786" i="1"/>
  <c r="BA786" i="1"/>
  <c r="BB786" i="1"/>
  <c r="AB787" i="1"/>
  <c r="AE787" i="1"/>
  <c r="AF787" i="1"/>
  <c r="AG787" i="1"/>
  <c r="AH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X787" i="1"/>
  <c r="AY787" i="1"/>
  <c r="BA787" i="1"/>
  <c r="BB787" i="1"/>
  <c r="AB788" i="1"/>
  <c r="AE788" i="1"/>
  <c r="AF788" i="1"/>
  <c r="AG788" i="1"/>
  <c r="AH788" i="1"/>
  <c r="AK788" i="1"/>
  <c r="AL788" i="1"/>
  <c r="AM788" i="1"/>
  <c r="AN788" i="1"/>
  <c r="AO788" i="1"/>
  <c r="AP788" i="1"/>
  <c r="V788" i="1" s="1"/>
  <c r="W788" i="1" s="1"/>
  <c r="AQ788" i="1"/>
  <c r="AR788" i="1"/>
  <c r="AS788" i="1"/>
  <c r="AT788" i="1"/>
  <c r="AU788" i="1"/>
  <c r="AV788" i="1"/>
  <c r="AX788" i="1"/>
  <c r="AY788" i="1"/>
  <c r="BA788" i="1"/>
  <c r="BB788" i="1"/>
  <c r="AB789" i="1"/>
  <c r="AE789" i="1"/>
  <c r="AF789" i="1"/>
  <c r="AG789" i="1"/>
  <c r="AH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X789" i="1"/>
  <c r="AY789" i="1"/>
  <c r="BA789" i="1"/>
  <c r="BB789" i="1"/>
  <c r="AB790" i="1"/>
  <c r="AE790" i="1"/>
  <c r="AF790" i="1"/>
  <c r="AG790" i="1"/>
  <c r="AH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X790" i="1"/>
  <c r="AY790" i="1"/>
  <c r="BA790" i="1"/>
  <c r="BB790" i="1"/>
  <c r="AB791" i="1"/>
  <c r="AE791" i="1"/>
  <c r="AF791" i="1"/>
  <c r="AG791" i="1"/>
  <c r="AH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X791" i="1"/>
  <c r="AY791" i="1"/>
  <c r="BA791" i="1"/>
  <c r="BB791" i="1"/>
  <c r="AB792" i="1"/>
  <c r="AE792" i="1"/>
  <c r="AF792" i="1"/>
  <c r="AG792" i="1"/>
  <c r="AH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X792" i="1"/>
  <c r="AY792" i="1"/>
  <c r="BA792" i="1"/>
  <c r="BB792" i="1"/>
  <c r="AB793" i="1"/>
  <c r="AE793" i="1"/>
  <c r="AF793" i="1"/>
  <c r="AG793" i="1"/>
  <c r="AH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X793" i="1"/>
  <c r="AY793" i="1"/>
  <c r="BA793" i="1"/>
  <c r="BB793" i="1"/>
  <c r="AB794" i="1"/>
  <c r="AE794" i="1"/>
  <c r="AF794" i="1"/>
  <c r="AG794" i="1"/>
  <c r="AH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X794" i="1"/>
  <c r="AY794" i="1"/>
  <c r="BA794" i="1"/>
  <c r="BB794" i="1"/>
  <c r="AB795" i="1"/>
  <c r="AE795" i="1"/>
  <c r="AF795" i="1"/>
  <c r="AG795" i="1"/>
  <c r="AH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X795" i="1"/>
  <c r="AY795" i="1"/>
  <c r="BA795" i="1"/>
  <c r="BB795" i="1"/>
  <c r="AB796" i="1"/>
  <c r="AE796" i="1"/>
  <c r="AF796" i="1"/>
  <c r="AG796" i="1"/>
  <c r="AH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X796" i="1"/>
  <c r="AY796" i="1"/>
  <c r="BA796" i="1"/>
  <c r="BB796" i="1"/>
  <c r="AB797" i="1"/>
  <c r="AE797" i="1"/>
  <c r="AF797" i="1"/>
  <c r="AG797" i="1"/>
  <c r="AH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X797" i="1"/>
  <c r="AY797" i="1"/>
  <c r="BA797" i="1"/>
  <c r="BB797" i="1"/>
  <c r="AB798" i="1"/>
  <c r="AE798" i="1"/>
  <c r="AF798" i="1"/>
  <c r="AG798" i="1"/>
  <c r="AH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X798" i="1"/>
  <c r="AY798" i="1"/>
  <c r="BA798" i="1"/>
  <c r="BB798" i="1"/>
  <c r="AB799" i="1"/>
  <c r="AE799" i="1"/>
  <c r="AF799" i="1"/>
  <c r="AG799" i="1"/>
  <c r="AH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X799" i="1"/>
  <c r="AY799" i="1"/>
  <c r="BA799" i="1"/>
  <c r="BB799" i="1"/>
  <c r="AB800" i="1"/>
  <c r="AE800" i="1"/>
  <c r="AF800" i="1"/>
  <c r="AG800" i="1"/>
  <c r="AH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X800" i="1"/>
  <c r="AY800" i="1"/>
  <c r="BA800" i="1"/>
  <c r="BB800" i="1"/>
  <c r="AB801" i="1"/>
  <c r="AE801" i="1"/>
  <c r="AF801" i="1"/>
  <c r="AG801" i="1"/>
  <c r="AH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X801" i="1"/>
  <c r="AY801" i="1"/>
  <c r="BA801" i="1"/>
  <c r="BB801" i="1"/>
  <c r="AB802" i="1"/>
  <c r="AE802" i="1"/>
  <c r="AF802" i="1"/>
  <c r="AG802" i="1"/>
  <c r="AH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X802" i="1"/>
  <c r="AY802" i="1"/>
  <c r="BA802" i="1"/>
  <c r="BB802" i="1"/>
  <c r="AB803" i="1"/>
  <c r="AE803" i="1"/>
  <c r="AF803" i="1"/>
  <c r="AG803" i="1"/>
  <c r="AH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X803" i="1"/>
  <c r="AY803" i="1"/>
  <c r="BA803" i="1"/>
  <c r="BB803" i="1"/>
  <c r="AB804" i="1"/>
  <c r="AE804" i="1"/>
  <c r="AF804" i="1"/>
  <c r="AG804" i="1"/>
  <c r="AH804" i="1"/>
  <c r="AK804" i="1"/>
  <c r="AL804" i="1"/>
  <c r="AM804" i="1"/>
  <c r="AN804" i="1"/>
  <c r="AO804" i="1"/>
  <c r="AP804" i="1"/>
  <c r="V804" i="1" s="1"/>
  <c r="W804" i="1" s="1"/>
  <c r="AQ804" i="1"/>
  <c r="AR804" i="1"/>
  <c r="AS804" i="1"/>
  <c r="AT804" i="1"/>
  <c r="AU804" i="1"/>
  <c r="AV804" i="1"/>
  <c r="AX804" i="1"/>
  <c r="AY804" i="1"/>
  <c r="BA804" i="1"/>
  <c r="BB804" i="1"/>
  <c r="AB805" i="1"/>
  <c r="AE805" i="1"/>
  <c r="AF805" i="1"/>
  <c r="AG805" i="1"/>
  <c r="AH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X805" i="1"/>
  <c r="AY805" i="1"/>
  <c r="BA805" i="1"/>
  <c r="BB805" i="1"/>
  <c r="AB806" i="1"/>
  <c r="AE806" i="1"/>
  <c r="AF806" i="1"/>
  <c r="AG806" i="1"/>
  <c r="AH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X806" i="1"/>
  <c r="AY806" i="1"/>
  <c r="BA806" i="1"/>
  <c r="BB806" i="1"/>
  <c r="AB807" i="1"/>
  <c r="AE807" i="1"/>
  <c r="AF807" i="1"/>
  <c r="AG807" i="1"/>
  <c r="AH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X807" i="1"/>
  <c r="AY807" i="1"/>
  <c r="BA807" i="1"/>
  <c r="BB807" i="1"/>
  <c r="AB808" i="1"/>
  <c r="AE808" i="1"/>
  <c r="AF808" i="1"/>
  <c r="AG808" i="1"/>
  <c r="AH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X808" i="1"/>
  <c r="AY808" i="1"/>
  <c r="BA808" i="1"/>
  <c r="BB808" i="1"/>
  <c r="AB809" i="1"/>
  <c r="AE809" i="1"/>
  <c r="AF809" i="1"/>
  <c r="AG809" i="1"/>
  <c r="AH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X809" i="1"/>
  <c r="AY809" i="1"/>
  <c r="BA809" i="1"/>
  <c r="BB809" i="1"/>
  <c r="AB810" i="1"/>
  <c r="AE810" i="1"/>
  <c r="AF810" i="1"/>
  <c r="AG810" i="1"/>
  <c r="AH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X810" i="1"/>
  <c r="AY810" i="1"/>
  <c r="BA810" i="1"/>
  <c r="BB810" i="1"/>
  <c r="AB811" i="1"/>
  <c r="AE811" i="1"/>
  <c r="AF811" i="1"/>
  <c r="AG811" i="1"/>
  <c r="AH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X811" i="1"/>
  <c r="AY811" i="1"/>
  <c r="BA811" i="1"/>
  <c r="BB811" i="1"/>
  <c r="AB812" i="1"/>
  <c r="AE812" i="1"/>
  <c r="AF812" i="1"/>
  <c r="AG812" i="1"/>
  <c r="AH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X812" i="1"/>
  <c r="AY812" i="1"/>
  <c r="BA812" i="1"/>
  <c r="BB812" i="1"/>
  <c r="AB813" i="1"/>
  <c r="AE813" i="1"/>
  <c r="AF813" i="1"/>
  <c r="AG813" i="1"/>
  <c r="AH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X813" i="1"/>
  <c r="AY813" i="1"/>
  <c r="BA813" i="1"/>
  <c r="BB813" i="1"/>
  <c r="AB814" i="1"/>
  <c r="AE814" i="1"/>
  <c r="AF814" i="1"/>
  <c r="AG814" i="1"/>
  <c r="AH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X814" i="1"/>
  <c r="AY814" i="1"/>
  <c r="BA814" i="1"/>
  <c r="BB814" i="1"/>
  <c r="AB815" i="1"/>
  <c r="AE815" i="1"/>
  <c r="AF815" i="1"/>
  <c r="AG815" i="1"/>
  <c r="AH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X815" i="1"/>
  <c r="AY815" i="1"/>
  <c r="BA815" i="1"/>
  <c r="BB815" i="1"/>
  <c r="AB816" i="1"/>
  <c r="AE816" i="1"/>
  <c r="AF816" i="1"/>
  <c r="AG816" i="1"/>
  <c r="AH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X816" i="1"/>
  <c r="AY816" i="1"/>
  <c r="BA816" i="1"/>
  <c r="BB816" i="1"/>
  <c r="AB817" i="1"/>
  <c r="AE817" i="1"/>
  <c r="AF817" i="1"/>
  <c r="AG817" i="1"/>
  <c r="AH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X817" i="1"/>
  <c r="AY817" i="1"/>
  <c r="BA817" i="1"/>
  <c r="BB817" i="1"/>
  <c r="AB818" i="1"/>
  <c r="AE818" i="1"/>
  <c r="AF818" i="1"/>
  <c r="AG818" i="1"/>
  <c r="AH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X818" i="1"/>
  <c r="AY818" i="1"/>
  <c r="BA818" i="1"/>
  <c r="BB818" i="1"/>
  <c r="AB819" i="1"/>
  <c r="AE819" i="1"/>
  <c r="AF819" i="1"/>
  <c r="AG819" i="1"/>
  <c r="AH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X819" i="1"/>
  <c r="AY819" i="1"/>
  <c r="BA819" i="1"/>
  <c r="BB819" i="1"/>
  <c r="AB820" i="1"/>
  <c r="AE820" i="1"/>
  <c r="AF820" i="1"/>
  <c r="AG820" i="1"/>
  <c r="AH820" i="1"/>
  <c r="AK820" i="1"/>
  <c r="AL820" i="1"/>
  <c r="AM820" i="1"/>
  <c r="AN820" i="1"/>
  <c r="AO820" i="1"/>
  <c r="AP820" i="1"/>
  <c r="V820" i="1" s="1"/>
  <c r="W820" i="1" s="1"/>
  <c r="AQ820" i="1"/>
  <c r="AR820" i="1"/>
  <c r="AS820" i="1"/>
  <c r="AT820" i="1"/>
  <c r="AU820" i="1"/>
  <c r="AV820" i="1"/>
  <c r="AX820" i="1"/>
  <c r="AY820" i="1"/>
  <c r="BA820" i="1"/>
  <c r="BB820" i="1"/>
  <c r="AB821" i="1"/>
  <c r="AE821" i="1"/>
  <c r="AF821" i="1"/>
  <c r="AG821" i="1"/>
  <c r="AH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X821" i="1"/>
  <c r="AY821" i="1"/>
  <c r="BA821" i="1"/>
  <c r="BB821" i="1"/>
  <c r="AB822" i="1"/>
  <c r="AE822" i="1"/>
  <c r="AF822" i="1"/>
  <c r="AG822" i="1"/>
  <c r="AH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X822" i="1"/>
  <c r="AY822" i="1"/>
  <c r="BA822" i="1"/>
  <c r="BB822" i="1"/>
  <c r="AB823" i="1"/>
  <c r="AE823" i="1"/>
  <c r="AF823" i="1"/>
  <c r="AG823" i="1"/>
  <c r="AH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X823" i="1"/>
  <c r="AY823" i="1"/>
  <c r="BA823" i="1"/>
  <c r="BB823" i="1"/>
  <c r="AB824" i="1"/>
  <c r="AE824" i="1"/>
  <c r="AF824" i="1"/>
  <c r="AG824" i="1"/>
  <c r="AH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X824" i="1"/>
  <c r="AY824" i="1"/>
  <c r="BA824" i="1"/>
  <c r="BB824" i="1"/>
  <c r="AB825" i="1"/>
  <c r="AE825" i="1"/>
  <c r="AF825" i="1"/>
  <c r="AG825" i="1"/>
  <c r="AH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X825" i="1"/>
  <c r="AY825" i="1"/>
  <c r="BA825" i="1"/>
  <c r="BB825" i="1"/>
  <c r="AB826" i="1"/>
  <c r="AE826" i="1"/>
  <c r="AF826" i="1"/>
  <c r="AG826" i="1"/>
  <c r="AH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X826" i="1"/>
  <c r="AY826" i="1"/>
  <c r="BA826" i="1"/>
  <c r="BB826" i="1"/>
  <c r="AB827" i="1"/>
  <c r="AE827" i="1"/>
  <c r="AF827" i="1"/>
  <c r="AG827" i="1"/>
  <c r="AH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X827" i="1"/>
  <c r="AY827" i="1"/>
  <c r="BA827" i="1"/>
  <c r="BB827" i="1"/>
  <c r="AB828" i="1"/>
  <c r="AE828" i="1"/>
  <c r="AF828" i="1"/>
  <c r="AG828" i="1"/>
  <c r="AH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X828" i="1"/>
  <c r="AY828" i="1"/>
  <c r="BA828" i="1"/>
  <c r="BB828" i="1"/>
  <c r="AB829" i="1"/>
  <c r="AE829" i="1"/>
  <c r="AF829" i="1"/>
  <c r="AG829" i="1"/>
  <c r="AH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X829" i="1"/>
  <c r="AY829" i="1"/>
  <c r="BA829" i="1"/>
  <c r="BB829" i="1"/>
  <c r="AB830" i="1"/>
  <c r="AE830" i="1"/>
  <c r="AF830" i="1"/>
  <c r="AG830" i="1"/>
  <c r="AH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X830" i="1"/>
  <c r="AY830" i="1"/>
  <c r="BA830" i="1"/>
  <c r="BB830" i="1"/>
  <c r="AB831" i="1"/>
  <c r="AE831" i="1"/>
  <c r="AF831" i="1"/>
  <c r="AG831" i="1"/>
  <c r="AH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X831" i="1"/>
  <c r="AY831" i="1"/>
  <c r="BA831" i="1"/>
  <c r="BB831" i="1"/>
  <c r="AB832" i="1"/>
  <c r="AE832" i="1"/>
  <c r="AF832" i="1"/>
  <c r="AG832" i="1"/>
  <c r="AH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X832" i="1"/>
  <c r="AY832" i="1"/>
  <c r="BA832" i="1"/>
  <c r="BB832" i="1"/>
  <c r="AB833" i="1"/>
  <c r="AE833" i="1"/>
  <c r="AF833" i="1"/>
  <c r="AG833" i="1"/>
  <c r="AH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X833" i="1"/>
  <c r="AY833" i="1"/>
  <c r="BA833" i="1"/>
  <c r="BB833" i="1"/>
  <c r="AB834" i="1"/>
  <c r="AE834" i="1"/>
  <c r="AF834" i="1"/>
  <c r="AG834" i="1"/>
  <c r="AH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X834" i="1"/>
  <c r="AY834" i="1"/>
  <c r="BA834" i="1"/>
  <c r="BB834" i="1"/>
  <c r="AB835" i="1"/>
  <c r="AE835" i="1"/>
  <c r="AF835" i="1"/>
  <c r="AG835" i="1"/>
  <c r="AH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X835" i="1"/>
  <c r="AY835" i="1"/>
  <c r="BA835" i="1"/>
  <c r="BB835" i="1"/>
  <c r="AB836" i="1"/>
  <c r="AE836" i="1"/>
  <c r="AF836" i="1"/>
  <c r="AG836" i="1"/>
  <c r="AH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X836" i="1"/>
  <c r="AY836" i="1"/>
  <c r="BA836" i="1"/>
  <c r="BB836" i="1"/>
  <c r="AB837" i="1"/>
  <c r="AE837" i="1"/>
  <c r="AF837" i="1"/>
  <c r="AG837" i="1"/>
  <c r="AH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X837" i="1"/>
  <c r="AY837" i="1"/>
  <c r="BA837" i="1"/>
  <c r="BB837" i="1"/>
  <c r="AB838" i="1"/>
  <c r="AE838" i="1"/>
  <c r="AF838" i="1"/>
  <c r="AG838" i="1"/>
  <c r="AH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X838" i="1"/>
  <c r="AY838" i="1"/>
  <c r="BA838" i="1"/>
  <c r="BB838" i="1"/>
  <c r="AB839" i="1"/>
  <c r="AE839" i="1"/>
  <c r="AF839" i="1"/>
  <c r="AG839" i="1"/>
  <c r="AH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X839" i="1"/>
  <c r="AY839" i="1"/>
  <c r="BA839" i="1"/>
  <c r="BB839" i="1"/>
  <c r="AB840" i="1"/>
  <c r="AE840" i="1"/>
  <c r="AF840" i="1"/>
  <c r="AG840" i="1"/>
  <c r="AH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X840" i="1"/>
  <c r="AY840" i="1"/>
  <c r="BA840" i="1"/>
  <c r="BB840" i="1"/>
  <c r="AB841" i="1"/>
  <c r="AD841" i="1"/>
  <c r="AE841" i="1"/>
  <c r="AF841" i="1"/>
  <c r="AG841" i="1"/>
  <c r="AH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X841" i="1"/>
  <c r="AY841" i="1"/>
  <c r="BA841" i="1"/>
  <c r="BB841" i="1"/>
  <c r="AB842" i="1"/>
  <c r="AE842" i="1"/>
  <c r="AF842" i="1"/>
  <c r="AG842" i="1"/>
  <c r="AH842" i="1"/>
  <c r="AK842" i="1"/>
  <c r="AL842" i="1"/>
  <c r="AM842" i="1"/>
  <c r="AN842" i="1"/>
  <c r="AO842" i="1"/>
  <c r="AP842" i="1"/>
  <c r="V842" i="1" s="1"/>
  <c r="W842" i="1" s="1"/>
  <c r="AQ842" i="1"/>
  <c r="AR842" i="1"/>
  <c r="AS842" i="1"/>
  <c r="AT842" i="1"/>
  <c r="AU842" i="1"/>
  <c r="AV842" i="1"/>
  <c r="AX842" i="1"/>
  <c r="AY842" i="1"/>
  <c r="BA842" i="1"/>
  <c r="BB842" i="1"/>
  <c r="AB843" i="1"/>
  <c r="AE843" i="1"/>
  <c r="AF843" i="1"/>
  <c r="AG843" i="1"/>
  <c r="AH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X843" i="1"/>
  <c r="AY843" i="1"/>
  <c r="BA843" i="1"/>
  <c r="BB843" i="1"/>
  <c r="AB844" i="1"/>
  <c r="AE844" i="1"/>
  <c r="AF844" i="1"/>
  <c r="AG844" i="1"/>
  <c r="AH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X844" i="1"/>
  <c r="AY844" i="1"/>
  <c r="BA844" i="1"/>
  <c r="BB844" i="1"/>
  <c r="AB845" i="1"/>
  <c r="AE845" i="1"/>
  <c r="AF845" i="1"/>
  <c r="AG845" i="1"/>
  <c r="AH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X845" i="1"/>
  <c r="AY845" i="1"/>
  <c r="BA845" i="1"/>
  <c r="BB845" i="1"/>
  <c r="AB846" i="1"/>
  <c r="AD846" i="1"/>
  <c r="AE846" i="1"/>
  <c r="AF846" i="1"/>
  <c r="AG846" i="1"/>
  <c r="AH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X846" i="1"/>
  <c r="AY846" i="1"/>
  <c r="BA846" i="1"/>
  <c r="BB846" i="1"/>
  <c r="AB847" i="1"/>
  <c r="AE847" i="1"/>
  <c r="AF847" i="1"/>
  <c r="AG847" i="1"/>
  <c r="AH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X847" i="1"/>
  <c r="AY847" i="1"/>
  <c r="BA847" i="1"/>
  <c r="BB847" i="1"/>
  <c r="AB848" i="1"/>
  <c r="AE848" i="1"/>
  <c r="AF848" i="1"/>
  <c r="AG848" i="1"/>
  <c r="AH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X848" i="1"/>
  <c r="AY848" i="1"/>
  <c r="BA848" i="1"/>
  <c r="BB848" i="1"/>
  <c r="AB849" i="1"/>
  <c r="AE849" i="1"/>
  <c r="AF849" i="1"/>
  <c r="AG849" i="1"/>
  <c r="AH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X849" i="1"/>
  <c r="AY849" i="1"/>
  <c r="BA849" i="1"/>
  <c r="BB849" i="1"/>
  <c r="AB850" i="1"/>
  <c r="AE850" i="1"/>
  <c r="AF850" i="1"/>
  <c r="AG850" i="1"/>
  <c r="AH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X850" i="1"/>
  <c r="AY850" i="1"/>
  <c r="BA850" i="1"/>
  <c r="BB850" i="1"/>
  <c r="AB851" i="1"/>
  <c r="AE851" i="1"/>
  <c r="AF851" i="1"/>
  <c r="AG851" i="1"/>
  <c r="AH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X851" i="1"/>
  <c r="AY851" i="1"/>
  <c r="BA851" i="1"/>
  <c r="BB851" i="1"/>
  <c r="AB852" i="1"/>
  <c r="AE852" i="1"/>
  <c r="AF852" i="1"/>
  <c r="AG852" i="1"/>
  <c r="AH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X852" i="1"/>
  <c r="AY852" i="1"/>
  <c r="BA852" i="1"/>
  <c r="BB852" i="1"/>
  <c r="AB853" i="1"/>
  <c r="AD853" i="1"/>
  <c r="AE853" i="1"/>
  <c r="AF853" i="1"/>
  <c r="AG853" i="1"/>
  <c r="AH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X853" i="1"/>
  <c r="AY853" i="1"/>
  <c r="BA853" i="1"/>
  <c r="BB853" i="1"/>
  <c r="AB854" i="1"/>
  <c r="AE854" i="1"/>
  <c r="AF854" i="1"/>
  <c r="AG854" i="1"/>
  <c r="AH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X854" i="1"/>
  <c r="AY854" i="1"/>
  <c r="BA854" i="1"/>
  <c r="BB854" i="1"/>
  <c r="AB855" i="1"/>
  <c r="AE855" i="1"/>
  <c r="AF855" i="1"/>
  <c r="AG855" i="1"/>
  <c r="AH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X855" i="1"/>
  <c r="AY855" i="1"/>
  <c r="BA855" i="1"/>
  <c r="BB855" i="1"/>
  <c r="AB856" i="1"/>
  <c r="AE856" i="1"/>
  <c r="AF856" i="1"/>
  <c r="AG856" i="1"/>
  <c r="AH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X856" i="1"/>
  <c r="AY856" i="1"/>
  <c r="BA856" i="1"/>
  <c r="BB856" i="1"/>
  <c r="AB857" i="1"/>
  <c r="AE857" i="1"/>
  <c r="AF857" i="1"/>
  <c r="AG857" i="1"/>
  <c r="AH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X857" i="1"/>
  <c r="AY857" i="1"/>
  <c r="BA857" i="1"/>
  <c r="BB857" i="1"/>
  <c r="AB858" i="1"/>
  <c r="AE858" i="1"/>
  <c r="AF858" i="1"/>
  <c r="AG858" i="1"/>
  <c r="AH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X858" i="1"/>
  <c r="AY858" i="1"/>
  <c r="BA858" i="1"/>
  <c r="BB858" i="1"/>
  <c r="AB859" i="1"/>
  <c r="AE859" i="1"/>
  <c r="AF859" i="1"/>
  <c r="AG859" i="1"/>
  <c r="AH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X859" i="1"/>
  <c r="AY859" i="1"/>
  <c r="BA859" i="1"/>
  <c r="BB859" i="1"/>
  <c r="AB860" i="1"/>
  <c r="AD860" i="1"/>
  <c r="AE860" i="1"/>
  <c r="AF860" i="1"/>
  <c r="AG860" i="1"/>
  <c r="AH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X860" i="1"/>
  <c r="AY860" i="1"/>
  <c r="BA860" i="1"/>
  <c r="BB860" i="1"/>
  <c r="AB861" i="1"/>
  <c r="AE861" i="1"/>
  <c r="AF861" i="1"/>
  <c r="AG861" i="1"/>
  <c r="AH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X861" i="1"/>
  <c r="AY861" i="1"/>
  <c r="BA861" i="1"/>
  <c r="BB861" i="1"/>
  <c r="AB862" i="1"/>
  <c r="AE862" i="1"/>
  <c r="AF862" i="1"/>
  <c r="AG862" i="1"/>
  <c r="AH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X862" i="1"/>
  <c r="AY862" i="1"/>
  <c r="BA862" i="1"/>
  <c r="BB862" i="1"/>
  <c r="AB863" i="1"/>
  <c r="AE863" i="1"/>
  <c r="AF863" i="1"/>
  <c r="AG863" i="1"/>
  <c r="AH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X863" i="1"/>
  <c r="AY863" i="1"/>
  <c r="BA863" i="1"/>
  <c r="BB863" i="1"/>
  <c r="AB864" i="1"/>
  <c r="AE864" i="1"/>
  <c r="AF864" i="1"/>
  <c r="AG864" i="1"/>
  <c r="AH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X864" i="1"/>
  <c r="AY864" i="1"/>
  <c r="BA864" i="1"/>
  <c r="BB864" i="1"/>
  <c r="AB865" i="1"/>
  <c r="AE865" i="1"/>
  <c r="AF865" i="1"/>
  <c r="AG865" i="1"/>
  <c r="AH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X865" i="1"/>
  <c r="AY865" i="1"/>
  <c r="BA865" i="1"/>
  <c r="BB865" i="1"/>
  <c r="AB866" i="1"/>
  <c r="AE866" i="1"/>
  <c r="AF866" i="1"/>
  <c r="AG866" i="1"/>
  <c r="AH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X866" i="1"/>
  <c r="AY866" i="1"/>
  <c r="BA866" i="1"/>
  <c r="BB866" i="1"/>
  <c r="AB867" i="1"/>
  <c r="AD867" i="1"/>
  <c r="AE867" i="1"/>
  <c r="AF867" i="1"/>
  <c r="AG867" i="1"/>
  <c r="AH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X867" i="1"/>
  <c r="AY867" i="1"/>
  <c r="BA867" i="1"/>
  <c r="BB867" i="1"/>
  <c r="AB868" i="1"/>
  <c r="AE868" i="1"/>
  <c r="AF868" i="1"/>
  <c r="AG868" i="1"/>
  <c r="AH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X868" i="1"/>
  <c r="AY868" i="1"/>
  <c r="BA868" i="1"/>
  <c r="BB868" i="1"/>
  <c r="AB869" i="1"/>
  <c r="AE869" i="1"/>
  <c r="AF869" i="1"/>
  <c r="AG869" i="1"/>
  <c r="AH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X869" i="1"/>
  <c r="AY869" i="1"/>
  <c r="BA869" i="1"/>
  <c r="BB869" i="1"/>
  <c r="AB870" i="1"/>
  <c r="AE870" i="1"/>
  <c r="AF870" i="1"/>
  <c r="AG870" i="1"/>
  <c r="AH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X870" i="1"/>
  <c r="AY870" i="1"/>
  <c r="BA870" i="1"/>
  <c r="BB870" i="1"/>
  <c r="AB871" i="1"/>
  <c r="AE871" i="1"/>
  <c r="AF871" i="1"/>
  <c r="AG871" i="1"/>
  <c r="AH871" i="1"/>
  <c r="AK871" i="1"/>
  <c r="AL871" i="1"/>
  <c r="AM871" i="1"/>
  <c r="AN871" i="1"/>
  <c r="AO871" i="1"/>
  <c r="AP871" i="1"/>
  <c r="AQ871" i="1"/>
  <c r="AR871" i="1"/>
  <c r="AS871" i="1"/>
  <c r="V871" i="1" s="1"/>
  <c r="W871" i="1" s="1"/>
  <c r="AT871" i="1"/>
  <c r="AU871" i="1"/>
  <c r="AV871" i="1"/>
  <c r="AX871" i="1"/>
  <c r="AY871" i="1"/>
  <c r="BA871" i="1"/>
  <c r="BB871" i="1"/>
  <c r="AB872" i="1"/>
  <c r="AE872" i="1"/>
  <c r="AF872" i="1"/>
  <c r="AG872" i="1"/>
  <c r="AH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X872" i="1"/>
  <c r="AY872" i="1"/>
  <c r="BA872" i="1"/>
  <c r="BB872" i="1"/>
  <c r="AB873" i="1"/>
  <c r="AE873" i="1"/>
  <c r="AF873" i="1"/>
  <c r="AG873" i="1"/>
  <c r="AH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X873" i="1"/>
  <c r="AY873" i="1"/>
  <c r="BA873" i="1"/>
  <c r="BB873" i="1"/>
  <c r="AB874" i="1"/>
  <c r="AE874" i="1"/>
  <c r="AF874" i="1"/>
  <c r="AG874" i="1"/>
  <c r="AH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X874" i="1"/>
  <c r="AY874" i="1"/>
  <c r="BA874" i="1"/>
  <c r="BB874" i="1"/>
  <c r="AB875" i="1"/>
  <c r="AE875" i="1"/>
  <c r="AF875" i="1"/>
  <c r="AG875" i="1"/>
  <c r="AH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X875" i="1"/>
  <c r="AY875" i="1"/>
  <c r="BA875" i="1"/>
  <c r="BB875" i="1"/>
  <c r="AB876" i="1"/>
  <c r="AE876" i="1"/>
  <c r="AF876" i="1"/>
  <c r="AG876" i="1"/>
  <c r="AH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X876" i="1"/>
  <c r="AY876" i="1"/>
  <c r="BA876" i="1"/>
  <c r="BB876" i="1"/>
  <c r="AB877" i="1"/>
  <c r="AE877" i="1"/>
  <c r="AF877" i="1"/>
  <c r="AG877" i="1"/>
  <c r="AH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X877" i="1"/>
  <c r="AY877" i="1"/>
  <c r="BA877" i="1"/>
  <c r="BB877" i="1"/>
  <c r="AB878" i="1"/>
  <c r="AE878" i="1"/>
  <c r="AF878" i="1"/>
  <c r="AG878" i="1"/>
  <c r="AH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X878" i="1"/>
  <c r="AY878" i="1"/>
  <c r="BA878" i="1"/>
  <c r="BB878" i="1"/>
  <c r="AB879" i="1"/>
  <c r="AE879" i="1"/>
  <c r="AF879" i="1"/>
  <c r="AG879" i="1"/>
  <c r="AH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X879" i="1"/>
  <c r="AY879" i="1"/>
  <c r="BA879" i="1"/>
  <c r="BB879" i="1"/>
  <c r="AB880" i="1"/>
  <c r="AE880" i="1"/>
  <c r="AF880" i="1"/>
  <c r="AG880" i="1"/>
  <c r="AH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X880" i="1"/>
  <c r="AY880" i="1"/>
  <c r="BA880" i="1"/>
  <c r="BB880" i="1"/>
  <c r="AB881" i="1"/>
  <c r="AE881" i="1"/>
  <c r="AF881" i="1"/>
  <c r="AG881" i="1"/>
  <c r="AH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X881" i="1"/>
  <c r="AY881" i="1"/>
  <c r="BA881" i="1"/>
  <c r="BB881" i="1"/>
  <c r="AB882" i="1"/>
  <c r="AE882" i="1"/>
  <c r="AF882" i="1"/>
  <c r="AG882" i="1"/>
  <c r="AH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X882" i="1"/>
  <c r="AY882" i="1"/>
  <c r="BA882" i="1"/>
  <c r="BB882" i="1"/>
  <c r="AB883" i="1"/>
  <c r="AE883" i="1"/>
  <c r="AF883" i="1"/>
  <c r="AG883" i="1"/>
  <c r="AH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X883" i="1"/>
  <c r="AY883" i="1"/>
  <c r="BA883" i="1"/>
  <c r="BB883" i="1"/>
  <c r="AB884" i="1"/>
  <c r="AE884" i="1"/>
  <c r="AF884" i="1"/>
  <c r="AG884" i="1"/>
  <c r="AH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X884" i="1"/>
  <c r="AY884" i="1"/>
  <c r="BA884" i="1"/>
  <c r="BB884" i="1"/>
  <c r="AB885" i="1"/>
  <c r="AE885" i="1"/>
  <c r="AF885" i="1"/>
  <c r="AG885" i="1"/>
  <c r="AH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X885" i="1"/>
  <c r="AY885" i="1"/>
  <c r="BA885" i="1"/>
  <c r="BB885" i="1"/>
  <c r="AB886" i="1"/>
  <c r="AE886" i="1"/>
  <c r="AF886" i="1"/>
  <c r="AG886" i="1"/>
  <c r="AH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X886" i="1"/>
  <c r="AY886" i="1"/>
  <c r="BA886" i="1"/>
  <c r="BB886" i="1"/>
  <c r="AB887" i="1"/>
  <c r="AE887" i="1"/>
  <c r="AF887" i="1"/>
  <c r="AG887" i="1"/>
  <c r="AH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X887" i="1"/>
  <c r="AY887" i="1"/>
  <c r="BA887" i="1"/>
  <c r="BB887" i="1"/>
  <c r="AB888" i="1"/>
  <c r="AE888" i="1"/>
  <c r="AF888" i="1"/>
  <c r="AG888" i="1"/>
  <c r="AH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X888" i="1"/>
  <c r="AY888" i="1"/>
  <c r="BA888" i="1"/>
  <c r="BB888" i="1"/>
  <c r="AB889" i="1"/>
  <c r="AE889" i="1"/>
  <c r="AF889" i="1"/>
  <c r="AG889" i="1"/>
  <c r="AH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X889" i="1"/>
  <c r="AY889" i="1"/>
  <c r="BA889" i="1"/>
  <c r="BB889" i="1"/>
  <c r="AB890" i="1"/>
  <c r="AE890" i="1"/>
  <c r="AF890" i="1"/>
  <c r="AG890" i="1"/>
  <c r="AH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X890" i="1"/>
  <c r="AY890" i="1"/>
  <c r="BA890" i="1"/>
  <c r="BB890" i="1"/>
  <c r="AB891" i="1"/>
  <c r="AE891" i="1"/>
  <c r="AF891" i="1"/>
  <c r="AG891" i="1"/>
  <c r="AH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X891" i="1"/>
  <c r="AY891" i="1"/>
  <c r="BA891" i="1"/>
  <c r="BB891" i="1"/>
  <c r="AB892" i="1"/>
  <c r="AE892" i="1"/>
  <c r="AF892" i="1"/>
  <c r="AG892" i="1"/>
  <c r="AH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X892" i="1"/>
  <c r="AY892" i="1"/>
  <c r="BA892" i="1"/>
  <c r="BB892" i="1"/>
  <c r="AB893" i="1"/>
  <c r="AE893" i="1"/>
  <c r="AF893" i="1"/>
  <c r="AG893" i="1"/>
  <c r="AH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X893" i="1"/>
  <c r="AY893" i="1"/>
  <c r="BA893" i="1"/>
  <c r="BB893" i="1"/>
  <c r="AB894" i="1"/>
  <c r="AE894" i="1"/>
  <c r="AF894" i="1"/>
  <c r="AG894" i="1"/>
  <c r="AH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X894" i="1"/>
  <c r="AY894" i="1"/>
  <c r="BA894" i="1"/>
  <c r="BB894" i="1"/>
  <c r="AB895" i="1"/>
  <c r="AE895" i="1"/>
  <c r="AF895" i="1"/>
  <c r="AG895" i="1"/>
  <c r="AH895" i="1"/>
  <c r="AK895" i="1"/>
  <c r="AL895" i="1"/>
  <c r="AM895" i="1"/>
  <c r="AN895" i="1"/>
  <c r="AO895" i="1"/>
  <c r="AP895" i="1"/>
  <c r="AQ895" i="1"/>
  <c r="AR895" i="1"/>
  <c r="AS895" i="1"/>
  <c r="V895" i="1" s="1"/>
  <c r="W895" i="1" s="1"/>
  <c r="AT895" i="1"/>
  <c r="AU895" i="1"/>
  <c r="AV895" i="1"/>
  <c r="AX895" i="1"/>
  <c r="AY895" i="1"/>
  <c r="BA895" i="1"/>
  <c r="BB895" i="1"/>
  <c r="AB896" i="1"/>
  <c r="AE896" i="1"/>
  <c r="AF896" i="1"/>
  <c r="AG896" i="1"/>
  <c r="AH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X896" i="1"/>
  <c r="AY896" i="1"/>
  <c r="BA896" i="1"/>
  <c r="BB896" i="1"/>
  <c r="AB897" i="1"/>
  <c r="AE897" i="1"/>
  <c r="AF897" i="1"/>
  <c r="AG897" i="1"/>
  <c r="AH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X897" i="1"/>
  <c r="AY897" i="1"/>
  <c r="BA897" i="1"/>
  <c r="BB897" i="1"/>
  <c r="AB898" i="1"/>
  <c r="AE898" i="1"/>
  <c r="AF898" i="1"/>
  <c r="AG898" i="1"/>
  <c r="AH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X898" i="1"/>
  <c r="AY898" i="1"/>
  <c r="BA898" i="1"/>
  <c r="BB898" i="1"/>
  <c r="AB899" i="1"/>
  <c r="AE899" i="1"/>
  <c r="AF899" i="1"/>
  <c r="AG899" i="1"/>
  <c r="AH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X899" i="1"/>
  <c r="AY899" i="1"/>
  <c r="BA899" i="1"/>
  <c r="BB899" i="1"/>
  <c r="AB900" i="1"/>
  <c r="AE900" i="1"/>
  <c r="AF900" i="1"/>
  <c r="AG900" i="1"/>
  <c r="AH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X900" i="1"/>
  <c r="AY900" i="1"/>
  <c r="BA900" i="1"/>
  <c r="BB900" i="1"/>
  <c r="AB901" i="1"/>
  <c r="AE901" i="1"/>
  <c r="AF901" i="1"/>
  <c r="AG901" i="1"/>
  <c r="AH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X901" i="1"/>
  <c r="AY901" i="1"/>
  <c r="BA901" i="1"/>
  <c r="BB901" i="1"/>
  <c r="AB902" i="1"/>
  <c r="AE902" i="1"/>
  <c r="AF902" i="1"/>
  <c r="AG902" i="1"/>
  <c r="AH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X902" i="1"/>
  <c r="AY902" i="1"/>
  <c r="BA902" i="1"/>
  <c r="BB902" i="1"/>
  <c r="AB903" i="1"/>
  <c r="AE903" i="1"/>
  <c r="AF903" i="1"/>
  <c r="AG903" i="1"/>
  <c r="AH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X903" i="1"/>
  <c r="AY903" i="1"/>
  <c r="BA903" i="1"/>
  <c r="BB903" i="1"/>
  <c r="AB904" i="1"/>
  <c r="AE904" i="1"/>
  <c r="AF904" i="1"/>
  <c r="AG904" i="1"/>
  <c r="AH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X904" i="1"/>
  <c r="AY904" i="1"/>
  <c r="BA904" i="1"/>
  <c r="BB904" i="1"/>
  <c r="AB905" i="1"/>
  <c r="AE905" i="1"/>
  <c r="AF905" i="1"/>
  <c r="AG905" i="1"/>
  <c r="AH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X905" i="1"/>
  <c r="AY905" i="1"/>
  <c r="BA905" i="1"/>
  <c r="BB905" i="1"/>
  <c r="AB906" i="1"/>
  <c r="AE906" i="1"/>
  <c r="AF906" i="1"/>
  <c r="AG906" i="1"/>
  <c r="AH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X906" i="1"/>
  <c r="AY906" i="1"/>
  <c r="BA906" i="1"/>
  <c r="BB906" i="1"/>
  <c r="AB907" i="1"/>
  <c r="AE907" i="1"/>
  <c r="AF907" i="1"/>
  <c r="AG907" i="1"/>
  <c r="AH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X907" i="1"/>
  <c r="AY907" i="1"/>
  <c r="BA907" i="1"/>
  <c r="BB907" i="1"/>
  <c r="AB908" i="1"/>
  <c r="AE908" i="1"/>
  <c r="AF908" i="1"/>
  <c r="AG908" i="1"/>
  <c r="AH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X908" i="1"/>
  <c r="AY908" i="1"/>
  <c r="BA908" i="1"/>
  <c r="BB908" i="1"/>
  <c r="AB909" i="1"/>
  <c r="AE909" i="1"/>
  <c r="AF909" i="1"/>
  <c r="AG909" i="1"/>
  <c r="AH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X909" i="1"/>
  <c r="AY909" i="1"/>
  <c r="BA909" i="1"/>
  <c r="BB909" i="1"/>
  <c r="AB910" i="1"/>
  <c r="AE910" i="1"/>
  <c r="AF910" i="1"/>
  <c r="AG910" i="1"/>
  <c r="AH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X910" i="1"/>
  <c r="AY910" i="1"/>
  <c r="BA910" i="1"/>
  <c r="BB910" i="1"/>
  <c r="AB911" i="1"/>
  <c r="AE911" i="1"/>
  <c r="AF911" i="1"/>
  <c r="AG911" i="1"/>
  <c r="AH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X911" i="1"/>
  <c r="AY911" i="1"/>
  <c r="BA911" i="1"/>
  <c r="BB911" i="1"/>
  <c r="AB912" i="1"/>
  <c r="AE912" i="1"/>
  <c r="AF912" i="1"/>
  <c r="AG912" i="1"/>
  <c r="AH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X912" i="1"/>
  <c r="AY912" i="1"/>
  <c r="BA912" i="1"/>
  <c r="BB912" i="1"/>
  <c r="AB913" i="1"/>
  <c r="AE913" i="1"/>
  <c r="AF913" i="1"/>
  <c r="AG913" i="1"/>
  <c r="AH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X913" i="1"/>
  <c r="AY913" i="1"/>
  <c r="BA913" i="1"/>
  <c r="BB913" i="1"/>
  <c r="AB914" i="1"/>
  <c r="AE914" i="1"/>
  <c r="AF914" i="1"/>
  <c r="AG914" i="1"/>
  <c r="AH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X914" i="1"/>
  <c r="AY914" i="1"/>
  <c r="BA914" i="1"/>
  <c r="BB914" i="1"/>
  <c r="AB915" i="1"/>
  <c r="AE915" i="1"/>
  <c r="AF915" i="1"/>
  <c r="AG915" i="1"/>
  <c r="AH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X915" i="1"/>
  <c r="AY915" i="1"/>
  <c r="BA915" i="1"/>
  <c r="BB915" i="1"/>
  <c r="AB916" i="1"/>
  <c r="AE916" i="1"/>
  <c r="AF916" i="1"/>
  <c r="AG916" i="1"/>
  <c r="AH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X916" i="1"/>
  <c r="AY916" i="1"/>
  <c r="BA916" i="1"/>
  <c r="BB916" i="1"/>
  <c r="AB917" i="1"/>
  <c r="AE917" i="1"/>
  <c r="AF917" i="1"/>
  <c r="AG917" i="1"/>
  <c r="AH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X917" i="1"/>
  <c r="AY917" i="1"/>
  <c r="BA917" i="1"/>
  <c r="BB917" i="1"/>
  <c r="AB918" i="1"/>
  <c r="AE918" i="1"/>
  <c r="AF918" i="1"/>
  <c r="AG918" i="1"/>
  <c r="AH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X918" i="1"/>
  <c r="AY918" i="1"/>
  <c r="BA918" i="1"/>
  <c r="BB918" i="1"/>
  <c r="AB919" i="1"/>
  <c r="AE919" i="1"/>
  <c r="AF919" i="1"/>
  <c r="AG919" i="1"/>
  <c r="AH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X919" i="1"/>
  <c r="AY919" i="1"/>
  <c r="BA919" i="1"/>
  <c r="BB919" i="1"/>
  <c r="AB920" i="1"/>
  <c r="AE920" i="1"/>
  <c r="AF920" i="1"/>
  <c r="AG920" i="1"/>
  <c r="AH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X920" i="1"/>
  <c r="AY920" i="1"/>
  <c r="BA920" i="1"/>
  <c r="BB920" i="1"/>
  <c r="AB921" i="1"/>
  <c r="AE921" i="1"/>
  <c r="AF921" i="1"/>
  <c r="AG921" i="1"/>
  <c r="AH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X921" i="1"/>
  <c r="AY921" i="1"/>
  <c r="BA921" i="1"/>
  <c r="BB921" i="1"/>
  <c r="AB922" i="1"/>
  <c r="AE922" i="1"/>
  <c r="AF922" i="1"/>
  <c r="AG922" i="1"/>
  <c r="AH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X922" i="1"/>
  <c r="AY922" i="1"/>
  <c r="BA922" i="1"/>
  <c r="BB922" i="1"/>
  <c r="AB923" i="1"/>
  <c r="AD923" i="1"/>
  <c r="AE923" i="1"/>
  <c r="AF923" i="1"/>
  <c r="AG923" i="1"/>
  <c r="AH923" i="1"/>
  <c r="AK923" i="1"/>
  <c r="AL923" i="1"/>
  <c r="AM923" i="1"/>
  <c r="AN923" i="1"/>
  <c r="AO923" i="1"/>
  <c r="AP923" i="1"/>
  <c r="AQ923" i="1"/>
  <c r="V923" i="1" s="1"/>
  <c r="W923" i="1" s="1"/>
  <c r="AR923" i="1"/>
  <c r="AS923" i="1"/>
  <c r="AT923" i="1"/>
  <c r="AU923" i="1"/>
  <c r="AV923" i="1"/>
  <c r="AX923" i="1"/>
  <c r="AY923" i="1"/>
  <c r="BA923" i="1"/>
  <c r="BB923" i="1"/>
  <c r="AB924" i="1"/>
  <c r="AD924" i="1"/>
  <c r="AE924" i="1"/>
  <c r="AF924" i="1"/>
  <c r="AG924" i="1"/>
  <c r="AH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X924" i="1"/>
  <c r="AY924" i="1"/>
  <c r="BA924" i="1"/>
  <c r="BB924" i="1"/>
  <c r="AB925" i="1"/>
  <c r="AD925" i="1"/>
  <c r="AE925" i="1"/>
  <c r="AF925" i="1"/>
  <c r="AG925" i="1"/>
  <c r="AH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X925" i="1"/>
  <c r="AY925" i="1"/>
  <c r="BA925" i="1"/>
  <c r="BB925" i="1"/>
  <c r="AB926" i="1"/>
  <c r="AD926" i="1"/>
  <c r="AE926" i="1"/>
  <c r="AF926" i="1"/>
  <c r="AG926" i="1"/>
  <c r="AH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X926" i="1"/>
  <c r="AY926" i="1"/>
  <c r="BA926" i="1"/>
  <c r="BB926" i="1"/>
  <c r="AB927" i="1"/>
  <c r="AD927" i="1"/>
  <c r="AE927" i="1"/>
  <c r="AF927" i="1"/>
  <c r="AG927" i="1"/>
  <c r="AH927" i="1"/>
  <c r="AK927" i="1"/>
  <c r="AL927" i="1"/>
  <c r="AM927" i="1"/>
  <c r="AN927" i="1"/>
  <c r="AO927" i="1"/>
  <c r="AP927" i="1"/>
  <c r="AQ927" i="1"/>
  <c r="V927" i="1" s="1"/>
  <c r="W927" i="1" s="1"/>
  <c r="AR927" i="1"/>
  <c r="AS927" i="1"/>
  <c r="AT927" i="1"/>
  <c r="AU927" i="1"/>
  <c r="AV927" i="1"/>
  <c r="AX927" i="1"/>
  <c r="AY927" i="1"/>
  <c r="BA927" i="1"/>
  <c r="BB927" i="1"/>
  <c r="AB928" i="1"/>
  <c r="AE928" i="1"/>
  <c r="AF928" i="1"/>
  <c r="AG928" i="1"/>
  <c r="AH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X928" i="1"/>
  <c r="AY928" i="1"/>
  <c r="BA928" i="1"/>
  <c r="BB928" i="1"/>
  <c r="AB929" i="1"/>
  <c r="AE929" i="1"/>
  <c r="AF929" i="1"/>
  <c r="AG929" i="1"/>
  <c r="AH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X929" i="1"/>
  <c r="AY929" i="1"/>
  <c r="BA929" i="1"/>
  <c r="BB929" i="1"/>
  <c r="AB930" i="1"/>
  <c r="AD930" i="1"/>
  <c r="AE930" i="1"/>
  <c r="AF930" i="1"/>
  <c r="AG930" i="1"/>
  <c r="AH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X930" i="1"/>
  <c r="AY930" i="1"/>
  <c r="BA930" i="1"/>
  <c r="BB930" i="1"/>
  <c r="AB931" i="1"/>
  <c r="AE931" i="1"/>
  <c r="AF931" i="1"/>
  <c r="AG931" i="1"/>
  <c r="AH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X931" i="1"/>
  <c r="AY931" i="1"/>
  <c r="BA931" i="1"/>
  <c r="BB931" i="1"/>
  <c r="AB932" i="1"/>
  <c r="AE932" i="1"/>
  <c r="AF932" i="1"/>
  <c r="AG932" i="1"/>
  <c r="AH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X932" i="1"/>
  <c r="AY932" i="1"/>
  <c r="BA932" i="1"/>
  <c r="BB932" i="1"/>
  <c r="AB933" i="1"/>
  <c r="AE933" i="1"/>
  <c r="AF933" i="1"/>
  <c r="AG933" i="1"/>
  <c r="AH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X933" i="1"/>
  <c r="AY933" i="1"/>
  <c r="BA933" i="1"/>
  <c r="BB933" i="1"/>
  <c r="AB934" i="1"/>
  <c r="AE934" i="1"/>
  <c r="AF934" i="1"/>
  <c r="AG934" i="1"/>
  <c r="AH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X934" i="1"/>
  <c r="AY934" i="1"/>
  <c r="BA934" i="1"/>
  <c r="BB934" i="1"/>
  <c r="AB935" i="1"/>
  <c r="AD935" i="1"/>
  <c r="AE935" i="1"/>
  <c r="AF935" i="1"/>
  <c r="AG935" i="1"/>
  <c r="AH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X935" i="1"/>
  <c r="AY935" i="1"/>
  <c r="BA935" i="1"/>
  <c r="BB935" i="1"/>
  <c r="AB936" i="1"/>
  <c r="AD936" i="1"/>
  <c r="AE936" i="1"/>
  <c r="AF936" i="1"/>
  <c r="AG936" i="1"/>
  <c r="AH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X936" i="1"/>
  <c r="AY936" i="1"/>
  <c r="BA936" i="1"/>
  <c r="BB936" i="1"/>
  <c r="AB937" i="1"/>
  <c r="AE937" i="1"/>
  <c r="AF937" i="1"/>
  <c r="AG937" i="1"/>
  <c r="AH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X937" i="1"/>
  <c r="AY937" i="1"/>
  <c r="BA937" i="1"/>
  <c r="BB937" i="1"/>
  <c r="AB938" i="1"/>
  <c r="AE938" i="1"/>
  <c r="AF938" i="1"/>
  <c r="AG938" i="1"/>
  <c r="AH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X938" i="1"/>
  <c r="AY938" i="1"/>
  <c r="BA938" i="1"/>
  <c r="BB938" i="1"/>
  <c r="AB939" i="1"/>
  <c r="AE939" i="1"/>
  <c r="AF939" i="1"/>
  <c r="AG939" i="1"/>
  <c r="AH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X939" i="1"/>
  <c r="AY939" i="1"/>
  <c r="BA939" i="1"/>
  <c r="BB939" i="1"/>
  <c r="AB940" i="1"/>
  <c r="AE940" i="1"/>
  <c r="AF940" i="1"/>
  <c r="AG940" i="1"/>
  <c r="AH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X940" i="1"/>
  <c r="AY940" i="1"/>
  <c r="BA940" i="1"/>
  <c r="BB940" i="1"/>
  <c r="AB941" i="1"/>
  <c r="AE941" i="1"/>
  <c r="AF941" i="1"/>
  <c r="AG941" i="1"/>
  <c r="AH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X941" i="1"/>
  <c r="AY941" i="1"/>
  <c r="BA941" i="1"/>
  <c r="BB941" i="1"/>
  <c r="AB942" i="1"/>
  <c r="AD942" i="1"/>
  <c r="AE942" i="1"/>
  <c r="AF942" i="1"/>
  <c r="AG942" i="1"/>
  <c r="AH942" i="1"/>
  <c r="AK942" i="1"/>
  <c r="AL942" i="1"/>
  <c r="AM942" i="1"/>
  <c r="AN942" i="1"/>
  <c r="AO942" i="1"/>
  <c r="AP942" i="1"/>
  <c r="AQ942" i="1"/>
  <c r="AR942" i="1"/>
  <c r="AS942" i="1"/>
  <c r="V942" i="1" s="1"/>
  <c r="W942" i="1" s="1"/>
  <c r="AT942" i="1"/>
  <c r="AU942" i="1"/>
  <c r="AV942" i="1"/>
  <c r="AX942" i="1"/>
  <c r="AY942" i="1"/>
  <c r="BA942" i="1"/>
  <c r="BB942" i="1"/>
  <c r="AB943" i="1"/>
  <c r="AD943" i="1"/>
  <c r="AE943" i="1"/>
  <c r="AF943" i="1"/>
  <c r="AG943" i="1"/>
  <c r="AH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X943" i="1"/>
  <c r="AY943" i="1"/>
  <c r="BA943" i="1"/>
  <c r="BB943" i="1"/>
  <c r="AB944" i="1"/>
  <c r="AE944" i="1"/>
  <c r="AF944" i="1"/>
  <c r="AG944" i="1"/>
  <c r="AH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X944" i="1"/>
  <c r="AY944" i="1"/>
  <c r="BA944" i="1"/>
  <c r="BB944" i="1"/>
  <c r="AB945" i="1"/>
  <c r="AE945" i="1"/>
  <c r="AF945" i="1"/>
  <c r="AG945" i="1"/>
  <c r="AH945" i="1"/>
  <c r="AK945" i="1"/>
  <c r="AL945" i="1"/>
  <c r="AM945" i="1"/>
  <c r="AN945" i="1"/>
  <c r="AO945" i="1"/>
  <c r="AP945" i="1"/>
  <c r="AQ945" i="1"/>
  <c r="V945" i="1" s="1"/>
  <c r="W945" i="1" s="1"/>
  <c r="AR945" i="1"/>
  <c r="AS945" i="1"/>
  <c r="AT945" i="1"/>
  <c r="AU945" i="1"/>
  <c r="AV945" i="1"/>
  <c r="AX945" i="1"/>
  <c r="AY945" i="1"/>
  <c r="BA945" i="1"/>
  <c r="BB945" i="1"/>
  <c r="AB946" i="1"/>
  <c r="AE946" i="1"/>
  <c r="AF946" i="1"/>
  <c r="AG946" i="1"/>
  <c r="AH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X946" i="1"/>
  <c r="AY946" i="1"/>
  <c r="BA946" i="1"/>
  <c r="BB946" i="1"/>
  <c r="AB947" i="1"/>
  <c r="AE947" i="1"/>
  <c r="AF947" i="1"/>
  <c r="AG947" i="1"/>
  <c r="AH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X947" i="1"/>
  <c r="AY947" i="1"/>
  <c r="BA947" i="1"/>
  <c r="BB947" i="1"/>
  <c r="AB948" i="1"/>
  <c r="AE948" i="1"/>
  <c r="AF948" i="1"/>
  <c r="AG948" i="1"/>
  <c r="AH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X948" i="1"/>
  <c r="AY948" i="1"/>
  <c r="BA948" i="1"/>
  <c r="BB948" i="1"/>
  <c r="AB949" i="1"/>
  <c r="AD949" i="1"/>
  <c r="AE949" i="1"/>
  <c r="AF949" i="1"/>
  <c r="AG949" i="1"/>
  <c r="AH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X949" i="1"/>
  <c r="AY949" i="1"/>
  <c r="BA949" i="1"/>
  <c r="BB949" i="1"/>
  <c r="AB950" i="1"/>
  <c r="AD950" i="1"/>
  <c r="AE950" i="1"/>
  <c r="AF950" i="1"/>
  <c r="AG950" i="1"/>
  <c r="AH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X950" i="1"/>
  <c r="AY950" i="1"/>
  <c r="BA950" i="1"/>
  <c r="BB950" i="1"/>
  <c r="AB951" i="1"/>
  <c r="AE951" i="1"/>
  <c r="AF951" i="1"/>
  <c r="AG951" i="1"/>
  <c r="AH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X951" i="1"/>
  <c r="AY951" i="1"/>
  <c r="BA951" i="1"/>
  <c r="BB951" i="1"/>
  <c r="AB952" i="1"/>
  <c r="AE952" i="1"/>
  <c r="AF952" i="1"/>
  <c r="AG952" i="1"/>
  <c r="AH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X952" i="1"/>
  <c r="AY952" i="1"/>
  <c r="BA952" i="1"/>
  <c r="BB952" i="1"/>
  <c r="AB953" i="1"/>
  <c r="AE953" i="1"/>
  <c r="AF953" i="1"/>
  <c r="AG953" i="1"/>
  <c r="AH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X953" i="1"/>
  <c r="AY953" i="1"/>
  <c r="BA953" i="1"/>
  <c r="BB953" i="1"/>
  <c r="AB954" i="1"/>
  <c r="AE954" i="1"/>
  <c r="AF954" i="1"/>
  <c r="AG954" i="1"/>
  <c r="AH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X954" i="1"/>
  <c r="AY954" i="1"/>
  <c r="BA954" i="1"/>
  <c r="BB954" i="1"/>
  <c r="AB955" i="1"/>
  <c r="AE955" i="1"/>
  <c r="AF955" i="1"/>
  <c r="AG955" i="1"/>
  <c r="AH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X955" i="1"/>
  <c r="AY955" i="1"/>
  <c r="BA955" i="1"/>
  <c r="BB955" i="1"/>
  <c r="AB956" i="1"/>
  <c r="AE956" i="1"/>
  <c r="AF956" i="1"/>
  <c r="AG956" i="1"/>
  <c r="AH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X956" i="1"/>
  <c r="AY956" i="1"/>
  <c r="BA956" i="1"/>
  <c r="BB956" i="1"/>
  <c r="AB957" i="1"/>
  <c r="AD957" i="1"/>
  <c r="AE957" i="1"/>
  <c r="AF957" i="1"/>
  <c r="AG957" i="1"/>
  <c r="AH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X957" i="1"/>
  <c r="AY957" i="1"/>
  <c r="BA957" i="1"/>
  <c r="BB957" i="1"/>
  <c r="AB958" i="1"/>
  <c r="AD958" i="1"/>
  <c r="AE958" i="1"/>
  <c r="AF958" i="1"/>
  <c r="AG958" i="1"/>
  <c r="AH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X958" i="1"/>
  <c r="AY958" i="1"/>
  <c r="BA958" i="1"/>
  <c r="BB958" i="1"/>
  <c r="AB959" i="1"/>
  <c r="AE959" i="1"/>
  <c r="AF959" i="1"/>
  <c r="AG959" i="1"/>
  <c r="AH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X959" i="1"/>
  <c r="AY959" i="1"/>
  <c r="BA959" i="1"/>
  <c r="BB959" i="1"/>
  <c r="AB960" i="1"/>
  <c r="AE960" i="1"/>
  <c r="AF960" i="1"/>
  <c r="AG960" i="1"/>
  <c r="AH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X960" i="1"/>
  <c r="AY960" i="1"/>
  <c r="BA960" i="1"/>
  <c r="BB960" i="1"/>
  <c r="AB961" i="1"/>
  <c r="AE961" i="1"/>
  <c r="AF961" i="1"/>
  <c r="AG961" i="1"/>
  <c r="AH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X961" i="1"/>
  <c r="AY961" i="1"/>
  <c r="BA961" i="1"/>
  <c r="BB961" i="1"/>
  <c r="AB962" i="1"/>
  <c r="AD962" i="1"/>
  <c r="AE962" i="1"/>
  <c r="AF962" i="1"/>
  <c r="AG962" i="1"/>
  <c r="AH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X962" i="1"/>
  <c r="AY962" i="1"/>
  <c r="BA962" i="1"/>
  <c r="BB962" i="1"/>
  <c r="AB963" i="1"/>
  <c r="AD963" i="1"/>
  <c r="AE963" i="1"/>
  <c r="AF963" i="1"/>
  <c r="AG963" i="1"/>
  <c r="AH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X963" i="1"/>
  <c r="AY963" i="1"/>
  <c r="BA963" i="1"/>
  <c r="BB963" i="1"/>
  <c r="AB964" i="1"/>
  <c r="AD964" i="1"/>
  <c r="AE964" i="1"/>
  <c r="AF964" i="1"/>
  <c r="AG964" i="1"/>
  <c r="AH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X964" i="1"/>
  <c r="AY964" i="1"/>
  <c r="BA964" i="1"/>
  <c r="BB964" i="1"/>
  <c r="AB965" i="1"/>
  <c r="AD965" i="1"/>
  <c r="AE965" i="1"/>
  <c r="AF965" i="1"/>
  <c r="AG965" i="1"/>
  <c r="AH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X965" i="1"/>
  <c r="AY965" i="1"/>
  <c r="BA965" i="1"/>
  <c r="BB965" i="1"/>
  <c r="AB966" i="1"/>
  <c r="AD966" i="1"/>
  <c r="AE966" i="1"/>
  <c r="AF966" i="1"/>
  <c r="AG966" i="1"/>
  <c r="AH966" i="1"/>
  <c r="AK966" i="1"/>
  <c r="AL966" i="1"/>
  <c r="AM966" i="1"/>
  <c r="AN966" i="1"/>
  <c r="AO966" i="1"/>
  <c r="AP966" i="1"/>
  <c r="AQ966" i="1"/>
  <c r="V966" i="1" s="1"/>
  <c r="W966" i="1" s="1"/>
  <c r="AR966" i="1"/>
  <c r="AS966" i="1"/>
  <c r="AT966" i="1"/>
  <c r="AU966" i="1"/>
  <c r="AV966" i="1"/>
  <c r="AX966" i="1"/>
  <c r="AY966" i="1"/>
  <c r="BA966" i="1"/>
  <c r="BB966" i="1"/>
  <c r="AB967" i="1"/>
  <c r="AD967" i="1"/>
  <c r="AE967" i="1"/>
  <c r="AF967" i="1"/>
  <c r="AG967" i="1"/>
  <c r="AH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X967" i="1"/>
  <c r="AY967" i="1"/>
  <c r="BA967" i="1"/>
  <c r="BB967" i="1"/>
  <c r="AB968" i="1"/>
  <c r="AD968" i="1"/>
  <c r="AE968" i="1"/>
  <c r="AF968" i="1"/>
  <c r="AG968" i="1"/>
  <c r="AH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X968" i="1"/>
  <c r="AY968" i="1"/>
  <c r="BA968" i="1"/>
  <c r="BB968" i="1"/>
  <c r="AB969" i="1"/>
  <c r="AE969" i="1"/>
  <c r="AF969" i="1"/>
  <c r="AG969" i="1"/>
  <c r="AH969" i="1"/>
  <c r="AK969" i="1"/>
  <c r="AL969" i="1"/>
  <c r="AM969" i="1"/>
  <c r="AN969" i="1"/>
  <c r="AO969" i="1"/>
  <c r="AP969" i="1"/>
  <c r="V969" i="1" s="1"/>
  <c r="W969" i="1" s="1"/>
  <c r="AQ969" i="1"/>
  <c r="AR969" i="1"/>
  <c r="AS969" i="1"/>
  <c r="AT969" i="1"/>
  <c r="AU969" i="1"/>
  <c r="AV969" i="1"/>
  <c r="AX969" i="1"/>
  <c r="AY969" i="1"/>
  <c r="BA969" i="1"/>
  <c r="BB969" i="1"/>
  <c r="AB970" i="1"/>
  <c r="AE970" i="1"/>
  <c r="AF970" i="1"/>
  <c r="AG970" i="1"/>
  <c r="AH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X970" i="1"/>
  <c r="AY970" i="1"/>
  <c r="BA970" i="1"/>
  <c r="BB970" i="1"/>
  <c r="AB971" i="1"/>
  <c r="AD971" i="1"/>
  <c r="AE971" i="1"/>
  <c r="AF971" i="1"/>
  <c r="AG971" i="1"/>
  <c r="AH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X971" i="1"/>
  <c r="AY971" i="1"/>
  <c r="BA971" i="1"/>
  <c r="BB971" i="1"/>
  <c r="AB972" i="1"/>
  <c r="AD972" i="1"/>
  <c r="AE972" i="1"/>
  <c r="AF972" i="1"/>
  <c r="AG972" i="1"/>
  <c r="AH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X972" i="1"/>
  <c r="AY972" i="1"/>
  <c r="BA972" i="1"/>
  <c r="BB972" i="1"/>
  <c r="AB973" i="1"/>
  <c r="AD973" i="1"/>
  <c r="AE973" i="1"/>
  <c r="AF973" i="1"/>
  <c r="AG973" i="1"/>
  <c r="AH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X973" i="1"/>
  <c r="AY973" i="1"/>
  <c r="BA973" i="1"/>
  <c r="BB973" i="1"/>
  <c r="AB974" i="1"/>
  <c r="AE974" i="1"/>
  <c r="AF974" i="1"/>
  <c r="AG974" i="1"/>
  <c r="AH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X974" i="1"/>
  <c r="AY974" i="1"/>
  <c r="BA974" i="1"/>
  <c r="BB974" i="1"/>
  <c r="AB975" i="1"/>
  <c r="AD975" i="1"/>
  <c r="AE975" i="1"/>
  <c r="AF975" i="1"/>
  <c r="AG975" i="1"/>
  <c r="AH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X975" i="1"/>
  <c r="AY975" i="1"/>
  <c r="BA975" i="1"/>
  <c r="BB975" i="1"/>
  <c r="AB976" i="1"/>
  <c r="AE976" i="1"/>
  <c r="AF976" i="1"/>
  <c r="AG976" i="1"/>
  <c r="AH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X976" i="1"/>
  <c r="AY976" i="1"/>
  <c r="BA976" i="1"/>
  <c r="BB976" i="1"/>
  <c r="AB977" i="1"/>
  <c r="AD977" i="1"/>
  <c r="AE977" i="1"/>
  <c r="AF977" i="1"/>
  <c r="AG977" i="1"/>
  <c r="AH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X977" i="1"/>
  <c r="AY977" i="1"/>
  <c r="BA977" i="1"/>
  <c r="BB977" i="1"/>
  <c r="AB978" i="1"/>
  <c r="AD978" i="1"/>
  <c r="AE978" i="1"/>
  <c r="AF978" i="1"/>
  <c r="AG978" i="1"/>
  <c r="AH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X978" i="1"/>
  <c r="AY978" i="1"/>
  <c r="BA978" i="1"/>
  <c r="BB978" i="1"/>
  <c r="AB979" i="1"/>
  <c r="AE979" i="1"/>
  <c r="AF979" i="1"/>
  <c r="AG979" i="1"/>
  <c r="AH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X979" i="1"/>
  <c r="AY979" i="1"/>
  <c r="BA979" i="1"/>
  <c r="BB979" i="1"/>
  <c r="AB980" i="1"/>
  <c r="AE980" i="1"/>
  <c r="AF980" i="1"/>
  <c r="AG980" i="1"/>
  <c r="AH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X980" i="1"/>
  <c r="AY980" i="1"/>
  <c r="BA980" i="1"/>
  <c r="BB980" i="1"/>
  <c r="AB981" i="1"/>
  <c r="AD981" i="1"/>
  <c r="AE981" i="1"/>
  <c r="AF981" i="1"/>
  <c r="AG981" i="1"/>
  <c r="AH981" i="1"/>
  <c r="AK981" i="1"/>
  <c r="AL981" i="1"/>
  <c r="AM981" i="1"/>
  <c r="AN981" i="1"/>
  <c r="AO981" i="1"/>
  <c r="AP981" i="1"/>
  <c r="AQ981" i="1"/>
  <c r="V981" i="1" s="1"/>
  <c r="W981" i="1" s="1"/>
  <c r="AR981" i="1"/>
  <c r="AS981" i="1"/>
  <c r="AT981" i="1"/>
  <c r="AU981" i="1"/>
  <c r="AV981" i="1"/>
  <c r="AX981" i="1"/>
  <c r="AY981" i="1"/>
  <c r="BA981" i="1"/>
  <c r="BB981" i="1"/>
  <c r="AB982" i="1"/>
  <c r="AD982" i="1"/>
  <c r="AE982" i="1"/>
  <c r="AF982" i="1"/>
  <c r="AG982" i="1"/>
  <c r="AH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X982" i="1"/>
  <c r="AY982" i="1"/>
  <c r="BA982" i="1"/>
  <c r="BB982" i="1"/>
  <c r="AB983" i="1"/>
  <c r="AD983" i="1"/>
  <c r="AE983" i="1"/>
  <c r="AF983" i="1"/>
  <c r="AG983" i="1"/>
  <c r="AH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X983" i="1"/>
  <c r="AY983" i="1"/>
  <c r="BA983" i="1"/>
  <c r="BB983" i="1"/>
  <c r="AB984" i="1"/>
  <c r="AE984" i="1"/>
  <c r="AF984" i="1"/>
  <c r="AG984" i="1"/>
  <c r="AH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X984" i="1"/>
  <c r="AY984" i="1"/>
  <c r="BA984" i="1"/>
  <c r="BB984" i="1"/>
  <c r="AB985" i="1"/>
  <c r="AE985" i="1"/>
  <c r="AF985" i="1"/>
  <c r="AG985" i="1"/>
  <c r="AH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X985" i="1"/>
  <c r="AY985" i="1"/>
  <c r="BA985" i="1"/>
  <c r="BB985" i="1"/>
  <c r="AB986" i="1"/>
  <c r="AD986" i="1"/>
  <c r="AE986" i="1"/>
  <c r="AF986" i="1"/>
  <c r="AG986" i="1"/>
  <c r="AH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X986" i="1"/>
  <c r="AY986" i="1"/>
  <c r="BA986" i="1"/>
  <c r="BB986" i="1"/>
  <c r="AB987" i="1"/>
  <c r="AE987" i="1"/>
  <c r="AF987" i="1"/>
  <c r="AG987" i="1"/>
  <c r="AH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X987" i="1"/>
  <c r="AY987" i="1"/>
  <c r="BA987" i="1"/>
  <c r="BB987" i="1"/>
  <c r="AB988" i="1"/>
  <c r="AD988" i="1"/>
  <c r="AE988" i="1"/>
  <c r="AF988" i="1"/>
  <c r="AG988" i="1"/>
  <c r="AH988" i="1"/>
  <c r="AK988" i="1"/>
  <c r="AL988" i="1"/>
  <c r="AM988" i="1"/>
  <c r="AN988" i="1"/>
  <c r="AO988" i="1"/>
  <c r="AP988" i="1"/>
  <c r="V988" i="1" s="1"/>
  <c r="W988" i="1" s="1"/>
  <c r="AQ988" i="1"/>
  <c r="AR988" i="1"/>
  <c r="AS988" i="1"/>
  <c r="AT988" i="1"/>
  <c r="AU988" i="1"/>
  <c r="AV988" i="1"/>
  <c r="AX988" i="1"/>
  <c r="AY988" i="1"/>
  <c r="BA988" i="1"/>
  <c r="BB988" i="1"/>
  <c r="AB989" i="1"/>
  <c r="AD989" i="1"/>
  <c r="AE989" i="1"/>
  <c r="AF989" i="1"/>
  <c r="AG989" i="1"/>
  <c r="AH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X989" i="1"/>
  <c r="AY989" i="1"/>
  <c r="BA989" i="1"/>
  <c r="BB989" i="1"/>
  <c r="AB990" i="1"/>
  <c r="AE990" i="1"/>
  <c r="AF990" i="1"/>
  <c r="AG990" i="1"/>
  <c r="AH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X990" i="1"/>
  <c r="AY990" i="1"/>
  <c r="BA990" i="1"/>
  <c r="BB990" i="1"/>
  <c r="AB991" i="1"/>
  <c r="AE991" i="1"/>
  <c r="AF991" i="1"/>
  <c r="AG991" i="1"/>
  <c r="AH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X991" i="1"/>
  <c r="AY991" i="1"/>
  <c r="BA991" i="1"/>
  <c r="BB991" i="1"/>
  <c r="AB992" i="1"/>
  <c r="AE992" i="1"/>
  <c r="AF992" i="1"/>
  <c r="AG992" i="1"/>
  <c r="AH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X992" i="1"/>
  <c r="AY992" i="1"/>
  <c r="BA992" i="1"/>
  <c r="BB992" i="1"/>
  <c r="AB993" i="1"/>
  <c r="AD993" i="1"/>
  <c r="AE993" i="1"/>
  <c r="AF993" i="1"/>
  <c r="AG993" i="1"/>
  <c r="AH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X993" i="1"/>
  <c r="AY993" i="1"/>
  <c r="BA993" i="1"/>
  <c r="BB993" i="1"/>
  <c r="AB994" i="1"/>
  <c r="AD994" i="1"/>
  <c r="AE994" i="1"/>
  <c r="AF994" i="1"/>
  <c r="AG994" i="1"/>
  <c r="AH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X994" i="1"/>
  <c r="AY994" i="1"/>
  <c r="BA994" i="1"/>
  <c r="BB994" i="1"/>
  <c r="AB995" i="1"/>
  <c r="AD995" i="1"/>
  <c r="AE995" i="1"/>
  <c r="AF995" i="1"/>
  <c r="AG995" i="1"/>
  <c r="AH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X995" i="1"/>
  <c r="AY995" i="1"/>
  <c r="BA995" i="1"/>
  <c r="BB995" i="1"/>
  <c r="AB996" i="1"/>
  <c r="AE996" i="1"/>
  <c r="AF996" i="1"/>
  <c r="AG996" i="1"/>
  <c r="AH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X996" i="1"/>
  <c r="AY996" i="1"/>
  <c r="BA996" i="1"/>
  <c r="BB996" i="1"/>
  <c r="AB997" i="1"/>
  <c r="AD997" i="1"/>
  <c r="AE997" i="1"/>
  <c r="AF997" i="1"/>
  <c r="AG997" i="1"/>
  <c r="AH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X997" i="1"/>
  <c r="AY997" i="1"/>
  <c r="BA997" i="1"/>
  <c r="BB997" i="1"/>
  <c r="AB998" i="1"/>
  <c r="AE998" i="1"/>
  <c r="AF998" i="1"/>
  <c r="AG998" i="1"/>
  <c r="AH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X998" i="1"/>
  <c r="AY998" i="1"/>
  <c r="BA998" i="1"/>
  <c r="BB998" i="1"/>
  <c r="AB999" i="1"/>
  <c r="AD999" i="1"/>
  <c r="AE999" i="1"/>
  <c r="AF999" i="1"/>
  <c r="AG999" i="1"/>
  <c r="AH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X999" i="1"/>
  <c r="AY999" i="1"/>
  <c r="BA999" i="1"/>
  <c r="BB999" i="1"/>
  <c r="AB1000" i="1"/>
  <c r="AD1000" i="1"/>
  <c r="AE1000" i="1"/>
  <c r="AF1000" i="1"/>
  <c r="AG1000" i="1"/>
  <c r="AH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X1000" i="1"/>
  <c r="AY1000" i="1"/>
  <c r="BA1000" i="1"/>
  <c r="BB1000" i="1"/>
  <c r="AB1001" i="1"/>
  <c r="AE1001" i="1"/>
  <c r="AF1001" i="1"/>
  <c r="AG1001" i="1"/>
  <c r="AH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X1001" i="1"/>
  <c r="AY1001" i="1"/>
  <c r="BA1001" i="1"/>
  <c r="BB1001" i="1"/>
  <c r="AB1002" i="1"/>
  <c r="AE1002" i="1"/>
  <c r="AF1002" i="1"/>
  <c r="AG1002" i="1"/>
  <c r="AH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X1002" i="1"/>
  <c r="AY1002" i="1"/>
  <c r="BA1002" i="1"/>
  <c r="BB1002" i="1"/>
  <c r="AB1003" i="1"/>
  <c r="AE1003" i="1"/>
  <c r="AF1003" i="1"/>
  <c r="AG1003" i="1"/>
  <c r="AH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X1003" i="1"/>
  <c r="AY1003" i="1"/>
  <c r="BA1003" i="1"/>
  <c r="BB1003" i="1"/>
  <c r="AB1004" i="1"/>
  <c r="AE1004" i="1"/>
  <c r="AF1004" i="1"/>
  <c r="AG1004" i="1"/>
  <c r="AH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X1004" i="1"/>
  <c r="AY1004" i="1"/>
  <c r="BA1004" i="1"/>
  <c r="BB1004" i="1"/>
  <c r="AB1005" i="1"/>
  <c r="AD1005" i="1"/>
  <c r="AE1005" i="1"/>
  <c r="AF1005" i="1"/>
  <c r="AG1005" i="1"/>
  <c r="AH1005" i="1"/>
  <c r="AK1005" i="1"/>
  <c r="AL1005" i="1"/>
  <c r="AM1005" i="1"/>
  <c r="AN1005" i="1"/>
  <c r="AO1005" i="1"/>
  <c r="AP1005" i="1"/>
  <c r="V1005" i="1" s="1"/>
  <c r="W1005" i="1" s="1"/>
  <c r="AQ1005" i="1"/>
  <c r="AR1005" i="1"/>
  <c r="AS1005" i="1"/>
  <c r="AT1005" i="1"/>
  <c r="AU1005" i="1"/>
  <c r="AV1005" i="1"/>
  <c r="AX1005" i="1"/>
  <c r="AY1005" i="1"/>
  <c r="BA1005" i="1"/>
  <c r="BB1005" i="1"/>
  <c r="AB1006" i="1"/>
  <c r="AD1006" i="1"/>
  <c r="AE1006" i="1"/>
  <c r="AF1006" i="1"/>
  <c r="AG1006" i="1"/>
  <c r="AH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X1006" i="1"/>
  <c r="AY1006" i="1"/>
  <c r="BA1006" i="1"/>
  <c r="BB1006" i="1"/>
  <c r="AB1007" i="1"/>
  <c r="AD1007" i="1"/>
  <c r="AE1007" i="1"/>
  <c r="AF1007" i="1"/>
  <c r="AG1007" i="1"/>
  <c r="AH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X1007" i="1"/>
  <c r="AY1007" i="1"/>
  <c r="BA1007" i="1"/>
  <c r="BB1007" i="1"/>
  <c r="AB1008" i="1"/>
  <c r="AE1008" i="1"/>
  <c r="AF1008" i="1"/>
  <c r="AG1008" i="1"/>
  <c r="AH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X1008" i="1"/>
  <c r="AY1008" i="1"/>
  <c r="BA1008" i="1"/>
  <c r="BB1008" i="1"/>
  <c r="AB1009" i="1"/>
  <c r="AD1009" i="1"/>
  <c r="AE1009" i="1"/>
  <c r="AF1009" i="1"/>
  <c r="AG1009" i="1"/>
  <c r="AH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X1009" i="1"/>
  <c r="AY1009" i="1"/>
  <c r="BA1009" i="1"/>
  <c r="BB1009" i="1"/>
  <c r="AB1010" i="1"/>
  <c r="AE1010" i="1"/>
  <c r="AF1010" i="1"/>
  <c r="AG1010" i="1"/>
  <c r="AH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X1010" i="1"/>
  <c r="AY1010" i="1"/>
  <c r="BA1010" i="1"/>
  <c r="BB1010" i="1"/>
  <c r="AB1011" i="1"/>
  <c r="AD1011" i="1"/>
  <c r="AE1011" i="1"/>
  <c r="AF1011" i="1"/>
  <c r="AG1011" i="1"/>
  <c r="AH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X1011" i="1"/>
  <c r="AY1011" i="1"/>
  <c r="BA1011" i="1"/>
  <c r="BB1011" i="1"/>
  <c r="AB1012" i="1"/>
  <c r="AD1012" i="1"/>
  <c r="AE1012" i="1"/>
  <c r="AF1012" i="1"/>
  <c r="AG1012" i="1"/>
  <c r="AH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X1012" i="1"/>
  <c r="AY1012" i="1"/>
  <c r="BA1012" i="1"/>
  <c r="BB1012" i="1"/>
  <c r="AB1013" i="1"/>
  <c r="AE1013" i="1"/>
  <c r="AF1013" i="1"/>
  <c r="AG1013" i="1"/>
  <c r="AH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X1013" i="1"/>
  <c r="AY1013" i="1"/>
  <c r="BA1013" i="1"/>
  <c r="BB1013" i="1"/>
  <c r="AB1014" i="1"/>
  <c r="AE1014" i="1"/>
  <c r="AF1014" i="1"/>
  <c r="AG1014" i="1"/>
  <c r="AH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X1014" i="1"/>
  <c r="AY1014" i="1"/>
  <c r="BA1014" i="1"/>
  <c r="BB1014" i="1"/>
  <c r="AB1015" i="1"/>
  <c r="AE1015" i="1"/>
  <c r="AF1015" i="1"/>
  <c r="AG1015" i="1"/>
  <c r="AH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X1015" i="1"/>
  <c r="AY1015" i="1"/>
  <c r="BA1015" i="1"/>
  <c r="BB1015" i="1"/>
  <c r="AB1016" i="1"/>
  <c r="AD1016" i="1"/>
  <c r="AE1016" i="1"/>
  <c r="AF1016" i="1"/>
  <c r="AG1016" i="1"/>
  <c r="AH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X1016" i="1"/>
  <c r="AY1016" i="1"/>
  <c r="BA1016" i="1"/>
  <c r="BB1016" i="1"/>
  <c r="AB1017" i="1"/>
  <c r="AD1017" i="1"/>
  <c r="AE1017" i="1"/>
  <c r="AF1017" i="1"/>
  <c r="AG1017" i="1"/>
  <c r="AH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X1017" i="1"/>
  <c r="AY1017" i="1"/>
  <c r="BA1017" i="1"/>
  <c r="BB1017" i="1"/>
  <c r="AB1018" i="1"/>
  <c r="AD1018" i="1"/>
  <c r="AE1018" i="1"/>
  <c r="AF1018" i="1"/>
  <c r="AG1018" i="1"/>
  <c r="AH1018" i="1"/>
  <c r="AK1018" i="1"/>
  <c r="AL1018" i="1"/>
  <c r="AM1018" i="1"/>
  <c r="AN1018" i="1"/>
  <c r="AO1018" i="1"/>
  <c r="AP1018" i="1"/>
  <c r="V1018" i="1" s="1"/>
  <c r="W1018" i="1" s="1"/>
  <c r="AQ1018" i="1"/>
  <c r="AR1018" i="1"/>
  <c r="AS1018" i="1"/>
  <c r="AT1018" i="1"/>
  <c r="AU1018" i="1"/>
  <c r="AV1018" i="1"/>
  <c r="AX1018" i="1"/>
  <c r="AY1018" i="1"/>
  <c r="BA1018" i="1"/>
  <c r="BB1018" i="1"/>
  <c r="AB1019" i="1"/>
  <c r="AD1019" i="1"/>
  <c r="AE1019" i="1"/>
  <c r="AF1019" i="1"/>
  <c r="AG1019" i="1"/>
  <c r="AH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X1019" i="1"/>
  <c r="AY1019" i="1"/>
  <c r="BA1019" i="1"/>
  <c r="BB1019" i="1"/>
  <c r="AB1020" i="1"/>
  <c r="AE1020" i="1"/>
  <c r="AF1020" i="1"/>
  <c r="AG1020" i="1"/>
  <c r="AH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X1020" i="1"/>
  <c r="AY1020" i="1"/>
  <c r="BA1020" i="1"/>
  <c r="BB1020" i="1"/>
  <c r="AB1021" i="1"/>
  <c r="AD1021" i="1"/>
  <c r="AE1021" i="1"/>
  <c r="AF1021" i="1"/>
  <c r="AG1021" i="1"/>
  <c r="AH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X1021" i="1"/>
  <c r="AY1021" i="1"/>
  <c r="BA1021" i="1"/>
  <c r="BB1021" i="1"/>
  <c r="AB1022" i="1"/>
  <c r="AE1022" i="1"/>
  <c r="AF1022" i="1"/>
  <c r="AG1022" i="1"/>
  <c r="AH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X1022" i="1"/>
  <c r="AY1022" i="1"/>
  <c r="BA1022" i="1"/>
  <c r="BB1022" i="1"/>
  <c r="AB1023" i="1"/>
  <c r="AD1023" i="1"/>
  <c r="AE1023" i="1"/>
  <c r="AF1023" i="1"/>
  <c r="AG1023" i="1"/>
  <c r="AH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X1023" i="1"/>
  <c r="AY1023" i="1"/>
  <c r="BA1023" i="1"/>
  <c r="BB1023" i="1"/>
  <c r="AB1024" i="1"/>
  <c r="AE1024" i="1"/>
  <c r="AF1024" i="1"/>
  <c r="AG1024" i="1"/>
  <c r="AH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X1024" i="1"/>
  <c r="AY1024" i="1"/>
  <c r="BA1024" i="1"/>
  <c r="BB1024" i="1"/>
  <c r="AB1025" i="1"/>
  <c r="AD1025" i="1"/>
  <c r="AE1025" i="1"/>
  <c r="AF1025" i="1"/>
  <c r="AG1025" i="1"/>
  <c r="AH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X1025" i="1"/>
  <c r="AY1025" i="1"/>
  <c r="BA1025" i="1"/>
  <c r="BB1025" i="1"/>
  <c r="AB1026" i="1"/>
  <c r="AD1026" i="1"/>
  <c r="AE1026" i="1"/>
  <c r="AF1026" i="1"/>
  <c r="AG1026" i="1"/>
  <c r="AH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X1026" i="1"/>
  <c r="AY1026" i="1"/>
  <c r="BA1026" i="1"/>
  <c r="BB1026" i="1"/>
  <c r="AB1027" i="1"/>
  <c r="AD1027" i="1"/>
  <c r="AE1027" i="1"/>
  <c r="AF1027" i="1"/>
  <c r="AG1027" i="1"/>
  <c r="AH1027" i="1"/>
  <c r="AK1027" i="1"/>
  <c r="AL1027" i="1"/>
  <c r="AM1027" i="1"/>
  <c r="AN1027" i="1"/>
  <c r="AO1027" i="1"/>
  <c r="AP1027" i="1"/>
  <c r="V1027" i="1" s="1"/>
  <c r="W1027" i="1" s="1"/>
  <c r="AQ1027" i="1"/>
  <c r="AR1027" i="1"/>
  <c r="AS1027" i="1"/>
  <c r="AT1027" i="1"/>
  <c r="AU1027" i="1"/>
  <c r="AV1027" i="1"/>
  <c r="AX1027" i="1"/>
  <c r="AY1027" i="1"/>
  <c r="BA1027" i="1"/>
  <c r="BB1027" i="1"/>
  <c r="AB1028" i="1"/>
  <c r="AD1028" i="1"/>
  <c r="AE1028" i="1"/>
  <c r="AF1028" i="1"/>
  <c r="AG1028" i="1"/>
  <c r="AH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X1028" i="1"/>
  <c r="AY1028" i="1"/>
  <c r="BA1028" i="1"/>
  <c r="BB1028" i="1"/>
  <c r="AB1029" i="1"/>
  <c r="AD1029" i="1"/>
  <c r="AE1029" i="1"/>
  <c r="AF1029" i="1"/>
  <c r="AG1029" i="1"/>
  <c r="AH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X1029" i="1"/>
  <c r="AY1029" i="1"/>
  <c r="BA1029" i="1"/>
  <c r="BB1029" i="1"/>
  <c r="AB1030" i="1"/>
  <c r="AE1030" i="1"/>
  <c r="AF1030" i="1"/>
  <c r="AG1030" i="1"/>
  <c r="AH1030" i="1"/>
  <c r="AK1030" i="1"/>
  <c r="AL1030" i="1"/>
  <c r="AM1030" i="1"/>
  <c r="AN1030" i="1"/>
  <c r="AO1030" i="1"/>
  <c r="AP1030" i="1"/>
  <c r="V1030" i="1" s="1"/>
  <c r="W1030" i="1" s="1"/>
  <c r="AQ1030" i="1"/>
  <c r="AR1030" i="1"/>
  <c r="AS1030" i="1"/>
  <c r="AT1030" i="1"/>
  <c r="AU1030" i="1"/>
  <c r="AV1030" i="1"/>
  <c r="AX1030" i="1"/>
  <c r="AY1030" i="1"/>
  <c r="BA1030" i="1"/>
  <c r="BB1030" i="1"/>
  <c r="AB1031" i="1"/>
  <c r="AE1031" i="1"/>
  <c r="AF1031" i="1"/>
  <c r="AG1031" i="1"/>
  <c r="AH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X1031" i="1"/>
  <c r="AY1031" i="1"/>
  <c r="BA1031" i="1"/>
  <c r="BB1031" i="1"/>
  <c r="AB1032" i="1"/>
  <c r="AE1032" i="1"/>
  <c r="AF1032" i="1"/>
  <c r="AG1032" i="1"/>
  <c r="AH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X1032" i="1"/>
  <c r="AY1032" i="1"/>
  <c r="BA1032" i="1"/>
  <c r="BB1032" i="1"/>
  <c r="AB1033" i="1"/>
  <c r="AE1033" i="1"/>
  <c r="AF1033" i="1"/>
  <c r="AG1033" i="1"/>
  <c r="AH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X1033" i="1"/>
  <c r="AY1033" i="1"/>
  <c r="BA1033" i="1"/>
  <c r="BB1033" i="1"/>
  <c r="AB1034" i="1"/>
  <c r="AE1034" i="1"/>
  <c r="AF1034" i="1"/>
  <c r="AG1034" i="1"/>
  <c r="AH1034" i="1"/>
  <c r="AK1034" i="1"/>
  <c r="AL1034" i="1"/>
  <c r="AM1034" i="1"/>
  <c r="AN1034" i="1"/>
  <c r="AO1034" i="1"/>
  <c r="AP1034" i="1"/>
  <c r="V1034" i="1" s="1"/>
  <c r="W1034" i="1" s="1"/>
  <c r="AQ1034" i="1"/>
  <c r="AR1034" i="1"/>
  <c r="AS1034" i="1"/>
  <c r="AT1034" i="1"/>
  <c r="AU1034" i="1"/>
  <c r="AV1034" i="1"/>
  <c r="AX1034" i="1"/>
  <c r="AY1034" i="1"/>
  <c r="BA1034" i="1"/>
  <c r="BB1034" i="1"/>
  <c r="AB1035" i="1"/>
  <c r="AE1035" i="1"/>
  <c r="AF1035" i="1"/>
  <c r="AG1035" i="1"/>
  <c r="AH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X1035" i="1"/>
  <c r="AY1035" i="1"/>
  <c r="BA1035" i="1"/>
  <c r="BB1035" i="1"/>
  <c r="AB1036" i="1"/>
  <c r="AE1036" i="1"/>
  <c r="AF1036" i="1"/>
  <c r="AG1036" i="1"/>
  <c r="AH1036" i="1"/>
  <c r="AK1036" i="1"/>
  <c r="AL1036" i="1"/>
  <c r="AM1036" i="1"/>
  <c r="AN1036" i="1"/>
  <c r="AO1036" i="1"/>
  <c r="AP1036" i="1"/>
  <c r="V1036" i="1" s="1"/>
  <c r="W1036" i="1" s="1"/>
  <c r="AQ1036" i="1"/>
  <c r="AR1036" i="1"/>
  <c r="AS1036" i="1"/>
  <c r="AT1036" i="1"/>
  <c r="AU1036" i="1"/>
  <c r="AV1036" i="1"/>
  <c r="AX1036" i="1"/>
  <c r="AY1036" i="1"/>
  <c r="BA1036" i="1"/>
  <c r="BB1036" i="1"/>
  <c r="AB1037" i="1"/>
  <c r="AE1037" i="1"/>
  <c r="AF1037" i="1"/>
  <c r="AG1037" i="1"/>
  <c r="AH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X1037" i="1"/>
  <c r="AY1037" i="1"/>
  <c r="BA1037" i="1"/>
  <c r="BB1037" i="1"/>
  <c r="AB1038" i="1"/>
  <c r="AE1038" i="1"/>
  <c r="AF1038" i="1"/>
  <c r="AG1038" i="1"/>
  <c r="AH1038" i="1"/>
  <c r="AK1038" i="1"/>
  <c r="AL1038" i="1"/>
  <c r="AM1038" i="1"/>
  <c r="AN1038" i="1"/>
  <c r="AO1038" i="1"/>
  <c r="AP1038" i="1"/>
  <c r="V1038" i="1" s="1"/>
  <c r="W1038" i="1" s="1"/>
  <c r="AQ1038" i="1"/>
  <c r="AR1038" i="1"/>
  <c r="AS1038" i="1"/>
  <c r="AT1038" i="1"/>
  <c r="AU1038" i="1"/>
  <c r="AV1038" i="1"/>
  <c r="AX1038" i="1"/>
  <c r="AY1038" i="1"/>
  <c r="BA1038" i="1"/>
  <c r="BB1038" i="1"/>
  <c r="AB1039" i="1"/>
  <c r="AE1039" i="1"/>
  <c r="AF1039" i="1"/>
  <c r="AG1039" i="1"/>
  <c r="AH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X1039" i="1"/>
  <c r="AY1039" i="1"/>
  <c r="BA1039" i="1"/>
  <c r="BB1039" i="1"/>
  <c r="AB1040" i="1"/>
  <c r="AE1040" i="1"/>
  <c r="AF1040" i="1"/>
  <c r="AG1040" i="1"/>
  <c r="AH1040" i="1"/>
  <c r="AK1040" i="1"/>
  <c r="AL1040" i="1"/>
  <c r="AM1040" i="1"/>
  <c r="AN1040" i="1"/>
  <c r="AO1040" i="1"/>
  <c r="AP1040" i="1"/>
  <c r="V1040" i="1" s="1"/>
  <c r="W1040" i="1" s="1"/>
  <c r="AQ1040" i="1"/>
  <c r="AR1040" i="1"/>
  <c r="AS1040" i="1"/>
  <c r="AT1040" i="1"/>
  <c r="AU1040" i="1"/>
  <c r="AV1040" i="1"/>
  <c r="AX1040" i="1"/>
  <c r="AY1040" i="1"/>
  <c r="BA1040" i="1"/>
  <c r="BB1040" i="1"/>
  <c r="AB1041" i="1"/>
  <c r="AE1041" i="1"/>
  <c r="AF1041" i="1"/>
  <c r="AG1041" i="1"/>
  <c r="AH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X1041" i="1"/>
  <c r="AY1041" i="1"/>
  <c r="BA1041" i="1"/>
  <c r="BB1041" i="1"/>
  <c r="AB1042" i="1"/>
  <c r="AE1042" i="1"/>
  <c r="AF1042" i="1"/>
  <c r="AG1042" i="1"/>
  <c r="AH1042" i="1"/>
  <c r="AK1042" i="1"/>
  <c r="AL1042" i="1"/>
  <c r="AM1042" i="1"/>
  <c r="AN1042" i="1"/>
  <c r="AO1042" i="1"/>
  <c r="AP1042" i="1"/>
  <c r="V1042" i="1" s="1"/>
  <c r="W1042" i="1" s="1"/>
  <c r="AQ1042" i="1"/>
  <c r="AR1042" i="1"/>
  <c r="AS1042" i="1"/>
  <c r="AT1042" i="1"/>
  <c r="AU1042" i="1"/>
  <c r="AV1042" i="1"/>
  <c r="AX1042" i="1"/>
  <c r="AY1042" i="1"/>
  <c r="BA1042" i="1"/>
  <c r="BB1042" i="1"/>
  <c r="AB1043" i="1"/>
  <c r="AE1043" i="1"/>
  <c r="AF1043" i="1"/>
  <c r="AG1043" i="1"/>
  <c r="AH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X1043" i="1"/>
  <c r="AY1043" i="1"/>
  <c r="BA1043" i="1"/>
  <c r="BB1043" i="1"/>
  <c r="AB1044" i="1"/>
  <c r="AE1044" i="1"/>
  <c r="AF1044" i="1"/>
  <c r="AG1044" i="1"/>
  <c r="AH1044" i="1"/>
  <c r="AK1044" i="1"/>
  <c r="AL1044" i="1"/>
  <c r="AM1044" i="1"/>
  <c r="AN1044" i="1"/>
  <c r="AO1044" i="1"/>
  <c r="AP1044" i="1"/>
  <c r="V1044" i="1" s="1"/>
  <c r="W1044" i="1" s="1"/>
  <c r="AQ1044" i="1"/>
  <c r="AR1044" i="1"/>
  <c r="AS1044" i="1"/>
  <c r="AT1044" i="1"/>
  <c r="AU1044" i="1"/>
  <c r="AV1044" i="1"/>
  <c r="AX1044" i="1"/>
  <c r="AY1044" i="1"/>
  <c r="BA1044" i="1"/>
  <c r="BB1044" i="1"/>
  <c r="AB1045" i="1"/>
  <c r="AE1045" i="1"/>
  <c r="AF1045" i="1"/>
  <c r="AG1045" i="1"/>
  <c r="AH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X1045" i="1"/>
  <c r="AY1045" i="1"/>
  <c r="BA1045" i="1"/>
  <c r="BB1045" i="1"/>
  <c r="AB1046" i="1"/>
  <c r="AE1046" i="1"/>
  <c r="AF1046" i="1"/>
  <c r="AG1046" i="1"/>
  <c r="AH1046" i="1"/>
  <c r="AK1046" i="1"/>
  <c r="AL1046" i="1"/>
  <c r="AM1046" i="1"/>
  <c r="AN1046" i="1"/>
  <c r="AO1046" i="1"/>
  <c r="AP1046" i="1"/>
  <c r="V1046" i="1" s="1"/>
  <c r="W1046" i="1" s="1"/>
  <c r="AQ1046" i="1"/>
  <c r="AR1046" i="1"/>
  <c r="AS1046" i="1"/>
  <c r="AT1046" i="1"/>
  <c r="AU1046" i="1"/>
  <c r="AV1046" i="1"/>
  <c r="AX1046" i="1"/>
  <c r="AY1046" i="1"/>
  <c r="BA1046" i="1"/>
  <c r="BB1046" i="1"/>
  <c r="AB1047" i="1"/>
  <c r="AE1047" i="1"/>
  <c r="AF1047" i="1"/>
  <c r="AG1047" i="1"/>
  <c r="AH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X1047" i="1"/>
  <c r="AY1047" i="1"/>
  <c r="BA1047" i="1"/>
  <c r="BB1047" i="1"/>
  <c r="AB1048" i="1"/>
  <c r="AE1048" i="1"/>
  <c r="AF1048" i="1"/>
  <c r="AG1048" i="1"/>
  <c r="AH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X1048" i="1"/>
  <c r="AY1048" i="1"/>
  <c r="BA1048" i="1"/>
  <c r="BB1048" i="1"/>
  <c r="AB1049" i="1"/>
  <c r="AE1049" i="1"/>
  <c r="AF1049" i="1"/>
  <c r="AG1049" i="1"/>
  <c r="AH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X1049" i="1"/>
  <c r="AY1049" i="1"/>
  <c r="BA1049" i="1"/>
  <c r="BB1049" i="1"/>
  <c r="AB1050" i="1"/>
  <c r="AE1050" i="1"/>
  <c r="AF1050" i="1"/>
  <c r="AG1050" i="1"/>
  <c r="AH1050" i="1"/>
  <c r="AK1050" i="1"/>
  <c r="AL1050" i="1"/>
  <c r="AM1050" i="1"/>
  <c r="AN1050" i="1"/>
  <c r="AO1050" i="1"/>
  <c r="AP1050" i="1"/>
  <c r="V1050" i="1" s="1"/>
  <c r="W1050" i="1" s="1"/>
  <c r="AQ1050" i="1"/>
  <c r="AR1050" i="1"/>
  <c r="AS1050" i="1"/>
  <c r="AT1050" i="1"/>
  <c r="AU1050" i="1"/>
  <c r="AV1050" i="1"/>
  <c r="AX1050" i="1"/>
  <c r="AY1050" i="1"/>
  <c r="BA1050" i="1"/>
  <c r="BB1050" i="1"/>
  <c r="AB1051" i="1"/>
  <c r="AE1051" i="1"/>
  <c r="AF1051" i="1"/>
  <c r="AG1051" i="1"/>
  <c r="AH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X1051" i="1"/>
  <c r="AY1051" i="1"/>
  <c r="BA1051" i="1"/>
  <c r="BB1051" i="1"/>
  <c r="AB1052" i="1"/>
  <c r="AE1052" i="1"/>
  <c r="AF1052" i="1"/>
  <c r="AG1052" i="1"/>
  <c r="AH1052" i="1"/>
  <c r="AK1052" i="1"/>
  <c r="AL1052" i="1"/>
  <c r="AM1052" i="1"/>
  <c r="AN1052" i="1"/>
  <c r="AO1052" i="1"/>
  <c r="AP1052" i="1"/>
  <c r="V1052" i="1" s="1"/>
  <c r="W1052" i="1" s="1"/>
  <c r="AQ1052" i="1"/>
  <c r="AR1052" i="1"/>
  <c r="AS1052" i="1"/>
  <c r="AT1052" i="1"/>
  <c r="AU1052" i="1"/>
  <c r="AV1052" i="1"/>
  <c r="AX1052" i="1"/>
  <c r="AY1052" i="1"/>
  <c r="BA1052" i="1"/>
  <c r="BB1052" i="1"/>
  <c r="AB1053" i="1"/>
  <c r="AE1053" i="1"/>
  <c r="AF1053" i="1"/>
  <c r="AG1053" i="1"/>
  <c r="AH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X1053" i="1"/>
  <c r="AY1053" i="1"/>
  <c r="BA1053" i="1"/>
  <c r="BB1053" i="1"/>
  <c r="AB1054" i="1"/>
  <c r="AE1054" i="1"/>
  <c r="AF1054" i="1"/>
  <c r="AG1054" i="1"/>
  <c r="AH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X1054" i="1"/>
  <c r="AY1054" i="1"/>
  <c r="BA1054" i="1"/>
  <c r="BB1054" i="1"/>
  <c r="AB1055" i="1"/>
  <c r="AE1055" i="1"/>
  <c r="AF1055" i="1"/>
  <c r="AG1055" i="1"/>
  <c r="AH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X1055" i="1"/>
  <c r="AY1055" i="1"/>
  <c r="BA1055" i="1"/>
  <c r="BB1055" i="1"/>
  <c r="AB1056" i="1"/>
  <c r="AE1056" i="1"/>
  <c r="AF1056" i="1"/>
  <c r="AG1056" i="1"/>
  <c r="AH1056" i="1"/>
  <c r="AK1056" i="1"/>
  <c r="AL1056" i="1"/>
  <c r="AM1056" i="1"/>
  <c r="AN1056" i="1"/>
  <c r="AO1056" i="1"/>
  <c r="AP1056" i="1"/>
  <c r="V1056" i="1" s="1"/>
  <c r="W1056" i="1" s="1"/>
  <c r="AQ1056" i="1"/>
  <c r="AR1056" i="1"/>
  <c r="AS1056" i="1"/>
  <c r="AT1056" i="1"/>
  <c r="AU1056" i="1"/>
  <c r="AV1056" i="1"/>
  <c r="AX1056" i="1"/>
  <c r="AY1056" i="1"/>
  <c r="BA1056" i="1"/>
  <c r="BB1056" i="1"/>
  <c r="AB1057" i="1"/>
  <c r="AE1057" i="1"/>
  <c r="AF1057" i="1"/>
  <c r="AG1057" i="1"/>
  <c r="AH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X1057" i="1"/>
  <c r="AY1057" i="1"/>
  <c r="BA1057" i="1"/>
  <c r="BB1057" i="1"/>
  <c r="AB1058" i="1"/>
  <c r="AE1058" i="1"/>
  <c r="AF1058" i="1"/>
  <c r="AG1058" i="1"/>
  <c r="AH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X1058" i="1"/>
  <c r="AY1058" i="1"/>
  <c r="BA1058" i="1"/>
  <c r="BB1058" i="1"/>
  <c r="AB1059" i="1"/>
  <c r="AE1059" i="1"/>
  <c r="AF1059" i="1"/>
  <c r="AG1059" i="1"/>
  <c r="AH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X1059" i="1"/>
  <c r="AY1059" i="1"/>
  <c r="BA1059" i="1"/>
  <c r="BB1059" i="1"/>
  <c r="AB1060" i="1"/>
  <c r="AE1060" i="1"/>
  <c r="AF1060" i="1"/>
  <c r="AG1060" i="1"/>
  <c r="AH1060" i="1"/>
  <c r="AK1060" i="1"/>
  <c r="AL1060" i="1"/>
  <c r="AM1060" i="1"/>
  <c r="AN1060" i="1"/>
  <c r="AO1060" i="1"/>
  <c r="AP1060" i="1"/>
  <c r="V1060" i="1" s="1"/>
  <c r="W1060" i="1" s="1"/>
  <c r="AQ1060" i="1"/>
  <c r="AR1060" i="1"/>
  <c r="AS1060" i="1"/>
  <c r="AT1060" i="1"/>
  <c r="AU1060" i="1"/>
  <c r="AV1060" i="1"/>
  <c r="AX1060" i="1"/>
  <c r="AY1060" i="1"/>
  <c r="BA1060" i="1"/>
  <c r="BB1060" i="1"/>
  <c r="AB1061" i="1"/>
  <c r="AE1061" i="1"/>
  <c r="AF1061" i="1"/>
  <c r="AG1061" i="1"/>
  <c r="AH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X1061" i="1"/>
  <c r="AY1061" i="1"/>
  <c r="BA1061" i="1"/>
  <c r="BB1061" i="1"/>
  <c r="AB1062" i="1"/>
  <c r="AE1062" i="1"/>
  <c r="AF1062" i="1"/>
  <c r="AG1062" i="1"/>
  <c r="AH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X1062" i="1"/>
  <c r="AY1062" i="1"/>
  <c r="BA1062" i="1"/>
  <c r="BB1062" i="1"/>
  <c r="AB1063" i="1"/>
  <c r="AE1063" i="1"/>
  <c r="AF1063" i="1"/>
  <c r="AG1063" i="1"/>
  <c r="AH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X1063" i="1"/>
  <c r="AY1063" i="1"/>
  <c r="BA1063" i="1"/>
  <c r="BB1063" i="1"/>
  <c r="AB1064" i="1"/>
  <c r="AE1064" i="1"/>
  <c r="AF1064" i="1"/>
  <c r="AG1064" i="1"/>
  <c r="AH1064" i="1"/>
  <c r="AK1064" i="1"/>
  <c r="AL1064" i="1"/>
  <c r="AM1064" i="1"/>
  <c r="AN1064" i="1"/>
  <c r="AO1064" i="1"/>
  <c r="AP1064" i="1"/>
  <c r="V1064" i="1" s="1"/>
  <c r="W1064" i="1" s="1"/>
  <c r="AQ1064" i="1"/>
  <c r="AR1064" i="1"/>
  <c r="AS1064" i="1"/>
  <c r="AT1064" i="1"/>
  <c r="AU1064" i="1"/>
  <c r="AV1064" i="1"/>
  <c r="AX1064" i="1"/>
  <c r="AY1064" i="1"/>
  <c r="BA1064" i="1"/>
  <c r="BB1064" i="1"/>
  <c r="AB1065" i="1"/>
  <c r="AE1065" i="1"/>
  <c r="AF1065" i="1"/>
  <c r="AG1065" i="1"/>
  <c r="AH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X1065" i="1"/>
  <c r="AY1065" i="1"/>
  <c r="BA1065" i="1"/>
  <c r="BB1065" i="1"/>
  <c r="AB1066" i="1"/>
  <c r="AE1066" i="1"/>
  <c r="AF1066" i="1"/>
  <c r="AG1066" i="1"/>
  <c r="AH1066" i="1"/>
  <c r="AK1066" i="1"/>
  <c r="AL1066" i="1"/>
  <c r="AM1066" i="1"/>
  <c r="AN1066" i="1"/>
  <c r="AO1066" i="1"/>
  <c r="AP1066" i="1"/>
  <c r="V1066" i="1" s="1"/>
  <c r="W1066" i="1" s="1"/>
  <c r="AQ1066" i="1"/>
  <c r="AR1066" i="1"/>
  <c r="AS1066" i="1"/>
  <c r="AT1066" i="1"/>
  <c r="AU1066" i="1"/>
  <c r="AV1066" i="1"/>
  <c r="AX1066" i="1"/>
  <c r="AY1066" i="1"/>
  <c r="BA1066" i="1"/>
  <c r="BB1066" i="1"/>
  <c r="AB1067" i="1"/>
  <c r="AE1067" i="1"/>
  <c r="AF1067" i="1"/>
  <c r="AG1067" i="1"/>
  <c r="AH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X1067" i="1"/>
  <c r="AY1067" i="1"/>
  <c r="BA1067" i="1"/>
  <c r="BB1067" i="1"/>
  <c r="AB1068" i="1"/>
  <c r="AE1068" i="1"/>
  <c r="AF1068" i="1"/>
  <c r="AG1068" i="1"/>
  <c r="AH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X1068" i="1"/>
  <c r="AY1068" i="1"/>
  <c r="BA1068" i="1"/>
  <c r="BB1068" i="1"/>
  <c r="AB1069" i="1"/>
  <c r="AE1069" i="1"/>
  <c r="AF1069" i="1"/>
  <c r="AG1069" i="1"/>
  <c r="AH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X1069" i="1"/>
  <c r="AY1069" i="1"/>
  <c r="BA1069" i="1"/>
  <c r="BB1069" i="1"/>
  <c r="AB1070" i="1"/>
  <c r="AE1070" i="1"/>
  <c r="AF1070" i="1"/>
  <c r="AG1070" i="1"/>
  <c r="AH1070" i="1"/>
  <c r="AK1070" i="1"/>
  <c r="AL1070" i="1"/>
  <c r="AM1070" i="1"/>
  <c r="AN1070" i="1"/>
  <c r="AO1070" i="1"/>
  <c r="AP1070" i="1"/>
  <c r="V1070" i="1" s="1"/>
  <c r="W1070" i="1" s="1"/>
  <c r="AQ1070" i="1"/>
  <c r="AR1070" i="1"/>
  <c r="AS1070" i="1"/>
  <c r="AT1070" i="1"/>
  <c r="AU1070" i="1"/>
  <c r="AV1070" i="1"/>
  <c r="AX1070" i="1"/>
  <c r="AY1070" i="1"/>
  <c r="BA1070" i="1"/>
  <c r="BB1070" i="1"/>
  <c r="AB1071" i="1"/>
  <c r="AE1071" i="1"/>
  <c r="AF1071" i="1"/>
  <c r="AG1071" i="1"/>
  <c r="AH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X1071" i="1"/>
  <c r="AY1071" i="1"/>
  <c r="BA1071" i="1"/>
  <c r="BB1071" i="1"/>
  <c r="AB1072" i="1"/>
  <c r="AE1072" i="1"/>
  <c r="AF1072" i="1"/>
  <c r="AG1072" i="1"/>
  <c r="AH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X1072" i="1"/>
  <c r="AY1072" i="1"/>
  <c r="BA1072" i="1"/>
  <c r="BB1072" i="1"/>
  <c r="AB1073" i="1"/>
  <c r="AE1073" i="1"/>
  <c r="AF1073" i="1"/>
  <c r="AG1073" i="1"/>
  <c r="AH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X1073" i="1"/>
  <c r="AY1073" i="1"/>
  <c r="BA1073" i="1"/>
  <c r="BB1073" i="1"/>
  <c r="AB1074" i="1"/>
  <c r="AE1074" i="1"/>
  <c r="AF1074" i="1"/>
  <c r="AG1074" i="1"/>
  <c r="AH1074" i="1"/>
  <c r="AK1074" i="1"/>
  <c r="AL1074" i="1"/>
  <c r="AM1074" i="1"/>
  <c r="AN1074" i="1"/>
  <c r="AO1074" i="1"/>
  <c r="AP1074" i="1"/>
  <c r="V1074" i="1" s="1"/>
  <c r="W1074" i="1" s="1"/>
  <c r="AQ1074" i="1"/>
  <c r="AR1074" i="1"/>
  <c r="AS1074" i="1"/>
  <c r="AT1074" i="1"/>
  <c r="AU1074" i="1"/>
  <c r="AV1074" i="1"/>
  <c r="AX1074" i="1"/>
  <c r="AY1074" i="1"/>
  <c r="BA1074" i="1"/>
  <c r="BB1074" i="1"/>
  <c r="AB1075" i="1"/>
  <c r="AE1075" i="1"/>
  <c r="AF1075" i="1"/>
  <c r="AG1075" i="1"/>
  <c r="AH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X1075" i="1"/>
  <c r="AY1075" i="1"/>
  <c r="BA1075" i="1"/>
  <c r="BB1075" i="1"/>
  <c r="AB1076" i="1"/>
  <c r="AE1076" i="1"/>
  <c r="AF1076" i="1"/>
  <c r="AG1076" i="1"/>
  <c r="AH1076" i="1"/>
  <c r="AK1076" i="1"/>
  <c r="AL1076" i="1"/>
  <c r="AM1076" i="1"/>
  <c r="AN1076" i="1"/>
  <c r="AO1076" i="1"/>
  <c r="AP1076" i="1"/>
  <c r="V1076" i="1" s="1"/>
  <c r="W1076" i="1" s="1"/>
  <c r="AQ1076" i="1"/>
  <c r="AR1076" i="1"/>
  <c r="AS1076" i="1"/>
  <c r="AT1076" i="1"/>
  <c r="AU1076" i="1"/>
  <c r="AV1076" i="1"/>
  <c r="AX1076" i="1"/>
  <c r="AY1076" i="1"/>
  <c r="BA1076" i="1"/>
  <c r="BB1076" i="1"/>
  <c r="AB1077" i="1"/>
  <c r="AE1077" i="1"/>
  <c r="AF1077" i="1"/>
  <c r="AG1077" i="1"/>
  <c r="AH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X1077" i="1"/>
  <c r="AY1077" i="1"/>
  <c r="BA1077" i="1"/>
  <c r="BB1077" i="1"/>
  <c r="AB1078" i="1"/>
  <c r="AE1078" i="1"/>
  <c r="AF1078" i="1"/>
  <c r="AG1078" i="1"/>
  <c r="AH1078" i="1"/>
  <c r="AK1078" i="1"/>
  <c r="AL1078" i="1"/>
  <c r="AM1078" i="1"/>
  <c r="AN1078" i="1"/>
  <c r="AO1078" i="1"/>
  <c r="AP1078" i="1"/>
  <c r="V1078" i="1" s="1"/>
  <c r="W1078" i="1" s="1"/>
  <c r="AQ1078" i="1"/>
  <c r="AR1078" i="1"/>
  <c r="AS1078" i="1"/>
  <c r="AT1078" i="1"/>
  <c r="AU1078" i="1"/>
  <c r="AV1078" i="1"/>
  <c r="AX1078" i="1"/>
  <c r="AY1078" i="1"/>
  <c r="BA1078" i="1"/>
  <c r="BB1078" i="1"/>
  <c r="AB1079" i="1"/>
  <c r="AE1079" i="1"/>
  <c r="AF1079" i="1"/>
  <c r="AG1079" i="1"/>
  <c r="AH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X1079" i="1"/>
  <c r="AY1079" i="1"/>
  <c r="BA1079" i="1"/>
  <c r="BB1079" i="1"/>
  <c r="AB1080" i="1"/>
  <c r="AE1080" i="1"/>
  <c r="AF1080" i="1"/>
  <c r="AG1080" i="1"/>
  <c r="AH1080" i="1"/>
  <c r="AK1080" i="1"/>
  <c r="AL1080" i="1"/>
  <c r="AM1080" i="1"/>
  <c r="AN1080" i="1"/>
  <c r="AO1080" i="1"/>
  <c r="AP1080" i="1"/>
  <c r="V1080" i="1" s="1"/>
  <c r="W1080" i="1" s="1"/>
  <c r="AQ1080" i="1"/>
  <c r="AR1080" i="1"/>
  <c r="AS1080" i="1"/>
  <c r="AT1080" i="1"/>
  <c r="AU1080" i="1"/>
  <c r="AV1080" i="1"/>
  <c r="AX1080" i="1"/>
  <c r="AY1080" i="1"/>
  <c r="BA1080" i="1"/>
  <c r="BB1080" i="1"/>
  <c r="AB1081" i="1"/>
  <c r="AE1081" i="1"/>
  <c r="AF1081" i="1"/>
  <c r="AG1081" i="1"/>
  <c r="AH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X1081" i="1"/>
  <c r="AY1081" i="1"/>
  <c r="BA1081" i="1"/>
  <c r="BB1081" i="1"/>
  <c r="AB1082" i="1"/>
  <c r="AE1082" i="1"/>
  <c r="AF1082" i="1"/>
  <c r="AG1082" i="1"/>
  <c r="AH1082" i="1"/>
  <c r="AK1082" i="1"/>
  <c r="AL1082" i="1"/>
  <c r="AM1082" i="1"/>
  <c r="AN1082" i="1"/>
  <c r="AO1082" i="1"/>
  <c r="AP1082" i="1"/>
  <c r="V1082" i="1" s="1"/>
  <c r="W1082" i="1" s="1"/>
  <c r="AQ1082" i="1"/>
  <c r="AR1082" i="1"/>
  <c r="AS1082" i="1"/>
  <c r="AT1082" i="1"/>
  <c r="AU1082" i="1"/>
  <c r="AV1082" i="1"/>
  <c r="AX1082" i="1"/>
  <c r="AY1082" i="1"/>
  <c r="BA1082" i="1"/>
  <c r="BB1082" i="1"/>
  <c r="AB1083" i="1"/>
  <c r="AE1083" i="1"/>
  <c r="AF1083" i="1"/>
  <c r="AG1083" i="1"/>
  <c r="AH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X1083" i="1"/>
  <c r="AY1083" i="1"/>
  <c r="BA1083" i="1"/>
  <c r="BB1083" i="1"/>
  <c r="AB1084" i="1"/>
  <c r="AE1084" i="1"/>
  <c r="AF1084" i="1"/>
  <c r="AG1084" i="1"/>
  <c r="AH1084" i="1"/>
  <c r="AK1084" i="1"/>
  <c r="AL1084" i="1"/>
  <c r="AM1084" i="1"/>
  <c r="AN1084" i="1"/>
  <c r="AO1084" i="1"/>
  <c r="AP1084" i="1"/>
  <c r="V1084" i="1" s="1"/>
  <c r="W1084" i="1" s="1"/>
  <c r="AQ1084" i="1"/>
  <c r="AR1084" i="1"/>
  <c r="AS1084" i="1"/>
  <c r="AT1084" i="1"/>
  <c r="AU1084" i="1"/>
  <c r="AV1084" i="1"/>
  <c r="AX1084" i="1"/>
  <c r="AY1084" i="1"/>
  <c r="BA1084" i="1"/>
  <c r="BB1084" i="1"/>
  <c r="AB1085" i="1"/>
  <c r="AE1085" i="1"/>
  <c r="AF1085" i="1"/>
  <c r="AG1085" i="1"/>
  <c r="AH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X1085" i="1"/>
  <c r="AY1085" i="1"/>
  <c r="BA1085" i="1"/>
  <c r="BB1085" i="1"/>
  <c r="AB1086" i="1"/>
  <c r="AE1086" i="1"/>
  <c r="AF1086" i="1"/>
  <c r="AG1086" i="1"/>
  <c r="AH1086" i="1"/>
  <c r="AK1086" i="1"/>
  <c r="AL1086" i="1"/>
  <c r="AM1086" i="1"/>
  <c r="AN1086" i="1"/>
  <c r="AO1086" i="1"/>
  <c r="AP1086" i="1"/>
  <c r="V1086" i="1" s="1"/>
  <c r="W1086" i="1" s="1"/>
  <c r="AQ1086" i="1"/>
  <c r="AR1086" i="1"/>
  <c r="AS1086" i="1"/>
  <c r="AT1086" i="1"/>
  <c r="AU1086" i="1"/>
  <c r="AV1086" i="1"/>
  <c r="AX1086" i="1"/>
  <c r="AY1086" i="1"/>
  <c r="BA1086" i="1"/>
  <c r="BB1086" i="1"/>
  <c r="AB1087" i="1"/>
  <c r="AE1087" i="1"/>
  <c r="AF1087" i="1"/>
  <c r="AG1087" i="1"/>
  <c r="AH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X1087" i="1"/>
  <c r="AY1087" i="1"/>
  <c r="BA1087" i="1"/>
  <c r="BB1087" i="1"/>
  <c r="AB1088" i="1"/>
  <c r="AE1088" i="1"/>
  <c r="AF1088" i="1"/>
  <c r="AG1088" i="1"/>
  <c r="AH1088" i="1"/>
  <c r="AK1088" i="1"/>
  <c r="AL1088" i="1"/>
  <c r="AM1088" i="1"/>
  <c r="AN1088" i="1"/>
  <c r="AO1088" i="1"/>
  <c r="AP1088" i="1"/>
  <c r="V1088" i="1" s="1"/>
  <c r="W1088" i="1" s="1"/>
  <c r="AQ1088" i="1"/>
  <c r="AR1088" i="1"/>
  <c r="AS1088" i="1"/>
  <c r="AT1088" i="1"/>
  <c r="AU1088" i="1"/>
  <c r="AV1088" i="1"/>
  <c r="AX1088" i="1"/>
  <c r="AY1088" i="1"/>
  <c r="BA1088" i="1"/>
  <c r="BB1088" i="1"/>
  <c r="AB1089" i="1"/>
  <c r="AE1089" i="1"/>
  <c r="AF1089" i="1"/>
  <c r="AG1089" i="1"/>
  <c r="AH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X1089" i="1"/>
  <c r="AY1089" i="1"/>
  <c r="BA1089" i="1"/>
  <c r="BB1089" i="1"/>
  <c r="AB1090" i="1"/>
  <c r="AE1090" i="1"/>
  <c r="AF1090" i="1"/>
  <c r="AG1090" i="1"/>
  <c r="AH1090" i="1"/>
  <c r="AK1090" i="1"/>
  <c r="AL1090" i="1"/>
  <c r="AM1090" i="1"/>
  <c r="AN1090" i="1"/>
  <c r="AO1090" i="1"/>
  <c r="AP1090" i="1"/>
  <c r="V1090" i="1" s="1"/>
  <c r="W1090" i="1" s="1"/>
  <c r="AQ1090" i="1"/>
  <c r="AR1090" i="1"/>
  <c r="AS1090" i="1"/>
  <c r="AT1090" i="1"/>
  <c r="AU1090" i="1"/>
  <c r="AV1090" i="1"/>
  <c r="AX1090" i="1"/>
  <c r="AY1090" i="1"/>
  <c r="BA1090" i="1"/>
  <c r="BB1090" i="1"/>
  <c r="AB1091" i="1"/>
  <c r="AE1091" i="1"/>
  <c r="AF1091" i="1"/>
  <c r="AG1091" i="1"/>
  <c r="AH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X1091" i="1"/>
  <c r="AY1091" i="1"/>
  <c r="BA1091" i="1"/>
  <c r="BB1091" i="1"/>
  <c r="AB1092" i="1"/>
  <c r="AE1092" i="1"/>
  <c r="AF1092" i="1"/>
  <c r="AG1092" i="1"/>
  <c r="AH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X1092" i="1"/>
  <c r="AY1092" i="1"/>
  <c r="BA1092" i="1"/>
  <c r="BB1092" i="1"/>
  <c r="AB1093" i="1"/>
  <c r="AE1093" i="1"/>
  <c r="AF1093" i="1"/>
  <c r="AG1093" i="1"/>
  <c r="AH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X1093" i="1"/>
  <c r="AY1093" i="1"/>
  <c r="BA1093" i="1"/>
  <c r="BB1093" i="1"/>
  <c r="AB1094" i="1"/>
  <c r="AE1094" i="1"/>
  <c r="AF1094" i="1"/>
  <c r="AG1094" i="1"/>
  <c r="AH1094" i="1"/>
  <c r="AK1094" i="1"/>
  <c r="AL1094" i="1"/>
  <c r="AM1094" i="1"/>
  <c r="AN1094" i="1"/>
  <c r="AO1094" i="1"/>
  <c r="AP1094" i="1"/>
  <c r="V1094" i="1" s="1"/>
  <c r="W1094" i="1" s="1"/>
  <c r="AQ1094" i="1"/>
  <c r="AR1094" i="1"/>
  <c r="AS1094" i="1"/>
  <c r="AT1094" i="1"/>
  <c r="AU1094" i="1"/>
  <c r="AV1094" i="1"/>
  <c r="AX1094" i="1"/>
  <c r="AY1094" i="1"/>
  <c r="BA1094" i="1"/>
  <c r="BB1094" i="1"/>
  <c r="AB1095" i="1"/>
  <c r="AE1095" i="1"/>
  <c r="AF1095" i="1"/>
  <c r="AG1095" i="1"/>
  <c r="AH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X1095" i="1"/>
  <c r="AY1095" i="1"/>
  <c r="BA1095" i="1"/>
  <c r="BB1095" i="1"/>
  <c r="AB1096" i="1"/>
  <c r="AE1096" i="1"/>
  <c r="AF1096" i="1"/>
  <c r="AG1096" i="1"/>
  <c r="AH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X1096" i="1"/>
  <c r="AY1096" i="1"/>
  <c r="BA1096" i="1"/>
  <c r="BB1096" i="1"/>
  <c r="AB1097" i="1"/>
  <c r="AE1097" i="1"/>
  <c r="AF1097" i="1"/>
  <c r="AG1097" i="1"/>
  <c r="AH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X1097" i="1"/>
  <c r="AY1097" i="1"/>
  <c r="BA1097" i="1"/>
  <c r="BB1097" i="1"/>
  <c r="AB1098" i="1"/>
  <c r="AE1098" i="1"/>
  <c r="AF1098" i="1"/>
  <c r="AG1098" i="1"/>
  <c r="AH1098" i="1"/>
  <c r="AK1098" i="1"/>
  <c r="AL1098" i="1"/>
  <c r="AM1098" i="1"/>
  <c r="AN1098" i="1"/>
  <c r="AO1098" i="1"/>
  <c r="AP1098" i="1"/>
  <c r="V1098" i="1" s="1"/>
  <c r="W1098" i="1" s="1"/>
  <c r="AQ1098" i="1"/>
  <c r="AR1098" i="1"/>
  <c r="AS1098" i="1"/>
  <c r="AT1098" i="1"/>
  <c r="AU1098" i="1"/>
  <c r="AV1098" i="1"/>
  <c r="AX1098" i="1"/>
  <c r="AY1098" i="1"/>
  <c r="BA1098" i="1"/>
  <c r="BB1098" i="1"/>
  <c r="AB1099" i="1"/>
  <c r="AE1099" i="1"/>
  <c r="AF1099" i="1"/>
  <c r="AG1099" i="1"/>
  <c r="AH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X1099" i="1"/>
  <c r="AY1099" i="1"/>
  <c r="BA1099" i="1"/>
  <c r="BB1099" i="1"/>
  <c r="AB1100" i="1"/>
  <c r="AE1100" i="1"/>
  <c r="AF1100" i="1"/>
  <c r="AG1100" i="1"/>
  <c r="AH1100" i="1"/>
  <c r="AK1100" i="1"/>
  <c r="AL1100" i="1"/>
  <c r="AM1100" i="1"/>
  <c r="AN1100" i="1"/>
  <c r="AO1100" i="1"/>
  <c r="AP1100" i="1"/>
  <c r="V1100" i="1" s="1"/>
  <c r="W1100" i="1" s="1"/>
  <c r="AQ1100" i="1"/>
  <c r="AR1100" i="1"/>
  <c r="AS1100" i="1"/>
  <c r="AT1100" i="1"/>
  <c r="AU1100" i="1"/>
  <c r="AV1100" i="1"/>
  <c r="AX1100" i="1"/>
  <c r="AY1100" i="1"/>
  <c r="BA1100" i="1"/>
  <c r="BB1100" i="1"/>
  <c r="AB1101" i="1"/>
  <c r="AE1101" i="1"/>
  <c r="AF1101" i="1"/>
  <c r="AG1101" i="1"/>
  <c r="AH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X1101" i="1"/>
  <c r="AY1101" i="1"/>
  <c r="BA1101" i="1"/>
  <c r="BB1101" i="1"/>
  <c r="AB1102" i="1"/>
  <c r="AE1102" i="1"/>
  <c r="AF1102" i="1"/>
  <c r="AG1102" i="1"/>
  <c r="AH1102" i="1"/>
  <c r="AK1102" i="1"/>
  <c r="AL1102" i="1"/>
  <c r="AM1102" i="1"/>
  <c r="AN1102" i="1"/>
  <c r="AO1102" i="1"/>
  <c r="AP1102" i="1"/>
  <c r="V1102" i="1" s="1"/>
  <c r="W1102" i="1" s="1"/>
  <c r="AQ1102" i="1"/>
  <c r="AR1102" i="1"/>
  <c r="AS1102" i="1"/>
  <c r="AT1102" i="1"/>
  <c r="AU1102" i="1"/>
  <c r="AV1102" i="1"/>
  <c r="AX1102" i="1"/>
  <c r="AY1102" i="1"/>
  <c r="BA1102" i="1"/>
  <c r="BB1102" i="1"/>
  <c r="AB1103" i="1"/>
  <c r="AE1103" i="1"/>
  <c r="AF1103" i="1"/>
  <c r="AG1103" i="1"/>
  <c r="AH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X1103" i="1"/>
  <c r="AY1103" i="1"/>
  <c r="BA1103" i="1"/>
  <c r="BB1103" i="1"/>
  <c r="AB1104" i="1"/>
  <c r="AE1104" i="1"/>
  <c r="AF1104" i="1"/>
  <c r="AG1104" i="1"/>
  <c r="AH1104" i="1"/>
  <c r="AK1104" i="1"/>
  <c r="AL1104" i="1"/>
  <c r="AM1104" i="1"/>
  <c r="AN1104" i="1"/>
  <c r="AO1104" i="1"/>
  <c r="AP1104" i="1"/>
  <c r="V1104" i="1" s="1"/>
  <c r="W1104" i="1" s="1"/>
  <c r="AQ1104" i="1"/>
  <c r="AR1104" i="1"/>
  <c r="AS1104" i="1"/>
  <c r="AT1104" i="1"/>
  <c r="AU1104" i="1"/>
  <c r="AV1104" i="1"/>
  <c r="AX1104" i="1"/>
  <c r="AY1104" i="1"/>
  <c r="BA1104" i="1"/>
  <c r="BB1104" i="1"/>
  <c r="AB1105" i="1"/>
  <c r="AE1105" i="1"/>
  <c r="AF1105" i="1"/>
  <c r="AG1105" i="1"/>
  <c r="AH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X1105" i="1"/>
  <c r="AY1105" i="1"/>
  <c r="BA1105" i="1"/>
  <c r="BB1105" i="1"/>
  <c r="AB1106" i="1"/>
  <c r="AE1106" i="1"/>
  <c r="AF1106" i="1"/>
  <c r="AG1106" i="1"/>
  <c r="AH1106" i="1"/>
  <c r="AK1106" i="1"/>
  <c r="AL1106" i="1"/>
  <c r="AM1106" i="1"/>
  <c r="AN1106" i="1"/>
  <c r="AO1106" i="1"/>
  <c r="AP1106" i="1"/>
  <c r="V1106" i="1" s="1"/>
  <c r="W1106" i="1" s="1"/>
  <c r="AQ1106" i="1"/>
  <c r="AR1106" i="1"/>
  <c r="AS1106" i="1"/>
  <c r="AT1106" i="1"/>
  <c r="AU1106" i="1"/>
  <c r="AV1106" i="1"/>
  <c r="AX1106" i="1"/>
  <c r="AY1106" i="1"/>
  <c r="BA1106" i="1"/>
  <c r="BB1106" i="1"/>
  <c r="AB1107" i="1"/>
  <c r="AE1107" i="1"/>
  <c r="AF1107" i="1"/>
  <c r="AG1107" i="1"/>
  <c r="AH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X1107" i="1"/>
  <c r="AY1107" i="1"/>
  <c r="BA1107" i="1"/>
  <c r="BB1107" i="1"/>
  <c r="AB1108" i="1"/>
  <c r="AD1108" i="1"/>
  <c r="AE1108" i="1"/>
  <c r="AF1108" i="1"/>
  <c r="AG1108" i="1"/>
  <c r="AH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X1108" i="1"/>
  <c r="AY1108" i="1"/>
  <c r="BA1108" i="1"/>
  <c r="BB1108" i="1"/>
  <c r="AB1109" i="1"/>
  <c r="AE1109" i="1"/>
  <c r="AF1109" i="1"/>
  <c r="AG1109" i="1"/>
  <c r="AH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X1109" i="1"/>
  <c r="AY1109" i="1"/>
  <c r="BA1109" i="1"/>
  <c r="BB1109" i="1"/>
  <c r="AB1110" i="1"/>
  <c r="AE1110" i="1"/>
  <c r="AF1110" i="1"/>
  <c r="AG1110" i="1"/>
  <c r="AH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X1110" i="1"/>
  <c r="AY1110" i="1"/>
  <c r="BA1110" i="1"/>
  <c r="BB1110" i="1"/>
  <c r="AB1111" i="1"/>
  <c r="AE1111" i="1"/>
  <c r="AF1111" i="1"/>
  <c r="AG1111" i="1"/>
  <c r="AH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X1111" i="1"/>
  <c r="AY1111" i="1"/>
  <c r="BA1111" i="1"/>
  <c r="BB1111" i="1"/>
  <c r="AB1112" i="1"/>
  <c r="AD1112" i="1"/>
  <c r="AE1112" i="1"/>
  <c r="AF1112" i="1"/>
  <c r="AG1112" i="1"/>
  <c r="AH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X1112" i="1"/>
  <c r="AY1112" i="1"/>
  <c r="BA1112" i="1"/>
  <c r="BB1112" i="1"/>
  <c r="AB1113" i="1"/>
  <c r="AE1113" i="1"/>
  <c r="AF1113" i="1"/>
  <c r="AG1113" i="1"/>
  <c r="AH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X1113" i="1"/>
  <c r="AY1113" i="1"/>
  <c r="BA1113" i="1"/>
  <c r="BB1113" i="1"/>
  <c r="AB1114" i="1"/>
  <c r="AD1114" i="1"/>
  <c r="AE1114" i="1"/>
  <c r="AF1114" i="1"/>
  <c r="AG1114" i="1"/>
  <c r="AH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X1114" i="1"/>
  <c r="AY1114" i="1"/>
  <c r="BA1114" i="1"/>
  <c r="BB1114" i="1"/>
  <c r="AB1115" i="1"/>
  <c r="AE1115" i="1"/>
  <c r="AF1115" i="1"/>
  <c r="AG1115" i="1"/>
  <c r="AH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X1115" i="1"/>
  <c r="AY1115" i="1"/>
  <c r="BA1115" i="1"/>
  <c r="BB1115" i="1"/>
  <c r="AB1116" i="1"/>
  <c r="AD1116" i="1"/>
  <c r="AE1116" i="1"/>
  <c r="AF1116" i="1"/>
  <c r="AG1116" i="1"/>
  <c r="AH1116" i="1"/>
  <c r="AK1116" i="1"/>
  <c r="AL1116" i="1"/>
  <c r="AM1116" i="1"/>
  <c r="AN1116" i="1"/>
  <c r="AO1116" i="1"/>
  <c r="AP1116" i="1"/>
  <c r="V1116" i="1" s="1"/>
  <c r="W1116" i="1" s="1"/>
  <c r="AQ1116" i="1"/>
  <c r="AR1116" i="1"/>
  <c r="AS1116" i="1"/>
  <c r="AT1116" i="1"/>
  <c r="AU1116" i="1"/>
  <c r="AV1116" i="1"/>
  <c r="AX1116" i="1"/>
  <c r="AY1116" i="1"/>
  <c r="BA1116" i="1"/>
  <c r="BB1116" i="1"/>
  <c r="AB1117" i="1"/>
  <c r="AE1117" i="1"/>
  <c r="AF1117" i="1"/>
  <c r="AG1117" i="1"/>
  <c r="AH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X1117" i="1"/>
  <c r="AY1117" i="1"/>
  <c r="BA1117" i="1"/>
  <c r="BB1117" i="1"/>
  <c r="AB1118" i="1"/>
  <c r="AD1118" i="1"/>
  <c r="AE1118" i="1"/>
  <c r="AF1118" i="1"/>
  <c r="AG1118" i="1"/>
  <c r="AH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X1118" i="1"/>
  <c r="AY1118" i="1"/>
  <c r="BA1118" i="1"/>
  <c r="BB1118" i="1"/>
  <c r="AB1119" i="1"/>
  <c r="AE1119" i="1"/>
  <c r="AF1119" i="1"/>
  <c r="AG1119" i="1"/>
  <c r="AH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X1119" i="1"/>
  <c r="AY1119" i="1"/>
  <c r="BA1119" i="1"/>
  <c r="BB1119" i="1"/>
  <c r="AB1120" i="1"/>
  <c r="AE1120" i="1"/>
  <c r="AF1120" i="1"/>
  <c r="AG1120" i="1"/>
  <c r="AH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X1120" i="1"/>
  <c r="AY1120" i="1"/>
  <c r="BA1120" i="1"/>
  <c r="BB1120" i="1"/>
  <c r="AB1121" i="1"/>
  <c r="AE1121" i="1"/>
  <c r="AF1121" i="1"/>
  <c r="AG1121" i="1"/>
  <c r="AH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X1121" i="1"/>
  <c r="AY1121" i="1"/>
  <c r="BA1121" i="1"/>
  <c r="BB1121" i="1"/>
  <c r="AB1122" i="1"/>
  <c r="AE1122" i="1"/>
  <c r="AF1122" i="1"/>
  <c r="AG1122" i="1"/>
  <c r="AH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X1122" i="1"/>
  <c r="AY1122" i="1"/>
  <c r="BA1122" i="1"/>
  <c r="BB1122" i="1"/>
  <c r="AB1123" i="1"/>
  <c r="AE1123" i="1"/>
  <c r="AF1123" i="1"/>
  <c r="AG1123" i="1"/>
  <c r="AH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X1123" i="1"/>
  <c r="AY1123" i="1"/>
  <c r="BA1123" i="1"/>
  <c r="BB1123" i="1"/>
  <c r="AB1124" i="1"/>
  <c r="AE1124" i="1"/>
  <c r="AF1124" i="1"/>
  <c r="AG1124" i="1"/>
  <c r="AH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X1124" i="1"/>
  <c r="AY1124" i="1"/>
  <c r="BA1124" i="1"/>
  <c r="BB1124" i="1"/>
  <c r="AB1125" i="1"/>
  <c r="AE1125" i="1"/>
  <c r="AF1125" i="1"/>
  <c r="AG1125" i="1"/>
  <c r="AH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X1125" i="1"/>
  <c r="AY1125" i="1"/>
  <c r="BA1125" i="1"/>
  <c r="BB1125" i="1"/>
  <c r="AB1126" i="1"/>
  <c r="AE1126" i="1"/>
  <c r="AF1126" i="1"/>
  <c r="AG1126" i="1"/>
  <c r="AH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X1126" i="1"/>
  <c r="AY1126" i="1"/>
  <c r="BA1126" i="1"/>
  <c r="BB1126" i="1"/>
  <c r="AB1127" i="1"/>
  <c r="AE1127" i="1"/>
  <c r="AF1127" i="1"/>
  <c r="AG1127" i="1"/>
  <c r="AH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X1127" i="1"/>
  <c r="AY1127" i="1"/>
  <c r="BA1127" i="1"/>
  <c r="BB1127" i="1"/>
  <c r="AB1128" i="1"/>
  <c r="AE1128" i="1"/>
  <c r="AF1128" i="1"/>
  <c r="AG1128" i="1"/>
  <c r="AH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X1128" i="1"/>
  <c r="AY1128" i="1"/>
  <c r="BA1128" i="1"/>
  <c r="BB1128" i="1"/>
  <c r="AB1129" i="1"/>
  <c r="AE1129" i="1"/>
  <c r="AF1129" i="1"/>
  <c r="AG1129" i="1"/>
  <c r="AH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X1129" i="1"/>
  <c r="AY1129" i="1"/>
  <c r="BA1129" i="1"/>
  <c r="BB1129" i="1"/>
  <c r="AB1130" i="1"/>
  <c r="AE1130" i="1"/>
  <c r="AF1130" i="1"/>
  <c r="AG1130" i="1"/>
  <c r="AH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X1130" i="1"/>
  <c r="AY1130" i="1"/>
  <c r="BA1130" i="1"/>
  <c r="BB1130" i="1"/>
  <c r="AB1131" i="1"/>
  <c r="AE1131" i="1"/>
  <c r="AF1131" i="1"/>
  <c r="AG1131" i="1"/>
  <c r="AH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X1131" i="1"/>
  <c r="AY1131" i="1"/>
  <c r="BA1131" i="1"/>
  <c r="BB1131" i="1"/>
  <c r="AB1132" i="1"/>
  <c r="AE1132" i="1"/>
  <c r="AF1132" i="1"/>
  <c r="AG1132" i="1"/>
  <c r="AH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X1132" i="1"/>
  <c r="AY1132" i="1"/>
  <c r="BA1132" i="1"/>
  <c r="BB1132" i="1"/>
  <c r="AB1133" i="1"/>
  <c r="AE1133" i="1"/>
  <c r="AF1133" i="1"/>
  <c r="AG1133" i="1"/>
  <c r="AH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X1133" i="1"/>
  <c r="AY1133" i="1"/>
  <c r="BA1133" i="1"/>
  <c r="BB1133" i="1"/>
  <c r="AB1134" i="1"/>
  <c r="AE1134" i="1"/>
  <c r="AF1134" i="1"/>
  <c r="AG1134" i="1"/>
  <c r="AH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X1134" i="1"/>
  <c r="AY1134" i="1"/>
  <c r="BA1134" i="1"/>
  <c r="BB1134" i="1"/>
  <c r="AB1135" i="1"/>
  <c r="AE1135" i="1"/>
  <c r="AF1135" i="1"/>
  <c r="AG1135" i="1"/>
  <c r="AH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X1135" i="1"/>
  <c r="AY1135" i="1"/>
  <c r="BA1135" i="1"/>
  <c r="BB1135" i="1"/>
  <c r="AB1136" i="1"/>
  <c r="AE1136" i="1"/>
  <c r="AF1136" i="1"/>
  <c r="AG1136" i="1"/>
  <c r="AH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X1136" i="1"/>
  <c r="AY1136" i="1"/>
  <c r="BA1136" i="1"/>
  <c r="BB1136" i="1"/>
  <c r="AB1137" i="1"/>
  <c r="AE1137" i="1"/>
  <c r="AF1137" i="1"/>
  <c r="AG1137" i="1"/>
  <c r="AH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X1137" i="1"/>
  <c r="AY1137" i="1"/>
  <c r="BA1137" i="1"/>
  <c r="BB1137" i="1"/>
  <c r="AB1138" i="1"/>
  <c r="AE1138" i="1"/>
  <c r="AF1138" i="1"/>
  <c r="AG1138" i="1"/>
  <c r="AH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X1138" i="1"/>
  <c r="AY1138" i="1"/>
  <c r="BA1138" i="1"/>
  <c r="BB1138" i="1"/>
  <c r="AB1139" i="1"/>
  <c r="AE1139" i="1"/>
  <c r="AF1139" i="1"/>
  <c r="AG1139" i="1"/>
  <c r="AH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X1139" i="1"/>
  <c r="AY1139" i="1"/>
  <c r="BA1139" i="1"/>
  <c r="BB1139" i="1"/>
  <c r="AB1140" i="1"/>
  <c r="AE1140" i="1"/>
  <c r="AF1140" i="1"/>
  <c r="AG1140" i="1"/>
  <c r="AH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X1140" i="1"/>
  <c r="AY1140" i="1"/>
  <c r="BA1140" i="1"/>
  <c r="BB1140" i="1"/>
  <c r="AB1141" i="1"/>
  <c r="AE1141" i="1"/>
  <c r="AF1141" i="1"/>
  <c r="AG1141" i="1"/>
  <c r="AH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X1141" i="1"/>
  <c r="AY1141" i="1"/>
  <c r="BA1141" i="1"/>
  <c r="BB1141" i="1"/>
  <c r="AB1142" i="1"/>
  <c r="AE1142" i="1"/>
  <c r="AF1142" i="1"/>
  <c r="AG1142" i="1"/>
  <c r="AH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X1142" i="1"/>
  <c r="AY1142" i="1"/>
  <c r="BA1142" i="1"/>
  <c r="BB1142" i="1"/>
  <c r="AB1143" i="1"/>
  <c r="AE1143" i="1"/>
  <c r="AF1143" i="1"/>
  <c r="AG1143" i="1"/>
  <c r="AH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X1143" i="1"/>
  <c r="AY1143" i="1"/>
  <c r="BA1143" i="1"/>
  <c r="BB1143" i="1"/>
  <c r="AB1144" i="1"/>
  <c r="AE1144" i="1"/>
  <c r="AF1144" i="1"/>
  <c r="AG1144" i="1"/>
  <c r="AH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X1144" i="1"/>
  <c r="AY1144" i="1"/>
  <c r="BA1144" i="1"/>
  <c r="BB1144" i="1"/>
  <c r="AB1145" i="1"/>
  <c r="AE1145" i="1"/>
  <c r="AF1145" i="1"/>
  <c r="AG1145" i="1"/>
  <c r="AH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X1145" i="1"/>
  <c r="AY1145" i="1"/>
  <c r="BA1145" i="1"/>
  <c r="BB1145" i="1"/>
  <c r="AB1146" i="1"/>
  <c r="AE1146" i="1"/>
  <c r="AF1146" i="1"/>
  <c r="AG1146" i="1"/>
  <c r="AH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X1146" i="1"/>
  <c r="AY1146" i="1"/>
  <c r="BA1146" i="1"/>
  <c r="BB1146" i="1"/>
  <c r="AB1147" i="1"/>
  <c r="AE1147" i="1"/>
  <c r="AF1147" i="1"/>
  <c r="AG1147" i="1"/>
  <c r="AH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X1147" i="1"/>
  <c r="AY1147" i="1"/>
  <c r="BA1147" i="1"/>
  <c r="BB1147" i="1"/>
  <c r="AB1148" i="1"/>
  <c r="AE1148" i="1"/>
  <c r="AF1148" i="1"/>
  <c r="AG1148" i="1"/>
  <c r="AH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X1148" i="1"/>
  <c r="AY1148" i="1"/>
  <c r="BA1148" i="1"/>
  <c r="BB1148" i="1"/>
  <c r="AB1149" i="1"/>
  <c r="AE1149" i="1"/>
  <c r="AF1149" i="1"/>
  <c r="AG1149" i="1"/>
  <c r="AH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X1149" i="1"/>
  <c r="AY1149" i="1"/>
  <c r="BA1149" i="1"/>
  <c r="BB1149" i="1"/>
  <c r="AB1150" i="1"/>
  <c r="AE1150" i="1"/>
  <c r="AF1150" i="1"/>
  <c r="AG1150" i="1"/>
  <c r="AH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X1150" i="1"/>
  <c r="AY1150" i="1"/>
  <c r="BA1150" i="1"/>
  <c r="BB1150" i="1"/>
  <c r="AB1151" i="1"/>
  <c r="AE1151" i="1"/>
  <c r="AF1151" i="1"/>
  <c r="AG1151" i="1"/>
  <c r="AH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X1151" i="1"/>
  <c r="AY1151" i="1"/>
  <c r="BA1151" i="1"/>
  <c r="BB1151" i="1"/>
  <c r="AB1152" i="1"/>
  <c r="AE1152" i="1"/>
  <c r="AF1152" i="1"/>
  <c r="AG1152" i="1"/>
  <c r="AH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X1152" i="1"/>
  <c r="AY1152" i="1"/>
  <c r="BA1152" i="1"/>
  <c r="BB1152" i="1"/>
  <c r="AB1153" i="1"/>
  <c r="AE1153" i="1"/>
  <c r="AF1153" i="1"/>
  <c r="AG1153" i="1"/>
  <c r="AH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X1153" i="1"/>
  <c r="AY1153" i="1"/>
  <c r="BA1153" i="1"/>
  <c r="BB1153" i="1"/>
  <c r="AB1154" i="1"/>
  <c r="AE1154" i="1"/>
  <c r="AF1154" i="1"/>
  <c r="AG1154" i="1"/>
  <c r="AH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X1154" i="1"/>
  <c r="AY1154" i="1"/>
  <c r="BA1154" i="1"/>
  <c r="BB1154" i="1"/>
  <c r="AB1155" i="1"/>
  <c r="AE1155" i="1"/>
  <c r="AF1155" i="1"/>
  <c r="AG1155" i="1"/>
  <c r="AH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X1155" i="1"/>
  <c r="AY1155" i="1"/>
  <c r="BA1155" i="1"/>
  <c r="BB1155" i="1"/>
  <c r="AB1156" i="1"/>
  <c r="AE1156" i="1"/>
  <c r="AF1156" i="1"/>
  <c r="AG1156" i="1"/>
  <c r="AH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X1156" i="1"/>
  <c r="AY1156" i="1"/>
  <c r="BA1156" i="1"/>
  <c r="BB1156" i="1"/>
  <c r="AB1157" i="1"/>
  <c r="AE1157" i="1"/>
  <c r="AF1157" i="1"/>
  <c r="AG1157" i="1"/>
  <c r="AH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X1157" i="1"/>
  <c r="AY1157" i="1"/>
  <c r="BA1157" i="1"/>
  <c r="BB1157" i="1"/>
  <c r="AB1158" i="1"/>
  <c r="AE1158" i="1"/>
  <c r="AF1158" i="1"/>
  <c r="AG1158" i="1"/>
  <c r="AH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X1158" i="1"/>
  <c r="AY1158" i="1"/>
  <c r="BA1158" i="1"/>
  <c r="BB1158" i="1"/>
  <c r="AB1159" i="1"/>
  <c r="AE1159" i="1"/>
  <c r="AF1159" i="1"/>
  <c r="AG1159" i="1"/>
  <c r="AH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X1159" i="1"/>
  <c r="AY1159" i="1"/>
  <c r="BA1159" i="1"/>
  <c r="BB1159" i="1"/>
  <c r="AB1160" i="1"/>
  <c r="AE1160" i="1"/>
  <c r="AF1160" i="1"/>
  <c r="AG1160" i="1"/>
  <c r="AH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X1160" i="1"/>
  <c r="AY1160" i="1"/>
  <c r="BA1160" i="1"/>
  <c r="BB1160" i="1"/>
  <c r="AB1161" i="1"/>
  <c r="AE1161" i="1"/>
  <c r="AF1161" i="1"/>
  <c r="AG1161" i="1"/>
  <c r="AH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X1161" i="1"/>
  <c r="AY1161" i="1"/>
  <c r="BA1161" i="1"/>
  <c r="BB1161" i="1"/>
  <c r="AB1162" i="1"/>
  <c r="AE1162" i="1"/>
  <c r="AF1162" i="1"/>
  <c r="AG1162" i="1"/>
  <c r="AH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X1162" i="1"/>
  <c r="AY1162" i="1"/>
  <c r="BA1162" i="1"/>
  <c r="BB1162" i="1"/>
  <c r="AB1163" i="1"/>
  <c r="AE1163" i="1"/>
  <c r="AF1163" i="1"/>
  <c r="AG1163" i="1"/>
  <c r="AH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X1163" i="1"/>
  <c r="AY1163" i="1"/>
  <c r="BA1163" i="1"/>
  <c r="BB1163" i="1"/>
  <c r="AB1164" i="1"/>
  <c r="AE1164" i="1"/>
  <c r="AF1164" i="1"/>
  <c r="AG1164" i="1"/>
  <c r="AH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X1164" i="1"/>
  <c r="AY1164" i="1"/>
  <c r="BA1164" i="1"/>
  <c r="BB1164" i="1"/>
  <c r="AB1165" i="1"/>
  <c r="AE1165" i="1"/>
  <c r="AF1165" i="1"/>
  <c r="AG1165" i="1"/>
  <c r="AH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X1165" i="1"/>
  <c r="AY1165" i="1"/>
  <c r="BA1165" i="1"/>
  <c r="BB1165" i="1"/>
  <c r="AB1166" i="1"/>
  <c r="AE1166" i="1"/>
  <c r="AF1166" i="1"/>
  <c r="AG1166" i="1"/>
  <c r="AH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X1166" i="1"/>
  <c r="AY1166" i="1"/>
  <c r="BA1166" i="1"/>
  <c r="BB1166" i="1"/>
  <c r="AB1167" i="1"/>
  <c r="AE1167" i="1"/>
  <c r="AF1167" i="1"/>
  <c r="AG1167" i="1"/>
  <c r="AH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X1167" i="1"/>
  <c r="AY1167" i="1"/>
  <c r="BA1167" i="1"/>
  <c r="BB1167" i="1"/>
  <c r="AB1168" i="1"/>
  <c r="AE1168" i="1"/>
  <c r="AF1168" i="1"/>
  <c r="AG1168" i="1"/>
  <c r="AH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X1168" i="1"/>
  <c r="AY1168" i="1"/>
  <c r="BA1168" i="1"/>
  <c r="BB1168" i="1"/>
  <c r="AB1169" i="1"/>
  <c r="AE1169" i="1"/>
  <c r="AF1169" i="1"/>
  <c r="AG1169" i="1"/>
  <c r="AH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X1169" i="1"/>
  <c r="AY1169" i="1"/>
  <c r="BA1169" i="1"/>
  <c r="BB1169" i="1"/>
  <c r="AB1170" i="1"/>
  <c r="AE1170" i="1"/>
  <c r="AF1170" i="1"/>
  <c r="AG1170" i="1"/>
  <c r="AH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X1170" i="1"/>
  <c r="AY1170" i="1"/>
  <c r="BA1170" i="1"/>
  <c r="BB1170" i="1"/>
  <c r="AB1171" i="1"/>
  <c r="AE1171" i="1"/>
  <c r="AF1171" i="1"/>
  <c r="AG1171" i="1"/>
  <c r="AH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X1171" i="1"/>
  <c r="AY1171" i="1"/>
  <c r="BA1171" i="1"/>
  <c r="BB1171" i="1"/>
  <c r="AB1172" i="1"/>
  <c r="AE1172" i="1"/>
  <c r="AF1172" i="1"/>
  <c r="AG1172" i="1"/>
  <c r="AH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X1172" i="1"/>
  <c r="AY1172" i="1"/>
  <c r="BA1172" i="1"/>
  <c r="BB1172" i="1"/>
  <c r="AB1173" i="1"/>
  <c r="AE1173" i="1"/>
  <c r="AF1173" i="1"/>
  <c r="AG1173" i="1"/>
  <c r="AH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X1173" i="1"/>
  <c r="AY1173" i="1"/>
  <c r="BA1173" i="1"/>
  <c r="BB1173" i="1"/>
  <c r="AB1174" i="1"/>
  <c r="AE1174" i="1"/>
  <c r="AF1174" i="1"/>
  <c r="AG1174" i="1"/>
  <c r="AH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X1174" i="1"/>
  <c r="AY1174" i="1"/>
  <c r="BA1174" i="1"/>
  <c r="BB1174" i="1"/>
  <c r="AB1175" i="1"/>
  <c r="AE1175" i="1"/>
  <c r="AF1175" i="1"/>
  <c r="AG1175" i="1"/>
  <c r="AH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X1175" i="1"/>
  <c r="AY1175" i="1"/>
  <c r="BA1175" i="1"/>
  <c r="BB1175" i="1"/>
  <c r="AB1176" i="1"/>
  <c r="AE1176" i="1"/>
  <c r="AF1176" i="1"/>
  <c r="AG1176" i="1"/>
  <c r="AH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X1176" i="1"/>
  <c r="AY1176" i="1"/>
  <c r="BA1176" i="1"/>
  <c r="BB1176" i="1"/>
  <c r="AB1177" i="1"/>
  <c r="AE1177" i="1"/>
  <c r="AF1177" i="1"/>
  <c r="AG1177" i="1"/>
  <c r="AH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X1177" i="1"/>
  <c r="AY1177" i="1"/>
  <c r="BA1177" i="1"/>
  <c r="BB1177" i="1"/>
  <c r="AB1178" i="1"/>
  <c r="AE1178" i="1"/>
  <c r="AF1178" i="1"/>
  <c r="AG1178" i="1"/>
  <c r="AH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X1178" i="1"/>
  <c r="AY1178" i="1"/>
  <c r="BA1178" i="1"/>
  <c r="BB1178" i="1"/>
  <c r="AB1179" i="1"/>
  <c r="AE1179" i="1"/>
  <c r="AF1179" i="1"/>
  <c r="AG1179" i="1"/>
  <c r="AH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X1179" i="1"/>
  <c r="AY1179" i="1"/>
  <c r="BA1179" i="1"/>
  <c r="BB1179" i="1"/>
  <c r="AB1180" i="1"/>
  <c r="AE1180" i="1"/>
  <c r="AF1180" i="1"/>
  <c r="AG1180" i="1"/>
  <c r="AH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X1180" i="1"/>
  <c r="AY1180" i="1"/>
  <c r="BA1180" i="1"/>
  <c r="BB1180" i="1"/>
  <c r="AB1181" i="1"/>
  <c r="AE1181" i="1"/>
  <c r="AF1181" i="1"/>
  <c r="AG1181" i="1"/>
  <c r="AH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X1181" i="1"/>
  <c r="AY1181" i="1"/>
  <c r="BA1181" i="1"/>
  <c r="BB1181" i="1"/>
  <c r="AB1182" i="1"/>
  <c r="AE1182" i="1"/>
  <c r="AF1182" i="1"/>
  <c r="AG1182" i="1"/>
  <c r="AH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X1182" i="1"/>
  <c r="AY1182" i="1"/>
  <c r="BA1182" i="1"/>
  <c r="BB1182" i="1"/>
  <c r="AB1183" i="1"/>
  <c r="AE1183" i="1"/>
  <c r="AF1183" i="1"/>
  <c r="AG1183" i="1"/>
  <c r="AH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X1183" i="1"/>
  <c r="AY1183" i="1"/>
  <c r="BA1183" i="1"/>
  <c r="BB1183" i="1"/>
  <c r="AB1184" i="1"/>
  <c r="AE1184" i="1"/>
  <c r="AF1184" i="1"/>
  <c r="AG1184" i="1"/>
  <c r="AH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X1184" i="1"/>
  <c r="AY1184" i="1"/>
  <c r="BA1184" i="1"/>
  <c r="BB1184" i="1"/>
  <c r="AB1185" i="1"/>
  <c r="AD1185" i="1"/>
  <c r="AE1185" i="1"/>
  <c r="AF1185" i="1"/>
  <c r="AG1185" i="1"/>
  <c r="AH1185" i="1"/>
  <c r="AK1185" i="1"/>
  <c r="AL1185" i="1"/>
  <c r="AM1185" i="1"/>
  <c r="AN1185" i="1"/>
  <c r="AO1185" i="1"/>
  <c r="AP1185" i="1"/>
  <c r="V1185" i="1" s="1"/>
  <c r="W1185" i="1" s="1"/>
  <c r="AQ1185" i="1"/>
  <c r="AR1185" i="1"/>
  <c r="AS1185" i="1"/>
  <c r="AT1185" i="1"/>
  <c r="AU1185" i="1"/>
  <c r="AV1185" i="1"/>
  <c r="AX1185" i="1"/>
  <c r="AY1185" i="1"/>
  <c r="BA1185" i="1"/>
  <c r="BB1185" i="1"/>
  <c r="AB1186" i="1"/>
  <c r="AE1186" i="1"/>
  <c r="AF1186" i="1"/>
  <c r="AG1186" i="1"/>
  <c r="AH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X1186" i="1"/>
  <c r="AY1186" i="1"/>
  <c r="BA1186" i="1"/>
  <c r="BB1186" i="1"/>
  <c r="AB1187" i="1"/>
  <c r="AE1187" i="1"/>
  <c r="AF1187" i="1"/>
  <c r="AG1187" i="1"/>
  <c r="AH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X1187" i="1"/>
  <c r="AY1187" i="1"/>
  <c r="BA1187" i="1"/>
  <c r="BB1187" i="1"/>
  <c r="AB1188" i="1"/>
  <c r="AD1188" i="1"/>
  <c r="AE1188" i="1"/>
  <c r="AF1188" i="1"/>
  <c r="AG1188" i="1"/>
  <c r="AH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X1188" i="1"/>
  <c r="AY1188" i="1"/>
  <c r="BA1188" i="1"/>
  <c r="BB1188" i="1"/>
  <c r="AB1189" i="1"/>
  <c r="AD1189" i="1"/>
  <c r="AE1189" i="1"/>
  <c r="AF1189" i="1"/>
  <c r="AG1189" i="1"/>
  <c r="AH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X1189" i="1"/>
  <c r="AY1189" i="1"/>
  <c r="BA1189" i="1"/>
  <c r="BB1189" i="1"/>
  <c r="AB1190" i="1"/>
  <c r="AE1190" i="1"/>
  <c r="AF1190" i="1"/>
  <c r="AG1190" i="1"/>
  <c r="AH1190" i="1"/>
  <c r="AK1190" i="1"/>
  <c r="AL1190" i="1"/>
  <c r="AM1190" i="1"/>
  <c r="AN1190" i="1"/>
  <c r="AO1190" i="1"/>
  <c r="AP1190" i="1"/>
  <c r="V1190" i="1" s="1"/>
  <c r="W1190" i="1" s="1"/>
  <c r="AQ1190" i="1"/>
  <c r="AR1190" i="1"/>
  <c r="AS1190" i="1"/>
  <c r="AT1190" i="1"/>
  <c r="AU1190" i="1"/>
  <c r="AV1190" i="1"/>
  <c r="AX1190" i="1"/>
  <c r="AY1190" i="1"/>
  <c r="BA1190" i="1"/>
  <c r="BB1190" i="1"/>
  <c r="AB1191" i="1"/>
  <c r="AE1191" i="1"/>
  <c r="AF1191" i="1"/>
  <c r="AG1191" i="1"/>
  <c r="AH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X1191" i="1"/>
  <c r="AY1191" i="1"/>
  <c r="BA1191" i="1"/>
  <c r="BB1191" i="1"/>
  <c r="AB1192" i="1"/>
  <c r="AE1192" i="1"/>
  <c r="AF1192" i="1"/>
  <c r="AG1192" i="1"/>
  <c r="AH1192" i="1"/>
  <c r="AK1192" i="1"/>
  <c r="AL1192" i="1"/>
  <c r="AM1192" i="1"/>
  <c r="AN1192" i="1"/>
  <c r="AO1192" i="1"/>
  <c r="AP1192" i="1"/>
  <c r="V1192" i="1" s="1"/>
  <c r="W1192" i="1" s="1"/>
  <c r="AQ1192" i="1"/>
  <c r="AR1192" i="1"/>
  <c r="AS1192" i="1"/>
  <c r="AT1192" i="1"/>
  <c r="AU1192" i="1"/>
  <c r="AV1192" i="1"/>
  <c r="AX1192" i="1"/>
  <c r="AY1192" i="1"/>
  <c r="BA1192" i="1"/>
  <c r="BB1192" i="1"/>
  <c r="AB1193" i="1"/>
  <c r="AD1193" i="1"/>
  <c r="AE1193" i="1"/>
  <c r="AF1193" i="1"/>
  <c r="AG1193" i="1"/>
  <c r="AH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X1193" i="1"/>
  <c r="AY1193" i="1"/>
  <c r="BA1193" i="1"/>
  <c r="BB1193" i="1"/>
  <c r="AB1194" i="1"/>
  <c r="AE1194" i="1"/>
  <c r="AF1194" i="1"/>
  <c r="AG1194" i="1"/>
  <c r="AH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X1194" i="1"/>
  <c r="AY1194" i="1"/>
  <c r="BA1194" i="1"/>
  <c r="BB1194" i="1"/>
  <c r="AB1195" i="1"/>
  <c r="AE1195" i="1"/>
  <c r="AF1195" i="1"/>
  <c r="AG1195" i="1"/>
  <c r="AH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X1195" i="1"/>
  <c r="AY1195" i="1"/>
  <c r="BA1195" i="1"/>
  <c r="BB1195" i="1"/>
  <c r="AB1196" i="1"/>
  <c r="AE1196" i="1"/>
  <c r="AF1196" i="1"/>
  <c r="AG1196" i="1"/>
  <c r="AH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X1196" i="1"/>
  <c r="AY1196" i="1"/>
  <c r="BA1196" i="1"/>
  <c r="BB1196" i="1"/>
  <c r="AB1197" i="1"/>
  <c r="AE1197" i="1"/>
  <c r="AF1197" i="1"/>
  <c r="AG1197" i="1"/>
  <c r="AH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X1197" i="1"/>
  <c r="AY1197" i="1"/>
  <c r="BA1197" i="1"/>
  <c r="BB1197" i="1"/>
  <c r="AB1198" i="1"/>
  <c r="AD1198" i="1"/>
  <c r="AE1198" i="1"/>
  <c r="AF1198" i="1"/>
  <c r="AG1198" i="1"/>
  <c r="AH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X1198" i="1"/>
  <c r="AY1198" i="1"/>
  <c r="BA1198" i="1"/>
  <c r="BB1198" i="1"/>
  <c r="AB1199" i="1"/>
  <c r="AE1199" i="1"/>
  <c r="AF1199" i="1"/>
  <c r="AG1199" i="1"/>
  <c r="AH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X1199" i="1"/>
  <c r="AY1199" i="1"/>
  <c r="BA1199" i="1"/>
  <c r="BB1199" i="1"/>
  <c r="AB1200" i="1"/>
  <c r="AE1200" i="1"/>
  <c r="AF1200" i="1"/>
  <c r="AG1200" i="1"/>
  <c r="AH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X1200" i="1"/>
  <c r="AY1200" i="1"/>
  <c r="BA1200" i="1"/>
  <c r="BB1200" i="1"/>
  <c r="AB1201" i="1"/>
  <c r="AE1201" i="1"/>
  <c r="AF1201" i="1"/>
  <c r="AG1201" i="1"/>
  <c r="AH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X1201" i="1"/>
  <c r="AY1201" i="1"/>
  <c r="BA1201" i="1"/>
  <c r="BB1201" i="1"/>
  <c r="AB1202" i="1"/>
  <c r="AE1202" i="1"/>
  <c r="AF1202" i="1"/>
  <c r="AG1202" i="1"/>
  <c r="AH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X1202" i="1"/>
  <c r="AY1202" i="1"/>
  <c r="BA1202" i="1"/>
  <c r="BB1202" i="1"/>
  <c r="AB1203" i="1"/>
  <c r="AE1203" i="1"/>
  <c r="AF1203" i="1"/>
  <c r="AG1203" i="1"/>
  <c r="AH1203" i="1"/>
  <c r="AK1203" i="1"/>
  <c r="AL1203" i="1"/>
  <c r="AM1203" i="1"/>
  <c r="AN1203" i="1"/>
  <c r="AO1203" i="1"/>
  <c r="AP1203" i="1"/>
  <c r="V1203" i="1" s="1"/>
  <c r="W1203" i="1" s="1"/>
  <c r="AQ1203" i="1"/>
  <c r="AR1203" i="1"/>
  <c r="AS1203" i="1"/>
  <c r="AT1203" i="1"/>
  <c r="AU1203" i="1"/>
  <c r="AV1203" i="1"/>
  <c r="AX1203" i="1"/>
  <c r="AY1203" i="1"/>
  <c r="BA1203" i="1"/>
  <c r="BB1203" i="1"/>
  <c r="AB1204" i="1"/>
  <c r="AE1204" i="1"/>
  <c r="AF1204" i="1"/>
  <c r="AG1204" i="1"/>
  <c r="AH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X1204" i="1"/>
  <c r="AY1204" i="1"/>
  <c r="BA1204" i="1"/>
  <c r="BB1204" i="1"/>
  <c r="AB1205" i="1"/>
  <c r="AE1205" i="1"/>
  <c r="AF1205" i="1"/>
  <c r="AG1205" i="1"/>
  <c r="AH1205" i="1"/>
  <c r="AK1205" i="1"/>
  <c r="AL1205" i="1"/>
  <c r="AM1205" i="1"/>
  <c r="AN1205" i="1"/>
  <c r="AO1205" i="1"/>
  <c r="AP1205" i="1"/>
  <c r="V1205" i="1" s="1"/>
  <c r="W1205" i="1" s="1"/>
  <c r="AQ1205" i="1"/>
  <c r="AR1205" i="1"/>
  <c r="AS1205" i="1"/>
  <c r="AT1205" i="1"/>
  <c r="AU1205" i="1"/>
  <c r="AV1205" i="1"/>
  <c r="AX1205" i="1"/>
  <c r="AY1205" i="1"/>
  <c r="BA1205" i="1"/>
  <c r="BB1205" i="1"/>
  <c r="AB1206" i="1"/>
  <c r="AE1206" i="1"/>
  <c r="AF1206" i="1"/>
  <c r="AG1206" i="1"/>
  <c r="AH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X1206" i="1"/>
  <c r="AY1206" i="1"/>
  <c r="BA1206" i="1"/>
  <c r="BB1206" i="1"/>
  <c r="AB1207" i="1"/>
  <c r="AE1207" i="1"/>
  <c r="AF1207" i="1"/>
  <c r="AG1207" i="1"/>
  <c r="AH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X1207" i="1"/>
  <c r="AY1207" i="1"/>
  <c r="BA1207" i="1"/>
  <c r="BB1207" i="1"/>
  <c r="AB1208" i="1"/>
  <c r="AE1208" i="1"/>
  <c r="AF1208" i="1"/>
  <c r="AG1208" i="1"/>
  <c r="AH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X1208" i="1"/>
  <c r="AY1208" i="1"/>
  <c r="BA1208" i="1"/>
  <c r="BB1208" i="1"/>
  <c r="AB1209" i="1"/>
  <c r="AE1209" i="1"/>
  <c r="AF1209" i="1"/>
  <c r="AG1209" i="1"/>
  <c r="AH1209" i="1"/>
  <c r="AK1209" i="1"/>
  <c r="AL1209" i="1"/>
  <c r="AM1209" i="1"/>
  <c r="AN1209" i="1"/>
  <c r="AO1209" i="1"/>
  <c r="AP1209" i="1"/>
  <c r="V1209" i="1" s="1"/>
  <c r="W1209" i="1" s="1"/>
  <c r="AQ1209" i="1"/>
  <c r="AR1209" i="1"/>
  <c r="AS1209" i="1"/>
  <c r="AT1209" i="1"/>
  <c r="AU1209" i="1"/>
  <c r="AV1209" i="1"/>
  <c r="AX1209" i="1"/>
  <c r="AY1209" i="1"/>
  <c r="BA1209" i="1"/>
  <c r="BB1209" i="1"/>
  <c r="AB1210" i="1"/>
  <c r="AE1210" i="1"/>
  <c r="AF1210" i="1"/>
  <c r="AG1210" i="1"/>
  <c r="AH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X1210" i="1"/>
  <c r="AY1210" i="1"/>
  <c r="BA1210" i="1"/>
  <c r="BB1210" i="1"/>
  <c r="AB1211" i="1"/>
  <c r="AE1211" i="1"/>
  <c r="AF1211" i="1"/>
  <c r="AG1211" i="1"/>
  <c r="AH1211" i="1"/>
  <c r="AK1211" i="1"/>
  <c r="AL1211" i="1"/>
  <c r="AM1211" i="1"/>
  <c r="AN1211" i="1"/>
  <c r="AO1211" i="1"/>
  <c r="AP1211" i="1"/>
  <c r="V1211" i="1" s="1"/>
  <c r="W1211" i="1" s="1"/>
  <c r="AQ1211" i="1"/>
  <c r="AR1211" i="1"/>
  <c r="AS1211" i="1"/>
  <c r="AT1211" i="1"/>
  <c r="AU1211" i="1"/>
  <c r="AV1211" i="1"/>
  <c r="AX1211" i="1"/>
  <c r="AY1211" i="1"/>
  <c r="BA1211" i="1"/>
  <c r="BB1211" i="1"/>
  <c r="AB1212" i="1"/>
  <c r="AE1212" i="1"/>
  <c r="AF1212" i="1"/>
  <c r="AG1212" i="1"/>
  <c r="AH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X1212" i="1"/>
  <c r="AY1212" i="1"/>
  <c r="BA1212" i="1"/>
  <c r="BB1212" i="1"/>
  <c r="AB1213" i="1"/>
  <c r="AE1213" i="1"/>
  <c r="AF1213" i="1"/>
  <c r="AG1213" i="1"/>
  <c r="AH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X1213" i="1"/>
  <c r="AY1213" i="1"/>
  <c r="BA1213" i="1"/>
  <c r="BB1213" i="1"/>
  <c r="AB1214" i="1"/>
  <c r="AE1214" i="1"/>
  <c r="AF1214" i="1"/>
  <c r="AG1214" i="1"/>
  <c r="AH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X1214" i="1"/>
  <c r="AY1214" i="1"/>
  <c r="BA1214" i="1"/>
  <c r="BB1214" i="1"/>
  <c r="AB1215" i="1"/>
  <c r="AE1215" i="1"/>
  <c r="AF1215" i="1"/>
  <c r="AG1215" i="1"/>
  <c r="AH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X1215" i="1"/>
  <c r="AY1215" i="1"/>
  <c r="BA1215" i="1"/>
  <c r="BB1215" i="1"/>
  <c r="AB1216" i="1"/>
  <c r="AE1216" i="1"/>
  <c r="AF1216" i="1"/>
  <c r="AG1216" i="1"/>
  <c r="AH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X1216" i="1"/>
  <c r="AY1216" i="1"/>
  <c r="BA1216" i="1"/>
  <c r="BB1216" i="1"/>
  <c r="AB1217" i="1"/>
  <c r="AE1217" i="1"/>
  <c r="AF1217" i="1"/>
  <c r="AG1217" i="1"/>
  <c r="AH1217" i="1"/>
  <c r="AK1217" i="1"/>
  <c r="AL1217" i="1"/>
  <c r="AM1217" i="1"/>
  <c r="AN1217" i="1"/>
  <c r="AO1217" i="1"/>
  <c r="AP1217" i="1"/>
  <c r="V1217" i="1" s="1"/>
  <c r="W1217" i="1" s="1"/>
  <c r="AQ1217" i="1"/>
  <c r="AR1217" i="1"/>
  <c r="AS1217" i="1"/>
  <c r="AT1217" i="1"/>
  <c r="AU1217" i="1"/>
  <c r="AV1217" i="1"/>
  <c r="AX1217" i="1"/>
  <c r="AY1217" i="1"/>
  <c r="BA1217" i="1"/>
  <c r="BB1217" i="1"/>
  <c r="AB1218" i="1"/>
  <c r="AE1218" i="1"/>
  <c r="AF1218" i="1"/>
  <c r="AG1218" i="1"/>
  <c r="AH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X1218" i="1"/>
  <c r="AY1218" i="1"/>
  <c r="BA1218" i="1"/>
  <c r="BB1218" i="1"/>
  <c r="AB1219" i="1"/>
  <c r="AE1219" i="1"/>
  <c r="AF1219" i="1"/>
  <c r="AG1219" i="1"/>
  <c r="AH1219" i="1"/>
  <c r="AK1219" i="1"/>
  <c r="AL1219" i="1"/>
  <c r="AM1219" i="1"/>
  <c r="AN1219" i="1"/>
  <c r="AO1219" i="1"/>
  <c r="AP1219" i="1"/>
  <c r="V1219" i="1" s="1"/>
  <c r="W1219" i="1" s="1"/>
  <c r="AQ1219" i="1"/>
  <c r="AR1219" i="1"/>
  <c r="AS1219" i="1"/>
  <c r="AT1219" i="1"/>
  <c r="AU1219" i="1"/>
  <c r="AV1219" i="1"/>
  <c r="AX1219" i="1"/>
  <c r="AY1219" i="1"/>
  <c r="BA1219" i="1"/>
  <c r="BB1219" i="1"/>
  <c r="AB1220" i="1"/>
  <c r="AE1220" i="1"/>
  <c r="AF1220" i="1"/>
  <c r="AG1220" i="1"/>
  <c r="AH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X1220" i="1"/>
  <c r="AY1220" i="1"/>
  <c r="BA1220" i="1"/>
  <c r="BB1220" i="1"/>
  <c r="AB1221" i="1"/>
  <c r="AE1221" i="1"/>
  <c r="AF1221" i="1"/>
  <c r="AG1221" i="1"/>
  <c r="AH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X1221" i="1"/>
  <c r="AY1221" i="1"/>
  <c r="BA1221" i="1"/>
  <c r="BB1221" i="1"/>
  <c r="AB1222" i="1"/>
  <c r="AE1222" i="1"/>
  <c r="AF1222" i="1"/>
  <c r="AG1222" i="1"/>
  <c r="AH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X1222" i="1"/>
  <c r="AY1222" i="1"/>
  <c r="BA1222" i="1"/>
  <c r="BB1222" i="1"/>
  <c r="AB1223" i="1"/>
  <c r="AE1223" i="1"/>
  <c r="AF1223" i="1"/>
  <c r="AG1223" i="1"/>
  <c r="AH1223" i="1"/>
  <c r="AK1223" i="1"/>
  <c r="AL1223" i="1"/>
  <c r="AM1223" i="1"/>
  <c r="AN1223" i="1"/>
  <c r="AO1223" i="1"/>
  <c r="AP1223" i="1"/>
  <c r="V1223" i="1" s="1"/>
  <c r="W1223" i="1" s="1"/>
  <c r="AQ1223" i="1"/>
  <c r="AR1223" i="1"/>
  <c r="AS1223" i="1"/>
  <c r="AT1223" i="1"/>
  <c r="AU1223" i="1"/>
  <c r="AV1223" i="1"/>
  <c r="AX1223" i="1"/>
  <c r="AY1223" i="1"/>
  <c r="BA1223" i="1"/>
  <c r="BB1223" i="1"/>
  <c r="AB1224" i="1"/>
  <c r="AE1224" i="1"/>
  <c r="AF1224" i="1"/>
  <c r="AG1224" i="1"/>
  <c r="AH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X1224" i="1"/>
  <c r="AY1224" i="1"/>
  <c r="BA1224" i="1"/>
  <c r="BB1224" i="1"/>
  <c r="AB1225" i="1"/>
  <c r="AE1225" i="1"/>
  <c r="AF1225" i="1"/>
  <c r="AG1225" i="1"/>
  <c r="AH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X1225" i="1"/>
  <c r="AY1225" i="1"/>
  <c r="BA1225" i="1"/>
  <c r="BB1225" i="1"/>
  <c r="AB1226" i="1"/>
  <c r="AE1226" i="1"/>
  <c r="AF1226" i="1"/>
  <c r="AG1226" i="1"/>
  <c r="AH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X1226" i="1"/>
  <c r="AY1226" i="1"/>
  <c r="BA1226" i="1"/>
  <c r="BB1226" i="1"/>
  <c r="AB1227" i="1"/>
  <c r="AE1227" i="1"/>
  <c r="AF1227" i="1"/>
  <c r="AG1227" i="1"/>
  <c r="AH1227" i="1"/>
  <c r="AK1227" i="1"/>
  <c r="AL1227" i="1"/>
  <c r="AM1227" i="1"/>
  <c r="AN1227" i="1"/>
  <c r="AO1227" i="1"/>
  <c r="AP1227" i="1"/>
  <c r="V1227" i="1" s="1"/>
  <c r="W1227" i="1" s="1"/>
  <c r="AQ1227" i="1"/>
  <c r="AR1227" i="1"/>
  <c r="AS1227" i="1"/>
  <c r="AT1227" i="1"/>
  <c r="AU1227" i="1"/>
  <c r="AV1227" i="1"/>
  <c r="AX1227" i="1"/>
  <c r="AY1227" i="1"/>
  <c r="BA1227" i="1"/>
  <c r="BB1227" i="1"/>
  <c r="AB1228" i="1"/>
  <c r="AE1228" i="1"/>
  <c r="AF1228" i="1"/>
  <c r="AG1228" i="1"/>
  <c r="AH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X1228" i="1"/>
  <c r="AY1228" i="1"/>
  <c r="BA1228" i="1"/>
  <c r="BB1228" i="1"/>
  <c r="AB1229" i="1"/>
  <c r="AE1229" i="1"/>
  <c r="AF1229" i="1"/>
  <c r="AG1229" i="1"/>
  <c r="AH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X1229" i="1"/>
  <c r="AY1229" i="1"/>
  <c r="BA1229" i="1"/>
  <c r="BB1229" i="1"/>
  <c r="AB1230" i="1"/>
  <c r="AE1230" i="1"/>
  <c r="AF1230" i="1"/>
  <c r="AG1230" i="1"/>
  <c r="AH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X1230" i="1"/>
  <c r="AY1230" i="1"/>
  <c r="BA1230" i="1"/>
  <c r="BB1230" i="1"/>
  <c r="AB1231" i="1"/>
  <c r="AE1231" i="1"/>
  <c r="AF1231" i="1"/>
  <c r="AG1231" i="1"/>
  <c r="AH1231" i="1"/>
  <c r="AK1231" i="1"/>
  <c r="AL1231" i="1"/>
  <c r="AM1231" i="1"/>
  <c r="AN1231" i="1"/>
  <c r="AO1231" i="1"/>
  <c r="AP1231" i="1"/>
  <c r="V1231" i="1" s="1"/>
  <c r="W1231" i="1" s="1"/>
  <c r="AQ1231" i="1"/>
  <c r="AR1231" i="1"/>
  <c r="AS1231" i="1"/>
  <c r="AT1231" i="1"/>
  <c r="AU1231" i="1"/>
  <c r="AV1231" i="1"/>
  <c r="AX1231" i="1"/>
  <c r="AY1231" i="1"/>
  <c r="BA1231" i="1"/>
  <c r="BB1231" i="1"/>
  <c r="AB1232" i="1"/>
  <c r="AE1232" i="1"/>
  <c r="AF1232" i="1"/>
  <c r="AG1232" i="1"/>
  <c r="AH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X1232" i="1"/>
  <c r="AY1232" i="1"/>
  <c r="BA1232" i="1"/>
  <c r="BB1232" i="1"/>
  <c r="AB1233" i="1"/>
  <c r="AE1233" i="1"/>
  <c r="AF1233" i="1"/>
  <c r="AG1233" i="1"/>
  <c r="AH1233" i="1"/>
  <c r="AK1233" i="1"/>
  <c r="AL1233" i="1"/>
  <c r="AM1233" i="1"/>
  <c r="AN1233" i="1"/>
  <c r="AO1233" i="1"/>
  <c r="AP1233" i="1"/>
  <c r="V1233" i="1" s="1"/>
  <c r="W1233" i="1" s="1"/>
  <c r="AQ1233" i="1"/>
  <c r="AR1233" i="1"/>
  <c r="AS1233" i="1"/>
  <c r="AT1233" i="1"/>
  <c r="AU1233" i="1"/>
  <c r="AV1233" i="1"/>
  <c r="AX1233" i="1"/>
  <c r="AY1233" i="1"/>
  <c r="BA1233" i="1"/>
  <c r="BB1233" i="1"/>
  <c r="AB1234" i="1"/>
  <c r="AE1234" i="1"/>
  <c r="AF1234" i="1"/>
  <c r="AG1234" i="1"/>
  <c r="AH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X1234" i="1"/>
  <c r="AY1234" i="1"/>
  <c r="BA1234" i="1"/>
  <c r="BB1234" i="1"/>
  <c r="AB1235" i="1"/>
  <c r="AE1235" i="1"/>
  <c r="AF1235" i="1"/>
  <c r="AG1235" i="1"/>
  <c r="AH1235" i="1"/>
  <c r="AK1235" i="1"/>
  <c r="AL1235" i="1"/>
  <c r="AM1235" i="1"/>
  <c r="AN1235" i="1"/>
  <c r="AO1235" i="1"/>
  <c r="AP1235" i="1"/>
  <c r="AQ1235" i="1"/>
  <c r="AR1235" i="1"/>
  <c r="V1235" i="1" s="1"/>
  <c r="W1235" i="1" s="1"/>
  <c r="AS1235" i="1"/>
  <c r="AT1235" i="1"/>
  <c r="AU1235" i="1"/>
  <c r="AV1235" i="1"/>
  <c r="AX1235" i="1"/>
  <c r="AY1235" i="1"/>
  <c r="BA1235" i="1"/>
  <c r="BB1235" i="1"/>
  <c r="AB1236" i="1"/>
  <c r="AE1236" i="1"/>
  <c r="AF1236" i="1"/>
  <c r="AG1236" i="1"/>
  <c r="AH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X1236" i="1"/>
  <c r="AY1236" i="1"/>
  <c r="BA1236" i="1"/>
  <c r="BB1236" i="1"/>
  <c r="AB1237" i="1"/>
  <c r="AE1237" i="1"/>
  <c r="AF1237" i="1"/>
  <c r="AG1237" i="1"/>
  <c r="AH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X1237" i="1"/>
  <c r="AY1237" i="1"/>
  <c r="BA1237" i="1"/>
  <c r="BB1237" i="1"/>
  <c r="AB1238" i="1"/>
  <c r="AE1238" i="1"/>
  <c r="AF1238" i="1"/>
  <c r="AG1238" i="1"/>
  <c r="AH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X1238" i="1"/>
  <c r="AY1238" i="1"/>
  <c r="BA1238" i="1"/>
  <c r="BB1238" i="1"/>
  <c r="AB1239" i="1"/>
  <c r="AE1239" i="1"/>
  <c r="AF1239" i="1"/>
  <c r="AG1239" i="1"/>
  <c r="AH1239" i="1"/>
  <c r="AK1239" i="1"/>
  <c r="AL1239" i="1"/>
  <c r="AM1239" i="1"/>
  <c r="AN1239" i="1"/>
  <c r="AO1239" i="1"/>
  <c r="AP1239" i="1"/>
  <c r="AQ1239" i="1"/>
  <c r="AR1239" i="1"/>
  <c r="V1239" i="1" s="1"/>
  <c r="W1239" i="1" s="1"/>
  <c r="AS1239" i="1"/>
  <c r="AT1239" i="1"/>
  <c r="AU1239" i="1"/>
  <c r="AV1239" i="1"/>
  <c r="AX1239" i="1"/>
  <c r="AY1239" i="1"/>
  <c r="BA1239" i="1"/>
  <c r="BB1239" i="1"/>
  <c r="AB1240" i="1"/>
  <c r="AE1240" i="1"/>
  <c r="AF1240" i="1"/>
  <c r="AG1240" i="1"/>
  <c r="AH1240" i="1"/>
  <c r="AK1240" i="1"/>
  <c r="AL1240" i="1"/>
  <c r="AM1240" i="1"/>
  <c r="AN1240" i="1"/>
  <c r="AO1240" i="1"/>
  <c r="AP1240" i="1"/>
  <c r="AQ1240" i="1"/>
  <c r="V1240" i="1" s="1"/>
  <c r="W1240" i="1" s="1"/>
  <c r="AR1240" i="1"/>
  <c r="AS1240" i="1"/>
  <c r="AT1240" i="1"/>
  <c r="AU1240" i="1"/>
  <c r="AV1240" i="1"/>
  <c r="AX1240" i="1"/>
  <c r="AY1240" i="1"/>
  <c r="BA1240" i="1"/>
  <c r="BB1240" i="1"/>
  <c r="AB1241" i="1"/>
  <c r="AE1241" i="1"/>
  <c r="AF1241" i="1"/>
  <c r="AG1241" i="1"/>
  <c r="AH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X1241" i="1"/>
  <c r="AY1241" i="1"/>
  <c r="BA1241" i="1"/>
  <c r="BB1241" i="1"/>
  <c r="AB1242" i="1"/>
  <c r="AE1242" i="1"/>
  <c r="AF1242" i="1"/>
  <c r="AG1242" i="1"/>
  <c r="AH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X1242" i="1"/>
  <c r="AY1242" i="1"/>
  <c r="BA1242" i="1"/>
  <c r="BB1242" i="1"/>
  <c r="AB1243" i="1"/>
  <c r="AE1243" i="1"/>
  <c r="AF1243" i="1"/>
  <c r="AG1243" i="1"/>
  <c r="AH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X1243" i="1"/>
  <c r="AY1243" i="1"/>
  <c r="BA1243" i="1"/>
  <c r="BB1243" i="1"/>
  <c r="AB1244" i="1"/>
  <c r="AE1244" i="1"/>
  <c r="AF1244" i="1"/>
  <c r="AG1244" i="1"/>
  <c r="AH1244" i="1"/>
  <c r="AK1244" i="1"/>
  <c r="AL1244" i="1"/>
  <c r="AM1244" i="1"/>
  <c r="AN1244" i="1"/>
  <c r="AO1244" i="1"/>
  <c r="AP1244" i="1"/>
  <c r="AQ1244" i="1"/>
  <c r="V1244" i="1" s="1"/>
  <c r="W1244" i="1" s="1"/>
  <c r="AR1244" i="1"/>
  <c r="AS1244" i="1"/>
  <c r="AT1244" i="1"/>
  <c r="AU1244" i="1"/>
  <c r="AV1244" i="1"/>
  <c r="AX1244" i="1"/>
  <c r="AY1244" i="1"/>
  <c r="BA1244" i="1"/>
  <c r="BB1244" i="1"/>
  <c r="AB1245" i="1"/>
  <c r="AE1245" i="1"/>
  <c r="AF1245" i="1"/>
  <c r="AG1245" i="1"/>
  <c r="AH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X1245" i="1"/>
  <c r="AY1245" i="1"/>
  <c r="BA1245" i="1"/>
  <c r="BB1245" i="1"/>
  <c r="AB1246" i="1"/>
  <c r="AE1246" i="1"/>
  <c r="AF1246" i="1"/>
  <c r="AG1246" i="1"/>
  <c r="AH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X1246" i="1"/>
  <c r="AY1246" i="1"/>
  <c r="BA1246" i="1"/>
  <c r="BB1246" i="1"/>
  <c r="AB1247" i="1"/>
  <c r="AE1247" i="1"/>
  <c r="AF1247" i="1"/>
  <c r="AG1247" i="1"/>
  <c r="AH1247" i="1"/>
  <c r="AK1247" i="1"/>
  <c r="AL1247" i="1"/>
  <c r="AM1247" i="1"/>
  <c r="AN1247" i="1"/>
  <c r="AO1247" i="1"/>
  <c r="AP1247" i="1"/>
  <c r="AQ1247" i="1"/>
  <c r="AR1247" i="1"/>
  <c r="V1247" i="1" s="1"/>
  <c r="W1247" i="1" s="1"/>
  <c r="AS1247" i="1"/>
  <c r="AT1247" i="1"/>
  <c r="AU1247" i="1"/>
  <c r="AV1247" i="1"/>
  <c r="AX1247" i="1"/>
  <c r="AY1247" i="1"/>
  <c r="BA1247" i="1"/>
  <c r="BB1247" i="1"/>
  <c r="AB1248" i="1"/>
  <c r="AE1248" i="1"/>
  <c r="AF1248" i="1"/>
  <c r="AG1248" i="1"/>
  <c r="AH1248" i="1"/>
  <c r="AK1248" i="1"/>
  <c r="AL1248" i="1"/>
  <c r="AM1248" i="1"/>
  <c r="AN1248" i="1"/>
  <c r="AO1248" i="1"/>
  <c r="AP1248" i="1"/>
  <c r="AQ1248" i="1"/>
  <c r="V1248" i="1" s="1"/>
  <c r="W1248" i="1" s="1"/>
  <c r="AR1248" i="1"/>
  <c r="AS1248" i="1"/>
  <c r="AT1248" i="1"/>
  <c r="AU1248" i="1"/>
  <c r="AV1248" i="1"/>
  <c r="AX1248" i="1"/>
  <c r="AY1248" i="1"/>
  <c r="BA1248" i="1"/>
  <c r="BB1248" i="1"/>
  <c r="AB1249" i="1"/>
  <c r="AE1249" i="1"/>
  <c r="AF1249" i="1"/>
  <c r="AG1249" i="1"/>
  <c r="AH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X1249" i="1"/>
  <c r="AY1249" i="1"/>
  <c r="BA1249" i="1"/>
  <c r="BB1249" i="1"/>
  <c r="AB1250" i="1"/>
  <c r="AE1250" i="1"/>
  <c r="AF1250" i="1"/>
  <c r="AG1250" i="1"/>
  <c r="AH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X1250" i="1"/>
  <c r="AY1250" i="1"/>
  <c r="BA1250" i="1"/>
  <c r="BB1250" i="1"/>
  <c r="AB1251" i="1"/>
  <c r="AE1251" i="1"/>
  <c r="AF1251" i="1"/>
  <c r="AG1251" i="1"/>
  <c r="AH1251" i="1"/>
  <c r="AK1251" i="1"/>
  <c r="AL1251" i="1"/>
  <c r="AM1251" i="1"/>
  <c r="AN1251" i="1"/>
  <c r="AO1251" i="1"/>
  <c r="AP1251" i="1"/>
  <c r="AQ1251" i="1"/>
  <c r="AR1251" i="1"/>
  <c r="V1251" i="1" s="1"/>
  <c r="W1251" i="1" s="1"/>
  <c r="AS1251" i="1"/>
  <c r="AT1251" i="1"/>
  <c r="AU1251" i="1"/>
  <c r="AV1251" i="1"/>
  <c r="AX1251" i="1"/>
  <c r="AY1251" i="1"/>
  <c r="BA1251" i="1"/>
  <c r="BB1251" i="1"/>
  <c r="AB1252" i="1"/>
  <c r="AE1252" i="1"/>
  <c r="AF1252" i="1"/>
  <c r="AG1252" i="1"/>
  <c r="AH1252" i="1"/>
  <c r="AK1252" i="1"/>
  <c r="AL1252" i="1"/>
  <c r="AM1252" i="1"/>
  <c r="AN1252" i="1"/>
  <c r="AO1252" i="1"/>
  <c r="AP1252" i="1"/>
  <c r="AQ1252" i="1"/>
  <c r="V1252" i="1" s="1"/>
  <c r="W1252" i="1" s="1"/>
  <c r="AR1252" i="1"/>
  <c r="AS1252" i="1"/>
  <c r="AT1252" i="1"/>
  <c r="AU1252" i="1"/>
  <c r="AV1252" i="1"/>
  <c r="AX1252" i="1"/>
  <c r="AY1252" i="1"/>
  <c r="BA1252" i="1"/>
  <c r="BB1252" i="1"/>
  <c r="AB1253" i="1"/>
  <c r="AE1253" i="1"/>
  <c r="AF1253" i="1"/>
  <c r="AG1253" i="1"/>
  <c r="AH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X1253" i="1"/>
  <c r="AY1253" i="1"/>
  <c r="BA1253" i="1"/>
  <c r="BB1253" i="1"/>
  <c r="AB1254" i="1"/>
  <c r="AE1254" i="1"/>
  <c r="AF1254" i="1"/>
  <c r="AG1254" i="1"/>
  <c r="AH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X1254" i="1"/>
  <c r="AY1254" i="1"/>
  <c r="BA1254" i="1"/>
  <c r="BB1254" i="1"/>
  <c r="AB1255" i="1"/>
  <c r="AE1255" i="1"/>
  <c r="AF1255" i="1"/>
  <c r="AG1255" i="1"/>
  <c r="AH1255" i="1"/>
  <c r="AK1255" i="1"/>
  <c r="AL1255" i="1"/>
  <c r="AM1255" i="1"/>
  <c r="AN1255" i="1"/>
  <c r="AO1255" i="1"/>
  <c r="AP1255" i="1"/>
  <c r="AQ1255" i="1"/>
  <c r="AR1255" i="1"/>
  <c r="V1255" i="1" s="1"/>
  <c r="W1255" i="1" s="1"/>
  <c r="AS1255" i="1"/>
  <c r="AT1255" i="1"/>
  <c r="AU1255" i="1"/>
  <c r="AV1255" i="1"/>
  <c r="AX1255" i="1"/>
  <c r="AY1255" i="1"/>
  <c r="BA1255" i="1"/>
  <c r="BB1255" i="1"/>
  <c r="AB1256" i="1"/>
  <c r="AE1256" i="1"/>
  <c r="AF1256" i="1"/>
  <c r="AG1256" i="1"/>
  <c r="AH1256" i="1"/>
  <c r="AK1256" i="1"/>
  <c r="AL1256" i="1"/>
  <c r="AM1256" i="1"/>
  <c r="AN1256" i="1"/>
  <c r="AO1256" i="1"/>
  <c r="AP1256" i="1"/>
  <c r="AQ1256" i="1"/>
  <c r="V1256" i="1" s="1"/>
  <c r="W1256" i="1" s="1"/>
  <c r="AR1256" i="1"/>
  <c r="AS1256" i="1"/>
  <c r="AT1256" i="1"/>
  <c r="AU1256" i="1"/>
  <c r="AV1256" i="1"/>
  <c r="AX1256" i="1"/>
  <c r="AY1256" i="1"/>
  <c r="BA1256" i="1"/>
  <c r="BB1256" i="1"/>
  <c r="AB1257" i="1"/>
  <c r="AE1257" i="1"/>
  <c r="AF1257" i="1"/>
  <c r="AG1257" i="1"/>
  <c r="AH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X1257" i="1"/>
  <c r="AY1257" i="1"/>
  <c r="BA1257" i="1"/>
  <c r="BB1257" i="1"/>
  <c r="AB1258" i="1"/>
  <c r="AE1258" i="1"/>
  <c r="AF1258" i="1"/>
  <c r="AG1258" i="1"/>
  <c r="AH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X1258" i="1"/>
  <c r="AY1258" i="1"/>
  <c r="BA1258" i="1"/>
  <c r="BB1258" i="1"/>
  <c r="AB1259" i="1"/>
  <c r="AD1259" i="1"/>
  <c r="AE1259" i="1"/>
  <c r="AF1259" i="1"/>
  <c r="AG1259" i="1"/>
  <c r="AH1259" i="1"/>
  <c r="AK1259" i="1"/>
  <c r="AL1259" i="1"/>
  <c r="AM1259" i="1"/>
  <c r="AN1259" i="1"/>
  <c r="AO1259" i="1"/>
  <c r="AP1259" i="1"/>
  <c r="AQ1259" i="1"/>
  <c r="V1259" i="1" s="1"/>
  <c r="W1259" i="1" s="1"/>
  <c r="AR1259" i="1"/>
  <c r="AS1259" i="1"/>
  <c r="AT1259" i="1"/>
  <c r="AU1259" i="1"/>
  <c r="AV1259" i="1"/>
  <c r="AX1259" i="1"/>
  <c r="AY1259" i="1"/>
  <c r="BA1259" i="1"/>
  <c r="BB1259" i="1"/>
  <c r="AB1260" i="1"/>
  <c r="AD1260" i="1"/>
  <c r="AE1260" i="1"/>
  <c r="AF1260" i="1"/>
  <c r="AG1260" i="1"/>
  <c r="AH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X1260" i="1"/>
  <c r="AY1260" i="1"/>
  <c r="BA1260" i="1"/>
  <c r="BB1260" i="1"/>
  <c r="AB1261" i="1"/>
  <c r="AD1261" i="1"/>
  <c r="AE1261" i="1"/>
  <c r="AF1261" i="1"/>
  <c r="AG1261" i="1"/>
  <c r="AH1261" i="1"/>
  <c r="AK1261" i="1"/>
  <c r="AL1261" i="1"/>
  <c r="AM1261" i="1"/>
  <c r="AN1261" i="1"/>
  <c r="AO1261" i="1"/>
  <c r="AP1261" i="1"/>
  <c r="AQ1261" i="1"/>
  <c r="V1261" i="1" s="1"/>
  <c r="W1261" i="1" s="1"/>
  <c r="AR1261" i="1"/>
  <c r="AS1261" i="1"/>
  <c r="AT1261" i="1"/>
  <c r="AU1261" i="1"/>
  <c r="AV1261" i="1"/>
  <c r="AX1261" i="1"/>
  <c r="AY1261" i="1"/>
  <c r="BA1261" i="1"/>
  <c r="BB1261" i="1"/>
  <c r="AB1262" i="1"/>
  <c r="AD1262" i="1"/>
  <c r="AE1262" i="1"/>
  <c r="AF1262" i="1"/>
  <c r="AG1262" i="1"/>
  <c r="AH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X1262" i="1"/>
  <c r="AY1262" i="1"/>
  <c r="BA1262" i="1"/>
  <c r="BB1262" i="1"/>
  <c r="AB1263" i="1"/>
  <c r="AE1263" i="1"/>
  <c r="AF1263" i="1"/>
  <c r="AG1263" i="1"/>
  <c r="AH1263" i="1"/>
  <c r="AK1263" i="1"/>
  <c r="AL1263" i="1"/>
  <c r="AM1263" i="1"/>
  <c r="AN1263" i="1"/>
  <c r="AO1263" i="1"/>
  <c r="AP1263" i="1"/>
  <c r="AQ1263" i="1"/>
  <c r="AR1263" i="1"/>
  <c r="V1263" i="1" s="1"/>
  <c r="W1263" i="1" s="1"/>
  <c r="AS1263" i="1"/>
  <c r="AT1263" i="1"/>
  <c r="AU1263" i="1"/>
  <c r="AV1263" i="1"/>
  <c r="AX1263" i="1"/>
  <c r="AY1263" i="1"/>
  <c r="BA1263" i="1"/>
  <c r="BB1263" i="1"/>
  <c r="AB1264" i="1"/>
  <c r="AD1264" i="1"/>
  <c r="AE1264" i="1"/>
  <c r="AF1264" i="1"/>
  <c r="AG1264" i="1"/>
  <c r="AH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X1264" i="1"/>
  <c r="AY1264" i="1"/>
  <c r="BA1264" i="1"/>
  <c r="BB1264" i="1"/>
  <c r="AB1265" i="1"/>
  <c r="AD1265" i="1"/>
  <c r="AE1265" i="1"/>
  <c r="AF1265" i="1"/>
  <c r="AG1265" i="1"/>
  <c r="AH1265" i="1"/>
  <c r="AK1265" i="1"/>
  <c r="AL1265" i="1"/>
  <c r="AM1265" i="1"/>
  <c r="AN1265" i="1"/>
  <c r="AO1265" i="1"/>
  <c r="AP1265" i="1"/>
  <c r="AQ1265" i="1"/>
  <c r="AR1265" i="1"/>
  <c r="V1265" i="1" s="1"/>
  <c r="W1265" i="1" s="1"/>
  <c r="AS1265" i="1"/>
  <c r="AT1265" i="1"/>
  <c r="AU1265" i="1"/>
  <c r="AV1265" i="1"/>
  <c r="AX1265" i="1"/>
  <c r="AY1265" i="1"/>
  <c r="BA1265" i="1"/>
  <c r="BB1265" i="1"/>
  <c r="AB1266" i="1"/>
  <c r="AD1266" i="1"/>
  <c r="AE1266" i="1"/>
  <c r="AF1266" i="1"/>
  <c r="AG1266" i="1"/>
  <c r="AH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X1266" i="1"/>
  <c r="AY1266" i="1"/>
  <c r="BA1266" i="1"/>
  <c r="BB1266" i="1"/>
  <c r="AB1267" i="1"/>
  <c r="AE1267" i="1"/>
  <c r="AF1267" i="1"/>
  <c r="AG1267" i="1"/>
  <c r="AH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X1267" i="1"/>
  <c r="AY1267" i="1"/>
  <c r="BA1267" i="1"/>
  <c r="BB1267" i="1"/>
  <c r="AB1268" i="1"/>
  <c r="AE1268" i="1"/>
  <c r="AF1268" i="1"/>
  <c r="AG1268" i="1"/>
  <c r="AH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X1268" i="1"/>
  <c r="AY1268" i="1"/>
  <c r="BA1268" i="1"/>
  <c r="BB1268" i="1"/>
  <c r="AB1269" i="1"/>
  <c r="AD1269" i="1"/>
  <c r="AE1269" i="1"/>
  <c r="AF1269" i="1"/>
  <c r="AG1269" i="1"/>
  <c r="AH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X1269" i="1"/>
  <c r="AY1269" i="1"/>
  <c r="BA1269" i="1"/>
  <c r="BB1269" i="1"/>
  <c r="AB1270" i="1"/>
  <c r="AD1270" i="1"/>
  <c r="AE1270" i="1"/>
  <c r="AF1270" i="1"/>
  <c r="AG1270" i="1"/>
  <c r="AH1270" i="1"/>
  <c r="AK1270" i="1"/>
  <c r="AL1270" i="1"/>
  <c r="AM1270" i="1"/>
  <c r="AN1270" i="1"/>
  <c r="AO1270" i="1"/>
  <c r="AP1270" i="1"/>
  <c r="AQ1270" i="1"/>
  <c r="AR1270" i="1"/>
  <c r="V1270" i="1" s="1"/>
  <c r="W1270" i="1" s="1"/>
  <c r="AS1270" i="1"/>
  <c r="AT1270" i="1"/>
  <c r="AU1270" i="1"/>
  <c r="AV1270" i="1"/>
  <c r="AX1270" i="1"/>
  <c r="AY1270" i="1"/>
  <c r="BA1270" i="1"/>
  <c r="BB1270" i="1"/>
  <c r="AB1271" i="1"/>
  <c r="AD1271" i="1"/>
  <c r="AE1271" i="1"/>
  <c r="AF1271" i="1"/>
  <c r="AG1271" i="1"/>
  <c r="AH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X1271" i="1"/>
  <c r="AY1271" i="1"/>
  <c r="BA1271" i="1"/>
  <c r="BB1271" i="1"/>
  <c r="AB1272" i="1"/>
  <c r="AD1272" i="1"/>
  <c r="AE1272" i="1"/>
  <c r="AF1272" i="1"/>
  <c r="AG1272" i="1"/>
  <c r="AH1272" i="1"/>
  <c r="AK1272" i="1"/>
  <c r="AL1272" i="1"/>
  <c r="AM1272" i="1"/>
  <c r="AN1272" i="1"/>
  <c r="AO1272" i="1"/>
  <c r="AP1272" i="1"/>
  <c r="AQ1272" i="1"/>
  <c r="AR1272" i="1"/>
  <c r="V1272" i="1" s="1"/>
  <c r="W1272" i="1" s="1"/>
  <c r="AS1272" i="1"/>
  <c r="AT1272" i="1"/>
  <c r="AU1272" i="1"/>
  <c r="AV1272" i="1"/>
  <c r="AX1272" i="1"/>
  <c r="AY1272" i="1"/>
  <c r="BA1272" i="1"/>
  <c r="BB1272" i="1"/>
  <c r="AB1273" i="1"/>
  <c r="AD1273" i="1"/>
  <c r="AE1273" i="1"/>
  <c r="AF1273" i="1"/>
  <c r="AG1273" i="1"/>
  <c r="AH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X1273" i="1"/>
  <c r="AY1273" i="1"/>
  <c r="BA1273" i="1"/>
  <c r="BB1273" i="1"/>
  <c r="AB1274" i="1"/>
  <c r="AD1274" i="1"/>
  <c r="AE1274" i="1"/>
  <c r="AF1274" i="1"/>
  <c r="AG1274" i="1"/>
  <c r="AH1274" i="1"/>
  <c r="AK1274" i="1"/>
  <c r="AL1274" i="1"/>
  <c r="AM1274" i="1"/>
  <c r="AN1274" i="1"/>
  <c r="AO1274" i="1"/>
  <c r="AP1274" i="1"/>
  <c r="AQ1274" i="1"/>
  <c r="AR1274" i="1"/>
  <c r="V1274" i="1" s="1"/>
  <c r="W1274" i="1" s="1"/>
  <c r="AS1274" i="1"/>
  <c r="AT1274" i="1"/>
  <c r="AU1274" i="1"/>
  <c r="AV1274" i="1"/>
  <c r="AX1274" i="1"/>
  <c r="AY1274" i="1"/>
  <c r="BA1274" i="1"/>
  <c r="BB1274" i="1"/>
  <c r="AB1275" i="1"/>
  <c r="AD1275" i="1"/>
  <c r="AE1275" i="1"/>
  <c r="AF1275" i="1"/>
  <c r="AG1275" i="1"/>
  <c r="AH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X1275" i="1"/>
  <c r="AY1275" i="1"/>
  <c r="BA1275" i="1"/>
  <c r="BB1275" i="1"/>
  <c r="AB1276" i="1"/>
  <c r="AD1276" i="1"/>
  <c r="AE1276" i="1"/>
  <c r="AF1276" i="1"/>
  <c r="AG1276" i="1"/>
  <c r="AH1276" i="1"/>
  <c r="AK1276" i="1"/>
  <c r="AL1276" i="1"/>
  <c r="AM1276" i="1"/>
  <c r="AN1276" i="1"/>
  <c r="AO1276" i="1"/>
  <c r="AP1276" i="1"/>
  <c r="AQ1276" i="1"/>
  <c r="AR1276" i="1"/>
  <c r="V1276" i="1" s="1"/>
  <c r="W1276" i="1" s="1"/>
  <c r="AS1276" i="1"/>
  <c r="AT1276" i="1"/>
  <c r="AU1276" i="1"/>
  <c r="AV1276" i="1"/>
  <c r="AX1276" i="1"/>
  <c r="AY1276" i="1"/>
  <c r="BA1276" i="1"/>
  <c r="BB1276" i="1"/>
  <c r="AB1277" i="1"/>
  <c r="AD1277" i="1"/>
  <c r="AE1277" i="1"/>
  <c r="AF1277" i="1"/>
  <c r="AG1277" i="1"/>
  <c r="AH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X1277" i="1"/>
  <c r="AY1277" i="1"/>
  <c r="BA1277" i="1"/>
  <c r="BB1277" i="1"/>
  <c r="AB1278" i="1"/>
  <c r="AD1278" i="1"/>
  <c r="AE1278" i="1"/>
  <c r="AF1278" i="1"/>
  <c r="AG1278" i="1"/>
  <c r="AH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X1278" i="1"/>
  <c r="AY1278" i="1"/>
  <c r="BA1278" i="1"/>
  <c r="BB1278" i="1"/>
  <c r="AB1279" i="1"/>
  <c r="AE1279" i="1"/>
  <c r="AF1279" i="1"/>
  <c r="AG1279" i="1"/>
  <c r="AH1279" i="1"/>
  <c r="AK1279" i="1"/>
  <c r="AL1279" i="1"/>
  <c r="AM1279" i="1"/>
  <c r="AN1279" i="1"/>
  <c r="AO1279" i="1"/>
  <c r="AP1279" i="1"/>
  <c r="AQ1279" i="1"/>
  <c r="V1279" i="1" s="1"/>
  <c r="W1279" i="1" s="1"/>
  <c r="AR1279" i="1"/>
  <c r="AS1279" i="1"/>
  <c r="AT1279" i="1"/>
  <c r="AU1279" i="1"/>
  <c r="AV1279" i="1"/>
  <c r="AX1279" i="1"/>
  <c r="AY1279" i="1"/>
  <c r="BA1279" i="1"/>
  <c r="BB1279" i="1"/>
  <c r="AB1280" i="1"/>
  <c r="AD1280" i="1"/>
  <c r="AE1280" i="1"/>
  <c r="AF1280" i="1"/>
  <c r="AG1280" i="1"/>
  <c r="AH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X1280" i="1"/>
  <c r="AY1280" i="1"/>
  <c r="BA1280" i="1"/>
  <c r="BB1280" i="1"/>
  <c r="AB1281" i="1"/>
  <c r="AD1281" i="1"/>
  <c r="AE1281" i="1"/>
  <c r="AF1281" i="1"/>
  <c r="AG1281" i="1"/>
  <c r="AH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X1281" i="1"/>
  <c r="AY1281" i="1"/>
  <c r="BA1281" i="1"/>
  <c r="BB1281" i="1"/>
  <c r="AB1282" i="1"/>
  <c r="AD1282" i="1"/>
  <c r="AE1282" i="1"/>
  <c r="AF1282" i="1"/>
  <c r="AG1282" i="1"/>
  <c r="AH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X1282" i="1"/>
  <c r="AY1282" i="1"/>
  <c r="BA1282" i="1"/>
  <c r="BB1282" i="1"/>
  <c r="AB1283" i="1"/>
  <c r="AD1283" i="1"/>
  <c r="AE1283" i="1"/>
  <c r="AF1283" i="1"/>
  <c r="AG1283" i="1"/>
  <c r="AH1283" i="1"/>
  <c r="AK1283" i="1"/>
  <c r="AL1283" i="1"/>
  <c r="AM1283" i="1"/>
  <c r="AN1283" i="1"/>
  <c r="AO1283" i="1"/>
  <c r="AP1283" i="1"/>
  <c r="AQ1283" i="1"/>
  <c r="V1283" i="1" s="1"/>
  <c r="W1283" i="1" s="1"/>
  <c r="AR1283" i="1"/>
  <c r="AS1283" i="1"/>
  <c r="AT1283" i="1"/>
  <c r="AU1283" i="1"/>
  <c r="AV1283" i="1"/>
  <c r="AX1283" i="1"/>
  <c r="AY1283" i="1"/>
  <c r="BA1283" i="1"/>
  <c r="BB1283" i="1"/>
  <c r="AB1284" i="1"/>
  <c r="AD1284" i="1"/>
  <c r="AE1284" i="1"/>
  <c r="AF1284" i="1"/>
  <c r="AG1284" i="1"/>
  <c r="AH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X1284" i="1"/>
  <c r="AY1284" i="1"/>
  <c r="BA1284" i="1"/>
  <c r="BB1284" i="1"/>
  <c r="AB1285" i="1"/>
  <c r="AD1285" i="1"/>
  <c r="AE1285" i="1"/>
  <c r="AF1285" i="1"/>
  <c r="AG1285" i="1"/>
  <c r="AH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X1285" i="1"/>
  <c r="AY1285" i="1"/>
  <c r="BA1285" i="1"/>
  <c r="BB1285" i="1"/>
  <c r="AB1286" i="1"/>
  <c r="AD1286" i="1"/>
  <c r="AE1286" i="1"/>
  <c r="AF1286" i="1"/>
  <c r="AG1286" i="1"/>
  <c r="AH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X1286" i="1"/>
  <c r="AY1286" i="1"/>
  <c r="BA1286" i="1"/>
  <c r="BB1286" i="1"/>
  <c r="AB1287" i="1"/>
  <c r="AD1287" i="1"/>
  <c r="AE1287" i="1"/>
  <c r="AF1287" i="1"/>
  <c r="AG1287" i="1"/>
  <c r="AH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X1287" i="1"/>
  <c r="AY1287" i="1"/>
  <c r="BA1287" i="1"/>
  <c r="BB1287" i="1"/>
  <c r="AB1288" i="1"/>
  <c r="AD1288" i="1"/>
  <c r="AE1288" i="1"/>
  <c r="AF1288" i="1"/>
  <c r="AG1288" i="1"/>
  <c r="AH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X1288" i="1"/>
  <c r="AY1288" i="1"/>
  <c r="BA1288" i="1"/>
  <c r="BB1288" i="1"/>
  <c r="AB1289" i="1"/>
  <c r="AD1289" i="1"/>
  <c r="AE1289" i="1"/>
  <c r="AF1289" i="1"/>
  <c r="AG1289" i="1"/>
  <c r="AH1289" i="1"/>
  <c r="AK1289" i="1"/>
  <c r="AL1289" i="1"/>
  <c r="AM1289" i="1"/>
  <c r="AN1289" i="1"/>
  <c r="AO1289" i="1"/>
  <c r="AP1289" i="1"/>
  <c r="AQ1289" i="1"/>
  <c r="V1289" i="1" s="1"/>
  <c r="W1289" i="1" s="1"/>
  <c r="AR1289" i="1"/>
  <c r="AS1289" i="1"/>
  <c r="AT1289" i="1"/>
  <c r="AU1289" i="1"/>
  <c r="AV1289" i="1"/>
  <c r="AX1289" i="1"/>
  <c r="AY1289" i="1"/>
  <c r="BA1289" i="1"/>
  <c r="BB1289" i="1"/>
  <c r="AB1290" i="1"/>
  <c r="AD1290" i="1"/>
  <c r="AE1290" i="1"/>
  <c r="AF1290" i="1"/>
  <c r="AG1290" i="1"/>
  <c r="AH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X1290" i="1"/>
  <c r="AY1290" i="1"/>
  <c r="BA1290" i="1"/>
  <c r="BB1290" i="1"/>
  <c r="AB1291" i="1"/>
  <c r="AD1291" i="1"/>
  <c r="AE1291" i="1"/>
  <c r="AF1291" i="1"/>
  <c r="AG1291" i="1"/>
  <c r="AH1291" i="1"/>
  <c r="AK1291" i="1"/>
  <c r="AL1291" i="1"/>
  <c r="AM1291" i="1"/>
  <c r="AN1291" i="1"/>
  <c r="AO1291" i="1"/>
  <c r="AP1291" i="1"/>
  <c r="AQ1291" i="1"/>
  <c r="V1291" i="1" s="1"/>
  <c r="W1291" i="1" s="1"/>
  <c r="AR1291" i="1"/>
  <c r="AS1291" i="1"/>
  <c r="AT1291" i="1"/>
  <c r="AU1291" i="1"/>
  <c r="AV1291" i="1"/>
  <c r="AX1291" i="1"/>
  <c r="AY1291" i="1"/>
  <c r="BA1291" i="1"/>
  <c r="BB1291" i="1"/>
  <c r="AB1292" i="1"/>
  <c r="AD1292" i="1"/>
  <c r="AE1292" i="1"/>
  <c r="AF1292" i="1"/>
  <c r="AG1292" i="1"/>
  <c r="AH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X1292" i="1"/>
  <c r="AY1292" i="1"/>
  <c r="BA1292" i="1"/>
  <c r="BB1292" i="1"/>
  <c r="AB1293" i="1"/>
  <c r="AD1293" i="1"/>
  <c r="AE1293" i="1"/>
  <c r="AF1293" i="1"/>
  <c r="AG1293" i="1"/>
  <c r="AH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X1293" i="1"/>
  <c r="AY1293" i="1"/>
  <c r="BA1293" i="1"/>
  <c r="BB1293" i="1"/>
  <c r="AB1294" i="1"/>
  <c r="AD1294" i="1"/>
  <c r="AE1294" i="1"/>
  <c r="AF1294" i="1"/>
  <c r="AG1294" i="1"/>
  <c r="AH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X1294" i="1"/>
  <c r="AY1294" i="1"/>
  <c r="BA1294" i="1"/>
  <c r="BB1294" i="1"/>
  <c r="AB1295" i="1"/>
  <c r="AE1295" i="1"/>
  <c r="AF1295" i="1"/>
  <c r="AG1295" i="1"/>
  <c r="AH1295" i="1"/>
  <c r="AK1295" i="1"/>
  <c r="AL1295" i="1"/>
  <c r="AM1295" i="1"/>
  <c r="AN1295" i="1"/>
  <c r="AO1295" i="1"/>
  <c r="AP1295" i="1"/>
  <c r="AQ1295" i="1"/>
  <c r="AR1295" i="1"/>
  <c r="V1295" i="1" s="1"/>
  <c r="W1295" i="1" s="1"/>
  <c r="AS1295" i="1"/>
  <c r="AT1295" i="1"/>
  <c r="AU1295" i="1"/>
  <c r="AV1295" i="1"/>
  <c r="AX1295" i="1"/>
  <c r="AY1295" i="1"/>
  <c r="BA1295" i="1"/>
  <c r="BB1295" i="1"/>
  <c r="AB1296" i="1"/>
  <c r="AE1296" i="1"/>
  <c r="AF1296" i="1"/>
  <c r="AG1296" i="1"/>
  <c r="AH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X1296" i="1"/>
  <c r="AY1296" i="1"/>
  <c r="BA1296" i="1"/>
  <c r="BB1296" i="1"/>
  <c r="AB1297" i="1"/>
  <c r="AE1297" i="1"/>
  <c r="AF1297" i="1"/>
  <c r="AG1297" i="1"/>
  <c r="AH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X1297" i="1"/>
  <c r="AY1297" i="1"/>
  <c r="BA1297" i="1"/>
  <c r="BB1297" i="1"/>
  <c r="AB1298" i="1"/>
  <c r="AE1298" i="1"/>
  <c r="AF1298" i="1"/>
  <c r="AG1298" i="1"/>
  <c r="AH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X1298" i="1"/>
  <c r="AY1298" i="1"/>
  <c r="BA1298" i="1"/>
  <c r="BB1298" i="1"/>
  <c r="AB1299" i="1"/>
  <c r="AE1299" i="1"/>
  <c r="AF1299" i="1"/>
  <c r="AG1299" i="1"/>
  <c r="AH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X1299" i="1"/>
  <c r="AY1299" i="1"/>
  <c r="BA1299" i="1"/>
  <c r="BB1299" i="1"/>
  <c r="AB1300" i="1"/>
  <c r="AE1300" i="1"/>
  <c r="AF1300" i="1"/>
  <c r="AG1300" i="1"/>
  <c r="AH1300" i="1"/>
  <c r="AK1300" i="1"/>
  <c r="AL1300" i="1"/>
  <c r="AM1300" i="1"/>
  <c r="AN1300" i="1"/>
  <c r="AO1300" i="1"/>
  <c r="AP1300" i="1"/>
  <c r="AQ1300" i="1"/>
  <c r="V1300" i="1" s="1"/>
  <c r="W1300" i="1" s="1"/>
  <c r="AR1300" i="1"/>
  <c r="AS1300" i="1"/>
  <c r="AT1300" i="1"/>
  <c r="AU1300" i="1"/>
  <c r="AV1300" i="1"/>
  <c r="AX1300" i="1"/>
  <c r="AY1300" i="1"/>
  <c r="BA1300" i="1"/>
  <c r="BB1300" i="1"/>
  <c r="AB1301" i="1"/>
  <c r="AE1301" i="1"/>
  <c r="AF1301" i="1"/>
  <c r="AG1301" i="1"/>
  <c r="AH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X1301" i="1"/>
  <c r="AY1301" i="1"/>
  <c r="BA1301" i="1"/>
  <c r="BB1301" i="1"/>
  <c r="AB1302" i="1"/>
  <c r="AE1302" i="1"/>
  <c r="AF1302" i="1"/>
  <c r="AG1302" i="1"/>
  <c r="AH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X1302" i="1"/>
  <c r="AY1302" i="1"/>
  <c r="BA1302" i="1"/>
  <c r="BB1302" i="1"/>
  <c r="AB1303" i="1"/>
  <c r="AE1303" i="1"/>
  <c r="AF1303" i="1"/>
  <c r="AG1303" i="1"/>
  <c r="AH1303" i="1"/>
  <c r="AK1303" i="1"/>
  <c r="AL1303" i="1"/>
  <c r="AM1303" i="1"/>
  <c r="AN1303" i="1"/>
  <c r="AO1303" i="1"/>
  <c r="AP1303" i="1"/>
  <c r="AQ1303" i="1"/>
  <c r="AR1303" i="1"/>
  <c r="V1303" i="1" s="1"/>
  <c r="W1303" i="1" s="1"/>
  <c r="AS1303" i="1"/>
  <c r="AT1303" i="1"/>
  <c r="AU1303" i="1"/>
  <c r="AV1303" i="1"/>
  <c r="AX1303" i="1"/>
  <c r="AY1303" i="1"/>
  <c r="BA1303" i="1"/>
  <c r="BB1303" i="1"/>
  <c r="AB1304" i="1"/>
  <c r="AE1304" i="1"/>
  <c r="AF1304" i="1"/>
  <c r="AG1304" i="1"/>
  <c r="AH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X1304" i="1"/>
  <c r="AY1304" i="1"/>
  <c r="BA1304" i="1"/>
  <c r="BB1304" i="1"/>
  <c r="AB1305" i="1"/>
  <c r="AE1305" i="1"/>
  <c r="AF1305" i="1"/>
  <c r="AG1305" i="1"/>
  <c r="AH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X1305" i="1"/>
  <c r="AY1305" i="1"/>
  <c r="BA1305" i="1"/>
  <c r="BB1305" i="1"/>
  <c r="AB1306" i="1"/>
  <c r="AE1306" i="1"/>
  <c r="AF1306" i="1"/>
  <c r="AG1306" i="1"/>
  <c r="AH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X1306" i="1"/>
  <c r="AY1306" i="1"/>
  <c r="BA1306" i="1"/>
  <c r="BB1306" i="1"/>
  <c r="AB1307" i="1"/>
  <c r="AE1307" i="1"/>
  <c r="AF1307" i="1"/>
  <c r="AG1307" i="1"/>
  <c r="AH1307" i="1"/>
  <c r="AK1307" i="1"/>
  <c r="AL1307" i="1"/>
  <c r="AM1307" i="1"/>
  <c r="AN1307" i="1"/>
  <c r="AO1307" i="1"/>
  <c r="AP1307" i="1"/>
  <c r="AQ1307" i="1"/>
  <c r="AR1307" i="1"/>
  <c r="V1307" i="1" s="1"/>
  <c r="W1307" i="1" s="1"/>
  <c r="AS1307" i="1"/>
  <c r="AT1307" i="1"/>
  <c r="AU1307" i="1"/>
  <c r="AV1307" i="1"/>
  <c r="AX1307" i="1"/>
  <c r="AY1307" i="1"/>
  <c r="BA1307" i="1"/>
  <c r="BB1307" i="1"/>
  <c r="AB1308" i="1"/>
  <c r="AE1308" i="1"/>
  <c r="AF1308" i="1"/>
  <c r="AG1308" i="1"/>
  <c r="AH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X1308" i="1"/>
  <c r="AY1308" i="1"/>
  <c r="BA1308" i="1"/>
  <c r="BB1308" i="1"/>
  <c r="AB1309" i="1"/>
  <c r="AE1309" i="1"/>
  <c r="AF1309" i="1"/>
  <c r="AG1309" i="1"/>
  <c r="AH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X1309" i="1"/>
  <c r="AY1309" i="1"/>
  <c r="BA1309" i="1"/>
  <c r="BB1309" i="1"/>
  <c r="AB1310" i="1"/>
  <c r="AE1310" i="1"/>
  <c r="AF1310" i="1"/>
  <c r="AG1310" i="1"/>
  <c r="AH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X1310" i="1"/>
  <c r="AY1310" i="1"/>
  <c r="BA1310" i="1"/>
  <c r="BB1310" i="1"/>
  <c r="AB1311" i="1"/>
  <c r="AE1311" i="1"/>
  <c r="AF1311" i="1"/>
  <c r="AG1311" i="1"/>
  <c r="AH1311" i="1"/>
  <c r="AK1311" i="1"/>
  <c r="AL1311" i="1"/>
  <c r="AM1311" i="1"/>
  <c r="AN1311" i="1"/>
  <c r="AO1311" i="1"/>
  <c r="AP1311" i="1"/>
  <c r="AQ1311" i="1"/>
  <c r="AR1311" i="1"/>
  <c r="V1311" i="1" s="1"/>
  <c r="W1311" i="1" s="1"/>
  <c r="AS1311" i="1"/>
  <c r="AT1311" i="1"/>
  <c r="AU1311" i="1"/>
  <c r="AV1311" i="1"/>
  <c r="AX1311" i="1"/>
  <c r="AY1311" i="1"/>
  <c r="BA1311" i="1"/>
  <c r="BB1311" i="1"/>
  <c r="AB1312" i="1"/>
  <c r="AE1312" i="1"/>
  <c r="AF1312" i="1"/>
  <c r="AG1312" i="1"/>
  <c r="AH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X1312" i="1"/>
  <c r="AY1312" i="1"/>
  <c r="BA1312" i="1"/>
  <c r="BB1312" i="1"/>
  <c r="AB1313" i="1"/>
  <c r="AE1313" i="1"/>
  <c r="AF1313" i="1"/>
  <c r="AG1313" i="1"/>
  <c r="AH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X1313" i="1"/>
  <c r="AY1313" i="1"/>
  <c r="BA1313" i="1"/>
  <c r="BB1313" i="1"/>
  <c r="AB1314" i="1"/>
  <c r="AE1314" i="1"/>
  <c r="AF1314" i="1"/>
  <c r="AG1314" i="1"/>
  <c r="AH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X1314" i="1"/>
  <c r="AY1314" i="1"/>
  <c r="BA1314" i="1"/>
  <c r="BB1314" i="1"/>
  <c r="AB1315" i="1"/>
  <c r="AE1315" i="1"/>
  <c r="AF1315" i="1"/>
  <c r="AG1315" i="1"/>
  <c r="AH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X1315" i="1"/>
  <c r="AY1315" i="1"/>
  <c r="BA1315" i="1"/>
  <c r="BB1315" i="1"/>
  <c r="AB1316" i="1"/>
  <c r="AE1316" i="1"/>
  <c r="AF1316" i="1"/>
  <c r="AG1316" i="1"/>
  <c r="AH1316" i="1"/>
  <c r="AK1316" i="1"/>
  <c r="AL1316" i="1"/>
  <c r="AM1316" i="1"/>
  <c r="AN1316" i="1"/>
  <c r="AO1316" i="1"/>
  <c r="AP1316" i="1"/>
  <c r="AQ1316" i="1"/>
  <c r="V1316" i="1" s="1"/>
  <c r="W1316" i="1" s="1"/>
  <c r="AR1316" i="1"/>
  <c r="AS1316" i="1"/>
  <c r="AT1316" i="1"/>
  <c r="AU1316" i="1"/>
  <c r="AV1316" i="1"/>
  <c r="AX1316" i="1"/>
  <c r="AY1316" i="1"/>
  <c r="BA1316" i="1"/>
  <c r="BB1316" i="1"/>
  <c r="AB1317" i="1"/>
  <c r="AE1317" i="1"/>
  <c r="AF1317" i="1"/>
  <c r="AG1317" i="1"/>
  <c r="AH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X1317" i="1"/>
  <c r="AY1317" i="1"/>
  <c r="BA1317" i="1"/>
  <c r="BB1317" i="1"/>
  <c r="AB1318" i="1"/>
  <c r="AE1318" i="1"/>
  <c r="AF1318" i="1"/>
  <c r="AG1318" i="1"/>
  <c r="AH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X1318" i="1"/>
  <c r="AY1318" i="1"/>
  <c r="BA1318" i="1"/>
  <c r="BB1318" i="1"/>
  <c r="AB1319" i="1"/>
  <c r="AE1319" i="1"/>
  <c r="AF1319" i="1"/>
  <c r="AG1319" i="1"/>
  <c r="AH1319" i="1"/>
  <c r="AK1319" i="1"/>
  <c r="AL1319" i="1"/>
  <c r="AM1319" i="1"/>
  <c r="AN1319" i="1"/>
  <c r="AO1319" i="1"/>
  <c r="AP1319" i="1"/>
  <c r="AQ1319" i="1"/>
  <c r="AR1319" i="1"/>
  <c r="V1319" i="1" s="1"/>
  <c r="W1319" i="1" s="1"/>
  <c r="AS1319" i="1"/>
  <c r="AT1319" i="1"/>
  <c r="AU1319" i="1"/>
  <c r="AV1319" i="1"/>
  <c r="AX1319" i="1"/>
  <c r="AY1319" i="1"/>
  <c r="BA1319" i="1"/>
  <c r="BB1319" i="1"/>
  <c r="AB1320" i="1"/>
  <c r="AE1320" i="1"/>
  <c r="AF1320" i="1"/>
  <c r="AG1320" i="1"/>
  <c r="AH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X1320" i="1"/>
  <c r="AY1320" i="1"/>
  <c r="BA1320" i="1"/>
  <c r="BB1320" i="1"/>
  <c r="AB1321" i="1"/>
  <c r="AE1321" i="1"/>
  <c r="AF1321" i="1"/>
  <c r="AG1321" i="1"/>
  <c r="AH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X1321" i="1"/>
  <c r="AY1321" i="1"/>
  <c r="BA1321" i="1"/>
  <c r="BB1321" i="1"/>
  <c r="AB1322" i="1"/>
  <c r="AE1322" i="1"/>
  <c r="AF1322" i="1"/>
  <c r="AG1322" i="1"/>
  <c r="AH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X1322" i="1"/>
  <c r="AY1322" i="1"/>
  <c r="BA1322" i="1"/>
  <c r="BB1322" i="1"/>
  <c r="AB1323" i="1"/>
  <c r="AE1323" i="1"/>
  <c r="AF1323" i="1"/>
  <c r="AG1323" i="1"/>
  <c r="AH1323" i="1"/>
  <c r="AK1323" i="1"/>
  <c r="AL1323" i="1"/>
  <c r="AM1323" i="1"/>
  <c r="AN1323" i="1"/>
  <c r="AO1323" i="1"/>
  <c r="AP1323" i="1"/>
  <c r="AQ1323" i="1"/>
  <c r="AR1323" i="1"/>
  <c r="V1323" i="1" s="1"/>
  <c r="W1323" i="1" s="1"/>
  <c r="AS1323" i="1"/>
  <c r="AT1323" i="1"/>
  <c r="AU1323" i="1"/>
  <c r="AV1323" i="1"/>
  <c r="AX1323" i="1"/>
  <c r="AY1323" i="1"/>
  <c r="BA1323" i="1"/>
  <c r="BB1323" i="1"/>
  <c r="AB1324" i="1"/>
  <c r="AE1324" i="1"/>
  <c r="AF1324" i="1"/>
  <c r="AG1324" i="1"/>
  <c r="AH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X1324" i="1"/>
  <c r="AY1324" i="1"/>
  <c r="BA1324" i="1"/>
  <c r="BB1324" i="1"/>
  <c r="AB1325" i="1"/>
  <c r="AE1325" i="1"/>
  <c r="AF1325" i="1"/>
  <c r="AG1325" i="1"/>
  <c r="AH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X1325" i="1"/>
  <c r="AY1325" i="1"/>
  <c r="BA1325" i="1"/>
  <c r="BB1325" i="1"/>
  <c r="AB1326" i="1"/>
  <c r="AE1326" i="1"/>
  <c r="AF1326" i="1"/>
  <c r="AG1326" i="1"/>
  <c r="AH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X1326" i="1"/>
  <c r="AY1326" i="1"/>
  <c r="BA1326" i="1"/>
  <c r="BB1326" i="1"/>
  <c r="AB1327" i="1"/>
  <c r="AE1327" i="1"/>
  <c r="AF1327" i="1"/>
  <c r="AG1327" i="1"/>
  <c r="AH1327" i="1"/>
  <c r="AK1327" i="1"/>
  <c r="AL1327" i="1"/>
  <c r="AM1327" i="1"/>
  <c r="AN1327" i="1"/>
  <c r="AO1327" i="1"/>
  <c r="AP1327" i="1"/>
  <c r="AQ1327" i="1"/>
  <c r="AR1327" i="1"/>
  <c r="V1327" i="1" s="1"/>
  <c r="W1327" i="1" s="1"/>
  <c r="AS1327" i="1"/>
  <c r="AT1327" i="1"/>
  <c r="AU1327" i="1"/>
  <c r="AV1327" i="1"/>
  <c r="AX1327" i="1"/>
  <c r="AY1327" i="1"/>
  <c r="BA1327" i="1"/>
  <c r="BB1327" i="1"/>
  <c r="AB1328" i="1"/>
  <c r="AE1328" i="1"/>
  <c r="AF1328" i="1"/>
  <c r="AG1328" i="1"/>
  <c r="AH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X1328" i="1"/>
  <c r="AY1328" i="1"/>
  <c r="BA1328" i="1"/>
  <c r="BB1328" i="1"/>
  <c r="AB1329" i="1"/>
  <c r="AE1329" i="1"/>
  <c r="AF1329" i="1"/>
  <c r="AG1329" i="1"/>
  <c r="AH1329" i="1"/>
  <c r="AK1329" i="1"/>
  <c r="AL1329" i="1"/>
  <c r="AM1329" i="1"/>
  <c r="AN1329" i="1"/>
  <c r="AO1329" i="1"/>
  <c r="AP1329" i="1"/>
  <c r="AQ1329" i="1"/>
  <c r="AR1329" i="1"/>
  <c r="AS1329" i="1"/>
  <c r="AT1329" i="1"/>
  <c r="AU1329" i="1"/>
  <c r="AV1329" i="1"/>
  <c r="AX1329" i="1"/>
  <c r="AY1329" i="1"/>
  <c r="BA1329" i="1"/>
  <c r="BB1329" i="1"/>
  <c r="AB1330" i="1"/>
  <c r="AE1330" i="1"/>
  <c r="AF1330" i="1"/>
  <c r="AG1330" i="1"/>
  <c r="AH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X1330" i="1"/>
  <c r="AY1330" i="1"/>
  <c r="BA1330" i="1"/>
  <c r="BB1330" i="1"/>
  <c r="AB1331" i="1"/>
  <c r="AE1331" i="1"/>
  <c r="AF1331" i="1"/>
  <c r="AG1331" i="1"/>
  <c r="AH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X1331" i="1"/>
  <c r="AY1331" i="1"/>
  <c r="BA1331" i="1"/>
  <c r="BB1331" i="1"/>
  <c r="AB1332" i="1"/>
  <c r="AE1332" i="1"/>
  <c r="AF1332" i="1"/>
  <c r="AG1332" i="1"/>
  <c r="AH1332" i="1"/>
  <c r="AK1332" i="1"/>
  <c r="AL1332" i="1"/>
  <c r="AM1332" i="1"/>
  <c r="AN1332" i="1"/>
  <c r="AO1332" i="1"/>
  <c r="AP1332" i="1"/>
  <c r="AQ1332" i="1"/>
  <c r="V1332" i="1" s="1"/>
  <c r="W1332" i="1" s="1"/>
  <c r="AR1332" i="1"/>
  <c r="AS1332" i="1"/>
  <c r="AT1332" i="1"/>
  <c r="AU1332" i="1"/>
  <c r="AV1332" i="1"/>
  <c r="AX1332" i="1"/>
  <c r="AY1332" i="1"/>
  <c r="BA1332" i="1"/>
  <c r="BB1332" i="1"/>
  <c r="AB1333" i="1"/>
  <c r="AD1333" i="1"/>
  <c r="AE1333" i="1"/>
  <c r="AF1333" i="1"/>
  <c r="AG1333" i="1"/>
  <c r="AH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X1333" i="1"/>
  <c r="AY1333" i="1"/>
  <c r="BA1333" i="1"/>
  <c r="BB1333" i="1"/>
  <c r="AB1334" i="1"/>
  <c r="AD1334" i="1"/>
  <c r="AE1334" i="1"/>
  <c r="AF1334" i="1"/>
  <c r="AG1334" i="1"/>
  <c r="AH1334" i="1"/>
  <c r="AK1334" i="1"/>
  <c r="AL1334" i="1"/>
  <c r="AM1334" i="1"/>
  <c r="AN1334" i="1"/>
  <c r="AO1334" i="1"/>
  <c r="AP1334" i="1"/>
  <c r="AQ1334" i="1"/>
  <c r="V1334" i="1" s="1"/>
  <c r="W1334" i="1" s="1"/>
  <c r="AR1334" i="1"/>
  <c r="AS1334" i="1"/>
  <c r="AT1334" i="1"/>
  <c r="AU1334" i="1"/>
  <c r="AV1334" i="1"/>
  <c r="AX1334" i="1"/>
  <c r="AY1334" i="1"/>
  <c r="BA1334" i="1"/>
  <c r="BB1334" i="1"/>
  <c r="AB1335" i="1"/>
  <c r="AD1335" i="1"/>
  <c r="AE1335" i="1"/>
  <c r="AF1335" i="1"/>
  <c r="AG1335" i="1"/>
  <c r="AH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X1335" i="1"/>
  <c r="AY1335" i="1"/>
  <c r="BA1335" i="1"/>
  <c r="BB1335" i="1"/>
  <c r="AB1336" i="1"/>
  <c r="AD1336" i="1"/>
  <c r="AE1336" i="1"/>
  <c r="AF1336" i="1"/>
  <c r="AG1336" i="1"/>
  <c r="AH1336" i="1"/>
  <c r="AK1336" i="1"/>
  <c r="AL1336" i="1"/>
  <c r="AM1336" i="1"/>
  <c r="AN1336" i="1"/>
  <c r="AO1336" i="1"/>
  <c r="AP1336" i="1"/>
  <c r="AQ1336" i="1"/>
  <c r="V1336" i="1" s="1"/>
  <c r="W1336" i="1" s="1"/>
  <c r="AR1336" i="1"/>
  <c r="AS1336" i="1"/>
  <c r="AT1336" i="1"/>
  <c r="AU1336" i="1"/>
  <c r="AV1336" i="1"/>
  <c r="AX1336" i="1"/>
  <c r="AY1336" i="1"/>
  <c r="BA1336" i="1"/>
  <c r="BB1336" i="1"/>
  <c r="AB1337" i="1"/>
  <c r="AD1337" i="1"/>
  <c r="AE1337" i="1"/>
  <c r="AF1337" i="1"/>
  <c r="AG1337" i="1"/>
  <c r="AH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X1337" i="1"/>
  <c r="AY1337" i="1"/>
  <c r="BA1337" i="1"/>
  <c r="BB1337" i="1"/>
  <c r="AB1338" i="1"/>
  <c r="AD1338" i="1"/>
  <c r="AE1338" i="1"/>
  <c r="AF1338" i="1"/>
  <c r="AG1338" i="1"/>
  <c r="AH1338" i="1"/>
  <c r="AK1338" i="1"/>
  <c r="AL1338" i="1"/>
  <c r="AM1338" i="1"/>
  <c r="AN1338" i="1"/>
  <c r="AO1338" i="1"/>
  <c r="AP1338" i="1"/>
  <c r="AQ1338" i="1"/>
  <c r="V1338" i="1" s="1"/>
  <c r="W1338" i="1" s="1"/>
  <c r="AR1338" i="1"/>
  <c r="AS1338" i="1"/>
  <c r="AT1338" i="1"/>
  <c r="AU1338" i="1"/>
  <c r="AV1338" i="1"/>
  <c r="AX1338" i="1"/>
  <c r="AY1338" i="1"/>
  <c r="BA1338" i="1"/>
  <c r="BB1338" i="1"/>
  <c r="AB1339" i="1"/>
  <c r="AD1339" i="1"/>
  <c r="AE1339" i="1"/>
  <c r="AF1339" i="1"/>
  <c r="AG1339" i="1"/>
  <c r="AH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X1339" i="1"/>
  <c r="AY1339" i="1"/>
  <c r="BA1339" i="1"/>
  <c r="BB1339" i="1"/>
  <c r="AB1340" i="1"/>
  <c r="AD1340" i="1"/>
  <c r="AE1340" i="1"/>
  <c r="AF1340" i="1"/>
  <c r="AG1340" i="1"/>
  <c r="AH1340" i="1"/>
  <c r="AK1340" i="1"/>
  <c r="AL1340" i="1"/>
  <c r="AM1340" i="1"/>
  <c r="AN1340" i="1"/>
  <c r="AO1340" i="1"/>
  <c r="AP1340" i="1"/>
  <c r="AQ1340" i="1"/>
  <c r="V1340" i="1" s="1"/>
  <c r="W1340" i="1" s="1"/>
  <c r="AR1340" i="1"/>
  <c r="AS1340" i="1"/>
  <c r="AT1340" i="1"/>
  <c r="AU1340" i="1"/>
  <c r="AV1340" i="1"/>
  <c r="AX1340" i="1"/>
  <c r="AY1340" i="1"/>
  <c r="BA1340" i="1"/>
  <c r="BB1340" i="1"/>
  <c r="AB1341" i="1"/>
  <c r="AD1341" i="1"/>
  <c r="AE1341" i="1"/>
  <c r="AF1341" i="1"/>
  <c r="AG1341" i="1"/>
  <c r="AH1341" i="1"/>
  <c r="AK1341" i="1"/>
  <c r="AL1341" i="1"/>
  <c r="AM1341" i="1"/>
  <c r="AN1341" i="1"/>
  <c r="AO1341" i="1"/>
  <c r="AP1341" i="1"/>
  <c r="AQ1341" i="1"/>
  <c r="AR1341" i="1"/>
  <c r="AS1341" i="1"/>
  <c r="AT1341" i="1"/>
  <c r="AU1341" i="1"/>
  <c r="AV1341" i="1"/>
  <c r="AX1341" i="1"/>
  <c r="AY1341" i="1"/>
  <c r="BA1341" i="1"/>
  <c r="BB1341" i="1"/>
  <c r="AB1342" i="1"/>
  <c r="AD1342" i="1"/>
  <c r="AE1342" i="1"/>
  <c r="AF1342" i="1"/>
  <c r="AG1342" i="1"/>
  <c r="AH1342" i="1"/>
  <c r="AK1342" i="1"/>
  <c r="AL1342" i="1"/>
  <c r="AM1342" i="1"/>
  <c r="AN1342" i="1"/>
  <c r="AO1342" i="1"/>
  <c r="AP1342" i="1"/>
  <c r="AQ1342" i="1"/>
  <c r="V1342" i="1" s="1"/>
  <c r="W1342" i="1" s="1"/>
  <c r="AR1342" i="1"/>
  <c r="AS1342" i="1"/>
  <c r="AT1342" i="1"/>
  <c r="AU1342" i="1"/>
  <c r="AV1342" i="1"/>
  <c r="AX1342" i="1"/>
  <c r="AY1342" i="1"/>
  <c r="BA1342" i="1"/>
  <c r="BB1342" i="1"/>
  <c r="AB1343" i="1"/>
  <c r="AE1343" i="1"/>
  <c r="AF1343" i="1"/>
  <c r="AG1343" i="1"/>
  <c r="AH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X1343" i="1"/>
  <c r="AY1343" i="1"/>
  <c r="BA1343" i="1"/>
  <c r="BB1343" i="1"/>
  <c r="AB1344" i="1"/>
  <c r="AE1344" i="1"/>
  <c r="AF1344" i="1"/>
  <c r="AG1344" i="1"/>
  <c r="AH1344" i="1"/>
  <c r="AK1344" i="1"/>
  <c r="AL1344" i="1"/>
  <c r="AM1344" i="1"/>
  <c r="AN1344" i="1"/>
  <c r="AO1344" i="1"/>
  <c r="AP1344" i="1"/>
  <c r="AQ1344" i="1"/>
  <c r="AR1344" i="1"/>
  <c r="AS1344" i="1"/>
  <c r="AT1344" i="1"/>
  <c r="AU1344" i="1"/>
  <c r="AV1344" i="1"/>
  <c r="AX1344" i="1"/>
  <c r="AY1344" i="1"/>
  <c r="BA1344" i="1"/>
  <c r="BB1344" i="1"/>
  <c r="AB1345" i="1"/>
  <c r="AD1345" i="1"/>
  <c r="AE1345" i="1"/>
  <c r="AF1345" i="1"/>
  <c r="AG1345" i="1"/>
  <c r="AH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X1345" i="1"/>
  <c r="AY1345" i="1"/>
  <c r="BA1345" i="1"/>
  <c r="BB1345" i="1"/>
  <c r="AB1346" i="1"/>
  <c r="AE1346" i="1"/>
  <c r="AF1346" i="1"/>
  <c r="AG1346" i="1"/>
  <c r="AH1346" i="1"/>
  <c r="AK1346" i="1"/>
  <c r="AL1346" i="1"/>
  <c r="AM1346" i="1"/>
  <c r="AN1346" i="1"/>
  <c r="AO1346" i="1"/>
  <c r="AP1346" i="1"/>
  <c r="AQ1346" i="1"/>
  <c r="AR1346" i="1"/>
  <c r="AS1346" i="1"/>
  <c r="AT1346" i="1"/>
  <c r="AU1346" i="1"/>
  <c r="AV1346" i="1"/>
  <c r="AX1346" i="1"/>
  <c r="AY1346" i="1"/>
  <c r="BA1346" i="1"/>
  <c r="BB1346" i="1"/>
  <c r="AB1347" i="1"/>
  <c r="AD1347" i="1"/>
  <c r="AE1347" i="1"/>
  <c r="AF1347" i="1"/>
  <c r="AG1347" i="1"/>
  <c r="AH1347" i="1"/>
  <c r="AK1347" i="1"/>
  <c r="AL1347" i="1"/>
  <c r="AM1347" i="1"/>
  <c r="AN1347" i="1"/>
  <c r="AO1347" i="1"/>
  <c r="AP1347" i="1"/>
  <c r="AQ1347" i="1"/>
  <c r="AR1347" i="1"/>
  <c r="V1347" i="1" s="1"/>
  <c r="W1347" i="1" s="1"/>
  <c r="AS1347" i="1"/>
  <c r="AT1347" i="1"/>
  <c r="AU1347" i="1"/>
  <c r="AV1347" i="1"/>
  <c r="AX1347" i="1"/>
  <c r="AY1347" i="1"/>
  <c r="BA1347" i="1"/>
  <c r="BB1347" i="1"/>
  <c r="AB1348" i="1"/>
  <c r="AD1348" i="1"/>
  <c r="AE1348" i="1"/>
  <c r="AF1348" i="1"/>
  <c r="AG1348" i="1"/>
  <c r="AH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X1348" i="1"/>
  <c r="AY1348" i="1"/>
  <c r="BA1348" i="1"/>
  <c r="BB1348" i="1"/>
  <c r="AB1349" i="1"/>
  <c r="AE1349" i="1"/>
  <c r="AF1349" i="1"/>
  <c r="AG1349" i="1"/>
  <c r="AH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X1349" i="1"/>
  <c r="AY1349" i="1"/>
  <c r="BA1349" i="1"/>
  <c r="BB1349" i="1"/>
  <c r="AB1350" i="1"/>
  <c r="AE1350" i="1"/>
  <c r="AF1350" i="1"/>
  <c r="AG1350" i="1"/>
  <c r="AH1350" i="1"/>
  <c r="AK1350" i="1"/>
  <c r="AL1350" i="1"/>
  <c r="AM1350" i="1"/>
  <c r="AN1350" i="1"/>
  <c r="AO1350" i="1"/>
  <c r="AP1350" i="1"/>
  <c r="AQ1350" i="1"/>
  <c r="AR1350" i="1"/>
  <c r="V1350" i="1" s="1"/>
  <c r="W1350" i="1" s="1"/>
  <c r="AS1350" i="1"/>
  <c r="AT1350" i="1"/>
  <c r="AU1350" i="1"/>
  <c r="AV1350" i="1"/>
  <c r="AX1350" i="1"/>
  <c r="AY1350" i="1"/>
  <c r="BA1350" i="1"/>
  <c r="BB1350" i="1"/>
  <c r="AB1351" i="1"/>
  <c r="AE1351" i="1"/>
  <c r="AF1351" i="1"/>
  <c r="AG1351" i="1"/>
  <c r="AH1351" i="1"/>
  <c r="AK1351" i="1"/>
  <c r="AL1351" i="1"/>
  <c r="AM1351" i="1"/>
  <c r="AN1351" i="1"/>
  <c r="AO1351" i="1"/>
  <c r="AP1351" i="1"/>
  <c r="AQ1351" i="1"/>
  <c r="V1351" i="1" s="1"/>
  <c r="W1351" i="1" s="1"/>
  <c r="AR1351" i="1"/>
  <c r="AS1351" i="1"/>
  <c r="AT1351" i="1"/>
  <c r="AU1351" i="1"/>
  <c r="AV1351" i="1"/>
  <c r="AX1351" i="1"/>
  <c r="AY1351" i="1"/>
  <c r="BA1351" i="1"/>
  <c r="BB1351" i="1"/>
  <c r="AB1352" i="1"/>
  <c r="AD1352" i="1"/>
  <c r="AE1352" i="1"/>
  <c r="AF1352" i="1"/>
  <c r="AG1352" i="1"/>
  <c r="AH1352" i="1"/>
  <c r="AK1352" i="1"/>
  <c r="AL1352" i="1"/>
  <c r="AM1352" i="1"/>
  <c r="AN1352" i="1"/>
  <c r="AO1352" i="1"/>
  <c r="AP1352" i="1"/>
  <c r="AQ1352" i="1"/>
  <c r="AR1352" i="1"/>
  <c r="AS1352" i="1"/>
  <c r="AT1352" i="1"/>
  <c r="AU1352" i="1"/>
  <c r="AV1352" i="1"/>
  <c r="AX1352" i="1"/>
  <c r="AY1352" i="1"/>
  <c r="BA1352" i="1"/>
  <c r="BB1352" i="1"/>
  <c r="AB1353" i="1"/>
  <c r="AE1353" i="1"/>
  <c r="AF1353" i="1"/>
  <c r="AG1353" i="1"/>
  <c r="AH1353" i="1"/>
  <c r="AK1353" i="1"/>
  <c r="AL1353" i="1"/>
  <c r="AM1353" i="1"/>
  <c r="AN1353" i="1"/>
  <c r="AO1353" i="1"/>
  <c r="AP1353" i="1"/>
  <c r="AQ1353" i="1"/>
  <c r="AR1353" i="1"/>
  <c r="V1353" i="1" s="1"/>
  <c r="W1353" i="1" s="1"/>
  <c r="AS1353" i="1"/>
  <c r="AT1353" i="1"/>
  <c r="AU1353" i="1"/>
  <c r="AV1353" i="1"/>
  <c r="AX1353" i="1"/>
  <c r="AY1353" i="1"/>
  <c r="BA1353" i="1"/>
  <c r="BB1353" i="1"/>
  <c r="AB1354" i="1"/>
  <c r="AD1354" i="1"/>
  <c r="AE1354" i="1"/>
  <c r="AF1354" i="1"/>
  <c r="AG1354" i="1"/>
  <c r="AH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X1354" i="1"/>
  <c r="AY1354" i="1"/>
  <c r="BA1354" i="1"/>
  <c r="BB1354" i="1"/>
  <c r="AB1355" i="1"/>
  <c r="AD1355" i="1"/>
  <c r="AE1355" i="1"/>
  <c r="AF1355" i="1"/>
  <c r="AG1355" i="1"/>
  <c r="AH1355" i="1"/>
  <c r="AK1355" i="1"/>
  <c r="AL1355" i="1"/>
  <c r="AM1355" i="1"/>
  <c r="AN1355" i="1"/>
  <c r="AO1355" i="1"/>
  <c r="AP1355" i="1"/>
  <c r="AQ1355" i="1"/>
  <c r="AR1355" i="1"/>
  <c r="V1355" i="1" s="1"/>
  <c r="W1355" i="1" s="1"/>
  <c r="AS1355" i="1"/>
  <c r="AT1355" i="1"/>
  <c r="AU1355" i="1"/>
  <c r="AV1355" i="1"/>
  <c r="AX1355" i="1"/>
  <c r="AY1355" i="1"/>
  <c r="BA1355" i="1"/>
  <c r="BB1355" i="1"/>
  <c r="AB1356" i="1"/>
  <c r="AE1356" i="1"/>
  <c r="AF1356" i="1"/>
  <c r="AG1356" i="1"/>
  <c r="AH1356" i="1"/>
  <c r="AK1356" i="1"/>
  <c r="AL1356" i="1"/>
  <c r="AM1356" i="1"/>
  <c r="AN1356" i="1"/>
  <c r="AO1356" i="1"/>
  <c r="AP1356" i="1"/>
  <c r="AQ1356" i="1"/>
  <c r="V1356" i="1" s="1"/>
  <c r="W1356" i="1" s="1"/>
  <c r="AR1356" i="1"/>
  <c r="AS1356" i="1"/>
  <c r="AT1356" i="1"/>
  <c r="AU1356" i="1"/>
  <c r="AV1356" i="1"/>
  <c r="AX1356" i="1"/>
  <c r="AY1356" i="1"/>
  <c r="BA1356" i="1"/>
  <c r="BB1356" i="1"/>
  <c r="AB1357" i="1"/>
  <c r="AE1357" i="1"/>
  <c r="AF1357" i="1"/>
  <c r="AG1357" i="1"/>
  <c r="AH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X1357" i="1"/>
  <c r="AY1357" i="1"/>
  <c r="BA1357" i="1"/>
  <c r="BB1357" i="1"/>
  <c r="AB1358" i="1"/>
  <c r="AE1358" i="1"/>
  <c r="AF1358" i="1"/>
  <c r="AG1358" i="1"/>
  <c r="AH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X1358" i="1"/>
  <c r="AY1358" i="1"/>
  <c r="BA1358" i="1"/>
  <c r="BB1358" i="1"/>
  <c r="AB1359" i="1"/>
  <c r="AE1359" i="1"/>
  <c r="AF1359" i="1"/>
  <c r="AG1359" i="1"/>
  <c r="AH1359" i="1"/>
  <c r="AK1359" i="1"/>
  <c r="AL1359" i="1"/>
  <c r="AM1359" i="1"/>
  <c r="AN1359" i="1"/>
  <c r="AO1359" i="1"/>
  <c r="AP1359" i="1"/>
  <c r="AQ1359" i="1"/>
  <c r="AR1359" i="1"/>
  <c r="V1359" i="1" s="1"/>
  <c r="W1359" i="1" s="1"/>
  <c r="AS1359" i="1"/>
  <c r="AT1359" i="1"/>
  <c r="AU1359" i="1"/>
  <c r="AV1359" i="1"/>
  <c r="AX1359" i="1"/>
  <c r="AY1359" i="1"/>
  <c r="BA1359" i="1"/>
  <c r="BB1359" i="1"/>
  <c r="AB1360" i="1"/>
  <c r="AD1360" i="1"/>
  <c r="AE1360" i="1"/>
  <c r="AF1360" i="1"/>
  <c r="AG1360" i="1"/>
  <c r="AH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X1360" i="1"/>
  <c r="AY1360" i="1"/>
  <c r="BA1360" i="1"/>
  <c r="BB1360" i="1"/>
  <c r="AB1361" i="1"/>
  <c r="AE1361" i="1"/>
  <c r="AF1361" i="1"/>
  <c r="AG1361" i="1"/>
  <c r="AH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X1361" i="1"/>
  <c r="AY1361" i="1"/>
  <c r="BA1361" i="1"/>
  <c r="BB1361" i="1"/>
  <c r="AB1362" i="1"/>
  <c r="AD1362" i="1"/>
  <c r="AE1362" i="1"/>
  <c r="AF1362" i="1"/>
  <c r="AG1362" i="1"/>
  <c r="AH1362" i="1"/>
  <c r="AK1362" i="1"/>
  <c r="AL1362" i="1"/>
  <c r="AM1362" i="1"/>
  <c r="AN1362" i="1"/>
  <c r="AO1362" i="1"/>
  <c r="AP1362" i="1"/>
  <c r="AQ1362" i="1"/>
  <c r="V1362" i="1" s="1"/>
  <c r="W1362" i="1" s="1"/>
  <c r="AR1362" i="1"/>
  <c r="AS1362" i="1"/>
  <c r="AT1362" i="1"/>
  <c r="AU1362" i="1"/>
  <c r="AV1362" i="1"/>
  <c r="AX1362" i="1"/>
  <c r="AY1362" i="1"/>
  <c r="BA1362" i="1"/>
  <c r="BB1362" i="1"/>
  <c r="AB1363" i="1"/>
  <c r="AD1363" i="1"/>
  <c r="AE1363" i="1"/>
  <c r="AF1363" i="1"/>
  <c r="AG1363" i="1"/>
  <c r="AH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X1363" i="1"/>
  <c r="AY1363" i="1"/>
  <c r="BA1363" i="1"/>
  <c r="BB1363" i="1"/>
  <c r="AB1364" i="1"/>
  <c r="AE1364" i="1"/>
  <c r="AF1364" i="1"/>
  <c r="AG1364" i="1"/>
  <c r="AH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X1364" i="1"/>
  <c r="AY1364" i="1"/>
  <c r="BA1364" i="1"/>
  <c r="BB1364" i="1"/>
  <c r="AB1365" i="1"/>
  <c r="AE1365" i="1"/>
  <c r="AF1365" i="1"/>
  <c r="AG1365" i="1"/>
  <c r="AH1365" i="1"/>
  <c r="AK1365" i="1"/>
  <c r="AL1365" i="1"/>
  <c r="AM1365" i="1"/>
  <c r="AN1365" i="1"/>
  <c r="AO1365" i="1"/>
  <c r="AP1365" i="1"/>
  <c r="AQ1365" i="1"/>
  <c r="V1365" i="1" s="1"/>
  <c r="W1365" i="1" s="1"/>
  <c r="AR1365" i="1"/>
  <c r="AS1365" i="1"/>
  <c r="AT1365" i="1"/>
  <c r="AU1365" i="1"/>
  <c r="AV1365" i="1"/>
  <c r="AX1365" i="1"/>
  <c r="AY1365" i="1"/>
  <c r="BA1365" i="1"/>
  <c r="BB1365" i="1"/>
  <c r="AB1366" i="1"/>
  <c r="AE1366" i="1"/>
  <c r="AF1366" i="1"/>
  <c r="AG1366" i="1"/>
  <c r="AH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X1366" i="1"/>
  <c r="AY1366" i="1"/>
  <c r="BA1366" i="1"/>
  <c r="BB1366" i="1"/>
  <c r="AB1367" i="1"/>
  <c r="AD1367" i="1"/>
  <c r="AE1367" i="1"/>
  <c r="AF1367" i="1"/>
  <c r="AG1367" i="1"/>
  <c r="AH1367" i="1"/>
  <c r="AK1367" i="1"/>
  <c r="AL1367" i="1"/>
  <c r="AM1367" i="1"/>
  <c r="AN1367" i="1"/>
  <c r="AO1367" i="1"/>
  <c r="AP1367" i="1"/>
  <c r="AQ1367" i="1"/>
  <c r="AR1367" i="1"/>
  <c r="V1367" i="1" s="1"/>
  <c r="W1367" i="1" s="1"/>
  <c r="AS1367" i="1"/>
  <c r="AT1367" i="1"/>
  <c r="AU1367" i="1"/>
  <c r="AV1367" i="1"/>
  <c r="AX1367" i="1"/>
  <c r="AY1367" i="1"/>
  <c r="BA1367" i="1"/>
  <c r="BB1367" i="1"/>
  <c r="AB1368" i="1"/>
  <c r="AE1368" i="1"/>
  <c r="AF1368" i="1"/>
  <c r="AG1368" i="1"/>
  <c r="AH1368" i="1"/>
  <c r="AK1368" i="1"/>
  <c r="AL1368" i="1"/>
  <c r="AM1368" i="1"/>
  <c r="AN1368" i="1"/>
  <c r="AO1368" i="1"/>
  <c r="AP1368" i="1"/>
  <c r="AQ1368" i="1"/>
  <c r="V1368" i="1" s="1"/>
  <c r="W1368" i="1" s="1"/>
  <c r="AR1368" i="1"/>
  <c r="AS1368" i="1"/>
  <c r="AT1368" i="1"/>
  <c r="AU1368" i="1"/>
  <c r="AV1368" i="1"/>
  <c r="AX1368" i="1"/>
  <c r="AY1368" i="1"/>
  <c r="BA1368" i="1"/>
  <c r="BB1368" i="1"/>
  <c r="AB1369" i="1"/>
  <c r="AD1369" i="1"/>
  <c r="AE1369" i="1"/>
  <c r="AF1369" i="1"/>
  <c r="AG1369" i="1"/>
  <c r="AH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X1369" i="1"/>
  <c r="AY1369" i="1"/>
  <c r="BA1369" i="1"/>
  <c r="BB1369" i="1"/>
  <c r="AB1370" i="1"/>
  <c r="AD1370" i="1"/>
  <c r="AE1370" i="1"/>
  <c r="AF1370" i="1"/>
  <c r="AG1370" i="1"/>
  <c r="AH1370" i="1"/>
  <c r="AK1370" i="1"/>
  <c r="AL1370" i="1"/>
  <c r="AM1370" i="1"/>
  <c r="AN1370" i="1"/>
  <c r="AO1370" i="1"/>
  <c r="AP1370" i="1"/>
  <c r="AQ1370" i="1"/>
  <c r="V1370" i="1" s="1"/>
  <c r="W1370" i="1" s="1"/>
  <c r="AR1370" i="1"/>
  <c r="AS1370" i="1"/>
  <c r="AT1370" i="1"/>
  <c r="AU1370" i="1"/>
  <c r="AV1370" i="1"/>
  <c r="AX1370" i="1"/>
  <c r="AY1370" i="1"/>
  <c r="BA1370" i="1"/>
  <c r="BB1370" i="1"/>
  <c r="AB1371" i="1"/>
  <c r="AE1371" i="1"/>
  <c r="AF1371" i="1"/>
  <c r="AG1371" i="1"/>
  <c r="AH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X1371" i="1"/>
  <c r="AY1371" i="1"/>
  <c r="BA1371" i="1"/>
  <c r="BB1371" i="1"/>
  <c r="AB1372" i="1"/>
  <c r="AE1372" i="1"/>
  <c r="AF1372" i="1"/>
  <c r="AG1372" i="1"/>
  <c r="AH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X1372" i="1"/>
  <c r="AY1372" i="1"/>
  <c r="BA1372" i="1"/>
  <c r="BB1372" i="1"/>
  <c r="AB1373" i="1"/>
  <c r="AE1373" i="1"/>
  <c r="AF1373" i="1"/>
  <c r="AG1373" i="1"/>
  <c r="AH1373" i="1"/>
  <c r="AK1373" i="1"/>
  <c r="AL1373" i="1"/>
  <c r="AM1373" i="1"/>
  <c r="AN1373" i="1"/>
  <c r="AO1373" i="1"/>
  <c r="AP1373" i="1"/>
  <c r="AQ1373" i="1"/>
  <c r="AR1373" i="1"/>
  <c r="AS1373" i="1"/>
  <c r="AT1373" i="1"/>
  <c r="AU1373" i="1"/>
  <c r="AV1373" i="1"/>
  <c r="AX1373" i="1"/>
  <c r="AY1373" i="1"/>
  <c r="BA1373" i="1"/>
  <c r="BB1373" i="1"/>
  <c r="AB1374" i="1"/>
  <c r="AD1374" i="1"/>
  <c r="AE1374" i="1"/>
  <c r="AF1374" i="1"/>
  <c r="AG1374" i="1"/>
  <c r="AH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X1374" i="1"/>
  <c r="AY1374" i="1"/>
  <c r="BA1374" i="1"/>
  <c r="BB1374" i="1"/>
  <c r="AB1375" i="1"/>
  <c r="AE1375" i="1"/>
  <c r="AF1375" i="1"/>
  <c r="AG1375" i="1"/>
  <c r="AH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X1375" i="1"/>
  <c r="AY1375" i="1"/>
  <c r="BA1375" i="1"/>
  <c r="BB1375" i="1"/>
  <c r="AB1376" i="1"/>
  <c r="AD1376" i="1"/>
  <c r="AE1376" i="1"/>
  <c r="AF1376" i="1"/>
  <c r="AG1376" i="1"/>
  <c r="AH1376" i="1"/>
  <c r="AK1376" i="1"/>
  <c r="AL1376" i="1"/>
  <c r="AM1376" i="1"/>
  <c r="AN1376" i="1"/>
  <c r="AO1376" i="1"/>
  <c r="AP1376" i="1"/>
  <c r="AQ1376" i="1"/>
  <c r="AR1376" i="1"/>
  <c r="AS1376" i="1"/>
  <c r="AT1376" i="1"/>
  <c r="AU1376" i="1"/>
  <c r="AV1376" i="1"/>
  <c r="AX1376" i="1"/>
  <c r="AY1376" i="1"/>
  <c r="BA1376" i="1"/>
  <c r="BB1376" i="1"/>
  <c r="AB1377" i="1"/>
  <c r="AD1377" i="1"/>
  <c r="AE1377" i="1"/>
  <c r="AF1377" i="1"/>
  <c r="AG1377" i="1"/>
  <c r="AH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X1377" i="1"/>
  <c r="AY1377" i="1"/>
  <c r="BA1377" i="1"/>
  <c r="BB1377" i="1"/>
  <c r="AB1378" i="1"/>
  <c r="AE1378" i="1"/>
  <c r="AF1378" i="1"/>
  <c r="AG1378" i="1"/>
  <c r="AH1378" i="1"/>
  <c r="AK1378" i="1"/>
  <c r="AL1378" i="1"/>
  <c r="AM1378" i="1"/>
  <c r="AN1378" i="1"/>
  <c r="AO1378" i="1"/>
  <c r="AP1378" i="1"/>
  <c r="AQ1378" i="1"/>
  <c r="AR1378" i="1"/>
  <c r="V1378" i="1" s="1"/>
  <c r="W1378" i="1" s="1"/>
  <c r="AS1378" i="1"/>
  <c r="AT1378" i="1"/>
  <c r="AU1378" i="1"/>
  <c r="AV1378" i="1"/>
  <c r="AX1378" i="1"/>
  <c r="AY1378" i="1"/>
  <c r="BA1378" i="1"/>
  <c r="BB1378" i="1"/>
  <c r="AB1379" i="1"/>
  <c r="AD1379" i="1"/>
  <c r="AE1379" i="1"/>
  <c r="AF1379" i="1"/>
  <c r="AG1379" i="1"/>
  <c r="AH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X1379" i="1"/>
  <c r="AY1379" i="1"/>
  <c r="BA1379" i="1"/>
  <c r="BB1379" i="1"/>
  <c r="AB1380" i="1"/>
  <c r="AD1380" i="1"/>
  <c r="AE1380" i="1"/>
  <c r="AF1380" i="1"/>
  <c r="AG1380" i="1"/>
  <c r="AH1380" i="1"/>
  <c r="AK1380" i="1"/>
  <c r="AL1380" i="1"/>
  <c r="AM1380" i="1"/>
  <c r="AN1380" i="1"/>
  <c r="AO1380" i="1"/>
  <c r="AP1380" i="1"/>
  <c r="AQ1380" i="1"/>
  <c r="AR1380" i="1"/>
  <c r="V1380" i="1" s="1"/>
  <c r="W1380" i="1" s="1"/>
  <c r="AS1380" i="1"/>
  <c r="AT1380" i="1"/>
  <c r="AU1380" i="1"/>
  <c r="AV1380" i="1"/>
  <c r="AX1380" i="1"/>
  <c r="AY1380" i="1"/>
  <c r="BA1380" i="1"/>
  <c r="BB1380" i="1"/>
  <c r="AB1381" i="1"/>
  <c r="AD1381" i="1"/>
  <c r="AE1381" i="1"/>
  <c r="AF1381" i="1"/>
  <c r="AG1381" i="1"/>
  <c r="AH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X1381" i="1"/>
  <c r="AY1381" i="1"/>
  <c r="BA1381" i="1"/>
  <c r="BB1381" i="1"/>
  <c r="AB1382" i="1"/>
  <c r="AD1382" i="1"/>
  <c r="AE1382" i="1"/>
  <c r="AF1382" i="1"/>
  <c r="AG1382" i="1"/>
  <c r="AH1382" i="1"/>
  <c r="AK1382" i="1"/>
  <c r="AL1382" i="1"/>
  <c r="AM1382" i="1"/>
  <c r="AN1382" i="1"/>
  <c r="AO1382" i="1"/>
  <c r="AP1382" i="1"/>
  <c r="AQ1382" i="1"/>
  <c r="AR1382" i="1"/>
  <c r="V1382" i="1" s="1"/>
  <c r="W1382" i="1" s="1"/>
  <c r="AS1382" i="1"/>
  <c r="AT1382" i="1"/>
  <c r="AU1382" i="1"/>
  <c r="AV1382" i="1"/>
  <c r="AX1382" i="1"/>
  <c r="AY1382" i="1"/>
  <c r="BA1382" i="1"/>
  <c r="BB1382" i="1"/>
  <c r="AB1383" i="1"/>
  <c r="AD1383" i="1"/>
  <c r="AE1383" i="1"/>
  <c r="AF1383" i="1"/>
  <c r="AG1383" i="1"/>
  <c r="AH1383" i="1"/>
  <c r="AK1383" i="1"/>
  <c r="AL1383" i="1"/>
  <c r="AM1383" i="1"/>
  <c r="AN1383" i="1"/>
  <c r="AO1383" i="1"/>
  <c r="AP1383" i="1"/>
  <c r="AQ1383" i="1"/>
  <c r="AR1383" i="1"/>
  <c r="AS1383" i="1"/>
  <c r="AT1383" i="1"/>
  <c r="AU1383" i="1"/>
  <c r="AV1383" i="1"/>
  <c r="AX1383" i="1"/>
  <c r="AY1383" i="1"/>
  <c r="BA1383" i="1"/>
  <c r="BB1383" i="1"/>
  <c r="AB1384" i="1"/>
  <c r="AD1384" i="1"/>
  <c r="AE1384" i="1"/>
  <c r="AF1384" i="1"/>
  <c r="AG1384" i="1"/>
  <c r="AH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X1384" i="1"/>
  <c r="AY1384" i="1"/>
  <c r="BA1384" i="1"/>
  <c r="BB1384" i="1"/>
  <c r="AB1385" i="1"/>
  <c r="AD1385" i="1"/>
  <c r="AE1385" i="1"/>
  <c r="AF1385" i="1"/>
  <c r="AG1385" i="1"/>
  <c r="AH1385" i="1"/>
  <c r="AK1385" i="1"/>
  <c r="AL1385" i="1"/>
  <c r="AM1385" i="1"/>
  <c r="AN1385" i="1"/>
  <c r="AO1385" i="1"/>
  <c r="AP1385" i="1"/>
  <c r="AQ1385" i="1"/>
  <c r="AR1385" i="1"/>
  <c r="AS1385" i="1"/>
  <c r="AT1385" i="1"/>
  <c r="AU1385" i="1"/>
  <c r="AV1385" i="1"/>
  <c r="AX1385" i="1"/>
  <c r="AY1385" i="1"/>
  <c r="BA1385" i="1"/>
  <c r="BB1385" i="1"/>
  <c r="AB1386" i="1"/>
  <c r="AD1386" i="1"/>
  <c r="AE1386" i="1"/>
  <c r="AF1386" i="1"/>
  <c r="AG1386" i="1"/>
  <c r="AH1386" i="1"/>
  <c r="AK1386" i="1"/>
  <c r="AL1386" i="1"/>
  <c r="AM1386" i="1"/>
  <c r="AN1386" i="1"/>
  <c r="AO1386" i="1"/>
  <c r="AP1386" i="1"/>
  <c r="AQ1386" i="1"/>
  <c r="AR1386" i="1"/>
  <c r="V1386" i="1" s="1"/>
  <c r="W1386" i="1" s="1"/>
  <c r="AS1386" i="1"/>
  <c r="AT1386" i="1"/>
  <c r="AU1386" i="1"/>
  <c r="AV1386" i="1"/>
  <c r="AX1386" i="1"/>
  <c r="AY1386" i="1"/>
  <c r="BA1386" i="1"/>
  <c r="BB1386" i="1"/>
  <c r="AB1387" i="1"/>
  <c r="AD1387" i="1"/>
  <c r="AE1387" i="1"/>
  <c r="AF1387" i="1"/>
  <c r="AG1387" i="1"/>
  <c r="AH1387" i="1"/>
  <c r="AK1387" i="1"/>
  <c r="AL1387" i="1"/>
  <c r="AM1387" i="1"/>
  <c r="AN1387" i="1"/>
  <c r="AO1387" i="1"/>
  <c r="AP1387" i="1"/>
  <c r="AQ1387" i="1"/>
  <c r="AR1387" i="1"/>
  <c r="AS1387" i="1"/>
  <c r="AT1387" i="1"/>
  <c r="AU1387" i="1"/>
  <c r="AV1387" i="1"/>
  <c r="AX1387" i="1"/>
  <c r="AY1387" i="1"/>
  <c r="BA1387" i="1"/>
  <c r="BB1387" i="1"/>
  <c r="AB1388" i="1"/>
  <c r="AD1388" i="1"/>
  <c r="AE1388" i="1"/>
  <c r="AF1388" i="1"/>
  <c r="AG1388" i="1"/>
  <c r="AH1388" i="1"/>
  <c r="AK1388" i="1"/>
  <c r="AL1388" i="1"/>
  <c r="AM1388" i="1"/>
  <c r="AN1388" i="1"/>
  <c r="AO1388" i="1"/>
  <c r="AP1388" i="1"/>
  <c r="AQ1388" i="1"/>
  <c r="AR1388" i="1"/>
  <c r="V1388" i="1" s="1"/>
  <c r="W1388" i="1" s="1"/>
  <c r="AS1388" i="1"/>
  <c r="AT1388" i="1"/>
  <c r="AU1388" i="1"/>
  <c r="AV1388" i="1"/>
  <c r="AX1388" i="1"/>
  <c r="AY1388" i="1"/>
  <c r="BA1388" i="1"/>
  <c r="BB1388" i="1"/>
  <c r="AB1389" i="1"/>
  <c r="AE1389" i="1"/>
  <c r="AF1389" i="1"/>
  <c r="AG1389" i="1"/>
  <c r="AH1389" i="1"/>
  <c r="AK1389" i="1"/>
  <c r="AL1389" i="1"/>
  <c r="AM1389" i="1"/>
  <c r="AN1389" i="1"/>
  <c r="AO1389" i="1"/>
  <c r="AP1389" i="1"/>
  <c r="AQ1389" i="1"/>
  <c r="AR1389" i="1"/>
  <c r="AS1389" i="1"/>
  <c r="AT1389" i="1"/>
  <c r="AU1389" i="1"/>
  <c r="AV1389" i="1"/>
  <c r="AX1389" i="1"/>
  <c r="AY1389" i="1"/>
  <c r="BA1389" i="1"/>
  <c r="BB1389" i="1"/>
  <c r="AB1390" i="1"/>
  <c r="AE1390" i="1"/>
  <c r="AF1390" i="1"/>
  <c r="AG1390" i="1"/>
  <c r="AH1390" i="1"/>
  <c r="AK1390" i="1"/>
  <c r="AL1390" i="1"/>
  <c r="AM1390" i="1"/>
  <c r="AN1390" i="1"/>
  <c r="AO1390" i="1"/>
  <c r="AP1390" i="1"/>
  <c r="AQ1390" i="1"/>
  <c r="AR1390" i="1"/>
  <c r="AS1390" i="1"/>
  <c r="AT1390" i="1"/>
  <c r="AU1390" i="1"/>
  <c r="AV1390" i="1"/>
  <c r="AX1390" i="1"/>
  <c r="AY1390" i="1"/>
  <c r="BA1390" i="1"/>
  <c r="BB1390" i="1"/>
  <c r="AB1391" i="1"/>
  <c r="AE1391" i="1"/>
  <c r="AF1391" i="1"/>
  <c r="AG1391" i="1"/>
  <c r="AH1391" i="1"/>
  <c r="AK1391" i="1"/>
  <c r="AL1391" i="1"/>
  <c r="AM1391" i="1"/>
  <c r="AN1391" i="1"/>
  <c r="AO1391" i="1"/>
  <c r="AP1391" i="1"/>
  <c r="AQ1391" i="1"/>
  <c r="AR1391" i="1"/>
  <c r="AS1391" i="1"/>
  <c r="AT1391" i="1"/>
  <c r="AU1391" i="1"/>
  <c r="AV1391" i="1"/>
  <c r="AX1391" i="1"/>
  <c r="AY1391" i="1"/>
  <c r="BA1391" i="1"/>
  <c r="BB1391" i="1"/>
  <c r="AB1392" i="1"/>
  <c r="AE1392" i="1"/>
  <c r="AF1392" i="1"/>
  <c r="AG1392" i="1"/>
  <c r="AH1392" i="1"/>
  <c r="AK1392" i="1"/>
  <c r="AL1392" i="1"/>
  <c r="AM1392" i="1"/>
  <c r="AN1392" i="1"/>
  <c r="AO1392" i="1"/>
  <c r="AP1392" i="1"/>
  <c r="AQ1392" i="1"/>
  <c r="AR1392" i="1"/>
  <c r="V1392" i="1" s="1"/>
  <c r="W1392" i="1" s="1"/>
  <c r="AS1392" i="1"/>
  <c r="AT1392" i="1"/>
  <c r="AU1392" i="1"/>
  <c r="AV1392" i="1"/>
  <c r="AX1392" i="1"/>
  <c r="AY1392" i="1"/>
  <c r="BA1392" i="1"/>
  <c r="BB1392" i="1"/>
  <c r="AB1393" i="1"/>
  <c r="AE1393" i="1"/>
  <c r="AF1393" i="1"/>
  <c r="AG1393" i="1"/>
  <c r="AH1393" i="1"/>
  <c r="AK1393" i="1"/>
  <c r="AL1393" i="1"/>
  <c r="AM1393" i="1"/>
  <c r="AN1393" i="1"/>
  <c r="AO1393" i="1"/>
  <c r="AP1393" i="1"/>
  <c r="AQ1393" i="1"/>
  <c r="V1393" i="1" s="1"/>
  <c r="W1393" i="1" s="1"/>
  <c r="AR1393" i="1"/>
  <c r="AS1393" i="1"/>
  <c r="AT1393" i="1"/>
  <c r="AU1393" i="1"/>
  <c r="AV1393" i="1"/>
  <c r="AX1393" i="1"/>
  <c r="AY1393" i="1"/>
  <c r="BA1393" i="1"/>
  <c r="BB1393" i="1"/>
  <c r="AB1394" i="1"/>
  <c r="AE1394" i="1"/>
  <c r="AF1394" i="1"/>
  <c r="AG1394" i="1"/>
  <c r="AH1394" i="1"/>
  <c r="AK1394" i="1"/>
  <c r="AL1394" i="1"/>
  <c r="AM1394" i="1"/>
  <c r="AN1394" i="1"/>
  <c r="AO1394" i="1"/>
  <c r="AP1394" i="1"/>
  <c r="AQ1394" i="1"/>
  <c r="AR1394" i="1"/>
  <c r="AS1394" i="1"/>
  <c r="AT1394" i="1"/>
  <c r="AU1394" i="1"/>
  <c r="AV1394" i="1"/>
  <c r="AX1394" i="1"/>
  <c r="AY1394" i="1"/>
  <c r="BA1394" i="1"/>
  <c r="BB1394" i="1"/>
  <c r="AB1395" i="1"/>
  <c r="AE1395" i="1"/>
  <c r="AF1395" i="1"/>
  <c r="AG1395" i="1"/>
  <c r="AH1395" i="1"/>
  <c r="AK1395" i="1"/>
  <c r="AL1395" i="1"/>
  <c r="AM1395" i="1"/>
  <c r="AN1395" i="1"/>
  <c r="AO1395" i="1"/>
  <c r="AP1395" i="1"/>
  <c r="AQ1395" i="1"/>
  <c r="AR1395" i="1"/>
  <c r="AS1395" i="1"/>
  <c r="AT1395" i="1"/>
  <c r="AU1395" i="1"/>
  <c r="AV1395" i="1"/>
  <c r="AX1395" i="1"/>
  <c r="AY1395" i="1"/>
  <c r="BA1395" i="1"/>
  <c r="BB1395" i="1"/>
  <c r="AB1396" i="1"/>
  <c r="AE1396" i="1"/>
  <c r="AF1396" i="1"/>
  <c r="AG1396" i="1"/>
  <c r="AH1396" i="1"/>
  <c r="AK1396" i="1"/>
  <c r="AL1396" i="1"/>
  <c r="AM1396" i="1"/>
  <c r="AN1396" i="1"/>
  <c r="AO1396" i="1"/>
  <c r="AP1396" i="1"/>
  <c r="AQ1396" i="1"/>
  <c r="AR1396" i="1"/>
  <c r="V1396" i="1" s="1"/>
  <c r="W1396" i="1" s="1"/>
  <c r="AS1396" i="1"/>
  <c r="AT1396" i="1"/>
  <c r="AU1396" i="1"/>
  <c r="AV1396" i="1"/>
  <c r="AX1396" i="1"/>
  <c r="AY1396" i="1"/>
  <c r="BA1396" i="1"/>
  <c r="BB1396" i="1"/>
  <c r="AB1397" i="1"/>
  <c r="AE1397" i="1"/>
  <c r="AF1397" i="1"/>
  <c r="AG1397" i="1"/>
  <c r="AH1397" i="1"/>
  <c r="AK1397" i="1"/>
  <c r="AL1397" i="1"/>
  <c r="AM1397" i="1"/>
  <c r="AN1397" i="1"/>
  <c r="AO1397" i="1"/>
  <c r="AP1397" i="1"/>
  <c r="AQ1397" i="1"/>
  <c r="V1397" i="1" s="1"/>
  <c r="W1397" i="1" s="1"/>
  <c r="AR1397" i="1"/>
  <c r="AS1397" i="1"/>
  <c r="AT1397" i="1"/>
  <c r="AU1397" i="1"/>
  <c r="AV1397" i="1"/>
  <c r="AX1397" i="1"/>
  <c r="AY1397" i="1"/>
  <c r="BA1397" i="1"/>
  <c r="BB1397" i="1"/>
  <c r="AB1398" i="1"/>
  <c r="AE1398" i="1"/>
  <c r="AF1398" i="1"/>
  <c r="AG1398" i="1"/>
  <c r="AH1398" i="1"/>
  <c r="AK1398" i="1"/>
  <c r="AL1398" i="1"/>
  <c r="AM1398" i="1"/>
  <c r="AN1398" i="1"/>
  <c r="AO1398" i="1"/>
  <c r="AP1398" i="1"/>
  <c r="AQ1398" i="1"/>
  <c r="AR1398" i="1"/>
  <c r="AS1398" i="1"/>
  <c r="AT1398" i="1"/>
  <c r="AU1398" i="1"/>
  <c r="AV1398" i="1"/>
  <c r="AX1398" i="1"/>
  <c r="AY1398" i="1"/>
  <c r="BA1398" i="1"/>
  <c r="BB1398" i="1"/>
  <c r="AB1399" i="1"/>
  <c r="AE1399" i="1"/>
  <c r="AF1399" i="1"/>
  <c r="AG1399" i="1"/>
  <c r="AH1399" i="1"/>
  <c r="AK1399" i="1"/>
  <c r="AL1399" i="1"/>
  <c r="AM1399" i="1"/>
  <c r="AN1399" i="1"/>
  <c r="AO1399" i="1"/>
  <c r="AP1399" i="1"/>
  <c r="AQ1399" i="1"/>
  <c r="AR1399" i="1"/>
  <c r="AS1399" i="1"/>
  <c r="AT1399" i="1"/>
  <c r="AU1399" i="1"/>
  <c r="AV1399" i="1"/>
  <c r="AX1399" i="1"/>
  <c r="AY1399" i="1"/>
  <c r="BA1399" i="1"/>
  <c r="BB1399" i="1"/>
  <c r="AB1400" i="1"/>
  <c r="AE1400" i="1"/>
  <c r="AF1400" i="1"/>
  <c r="AG1400" i="1"/>
  <c r="AH1400" i="1"/>
  <c r="AK1400" i="1"/>
  <c r="AL1400" i="1"/>
  <c r="AM1400" i="1"/>
  <c r="AN1400" i="1"/>
  <c r="AO1400" i="1"/>
  <c r="AP1400" i="1"/>
  <c r="AQ1400" i="1"/>
  <c r="AR1400" i="1"/>
  <c r="AS1400" i="1"/>
  <c r="AT1400" i="1"/>
  <c r="AU1400" i="1"/>
  <c r="AV1400" i="1"/>
  <c r="AX1400" i="1"/>
  <c r="AY1400" i="1"/>
  <c r="BA1400" i="1"/>
  <c r="BB1400" i="1"/>
  <c r="AB1401" i="1"/>
  <c r="AE1401" i="1"/>
  <c r="AF1401" i="1"/>
  <c r="AG1401" i="1"/>
  <c r="AH1401" i="1"/>
  <c r="AK1401" i="1"/>
  <c r="AL1401" i="1"/>
  <c r="AM1401" i="1"/>
  <c r="AN1401" i="1"/>
  <c r="AO1401" i="1"/>
  <c r="AP1401" i="1"/>
  <c r="AQ1401" i="1"/>
  <c r="V1401" i="1" s="1"/>
  <c r="W1401" i="1" s="1"/>
  <c r="AR1401" i="1"/>
  <c r="AS1401" i="1"/>
  <c r="AT1401" i="1"/>
  <c r="AU1401" i="1"/>
  <c r="AV1401" i="1"/>
  <c r="AX1401" i="1"/>
  <c r="AY1401" i="1"/>
  <c r="BA1401" i="1"/>
  <c r="BB1401" i="1"/>
  <c r="AB1402" i="1"/>
  <c r="AE1402" i="1"/>
  <c r="AF1402" i="1"/>
  <c r="AG1402" i="1"/>
  <c r="AH1402" i="1"/>
  <c r="AK1402" i="1"/>
  <c r="AL1402" i="1"/>
  <c r="AM1402" i="1"/>
  <c r="AN1402" i="1"/>
  <c r="AO1402" i="1"/>
  <c r="AP1402" i="1"/>
  <c r="AQ1402" i="1"/>
  <c r="AR1402" i="1"/>
  <c r="AS1402" i="1"/>
  <c r="AT1402" i="1"/>
  <c r="AU1402" i="1"/>
  <c r="AV1402" i="1"/>
  <c r="AX1402" i="1"/>
  <c r="AY1402" i="1"/>
  <c r="BA1402" i="1"/>
  <c r="BB1402" i="1"/>
  <c r="AB1403" i="1"/>
  <c r="AE1403" i="1"/>
  <c r="AF1403" i="1"/>
  <c r="AG1403" i="1"/>
  <c r="AH1403" i="1"/>
  <c r="AK1403" i="1"/>
  <c r="AL1403" i="1"/>
  <c r="AM1403" i="1"/>
  <c r="AN1403" i="1"/>
  <c r="AO1403" i="1"/>
  <c r="AP1403" i="1"/>
  <c r="AQ1403" i="1"/>
  <c r="AR1403" i="1"/>
  <c r="AS1403" i="1"/>
  <c r="AT1403" i="1"/>
  <c r="AU1403" i="1"/>
  <c r="AV1403" i="1"/>
  <c r="AX1403" i="1"/>
  <c r="AY1403" i="1"/>
  <c r="BA1403" i="1"/>
  <c r="BB1403" i="1"/>
  <c r="AB1404" i="1"/>
  <c r="AE1404" i="1"/>
  <c r="AF1404" i="1"/>
  <c r="AG1404" i="1"/>
  <c r="AH1404" i="1"/>
  <c r="AK1404" i="1"/>
  <c r="AL1404" i="1"/>
  <c r="AM1404" i="1"/>
  <c r="AN1404" i="1"/>
  <c r="AO1404" i="1"/>
  <c r="AP1404" i="1"/>
  <c r="AQ1404" i="1"/>
  <c r="AR1404" i="1"/>
  <c r="V1404" i="1" s="1"/>
  <c r="W1404" i="1" s="1"/>
  <c r="AS1404" i="1"/>
  <c r="AT1404" i="1"/>
  <c r="AU1404" i="1"/>
  <c r="AV1404" i="1"/>
  <c r="AX1404" i="1"/>
  <c r="AY1404" i="1"/>
  <c r="BA1404" i="1"/>
  <c r="BB1404" i="1"/>
  <c r="AB1405" i="1"/>
  <c r="AE1405" i="1"/>
  <c r="AF1405" i="1"/>
  <c r="AG1405" i="1"/>
  <c r="AH1405" i="1"/>
  <c r="AK1405" i="1"/>
  <c r="AL1405" i="1"/>
  <c r="AM1405" i="1"/>
  <c r="AN1405" i="1"/>
  <c r="AO1405" i="1"/>
  <c r="AP1405" i="1"/>
  <c r="AQ1405" i="1"/>
  <c r="V1405" i="1" s="1"/>
  <c r="W1405" i="1" s="1"/>
  <c r="AR1405" i="1"/>
  <c r="AS1405" i="1"/>
  <c r="AT1405" i="1"/>
  <c r="AU1405" i="1"/>
  <c r="AV1405" i="1"/>
  <c r="AX1405" i="1"/>
  <c r="AY1405" i="1"/>
  <c r="BA1405" i="1"/>
  <c r="BB1405" i="1"/>
  <c r="AB1406" i="1"/>
  <c r="AE1406" i="1"/>
  <c r="AF1406" i="1"/>
  <c r="AG1406" i="1"/>
  <c r="AH1406" i="1"/>
  <c r="AK1406" i="1"/>
  <c r="AL1406" i="1"/>
  <c r="AM1406" i="1"/>
  <c r="AN1406" i="1"/>
  <c r="AO1406" i="1"/>
  <c r="AP1406" i="1"/>
  <c r="AQ1406" i="1"/>
  <c r="AR1406" i="1"/>
  <c r="AS1406" i="1"/>
  <c r="AT1406" i="1"/>
  <c r="AU1406" i="1"/>
  <c r="AV1406" i="1"/>
  <c r="AX1406" i="1"/>
  <c r="AY1406" i="1"/>
  <c r="BA1406" i="1"/>
  <c r="BB1406" i="1"/>
  <c r="AB1407" i="1"/>
  <c r="AE1407" i="1"/>
  <c r="AF1407" i="1"/>
  <c r="AG1407" i="1"/>
  <c r="AH1407" i="1"/>
  <c r="AK1407" i="1"/>
  <c r="AL1407" i="1"/>
  <c r="AM1407" i="1"/>
  <c r="AN1407" i="1"/>
  <c r="AO1407" i="1"/>
  <c r="AP1407" i="1"/>
  <c r="AQ1407" i="1"/>
  <c r="AR1407" i="1"/>
  <c r="AS1407" i="1"/>
  <c r="AT1407" i="1"/>
  <c r="AU1407" i="1"/>
  <c r="AV1407" i="1"/>
  <c r="AX1407" i="1"/>
  <c r="AY1407" i="1"/>
  <c r="BA1407" i="1"/>
  <c r="BB1407" i="1"/>
  <c r="AB1408" i="1"/>
  <c r="AE1408" i="1"/>
  <c r="AF1408" i="1"/>
  <c r="AG1408" i="1"/>
  <c r="AH1408" i="1"/>
  <c r="AK1408" i="1"/>
  <c r="AL1408" i="1"/>
  <c r="AM1408" i="1"/>
  <c r="AN1408" i="1"/>
  <c r="AO1408" i="1"/>
  <c r="AP1408" i="1"/>
  <c r="AQ1408" i="1"/>
  <c r="AR1408" i="1"/>
  <c r="AS1408" i="1"/>
  <c r="AT1408" i="1"/>
  <c r="AU1408" i="1"/>
  <c r="AV1408" i="1"/>
  <c r="AX1408" i="1"/>
  <c r="AY1408" i="1"/>
  <c r="BA1408" i="1"/>
  <c r="BB1408" i="1"/>
  <c r="AB1409" i="1"/>
  <c r="AE1409" i="1"/>
  <c r="AF1409" i="1"/>
  <c r="AG1409" i="1"/>
  <c r="AH1409" i="1"/>
  <c r="AK1409" i="1"/>
  <c r="AL1409" i="1"/>
  <c r="AM1409" i="1"/>
  <c r="AN1409" i="1"/>
  <c r="AO1409" i="1"/>
  <c r="AP1409" i="1"/>
  <c r="AQ1409" i="1"/>
  <c r="V1409" i="1" s="1"/>
  <c r="W1409" i="1" s="1"/>
  <c r="AR1409" i="1"/>
  <c r="AS1409" i="1"/>
  <c r="AT1409" i="1"/>
  <c r="AU1409" i="1"/>
  <c r="AV1409" i="1"/>
  <c r="AX1409" i="1"/>
  <c r="AY1409" i="1"/>
  <c r="BA1409" i="1"/>
  <c r="BB1409" i="1"/>
  <c r="AB1410" i="1"/>
  <c r="AE1410" i="1"/>
  <c r="AF1410" i="1"/>
  <c r="AG1410" i="1"/>
  <c r="AH1410" i="1"/>
  <c r="AK1410" i="1"/>
  <c r="AL1410" i="1"/>
  <c r="AM1410" i="1"/>
  <c r="AN1410" i="1"/>
  <c r="AO1410" i="1"/>
  <c r="AP1410" i="1"/>
  <c r="AQ1410" i="1"/>
  <c r="AR1410" i="1"/>
  <c r="AS1410" i="1"/>
  <c r="AT1410" i="1"/>
  <c r="AU1410" i="1"/>
  <c r="AV1410" i="1"/>
  <c r="AX1410" i="1"/>
  <c r="AY1410" i="1"/>
  <c r="BA1410" i="1"/>
  <c r="BB1410" i="1"/>
  <c r="AB1411" i="1"/>
  <c r="AE1411" i="1"/>
  <c r="AF1411" i="1"/>
  <c r="AG1411" i="1"/>
  <c r="AH1411" i="1"/>
  <c r="AK1411" i="1"/>
  <c r="AL1411" i="1"/>
  <c r="AM1411" i="1"/>
  <c r="AN1411" i="1"/>
  <c r="AO1411" i="1"/>
  <c r="AP1411" i="1"/>
  <c r="AQ1411" i="1"/>
  <c r="AR1411" i="1"/>
  <c r="AS1411" i="1"/>
  <c r="AT1411" i="1"/>
  <c r="AU1411" i="1"/>
  <c r="AV1411" i="1"/>
  <c r="AX1411" i="1"/>
  <c r="AY1411" i="1"/>
  <c r="BA1411" i="1"/>
  <c r="BB1411" i="1"/>
  <c r="AB1412" i="1"/>
  <c r="AE1412" i="1"/>
  <c r="AF1412" i="1"/>
  <c r="AG1412" i="1"/>
  <c r="AH1412" i="1"/>
  <c r="AK1412" i="1"/>
  <c r="AL1412" i="1"/>
  <c r="AM1412" i="1"/>
  <c r="AN1412" i="1"/>
  <c r="AO1412" i="1"/>
  <c r="AP1412" i="1"/>
  <c r="AQ1412" i="1"/>
  <c r="AR1412" i="1"/>
  <c r="V1412" i="1" s="1"/>
  <c r="W1412" i="1" s="1"/>
  <c r="AS1412" i="1"/>
  <c r="AT1412" i="1"/>
  <c r="AU1412" i="1"/>
  <c r="AV1412" i="1"/>
  <c r="AX1412" i="1"/>
  <c r="AY1412" i="1"/>
  <c r="BA1412" i="1"/>
  <c r="BB1412" i="1"/>
  <c r="AB1413" i="1"/>
  <c r="AE1413" i="1"/>
  <c r="AF1413" i="1"/>
  <c r="AG1413" i="1"/>
  <c r="AH1413" i="1"/>
  <c r="AK1413" i="1"/>
  <c r="AL1413" i="1"/>
  <c r="AM1413" i="1"/>
  <c r="AN1413" i="1"/>
  <c r="AO1413" i="1"/>
  <c r="AP1413" i="1"/>
  <c r="AQ1413" i="1"/>
  <c r="V1413" i="1" s="1"/>
  <c r="W1413" i="1" s="1"/>
  <c r="AR1413" i="1"/>
  <c r="AS1413" i="1"/>
  <c r="AT1413" i="1"/>
  <c r="AU1413" i="1"/>
  <c r="AV1413" i="1"/>
  <c r="AX1413" i="1"/>
  <c r="AY1413" i="1"/>
  <c r="BA1413" i="1"/>
  <c r="BB1413" i="1"/>
  <c r="AB1414" i="1"/>
  <c r="AE1414" i="1"/>
  <c r="AF1414" i="1"/>
  <c r="AG1414" i="1"/>
  <c r="AH1414" i="1"/>
  <c r="AK1414" i="1"/>
  <c r="AL1414" i="1"/>
  <c r="AM1414" i="1"/>
  <c r="AN1414" i="1"/>
  <c r="AO1414" i="1"/>
  <c r="AP1414" i="1"/>
  <c r="AQ1414" i="1"/>
  <c r="AR1414" i="1"/>
  <c r="AS1414" i="1"/>
  <c r="AT1414" i="1"/>
  <c r="AU1414" i="1"/>
  <c r="AV1414" i="1"/>
  <c r="AX1414" i="1"/>
  <c r="AY1414" i="1"/>
  <c r="BA1414" i="1"/>
  <c r="BB1414" i="1"/>
  <c r="AB1415" i="1"/>
  <c r="AE1415" i="1"/>
  <c r="AF1415" i="1"/>
  <c r="AG1415" i="1"/>
  <c r="AH1415" i="1"/>
  <c r="AK1415" i="1"/>
  <c r="AL1415" i="1"/>
  <c r="AM1415" i="1"/>
  <c r="AN1415" i="1"/>
  <c r="AO1415" i="1"/>
  <c r="AP1415" i="1"/>
  <c r="AQ1415" i="1"/>
  <c r="AR1415" i="1"/>
  <c r="AS1415" i="1"/>
  <c r="AT1415" i="1"/>
  <c r="AU1415" i="1"/>
  <c r="AV1415" i="1"/>
  <c r="AX1415" i="1"/>
  <c r="AY1415" i="1"/>
  <c r="BA1415" i="1"/>
  <c r="BB1415" i="1"/>
  <c r="AB1416" i="1"/>
  <c r="AE1416" i="1"/>
  <c r="AF1416" i="1"/>
  <c r="AG1416" i="1"/>
  <c r="AH1416" i="1"/>
  <c r="AK1416" i="1"/>
  <c r="AL1416" i="1"/>
  <c r="AM1416" i="1"/>
  <c r="AN1416" i="1"/>
  <c r="AO1416" i="1"/>
  <c r="AP1416" i="1"/>
  <c r="AQ1416" i="1"/>
  <c r="AR1416" i="1"/>
  <c r="V1416" i="1" s="1"/>
  <c r="W1416" i="1" s="1"/>
  <c r="AS1416" i="1"/>
  <c r="AT1416" i="1"/>
  <c r="AU1416" i="1"/>
  <c r="AV1416" i="1"/>
  <c r="AX1416" i="1"/>
  <c r="AY1416" i="1"/>
  <c r="BA1416" i="1"/>
  <c r="BB1416" i="1"/>
  <c r="AB1417" i="1"/>
  <c r="AE1417" i="1"/>
  <c r="AF1417" i="1"/>
  <c r="AG1417" i="1"/>
  <c r="AH1417" i="1"/>
  <c r="AK1417" i="1"/>
  <c r="AL1417" i="1"/>
  <c r="AM1417" i="1"/>
  <c r="AN1417" i="1"/>
  <c r="AO1417" i="1"/>
  <c r="AP1417" i="1"/>
  <c r="AQ1417" i="1"/>
  <c r="V1417" i="1" s="1"/>
  <c r="W1417" i="1" s="1"/>
  <c r="AR1417" i="1"/>
  <c r="AS1417" i="1"/>
  <c r="AT1417" i="1"/>
  <c r="AU1417" i="1"/>
  <c r="AV1417" i="1"/>
  <c r="AX1417" i="1"/>
  <c r="AY1417" i="1"/>
  <c r="BA1417" i="1"/>
  <c r="BB1417" i="1"/>
  <c r="AB1418" i="1"/>
  <c r="AE1418" i="1"/>
  <c r="AF1418" i="1"/>
  <c r="AG1418" i="1"/>
  <c r="AH1418" i="1"/>
  <c r="AK1418" i="1"/>
  <c r="AL1418" i="1"/>
  <c r="AM1418" i="1"/>
  <c r="AN1418" i="1"/>
  <c r="AO1418" i="1"/>
  <c r="AP1418" i="1"/>
  <c r="AQ1418" i="1"/>
  <c r="AR1418" i="1"/>
  <c r="AS1418" i="1"/>
  <c r="AT1418" i="1"/>
  <c r="AU1418" i="1"/>
  <c r="AV1418" i="1"/>
  <c r="AX1418" i="1"/>
  <c r="AY1418" i="1"/>
  <c r="BA1418" i="1"/>
  <c r="BB1418" i="1"/>
  <c r="AB1419" i="1"/>
  <c r="AE1419" i="1"/>
  <c r="AF1419" i="1"/>
  <c r="AG1419" i="1"/>
  <c r="AH1419" i="1"/>
  <c r="AK1419" i="1"/>
  <c r="AL1419" i="1"/>
  <c r="AM1419" i="1"/>
  <c r="AN1419" i="1"/>
  <c r="AO1419" i="1"/>
  <c r="AP1419" i="1"/>
  <c r="AQ1419" i="1"/>
  <c r="AR1419" i="1"/>
  <c r="AS1419" i="1"/>
  <c r="AT1419" i="1"/>
  <c r="AU1419" i="1"/>
  <c r="AV1419" i="1"/>
  <c r="AX1419" i="1"/>
  <c r="AY1419" i="1"/>
  <c r="BA1419" i="1"/>
  <c r="BB1419" i="1"/>
  <c r="AB1420" i="1"/>
  <c r="AE1420" i="1"/>
  <c r="AF1420" i="1"/>
  <c r="AG1420" i="1"/>
  <c r="AH1420" i="1"/>
  <c r="AK1420" i="1"/>
  <c r="AL1420" i="1"/>
  <c r="AM1420" i="1"/>
  <c r="AN1420" i="1"/>
  <c r="AO1420" i="1"/>
  <c r="AP1420" i="1"/>
  <c r="AQ1420" i="1"/>
  <c r="AR1420" i="1"/>
  <c r="AS1420" i="1"/>
  <c r="AT1420" i="1"/>
  <c r="AU1420" i="1"/>
  <c r="AV1420" i="1"/>
  <c r="AX1420" i="1"/>
  <c r="AY1420" i="1"/>
  <c r="BA1420" i="1"/>
  <c r="BB1420" i="1"/>
  <c r="AB1421" i="1"/>
  <c r="AE1421" i="1"/>
  <c r="AF1421" i="1"/>
  <c r="AG1421" i="1"/>
  <c r="AH1421" i="1"/>
  <c r="AK1421" i="1"/>
  <c r="AL1421" i="1"/>
  <c r="AM1421" i="1"/>
  <c r="AN1421" i="1"/>
  <c r="AO1421" i="1"/>
  <c r="AP1421" i="1"/>
  <c r="AQ1421" i="1"/>
  <c r="V1421" i="1" s="1"/>
  <c r="W1421" i="1" s="1"/>
  <c r="AR1421" i="1"/>
  <c r="AS1421" i="1"/>
  <c r="AT1421" i="1"/>
  <c r="AU1421" i="1"/>
  <c r="AV1421" i="1"/>
  <c r="AX1421" i="1"/>
  <c r="AY1421" i="1"/>
  <c r="BA1421" i="1"/>
  <c r="BB1421" i="1"/>
  <c r="AB1422" i="1"/>
  <c r="AE1422" i="1"/>
  <c r="AF1422" i="1"/>
  <c r="AG1422" i="1"/>
  <c r="AH1422" i="1"/>
  <c r="AK1422" i="1"/>
  <c r="AL1422" i="1"/>
  <c r="AM1422" i="1"/>
  <c r="AN1422" i="1"/>
  <c r="AO1422" i="1"/>
  <c r="AP1422" i="1"/>
  <c r="AQ1422" i="1"/>
  <c r="AR1422" i="1"/>
  <c r="AS1422" i="1"/>
  <c r="AT1422" i="1"/>
  <c r="AU1422" i="1"/>
  <c r="AV1422" i="1"/>
  <c r="AX1422" i="1"/>
  <c r="AY1422" i="1"/>
  <c r="BA1422" i="1"/>
  <c r="BB1422" i="1"/>
  <c r="AB1423" i="1"/>
  <c r="AE1423" i="1"/>
  <c r="AF1423" i="1"/>
  <c r="AG1423" i="1"/>
  <c r="AH1423" i="1"/>
  <c r="AK1423" i="1"/>
  <c r="AL1423" i="1"/>
  <c r="AM1423" i="1"/>
  <c r="AN1423" i="1"/>
  <c r="AO1423" i="1"/>
  <c r="AP1423" i="1"/>
  <c r="AQ1423" i="1"/>
  <c r="AR1423" i="1"/>
  <c r="AS1423" i="1"/>
  <c r="AT1423" i="1"/>
  <c r="AU1423" i="1"/>
  <c r="AV1423" i="1"/>
  <c r="AX1423" i="1"/>
  <c r="AY1423" i="1"/>
  <c r="BA1423" i="1"/>
  <c r="BB1423" i="1"/>
  <c r="AB1424" i="1"/>
  <c r="AE1424" i="1"/>
  <c r="AF1424" i="1"/>
  <c r="AG1424" i="1"/>
  <c r="AH1424" i="1"/>
  <c r="AK1424" i="1"/>
  <c r="AL1424" i="1"/>
  <c r="AM1424" i="1"/>
  <c r="AN1424" i="1"/>
  <c r="AO1424" i="1"/>
  <c r="AP1424" i="1"/>
  <c r="AQ1424" i="1"/>
  <c r="AR1424" i="1"/>
  <c r="AS1424" i="1"/>
  <c r="AT1424" i="1"/>
  <c r="AU1424" i="1"/>
  <c r="AV1424" i="1"/>
  <c r="AX1424" i="1"/>
  <c r="AY1424" i="1"/>
  <c r="BA1424" i="1"/>
  <c r="BB1424" i="1"/>
  <c r="AB1425" i="1"/>
  <c r="AE1425" i="1"/>
  <c r="AF1425" i="1"/>
  <c r="AG1425" i="1"/>
  <c r="AH1425" i="1"/>
  <c r="AK1425" i="1"/>
  <c r="AL1425" i="1"/>
  <c r="AM1425" i="1"/>
  <c r="AN1425" i="1"/>
  <c r="AO1425" i="1"/>
  <c r="AP1425" i="1"/>
  <c r="AQ1425" i="1"/>
  <c r="V1425" i="1" s="1"/>
  <c r="W1425" i="1" s="1"/>
  <c r="AR1425" i="1"/>
  <c r="AS1425" i="1"/>
  <c r="AT1425" i="1"/>
  <c r="AU1425" i="1"/>
  <c r="AV1425" i="1"/>
  <c r="AX1425" i="1"/>
  <c r="AY1425" i="1"/>
  <c r="BA1425" i="1"/>
  <c r="BB1425" i="1"/>
  <c r="AB1426" i="1"/>
  <c r="AE1426" i="1"/>
  <c r="AF1426" i="1"/>
  <c r="AG1426" i="1"/>
  <c r="AH1426" i="1"/>
  <c r="AK1426" i="1"/>
  <c r="AL1426" i="1"/>
  <c r="AM1426" i="1"/>
  <c r="AN1426" i="1"/>
  <c r="AO1426" i="1"/>
  <c r="AP1426" i="1"/>
  <c r="AQ1426" i="1"/>
  <c r="AR1426" i="1"/>
  <c r="AS1426" i="1"/>
  <c r="AT1426" i="1"/>
  <c r="AU1426" i="1"/>
  <c r="AV1426" i="1"/>
  <c r="AX1426" i="1"/>
  <c r="AY1426" i="1"/>
  <c r="BA1426" i="1"/>
  <c r="BB1426" i="1"/>
  <c r="AB1427" i="1"/>
  <c r="AE1427" i="1"/>
  <c r="AF1427" i="1"/>
  <c r="AG1427" i="1"/>
  <c r="AH1427" i="1"/>
  <c r="AK1427" i="1"/>
  <c r="AL1427" i="1"/>
  <c r="AM1427" i="1"/>
  <c r="AN1427" i="1"/>
  <c r="AO1427" i="1"/>
  <c r="AP1427" i="1"/>
  <c r="AQ1427" i="1"/>
  <c r="AR1427" i="1"/>
  <c r="AS1427" i="1"/>
  <c r="AT1427" i="1"/>
  <c r="AU1427" i="1"/>
  <c r="AV1427" i="1"/>
  <c r="AX1427" i="1"/>
  <c r="AY1427" i="1"/>
  <c r="BA1427" i="1"/>
  <c r="BB1427" i="1"/>
  <c r="AB1428" i="1"/>
  <c r="AE1428" i="1"/>
  <c r="AF1428" i="1"/>
  <c r="AG1428" i="1"/>
  <c r="AH1428" i="1"/>
  <c r="AK1428" i="1"/>
  <c r="AL1428" i="1"/>
  <c r="AM1428" i="1"/>
  <c r="AN1428" i="1"/>
  <c r="AO1428" i="1"/>
  <c r="AP1428" i="1"/>
  <c r="AQ1428" i="1"/>
  <c r="AR1428" i="1"/>
  <c r="V1428" i="1" s="1"/>
  <c r="W1428" i="1" s="1"/>
  <c r="AS1428" i="1"/>
  <c r="AT1428" i="1"/>
  <c r="AU1428" i="1"/>
  <c r="AV1428" i="1"/>
  <c r="AX1428" i="1"/>
  <c r="AY1428" i="1"/>
  <c r="BA1428" i="1"/>
  <c r="BB1428" i="1"/>
  <c r="AB1429" i="1"/>
  <c r="AE1429" i="1"/>
  <c r="AF1429" i="1"/>
  <c r="AG1429" i="1"/>
  <c r="AH1429" i="1"/>
  <c r="AK1429" i="1"/>
  <c r="AL1429" i="1"/>
  <c r="AM1429" i="1"/>
  <c r="AN1429" i="1"/>
  <c r="AO1429" i="1"/>
  <c r="AP1429" i="1"/>
  <c r="AQ1429" i="1"/>
  <c r="AR1429" i="1"/>
  <c r="AS1429" i="1"/>
  <c r="AT1429" i="1"/>
  <c r="AU1429" i="1"/>
  <c r="AV1429" i="1"/>
  <c r="AX1429" i="1"/>
  <c r="AY1429" i="1"/>
  <c r="BA1429" i="1"/>
  <c r="BB1429" i="1"/>
  <c r="AB1430" i="1"/>
  <c r="AE1430" i="1"/>
  <c r="AF1430" i="1"/>
  <c r="AG1430" i="1"/>
  <c r="AH1430" i="1"/>
  <c r="AK1430" i="1"/>
  <c r="AL1430" i="1"/>
  <c r="AM1430" i="1"/>
  <c r="AN1430" i="1"/>
  <c r="AO1430" i="1"/>
  <c r="AP1430" i="1"/>
  <c r="AQ1430" i="1"/>
  <c r="AR1430" i="1"/>
  <c r="AS1430" i="1"/>
  <c r="AT1430" i="1"/>
  <c r="AU1430" i="1"/>
  <c r="AV1430" i="1"/>
  <c r="AX1430" i="1"/>
  <c r="AY1430" i="1"/>
  <c r="BA1430" i="1"/>
  <c r="BB1430" i="1"/>
  <c r="AB1431" i="1"/>
  <c r="AE1431" i="1"/>
  <c r="AF1431" i="1"/>
  <c r="AG1431" i="1"/>
  <c r="AH1431" i="1"/>
  <c r="AK1431" i="1"/>
  <c r="AL1431" i="1"/>
  <c r="AM1431" i="1"/>
  <c r="AN1431" i="1"/>
  <c r="AO1431" i="1"/>
  <c r="AP1431" i="1"/>
  <c r="AQ1431" i="1"/>
  <c r="AR1431" i="1"/>
  <c r="AS1431" i="1"/>
  <c r="AT1431" i="1"/>
  <c r="AU1431" i="1"/>
  <c r="AV1431" i="1"/>
  <c r="AX1431" i="1"/>
  <c r="AY1431" i="1"/>
  <c r="BA1431" i="1"/>
  <c r="BB1431" i="1"/>
  <c r="AB1432" i="1"/>
  <c r="AE1432" i="1"/>
  <c r="AF1432" i="1"/>
  <c r="AG1432" i="1"/>
  <c r="AH1432" i="1"/>
  <c r="AK1432" i="1"/>
  <c r="AL1432" i="1"/>
  <c r="AM1432" i="1"/>
  <c r="AN1432" i="1"/>
  <c r="AO1432" i="1"/>
  <c r="AP1432" i="1"/>
  <c r="AQ1432" i="1"/>
  <c r="AR1432" i="1"/>
  <c r="AS1432" i="1"/>
  <c r="AT1432" i="1"/>
  <c r="AU1432" i="1"/>
  <c r="AV1432" i="1"/>
  <c r="AX1432" i="1"/>
  <c r="AY1432" i="1"/>
  <c r="BA1432" i="1"/>
  <c r="BB1432" i="1"/>
  <c r="AB1433" i="1"/>
  <c r="AE1433" i="1"/>
  <c r="AF1433" i="1"/>
  <c r="AG1433" i="1"/>
  <c r="AH1433" i="1"/>
  <c r="AK1433" i="1"/>
  <c r="AL1433" i="1"/>
  <c r="AM1433" i="1"/>
  <c r="AN1433" i="1"/>
  <c r="AO1433" i="1"/>
  <c r="AP1433" i="1"/>
  <c r="AQ1433" i="1"/>
  <c r="V1433" i="1" s="1"/>
  <c r="W1433" i="1" s="1"/>
  <c r="AR1433" i="1"/>
  <c r="AS1433" i="1"/>
  <c r="AT1433" i="1"/>
  <c r="AU1433" i="1"/>
  <c r="AV1433" i="1"/>
  <c r="AX1433" i="1"/>
  <c r="AY1433" i="1"/>
  <c r="BA1433" i="1"/>
  <c r="BB1433" i="1"/>
  <c r="AB1434" i="1"/>
  <c r="AE1434" i="1"/>
  <c r="AF1434" i="1"/>
  <c r="AG1434" i="1"/>
  <c r="AH1434" i="1"/>
  <c r="AK1434" i="1"/>
  <c r="AL1434" i="1"/>
  <c r="AM1434" i="1"/>
  <c r="AN1434" i="1"/>
  <c r="AO1434" i="1"/>
  <c r="AP1434" i="1"/>
  <c r="AQ1434" i="1"/>
  <c r="AR1434" i="1"/>
  <c r="AS1434" i="1"/>
  <c r="AT1434" i="1"/>
  <c r="AU1434" i="1"/>
  <c r="AV1434" i="1"/>
  <c r="AX1434" i="1"/>
  <c r="AY1434" i="1"/>
  <c r="BA1434" i="1"/>
  <c r="BB1434" i="1"/>
  <c r="AB1435" i="1"/>
  <c r="AE1435" i="1"/>
  <c r="AF1435" i="1"/>
  <c r="AG1435" i="1"/>
  <c r="AH1435" i="1"/>
  <c r="AK1435" i="1"/>
  <c r="AL1435" i="1"/>
  <c r="AM1435" i="1"/>
  <c r="AN1435" i="1"/>
  <c r="AO1435" i="1"/>
  <c r="AP1435" i="1"/>
  <c r="AQ1435" i="1"/>
  <c r="AR1435" i="1"/>
  <c r="AS1435" i="1"/>
  <c r="AT1435" i="1"/>
  <c r="AU1435" i="1"/>
  <c r="AV1435" i="1"/>
  <c r="AX1435" i="1"/>
  <c r="AY1435" i="1"/>
  <c r="BA1435" i="1"/>
  <c r="BB1435" i="1"/>
  <c r="AB1436" i="1"/>
  <c r="AE1436" i="1"/>
  <c r="AF1436" i="1"/>
  <c r="AG1436" i="1"/>
  <c r="AH1436" i="1"/>
  <c r="AK1436" i="1"/>
  <c r="AL1436" i="1"/>
  <c r="AM1436" i="1"/>
  <c r="AN1436" i="1"/>
  <c r="AO1436" i="1"/>
  <c r="AP1436" i="1"/>
  <c r="AQ1436" i="1"/>
  <c r="AR1436" i="1"/>
  <c r="V1436" i="1" s="1"/>
  <c r="W1436" i="1" s="1"/>
  <c r="AS1436" i="1"/>
  <c r="AT1436" i="1"/>
  <c r="AU1436" i="1"/>
  <c r="AV1436" i="1"/>
  <c r="AX1436" i="1"/>
  <c r="AY1436" i="1"/>
  <c r="BA1436" i="1"/>
  <c r="BB1436" i="1"/>
  <c r="AB1437" i="1"/>
  <c r="AE1437" i="1"/>
  <c r="AF1437" i="1"/>
  <c r="AG1437" i="1"/>
  <c r="AH1437" i="1"/>
  <c r="AK1437" i="1"/>
  <c r="AL1437" i="1"/>
  <c r="AM1437" i="1"/>
  <c r="AN1437" i="1"/>
  <c r="AO1437" i="1"/>
  <c r="AP1437" i="1"/>
  <c r="AQ1437" i="1"/>
  <c r="V1437" i="1" s="1"/>
  <c r="W1437" i="1" s="1"/>
  <c r="AR1437" i="1"/>
  <c r="AS1437" i="1"/>
  <c r="AT1437" i="1"/>
  <c r="AU1437" i="1"/>
  <c r="AV1437" i="1"/>
  <c r="AX1437" i="1"/>
  <c r="AY1437" i="1"/>
  <c r="BA1437" i="1"/>
  <c r="BB1437" i="1"/>
  <c r="AB1438" i="1"/>
  <c r="AE1438" i="1"/>
  <c r="AF1438" i="1"/>
  <c r="AG1438" i="1"/>
  <c r="AH1438" i="1"/>
  <c r="AK1438" i="1"/>
  <c r="AL1438" i="1"/>
  <c r="AM1438" i="1"/>
  <c r="AN1438" i="1"/>
  <c r="AO1438" i="1"/>
  <c r="AP1438" i="1"/>
  <c r="AQ1438" i="1"/>
  <c r="AR1438" i="1"/>
  <c r="AS1438" i="1"/>
  <c r="AT1438" i="1"/>
  <c r="AU1438" i="1"/>
  <c r="AV1438" i="1"/>
  <c r="AX1438" i="1"/>
  <c r="AY1438" i="1"/>
  <c r="BA1438" i="1"/>
  <c r="BB1438" i="1"/>
  <c r="AB1439" i="1"/>
  <c r="AE1439" i="1"/>
  <c r="AF1439" i="1"/>
  <c r="AG1439" i="1"/>
  <c r="AH1439" i="1"/>
  <c r="AK1439" i="1"/>
  <c r="AL1439" i="1"/>
  <c r="AM1439" i="1"/>
  <c r="AN1439" i="1"/>
  <c r="AO1439" i="1"/>
  <c r="AP1439" i="1"/>
  <c r="AQ1439" i="1"/>
  <c r="AR1439" i="1"/>
  <c r="AS1439" i="1"/>
  <c r="AT1439" i="1"/>
  <c r="AU1439" i="1"/>
  <c r="AV1439" i="1"/>
  <c r="AX1439" i="1"/>
  <c r="AY1439" i="1"/>
  <c r="BA1439" i="1"/>
  <c r="BB1439" i="1"/>
  <c r="AB1440" i="1"/>
  <c r="AE1440" i="1"/>
  <c r="AF1440" i="1"/>
  <c r="AG1440" i="1"/>
  <c r="AH1440" i="1"/>
  <c r="AK1440" i="1"/>
  <c r="AL1440" i="1"/>
  <c r="AM1440" i="1"/>
  <c r="AN1440" i="1"/>
  <c r="AO1440" i="1"/>
  <c r="AP1440" i="1"/>
  <c r="AQ1440" i="1"/>
  <c r="AR1440" i="1"/>
  <c r="V1440" i="1" s="1"/>
  <c r="W1440" i="1" s="1"/>
  <c r="AS1440" i="1"/>
  <c r="AT1440" i="1"/>
  <c r="AU1440" i="1"/>
  <c r="AV1440" i="1"/>
  <c r="AX1440" i="1"/>
  <c r="AY1440" i="1"/>
  <c r="BA1440" i="1"/>
  <c r="BB1440" i="1"/>
  <c r="AB1441" i="1"/>
  <c r="AE1441" i="1"/>
  <c r="AF1441" i="1"/>
  <c r="AG1441" i="1"/>
  <c r="AH1441" i="1"/>
  <c r="AK1441" i="1"/>
  <c r="AL1441" i="1"/>
  <c r="AM1441" i="1"/>
  <c r="AN1441" i="1"/>
  <c r="AO1441" i="1"/>
  <c r="AP1441" i="1"/>
  <c r="AQ1441" i="1"/>
  <c r="AR1441" i="1"/>
  <c r="AS1441" i="1"/>
  <c r="AT1441" i="1"/>
  <c r="AU1441" i="1"/>
  <c r="AV1441" i="1"/>
  <c r="AX1441" i="1"/>
  <c r="AY1441" i="1"/>
  <c r="BA1441" i="1"/>
  <c r="BB1441" i="1"/>
  <c r="AB1442" i="1"/>
  <c r="AE1442" i="1"/>
  <c r="AF1442" i="1"/>
  <c r="AG1442" i="1"/>
  <c r="AH1442" i="1"/>
  <c r="AK1442" i="1"/>
  <c r="AL1442" i="1"/>
  <c r="AM1442" i="1"/>
  <c r="AN1442" i="1"/>
  <c r="AO1442" i="1"/>
  <c r="AP1442" i="1"/>
  <c r="AQ1442" i="1"/>
  <c r="AR1442" i="1"/>
  <c r="AS1442" i="1"/>
  <c r="AT1442" i="1"/>
  <c r="AU1442" i="1"/>
  <c r="AV1442" i="1"/>
  <c r="AX1442" i="1"/>
  <c r="AY1442" i="1"/>
  <c r="BA1442" i="1"/>
  <c r="BB1442" i="1"/>
  <c r="AB1443" i="1"/>
  <c r="AE1443" i="1"/>
  <c r="AF1443" i="1"/>
  <c r="AG1443" i="1"/>
  <c r="AH1443" i="1"/>
  <c r="AK1443" i="1"/>
  <c r="AL1443" i="1"/>
  <c r="AM1443" i="1"/>
  <c r="AN1443" i="1"/>
  <c r="AO1443" i="1"/>
  <c r="AP1443" i="1"/>
  <c r="AQ1443" i="1"/>
  <c r="AR1443" i="1"/>
  <c r="AS1443" i="1"/>
  <c r="AT1443" i="1"/>
  <c r="AU1443" i="1"/>
  <c r="AV1443" i="1"/>
  <c r="AX1443" i="1"/>
  <c r="AY1443" i="1"/>
  <c r="BA1443" i="1"/>
  <c r="BB1443" i="1"/>
  <c r="AB1444" i="1"/>
  <c r="AE1444" i="1"/>
  <c r="AF1444" i="1"/>
  <c r="AG1444" i="1"/>
  <c r="AH1444" i="1"/>
  <c r="AK1444" i="1"/>
  <c r="AL1444" i="1"/>
  <c r="AM1444" i="1"/>
  <c r="AN1444" i="1"/>
  <c r="AO1444" i="1"/>
  <c r="AP1444" i="1"/>
  <c r="AQ1444" i="1"/>
  <c r="AR1444" i="1"/>
  <c r="V1444" i="1" s="1"/>
  <c r="W1444" i="1" s="1"/>
  <c r="AS1444" i="1"/>
  <c r="AT1444" i="1"/>
  <c r="AU1444" i="1"/>
  <c r="AV1444" i="1"/>
  <c r="AX1444" i="1"/>
  <c r="AY1444" i="1"/>
  <c r="BA1444" i="1"/>
  <c r="BB1444" i="1"/>
  <c r="AB1445" i="1"/>
  <c r="AE1445" i="1"/>
  <c r="AF1445" i="1"/>
  <c r="AG1445" i="1"/>
  <c r="AH1445" i="1"/>
  <c r="AK1445" i="1"/>
  <c r="AL1445" i="1"/>
  <c r="AM1445" i="1"/>
  <c r="AN1445" i="1"/>
  <c r="AO1445" i="1"/>
  <c r="AP1445" i="1"/>
  <c r="AQ1445" i="1"/>
  <c r="V1445" i="1" s="1"/>
  <c r="W1445" i="1" s="1"/>
  <c r="AR1445" i="1"/>
  <c r="AS1445" i="1"/>
  <c r="AT1445" i="1"/>
  <c r="AU1445" i="1"/>
  <c r="AV1445" i="1"/>
  <c r="AX1445" i="1"/>
  <c r="AY1445" i="1"/>
  <c r="BA1445" i="1"/>
  <c r="BB1445" i="1"/>
  <c r="AB1446" i="1"/>
  <c r="AE1446" i="1"/>
  <c r="AF1446" i="1"/>
  <c r="AG1446" i="1"/>
  <c r="AH1446" i="1"/>
  <c r="AK1446" i="1"/>
  <c r="AL1446" i="1"/>
  <c r="AM1446" i="1"/>
  <c r="AN1446" i="1"/>
  <c r="AO1446" i="1"/>
  <c r="AP1446" i="1"/>
  <c r="AQ1446" i="1"/>
  <c r="AR1446" i="1"/>
  <c r="AS1446" i="1"/>
  <c r="AT1446" i="1"/>
  <c r="AU1446" i="1"/>
  <c r="AV1446" i="1"/>
  <c r="AX1446" i="1"/>
  <c r="AY1446" i="1"/>
  <c r="BA1446" i="1"/>
  <c r="BB1446" i="1"/>
  <c r="AB1447" i="1"/>
  <c r="AE1447" i="1"/>
  <c r="AF1447" i="1"/>
  <c r="AG1447" i="1"/>
  <c r="AH1447" i="1"/>
  <c r="AK1447" i="1"/>
  <c r="AL1447" i="1"/>
  <c r="AM1447" i="1"/>
  <c r="AN1447" i="1"/>
  <c r="AO1447" i="1"/>
  <c r="AP1447" i="1"/>
  <c r="AQ1447" i="1"/>
  <c r="AR1447" i="1"/>
  <c r="AS1447" i="1"/>
  <c r="AT1447" i="1"/>
  <c r="AU1447" i="1"/>
  <c r="AV1447" i="1"/>
  <c r="AX1447" i="1"/>
  <c r="AY1447" i="1"/>
  <c r="BA1447" i="1"/>
  <c r="BB1447" i="1"/>
  <c r="AB1448" i="1"/>
  <c r="AE1448" i="1"/>
  <c r="AF1448" i="1"/>
  <c r="AG1448" i="1"/>
  <c r="AH1448" i="1"/>
  <c r="AK1448" i="1"/>
  <c r="AL1448" i="1"/>
  <c r="AM1448" i="1"/>
  <c r="AN1448" i="1"/>
  <c r="AO1448" i="1"/>
  <c r="AP1448" i="1"/>
  <c r="AQ1448" i="1"/>
  <c r="AR1448" i="1"/>
  <c r="V1448" i="1" s="1"/>
  <c r="W1448" i="1" s="1"/>
  <c r="AS1448" i="1"/>
  <c r="AT1448" i="1"/>
  <c r="AU1448" i="1"/>
  <c r="AV1448" i="1"/>
  <c r="AX1448" i="1"/>
  <c r="AY1448" i="1"/>
  <c r="BA1448" i="1"/>
  <c r="BB1448" i="1"/>
  <c r="AB1449" i="1"/>
  <c r="AE1449" i="1"/>
  <c r="AF1449" i="1"/>
  <c r="AG1449" i="1"/>
  <c r="AH1449" i="1"/>
  <c r="AK1449" i="1"/>
  <c r="AL1449" i="1"/>
  <c r="AM1449" i="1"/>
  <c r="AN1449" i="1"/>
  <c r="AO1449" i="1"/>
  <c r="AP1449" i="1"/>
  <c r="AQ1449" i="1"/>
  <c r="V1449" i="1" s="1"/>
  <c r="W1449" i="1" s="1"/>
  <c r="AR1449" i="1"/>
  <c r="AS1449" i="1"/>
  <c r="AT1449" i="1"/>
  <c r="AU1449" i="1"/>
  <c r="AV1449" i="1"/>
  <c r="AX1449" i="1"/>
  <c r="AY1449" i="1"/>
  <c r="BA1449" i="1"/>
  <c r="BB1449" i="1"/>
  <c r="AB1450" i="1"/>
  <c r="AE1450" i="1"/>
  <c r="AF1450" i="1"/>
  <c r="AG1450" i="1"/>
  <c r="AH1450" i="1"/>
  <c r="AK1450" i="1"/>
  <c r="AL1450" i="1"/>
  <c r="AM1450" i="1"/>
  <c r="AN1450" i="1"/>
  <c r="AO1450" i="1"/>
  <c r="AP1450" i="1"/>
  <c r="AQ1450" i="1"/>
  <c r="AR1450" i="1"/>
  <c r="AS1450" i="1"/>
  <c r="AT1450" i="1"/>
  <c r="AU1450" i="1"/>
  <c r="AV1450" i="1"/>
  <c r="AX1450" i="1"/>
  <c r="AY1450" i="1"/>
  <c r="BA1450" i="1"/>
  <c r="BB1450" i="1"/>
  <c r="AB1451" i="1"/>
  <c r="AE1451" i="1"/>
  <c r="AF1451" i="1"/>
  <c r="AG1451" i="1"/>
  <c r="AH1451" i="1"/>
  <c r="AK1451" i="1"/>
  <c r="AL1451" i="1"/>
  <c r="AM1451" i="1"/>
  <c r="AN1451" i="1"/>
  <c r="AO1451" i="1"/>
  <c r="AP1451" i="1"/>
  <c r="AQ1451" i="1"/>
  <c r="AR1451" i="1"/>
  <c r="AS1451" i="1"/>
  <c r="AT1451" i="1"/>
  <c r="AU1451" i="1"/>
  <c r="AV1451" i="1"/>
  <c r="AX1451" i="1"/>
  <c r="AY1451" i="1"/>
  <c r="BA1451" i="1"/>
  <c r="BB1451" i="1"/>
  <c r="AB1452" i="1"/>
  <c r="AE1452" i="1"/>
  <c r="AF1452" i="1"/>
  <c r="AG1452" i="1"/>
  <c r="AH1452" i="1"/>
  <c r="AK1452" i="1"/>
  <c r="AL1452" i="1"/>
  <c r="AM1452" i="1"/>
  <c r="AN1452" i="1"/>
  <c r="AO1452" i="1"/>
  <c r="AP1452" i="1"/>
  <c r="AQ1452" i="1"/>
  <c r="AR1452" i="1"/>
  <c r="AS1452" i="1"/>
  <c r="AT1452" i="1"/>
  <c r="AU1452" i="1"/>
  <c r="AV1452" i="1"/>
  <c r="AX1452" i="1"/>
  <c r="AY1452" i="1"/>
  <c r="BA1452" i="1"/>
  <c r="BB1452" i="1"/>
  <c r="AB1453" i="1"/>
  <c r="AE1453" i="1"/>
  <c r="AF1453" i="1"/>
  <c r="AG1453" i="1"/>
  <c r="AH1453" i="1"/>
  <c r="AK1453" i="1"/>
  <c r="AL1453" i="1"/>
  <c r="AM1453" i="1"/>
  <c r="AN1453" i="1"/>
  <c r="AO1453" i="1"/>
  <c r="AP1453" i="1"/>
  <c r="AQ1453" i="1"/>
  <c r="AR1453" i="1"/>
  <c r="AS1453" i="1"/>
  <c r="AT1453" i="1"/>
  <c r="AU1453" i="1"/>
  <c r="AV1453" i="1"/>
  <c r="AX1453" i="1"/>
  <c r="AY1453" i="1"/>
  <c r="BA1453" i="1"/>
  <c r="BB1453" i="1"/>
  <c r="AB1454" i="1"/>
  <c r="AE1454" i="1"/>
  <c r="AF1454" i="1"/>
  <c r="AG1454" i="1"/>
  <c r="AH1454" i="1"/>
  <c r="AK1454" i="1"/>
  <c r="AL1454" i="1"/>
  <c r="AM1454" i="1"/>
  <c r="AN1454" i="1"/>
  <c r="AO1454" i="1"/>
  <c r="AP1454" i="1"/>
  <c r="AQ1454" i="1"/>
  <c r="AR1454" i="1"/>
  <c r="AS1454" i="1"/>
  <c r="AT1454" i="1"/>
  <c r="AU1454" i="1"/>
  <c r="AV1454" i="1"/>
  <c r="AX1454" i="1"/>
  <c r="AY1454" i="1"/>
  <c r="BA1454" i="1"/>
  <c r="BB1454" i="1"/>
  <c r="AB1455" i="1"/>
  <c r="AE1455" i="1"/>
  <c r="AF1455" i="1"/>
  <c r="AG1455" i="1"/>
  <c r="AH1455" i="1"/>
  <c r="AK1455" i="1"/>
  <c r="AL1455" i="1"/>
  <c r="AM1455" i="1"/>
  <c r="AN1455" i="1"/>
  <c r="AO1455" i="1"/>
  <c r="AP1455" i="1"/>
  <c r="AQ1455" i="1"/>
  <c r="AR1455" i="1"/>
  <c r="AS1455" i="1"/>
  <c r="AT1455" i="1"/>
  <c r="AU1455" i="1"/>
  <c r="AV1455" i="1"/>
  <c r="AX1455" i="1"/>
  <c r="AY1455" i="1"/>
  <c r="BA1455" i="1"/>
  <c r="BB1455" i="1"/>
  <c r="AB1456" i="1"/>
  <c r="AE1456" i="1"/>
  <c r="AF1456" i="1"/>
  <c r="AG1456" i="1"/>
  <c r="AH1456" i="1"/>
  <c r="AK1456" i="1"/>
  <c r="AL1456" i="1"/>
  <c r="AM1456" i="1"/>
  <c r="AN1456" i="1"/>
  <c r="AO1456" i="1"/>
  <c r="AP1456" i="1"/>
  <c r="AQ1456" i="1"/>
  <c r="AR1456" i="1"/>
  <c r="V1456" i="1" s="1"/>
  <c r="W1456" i="1" s="1"/>
  <c r="AS1456" i="1"/>
  <c r="AT1456" i="1"/>
  <c r="AU1456" i="1"/>
  <c r="AV1456" i="1"/>
  <c r="AX1456" i="1"/>
  <c r="AY1456" i="1"/>
  <c r="BA1456" i="1"/>
  <c r="BB1456" i="1"/>
  <c r="AB1457" i="1"/>
  <c r="AE1457" i="1"/>
  <c r="AF1457" i="1"/>
  <c r="AG1457" i="1"/>
  <c r="AH1457" i="1"/>
  <c r="AK1457" i="1"/>
  <c r="AL1457" i="1"/>
  <c r="AM1457" i="1"/>
  <c r="AN1457" i="1"/>
  <c r="AO1457" i="1"/>
  <c r="AP1457" i="1"/>
  <c r="AQ1457" i="1"/>
  <c r="V1457" i="1" s="1"/>
  <c r="W1457" i="1" s="1"/>
  <c r="AR1457" i="1"/>
  <c r="AS1457" i="1"/>
  <c r="AT1457" i="1"/>
  <c r="AU1457" i="1"/>
  <c r="AV1457" i="1"/>
  <c r="AX1457" i="1"/>
  <c r="AY1457" i="1"/>
  <c r="BA1457" i="1"/>
  <c r="BB1457" i="1"/>
  <c r="AB1458" i="1"/>
  <c r="AE1458" i="1"/>
  <c r="AF1458" i="1"/>
  <c r="AG1458" i="1"/>
  <c r="AH1458" i="1"/>
  <c r="AK1458" i="1"/>
  <c r="AL1458" i="1"/>
  <c r="AM1458" i="1"/>
  <c r="AN1458" i="1"/>
  <c r="AO1458" i="1"/>
  <c r="AP1458" i="1"/>
  <c r="AQ1458" i="1"/>
  <c r="AR1458" i="1"/>
  <c r="AS1458" i="1"/>
  <c r="AT1458" i="1"/>
  <c r="AU1458" i="1"/>
  <c r="AV1458" i="1"/>
  <c r="AX1458" i="1"/>
  <c r="AY1458" i="1"/>
  <c r="BA1458" i="1"/>
  <c r="BB1458" i="1"/>
  <c r="AB1459" i="1"/>
  <c r="AE1459" i="1"/>
  <c r="AF1459" i="1"/>
  <c r="AG1459" i="1"/>
  <c r="AH1459" i="1"/>
  <c r="AK1459" i="1"/>
  <c r="AL1459" i="1"/>
  <c r="AM1459" i="1"/>
  <c r="AN1459" i="1"/>
  <c r="AO1459" i="1"/>
  <c r="AP1459" i="1"/>
  <c r="AQ1459" i="1"/>
  <c r="AR1459" i="1"/>
  <c r="AS1459" i="1"/>
  <c r="AT1459" i="1"/>
  <c r="AU1459" i="1"/>
  <c r="AV1459" i="1"/>
  <c r="AX1459" i="1"/>
  <c r="AY1459" i="1"/>
  <c r="BA1459" i="1"/>
  <c r="BB1459" i="1"/>
  <c r="AB1460" i="1"/>
  <c r="AE1460" i="1"/>
  <c r="AF1460" i="1"/>
  <c r="AG1460" i="1"/>
  <c r="AH1460" i="1"/>
  <c r="AK1460" i="1"/>
  <c r="AL1460" i="1"/>
  <c r="AM1460" i="1"/>
  <c r="AN1460" i="1"/>
  <c r="AO1460" i="1"/>
  <c r="AP1460" i="1"/>
  <c r="AQ1460" i="1"/>
  <c r="AR1460" i="1"/>
  <c r="V1460" i="1" s="1"/>
  <c r="W1460" i="1" s="1"/>
  <c r="AS1460" i="1"/>
  <c r="AT1460" i="1"/>
  <c r="AU1460" i="1"/>
  <c r="AV1460" i="1"/>
  <c r="AX1460" i="1"/>
  <c r="AY1460" i="1"/>
  <c r="BA1460" i="1"/>
  <c r="BB1460" i="1"/>
  <c r="AB1461" i="1"/>
  <c r="AE1461" i="1"/>
  <c r="AF1461" i="1"/>
  <c r="AG1461" i="1"/>
  <c r="AH1461" i="1"/>
  <c r="AK1461" i="1"/>
  <c r="AL1461" i="1"/>
  <c r="AM1461" i="1"/>
  <c r="AN1461" i="1"/>
  <c r="AO1461" i="1"/>
  <c r="AP1461" i="1"/>
  <c r="AQ1461" i="1"/>
  <c r="AR1461" i="1"/>
  <c r="AS1461" i="1"/>
  <c r="AT1461" i="1"/>
  <c r="AU1461" i="1"/>
  <c r="AV1461" i="1"/>
  <c r="AX1461" i="1"/>
  <c r="AY1461" i="1"/>
  <c r="BA1461" i="1"/>
  <c r="BB1461" i="1"/>
  <c r="AB1462" i="1"/>
  <c r="AE1462" i="1"/>
  <c r="AF1462" i="1"/>
  <c r="AG1462" i="1"/>
  <c r="AH1462" i="1"/>
  <c r="AK1462" i="1"/>
  <c r="AL1462" i="1"/>
  <c r="AM1462" i="1"/>
  <c r="AN1462" i="1"/>
  <c r="AO1462" i="1"/>
  <c r="AP1462" i="1"/>
  <c r="AQ1462" i="1"/>
  <c r="AR1462" i="1"/>
  <c r="AS1462" i="1"/>
  <c r="AT1462" i="1"/>
  <c r="AU1462" i="1"/>
  <c r="AV1462" i="1"/>
  <c r="AX1462" i="1"/>
  <c r="AY1462" i="1"/>
  <c r="BA1462" i="1"/>
  <c r="BB1462" i="1"/>
  <c r="AB1463" i="1"/>
  <c r="AE1463" i="1"/>
  <c r="AF1463" i="1"/>
  <c r="AG1463" i="1"/>
  <c r="AH1463" i="1"/>
  <c r="AK1463" i="1"/>
  <c r="AL1463" i="1"/>
  <c r="AM1463" i="1"/>
  <c r="AN1463" i="1"/>
  <c r="AO1463" i="1"/>
  <c r="AP1463" i="1"/>
  <c r="AQ1463" i="1"/>
  <c r="AR1463" i="1"/>
  <c r="AS1463" i="1"/>
  <c r="AT1463" i="1"/>
  <c r="AU1463" i="1"/>
  <c r="AV1463" i="1"/>
  <c r="AX1463" i="1"/>
  <c r="AY1463" i="1"/>
  <c r="BA1463" i="1"/>
  <c r="BB1463" i="1"/>
  <c r="AB1464" i="1"/>
  <c r="AE1464" i="1"/>
  <c r="AF1464" i="1"/>
  <c r="AG1464" i="1"/>
  <c r="AH1464" i="1"/>
  <c r="AK1464" i="1"/>
  <c r="AL1464" i="1"/>
  <c r="AM1464" i="1"/>
  <c r="AN1464" i="1"/>
  <c r="AO1464" i="1"/>
  <c r="AP1464" i="1"/>
  <c r="AQ1464" i="1"/>
  <c r="AR1464" i="1"/>
  <c r="V1464" i="1" s="1"/>
  <c r="W1464" i="1" s="1"/>
  <c r="AS1464" i="1"/>
  <c r="AT1464" i="1"/>
  <c r="AU1464" i="1"/>
  <c r="AV1464" i="1"/>
  <c r="AX1464" i="1"/>
  <c r="AY1464" i="1"/>
  <c r="BA1464" i="1"/>
  <c r="BB1464" i="1"/>
  <c r="AB1465" i="1"/>
  <c r="AE1465" i="1"/>
  <c r="AF1465" i="1"/>
  <c r="AG1465" i="1"/>
  <c r="AH1465" i="1"/>
  <c r="AK1465" i="1"/>
  <c r="AL1465" i="1"/>
  <c r="AM1465" i="1"/>
  <c r="AN1465" i="1"/>
  <c r="AO1465" i="1"/>
  <c r="AP1465" i="1"/>
  <c r="AQ1465" i="1"/>
  <c r="V1465" i="1" s="1"/>
  <c r="W1465" i="1" s="1"/>
  <c r="AR1465" i="1"/>
  <c r="AS1465" i="1"/>
  <c r="AT1465" i="1"/>
  <c r="AU1465" i="1"/>
  <c r="AV1465" i="1"/>
  <c r="AX1465" i="1"/>
  <c r="AY1465" i="1"/>
  <c r="BA1465" i="1"/>
  <c r="BB1465" i="1"/>
  <c r="AB1466" i="1"/>
  <c r="AE1466" i="1"/>
  <c r="AF1466" i="1"/>
  <c r="AG1466" i="1"/>
  <c r="AH1466" i="1"/>
  <c r="AK1466" i="1"/>
  <c r="AL1466" i="1"/>
  <c r="AM1466" i="1"/>
  <c r="AN1466" i="1"/>
  <c r="AO1466" i="1"/>
  <c r="AP1466" i="1"/>
  <c r="AQ1466" i="1"/>
  <c r="AR1466" i="1"/>
  <c r="AS1466" i="1"/>
  <c r="AT1466" i="1"/>
  <c r="AU1466" i="1"/>
  <c r="AV1466" i="1"/>
  <c r="AX1466" i="1"/>
  <c r="AY1466" i="1"/>
  <c r="BA1466" i="1"/>
  <c r="BB1466" i="1"/>
  <c r="AB1467" i="1"/>
  <c r="AE1467" i="1"/>
  <c r="AF1467" i="1"/>
  <c r="AG1467" i="1"/>
  <c r="AH1467" i="1"/>
  <c r="AK1467" i="1"/>
  <c r="AL1467" i="1"/>
  <c r="AM1467" i="1"/>
  <c r="AN1467" i="1"/>
  <c r="AO1467" i="1"/>
  <c r="AP1467" i="1"/>
  <c r="AQ1467" i="1"/>
  <c r="AR1467" i="1"/>
  <c r="AS1467" i="1"/>
  <c r="AT1467" i="1"/>
  <c r="AU1467" i="1"/>
  <c r="AV1467" i="1"/>
  <c r="AX1467" i="1"/>
  <c r="AY1467" i="1"/>
  <c r="BA1467" i="1"/>
  <c r="BB1467" i="1"/>
  <c r="AB1468" i="1"/>
  <c r="AE1468" i="1"/>
  <c r="AF1468" i="1"/>
  <c r="AG1468" i="1"/>
  <c r="AH1468" i="1"/>
  <c r="AK1468" i="1"/>
  <c r="AL1468" i="1"/>
  <c r="AM1468" i="1"/>
  <c r="AN1468" i="1"/>
  <c r="AO1468" i="1"/>
  <c r="AP1468" i="1"/>
  <c r="AQ1468" i="1"/>
  <c r="AR1468" i="1"/>
  <c r="AS1468" i="1"/>
  <c r="AT1468" i="1"/>
  <c r="AU1468" i="1"/>
  <c r="AV1468" i="1"/>
  <c r="AX1468" i="1"/>
  <c r="AY1468" i="1"/>
  <c r="BA1468" i="1"/>
  <c r="BB1468" i="1"/>
  <c r="AB1469" i="1"/>
  <c r="AE1469" i="1"/>
  <c r="AF1469" i="1"/>
  <c r="AG1469" i="1"/>
  <c r="AH1469" i="1"/>
  <c r="AK1469" i="1"/>
  <c r="AL1469" i="1"/>
  <c r="AM1469" i="1"/>
  <c r="AN1469" i="1"/>
  <c r="AO1469" i="1"/>
  <c r="AP1469" i="1"/>
  <c r="AQ1469" i="1"/>
  <c r="V1469" i="1" s="1"/>
  <c r="W1469" i="1" s="1"/>
  <c r="AR1469" i="1"/>
  <c r="AS1469" i="1"/>
  <c r="AT1469" i="1"/>
  <c r="AU1469" i="1"/>
  <c r="AV1469" i="1"/>
  <c r="AX1469" i="1"/>
  <c r="AY1469" i="1"/>
  <c r="BA1469" i="1"/>
  <c r="BB1469" i="1"/>
  <c r="AB1470" i="1"/>
  <c r="AE1470" i="1"/>
  <c r="AF1470" i="1"/>
  <c r="AG1470" i="1"/>
  <c r="AH1470" i="1"/>
  <c r="AK1470" i="1"/>
  <c r="AL1470" i="1"/>
  <c r="AM1470" i="1"/>
  <c r="AN1470" i="1"/>
  <c r="AO1470" i="1"/>
  <c r="AP1470" i="1"/>
  <c r="AQ1470" i="1"/>
  <c r="AR1470" i="1"/>
  <c r="AS1470" i="1"/>
  <c r="AT1470" i="1"/>
  <c r="AU1470" i="1"/>
  <c r="AV1470" i="1"/>
  <c r="AX1470" i="1"/>
  <c r="AY1470" i="1"/>
  <c r="BA1470" i="1"/>
  <c r="BB1470" i="1"/>
  <c r="AB1471" i="1"/>
  <c r="AE1471" i="1"/>
  <c r="AF1471" i="1"/>
  <c r="AG1471" i="1"/>
  <c r="AH1471" i="1"/>
  <c r="AK1471" i="1"/>
  <c r="AL1471" i="1"/>
  <c r="AM1471" i="1"/>
  <c r="AN1471" i="1"/>
  <c r="AO1471" i="1"/>
  <c r="AP1471" i="1"/>
  <c r="AQ1471" i="1"/>
  <c r="AR1471" i="1"/>
  <c r="AS1471" i="1"/>
  <c r="AT1471" i="1"/>
  <c r="AU1471" i="1"/>
  <c r="AV1471" i="1"/>
  <c r="AX1471" i="1"/>
  <c r="AY1471" i="1"/>
  <c r="BA1471" i="1"/>
  <c r="BB1471" i="1"/>
  <c r="AB1472" i="1"/>
  <c r="AE1472" i="1"/>
  <c r="AF1472" i="1"/>
  <c r="AG1472" i="1"/>
  <c r="AH1472" i="1"/>
  <c r="AK1472" i="1"/>
  <c r="AL1472" i="1"/>
  <c r="AM1472" i="1"/>
  <c r="AN1472" i="1"/>
  <c r="AO1472" i="1"/>
  <c r="AP1472" i="1"/>
  <c r="AQ1472" i="1"/>
  <c r="AR1472" i="1"/>
  <c r="V1472" i="1" s="1"/>
  <c r="W1472" i="1" s="1"/>
  <c r="AS1472" i="1"/>
  <c r="AT1472" i="1"/>
  <c r="AU1472" i="1"/>
  <c r="AV1472" i="1"/>
  <c r="AX1472" i="1"/>
  <c r="AY1472" i="1"/>
  <c r="BA1472" i="1"/>
  <c r="BB1472" i="1"/>
  <c r="AB1473" i="1"/>
  <c r="AE1473" i="1"/>
  <c r="AF1473" i="1"/>
  <c r="AG1473" i="1"/>
  <c r="AH1473" i="1"/>
  <c r="AK1473" i="1"/>
  <c r="AL1473" i="1"/>
  <c r="AM1473" i="1"/>
  <c r="AN1473" i="1"/>
  <c r="AO1473" i="1"/>
  <c r="AP1473" i="1"/>
  <c r="AQ1473" i="1"/>
  <c r="V1473" i="1" s="1"/>
  <c r="W1473" i="1" s="1"/>
  <c r="AR1473" i="1"/>
  <c r="AS1473" i="1"/>
  <c r="AT1473" i="1"/>
  <c r="AU1473" i="1"/>
  <c r="AV1473" i="1"/>
  <c r="AX1473" i="1"/>
  <c r="AY1473" i="1"/>
  <c r="BA1473" i="1"/>
  <c r="BB1473" i="1"/>
  <c r="AB1474" i="1"/>
  <c r="AE1474" i="1"/>
  <c r="AF1474" i="1"/>
  <c r="AG1474" i="1"/>
  <c r="AH1474" i="1"/>
  <c r="AK1474" i="1"/>
  <c r="AL1474" i="1"/>
  <c r="AM1474" i="1"/>
  <c r="AN1474" i="1"/>
  <c r="AO1474" i="1"/>
  <c r="AP1474" i="1"/>
  <c r="AQ1474" i="1"/>
  <c r="AR1474" i="1"/>
  <c r="AS1474" i="1"/>
  <c r="AT1474" i="1"/>
  <c r="AU1474" i="1"/>
  <c r="AV1474" i="1"/>
  <c r="AX1474" i="1"/>
  <c r="AY1474" i="1"/>
  <c r="BA1474" i="1"/>
  <c r="BB1474" i="1"/>
  <c r="AB1475" i="1"/>
  <c r="AE1475" i="1"/>
  <c r="AF1475" i="1"/>
  <c r="AG1475" i="1"/>
  <c r="AH1475" i="1"/>
  <c r="AK1475" i="1"/>
  <c r="AL1475" i="1"/>
  <c r="AM1475" i="1"/>
  <c r="AN1475" i="1"/>
  <c r="AO1475" i="1"/>
  <c r="AP1475" i="1"/>
  <c r="AQ1475" i="1"/>
  <c r="AR1475" i="1"/>
  <c r="AS1475" i="1"/>
  <c r="AT1475" i="1"/>
  <c r="AU1475" i="1"/>
  <c r="AV1475" i="1"/>
  <c r="AX1475" i="1"/>
  <c r="AY1475" i="1"/>
  <c r="BA1475" i="1"/>
  <c r="BB1475" i="1"/>
  <c r="AB1476" i="1"/>
  <c r="AE1476" i="1"/>
  <c r="AF1476" i="1"/>
  <c r="AG1476" i="1"/>
  <c r="AH1476" i="1"/>
  <c r="AK1476" i="1"/>
  <c r="AL1476" i="1"/>
  <c r="AM1476" i="1"/>
  <c r="AN1476" i="1"/>
  <c r="AO1476" i="1"/>
  <c r="AP1476" i="1"/>
  <c r="AQ1476" i="1"/>
  <c r="AR1476" i="1"/>
  <c r="V1476" i="1" s="1"/>
  <c r="W1476" i="1" s="1"/>
  <c r="AS1476" i="1"/>
  <c r="AT1476" i="1"/>
  <c r="AU1476" i="1"/>
  <c r="AV1476" i="1"/>
  <c r="AX1476" i="1"/>
  <c r="AY1476" i="1"/>
  <c r="BA1476" i="1"/>
  <c r="BB1476" i="1"/>
  <c r="AB1477" i="1"/>
  <c r="AE1477" i="1"/>
  <c r="AF1477" i="1"/>
  <c r="AG1477" i="1"/>
  <c r="AH1477" i="1"/>
  <c r="AK1477" i="1"/>
  <c r="AL1477" i="1"/>
  <c r="AM1477" i="1"/>
  <c r="AN1477" i="1"/>
  <c r="AO1477" i="1"/>
  <c r="AP1477" i="1"/>
  <c r="AQ1477" i="1"/>
  <c r="AR1477" i="1"/>
  <c r="AS1477" i="1"/>
  <c r="AT1477" i="1"/>
  <c r="AU1477" i="1"/>
  <c r="AV1477" i="1"/>
  <c r="AX1477" i="1"/>
  <c r="AY1477" i="1"/>
  <c r="BA1477" i="1"/>
  <c r="BB1477" i="1"/>
  <c r="AB1478" i="1"/>
  <c r="AE1478" i="1"/>
  <c r="AF1478" i="1"/>
  <c r="AG1478" i="1"/>
  <c r="AH1478" i="1"/>
  <c r="AK1478" i="1"/>
  <c r="AL1478" i="1"/>
  <c r="AM1478" i="1"/>
  <c r="AN1478" i="1"/>
  <c r="AO1478" i="1"/>
  <c r="AP1478" i="1"/>
  <c r="AQ1478" i="1"/>
  <c r="AR1478" i="1"/>
  <c r="AS1478" i="1"/>
  <c r="AT1478" i="1"/>
  <c r="AU1478" i="1"/>
  <c r="AV1478" i="1"/>
  <c r="AX1478" i="1"/>
  <c r="AY1478" i="1"/>
  <c r="BA1478" i="1"/>
  <c r="BB1478" i="1"/>
  <c r="AB1479" i="1"/>
  <c r="AE1479" i="1"/>
  <c r="AF1479" i="1"/>
  <c r="AG1479" i="1"/>
  <c r="AH1479" i="1"/>
  <c r="AK1479" i="1"/>
  <c r="AL1479" i="1"/>
  <c r="AM1479" i="1"/>
  <c r="AN1479" i="1"/>
  <c r="AO1479" i="1"/>
  <c r="AP1479" i="1"/>
  <c r="AQ1479" i="1"/>
  <c r="AR1479" i="1"/>
  <c r="AS1479" i="1"/>
  <c r="AT1479" i="1"/>
  <c r="AU1479" i="1"/>
  <c r="AV1479" i="1"/>
  <c r="AX1479" i="1"/>
  <c r="AY1479" i="1"/>
  <c r="BA1479" i="1"/>
  <c r="BB1479" i="1"/>
  <c r="AB1480" i="1"/>
  <c r="AE1480" i="1"/>
  <c r="AF1480" i="1"/>
  <c r="AG1480" i="1"/>
  <c r="AH1480" i="1"/>
  <c r="AK1480" i="1"/>
  <c r="AL1480" i="1"/>
  <c r="AM1480" i="1"/>
  <c r="AN1480" i="1"/>
  <c r="AO1480" i="1"/>
  <c r="AP1480" i="1"/>
  <c r="AQ1480" i="1"/>
  <c r="AR1480" i="1"/>
  <c r="V1480" i="1" s="1"/>
  <c r="W1480" i="1" s="1"/>
  <c r="AS1480" i="1"/>
  <c r="AT1480" i="1"/>
  <c r="AU1480" i="1"/>
  <c r="AV1480" i="1"/>
  <c r="AX1480" i="1"/>
  <c r="AY1480" i="1"/>
  <c r="BA1480" i="1"/>
  <c r="BB1480" i="1"/>
  <c r="AB1481" i="1"/>
  <c r="AE1481" i="1"/>
  <c r="AF1481" i="1"/>
  <c r="AG1481" i="1"/>
  <c r="AH1481" i="1"/>
  <c r="AK1481" i="1"/>
  <c r="AL1481" i="1"/>
  <c r="AM1481" i="1"/>
  <c r="AN1481" i="1"/>
  <c r="AO1481" i="1"/>
  <c r="AP1481" i="1"/>
  <c r="AQ1481" i="1"/>
  <c r="V1481" i="1" s="1"/>
  <c r="W1481" i="1" s="1"/>
  <c r="AR1481" i="1"/>
  <c r="AS1481" i="1"/>
  <c r="AT1481" i="1"/>
  <c r="AU1481" i="1"/>
  <c r="AV1481" i="1"/>
  <c r="AX1481" i="1"/>
  <c r="AY1481" i="1"/>
  <c r="BA1481" i="1"/>
  <c r="BB1481" i="1"/>
  <c r="AB1482" i="1"/>
  <c r="AE1482" i="1"/>
  <c r="AF1482" i="1"/>
  <c r="AG1482" i="1"/>
  <c r="AH1482" i="1"/>
  <c r="AK1482" i="1"/>
  <c r="AL1482" i="1"/>
  <c r="AM1482" i="1"/>
  <c r="AN1482" i="1"/>
  <c r="AO1482" i="1"/>
  <c r="AP1482" i="1"/>
  <c r="AQ1482" i="1"/>
  <c r="AR1482" i="1"/>
  <c r="AS1482" i="1"/>
  <c r="AT1482" i="1"/>
  <c r="AU1482" i="1"/>
  <c r="AV1482" i="1"/>
  <c r="AX1482" i="1"/>
  <c r="AY1482" i="1"/>
  <c r="BA1482" i="1"/>
  <c r="BB1482" i="1"/>
  <c r="AB1483" i="1"/>
  <c r="AE1483" i="1"/>
  <c r="AF1483" i="1"/>
  <c r="AG1483" i="1"/>
  <c r="AH1483" i="1"/>
  <c r="AK1483" i="1"/>
  <c r="AL1483" i="1"/>
  <c r="AM1483" i="1"/>
  <c r="AN1483" i="1"/>
  <c r="AO1483" i="1"/>
  <c r="AP1483" i="1"/>
  <c r="AQ1483" i="1"/>
  <c r="AR1483" i="1"/>
  <c r="AS1483" i="1"/>
  <c r="AT1483" i="1"/>
  <c r="AU1483" i="1"/>
  <c r="AV1483" i="1"/>
  <c r="AX1483" i="1"/>
  <c r="AY1483" i="1"/>
  <c r="BA1483" i="1"/>
  <c r="BB1483" i="1"/>
  <c r="AB1484" i="1"/>
  <c r="AE1484" i="1"/>
  <c r="AF1484" i="1"/>
  <c r="AG1484" i="1"/>
  <c r="AH1484" i="1"/>
  <c r="AK1484" i="1"/>
  <c r="AL1484" i="1"/>
  <c r="AM1484" i="1"/>
  <c r="AN1484" i="1"/>
  <c r="AO1484" i="1"/>
  <c r="AP1484" i="1"/>
  <c r="AQ1484" i="1"/>
  <c r="AR1484" i="1"/>
  <c r="AS1484" i="1"/>
  <c r="AT1484" i="1"/>
  <c r="AU1484" i="1"/>
  <c r="AV1484" i="1"/>
  <c r="AX1484" i="1"/>
  <c r="AY1484" i="1"/>
  <c r="BA1484" i="1"/>
  <c r="BB1484" i="1"/>
  <c r="AB1485" i="1"/>
  <c r="AE1485" i="1"/>
  <c r="AF1485" i="1"/>
  <c r="AG1485" i="1"/>
  <c r="AH1485" i="1"/>
  <c r="AK1485" i="1"/>
  <c r="AL1485" i="1"/>
  <c r="AM1485" i="1"/>
  <c r="AN1485" i="1"/>
  <c r="AO1485" i="1"/>
  <c r="AP1485" i="1"/>
  <c r="AQ1485" i="1"/>
  <c r="V1485" i="1" s="1"/>
  <c r="W1485" i="1" s="1"/>
  <c r="AR1485" i="1"/>
  <c r="AS1485" i="1"/>
  <c r="AT1485" i="1"/>
  <c r="AU1485" i="1"/>
  <c r="AV1485" i="1"/>
  <c r="AX1485" i="1"/>
  <c r="AY1485" i="1"/>
  <c r="BA1485" i="1"/>
  <c r="BB1485" i="1"/>
  <c r="AB1486" i="1"/>
  <c r="AE1486" i="1"/>
  <c r="AF1486" i="1"/>
  <c r="AG1486" i="1"/>
  <c r="AH1486" i="1"/>
  <c r="AK1486" i="1"/>
  <c r="AL1486" i="1"/>
  <c r="AM1486" i="1"/>
  <c r="AN1486" i="1"/>
  <c r="AO1486" i="1"/>
  <c r="AP1486" i="1"/>
  <c r="AQ1486" i="1"/>
  <c r="AR1486" i="1"/>
  <c r="AS1486" i="1"/>
  <c r="AT1486" i="1"/>
  <c r="AU1486" i="1"/>
  <c r="AV1486" i="1"/>
  <c r="AX1486" i="1"/>
  <c r="AY1486" i="1"/>
  <c r="BA1486" i="1"/>
  <c r="BB1486" i="1"/>
  <c r="AB1487" i="1"/>
  <c r="AE1487" i="1"/>
  <c r="AF1487" i="1"/>
  <c r="AG1487" i="1"/>
  <c r="AH1487" i="1"/>
  <c r="AK1487" i="1"/>
  <c r="AL1487" i="1"/>
  <c r="AM1487" i="1"/>
  <c r="AN1487" i="1"/>
  <c r="AO1487" i="1"/>
  <c r="AP1487" i="1"/>
  <c r="AQ1487" i="1"/>
  <c r="AR1487" i="1"/>
  <c r="AS1487" i="1"/>
  <c r="AT1487" i="1"/>
  <c r="AU1487" i="1"/>
  <c r="AV1487" i="1"/>
  <c r="AX1487" i="1"/>
  <c r="AY1487" i="1"/>
  <c r="BA1487" i="1"/>
  <c r="BB1487" i="1"/>
  <c r="AB1488" i="1"/>
  <c r="AE1488" i="1"/>
  <c r="AF1488" i="1"/>
  <c r="AG1488" i="1"/>
  <c r="AH1488" i="1"/>
  <c r="AK1488" i="1"/>
  <c r="AL1488" i="1"/>
  <c r="AM1488" i="1"/>
  <c r="AN1488" i="1"/>
  <c r="AO1488" i="1"/>
  <c r="AP1488" i="1"/>
  <c r="AQ1488" i="1"/>
  <c r="AR1488" i="1"/>
  <c r="AS1488" i="1"/>
  <c r="AT1488" i="1"/>
  <c r="AU1488" i="1"/>
  <c r="AV1488" i="1"/>
  <c r="AX1488" i="1"/>
  <c r="AY1488" i="1"/>
  <c r="BA1488" i="1"/>
  <c r="BB1488" i="1"/>
  <c r="AB1489" i="1"/>
  <c r="AE1489" i="1"/>
  <c r="AF1489" i="1"/>
  <c r="AG1489" i="1"/>
  <c r="AH1489" i="1"/>
  <c r="AK1489" i="1"/>
  <c r="AL1489" i="1"/>
  <c r="AM1489" i="1"/>
  <c r="AN1489" i="1"/>
  <c r="AO1489" i="1"/>
  <c r="AP1489" i="1"/>
  <c r="AQ1489" i="1"/>
  <c r="V1489" i="1" s="1"/>
  <c r="W1489" i="1" s="1"/>
  <c r="AR1489" i="1"/>
  <c r="AS1489" i="1"/>
  <c r="AT1489" i="1"/>
  <c r="AU1489" i="1"/>
  <c r="AV1489" i="1"/>
  <c r="AX1489" i="1"/>
  <c r="AY1489" i="1"/>
  <c r="BA1489" i="1"/>
  <c r="BB1489" i="1"/>
  <c r="AB1490" i="1"/>
  <c r="AE1490" i="1"/>
  <c r="AF1490" i="1"/>
  <c r="AG1490" i="1"/>
  <c r="AH1490" i="1"/>
  <c r="AK1490" i="1"/>
  <c r="AL1490" i="1"/>
  <c r="AM1490" i="1"/>
  <c r="AN1490" i="1"/>
  <c r="AO1490" i="1"/>
  <c r="AP1490" i="1"/>
  <c r="AQ1490" i="1"/>
  <c r="AR1490" i="1"/>
  <c r="AS1490" i="1"/>
  <c r="AT1490" i="1"/>
  <c r="AU1490" i="1"/>
  <c r="AV1490" i="1"/>
  <c r="AX1490" i="1"/>
  <c r="AY1490" i="1"/>
  <c r="BA1490" i="1"/>
  <c r="BB1490" i="1"/>
  <c r="AB1491" i="1"/>
  <c r="AE1491" i="1"/>
  <c r="AF1491" i="1"/>
  <c r="AG1491" i="1"/>
  <c r="AH1491" i="1"/>
  <c r="AK1491" i="1"/>
  <c r="AL1491" i="1"/>
  <c r="AM1491" i="1"/>
  <c r="AN1491" i="1"/>
  <c r="AO1491" i="1"/>
  <c r="AP1491" i="1"/>
  <c r="AQ1491" i="1"/>
  <c r="AR1491" i="1"/>
  <c r="AS1491" i="1"/>
  <c r="AT1491" i="1"/>
  <c r="AU1491" i="1"/>
  <c r="AV1491" i="1"/>
  <c r="AX1491" i="1"/>
  <c r="AY1491" i="1"/>
  <c r="BA1491" i="1"/>
  <c r="BB1491" i="1"/>
  <c r="AB1492" i="1"/>
  <c r="AE1492" i="1"/>
  <c r="AF1492" i="1"/>
  <c r="AG1492" i="1"/>
  <c r="AH1492" i="1"/>
  <c r="AK1492" i="1"/>
  <c r="AL1492" i="1"/>
  <c r="AM1492" i="1"/>
  <c r="AN1492" i="1"/>
  <c r="AO1492" i="1"/>
  <c r="AP1492" i="1"/>
  <c r="AQ1492" i="1"/>
  <c r="AR1492" i="1"/>
  <c r="V1492" i="1" s="1"/>
  <c r="W1492" i="1" s="1"/>
  <c r="AS1492" i="1"/>
  <c r="AT1492" i="1"/>
  <c r="AU1492" i="1"/>
  <c r="AV1492" i="1"/>
  <c r="AX1492" i="1"/>
  <c r="AY1492" i="1"/>
  <c r="BA1492" i="1"/>
  <c r="BB1492" i="1"/>
  <c r="AB1493" i="1"/>
  <c r="AE1493" i="1"/>
  <c r="AF1493" i="1"/>
  <c r="AG1493" i="1"/>
  <c r="AH1493" i="1"/>
  <c r="AK1493" i="1"/>
  <c r="AL1493" i="1"/>
  <c r="AM1493" i="1"/>
  <c r="AN1493" i="1"/>
  <c r="AO1493" i="1"/>
  <c r="AP1493" i="1"/>
  <c r="AQ1493" i="1"/>
  <c r="AR1493" i="1"/>
  <c r="AS1493" i="1"/>
  <c r="AT1493" i="1"/>
  <c r="AU1493" i="1"/>
  <c r="AV1493" i="1"/>
  <c r="AX1493" i="1"/>
  <c r="AY1493" i="1"/>
  <c r="BA1493" i="1"/>
  <c r="BB1493" i="1"/>
  <c r="AB1494" i="1"/>
  <c r="AE1494" i="1"/>
  <c r="AF1494" i="1"/>
  <c r="AG1494" i="1"/>
  <c r="AH1494" i="1"/>
  <c r="AK1494" i="1"/>
  <c r="AL1494" i="1"/>
  <c r="AM1494" i="1"/>
  <c r="AN1494" i="1"/>
  <c r="AO1494" i="1"/>
  <c r="AP1494" i="1"/>
  <c r="AQ1494" i="1"/>
  <c r="AR1494" i="1"/>
  <c r="AS1494" i="1"/>
  <c r="AT1494" i="1"/>
  <c r="AU1494" i="1"/>
  <c r="AV1494" i="1"/>
  <c r="AX1494" i="1"/>
  <c r="AY1494" i="1"/>
  <c r="BA1494" i="1"/>
  <c r="BB1494" i="1"/>
  <c r="AB1495" i="1"/>
  <c r="AE1495" i="1"/>
  <c r="AF1495" i="1"/>
  <c r="AG1495" i="1"/>
  <c r="AH1495" i="1"/>
  <c r="AK1495" i="1"/>
  <c r="AL1495" i="1"/>
  <c r="AM1495" i="1"/>
  <c r="AN1495" i="1"/>
  <c r="AO1495" i="1"/>
  <c r="AP1495" i="1"/>
  <c r="AQ1495" i="1"/>
  <c r="AR1495" i="1"/>
  <c r="AS1495" i="1"/>
  <c r="AT1495" i="1"/>
  <c r="AU1495" i="1"/>
  <c r="AV1495" i="1"/>
  <c r="AX1495" i="1"/>
  <c r="AY1495" i="1"/>
  <c r="BA1495" i="1"/>
  <c r="BB1495" i="1"/>
  <c r="AB1496" i="1"/>
  <c r="AE1496" i="1"/>
  <c r="AF1496" i="1"/>
  <c r="AG1496" i="1"/>
  <c r="AH1496" i="1"/>
  <c r="AK1496" i="1"/>
  <c r="AL1496" i="1"/>
  <c r="AM1496" i="1"/>
  <c r="AN1496" i="1"/>
  <c r="AO1496" i="1"/>
  <c r="AP1496" i="1"/>
  <c r="AQ1496" i="1"/>
  <c r="AR1496" i="1"/>
  <c r="AS1496" i="1"/>
  <c r="AT1496" i="1"/>
  <c r="AU1496" i="1"/>
  <c r="AV1496" i="1"/>
  <c r="AX1496" i="1"/>
  <c r="AY1496" i="1"/>
  <c r="BA1496" i="1"/>
  <c r="BB1496" i="1"/>
  <c r="AB1497" i="1"/>
  <c r="AE1497" i="1"/>
  <c r="AF1497" i="1"/>
  <c r="AG1497" i="1"/>
  <c r="AH1497" i="1"/>
  <c r="AK1497" i="1"/>
  <c r="AL1497" i="1"/>
  <c r="AM1497" i="1"/>
  <c r="AN1497" i="1"/>
  <c r="AO1497" i="1"/>
  <c r="AP1497" i="1"/>
  <c r="AQ1497" i="1"/>
  <c r="AR1497" i="1"/>
  <c r="AS1497" i="1"/>
  <c r="AT1497" i="1"/>
  <c r="AU1497" i="1"/>
  <c r="AV1497" i="1"/>
  <c r="AX1497" i="1"/>
  <c r="AY1497" i="1"/>
  <c r="BA1497" i="1"/>
  <c r="BB1497" i="1"/>
  <c r="AB1498" i="1"/>
  <c r="AE1498" i="1"/>
  <c r="AF1498" i="1"/>
  <c r="AG1498" i="1"/>
  <c r="AH1498" i="1"/>
  <c r="AK1498" i="1"/>
  <c r="AL1498" i="1"/>
  <c r="AM1498" i="1"/>
  <c r="AN1498" i="1"/>
  <c r="AO1498" i="1"/>
  <c r="AP1498" i="1"/>
  <c r="AQ1498" i="1"/>
  <c r="AR1498" i="1"/>
  <c r="AS1498" i="1"/>
  <c r="AT1498" i="1"/>
  <c r="AU1498" i="1"/>
  <c r="AV1498" i="1"/>
  <c r="AX1498" i="1"/>
  <c r="AY1498" i="1"/>
  <c r="BA1498" i="1"/>
  <c r="BB1498" i="1"/>
  <c r="AB1499" i="1"/>
  <c r="AE1499" i="1"/>
  <c r="AF1499" i="1"/>
  <c r="AG1499" i="1"/>
  <c r="AH1499" i="1"/>
  <c r="AK1499" i="1"/>
  <c r="AL1499" i="1"/>
  <c r="AM1499" i="1"/>
  <c r="AN1499" i="1"/>
  <c r="AO1499" i="1"/>
  <c r="AP1499" i="1"/>
  <c r="AQ1499" i="1"/>
  <c r="AR1499" i="1"/>
  <c r="AS1499" i="1"/>
  <c r="AT1499" i="1"/>
  <c r="AU1499" i="1"/>
  <c r="AV1499" i="1"/>
  <c r="AX1499" i="1"/>
  <c r="AY1499" i="1"/>
  <c r="BA1499" i="1"/>
  <c r="BB1499" i="1"/>
  <c r="AB1500" i="1"/>
  <c r="AE1500" i="1"/>
  <c r="AF1500" i="1"/>
  <c r="AG1500" i="1"/>
  <c r="AH1500" i="1"/>
  <c r="AK1500" i="1"/>
  <c r="AL1500" i="1"/>
  <c r="AM1500" i="1"/>
  <c r="AN1500" i="1"/>
  <c r="AO1500" i="1"/>
  <c r="AP1500" i="1"/>
  <c r="AQ1500" i="1"/>
  <c r="AR1500" i="1"/>
  <c r="AS1500" i="1"/>
  <c r="AT1500" i="1"/>
  <c r="AU1500" i="1"/>
  <c r="AV1500" i="1"/>
  <c r="AX1500" i="1"/>
  <c r="AY1500" i="1"/>
  <c r="BA1500" i="1"/>
  <c r="BB1500" i="1"/>
  <c r="AB1501" i="1"/>
  <c r="AE1501" i="1"/>
  <c r="AF1501" i="1"/>
  <c r="AG1501" i="1"/>
  <c r="AH1501" i="1"/>
  <c r="AK1501" i="1"/>
  <c r="AL1501" i="1"/>
  <c r="AM1501" i="1"/>
  <c r="AN1501" i="1"/>
  <c r="AO1501" i="1"/>
  <c r="AP1501" i="1"/>
  <c r="AQ1501" i="1"/>
  <c r="V1501" i="1" s="1"/>
  <c r="W1501" i="1" s="1"/>
  <c r="AR1501" i="1"/>
  <c r="AS1501" i="1"/>
  <c r="AT1501" i="1"/>
  <c r="AU1501" i="1"/>
  <c r="AV1501" i="1"/>
  <c r="AX1501" i="1"/>
  <c r="AY1501" i="1"/>
  <c r="BA1501" i="1"/>
  <c r="BB1501" i="1"/>
  <c r="AB1502" i="1"/>
  <c r="AE1502" i="1"/>
  <c r="AF1502" i="1"/>
  <c r="AG1502" i="1"/>
  <c r="AH1502" i="1"/>
  <c r="AK1502" i="1"/>
  <c r="AL1502" i="1"/>
  <c r="AM1502" i="1"/>
  <c r="AN1502" i="1"/>
  <c r="AO1502" i="1"/>
  <c r="AP1502" i="1"/>
  <c r="AQ1502" i="1"/>
  <c r="AR1502" i="1"/>
  <c r="AS1502" i="1"/>
  <c r="AT1502" i="1"/>
  <c r="AU1502" i="1"/>
  <c r="AV1502" i="1"/>
  <c r="AX1502" i="1"/>
  <c r="AY1502" i="1"/>
  <c r="BA1502" i="1"/>
  <c r="BB1502" i="1"/>
  <c r="AB1503" i="1"/>
  <c r="AE1503" i="1"/>
  <c r="AF1503" i="1"/>
  <c r="AG1503" i="1"/>
  <c r="AH1503" i="1"/>
  <c r="AK1503" i="1"/>
  <c r="AL1503" i="1"/>
  <c r="AM1503" i="1"/>
  <c r="AN1503" i="1"/>
  <c r="AO1503" i="1"/>
  <c r="AP1503" i="1"/>
  <c r="AQ1503" i="1"/>
  <c r="AR1503" i="1"/>
  <c r="AS1503" i="1"/>
  <c r="AT1503" i="1"/>
  <c r="AU1503" i="1"/>
  <c r="AV1503" i="1"/>
  <c r="AX1503" i="1"/>
  <c r="AY1503" i="1"/>
  <c r="BA1503" i="1"/>
  <c r="BB1503" i="1"/>
  <c r="AB1504" i="1"/>
  <c r="AE1504" i="1"/>
  <c r="AF1504" i="1"/>
  <c r="AG1504" i="1"/>
  <c r="AH1504" i="1"/>
  <c r="AK1504" i="1"/>
  <c r="AL1504" i="1"/>
  <c r="AM1504" i="1"/>
  <c r="AN1504" i="1"/>
  <c r="AO1504" i="1"/>
  <c r="AP1504" i="1"/>
  <c r="AQ1504" i="1"/>
  <c r="AR1504" i="1"/>
  <c r="V1504" i="1" s="1"/>
  <c r="W1504" i="1" s="1"/>
  <c r="AS1504" i="1"/>
  <c r="AT1504" i="1"/>
  <c r="AU1504" i="1"/>
  <c r="AV1504" i="1"/>
  <c r="AX1504" i="1"/>
  <c r="AY1504" i="1"/>
  <c r="BA1504" i="1"/>
  <c r="BB1504" i="1"/>
  <c r="AB1505" i="1"/>
  <c r="AE1505" i="1"/>
  <c r="AF1505" i="1"/>
  <c r="AG1505" i="1"/>
  <c r="AH1505" i="1"/>
  <c r="AK1505" i="1"/>
  <c r="AL1505" i="1"/>
  <c r="AM1505" i="1"/>
  <c r="AN1505" i="1"/>
  <c r="AO1505" i="1"/>
  <c r="AP1505" i="1"/>
  <c r="AQ1505" i="1"/>
  <c r="V1505" i="1" s="1"/>
  <c r="W1505" i="1" s="1"/>
  <c r="AR1505" i="1"/>
  <c r="AS1505" i="1"/>
  <c r="AT1505" i="1"/>
  <c r="AU1505" i="1"/>
  <c r="AV1505" i="1"/>
  <c r="AX1505" i="1"/>
  <c r="AY1505" i="1"/>
  <c r="BA1505" i="1"/>
  <c r="BB1505" i="1"/>
  <c r="AB1506" i="1"/>
  <c r="AE1506" i="1"/>
  <c r="AF1506" i="1"/>
  <c r="AG1506" i="1"/>
  <c r="AH1506" i="1"/>
  <c r="AK1506" i="1"/>
  <c r="AL1506" i="1"/>
  <c r="AM1506" i="1"/>
  <c r="AN1506" i="1"/>
  <c r="AO1506" i="1"/>
  <c r="AP1506" i="1"/>
  <c r="AQ1506" i="1"/>
  <c r="AR1506" i="1"/>
  <c r="AS1506" i="1"/>
  <c r="AT1506" i="1"/>
  <c r="AU1506" i="1"/>
  <c r="AV1506" i="1"/>
  <c r="AX1506" i="1"/>
  <c r="AY1506" i="1"/>
  <c r="BA1506" i="1"/>
  <c r="BB1506" i="1"/>
  <c r="AB1507" i="1"/>
  <c r="AE1507" i="1"/>
  <c r="AF1507" i="1"/>
  <c r="AG1507" i="1"/>
  <c r="AH1507" i="1"/>
  <c r="AK1507" i="1"/>
  <c r="AL1507" i="1"/>
  <c r="AM1507" i="1"/>
  <c r="AN1507" i="1"/>
  <c r="AO1507" i="1"/>
  <c r="AP1507" i="1"/>
  <c r="AQ1507" i="1"/>
  <c r="AR1507" i="1"/>
  <c r="AS1507" i="1"/>
  <c r="AT1507" i="1"/>
  <c r="AU1507" i="1"/>
  <c r="AV1507" i="1"/>
  <c r="AX1507" i="1"/>
  <c r="AY1507" i="1"/>
  <c r="BA1507" i="1"/>
  <c r="BB1507" i="1"/>
  <c r="AB1508" i="1"/>
  <c r="AE1508" i="1"/>
  <c r="AF1508" i="1"/>
  <c r="AG1508" i="1"/>
  <c r="AH1508" i="1"/>
  <c r="AK1508" i="1"/>
  <c r="AL1508" i="1"/>
  <c r="AM1508" i="1"/>
  <c r="AN1508" i="1"/>
  <c r="AO1508" i="1"/>
  <c r="AP1508" i="1"/>
  <c r="AQ1508" i="1"/>
  <c r="AR1508" i="1"/>
  <c r="V1508" i="1" s="1"/>
  <c r="W1508" i="1" s="1"/>
  <c r="AS1508" i="1"/>
  <c r="AT1508" i="1"/>
  <c r="AU1508" i="1"/>
  <c r="AV1508" i="1"/>
  <c r="AX1508" i="1"/>
  <c r="AY1508" i="1"/>
  <c r="BA1508" i="1"/>
  <c r="BB1508" i="1"/>
  <c r="AB1509" i="1"/>
  <c r="AE1509" i="1"/>
  <c r="AF1509" i="1"/>
  <c r="AG1509" i="1"/>
  <c r="AH1509" i="1"/>
  <c r="AK1509" i="1"/>
  <c r="AL1509" i="1"/>
  <c r="AM1509" i="1"/>
  <c r="AN1509" i="1"/>
  <c r="AO1509" i="1"/>
  <c r="AP1509" i="1"/>
  <c r="AQ1509" i="1"/>
  <c r="V1509" i="1" s="1"/>
  <c r="W1509" i="1" s="1"/>
  <c r="AR1509" i="1"/>
  <c r="AS1509" i="1"/>
  <c r="AT1509" i="1"/>
  <c r="AU1509" i="1"/>
  <c r="AV1509" i="1"/>
  <c r="AX1509" i="1"/>
  <c r="AY1509" i="1"/>
  <c r="BA1509" i="1"/>
  <c r="BB1509" i="1"/>
  <c r="AB1510" i="1"/>
  <c r="AE1510" i="1"/>
  <c r="AF1510" i="1"/>
  <c r="AG1510" i="1"/>
  <c r="AH1510" i="1"/>
  <c r="AK1510" i="1"/>
  <c r="AL1510" i="1"/>
  <c r="AM1510" i="1"/>
  <c r="AN1510" i="1"/>
  <c r="AO1510" i="1"/>
  <c r="AP1510" i="1"/>
  <c r="AQ1510" i="1"/>
  <c r="AR1510" i="1"/>
  <c r="AS1510" i="1"/>
  <c r="AT1510" i="1"/>
  <c r="AU1510" i="1"/>
  <c r="AV1510" i="1"/>
  <c r="AX1510" i="1"/>
  <c r="AY1510" i="1"/>
  <c r="BA1510" i="1"/>
  <c r="BB1510" i="1"/>
  <c r="AB1511" i="1"/>
  <c r="AE1511" i="1"/>
  <c r="AF1511" i="1"/>
  <c r="AG1511" i="1"/>
  <c r="AH1511" i="1"/>
  <c r="AK1511" i="1"/>
  <c r="AL1511" i="1"/>
  <c r="AM1511" i="1"/>
  <c r="AN1511" i="1"/>
  <c r="AO1511" i="1"/>
  <c r="AP1511" i="1"/>
  <c r="AQ1511" i="1"/>
  <c r="AR1511" i="1"/>
  <c r="AS1511" i="1"/>
  <c r="AT1511" i="1"/>
  <c r="AU1511" i="1"/>
  <c r="AV1511" i="1"/>
  <c r="AX1511" i="1"/>
  <c r="AY1511" i="1"/>
  <c r="BA1511" i="1"/>
  <c r="BB1511" i="1"/>
  <c r="AB1512" i="1"/>
  <c r="AE1512" i="1"/>
  <c r="AF1512" i="1"/>
  <c r="AG1512" i="1"/>
  <c r="AH1512" i="1"/>
  <c r="AK1512" i="1"/>
  <c r="AL1512" i="1"/>
  <c r="AM1512" i="1"/>
  <c r="AN1512" i="1"/>
  <c r="AO1512" i="1"/>
  <c r="AP1512" i="1"/>
  <c r="AQ1512" i="1"/>
  <c r="AR1512" i="1"/>
  <c r="V1512" i="1" s="1"/>
  <c r="W1512" i="1" s="1"/>
  <c r="AS1512" i="1"/>
  <c r="AT1512" i="1"/>
  <c r="AU1512" i="1"/>
  <c r="AV1512" i="1"/>
  <c r="AX1512" i="1"/>
  <c r="AY1512" i="1"/>
  <c r="BA1512" i="1"/>
  <c r="BB1512" i="1"/>
  <c r="AB1513" i="1"/>
  <c r="AE1513" i="1"/>
  <c r="AF1513" i="1"/>
  <c r="AG1513" i="1"/>
  <c r="AH1513" i="1"/>
  <c r="AK1513" i="1"/>
  <c r="AL1513" i="1"/>
  <c r="AM1513" i="1"/>
  <c r="AN1513" i="1"/>
  <c r="AO1513" i="1"/>
  <c r="AP1513" i="1"/>
  <c r="AQ1513" i="1"/>
  <c r="AR1513" i="1"/>
  <c r="AS1513" i="1"/>
  <c r="AT1513" i="1"/>
  <c r="AU1513" i="1"/>
  <c r="AV1513" i="1"/>
  <c r="AX1513" i="1"/>
  <c r="AY1513" i="1"/>
  <c r="BA1513" i="1"/>
  <c r="BB1513" i="1"/>
  <c r="AB1514" i="1"/>
  <c r="AE1514" i="1"/>
  <c r="AF1514" i="1"/>
  <c r="AG1514" i="1"/>
  <c r="AH1514" i="1"/>
  <c r="AK1514" i="1"/>
  <c r="AL1514" i="1"/>
  <c r="AM1514" i="1"/>
  <c r="AN1514" i="1"/>
  <c r="AO1514" i="1"/>
  <c r="AP1514" i="1"/>
  <c r="AQ1514" i="1"/>
  <c r="AR1514" i="1"/>
  <c r="AS1514" i="1"/>
  <c r="AT1514" i="1"/>
  <c r="AU1514" i="1"/>
  <c r="AV1514" i="1"/>
  <c r="AX1514" i="1"/>
  <c r="AY1514" i="1"/>
  <c r="BA1514" i="1"/>
  <c r="BB1514" i="1"/>
  <c r="AB1515" i="1"/>
  <c r="AE1515" i="1"/>
  <c r="AF1515" i="1"/>
  <c r="AG1515" i="1"/>
  <c r="AH1515" i="1"/>
  <c r="AK1515" i="1"/>
  <c r="AL1515" i="1"/>
  <c r="AM1515" i="1"/>
  <c r="AN1515" i="1"/>
  <c r="AO1515" i="1"/>
  <c r="AP1515" i="1"/>
  <c r="AQ1515" i="1"/>
  <c r="AR1515" i="1"/>
  <c r="AS1515" i="1"/>
  <c r="AT1515" i="1"/>
  <c r="AU1515" i="1"/>
  <c r="AV1515" i="1"/>
  <c r="AX1515" i="1"/>
  <c r="AY1515" i="1"/>
  <c r="BA1515" i="1"/>
  <c r="BB1515" i="1"/>
  <c r="AB1516" i="1"/>
  <c r="AE1516" i="1"/>
  <c r="AF1516" i="1"/>
  <c r="AG1516" i="1"/>
  <c r="AH1516" i="1"/>
  <c r="AK1516" i="1"/>
  <c r="AL1516" i="1"/>
  <c r="AM1516" i="1"/>
  <c r="AN1516" i="1"/>
  <c r="AO1516" i="1"/>
  <c r="AP1516" i="1"/>
  <c r="AQ1516" i="1"/>
  <c r="AR1516" i="1"/>
  <c r="AS1516" i="1"/>
  <c r="AT1516" i="1"/>
  <c r="AU1516" i="1"/>
  <c r="AV1516" i="1"/>
  <c r="AX1516" i="1"/>
  <c r="AY1516" i="1"/>
  <c r="BA1516" i="1"/>
  <c r="BB1516" i="1"/>
  <c r="AB1517" i="1"/>
  <c r="AE1517" i="1"/>
  <c r="AF1517" i="1"/>
  <c r="AG1517" i="1"/>
  <c r="AH1517" i="1"/>
  <c r="AK1517" i="1"/>
  <c r="AL1517" i="1"/>
  <c r="AM1517" i="1"/>
  <c r="AN1517" i="1"/>
  <c r="AO1517" i="1"/>
  <c r="AP1517" i="1"/>
  <c r="AQ1517" i="1"/>
  <c r="V1517" i="1" s="1"/>
  <c r="W1517" i="1" s="1"/>
  <c r="AR1517" i="1"/>
  <c r="AS1517" i="1"/>
  <c r="AT1517" i="1"/>
  <c r="AU1517" i="1"/>
  <c r="AV1517" i="1"/>
  <c r="AX1517" i="1"/>
  <c r="AY1517" i="1"/>
  <c r="BA1517" i="1"/>
  <c r="BB1517" i="1"/>
  <c r="AB1518" i="1"/>
  <c r="AE1518" i="1"/>
  <c r="AF1518" i="1"/>
  <c r="AG1518" i="1"/>
  <c r="AH1518" i="1"/>
  <c r="AK1518" i="1"/>
  <c r="AL1518" i="1"/>
  <c r="AM1518" i="1"/>
  <c r="AN1518" i="1"/>
  <c r="AO1518" i="1"/>
  <c r="AP1518" i="1"/>
  <c r="AQ1518" i="1"/>
  <c r="AR1518" i="1"/>
  <c r="AS1518" i="1"/>
  <c r="AT1518" i="1"/>
  <c r="AU1518" i="1"/>
  <c r="AV1518" i="1"/>
  <c r="AX1518" i="1"/>
  <c r="AY1518" i="1"/>
  <c r="BA1518" i="1"/>
  <c r="BB1518" i="1"/>
  <c r="AB1519" i="1"/>
  <c r="AE1519" i="1"/>
  <c r="AF1519" i="1"/>
  <c r="AG1519" i="1"/>
  <c r="AH1519" i="1"/>
  <c r="AK1519" i="1"/>
  <c r="AL1519" i="1"/>
  <c r="AM1519" i="1"/>
  <c r="AN1519" i="1"/>
  <c r="AO1519" i="1"/>
  <c r="AP1519" i="1"/>
  <c r="AQ1519" i="1"/>
  <c r="AR1519" i="1"/>
  <c r="AS1519" i="1"/>
  <c r="AT1519" i="1"/>
  <c r="AU1519" i="1"/>
  <c r="AV1519" i="1"/>
  <c r="AX1519" i="1"/>
  <c r="AY1519" i="1"/>
  <c r="BA1519" i="1"/>
  <c r="BB1519" i="1"/>
  <c r="AB1520" i="1"/>
  <c r="AE1520" i="1"/>
  <c r="AF1520" i="1"/>
  <c r="AG1520" i="1"/>
  <c r="AH1520" i="1"/>
  <c r="AK1520" i="1"/>
  <c r="AL1520" i="1"/>
  <c r="AM1520" i="1"/>
  <c r="AN1520" i="1"/>
  <c r="AO1520" i="1"/>
  <c r="AP1520" i="1"/>
  <c r="AQ1520" i="1"/>
  <c r="AR1520" i="1"/>
  <c r="V1520" i="1" s="1"/>
  <c r="W1520" i="1" s="1"/>
  <c r="AS1520" i="1"/>
  <c r="AT1520" i="1"/>
  <c r="AU1520" i="1"/>
  <c r="AV1520" i="1"/>
  <c r="AX1520" i="1"/>
  <c r="AY1520" i="1"/>
  <c r="BA1520" i="1"/>
  <c r="BB1520" i="1"/>
  <c r="AB1521" i="1"/>
  <c r="AE1521" i="1"/>
  <c r="AF1521" i="1"/>
  <c r="AG1521" i="1"/>
  <c r="AH1521" i="1"/>
  <c r="AK1521" i="1"/>
  <c r="AL1521" i="1"/>
  <c r="AM1521" i="1"/>
  <c r="AN1521" i="1"/>
  <c r="AO1521" i="1"/>
  <c r="AP1521" i="1"/>
  <c r="AQ1521" i="1"/>
  <c r="V1521" i="1" s="1"/>
  <c r="W1521" i="1" s="1"/>
  <c r="AR1521" i="1"/>
  <c r="AS1521" i="1"/>
  <c r="AT1521" i="1"/>
  <c r="AU1521" i="1"/>
  <c r="AV1521" i="1"/>
  <c r="AX1521" i="1"/>
  <c r="AY1521" i="1"/>
  <c r="BA1521" i="1"/>
  <c r="BB1521" i="1"/>
  <c r="AB1522" i="1"/>
  <c r="AE1522" i="1"/>
  <c r="AF1522" i="1"/>
  <c r="AG1522" i="1"/>
  <c r="AH1522" i="1"/>
  <c r="AK1522" i="1"/>
  <c r="AL1522" i="1"/>
  <c r="AM1522" i="1"/>
  <c r="AN1522" i="1"/>
  <c r="AO1522" i="1"/>
  <c r="AP1522" i="1"/>
  <c r="AQ1522" i="1"/>
  <c r="AR1522" i="1"/>
  <c r="AS1522" i="1"/>
  <c r="AT1522" i="1"/>
  <c r="AU1522" i="1"/>
  <c r="AV1522" i="1"/>
  <c r="AX1522" i="1"/>
  <c r="AY1522" i="1"/>
  <c r="BA1522" i="1"/>
  <c r="BB1522" i="1"/>
  <c r="AB1523" i="1"/>
  <c r="AE1523" i="1"/>
  <c r="AF1523" i="1"/>
  <c r="AG1523" i="1"/>
  <c r="AH1523" i="1"/>
  <c r="AK1523" i="1"/>
  <c r="AL1523" i="1"/>
  <c r="AM1523" i="1"/>
  <c r="AN1523" i="1"/>
  <c r="AO1523" i="1"/>
  <c r="AP1523" i="1"/>
  <c r="AQ1523" i="1"/>
  <c r="AR1523" i="1"/>
  <c r="AS1523" i="1"/>
  <c r="AT1523" i="1"/>
  <c r="AU1523" i="1"/>
  <c r="AV1523" i="1"/>
  <c r="AX1523" i="1"/>
  <c r="AY1523" i="1"/>
  <c r="BA1523" i="1"/>
  <c r="BB1523" i="1"/>
  <c r="AB1524" i="1"/>
  <c r="AE1524" i="1"/>
  <c r="AF1524" i="1"/>
  <c r="AG1524" i="1"/>
  <c r="AH1524" i="1"/>
  <c r="AK1524" i="1"/>
  <c r="AL1524" i="1"/>
  <c r="AM1524" i="1"/>
  <c r="AN1524" i="1"/>
  <c r="AO1524" i="1"/>
  <c r="AP1524" i="1"/>
  <c r="AQ1524" i="1"/>
  <c r="AR1524" i="1"/>
  <c r="V1524" i="1" s="1"/>
  <c r="W1524" i="1" s="1"/>
  <c r="AS1524" i="1"/>
  <c r="AT1524" i="1"/>
  <c r="AU1524" i="1"/>
  <c r="AV1524" i="1"/>
  <c r="AX1524" i="1"/>
  <c r="AY1524" i="1"/>
  <c r="BA1524" i="1"/>
  <c r="BB1524" i="1"/>
  <c r="AB1525" i="1"/>
  <c r="AE1525" i="1"/>
  <c r="AF1525" i="1"/>
  <c r="AG1525" i="1"/>
  <c r="AH1525" i="1"/>
  <c r="AK1525" i="1"/>
  <c r="AL1525" i="1"/>
  <c r="AM1525" i="1"/>
  <c r="AN1525" i="1"/>
  <c r="AO1525" i="1"/>
  <c r="AP1525" i="1"/>
  <c r="AQ1525" i="1"/>
  <c r="V1525" i="1" s="1"/>
  <c r="W1525" i="1" s="1"/>
  <c r="AR1525" i="1"/>
  <c r="AS1525" i="1"/>
  <c r="AT1525" i="1"/>
  <c r="AU1525" i="1"/>
  <c r="AV1525" i="1"/>
  <c r="AX1525" i="1"/>
  <c r="AY1525" i="1"/>
  <c r="BA1525" i="1"/>
  <c r="BB1525" i="1"/>
  <c r="AB1526" i="1"/>
  <c r="AE1526" i="1"/>
  <c r="AF1526" i="1"/>
  <c r="AG1526" i="1"/>
  <c r="AH1526" i="1"/>
  <c r="AK1526" i="1"/>
  <c r="AL1526" i="1"/>
  <c r="AM1526" i="1"/>
  <c r="AN1526" i="1"/>
  <c r="AO1526" i="1"/>
  <c r="AP1526" i="1"/>
  <c r="AQ1526" i="1"/>
  <c r="AR1526" i="1"/>
  <c r="AS1526" i="1"/>
  <c r="AT1526" i="1"/>
  <c r="AU1526" i="1"/>
  <c r="AV1526" i="1"/>
  <c r="AX1526" i="1"/>
  <c r="AY1526" i="1"/>
  <c r="BA1526" i="1"/>
  <c r="BB1526" i="1"/>
  <c r="AB1527" i="1"/>
  <c r="AE1527" i="1"/>
  <c r="AF1527" i="1"/>
  <c r="AG1527" i="1"/>
  <c r="AH1527" i="1"/>
  <c r="AK1527" i="1"/>
  <c r="AL1527" i="1"/>
  <c r="AM1527" i="1"/>
  <c r="AN1527" i="1"/>
  <c r="AO1527" i="1"/>
  <c r="AP1527" i="1"/>
  <c r="AQ1527" i="1"/>
  <c r="AR1527" i="1"/>
  <c r="AS1527" i="1"/>
  <c r="AT1527" i="1"/>
  <c r="AU1527" i="1"/>
  <c r="AV1527" i="1"/>
  <c r="AX1527" i="1"/>
  <c r="AY1527" i="1"/>
  <c r="BA1527" i="1"/>
  <c r="BB1527" i="1"/>
  <c r="AB1528" i="1"/>
  <c r="AE1528" i="1"/>
  <c r="AF1528" i="1"/>
  <c r="AG1528" i="1"/>
  <c r="AH1528" i="1"/>
  <c r="AK1528" i="1"/>
  <c r="AL1528" i="1"/>
  <c r="AM1528" i="1"/>
  <c r="AN1528" i="1"/>
  <c r="AO1528" i="1"/>
  <c r="AP1528" i="1"/>
  <c r="AQ1528" i="1"/>
  <c r="AR1528" i="1"/>
  <c r="AS1528" i="1"/>
  <c r="AT1528" i="1"/>
  <c r="AU1528" i="1"/>
  <c r="AV1528" i="1"/>
  <c r="AX1528" i="1"/>
  <c r="AY1528" i="1"/>
  <c r="BA1528" i="1"/>
  <c r="BB1528" i="1"/>
  <c r="AB1529" i="1"/>
  <c r="AE1529" i="1"/>
  <c r="AF1529" i="1"/>
  <c r="AG1529" i="1"/>
  <c r="AH1529" i="1"/>
  <c r="AK1529" i="1"/>
  <c r="AL1529" i="1"/>
  <c r="AM1529" i="1"/>
  <c r="AN1529" i="1"/>
  <c r="AO1529" i="1"/>
  <c r="AP1529" i="1"/>
  <c r="AQ1529" i="1"/>
  <c r="V1529" i="1" s="1"/>
  <c r="W1529" i="1" s="1"/>
  <c r="AR1529" i="1"/>
  <c r="AS1529" i="1"/>
  <c r="AT1529" i="1"/>
  <c r="AU1529" i="1"/>
  <c r="AV1529" i="1"/>
  <c r="AX1529" i="1"/>
  <c r="AY1529" i="1"/>
  <c r="BA1529" i="1"/>
  <c r="BB1529" i="1"/>
  <c r="AB1530" i="1"/>
  <c r="AE1530" i="1"/>
  <c r="AF1530" i="1"/>
  <c r="AG1530" i="1"/>
  <c r="AH1530" i="1"/>
  <c r="AK1530" i="1"/>
  <c r="AL1530" i="1"/>
  <c r="AM1530" i="1"/>
  <c r="AN1530" i="1"/>
  <c r="AO1530" i="1"/>
  <c r="AP1530" i="1"/>
  <c r="AQ1530" i="1"/>
  <c r="AR1530" i="1"/>
  <c r="AS1530" i="1"/>
  <c r="AT1530" i="1"/>
  <c r="AU1530" i="1"/>
  <c r="AV1530" i="1"/>
  <c r="AX1530" i="1"/>
  <c r="AY1530" i="1"/>
  <c r="BA1530" i="1"/>
  <c r="BB1530" i="1"/>
  <c r="AB1531" i="1"/>
  <c r="AE1531" i="1"/>
  <c r="AF1531" i="1"/>
  <c r="AG1531" i="1"/>
  <c r="AH1531" i="1"/>
  <c r="AK1531" i="1"/>
  <c r="AL1531" i="1"/>
  <c r="AM1531" i="1"/>
  <c r="AN1531" i="1"/>
  <c r="AO1531" i="1"/>
  <c r="AP1531" i="1"/>
  <c r="AQ1531" i="1"/>
  <c r="AR1531" i="1"/>
  <c r="AS1531" i="1"/>
  <c r="AT1531" i="1"/>
  <c r="AU1531" i="1"/>
  <c r="AV1531" i="1"/>
  <c r="AX1531" i="1"/>
  <c r="AY1531" i="1"/>
  <c r="BA1531" i="1"/>
  <c r="BB1531" i="1"/>
  <c r="AB1532" i="1"/>
  <c r="AE1532" i="1"/>
  <c r="AF1532" i="1"/>
  <c r="AG1532" i="1"/>
  <c r="AH1532" i="1"/>
  <c r="AK1532" i="1"/>
  <c r="AL1532" i="1"/>
  <c r="AM1532" i="1"/>
  <c r="AN1532" i="1"/>
  <c r="AO1532" i="1"/>
  <c r="AP1532" i="1"/>
  <c r="AQ1532" i="1"/>
  <c r="AR1532" i="1"/>
  <c r="AS1532" i="1"/>
  <c r="AT1532" i="1"/>
  <c r="AU1532" i="1"/>
  <c r="AV1532" i="1"/>
  <c r="AX1532" i="1"/>
  <c r="AY1532" i="1"/>
  <c r="BA1532" i="1"/>
  <c r="BB1532" i="1"/>
  <c r="AB1533" i="1"/>
  <c r="AE1533" i="1"/>
  <c r="AF1533" i="1"/>
  <c r="AG1533" i="1"/>
  <c r="AH1533" i="1"/>
  <c r="AK1533" i="1"/>
  <c r="AL1533" i="1"/>
  <c r="AM1533" i="1"/>
  <c r="AN1533" i="1"/>
  <c r="AO1533" i="1"/>
  <c r="AP1533" i="1"/>
  <c r="AQ1533" i="1"/>
  <c r="V1533" i="1" s="1"/>
  <c r="W1533" i="1" s="1"/>
  <c r="AR1533" i="1"/>
  <c r="AS1533" i="1"/>
  <c r="AT1533" i="1"/>
  <c r="AU1533" i="1"/>
  <c r="AV1533" i="1"/>
  <c r="AX1533" i="1"/>
  <c r="AY1533" i="1"/>
  <c r="BA1533" i="1"/>
  <c r="BB1533" i="1"/>
  <c r="AB1534" i="1"/>
  <c r="AE1534" i="1"/>
  <c r="AF1534" i="1"/>
  <c r="AG1534" i="1"/>
  <c r="AH1534" i="1"/>
  <c r="AK1534" i="1"/>
  <c r="AL1534" i="1"/>
  <c r="AM1534" i="1"/>
  <c r="AN1534" i="1"/>
  <c r="AO1534" i="1"/>
  <c r="AP1534" i="1"/>
  <c r="AQ1534" i="1"/>
  <c r="AR1534" i="1"/>
  <c r="AS1534" i="1"/>
  <c r="AT1534" i="1"/>
  <c r="AU1534" i="1"/>
  <c r="AV1534" i="1"/>
  <c r="AX1534" i="1"/>
  <c r="AY1534" i="1"/>
  <c r="BA1534" i="1"/>
  <c r="BB1534" i="1"/>
  <c r="AB1535" i="1"/>
  <c r="AE1535" i="1"/>
  <c r="AF1535" i="1"/>
  <c r="AG1535" i="1"/>
  <c r="AH1535" i="1"/>
  <c r="AK1535" i="1"/>
  <c r="AL1535" i="1"/>
  <c r="AM1535" i="1"/>
  <c r="AN1535" i="1"/>
  <c r="AO1535" i="1"/>
  <c r="AP1535" i="1"/>
  <c r="AQ1535" i="1"/>
  <c r="AR1535" i="1"/>
  <c r="AS1535" i="1"/>
  <c r="AT1535" i="1"/>
  <c r="AU1535" i="1"/>
  <c r="AV1535" i="1"/>
  <c r="AX1535" i="1"/>
  <c r="AY1535" i="1"/>
  <c r="BA1535" i="1"/>
  <c r="BB1535" i="1"/>
  <c r="AB1536" i="1"/>
  <c r="AE1536" i="1"/>
  <c r="AF1536" i="1"/>
  <c r="AG1536" i="1"/>
  <c r="AH1536" i="1"/>
  <c r="AK1536" i="1"/>
  <c r="AL1536" i="1"/>
  <c r="AM1536" i="1"/>
  <c r="AN1536" i="1"/>
  <c r="AO1536" i="1"/>
  <c r="AP1536" i="1"/>
  <c r="AQ1536" i="1"/>
  <c r="AR1536" i="1"/>
  <c r="V1536" i="1" s="1"/>
  <c r="W1536" i="1" s="1"/>
  <c r="AS1536" i="1"/>
  <c r="AT1536" i="1"/>
  <c r="AU1536" i="1"/>
  <c r="AV1536" i="1"/>
  <c r="AX1536" i="1"/>
  <c r="AY1536" i="1"/>
  <c r="BA1536" i="1"/>
  <c r="BB1536" i="1"/>
  <c r="AB1537" i="1"/>
  <c r="AE1537" i="1"/>
  <c r="AF1537" i="1"/>
  <c r="AG1537" i="1"/>
  <c r="AH1537" i="1"/>
  <c r="AK1537" i="1"/>
  <c r="AL1537" i="1"/>
  <c r="AM1537" i="1"/>
  <c r="AN1537" i="1"/>
  <c r="AO1537" i="1"/>
  <c r="AP1537" i="1"/>
  <c r="AQ1537" i="1"/>
  <c r="V1537" i="1" s="1"/>
  <c r="W1537" i="1" s="1"/>
  <c r="AR1537" i="1"/>
  <c r="AS1537" i="1"/>
  <c r="AT1537" i="1"/>
  <c r="AU1537" i="1"/>
  <c r="AV1537" i="1"/>
  <c r="AX1537" i="1"/>
  <c r="AY1537" i="1"/>
  <c r="BA1537" i="1"/>
  <c r="BB1537" i="1"/>
  <c r="AB1538" i="1"/>
  <c r="AE1538" i="1"/>
  <c r="AF1538" i="1"/>
  <c r="AG1538" i="1"/>
  <c r="AH1538" i="1"/>
  <c r="AK1538" i="1"/>
  <c r="AL1538" i="1"/>
  <c r="AM1538" i="1"/>
  <c r="AN1538" i="1"/>
  <c r="AO1538" i="1"/>
  <c r="AP1538" i="1"/>
  <c r="AQ1538" i="1"/>
  <c r="AR1538" i="1"/>
  <c r="AS1538" i="1"/>
  <c r="AT1538" i="1"/>
  <c r="AU1538" i="1"/>
  <c r="AV1538" i="1"/>
  <c r="AX1538" i="1"/>
  <c r="AY1538" i="1"/>
  <c r="BA1538" i="1"/>
  <c r="BB1538" i="1"/>
  <c r="AB1539" i="1"/>
  <c r="AE1539" i="1"/>
  <c r="AF1539" i="1"/>
  <c r="AG1539" i="1"/>
  <c r="AH1539" i="1"/>
  <c r="AK1539" i="1"/>
  <c r="AL1539" i="1"/>
  <c r="AM1539" i="1"/>
  <c r="AN1539" i="1"/>
  <c r="AO1539" i="1"/>
  <c r="AP1539" i="1"/>
  <c r="AQ1539" i="1"/>
  <c r="AR1539" i="1"/>
  <c r="AS1539" i="1"/>
  <c r="AT1539" i="1"/>
  <c r="AU1539" i="1"/>
  <c r="AV1539" i="1"/>
  <c r="AX1539" i="1"/>
  <c r="AY1539" i="1"/>
  <c r="BA1539" i="1"/>
  <c r="BB1539" i="1"/>
  <c r="AB1540" i="1"/>
  <c r="AE1540" i="1"/>
  <c r="AF1540" i="1"/>
  <c r="AG1540" i="1"/>
  <c r="AH1540" i="1"/>
  <c r="AK1540" i="1"/>
  <c r="AL1540" i="1"/>
  <c r="AM1540" i="1"/>
  <c r="AN1540" i="1"/>
  <c r="AO1540" i="1"/>
  <c r="AP1540" i="1"/>
  <c r="AQ1540" i="1"/>
  <c r="AR1540" i="1"/>
  <c r="V1540" i="1" s="1"/>
  <c r="W1540" i="1" s="1"/>
  <c r="AS1540" i="1"/>
  <c r="AT1540" i="1"/>
  <c r="AU1540" i="1"/>
  <c r="AV1540" i="1"/>
  <c r="AX1540" i="1"/>
  <c r="AY1540" i="1"/>
  <c r="BA1540" i="1"/>
  <c r="BB1540" i="1"/>
  <c r="AB1541" i="1"/>
  <c r="AE1541" i="1"/>
  <c r="AF1541" i="1"/>
  <c r="AG1541" i="1"/>
  <c r="AH1541" i="1"/>
  <c r="AK1541" i="1"/>
  <c r="AL1541" i="1"/>
  <c r="AM1541" i="1"/>
  <c r="AN1541" i="1"/>
  <c r="AO1541" i="1"/>
  <c r="AP1541" i="1"/>
  <c r="AQ1541" i="1"/>
  <c r="V1541" i="1" s="1"/>
  <c r="W1541" i="1" s="1"/>
  <c r="AR1541" i="1"/>
  <c r="AS1541" i="1"/>
  <c r="AT1541" i="1"/>
  <c r="AU1541" i="1"/>
  <c r="AV1541" i="1"/>
  <c r="AX1541" i="1"/>
  <c r="AY1541" i="1"/>
  <c r="BA1541" i="1"/>
  <c r="BB1541" i="1"/>
  <c r="AB1542" i="1"/>
  <c r="AE1542" i="1"/>
  <c r="AF1542" i="1"/>
  <c r="AG1542" i="1"/>
  <c r="AH1542" i="1"/>
  <c r="AK1542" i="1"/>
  <c r="AL1542" i="1"/>
  <c r="AM1542" i="1"/>
  <c r="AN1542" i="1"/>
  <c r="AO1542" i="1"/>
  <c r="AP1542" i="1"/>
  <c r="AQ1542" i="1"/>
  <c r="AR1542" i="1"/>
  <c r="AS1542" i="1"/>
  <c r="AT1542" i="1"/>
  <c r="AU1542" i="1"/>
  <c r="AV1542" i="1"/>
  <c r="AX1542" i="1"/>
  <c r="AY1542" i="1"/>
  <c r="BA1542" i="1"/>
  <c r="BB1542" i="1"/>
  <c r="AB1543" i="1"/>
  <c r="AE1543" i="1"/>
  <c r="AF1543" i="1"/>
  <c r="AG1543" i="1"/>
  <c r="AH1543" i="1"/>
  <c r="AK1543" i="1"/>
  <c r="AL1543" i="1"/>
  <c r="AM1543" i="1"/>
  <c r="AN1543" i="1"/>
  <c r="AO1543" i="1"/>
  <c r="AP1543" i="1"/>
  <c r="AQ1543" i="1"/>
  <c r="AR1543" i="1"/>
  <c r="AS1543" i="1"/>
  <c r="AT1543" i="1"/>
  <c r="AU1543" i="1"/>
  <c r="AV1543" i="1"/>
  <c r="AX1543" i="1"/>
  <c r="AY1543" i="1"/>
  <c r="BA1543" i="1"/>
  <c r="BB1543" i="1"/>
  <c r="AB1544" i="1"/>
  <c r="AE1544" i="1"/>
  <c r="AF1544" i="1"/>
  <c r="AG1544" i="1"/>
  <c r="AH1544" i="1"/>
  <c r="AK1544" i="1"/>
  <c r="AL1544" i="1"/>
  <c r="AM1544" i="1"/>
  <c r="AN1544" i="1"/>
  <c r="AO1544" i="1"/>
  <c r="AP1544" i="1"/>
  <c r="AQ1544" i="1"/>
  <c r="AR1544" i="1"/>
  <c r="AS1544" i="1"/>
  <c r="AT1544" i="1"/>
  <c r="AU1544" i="1"/>
  <c r="AV1544" i="1"/>
  <c r="AX1544" i="1"/>
  <c r="AY1544" i="1"/>
  <c r="BA1544" i="1"/>
  <c r="BB1544" i="1"/>
  <c r="AB1545" i="1"/>
  <c r="AE1545" i="1"/>
  <c r="AF1545" i="1"/>
  <c r="AG1545" i="1"/>
  <c r="AH1545" i="1"/>
  <c r="AK1545" i="1"/>
  <c r="AL1545" i="1"/>
  <c r="AM1545" i="1"/>
  <c r="AN1545" i="1"/>
  <c r="AO1545" i="1"/>
  <c r="AP1545" i="1"/>
  <c r="AQ1545" i="1"/>
  <c r="V1545" i="1" s="1"/>
  <c r="W1545" i="1" s="1"/>
  <c r="AR1545" i="1"/>
  <c r="AS1545" i="1"/>
  <c r="AT1545" i="1"/>
  <c r="AU1545" i="1"/>
  <c r="AV1545" i="1"/>
  <c r="AX1545" i="1"/>
  <c r="AY1545" i="1"/>
  <c r="BA1545" i="1"/>
  <c r="BB1545" i="1"/>
  <c r="AB1546" i="1"/>
  <c r="AE1546" i="1"/>
  <c r="AF1546" i="1"/>
  <c r="AG1546" i="1"/>
  <c r="AH1546" i="1"/>
  <c r="AK1546" i="1"/>
  <c r="AL1546" i="1"/>
  <c r="AM1546" i="1"/>
  <c r="AN1546" i="1"/>
  <c r="AO1546" i="1"/>
  <c r="AP1546" i="1"/>
  <c r="AQ1546" i="1"/>
  <c r="AR1546" i="1"/>
  <c r="AS1546" i="1"/>
  <c r="AT1546" i="1"/>
  <c r="AU1546" i="1"/>
  <c r="AV1546" i="1"/>
  <c r="AX1546" i="1"/>
  <c r="AY1546" i="1"/>
  <c r="BA1546" i="1"/>
  <c r="BB1546" i="1"/>
  <c r="AB1547" i="1"/>
  <c r="AE1547" i="1"/>
  <c r="AF1547" i="1"/>
  <c r="AG1547" i="1"/>
  <c r="AH1547" i="1"/>
  <c r="AK1547" i="1"/>
  <c r="AL1547" i="1"/>
  <c r="AM1547" i="1"/>
  <c r="AN1547" i="1"/>
  <c r="AO1547" i="1"/>
  <c r="AP1547" i="1"/>
  <c r="AQ1547" i="1"/>
  <c r="AR1547" i="1"/>
  <c r="AS1547" i="1"/>
  <c r="AT1547" i="1"/>
  <c r="AU1547" i="1"/>
  <c r="AV1547" i="1"/>
  <c r="AX1547" i="1"/>
  <c r="AY1547" i="1"/>
  <c r="BA1547" i="1"/>
  <c r="BB1547" i="1"/>
  <c r="AB1548" i="1"/>
  <c r="AE1548" i="1"/>
  <c r="AF1548" i="1"/>
  <c r="AG1548" i="1"/>
  <c r="AH1548" i="1"/>
  <c r="AK1548" i="1"/>
  <c r="AL1548" i="1"/>
  <c r="AM1548" i="1"/>
  <c r="AN1548" i="1"/>
  <c r="AO1548" i="1"/>
  <c r="AP1548" i="1"/>
  <c r="AQ1548" i="1"/>
  <c r="AR1548" i="1"/>
  <c r="AS1548" i="1"/>
  <c r="AT1548" i="1"/>
  <c r="AU1548" i="1"/>
  <c r="AV1548" i="1"/>
  <c r="AX1548" i="1"/>
  <c r="AY1548" i="1"/>
  <c r="BA1548" i="1"/>
  <c r="BB1548" i="1"/>
  <c r="AB1549" i="1"/>
  <c r="AE1549" i="1"/>
  <c r="AF1549" i="1"/>
  <c r="AG1549" i="1"/>
  <c r="AH1549" i="1"/>
  <c r="AK1549" i="1"/>
  <c r="AL1549" i="1"/>
  <c r="AM1549" i="1"/>
  <c r="AN1549" i="1"/>
  <c r="AO1549" i="1"/>
  <c r="AP1549" i="1"/>
  <c r="AQ1549" i="1"/>
  <c r="AR1549" i="1"/>
  <c r="AS1549" i="1"/>
  <c r="AT1549" i="1"/>
  <c r="AU1549" i="1"/>
  <c r="AV1549" i="1"/>
  <c r="AX1549" i="1"/>
  <c r="AY1549" i="1"/>
  <c r="BA1549" i="1"/>
  <c r="BB1549" i="1"/>
  <c r="AB1550" i="1"/>
  <c r="AE1550" i="1"/>
  <c r="AF1550" i="1"/>
  <c r="AG1550" i="1"/>
  <c r="AH1550" i="1"/>
  <c r="AK1550" i="1"/>
  <c r="AL1550" i="1"/>
  <c r="AM1550" i="1"/>
  <c r="AN1550" i="1"/>
  <c r="AO1550" i="1"/>
  <c r="AP1550" i="1"/>
  <c r="AQ1550" i="1"/>
  <c r="AR1550" i="1"/>
  <c r="AS1550" i="1"/>
  <c r="AT1550" i="1"/>
  <c r="AU1550" i="1"/>
  <c r="AV1550" i="1"/>
  <c r="AX1550" i="1"/>
  <c r="AY1550" i="1"/>
  <c r="BA1550" i="1"/>
  <c r="BB1550" i="1"/>
  <c r="AB1551" i="1"/>
  <c r="AE1551" i="1"/>
  <c r="AF1551" i="1"/>
  <c r="AG1551" i="1"/>
  <c r="AH1551" i="1"/>
  <c r="AK1551" i="1"/>
  <c r="AL1551" i="1"/>
  <c r="AM1551" i="1"/>
  <c r="AN1551" i="1"/>
  <c r="AO1551" i="1"/>
  <c r="AP1551" i="1"/>
  <c r="AQ1551" i="1"/>
  <c r="AR1551" i="1"/>
  <c r="AS1551" i="1"/>
  <c r="AT1551" i="1"/>
  <c r="AU1551" i="1"/>
  <c r="AV1551" i="1"/>
  <c r="AX1551" i="1"/>
  <c r="AY1551" i="1"/>
  <c r="BA1551" i="1"/>
  <c r="BB1551" i="1"/>
  <c r="AB1552" i="1"/>
  <c r="AE1552" i="1"/>
  <c r="AF1552" i="1"/>
  <c r="AG1552" i="1"/>
  <c r="AH1552" i="1"/>
  <c r="AK1552" i="1"/>
  <c r="AL1552" i="1"/>
  <c r="AM1552" i="1"/>
  <c r="AN1552" i="1"/>
  <c r="AO1552" i="1"/>
  <c r="AP1552" i="1"/>
  <c r="AQ1552" i="1"/>
  <c r="AR1552" i="1"/>
  <c r="V1552" i="1" s="1"/>
  <c r="W1552" i="1" s="1"/>
  <c r="AS1552" i="1"/>
  <c r="AT1552" i="1"/>
  <c r="AU1552" i="1"/>
  <c r="AV1552" i="1"/>
  <c r="AX1552" i="1"/>
  <c r="AY1552" i="1"/>
  <c r="BA1552" i="1"/>
  <c r="BB1552" i="1"/>
  <c r="AB1553" i="1"/>
  <c r="AE1553" i="1"/>
  <c r="AF1553" i="1"/>
  <c r="AG1553" i="1"/>
  <c r="AH1553" i="1"/>
  <c r="AK1553" i="1"/>
  <c r="AL1553" i="1"/>
  <c r="AM1553" i="1"/>
  <c r="AN1553" i="1"/>
  <c r="AO1553" i="1"/>
  <c r="AP1553" i="1"/>
  <c r="AQ1553" i="1"/>
  <c r="AR1553" i="1"/>
  <c r="AS1553" i="1"/>
  <c r="AT1553" i="1"/>
  <c r="AU1553" i="1"/>
  <c r="AV1553" i="1"/>
  <c r="AX1553" i="1"/>
  <c r="AY1553" i="1"/>
  <c r="BA1553" i="1"/>
  <c r="BB1553" i="1"/>
  <c r="AB1554" i="1"/>
  <c r="AE1554" i="1"/>
  <c r="AF1554" i="1"/>
  <c r="AG1554" i="1"/>
  <c r="AH1554" i="1"/>
  <c r="AK1554" i="1"/>
  <c r="AL1554" i="1"/>
  <c r="AM1554" i="1"/>
  <c r="AN1554" i="1"/>
  <c r="AO1554" i="1"/>
  <c r="AP1554" i="1"/>
  <c r="AQ1554" i="1"/>
  <c r="AR1554" i="1"/>
  <c r="AS1554" i="1"/>
  <c r="AT1554" i="1"/>
  <c r="AU1554" i="1"/>
  <c r="AV1554" i="1"/>
  <c r="AX1554" i="1"/>
  <c r="AY1554" i="1"/>
  <c r="BA1554" i="1"/>
  <c r="BB1554" i="1"/>
  <c r="AB1555" i="1"/>
  <c r="AE1555" i="1"/>
  <c r="AF1555" i="1"/>
  <c r="AG1555" i="1"/>
  <c r="AH1555" i="1"/>
  <c r="AK1555" i="1"/>
  <c r="AL1555" i="1"/>
  <c r="AM1555" i="1"/>
  <c r="AN1555" i="1"/>
  <c r="AO1555" i="1"/>
  <c r="AP1555" i="1"/>
  <c r="AQ1555" i="1"/>
  <c r="AR1555" i="1"/>
  <c r="AS1555" i="1"/>
  <c r="AT1555" i="1"/>
  <c r="AU1555" i="1"/>
  <c r="AV1555" i="1"/>
  <c r="AX1555" i="1"/>
  <c r="AY1555" i="1"/>
  <c r="BA1555" i="1"/>
  <c r="BB1555" i="1"/>
  <c r="AB1556" i="1"/>
  <c r="AE1556" i="1"/>
  <c r="AF1556" i="1"/>
  <c r="AG1556" i="1"/>
  <c r="AH1556" i="1"/>
  <c r="AK1556" i="1"/>
  <c r="AL1556" i="1"/>
  <c r="AM1556" i="1"/>
  <c r="AN1556" i="1"/>
  <c r="AO1556" i="1"/>
  <c r="AP1556" i="1"/>
  <c r="AQ1556" i="1"/>
  <c r="AR1556" i="1"/>
  <c r="V1556" i="1" s="1"/>
  <c r="W1556" i="1" s="1"/>
  <c r="AS1556" i="1"/>
  <c r="AT1556" i="1"/>
  <c r="AU1556" i="1"/>
  <c r="AV1556" i="1"/>
  <c r="AX1556" i="1"/>
  <c r="AY1556" i="1"/>
  <c r="BA1556" i="1"/>
  <c r="BB1556" i="1"/>
  <c r="AB1557" i="1"/>
  <c r="AE1557" i="1"/>
  <c r="AF1557" i="1"/>
  <c r="AG1557" i="1"/>
  <c r="AH1557" i="1"/>
  <c r="AK1557" i="1"/>
  <c r="AL1557" i="1"/>
  <c r="AM1557" i="1"/>
  <c r="AN1557" i="1"/>
  <c r="AO1557" i="1"/>
  <c r="AP1557" i="1"/>
  <c r="AQ1557" i="1"/>
  <c r="V1557" i="1" s="1"/>
  <c r="W1557" i="1" s="1"/>
  <c r="AR1557" i="1"/>
  <c r="AS1557" i="1"/>
  <c r="AT1557" i="1"/>
  <c r="AU1557" i="1"/>
  <c r="AV1557" i="1"/>
  <c r="AX1557" i="1"/>
  <c r="AY1557" i="1"/>
  <c r="BA1557" i="1"/>
  <c r="BB1557" i="1"/>
  <c r="AB1558" i="1"/>
  <c r="AE1558" i="1"/>
  <c r="AF1558" i="1"/>
  <c r="AG1558" i="1"/>
  <c r="AH1558" i="1"/>
  <c r="AK1558" i="1"/>
  <c r="AL1558" i="1"/>
  <c r="AM1558" i="1"/>
  <c r="AN1558" i="1"/>
  <c r="AO1558" i="1"/>
  <c r="AP1558" i="1"/>
  <c r="AQ1558" i="1"/>
  <c r="AR1558" i="1"/>
  <c r="AS1558" i="1"/>
  <c r="AT1558" i="1"/>
  <c r="AU1558" i="1"/>
  <c r="AV1558" i="1"/>
  <c r="AX1558" i="1"/>
  <c r="AY1558" i="1"/>
  <c r="BA1558" i="1"/>
  <c r="BB1558" i="1"/>
  <c r="AB1559" i="1"/>
  <c r="AE1559" i="1"/>
  <c r="AF1559" i="1"/>
  <c r="AG1559" i="1"/>
  <c r="AH1559" i="1"/>
  <c r="AK1559" i="1"/>
  <c r="AL1559" i="1"/>
  <c r="AM1559" i="1"/>
  <c r="AN1559" i="1"/>
  <c r="AO1559" i="1"/>
  <c r="AP1559" i="1"/>
  <c r="AQ1559" i="1"/>
  <c r="AR1559" i="1"/>
  <c r="AS1559" i="1"/>
  <c r="AT1559" i="1"/>
  <c r="AU1559" i="1"/>
  <c r="AV1559" i="1"/>
  <c r="AX1559" i="1"/>
  <c r="AY1559" i="1"/>
  <c r="BA1559" i="1"/>
  <c r="BB1559" i="1"/>
  <c r="AB1560" i="1"/>
  <c r="AE1560" i="1"/>
  <c r="AF1560" i="1"/>
  <c r="AG1560" i="1"/>
  <c r="AH1560" i="1"/>
  <c r="AK1560" i="1"/>
  <c r="AL1560" i="1"/>
  <c r="AM1560" i="1"/>
  <c r="AN1560" i="1"/>
  <c r="AO1560" i="1"/>
  <c r="AP1560" i="1"/>
  <c r="AQ1560" i="1"/>
  <c r="V1560" i="1" s="1"/>
  <c r="W1560" i="1" s="1"/>
  <c r="AR1560" i="1"/>
  <c r="AS1560" i="1"/>
  <c r="AT1560" i="1"/>
  <c r="AU1560" i="1"/>
  <c r="AV1560" i="1"/>
  <c r="AX1560" i="1"/>
  <c r="AY1560" i="1"/>
  <c r="BA1560" i="1"/>
  <c r="BB1560" i="1"/>
  <c r="AB1561" i="1"/>
  <c r="AE1561" i="1"/>
  <c r="AF1561" i="1"/>
  <c r="AG1561" i="1"/>
  <c r="AH1561" i="1"/>
  <c r="AK1561" i="1"/>
  <c r="AL1561" i="1"/>
  <c r="AM1561" i="1"/>
  <c r="AN1561" i="1"/>
  <c r="AO1561" i="1"/>
  <c r="AP1561" i="1"/>
  <c r="AQ1561" i="1"/>
  <c r="V1561" i="1" s="1"/>
  <c r="W1561" i="1" s="1"/>
  <c r="AR1561" i="1"/>
  <c r="AS1561" i="1"/>
  <c r="AT1561" i="1"/>
  <c r="AU1561" i="1"/>
  <c r="AV1561" i="1"/>
  <c r="AX1561" i="1"/>
  <c r="AY1561" i="1"/>
  <c r="BA1561" i="1"/>
  <c r="BB1561" i="1"/>
  <c r="AB1562" i="1"/>
  <c r="AE1562" i="1"/>
  <c r="AF1562" i="1"/>
  <c r="AG1562" i="1"/>
  <c r="AH1562" i="1"/>
  <c r="AK1562" i="1"/>
  <c r="AL1562" i="1"/>
  <c r="AM1562" i="1"/>
  <c r="AN1562" i="1"/>
  <c r="AO1562" i="1"/>
  <c r="AP1562" i="1"/>
  <c r="AQ1562" i="1"/>
  <c r="AR1562" i="1"/>
  <c r="AS1562" i="1"/>
  <c r="AT1562" i="1"/>
  <c r="AU1562" i="1"/>
  <c r="AV1562" i="1"/>
  <c r="AX1562" i="1"/>
  <c r="AY1562" i="1"/>
  <c r="BA1562" i="1"/>
  <c r="BB1562" i="1"/>
  <c r="AB1563" i="1"/>
  <c r="AE1563" i="1"/>
  <c r="AF1563" i="1"/>
  <c r="AG1563" i="1"/>
  <c r="AH1563" i="1"/>
  <c r="AK1563" i="1"/>
  <c r="AL1563" i="1"/>
  <c r="AM1563" i="1"/>
  <c r="AN1563" i="1"/>
  <c r="AO1563" i="1"/>
  <c r="AP1563" i="1"/>
  <c r="AQ1563" i="1"/>
  <c r="AR1563" i="1"/>
  <c r="AS1563" i="1"/>
  <c r="AT1563" i="1"/>
  <c r="AU1563" i="1"/>
  <c r="AV1563" i="1"/>
  <c r="AX1563" i="1"/>
  <c r="AY1563" i="1"/>
  <c r="BA1563" i="1"/>
  <c r="BB1563" i="1"/>
  <c r="AB1564" i="1"/>
  <c r="AE1564" i="1"/>
  <c r="AF1564" i="1"/>
  <c r="AG1564" i="1"/>
  <c r="AH1564" i="1"/>
  <c r="AK1564" i="1"/>
  <c r="AL1564" i="1"/>
  <c r="AM1564" i="1"/>
  <c r="AN1564" i="1"/>
  <c r="AO1564" i="1"/>
  <c r="AP1564" i="1"/>
  <c r="AQ1564" i="1"/>
  <c r="AR1564" i="1"/>
  <c r="AS1564" i="1"/>
  <c r="AT1564" i="1"/>
  <c r="AU1564" i="1"/>
  <c r="AV1564" i="1"/>
  <c r="AX1564" i="1"/>
  <c r="AY1564" i="1"/>
  <c r="BA1564" i="1"/>
  <c r="BB1564" i="1"/>
  <c r="AB1565" i="1"/>
  <c r="AE1565" i="1"/>
  <c r="AF1565" i="1"/>
  <c r="AG1565" i="1"/>
  <c r="AH1565" i="1"/>
  <c r="AK1565" i="1"/>
  <c r="AL1565" i="1"/>
  <c r="AM1565" i="1"/>
  <c r="AN1565" i="1"/>
  <c r="AO1565" i="1"/>
  <c r="AP1565" i="1"/>
  <c r="AQ1565" i="1"/>
  <c r="AR1565" i="1"/>
  <c r="AS1565" i="1"/>
  <c r="AT1565" i="1"/>
  <c r="AU1565" i="1"/>
  <c r="AV1565" i="1"/>
  <c r="AX1565" i="1"/>
  <c r="AY1565" i="1"/>
  <c r="BA1565" i="1"/>
  <c r="BB1565" i="1"/>
  <c r="AB1566" i="1"/>
  <c r="AE1566" i="1"/>
  <c r="AF1566" i="1"/>
  <c r="AG1566" i="1"/>
  <c r="AH1566" i="1"/>
  <c r="AK1566" i="1"/>
  <c r="AL1566" i="1"/>
  <c r="AM1566" i="1"/>
  <c r="AN1566" i="1"/>
  <c r="AO1566" i="1"/>
  <c r="AP1566" i="1"/>
  <c r="AQ1566" i="1"/>
  <c r="AR1566" i="1"/>
  <c r="AS1566" i="1"/>
  <c r="AT1566" i="1"/>
  <c r="AU1566" i="1"/>
  <c r="AV1566" i="1"/>
  <c r="AX1566" i="1"/>
  <c r="AY1566" i="1"/>
  <c r="BA1566" i="1"/>
  <c r="BB1566" i="1"/>
  <c r="AB1567" i="1"/>
  <c r="AE1567" i="1"/>
  <c r="AF1567" i="1"/>
  <c r="AG1567" i="1"/>
  <c r="AH1567" i="1"/>
  <c r="AK1567" i="1"/>
  <c r="AL1567" i="1"/>
  <c r="AM1567" i="1"/>
  <c r="AN1567" i="1"/>
  <c r="AO1567" i="1"/>
  <c r="AP1567" i="1"/>
  <c r="AQ1567" i="1"/>
  <c r="AR1567" i="1"/>
  <c r="AS1567" i="1"/>
  <c r="AT1567" i="1"/>
  <c r="AU1567" i="1"/>
  <c r="AV1567" i="1"/>
  <c r="AX1567" i="1"/>
  <c r="AY1567" i="1"/>
  <c r="BA1567" i="1"/>
  <c r="BB1567" i="1"/>
  <c r="AB1568" i="1"/>
  <c r="AE1568" i="1"/>
  <c r="AF1568" i="1"/>
  <c r="AG1568" i="1"/>
  <c r="AH1568" i="1"/>
  <c r="AK1568" i="1"/>
  <c r="AL1568" i="1"/>
  <c r="AM1568" i="1"/>
  <c r="AN1568" i="1"/>
  <c r="AO1568" i="1"/>
  <c r="AP1568" i="1"/>
  <c r="AQ1568" i="1"/>
  <c r="AR1568" i="1"/>
  <c r="AS1568" i="1"/>
  <c r="AT1568" i="1"/>
  <c r="AU1568" i="1"/>
  <c r="AV1568" i="1"/>
  <c r="AX1568" i="1"/>
  <c r="AY1568" i="1"/>
  <c r="BA1568" i="1"/>
  <c r="BB1568" i="1"/>
  <c r="AB1569" i="1"/>
  <c r="AE1569" i="1"/>
  <c r="AF1569" i="1"/>
  <c r="AG1569" i="1"/>
  <c r="AH1569" i="1"/>
  <c r="AK1569" i="1"/>
  <c r="AL1569" i="1"/>
  <c r="AM1569" i="1"/>
  <c r="AN1569" i="1"/>
  <c r="AO1569" i="1"/>
  <c r="AP1569" i="1"/>
  <c r="AQ1569" i="1"/>
  <c r="V1569" i="1" s="1"/>
  <c r="W1569" i="1" s="1"/>
  <c r="AR1569" i="1"/>
  <c r="AS1569" i="1"/>
  <c r="AT1569" i="1"/>
  <c r="AU1569" i="1"/>
  <c r="AV1569" i="1"/>
  <c r="AX1569" i="1"/>
  <c r="AY1569" i="1"/>
  <c r="BA1569" i="1"/>
  <c r="BB1569" i="1"/>
  <c r="AB1570" i="1"/>
  <c r="AE1570" i="1"/>
  <c r="AF1570" i="1"/>
  <c r="AG1570" i="1"/>
  <c r="AH1570" i="1"/>
  <c r="AK1570" i="1"/>
  <c r="AL1570" i="1"/>
  <c r="AM1570" i="1"/>
  <c r="AN1570" i="1"/>
  <c r="AO1570" i="1"/>
  <c r="AP1570" i="1"/>
  <c r="AQ1570" i="1"/>
  <c r="AR1570" i="1"/>
  <c r="AS1570" i="1"/>
  <c r="AT1570" i="1"/>
  <c r="AU1570" i="1"/>
  <c r="AV1570" i="1"/>
  <c r="AX1570" i="1"/>
  <c r="AY1570" i="1"/>
  <c r="BA1570" i="1"/>
  <c r="BB1570" i="1"/>
  <c r="AB1571" i="1"/>
  <c r="AE1571" i="1"/>
  <c r="AF1571" i="1"/>
  <c r="AG1571" i="1"/>
  <c r="AH1571" i="1"/>
  <c r="AK1571" i="1"/>
  <c r="AL1571" i="1"/>
  <c r="AM1571" i="1"/>
  <c r="AN1571" i="1"/>
  <c r="AO1571" i="1"/>
  <c r="AP1571" i="1"/>
  <c r="AQ1571" i="1"/>
  <c r="AR1571" i="1"/>
  <c r="AS1571" i="1"/>
  <c r="AT1571" i="1"/>
  <c r="AU1571" i="1"/>
  <c r="AV1571" i="1"/>
  <c r="AX1571" i="1"/>
  <c r="AY1571" i="1"/>
  <c r="BA1571" i="1"/>
  <c r="BB1571" i="1"/>
  <c r="AB1572" i="1"/>
  <c r="AE1572" i="1"/>
  <c r="AF1572" i="1"/>
  <c r="AG1572" i="1"/>
  <c r="AH1572" i="1"/>
  <c r="AK1572" i="1"/>
  <c r="AL1572" i="1"/>
  <c r="AM1572" i="1"/>
  <c r="AN1572" i="1"/>
  <c r="AO1572" i="1"/>
  <c r="AP1572" i="1"/>
  <c r="AQ1572" i="1"/>
  <c r="AR1572" i="1"/>
  <c r="V1572" i="1" s="1"/>
  <c r="W1572" i="1" s="1"/>
  <c r="AS1572" i="1"/>
  <c r="AT1572" i="1"/>
  <c r="AU1572" i="1"/>
  <c r="AV1572" i="1"/>
  <c r="AX1572" i="1"/>
  <c r="AY1572" i="1"/>
  <c r="BA1572" i="1"/>
  <c r="BB1572" i="1"/>
  <c r="AB1573" i="1"/>
  <c r="AE1573" i="1"/>
  <c r="AF1573" i="1"/>
  <c r="AG1573" i="1"/>
  <c r="AH1573" i="1"/>
  <c r="AK1573" i="1"/>
  <c r="AL1573" i="1"/>
  <c r="AM1573" i="1"/>
  <c r="AN1573" i="1"/>
  <c r="AO1573" i="1"/>
  <c r="AP1573" i="1"/>
  <c r="AQ1573" i="1"/>
  <c r="V1573" i="1" s="1"/>
  <c r="W1573" i="1" s="1"/>
  <c r="AR1573" i="1"/>
  <c r="AS1573" i="1"/>
  <c r="AT1573" i="1"/>
  <c r="AU1573" i="1"/>
  <c r="AV1573" i="1"/>
  <c r="AX1573" i="1"/>
  <c r="AY1573" i="1"/>
  <c r="BA1573" i="1"/>
  <c r="BB1573" i="1"/>
  <c r="AB1574" i="1"/>
  <c r="AE1574" i="1"/>
  <c r="AF1574" i="1"/>
  <c r="AG1574" i="1"/>
  <c r="AH1574" i="1"/>
  <c r="AK1574" i="1"/>
  <c r="AL1574" i="1"/>
  <c r="AM1574" i="1"/>
  <c r="AN1574" i="1"/>
  <c r="AO1574" i="1"/>
  <c r="AP1574" i="1"/>
  <c r="AQ1574" i="1"/>
  <c r="AR1574" i="1"/>
  <c r="AS1574" i="1"/>
  <c r="AT1574" i="1"/>
  <c r="AU1574" i="1"/>
  <c r="AV1574" i="1"/>
  <c r="AX1574" i="1"/>
  <c r="AY1574" i="1"/>
  <c r="BA1574" i="1"/>
  <c r="BB1574" i="1"/>
  <c r="AB1575" i="1"/>
  <c r="AE1575" i="1"/>
  <c r="AF1575" i="1"/>
  <c r="AG1575" i="1"/>
  <c r="AH1575" i="1"/>
  <c r="AK1575" i="1"/>
  <c r="AL1575" i="1"/>
  <c r="AM1575" i="1"/>
  <c r="AN1575" i="1"/>
  <c r="AO1575" i="1"/>
  <c r="AP1575" i="1"/>
  <c r="AQ1575" i="1"/>
  <c r="AR1575" i="1"/>
  <c r="AS1575" i="1"/>
  <c r="AT1575" i="1"/>
  <c r="AU1575" i="1"/>
  <c r="AV1575" i="1"/>
  <c r="AX1575" i="1"/>
  <c r="AY1575" i="1"/>
  <c r="BA1575" i="1"/>
  <c r="BB1575" i="1"/>
  <c r="AB1576" i="1"/>
  <c r="AE1576" i="1"/>
  <c r="AF1576" i="1"/>
  <c r="AG1576" i="1"/>
  <c r="AH1576" i="1"/>
  <c r="AK1576" i="1"/>
  <c r="AL1576" i="1"/>
  <c r="AM1576" i="1"/>
  <c r="AN1576" i="1"/>
  <c r="AO1576" i="1"/>
  <c r="AP1576" i="1"/>
  <c r="AQ1576" i="1"/>
  <c r="V1576" i="1" s="1"/>
  <c r="W1576" i="1" s="1"/>
  <c r="AR1576" i="1"/>
  <c r="AS1576" i="1"/>
  <c r="AT1576" i="1"/>
  <c r="AU1576" i="1"/>
  <c r="AV1576" i="1"/>
  <c r="AX1576" i="1"/>
  <c r="AY1576" i="1"/>
  <c r="BA1576" i="1"/>
  <c r="BB1576" i="1"/>
  <c r="AB1577" i="1"/>
  <c r="AE1577" i="1"/>
  <c r="AF1577" i="1"/>
  <c r="AG1577" i="1"/>
  <c r="AH1577" i="1"/>
  <c r="AK1577" i="1"/>
  <c r="AL1577" i="1"/>
  <c r="AM1577" i="1"/>
  <c r="AN1577" i="1"/>
  <c r="AO1577" i="1"/>
  <c r="AP1577" i="1"/>
  <c r="AQ1577" i="1"/>
  <c r="AR1577" i="1"/>
  <c r="AS1577" i="1"/>
  <c r="AT1577" i="1"/>
  <c r="AU1577" i="1"/>
  <c r="AV1577" i="1"/>
  <c r="AX1577" i="1"/>
  <c r="AY1577" i="1"/>
  <c r="BA1577" i="1"/>
  <c r="BB1577" i="1"/>
  <c r="AB1578" i="1"/>
  <c r="AE1578" i="1"/>
  <c r="AF1578" i="1"/>
  <c r="AG1578" i="1"/>
  <c r="AH1578" i="1"/>
  <c r="AK1578" i="1"/>
  <c r="AL1578" i="1"/>
  <c r="AM1578" i="1"/>
  <c r="AN1578" i="1"/>
  <c r="AO1578" i="1"/>
  <c r="AP1578" i="1"/>
  <c r="AQ1578" i="1"/>
  <c r="AR1578" i="1"/>
  <c r="AS1578" i="1"/>
  <c r="AT1578" i="1"/>
  <c r="AU1578" i="1"/>
  <c r="AV1578" i="1"/>
  <c r="AX1578" i="1"/>
  <c r="AY1578" i="1"/>
  <c r="BA1578" i="1"/>
  <c r="BB1578" i="1"/>
  <c r="AB1579" i="1"/>
  <c r="AE1579" i="1"/>
  <c r="AF1579" i="1"/>
  <c r="AG1579" i="1"/>
  <c r="AH1579" i="1"/>
  <c r="AK1579" i="1"/>
  <c r="AL1579" i="1"/>
  <c r="AM1579" i="1"/>
  <c r="AN1579" i="1"/>
  <c r="AO1579" i="1"/>
  <c r="AP1579" i="1"/>
  <c r="AQ1579" i="1"/>
  <c r="AR1579" i="1"/>
  <c r="AS1579" i="1"/>
  <c r="AT1579" i="1"/>
  <c r="AU1579" i="1"/>
  <c r="AV1579" i="1"/>
  <c r="AX1579" i="1"/>
  <c r="AY1579" i="1"/>
  <c r="BA1579" i="1"/>
  <c r="BB1579" i="1"/>
  <c r="AB1580" i="1"/>
  <c r="AE1580" i="1"/>
  <c r="AF1580" i="1"/>
  <c r="AG1580" i="1"/>
  <c r="AH1580" i="1"/>
  <c r="AK1580" i="1"/>
  <c r="AL1580" i="1"/>
  <c r="AM1580" i="1"/>
  <c r="AN1580" i="1"/>
  <c r="AO1580" i="1"/>
  <c r="AP1580" i="1"/>
  <c r="AQ1580" i="1"/>
  <c r="AR1580" i="1"/>
  <c r="V1580" i="1" s="1"/>
  <c r="W1580" i="1" s="1"/>
  <c r="AS1580" i="1"/>
  <c r="AT1580" i="1"/>
  <c r="AU1580" i="1"/>
  <c r="AV1580" i="1"/>
  <c r="AX1580" i="1"/>
  <c r="AY1580" i="1"/>
  <c r="BA1580" i="1"/>
  <c r="BB1580" i="1"/>
  <c r="AB1581" i="1"/>
  <c r="AE1581" i="1"/>
  <c r="AF1581" i="1"/>
  <c r="AG1581" i="1"/>
  <c r="AH1581" i="1"/>
  <c r="AK1581" i="1"/>
  <c r="AL1581" i="1"/>
  <c r="AM1581" i="1"/>
  <c r="AN1581" i="1"/>
  <c r="AO1581" i="1"/>
  <c r="AP1581" i="1"/>
  <c r="AQ1581" i="1"/>
  <c r="V1581" i="1" s="1"/>
  <c r="W1581" i="1" s="1"/>
  <c r="AR1581" i="1"/>
  <c r="AS1581" i="1"/>
  <c r="AT1581" i="1"/>
  <c r="AU1581" i="1"/>
  <c r="AV1581" i="1"/>
  <c r="AX1581" i="1"/>
  <c r="AY1581" i="1"/>
  <c r="BA1581" i="1"/>
  <c r="BB1581" i="1"/>
  <c r="AB1582" i="1"/>
  <c r="AE1582" i="1"/>
  <c r="AF1582" i="1"/>
  <c r="AG1582" i="1"/>
  <c r="AH1582" i="1"/>
  <c r="AK1582" i="1"/>
  <c r="AL1582" i="1"/>
  <c r="AM1582" i="1"/>
  <c r="AN1582" i="1"/>
  <c r="AO1582" i="1"/>
  <c r="AP1582" i="1"/>
  <c r="AQ1582" i="1"/>
  <c r="AR1582" i="1"/>
  <c r="AS1582" i="1"/>
  <c r="AT1582" i="1"/>
  <c r="AU1582" i="1"/>
  <c r="AV1582" i="1"/>
  <c r="AX1582" i="1"/>
  <c r="AY1582" i="1"/>
  <c r="BA1582" i="1"/>
  <c r="BB1582" i="1"/>
  <c r="AB1583" i="1"/>
  <c r="AE1583" i="1"/>
  <c r="AF1583" i="1"/>
  <c r="AG1583" i="1"/>
  <c r="AH1583" i="1"/>
  <c r="AK1583" i="1"/>
  <c r="AL1583" i="1"/>
  <c r="AM1583" i="1"/>
  <c r="AN1583" i="1"/>
  <c r="AO1583" i="1"/>
  <c r="AP1583" i="1"/>
  <c r="AQ1583" i="1"/>
  <c r="AR1583" i="1"/>
  <c r="AS1583" i="1"/>
  <c r="AT1583" i="1"/>
  <c r="AU1583" i="1"/>
  <c r="AV1583" i="1"/>
  <c r="AX1583" i="1"/>
  <c r="AY1583" i="1"/>
  <c r="BA1583" i="1"/>
  <c r="BB1583" i="1"/>
  <c r="AB1584" i="1"/>
  <c r="AE1584" i="1"/>
  <c r="AF1584" i="1"/>
  <c r="AG1584" i="1"/>
  <c r="AH1584" i="1"/>
  <c r="AK1584" i="1"/>
  <c r="AL1584" i="1"/>
  <c r="AM1584" i="1"/>
  <c r="AN1584" i="1"/>
  <c r="AO1584" i="1"/>
  <c r="AP1584" i="1"/>
  <c r="AQ1584" i="1"/>
  <c r="AR1584" i="1"/>
  <c r="AS1584" i="1"/>
  <c r="AT1584" i="1"/>
  <c r="AU1584" i="1"/>
  <c r="AV1584" i="1"/>
  <c r="AX1584" i="1"/>
  <c r="AY1584" i="1"/>
  <c r="BA1584" i="1"/>
  <c r="BB1584" i="1"/>
  <c r="AB1585" i="1"/>
  <c r="AE1585" i="1"/>
  <c r="AF1585" i="1"/>
  <c r="AG1585" i="1"/>
  <c r="AH1585" i="1"/>
  <c r="AK1585" i="1"/>
  <c r="AL1585" i="1"/>
  <c r="AM1585" i="1"/>
  <c r="AN1585" i="1"/>
  <c r="AO1585" i="1"/>
  <c r="AP1585" i="1"/>
  <c r="AQ1585" i="1"/>
  <c r="AR1585" i="1"/>
  <c r="AS1585" i="1"/>
  <c r="AT1585" i="1"/>
  <c r="AU1585" i="1"/>
  <c r="AV1585" i="1"/>
  <c r="AX1585" i="1"/>
  <c r="AY1585" i="1"/>
  <c r="BA1585" i="1"/>
  <c r="BB1585" i="1"/>
  <c r="AB1586" i="1"/>
  <c r="AE1586" i="1"/>
  <c r="AF1586" i="1"/>
  <c r="AG1586" i="1"/>
  <c r="AH1586" i="1"/>
  <c r="AK1586" i="1"/>
  <c r="AL1586" i="1"/>
  <c r="AM1586" i="1"/>
  <c r="AN1586" i="1"/>
  <c r="AO1586" i="1"/>
  <c r="AP1586" i="1"/>
  <c r="AQ1586" i="1"/>
  <c r="AR1586" i="1"/>
  <c r="AS1586" i="1"/>
  <c r="AT1586" i="1"/>
  <c r="AU1586" i="1"/>
  <c r="AV1586" i="1"/>
  <c r="AX1586" i="1"/>
  <c r="AY1586" i="1"/>
  <c r="BA1586" i="1"/>
  <c r="BB1586" i="1"/>
  <c r="AB1587" i="1"/>
  <c r="AE1587" i="1"/>
  <c r="AF1587" i="1"/>
  <c r="AG1587" i="1"/>
  <c r="AH1587" i="1"/>
  <c r="AK1587" i="1"/>
  <c r="AL1587" i="1"/>
  <c r="AM1587" i="1"/>
  <c r="AN1587" i="1"/>
  <c r="AO1587" i="1"/>
  <c r="AP1587" i="1"/>
  <c r="AQ1587" i="1"/>
  <c r="AR1587" i="1"/>
  <c r="V1587" i="1" s="1"/>
  <c r="W1587" i="1" s="1"/>
  <c r="AS1587" i="1"/>
  <c r="AT1587" i="1"/>
  <c r="AU1587" i="1"/>
  <c r="AV1587" i="1"/>
  <c r="AX1587" i="1"/>
  <c r="AY1587" i="1"/>
  <c r="BA1587" i="1"/>
  <c r="BB1587" i="1"/>
  <c r="AB1588" i="1"/>
  <c r="AE1588" i="1"/>
  <c r="AF1588" i="1"/>
  <c r="AG1588" i="1"/>
  <c r="AH1588" i="1"/>
  <c r="AK1588" i="1"/>
  <c r="AL1588" i="1"/>
  <c r="AM1588" i="1"/>
  <c r="AN1588" i="1"/>
  <c r="AO1588" i="1"/>
  <c r="AP1588" i="1"/>
  <c r="AQ1588" i="1"/>
  <c r="AR1588" i="1"/>
  <c r="V1588" i="1" s="1"/>
  <c r="W1588" i="1" s="1"/>
  <c r="AS1588" i="1"/>
  <c r="AT1588" i="1"/>
  <c r="AU1588" i="1"/>
  <c r="AV1588" i="1"/>
  <c r="AX1588" i="1"/>
  <c r="AY1588" i="1"/>
  <c r="BA1588" i="1"/>
  <c r="BB1588" i="1"/>
  <c r="AB1589" i="1"/>
  <c r="AE1589" i="1"/>
  <c r="AF1589" i="1"/>
  <c r="AG1589" i="1"/>
  <c r="AH1589" i="1"/>
  <c r="AK1589" i="1"/>
  <c r="AL1589" i="1"/>
  <c r="AM1589" i="1"/>
  <c r="AN1589" i="1"/>
  <c r="AO1589" i="1"/>
  <c r="AP1589" i="1"/>
  <c r="AQ1589" i="1"/>
  <c r="AR1589" i="1"/>
  <c r="AS1589" i="1"/>
  <c r="AT1589" i="1"/>
  <c r="AU1589" i="1"/>
  <c r="AV1589" i="1"/>
  <c r="AX1589" i="1"/>
  <c r="AY1589" i="1"/>
  <c r="BA1589" i="1"/>
  <c r="BB1589" i="1"/>
  <c r="AB1590" i="1"/>
  <c r="AE1590" i="1"/>
  <c r="AF1590" i="1"/>
  <c r="AG1590" i="1"/>
  <c r="AH1590" i="1"/>
  <c r="AK1590" i="1"/>
  <c r="AL1590" i="1"/>
  <c r="AM1590" i="1"/>
  <c r="AN1590" i="1"/>
  <c r="AO1590" i="1"/>
  <c r="AP1590" i="1"/>
  <c r="AQ1590" i="1"/>
  <c r="AR1590" i="1"/>
  <c r="AS1590" i="1"/>
  <c r="AT1590" i="1"/>
  <c r="AU1590" i="1"/>
  <c r="AV1590" i="1"/>
  <c r="AX1590" i="1"/>
  <c r="AY1590" i="1"/>
  <c r="BA1590" i="1"/>
  <c r="BB1590" i="1"/>
  <c r="AB1591" i="1"/>
  <c r="AE1591" i="1"/>
  <c r="AF1591" i="1"/>
  <c r="AG1591" i="1"/>
  <c r="AH1591" i="1"/>
  <c r="AK1591" i="1"/>
  <c r="AL1591" i="1"/>
  <c r="AM1591" i="1"/>
  <c r="AN1591" i="1"/>
  <c r="AO1591" i="1"/>
  <c r="AP1591" i="1"/>
  <c r="AQ1591" i="1"/>
  <c r="AR1591" i="1"/>
  <c r="V1591" i="1" s="1"/>
  <c r="W1591" i="1" s="1"/>
  <c r="AS1591" i="1"/>
  <c r="AT1591" i="1"/>
  <c r="AU1591" i="1"/>
  <c r="AV1591" i="1"/>
  <c r="AX1591" i="1"/>
  <c r="AY1591" i="1"/>
  <c r="BA1591" i="1"/>
  <c r="BB1591" i="1"/>
  <c r="AB1592" i="1"/>
  <c r="AE1592" i="1"/>
  <c r="AF1592" i="1"/>
  <c r="AG1592" i="1"/>
  <c r="AH1592" i="1"/>
  <c r="AK1592" i="1"/>
  <c r="AL1592" i="1"/>
  <c r="AM1592" i="1"/>
  <c r="AN1592" i="1"/>
  <c r="AO1592" i="1"/>
  <c r="AP1592" i="1"/>
  <c r="AQ1592" i="1"/>
  <c r="AR1592" i="1"/>
  <c r="V1592" i="1" s="1"/>
  <c r="W1592" i="1" s="1"/>
  <c r="AS1592" i="1"/>
  <c r="AT1592" i="1"/>
  <c r="AU1592" i="1"/>
  <c r="AV1592" i="1"/>
  <c r="AX1592" i="1"/>
  <c r="AY1592" i="1"/>
  <c r="BA1592" i="1"/>
  <c r="BB1592" i="1"/>
  <c r="AB1593" i="1"/>
  <c r="AE1593" i="1"/>
  <c r="AF1593" i="1"/>
  <c r="AG1593" i="1"/>
  <c r="AH1593" i="1"/>
  <c r="AK1593" i="1"/>
  <c r="AL1593" i="1"/>
  <c r="AM1593" i="1"/>
  <c r="AN1593" i="1"/>
  <c r="AO1593" i="1"/>
  <c r="AP1593" i="1"/>
  <c r="AQ1593" i="1"/>
  <c r="V1593" i="1" s="1"/>
  <c r="W1593" i="1" s="1"/>
  <c r="AR1593" i="1"/>
  <c r="AS1593" i="1"/>
  <c r="AT1593" i="1"/>
  <c r="AU1593" i="1"/>
  <c r="AV1593" i="1"/>
  <c r="AX1593" i="1"/>
  <c r="AY1593" i="1"/>
  <c r="BA1593" i="1"/>
  <c r="BB1593" i="1"/>
  <c r="AB1594" i="1"/>
  <c r="AE1594" i="1"/>
  <c r="AF1594" i="1"/>
  <c r="AG1594" i="1"/>
  <c r="AH1594" i="1"/>
  <c r="AK1594" i="1"/>
  <c r="AL1594" i="1"/>
  <c r="AM1594" i="1"/>
  <c r="AN1594" i="1"/>
  <c r="AO1594" i="1"/>
  <c r="AP1594" i="1"/>
  <c r="AQ1594" i="1"/>
  <c r="AR1594" i="1"/>
  <c r="AS1594" i="1"/>
  <c r="AT1594" i="1"/>
  <c r="AU1594" i="1"/>
  <c r="AV1594" i="1"/>
  <c r="AX1594" i="1"/>
  <c r="AY1594" i="1"/>
  <c r="BA1594" i="1"/>
  <c r="BB1594" i="1"/>
  <c r="AB1595" i="1"/>
  <c r="AE1595" i="1"/>
  <c r="AF1595" i="1"/>
  <c r="AG1595" i="1"/>
  <c r="AH1595" i="1"/>
  <c r="AK1595" i="1"/>
  <c r="AL1595" i="1"/>
  <c r="AM1595" i="1"/>
  <c r="AN1595" i="1"/>
  <c r="AO1595" i="1"/>
  <c r="AP1595" i="1"/>
  <c r="AQ1595" i="1"/>
  <c r="AR1595" i="1"/>
  <c r="AS1595" i="1"/>
  <c r="AT1595" i="1"/>
  <c r="AU1595" i="1"/>
  <c r="AV1595" i="1"/>
  <c r="AX1595" i="1"/>
  <c r="AY1595" i="1"/>
  <c r="BA1595" i="1"/>
  <c r="BB1595" i="1"/>
  <c r="AB1596" i="1"/>
  <c r="AE1596" i="1"/>
  <c r="AF1596" i="1"/>
  <c r="AG1596" i="1"/>
  <c r="AH1596" i="1"/>
  <c r="AK1596" i="1"/>
  <c r="AL1596" i="1"/>
  <c r="AM1596" i="1"/>
  <c r="AN1596" i="1"/>
  <c r="AO1596" i="1"/>
  <c r="AP1596" i="1"/>
  <c r="AQ1596" i="1"/>
  <c r="AR1596" i="1"/>
  <c r="AS1596" i="1"/>
  <c r="AT1596" i="1"/>
  <c r="AU1596" i="1"/>
  <c r="AV1596" i="1"/>
  <c r="AX1596" i="1"/>
  <c r="AY1596" i="1"/>
  <c r="BA1596" i="1"/>
  <c r="BB1596" i="1"/>
  <c r="AB1597" i="1"/>
  <c r="AE1597" i="1"/>
  <c r="AF1597" i="1"/>
  <c r="AG1597" i="1"/>
  <c r="AH1597" i="1"/>
  <c r="AK1597" i="1"/>
  <c r="AL1597" i="1"/>
  <c r="AM1597" i="1"/>
  <c r="AN1597" i="1"/>
  <c r="AO1597" i="1"/>
  <c r="AP1597" i="1"/>
  <c r="AQ1597" i="1"/>
  <c r="V1597" i="1" s="1"/>
  <c r="W1597" i="1" s="1"/>
  <c r="AR1597" i="1"/>
  <c r="AS1597" i="1"/>
  <c r="AT1597" i="1"/>
  <c r="AU1597" i="1"/>
  <c r="AV1597" i="1"/>
  <c r="AX1597" i="1"/>
  <c r="AY1597" i="1"/>
  <c r="BA1597" i="1"/>
  <c r="BB1597" i="1"/>
  <c r="AB1598" i="1"/>
  <c r="AE1598" i="1"/>
  <c r="AF1598" i="1"/>
  <c r="AG1598" i="1"/>
  <c r="AH1598" i="1"/>
  <c r="AK1598" i="1"/>
  <c r="AL1598" i="1"/>
  <c r="AM1598" i="1"/>
  <c r="AN1598" i="1"/>
  <c r="AO1598" i="1"/>
  <c r="AP1598" i="1"/>
  <c r="AQ1598" i="1"/>
  <c r="AR1598" i="1"/>
  <c r="AS1598" i="1"/>
  <c r="AT1598" i="1"/>
  <c r="AU1598" i="1"/>
  <c r="AV1598" i="1"/>
  <c r="AX1598" i="1"/>
  <c r="AY1598" i="1"/>
  <c r="BA1598" i="1"/>
  <c r="BB1598" i="1"/>
  <c r="AB1599" i="1"/>
  <c r="AE1599" i="1"/>
  <c r="AF1599" i="1"/>
  <c r="AG1599" i="1"/>
  <c r="AH1599" i="1"/>
  <c r="AK1599" i="1"/>
  <c r="AL1599" i="1"/>
  <c r="AM1599" i="1"/>
  <c r="AN1599" i="1"/>
  <c r="AO1599" i="1"/>
  <c r="AP1599" i="1"/>
  <c r="AQ1599" i="1"/>
  <c r="AR1599" i="1"/>
  <c r="AS1599" i="1"/>
  <c r="AT1599" i="1"/>
  <c r="AU1599" i="1"/>
  <c r="AV1599" i="1"/>
  <c r="AX1599" i="1"/>
  <c r="AY1599" i="1"/>
  <c r="BA1599" i="1"/>
  <c r="BB1599" i="1"/>
  <c r="AB1600" i="1"/>
  <c r="AE1600" i="1"/>
  <c r="AF1600" i="1"/>
  <c r="AG1600" i="1"/>
  <c r="AH1600" i="1"/>
  <c r="AK1600" i="1"/>
  <c r="AL1600" i="1"/>
  <c r="AM1600" i="1"/>
  <c r="AN1600" i="1"/>
  <c r="AO1600" i="1"/>
  <c r="AP1600" i="1"/>
  <c r="AQ1600" i="1"/>
  <c r="AR1600" i="1"/>
  <c r="V1600" i="1" s="1"/>
  <c r="W1600" i="1" s="1"/>
  <c r="AS1600" i="1"/>
  <c r="AT1600" i="1"/>
  <c r="AU1600" i="1"/>
  <c r="AV1600" i="1"/>
  <c r="AX1600" i="1"/>
  <c r="AY1600" i="1"/>
  <c r="BA1600" i="1"/>
  <c r="BB1600" i="1"/>
  <c r="AB1601" i="1"/>
  <c r="AE1601" i="1"/>
  <c r="AF1601" i="1"/>
  <c r="AG1601" i="1"/>
  <c r="AH1601" i="1"/>
  <c r="AK1601" i="1"/>
  <c r="AL1601" i="1"/>
  <c r="AM1601" i="1"/>
  <c r="AN1601" i="1"/>
  <c r="AO1601" i="1"/>
  <c r="AP1601" i="1"/>
  <c r="AQ1601" i="1"/>
  <c r="V1601" i="1" s="1"/>
  <c r="W1601" i="1" s="1"/>
  <c r="AR1601" i="1"/>
  <c r="AS1601" i="1"/>
  <c r="AT1601" i="1"/>
  <c r="AU1601" i="1"/>
  <c r="AV1601" i="1"/>
  <c r="AX1601" i="1"/>
  <c r="AY1601" i="1"/>
  <c r="BA1601" i="1"/>
  <c r="BB1601" i="1"/>
  <c r="AB1602" i="1"/>
  <c r="AE1602" i="1"/>
  <c r="AF1602" i="1"/>
  <c r="AG1602" i="1"/>
  <c r="AH1602" i="1"/>
  <c r="AK1602" i="1"/>
  <c r="AL1602" i="1"/>
  <c r="AM1602" i="1"/>
  <c r="AN1602" i="1"/>
  <c r="AO1602" i="1"/>
  <c r="AP1602" i="1"/>
  <c r="AQ1602" i="1"/>
  <c r="AR1602" i="1"/>
  <c r="AS1602" i="1"/>
  <c r="AT1602" i="1"/>
  <c r="AU1602" i="1"/>
  <c r="AV1602" i="1"/>
  <c r="AX1602" i="1"/>
  <c r="AY1602" i="1"/>
  <c r="BA1602" i="1"/>
  <c r="BB1602" i="1"/>
  <c r="AB1603" i="1"/>
  <c r="AE1603" i="1"/>
  <c r="AF1603" i="1"/>
  <c r="AG1603" i="1"/>
  <c r="AH1603" i="1"/>
  <c r="AK1603" i="1"/>
  <c r="AL1603" i="1"/>
  <c r="AM1603" i="1"/>
  <c r="AN1603" i="1"/>
  <c r="AO1603" i="1"/>
  <c r="AP1603" i="1"/>
  <c r="AQ1603" i="1"/>
  <c r="AR1603" i="1"/>
  <c r="AS1603" i="1"/>
  <c r="AT1603" i="1"/>
  <c r="AU1603" i="1"/>
  <c r="AV1603" i="1"/>
  <c r="AX1603" i="1"/>
  <c r="AY1603" i="1"/>
  <c r="BA1603" i="1"/>
  <c r="BB1603" i="1"/>
  <c r="AB1604" i="1"/>
  <c r="AE1604" i="1"/>
  <c r="AF1604" i="1"/>
  <c r="AG1604" i="1"/>
  <c r="AH1604" i="1"/>
  <c r="AK1604" i="1"/>
  <c r="AL1604" i="1"/>
  <c r="AM1604" i="1"/>
  <c r="AN1604" i="1"/>
  <c r="AO1604" i="1"/>
  <c r="AP1604" i="1"/>
  <c r="AQ1604" i="1"/>
  <c r="AR1604" i="1"/>
  <c r="V1604" i="1" s="1"/>
  <c r="W1604" i="1" s="1"/>
  <c r="AS1604" i="1"/>
  <c r="AT1604" i="1"/>
  <c r="AU1604" i="1"/>
  <c r="AV1604" i="1"/>
  <c r="AX1604" i="1"/>
  <c r="AY1604" i="1"/>
  <c r="BA1604" i="1"/>
  <c r="BB1604" i="1"/>
  <c r="AB1605" i="1"/>
  <c r="AE1605" i="1"/>
  <c r="AF1605" i="1"/>
  <c r="AG1605" i="1"/>
  <c r="AH1605" i="1"/>
  <c r="AK1605" i="1"/>
  <c r="AL1605" i="1"/>
  <c r="AM1605" i="1"/>
  <c r="AN1605" i="1"/>
  <c r="AO1605" i="1"/>
  <c r="AP1605" i="1"/>
  <c r="AQ1605" i="1"/>
  <c r="AR1605" i="1"/>
  <c r="AS1605" i="1"/>
  <c r="AT1605" i="1"/>
  <c r="AU1605" i="1"/>
  <c r="AV1605" i="1"/>
  <c r="AX1605" i="1"/>
  <c r="AY1605" i="1"/>
  <c r="BA1605" i="1"/>
  <c r="BB1605" i="1"/>
  <c r="AB1606" i="1"/>
  <c r="AE1606" i="1"/>
  <c r="AF1606" i="1"/>
  <c r="AG1606" i="1"/>
  <c r="AH1606" i="1"/>
  <c r="AK1606" i="1"/>
  <c r="AL1606" i="1"/>
  <c r="AM1606" i="1"/>
  <c r="AN1606" i="1"/>
  <c r="AO1606" i="1"/>
  <c r="AP1606" i="1"/>
  <c r="AQ1606" i="1"/>
  <c r="AR1606" i="1"/>
  <c r="AS1606" i="1"/>
  <c r="AT1606" i="1"/>
  <c r="AU1606" i="1"/>
  <c r="AV1606" i="1"/>
  <c r="AX1606" i="1"/>
  <c r="AY1606" i="1"/>
  <c r="BA1606" i="1"/>
  <c r="BB1606" i="1"/>
  <c r="AB1607" i="1"/>
  <c r="AE1607" i="1"/>
  <c r="AF1607" i="1"/>
  <c r="AG1607" i="1"/>
  <c r="AH1607" i="1"/>
  <c r="AK1607" i="1"/>
  <c r="AL1607" i="1"/>
  <c r="AM1607" i="1"/>
  <c r="AN1607" i="1"/>
  <c r="AO1607" i="1"/>
  <c r="AP1607" i="1"/>
  <c r="AQ1607" i="1"/>
  <c r="AR1607" i="1"/>
  <c r="AS1607" i="1"/>
  <c r="AT1607" i="1"/>
  <c r="AU1607" i="1"/>
  <c r="AV1607" i="1"/>
  <c r="AX1607" i="1"/>
  <c r="AY1607" i="1"/>
  <c r="BA1607" i="1"/>
  <c r="BB1607" i="1"/>
  <c r="AB1608" i="1"/>
  <c r="AE1608" i="1"/>
  <c r="AF1608" i="1"/>
  <c r="AG1608" i="1"/>
  <c r="AH1608" i="1"/>
  <c r="AK1608" i="1"/>
  <c r="AL1608" i="1"/>
  <c r="AM1608" i="1"/>
  <c r="AN1608" i="1"/>
  <c r="AO1608" i="1"/>
  <c r="AP1608" i="1"/>
  <c r="AQ1608" i="1"/>
  <c r="AR1608" i="1"/>
  <c r="AS1608" i="1"/>
  <c r="AT1608" i="1"/>
  <c r="AU1608" i="1"/>
  <c r="AV1608" i="1"/>
  <c r="AX1608" i="1"/>
  <c r="AY1608" i="1"/>
  <c r="BA1608" i="1"/>
  <c r="BB1608" i="1"/>
  <c r="AB1609" i="1"/>
  <c r="AE1609" i="1"/>
  <c r="AF1609" i="1"/>
  <c r="AG1609" i="1"/>
  <c r="AH1609" i="1"/>
  <c r="AK1609" i="1"/>
  <c r="AL1609" i="1"/>
  <c r="AM1609" i="1"/>
  <c r="AN1609" i="1"/>
  <c r="AO1609" i="1"/>
  <c r="AP1609" i="1"/>
  <c r="AQ1609" i="1"/>
  <c r="V1609" i="1" s="1"/>
  <c r="W1609" i="1" s="1"/>
  <c r="AR1609" i="1"/>
  <c r="AS1609" i="1"/>
  <c r="AT1609" i="1"/>
  <c r="AU1609" i="1"/>
  <c r="AV1609" i="1"/>
  <c r="AX1609" i="1"/>
  <c r="AY1609" i="1"/>
  <c r="BA1609" i="1"/>
  <c r="BB1609" i="1"/>
  <c r="AB1610" i="1"/>
  <c r="AE1610" i="1"/>
  <c r="AF1610" i="1"/>
  <c r="AG1610" i="1"/>
  <c r="AH1610" i="1"/>
  <c r="AK1610" i="1"/>
  <c r="AL1610" i="1"/>
  <c r="AM1610" i="1"/>
  <c r="AN1610" i="1"/>
  <c r="AO1610" i="1"/>
  <c r="AP1610" i="1"/>
  <c r="AQ1610" i="1"/>
  <c r="AR1610" i="1"/>
  <c r="AS1610" i="1"/>
  <c r="AT1610" i="1"/>
  <c r="AU1610" i="1"/>
  <c r="AV1610" i="1"/>
  <c r="AX1610" i="1"/>
  <c r="AY1610" i="1"/>
  <c r="BA1610" i="1"/>
  <c r="BB1610" i="1"/>
  <c r="AB1611" i="1"/>
  <c r="AE1611" i="1"/>
  <c r="AF1611" i="1"/>
  <c r="AG1611" i="1"/>
  <c r="AH1611" i="1"/>
  <c r="AK1611" i="1"/>
  <c r="AL1611" i="1"/>
  <c r="AM1611" i="1"/>
  <c r="AN1611" i="1"/>
  <c r="AO1611" i="1"/>
  <c r="AP1611" i="1"/>
  <c r="AQ1611" i="1"/>
  <c r="AR1611" i="1"/>
  <c r="AS1611" i="1"/>
  <c r="AT1611" i="1"/>
  <c r="AU1611" i="1"/>
  <c r="AV1611" i="1"/>
  <c r="AX1611" i="1"/>
  <c r="AY1611" i="1"/>
  <c r="BA1611" i="1"/>
  <c r="BB1611" i="1"/>
  <c r="AB1612" i="1"/>
  <c r="AE1612" i="1"/>
  <c r="AF1612" i="1"/>
  <c r="AG1612" i="1"/>
  <c r="AH1612" i="1"/>
  <c r="AK1612" i="1"/>
  <c r="AL1612" i="1"/>
  <c r="AM1612" i="1"/>
  <c r="AN1612" i="1"/>
  <c r="AO1612" i="1"/>
  <c r="AP1612" i="1"/>
  <c r="AQ1612" i="1"/>
  <c r="AR1612" i="1"/>
  <c r="AS1612" i="1"/>
  <c r="AT1612" i="1"/>
  <c r="AU1612" i="1"/>
  <c r="AV1612" i="1"/>
  <c r="AX1612" i="1"/>
  <c r="AY1612" i="1"/>
  <c r="BA1612" i="1"/>
  <c r="BB1612" i="1"/>
  <c r="AB1613" i="1"/>
  <c r="AE1613" i="1"/>
  <c r="AF1613" i="1"/>
  <c r="AG1613" i="1"/>
  <c r="AH1613" i="1"/>
  <c r="AK1613" i="1"/>
  <c r="AL1613" i="1"/>
  <c r="AM1613" i="1"/>
  <c r="AN1613" i="1"/>
  <c r="AO1613" i="1"/>
  <c r="AP1613" i="1"/>
  <c r="AQ1613" i="1"/>
  <c r="V1613" i="1" s="1"/>
  <c r="W1613" i="1" s="1"/>
  <c r="AR1613" i="1"/>
  <c r="AS1613" i="1"/>
  <c r="AT1613" i="1"/>
  <c r="AU1613" i="1"/>
  <c r="AV1613" i="1"/>
  <c r="AX1613" i="1"/>
  <c r="AY1613" i="1"/>
  <c r="BA1613" i="1"/>
  <c r="BB1613" i="1"/>
  <c r="AB1614" i="1"/>
  <c r="AE1614" i="1"/>
  <c r="AF1614" i="1"/>
  <c r="AG1614" i="1"/>
  <c r="AH1614" i="1"/>
  <c r="AK1614" i="1"/>
  <c r="AL1614" i="1"/>
  <c r="AM1614" i="1"/>
  <c r="AN1614" i="1"/>
  <c r="AO1614" i="1"/>
  <c r="AP1614" i="1"/>
  <c r="AQ1614" i="1"/>
  <c r="AR1614" i="1"/>
  <c r="AS1614" i="1"/>
  <c r="AT1614" i="1"/>
  <c r="AU1614" i="1"/>
  <c r="AV1614" i="1"/>
  <c r="AX1614" i="1"/>
  <c r="AY1614" i="1"/>
  <c r="BA1614" i="1"/>
  <c r="BB1614" i="1"/>
  <c r="AB1615" i="1"/>
  <c r="AE1615" i="1"/>
  <c r="AF1615" i="1"/>
  <c r="AG1615" i="1"/>
  <c r="AH1615" i="1"/>
  <c r="AK1615" i="1"/>
  <c r="AL1615" i="1"/>
  <c r="AM1615" i="1"/>
  <c r="AN1615" i="1"/>
  <c r="AO1615" i="1"/>
  <c r="AP1615" i="1"/>
  <c r="AQ1615" i="1"/>
  <c r="AR1615" i="1"/>
  <c r="AS1615" i="1"/>
  <c r="AT1615" i="1"/>
  <c r="AU1615" i="1"/>
  <c r="AV1615" i="1"/>
  <c r="AX1615" i="1"/>
  <c r="AY1615" i="1"/>
  <c r="BA1615" i="1"/>
  <c r="BB1615" i="1"/>
  <c r="AB1616" i="1"/>
  <c r="AE1616" i="1"/>
  <c r="AF1616" i="1"/>
  <c r="AG1616" i="1"/>
  <c r="AH1616" i="1"/>
  <c r="AK1616" i="1"/>
  <c r="AL1616" i="1"/>
  <c r="AM1616" i="1"/>
  <c r="AN1616" i="1"/>
  <c r="AO1616" i="1"/>
  <c r="AP1616" i="1"/>
  <c r="AQ1616" i="1"/>
  <c r="AR1616" i="1"/>
  <c r="V1616" i="1" s="1"/>
  <c r="W1616" i="1" s="1"/>
  <c r="AS1616" i="1"/>
  <c r="AT1616" i="1"/>
  <c r="AU1616" i="1"/>
  <c r="AV1616" i="1"/>
  <c r="AX1616" i="1"/>
  <c r="AY1616" i="1"/>
  <c r="BA1616" i="1"/>
  <c r="BB1616" i="1"/>
  <c r="AB1617" i="1"/>
  <c r="AD1617" i="1"/>
  <c r="AE1617" i="1"/>
  <c r="AF1617" i="1"/>
  <c r="AG1617" i="1"/>
  <c r="AH1617" i="1"/>
  <c r="AK1617" i="1"/>
  <c r="AL1617" i="1"/>
  <c r="AM1617" i="1"/>
  <c r="AN1617" i="1"/>
  <c r="AO1617" i="1"/>
  <c r="AP1617" i="1"/>
  <c r="AQ1617" i="1"/>
  <c r="AR1617" i="1"/>
  <c r="AS1617" i="1"/>
  <c r="AT1617" i="1"/>
  <c r="AU1617" i="1"/>
  <c r="AV1617" i="1"/>
  <c r="AX1617" i="1"/>
  <c r="AY1617" i="1"/>
  <c r="BA1617" i="1"/>
  <c r="BB1617" i="1"/>
  <c r="AB1618" i="1"/>
  <c r="AD1618" i="1"/>
  <c r="AE1618" i="1"/>
  <c r="AF1618" i="1"/>
  <c r="AG1618" i="1"/>
  <c r="AH1618" i="1"/>
  <c r="AK1618" i="1"/>
  <c r="AL1618" i="1"/>
  <c r="AM1618" i="1"/>
  <c r="AN1618" i="1"/>
  <c r="AO1618" i="1"/>
  <c r="AP1618" i="1"/>
  <c r="AQ1618" i="1"/>
  <c r="AR1618" i="1"/>
  <c r="V1618" i="1" s="1"/>
  <c r="W1618" i="1" s="1"/>
  <c r="AS1618" i="1"/>
  <c r="AT1618" i="1"/>
  <c r="AU1618" i="1"/>
  <c r="AV1618" i="1"/>
  <c r="AX1618" i="1"/>
  <c r="AY1618" i="1"/>
  <c r="BA1618" i="1"/>
  <c r="BB1618" i="1"/>
  <c r="AB1619" i="1"/>
  <c r="AD1619" i="1"/>
  <c r="AE1619" i="1"/>
  <c r="AF1619" i="1"/>
  <c r="AG1619" i="1"/>
  <c r="AH1619" i="1"/>
  <c r="AK1619" i="1"/>
  <c r="AL1619" i="1"/>
  <c r="AM1619" i="1"/>
  <c r="AN1619" i="1"/>
  <c r="AO1619" i="1"/>
  <c r="AP1619" i="1"/>
  <c r="AQ1619" i="1"/>
  <c r="AR1619" i="1"/>
  <c r="AS1619" i="1"/>
  <c r="AT1619" i="1"/>
  <c r="AU1619" i="1"/>
  <c r="AV1619" i="1"/>
  <c r="AX1619" i="1"/>
  <c r="AY1619" i="1"/>
  <c r="BA1619" i="1"/>
  <c r="BB1619" i="1"/>
  <c r="AB1620" i="1"/>
  <c r="AE1620" i="1"/>
  <c r="AF1620" i="1"/>
  <c r="AG1620" i="1"/>
  <c r="AH1620" i="1"/>
  <c r="AK1620" i="1"/>
  <c r="AL1620" i="1"/>
  <c r="AM1620" i="1"/>
  <c r="AN1620" i="1"/>
  <c r="AO1620" i="1"/>
  <c r="AP1620" i="1"/>
  <c r="AQ1620" i="1"/>
  <c r="AR1620" i="1"/>
  <c r="AS1620" i="1"/>
  <c r="AT1620" i="1"/>
  <c r="AU1620" i="1"/>
  <c r="AV1620" i="1"/>
  <c r="AX1620" i="1"/>
  <c r="AY1620" i="1"/>
  <c r="BA1620" i="1"/>
  <c r="BB1620" i="1"/>
  <c r="AB1621" i="1"/>
  <c r="AD1621" i="1"/>
  <c r="AE1621" i="1"/>
  <c r="AF1621" i="1"/>
  <c r="AG1621" i="1"/>
  <c r="AH1621" i="1"/>
  <c r="AK1621" i="1"/>
  <c r="AL1621" i="1"/>
  <c r="AM1621" i="1"/>
  <c r="AN1621" i="1"/>
  <c r="AO1621" i="1"/>
  <c r="AP1621" i="1"/>
  <c r="AQ1621" i="1"/>
  <c r="V1621" i="1" s="1"/>
  <c r="W1621" i="1" s="1"/>
  <c r="AR1621" i="1"/>
  <c r="AS1621" i="1"/>
  <c r="AT1621" i="1"/>
  <c r="AU1621" i="1"/>
  <c r="AV1621" i="1"/>
  <c r="AX1621" i="1"/>
  <c r="AY1621" i="1"/>
  <c r="BA1621" i="1"/>
  <c r="BB1621" i="1"/>
  <c r="AB1622" i="1"/>
  <c r="AE1622" i="1"/>
  <c r="AF1622" i="1"/>
  <c r="AG1622" i="1"/>
  <c r="AH1622" i="1"/>
  <c r="AK1622" i="1"/>
  <c r="AL1622" i="1"/>
  <c r="AM1622" i="1"/>
  <c r="AN1622" i="1"/>
  <c r="AO1622" i="1"/>
  <c r="AP1622" i="1"/>
  <c r="AQ1622" i="1"/>
  <c r="AR1622" i="1"/>
  <c r="AS1622" i="1"/>
  <c r="AT1622" i="1"/>
  <c r="AU1622" i="1"/>
  <c r="AV1622" i="1"/>
  <c r="AX1622" i="1"/>
  <c r="AY1622" i="1"/>
  <c r="BA1622" i="1"/>
  <c r="BB1622" i="1"/>
  <c r="AB1623" i="1"/>
  <c r="AD1623" i="1"/>
  <c r="AE1623" i="1"/>
  <c r="AF1623" i="1"/>
  <c r="AG1623" i="1"/>
  <c r="AH1623" i="1"/>
  <c r="AK1623" i="1"/>
  <c r="AL1623" i="1"/>
  <c r="AM1623" i="1"/>
  <c r="AN1623" i="1"/>
  <c r="AO1623" i="1"/>
  <c r="AP1623" i="1"/>
  <c r="AQ1623" i="1"/>
  <c r="AR1623" i="1"/>
  <c r="V1623" i="1" s="1"/>
  <c r="W1623" i="1" s="1"/>
  <c r="AS1623" i="1"/>
  <c r="AT1623" i="1"/>
  <c r="AU1623" i="1"/>
  <c r="AV1623" i="1"/>
  <c r="AX1623" i="1"/>
  <c r="AY1623" i="1"/>
  <c r="BA1623" i="1"/>
  <c r="BB1623" i="1"/>
  <c r="AB1624" i="1"/>
  <c r="AE1624" i="1"/>
  <c r="AF1624" i="1"/>
  <c r="AG1624" i="1"/>
  <c r="AH1624" i="1"/>
  <c r="AK1624" i="1"/>
  <c r="AL1624" i="1"/>
  <c r="AM1624" i="1"/>
  <c r="AN1624" i="1"/>
  <c r="AO1624" i="1"/>
  <c r="AP1624" i="1"/>
  <c r="AQ1624" i="1"/>
  <c r="V1624" i="1" s="1"/>
  <c r="W1624" i="1" s="1"/>
  <c r="AR1624" i="1"/>
  <c r="AS1624" i="1"/>
  <c r="AT1624" i="1"/>
  <c r="AU1624" i="1"/>
  <c r="AV1624" i="1"/>
  <c r="AX1624" i="1"/>
  <c r="AY1624" i="1"/>
  <c r="BA1624" i="1"/>
  <c r="BB1624" i="1"/>
  <c r="AB1625" i="1"/>
  <c r="AE1625" i="1"/>
  <c r="AF1625" i="1"/>
  <c r="AG1625" i="1"/>
  <c r="AH1625" i="1"/>
  <c r="AK1625" i="1"/>
  <c r="AL1625" i="1"/>
  <c r="AM1625" i="1"/>
  <c r="AN1625" i="1"/>
  <c r="AO1625" i="1"/>
  <c r="AP1625" i="1"/>
  <c r="AQ1625" i="1"/>
  <c r="AR1625" i="1"/>
  <c r="AS1625" i="1"/>
  <c r="AT1625" i="1"/>
  <c r="AU1625" i="1"/>
  <c r="AV1625" i="1"/>
  <c r="AX1625" i="1"/>
  <c r="AY1625" i="1"/>
  <c r="BA1625" i="1"/>
  <c r="BB1625" i="1"/>
  <c r="AB1626" i="1"/>
  <c r="AE1626" i="1"/>
  <c r="AF1626" i="1"/>
  <c r="AG1626" i="1"/>
  <c r="AH1626" i="1"/>
  <c r="AK1626" i="1"/>
  <c r="AL1626" i="1"/>
  <c r="AM1626" i="1"/>
  <c r="AN1626" i="1"/>
  <c r="AO1626" i="1"/>
  <c r="AP1626" i="1"/>
  <c r="AQ1626" i="1"/>
  <c r="AR1626" i="1"/>
  <c r="AS1626" i="1"/>
  <c r="AT1626" i="1"/>
  <c r="AU1626" i="1"/>
  <c r="AV1626" i="1"/>
  <c r="AX1626" i="1"/>
  <c r="AY1626" i="1"/>
  <c r="BA1626" i="1"/>
  <c r="BB1626" i="1"/>
  <c r="AB1627" i="1"/>
  <c r="AE1627" i="1"/>
  <c r="AF1627" i="1"/>
  <c r="AG1627" i="1"/>
  <c r="AH1627" i="1"/>
  <c r="AK1627" i="1"/>
  <c r="AL1627" i="1"/>
  <c r="AM1627" i="1"/>
  <c r="AN1627" i="1"/>
  <c r="AO1627" i="1"/>
  <c r="AP1627" i="1"/>
  <c r="AQ1627" i="1"/>
  <c r="AR1627" i="1"/>
  <c r="AS1627" i="1"/>
  <c r="AT1627" i="1"/>
  <c r="AU1627" i="1"/>
  <c r="AV1627" i="1"/>
  <c r="AX1627" i="1"/>
  <c r="AY1627" i="1"/>
  <c r="BA1627" i="1"/>
  <c r="BB1627" i="1"/>
  <c r="AB1628" i="1"/>
  <c r="AE1628" i="1"/>
  <c r="AF1628" i="1"/>
  <c r="AG1628" i="1"/>
  <c r="AH1628" i="1"/>
  <c r="AK1628" i="1"/>
  <c r="AL1628" i="1"/>
  <c r="AM1628" i="1"/>
  <c r="AN1628" i="1"/>
  <c r="AO1628" i="1"/>
  <c r="AP1628" i="1"/>
  <c r="AQ1628" i="1"/>
  <c r="AR1628" i="1"/>
  <c r="AS1628" i="1"/>
  <c r="AT1628" i="1"/>
  <c r="AU1628" i="1"/>
  <c r="AV1628" i="1"/>
  <c r="AX1628" i="1"/>
  <c r="AY1628" i="1"/>
  <c r="BA1628" i="1"/>
  <c r="BB1628" i="1"/>
  <c r="AB1629" i="1"/>
  <c r="AE1629" i="1"/>
  <c r="AF1629" i="1"/>
  <c r="AG1629" i="1"/>
  <c r="AH1629" i="1"/>
  <c r="AK1629" i="1"/>
  <c r="AL1629" i="1"/>
  <c r="AM1629" i="1"/>
  <c r="AN1629" i="1"/>
  <c r="AO1629" i="1"/>
  <c r="AP1629" i="1"/>
  <c r="AQ1629" i="1"/>
  <c r="AR1629" i="1"/>
  <c r="AS1629" i="1"/>
  <c r="AT1629" i="1"/>
  <c r="AU1629" i="1"/>
  <c r="AV1629" i="1"/>
  <c r="AX1629" i="1"/>
  <c r="AY1629" i="1"/>
  <c r="BA1629" i="1"/>
  <c r="BB1629" i="1"/>
  <c r="AB1630" i="1"/>
  <c r="AE1630" i="1"/>
  <c r="AF1630" i="1"/>
  <c r="AG1630" i="1"/>
  <c r="AH1630" i="1"/>
  <c r="AK1630" i="1"/>
  <c r="AL1630" i="1"/>
  <c r="AM1630" i="1"/>
  <c r="AN1630" i="1"/>
  <c r="AO1630" i="1"/>
  <c r="AP1630" i="1"/>
  <c r="AQ1630" i="1"/>
  <c r="AR1630" i="1"/>
  <c r="AS1630" i="1"/>
  <c r="AT1630" i="1"/>
  <c r="AU1630" i="1"/>
  <c r="AV1630" i="1"/>
  <c r="AX1630" i="1"/>
  <c r="AY1630" i="1"/>
  <c r="BA1630" i="1"/>
  <c r="BB1630" i="1"/>
  <c r="AB1631" i="1"/>
  <c r="AE1631" i="1"/>
  <c r="AF1631" i="1"/>
  <c r="AG1631" i="1"/>
  <c r="AH1631" i="1"/>
  <c r="AK1631" i="1"/>
  <c r="AL1631" i="1"/>
  <c r="AM1631" i="1"/>
  <c r="AN1631" i="1"/>
  <c r="AO1631" i="1"/>
  <c r="AP1631" i="1"/>
  <c r="AQ1631" i="1"/>
  <c r="V1631" i="1" s="1"/>
  <c r="W1631" i="1" s="1"/>
  <c r="AR1631" i="1"/>
  <c r="AS1631" i="1"/>
  <c r="AT1631" i="1"/>
  <c r="AU1631" i="1"/>
  <c r="AV1631" i="1"/>
  <c r="AX1631" i="1"/>
  <c r="AY1631" i="1"/>
  <c r="BA1631" i="1"/>
  <c r="BB1631" i="1"/>
  <c r="AB1632" i="1"/>
  <c r="AE1632" i="1"/>
  <c r="AF1632" i="1"/>
  <c r="AG1632" i="1"/>
  <c r="AH1632" i="1"/>
  <c r="AK1632" i="1"/>
  <c r="AL1632" i="1"/>
  <c r="AM1632" i="1"/>
  <c r="AN1632" i="1"/>
  <c r="AO1632" i="1"/>
  <c r="AP1632" i="1"/>
  <c r="AQ1632" i="1"/>
  <c r="V1632" i="1" s="1"/>
  <c r="W1632" i="1" s="1"/>
  <c r="AR1632" i="1"/>
  <c r="AS1632" i="1"/>
  <c r="AT1632" i="1"/>
  <c r="AU1632" i="1"/>
  <c r="AV1632" i="1"/>
  <c r="AX1632" i="1"/>
  <c r="AY1632" i="1"/>
  <c r="BA1632" i="1"/>
  <c r="BB1632" i="1"/>
  <c r="AB1633" i="1"/>
  <c r="AE1633" i="1"/>
  <c r="AF1633" i="1"/>
  <c r="AG1633" i="1"/>
  <c r="AH1633" i="1"/>
  <c r="AK1633" i="1"/>
  <c r="AL1633" i="1"/>
  <c r="AM1633" i="1"/>
  <c r="AN1633" i="1"/>
  <c r="AO1633" i="1"/>
  <c r="AP1633" i="1"/>
  <c r="AQ1633" i="1"/>
  <c r="AR1633" i="1"/>
  <c r="AS1633" i="1"/>
  <c r="AT1633" i="1"/>
  <c r="AU1633" i="1"/>
  <c r="AV1633" i="1"/>
  <c r="AX1633" i="1"/>
  <c r="AY1633" i="1"/>
  <c r="BA1633" i="1"/>
  <c r="BB1633" i="1"/>
  <c r="AB1634" i="1"/>
  <c r="AE1634" i="1"/>
  <c r="AF1634" i="1"/>
  <c r="AG1634" i="1"/>
  <c r="AH1634" i="1"/>
  <c r="AK1634" i="1"/>
  <c r="AL1634" i="1"/>
  <c r="AM1634" i="1"/>
  <c r="AN1634" i="1"/>
  <c r="AO1634" i="1"/>
  <c r="AP1634" i="1"/>
  <c r="AQ1634" i="1"/>
  <c r="AR1634" i="1"/>
  <c r="AS1634" i="1"/>
  <c r="AT1634" i="1"/>
  <c r="AU1634" i="1"/>
  <c r="AV1634" i="1"/>
  <c r="AX1634" i="1"/>
  <c r="AY1634" i="1"/>
  <c r="BA1634" i="1"/>
  <c r="BB1634" i="1"/>
  <c r="AB1635" i="1"/>
  <c r="AE1635" i="1"/>
  <c r="AF1635" i="1"/>
  <c r="AG1635" i="1"/>
  <c r="AH1635" i="1"/>
  <c r="AK1635" i="1"/>
  <c r="AL1635" i="1"/>
  <c r="AM1635" i="1"/>
  <c r="AN1635" i="1"/>
  <c r="AO1635" i="1"/>
  <c r="AP1635" i="1"/>
  <c r="AQ1635" i="1"/>
  <c r="AR1635" i="1"/>
  <c r="AS1635" i="1"/>
  <c r="AT1635" i="1"/>
  <c r="AU1635" i="1"/>
  <c r="AV1635" i="1"/>
  <c r="AX1635" i="1"/>
  <c r="AY1635" i="1"/>
  <c r="BA1635" i="1"/>
  <c r="BB1635" i="1"/>
  <c r="AB1636" i="1"/>
  <c r="AE1636" i="1"/>
  <c r="AF1636" i="1"/>
  <c r="AG1636" i="1"/>
  <c r="AH1636" i="1"/>
  <c r="AK1636" i="1"/>
  <c r="AL1636" i="1"/>
  <c r="AM1636" i="1"/>
  <c r="AN1636" i="1"/>
  <c r="AO1636" i="1"/>
  <c r="AP1636" i="1"/>
  <c r="AQ1636" i="1"/>
  <c r="V1636" i="1" s="1"/>
  <c r="W1636" i="1" s="1"/>
  <c r="AR1636" i="1"/>
  <c r="AS1636" i="1"/>
  <c r="AT1636" i="1"/>
  <c r="AU1636" i="1"/>
  <c r="AV1636" i="1"/>
  <c r="AX1636" i="1"/>
  <c r="AY1636" i="1"/>
  <c r="BA1636" i="1"/>
  <c r="BB1636" i="1"/>
  <c r="AB1637" i="1"/>
  <c r="AE1637" i="1"/>
  <c r="AF1637" i="1"/>
  <c r="AG1637" i="1"/>
  <c r="AH1637" i="1"/>
  <c r="AK1637" i="1"/>
  <c r="AL1637" i="1"/>
  <c r="AM1637" i="1"/>
  <c r="AN1637" i="1"/>
  <c r="AO1637" i="1"/>
  <c r="AP1637" i="1"/>
  <c r="AQ1637" i="1"/>
  <c r="AR1637" i="1"/>
  <c r="AS1637" i="1"/>
  <c r="AT1637" i="1"/>
  <c r="AU1637" i="1"/>
  <c r="AV1637" i="1"/>
  <c r="AX1637" i="1"/>
  <c r="AY1637" i="1"/>
  <c r="BA1637" i="1"/>
  <c r="BB1637" i="1"/>
  <c r="AB1638" i="1"/>
  <c r="AE1638" i="1"/>
  <c r="AF1638" i="1"/>
  <c r="AG1638" i="1"/>
  <c r="AH1638" i="1"/>
  <c r="AK1638" i="1"/>
  <c r="AL1638" i="1"/>
  <c r="AM1638" i="1"/>
  <c r="AN1638" i="1"/>
  <c r="AO1638" i="1"/>
  <c r="AP1638" i="1"/>
  <c r="AQ1638" i="1"/>
  <c r="AR1638" i="1"/>
  <c r="AS1638" i="1"/>
  <c r="AT1638" i="1"/>
  <c r="AU1638" i="1"/>
  <c r="AV1638" i="1"/>
  <c r="AX1638" i="1"/>
  <c r="AY1638" i="1"/>
  <c r="BA1638" i="1"/>
  <c r="BB1638" i="1"/>
  <c r="AB1639" i="1"/>
  <c r="AE1639" i="1"/>
  <c r="AF1639" i="1"/>
  <c r="AG1639" i="1"/>
  <c r="AH1639" i="1"/>
  <c r="AK1639" i="1"/>
  <c r="AL1639" i="1"/>
  <c r="AM1639" i="1"/>
  <c r="AN1639" i="1"/>
  <c r="AO1639" i="1"/>
  <c r="AP1639" i="1"/>
  <c r="AQ1639" i="1"/>
  <c r="V1639" i="1" s="1"/>
  <c r="W1639" i="1" s="1"/>
  <c r="AR1639" i="1"/>
  <c r="AS1639" i="1"/>
  <c r="AT1639" i="1"/>
  <c r="AU1639" i="1"/>
  <c r="AV1639" i="1"/>
  <c r="AX1639" i="1"/>
  <c r="AY1639" i="1"/>
  <c r="BA1639" i="1"/>
  <c r="BB1639" i="1"/>
  <c r="AB1640" i="1"/>
  <c r="AE1640" i="1"/>
  <c r="AF1640" i="1"/>
  <c r="AG1640" i="1"/>
  <c r="AH1640" i="1"/>
  <c r="AK1640" i="1"/>
  <c r="AL1640" i="1"/>
  <c r="AM1640" i="1"/>
  <c r="AN1640" i="1"/>
  <c r="AO1640" i="1"/>
  <c r="AP1640" i="1"/>
  <c r="AQ1640" i="1"/>
  <c r="V1640" i="1" s="1"/>
  <c r="W1640" i="1" s="1"/>
  <c r="AR1640" i="1"/>
  <c r="AS1640" i="1"/>
  <c r="AT1640" i="1"/>
  <c r="AU1640" i="1"/>
  <c r="AV1640" i="1"/>
  <c r="AX1640" i="1"/>
  <c r="AY1640" i="1"/>
  <c r="BA1640" i="1"/>
  <c r="BB1640" i="1"/>
  <c r="AB1641" i="1"/>
  <c r="AE1641" i="1"/>
  <c r="AF1641" i="1"/>
  <c r="AG1641" i="1"/>
  <c r="AH1641" i="1"/>
  <c r="AK1641" i="1"/>
  <c r="AL1641" i="1"/>
  <c r="AM1641" i="1"/>
  <c r="AN1641" i="1"/>
  <c r="AO1641" i="1"/>
  <c r="AP1641" i="1"/>
  <c r="AQ1641" i="1"/>
  <c r="AR1641" i="1"/>
  <c r="AS1641" i="1"/>
  <c r="AT1641" i="1"/>
  <c r="AU1641" i="1"/>
  <c r="AV1641" i="1"/>
  <c r="AX1641" i="1"/>
  <c r="AY1641" i="1"/>
  <c r="BA1641" i="1"/>
  <c r="BB1641" i="1"/>
  <c r="AB1642" i="1"/>
  <c r="AE1642" i="1"/>
  <c r="AF1642" i="1"/>
  <c r="AG1642" i="1"/>
  <c r="AH1642" i="1"/>
  <c r="AK1642" i="1"/>
  <c r="AL1642" i="1"/>
  <c r="AM1642" i="1"/>
  <c r="AN1642" i="1"/>
  <c r="AO1642" i="1"/>
  <c r="AP1642" i="1"/>
  <c r="AQ1642" i="1"/>
  <c r="AR1642" i="1"/>
  <c r="AS1642" i="1"/>
  <c r="AT1642" i="1"/>
  <c r="AU1642" i="1"/>
  <c r="AV1642" i="1"/>
  <c r="AX1642" i="1"/>
  <c r="AY1642" i="1"/>
  <c r="BA1642" i="1"/>
  <c r="BB1642" i="1"/>
  <c r="AB1643" i="1"/>
  <c r="AE1643" i="1"/>
  <c r="AF1643" i="1"/>
  <c r="AG1643" i="1"/>
  <c r="AH1643" i="1"/>
  <c r="AK1643" i="1"/>
  <c r="AL1643" i="1"/>
  <c r="AM1643" i="1"/>
  <c r="AN1643" i="1"/>
  <c r="AO1643" i="1"/>
  <c r="AP1643" i="1"/>
  <c r="AQ1643" i="1"/>
  <c r="AR1643" i="1"/>
  <c r="AS1643" i="1"/>
  <c r="AT1643" i="1"/>
  <c r="AU1643" i="1"/>
  <c r="AV1643" i="1"/>
  <c r="AX1643" i="1"/>
  <c r="AY1643" i="1"/>
  <c r="BA1643" i="1"/>
  <c r="BB1643" i="1"/>
  <c r="AB1644" i="1"/>
  <c r="AE1644" i="1"/>
  <c r="AF1644" i="1"/>
  <c r="AG1644" i="1"/>
  <c r="AH1644" i="1"/>
  <c r="AK1644" i="1"/>
  <c r="AL1644" i="1"/>
  <c r="AM1644" i="1"/>
  <c r="AN1644" i="1"/>
  <c r="AO1644" i="1"/>
  <c r="AP1644" i="1"/>
  <c r="AQ1644" i="1"/>
  <c r="AR1644" i="1"/>
  <c r="AS1644" i="1"/>
  <c r="AT1644" i="1"/>
  <c r="AU1644" i="1"/>
  <c r="AV1644" i="1"/>
  <c r="AX1644" i="1"/>
  <c r="AY1644" i="1"/>
  <c r="BA1644" i="1"/>
  <c r="BB1644" i="1"/>
  <c r="AB1645" i="1"/>
  <c r="AE1645" i="1"/>
  <c r="AF1645" i="1"/>
  <c r="AG1645" i="1"/>
  <c r="AH1645" i="1"/>
  <c r="AK1645" i="1"/>
  <c r="AL1645" i="1"/>
  <c r="AM1645" i="1"/>
  <c r="AN1645" i="1"/>
  <c r="AO1645" i="1"/>
  <c r="AP1645" i="1"/>
  <c r="AQ1645" i="1"/>
  <c r="AR1645" i="1"/>
  <c r="AS1645" i="1"/>
  <c r="AT1645" i="1"/>
  <c r="AU1645" i="1"/>
  <c r="AV1645" i="1"/>
  <c r="AX1645" i="1"/>
  <c r="AY1645" i="1"/>
  <c r="BA1645" i="1"/>
  <c r="BB1645" i="1"/>
  <c r="AB1646" i="1"/>
  <c r="AE1646" i="1"/>
  <c r="AF1646" i="1"/>
  <c r="AG1646" i="1"/>
  <c r="AH1646" i="1"/>
  <c r="AK1646" i="1"/>
  <c r="AL1646" i="1"/>
  <c r="AM1646" i="1"/>
  <c r="AN1646" i="1"/>
  <c r="AO1646" i="1"/>
  <c r="AP1646" i="1"/>
  <c r="AQ1646" i="1"/>
  <c r="AR1646" i="1"/>
  <c r="AS1646" i="1"/>
  <c r="AT1646" i="1"/>
  <c r="AU1646" i="1"/>
  <c r="AV1646" i="1"/>
  <c r="AX1646" i="1"/>
  <c r="AY1646" i="1"/>
  <c r="BA1646" i="1"/>
  <c r="BB1646" i="1"/>
  <c r="AB1647" i="1"/>
  <c r="AE1647" i="1"/>
  <c r="AF1647" i="1"/>
  <c r="AG1647" i="1"/>
  <c r="AH1647" i="1"/>
  <c r="AK1647" i="1"/>
  <c r="AL1647" i="1"/>
  <c r="AM1647" i="1"/>
  <c r="AN1647" i="1"/>
  <c r="AO1647" i="1"/>
  <c r="AP1647" i="1"/>
  <c r="AQ1647" i="1"/>
  <c r="AR1647" i="1"/>
  <c r="AS1647" i="1"/>
  <c r="AT1647" i="1"/>
  <c r="AU1647" i="1"/>
  <c r="AV1647" i="1"/>
  <c r="AX1647" i="1"/>
  <c r="AY1647" i="1"/>
  <c r="BA1647" i="1"/>
  <c r="BB1647" i="1"/>
  <c r="AB1648" i="1"/>
  <c r="AE1648" i="1"/>
  <c r="AF1648" i="1"/>
  <c r="AG1648" i="1"/>
  <c r="AH1648" i="1"/>
  <c r="AK1648" i="1"/>
  <c r="AL1648" i="1"/>
  <c r="AM1648" i="1"/>
  <c r="AN1648" i="1"/>
  <c r="AO1648" i="1"/>
  <c r="AP1648" i="1"/>
  <c r="AQ1648" i="1"/>
  <c r="AR1648" i="1"/>
  <c r="AS1648" i="1"/>
  <c r="AT1648" i="1"/>
  <c r="AU1648" i="1"/>
  <c r="AV1648" i="1"/>
  <c r="AX1648" i="1"/>
  <c r="AY1648" i="1"/>
  <c r="BA1648" i="1"/>
  <c r="BB1648" i="1"/>
  <c r="AB1649" i="1"/>
  <c r="AE1649" i="1"/>
  <c r="AF1649" i="1"/>
  <c r="AG1649" i="1"/>
  <c r="AH1649" i="1"/>
  <c r="AK1649" i="1"/>
  <c r="AL1649" i="1"/>
  <c r="AM1649" i="1"/>
  <c r="AN1649" i="1"/>
  <c r="AO1649" i="1"/>
  <c r="AP1649" i="1"/>
  <c r="AQ1649" i="1"/>
  <c r="AR1649" i="1"/>
  <c r="AS1649" i="1"/>
  <c r="AT1649" i="1"/>
  <c r="AU1649" i="1"/>
  <c r="AV1649" i="1"/>
  <c r="AX1649" i="1"/>
  <c r="AY1649" i="1"/>
  <c r="BA1649" i="1"/>
  <c r="BB1649" i="1"/>
  <c r="AB1650" i="1"/>
  <c r="AE1650" i="1"/>
  <c r="AF1650" i="1"/>
  <c r="AG1650" i="1"/>
  <c r="AH1650" i="1"/>
  <c r="AK1650" i="1"/>
  <c r="AL1650" i="1"/>
  <c r="AM1650" i="1"/>
  <c r="AN1650" i="1"/>
  <c r="AO1650" i="1"/>
  <c r="AP1650" i="1"/>
  <c r="AQ1650" i="1"/>
  <c r="AR1650" i="1"/>
  <c r="AS1650" i="1"/>
  <c r="AT1650" i="1"/>
  <c r="AU1650" i="1"/>
  <c r="AV1650" i="1"/>
  <c r="AX1650" i="1"/>
  <c r="AY1650" i="1"/>
  <c r="BA1650" i="1"/>
  <c r="BB1650" i="1"/>
  <c r="AB1651" i="1"/>
  <c r="AE1651" i="1"/>
  <c r="AF1651" i="1"/>
  <c r="AG1651" i="1"/>
  <c r="AH1651" i="1"/>
  <c r="AK1651" i="1"/>
  <c r="AL1651" i="1"/>
  <c r="AM1651" i="1"/>
  <c r="AN1651" i="1"/>
  <c r="AO1651" i="1"/>
  <c r="AP1651" i="1"/>
  <c r="AQ1651" i="1"/>
  <c r="AR1651" i="1"/>
  <c r="AS1651" i="1"/>
  <c r="AT1651" i="1"/>
  <c r="AU1651" i="1"/>
  <c r="AV1651" i="1"/>
  <c r="AX1651" i="1"/>
  <c r="AY1651" i="1"/>
  <c r="BA1651" i="1"/>
  <c r="BB1651" i="1"/>
  <c r="AB1652" i="1"/>
  <c r="AE1652" i="1"/>
  <c r="AF1652" i="1"/>
  <c r="AG1652" i="1"/>
  <c r="AH1652" i="1"/>
  <c r="AK1652" i="1"/>
  <c r="AL1652" i="1"/>
  <c r="AM1652" i="1"/>
  <c r="AN1652" i="1"/>
  <c r="AO1652" i="1"/>
  <c r="AP1652" i="1"/>
  <c r="AQ1652" i="1"/>
  <c r="V1652" i="1" s="1"/>
  <c r="W1652" i="1" s="1"/>
  <c r="AR1652" i="1"/>
  <c r="AS1652" i="1"/>
  <c r="AT1652" i="1"/>
  <c r="AU1652" i="1"/>
  <c r="AV1652" i="1"/>
  <c r="AX1652" i="1"/>
  <c r="AY1652" i="1"/>
  <c r="BA1652" i="1"/>
  <c r="BB1652" i="1"/>
  <c r="AB1653" i="1"/>
  <c r="AE1653" i="1"/>
  <c r="AF1653" i="1"/>
  <c r="AG1653" i="1"/>
  <c r="AH1653" i="1"/>
  <c r="AK1653" i="1"/>
  <c r="AL1653" i="1"/>
  <c r="AM1653" i="1"/>
  <c r="AN1653" i="1"/>
  <c r="AO1653" i="1"/>
  <c r="AP1653" i="1"/>
  <c r="AQ1653" i="1"/>
  <c r="AR1653" i="1"/>
  <c r="AS1653" i="1"/>
  <c r="AT1653" i="1"/>
  <c r="AU1653" i="1"/>
  <c r="AV1653" i="1"/>
  <c r="AX1653" i="1"/>
  <c r="AY1653" i="1"/>
  <c r="BA1653" i="1"/>
  <c r="BB1653" i="1"/>
  <c r="AB1654" i="1"/>
  <c r="AE1654" i="1"/>
  <c r="AF1654" i="1"/>
  <c r="AG1654" i="1"/>
  <c r="AH1654" i="1"/>
  <c r="AK1654" i="1"/>
  <c r="AL1654" i="1"/>
  <c r="AM1654" i="1"/>
  <c r="AN1654" i="1"/>
  <c r="AO1654" i="1"/>
  <c r="AP1654" i="1"/>
  <c r="AQ1654" i="1"/>
  <c r="AR1654" i="1"/>
  <c r="AS1654" i="1"/>
  <c r="AT1654" i="1"/>
  <c r="AU1654" i="1"/>
  <c r="AV1654" i="1"/>
  <c r="AX1654" i="1"/>
  <c r="AY1654" i="1"/>
  <c r="BA1654" i="1"/>
  <c r="BB1654" i="1"/>
  <c r="AB1655" i="1"/>
  <c r="AE1655" i="1"/>
  <c r="AF1655" i="1"/>
  <c r="AG1655" i="1"/>
  <c r="AH1655" i="1"/>
  <c r="AK1655" i="1"/>
  <c r="AL1655" i="1"/>
  <c r="AM1655" i="1"/>
  <c r="AN1655" i="1"/>
  <c r="AO1655" i="1"/>
  <c r="AP1655" i="1"/>
  <c r="AQ1655" i="1"/>
  <c r="AR1655" i="1"/>
  <c r="AS1655" i="1"/>
  <c r="AT1655" i="1"/>
  <c r="AU1655" i="1"/>
  <c r="AV1655" i="1"/>
  <c r="AX1655" i="1"/>
  <c r="AY1655" i="1"/>
  <c r="BA1655" i="1"/>
  <c r="BB1655" i="1"/>
  <c r="AB1656" i="1"/>
  <c r="AE1656" i="1"/>
  <c r="AF1656" i="1"/>
  <c r="AG1656" i="1"/>
  <c r="AH1656" i="1"/>
  <c r="AK1656" i="1"/>
  <c r="AL1656" i="1"/>
  <c r="AM1656" i="1"/>
  <c r="AN1656" i="1"/>
  <c r="AO1656" i="1"/>
  <c r="AP1656" i="1"/>
  <c r="AQ1656" i="1"/>
  <c r="AR1656" i="1"/>
  <c r="AS1656" i="1"/>
  <c r="AT1656" i="1"/>
  <c r="AU1656" i="1"/>
  <c r="AV1656" i="1"/>
  <c r="AX1656" i="1"/>
  <c r="AY1656" i="1"/>
  <c r="BA1656" i="1"/>
  <c r="BB1656" i="1"/>
  <c r="AB1657" i="1"/>
  <c r="AE1657" i="1"/>
  <c r="AF1657" i="1"/>
  <c r="AG1657" i="1"/>
  <c r="AH1657" i="1"/>
  <c r="AK1657" i="1"/>
  <c r="AL1657" i="1"/>
  <c r="AM1657" i="1"/>
  <c r="AN1657" i="1"/>
  <c r="AO1657" i="1"/>
  <c r="AP1657" i="1"/>
  <c r="AQ1657" i="1"/>
  <c r="AR1657" i="1"/>
  <c r="AS1657" i="1"/>
  <c r="AT1657" i="1"/>
  <c r="AU1657" i="1"/>
  <c r="AV1657" i="1"/>
  <c r="AX1657" i="1"/>
  <c r="AY1657" i="1"/>
  <c r="BA1657" i="1"/>
  <c r="BB1657" i="1"/>
  <c r="AB1658" i="1"/>
  <c r="AE1658" i="1"/>
  <c r="AF1658" i="1"/>
  <c r="AG1658" i="1"/>
  <c r="AH1658" i="1"/>
  <c r="AK1658" i="1"/>
  <c r="AL1658" i="1"/>
  <c r="AM1658" i="1"/>
  <c r="AN1658" i="1"/>
  <c r="AO1658" i="1"/>
  <c r="AP1658" i="1"/>
  <c r="AQ1658" i="1"/>
  <c r="AR1658" i="1"/>
  <c r="AS1658" i="1"/>
  <c r="AT1658" i="1"/>
  <c r="AU1658" i="1"/>
  <c r="AV1658" i="1"/>
  <c r="AX1658" i="1"/>
  <c r="AY1658" i="1"/>
  <c r="BA1658" i="1"/>
  <c r="BB1658" i="1"/>
  <c r="AB1659" i="1"/>
  <c r="AE1659" i="1"/>
  <c r="AF1659" i="1"/>
  <c r="AG1659" i="1"/>
  <c r="AH1659" i="1"/>
  <c r="AK1659" i="1"/>
  <c r="AL1659" i="1"/>
  <c r="AM1659" i="1"/>
  <c r="AN1659" i="1"/>
  <c r="AO1659" i="1"/>
  <c r="AP1659" i="1"/>
  <c r="AQ1659" i="1"/>
  <c r="AR1659" i="1"/>
  <c r="V1659" i="1" s="1"/>
  <c r="W1659" i="1" s="1"/>
  <c r="AS1659" i="1"/>
  <c r="AT1659" i="1"/>
  <c r="AU1659" i="1"/>
  <c r="AV1659" i="1"/>
  <c r="AX1659" i="1"/>
  <c r="AY1659" i="1"/>
  <c r="BA1659" i="1"/>
  <c r="BB1659" i="1"/>
  <c r="AB1660" i="1"/>
  <c r="AE1660" i="1"/>
  <c r="AF1660" i="1"/>
  <c r="AG1660" i="1"/>
  <c r="AH1660" i="1"/>
  <c r="AK1660" i="1"/>
  <c r="AL1660" i="1"/>
  <c r="AM1660" i="1"/>
  <c r="AN1660" i="1"/>
  <c r="AO1660" i="1"/>
  <c r="AP1660" i="1"/>
  <c r="AQ1660" i="1"/>
  <c r="AR1660" i="1"/>
  <c r="AS1660" i="1"/>
  <c r="AT1660" i="1"/>
  <c r="AU1660" i="1"/>
  <c r="AV1660" i="1"/>
  <c r="AX1660" i="1"/>
  <c r="AY1660" i="1"/>
  <c r="BA1660" i="1"/>
  <c r="BB1660" i="1"/>
  <c r="AB1661" i="1"/>
  <c r="AE1661" i="1"/>
  <c r="AF1661" i="1"/>
  <c r="AG1661" i="1"/>
  <c r="AH1661" i="1"/>
  <c r="AK1661" i="1"/>
  <c r="AL1661" i="1"/>
  <c r="AM1661" i="1"/>
  <c r="AN1661" i="1"/>
  <c r="AO1661" i="1"/>
  <c r="AP1661" i="1"/>
  <c r="AQ1661" i="1"/>
  <c r="AR1661" i="1"/>
  <c r="AS1661" i="1"/>
  <c r="AT1661" i="1"/>
  <c r="AU1661" i="1"/>
  <c r="AV1661" i="1"/>
  <c r="AX1661" i="1"/>
  <c r="AY1661" i="1"/>
  <c r="BA1661" i="1"/>
  <c r="BB1661" i="1"/>
  <c r="AB1662" i="1"/>
  <c r="AE1662" i="1"/>
  <c r="AF1662" i="1"/>
  <c r="AG1662" i="1"/>
  <c r="AH1662" i="1"/>
  <c r="AK1662" i="1"/>
  <c r="AL1662" i="1"/>
  <c r="AM1662" i="1"/>
  <c r="AN1662" i="1"/>
  <c r="AO1662" i="1"/>
  <c r="AP1662" i="1"/>
  <c r="AQ1662" i="1"/>
  <c r="AR1662" i="1"/>
  <c r="AS1662" i="1"/>
  <c r="AT1662" i="1"/>
  <c r="AU1662" i="1"/>
  <c r="AV1662" i="1"/>
  <c r="AX1662" i="1"/>
  <c r="AY1662" i="1"/>
  <c r="BA1662" i="1"/>
  <c r="BB1662" i="1"/>
  <c r="AB1663" i="1"/>
  <c r="AE1663" i="1"/>
  <c r="AF1663" i="1"/>
  <c r="AG1663" i="1"/>
  <c r="AH1663" i="1"/>
  <c r="AK1663" i="1"/>
  <c r="AL1663" i="1"/>
  <c r="AM1663" i="1"/>
  <c r="AN1663" i="1"/>
  <c r="AO1663" i="1"/>
  <c r="AP1663" i="1"/>
  <c r="AQ1663" i="1"/>
  <c r="AR1663" i="1"/>
  <c r="AS1663" i="1"/>
  <c r="AT1663" i="1"/>
  <c r="AU1663" i="1"/>
  <c r="AV1663" i="1"/>
  <c r="AX1663" i="1"/>
  <c r="AY1663" i="1"/>
  <c r="BA1663" i="1"/>
  <c r="BB1663" i="1"/>
  <c r="AB1664" i="1"/>
  <c r="AE1664" i="1"/>
  <c r="AF1664" i="1"/>
  <c r="AG1664" i="1"/>
  <c r="AH1664" i="1"/>
  <c r="AK1664" i="1"/>
  <c r="AL1664" i="1"/>
  <c r="AM1664" i="1"/>
  <c r="AN1664" i="1"/>
  <c r="AO1664" i="1"/>
  <c r="AP1664" i="1"/>
  <c r="AQ1664" i="1"/>
  <c r="AR1664" i="1"/>
  <c r="AS1664" i="1"/>
  <c r="AT1664" i="1"/>
  <c r="AU1664" i="1"/>
  <c r="AV1664" i="1"/>
  <c r="AX1664" i="1"/>
  <c r="AY1664" i="1"/>
  <c r="BA1664" i="1"/>
  <c r="BB1664" i="1"/>
  <c r="AB1665" i="1"/>
  <c r="AE1665" i="1"/>
  <c r="AF1665" i="1"/>
  <c r="AG1665" i="1"/>
  <c r="AH1665" i="1"/>
  <c r="AK1665" i="1"/>
  <c r="AL1665" i="1"/>
  <c r="AM1665" i="1"/>
  <c r="AN1665" i="1"/>
  <c r="AO1665" i="1"/>
  <c r="AP1665" i="1"/>
  <c r="AQ1665" i="1"/>
  <c r="AR1665" i="1"/>
  <c r="AS1665" i="1"/>
  <c r="AT1665" i="1"/>
  <c r="AU1665" i="1"/>
  <c r="AV1665" i="1"/>
  <c r="AX1665" i="1"/>
  <c r="AY1665" i="1"/>
  <c r="BA1665" i="1"/>
  <c r="BB1665" i="1"/>
  <c r="AB1666" i="1"/>
  <c r="AE1666" i="1"/>
  <c r="AF1666" i="1"/>
  <c r="AG1666" i="1"/>
  <c r="AH1666" i="1"/>
  <c r="AK1666" i="1"/>
  <c r="AL1666" i="1"/>
  <c r="AM1666" i="1"/>
  <c r="AN1666" i="1"/>
  <c r="AO1666" i="1"/>
  <c r="AP1666" i="1"/>
  <c r="AQ1666" i="1"/>
  <c r="AR1666" i="1"/>
  <c r="AS1666" i="1"/>
  <c r="AT1666" i="1"/>
  <c r="AU1666" i="1"/>
  <c r="AV1666" i="1"/>
  <c r="AX1666" i="1"/>
  <c r="AY1666" i="1"/>
  <c r="BA1666" i="1"/>
  <c r="BB1666" i="1"/>
  <c r="AB1667" i="1"/>
  <c r="AE1667" i="1"/>
  <c r="AF1667" i="1"/>
  <c r="AG1667" i="1"/>
  <c r="AH1667" i="1"/>
  <c r="AK1667" i="1"/>
  <c r="AL1667" i="1"/>
  <c r="AM1667" i="1"/>
  <c r="AN1667" i="1"/>
  <c r="AO1667" i="1"/>
  <c r="AP1667" i="1"/>
  <c r="AQ1667" i="1"/>
  <c r="AR1667" i="1"/>
  <c r="AS1667" i="1"/>
  <c r="AT1667" i="1"/>
  <c r="AU1667" i="1"/>
  <c r="AV1667" i="1"/>
  <c r="AX1667" i="1"/>
  <c r="AY1667" i="1"/>
  <c r="BA1667" i="1"/>
  <c r="BB1667" i="1"/>
  <c r="AB1668" i="1"/>
  <c r="AE1668" i="1"/>
  <c r="AF1668" i="1"/>
  <c r="AG1668" i="1"/>
  <c r="AH1668" i="1"/>
  <c r="AK1668" i="1"/>
  <c r="AL1668" i="1"/>
  <c r="AM1668" i="1"/>
  <c r="AN1668" i="1"/>
  <c r="AO1668" i="1"/>
  <c r="AP1668" i="1"/>
  <c r="AQ1668" i="1"/>
  <c r="V1668" i="1" s="1"/>
  <c r="W1668" i="1" s="1"/>
  <c r="AR1668" i="1"/>
  <c r="AS1668" i="1"/>
  <c r="AT1668" i="1"/>
  <c r="AU1668" i="1"/>
  <c r="AV1668" i="1"/>
  <c r="AX1668" i="1"/>
  <c r="AY1668" i="1"/>
  <c r="BA1668" i="1"/>
  <c r="BB1668" i="1"/>
  <c r="AB1669" i="1"/>
  <c r="AE1669" i="1"/>
  <c r="AF1669" i="1"/>
  <c r="AG1669" i="1"/>
  <c r="AH1669" i="1"/>
  <c r="AK1669" i="1"/>
  <c r="AL1669" i="1"/>
  <c r="AM1669" i="1"/>
  <c r="AN1669" i="1"/>
  <c r="AO1669" i="1"/>
  <c r="AP1669" i="1"/>
  <c r="AQ1669" i="1"/>
  <c r="AR1669" i="1"/>
  <c r="AS1669" i="1"/>
  <c r="AT1669" i="1"/>
  <c r="AU1669" i="1"/>
  <c r="AV1669" i="1"/>
  <c r="AX1669" i="1"/>
  <c r="AY1669" i="1"/>
  <c r="BA1669" i="1"/>
  <c r="BB1669" i="1"/>
  <c r="AB1670" i="1"/>
  <c r="AE1670" i="1"/>
  <c r="AF1670" i="1"/>
  <c r="AG1670" i="1"/>
  <c r="AH1670" i="1"/>
  <c r="AK1670" i="1"/>
  <c r="AL1670" i="1"/>
  <c r="AM1670" i="1"/>
  <c r="AN1670" i="1"/>
  <c r="AO1670" i="1"/>
  <c r="AP1670" i="1"/>
  <c r="AQ1670" i="1"/>
  <c r="AR1670" i="1"/>
  <c r="AS1670" i="1"/>
  <c r="AT1670" i="1"/>
  <c r="AU1670" i="1"/>
  <c r="AV1670" i="1"/>
  <c r="AX1670" i="1"/>
  <c r="AY1670" i="1"/>
  <c r="BA1670" i="1"/>
  <c r="BB1670" i="1"/>
  <c r="AB1671" i="1"/>
  <c r="AE1671" i="1"/>
  <c r="AF1671" i="1"/>
  <c r="AG1671" i="1"/>
  <c r="AH1671" i="1"/>
  <c r="AK1671" i="1"/>
  <c r="AL1671" i="1"/>
  <c r="AM1671" i="1"/>
  <c r="AN1671" i="1"/>
  <c r="AO1671" i="1"/>
  <c r="AP1671" i="1"/>
  <c r="AQ1671" i="1"/>
  <c r="AR1671" i="1"/>
  <c r="AS1671" i="1"/>
  <c r="AT1671" i="1"/>
  <c r="AU1671" i="1"/>
  <c r="AV1671" i="1"/>
  <c r="AX1671" i="1"/>
  <c r="AY1671" i="1"/>
  <c r="BA1671" i="1"/>
  <c r="BB1671" i="1"/>
  <c r="AB1672" i="1"/>
  <c r="AE1672" i="1"/>
  <c r="AF1672" i="1"/>
  <c r="AG1672" i="1"/>
  <c r="AH1672" i="1"/>
  <c r="AK1672" i="1"/>
  <c r="AL1672" i="1"/>
  <c r="AM1672" i="1"/>
  <c r="AN1672" i="1"/>
  <c r="AO1672" i="1"/>
  <c r="AP1672" i="1"/>
  <c r="AQ1672" i="1"/>
  <c r="V1672" i="1" s="1"/>
  <c r="W1672" i="1" s="1"/>
  <c r="AR1672" i="1"/>
  <c r="AS1672" i="1"/>
  <c r="AT1672" i="1"/>
  <c r="AU1672" i="1"/>
  <c r="AV1672" i="1"/>
  <c r="AX1672" i="1"/>
  <c r="AY1672" i="1"/>
  <c r="BA1672" i="1"/>
  <c r="BB1672" i="1"/>
  <c r="AB1673" i="1"/>
  <c r="AE1673" i="1"/>
  <c r="AF1673" i="1"/>
  <c r="AG1673" i="1"/>
  <c r="AH1673" i="1"/>
  <c r="AK1673" i="1"/>
  <c r="AL1673" i="1"/>
  <c r="AM1673" i="1"/>
  <c r="AN1673" i="1"/>
  <c r="AO1673" i="1"/>
  <c r="AP1673" i="1"/>
  <c r="AQ1673" i="1"/>
  <c r="AR1673" i="1"/>
  <c r="AS1673" i="1"/>
  <c r="AT1673" i="1"/>
  <c r="AU1673" i="1"/>
  <c r="AV1673" i="1"/>
  <c r="AX1673" i="1"/>
  <c r="AY1673" i="1"/>
  <c r="BA1673" i="1"/>
  <c r="BB1673" i="1"/>
  <c r="AB1674" i="1"/>
  <c r="AE1674" i="1"/>
  <c r="AF1674" i="1"/>
  <c r="AG1674" i="1"/>
  <c r="AH1674" i="1"/>
  <c r="AK1674" i="1"/>
  <c r="AL1674" i="1"/>
  <c r="AM1674" i="1"/>
  <c r="AN1674" i="1"/>
  <c r="AO1674" i="1"/>
  <c r="AP1674" i="1"/>
  <c r="AQ1674" i="1"/>
  <c r="AR1674" i="1"/>
  <c r="AS1674" i="1"/>
  <c r="AT1674" i="1"/>
  <c r="AU1674" i="1"/>
  <c r="AV1674" i="1"/>
  <c r="AX1674" i="1"/>
  <c r="AY1674" i="1"/>
  <c r="BA1674" i="1"/>
  <c r="BB1674" i="1"/>
  <c r="AB1675" i="1"/>
  <c r="AE1675" i="1"/>
  <c r="AF1675" i="1"/>
  <c r="AG1675" i="1"/>
  <c r="AH1675" i="1"/>
  <c r="AK1675" i="1"/>
  <c r="AL1675" i="1"/>
  <c r="AM1675" i="1"/>
  <c r="AN1675" i="1"/>
  <c r="AO1675" i="1"/>
  <c r="AP1675" i="1"/>
  <c r="AQ1675" i="1"/>
  <c r="AR1675" i="1"/>
  <c r="V1675" i="1" s="1"/>
  <c r="W1675" i="1" s="1"/>
  <c r="AS1675" i="1"/>
  <c r="AT1675" i="1"/>
  <c r="AU1675" i="1"/>
  <c r="AV1675" i="1"/>
  <c r="AX1675" i="1"/>
  <c r="AY1675" i="1"/>
  <c r="BA1675" i="1"/>
  <c r="BB1675" i="1"/>
  <c r="AB1676" i="1"/>
  <c r="AE1676" i="1"/>
  <c r="AF1676" i="1"/>
  <c r="AG1676" i="1"/>
  <c r="AH1676" i="1"/>
  <c r="AK1676" i="1"/>
  <c r="AL1676" i="1"/>
  <c r="AM1676" i="1"/>
  <c r="AN1676" i="1"/>
  <c r="AO1676" i="1"/>
  <c r="AP1676" i="1"/>
  <c r="AQ1676" i="1"/>
  <c r="AR1676" i="1"/>
  <c r="AS1676" i="1"/>
  <c r="AT1676" i="1"/>
  <c r="AU1676" i="1"/>
  <c r="AV1676" i="1"/>
  <c r="AX1676" i="1"/>
  <c r="AY1676" i="1"/>
  <c r="BA1676" i="1"/>
  <c r="BB1676" i="1"/>
  <c r="AB1677" i="1"/>
  <c r="AE1677" i="1"/>
  <c r="AF1677" i="1"/>
  <c r="AG1677" i="1"/>
  <c r="AH1677" i="1"/>
  <c r="AK1677" i="1"/>
  <c r="AL1677" i="1"/>
  <c r="AM1677" i="1"/>
  <c r="AN1677" i="1"/>
  <c r="AO1677" i="1"/>
  <c r="AP1677" i="1"/>
  <c r="AQ1677" i="1"/>
  <c r="AR1677" i="1"/>
  <c r="AS1677" i="1"/>
  <c r="AT1677" i="1"/>
  <c r="AU1677" i="1"/>
  <c r="AV1677" i="1"/>
  <c r="AX1677" i="1"/>
  <c r="AY1677" i="1"/>
  <c r="BA1677" i="1"/>
  <c r="BB1677" i="1"/>
  <c r="AB1678" i="1"/>
  <c r="AE1678" i="1"/>
  <c r="AF1678" i="1"/>
  <c r="AG1678" i="1"/>
  <c r="AH1678" i="1"/>
  <c r="AK1678" i="1"/>
  <c r="AL1678" i="1"/>
  <c r="AM1678" i="1"/>
  <c r="AN1678" i="1"/>
  <c r="AO1678" i="1"/>
  <c r="AP1678" i="1"/>
  <c r="AQ1678" i="1"/>
  <c r="AR1678" i="1"/>
  <c r="AS1678" i="1"/>
  <c r="AT1678" i="1"/>
  <c r="AU1678" i="1"/>
  <c r="AV1678" i="1"/>
  <c r="AX1678" i="1"/>
  <c r="AY1678" i="1"/>
  <c r="BA1678" i="1"/>
  <c r="BB1678" i="1"/>
  <c r="AB1679" i="1"/>
  <c r="AD1679" i="1"/>
  <c r="AE1679" i="1"/>
  <c r="AF1679" i="1"/>
  <c r="AG1679" i="1"/>
  <c r="AH1679" i="1"/>
  <c r="AK1679" i="1"/>
  <c r="AL1679" i="1"/>
  <c r="AM1679" i="1"/>
  <c r="AN1679" i="1"/>
  <c r="AO1679" i="1"/>
  <c r="AP1679" i="1"/>
  <c r="AQ1679" i="1"/>
  <c r="V1679" i="1" s="1"/>
  <c r="W1679" i="1" s="1"/>
  <c r="AR1679" i="1"/>
  <c r="AS1679" i="1"/>
  <c r="AT1679" i="1"/>
  <c r="AU1679" i="1"/>
  <c r="AV1679" i="1"/>
  <c r="AX1679" i="1"/>
  <c r="AY1679" i="1"/>
  <c r="BA1679" i="1"/>
  <c r="BB1679" i="1"/>
  <c r="AB1680" i="1"/>
  <c r="AE1680" i="1"/>
  <c r="AF1680" i="1"/>
  <c r="AG1680" i="1"/>
  <c r="AH1680" i="1"/>
  <c r="AK1680" i="1"/>
  <c r="AL1680" i="1"/>
  <c r="AM1680" i="1"/>
  <c r="AN1680" i="1"/>
  <c r="AO1680" i="1"/>
  <c r="AP1680" i="1"/>
  <c r="AQ1680" i="1"/>
  <c r="AR1680" i="1"/>
  <c r="AS1680" i="1"/>
  <c r="AT1680" i="1"/>
  <c r="AU1680" i="1"/>
  <c r="AV1680" i="1"/>
  <c r="AX1680" i="1"/>
  <c r="AY1680" i="1"/>
  <c r="BA1680" i="1"/>
  <c r="BB1680" i="1"/>
  <c r="AB1681" i="1"/>
  <c r="AE1681" i="1"/>
  <c r="AF1681" i="1"/>
  <c r="AG1681" i="1"/>
  <c r="AH1681" i="1"/>
  <c r="AK1681" i="1"/>
  <c r="AL1681" i="1"/>
  <c r="AM1681" i="1"/>
  <c r="AN1681" i="1"/>
  <c r="AO1681" i="1"/>
  <c r="AP1681" i="1"/>
  <c r="AQ1681" i="1"/>
  <c r="AR1681" i="1"/>
  <c r="AS1681" i="1"/>
  <c r="AT1681" i="1"/>
  <c r="AU1681" i="1"/>
  <c r="AV1681" i="1"/>
  <c r="AX1681" i="1"/>
  <c r="AY1681" i="1"/>
  <c r="BA1681" i="1"/>
  <c r="BB1681" i="1"/>
  <c r="AB1682" i="1"/>
  <c r="AE1682" i="1"/>
  <c r="AF1682" i="1"/>
  <c r="AG1682" i="1"/>
  <c r="AH1682" i="1"/>
  <c r="AK1682" i="1"/>
  <c r="AL1682" i="1"/>
  <c r="AM1682" i="1"/>
  <c r="AN1682" i="1"/>
  <c r="AO1682" i="1"/>
  <c r="AP1682" i="1"/>
  <c r="AQ1682" i="1"/>
  <c r="AR1682" i="1"/>
  <c r="V1682" i="1" s="1"/>
  <c r="W1682" i="1" s="1"/>
  <c r="AS1682" i="1"/>
  <c r="AT1682" i="1"/>
  <c r="AU1682" i="1"/>
  <c r="AV1682" i="1"/>
  <c r="AX1682" i="1"/>
  <c r="AY1682" i="1"/>
  <c r="BA1682" i="1"/>
  <c r="BB1682" i="1"/>
  <c r="AB1683" i="1"/>
  <c r="AE1683" i="1"/>
  <c r="AF1683" i="1"/>
  <c r="AG1683" i="1"/>
  <c r="AH1683" i="1"/>
  <c r="AK1683" i="1"/>
  <c r="AL1683" i="1"/>
  <c r="AM1683" i="1"/>
  <c r="AN1683" i="1"/>
  <c r="AO1683" i="1"/>
  <c r="AP1683" i="1"/>
  <c r="AQ1683" i="1"/>
  <c r="AR1683" i="1"/>
  <c r="AS1683" i="1"/>
  <c r="AT1683" i="1"/>
  <c r="AU1683" i="1"/>
  <c r="AV1683" i="1"/>
  <c r="AX1683" i="1"/>
  <c r="AY1683" i="1"/>
  <c r="BA1683" i="1"/>
  <c r="BB1683" i="1"/>
  <c r="AB1684" i="1"/>
  <c r="AE1684" i="1"/>
  <c r="AF1684" i="1"/>
  <c r="AG1684" i="1"/>
  <c r="AH1684" i="1"/>
  <c r="AK1684" i="1"/>
  <c r="AL1684" i="1"/>
  <c r="AM1684" i="1"/>
  <c r="AN1684" i="1"/>
  <c r="AO1684" i="1"/>
  <c r="AP1684" i="1"/>
  <c r="AQ1684" i="1"/>
  <c r="AR1684" i="1"/>
  <c r="AS1684" i="1"/>
  <c r="AT1684" i="1"/>
  <c r="AU1684" i="1"/>
  <c r="AV1684" i="1"/>
  <c r="AX1684" i="1"/>
  <c r="AY1684" i="1"/>
  <c r="BA1684" i="1"/>
  <c r="BB1684" i="1"/>
  <c r="AB1685" i="1"/>
  <c r="AE1685" i="1"/>
  <c r="AF1685" i="1"/>
  <c r="AG1685" i="1"/>
  <c r="AH1685" i="1"/>
  <c r="AK1685" i="1"/>
  <c r="AL1685" i="1"/>
  <c r="AM1685" i="1"/>
  <c r="AN1685" i="1"/>
  <c r="AO1685" i="1"/>
  <c r="AP1685" i="1"/>
  <c r="AQ1685" i="1"/>
  <c r="AR1685" i="1"/>
  <c r="AS1685" i="1"/>
  <c r="AT1685" i="1"/>
  <c r="AU1685" i="1"/>
  <c r="AV1685" i="1"/>
  <c r="AX1685" i="1"/>
  <c r="AY1685" i="1"/>
  <c r="BA1685" i="1"/>
  <c r="BB1685" i="1"/>
  <c r="AB1686" i="1"/>
  <c r="AE1686" i="1"/>
  <c r="AF1686" i="1"/>
  <c r="AG1686" i="1"/>
  <c r="AH1686" i="1"/>
  <c r="AK1686" i="1"/>
  <c r="AL1686" i="1"/>
  <c r="AM1686" i="1"/>
  <c r="AN1686" i="1"/>
  <c r="AO1686" i="1"/>
  <c r="AP1686" i="1"/>
  <c r="AQ1686" i="1"/>
  <c r="V1686" i="1" s="1"/>
  <c r="W1686" i="1" s="1"/>
  <c r="AR1686" i="1"/>
  <c r="AS1686" i="1"/>
  <c r="AT1686" i="1"/>
  <c r="AU1686" i="1"/>
  <c r="AV1686" i="1"/>
  <c r="AX1686" i="1"/>
  <c r="AY1686" i="1"/>
  <c r="BA1686" i="1"/>
  <c r="BB1686" i="1"/>
  <c r="AB1687" i="1"/>
  <c r="AE1687" i="1"/>
  <c r="AF1687" i="1"/>
  <c r="AG1687" i="1"/>
  <c r="AH1687" i="1"/>
  <c r="AK1687" i="1"/>
  <c r="AL1687" i="1"/>
  <c r="AM1687" i="1"/>
  <c r="AN1687" i="1"/>
  <c r="AO1687" i="1"/>
  <c r="AP1687" i="1"/>
  <c r="AQ1687" i="1"/>
  <c r="V1687" i="1" s="1"/>
  <c r="W1687" i="1" s="1"/>
  <c r="AR1687" i="1"/>
  <c r="AS1687" i="1"/>
  <c r="AT1687" i="1"/>
  <c r="AU1687" i="1"/>
  <c r="AV1687" i="1"/>
  <c r="AX1687" i="1"/>
  <c r="AY1687" i="1"/>
  <c r="BA1687" i="1"/>
  <c r="BB1687" i="1"/>
  <c r="AB1688" i="1"/>
  <c r="AE1688" i="1"/>
  <c r="AF1688" i="1"/>
  <c r="AG1688" i="1"/>
  <c r="AH1688" i="1"/>
  <c r="AK1688" i="1"/>
  <c r="AL1688" i="1"/>
  <c r="AM1688" i="1"/>
  <c r="AN1688" i="1"/>
  <c r="AO1688" i="1"/>
  <c r="AP1688" i="1"/>
  <c r="AQ1688" i="1"/>
  <c r="AR1688" i="1"/>
  <c r="AS1688" i="1"/>
  <c r="AT1688" i="1"/>
  <c r="AU1688" i="1"/>
  <c r="AV1688" i="1"/>
  <c r="AX1688" i="1"/>
  <c r="AY1688" i="1"/>
  <c r="BA1688" i="1"/>
  <c r="BB1688" i="1"/>
  <c r="AB1689" i="1"/>
  <c r="AE1689" i="1"/>
  <c r="AF1689" i="1"/>
  <c r="AG1689" i="1"/>
  <c r="AH1689" i="1"/>
  <c r="AK1689" i="1"/>
  <c r="AL1689" i="1"/>
  <c r="AM1689" i="1"/>
  <c r="AN1689" i="1"/>
  <c r="AO1689" i="1"/>
  <c r="AP1689" i="1"/>
  <c r="AQ1689" i="1"/>
  <c r="AR1689" i="1"/>
  <c r="AS1689" i="1"/>
  <c r="AT1689" i="1"/>
  <c r="AU1689" i="1"/>
  <c r="AV1689" i="1"/>
  <c r="AX1689" i="1"/>
  <c r="AY1689" i="1"/>
  <c r="BA1689" i="1"/>
  <c r="BB1689" i="1"/>
  <c r="AB1690" i="1"/>
  <c r="AE1690" i="1"/>
  <c r="AF1690" i="1"/>
  <c r="AG1690" i="1"/>
  <c r="AH1690" i="1"/>
  <c r="AK1690" i="1"/>
  <c r="AL1690" i="1"/>
  <c r="AM1690" i="1"/>
  <c r="AN1690" i="1"/>
  <c r="AO1690" i="1"/>
  <c r="AP1690" i="1"/>
  <c r="AQ1690" i="1"/>
  <c r="AR1690" i="1"/>
  <c r="AS1690" i="1"/>
  <c r="AT1690" i="1"/>
  <c r="AU1690" i="1"/>
  <c r="AV1690" i="1"/>
  <c r="AX1690" i="1"/>
  <c r="AY1690" i="1"/>
  <c r="BA1690" i="1"/>
  <c r="BB1690" i="1"/>
  <c r="AB1691" i="1"/>
  <c r="AE1691" i="1"/>
  <c r="AF1691" i="1"/>
  <c r="AG1691" i="1"/>
  <c r="AH1691" i="1"/>
  <c r="AK1691" i="1"/>
  <c r="AL1691" i="1"/>
  <c r="AM1691" i="1"/>
  <c r="AN1691" i="1"/>
  <c r="AO1691" i="1"/>
  <c r="AP1691" i="1"/>
  <c r="AQ1691" i="1"/>
  <c r="V1691" i="1" s="1"/>
  <c r="W1691" i="1" s="1"/>
  <c r="AR1691" i="1"/>
  <c r="AS1691" i="1"/>
  <c r="AT1691" i="1"/>
  <c r="AU1691" i="1"/>
  <c r="AV1691" i="1"/>
  <c r="AX1691" i="1"/>
  <c r="AY1691" i="1"/>
  <c r="BA1691" i="1"/>
  <c r="BB1691" i="1"/>
  <c r="AB1692" i="1"/>
  <c r="AE1692" i="1"/>
  <c r="AF1692" i="1"/>
  <c r="AG1692" i="1"/>
  <c r="AH1692" i="1"/>
  <c r="AK1692" i="1"/>
  <c r="AL1692" i="1"/>
  <c r="AM1692" i="1"/>
  <c r="AN1692" i="1"/>
  <c r="AO1692" i="1"/>
  <c r="AP1692" i="1"/>
  <c r="AQ1692" i="1"/>
  <c r="AR1692" i="1"/>
  <c r="AS1692" i="1"/>
  <c r="AT1692" i="1"/>
  <c r="AU1692" i="1"/>
  <c r="AV1692" i="1"/>
  <c r="AX1692" i="1"/>
  <c r="AY1692" i="1"/>
  <c r="BA1692" i="1"/>
  <c r="BB1692" i="1"/>
  <c r="AB1693" i="1"/>
  <c r="AE1693" i="1"/>
  <c r="AF1693" i="1"/>
  <c r="AG1693" i="1"/>
  <c r="AH1693" i="1"/>
  <c r="AK1693" i="1"/>
  <c r="AL1693" i="1"/>
  <c r="AM1693" i="1"/>
  <c r="AN1693" i="1"/>
  <c r="AO1693" i="1"/>
  <c r="AP1693" i="1"/>
  <c r="AQ1693" i="1"/>
  <c r="AR1693" i="1"/>
  <c r="AS1693" i="1"/>
  <c r="AT1693" i="1"/>
  <c r="AU1693" i="1"/>
  <c r="AV1693" i="1"/>
  <c r="AX1693" i="1"/>
  <c r="AY1693" i="1"/>
  <c r="BA1693" i="1"/>
  <c r="BB1693" i="1"/>
  <c r="AB1694" i="1"/>
  <c r="AE1694" i="1"/>
  <c r="AF1694" i="1"/>
  <c r="AG1694" i="1"/>
  <c r="AH1694" i="1"/>
  <c r="AK1694" i="1"/>
  <c r="AL1694" i="1"/>
  <c r="AM1694" i="1"/>
  <c r="AN1694" i="1"/>
  <c r="AO1694" i="1"/>
  <c r="AP1694" i="1"/>
  <c r="AQ1694" i="1"/>
  <c r="V1694" i="1" s="1"/>
  <c r="W1694" i="1" s="1"/>
  <c r="AR1694" i="1"/>
  <c r="AS1694" i="1"/>
  <c r="AT1694" i="1"/>
  <c r="AU1694" i="1"/>
  <c r="AV1694" i="1"/>
  <c r="AX1694" i="1"/>
  <c r="AY1694" i="1"/>
  <c r="BA1694" i="1"/>
  <c r="BB1694" i="1"/>
  <c r="AB1695" i="1"/>
  <c r="AE1695" i="1"/>
  <c r="AF1695" i="1"/>
  <c r="AG1695" i="1"/>
  <c r="AH1695" i="1"/>
  <c r="AK1695" i="1"/>
  <c r="AL1695" i="1"/>
  <c r="AM1695" i="1"/>
  <c r="AN1695" i="1"/>
  <c r="AO1695" i="1"/>
  <c r="AP1695" i="1"/>
  <c r="AQ1695" i="1"/>
  <c r="V1695" i="1" s="1"/>
  <c r="W1695" i="1" s="1"/>
  <c r="AR1695" i="1"/>
  <c r="AS1695" i="1"/>
  <c r="AT1695" i="1"/>
  <c r="AU1695" i="1"/>
  <c r="AV1695" i="1"/>
  <c r="AX1695" i="1"/>
  <c r="AY1695" i="1"/>
  <c r="BA1695" i="1"/>
  <c r="BB1695" i="1"/>
  <c r="AB1696" i="1"/>
  <c r="AE1696" i="1"/>
  <c r="AF1696" i="1"/>
  <c r="AG1696" i="1"/>
  <c r="AH1696" i="1"/>
  <c r="AK1696" i="1"/>
  <c r="AL1696" i="1"/>
  <c r="AM1696" i="1"/>
  <c r="AN1696" i="1"/>
  <c r="AO1696" i="1"/>
  <c r="AP1696" i="1"/>
  <c r="AQ1696" i="1"/>
  <c r="AR1696" i="1"/>
  <c r="AS1696" i="1"/>
  <c r="AT1696" i="1"/>
  <c r="AU1696" i="1"/>
  <c r="AV1696" i="1"/>
  <c r="AX1696" i="1"/>
  <c r="AY1696" i="1"/>
  <c r="BA1696" i="1"/>
  <c r="BB1696" i="1"/>
  <c r="AB1697" i="1"/>
  <c r="AE1697" i="1"/>
  <c r="AF1697" i="1"/>
  <c r="AG1697" i="1"/>
  <c r="AH1697" i="1"/>
  <c r="AK1697" i="1"/>
  <c r="AL1697" i="1"/>
  <c r="AM1697" i="1"/>
  <c r="AN1697" i="1"/>
  <c r="AO1697" i="1"/>
  <c r="AP1697" i="1"/>
  <c r="AQ1697" i="1"/>
  <c r="AR1697" i="1"/>
  <c r="AS1697" i="1"/>
  <c r="AT1697" i="1"/>
  <c r="AU1697" i="1"/>
  <c r="AV1697" i="1"/>
  <c r="AX1697" i="1"/>
  <c r="AY1697" i="1"/>
  <c r="BA1697" i="1"/>
  <c r="BB1697" i="1"/>
  <c r="AB1698" i="1"/>
  <c r="AE1698" i="1"/>
  <c r="AF1698" i="1"/>
  <c r="AG1698" i="1"/>
  <c r="AH1698" i="1"/>
  <c r="AK1698" i="1"/>
  <c r="AL1698" i="1"/>
  <c r="AM1698" i="1"/>
  <c r="AN1698" i="1"/>
  <c r="AO1698" i="1"/>
  <c r="AP1698" i="1"/>
  <c r="AQ1698" i="1"/>
  <c r="AR1698" i="1"/>
  <c r="AS1698" i="1"/>
  <c r="AT1698" i="1"/>
  <c r="AU1698" i="1"/>
  <c r="AV1698" i="1"/>
  <c r="AX1698" i="1"/>
  <c r="AY1698" i="1"/>
  <c r="BA1698" i="1"/>
  <c r="BB1698" i="1"/>
  <c r="AB1699" i="1"/>
  <c r="AE1699" i="1"/>
  <c r="AF1699" i="1"/>
  <c r="AG1699" i="1"/>
  <c r="AH1699" i="1"/>
  <c r="AK1699" i="1"/>
  <c r="AL1699" i="1"/>
  <c r="AM1699" i="1"/>
  <c r="AN1699" i="1"/>
  <c r="AO1699" i="1"/>
  <c r="AP1699" i="1"/>
  <c r="AQ1699" i="1"/>
  <c r="AR1699" i="1"/>
  <c r="AS1699" i="1"/>
  <c r="AT1699" i="1"/>
  <c r="AU1699" i="1"/>
  <c r="AV1699" i="1"/>
  <c r="AX1699" i="1"/>
  <c r="AY1699" i="1"/>
  <c r="BA1699" i="1"/>
  <c r="BB1699" i="1"/>
  <c r="AB1700" i="1"/>
  <c r="AE1700" i="1"/>
  <c r="AF1700" i="1"/>
  <c r="AG1700" i="1"/>
  <c r="AH1700" i="1"/>
  <c r="AK1700" i="1"/>
  <c r="AL1700" i="1"/>
  <c r="AM1700" i="1"/>
  <c r="AN1700" i="1"/>
  <c r="AO1700" i="1"/>
  <c r="AP1700" i="1"/>
  <c r="AQ1700" i="1"/>
  <c r="AR1700" i="1"/>
  <c r="AS1700" i="1"/>
  <c r="AT1700" i="1"/>
  <c r="AU1700" i="1"/>
  <c r="AV1700" i="1"/>
  <c r="AX1700" i="1"/>
  <c r="AY1700" i="1"/>
  <c r="BA1700" i="1"/>
  <c r="BB1700" i="1"/>
  <c r="AB1701" i="1"/>
  <c r="AE1701" i="1"/>
  <c r="AF1701" i="1"/>
  <c r="AG1701" i="1"/>
  <c r="AH1701" i="1"/>
  <c r="AK1701" i="1"/>
  <c r="AL1701" i="1"/>
  <c r="AM1701" i="1"/>
  <c r="AN1701" i="1"/>
  <c r="AO1701" i="1"/>
  <c r="AP1701" i="1"/>
  <c r="AQ1701" i="1"/>
  <c r="AR1701" i="1"/>
  <c r="V1701" i="1" s="1"/>
  <c r="W1701" i="1" s="1"/>
  <c r="AS1701" i="1"/>
  <c r="AT1701" i="1"/>
  <c r="AU1701" i="1"/>
  <c r="AV1701" i="1"/>
  <c r="AX1701" i="1"/>
  <c r="AY1701" i="1"/>
  <c r="BA1701" i="1"/>
  <c r="BB1701" i="1"/>
  <c r="AB1702" i="1"/>
  <c r="AE1702" i="1"/>
  <c r="AF1702" i="1"/>
  <c r="AG1702" i="1"/>
  <c r="AH1702" i="1"/>
  <c r="AK1702" i="1"/>
  <c r="AL1702" i="1"/>
  <c r="AM1702" i="1"/>
  <c r="AN1702" i="1"/>
  <c r="AO1702" i="1"/>
  <c r="AP1702" i="1"/>
  <c r="AQ1702" i="1"/>
  <c r="AR1702" i="1"/>
  <c r="AS1702" i="1"/>
  <c r="AT1702" i="1"/>
  <c r="AU1702" i="1"/>
  <c r="AV1702" i="1"/>
  <c r="AX1702" i="1"/>
  <c r="AY1702" i="1"/>
  <c r="BA1702" i="1"/>
  <c r="BB1702" i="1"/>
  <c r="AB1703" i="1"/>
  <c r="AE1703" i="1"/>
  <c r="AF1703" i="1"/>
  <c r="AG1703" i="1"/>
  <c r="AH1703" i="1"/>
  <c r="AK1703" i="1"/>
  <c r="AL1703" i="1"/>
  <c r="AM1703" i="1"/>
  <c r="AN1703" i="1"/>
  <c r="AO1703" i="1"/>
  <c r="AP1703" i="1"/>
  <c r="AQ1703" i="1"/>
  <c r="AR1703" i="1"/>
  <c r="AS1703" i="1"/>
  <c r="AT1703" i="1"/>
  <c r="AU1703" i="1"/>
  <c r="AV1703" i="1"/>
  <c r="AX1703" i="1"/>
  <c r="AY1703" i="1"/>
  <c r="BA1703" i="1"/>
  <c r="BB1703" i="1"/>
  <c r="AB1704" i="1"/>
  <c r="AE1704" i="1"/>
  <c r="AF1704" i="1"/>
  <c r="AG1704" i="1"/>
  <c r="AH1704" i="1"/>
  <c r="AK1704" i="1"/>
  <c r="AL1704" i="1"/>
  <c r="AM1704" i="1"/>
  <c r="AN1704" i="1"/>
  <c r="AO1704" i="1"/>
  <c r="AP1704" i="1"/>
  <c r="AQ1704" i="1"/>
  <c r="AR1704" i="1"/>
  <c r="AS1704" i="1"/>
  <c r="AT1704" i="1"/>
  <c r="AU1704" i="1"/>
  <c r="AV1704" i="1"/>
  <c r="AX1704" i="1"/>
  <c r="AY1704" i="1"/>
  <c r="BA1704" i="1"/>
  <c r="BB1704" i="1"/>
  <c r="AB1705" i="1"/>
  <c r="AE1705" i="1"/>
  <c r="AF1705" i="1"/>
  <c r="AG1705" i="1"/>
  <c r="AH1705" i="1"/>
  <c r="AK1705" i="1"/>
  <c r="AL1705" i="1"/>
  <c r="AM1705" i="1"/>
  <c r="AN1705" i="1"/>
  <c r="AO1705" i="1"/>
  <c r="AP1705" i="1"/>
  <c r="AQ1705" i="1"/>
  <c r="AR1705" i="1"/>
  <c r="AS1705" i="1"/>
  <c r="AT1705" i="1"/>
  <c r="AU1705" i="1"/>
  <c r="AV1705" i="1"/>
  <c r="AX1705" i="1"/>
  <c r="AY1705" i="1"/>
  <c r="BA1705" i="1"/>
  <c r="BB1705" i="1"/>
  <c r="AB1706" i="1"/>
  <c r="AE1706" i="1"/>
  <c r="AF1706" i="1"/>
  <c r="AG1706" i="1"/>
  <c r="AH1706" i="1"/>
  <c r="AK1706" i="1"/>
  <c r="AL1706" i="1"/>
  <c r="AM1706" i="1"/>
  <c r="AN1706" i="1"/>
  <c r="AO1706" i="1"/>
  <c r="AP1706" i="1"/>
  <c r="AQ1706" i="1"/>
  <c r="AR1706" i="1"/>
  <c r="V1706" i="1" s="1"/>
  <c r="W1706" i="1" s="1"/>
  <c r="AS1706" i="1"/>
  <c r="AT1706" i="1"/>
  <c r="AU1706" i="1"/>
  <c r="AV1706" i="1"/>
  <c r="AX1706" i="1"/>
  <c r="AY1706" i="1"/>
  <c r="BA1706" i="1"/>
  <c r="BB1706" i="1"/>
  <c r="AB1707" i="1"/>
  <c r="AE1707" i="1"/>
  <c r="AF1707" i="1"/>
  <c r="AG1707" i="1"/>
  <c r="AH1707" i="1"/>
  <c r="AK1707" i="1"/>
  <c r="AL1707" i="1"/>
  <c r="AM1707" i="1"/>
  <c r="AN1707" i="1"/>
  <c r="AO1707" i="1"/>
  <c r="AP1707" i="1"/>
  <c r="AQ1707" i="1"/>
  <c r="V1707" i="1" s="1"/>
  <c r="W1707" i="1" s="1"/>
  <c r="AR1707" i="1"/>
  <c r="AS1707" i="1"/>
  <c r="AT1707" i="1"/>
  <c r="AU1707" i="1"/>
  <c r="AV1707" i="1"/>
  <c r="AX1707" i="1"/>
  <c r="AY1707" i="1"/>
  <c r="BA1707" i="1"/>
  <c r="BB1707" i="1"/>
  <c r="AB1708" i="1"/>
  <c r="AE1708" i="1"/>
  <c r="AF1708" i="1"/>
  <c r="AG1708" i="1"/>
  <c r="AH1708" i="1"/>
  <c r="AK1708" i="1"/>
  <c r="AL1708" i="1"/>
  <c r="AM1708" i="1"/>
  <c r="AN1708" i="1"/>
  <c r="AO1708" i="1"/>
  <c r="AP1708" i="1"/>
  <c r="AQ1708" i="1"/>
  <c r="AR1708" i="1"/>
  <c r="AS1708" i="1"/>
  <c r="AT1708" i="1"/>
  <c r="AU1708" i="1"/>
  <c r="AV1708" i="1"/>
  <c r="AX1708" i="1"/>
  <c r="AY1708" i="1"/>
  <c r="BA1708" i="1"/>
  <c r="BB1708" i="1"/>
  <c r="AB1709" i="1"/>
  <c r="AE1709" i="1"/>
  <c r="AF1709" i="1"/>
  <c r="AG1709" i="1"/>
  <c r="AH1709" i="1"/>
  <c r="AK1709" i="1"/>
  <c r="AL1709" i="1"/>
  <c r="AM1709" i="1"/>
  <c r="AN1709" i="1"/>
  <c r="AO1709" i="1"/>
  <c r="AP1709" i="1"/>
  <c r="AQ1709" i="1"/>
  <c r="AR1709" i="1"/>
  <c r="AS1709" i="1"/>
  <c r="AT1709" i="1"/>
  <c r="AU1709" i="1"/>
  <c r="AV1709" i="1"/>
  <c r="AX1709" i="1"/>
  <c r="AY1709" i="1"/>
  <c r="BA1709" i="1"/>
  <c r="BB1709" i="1"/>
  <c r="AB1710" i="1"/>
  <c r="AE1710" i="1"/>
  <c r="AF1710" i="1"/>
  <c r="AG1710" i="1"/>
  <c r="AH1710" i="1"/>
  <c r="AK1710" i="1"/>
  <c r="AL1710" i="1"/>
  <c r="AM1710" i="1"/>
  <c r="AN1710" i="1"/>
  <c r="AO1710" i="1"/>
  <c r="AP1710" i="1"/>
  <c r="AQ1710" i="1"/>
  <c r="AR1710" i="1"/>
  <c r="AS1710" i="1"/>
  <c r="AT1710" i="1"/>
  <c r="AU1710" i="1"/>
  <c r="AV1710" i="1"/>
  <c r="AX1710" i="1"/>
  <c r="AY1710" i="1"/>
  <c r="BA1710" i="1"/>
  <c r="BB1710" i="1"/>
  <c r="AB1711" i="1"/>
  <c r="AE1711" i="1"/>
  <c r="AF1711" i="1"/>
  <c r="AG1711" i="1"/>
  <c r="AH1711" i="1"/>
  <c r="AK1711" i="1"/>
  <c r="AL1711" i="1"/>
  <c r="AM1711" i="1"/>
  <c r="AN1711" i="1"/>
  <c r="AO1711" i="1"/>
  <c r="AP1711" i="1"/>
  <c r="AQ1711" i="1"/>
  <c r="AR1711" i="1"/>
  <c r="AS1711" i="1"/>
  <c r="AT1711" i="1"/>
  <c r="AU1711" i="1"/>
  <c r="AV1711" i="1"/>
  <c r="AX1711" i="1"/>
  <c r="AY1711" i="1"/>
  <c r="BA1711" i="1"/>
  <c r="BB1711" i="1"/>
  <c r="AB1712" i="1"/>
  <c r="AE1712" i="1"/>
  <c r="AF1712" i="1"/>
  <c r="AG1712" i="1"/>
  <c r="AH1712" i="1"/>
  <c r="AK1712" i="1"/>
  <c r="AL1712" i="1"/>
  <c r="AM1712" i="1"/>
  <c r="AN1712" i="1"/>
  <c r="AO1712" i="1"/>
  <c r="AP1712" i="1"/>
  <c r="AQ1712" i="1"/>
  <c r="AR1712" i="1"/>
  <c r="AS1712" i="1"/>
  <c r="AT1712" i="1"/>
  <c r="AU1712" i="1"/>
  <c r="AV1712" i="1"/>
  <c r="AX1712" i="1"/>
  <c r="AY1712" i="1"/>
  <c r="BA1712" i="1"/>
  <c r="BB1712" i="1"/>
  <c r="AB1713" i="1"/>
  <c r="AE1713" i="1"/>
  <c r="AF1713" i="1"/>
  <c r="AG1713" i="1"/>
  <c r="AH1713" i="1"/>
  <c r="AK1713" i="1"/>
  <c r="AL1713" i="1"/>
  <c r="AM1713" i="1"/>
  <c r="AN1713" i="1"/>
  <c r="AO1713" i="1"/>
  <c r="AP1713" i="1"/>
  <c r="AQ1713" i="1"/>
  <c r="AR1713" i="1"/>
  <c r="V1713" i="1" s="1"/>
  <c r="W1713" i="1" s="1"/>
  <c r="AS1713" i="1"/>
  <c r="AT1713" i="1"/>
  <c r="AU1713" i="1"/>
  <c r="AV1713" i="1"/>
  <c r="AX1713" i="1"/>
  <c r="AY1713" i="1"/>
  <c r="BA1713" i="1"/>
  <c r="BB1713" i="1"/>
  <c r="AB1714" i="1"/>
  <c r="AE1714" i="1"/>
  <c r="AF1714" i="1"/>
  <c r="AG1714" i="1"/>
  <c r="AH1714" i="1"/>
  <c r="AK1714" i="1"/>
  <c r="AL1714" i="1"/>
  <c r="AM1714" i="1"/>
  <c r="AN1714" i="1"/>
  <c r="AO1714" i="1"/>
  <c r="AP1714" i="1"/>
  <c r="AQ1714" i="1"/>
  <c r="AR1714" i="1"/>
  <c r="V1714" i="1" s="1"/>
  <c r="W1714" i="1" s="1"/>
  <c r="AS1714" i="1"/>
  <c r="AT1714" i="1"/>
  <c r="AU1714" i="1"/>
  <c r="AV1714" i="1"/>
  <c r="AX1714" i="1"/>
  <c r="AY1714" i="1"/>
  <c r="BA1714" i="1"/>
  <c r="BB1714" i="1"/>
  <c r="AB1715" i="1"/>
  <c r="AE1715" i="1"/>
  <c r="AF1715" i="1"/>
  <c r="AG1715" i="1"/>
  <c r="AH1715" i="1"/>
  <c r="AK1715" i="1"/>
  <c r="AL1715" i="1"/>
  <c r="AM1715" i="1"/>
  <c r="AN1715" i="1"/>
  <c r="AO1715" i="1"/>
  <c r="AP1715" i="1"/>
  <c r="AQ1715" i="1"/>
  <c r="V1715" i="1" s="1"/>
  <c r="W1715" i="1" s="1"/>
  <c r="AR1715" i="1"/>
  <c r="AS1715" i="1"/>
  <c r="AT1715" i="1"/>
  <c r="AU1715" i="1"/>
  <c r="AV1715" i="1"/>
  <c r="AX1715" i="1"/>
  <c r="AY1715" i="1"/>
  <c r="BA1715" i="1"/>
  <c r="BB1715" i="1"/>
  <c r="AB1716" i="1"/>
  <c r="AE1716" i="1"/>
  <c r="AF1716" i="1"/>
  <c r="AG1716" i="1"/>
  <c r="AH1716" i="1"/>
  <c r="AK1716" i="1"/>
  <c r="AL1716" i="1"/>
  <c r="AM1716" i="1"/>
  <c r="AN1716" i="1"/>
  <c r="AO1716" i="1"/>
  <c r="AP1716" i="1"/>
  <c r="AQ1716" i="1"/>
  <c r="AR1716" i="1"/>
  <c r="AS1716" i="1"/>
  <c r="AT1716" i="1"/>
  <c r="AU1716" i="1"/>
  <c r="AV1716" i="1"/>
  <c r="AX1716" i="1"/>
  <c r="AY1716" i="1"/>
  <c r="BA1716" i="1"/>
  <c r="BB1716" i="1"/>
  <c r="AB1717" i="1"/>
  <c r="AE1717" i="1"/>
  <c r="AF1717" i="1"/>
  <c r="AG1717" i="1"/>
  <c r="AH1717" i="1"/>
  <c r="AK1717" i="1"/>
  <c r="AL1717" i="1"/>
  <c r="AM1717" i="1"/>
  <c r="AN1717" i="1"/>
  <c r="AO1717" i="1"/>
  <c r="AP1717" i="1"/>
  <c r="AQ1717" i="1"/>
  <c r="AR1717" i="1"/>
  <c r="AS1717" i="1"/>
  <c r="AT1717" i="1"/>
  <c r="AU1717" i="1"/>
  <c r="AV1717" i="1"/>
  <c r="AX1717" i="1"/>
  <c r="AY1717" i="1"/>
  <c r="BA1717" i="1"/>
  <c r="BB1717" i="1"/>
  <c r="AB1718" i="1"/>
  <c r="AE1718" i="1"/>
  <c r="AF1718" i="1"/>
  <c r="AG1718" i="1"/>
  <c r="AH1718" i="1"/>
  <c r="AK1718" i="1"/>
  <c r="AL1718" i="1"/>
  <c r="AM1718" i="1"/>
  <c r="AN1718" i="1"/>
  <c r="AO1718" i="1"/>
  <c r="AP1718" i="1"/>
  <c r="AQ1718" i="1"/>
  <c r="AR1718" i="1"/>
  <c r="AS1718" i="1"/>
  <c r="AT1718" i="1"/>
  <c r="AU1718" i="1"/>
  <c r="AV1718" i="1"/>
  <c r="AX1718" i="1"/>
  <c r="AY1718" i="1"/>
  <c r="BA1718" i="1"/>
  <c r="BB1718" i="1"/>
  <c r="AB1719" i="1"/>
  <c r="AE1719" i="1"/>
  <c r="AF1719" i="1"/>
  <c r="AG1719" i="1"/>
  <c r="AH1719" i="1"/>
  <c r="AK1719" i="1"/>
  <c r="AL1719" i="1"/>
  <c r="AM1719" i="1"/>
  <c r="AN1719" i="1"/>
  <c r="AO1719" i="1"/>
  <c r="AP1719" i="1"/>
  <c r="AQ1719" i="1"/>
  <c r="AR1719" i="1"/>
  <c r="AS1719" i="1"/>
  <c r="AT1719" i="1"/>
  <c r="AU1719" i="1"/>
  <c r="AV1719" i="1"/>
  <c r="AX1719" i="1"/>
  <c r="AY1719" i="1"/>
  <c r="BA1719" i="1"/>
  <c r="BB1719" i="1"/>
  <c r="AB1720" i="1"/>
  <c r="AE1720" i="1"/>
  <c r="AF1720" i="1"/>
  <c r="AG1720" i="1"/>
  <c r="AH1720" i="1"/>
  <c r="AK1720" i="1"/>
  <c r="AL1720" i="1"/>
  <c r="AM1720" i="1"/>
  <c r="AN1720" i="1"/>
  <c r="AO1720" i="1"/>
  <c r="AP1720" i="1"/>
  <c r="AQ1720" i="1"/>
  <c r="AR1720" i="1"/>
  <c r="AS1720" i="1"/>
  <c r="AT1720" i="1"/>
  <c r="AU1720" i="1"/>
  <c r="AV1720" i="1"/>
  <c r="AX1720" i="1"/>
  <c r="AY1720" i="1"/>
  <c r="BA1720" i="1"/>
  <c r="BB1720" i="1"/>
  <c r="AB1721" i="1"/>
  <c r="AE1721" i="1"/>
  <c r="AF1721" i="1"/>
  <c r="AG1721" i="1"/>
  <c r="AH1721" i="1"/>
  <c r="AK1721" i="1"/>
  <c r="AL1721" i="1"/>
  <c r="AM1721" i="1"/>
  <c r="AN1721" i="1"/>
  <c r="AO1721" i="1"/>
  <c r="AP1721" i="1"/>
  <c r="AQ1721" i="1"/>
  <c r="AR1721" i="1"/>
  <c r="V1721" i="1" s="1"/>
  <c r="W1721" i="1" s="1"/>
  <c r="AS1721" i="1"/>
  <c r="AT1721" i="1"/>
  <c r="AU1721" i="1"/>
  <c r="AV1721" i="1"/>
  <c r="AX1721" i="1"/>
  <c r="AY1721" i="1"/>
  <c r="BA1721" i="1"/>
  <c r="BB1721" i="1"/>
  <c r="AB1722" i="1"/>
  <c r="AE1722" i="1"/>
  <c r="AF1722" i="1"/>
  <c r="AG1722" i="1"/>
  <c r="AH1722" i="1"/>
  <c r="AK1722" i="1"/>
  <c r="AL1722" i="1"/>
  <c r="AM1722" i="1"/>
  <c r="AN1722" i="1"/>
  <c r="AO1722" i="1"/>
  <c r="AP1722" i="1"/>
  <c r="AQ1722" i="1"/>
  <c r="AR1722" i="1"/>
  <c r="V1722" i="1" s="1"/>
  <c r="W1722" i="1" s="1"/>
  <c r="AS1722" i="1"/>
  <c r="AT1722" i="1"/>
  <c r="AU1722" i="1"/>
  <c r="AV1722" i="1"/>
  <c r="AX1722" i="1"/>
  <c r="AY1722" i="1"/>
  <c r="BA1722" i="1"/>
  <c r="BB1722" i="1"/>
  <c r="AB1723" i="1"/>
  <c r="AE1723" i="1"/>
  <c r="AF1723" i="1"/>
  <c r="AG1723" i="1"/>
  <c r="AH1723" i="1"/>
  <c r="AK1723" i="1"/>
  <c r="AL1723" i="1"/>
  <c r="AM1723" i="1"/>
  <c r="AN1723" i="1"/>
  <c r="AO1723" i="1"/>
  <c r="AP1723" i="1"/>
  <c r="AQ1723" i="1"/>
  <c r="AR1723" i="1"/>
  <c r="AS1723" i="1"/>
  <c r="AT1723" i="1"/>
  <c r="AU1723" i="1"/>
  <c r="AV1723" i="1"/>
  <c r="AX1723" i="1"/>
  <c r="AY1723" i="1"/>
  <c r="BA1723" i="1"/>
  <c r="BB1723" i="1"/>
  <c r="AB1724" i="1"/>
  <c r="AE1724" i="1"/>
  <c r="AF1724" i="1"/>
  <c r="AG1724" i="1"/>
  <c r="AH1724" i="1"/>
  <c r="AK1724" i="1"/>
  <c r="AL1724" i="1"/>
  <c r="AM1724" i="1"/>
  <c r="AN1724" i="1"/>
  <c r="AO1724" i="1"/>
  <c r="AP1724" i="1"/>
  <c r="AQ1724" i="1"/>
  <c r="AR1724" i="1"/>
  <c r="AS1724" i="1"/>
  <c r="AT1724" i="1"/>
  <c r="AU1724" i="1"/>
  <c r="AV1724" i="1"/>
  <c r="AX1724" i="1"/>
  <c r="AY1724" i="1"/>
  <c r="BA1724" i="1"/>
  <c r="BB1724" i="1"/>
  <c r="AB1725" i="1"/>
  <c r="AE1725" i="1"/>
  <c r="AF1725" i="1"/>
  <c r="AG1725" i="1"/>
  <c r="AH1725" i="1"/>
  <c r="AK1725" i="1"/>
  <c r="AL1725" i="1"/>
  <c r="AM1725" i="1"/>
  <c r="AN1725" i="1"/>
  <c r="AO1725" i="1"/>
  <c r="AP1725" i="1"/>
  <c r="AQ1725" i="1"/>
  <c r="AR1725" i="1"/>
  <c r="AS1725" i="1"/>
  <c r="AT1725" i="1"/>
  <c r="AU1725" i="1"/>
  <c r="AV1725" i="1"/>
  <c r="AX1725" i="1"/>
  <c r="AY1725" i="1"/>
  <c r="BA1725" i="1"/>
  <c r="BB1725" i="1"/>
  <c r="AB1726" i="1"/>
  <c r="AE1726" i="1"/>
  <c r="AF1726" i="1"/>
  <c r="AG1726" i="1"/>
  <c r="AH1726" i="1"/>
  <c r="AK1726" i="1"/>
  <c r="AL1726" i="1"/>
  <c r="AM1726" i="1"/>
  <c r="AN1726" i="1"/>
  <c r="AO1726" i="1"/>
  <c r="AP1726" i="1"/>
  <c r="AQ1726" i="1"/>
  <c r="AR1726" i="1"/>
  <c r="V1726" i="1" s="1"/>
  <c r="W1726" i="1" s="1"/>
  <c r="AS1726" i="1"/>
  <c r="AT1726" i="1"/>
  <c r="AU1726" i="1"/>
  <c r="AV1726" i="1"/>
  <c r="AX1726" i="1"/>
  <c r="AY1726" i="1"/>
  <c r="BA1726" i="1"/>
  <c r="BB1726" i="1"/>
  <c r="AB1727" i="1"/>
  <c r="AE1727" i="1"/>
  <c r="AF1727" i="1"/>
  <c r="AG1727" i="1"/>
  <c r="AH1727" i="1"/>
  <c r="AK1727" i="1"/>
  <c r="AL1727" i="1"/>
  <c r="AM1727" i="1"/>
  <c r="AN1727" i="1"/>
  <c r="AO1727" i="1"/>
  <c r="AP1727" i="1"/>
  <c r="AQ1727" i="1"/>
  <c r="AR1727" i="1"/>
  <c r="AS1727" i="1"/>
  <c r="AT1727" i="1"/>
  <c r="AU1727" i="1"/>
  <c r="AV1727" i="1"/>
  <c r="AX1727" i="1"/>
  <c r="AY1727" i="1"/>
  <c r="BA1727" i="1"/>
  <c r="BB1727" i="1"/>
  <c r="AB1728" i="1"/>
  <c r="AE1728" i="1"/>
  <c r="AF1728" i="1"/>
  <c r="AG1728" i="1"/>
  <c r="AH1728" i="1"/>
  <c r="AK1728" i="1"/>
  <c r="AL1728" i="1"/>
  <c r="AM1728" i="1"/>
  <c r="AN1728" i="1"/>
  <c r="AO1728" i="1"/>
  <c r="AP1728" i="1"/>
  <c r="AQ1728" i="1"/>
  <c r="AR1728" i="1"/>
  <c r="AS1728" i="1"/>
  <c r="AT1728" i="1"/>
  <c r="AU1728" i="1"/>
  <c r="AV1728" i="1"/>
  <c r="AX1728" i="1"/>
  <c r="AY1728" i="1"/>
  <c r="BA1728" i="1"/>
  <c r="BB1728" i="1"/>
  <c r="AB1729" i="1"/>
  <c r="AE1729" i="1"/>
  <c r="AF1729" i="1"/>
  <c r="AG1729" i="1"/>
  <c r="AH1729" i="1"/>
  <c r="AK1729" i="1"/>
  <c r="AL1729" i="1"/>
  <c r="AM1729" i="1"/>
  <c r="AN1729" i="1"/>
  <c r="AO1729" i="1"/>
  <c r="AP1729" i="1"/>
  <c r="AQ1729" i="1"/>
  <c r="AR1729" i="1"/>
  <c r="V1729" i="1" s="1"/>
  <c r="W1729" i="1" s="1"/>
  <c r="AS1729" i="1"/>
  <c r="AT1729" i="1"/>
  <c r="AU1729" i="1"/>
  <c r="AV1729" i="1"/>
  <c r="AX1729" i="1"/>
  <c r="AY1729" i="1"/>
  <c r="BA1729" i="1"/>
  <c r="BB1729" i="1"/>
  <c r="AB1730" i="1"/>
  <c r="AE1730" i="1"/>
  <c r="AF1730" i="1"/>
  <c r="AG1730" i="1"/>
  <c r="AH1730" i="1"/>
  <c r="AK1730" i="1"/>
  <c r="AL1730" i="1"/>
  <c r="AM1730" i="1"/>
  <c r="AN1730" i="1"/>
  <c r="AO1730" i="1"/>
  <c r="AP1730" i="1"/>
  <c r="AQ1730" i="1"/>
  <c r="AR1730" i="1"/>
  <c r="AS1730" i="1"/>
  <c r="AT1730" i="1"/>
  <c r="AU1730" i="1"/>
  <c r="AV1730" i="1"/>
  <c r="AX1730" i="1"/>
  <c r="AY1730" i="1"/>
  <c r="BA1730" i="1"/>
  <c r="BB1730" i="1"/>
  <c r="AB1731" i="1"/>
  <c r="AE1731" i="1"/>
  <c r="AF1731" i="1"/>
  <c r="AG1731" i="1"/>
  <c r="AH1731" i="1"/>
  <c r="AK1731" i="1"/>
  <c r="AL1731" i="1"/>
  <c r="AM1731" i="1"/>
  <c r="AN1731" i="1"/>
  <c r="AO1731" i="1"/>
  <c r="AP1731" i="1"/>
  <c r="AQ1731" i="1"/>
  <c r="AR1731" i="1"/>
  <c r="AS1731" i="1"/>
  <c r="AT1731" i="1"/>
  <c r="AU1731" i="1"/>
  <c r="AV1731" i="1"/>
  <c r="AX1731" i="1"/>
  <c r="AY1731" i="1"/>
  <c r="BA1731" i="1"/>
  <c r="BB1731" i="1"/>
  <c r="AB1732" i="1"/>
  <c r="AE1732" i="1"/>
  <c r="AF1732" i="1"/>
  <c r="AG1732" i="1"/>
  <c r="AH1732" i="1"/>
  <c r="AK1732" i="1"/>
  <c r="AL1732" i="1"/>
  <c r="AM1732" i="1"/>
  <c r="AN1732" i="1"/>
  <c r="AO1732" i="1"/>
  <c r="AP1732" i="1"/>
  <c r="AQ1732" i="1"/>
  <c r="AR1732" i="1"/>
  <c r="AS1732" i="1"/>
  <c r="AT1732" i="1"/>
  <c r="AU1732" i="1"/>
  <c r="AV1732" i="1"/>
  <c r="AX1732" i="1"/>
  <c r="AY1732" i="1"/>
  <c r="BA1732" i="1"/>
  <c r="BB1732" i="1"/>
  <c r="AB1733" i="1"/>
  <c r="AE1733" i="1"/>
  <c r="AF1733" i="1"/>
  <c r="AG1733" i="1"/>
  <c r="AH1733" i="1"/>
  <c r="AK1733" i="1"/>
  <c r="AL1733" i="1"/>
  <c r="AM1733" i="1"/>
  <c r="AN1733" i="1"/>
  <c r="AO1733" i="1"/>
  <c r="AP1733" i="1"/>
  <c r="AQ1733" i="1"/>
  <c r="AR1733" i="1"/>
  <c r="V1733" i="1" s="1"/>
  <c r="W1733" i="1" s="1"/>
  <c r="AS1733" i="1"/>
  <c r="AT1733" i="1"/>
  <c r="AU1733" i="1"/>
  <c r="AV1733" i="1"/>
  <c r="AX1733" i="1"/>
  <c r="AY1733" i="1"/>
  <c r="BA1733" i="1"/>
  <c r="BB1733" i="1"/>
  <c r="AB1734" i="1"/>
  <c r="AE1734" i="1"/>
  <c r="AF1734" i="1"/>
  <c r="AG1734" i="1"/>
  <c r="AH1734" i="1"/>
  <c r="AK1734" i="1"/>
  <c r="AL1734" i="1"/>
  <c r="AM1734" i="1"/>
  <c r="AN1734" i="1"/>
  <c r="AO1734" i="1"/>
  <c r="AP1734" i="1"/>
  <c r="AQ1734" i="1"/>
  <c r="AR1734" i="1"/>
  <c r="AS1734" i="1"/>
  <c r="AT1734" i="1"/>
  <c r="AU1734" i="1"/>
  <c r="AV1734" i="1"/>
  <c r="AX1734" i="1"/>
  <c r="AY1734" i="1"/>
  <c r="BA1734" i="1"/>
  <c r="BB1734" i="1"/>
  <c r="AB1735" i="1"/>
  <c r="AE1735" i="1"/>
  <c r="AF1735" i="1"/>
  <c r="AG1735" i="1"/>
  <c r="AH1735" i="1"/>
  <c r="AK1735" i="1"/>
  <c r="AL1735" i="1"/>
  <c r="AM1735" i="1"/>
  <c r="AN1735" i="1"/>
  <c r="AO1735" i="1"/>
  <c r="AP1735" i="1"/>
  <c r="AQ1735" i="1"/>
  <c r="AR1735" i="1"/>
  <c r="AS1735" i="1"/>
  <c r="AT1735" i="1"/>
  <c r="AU1735" i="1"/>
  <c r="AV1735" i="1"/>
  <c r="AX1735" i="1"/>
  <c r="AY1735" i="1"/>
  <c r="BA1735" i="1"/>
  <c r="BB1735" i="1"/>
  <c r="AB1736" i="1"/>
  <c r="AE1736" i="1"/>
  <c r="AF1736" i="1"/>
  <c r="AG1736" i="1"/>
  <c r="AH1736" i="1"/>
  <c r="AK1736" i="1"/>
  <c r="AL1736" i="1"/>
  <c r="AM1736" i="1"/>
  <c r="AN1736" i="1"/>
  <c r="AO1736" i="1"/>
  <c r="AP1736" i="1"/>
  <c r="AQ1736" i="1"/>
  <c r="AR1736" i="1"/>
  <c r="AS1736" i="1"/>
  <c r="AT1736" i="1"/>
  <c r="AU1736" i="1"/>
  <c r="AV1736" i="1"/>
  <c r="AX1736" i="1"/>
  <c r="AY1736" i="1"/>
  <c r="BA1736" i="1"/>
  <c r="BB1736" i="1"/>
  <c r="AB1737" i="1"/>
  <c r="AE1737" i="1"/>
  <c r="AF1737" i="1"/>
  <c r="AG1737" i="1"/>
  <c r="AH1737" i="1"/>
  <c r="AK1737" i="1"/>
  <c r="AL1737" i="1"/>
  <c r="AM1737" i="1"/>
  <c r="AN1737" i="1"/>
  <c r="AO1737" i="1"/>
  <c r="AP1737" i="1"/>
  <c r="AQ1737" i="1"/>
  <c r="AR1737" i="1"/>
  <c r="AS1737" i="1"/>
  <c r="AT1737" i="1"/>
  <c r="AU1737" i="1"/>
  <c r="AV1737" i="1"/>
  <c r="AX1737" i="1"/>
  <c r="AY1737" i="1"/>
  <c r="BA1737" i="1"/>
  <c r="BB1737" i="1"/>
  <c r="AB1738" i="1"/>
  <c r="AE1738" i="1"/>
  <c r="AF1738" i="1"/>
  <c r="AG1738" i="1"/>
  <c r="AH1738" i="1"/>
  <c r="AK1738" i="1"/>
  <c r="AL1738" i="1"/>
  <c r="AM1738" i="1"/>
  <c r="AN1738" i="1"/>
  <c r="AO1738" i="1"/>
  <c r="AP1738" i="1"/>
  <c r="AQ1738" i="1"/>
  <c r="AR1738" i="1"/>
  <c r="AS1738" i="1"/>
  <c r="AT1738" i="1"/>
  <c r="AU1738" i="1"/>
  <c r="AV1738" i="1"/>
  <c r="AX1738" i="1"/>
  <c r="AY1738" i="1"/>
  <c r="BA1738" i="1"/>
  <c r="BB1738" i="1"/>
  <c r="AB1739" i="1"/>
  <c r="AE1739" i="1"/>
  <c r="AF1739" i="1"/>
  <c r="AG1739" i="1"/>
  <c r="AH1739" i="1"/>
  <c r="AK1739" i="1"/>
  <c r="AL1739" i="1"/>
  <c r="AM1739" i="1"/>
  <c r="AN1739" i="1"/>
  <c r="AO1739" i="1"/>
  <c r="AP1739" i="1"/>
  <c r="AQ1739" i="1"/>
  <c r="AR1739" i="1"/>
  <c r="AS1739" i="1"/>
  <c r="AT1739" i="1"/>
  <c r="AU1739" i="1"/>
  <c r="AV1739" i="1"/>
  <c r="AX1739" i="1"/>
  <c r="AY1739" i="1"/>
  <c r="BA1739" i="1"/>
  <c r="BB1739" i="1"/>
  <c r="AB1740" i="1"/>
  <c r="AE1740" i="1"/>
  <c r="AF1740" i="1"/>
  <c r="AG1740" i="1"/>
  <c r="AH1740" i="1"/>
  <c r="AK1740" i="1"/>
  <c r="AL1740" i="1"/>
  <c r="AM1740" i="1"/>
  <c r="AN1740" i="1"/>
  <c r="AO1740" i="1"/>
  <c r="AP1740" i="1"/>
  <c r="AQ1740" i="1"/>
  <c r="AR1740" i="1"/>
  <c r="AS1740" i="1"/>
  <c r="AT1740" i="1"/>
  <c r="AU1740" i="1"/>
  <c r="AV1740" i="1"/>
  <c r="AX1740" i="1"/>
  <c r="AY1740" i="1"/>
  <c r="BA1740" i="1"/>
  <c r="BB1740" i="1"/>
  <c r="AB1741" i="1"/>
  <c r="AE1741" i="1"/>
  <c r="AF1741" i="1"/>
  <c r="AG1741" i="1"/>
  <c r="AH1741" i="1"/>
  <c r="AK1741" i="1"/>
  <c r="AL1741" i="1"/>
  <c r="AM1741" i="1"/>
  <c r="AN1741" i="1"/>
  <c r="AO1741" i="1"/>
  <c r="AP1741" i="1"/>
  <c r="AQ1741" i="1"/>
  <c r="AR1741" i="1"/>
  <c r="AS1741" i="1"/>
  <c r="AT1741" i="1"/>
  <c r="AU1741" i="1"/>
  <c r="AV1741" i="1"/>
  <c r="AX1741" i="1"/>
  <c r="AY1741" i="1"/>
  <c r="BA1741" i="1"/>
  <c r="BB1741" i="1"/>
  <c r="AB1742" i="1"/>
  <c r="AE1742" i="1"/>
  <c r="AF1742" i="1"/>
  <c r="AG1742" i="1"/>
  <c r="AH1742" i="1"/>
  <c r="AK1742" i="1"/>
  <c r="AL1742" i="1"/>
  <c r="AM1742" i="1"/>
  <c r="AN1742" i="1"/>
  <c r="AO1742" i="1"/>
  <c r="AP1742" i="1"/>
  <c r="AQ1742" i="1"/>
  <c r="AR1742" i="1"/>
  <c r="AS1742" i="1"/>
  <c r="AT1742" i="1"/>
  <c r="AU1742" i="1"/>
  <c r="AV1742" i="1"/>
  <c r="AX1742" i="1"/>
  <c r="AY1742" i="1"/>
  <c r="BA1742" i="1"/>
  <c r="BB1742" i="1"/>
  <c r="AB1743" i="1"/>
  <c r="AE1743" i="1"/>
  <c r="AF1743" i="1"/>
  <c r="AG1743" i="1"/>
  <c r="AH1743" i="1"/>
  <c r="AK1743" i="1"/>
  <c r="AL1743" i="1"/>
  <c r="AM1743" i="1"/>
  <c r="AN1743" i="1"/>
  <c r="AO1743" i="1"/>
  <c r="AP1743" i="1"/>
  <c r="AQ1743" i="1"/>
  <c r="AR1743" i="1"/>
  <c r="AS1743" i="1"/>
  <c r="AT1743" i="1"/>
  <c r="AU1743" i="1"/>
  <c r="AV1743" i="1"/>
  <c r="AX1743" i="1"/>
  <c r="AY1743" i="1"/>
  <c r="BA1743" i="1"/>
  <c r="BB1743" i="1"/>
  <c r="AB1744" i="1"/>
  <c r="AE1744" i="1"/>
  <c r="AF1744" i="1"/>
  <c r="AG1744" i="1"/>
  <c r="AH1744" i="1"/>
  <c r="AK1744" i="1"/>
  <c r="AL1744" i="1"/>
  <c r="AM1744" i="1"/>
  <c r="AN1744" i="1"/>
  <c r="AO1744" i="1"/>
  <c r="AP1744" i="1"/>
  <c r="AQ1744" i="1"/>
  <c r="AR1744" i="1"/>
  <c r="AS1744" i="1"/>
  <c r="AT1744" i="1"/>
  <c r="AU1744" i="1"/>
  <c r="AV1744" i="1"/>
  <c r="AX1744" i="1"/>
  <c r="AY1744" i="1"/>
  <c r="BA1744" i="1"/>
  <c r="BB1744" i="1"/>
  <c r="AB1745" i="1"/>
  <c r="AE1745" i="1"/>
  <c r="AF1745" i="1"/>
  <c r="AG1745" i="1"/>
  <c r="AH1745" i="1"/>
  <c r="AK1745" i="1"/>
  <c r="AL1745" i="1"/>
  <c r="AM1745" i="1"/>
  <c r="AN1745" i="1"/>
  <c r="AO1745" i="1"/>
  <c r="AP1745" i="1"/>
  <c r="AQ1745" i="1"/>
  <c r="AR1745" i="1"/>
  <c r="AS1745" i="1"/>
  <c r="AT1745" i="1"/>
  <c r="AU1745" i="1"/>
  <c r="AV1745" i="1"/>
  <c r="AX1745" i="1"/>
  <c r="AY1745" i="1"/>
  <c r="BA1745" i="1"/>
  <c r="BB1745" i="1"/>
  <c r="AB1746" i="1"/>
  <c r="AE1746" i="1"/>
  <c r="AF1746" i="1"/>
  <c r="AG1746" i="1"/>
  <c r="AH1746" i="1"/>
  <c r="AK1746" i="1"/>
  <c r="AL1746" i="1"/>
  <c r="AM1746" i="1"/>
  <c r="AN1746" i="1"/>
  <c r="AO1746" i="1"/>
  <c r="AP1746" i="1"/>
  <c r="AQ1746" i="1"/>
  <c r="AR1746" i="1"/>
  <c r="AS1746" i="1"/>
  <c r="AT1746" i="1"/>
  <c r="AU1746" i="1"/>
  <c r="AV1746" i="1"/>
  <c r="AX1746" i="1"/>
  <c r="AY1746" i="1"/>
  <c r="BA1746" i="1"/>
  <c r="BB1746" i="1"/>
  <c r="AB1747" i="1"/>
  <c r="AE1747" i="1"/>
  <c r="AF1747" i="1"/>
  <c r="AG1747" i="1"/>
  <c r="AH1747" i="1"/>
  <c r="AK1747" i="1"/>
  <c r="AL1747" i="1"/>
  <c r="AM1747" i="1"/>
  <c r="AN1747" i="1"/>
  <c r="AO1747" i="1"/>
  <c r="AP1747" i="1"/>
  <c r="AQ1747" i="1"/>
  <c r="AR1747" i="1"/>
  <c r="AS1747" i="1"/>
  <c r="AT1747" i="1"/>
  <c r="AU1747" i="1"/>
  <c r="AV1747" i="1"/>
  <c r="AX1747" i="1"/>
  <c r="AY1747" i="1"/>
  <c r="BA1747" i="1"/>
  <c r="BB1747" i="1"/>
  <c r="AB1748" i="1"/>
  <c r="AE1748" i="1"/>
  <c r="AF1748" i="1"/>
  <c r="AG1748" i="1"/>
  <c r="AH1748" i="1"/>
  <c r="AK1748" i="1"/>
  <c r="AL1748" i="1"/>
  <c r="AM1748" i="1"/>
  <c r="AN1748" i="1"/>
  <c r="AO1748" i="1"/>
  <c r="AP1748" i="1"/>
  <c r="AQ1748" i="1"/>
  <c r="AR1748" i="1"/>
  <c r="AS1748" i="1"/>
  <c r="AT1748" i="1"/>
  <c r="AU1748" i="1"/>
  <c r="AV1748" i="1"/>
  <c r="AX1748" i="1"/>
  <c r="AY1748" i="1"/>
  <c r="BA1748" i="1"/>
  <c r="BB1748" i="1"/>
  <c r="AB1749" i="1"/>
  <c r="AE1749" i="1"/>
  <c r="AF1749" i="1"/>
  <c r="AG1749" i="1"/>
  <c r="AH1749" i="1"/>
  <c r="AK1749" i="1"/>
  <c r="AL1749" i="1"/>
  <c r="AM1749" i="1"/>
  <c r="AN1749" i="1"/>
  <c r="AO1749" i="1"/>
  <c r="AP1749" i="1"/>
  <c r="AQ1749" i="1"/>
  <c r="AR1749" i="1"/>
  <c r="AS1749" i="1"/>
  <c r="AT1749" i="1"/>
  <c r="AU1749" i="1"/>
  <c r="AV1749" i="1"/>
  <c r="AX1749" i="1"/>
  <c r="AY1749" i="1"/>
  <c r="BA1749" i="1"/>
  <c r="BB1749" i="1"/>
  <c r="AB1750" i="1"/>
  <c r="AE1750" i="1"/>
  <c r="AF1750" i="1"/>
  <c r="AG1750" i="1"/>
  <c r="AH1750" i="1"/>
  <c r="AK1750" i="1"/>
  <c r="AL1750" i="1"/>
  <c r="AM1750" i="1"/>
  <c r="AN1750" i="1"/>
  <c r="AO1750" i="1"/>
  <c r="AP1750" i="1"/>
  <c r="AQ1750" i="1"/>
  <c r="AR1750" i="1"/>
  <c r="AS1750" i="1"/>
  <c r="AT1750" i="1"/>
  <c r="AU1750" i="1"/>
  <c r="AV1750" i="1"/>
  <c r="AX1750" i="1"/>
  <c r="AY1750" i="1"/>
  <c r="BA1750" i="1"/>
  <c r="BB1750" i="1"/>
  <c r="AB1751" i="1"/>
  <c r="AE1751" i="1"/>
  <c r="AF1751" i="1"/>
  <c r="AG1751" i="1"/>
  <c r="AH1751" i="1"/>
  <c r="AK1751" i="1"/>
  <c r="AL1751" i="1"/>
  <c r="AM1751" i="1"/>
  <c r="AN1751" i="1"/>
  <c r="AO1751" i="1"/>
  <c r="AP1751" i="1"/>
  <c r="AQ1751" i="1"/>
  <c r="V1751" i="1" s="1"/>
  <c r="W1751" i="1" s="1"/>
  <c r="AR1751" i="1"/>
  <c r="AS1751" i="1"/>
  <c r="AT1751" i="1"/>
  <c r="AU1751" i="1"/>
  <c r="AV1751" i="1"/>
  <c r="AX1751" i="1"/>
  <c r="AY1751" i="1"/>
  <c r="BA1751" i="1"/>
  <c r="BB1751" i="1"/>
  <c r="AB1752" i="1"/>
  <c r="AE1752" i="1"/>
  <c r="AF1752" i="1"/>
  <c r="AG1752" i="1"/>
  <c r="AH1752" i="1"/>
  <c r="AK1752" i="1"/>
  <c r="AL1752" i="1"/>
  <c r="AM1752" i="1"/>
  <c r="AN1752" i="1"/>
  <c r="AO1752" i="1"/>
  <c r="AP1752" i="1"/>
  <c r="AQ1752" i="1"/>
  <c r="AR1752" i="1"/>
  <c r="AS1752" i="1"/>
  <c r="AT1752" i="1"/>
  <c r="AU1752" i="1"/>
  <c r="AV1752" i="1"/>
  <c r="AX1752" i="1"/>
  <c r="AY1752" i="1"/>
  <c r="BA1752" i="1"/>
  <c r="BB1752" i="1"/>
  <c r="AB1753" i="1"/>
  <c r="AE1753" i="1"/>
  <c r="AF1753" i="1"/>
  <c r="AG1753" i="1"/>
  <c r="AH1753" i="1"/>
  <c r="AK1753" i="1"/>
  <c r="AL1753" i="1"/>
  <c r="AM1753" i="1"/>
  <c r="AN1753" i="1"/>
  <c r="AO1753" i="1"/>
  <c r="AP1753" i="1"/>
  <c r="AQ1753" i="1"/>
  <c r="AR1753" i="1"/>
  <c r="AS1753" i="1"/>
  <c r="AT1753" i="1"/>
  <c r="AU1753" i="1"/>
  <c r="AV1753" i="1"/>
  <c r="AX1753" i="1"/>
  <c r="AY1753" i="1"/>
  <c r="BA1753" i="1"/>
  <c r="BB1753" i="1"/>
  <c r="AB1754" i="1"/>
  <c r="AE1754" i="1"/>
  <c r="AF1754" i="1"/>
  <c r="AG1754" i="1"/>
  <c r="AH1754" i="1"/>
  <c r="AK1754" i="1"/>
  <c r="AL1754" i="1"/>
  <c r="AM1754" i="1"/>
  <c r="AN1754" i="1"/>
  <c r="AO1754" i="1"/>
  <c r="AP1754" i="1"/>
  <c r="AQ1754" i="1"/>
  <c r="AR1754" i="1"/>
  <c r="AS1754" i="1"/>
  <c r="AT1754" i="1"/>
  <c r="AU1754" i="1"/>
  <c r="AV1754" i="1"/>
  <c r="AX1754" i="1"/>
  <c r="AY1754" i="1"/>
  <c r="BA1754" i="1"/>
  <c r="BB1754" i="1"/>
  <c r="AB1755" i="1"/>
  <c r="AE1755" i="1"/>
  <c r="AF1755" i="1"/>
  <c r="AG1755" i="1"/>
  <c r="AH1755" i="1"/>
  <c r="AK1755" i="1"/>
  <c r="AL1755" i="1"/>
  <c r="AM1755" i="1"/>
  <c r="AN1755" i="1"/>
  <c r="AO1755" i="1"/>
  <c r="AP1755" i="1"/>
  <c r="AQ1755" i="1"/>
  <c r="AR1755" i="1"/>
  <c r="AS1755" i="1"/>
  <c r="AT1755" i="1"/>
  <c r="AU1755" i="1"/>
  <c r="AV1755" i="1"/>
  <c r="AX1755" i="1"/>
  <c r="AY1755" i="1"/>
  <c r="BA1755" i="1"/>
  <c r="BB1755" i="1"/>
  <c r="AB1756" i="1"/>
  <c r="AE1756" i="1"/>
  <c r="AF1756" i="1"/>
  <c r="AG1756" i="1"/>
  <c r="AH1756" i="1"/>
  <c r="AK1756" i="1"/>
  <c r="AL1756" i="1"/>
  <c r="AM1756" i="1"/>
  <c r="AN1756" i="1"/>
  <c r="AO1756" i="1"/>
  <c r="AP1756" i="1"/>
  <c r="AQ1756" i="1"/>
  <c r="AR1756" i="1"/>
  <c r="AS1756" i="1"/>
  <c r="AT1756" i="1"/>
  <c r="AU1756" i="1"/>
  <c r="AV1756" i="1"/>
  <c r="AX1756" i="1"/>
  <c r="AY1756" i="1"/>
  <c r="BA1756" i="1"/>
  <c r="BB1756" i="1"/>
  <c r="AB1757" i="1"/>
  <c r="AE1757" i="1"/>
  <c r="AF1757" i="1"/>
  <c r="AG1757" i="1"/>
  <c r="AH1757" i="1"/>
  <c r="AK1757" i="1"/>
  <c r="AL1757" i="1"/>
  <c r="AM1757" i="1"/>
  <c r="AN1757" i="1"/>
  <c r="AO1757" i="1"/>
  <c r="AP1757" i="1"/>
  <c r="AQ1757" i="1"/>
  <c r="AR1757" i="1"/>
  <c r="AS1757" i="1"/>
  <c r="AT1757" i="1"/>
  <c r="AU1757" i="1"/>
  <c r="AV1757" i="1"/>
  <c r="AX1757" i="1"/>
  <c r="AY1757" i="1"/>
  <c r="BA1757" i="1"/>
  <c r="BB1757" i="1"/>
  <c r="AB1758" i="1"/>
  <c r="AE1758" i="1"/>
  <c r="AF1758" i="1"/>
  <c r="AG1758" i="1"/>
  <c r="AH1758" i="1"/>
  <c r="AK1758" i="1"/>
  <c r="AL1758" i="1"/>
  <c r="AM1758" i="1"/>
  <c r="AN1758" i="1"/>
  <c r="AO1758" i="1"/>
  <c r="AP1758" i="1"/>
  <c r="AQ1758" i="1"/>
  <c r="AR1758" i="1"/>
  <c r="AS1758" i="1"/>
  <c r="AT1758" i="1"/>
  <c r="AU1758" i="1"/>
  <c r="AV1758" i="1"/>
  <c r="AX1758" i="1"/>
  <c r="AY1758" i="1"/>
  <c r="BA1758" i="1"/>
  <c r="BB1758" i="1"/>
  <c r="AB1759" i="1"/>
  <c r="AE1759" i="1"/>
  <c r="AF1759" i="1"/>
  <c r="AG1759" i="1"/>
  <c r="AH1759" i="1"/>
  <c r="AK1759" i="1"/>
  <c r="AL1759" i="1"/>
  <c r="AM1759" i="1"/>
  <c r="AN1759" i="1"/>
  <c r="AO1759" i="1"/>
  <c r="AP1759" i="1"/>
  <c r="AQ1759" i="1"/>
  <c r="AR1759" i="1"/>
  <c r="AS1759" i="1"/>
  <c r="AT1759" i="1"/>
  <c r="AU1759" i="1"/>
  <c r="AV1759" i="1"/>
  <c r="AX1759" i="1"/>
  <c r="AY1759" i="1"/>
  <c r="BA1759" i="1"/>
  <c r="BB1759" i="1"/>
  <c r="AB1760" i="1"/>
  <c r="AE1760" i="1"/>
  <c r="AF1760" i="1"/>
  <c r="AG1760" i="1"/>
  <c r="AH1760" i="1"/>
  <c r="AK1760" i="1"/>
  <c r="AL1760" i="1"/>
  <c r="AM1760" i="1"/>
  <c r="AN1760" i="1"/>
  <c r="AO1760" i="1"/>
  <c r="AP1760" i="1"/>
  <c r="AQ1760" i="1"/>
  <c r="AR1760" i="1"/>
  <c r="AS1760" i="1"/>
  <c r="AT1760" i="1"/>
  <c r="AU1760" i="1"/>
  <c r="AV1760" i="1"/>
  <c r="AX1760" i="1"/>
  <c r="AY1760" i="1"/>
  <c r="BA1760" i="1"/>
  <c r="BB1760" i="1"/>
  <c r="AB1761" i="1"/>
  <c r="AE1761" i="1"/>
  <c r="AF1761" i="1"/>
  <c r="AG1761" i="1"/>
  <c r="AH1761" i="1"/>
  <c r="AK1761" i="1"/>
  <c r="AL1761" i="1"/>
  <c r="AM1761" i="1"/>
  <c r="AN1761" i="1"/>
  <c r="AO1761" i="1"/>
  <c r="AP1761" i="1"/>
  <c r="AQ1761" i="1"/>
  <c r="AR1761" i="1"/>
  <c r="AS1761" i="1"/>
  <c r="AT1761" i="1"/>
  <c r="AU1761" i="1"/>
  <c r="AV1761" i="1"/>
  <c r="AX1761" i="1"/>
  <c r="AY1761" i="1"/>
  <c r="BA1761" i="1"/>
  <c r="BB1761" i="1"/>
  <c r="AB1762" i="1"/>
  <c r="AE1762" i="1"/>
  <c r="AF1762" i="1"/>
  <c r="AG1762" i="1"/>
  <c r="AH1762" i="1"/>
  <c r="AK1762" i="1"/>
  <c r="AL1762" i="1"/>
  <c r="AM1762" i="1"/>
  <c r="AN1762" i="1"/>
  <c r="AO1762" i="1"/>
  <c r="AP1762" i="1"/>
  <c r="AQ1762" i="1"/>
  <c r="AR1762" i="1"/>
  <c r="AS1762" i="1"/>
  <c r="AT1762" i="1"/>
  <c r="AU1762" i="1"/>
  <c r="AV1762" i="1"/>
  <c r="AX1762" i="1"/>
  <c r="AY1762" i="1"/>
  <c r="BA1762" i="1"/>
  <c r="BB1762" i="1"/>
  <c r="AB1763" i="1"/>
  <c r="AE1763" i="1"/>
  <c r="AF1763" i="1"/>
  <c r="AG1763" i="1"/>
  <c r="AH1763" i="1"/>
  <c r="AK1763" i="1"/>
  <c r="AL1763" i="1"/>
  <c r="AM1763" i="1"/>
  <c r="AN1763" i="1"/>
  <c r="AO1763" i="1"/>
  <c r="AP1763" i="1"/>
  <c r="AQ1763" i="1"/>
  <c r="AR1763" i="1"/>
  <c r="AS1763" i="1"/>
  <c r="AT1763" i="1"/>
  <c r="AU1763" i="1"/>
  <c r="AV1763" i="1"/>
  <c r="AX1763" i="1"/>
  <c r="AY1763" i="1"/>
  <c r="BA1763" i="1"/>
  <c r="BB1763" i="1"/>
  <c r="AB1764" i="1"/>
  <c r="AE1764" i="1"/>
  <c r="AF1764" i="1"/>
  <c r="AG1764" i="1"/>
  <c r="AH1764" i="1"/>
  <c r="AK1764" i="1"/>
  <c r="AL1764" i="1"/>
  <c r="AM1764" i="1"/>
  <c r="AN1764" i="1"/>
  <c r="AO1764" i="1"/>
  <c r="AP1764" i="1"/>
  <c r="AQ1764" i="1"/>
  <c r="AR1764" i="1"/>
  <c r="AS1764" i="1"/>
  <c r="AT1764" i="1"/>
  <c r="AU1764" i="1"/>
  <c r="AV1764" i="1"/>
  <c r="AX1764" i="1"/>
  <c r="AY1764" i="1"/>
  <c r="BA1764" i="1"/>
  <c r="BB1764" i="1"/>
  <c r="AB1765" i="1"/>
  <c r="AE1765" i="1"/>
  <c r="AF1765" i="1"/>
  <c r="AG1765" i="1"/>
  <c r="AH1765" i="1"/>
  <c r="AK1765" i="1"/>
  <c r="AL1765" i="1"/>
  <c r="AM1765" i="1"/>
  <c r="AN1765" i="1"/>
  <c r="AO1765" i="1"/>
  <c r="AP1765" i="1"/>
  <c r="AQ1765" i="1"/>
  <c r="AR1765" i="1"/>
  <c r="AS1765" i="1"/>
  <c r="AT1765" i="1"/>
  <c r="AU1765" i="1"/>
  <c r="AV1765" i="1"/>
  <c r="AX1765" i="1"/>
  <c r="AY1765" i="1"/>
  <c r="BA1765" i="1"/>
  <c r="BB1765" i="1"/>
  <c r="AB1766" i="1"/>
  <c r="AE1766" i="1"/>
  <c r="AF1766" i="1"/>
  <c r="AG1766" i="1"/>
  <c r="AH1766" i="1"/>
  <c r="AK1766" i="1"/>
  <c r="AL1766" i="1"/>
  <c r="AM1766" i="1"/>
  <c r="AN1766" i="1"/>
  <c r="AO1766" i="1"/>
  <c r="AP1766" i="1"/>
  <c r="AQ1766" i="1"/>
  <c r="AR1766" i="1"/>
  <c r="AS1766" i="1"/>
  <c r="AT1766" i="1"/>
  <c r="AU1766" i="1"/>
  <c r="AV1766" i="1"/>
  <c r="AX1766" i="1"/>
  <c r="AY1766" i="1"/>
  <c r="BA1766" i="1"/>
  <c r="BB1766" i="1"/>
  <c r="AB1767" i="1"/>
  <c r="AE1767" i="1"/>
  <c r="AF1767" i="1"/>
  <c r="AG1767" i="1"/>
  <c r="AH1767" i="1"/>
  <c r="AK1767" i="1"/>
  <c r="AL1767" i="1"/>
  <c r="AM1767" i="1"/>
  <c r="AN1767" i="1"/>
  <c r="AO1767" i="1"/>
  <c r="AP1767" i="1"/>
  <c r="AQ1767" i="1"/>
  <c r="V1767" i="1" s="1"/>
  <c r="W1767" i="1" s="1"/>
  <c r="AR1767" i="1"/>
  <c r="AS1767" i="1"/>
  <c r="AT1767" i="1"/>
  <c r="AU1767" i="1"/>
  <c r="AV1767" i="1"/>
  <c r="AX1767" i="1"/>
  <c r="AY1767" i="1"/>
  <c r="BA1767" i="1"/>
  <c r="BB1767" i="1"/>
  <c r="AB1768" i="1"/>
  <c r="AE1768" i="1"/>
  <c r="AF1768" i="1"/>
  <c r="AG1768" i="1"/>
  <c r="AH1768" i="1"/>
  <c r="AK1768" i="1"/>
  <c r="AL1768" i="1"/>
  <c r="AM1768" i="1"/>
  <c r="AN1768" i="1"/>
  <c r="AO1768" i="1"/>
  <c r="AP1768" i="1"/>
  <c r="AQ1768" i="1"/>
  <c r="AR1768" i="1"/>
  <c r="AS1768" i="1"/>
  <c r="AT1768" i="1"/>
  <c r="AU1768" i="1"/>
  <c r="AV1768" i="1"/>
  <c r="AX1768" i="1"/>
  <c r="AY1768" i="1"/>
  <c r="BA1768" i="1"/>
  <c r="BB1768" i="1"/>
  <c r="AB1769" i="1"/>
  <c r="AE1769" i="1"/>
  <c r="AF1769" i="1"/>
  <c r="AG1769" i="1"/>
  <c r="AH1769" i="1"/>
  <c r="AK1769" i="1"/>
  <c r="AL1769" i="1"/>
  <c r="AM1769" i="1"/>
  <c r="AN1769" i="1"/>
  <c r="AO1769" i="1"/>
  <c r="AP1769" i="1"/>
  <c r="AQ1769" i="1"/>
  <c r="AR1769" i="1"/>
  <c r="AS1769" i="1"/>
  <c r="AT1769" i="1"/>
  <c r="AU1769" i="1"/>
  <c r="AV1769" i="1"/>
  <c r="AX1769" i="1"/>
  <c r="AY1769" i="1"/>
  <c r="BA1769" i="1"/>
  <c r="BB1769" i="1"/>
  <c r="AB1770" i="1"/>
  <c r="AE1770" i="1"/>
  <c r="AF1770" i="1"/>
  <c r="AG1770" i="1"/>
  <c r="AH1770" i="1"/>
  <c r="AK1770" i="1"/>
  <c r="AL1770" i="1"/>
  <c r="AM1770" i="1"/>
  <c r="AN1770" i="1"/>
  <c r="AO1770" i="1"/>
  <c r="AP1770" i="1"/>
  <c r="AQ1770" i="1"/>
  <c r="AR1770" i="1"/>
  <c r="AS1770" i="1"/>
  <c r="V1770" i="1" s="1"/>
  <c r="W1770" i="1" s="1"/>
  <c r="AT1770" i="1"/>
  <c r="AU1770" i="1"/>
  <c r="AV1770" i="1"/>
  <c r="AX1770" i="1"/>
  <c r="AY1770" i="1"/>
  <c r="BA1770" i="1"/>
  <c r="BB1770" i="1"/>
  <c r="AB1771" i="1"/>
  <c r="AE1771" i="1"/>
  <c r="AF1771" i="1"/>
  <c r="AG1771" i="1"/>
  <c r="AH1771" i="1"/>
  <c r="AK1771" i="1"/>
  <c r="AL1771" i="1"/>
  <c r="AM1771" i="1"/>
  <c r="AN1771" i="1"/>
  <c r="AO1771" i="1"/>
  <c r="AP1771" i="1"/>
  <c r="AQ1771" i="1"/>
  <c r="AR1771" i="1"/>
  <c r="AS1771" i="1"/>
  <c r="AT1771" i="1"/>
  <c r="AU1771" i="1"/>
  <c r="AV1771" i="1"/>
  <c r="AX1771" i="1"/>
  <c r="AY1771" i="1"/>
  <c r="BA1771" i="1"/>
  <c r="BB1771" i="1"/>
  <c r="AB1772" i="1"/>
  <c r="AE1772" i="1"/>
  <c r="AF1772" i="1"/>
  <c r="AG1772" i="1"/>
  <c r="AH1772" i="1"/>
  <c r="AK1772" i="1"/>
  <c r="AL1772" i="1"/>
  <c r="AM1772" i="1"/>
  <c r="AN1772" i="1"/>
  <c r="AO1772" i="1"/>
  <c r="AP1772" i="1"/>
  <c r="AQ1772" i="1"/>
  <c r="AR1772" i="1"/>
  <c r="AS1772" i="1"/>
  <c r="AT1772" i="1"/>
  <c r="AU1772" i="1"/>
  <c r="AV1772" i="1"/>
  <c r="AX1772" i="1"/>
  <c r="AY1772" i="1"/>
  <c r="BA1772" i="1"/>
  <c r="BB1772" i="1"/>
  <c r="AB1773" i="1"/>
  <c r="AE1773" i="1"/>
  <c r="AF1773" i="1"/>
  <c r="AG1773" i="1"/>
  <c r="AH1773" i="1"/>
  <c r="AK1773" i="1"/>
  <c r="AL1773" i="1"/>
  <c r="AM1773" i="1"/>
  <c r="AN1773" i="1"/>
  <c r="AO1773" i="1"/>
  <c r="AP1773" i="1"/>
  <c r="AQ1773" i="1"/>
  <c r="AR1773" i="1"/>
  <c r="AS1773" i="1"/>
  <c r="AT1773" i="1"/>
  <c r="AU1773" i="1"/>
  <c r="AV1773" i="1"/>
  <c r="AX1773" i="1"/>
  <c r="AY1773" i="1"/>
  <c r="BA1773" i="1"/>
  <c r="BB1773" i="1"/>
  <c r="AB1774" i="1"/>
  <c r="AE1774" i="1"/>
  <c r="AF1774" i="1"/>
  <c r="AG1774" i="1"/>
  <c r="AH1774" i="1"/>
  <c r="AK1774" i="1"/>
  <c r="AL1774" i="1"/>
  <c r="AM1774" i="1"/>
  <c r="AN1774" i="1"/>
  <c r="AO1774" i="1"/>
  <c r="AP1774" i="1"/>
  <c r="AQ1774" i="1"/>
  <c r="AR1774" i="1"/>
  <c r="AS1774" i="1"/>
  <c r="AT1774" i="1"/>
  <c r="AU1774" i="1"/>
  <c r="AV1774" i="1"/>
  <c r="AX1774" i="1"/>
  <c r="AY1774" i="1"/>
  <c r="BA1774" i="1"/>
  <c r="BB1774" i="1"/>
  <c r="AB1775" i="1"/>
  <c r="AE1775" i="1"/>
  <c r="AF1775" i="1"/>
  <c r="AG1775" i="1"/>
  <c r="AH1775" i="1"/>
  <c r="AK1775" i="1"/>
  <c r="AL1775" i="1"/>
  <c r="AM1775" i="1"/>
  <c r="AN1775" i="1"/>
  <c r="AO1775" i="1"/>
  <c r="AP1775" i="1"/>
  <c r="AQ1775" i="1"/>
  <c r="AR1775" i="1"/>
  <c r="AS1775" i="1"/>
  <c r="AT1775" i="1"/>
  <c r="AU1775" i="1"/>
  <c r="AV1775" i="1"/>
  <c r="AX1775" i="1"/>
  <c r="AY1775" i="1"/>
  <c r="BA1775" i="1"/>
  <c r="BB1775" i="1"/>
  <c r="AB1776" i="1"/>
  <c r="AE1776" i="1"/>
  <c r="AF1776" i="1"/>
  <c r="AG1776" i="1"/>
  <c r="AH1776" i="1"/>
  <c r="AK1776" i="1"/>
  <c r="AL1776" i="1"/>
  <c r="AM1776" i="1"/>
  <c r="AN1776" i="1"/>
  <c r="AO1776" i="1"/>
  <c r="AP1776" i="1"/>
  <c r="AQ1776" i="1"/>
  <c r="AR1776" i="1"/>
  <c r="AS1776" i="1"/>
  <c r="AT1776" i="1"/>
  <c r="AU1776" i="1"/>
  <c r="AV1776" i="1"/>
  <c r="AX1776" i="1"/>
  <c r="AY1776" i="1"/>
  <c r="BA1776" i="1"/>
  <c r="BB1776" i="1"/>
  <c r="AB1777" i="1"/>
  <c r="AE1777" i="1"/>
  <c r="AF1777" i="1"/>
  <c r="AG1777" i="1"/>
  <c r="AH1777" i="1"/>
  <c r="AK1777" i="1"/>
  <c r="AL1777" i="1"/>
  <c r="AM1777" i="1"/>
  <c r="AN1777" i="1"/>
  <c r="AO1777" i="1"/>
  <c r="AP1777" i="1"/>
  <c r="AQ1777" i="1"/>
  <c r="AR1777" i="1"/>
  <c r="AS1777" i="1"/>
  <c r="AT1777" i="1"/>
  <c r="AU1777" i="1"/>
  <c r="AV1777" i="1"/>
  <c r="AX1777" i="1"/>
  <c r="AY1777" i="1"/>
  <c r="BA1777" i="1"/>
  <c r="BB1777" i="1"/>
  <c r="AB1778" i="1"/>
  <c r="AE1778" i="1"/>
  <c r="AF1778" i="1"/>
  <c r="AG1778" i="1"/>
  <c r="AH1778" i="1"/>
  <c r="AK1778" i="1"/>
  <c r="AL1778" i="1"/>
  <c r="AM1778" i="1"/>
  <c r="AN1778" i="1"/>
  <c r="AO1778" i="1"/>
  <c r="AP1778" i="1"/>
  <c r="AQ1778" i="1"/>
  <c r="AR1778" i="1"/>
  <c r="AS1778" i="1"/>
  <c r="AT1778" i="1"/>
  <c r="AU1778" i="1"/>
  <c r="AV1778" i="1"/>
  <c r="AX1778" i="1"/>
  <c r="AY1778" i="1"/>
  <c r="BA1778" i="1"/>
  <c r="BB1778" i="1"/>
  <c r="AB1779" i="1"/>
  <c r="AE1779" i="1"/>
  <c r="AF1779" i="1"/>
  <c r="AG1779" i="1"/>
  <c r="AH1779" i="1"/>
  <c r="AK1779" i="1"/>
  <c r="AL1779" i="1"/>
  <c r="AM1779" i="1"/>
  <c r="AN1779" i="1"/>
  <c r="AO1779" i="1"/>
  <c r="AP1779" i="1"/>
  <c r="AQ1779" i="1"/>
  <c r="AR1779" i="1"/>
  <c r="AS1779" i="1"/>
  <c r="AT1779" i="1"/>
  <c r="AU1779" i="1"/>
  <c r="AV1779" i="1"/>
  <c r="AX1779" i="1"/>
  <c r="AY1779" i="1"/>
  <c r="BA1779" i="1"/>
  <c r="BB1779" i="1"/>
  <c r="AB1780" i="1"/>
  <c r="AE1780" i="1"/>
  <c r="AF1780" i="1"/>
  <c r="AG1780" i="1"/>
  <c r="AH1780" i="1"/>
  <c r="AK1780" i="1"/>
  <c r="AL1780" i="1"/>
  <c r="AM1780" i="1"/>
  <c r="AN1780" i="1"/>
  <c r="AO1780" i="1"/>
  <c r="AP1780" i="1"/>
  <c r="AQ1780" i="1"/>
  <c r="AR1780" i="1"/>
  <c r="AS1780" i="1"/>
  <c r="AT1780" i="1"/>
  <c r="AU1780" i="1"/>
  <c r="AV1780" i="1"/>
  <c r="AX1780" i="1"/>
  <c r="AY1780" i="1"/>
  <c r="BA1780" i="1"/>
  <c r="BB1780" i="1"/>
  <c r="AB1781" i="1"/>
  <c r="AE1781" i="1"/>
  <c r="AF1781" i="1"/>
  <c r="AG1781" i="1"/>
  <c r="AH1781" i="1"/>
  <c r="AK1781" i="1"/>
  <c r="AL1781" i="1"/>
  <c r="AM1781" i="1"/>
  <c r="AN1781" i="1"/>
  <c r="AO1781" i="1"/>
  <c r="AP1781" i="1"/>
  <c r="AQ1781" i="1"/>
  <c r="AR1781" i="1"/>
  <c r="AS1781" i="1"/>
  <c r="AT1781" i="1"/>
  <c r="AU1781" i="1"/>
  <c r="AV1781" i="1"/>
  <c r="AX1781" i="1"/>
  <c r="AY1781" i="1"/>
  <c r="BA1781" i="1"/>
  <c r="BB1781" i="1"/>
  <c r="AB1782" i="1"/>
  <c r="AE1782" i="1"/>
  <c r="AF1782" i="1"/>
  <c r="AG1782" i="1"/>
  <c r="AH1782" i="1"/>
  <c r="AK1782" i="1"/>
  <c r="AL1782" i="1"/>
  <c r="AM1782" i="1"/>
  <c r="AN1782" i="1"/>
  <c r="AO1782" i="1"/>
  <c r="AP1782" i="1"/>
  <c r="AQ1782" i="1"/>
  <c r="AR1782" i="1"/>
  <c r="AS1782" i="1"/>
  <c r="AT1782" i="1"/>
  <c r="AU1782" i="1"/>
  <c r="AV1782" i="1"/>
  <c r="AX1782" i="1"/>
  <c r="AY1782" i="1"/>
  <c r="BA1782" i="1"/>
  <c r="BB1782" i="1"/>
  <c r="AB1783" i="1"/>
  <c r="AE1783" i="1"/>
  <c r="AF1783" i="1"/>
  <c r="AG1783" i="1"/>
  <c r="AH1783" i="1"/>
  <c r="AK1783" i="1"/>
  <c r="AL1783" i="1"/>
  <c r="AM1783" i="1"/>
  <c r="AN1783" i="1"/>
  <c r="AO1783" i="1"/>
  <c r="AP1783" i="1"/>
  <c r="AQ1783" i="1"/>
  <c r="AR1783" i="1"/>
  <c r="AS1783" i="1"/>
  <c r="AT1783" i="1"/>
  <c r="AU1783" i="1"/>
  <c r="AV1783" i="1"/>
  <c r="AX1783" i="1"/>
  <c r="AY1783" i="1"/>
  <c r="BA1783" i="1"/>
  <c r="BB1783" i="1"/>
  <c r="AB1784" i="1"/>
  <c r="AE1784" i="1"/>
  <c r="AF1784" i="1"/>
  <c r="AG1784" i="1"/>
  <c r="AH1784" i="1"/>
  <c r="AK1784" i="1"/>
  <c r="AL1784" i="1"/>
  <c r="AM1784" i="1"/>
  <c r="AN1784" i="1"/>
  <c r="AO1784" i="1"/>
  <c r="AP1784" i="1"/>
  <c r="AQ1784" i="1"/>
  <c r="AR1784" i="1"/>
  <c r="AS1784" i="1"/>
  <c r="V1784" i="1" s="1"/>
  <c r="W1784" i="1" s="1"/>
  <c r="AT1784" i="1"/>
  <c r="AU1784" i="1"/>
  <c r="AV1784" i="1"/>
  <c r="AX1784" i="1"/>
  <c r="AY1784" i="1"/>
  <c r="BA1784" i="1"/>
  <c r="BB1784" i="1"/>
  <c r="AB1785" i="1"/>
  <c r="AE1785" i="1"/>
  <c r="AF1785" i="1"/>
  <c r="AG1785" i="1"/>
  <c r="AH1785" i="1"/>
  <c r="AK1785" i="1"/>
  <c r="AL1785" i="1"/>
  <c r="AM1785" i="1"/>
  <c r="AN1785" i="1"/>
  <c r="AO1785" i="1"/>
  <c r="AP1785" i="1"/>
  <c r="AQ1785" i="1"/>
  <c r="AR1785" i="1"/>
  <c r="AS1785" i="1"/>
  <c r="AT1785" i="1"/>
  <c r="AU1785" i="1"/>
  <c r="AV1785" i="1"/>
  <c r="AX1785" i="1"/>
  <c r="AY1785" i="1"/>
  <c r="BA1785" i="1"/>
  <c r="BB1785" i="1"/>
  <c r="AB1786" i="1"/>
  <c r="AE1786" i="1"/>
  <c r="AF1786" i="1"/>
  <c r="AG1786" i="1"/>
  <c r="AH1786" i="1"/>
  <c r="AK1786" i="1"/>
  <c r="AL1786" i="1"/>
  <c r="AM1786" i="1"/>
  <c r="AN1786" i="1"/>
  <c r="AO1786" i="1"/>
  <c r="AP1786" i="1"/>
  <c r="AQ1786" i="1"/>
  <c r="AR1786" i="1"/>
  <c r="AS1786" i="1"/>
  <c r="AT1786" i="1"/>
  <c r="AU1786" i="1"/>
  <c r="AV1786" i="1"/>
  <c r="AX1786" i="1"/>
  <c r="AY1786" i="1"/>
  <c r="BA1786" i="1"/>
  <c r="BB1786" i="1"/>
  <c r="AB1787" i="1"/>
  <c r="AE1787" i="1"/>
  <c r="AF1787" i="1"/>
  <c r="AG1787" i="1"/>
  <c r="AH1787" i="1"/>
  <c r="AK1787" i="1"/>
  <c r="AL1787" i="1"/>
  <c r="AM1787" i="1"/>
  <c r="AN1787" i="1"/>
  <c r="AO1787" i="1"/>
  <c r="AP1787" i="1"/>
  <c r="AQ1787" i="1"/>
  <c r="AR1787" i="1"/>
  <c r="AS1787" i="1"/>
  <c r="AT1787" i="1"/>
  <c r="AU1787" i="1"/>
  <c r="AV1787" i="1"/>
  <c r="AX1787" i="1"/>
  <c r="AY1787" i="1"/>
  <c r="BA1787" i="1"/>
  <c r="BB1787" i="1"/>
  <c r="AB1788" i="1"/>
  <c r="AE1788" i="1"/>
  <c r="AF1788" i="1"/>
  <c r="AG1788" i="1"/>
  <c r="AH1788" i="1"/>
  <c r="AK1788" i="1"/>
  <c r="AL1788" i="1"/>
  <c r="AM1788" i="1"/>
  <c r="AN1788" i="1"/>
  <c r="AO1788" i="1"/>
  <c r="AP1788" i="1"/>
  <c r="AQ1788" i="1"/>
  <c r="AR1788" i="1"/>
  <c r="AS1788" i="1"/>
  <c r="AT1788" i="1"/>
  <c r="AU1788" i="1"/>
  <c r="AV1788" i="1"/>
  <c r="AX1788" i="1"/>
  <c r="AY1788" i="1"/>
  <c r="BA1788" i="1"/>
  <c r="BB1788" i="1"/>
  <c r="AB1789" i="1"/>
  <c r="AE1789" i="1"/>
  <c r="AF1789" i="1"/>
  <c r="AG1789" i="1"/>
  <c r="AH1789" i="1"/>
  <c r="AK1789" i="1"/>
  <c r="AL1789" i="1"/>
  <c r="AM1789" i="1"/>
  <c r="AN1789" i="1"/>
  <c r="AO1789" i="1"/>
  <c r="AP1789" i="1"/>
  <c r="AQ1789" i="1"/>
  <c r="AR1789" i="1"/>
  <c r="AS1789" i="1"/>
  <c r="AT1789" i="1"/>
  <c r="AU1789" i="1"/>
  <c r="AV1789" i="1"/>
  <c r="AX1789" i="1"/>
  <c r="AY1789" i="1"/>
  <c r="BA1789" i="1"/>
  <c r="BB1789" i="1"/>
  <c r="AB1790" i="1"/>
  <c r="AE1790" i="1"/>
  <c r="AF1790" i="1"/>
  <c r="AG1790" i="1"/>
  <c r="AH1790" i="1"/>
  <c r="AK1790" i="1"/>
  <c r="AL1790" i="1"/>
  <c r="AM1790" i="1"/>
  <c r="AN1790" i="1"/>
  <c r="AO1790" i="1"/>
  <c r="AP1790" i="1"/>
  <c r="AQ1790" i="1"/>
  <c r="AR1790" i="1"/>
  <c r="AS1790" i="1"/>
  <c r="V1790" i="1" s="1"/>
  <c r="W1790" i="1" s="1"/>
  <c r="AT1790" i="1"/>
  <c r="AU1790" i="1"/>
  <c r="AV1790" i="1"/>
  <c r="AX1790" i="1"/>
  <c r="AY1790" i="1"/>
  <c r="BA1790" i="1"/>
  <c r="BB1790" i="1"/>
  <c r="AB1791" i="1"/>
  <c r="AE1791" i="1"/>
  <c r="AF1791" i="1"/>
  <c r="AG1791" i="1"/>
  <c r="AH1791" i="1"/>
  <c r="AK1791" i="1"/>
  <c r="AL1791" i="1"/>
  <c r="AM1791" i="1"/>
  <c r="AN1791" i="1"/>
  <c r="AO1791" i="1"/>
  <c r="AP1791" i="1"/>
  <c r="AQ1791" i="1"/>
  <c r="AR1791" i="1"/>
  <c r="AS1791" i="1"/>
  <c r="AT1791" i="1"/>
  <c r="AU1791" i="1"/>
  <c r="AV1791" i="1"/>
  <c r="AX1791" i="1"/>
  <c r="AY1791" i="1"/>
  <c r="BA1791" i="1"/>
  <c r="BB1791" i="1"/>
  <c r="AB1792" i="1"/>
  <c r="AE1792" i="1"/>
  <c r="AF1792" i="1"/>
  <c r="AG1792" i="1"/>
  <c r="AH1792" i="1"/>
  <c r="AK1792" i="1"/>
  <c r="AL1792" i="1"/>
  <c r="AM1792" i="1"/>
  <c r="AN1792" i="1"/>
  <c r="AO1792" i="1"/>
  <c r="AP1792" i="1"/>
  <c r="AQ1792" i="1"/>
  <c r="AR1792" i="1"/>
  <c r="AS1792" i="1"/>
  <c r="AT1792" i="1"/>
  <c r="AU1792" i="1"/>
  <c r="AV1792" i="1"/>
  <c r="AX1792" i="1"/>
  <c r="AY1792" i="1"/>
  <c r="BA1792" i="1"/>
  <c r="BB1792" i="1"/>
  <c r="AB1793" i="1"/>
  <c r="AE1793" i="1"/>
  <c r="AF1793" i="1"/>
  <c r="AG1793" i="1"/>
  <c r="AH1793" i="1"/>
  <c r="AK1793" i="1"/>
  <c r="AL1793" i="1"/>
  <c r="AM1793" i="1"/>
  <c r="AN1793" i="1"/>
  <c r="AO1793" i="1"/>
  <c r="AP1793" i="1"/>
  <c r="AQ1793" i="1"/>
  <c r="AR1793" i="1"/>
  <c r="AS1793" i="1"/>
  <c r="AT1793" i="1"/>
  <c r="AU1793" i="1"/>
  <c r="AV1793" i="1"/>
  <c r="AX1793" i="1"/>
  <c r="AY1793" i="1"/>
  <c r="BA1793" i="1"/>
  <c r="BB1793" i="1"/>
  <c r="AB1794" i="1"/>
  <c r="AE1794" i="1"/>
  <c r="AF1794" i="1"/>
  <c r="AG1794" i="1"/>
  <c r="AH1794" i="1"/>
  <c r="AK1794" i="1"/>
  <c r="AL1794" i="1"/>
  <c r="AM1794" i="1"/>
  <c r="AN1794" i="1"/>
  <c r="AO1794" i="1"/>
  <c r="AP1794" i="1"/>
  <c r="AQ1794" i="1"/>
  <c r="AR1794" i="1"/>
  <c r="AS1794" i="1"/>
  <c r="V1794" i="1" s="1"/>
  <c r="W1794" i="1" s="1"/>
  <c r="AT1794" i="1"/>
  <c r="AU1794" i="1"/>
  <c r="AV1794" i="1"/>
  <c r="AX1794" i="1"/>
  <c r="AY1794" i="1"/>
  <c r="BA1794" i="1"/>
  <c r="BB1794" i="1"/>
  <c r="AB1795" i="1"/>
  <c r="AE1795" i="1"/>
  <c r="AF1795" i="1"/>
  <c r="AG1795" i="1"/>
  <c r="AH1795" i="1"/>
  <c r="AK1795" i="1"/>
  <c r="AL1795" i="1"/>
  <c r="AM1795" i="1"/>
  <c r="AN1795" i="1"/>
  <c r="AO1795" i="1"/>
  <c r="AP1795" i="1"/>
  <c r="AQ1795" i="1"/>
  <c r="AR1795" i="1"/>
  <c r="AS1795" i="1"/>
  <c r="AT1795" i="1"/>
  <c r="AU1795" i="1"/>
  <c r="AV1795" i="1"/>
  <c r="AX1795" i="1"/>
  <c r="AY1795" i="1"/>
  <c r="BA1795" i="1"/>
  <c r="BB1795" i="1"/>
  <c r="AB1796" i="1"/>
  <c r="AE1796" i="1"/>
  <c r="AF1796" i="1"/>
  <c r="AG1796" i="1"/>
  <c r="AH1796" i="1"/>
  <c r="AK1796" i="1"/>
  <c r="AL1796" i="1"/>
  <c r="AM1796" i="1"/>
  <c r="AN1796" i="1"/>
  <c r="AO1796" i="1"/>
  <c r="AP1796" i="1"/>
  <c r="AQ1796" i="1"/>
  <c r="AR1796" i="1"/>
  <c r="AS1796" i="1"/>
  <c r="AT1796" i="1"/>
  <c r="AU1796" i="1"/>
  <c r="AV1796" i="1"/>
  <c r="AX1796" i="1"/>
  <c r="AY1796" i="1"/>
  <c r="BA1796" i="1"/>
  <c r="BB1796" i="1"/>
  <c r="AB1797" i="1"/>
  <c r="AE1797" i="1"/>
  <c r="AF1797" i="1"/>
  <c r="AG1797" i="1"/>
  <c r="AH1797" i="1"/>
  <c r="AK1797" i="1"/>
  <c r="AL1797" i="1"/>
  <c r="AM1797" i="1"/>
  <c r="AN1797" i="1"/>
  <c r="AO1797" i="1"/>
  <c r="AP1797" i="1"/>
  <c r="AQ1797" i="1"/>
  <c r="AR1797" i="1"/>
  <c r="AS1797" i="1"/>
  <c r="AT1797" i="1"/>
  <c r="AU1797" i="1"/>
  <c r="AV1797" i="1"/>
  <c r="AX1797" i="1"/>
  <c r="AY1797" i="1"/>
  <c r="BA1797" i="1"/>
  <c r="BB1797" i="1"/>
  <c r="AB1798" i="1"/>
  <c r="AD1798" i="1"/>
  <c r="AE1798" i="1"/>
  <c r="AF1798" i="1"/>
  <c r="AG1798" i="1"/>
  <c r="AH1798" i="1"/>
  <c r="AK1798" i="1"/>
  <c r="AL1798" i="1"/>
  <c r="AM1798" i="1"/>
  <c r="AN1798" i="1"/>
  <c r="AO1798" i="1"/>
  <c r="AP1798" i="1"/>
  <c r="AQ1798" i="1"/>
  <c r="AR1798" i="1"/>
  <c r="AS1798" i="1"/>
  <c r="AT1798" i="1"/>
  <c r="AU1798" i="1"/>
  <c r="AV1798" i="1"/>
  <c r="AX1798" i="1"/>
  <c r="AY1798" i="1"/>
  <c r="BA1798" i="1"/>
  <c r="BB1798" i="1"/>
  <c r="AB1799" i="1"/>
  <c r="AE1799" i="1"/>
  <c r="AF1799" i="1"/>
  <c r="AG1799" i="1"/>
  <c r="AH1799" i="1"/>
  <c r="AK1799" i="1"/>
  <c r="AL1799" i="1"/>
  <c r="AM1799" i="1"/>
  <c r="AN1799" i="1"/>
  <c r="AO1799" i="1"/>
  <c r="AP1799" i="1"/>
  <c r="AQ1799" i="1"/>
  <c r="AR1799" i="1"/>
  <c r="AS1799" i="1"/>
  <c r="AT1799" i="1"/>
  <c r="AU1799" i="1"/>
  <c r="AV1799" i="1"/>
  <c r="AX1799" i="1"/>
  <c r="AY1799" i="1"/>
  <c r="BA1799" i="1"/>
  <c r="BB1799" i="1"/>
  <c r="AB1800" i="1"/>
  <c r="AE1800" i="1"/>
  <c r="AF1800" i="1"/>
  <c r="AG1800" i="1"/>
  <c r="AH1800" i="1"/>
  <c r="AK1800" i="1"/>
  <c r="AL1800" i="1"/>
  <c r="AM1800" i="1"/>
  <c r="AN1800" i="1"/>
  <c r="AO1800" i="1"/>
  <c r="AP1800" i="1"/>
  <c r="AQ1800" i="1"/>
  <c r="AR1800" i="1"/>
  <c r="AS1800" i="1"/>
  <c r="AT1800" i="1"/>
  <c r="AU1800" i="1"/>
  <c r="AV1800" i="1"/>
  <c r="AX1800" i="1"/>
  <c r="AY1800" i="1"/>
  <c r="BA1800" i="1"/>
  <c r="BB1800" i="1"/>
  <c r="AB1801" i="1"/>
  <c r="AE1801" i="1"/>
  <c r="AF1801" i="1"/>
  <c r="AG1801" i="1"/>
  <c r="AH1801" i="1"/>
  <c r="AK1801" i="1"/>
  <c r="AL1801" i="1"/>
  <c r="AM1801" i="1"/>
  <c r="AN1801" i="1"/>
  <c r="AO1801" i="1"/>
  <c r="AP1801" i="1"/>
  <c r="AQ1801" i="1"/>
  <c r="AR1801" i="1"/>
  <c r="AS1801" i="1"/>
  <c r="AT1801" i="1"/>
  <c r="AU1801" i="1"/>
  <c r="AV1801" i="1"/>
  <c r="AX1801" i="1"/>
  <c r="AY1801" i="1"/>
  <c r="BA1801" i="1"/>
  <c r="BB1801" i="1"/>
  <c r="AB1802" i="1"/>
  <c r="AE1802" i="1"/>
  <c r="AF1802" i="1"/>
  <c r="AG1802" i="1"/>
  <c r="AH1802" i="1"/>
  <c r="AK1802" i="1"/>
  <c r="AL1802" i="1"/>
  <c r="AM1802" i="1"/>
  <c r="AN1802" i="1"/>
  <c r="AO1802" i="1"/>
  <c r="AP1802" i="1"/>
  <c r="AQ1802" i="1"/>
  <c r="AR1802" i="1"/>
  <c r="AS1802" i="1"/>
  <c r="AT1802" i="1"/>
  <c r="AU1802" i="1"/>
  <c r="AV1802" i="1"/>
  <c r="AX1802" i="1"/>
  <c r="AY1802" i="1"/>
  <c r="BA1802" i="1"/>
  <c r="BB1802" i="1"/>
  <c r="AB1803" i="1"/>
  <c r="AE1803" i="1"/>
  <c r="AF1803" i="1"/>
  <c r="AG1803" i="1"/>
  <c r="AH1803" i="1"/>
  <c r="AK1803" i="1"/>
  <c r="AL1803" i="1"/>
  <c r="AM1803" i="1"/>
  <c r="AN1803" i="1"/>
  <c r="AO1803" i="1"/>
  <c r="AP1803" i="1"/>
  <c r="AQ1803" i="1"/>
  <c r="AR1803" i="1"/>
  <c r="AS1803" i="1"/>
  <c r="AT1803" i="1"/>
  <c r="AU1803" i="1"/>
  <c r="AV1803" i="1"/>
  <c r="AX1803" i="1"/>
  <c r="AY1803" i="1"/>
  <c r="BA1803" i="1"/>
  <c r="BB1803" i="1"/>
  <c r="AB1804" i="1"/>
  <c r="AE1804" i="1"/>
  <c r="AF1804" i="1"/>
  <c r="AG1804" i="1"/>
  <c r="AH1804" i="1"/>
  <c r="AK1804" i="1"/>
  <c r="AL1804" i="1"/>
  <c r="AM1804" i="1"/>
  <c r="AN1804" i="1"/>
  <c r="AO1804" i="1"/>
  <c r="AP1804" i="1"/>
  <c r="AQ1804" i="1"/>
  <c r="AR1804" i="1"/>
  <c r="AS1804" i="1"/>
  <c r="AT1804" i="1"/>
  <c r="AU1804" i="1"/>
  <c r="AV1804" i="1"/>
  <c r="AX1804" i="1"/>
  <c r="AY1804" i="1"/>
  <c r="BA1804" i="1"/>
  <c r="BB1804" i="1"/>
  <c r="AB1805" i="1"/>
  <c r="AE1805" i="1"/>
  <c r="AF1805" i="1"/>
  <c r="AG1805" i="1"/>
  <c r="AH1805" i="1"/>
  <c r="AK1805" i="1"/>
  <c r="AL1805" i="1"/>
  <c r="AM1805" i="1"/>
  <c r="AN1805" i="1"/>
  <c r="AO1805" i="1"/>
  <c r="AP1805" i="1"/>
  <c r="AQ1805" i="1"/>
  <c r="AR1805" i="1"/>
  <c r="AS1805" i="1"/>
  <c r="AT1805" i="1"/>
  <c r="AU1805" i="1"/>
  <c r="AV1805" i="1"/>
  <c r="AX1805" i="1"/>
  <c r="AY1805" i="1"/>
  <c r="BA1805" i="1"/>
  <c r="BB1805" i="1"/>
  <c r="AB1806" i="1"/>
  <c r="AE1806" i="1"/>
  <c r="AF1806" i="1"/>
  <c r="AG1806" i="1"/>
  <c r="AH1806" i="1"/>
  <c r="AK1806" i="1"/>
  <c r="AL1806" i="1"/>
  <c r="AM1806" i="1"/>
  <c r="AN1806" i="1"/>
  <c r="AO1806" i="1"/>
  <c r="AP1806" i="1"/>
  <c r="AQ1806" i="1"/>
  <c r="AR1806" i="1"/>
  <c r="AS1806" i="1"/>
  <c r="AT1806" i="1"/>
  <c r="AU1806" i="1"/>
  <c r="AV1806" i="1"/>
  <c r="AX1806" i="1"/>
  <c r="AY1806" i="1"/>
  <c r="BA1806" i="1"/>
  <c r="BB1806" i="1"/>
  <c r="AB1807" i="1"/>
  <c r="AE1807" i="1"/>
  <c r="AF1807" i="1"/>
  <c r="AG1807" i="1"/>
  <c r="AH1807" i="1"/>
  <c r="AK1807" i="1"/>
  <c r="AL1807" i="1"/>
  <c r="AM1807" i="1"/>
  <c r="AN1807" i="1"/>
  <c r="AO1807" i="1"/>
  <c r="AP1807" i="1"/>
  <c r="AQ1807" i="1"/>
  <c r="AR1807" i="1"/>
  <c r="AS1807" i="1"/>
  <c r="AT1807" i="1"/>
  <c r="AU1807" i="1"/>
  <c r="AV1807" i="1"/>
  <c r="AX1807" i="1"/>
  <c r="AY1807" i="1"/>
  <c r="BA1807" i="1"/>
  <c r="BB1807" i="1"/>
  <c r="AB1808" i="1"/>
  <c r="AE1808" i="1"/>
  <c r="AF1808" i="1"/>
  <c r="AG1808" i="1"/>
  <c r="AH1808" i="1"/>
  <c r="AK1808" i="1"/>
  <c r="AL1808" i="1"/>
  <c r="AM1808" i="1"/>
  <c r="AN1808" i="1"/>
  <c r="AO1808" i="1"/>
  <c r="AP1808" i="1"/>
  <c r="AQ1808" i="1"/>
  <c r="AR1808" i="1"/>
  <c r="AS1808" i="1"/>
  <c r="AT1808" i="1"/>
  <c r="AU1808" i="1"/>
  <c r="AV1808" i="1"/>
  <c r="AX1808" i="1"/>
  <c r="AY1808" i="1"/>
  <c r="BA1808" i="1"/>
  <c r="BB1808" i="1"/>
  <c r="AB1809" i="1"/>
  <c r="AE1809" i="1"/>
  <c r="AF1809" i="1"/>
  <c r="AG1809" i="1"/>
  <c r="AH1809" i="1"/>
  <c r="AK1809" i="1"/>
  <c r="AL1809" i="1"/>
  <c r="AM1809" i="1"/>
  <c r="AN1809" i="1"/>
  <c r="AO1809" i="1"/>
  <c r="AP1809" i="1"/>
  <c r="AQ1809" i="1"/>
  <c r="AR1809" i="1"/>
  <c r="AS1809" i="1"/>
  <c r="AT1809" i="1"/>
  <c r="AU1809" i="1"/>
  <c r="AV1809" i="1"/>
  <c r="AX1809" i="1"/>
  <c r="AY1809" i="1"/>
  <c r="BA1809" i="1"/>
  <c r="BB1809" i="1"/>
  <c r="AB1810" i="1"/>
  <c r="AE1810" i="1"/>
  <c r="AF1810" i="1"/>
  <c r="AG1810" i="1"/>
  <c r="AH1810" i="1"/>
  <c r="AK1810" i="1"/>
  <c r="AL1810" i="1"/>
  <c r="AM1810" i="1"/>
  <c r="AN1810" i="1"/>
  <c r="AO1810" i="1"/>
  <c r="AP1810" i="1"/>
  <c r="AQ1810" i="1"/>
  <c r="AR1810" i="1"/>
  <c r="AS1810" i="1"/>
  <c r="AT1810" i="1"/>
  <c r="AU1810" i="1"/>
  <c r="AV1810" i="1"/>
  <c r="AX1810" i="1"/>
  <c r="AY1810" i="1"/>
  <c r="BA1810" i="1"/>
  <c r="BB1810" i="1"/>
  <c r="AB1811" i="1"/>
  <c r="AE1811" i="1"/>
  <c r="AF1811" i="1"/>
  <c r="AG1811" i="1"/>
  <c r="AH1811" i="1"/>
  <c r="AK1811" i="1"/>
  <c r="AL1811" i="1"/>
  <c r="AM1811" i="1"/>
  <c r="AN1811" i="1"/>
  <c r="AO1811" i="1"/>
  <c r="AP1811" i="1"/>
  <c r="AQ1811" i="1"/>
  <c r="AR1811" i="1"/>
  <c r="AS1811" i="1"/>
  <c r="AT1811" i="1"/>
  <c r="AU1811" i="1"/>
  <c r="AV1811" i="1"/>
  <c r="AX1811" i="1"/>
  <c r="AY1811" i="1"/>
  <c r="BA1811" i="1"/>
  <c r="BB1811" i="1"/>
  <c r="AB1812" i="1"/>
  <c r="AE1812" i="1"/>
  <c r="AF1812" i="1"/>
  <c r="AG1812" i="1"/>
  <c r="AH1812" i="1"/>
  <c r="AK1812" i="1"/>
  <c r="AL1812" i="1"/>
  <c r="AM1812" i="1"/>
  <c r="AN1812" i="1"/>
  <c r="AO1812" i="1"/>
  <c r="AP1812" i="1"/>
  <c r="AQ1812" i="1"/>
  <c r="AR1812" i="1"/>
  <c r="AS1812" i="1"/>
  <c r="AT1812" i="1"/>
  <c r="AU1812" i="1"/>
  <c r="AV1812" i="1"/>
  <c r="AX1812" i="1"/>
  <c r="AY1812" i="1"/>
  <c r="BA1812" i="1"/>
  <c r="BB1812" i="1"/>
  <c r="AB1813" i="1"/>
  <c r="AE1813" i="1"/>
  <c r="AF1813" i="1"/>
  <c r="AG1813" i="1"/>
  <c r="AH1813" i="1"/>
  <c r="AK1813" i="1"/>
  <c r="AL1813" i="1"/>
  <c r="AM1813" i="1"/>
  <c r="AN1813" i="1"/>
  <c r="AO1813" i="1"/>
  <c r="AP1813" i="1"/>
  <c r="AQ1813" i="1"/>
  <c r="AR1813" i="1"/>
  <c r="AS1813" i="1"/>
  <c r="AT1813" i="1"/>
  <c r="AU1813" i="1"/>
  <c r="AV1813" i="1"/>
  <c r="AX1813" i="1"/>
  <c r="AY1813" i="1"/>
  <c r="BA1813" i="1"/>
  <c r="BB1813" i="1"/>
  <c r="AB1814" i="1"/>
  <c r="AE1814" i="1"/>
  <c r="AF1814" i="1"/>
  <c r="AG1814" i="1"/>
  <c r="AH1814" i="1"/>
  <c r="AK1814" i="1"/>
  <c r="AL1814" i="1"/>
  <c r="AM1814" i="1"/>
  <c r="AN1814" i="1"/>
  <c r="AO1814" i="1"/>
  <c r="AP1814" i="1"/>
  <c r="AQ1814" i="1"/>
  <c r="V1814" i="1" s="1"/>
  <c r="W1814" i="1" s="1"/>
  <c r="AR1814" i="1"/>
  <c r="AS1814" i="1"/>
  <c r="AT1814" i="1"/>
  <c r="AU1814" i="1"/>
  <c r="AV1814" i="1"/>
  <c r="AX1814" i="1"/>
  <c r="AY1814" i="1"/>
  <c r="BA1814" i="1"/>
  <c r="BB1814" i="1"/>
  <c r="AB1815" i="1"/>
  <c r="AE1815" i="1"/>
  <c r="AF1815" i="1"/>
  <c r="AG1815" i="1"/>
  <c r="AH1815" i="1"/>
  <c r="AK1815" i="1"/>
  <c r="AL1815" i="1"/>
  <c r="AM1815" i="1"/>
  <c r="AN1815" i="1"/>
  <c r="AO1815" i="1"/>
  <c r="AP1815" i="1"/>
  <c r="AQ1815" i="1"/>
  <c r="AR1815" i="1"/>
  <c r="AS1815" i="1"/>
  <c r="AT1815" i="1"/>
  <c r="AU1815" i="1"/>
  <c r="AV1815" i="1"/>
  <c r="AX1815" i="1"/>
  <c r="AY1815" i="1"/>
  <c r="BA1815" i="1"/>
  <c r="BB1815" i="1"/>
  <c r="AB1816" i="1"/>
  <c r="AE1816" i="1"/>
  <c r="AF1816" i="1"/>
  <c r="AG1816" i="1"/>
  <c r="AH1816" i="1"/>
  <c r="AK1816" i="1"/>
  <c r="AL1816" i="1"/>
  <c r="AM1816" i="1"/>
  <c r="AN1816" i="1"/>
  <c r="AO1816" i="1"/>
  <c r="AP1816" i="1"/>
  <c r="AQ1816" i="1"/>
  <c r="V1816" i="1" s="1"/>
  <c r="W1816" i="1" s="1"/>
  <c r="AR1816" i="1"/>
  <c r="AS1816" i="1"/>
  <c r="AT1816" i="1"/>
  <c r="AU1816" i="1"/>
  <c r="AV1816" i="1"/>
  <c r="AX1816" i="1"/>
  <c r="AY1816" i="1"/>
  <c r="BA1816" i="1"/>
  <c r="BB1816" i="1"/>
  <c r="AB1817" i="1"/>
  <c r="AE1817" i="1"/>
  <c r="AF1817" i="1"/>
  <c r="AG1817" i="1"/>
  <c r="AH1817" i="1"/>
  <c r="AK1817" i="1"/>
  <c r="AL1817" i="1"/>
  <c r="AM1817" i="1"/>
  <c r="AN1817" i="1"/>
  <c r="AO1817" i="1"/>
  <c r="AP1817" i="1"/>
  <c r="AQ1817" i="1"/>
  <c r="AR1817" i="1"/>
  <c r="AS1817" i="1"/>
  <c r="AT1817" i="1"/>
  <c r="AU1817" i="1"/>
  <c r="AV1817" i="1"/>
  <c r="AX1817" i="1"/>
  <c r="AY1817" i="1"/>
  <c r="BA1817" i="1"/>
  <c r="BB1817" i="1"/>
  <c r="AB1818" i="1"/>
  <c r="AE1818" i="1"/>
  <c r="AF1818" i="1"/>
  <c r="AG1818" i="1"/>
  <c r="AH1818" i="1"/>
  <c r="AK1818" i="1"/>
  <c r="AL1818" i="1"/>
  <c r="AM1818" i="1"/>
  <c r="AN1818" i="1"/>
  <c r="AO1818" i="1"/>
  <c r="AP1818" i="1"/>
  <c r="AQ1818" i="1"/>
  <c r="AR1818" i="1"/>
  <c r="AS1818" i="1"/>
  <c r="AT1818" i="1"/>
  <c r="AU1818" i="1"/>
  <c r="AV1818" i="1"/>
  <c r="AX1818" i="1"/>
  <c r="AY1818" i="1"/>
  <c r="BA1818" i="1"/>
  <c r="BB1818" i="1"/>
  <c r="AB1819" i="1"/>
  <c r="AE1819" i="1"/>
  <c r="AF1819" i="1"/>
  <c r="AG1819" i="1"/>
  <c r="AH1819" i="1"/>
  <c r="AK1819" i="1"/>
  <c r="AL1819" i="1"/>
  <c r="AM1819" i="1"/>
  <c r="AN1819" i="1"/>
  <c r="AO1819" i="1"/>
  <c r="AP1819" i="1"/>
  <c r="AQ1819" i="1"/>
  <c r="AR1819" i="1"/>
  <c r="AS1819" i="1"/>
  <c r="AT1819" i="1"/>
  <c r="AU1819" i="1"/>
  <c r="AV1819" i="1"/>
  <c r="AX1819" i="1"/>
  <c r="AY1819" i="1"/>
  <c r="BA1819" i="1"/>
  <c r="BB1819" i="1"/>
  <c r="AB1820" i="1"/>
  <c r="AE1820" i="1"/>
  <c r="AF1820" i="1"/>
  <c r="AG1820" i="1"/>
  <c r="AH1820" i="1"/>
  <c r="AK1820" i="1"/>
  <c r="AL1820" i="1"/>
  <c r="AM1820" i="1"/>
  <c r="AN1820" i="1"/>
  <c r="AO1820" i="1"/>
  <c r="AP1820" i="1"/>
  <c r="AQ1820" i="1"/>
  <c r="AR1820" i="1"/>
  <c r="AS1820" i="1"/>
  <c r="AT1820" i="1"/>
  <c r="AU1820" i="1"/>
  <c r="AV1820" i="1"/>
  <c r="AX1820" i="1"/>
  <c r="AY1820" i="1"/>
  <c r="BA1820" i="1"/>
  <c r="BB1820" i="1"/>
  <c r="AB1821" i="1"/>
  <c r="AE1821" i="1"/>
  <c r="AF1821" i="1"/>
  <c r="AG1821" i="1"/>
  <c r="AH1821" i="1"/>
  <c r="AK1821" i="1"/>
  <c r="AL1821" i="1"/>
  <c r="AM1821" i="1"/>
  <c r="AN1821" i="1"/>
  <c r="AO1821" i="1"/>
  <c r="AP1821" i="1"/>
  <c r="AQ1821" i="1"/>
  <c r="AR1821" i="1"/>
  <c r="AS1821" i="1"/>
  <c r="AT1821" i="1"/>
  <c r="AU1821" i="1"/>
  <c r="AV1821" i="1"/>
  <c r="AX1821" i="1"/>
  <c r="AY1821" i="1"/>
  <c r="BA1821" i="1"/>
  <c r="BB1821" i="1"/>
  <c r="AB1822" i="1"/>
  <c r="AE1822" i="1"/>
  <c r="AF1822" i="1"/>
  <c r="AG1822" i="1"/>
  <c r="AH1822" i="1"/>
  <c r="AK1822" i="1"/>
  <c r="AL1822" i="1"/>
  <c r="AM1822" i="1"/>
  <c r="AN1822" i="1"/>
  <c r="AO1822" i="1"/>
  <c r="AP1822" i="1"/>
  <c r="AQ1822" i="1"/>
  <c r="AR1822" i="1"/>
  <c r="AS1822" i="1"/>
  <c r="AT1822" i="1"/>
  <c r="AU1822" i="1"/>
  <c r="AV1822" i="1"/>
  <c r="AX1822" i="1"/>
  <c r="AY1822" i="1"/>
  <c r="BA1822" i="1"/>
  <c r="BB1822" i="1"/>
  <c r="AB1823" i="1"/>
  <c r="AE1823" i="1"/>
  <c r="AF1823" i="1"/>
  <c r="AG1823" i="1"/>
  <c r="AH1823" i="1"/>
  <c r="AK1823" i="1"/>
  <c r="AL1823" i="1"/>
  <c r="AM1823" i="1"/>
  <c r="AN1823" i="1"/>
  <c r="AO1823" i="1"/>
  <c r="AP1823" i="1"/>
  <c r="AQ1823" i="1"/>
  <c r="AR1823" i="1"/>
  <c r="AS1823" i="1"/>
  <c r="AT1823" i="1"/>
  <c r="AU1823" i="1"/>
  <c r="AV1823" i="1"/>
  <c r="AX1823" i="1"/>
  <c r="AY1823" i="1"/>
  <c r="BA1823" i="1"/>
  <c r="BB1823" i="1"/>
  <c r="AB1824" i="1"/>
  <c r="AE1824" i="1"/>
  <c r="AF1824" i="1"/>
  <c r="AG1824" i="1"/>
  <c r="AH1824" i="1"/>
  <c r="AK1824" i="1"/>
  <c r="AL1824" i="1"/>
  <c r="AM1824" i="1"/>
  <c r="AN1824" i="1"/>
  <c r="AO1824" i="1"/>
  <c r="AP1824" i="1"/>
  <c r="AQ1824" i="1"/>
  <c r="AR1824" i="1"/>
  <c r="AS1824" i="1"/>
  <c r="AT1824" i="1"/>
  <c r="AU1824" i="1"/>
  <c r="AV1824" i="1"/>
  <c r="AX1824" i="1"/>
  <c r="AY1824" i="1"/>
  <c r="BA1824" i="1"/>
  <c r="BB1824" i="1"/>
  <c r="AB1825" i="1"/>
  <c r="AE1825" i="1"/>
  <c r="AF1825" i="1"/>
  <c r="AG1825" i="1"/>
  <c r="AH1825" i="1"/>
  <c r="AK1825" i="1"/>
  <c r="AL1825" i="1"/>
  <c r="AM1825" i="1"/>
  <c r="AN1825" i="1"/>
  <c r="AO1825" i="1"/>
  <c r="AP1825" i="1"/>
  <c r="AQ1825" i="1"/>
  <c r="AR1825" i="1"/>
  <c r="AS1825" i="1"/>
  <c r="AT1825" i="1"/>
  <c r="AU1825" i="1"/>
  <c r="AV1825" i="1"/>
  <c r="AX1825" i="1"/>
  <c r="AY1825" i="1"/>
  <c r="BA1825" i="1"/>
  <c r="BB1825" i="1"/>
  <c r="AB1826" i="1"/>
  <c r="AE1826" i="1"/>
  <c r="AF1826" i="1"/>
  <c r="AG1826" i="1"/>
  <c r="AH1826" i="1"/>
  <c r="AK1826" i="1"/>
  <c r="AL1826" i="1"/>
  <c r="AM1826" i="1"/>
  <c r="AN1826" i="1"/>
  <c r="AO1826" i="1"/>
  <c r="AP1826" i="1"/>
  <c r="AQ1826" i="1"/>
  <c r="AR1826" i="1"/>
  <c r="AS1826" i="1"/>
  <c r="AT1826" i="1"/>
  <c r="AU1826" i="1"/>
  <c r="AV1826" i="1"/>
  <c r="AX1826" i="1"/>
  <c r="AY1826" i="1"/>
  <c r="BA1826" i="1"/>
  <c r="BB1826" i="1"/>
  <c r="AB1827" i="1"/>
  <c r="AE1827" i="1"/>
  <c r="AF1827" i="1"/>
  <c r="AG1827" i="1"/>
  <c r="AH1827" i="1"/>
  <c r="AK1827" i="1"/>
  <c r="AL1827" i="1"/>
  <c r="AM1827" i="1"/>
  <c r="AN1827" i="1"/>
  <c r="AO1827" i="1"/>
  <c r="AP1827" i="1"/>
  <c r="AQ1827" i="1"/>
  <c r="V1827" i="1" s="1"/>
  <c r="W1827" i="1" s="1"/>
  <c r="AR1827" i="1"/>
  <c r="AS1827" i="1"/>
  <c r="AT1827" i="1"/>
  <c r="AU1827" i="1"/>
  <c r="AV1827" i="1"/>
  <c r="AX1827" i="1"/>
  <c r="AY1827" i="1"/>
  <c r="BA1827" i="1"/>
  <c r="BB1827" i="1"/>
  <c r="AB1828" i="1"/>
  <c r="AE1828" i="1"/>
  <c r="AF1828" i="1"/>
  <c r="AG1828" i="1"/>
  <c r="AH1828" i="1"/>
  <c r="AK1828" i="1"/>
  <c r="AL1828" i="1"/>
  <c r="AM1828" i="1"/>
  <c r="AN1828" i="1"/>
  <c r="AO1828" i="1"/>
  <c r="AP1828" i="1"/>
  <c r="AQ1828" i="1"/>
  <c r="AR1828" i="1"/>
  <c r="AS1828" i="1"/>
  <c r="AT1828" i="1"/>
  <c r="AU1828" i="1"/>
  <c r="AV1828" i="1"/>
  <c r="AX1828" i="1"/>
  <c r="AY1828" i="1"/>
  <c r="BA1828" i="1"/>
  <c r="BB1828" i="1"/>
  <c r="AB1829" i="1"/>
  <c r="AE1829" i="1"/>
  <c r="AF1829" i="1"/>
  <c r="AG1829" i="1"/>
  <c r="AH1829" i="1"/>
  <c r="AK1829" i="1"/>
  <c r="AL1829" i="1"/>
  <c r="AM1829" i="1"/>
  <c r="AN1829" i="1"/>
  <c r="AO1829" i="1"/>
  <c r="AP1829" i="1"/>
  <c r="AQ1829" i="1"/>
  <c r="AR1829" i="1"/>
  <c r="AS1829" i="1"/>
  <c r="AT1829" i="1"/>
  <c r="AU1829" i="1"/>
  <c r="AV1829" i="1"/>
  <c r="AX1829" i="1"/>
  <c r="AY1829" i="1"/>
  <c r="BA1829" i="1"/>
  <c r="BB1829" i="1"/>
  <c r="AB1830" i="1"/>
  <c r="AE1830" i="1"/>
  <c r="AF1830" i="1"/>
  <c r="AG1830" i="1"/>
  <c r="AH1830" i="1"/>
  <c r="AK1830" i="1"/>
  <c r="AL1830" i="1"/>
  <c r="AM1830" i="1"/>
  <c r="AN1830" i="1"/>
  <c r="AO1830" i="1"/>
  <c r="AP1830" i="1"/>
  <c r="AQ1830" i="1"/>
  <c r="AR1830" i="1"/>
  <c r="AS1830" i="1"/>
  <c r="AT1830" i="1"/>
  <c r="AU1830" i="1"/>
  <c r="AV1830" i="1"/>
  <c r="AX1830" i="1"/>
  <c r="AY1830" i="1"/>
  <c r="BA1830" i="1"/>
  <c r="BB1830" i="1"/>
  <c r="AB1831" i="1"/>
  <c r="AE1831" i="1"/>
  <c r="AF1831" i="1"/>
  <c r="AG1831" i="1"/>
  <c r="AH1831" i="1"/>
  <c r="AK1831" i="1"/>
  <c r="AL1831" i="1"/>
  <c r="AM1831" i="1"/>
  <c r="AN1831" i="1"/>
  <c r="AO1831" i="1"/>
  <c r="AP1831" i="1"/>
  <c r="AQ1831" i="1"/>
  <c r="AR1831" i="1"/>
  <c r="AS1831" i="1"/>
  <c r="AT1831" i="1"/>
  <c r="AU1831" i="1"/>
  <c r="AV1831" i="1"/>
  <c r="AX1831" i="1"/>
  <c r="AY1831" i="1"/>
  <c r="BA1831" i="1"/>
  <c r="BB1831" i="1"/>
  <c r="AB1832" i="1"/>
  <c r="AE1832" i="1"/>
  <c r="AF1832" i="1"/>
  <c r="AG1832" i="1"/>
  <c r="AH1832" i="1"/>
  <c r="AK1832" i="1"/>
  <c r="AL1832" i="1"/>
  <c r="AM1832" i="1"/>
  <c r="AN1832" i="1"/>
  <c r="AO1832" i="1"/>
  <c r="AP1832" i="1"/>
  <c r="AQ1832" i="1"/>
  <c r="AR1832" i="1"/>
  <c r="AS1832" i="1"/>
  <c r="AT1832" i="1"/>
  <c r="AU1832" i="1"/>
  <c r="AV1832" i="1"/>
  <c r="AX1832" i="1"/>
  <c r="AY1832" i="1"/>
  <c r="BA1832" i="1"/>
  <c r="BB1832" i="1"/>
  <c r="AB1833" i="1"/>
  <c r="AE1833" i="1"/>
  <c r="AF1833" i="1"/>
  <c r="AG1833" i="1"/>
  <c r="AH1833" i="1"/>
  <c r="AK1833" i="1"/>
  <c r="AL1833" i="1"/>
  <c r="AM1833" i="1"/>
  <c r="AN1833" i="1"/>
  <c r="AO1833" i="1"/>
  <c r="AP1833" i="1"/>
  <c r="AQ1833" i="1"/>
  <c r="AR1833" i="1"/>
  <c r="AS1833" i="1"/>
  <c r="AT1833" i="1"/>
  <c r="AU1833" i="1"/>
  <c r="AV1833" i="1"/>
  <c r="AX1833" i="1"/>
  <c r="AY1833" i="1"/>
  <c r="BA1833" i="1"/>
  <c r="BB1833" i="1"/>
  <c r="AB1834" i="1"/>
  <c r="AE1834" i="1"/>
  <c r="AF1834" i="1"/>
  <c r="AG1834" i="1"/>
  <c r="AH1834" i="1"/>
  <c r="AK1834" i="1"/>
  <c r="AL1834" i="1"/>
  <c r="AM1834" i="1"/>
  <c r="AN1834" i="1"/>
  <c r="AO1834" i="1"/>
  <c r="AP1834" i="1"/>
  <c r="AQ1834" i="1"/>
  <c r="AR1834" i="1"/>
  <c r="AS1834" i="1"/>
  <c r="AT1834" i="1"/>
  <c r="AU1834" i="1"/>
  <c r="AV1834" i="1"/>
  <c r="AX1834" i="1"/>
  <c r="AY1834" i="1"/>
  <c r="BA1834" i="1"/>
  <c r="BB1834" i="1"/>
  <c r="AB1835" i="1"/>
  <c r="AE1835" i="1"/>
  <c r="AF1835" i="1"/>
  <c r="AG1835" i="1"/>
  <c r="AH1835" i="1"/>
  <c r="AK1835" i="1"/>
  <c r="AL1835" i="1"/>
  <c r="AM1835" i="1"/>
  <c r="AN1835" i="1"/>
  <c r="AO1835" i="1"/>
  <c r="AP1835" i="1"/>
  <c r="AQ1835" i="1"/>
  <c r="AR1835" i="1"/>
  <c r="AS1835" i="1"/>
  <c r="AT1835" i="1"/>
  <c r="AU1835" i="1"/>
  <c r="AV1835" i="1"/>
  <c r="AX1835" i="1"/>
  <c r="AY1835" i="1"/>
  <c r="BA1835" i="1"/>
  <c r="BB1835" i="1"/>
  <c r="AB1836" i="1"/>
  <c r="AE1836" i="1"/>
  <c r="AF1836" i="1"/>
  <c r="AG1836" i="1"/>
  <c r="AH1836" i="1"/>
  <c r="AK1836" i="1"/>
  <c r="AL1836" i="1"/>
  <c r="AM1836" i="1"/>
  <c r="AN1836" i="1"/>
  <c r="AO1836" i="1"/>
  <c r="AP1836" i="1"/>
  <c r="AQ1836" i="1"/>
  <c r="AR1836" i="1"/>
  <c r="AS1836" i="1"/>
  <c r="AT1836" i="1"/>
  <c r="AU1836" i="1"/>
  <c r="AV1836" i="1"/>
  <c r="AX1836" i="1"/>
  <c r="AY1836" i="1"/>
  <c r="BA1836" i="1"/>
  <c r="BB1836" i="1"/>
  <c r="AB1837" i="1"/>
  <c r="AE1837" i="1"/>
  <c r="AF1837" i="1"/>
  <c r="AG1837" i="1"/>
  <c r="AH1837" i="1"/>
  <c r="AK1837" i="1"/>
  <c r="AL1837" i="1"/>
  <c r="AM1837" i="1"/>
  <c r="AN1837" i="1"/>
  <c r="AO1837" i="1"/>
  <c r="AP1837" i="1"/>
  <c r="AQ1837" i="1"/>
  <c r="AR1837" i="1"/>
  <c r="AS1837" i="1"/>
  <c r="AT1837" i="1"/>
  <c r="AU1837" i="1"/>
  <c r="AV1837" i="1"/>
  <c r="AX1837" i="1"/>
  <c r="AY1837" i="1"/>
  <c r="BA1837" i="1"/>
  <c r="BB1837" i="1"/>
  <c r="AB1838" i="1"/>
  <c r="AE1838" i="1"/>
  <c r="AF1838" i="1"/>
  <c r="AG1838" i="1"/>
  <c r="AH1838" i="1"/>
  <c r="AK1838" i="1"/>
  <c r="AL1838" i="1"/>
  <c r="AM1838" i="1"/>
  <c r="AN1838" i="1"/>
  <c r="AO1838" i="1"/>
  <c r="AP1838" i="1"/>
  <c r="AQ1838" i="1"/>
  <c r="AR1838" i="1"/>
  <c r="AS1838" i="1"/>
  <c r="AT1838" i="1"/>
  <c r="AU1838" i="1"/>
  <c r="AV1838" i="1"/>
  <c r="AX1838" i="1"/>
  <c r="AY1838" i="1"/>
  <c r="BA1838" i="1"/>
  <c r="BB1838" i="1"/>
  <c r="AB1839" i="1"/>
  <c r="AE1839" i="1"/>
  <c r="AF1839" i="1"/>
  <c r="AG1839" i="1"/>
  <c r="AH1839" i="1"/>
  <c r="AK1839" i="1"/>
  <c r="AL1839" i="1"/>
  <c r="AM1839" i="1"/>
  <c r="AN1839" i="1"/>
  <c r="AO1839" i="1"/>
  <c r="AP1839" i="1"/>
  <c r="AQ1839" i="1"/>
  <c r="AR1839" i="1"/>
  <c r="AS1839" i="1"/>
  <c r="AT1839" i="1"/>
  <c r="AU1839" i="1"/>
  <c r="AV1839" i="1"/>
  <c r="AX1839" i="1"/>
  <c r="AY1839" i="1"/>
  <c r="BA1839" i="1"/>
  <c r="BB1839" i="1"/>
  <c r="AB1840" i="1"/>
  <c r="AE1840" i="1"/>
  <c r="AF1840" i="1"/>
  <c r="AG1840" i="1"/>
  <c r="AH1840" i="1"/>
  <c r="AK1840" i="1"/>
  <c r="AL1840" i="1"/>
  <c r="AM1840" i="1"/>
  <c r="AN1840" i="1"/>
  <c r="AO1840" i="1"/>
  <c r="AP1840" i="1"/>
  <c r="AQ1840" i="1"/>
  <c r="AR1840" i="1"/>
  <c r="AS1840" i="1"/>
  <c r="AT1840" i="1"/>
  <c r="AU1840" i="1"/>
  <c r="AV1840" i="1"/>
  <c r="AX1840" i="1"/>
  <c r="AY1840" i="1"/>
  <c r="BA1840" i="1"/>
  <c r="BB1840" i="1"/>
  <c r="AB1841" i="1"/>
  <c r="AD1841" i="1"/>
  <c r="AE1841" i="1"/>
  <c r="AF1841" i="1"/>
  <c r="AG1841" i="1"/>
  <c r="AH1841" i="1"/>
  <c r="AK1841" i="1"/>
  <c r="AL1841" i="1"/>
  <c r="AM1841" i="1"/>
  <c r="AN1841" i="1"/>
  <c r="AO1841" i="1"/>
  <c r="AP1841" i="1"/>
  <c r="AQ1841" i="1"/>
  <c r="AR1841" i="1"/>
  <c r="AS1841" i="1"/>
  <c r="V1841" i="1" s="1"/>
  <c r="W1841" i="1" s="1"/>
  <c r="AT1841" i="1"/>
  <c r="AU1841" i="1"/>
  <c r="AV1841" i="1"/>
  <c r="AX1841" i="1"/>
  <c r="AY1841" i="1"/>
  <c r="BA1841" i="1"/>
  <c r="BB1841" i="1"/>
  <c r="AB1842" i="1"/>
  <c r="AD1842" i="1"/>
  <c r="AE1842" i="1"/>
  <c r="AF1842" i="1"/>
  <c r="AG1842" i="1"/>
  <c r="AH1842" i="1"/>
  <c r="AK1842" i="1"/>
  <c r="AL1842" i="1"/>
  <c r="AM1842" i="1"/>
  <c r="AN1842" i="1"/>
  <c r="AO1842" i="1"/>
  <c r="AP1842" i="1"/>
  <c r="AQ1842" i="1"/>
  <c r="AR1842" i="1"/>
  <c r="AS1842" i="1"/>
  <c r="AT1842" i="1"/>
  <c r="AU1842" i="1"/>
  <c r="AV1842" i="1"/>
  <c r="AX1842" i="1"/>
  <c r="AY1842" i="1"/>
  <c r="BA1842" i="1"/>
  <c r="BB1842" i="1"/>
  <c r="AB1843" i="1"/>
  <c r="AD1843" i="1"/>
  <c r="AE1843" i="1"/>
  <c r="AF1843" i="1"/>
  <c r="AG1843" i="1"/>
  <c r="AH1843" i="1"/>
  <c r="AK1843" i="1"/>
  <c r="AL1843" i="1"/>
  <c r="AM1843" i="1"/>
  <c r="AN1843" i="1"/>
  <c r="AO1843" i="1"/>
  <c r="AP1843" i="1"/>
  <c r="AQ1843" i="1"/>
  <c r="AR1843" i="1"/>
  <c r="AS1843" i="1"/>
  <c r="AT1843" i="1"/>
  <c r="AU1843" i="1"/>
  <c r="AV1843" i="1"/>
  <c r="AX1843" i="1"/>
  <c r="AY1843" i="1"/>
  <c r="BA1843" i="1"/>
  <c r="BB1843" i="1"/>
  <c r="AB1844" i="1"/>
  <c r="AD1844" i="1"/>
  <c r="AE1844" i="1"/>
  <c r="AF1844" i="1"/>
  <c r="AG1844" i="1"/>
  <c r="AH1844" i="1"/>
  <c r="AK1844" i="1"/>
  <c r="AL1844" i="1"/>
  <c r="AM1844" i="1"/>
  <c r="AN1844" i="1"/>
  <c r="AO1844" i="1"/>
  <c r="AP1844" i="1"/>
  <c r="AQ1844" i="1"/>
  <c r="AR1844" i="1"/>
  <c r="AS1844" i="1"/>
  <c r="AT1844" i="1"/>
  <c r="AU1844" i="1"/>
  <c r="AV1844" i="1"/>
  <c r="AX1844" i="1"/>
  <c r="AY1844" i="1"/>
  <c r="BA1844" i="1"/>
  <c r="BB1844" i="1"/>
  <c r="AB1845" i="1"/>
  <c r="AD1845" i="1"/>
  <c r="AE1845" i="1"/>
  <c r="AF1845" i="1"/>
  <c r="AG1845" i="1"/>
  <c r="AH1845" i="1"/>
  <c r="AK1845" i="1"/>
  <c r="AL1845" i="1"/>
  <c r="AM1845" i="1"/>
  <c r="AN1845" i="1"/>
  <c r="AO1845" i="1"/>
  <c r="AP1845" i="1"/>
  <c r="AQ1845" i="1"/>
  <c r="AR1845" i="1"/>
  <c r="AS1845" i="1"/>
  <c r="AT1845" i="1"/>
  <c r="AU1845" i="1"/>
  <c r="AV1845" i="1"/>
  <c r="AX1845" i="1"/>
  <c r="AY1845" i="1"/>
  <c r="BA1845" i="1"/>
  <c r="BB1845" i="1"/>
  <c r="AB1846" i="1"/>
  <c r="AE1846" i="1"/>
  <c r="AF1846" i="1"/>
  <c r="AG1846" i="1"/>
  <c r="AH1846" i="1"/>
  <c r="AK1846" i="1"/>
  <c r="AL1846" i="1"/>
  <c r="AM1846" i="1"/>
  <c r="AN1846" i="1"/>
  <c r="AO1846" i="1"/>
  <c r="AP1846" i="1"/>
  <c r="AQ1846" i="1"/>
  <c r="AR1846" i="1"/>
  <c r="AS1846" i="1"/>
  <c r="AT1846" i="1"/>
  <c r="AU1846" i="1"/>
  <c r="AV1846" i="1"/>
  <c r="AX1846" i="1"/>
  <c r="AY1846" i="1"/>
  <c r="BA1846" i="1"/>
  <c r="BB1846" i="1"/>
  <c r="AB1847" i="1"/>
  <c r="AE1847" i="1"/>
  <c r="AF1847" i="1"/>
  <c r="AG1847" i="1"/>
  <c r="AH1847" i="1"/>
  <c r="AK1847" i="1"/>
  <c r="AL1847" i="1"/>
  <c r="AM1847" i="1"/>
  <c r="AN1847" i="1"/>
  <c r="AO1847" i="1"/>
  <c r="AP1847" i="1"/>
  <c r="AQ1847" i="1"/>
  <c r="AR1847" i="1"/>
  <c r="AS1847" i="1"/>
  <c r="AT1847" i="1"/>
  <c r="AU1847" i="1"/>
  <c r="AV1847" i="1"/>
  <c r="AX1847" i="1"/>
  <c r="AY1847" i="1"/>
  <c r="BA1847" i="1"/>
  <c r="BB1847" i="1"/>
  <c r="AB1848" i="1"/>
  <c r="AE1848" i="1"/>
  <c r="AF1848" i="1"/>
  <c r="AG1848" i="1"/>
  <c r="AH1848" i="1"/>
  <c r="AK1848" i="1"/>
  <c r="AL1848" i="1"/>
  <c r="AM1848" i="1"/>
  <c r="AN1848" i="1"/>
  <c r="AO1848" i="1"/>
  <c r="AP1848" i="1"/>
  <c r="AQ1848" i="1"/>
  <c r="AR1848" i="1"/>
  <c r="AS1848" i="1"/>
  <c r="AT1848" i="1"/>
  <c r="AU1848" i="1"/>
  <c r="AV1848" i="1"/>
  <c r="AX1848" i="1"/>
  <c r="AY1848" i="1"/>
  <c r="BA1848" i="1"/>
  <c r="BB1848" i="1"/>
  <c r="AB1849" i="1"/>
  <c r="AE1849" i="1"/>
  <c r="AF1849" i="1"/>
  <c r="AG1849" i="1"/>
  <c r="AH1849" i="1"/>
  <c r="AK1849" i="1"/>
  <c r="AL1849" i="1"/>
  <c r="AM1849" i="1"/>
  <c r="AN1849" i="1"/>
  <c r="AO1849" i="1"/>
  <c r="AP1849" i="1"/>
  <c r="AQ1849" i="1"/>
  <c r="AR1849" i="1"/>
  <c r="AS1849" i="1"/>
  <c r="AT1849" i="1"/>
  <c r="AU1849" i="1"/>
  <c r="AV1849" i="1"/>
  <c r="AX1849" i="1"/>
  <c r="AY1849" i="1"/>
  <c r="BA1849" i="1"/>
  <c r="BB1849" i="1"/>
  <c r="AB1850" i="1"/>
  <c r="AE1850" i="1"/>
  <c r="AF1850" i="1"/>
  <c r="AG1850" i="1"/>
  <c r="AH1850" i="1"/>
  <c r="AK1850" i="1"/>
  <c r="AL1850" i="1"/>
  <c r="AM1850" i="1"/>
  <c r="AN1850" i="1"/>
  <c r="AO1850" i="1"/>
  <c r="AP1850" i="1"/>
  <c r="AQ1850" i="1"/>
  <c r="AR1850" i="1"/>
  <c r="AS1850" i="1"/>
  <c r="AT1850" i="1"/>
  <c r="AU1850" i="1"/>
  <c r="AV1850" i="1"/>
  <c r="AX1850" i="1"/>
  <c r="AY1850" i="1"/>
  <c r="BA1850" i="1"/>
  <c r="BB1850" i="1"/>
  <c r="AB1851" i="1"/>
  <c r="AE1851" i="1"/>
  <c r="AF1851" i="1"/>
  <c r="AG1851" i="1"/>
  <c r="AH1851" i="1"/>
  <c r="AK1851" i="1"/>
  <c r="AL1851" i="1"/>
  <c r="AM1851" i="1"/>
  <c r="AN1851" i="1"/>
  <c r="AO1851" i="1"/>
  <c r="AP1851" i="1"/>
  <c r="AQ1851" i="1"/>
  <c r="AR1851" i="1"/>
  <c r="AS1851" i="1"/>
  <c r="AT1851" i="1"/>
  <c r="AU1851" i="1"/>
  <c r="AV1851" i="1"/>
  <c r="AX1851" i="1"/>
  <c r="AY1851" i="1"/>
  <c r="BA1851" i="1"/>
  <c r="BB1851" i="1"/>
  <c r="AB1852" i="1"/>
  <c r="AE1852" i="1"/>
  <c r="AF1852" i="1"/>
  <c r="AG1852" i="1"/>
  <c r="AH1852" i="1"/>
  <c r="AK1852" i="1"/>
  <c r="AL1852" i="1"/>
  <c r="AM1852" i="1"/>
  <c r="AN1852" i="1"/>
  <c r="AO1852" i="1"/>
  <c r="AP1852" i="1"/>
  <c r="AQ1852" i="1"/>
  <c r="AR1852" i="1"/>
  <c r="AS1852" i="1"/>
  <c r="AT1852" i="1"/>
  <c r="AU1852" i="1"/>
  <c r="AV1852" i="1"/>
  <c r="AX1852" i="1"/>
  <c r="AY1852" i="1"/>
  <c r="BA1852" i="1"/>
  <c r="BB1852" i="1"/>
  <c r="AB1853" i="1"/>
  <c r="AE1853" i="1"/>
  <c r="AF1853" i="1"/>
  <c r="AG1853" i="1"/>
  <c r="AH1853" i="1"/>
  <c r="AK1853" i="1"/>
  <c r="AL1853" i="1"/>
  <c r="AM1853" i="1"/>
  <c r="AN1853" i="1"/>
  <c r="AO1853" i="1"/>
  <c r="AP1853" i="1"/>
  <c r="AQ1853" i="1"/>
  <c r="AR1853" i="1"/>
  <c r="AS1853" i="1"/>
  <c r="AT1853" i="1"/>
  <c r="AU1853" i="1"/>
  <c r="AV1853" i="1"/>
  <c r="AX1853" i="1"/>
  <c r="AY1853" i="1"/>
  <c r="BA1853" i="1"/>
  <c r="BB1853" i="1"/>
  <c r="AB1854" i="1"/>
  <c r="AE1854" i="1"/>
  <c r="AF1854" i="1"/>
  <c r="AG1854" i="1"/>
  <c r="AH1854" i="1"/>
  <c r="AK1854" i="1"/>
  <c r="AL1854" i="1"/>
  <c r="AM1854" i="1"/>
  <c r="AN1854" i="1"/>
  <c r="AO1854" i="1"/>
  <c r="AP1854" i="1"/>
  <c r="AQ1854" i="1"/>
  <c r="AR1854" i="1"/>
  <c r="AS1854" i="1"/>
  <c r="AT1854" i="1"/>
  <c r="AU1854" i="1"/>
  <c r="AV1854" i="1"/>
  <c r="AX1854" i="1"/>
  <c r="AY1854" i="1"/>
  <c r="BA1854" i="1"/>
  <c r="BB1854" i="1"/>
  <c r="AB1855" i="1"/>
  <c r="AE1855" i="1"/>
  <c r="AF1855" i="1"/>
  <c r="AG1855" i="1"/>
  <c r="AH1855" i="1"/>
  <c r="AK1855" i="1"/>
  <c r="AL1855" i="1"/>
  <c r="AM1855" i="1"/>
  <c r="AN1855" i="1"/>
  <c r="AO1855" i="1"/>
  <c r="AP1855" i="1"/>
  <c r="AQ1855" i="1"/>
  <c r="AR1855" i="1"/>
  <c r="AS1855" i="1"/>
  <c r="V1855" i="1" s="1"/>
  <c r="W1855" i="1" s="1"/>
  <c r="AT1855" i="1"/>
  <c r="AU1855" i="1"/>
  <c r="AV1855" i="1"/>
  <c r="AX1855" i="1"/>
  <c r="AY1855" i="1"/>
  <c r="BA1855" i="1"/>
  <c r="BB1855" i="1"/>
  <c r="AB1856" i="1"/>
  <c r="AE1856" i="1"/>
  <c r="AF1856" i="1"/>
  <c r="AG1856" i="1"/>
  <c r="AH1856" i="1"/>
  <c r="AK1856" i="1"/>
  <c r="AL1856" i="1"/>
  <c r="AM1856" i="1"/>
  <c r="AN1856" i="1"/>
  <c r="AO1856" i="1"/>
  <c r="AP1856" i="1"/>
  <c r="AQ1856" i="1"/>
  <c r="AR1856" i="1"/>
  <c r="AS1856" i="1"/>
  <c r="AT1856" i="1"/>
  <c r="AU1856" i="1"/>
  <c r="AV1856" i="1"/>
  <c r="AX1856" i="1"/>
  <c r="AY1856" i="1"/>
  <c r="BA1856" i="1"/>
  <c r="BB1856" i="1"/>
  <c r="AB1857" i="1"/>
  <c r="AE1857" i="1"/>
  <c r="AF1857" i="1"/>
  <c r="AG1857" i="1"/>
  <c r="AH1857" i="1"/>
  <c r="AK1857" i="1"/>
  <c r="AL1857" i="1"/>
  <c r="AM1857" i="1"/>
  <c r="AN1857" i="1"/>
  <c r="AO1857" i="1"/>
  <c r="AP1857" i="1"/>
  <c r="AQ1857" i="1"/>
  <c r="AR1857" i="1"/>
  <c r="AS1857" i="1"/>
  <c r="AT1857" i="1"/>
  <c r="AU1857" i="1"/>
  <c r="AV1857" i="1"/>
  <c r="AX1857" i="1"/>
  <c r="AY1857" i="1"/>
  <c r="BA1857" i="1"/>
  <c r="BB1857" i="1"/>
  <c r="AB1858" i="1"/>
  <c r="AE1858" i="1"/>
  <c r="AF1858" i="1"/>
  <c r="AG1858" i="1"/>
  <c r="AH1858" i="1"/>
  <c r="AK1858" i="1"/>
  <c r="AL1858" i="1"/>
  <c r="AM1858" i="1"/>
  <c r="AN1858" i="1"/>
  <c r="AO1858" i="1"/>
  <c r="AP1858" i="1"/>
  <c r="AQ1858" i="1"/>
  <c r="AR1858" i="1"/>
  <c r="AS1858" i="1"/>
  <c r="AT1858" i="1"/>
  <c r="AU1858" i="1"/>
  <c r="AV1858" i="1"/>
  <c r="AX1858" i="1"/>
  <c r="AY1858" i="1"/>
  <c r="BA1858" i="1"/>
  <c r="BB1858" i="1"/>
  <c r="AB1859" i="1"/>
  <c r="AE1859" i="1"/>
  <c r="AF1859" i="1"/>
  <c r="AG1859" i="1"/>
  <c r="AH1859" i="1"/>
  <c r="AK1859" i="1"/>
  <c r="AL1859" i="1"/>
  <c r="AM1859" i="1"/>
  <c r="AN1859" i="1"/>
  <c r="AO1859" i="1"/>
  <c r="AP1859" i="1"/>
  <c r="AQ1859" i="1"/>
  <c r="AR1859" i="1"/>
  <c r="AS1859" i="1"/>
  <c r="AT1859" i="1"/>
  <c r="AU1859" i="1"/>
  <c r="AV1859" i="1"/>
  <c r="AX1859" i="1"/>
  <c r="AY1859" i="1"/>
  <c r="BA1859" i="1"/>
  <c r="BB1859" i="1"/>
  <c r="AB1860" i="1"/>
  <c r="AE1860" i="1"/>
  <c r="AF1860" i="1"/>
  <c r="AG1860" i="1"/>
  <c r="AH1860" i="1"/>
  <c r="AK1860" i="1"/>
  <c r="AL1860" i="1"/>
  <c r="AM1860" i="1"/>
  <c r="AN1860" i="1"/>
  <c r="AO1860" i="1"/>
  <c r="AP1860" i="1"/>
  <c r="AQ1860" i="1"/>
  <c r="AR1860" i="1"/>
  <c r="AS1860" i="1"/>
  <c r="AT1860" i="1"/>
  <c r="AU1860" i="1"/>
  <c r="AV1860" i="1"/>
  <c r="AX1860" i="1"/>
  <c r="AY1860" i="1"/>
  <c r="BA1860" i="1"/>
  <c r="BB1860" i="1"/>
  <c r="AB1861" i="1"/>
  <c r="AE1861" i="1"/>
  <c r="AF1861" i="1"/>
  <c r="AG1861" i="1"/>
  <c r="AH1861" i="1"/>
  <c r="AK1861" i="1"/>
  <c r="AL1861" i="1"/>
  <c r="AM1861" i="1"/>
  <c r="AN1861" i="1"/>
  <c r="AO1861" i="1"/>
  <c r="AP1861" i="1"/>
  <c r="AQ1861" i="1"/>
  <c r="AR1861" i="1"/>
  <c r="AS1861" i="1"/>
  <c r="AT1861" i="1"/>
  <c r="AU1861" i="1"/>
  <c r="AV1861" i="1"/>
  <c r="AX1861" i="1"/>
  <c r="AY1861" i="1"/>
  <c r="BA1861" i="1"/>
  <c r="BB1861" i="1"/>
  <c r="AB1862" i="1"/>
  <c r="AE1862" i="1"/>
  <c r="AF1862" i="1"/>
  <c r="AG1862" i="1"/>
  <c r="AH1862" i="1"/>
  <c r="AK1862" i="1"/>
  <c r="AL1862" i="1"/>
  <c r="AM1862" i="1"/>
  <c r="AN1862" i="1"/>
  <c r="AO1862" i="1"/>
  <c r="AP1862" i="1"/>
  <c r="AQ1862" i="1"/>
  <c r="AR1862" i="1"/>
  <c r="AS1862" i="1"/>
  <c r="AT1862" i="1"/>
  <c r="AU1862" i="1"/>
  <c r="AV1862" i="1"/>
  <c r="AX1862" i="1"/>
  <c r="AY1862" i="1"/>
  <c r="BA1862" i="1"/>
  <c r="BB1862" i="1"/>
  <c r="AB1863" i="1"/>
  <c r="AE1863" i="1"/>
  <c r="AF1863" i="1"/>
  <c r="AG1863" i="1"/>
  <c r="AH1863" i="1"/>
  <c r="AK1863" i="1"/>
  <c r="AL1863" i="1"/>
  <c r="AM1863" i="1"/>
  <c r="AN1863" i="1"/>
  <c r="AO1863" i="1"/>
  <c r="AP1863" i="1"/>
  <c r="AQ1863" i="1"/>
  <c r="AR1863" i="1"/>
  <c r="AS1863" i="1"/>
  <c r="AT1863" i="1"/>
  <c r="AU1863" i="1"/>
  <c r="AV1863" i="1"/>
  <c r="AX1863" i="1"/>
  <c r="AY1863" i="1"/>
  <c r="BA1863" i="1"/>
  <c r="BB1863" i="1"/>
  <c r="AB1864" i="1"/>
  <c r="AE1864" i="1"/>
  <c r="AF1864" i="1"/>
  <c r="AG1864" i="1"/>
  <c r="AH1864" i="1"/>
  <c r="AK1864" i="1"/>
  <c r="AL1864" i="1"/>
  <c r="AM1864" i="1"/>
  <c r="AN1864" i="1"/>
  <c r="AO1864" i="1"/>
  <c r="AP1864" i="1"/>
  <c r="AQ1864" i="1"/>
  <c r="AR1864" i="1"/>
  <c r="AS1864" i="1"/>
  <c r="AT1864" i="1"/>
  <c r="AU1864" i="1"/>
  <c r="AV1864" i="1"/>
  <c r="AX1864" i="1"/>
  <c r="AY1864" i="1"/>
  <c r="BA1864" i="1"/>
  <c r="BB1864" i="1"/>
  <c r="AB1865" i="1"/>
  <c r="AD1865" i="1"/>
  <c r="AE1865" i="1"/>
  <c r="AF1865" i="1"/>
  <c r="AG1865" i="1"/>
  <c r="AH1865" i="1"/>
  <c r="AK1865" i="1"/>
  <c r="AL1865" i="1"/>
  <c r="AM1865" i="1"/>
  <c r="AN1865" i="1"/>
  <c r="AO1865" i="1"/>
  <c r="AP1865" i="1"/>
  <c r="AQ1865" i="1"/>
  <c r="AR1865" i="1"/>
  <c r="AS1865" i="1"/>
  <c r="AT1865" i="1"/>
  <c r="AU1865" i="1"/>
  <c r="AV1865" i="1"/>
  <c r="AX1865" i="1"/>
  <c r="AY1865" i="1"/>
  <c r="BA1865" i="1"/>
  <c r="BB1865" i="1"/>
  <c r="AB1866" i="1"/>
  <c r="AD1866" i="1"/>
  <c r="AE1866" i="1"/>
  <c r="AF1866" i="1"/>
  <c r="AG1866" i="1"/>
  <c r="AH1866" i="1"/>
  <c r="AK1866" i="1"/>
  <c r="AL1866" i="1"/>
  <c r="AM1866" i="1"/>
  <c r="AN1866" i="1"/>
  <c r="AO1866" i="1"/>
  <c r="AP1866" i="1"/>
  <c r="AQ1866" i="1"/>
  <c r="AR1866" i="1"/>
  <c r="AS1866" i="1"/>
  <c r="V1866" i="1" s="1"/>
  <c r="W1866" i="1" s="1"/>
  <c r="AT1866" i="1"/>
  <c r="AU1866" i="1"/>
  <c r="AV1866" i="1"/>
  <c r="AX1866" i="1"/>
  <c r="AY1866" i="1"/>
  <c r="BA1866" i="1"/>
  <c r="BB1866" i="1"/>
  <c r="AB1867" i="1"/>
  <c r="AE1867" i="1"/>
  <c r="AF1867" i="1"/>
  <c r="AG1867" i="1"/>
  <c r="AH1867" i="1"/>
  <c r="AK1867" i="1"/>
  <c r="AL1867" i="1"/>
  <c r="AM1867" i="1"/>
  <c r="AN1867" i="1"/>
  <c r="AO1867" i="1"/>
  <c r="AP1867" i="1"/>
  <c r="AQ1867" i="1"/>
  <c r="AR1867" i="1"/>
  <c r="AS1867" i="1"/>
  <c r="AT1867" i="1"/>
  <c r="AU1867" i="1"/>
  <c r="AV1867" i="1"/>
  <c r="AX1867" i="1"/>
  <c r="AY1867" i="1"/>
  <c r="BA1867" i="1"/>
  <c r="BB1867" i="1"/>
  <c r="AB1868" i="1"/>
  <c r="AE1868" i="1"/>
  <c r="AF1868" i="1"/>
  <c r="AG1868" i="1"/>
  <c r="AH1868" i="1"/>
  <c r="AK1868" i="1"/>
  <c r="AL1868" i="1"/>
  <c r="AM1868" i="1"/>
  <c r="AN1868" i="1"/>
  <c r="AO1868" i="1"/>
  <c r="AP1868" i="1"/>
  <c r="AQ1868" i="1"/>
  <c r="AR1868" i="1"/>
  <c r="AS1868" i="1"/>
  <c r="AT1868" i="1"/>
  <c r="AU1868" i="1"/>
  <c r="AV1868" i="1"/>
  <c r="AX1868" i="1"/>
  <c r="AY1868" i="1"/>
  <c r="BA1868" i="1"/>
  <c r="BB1868" i="1"/>
  <c r="AB1869" i="1"/>
  <c r="AE1869" i="1"/>
  <c r="AF1869" i="1"/>
  <c r="AG1869" i="1"/>
  <c r="AH1869" i="1"/>
  <c r="AK1869" i="1"/>
  <c r="AL1869" i="1"/>
  <c r="AM1869" i="1"/>
  <c r="AN1869" i="1"/>
  <c r="AO1869" i="1"/>
  <c r="AP1869" i="1"/>
  <c r="AQ1869" i="1"/>
  <c r="AR1869" i="1"/>
  <c r="AS1869" i="1"/>
  <c r="AT1869" i="1"/>
  <c r="AU1869" i="1"/>
  <c r="AV1869" i="1"/>
  <c r="AX1869" i="1"/>
  <c r="AY1869" i="1"/>
  <c r="BA1869" i="1"/>
  <c r="BB1869" i="1"/>
  <c r="AB1870" i="1"/>
  <c r="AE1870" i="1"/>
  <c r="AF1870" i="1"/>
  <c r="AG1870" i="1"/>
  <c r="AH1870" i="1"/>
  <c r="AK1870" i="1"/>
  <c r="AL1870" i="1"/>
  <c r="AM1870" i="1"/>
  <c r="AN1870" i="1"/>
  <c r="AO1870" i="1"/>
  <c r="AP1870" i="1"/>
  <c r="AQ1870" i="1"/>
  <c r="AR1870" i="1"/>
  <c r="AS1870" i="1"/>
  <c r="AT1870" i="1"/>
  <c r="AU1870" i="1"/>
  <c r="AV1870" i="1"/>
  <c r="AX1870" i="1"/>
  <c r="AY1870" i="1"/>
  <c r="BA1870" i="1"/>
  <c r="BB1870" i="1"/>
  <c r="AB1871" i="1"/>
  <c r="AE1871" i="1"/>
  <c r="AF1871" i="1"/>
  <c r="AG1871" i="1"/>
  <c r="AH1871" i="1"/>
  <c r="AK1871" i="1"/>
  <c r="AL1871" i="1"/>
  <c r="AM1871" i="1"/>
  <c r="AN1871" i="1"/>
  <c r="AO1871" i="1"/>
  <c r="AP1871" i="1"/>
  <c r="AQ1871" i="1"/>
  <c r="AR1871" i="1"/>
  <c r="AS1871" i="1"/>
  <c r="AT1871" i="1"/>
  <c r="AU1871" i="1"/>
  <c r="AV1871" i="1"/>
  <c r="AX1871" i="1"/>
  <c r="AY1871" i="1"/>
  <c r="BA1871" i="1"/>
  <c r="BB1871" i="1"/>
  <c r="AB1872" i="1"/>
  <c r="AE1872" i="1"/>
  <c r="AF1872" i="1"/>
  <c r="AG1872" i="1"/>
  <c r="AH1872" i="1"/>
  <c r="AK1872" i="1"/>
  <c r="AL1872" i="1"/>
  <c r="AM1872" i="1"/>
  <c r="AN1872" i="1"/>
  <c r="AO1872" i="1"/>
  <c r="AP1872" i="1"/>
  <c r="AQ1872" i="1"/>
  <c r="AR1872" i="1"/>
  <c r="AS1872" i="1"/>
  <c r="AT1872" i="1"/>
  <c r="AU1872" i="1"/>
  <c r="AV1872" i="1"/>
  <c r="AX1872" i="1"/>
  <c r="AY1872" i="1"/>
  <c r="BA1872" i="1"/>
  <c r="BB1872" i="1"/>
  <c r="AB1873" i="1"/>
  <c r="AE1873" i="1"/>
  <c r="AF1873" i="1"/>
  <c r="AG1873" i="1"/>
  <c r="AH1873" i="1"/>
  <c r="AK1873" i="1"/>
  <c r="AL1873" i="1"/>
  <c r="AM1873" i="1"/>
  <c r="AN1873" i="1"/>
  <c r="AO1873" i="1"/>
  <c r="AP1873" i="1"/>
  <c r="AQ1873" i="1"/>
  <c r="AR1873" i="1"/>
  <c r="AS1873" i="1"/>
  <c r="AT1873" i="1"/>
  <c r="AU1873" i="1"/>
  <c r="AV1873" i="1"/>
  <c r="AX1873" i="1"/>
  <c r="AY1873" i="1"/>
  <c r="BA1873" i="1"/>
  <c r="BB1873" i="1"/>
  <c r="AB1874" i="1"/>
  <c r="AE1874" i="1"/>
  <c r="AF1874" i="1"/>
  <c r="AG1874" i="1"/>
  <c r="AH1874" i="1"/>
  <c r="AK1874" i="1"/>
  <c r="AL1874" i="1"/>
  <c r="AM1874" i="1"/>
  <c r="AN1874" i="1"/>
  <c r="AO1874" i="1"/>
  <c r="AP1874" i="1"/>
  <c r="AQ1874" i="1"/>
  <c r="AR1874" i="1"/>
  <c r="AS1874" i="1"/>
  <c r="V1874" i="1" s="1"/>
  <c r="W1874" i="1" s="1"/>
  <c r="AT1874" i="1"/>
  <c r="AU1874" i="1"/>
  <c r="AV1874" i="1"/>
  <c r="AX1874" i="1"/>
  <c r="AY1874" i="1"/>
  <c r="BA1874" i="1"/>
  <c r="BB1874" i="1"/>
  <c r="AB1875" i="1"/>
  <c r="AE1875" i="1"/>
  <c r="AF1875" i="1"/>
  <c r="AG1875" i="1"/>
  <c r="AH1875" i="1"/>
  <c r="AK1875" i="1"/>
  <c r="AL1875" i="1"/>
  <c r="AM1875" i="1"/>
  <c r="AN1875" i="1"/>
  <c r="AO1875" i="1"/>
  <c r="AP1875" i="1"/>
  <c r="AQ1875" i="1"/>
  <c r="AR1875" i="1"/>
  <c r="AS1875" i="1"/>
  <c r="AT1875" i="1"/>
  <c r="AU1875" i="1"/>
  <c r="AV1875" i="1"/>
  <c r="AX1875" i="1"/>
  <c r="AY1875" i="1"/>
  <c r="BA1875" i="1"/>
  <c r="BB1875" i="1"/>
  <c r="AB1876" i="1"/>
  <c r="AE1876" i="1"/>
  <c r="AF1876" i="1"/>
  <c r="AG1876" i="1"/>
  <c r="AH1876" i="1"/>
  <c r="AK1876" i="1"/>
  <c r="AL1876" i="1"/>
  <c r="AM1876" i="1"/>
  <c r="AN1876" i="1"/>
  <c r="AO1876" i="1"/>
  <c r="AP1876" i="1"/>
  <c r="AQ1876" i="1"/>
  <c r="AR1876" i="1"/>
  <c r="AS1876" i="1"/>
  <c r="AT1876" i="1"/>
  <c r="AU1876" i="1"/>
  <c r="AV1876" i="1"/>
  <c r="AX1876" i="1"/>
  <c r="AY1876" i="1"/>
  <c r="BA1876" i="1"/>
  <c r="BB1876" i="1"/>
  <c r="AB1877" i="1"/>
  <c r="AE1877" i="1"/>
  <c r="AF1877" i="1"/>
  <c r="AG1877" i="1"/>
  <c r="AH1877" i="1"/>
  <c r="AK1877" i="1"/>
  <c r="AL1877" i="1"/>
  <c r="AM1877" i="1"/>
  <c r="AN1877" i="1"/>
  <c r="AO1877" i="1"/>
  <c r="AP1877" i="1"/>
  <c r="AQ1877" i="1"/>
  <c r="AR1877" i="1"/>
  <c r="AS1877" i="1"/>
  <c r="AT1877" i="1"/>
  <c r="AU1877" i="1"/>
  <c r="AV1877" i="1"/>
  <c r="AX1877" i="1"/>
  <c r="AY1877" i="1"/>
  <c r="BA1877" i="1"/>
  <c r="BB1877" i="1"/>
  <c r="AB1878" i="1"/>
  <c r="AE1878" i="1"/>
  <c r="AF1878" i="1"/>
  <c r="AG1878" i="1"/>
  <c r="AH1878" i="1"/>
  <c r="AK1878" i="1"/>
  <c r="AL1878" i="1"/>
  <c r="AM1878" i="1"/>
  <c r="AN1878" i="1"/>
  <c r="AO1878" i="1"/>
  <c r="AP1878" i="1"/>
  <c r="AQ1878" i="1"/>
  <c r="AR1878" i="1"/>
  <c r="AS1878" i="1"/>
  <c r="AT1878" i="1"/>
  <c r="AU1878" i="1"/>
  <c r="AV1878" i="1"/>
  <c r="AX1878" i="1"/>
  <c r="AY1878" i="1"/>
  <c r="BA1878" i="1"/>
  <c r="BB1878" i="1"/>
  <c r="AB1879" i="1"/>
  <c r="AE1879" i="1"/>
  <c r="AF1879" i="1"/>
  <c r="AG1879" i="1"/>
  <c r="AH1879" i="1"/>
  <c r="AK1879" i="1"/>
  <c r="AL1879" i="1"/>
  <c r="AM1879" i="1"/>
  <c r="AN1879" i="1"/>
  <c r="AO1879" i="1"/>
  <c r="AP1879" i="1"/>
  <c r="AQ1879" i="1"/>
  <c r="AR1879" i="1"/>
  <c r="AS1879" i="1"/>
  <c r="AT1879" i="1"/>
  <c r="AU1879" i="1"/>
  <c r="AV1879" i="1"/>
  <c r="AX1879" i="1"/>
  <c r="AY1879" i="1"/>
  <c r="BA1879" i="1"/>
  <c r="BB1879" i="1"/>
  <c r="AB1880" i="1"/>
  <c r="AE1880" i="1"/>
  <c r="AF1880" i="1"/>
  <c r="AG1880" i="1"/>
  <c r="AH1880" i="1"/>
  <c r="AK1880" i="1"/>
  <c r="AL1880" i="1"/>
  <c r="AM1880" i="1"/>
  <c r="AN1880" i="1"/>
  <c r="AO1880" i="1"/>
  <c r="AP1880" i="1"/>
  <c r="AQ1880" i="1"/>
  <c r="AR1880" i="1"/>
  <c r="AS1880" i="1"/>
  <c r="AT1880" i="1"/>
  <c r="AU1880" i="1"/>
  <c r="AV1880" i="1"/>
  <c r="AX1880" i="1"/>
  <c r="AY1880" i="1"/>
  <c r="BA1880" i="1"/>
  <c r="BB1880" i="1"/>
  <c r="AB1881" i="1"/>
  <c r="AD1881" i="1"/>
  <c r="AE1881" i="1"/>
  <c r="AF1881" i="1"/>
  <c r="AG1881" i="1"/>
  <c r="AH1881" i="1"/>
  <c r="AK1881" i="1"/>
  <c r="AL1881" i="1"/>
  <c r="AM1881" i="1"/>
  <c r="AN1881" i="1"/>
  <c r="AO1881" i="1"/>
  <c r="AP1881" i="1"/>
  <c r="AQ1881" i="1"/>
  <c r="AR1881" i="1"/>
  <c r="AS1881" i="1"/>
  <c r="AT1881" i="1"/>
  <c r="AU1881" i="1"/>
  <c r="AV1881" i="1"/>
  <c r="AX1881" i="1"/>
  <c r="AY1881" i="1"/>
  <c r="BA1881" i="1"/>
  <c r="BB1881" i="1"/>
  <c r="AB1882" i="1"/>
  <c r="AD1882" i="1"/>
  <c r="AE1882" i="1"/>
  <c r="AF1882" i="1"/>
  <c r="AG1882" i="1"/>
  <c r="AH1882" i="1"/>
  <c r="AK1882" i="1"/>
  <c r="AL1882" i="1"/>
  <c r="AM1882" i="1"/>
  <c r="AN1882" i="1"/>
  <c r="AO1882" i="1"/>
  <c r="AP1882" i="1"/>
  <c r="AQ1882" i="1"/>
  <c r="AR1882" i="1"/>
  <c r="AS1882" i="1"/>
  <c r="AT1882" i="1"/>
  <c r="AU1882" i="1"/>
  <c r="AV1882" i="1"/>
  <c r="AX1882" i="1"/>
  <c r="AY1882" i="1"/>
  <c r="BA1882" i="1"/>
  <c r="BB1882" i="1"/>
  <c r="AB1883" i="1"/>
  <c r="AE1883" i="1"/>
  <c r="AF1883" i="1"/>
  <c r="AG1883" i="1"/>
  <c r="AH1883" i="1"/>
  <c r="AK1883" i="1"/>
  <c r="AL1883" i="1"/>
  <c r="AM1883" i="1"/>
  <c r="AN1883" i="1"/>
  <c r="AO1883" i="1"/>
  <c r="AP1883" i="1"/>
  <c r="AQ1883" i="1"/>
  <c r="AR1883" i="1"/>
  <c r="AS1883" i="1"/>
  <c r="AT1883" i="1"/>
  <c r="AU1883" i="1"/>
  <c r="AV1883" i="1"/>
  <c r="AX1883" i="1"/>
  <c r="AY1883" i="1"/>
  <c r="BA1883" i="1"/>
  <c r="BB1883" i="1"/>
  <c r="AB1884" i="1"/>
  <c r="AE1884" i="1"/>
  <c r="AF1884" i="1"/>
  <c r="AG1884" i="1"/>
  <c r="AH1884" i="1"/>
  <c r="AK1884" i="1"/>
  <c r="AL1884" i="1"/>
  <c r="AM1884" i="1"/>
  <c r="AN1884" i="1"/>
  <c r="AO1884" i="1"/>
  <c r="AP1884" i="1"/>
  <c r="AQ1884" i="1"/>
  <c r="V1884" i="1" s="1"/>
  <c r="W1884" i="1" s="1"/>
  <c r="AR1884" i="1"/>
  <c r="AS1884" i="1"/>
  <c r="AT1884" i="1"/>
  <c r="AU1884" i="1"/>
  <c r="AV1884" i="1"/>
  <c r="AX1884" i="1"/>
  <c r="AY1884" i="1"/>
  <c r="BA1884" i="1"/>
  <c r="BB1884" i="1"/>
  <c r="AB1885" i="1"/>
  <c r="AE1885" i="1"/>
  <c r="AF1885" i="1"/>
  <c r="AG1885" i="1"/>
  <c r="AH1885" i="1"/>
  <c r="AK1885" i="1"/>
  <c r="AL1885" i="1"/>
  <c r="AM1885" i="1"/>
  <c r="AN1885" i="1"/>
  <c r="AO1885" i="1"/>
  <c r="AP1885" i="1"/>
  <c r="AQ1885" i="1"/>
  <c r="AR1885" i="1"/>
  <c r="AS1885" i="1"/>
  <c r="V1885" i="1" s="1"/>
  <c r="W1885" i="1" s="1"/>
  <c r="AT1885" i="1"/>
  <c r="AU1885" i="1"/>
  <c r="AV1885" i="1"/>
  <c r="AX1885" i="1"/>
  <c r="AY1885" i="1"/>
  <c r="BA1885" i="1"/>
  <c r="BB1885" i="1"/>
  <c r="AB1886" i="1"/>
  <c r="AE1886" i="1"/>
  <c r="AF1886" i="1"/>
  <c r="AG1886" i="1"/>
  <c r="AH1886" i="1"/>
  <c r="AK1886" i="1"/>
  <c r="AL1886" i="1"/>
  <c r="AM1886" i="1"/>
  <c r="AN1886" i="1"/>
  <c r="AO1886" i="1"/>
  <c r="AP1886" i="1"/>
  <c r="AQ1886" i="1"/>
  <c r="AR1886" i="1"/>
  <c r="AS1886" i="1"/>
  <c r="AT1886" i="1"/>
  <c r="AU1886" i="1"/>
  <c r="AV1886" i="1"/>
  <c r="AX1886" i="1"/>
  <c r="AY1886" i="1"/>
  <c r="BA1886" i="1"/>
  <c r="BB1886" i="1"/>
  <c r="AB1887" i="1"/>
  <c r="AE1887" i="1"/>
  <c r="AF1887" i="1"/>
  <c r="AG1887" i="1"/>
  <c r="AH1887" i="1"/>
  <c r="AK1887" i="1"/>
  <c r="AL1887" i="1"/>
  <c r="AM1887" i="1"/>
  <c r="AN1887" i="1"/>
  <c r="AO1887" i="1"/>
  <c r="AP1887" i="1"/>
  <c r="AQ1887" i="1"/>
  <c r="AR1887" i="1"/>
  <c r="AS1887" i="1"/>
  <c r="AT1887" i="1"/>
  <c r="AU1887" i="1"/>
  <c r="AV1887" i="1"/>
  <c r="AX1887" i="1"/>
  <c r="AY1887" i="1"/>
  <c r="BA1887" i="1"/>
  <c r="BB1887" i="1"/>
  <c r="AB1888" i="1"/>
  <c r="AE1888" i="1"/>
  <c r="AF1888" i="1"/>
  <c r="AG1888" i="1"/>
  <c r="AH1888" i="1"/>
  <c r="AK1888" i="1"/>
  <c r="AL1888" i="1"/>
  <c r="AM1888" i="1"/>
  <c r="AN1888" i="1"/>
  <c r="AO1888" i="1"/>
  <c r="AP1888" i="1"/>
  <c r="AQ1888" i="1"/>
  <c r="AR1888" i="1"/>
  <c r="AS1888" i="1"/>
  <c r="AT1888" i="1"/>
  <c r="AU1888" i="1"/>
  <c r="AV1888" i="1"/>
  <c r="AX1888" i="1"/>
  <c r="AY1888" i="1"/>
  <c r="BA1888" i="1"/>
  <c r="BB1888" i="1"/>
  <c r="AB1889" i="1"/>
  <c r="AE1889" i="1"/>
  <c r="AF1889" i="1"/>
  <c r="AG1889" i="1"/>
  <c r="AH1889" i="1"/>
  <c r="AK1889" i="1"/>
  <c r="AL1889" i="1"/>
  <c r="AM1889" i="1"/>
  <c r="AN1889" i="1"/>
  <c r="AO1889" i="1"/>
  <c r="AP1889" i="1"/>
  <c r="AQ1889" i="1"/>
  <c r="AR1889" i="1"/>
  <c r="AS1889" i="1"/>
  <c r="AT1889" i="1"/>
  <c r="AU1889" i="1"/>
  <c r="AV1889" i="1"/>
  <c r="AX1889" i="1"/>
  <c r="AY1889" i="1"/>
  <c r="BA1889" i="1"/>
  <c r="BB1889" i="1"/>
  <c r="AB1890" i="1"/>
  <c r="AD1890" i="1"/>
  <c r="AE1890" i="1"/>
  <c r="AF1890" i="1"/>
  <c r="AG1890" i="1"/>
  <c r="AH1890" i="1"/>
  <c r="AK1890" i="1"/>
  <c r="AL1890" i="1"/>
  <c r="AM1890" i="1"/>
  <c r="AN1890" i="1"/>
  <c r="AO1890" i="1"/>
  <c r="AP1890" i="1"/>
  <c r="AQ1890" i="1"/>
  <c r="V1890" i="1" s="1"/>
  <c r="W1890" i="1" s="1"/>
  <c r="AR1890" i="1"/>
  <c r="AS1890" i="1"/>
  <c r="AT1890" i="1"/>
  <c r="AU1890" i="1"/>
  <c r="AV1890" i="1"/>
  <c r="AX1890" i="1"/>
  <c r="AY1890" i="1"/>
  <c r="BA1890" i="1"/>
  <c r="BB1890" i="1"/>
  <c r="AB1891" i="1"/>
  <c r="AE1891" i="1"/>
  <c r="AF1891" i="1"/>
  <c r="AG1891" i="1"/>
  <c r="AH1891" i="1"/>
  <c r="AK1891" i="1"/>
  <c r="AL1891" i="1"/>
  <c r="AM1891" i="1"/>
  <c r="AN1891" i="1"/>
  <c r="AO1891" i="1"/>
  <c r="AP1891" i="1"/>
  <c r="AQ1891" i="1"/>
  <c r="AR1891" i="1"/>
  <c r="AS1891" i="1"/>
  <c r="AT1891" i="1"/>
  <c r="AU1891" i="1"/>
  <c r="AV1891" i="1"/>
  <c r="AX1891" i="1"/>
  <c r="AY1891" i="1"/>
  <c r="BA1891" i="1"/>
  <c r="BB1891" i="1"/>
  <c r="AB1892" i="1"/>
  <c r="AE1892" i="1"/>
  <c r="AF1892" i="1"/>
  <c r="AG1892" i="1"/>
  <c r="AH1892" i="1"/>
  <c r="AK1892" i="1"/>
  <c r="AL1892" i="1"/>
  <c r="AM1892" i="1"/>
  <c r="AN1892" i="1"/>
  <c r="AO1892" i="1"/>
  <c r="AP1892" i="1"/>
  <c r="AQ1892" i="1"/>
  <c r="AR1892" i="1"/>
  <c r="AS1892" i="1"/>
  <c r="AT1892" i="1"/>
  <c r="AU1892" i="1"/>
  <c r="AV1892" i="1"/>
  <c r="AX1892" i="1"/>
  <c r="AY1892" i="1"/>
  <c r="BA1892" i="1"/>
  <c r="BB1892" i="1"/>
  <c r="AB1893" i="1"/>
  <c r="AE1893" i="1"/>
  <c r="AF1893" i="1"/>
  <c r="AG1893" i="1"/>
  <c r="AH1893" i="1"/>
  <c r="AK1893" i="1"/>
  <c r="AL1893" i="1"/>
  <c r="AM1893" i="1"/>
  <c r="AN1893" i="1"/>
  <c r="AO1893" i="1"/>
  <c r="AP1893" i="1"/>
  <c r="AQ1893" i="1"/>
  <c r="AR1893" i="1"/>
  <c r="AS1893" i="1"/>
  <c r="AT1893" i="1"/>
  <c r="AU1893" i="1"/>
  <c r="AV1893" i="1"/>
  <c r="AX1893" i="1"/>
  <c r="AY1893" i="1"/>
  <c r="BA1893" i="1"/>
  <c r="BB1893" i="1"/>
  <c r="AB1894" i="1"/>
  <c r="AE1894" i="1"/>
  <c r="AF1894" i="1"/>
  <c r="AG1894" i="1"/>
  <c r="AH1894" i="1"/>
  <c r="AK1894" i="1"/>
  <c r="AL1894" i="1"/>
  <c r="AM1894" i="1"/>
  <c r="AN1894" i="1"/>
  <c r="AO1894" i="1"/>
  <c r="AP1894" i="1"/>
  <c r="AQ1894" i="1"/>
  <c r="AR1894" i="1"/>
  <c r="AS1894" i="1"/>
  <c r="AT1894" i="1"/>
  <c r="AU1894" i="1"/>
  <c r="AV1894" i="1"/>
  <c r="AX1894" i="1"/>
  <c r="AY1894" i="1"/>
  <c r="BA1894" i="1"/>
  <c r="BB1894" i="1"/>
  <c r="AB1895" i="1"/>
  <c r="AE1895" i="1"/>
  <c r="AF1895" i="1"/>
  <c r="AG1895" i="1"/>
  <c r="AH1895" i="1"/>
  <c r="AK1895" i="1"/>
  <c r="AL1895" i="1"/>
  <c r="AM1895" i="1"/>
  <c r="AN1895" i="1"/>
  <c r="AO1895" i="1"/>
  <c r="AP1895" i="1"/>
  <c r="AQ1895" i="1"/>
  <c r="AR1895" i="1"/>
  <c r="AS1895" i="1"/>
  <c r="AT1895" i="1"/>
  <c r="AU1895" i="1"/>
  <c r="AV1895" i="1"/>
  <c r="AX1895" i="1"/>
  <c r="AY1895" i="1"/>
  <c r="BA1895" i="1"/>
  <c r="BB1895" i="1"/>
  <c r="AB1896" i="1"/>
  <c r="AE1896" i="1"/>
  <c r="AF1896" i="1"/>
  <c r="AG1896" i="1"/>
  <c r="AH1896" i="1"/>
  <c r="AK1896" i="1"/>
  <c r="AL1896" i="1"/>
  <c r="AM1896" i="1"/>
  <c r="AN1896" i="1"/>
  <c r="AO1896" i="1"/>
  <c r="AP1896" i="1"/>
  <c r="AQ1896" i="1"/>
  <c r="AR1896" i="1"/>
  <c r="AS1896" i="1"/>
  <c r="AT1896" i="1"/>
  <c r="AU1896" i="1"/>
  <c r="AV1896" i="1"/>
  <c r="AX1896" i="1"/>
  <c r="AY1896" i="1"/>
  <c r="BA1896" i="1"/>
  <c r="BB1896" i="1"/>
  <c r="AB1897" i="1"/>
  <c r="AE1897" i="1"/>
  <c r="AF1897" i="1"/>
  <c r="AG1897" i="1"/>
  <c r="AH1897" i="1"/>
  <c r="AK1897" i="1"/>
  <c r="AL1897" i="1"/>
  <c r="AM1897" i="1"/>
  <c r="AN1897" i="1"/>
  <c r="AO1897" i="1"/>
  <c r="AP1897" i="1"/>
  <c r="AQ1897" i="1"/>
  <c r="AR1897" i="1"/>
  <c r="AS1897" i="1"/>
  <c r="AT1897" i="1"/>
  <c r="AU1897" i="1"/>
  <c r="AV1897" i="1"/>
  <c r="AX1897" i="1"/>
  <c r="AY1897" i="1"/>
  <c r="BA1897" i="1"/>
  <c r="BB1897" i="1"/>
  <c r="AB1898" i="1"/>
  <c r="AD1898" i="1"/>
  <c r="AE1898" i="1"/>
  <c r="AF1898" i="1"/>
  <c r="AG1898" i="1"/>
  <c r="AH1898" i="1"/>
  <c r="AK1898" i="1"/>
  <c r="AL1898" i="1"/>
  <c r="AM1898" i="1"/>
  <c r="AN1898" i="1"/>
  <c r="AO1898" i="1"/>
  <c r="AP1898" i="1"/>
  <c r="AQ1898" i="1"/>
  <c r="AR1898" i="1"/>
  <c r="AS1898" i="1"/>
  <c r="V1898" i="1" s="1"/>
  <c r="W1898" i="1" s="1"/>
  <c r="AT1898" i="1"/>
  <c r="AU1898" i="1"/>
  <c r="AV1898" i="1"/>
  <c r="AX1898" i="1"/>
  <c r="AY1898" i="1"/>
  <c r="BA1898" i="1"/>
  <c r="BB1898" i="1"/>
  <c r="AB1899" i="1"/>
  <c r="AD1899" i="1"/>
  <c r="AE1899" i="1"/>
  <c r="AF1899" i="1"/>
  <c r="AG1899" i="1"/>
  <c r="AH1899" i="1"/>
  <c r="AK1899" i="1"/>
  <c r="AL1899" i="1"/>
  <c r="AM1899" i="1"/>
  <c r="AN1899" i="1"/>
  <c r="AO1899" i="1"/>
  <c r="AP1899" i="1"/>
  <c r="AQ1899" i="1"/>
  <c r="AR1899" i="1"/>
  <c r="AS1899" i="1"/>
  <c r="AT1899" i="1"/>
  <c r="AU1899" i="1"/>
  <c r="AV1899" i="1"/>
  <c r="AX1899" i="1"/>
  <c r="AY1899" i="1"/>
  <c r="BA1899" i="1"/>
  <c r="BB1899" i="1"/>
  <c r="AB1900" i="1"/>
  <c r="AE1900" i="1"/>
  <c r="AF1900" i="1"/>
  <c r="AG1900" i="1"/>
  <c r="AH1900" i="1"/>
  <c r="AK1900" i="1"/>
  <c r="AL1900" i="1"/>
  <c r="AM1900" i="1"/>
  <c r="AN1900" i="1"/>
  <c r="AO1900" i="1"/>
  <c r="AP1900" i="1"/>
  <c r="AQ1900" i="1"/>
  <c r="AR1900" i="1"/>
  <c r="AS1900" i="1"/>
  <c r="AT1900" i="1"/>
  <c r="AU1900" i="1"/>
  <c r="AV1900" i="1"/>
  <c r="AX1900" i="1"/>
  <c r="AY1900" i="1"/>
  <c r="BA1900" i="1"/>
  <c r="BB1900" i="1"/>
  <c r="AB1901" i="1"/>
  <c r="AE1901" i="1"/>
  <c r="AF1901" i="1"/>
  <c r="AG1901" i="1"/>
  <c r="AH1901" i="1"/>
  <c r="AK1901" i="1"/>
  <c r="AL1901" i="1"/>
  <c r="AM1901" i="1"/>
  <c r="AN1901" i="1"/>
  <c r="AO1901" i="1"/>
  <c r="AP1901" i="1"/>
  <c r="AQ1901" i="1"/>
  <c r="AR1901" i="1"/>
  <c r="AS1901" i="1"/>
  <c r="AT1901" i="1"/>
  <c r="AU1901" i="1"/>
  <c r="AV1901" i="1"/>
  <c r="AX1901" i="1"/>
  <c r="AY1901" i="1"/>
  <c r="BA1901" i="1"/>
  <c r="BB1901" i="1"/>
  <c r="AB1902" i="1"/>
  <c r="AE1902" i="1"/>
  <c r="AF1902" i="1"/>
  <c r="AG1902" i="1"/>
  <c r="AH1902" i="1"/>
  <c r="AK1902" i="1"/>
  <c r="AL1902" i="1"/>
  <c r="AM1902" i="1"/>
  <c r="AN1902" i="1"/>
  <c r="AO1902" i="1"/>
  <c r="AP1902" i="1"/>
  <c r="AQ1902" i="1"/>
  <c r="AR1902" i="1"/>
  <c r="AS1902" i="1"/>
  <c r="AT1902" i="1"/>
  <c r="AU1902" i="1"/>
  <c r="AV1902" i="1"/>
  <c r="AX1902" i="1"/>
  <c r="AY1902" i="1"/>
  <c r="BA1902" i="1"/>
  <c r="BB1902" i="1"/>
  <c r="AB1903" i="1"/>
  <c r="AE1903" i="1"/>
  <c r="AF1903" i="1"/>
  <c r="AG1903" i="1"/>
  <c r="AH1903" i="1"/>
  <c r="AK1903" i="1"/>
  <c r="AL1903" i="1"/>
  <c r="AM1903" i="1"/>
  <c r="AN1903" i="1"/>
  <c r="AO1903" i="1"/>
  <c r="AP1903" i="1"/>
  <c r="AQ1903" i="1"/>
  <c r="AR1903" i="1"/>
  <c r="AS1903" i="1"/>
  <c r="AT1903" i="1"/>
  <c r="AU1903" i="1"/>
  <c r="AV1903" i="1"/>
  <c r="AX1903" i="1"/>
  <c r="AY1903" i="1"/>
  <c r="BA1903" i="1"/>
  <c r="BB1903" i="1"/>
  <c r="AB1904" i="1"/>
  <c r="AE1904" i="1"/>
  <c r="AF1904" i="1"/>
  <c r="AG1904" i="1"/>
  <c r="AH1904" i="1"/>
  <c r="AK1904" i="1"/>
  <c r="AL1904" i="1"/>
  <c r="AM1904" i="1"/>
  <c r="AN1904" i="1"/>
  <c r="AO1904" i="1"/>
  <c r="AP1904" i="1"/>
  <c r="AQ1904" i="1"/>
  <c r="AR1904" i="1"/>
  <c r="AS1904" i="1"/>
  <c r="AT1904" i="1"/>
  <c r="AU1904" i="1"/>
  <c r="AV1904" i="1"/>
  <c r="AX1904" i="1"/>
  <c r="AY1904" i="1"/>
  <c r="BA1904" i="1"/>
  <c r="BB1904" i="1"/>
  <c r="AB1905" i="1"/>
  <c r="AE1905" i="1"/>
  <c r="AF1905" i="1"/>
  <c r="AG1905" i="1"/>
  <c r="AH1905" i="1"/>
  <c r="AK1905" i="1"/>
  <c r="AL1905" i="1"/>
  <c r="AM1905" i="1"/>
  <c r="AN1905" i="1"/>
  <c r="AO1905" i="1"/>
  <c r="AP1905" i="1"/>
  <c r="AQ1905" i="1"/>
  <c r="AR1905" i="1"/>
  <c r="AS1905" i="1"/>
  <c r="AT1905" i="1"/>
  <c r="AU1905" i="1"/>
  <c r="AV1905" i="1"/>
  <c r="AX1905" i="1"/>
  <c r="AY1905" i="1"/>
  <c r="BA1905" i="1"/>
  <c r="BB1905" i="1"/>
  <c r="AB1906" i="1"/>
  <c r="AE1906" i="1"/>
  <c r="AF1906" i="1"/>
  <c r="AG1906" i="1"/>
  <c r="AH1906" i="1"/>
  <c r="AK1906" i="1"/>
  <c r="AL1906" i="1"/>
  <c r="AM1906" i="1"/>
  <c r="AN1906" i="1"/>
  <c r="AO1906" i="1"/>
  <c r="AP1906" i="1"/>
  <c r="AQ1906" i="1"/>
  <c r="AR1906" i="1"/>
  <c r="AS1906" i="1"/>
  <c r="AT1906" i="1"/>
  <c r="AU1906" i="1"/>
  <c r="AV1906" i="1"/>
  <c r="AX1906" i="1"/>
  <c r="AY1906" i="1"/>
  <c r="BA1906" i="1"/>
  <c r="BB1906" i="1"/>
  <c r="AB1907" i="1"/>
  <c r="AE1907" i="1"/>
  <c r="AF1907" i="1"/>
  <c r="AG1907" i="1"/>
  <c r="AH1907" i="1"/>
  <c r="AK1907" i="1"/>
  <c r="AL1907" i="1"/>
  <c r="AM1907" i="1"/>
  <c r="AN1907" i="1"/>
  <c r="AO1907" i="1"/>
  <c r="AP1907" i="1"/>
  <c r="AQ1907" i="1"/>
  <c r="AR1907" i="1"/>
  <c r="AS1907" i="1"/>
  <c r="AT1907" i="1"/>
  <c r="AU1907" i="1"/>
  <c r="AV1907" i="1"/>
  <c r="AX1907" i="1"/>
  <c r="AY1907" i="1"/>
  <c r="BA1907" i="1"/>
  <c r="BB1907" i="1"/>
  <c r="AB1908" i="1"/>
  <c r="AE1908" i="1"/>
  <c r="AF1908" i="1"/>
  <c r="AG1908" i="1"/>
  <c r="AH1908" i="1"/>
  <c r="AK1908" i="1"/>
  <c r="AL1908" i="1"/>
  <c r="AM1908" i="1"/>
  <c r="AN1908" i="1"/>
  <c r="AO1908" i="1"/>
  <c r="AP1908" i="1"/>
  <c r="AQ1908" i="1"/>
  <c r="AR1908" i="1"/>
  <c r="AS1908" i="1"/>
  <c r="AT1908" i="1"/>
  <c r="AU1908" i="1"/>
  <c r="AV1908" i="1"/>
  <c r="AX1908" i="1"/>
  <c r="AY1908" i="1"/>
  <c r="BA1908" i="1"/>
  <c r="BB1908" i="1"/>
  <c r="AB1909" i="1"/>
  <c r="AE1909" i="1"/>
  <c r="AF1909" i="1"/>
  <c r="AG1909" i="1"/>
  <c r="AH1909" i="1"/>
  <c r="AK1909" i="1"/>
  <c r="AL1909" i="1"/>
  <c r="AM1909" i="1"/>
  <c r="AN1909" i="1"/>
  <c r="AO1909" i="1"/>
  <c r="AP1909" i="1"/>
  <c r="AQ1909" i="1"/>
  <c r="AR1909" i="1"/>
  <c r="AS1909" i="1"/>
  <c r="AT1909" i="1"/>
  <c r="AU1909" i="1"/>
  <c r="AV1909" i="1"/>
  <c r="AX1909" i="1"/>
  <c r="AY1909" i="1"/>
  <c r="BA1909" i="1"/>
  <c r="BB1909" i="1"/>
  <c r="AB1910" i="1"/>
  <c r="AE1910" i="1"/>
  <c r="AF1910" i="1"/>
  <c r="AG1910" i="1"/>
  <c r="AH1910" i="1"/>
  <c r="AK1910" i="1"/>
  <c r="AL1910" i="1"/>
  <c r="AM1910" i="1"/>
  <c r="AN1910" i="1"/>
  <c r="AO1910" i="1"/>
  <c r="AP1910" i="1"/>
  <c r="AQ1910" i="1"/>
  <c r="AR1910" i="1"/>
  <c r="AS1910" i="1"/>
  <c r="AT1910" i="1"/>
  <c r="AU1910" i="1"/>
  <c r="AV1910" i="1"/>
  <c r="AX1910" i="1"/>
  <c r="AY1910" i="1"/>
  <c r="BA1910" i="1"/>
  <c r="BB1910" i="1"/>
  <c r="AB1911" i="1"/>
  <c r="AE1911" i="1"/>
  <c r="AF1911" i="1"/>
  <c r="AG1911" i="1"/>
  <c r="AH1911" i="1"/>
  <c r="AK1911" i="1"/>
  <c r="AL1911" i="1"/>
  <c r="AM1911" i="1"/>
  <c r="AN1911" i="1"/>
  <c r="AO1911" i="1"/>
  <c r="AP1911" i="1"/>
  <c r="AQ1911" i="1"/>
  <c r="AR1911" i="1"/>
  <c r="AS1911" i="1"/>
  <c r="AT1911" i="1"/>
  <c r="AU1911" i="1"/>
  <c r="AV1911" i="1"/>
  <c r="AX1911" i="1"/>
  <c r="AY1911" i="1"/>
  <c r="BA1911" i="1"/>
  <c r="BB1911" i="1"/>
  <c r="AB1912" i="1"/>
  <c r="AE1912" i="1"/>
  <c r="AF1912" i="1"/>
  <c r="AG1912" i="1"/>
  <c r="AH1912" i="1"/>
  <c r="AK1912" i="1"/>
  <c r="AL1912" i="1"/>
  <c r="AM1912" i="1"/>
  <c r="AN1912" i="1"/>
  <c r="AO1912" i="1"/>
  <c r="AP1912" i="1"/>
  <c r="AQ1912" i="1"/>
  <c r="V1912" i="1" s="1"/>
  <c r="W1912" i="1" s="1"/>
  <c r="AR1912" i="1"/>
  <c r="AS1912" i="1"/>
  <c r="AT1912" i="1"/>
  <c r="AU1912" i="1"/>
  <c r="AV1912" i="1"/>
  <c r="AX1912" i="1"/>
  <c r="AY1912" i="1"/>
  <c r="BA1912" i="1"/>
  <c r="BB1912" i="1"/>
  <c r="AB1913" i="1"/>
  <c r="AE1913" i="1"/>
  <c r="AF1913" i="1"/>
  <c r="AG1913" i="1"/>
  <c r="AH1913" i="1"/>
  <c r="AK1913" i="1"/>
  <c r="AL1913" i="1"/>
  <c r="AM1913" i="1"/>
  <c r="AN1913" i="1"/>
  <c r="AO1913" i="1"/>
  <c r="AP1913" i="1"/>
  <c r="AQ1913" i="1"/>
  <c r="AR1913" i="1"/>
  <c r="AS1913" i="1"/>
  <c r="AT1913" i="1"/>
  <c r="AU1913" i="1"/>
  <c r="AV1913" i="1"/>
  <c r="AX1913" i="1"/>
  <c r="AY1913" i="1"/>
  <c r="BA1913" i="1"/>
  <c r="BB1913" i="1"/>
  <c r="AB1914" i="1"/>
  <c r="AE1914" i="1"/>
  <c r="AF1914" i="1"/>
  <c r="AG1914" i="1"/>
  <c r="AH1914" i="1"/>
  <c r="AK1914" i="1"/>
  <c r="AL1914" i="1"/>
  <c r="AM1914" i="1"/>
  <c r="AN1914" i="1"/>
  <c r="AO1914" i="1"/>
  <c r="AP1914" i="1"/>
  <c r="AQ1914" i="1"/>
  <c r="AR1914" i="1"/>
  <c r="AS1914" i="1"/>
  <c r="AT1914" i="1"/>
  <c r="AU1914" i="1"/>
  <c r="AV1914" i="1"/>
  <c r="AX1914" i="1"/>
  <c r="AY1914" i="1"/>
  <c r="BA1914" i="1"/>
  <c r="BB1914" i="1"/>
  <c r="AB1915" i="1"/>
  <c r="AE1915" i="1"/>
  <c r="AF1915" i="1"/>
  <c r="AG1915" i="1"/>
  <c r="AH1915" i="1"/>
  <c r="AK1915" i="1"/>
  <c r="AL1915" i="1"/>
  <c r="AM1915" i="1"/>
  <c r="AN1915" i="1"/>
  <c r="AO1915" i="1"/>
  <c r="AP1915" i="1"/>
  <c r="AQ1915" i="1"/>
  <c r="AR1915" i="1"/>
  <c r="AS1915" i="1"/>
  <c r="AT1915" i="1"/>
  <c r="AU1915" i="1"/>
  <c r="AV1915" i="1"/>
  <c r="AX1915" i="1"/>
  <c r="AY1915" i="1"/>
  <c r="BA1915" i="1"/>
  <c r="BB1915" i="1"/>
  <c r="AB1916" i="1"/>
  <c r="AE1916" i="1"/>
  <c r="AF1916" i="1"/>
  <c r="AG1916" i="1"/>
  <c r="AH1916" i="1"/>
  <c r="AK1916" i="1"/>
  <c r="AL1916" i="1"/>
  <c r="AM1916" i="1"/>
  <c r="AN1916" i="1"/>
  <c r="AO1916" i="1"/>
  <c r="AP1916" i="1"/>
  <c r="AQ1916" i="1"/>
  <c r="AR1916" i="1"/>
  <c r="AS1916" i="1"/>
  <c r="AT1916" i="1"/>
  <c r="AU1916" i="1"/>
  <c r="AV1916" i="1"/>
  <c r="AX1916" i="1"/>
  <c r="AY1916" i="1"/>
  <c r="BA1916" i="1"/>
  <c r="BB1916" i="1"/>
  <c r="AB1917" i="1"/>
  <c r="AE1917" i="1"/>
  <c r="AF1917" i="1"/>
  <c r="AG1917" i="1"/>
  <c r="AH1917" i="1"/>
  <c r="AK1917" i="1"/>
  <c r="AL1917" i="1"/>
  <c r="AM1917" i="1"/>
  <c r="AN1917" i="1"/>
  <c r="AO1917" i="1"/>
  <c r="AP1917" i="1"/>
  <c r="AQ1917" i="1"/>
  <c r="AR1917" i="1"/>
  <c r="AS1917" i="1"/>
  <c r="AT1917" i="1"/>
  <c r="AU1917" i="1"/>
  <c r="AV1917" i="1"/>
  <c r="AX1917" i="1"/>
  <c r="AY1917" i="1"/>
  <c r="BA1917" i="1"/>
  <c r="BB1917" i="1"/>
  <c r="AB1918" i="1"/>
  <c r="AE1918" i="1"/>
  <c r="AF1918" i="1"/>
  <c r="AG1918" i="1"/>
  <c r="AH1918" i="1"/>
  <c r="AK1918" i="1"/>
  <c r="AL1918" i="1"/>
  <c r="AM1918" i="1"/>
  <c r="AN1918" i="1"/>
  <c r="AO1918" i="1"/>
  <c r="AP1918" i="1"/>
  <c r="AQ1918" i="1"/>
  <c r="AR1918" i="1"/>
  <c r="AS1918" i="1"/>
  <c r="AT1918" i="1"/>
  <c r="AU1918" i="1"/>
  <c r="AV1918" i="1"/>
  <c r="AX1918" i="1"/>
  <c r="AY1918" i="1"/>
  <c r="BA1918" i="1"/>
  <c r="BB1918" i="1"/>
  <c r="AB1919" i="1"/>
  <c r="AE1919" i="1"/>
  <c r="AF1919" i="1"/>
  <c r="AG1919" i="1"/>
  <c r="AH1919" i="1"/>
  <c r="AK1919" i="1"/>
  <c r="AL1919" i="1"/>
  <c r="AM1919" i="1"/>
  <c r="AN1919" i="1"/>
  <c r="AO1919" i="1"/>
  <c r="AP1919" i="1"/>
  <c r="AQ1919" i="1"/>
  <c r="AR1919" i="1"/>
  <c r="AS1919" i="1"/>
  <c r="AT1919" i="1"/>
  <c r="AU1919" i="1"/>
  <c r="AV1919" i="1"/>
  <c r="AX1919" i="1"/>
  <c r="AY1919" i="1"/>
  <c r="BA1919" i="1"/>
  <c r="BB1919" i="1"/>
  <c r="AB1920" i="1"/>
  <c r="AE1920" i="1"/>
  <c r="AF1920" i="1"/>
  <c r="AG1920" i="1"/>
  <c r="AH1920" i="1"/>
  <c r="AK1920" i="1"/>
  <c r="AL1920" i="1"/>
  <c r="AM1920" i="1"/>
  <c r="AN1920" i="1"/>
  <c r="AO1920" i="1"/>
  <c r="AP1920" i="1"/>
  <c r="AQ1920" i="1"/>
  <c r="AR1920" i="1"/>
  <c r="AS1920" i="1"/>
  <c r="AT1920" i="1"/>
  <c r="AU1920" i="1"/>
  <c r="AV1920" i="1"/>
  <c r="AX1920" i="1"/>
  <c r="AY1920" i="1"/>
  <c r="BA1920" i="1"/>
  <c r="BB1920" i="1"/>
  <c r="AB1921" i="1"/>
  <c r="AE1921" i="1"/>
  <c r="AF1921" i="1"/>
  <c r="AG1921" i="1"/>
  <c r="AH1921" i="1"/>
  <c r="AK1921" i="1"/>
  <c r="AL1921" i="1"/>
  <c r="AM1921" i="1"/>
  <c r="AN1921" i="1"/>
  <c r="AO1921" i="1"/>
  <c r="AP1921" i="1"/>
  <c r="AQ1921" i="1"/>
  <c r="AR1921" i="1"/>
  <c r="AS1921" i="1"/>
  <c r="AT1921" i="1"/>
  <c r="AU1921" i="1"/>
  <c r="AV1921" i="1"/>
  <c r="AX1921" i="1"/>
  <c r="AY1921" i="1"/>
  <c r="BA1921" i="1"/>
  <c r="BB1921" i="1"/>
  <c r="AB1922" i="1"/>
  <c r="AE1922" i="1"/>
  <c r="AF1922" i="1"/>
  <c r="AG1922" i="1"/>
  <c r="AH1922" i="1"/>
  <c r="AK1922" i="1"/>
  <c r="AL1922" i="1"/>
  <c r="AM1922" i="1"/>
  <c r="AN1922" i="1"/>
  <c r="AO1922" i="1"/>
  <c r="AP1922" i="1"/>
  <c r="AQ1922" i="1"/>
  <c r="AR1922" i="1"/>
  <c r="AS1922" i="1"/>
  <c r="AT1922" i="1"/>
  <c r="AU1922" i="1"/>
  <c r="AV1922" i="1"/>
  <c r="AX1922" i="1"/>
  <c r="AY1922" i="1"/>
  <c r="BA1922" i="1"/>
  <c r="BB1922" i="1"/>
  <c r="AB1923" i="1"/>
  <c r="AE1923" i="1"/>
  <c r="AF1923" i="1"/>
  <c r="AG1923" i="1"/>
  <c r="AH1923" i="1"/>
  <c r="AK1923" i="1"/>
  <c r="AL1923" i="1"/>
  <c r="AM1923" i="1"/>
  <c r="AN1923" i="1"/>
  <c r="AO1923" i="1"/>
  <c r="AP1923" i="1"/>
  <c r="AQ1923" i="1"/>
  <c r="AR1923" i="1"/>
  <c r="AS1923" i="1"/>
  <c r="AT1923" i="1"/>
  <c r="AU1923" i="1"/>
  <c r="AV1923" i="1"/>
  <c r="AX1923" i="1"/>
  <c r="AY1923" i="1"/>
  <c r="BA1923" i="1"/>
  <c r="BB1923" i="1"/>
  <c r="AB1924" i="1"/>
  <c r="AE1924" i="1"/>
  <c r="AF1924" i="1"/>
  <c r="AG1924" i="1"/>
  <c r="AH1924" i="1"/>
  <c r="AK1924" i="1"/>
  <c r="AL1924" i="1"/>
  <c r="AM1924" i="1"/>
  <c r="AN1924" i="1"/>
  <c r="AO1924" i="1"/>
  <c r="AP1924" i="1"/>
  <c r="AQ1924" i="1"/>
  <c r="AR1924" i="1"/>
  <c r="AS1924" i="1"/>
  <c r="AT1924" i="1"/>
  <c r="AU1924" i="1"/>
  <c r="AV1924" i="1"/>
  <c r="AX1924" i="1"/>
  <c r="AY1924" i="1"/>
  <c r="BA1924" i="1"/>
  <c r="BB1924" i="1"/>
  <c r="AB1925" i="1"/>
  <c r="AE1925" i="1"/>
  <c r="AF1925" i="1"/>
  <c r="AG1925" i="1"/>
  <c r="AH1925" i="1"/>
  <c r="AK1925" i="1"/>
  <c r="AL1925" i="1"/>
  <c r="AM1925" i="1"/>
  <c r="AN1925" i="1"/>
  <c r="AO1925" i="1"/>
  <c r="AP1925" i="1"/>
  <c r="AQ1925" i="1"/>
  <c r="AR1925" i="1"/>
  <c r="AS1925" i="1"/>
  <c r="AT1925" i="1"/>
  <c r="AU1925" i="1"/>
  <c r="AV1925" i="1"/>
  <c r="AX1925" i="1"/>
  <c r="AY1925" i="1"/>
  <c r="BA1925" i="1"/>
  <c r="BB1925" i="1"/>
  <c r="AB1926" i="1"/>
  <c r="AE1926" i="1"/>
  <c r="AF1926" i="1"/>
  <c r="AG1926" i="1"/>
  <c r="AH1926" i="1"/>
  <c r="AK1926" i="1"/>
  <c r="AL1926" i="1"/>
  <c r="AM1926" i="1"/>
  <c r="AN1926" i="1"/>
  <c r="AO1926" i="1"/>
  <c r="AP1926" i="1"/>
  <c r="AQ1926" i="1"/>
  <c r="AR1926" i="1"/>
  <c r="AS1926" i="1"/>
  <c r="AT1926" i="1"/>
  <c r="AU1926" i="1"/>
  <c r="AV1926" i="1"/>
  <c r="AX1926" i="1"/>
  <c r="AY1926" i="1"/>
  <c r="BA1926" i="1"/>
  <c r="BB1926" i="1"/>
  <c r="AB1927" i="1"/>
  <c r="AE1927" i="1"/>
  <c r="AF1927" i="1"/>
  <c r="AG1927" i="1"/>
  <c r="AH1927" i="1"/>
  <c r="AK1927" i="1"/>
  <c r="AL1927" i="1"/>
  <c r="AM1927" i="1"/>
  <c r="AN1927" i="1"/>
  <c r="AO1927" i="1"/>
  <c r="AP1927" i="1"/>
  <c r="AQ1927" i="1"/>
  <c r="AR1927" i="1"/>
  <c r="AS1927" i="1"/>
  <c r="AT1927" i="1"/>
  <c r="AU1927" i="1"/>
  <c r="AV1927" i="1"/>
  <c r="AX1927" i="1"/>
  <c r="AY1927" i="1"/>
  <c r="BA1927" i="1"/>
  <c r="BB1927" i="1"/>
  <c r="AB1928" i="1"/>
  <c r="AE1928" i="1"/>
  <c r="AF1928" i="1"/>
  <c r="AG1928" i="1"/>
  <c r="AH1928" i="1"/>
  <c r="AK1928" i="1"/>
  <c r="AL1928" i="1"/>
  <c r="AM1928" i="1"/>
  <c r="AN1928" i="1"/>
  <c r="AO1928" i="1"/>
  <c r="AP1928" i="1"/>
  <c r="AQ1928" i="1"/>
  <c r="V1928" i="1" s="1"/>
  <c r="W1928" i="1" s="1"/>
  <c r="AR1928" i="1"/>
  <c r="AS1928" i="1"/>
  <c r="AT1928" i="1"/>
  <c r="AU1928" i="1"/>
  <c r="AV1928" i="1"/>
  <c r="AX1928" i="1"/>
  <c r="AY1928" i="1"/>
  <c r="BA1928" i="1"/>
  <c r="BB1928" i="1"/>
  <c r="AB1929" i="1"/>
  <c r="AE1929" i="1"/>
  <c r="AF1929" i="1"/>
  <c r="AG1929" i="1"/>
  <c r="AH1929" i="1"/>
  <c r="AK1929" i="1"/>
  <c r="AL1929" i="1"/>
  <c r="AM1929" i="1"/>
  <c r="AN1929" i="1"/>
  <c r="AO1929" i="1"/>
  <c r="AP1929" i="1"/>
  <c r="AQ1929" i="1"/>
  <c r="AR1929" i="1"/>
  <c r="AS1929" i="1"/>
  <c r="AT1929" i="1"/>
  <c r="AU1929" i="1"/>
  <c r="AV1929" i="1"/>
  <c r="AX1929" i="1"/>
  <c r="AY1929" i="1"/>
  <c r="BA1929" i="1"/>
  <c r="BB1929" i="1"/>
  <c r="AB1930" i="1"/>
  <c r="AE1930" i="1"/>
  <c r="AF1930" i="1"/>
  <c r="AG1930" i="1"/>
  <c r="AH1930" i="1"/>
  <c r="AK1930" i="1"/>
  <c r="AL1930" i="1"/>
  <c r="AM1930" i="1"/>
  <c r="AN1930" i="1"/>
  <c r="AO1930" i="1"/>
  <c r="AP1930" i="1"/>
  <c r="AQ1930" i="1"/>
  <c r="AR1930" i="1"/>
  <c r="AS1930" i="1"/>
  <c r="AT1930" i="1"/>
  <c r="AU1930" i="1"/>
  <c r="AV1930" i="1"/>
  <c r="AX1930" i="1"/>
  <c r="AY1930" i="1"/>
  <c r="BA1930" i="1"/>
  <c r="BB1930" i="1"/>
  <c r="AB1931" i="1"/>
  <c r="AE1931" i="1"/>
  <c r="AF1931" i="1"/>
  <c r="AG1931" i="1"/>
  <c r="AH1931" i="1"/>
  <c r="AK1931" i="1"/>
  <c r="AL1931" i="1"/>
  <c r="AM1931" i="1"/>
  <c r="AN1931" i="1"/>
  <c r="AO1931" i="1"/>
  <c r="AP1931" i="1"/>
  <c r="AQ1931" i="1"/>
  <c r="AR1931" i="1"/>
  <c r="AS1931" i="1"/>
  <c r="AT1931" i="1"/>
  <c r="AU1931" i="1"/>
  <c r="AV1931" i="1"/>
  <c r="AX1931" i="1"/>
  <c r="AY1931" i="1"/>
  <c r="BA1931" i="1"/>
  <c r="BB1931" i="1"/>
  <c r="AB1932" i="1"/>
  <c r="AE1932" i="1"/>
  <c r="AF1932" i="1"/>
  <c r="AG1932" i="1"/>
  <c r="AH1932" i="1"/>
  <c r="AK1932" i="1"/>
  <c r="AL1932" i="1"/>
  <c r="AM1932" i="1"/>
  <c r="AN1932" i="1"/>
  <c r="AO1932" i="1"/>
  <c r="AP1932" i="1"/>
  <c r="AQ1932" i="1"/>
  <c r="AR1932" i="1"/>
  <c r="AS1932" i="1"/>
  <c r="AT1932" i="1"/>
  <c r="AU1932" i="1"/>
  <c r="AV1932" i="1"/>
  <c r="AX1932" i="1"/>
  <c r="AY1932" i="1"/>
  <c r="BA1932" i="1"/>
  <c r="BB1932" i="1"/>
  <c r="AB1933" i="1"/>
  <c r="AE1933" i="1"/>
  <c r="AF1933" i="1"/>
  <c r="AG1933" i="1"/>
  <c r="AH1933" i="1"/>
  <c r="AK1933" i="1"/>
  <c r="AL1933" i="1"/>
  <c r="AM1933" i="1"/>
  <c r="AN1933" i="1"/>
  <c r="AO1933" i="1"/>
  <c r="AP1933" i="1"/>
  <c r="AQ1933" i="1"/>
  <c r="AR1933" i="1"/>
  <c r="AS1933" i="1"/>
  <c r="AT1933" i="1"/>
  <c r="AU1933" i="1"/>
  <c r="AV1933" i="1"/>
  <c r="AX1933" i="1"/>
  <c r="AY1933" i="1"/>
  <c r="BA1933" i="1"/>
  <c r="BB1933" i="1"/>
  <c r="AB1934" i="1"/>
  <c r="AE1934" i="1"/>
  <c r="AF1934" i="1"/>
  <c r="AG1934" i="1"/>
  <c r="AH1934" i="1"/>
  <c r="AK1934" i="1"/>
  <c r="AL1934" i="1"/>
  <c r="AM1934" i="1"/>
  <c r="AN1934" i="1"/>
  <c r="AO1934" i="1"/>
  <c r="AP1934" i="1"/>
  <c r="AQ1934" i="1"/>
  <c r="AR1934" i="1"/>
  <c r="AS1934" i="1"/>
  <c r="AT1934" i="1"/>
  <c r="AU1934" i="1"/>
  <c r="AV1934" i="1"/>
  <c r="AX1934" i="1"/>
  <c r="AY1934" i="1"/>
  <c r="BA1934" i="1"/>
  <c r="BB1934" i="1"/>
  <c r="AB1935" i="1"/>
  <c r="AE1935" i="1"/>
  <c r="AF1935" i="1"/>
  <c r="AG1935" i="1"/>
  <c r="AH1935" i="1"/>
  <c r="AK1935" i="1"/>
  <c r="AL1935" i="1"/>
  <c r="AM1935" i="1"/>
  <c r="AN1935" i="1"/>
  <c r="AO1935" i="1"/>
  <c r="AP1935" i="1"/>
  <c r="AQ1935" i="1"/>
  <c r="AR1935" i="1"/>
  <c r="AS1935" i="1"/>
  <c r="AT1935" i="1"/>
  <c r="AU1935" i="1"/>
  <c r="AV1935" i="1"/>
  <c r="AX1935" i="1"/>
  <c r="AY1935" i="1"/>
  <c r="BA1935" i="1"/>
  <c r="BB1935" i="1"/>
  <c r="AB1936" i="1"/>
  <c r="AE1936" i="1"/>
  <c r="AF1936" i="1"/>
  <c r="AG1936" i="1"/>
  <c r="AH1936" i="1"/>
  <c r="AK1936" i="1"/>
  <c r="AL1936" i="1"/>
  <c r="AM1936" i="1"/>
  <c r="AN1936" i="1"/>
  <c r="AO1936" i="1"/>
  <c r="AP1936" i="1"/>
  <c r="AQ1936" i="1"/>
  <c r="AR1936" i="1"/>
  <c r="AS1936" i="1"/>
  <c r="AT1936" i="1"/>
  <c r="AU1936" i="1"/>
  <c r="AV1936" i="1"/>
  <c r="AX1936" i="1"/>
  <c r="AY1936" i="1"/>
  <c r="BA1936" i="1"/>
  <c r="BB1936" i="1"/>
  <c r="AB1937" i="1"/>
  <c r="AE1937" i="1"/>
  <c r="AF1937" i="1"/>
  <c r="AG1937" i="1"/>
  <c r="AH1937" i="1"/>
  <c r="AK1937" i="1"/>
  <c r="AL1937" i="1"/>
  <c r="AM1937" i="1"/>
  <c r="AN1937" i="1"/>
  <c r="AO1937" i="1"/>
  <c r="AP1937" i="1"/>
  <c r="AQ1937" i="1"/>
  <c r="AR1937" i="1"/>
  <c r="AS1937" i="1"/>
  <c r="AT1937" i="1"/>
  <c r="AU1937" i="1"/>
  <c r="AV1937" i="1"/>
  <c r="AX1937" i="1"/>
  <c r="AY1937" i="1"/>
  <c r="BA1937" i="1"/>
  <c r="BB1937" i="1"/>
  <c r="AB1938" i="1"/>
  <c r="AE1938" i="1"/>
  <c r="AF1938" i="1"/>
  <c r="AG1938" i="1"/>
  <c r="AH1938" i="1"/>
  <c r="AK1938" i="1"/>
  <c r="AL1938" i="1"/>
  <c r="AM1938" i="1"/>
  <c r="AN1938" i="1"/>
  <c r="AO1938" i="1"/>
  <c r="AP1938" i="1"/>
  <c r="AQ1938" i="1"/>
  <c r="AR1938" i="1"/>
  <c r="AS1938" i="1"/>
  <c r="AT1938" i="1"/>
  <c r="AU1938" i="1"/>
  <c r="AV1938" i="1"/>
  <c r="AX1938" i="1"/>
  <c r="AY1938" i="1"/>
  <c r="BA1938" i="1"/>
  <c r="BB1938" i="1"/>
  <c r="AB1939" i="1"/>
  <c r="AE1939" i="1"/>
  <c r="AF1939" i="1"/>
  <c r="AG1939" i="1"/>
  <c r="AH1939" i="1"/>
  <c r="AK1939" i="1"/>
  <c r="AL1939" i="1"/>
  <c r="AM1939" i="1"/>
  <c r="AN1939" i="1"/>
  <c r="AO1939" i="1"/>
  <c r="AP1939" i="1"/>
  <c r="AQ1939" i="1"/>
  <c r="AR1939" i="1"/>
  <c r="AS1939" i="1"/>
  <c r="AT1939" i="1"/>
  <c r="AU1939" i="1"/>
  <c r="AV1939" i="1"/>
  <c r="AX1939" i="1"/>
  <c r="AY1939" i="1"/>
  <c r="BA1939" i="1"/>
  <c r="BB1939" i="1"/>
  <c r="AB1940" i="1"/>
  <c r="AE1940" i="1"/>
  <c r="AF1940" i="1"/>
  <c r="AG1940" i="1"/>
  <c r="AH1940" i="1"/>
  <c r="AK1940" i="1"/>
  <c r="AL1940" i="1"/>
  <c r="AM1940" i="1"/>
  <c r="AN1940" i="1"/>
  <c r="AO1940" i="1"/>
  <c r="AP1940" i="1"/>
  <c r="AQ1940" i="1"/>
  <c r="AR1940" i="1"/>
  <c r="AS1940" i="1"/>
  <c r="AT1940" i="1"/>
  <c r="AU1940" i="1"/>
  <c r="AV1940" i="1"/>
  <c r="AX1940" i="1"/>
  <c r="AY1940" i="1"/>
  <c r="BA1940" i="1"/>
  <c r="BB1940" i="1"/>
  <c r="AB1941" i="1"/>
  <c r="AE1941" i="1"/>
  <c r="AF1941" i="1"/>
  <c r="AG1941" i="1"/>
  <c r="AH1941" i="1"/>
  <c r="AK1941" i="1"/>
  <c r="AL1941" i="1"/>
  <c r="AM1941" i="1"/>
  <c r="AN1941" i="1"/>
  <c r="AO1941" i="1"/>
  <c r="AP1941" i="1"/>
  <c r="AQ1941" i="1"/>
  <c r="AR1941" i="1"/>
  <c r="AS1941" i="1"/>
  <c r="AT1941" i="1"/>
  <c r="AU1941" i="1"/>
  <c r="AV1941" i="1"/>
  <c r="AX1941" i="1"/>
  <c r="AY1941" i="1"/>
  <c r="BA1941" i="1"/>
  <c r="BB1941" i="1"/>
  <c r="AB1942" i="1"/>
  <c r="AE1942" i="1"/>
  <c r="AF1942" i="1"/>
  <c r="AG1942" i="1"/>
  <c r="AH1942" i="1"/>
  <c r="AK1942" i="1"/>
  <c r="AL1942" i="1"/>
  <c r="AM1942" i="1"/>
  <c r="AN1942" i="1"/>
  <c r="AO1942" i="1"/>
  <c r="AP1942" i="1"/>
  <c r="AQ1942" i="1"/>
  <c r="AR1942" i="1"/>
  <c r="AS1942" i="1"/>
  <c r="AT1942" i="1"/>
  <c r="AU1942" i="1"/>
  <c r="AV1942" i="1"/>
  <c r="AX1942" i="1"/>
  <c r="AY1942" i="1"/>
  <c r="BA1942" i="1"/>
  <c r="BB1942" i="1"/>
  <c r="AB1943" i="1"/>
  <c r="AE1943" i="1"/>
  <c r="AF1943" i="1"/>
  <c r="AG1943" i="1"/>
  <c r="AH1943" i="1"/>
  <c r="AK1943" i="1"/>
  <c r="AL1943" i="1"/>
  <c r="AM1943" i="1"/>
  <c r="AN1943" i="1"/>
  <c r="AO1943" i="1"/>
  <c r="AP1943" i="1"/>
  <c r="AQ1943" i="1"/>
  <c r="AR1943" i="1"/>
  <c r="AS1943" i="1"/>
  <c r="AT1943" i="1"/>
  <c r="AU1943" i="1"/>
  <c r="AV1943" i="1"/>
  <c r="AX1943" i="1"/>
  <c r="AY1943" i="1"/>
  <c r="BA1943" i="1"/>
  <c r="BB1943" i="1"/>
  <c r="AB1944" i="1"/>
  <c r="AE1944" i="1"/>
  <c r="AF1944" i="1"/>
  <c r="AG1944" i="1"/>
  <c r="AH1944" i="1"/>
  <c r="AK1944" i="1"/>
  <c r="AL1944" i="1"/>
  <c r="AM1944" i="1"/>
  <c r="AN1944" i="1"/>
  <c r="AO1944" i="1"/>
  <c r="AP1944" i="1"/>
  <c r="AQ1944" i="1"/>
  <c r="AR1944" i="1"/>
  <c r="V1944" i="1" s="1"/>
  <c r="W1944" i="1" s="1"/>
  <c r="AS1944" i="1"/>
  <c r="AT1944" i="1"/>
  <c r="AU1944" i="1"/>
  <c r="AV1944" i="1"/>
  <c r="AX1944" i="1"/>
  <c r="AY1944" i="1"/>
  <c r="BA1944" i="1"/>
  <c r="BB1944" i="1"/>
  <c r="AB1945" i="1"/>
  <c r="AE1945" i="1"/>
  <c r="AF1945" i="1"/>
  <c r="AG1945" i="1"/>
  <c r="AH1945" i="1"/>
  <c r="AK1945" i="1"/>
  <c r="AL1945" i="1"/>
  <c r="AM1945" i="1"/>
  <c r="AN1945" i="1"/>
  <c r="AO1945" i="1"/>
  <c r="AP1945" i="1"/>
  <c r="AQ1945" i="1"/>
  <c r="AR1945" i="1"/>
  <c r="AS1945" i="1"/>
  <c r="AT1945" i="1"/>
  <c r="AU1945" i="1"/>
  <c r="AV1945" i="1"/>
  <c r="AX1945" i="1"/>
  <c r="AY1945" i="1"/>
  <c r="BA1945" i="1"/>
  <c r="BB1945" i="1"/>
  <c r="AB1946" i="1"/>
  <c r="AE1946" i="1"/>
  <c r="AF1946" i="1"/>
  <c r="AG1946" i="1"/>
  <c r="AH1946" i="1"/>
  <c r="AK1946" i="1"/>
  <c r="AL1946" i="1"/>
  <c r="AM1946" i="1"/>
  <c r="AN1946" i="1"/>
  <c r="AO1946" i="1"/>
  <c r="AP1946" i="1"/>
  <c r="AQ1946" i="1"/>
  <c r="AR1946" i="1"/>
  <c r="AS1946" i="1"/>
  <c r="AT1946" i="1"/>
  <c r="AU1946" i="1"/>
  <c r="AV1946" i="1"/>
  <c r="AX1946" i="1"/>
  <c r="AY1946" i="1"/>
  <c r="BA1946" i="1"/>
  <c r="BB1946" i="1"/>
  <c r="AB1947" i="1"/>
  <c r="AE1947" i="1"/>
  <c r="AF1947" i="1"/>
  <c r="AG1947" i="1"/>
  <c r="AH1947" i="1"/>
  <c r="AK1947" i="1"/>
  <c r="AL1947" i="1"/>
  <c r="AM1947" i="1"/>
  <c r="AN1947" i="1"/>
  <c r="AO1947" i="1"/>
  <c r="AP1947" i="1"/>
  <c r="AQ1947" i="1"/>
  <c r="AR1947" i="1"/>
  <c r="AS1947" i="1"/>
  <c r="AT1947" i="1"/>
  <c r="AU1947" i="1"/>
  <c r="AV1947" i="1"/>
  <c r="AX1947" i="1"/>
  <c r="AY1947" i="1"/>
  <c r="BA1947" i="1"/>
  <c r="BB1947" i="1"/>
  <c r="AB1948" i="1"/>
  <c r="AE1948" i="1"/>
  <c r="AF1948" i="1"/>
  <c r="AG1948" i="1"/>
  <c r="AH1948" i="1"/>
  <c r="AK1948" i="1"/>
  <c r="AL1948" i="1"/>
  <c r="AM1948" i="1"/>
  <c r="AN1948" i="1"/>
  <c r="AO1948" i="1"/>
  <c r="AP1948" i="1"/>
  <c r="AQ1948" i="1"/>
  <c r="AR1948" i="1"/>
  <c r="AS1948" i="1"/>
  <c r="AT1948" i="1"/>
  <c r="AU1948" i="1"/>
  <c r="AV1948" i="1"/>
  <c r="AX1948" i="1"/>
  <c r="AY1948" i="1"/>
  <c r="BA1948" i="1"/>
  <c r="BB1948" i="1"/>
  <c r="AB1949" i="1"/>
  <c r="AE1949" i="1"/>
  <c r="AF1949" i="1"/>
  <c r="AG1949" i="1"/>
  <c r="AH1949" i="1"/>
  <c r="AK1949" i="1"/>
  <c r="AL1949" i="1"/>
  <c r="AM1949" i="1"/>
  <c r="AN1949" i="1"/>
  <c r="AO1949" i="1"/>
  <c r="AP1949" i="1"/>
  <c r="AQ1949" i="1"/>
  <c r="AR1949" i="1"/>
  <c r="AS1949" i="1"/>
  <c r="AT1949" i="1"/>
  <c r="AU1949" i="1"/>
  <c r="AV1949" i="1"/>
  <c r="AX1949" i="1"/>
  <c r="AY1949" i="1"/>
  <c r="BA1949" i="1"/>
  <c r="BB1949" i="1"/>
  <c r="AB1950" i="1"/>
  <c r="AE1950" i="1"/>
  <c r="AF1950" i="1"/>
  <c r="AG1950" i="1"/>
  <c r="AH1950" i="1"/>
  <c r="AK1950" i="1"/>
  <c r="AL1950" i="1"/>
  <c r="AM1950" i="1"/>
  <c r="AN1950" i="1"/>
  <c r="AO1950" i="1"/>
  <c r="AP1950" i="1"/>
  <c r="AQ1950" i="1"/>
  <c r="AR1950" i="1"/>
  <c r="AS1950" i="1"/>
  <c r="AT1950" i="1"/>
  <c r="AU1950" i="1"/>
  <c r="AV1950" i="1"/>
  <c r="AX1950" i="1"/>
  <c r="AY1950" i="1"/>
  <c r="BA1950" i="1"/>
  <c r="BB1950" i="1"/>
  <c r="AB1951" i="1"/>
  <c r="AE1951" i="1"/>
  <c r="AF1951" i="1"/>
  <c r="AG1951" i="1"/>
  <c r="AH1951" i="1"/>
  <c r="AK1951" i="1"/>
  <c r="AL1951" i="1"/>
  <c r="AM1951" i="1"/>
  <c r="AN1951" i="1"/>
  <c r="AO1951" i="1"/>
  <c r="AP1951" i="1"/>
  <c r="AQ1951" i="1"/>
  <c r="AR1951" i="1"/>
  <c r="AS1951" i="1"/>
  <c r="AT1951" i="1"/>
  <c r="AU1951" i="1"/>
  <c r="AV1951" i="1"/>
  <c r="AX1951" i="1"/>
  <c r="AY1951" i="1"/>
  <c r="BA1951" i="1"/>
  <c r="BB1951" i="1"/>
  <c r="AB1952" i="1"/>
  <c r="AE1952" i="1"/>
  <c r="AF1952" i="1"/>
  <c r="AG1952" i="1"/>
  <c r="AH1952" i="1"/>
  <c r="AK1952" i="1"/>
  <c r="AL1952" i="1"/>
  <c r="AM1952" i="1"/>
  <c r="AN1952" i="1"/>
  <c r="AO1952" i="1"/>
  <c r="AP1952" i="1"/>
  <c r="AQ1952" i="1"/>
  <c r="AR1952" i="1"/>
  <c r="AS1952" i="1"/>
  <c r="AT1952" i="1"/>
  <c r="AU1952" i="1"/>
  <c r="AV1952" i="1"/>
  <c r="AX1952" i="1"/>
  <c r="AY1952" i="1"/>
  <c r="BA1952" i="1"/>
  <c r="BB1952" i="1"/>
  <c r="AB1953" i="1"/>
  <c r="AE1953" i="1"/>
  <c r="AF1953" i="1"/>
  <c r="AG1953" i="1"/>
  <c r="AH1953" i="1"/>
  <c r="AK1953" i="1"/>
  <c r="AL1953" i="1"/>
  <c r="AM1953" i="1"/>
  <c r="AN1953" i="1"/>
  <c r="AO1953" i="1"/>
  <c r="AP1953" i="1"/>
  <c r="AQ1953" i="1"/>
  <c r="AR1953" i="1"/>
  <c r="AS1953" i="1"/>
  <c r="AT1953" i="1"/>
  <c r="AU1953" i="1"/>
  <c r="AV1953" i="1"/>
  <c r="AX1953" i="1"/>
  <c r="AY1953" i="1"/>
  <c r="BA1953" i="1"/>
  <c r="BB1953" i="1"/>
  <c r="AB1954" i="1"/>
  <c r="AE1954" i="1"/>
  <c r="AF1954" i="1"/>
  <c r="AG1954" i="1"/>
  <c r="AH1954" i="1"/>
  <c r="AK1954" i="1"/>
  <c r="AL1954" i="1"/>
  <c r="AM1954" i="1"/>
  <c r="AN1954" i="1"/>
  <c r="AO1954" i="1"/>
  <c r="AP1954" i="1"/>
  <c r="AQ1954" i="1"/>
  <c r="AR1954" i="1"/>
  <c r="AS1954" i="1"/>
  <c r="AT1954" i="1"/>
  <c r="AU1954" i="1"/>
  <c r="AV1954" i="1"/>
  <c r="AX1954" i="1"/>
  <c r="AY1954" i="1"/>
  <c r="BA1954" i="1"/>
  <c r="BB1954" i="1"/>
  <c r="AB1955" i="1"/>
  <c r="AE1955" i="1"/>
  <c r="AF1955" i="1"/>
  <c r="AG1955" i="1"/>
  <c r="AH1955" i="1"/>
  <c r="AK1955" i="1"/>
  <c r="AL1955" i="1"/>
  <c r="AM1955" i="1"/>
  <c r="AN1955" i="1"/>
  <c r="AO1955" i="1"/>
  <c r="AP1955" i="1"/>
  <c r="AQ1955" i="1"/>
  <c r="AR1955" i="1"/>
  <c r="AS1955" i="1"/>
  <c r="AT1955" i="1"/>
  <c r="AU1955" i="1"/>
  <c r="AV1955" i="1"/>
  <c r="AX1955" i="1"/>
  <c r="AY1955" i="1"/>
  <c r="BA1955" i="1"/>
  <c r="BB1955" i="1"/>
  <c r="AB1956" i="1"/>
  <c r="AE1956" i="1"/>
  <c r="AF1956" i="1"/>
  <c r="AG1956" i="1"/>
  <c r="AH1956" i="1"/>
  <c r="AK1956" i="1"/>
  <c r="AL1956" i="1"/>
  <c r="AM1956" i="1"/>
  <c r="AN1956" i="1"/>
  <c r="AO1956" i="1"/>
  <c r="AP1956" i="1"/>
  <c r="AQ1956" i="1"/>
  <c r="AR1956" i="1"/>
  <c r="AS1956" i="1"/>
  <c r="AT1956" i="1"/>
  <c r="AU1956" i="1"/>
  <c r="AV1956" i="1"/>
  <c r="AX1956" i="1"/>
  <c r="AY1956" i="1"/>
  <c r="BA1956" i="1"/>
  <c r="BB1956" i="1"/>
  <c r="AB1957" i="1"/>
  <c r="AE1957" i="1"/>
  <c r="AF1957" i="1"/>
  <c r="AG1957" i="1"/>
  <c r="AH1957" i="1"/>
  <c r="AK1957" i="1"/>
  <c r="AL1957" i="1"/>
  <c r="AM1957" i="1"/>
  <c r="AN1957" i="1"/>
  <c r="AO1957" i="1"/>
  <c r="AP1957" i="1"/>
  <c r="AQ1957" i="1"/>
  <c r="AR1957" i="1"/>
  <c r="AS1957" i="1"/>
  <c r="AT1957" i="1"/>
  <c r="AU1957" i="1"/>
  <c r="AV1957" i="1"/>
  <c r="AX1957" i="1"/>
  <c r="AY1957" i="1"/>
  <c r="BA1957" i="1"/>
  <c r="BB1957" i="1"/>
  <c r="AB1958" i="1"/>
  <c r="AE1958" i="1"/>
  <c r="AF1958" i="1"/>
  <c r="AG1958" i="1"/>
  <c r="AH1958" i="1"/>
  <c r="AK1958" i="1"/>
  <c r="AL1958" i="1"/>
  <c r="AM1958" i="1"/>
  <c r="AN1958" i="1"/>
  <c r="AO1958" i="1"/>
  <c r="AP1958" i="1"/>
  <c r="V1958" i="1" s="1"/>
  <c r="W1958" i="1" s="1"/>
  <c r="AQ1958" i="1"/>
  <c r="AR1958" i="1"/>
  <c r="AS1958" i="1"/>
  <c r="AT1958" i="1"/>
  <c r="AU1958" i="1"/>
  <c r="AV1958" i="1"/>
  <c r="AX1958" i="1"/>
  <c r="AY1958" i="1"/>
  <c r="BA1958" i="1"/>
  <c r="BB1958" i="1"/>
  <c r="AB1959" i="1"/>
  <c r="AE1959" i="1"/>
  <c r="AF1959" i="1"/>
  <c r="AG1959" i="1"/>
  <c r="AH1959" i="1"/>
  <c r="AK1959" i="1"/>
  <c r="AL1959" i="1"/>
  <c r="AM1959" i="1"/>
  <c r="AN1959" i="1"/>
  <c r="AO1959" i="1"/>
  <c r="AP1959" i="1"/>
  <c r="AQ1959" i="1"/>
  <c r="AR1959" i="1"/>
  <c r="AS1959" i="1"/>
  <c r="AT1959" i="1"/>
  <c r="AU1959" i="1"/>
  <c r="AV1959" i="1"/>
  <c r="AX1959" i="1"/>
  <c r="AY1959" i="1"/>
  <c r="BA1959" i="1"/>
  <c r="BB1959" i="1"/>
  <c r="AB1960" i="1"/>
  <c r="AE1960" i="1"/>
  <c r="AF1960" i="1"/>
  <c r="AG1960" i="1"/>
  <c r="AH1960" i="1"/>
  <c r="AK1960" i="1"/>
  <c r="AL1960" i="1"/>
  <c r="AM1960" i="1"/>
  <c r="AN1960" i="1"/>
  <c r="AO1960" i="1"/>
  <c r="AP1960" i="1"/>
  <c r="AQ1960" i="1"/>
  <c r="AR1960" i="1"/>
  <c r="AS1960" i="1"/>
  <c r="AT1960" i="1"/>
  <c r="AU1960" i="1"/>
  <c r="AV1960" i="1"/>
  <c r="AX1960" i="1"/>
  <c r="AY1960" i="1"/>
  <c r="BA1960" i="1"/>
  <c r="BB1960" i="1"/>
  <c r="AB1961" i="1"/>
  <c r="AE1961" i="1"/>
  <c r="AF1961" i="1"/>
  <c r="AG1961" i="1"/>
  <c r="AH1961" i="1"/>
  <c r="AK1961" i="1"/>
  <c r="AL1961" i="1"/>
  <c r="AM1961" i="1"/>
  <c r="AN1961" i="1"/>
  <c r="AO1961" i="1"/>
  <c r="AP1961" i="1"/>
  <c r="AQ1961" i="1"/>
  <c r="AR1961" i="1"/>
  <c r="AS1961" i="1"/>
  <c r="AT1961" i="1"/>
  <c r="AU1961" i="1"/>
  <c r="AV1961" i="1"/>
  <c r="AX1961" i="1"/>
  <c r="AY1961" i="1"/>
  <c r="BA1961" i="1"/>
  <c r="BB1961" i="1"/>
  <c r="AB1962" i="1"/>
  <c r="AE1962" i="1"/>
  <c r="AF1962" i="1"/>
  <c r="AG1962" i="1"/>
  <c r="AH1962" i="1"/>
  <c r="AK1962" i="1"/>
  <c r="AL1962" i="1"/>
  <c r="AM1962" i="1"/>
  <c r="AN1962" i="1"/>
  <c r="AO1962" i="1"/>
  <c r="AP1962" i="1"/>
  <c r="AQ1962" i="1"/>
  <c r="AR1962" i="1"/>
  <c r="AS1962" i="1"/>
  <c r="AT1962" i="1"/>
  <c r="AU1962" i="1"/>
  <c r="AV1962" i="1"/>
  <c r="AX1962" i="1"/>
  <c r="AY1962" i="1"/>
  <c r="BA1962" i="1"/>
  <c r="BB1962" i="1"/>
  <c r="AB1963" i="1"/>
  <c r="AE1963" i="1"/>
  <c r="AF1963" i="1"/>
  <c r="AG1963" i="1"/>
  <c r="AH1963" i="1"/>
  <c r="AK1963" i="1"/>
  <c r="AL1963" i="1"/>
  <c r="AM1963" i="1"/>
  <c r="AN1963" i="1"/>
  <c r="AO1963" i="1"/>
  <c r="AP1963" i="1"/>
  <c r="AQ1963" i="1"/>
  <c r="AR1963" i="1"/>
  <c r="AS1963" i="1"/>
  <c r="AT1963" i="1"/>
  <c r="AU1963" i="1"/>
  <c r="AV1963" i="1"/>
  <c r="AX1963" i="1"/>
  <c r="AY1963" i="1"/>
  <c r="BA1963" i="1"/>
  <c r="BB1963" i="1"/>
  <c r="AB1964" i="1"/>
  <c r="AE1964" i="1"/>
  <c r="AF1964" i="1"/>
  <c r="AG1964" i="1"/>
  <c r="AH1964" i="1"/>
  <c r="AK1964" i="1"/>
  <c r="AL1964" i="1"/>
  <c r="AM1964" i="1"/>
  <c r="AN1964" i="1"/>
  <c r="AO1964" i="1"/>
  <c r="AP1964" i="1"/>
  <c r="AQ1964" i="1"/>
  <c r="AR1964" i="1"/>
  <c r="AS1964" i="1"/>
  <c r="AT1964" i="1"/>
  <c r="AU1964" i="1"/>
  <c r="AV1964" i="1"/>
  <c r="AX1964" i="1"/>
  <c r="AY1964" i="1"/>
  <c r="BA1964" i="1"/>
  <c r="BB1964" i="1"/>
  <c r="AB1965" i="1"/>
  <c r="AE1965" i="1"/>
  <c r="AF1965" i="1"/>
  <c r="AG1965" i="1"/>
  <c r="AH1965" i="1"/>
  <c r="AK1965" i="1"/>
  <c r="AL1965" i="1"/>
  <c r="AM1965" i="1"/>
  <c r="AN1965" i="1"/>
  <c r="AO1965" i="1"/>
  <c r="AP1965" i="1"/>
  <c r="AQ1965" i="1"/>
  <c r="AR1965" i="1"/>
  <c r="AS1965" i="1"/>
  <c r="AT1965" i="1"/>
  <c r="AU1965" i="1"/>
  <c r="AV1965" i="1"/>
  <c r="AX1965" i="1"/>
  <c r="AY1965" i="1"/>
  <c r="BA1965" i="1"/>
  <c r="BB1965" i="1"/>
  <c r="AB1966" i="1"/>
  <c r="AE1966" i="1"/>
  <c r="AF1966" i="1"/>
  <c r="AG1966" i="1"/>
  <c r="AH1966" i="1"/>
  <c r="AK1966" i="1"/>
  <c r="AL1966" i="1"/>
  <c r="AM1966" i="1"/>
  <c r="AN1966" i="1"/>
  <c r="AO1966" i="1"/>
  <c r="AP1966" i="1"/>
  <c r="AQ1966" i="1"/>
  <c r="AR1966" i="1"/>
  <c r="AS1966" i="1"/>
  <c r="AT1966" i="1"/>
  <c r="AU1966" i="1"/>
  <c r="AV1966" i="1"/>
  <c r="AX1966" i="1"/>
  <c r="AY1966" i="1"/>
  <c r="BA1966" i="1"/>
  <c r="BB1966" i="1"/>
  <c r="AB1967" i="1"/>
  <c r="AE1967" i="1"/>
  <c r="AF1967" i="1"/>
  <c r="AG1967" i="1"/>
  <c r="AH1967" i="1"/>
  <c r="AK1967" i="1"/>
  <c r="AL1967" i="1"/>
  <c r="AM1967" i="1"/>
  <c r="AN1967" i="1"/>
  <c r="AO1967" i="1"/>
  <c r="AP1967" i="1"/>
  <c r="AQ1967" i="1"/>
  <c r="AR1967" i="1"/>
  <c r="AS1967" i="1"/>
  <c r="AT1967" i="1"/>
  <c r="AU1967" i="1"/>
  <c r="AV1967" i="1"/>
  <c r="AX1967" i="1"/>
  <c r="AY1967" i="1"/>
  <c r="BA1967" i="1"/>
  <c r="BB1967" i="1"/>
  <c r="AB1968" i="1"/>
  <c r="AE1968" i="1"/>
  <c r="AF1968" i="1"/>
  <c r="AG1968" i="1"/>
  <c r="AH1968" i="1"/>
  <c r="AK1968" i="1"/>
  <c r="AL1968" i="1"/>
  <c r="AM1968" i="1"/>
  <c r="AN1968" i="1"/>
  <c r="AO1968" i="1"/>
  <c r="AP1968" i="1"/>
  <c r="AQ1968" i="1"/>
  <c r="AR1968" i="1"/>
  <c r="AS1968" i="1"/>
  <c r="AT1968" i="1"/>
  <c r="AU1968" i="1"/>
  <c r="AV1968" i="1"/>
  <c r="AX1968" i="1"/>
  <c r="AY1968" i="1"/>
  <c r="BA1968" i="1"/>
  <c r="BB1968" i="1"/>
  <c r="AB1969" i="1"/>
  <c r="AE1969" i="1"/>
  <c r="AF1969" i="1"/>
  <c r="AG1969" i="1"/>
  <c r="AH1969" i="1"/>
  <c r="AK1969" i="1"/>
  <c r="AL1969" i="1"/>
  <c r="AM1969" i="1"/>
  <c r="AN1969" i="1"/>
  <c r="AO1969" i="1"/>
  <c r="AP1969" i="1"/>
  <c r="AQ1969" i="1"/>
  <c r="AR1969" i="1"/>
  <c r="AS1969" i="1"/>
  <c r="AT1969" i="1"/>
  <c r="AU1969" i="1"/>
  <c r="AV1969" i="1"/>
  <c r="AX1969" i="1"/>
  <c r="AY1969" i="1"/>
  <c r="BA1969" i="1"/>
  <c r="BB1969" i="1"/>
  <c r="AB1970" i="1"/>
  <c r="AE1970" i="1"/>
  <c r="AF1970" i="1"/>
  <c r="AG1970" i="1"/>
  <c r="AH1970" i="1"/>
  <c r="AK1970" i="1"/>
  <c r="AL1970" i="1"/>
  <c r="AM1970" i="1"/>
  <c r="AN1970" i="1"/>
  <c r="AO1970" i="1"/>
  <c r="AP1970" i="1"/>
  <c r="AQ1970" i="1"/>
  <c r="AR1970" i="1"/>
  <c r="AS1970" i="1"/>
  <c r="AT1970" i="1"/>
  <c r="AU1970" i="1"/>
  <c r="AV1970" i="1"/>
  <c r="AX1970" i="1"/>
  <c r="AY1970" i="1"/>
  <c r="BA1970" i="1"/>
  <c r="BB1970" i="1"/>
  <c r="AB1971" i="1"/>
  <c r="AE1971" i="1"/>
  <c r="AF1971" i="1"/>
  <c r="AG1971" i="1"/>
  <c r="AH1971" i="1"/>
  <c r="AK1971" i="1"/>
  <c r="AL1971" i="1"/>
  <c r="AM1971" i="1"/>
  <c r="AN1971" i="1"/>
  <c r="AO1971" i="1"/>
  <c r="AP1971" i="1"/>
  <c r="AQ1971" i="1"/>
  <c r="AR1971" i="1"/>
  <c r="AS1971" i="1"/>
  <c r="AT1971" i="1"/>
  <c r="AU1971" i="1"/>
  <c r="AV1971" i="1"/>
  <c r="AX1971" i="1"/>
  <c r="AY1971" i="1"/>
  <c r="BA1971" i="1"/>
  <c r="BB1971" i="1"/>
  <c r="AB1972" i="1"/>
  <c r="AE1972" i="1"/>
  <c r="AF1972" i="1"/>
  <c r="AG1972" i="1"/>
  <c r="AH1972" i="1"/>
  <c r="AK1972" i="1"/>
  <c r="AL1972" i="1"/>
  <c r="AM1972" i="1"/>
  <c r="AN1972" i="1"/>
  <c r="AO1972" i="1"/>
  <c r="AP1972" i="1"/>
  <c r="AQ1972" i="1"/>
  <c r="AR1972" i="1"/>
  <c r="AS1972" i="1"/>
  <c r="AT1972" i="1"/>
  <c r="AU1972" i="1"/>
  <c r="AV1972" i="1"/>
  <c r="AX1972" i="1"/>
  <c r="AY1972" i="1"/>
  <c r="BA1972" i="1"/>
  <c r="BB1972" i="1"/>
  <c r="AB1973" i="1"/>
  <c r="AE1973" i="1"/>
  <c r="AF1973" i="1"/>
  <c r="AG1973" i="1"/>
  <c r="AH1973" i="1"/>
  <c r="AK1973" i="1"/>
  <c r="AL1973" i="1"/>
  <c r="AM1973" i="1"/>
  <c r="AN1973" i="1"/>
  <c r="AO1973" i="1"/>
  <c r="AP1973" i="1"/>
  <c r="V1973" i="1" s="1"/>
  <c r="W1973" i="1" s="1"/>
  <c r="AQ1973" i="1"/>
  <c r="AR1973" i="1"/>
  <c r="AS1973" i="1"/>
  <c r="AT1973" i="1"/>
  <c r="AU1973" i="1"/>
  <c r="AV1973" i="1"/>
  <c r="AX1973" i="1"/>
  <c r="AY1973" i="1"/>
  <c r="BA1973" i="1"/>
  <c r="BB1973" i="1"/>
  <c r="AB1974" i="1"/>
  <c r="AE1974" i="1"/>
  <c r="AF1974" i="1"/>
  <c r="AG1974" i="1"/>
  <c r="AH1974" i="1"/>
  <c r="AK1974" i="1"/>
  <c r="AL1974" i="1"/>
  <c r="AM1974" i="1"/>
  <c r="AN1974" i="1"/>
  <c r="AO1974" i="1"/>
  <c r="AP1974" i="1"/>
  <c r="AQ1974" i="1"/>
  <c r="AR1974" i="1"/>
  <c r="AS1974" i="1"/>
  <c r="AT1974" i="1"/>
  <c r="AU1974" i="1"/>
  <c r="AV1974" i="1"/>
  <c r="AX1974" i="1"/>
  <c r="AY1974" i="1"/>
  <c r="BA1974" i="1"/>
  <c r="BB1974" i="1"/>
  <c r="AB1975" i="1"/>
  <c r="AE1975" i="1"/>
  <c r="AF1975" i="1"/>
  <c r="AG1975" i="1"/>
  <c r="AH1975" i="1"/>
  <c r="AK1975" i="1"/>
  <c r="AL1975" i="1"/>
  <c r="AM1975" i="1"/>
  <c r="AN1975" i="1"/>
  <c r="AO1975" i="1"/>
  <c r="AP1975" i="1"/>
  <c r="AQ1975" i="1"/>
  <c r="AR1975" i="1"/>
  <c r="AS1975" i="1"/>
  <c r="AT1975" i="1"/>
  <c r="AU1975" i="1"/>
  <c r="AV1975" i="1"/>
  <c r="AX1975" i="1"/>
  <c r="AY1975" i="1"/>
  <c r="BA1975" i="1"/>
  <c r="BB1975" i="1"/>
  <c r="AB1976" i="1"/>
  <c r="AE1976" i="1"/>
  <c r="AF1976" i="1"/>
  <c r="AG1976" i="1"/>
  <c r="AH1976" i="1"/>
  <c r="AK1976" i="1"/>
  <c r="AL1976" i="1"/>
  <c r="AM1976" i="1"/>
  <c r="AN1976" i="1"/>
  <c r="AO1976" i="1"/>
  <c r="AP1976" i="1"/>
  <c r="AQ1976" i="1"/>
  <c r="AR1976" i="1"/>
  <c r="AS1976" i="1"/>
  <c r="AT1976" i="1"/>
  <c r="AU1976" i="1"/>
  <c r="AV1976" i="1"/>
  <c r="AX1976" i="1"/>
  <c r="AY1976" i="1"/>
  <c r="BA1976" i="1"/>
  <c r="BB1976" i="1"/>
  <c r="AB1977" i="1"/>
  <c r="AD1977" i="1"/>
  <c r="AE1977" i="1"/>
  <c r="AF1977" i="1"/>
  <c r="AG1977" i="1"/>
  <c r="AH1977" i="1"/>
  <c r="AK1977" i="1"/>
  <c r="AL1977" i="1"/>
  <c r="AM1977" i="1"/>
  <c r="AN1977" i="1"/>
  <c r="AO1977" i="1"/>
  <c r="AP1977" i="1"/>
  <c r="AQ1977" i="1"/>
  <c r="AR1977" i="1"/>
  <c r="AS1977" i="1"/>
  <c r="AT1977" i="1"/>
  <c r="AU1977" i="1"/>
  <c r="AV1977" i="1"/>
  <c r="AX1977" i="1"/>
  <c r="AY1977" i="1"/>
  <c r="BA1977" i="1"/>
  <c r="BB1977" i="1"/>
  <c r="AB1978" i="1"/>
  <c r="AE1978" i="1"/>
  <c r="AF1978" i="1"/>
  <c r="AG1978" i="1"/>
  <c r="AH1978" i="1"/>
  <c r="AK1978" i="1"/>
  <c r="AL1978" i="1"/>
  <c r="AM1978" i="1"/>
  <c r="AN1978" i="1"/>
  <c r="AO1978" i="1"/>
  <c r="AP1978" i="1"/>
  <c r="AQ1978" i="1"/>
  <c r="AR1978" i="1"/>
  <c r="AS1978" i="1"/>
  <c r="AT1978" i="1"/>
  <c r="AU1978" i="1"/>
  <c r="AV1978" i="1"/>
  <c r="AX1978" i="1"/>
  <c r="AY1978" i="1"/>
  <c r="BA1978" i="1"/>
  <c r="BB1978" i="1"/>
  <c r="AB1979" i="1"/>
  <c r="AD1979" i="1"/>
  <c r="AE1979" i="1"/>
  <c r="AF1979" i="1"/>
  <c r="AG1979" i="1"/>
  <c r="AH1979" i="1"/>
  <c r="AK1979" i="1"/>
  <c r="AL1979" i="1"/>
  <c r="AM1979" i="1"/>
  <c r="AN1979" i="1"/>
  <c r="AO1979" i="1"/>
  <c r="AP1979" i="1"/>
  <c r="AQ1979" i="1"/>
  <c r="AR1979" i="1"/>
  <c r="AS1979" i="1"/>
  <c r="AT1979" i="1"/>
  <c r="AU1979" i="1"/>
  <c r="AV1979" i="1"/>
  <c r="AX1979" i="1"/>
  <c r="AY1979" i="1"/>
  <c r="BA1979" i="1"/>
  <c r="BB1979" i="1"/>
  <c r="AB1980" i="1"/>
  <c r="AE1980" i="1"/>
  <c r="AF1980" i="1"/>
  <c r="AG1980" i="1"/>
  <c r="AH1980" i="1"/>
  <c r="AK1980" i="1"/>
  <c r="AL1980" i="1"/>
  <c r="AM1980" i="1"/>
  <c r="AN1980" i="1"/>
  <c r="AO1980" i="1"/>
  <c r="AP1980" i="1"/>
  <c r="AQ1980" i="1"/>
  <c r="AR1980" i="1"/>
  <c r="AS1980" i="1"/>
  <c r="AT1980" i="1"/>
  <c r="AU1980" i="1"/>
  <c r="AV1980" i="1"/>
  <c r="AX1980" i="1"/>
  <c r="AY1980" i="1"/>
  <c r="BA1980" i="1"/>
  <c r="BB1980" i="1"/>
  <c r="AB1981" i="1"/>
  <c r="AD1981" i="1"/>
  <c r="AE1981" i="1"/>
  <c r="AF1981" i="1"/>
  <c r="AG1981" i="1"/>
  <c r="AH1981" i="1"/>
  <c r="AK1981" i="1"/>
  <c r="AL1981" i="1"/>
  <c r="AM1981" i="1"/>
  <c r="AN1981" i="1"/>
  <c r="AO1981" i="1"/>
  <c r="AP1981" i="1"/>
  <c r="AQ1981" i="1"/>
  <c r="AR1981" i="1"/>
  <c r="AS1981" i="1"/>
  <c r="AT1981" i="1"/>
  <c r="AU1981" i="1"/>
  <c r="AV1981" i="1"/>
  <c r="AX1981" i="1"/>
  <c r="AY1981" i="1"/>
  <c r="BA1981" i="1"/>
  <c r="BB1981" i="1"/>
  <c r="AB1982" i="1"/>
  <c r="AE1982" i="1"/>
  <c r="AF1982" i="1"/>
  <c r="AG1982" i="1"/>
  <c r="AH1982" i="1"/>
  <c r="AK1982" i="1"/>
  <c r="AL1982" i="1"/>
  <c r="AM1982" i="1"/>
  <c r="AN1982" i="1"/>
  <c r="AO1982" i="1"/>
  <c r="AP1982" i="1"/>
  <c r="AQ1982" i="1"/>
  <c r="AR1982" i="1"/>
  <c r="AS1982" i="1"/>
  <c r="AT1982" i="1"/>
  <c r="AU1982" i="1"/>
  <c r="AV1982" i="1"/>
  <c r="AX1982" i="1"/>
  <c r="AY1982" i="1"/>
  <c r="BA1982" i="1"/>
  <c r="BB1982" i="1"/>
  <c r="AB1983" i="1"/>
  <c r="AE1983" i="1"/>
  <c r="AF1983" i="1"/>
  <c r="AG1983" i="1"/>
  <c r="AH1983" i="1"/>
  <c r="AK1983" i="1"/>
  <c r="AL1983" i="1"/>
  <c r="AM1983" i="1"/>
  <c r="AN1983" i="1"/>
  <c r="AO1983" i="1"/>
  <c r="AP1983" i="1"/>
  <c r="AQ1983" i="1"/>
  <c r="AR1983" i="1"/>
  <c r="AS1983" i="1"/>
  <c r="AT1983" i="1"/>
  <c r="AU1983" i="1"/>
  <c r="AV1983" i="1"/>
  <c r="AX1983" i="1"/>
  <c r="AY1983" i="1"/>
  <c r="BA1983" i="1"/>
  <c r="BB1983" i="1"/>
  <c r="AB1984" i="1"/>
  <c r="AE1984" i="1"/>
  <c r="AF1984" i="1"/>
  <c r="AG1984" i="1"/>
  <c r="AH1984" i="1"/>
  <c r="AK1984" i="1"/>
  <c r="AL1984" i="1"/>
  <c r="AM1984" i="1"/>
  <c r="AN1984" i="1"/>
  <c r="AO1984" i="1"/>
  <c r="AP1984" i="1"/>
  <c r="AQ1984" i="1"/>
  <c r="AR1984" i="1"/>
  <c r="AS1984" i="1"/>
  <c r="AT1984" i="1"/>
  <c r="AU1984" i="1"/>
  <c r="AV1984" i="1"/>
  <c r="AX1984" i="1"/>
  <c r="AY1984" i="1"/>
  <c r="BA1984" i="1"/>
  <c r="BB1984" i="1"/>
  <c r="AB1985" i="1"/>
  <c r="AE1985" i="1"/>
  <c r="AF1985" i="1"/>
  <c r="AG1985" i="1"/>
  <c r="AH1985" i="1"/>
  <c r="AK1985" i="1"/>
  <c r="AL1985" i="1"/>
  <c r="AM1985" i="1"/>
  <c r="AN1985" i="1"/>
  <c r="AO1985" i="1"/>
  <c r="AP1985" i="1"/>
  <c r="AQ1985" i="1"/>
  <c r="AR1985" i="1"/>
  <c r="AS1985" i="1"/>
  <c r="AT1985" i="1"/>
  <c r="AU1985" i="1"/>
  <c r="AV1985" i="1"/>
  <c r="AX1985" i="1"/>
  <c r="AY1985" i="1"/>
  <c r="BA1985" i="1"/>
  <c r="BB1985" i="1"/>
  <c r="AB1986" i="1"/>
  <c r="AE1986" i="1"/>
  <c r="AF1986" i="1"/>
  <c r="AG1986" i="1"/>
  <c r="AH1986" i="1"/>
  <c r="AK1986" i="1"/>
  <c r="AL1986" i="1"/>
  <c r="AM1986" i="1"/>
  <c r="AN1986" i="1"/>
  <c r="AO1986" i="1"/>
  <c r="AP1986" i="1"/>
  <c r="AQ1986" i="1"/>
  <c r="AR1986" i="1"/>
  <c r="AS1986" i="1"/>
  <c r="AT1986" i="1"/>
  <c r="AU1986" i="1"/>
  <c r="AV1986" i="1"/>
  <c r="AX1986" i="1"/>
  <c r="AY1986" i="1"/>
  <c r="BA1986" i="1"/>
  <c r="BB1986" i="1"/>
  <c r="AB1987" i="1"/>
  <c r="AE1987" i="1"/>
  <c r="AF1987" i="1"/>
  <c r="AG1987" i="1"/>
  <c r="AH1987" i="1"/>
  <c r="AK1987" i="1"/>
  <c r="AL1987" i="1"/>
  <c r="AM1987" i="1"/>
  <c r="AN1987" i="1"/>
  <c r="AO1987" i="1"/>
  <c r="AP1987" i="1"/>
  <c r="AQ1987" i="1"/>
  <c r="AR1987" i="1"/>
  <c r="AS1987" i="1"/>
  <c r="AT1987" i="1"/>
  <c r="AU1987" i="1"/>
  <c r="AV1987" i="1"/>
  <c r="AX1987" i="1"/>
  <c r="AY1987" i="1"/>
  <c r="BA1987" i="1"/>
  <c r="BB1987" i="1"/>
  <c r="AB1988" i="1"/>
  <c r="AE1988" i="1"/>
  <c r="AF1988" i="1"/>
  <c r="AG1988" i="1"/>
  <c r="AH1988" i="1"/>
  <c r="AK1988" i="1"/>
  <c r="AL1988" i="1"/>
  <c r="AM1988" i="1"/>
  <c r="AN1988" i="1"/>
  <c r="AO1988" i="1"/>
  <c r="AP1988" i="1"/>
  <c r="AQ1988" i="1"/>
  <c r="AR1988" i="1"/>
  <c r="AS1988" i="1"/>
  <c r="AT1988" i="1"/>
  <c r="AU1988" i="1"/>
  <c r="AV1988" i="1"/>
  <c r="AX1988" i="1"/>
  <c r="AY1988" i="1"/>
  <c r="BA1988" i="1"/>
  <c r="BB1988" i="1"/>
  <c r="AB1989" i="1"/>
  <c r="AE1989" i="1"/>
  <c r="AF1989" i="1"/>
  <c r="AG1989" i="1"/>
  <c r="AH1989" i="1"/>
  <c r="AK1989" i="1"/>
  <c r="AL1989" i="1"/>
  <c r="AM1989" i="1"/>
  <c r="AN1989" i="1"/>
  <c r="AO1989" i="1"/>
  <c r="AP1989" i="1"/>
  <c r="AQ1989" i="1"/>
  <c r="AR1989" i="1"/>
  <c r="AS1989" i="1"/>
  <c r="AT1989" i="1"/>
  <c r="AU1989" i="1"/>
  <c r="AV1989" i="1"/>
  <c r="AX1989" i="1"/>
  <c r="AY1989" i="1"/>
  <c r="BA1989" i="1"/>
  <c r="BB1989" i="1"/>
  <c r="AB1990" i="1"/>
  <c r="AE1990" i="1"/>
  <c r="AF1990" i="1"/>
  <c r="AG1990" i="1"/>
  <c r="AH1990" i="1"/>
  <c r="AK1990" i="1"/>
  <c r="AL1990" i="1"/>
  <c r="AM1990" i="1"/>
  <c r="AN1990" i="1"/>
  <c r="AO1990" i="1"/>
  <c r="AP1990" i="1"/>
  <c r="AQ1990" i="1"/>
  <c r="AR1990" i="1"/>
  <c r="AS1990" i="1"/>
  <c r="AT1990" i="1"/>
  <c r="AU1990" i="1"/>
  <c r="AV1990" i="1"/>
  <c r="AX1990" i="1"/>
  <c r="AY1990" i="1"/>
  <c r="BA1990" i="1"/>
  <c r="BB1990" i="1"/>
  <c r="AB1991" i="1"/>
  <c r="AE1991" i="1"/>
  <c r="AF1991" i="1"/>
  <c r="AG1991" i="1"/>
  <c r="AH1991" i="1"/>
  <c r="AK1991" i="1"/>
  <c r="AL1991" i="1"/>
  <c r="AM1991" i="1"/>
  <c r="AN1991" i="1"/>
  <c r="AO1991" i="1"/>
  <c r="AP1991" i="1"/>
  <c r="AQ1991" i="1"/>
  <c r="AR1991" i="1"/>
  <c r="AS1991" i="1"/>
  <c r="AT1991" i="1"/>
  <c r="AU1991" i="1"/>
  <c r="AV1991" i="1"/>
  <c r="AX1991" i="1"/>
  <c r="AY1991" i="1"/>
  <c r="BA1991" i="1"/>
  <c r="BB1991" i="1"/>
  <c r="AB1992" i="1"/>
  <c r="AE1992" i="1"/>
  <c r="AF1992" i="1"/>
  <c r="AG1992" i="1"/>
  <c r="AH1992" i="1"/>
  <c r="AK1992" i="1"/>
  <c r="AL1992" i="1"/>
  <c r="AM1992" i="1"/>
  <c r="AN1992" i="1"/>
  <c r="AO1992" i="1"/>
  <c r="AP1992" i="1"/>
  <c r="AQ1992" i="1"/>
  <c r="AR1992" i="1"/>
  <c r="AS1992" i="1"/>
  <c r="AT1992" i="1"/>
  <c r="AU1992" i="1"/>
  <c r="AV1992" i="1"/>
  <c r="AX1992" i="1"/>
  <c r="AY1992" i="1"/>
  <c r="BA1992" i="1"/>
  <c r="BB1992" i="1"/>
  <c r="AB1993" i="1"/>
  <c r="AE1993" i="1"/>
  <c r="AF1993" i="1"/>
  <c r="AG1993" i="1"/>
  <c r="AH1993" i="1"/>
  <c r="AK1993" i="1"/>
  <c r="AL1993" i="1"/>
  <c r="AM1993" i="1"/>
  <c r="AN1993" i="1"/>
  <c r="AO1993" i="1"/>
  <c r="AP1993" i="1"/>
  <c r="AQ1993" i="1"/>
  <c r="AR1993" i="1"/>
  <c r="AS1993" i="1"/>
  <c r="AT1993" i="1"/>
  <c r="AU1993" i="1"/>
  <c r="AV1993" i="1"/>
  <c r="AX1993" i="1"/>
  <c r="AY1993" i="1"/>
  <c r="BA1993" i="1"/>
  <c r="BB1993" i="1"/>
  <c r="AB1994" i="1"/>
  <c r="AE1994" i="1"/>
  <c r="AF1994" i="1"/>
  <c r="AG1994" i="1"/>
  <c r="AH1994" i="1"/>
  <c r="AK1994" i="1"/>
  <c r="AL1994" i="1"/>
  <c r="AM1994" i="1"/>
  <c r="AN1994" i="1"/>
  <c r="AO1994" i="1"/>
  <c r="AP1994" i="1"/>
  <c r="AQ1994" i="1"/>
  <c r="AR1994" i="1"/>
  <c r="AS1994" i="1"/>
  <c r="AT1994" i="1"/>
  <c r="AU1994" i="1"/>
  <c r="AV1994" i="1"/>
  <c r="AX1994" i="1"/>
  <c r="AY1994" i="1"/>
  <c r="BA1994" i="1"/>
  <c r="BB1994" i="1"/>
  <c r="AB1995" i="1"/>
  <c r="AE1995" i="1"/>
  <c r="AF1995" i="1"/>
  <c r="AG1995" i="1"/>
  <c r="AH1995" i="1"/>
  <c r="AK1995" i="1"/>
  <c r="AL1995" i="1"/>
  <c r="AM1995" i="1"/>
  <c r="AN1995" i="1"/>
  <c r="AO1995" i="1"/>
  <c r="AP1995" i="1"/>
  <c r="AQ1995" i="1"/>
  <c r="AR1995" i="1"/>
  <c r="AS1995" i="1"/>
  <c r="AT1995" i="1"/>
  <c r="AU1995" i="1"/>
  <c r="AV1995" i="1"/>
  <c r="AX1995" i="1"/>
  <c r="AY1995" i="1"/>
  <c r="BA1995" i="1"/>
  <c r="BB1995" i="1"/>
  <c r="AB1996" i="1"/>
  <c r="AE1996" i="1"/>
  <c r="AF1996" i="1"/>
  <c r="AG1996" i="1"/>
  <c r="AH1996" i="1"/>
  <c r="AK1996" i="1"/>
  <c r="AL1996" i="1"/>
  <c r="AM1996" i="1"/>
  <c r="AN1996" i="1"/>
  <c r="AO1996" i="1"/>
  <c r="AP1996" i="1"/>
  <c r="AQ1996" i="1"/>
  <c r="AR1996" i="1"/>
  <c r="AS1996" i="1"/>
  <c r="AT1996" i="1"/>
  <c r="AU1996" i="1"/>
  <c r="AV1996" i="1"/>
  <c r="AX1996" i="1"/>
  <c r="AY1996" i="1"/>
  <c r="BA1996" i="1"/>
  <c r="BB1996" i="1"/>
  <c r="AB1997" i="1"/>
  <c r="AE1997" i="1"/>
  <c r="AF1997" i="1"/>
  <c r="AG1997" i="1"/>
  <c r="AH1997" i="1"/>
  <c r="AK1997" i="1"/>
  <c r="AL1997" i="1"/>
  <c r="AM1997" i="1"/>
  <c r="AN1997" i="1"/>
  <c r="AO1997" i="1"/>
  <c r="AP1997" i="1"/>
  <c r="AQ1997" i="1"/>
  <c r="AR1997" i="1"/>
  <c r="AS1997" i="1"/>
  <c r="AT1997" i="1"/>
  <c r="AU1997" i="1"/>
  <c r="AV1997" i="1"/>
  <c r="AX1997" i="1"/>
  <c r="AY1997" i="1"/>
  <c r="BA1997" i="1"/>
  <c r="BB1997" i="1"/>
  <c r="AB1998" i="1"/>
  <c r="AE1998" i="1"/>
  <c r="AF1998" i="1"/>
  <c r="AG1998" i="1"/>
  <c r="AH1998" i="1"/>
  <c r="AK1998" i="1"/>
  <c r="AL1998" i="1"/>
  <c r="AM1998" i="1"/>
  <c r="AN1998" i="1"/>
  <c r="AO1998" i="1"/>
  <c r="AP1998" i="1"/>
  <c r="AQ1998" i="1"/>
  <c r="V1998" i="1" s="1"/>
  <c r="W1998" i="1" s="1"/>
  <c r="AR1998" i="1"/>
  <c r="AS1998" i="1"/>
  <c r="AT1998" i="1"/>
  <c r="AU1998" i="1"/>
  <c r="AV1998" i="1"/>
  <c r="AX1998" i="1"/>
  <c r="AY1998" i="1"/>
  <c r="BA1998" i="1"/>
  <c r="BB1998" i="1"/>
  <c r="V961" i="1"/>
  <c r="W961" i="1" s="1"/>
  <c r="V1140" i="1"/>
  <c r="W1140" i="1" s="1"/>
  <c r="V1189" i="1"/>
  <c r="W1189" i="1" s="1"/>
  <c r="V1197" i="1"/>
  <c r="W1197" i="1" s="1"/>
  <c r="V1267" i="1"/>
  <c r="W1267" i="1" s="1"/>
  <c r="V1292" i="1"/>
  <c r="W1292" i="1" s="1"/>
  <c r="V1358" i="1"/>
  <c r="W1358" i="1" s="1"/>
  <c r="V1389" i="1"/>
  <c r="W1389" i="1" s="1"/>
  <c r="V1395" i="1"/>
  <c r="W1395" i="1" s="1"/>
  <c r="V1403" i="1"/>
  <c r="W1403" i="1" s="1"/>
  <c r="V1411" i="1"/>
  <c r="W1411" i="1" s="1"/>
  <c r="V1419" i="1"/>
  <c r="W1419" i="1" s="1"/>
  <c r="V1420" i="1"/>
  <c r="W1420" i="1" s="1"/>
  <c r="V1427" i="1"/>
  <c r="W1427" i="1" s="1"/>
  <c r="V1429" i="1"/>
  <c r="W1429" i="1" s="1"/>
  <c r="V1451" i="1"/>
  <c r="W1451" i="1" s="1"/>
  <c r="V1453" i="1"/>
  <c r="W1453" i="1" s="1"/>
  <c r="V1459" i="1"/>
  <c r="W1459" i="1" s="1"/>
  <c r="V1467" i="1"/>
  <c r="W1467" i="1" s="1"/>
  <c r="V1468" i="1"/>
  <c r="W1468" i="1" s="1"/>
  <c r="V1475" i="1"/>
  <c r="W1475" i="1" s="1"/>
  <c r="V1477" i="1"/>
  <c r="W1477" i="1" s="1"/>
  <c r="V1491" i="1"/>
  <c r="W1491" i="1" s="1"/>
  <c r="V1499" i="1"/>
  <c r="W1499" i="1" s="1"/>
  <c r="V1523" i="1"/>
  <c r="W1523" i="1" s="1"/>
  <c r="V1547" i="1"/>
  <c r="W1547" i="1" s="1"/>
  <c r="V1549" i="1"/>
  <c r="W1549" i="1" s="1"/>
  <c r="V1555" i="1"/>
  <c r="W1555" i="1" s="1"/>
  <c r="V1579" i="1"/>
  <c r="W1579" i="1" s="1"/>
  <c r="V1589" i="1"/>
  <c r="W1589" i="1" s="1"/>
  <c r="V1595" i="1"/>
  <c r="W1595" i="1" s="1"/>
  <c r="V1603" i="1"/>
  <c r="W1603" i="1" s="1"/>
  <c r="V1605" i="1"/>
  <c r="W1605" i="1" s="1"/>
  <c r="V1622" i="1"/>
  <c r="W1622" i="1" s="1"/>
  <c r="V1625" i="1"/>
  <c r="W1625" i="1" s="1"/>
  <c r="V1626" i="1"/>
  <c r="W1626" i="1" s="1"/>
  <c r="V1634" i="1"/>
  <c r="W1634" i="1" s="1"/>
  <c r="V1642" i="1"/>
  <c r="W1642" i="1" s="1"/>
  <c r="V1643" i="1"/>
  <c r="W1643" i="1" s="1"/>
  <c r="V1646" i="1"/>
  <c r="W1646" i="1" s="1"/>
  <c r="V1649" i="1"/>
  <c r="W1649" i="1" s="1"/>
  <c r="V1650" i="1"/>
  <c r="W1650" i="1" s="1"/>
  <c r="V1651" i="1"/>
  <c r="W1651" i="1" s="1"/>
  <c r="V1653" i="1"/>
  <c r="W1653" i="1" s="1"/>
  <c r="V1657" i="1"/>
  <c r="W1657" i="1" s="1"/>
  <c r="V1658" i="1"/>
  <c r="W1658" i="1" s="1"/>
  <c r="V1665" i="1"/>
  <c r="W1665" i="1" s="1"/>
  <c r="V1666" i="1"/>
  <c r="W1666" i="1" s="1"/>
  <c r="V1667" i="1"/>
  <c r="W1667" i="1" s="1"/>
  <c r="V1669" i="1"/>
  <c r="W1669" i="1" s="1"/>
  <c r="V1673" i="1"/>
  <c r="W1673" i="1" s="1"/>
  <c r="V1678" i="1"/>
  <c r="W1678" i="1" s="1"/>
  <c r="V1680" i="1"/>
  <c r="W1680" i="1" s="1"/>
  <c r="V1681" i="1"/>
  <c r="W1681" i="1" s="1"/>
  <c r="V1684" i="1"/>
  <c r="W1684" i="1" s="1"/>
  <c r="V1688" i="1"/>
  <c r="W1688" i="1" s="1"/>
  <c r="V1690" i="1"/>
  <c r="W1690" i="1" s="1"/>
  <c r="V1697" i="1"/>
  <c r="W1697" i="1" s="1"/>
  <c r="V1698" i="1"/>
  <c r="W1698" i="1" s="1"/>
  <c r="V1700" i="1"/>
  <c r="W1700" i="1" s="1"/>
  <c r="V1704" i="1"/>
  <c r="W1704" i="1" s="1"/>
  <c r="V1705" i="1"/>
  <c r="W1705" i="1" s="1"/>
  <c r="V1709" i="1"/>
  <c r="W1709" i="1" s="1"/>
  <c r="V1710" i="1"/>
  <c r="W1710" i="1" s="1"/>
  <c r="V1717" i="1"/>
  <c r="W1717" i="1" s="1"/>
  <c r="V1719" i="1"/>
  <c r="W1719" i="1" s="1"/>
  <c r="V1720" i="1"/>
  <c r="W1720" i="1" s="1"/>
  <c r="V1723" i="1"/>
  <c r="W1723" i="1" s="1"/>
  <c r="V1732" i="1"/>
  <c r="W1732" i="1" s="1"/>
  <c r="V1742" i="1"/>
  <c r="W1742" i="1" s="1"/>
  <c r="V1762" i="1"/>
  <c r="W1762" i="1" s="1"/>
  <c r="V1798" i="1"/>
  <c r="W1798" i="1" s="1"/>
  <c r="V1813" i="1"/>
  <c r="W1813" i="1" s="1"/>
  <c r="V1818" i="1"/>
  <c r="W1818" i="1" s="1"/>
  <c r="V1829" i="1"/>
  <c r="W1829" i="1" s="1"/>
  <c r="V1830" i="1"/>
  <c r="W1830" i="1" s="1"/>
  <c r="V1842" i="1"/>
  <c r="W1842" i="1" s="1"/>
  <c r="V1850" i="1"/>
  <c r="W1850" i="1" s="1"/>
  <c r="V1858" i="1"/>
  <c r="W1858" i="1" s="1"/>
  <c r="V1904" i="1"/>
  <c r="W1904" i="1" s="1"/>
  <c r="V1919" i="1"/>
  <c r="W1919" i="1" s="1"/>
  <c r="V1921" i="1"/>
  <c r="W1921" i="1" s="1"/>
  <c r="V1846" i="1"/>
  <c r="W1846" i="1" s="1"/>
  <c r="V1929" i="1"/>
  <c r="W1929" i="1" s="1"/>
  <c r="V741" i="1"/>
  <c r="W741" i="1" s="1"/>
  <c r="V742" i="1"/>
  <c r="W742" i="1" s="1"/>
  <c r="V869" i="1"/>
  <c r="W869" i="1" s="1"/>
  <c r="V1214" i="1"/>
  <c r="W1214" i="1" s="1"/>
  <c r="V1225" i="1"/>
  <c r="W1225" i="1" s="1"/>
  <c r="V1232" i="1"/>
  <c r="W1232" i="1" s="1"/>
  <c r="V1275" i="1"/>
  <c r="W1275" i="1" s="1"/>
  <c r="V1284" i="1"/>
  <c r="W1284" i="1" s="1"/>
  <c r="V1287" i="1"/>
  <c r="W1287" i="1" s="1"/>
  <c r="V1329" i="1"/>
  <c r="W1329" i="1" s="1"/>
  <c r="V1339" i="1"/>
  <c r="W1339" i="1" s="1"/>
  <c r="V1357" i="1"/>
  <c r="W1357" i="1" s="1"/>
  <c r="V1371" i="1"/>
  <c r="W1371" i="1" s="1"/>
  <c r="V1372" i="1"/>
  <c r="W1372" i="1" s="1"/>
  <c r="V1384" i="1"/>
  <c r="W1384" i="1" s="1"/>
  <c r="V1387" i="1"/>
  <c r="W1387" i="1" s="1"/>
  <c r="V1410" i="1"/>
  <c r="W1410" i="1" s="1"/>
  <c r="V1422" i="1"/>
  <c r="W1422" i="1" s="1"/>
  <c r="V1435" i="1"/>
  <c r="W1435" i="1" s="1"/>
  <c r="V1438" i="1"/>
  <c r="W1438" i="1" s="1"/>
  <c r="V1452" i="1"/>
  <c r="W1452" i="1" s="1"/>
  <c r="V1470" i="1"/>
  <c r="W1470" i="1" s="1"/>
  <c r="V1502" i="1"/>
  <c r="W1502" i="1" s="1"/>
  <c r="V1565" i="1"/>
  <c r="W1565" i="1" s="1"/>
  <c r="V1566" i="1"/>
  <c r="W1566" i="1" s="1"/>
  <c r="V1629" i="1"/>
  <c r="W1629" i="1" s="1"/>
  <c r="V1661" i="1"/>
  <c r="W1661" i="1" s="1"/>
  <c r="V1689" i="1"/>
  <c r="W1689" i="1" s="1"/>
  <c r="V1725" i="1"/>
  <c r="W1725" i="1" s="1"/>
  <c r="V1808" i="1"/>
  <c r="W1808" i="1" s="1"/>
  <c r="V1216" i="1"/>
  <c r="W1216" i="1" s="1"/>
  <c r="V1354" i="1"/>
  <c r="W1354" i="1" s="1"/>
  <c r="V1490" i="1"/>
  <c r="W1490" i="1" s="1"/>
  <c r="V1498" i="1"/>
  <c r="W1498" i="1" s="1"/>
  <c r="V1503" i="1"/>
  <c r="W1503" i="1" s="1"/>
  <c r="V1511" i="1"/>
  <c r="W1511" i="1" s="1"/>
  <c r="V1519" i="1"/>
  <c r="W1519" i="1" s="1"/>
  <c r="V1522" i="1"/>
  <c r="W1522" i="1" s="1"/>
  <c r="V1526" i="1"/>
  <c r="W1526" i="1" s="1"/>
  <c r="V1527" i="1"/>
  <c r="W1527" i="1" s="1"/>
  <c r="V1539" i="1"/>
  <c r="W1539" i="1" s="1"/>
  <c r="V1559" i="1"/>
  <c r="W1559" i="1" s="1"/>
  <c r="V1567" i="1"/>
  <c r="W1567" i="1" s="1"/>
  <c r="V1571" i="1"/>
  <c r="W1571" i="1" s="1"/>
  <c r="V1607" i="1"/>
  <c r="W1607" i="1" s="1"/>
  <c r="V1615" i="1"/>
  <c r="W1615" i="1" s="1"/>
  <c r="V1662" i="1"/>
  <c r="W1662" i="1" s="1"/>
  <c r="V1947" i="1"/>
  <c r="W1947" i="1" s="1"/>
  <c r="V162" i="1"/>
  <c r="W162" i="1" s="1"/>
  <c r="V298" i="1"/>
  <c r="W298" i="1" s="1"/>
  <c r="V329" i="1"/>
  <c r="W329" i="1" s="1"/>
  <c r="V413" i="1"/>
  <c r="W413" i="1" s="1"/>
  <c r="V453" i="1"/>
  <c r="W453" i="1" s="1"/>
  <c r="V485" i="1"/>
  <c r="W485" i="1" s="1"/>
  <c r="V502" i="1"/>
  <c r="W502" i="1" s="1"/>
  <c r="V518" i="1"/>
  <c r="W518" i="1" s="1"/>
  <c r="V521" i="1"/>
  <c r="W521" i="1" s="1"/>
  <c r="V535" i="1"/>
  <c r="W535" i="1" s="1"/>
  <c r="V566" i="1"/>
  <c r="W566" i="1" s="1"/>
  <c r="V598" i="1"/>
  <c r="W598" i="1" s="1"/>
  <c r="V601" i="1"/>
  <c r="W601" i="1" s="1"/>
  <c r="V605" i="1"/>
  <c r="W605" i="1" s="1"/>
  <c r="V610" i="1"/>
  <c r="W610" i="1" s="1"/>
  <c r="V617" i="1"/>
  <c r="W617" i="1" s="1"/>
  <c r="V633" i="1"/>
  <c r="W633" i="1" s="1"/>
  <c r="V662" i="1"/>
  <c r="W662" i="1" s="1"/>
  <c r="V669" i="1"/>
  <c r="W669" i="1" s="1"/>
  <c r="V694" i="1"/>
  <c r="W694" i="1" s="1"/>
  <c r="V699" i="1"/>
  <c r="W699" i="1" s="1"/>
  <c r="V701" i="1"/>
  <c r="W701" i="1" s="1"/>
  <c r="V702" i="1"/>
  <c r="W702" i="1" s="1"/>
  <c r="V738" i="1"/>
  <c r="W738" i="1" s="1"/>
  <c r="V773" i="1"/>
  <c r="W773" i="1" s="1"/>
  <c r="V834" i="1"/>
  <c r="W834" i="1" s="1"/>
  <c r="V847" i="1"/>
  <c r="W847" i="1" s="1"/>
  <c r="V854" i="1"/>
  <c r="W854" i="1" s="1"/>
  <c r="V857" i="1"/>
  <c r="W857" i="1" s="1"/>
  <c r="V858" i="1"/>
  <c r="W858" i="1" s="1"/>
  <c r="V865" i="1"/>
  <c r="W865" i="1" s="1"/>
  <c r="V875" i="1"/>
  <c r="W875" i="1" s="1"/>
  <c r="V877" i="1"/>
  <c r="W877" i="1" s="1"/>
  <c r="V894" i="1"/>
  <c r="W894" i="1" s="1"/>
  <c r="V897" i="1"/>
  <c r="W897" i="1" s="1"/>
  <c r="V898" i="1"/>
  <c r="W898" i="1" s="1"/>
  <c r="V907" i="1"/>
  <c r="W907" i="1" s="1"/>
  <c r="V909" i="1"/>
  <c r="W909" i="1" s="1"/>
  <c r="V934" i="1"/>
  <c r="W934" i="1" s="1"/>
  <c r="V941" i="1"/>
  <c r="W941" i="1" s="1"/>
  <c r="V963" i="1"/>
  <c r="W963" i="1" s="1"/>
  <c r="V965" i="1"/>
  <c r="W965" i="1" s="1"/>
  <c r="V970" i="1"/>
  <c r="W970" i="1" s="1"/>
  <c r="V982" i="1"/>
  <c r="W982" i="1" s="1"/>
  <c r="V983" i="1"/>
  <c r="W983" i="1" s="1"/>
  <c r="V985" i="1"/>
  <c r="W985" i="1" s="1"/>
  <c r="V986" i="1"/>
  <c r="W986" i="1" s="1"/>
  <c r="V997" i="1"/>
  <c r="W997" i="1" s="1"/>
  <c r="V1010" i="1"/>
  <c r="W1010" i="1" s="1"/>
  <c r="V1011" i="1"/>
  <c r="W1011" i="1" s="1"/>
  <c r="V1014" i="1"/>
  <c r="W1014" i="1" s="1"/>
  <c r="V1015" i="1"/>
  <c r="W1015" i="1" s="1"/>
  <c r="V1016" i="1"/>
  <c r="W1016" i="1" s="1"/>
  <c r="V1017" i="1"/>
  <c r="W1017" i="1" s="1"/>
  <c r="V1031" i="1"/>
  <c r="W1031" i="1" s="1"/>
  <c r="V1032" i="1"/>
  <c r="W1032" i="1" s="1"/>
  <c r="V1049" i="1"/>
  <c r="W1049" i="1" s="1"/>
  <c r="V1051" i="1"/>
  <c r="W1051" i="1" s="1"/>
  <c r="V1063" i="1"/>
  <c r="W1063" i="1" s="1"/>
  <c r="V1075" i="1"/>
  <c r="W1075" i="1" s="1"/>
  <c r="V1079" i="1"/>
  <c r="W1079" i="1" s="1"/>
  <c r="V1081" i="1"/>
  <c r="W1081" i="1" s="1"/>
  <c r="V1085" i="1"/>
  <c r="W1085" i="1" s="1"/>
  <c r="V1091" i="1"/>
  <c r="W1091" i="1" s="1"/>
  <c r="V1092" i="1"/>
  <c r="W1092" i="1" s="1"/>
  <c r="V1095" i="1"/>
  <c r="W1095" i="1" s="1"/>
  <c r="V1097" i="1"/>
  <c r="W1097" i="1" s="1"/>
  <c r="V1101" i="1"/>
  <c r="W1101" i="1" s="1"/>
  <c r="V1107" i="1"/>
  <c r="W1107" i="1" s="1"/>
  <c r="V1108" i="1"/>
  <c r="W1108" i="1" s="1"/>
  <c r="V1122" i="1"/>
  <c r="W1122" i="1" s="1"/>
  <c r="V1124" i="1"/>
  <c r="W1124" i="1" s="1"/>
  <c r="V1128" i="1"/>
  <c r="W1128" i="1" s="1"/>
  <c r="V1133" i="1"/>
  <c r="W1133" i="1" s="1"/>
  <c r="V1138" i="1"/>
  <c r="W1138" i="1" s="1"/>
  <c r="V1144" i="1"/>
  <c r="W1144" i="1" s="1"/>
  <c r="V1149" i="1"/>
  <c r="W1149" i="1" s="1"/>
  <c r="V1154" i="1"/>
  <c r="W1154" i="1" s="1"/>
  <c r="V1159" i="1"/>
  <c r="W1159" i="1" s="1"/>
  <c r="V1165" i="1"/>
  <c r="W1165" i="1" s="1"/>
  <c r="V1170" i="1"/>
  <c r="W1170" i="1" s="1"/>
  <c r="V1175" i="1"/>
  <c r="W1175" i="1" s="1"/>
  <c r="V1181" i="1"/>
  <c r="W1181" i="1" s="1"/>
  <c r="V1188" i="1"/>
  <c r="W1188" i="1" s="1"/>
  <c r="V1195" i="1"/>
  <c r="W1195" i="1" s="1"/>
  <c r="V1196" i="1"/>
  <c r="W1196" i="1" s="1"/>
  <c r="V1199" i="1"/>
  <c r="W1199" i="1" s="1"/>
  <c r="V1202" i="1"/>
  <c r="W1202" i="1" s="1"/>
  <c r="V1206" i="1"/>
  <c r="W1206" i="1" s="1"/>
  <c r="V1212" i="1"/>
  <c r="W1212" i="1" s="1"/>
  <c r="V1215" i="1"/>
  <c r="W1215" i="1" s="1"/>
  <c r="V1218" i="1"/>
  <c r="W1218" i="1" s="1"/>
  <c r="V1222" i="1"/>
  <c r="W1222" i="1" s="1"/>
  <c r="V1228" i="1"/>
  <c r="W1228" i="1" s="1"/>
  <c r="V1234" i="1"/>
  <c r="W1234" i="1" s="1"/>
  <c r="V1238" i="1"/>
  <c r="W1238" i="1" s="1"/>
  <c r="V1243" i="1"/>
  <c r="W1243" i="1" s="1"/>
  <c r="V1268" i="1"/>
  <c r="W1268" i="1" s="1"/>
  <c r="V1273" i="1"/>
  <c r="W1273" i="1" s="1"/>
  <c r="V1277" i="1"/>
  <c r="W1277" i="1" s="1"/>
  <c r="V1281" i="1"/>
  <c r="W1281" i="1" s="1"/>
  <c r="V1282" i="1"/>
  <c r="W1282" i="1" s="1"/>
  <c r="V1290" i="1"/>
  <c r="W1290" i="1" s="1"/>
  <c r="V1296" i="1"/>
  <c r="W1296" i="1" s="1"/>
  <c r="V1297" i="1"/>
  <c r="W1297" i="1" s="1"/>
  <c r="V1302" i="1"/>
  <c r="W1302" i="1" s="1"/>
  <c r="V1309" i="1"/>
  <c r="W1309" i="1" s="1"/>
  <c r="V1312" i="1"/>
  <c r="W1312" i="1" s="1"/>
  <c r="V1313" i="1"/>
  <c r="W1313" i="1" s="1"/>
  <c r="V1318" i="1"/>
  <c r="W1318" i="1" s="1"/>
  <c r="V1325" i="1"/>
  <c r="W1325" i="1" s="1"/>
  <c r="V1328" i="1"/>
  <c r="W1328" i="1" s="1"/>
  <c r="V1337" i="1"/>
  <c r="W1337" i="1" s="1"/>
  <c r="V1343" i="1"/>
  <c r="W1343" i="1" s="1"/>
  <c r="V1345" i="1"/>
  <c r="W1345" i="1" s="1"/>
  <c r="V1360" i="1"/>
  <c r="W1360" i="1" s="1"/>
  <c r="V1363" i="1"/>
  <c r="W1363" i="1" s="1"/>
  <c r="V1364" i="1"/>
  <c r="W1364" i="1" s="1"/>
  <c r="V1366" i="1"/>
  <c r="W1366" i="1" s="1"/>
  <c r="V1369" i="1"/>
  <c r="W1369" i="1" s="1"/>
  <c r="V1374" i="1"/>
  <c r="W1374" i="1" s="1"/>
  <c r="V1376" i="1"/>
  <c r="W1376" i="1" s="1"/>
  <c r="V1390" i="1"/>
  <c r="W1390" i="1" s="1"/>
  <c r="V1391" i="1"/>
  <c r="W1391" i="1" s="1"/>
  <c r="V1394" i="1"/>
  <c r="W1394" i="1" s="1"/>
  <c r="V1406" i="1"/>
  <c r="W1406" i="1" s="1"/>
  <c r="V1407" i="1"/>
  <c r="W1407" i="1" s="1"/>
  <c r="V1423" i="1"/>
  <c r="W1423" i="1" s="1"/>
  <c r="V1426" i="1"/>
  <c r="W1426" i="1" s="1"/>
  <c r="V1441" i="1"/>
  <c r="W1441" i="1" s="1"/>
  <c r="V1450" i="1"/>
  <c r="W1450" i="1" s="1"/>
  <c r="V1455" i="1"/>
  <c r="W1455" i="1" s="1"/>
  <c r="V1458" i="1"/>
  <c r="W1458" i="1" s="1"/>
  <c r="V1462" i="1"/>
  <c r="W1462" i="1" s="1"/>
  <c r="V1463" i="1"/>
  <c r="W1463" i="1" s="1"/>
  <c r="V1466" i="1"/>
  <c r="W1466" i="1" s="1"/>
  <c r="V1471" i="1"/>
  <c r="W1471" i="1" s="1"/>
  <c r="V1474" i="1"/>
  <c r="W1474" i="1" s="1"/>
  <c r="V1478" i="1"/>
  <c r="W1478" i="1" s="1"/>
  <c r="V1479" i="1"/>
  <c r="W1479" i="1" s="1"/>
  <c r="V1482" i="1"/>
  <c r="W1482" i="1" s="1"/>
  <c r="V1487" i="1"/>
  <c r="W1487" i="1" s="1"/>
  <c r="V1488" i="1"/>
  <c r="W1488" i="1" s="1"/>
  <c r="V1494" i="1"/>
  <c r="W1494" i="1" s="1"/>
  <c r="V1495" i="1"/>
  <c r="W1495" i="1" s="1"/>
  <c r="V1497" i="1"/>
  <c r="W1497" i="1" s="1"/>
  <c r="V1506" i="1"/>
  <c r="W1506" i="1" s="1"/>
  <c r="V1510" i="1"/>
  <c r="W1510" i="1" s="1"/>
  <c r="V1513" i="1"/>
  <c r="W1513" i="1" s="1"/>
  <c r="V1514" i="1"/>
  <c r="W1514" i="1" s="1"/>
  <c r="V1530" i="1"/>
  <c r="W1530" i="1" s="1"/>
  <c r="V1535" i="1"/>
  <c r="W1535" i="1" s="1"/>
  <c r="V1538" i="1"/>
  <c r="W1538" i="1" s="1"/>
  <c r="V1542" i="1"/>
  <c r="W1542" i="1" s="1"/>
  <c r="V1543" i="1"/>
  <c r="W1543" i="1" s="1"/>
  <c r="V1546" i="1"/>
  <c r="W1546" i="1" s="1"/>
  <c r="V1551" i="1"/>
  <c r="W1551" i="1" s="1"/>
  <c r="V1553" i="1"/>
  <c r="W1553" i="1" s="1"/>
  <c r="V1568" i="1"/>
  <c r="W1568" i="1" s="1"/>
  <c r="V1574" i="1"/>
  <c r="W1574" i="1" s="1"/>
  <c r="V1575" i="1"/>
  <c r="W1575" i="1" s="1"/>
  <c r="V1577" i="1"/>
  <c r="W1577" i="1" s="1"/>
  <c r="V1578" i="1"/>
  <c r="W1578" i="1" s="1"/>
  <c r="V1582" i="1"/>
  <c r="W1582" i="1" s="1"/>
  <c r="V1583" i="1"/>
  <c r="W1583" i="1" s="1"/>
  <c r="V1585" i="1"/>
  <c r="W1585" i="1" s="1"/>
  <c r="V1586" i="1"/>
  <c r="W1586" i="1" s="1"/>
  <c r="V1590" i="1"/>
  <c r="W1590" i="1" s="1"/>
  <c r="V1594" i="1"/>
  <c r="W1594" i="1" s="1"/>
  <c r="V1599" i="1"/>
  <c r="W1599" i="1" s="1"/>
  <c r="V1602" i="1"/>
  <c r="W1602" i="1" s="1"/>
  <c r="V1608" i="1"/>
  <c r="W1608" i="1" s="1"/>
  <c r="V1610" i="1"/>
  <c r="W1610" i="1" s="1"/>
  <c r="V1617" i="1"/>
  <c r="W1617" i="1" s="1"/>
  <c r="V1637" i="1"/>
  <c r="W1637" i="1" s="1"/>
  <c r="V1656" i="1"/>
  <c r="W1656" i="1" s="1"/>
  <c r="V1708" i="1"/>
  <c r="W1708" i="1" s="1"/>
  <c r="V1716" i="1"/>
  <c r="W1716" i="1" s="1"/>
  <c r="V1760" i="1"/>
  <c r="W1760" i="1" s="1"/>
  <c r="V1120" i="1"/>
  <c r="W1120" i="1" s="1"/>
  <c r="V1186" i="1"/>
  <c r="W1186" i="1" s="1"/>
  <c r="V1271" i="1"/>
  <c r="W1271" i="1" s="1"/>
  <c r="V1493" i="1"/>
  <c r="W1493" i="1" s="1"/>
  <c r="V1641" i="1"/>
  <c r="W1641" i="1" s="1"/>
  <c r="V1151" i="1"/>
  <c r="W1151" i="1" s="1"/>
  <c r="V1246" i="1"/>
  <c r="W1246" i="1" s="1"/>
  <c r="V1570" i="1"/>
  <c r="W1570" i="1" s="1"/>
  <c r="V1807" i="1"/>
  <c r="W1807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W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W288" i="1" s="1"/>
  <c r="V289" i="1"/>
  <c r="W289" i="1" s="1"/>
  <c r="V290" i="1"/>
  <c r="W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W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W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W368" i="1" s="1"/>
  <c r="V369" i="1"/>
  <c r="W369" i="1" s="1"/>
  <c r="V370" i="1"/>
  <c r="W370" i="1" s="1"/>
  <c r="V371" i="1"/>
  <c r="W371" i="1" s="1"/>
  <c r="V372" i="1"/>
  <c r="W372" i="1" s="1"/>
  <c r="V373" i="1"/>
  <c r="W373" i="1" s="1"/>
  <c r="V374" i="1"/>
  <c r="W374" i="1" s="1"/>
  <c r="V375" i="1"/>
  <c r="W375" i="1" s="1"/>
  <c r="V376" i="1"/>
  <c r="W376" i="1" s="1"/>
  <c r="V377" i="1"/>
  <c r="W377" i="1" s="1"/>
  <c r="V378" i="1"/>
  <c r="W378" i="1" s="1"/>
  <c r="V379" i="1"/>
  <c r="W379" i="1" s="1"/>
  <c r="V380" i="1"/>
  <c r="W380" i="1" s="1"/>
  <c r="V381" i="1"/>
  <c r="W381" i="1" s="1"/>
  <c r="V382" i="1"/>
  <c r="W382" i="1" s="1"/>
  <c r="V383" i="1"/>
  <c r="W383" i="1" s="1"/>
  <c r="V384" i="1"/>
  <c r="W384" i="1" s="1"/>
  <c r="V385" i="1"/>
  <c r="W385" i="1" s="1"/>
  <c r="V386" i="1"/>
  <c r="W386" i="1" s="1"/>
  <c r="V387" i="1"/>
  <c r="W387" i="1" s="1"/>
  <c r="V388" i="1"/>
  <c r="W388" i="1" s="1"/>
  <c r="V389" i="1"/>
  <c r="W389" i="1" s="1"/>
  <c r="V390" i="1"/>
  <c r="W390" i="1" s="1"/>
  <c r="V391" i="1"/>
  <c r="W391" i="1" s="1"/>
  <c r="V392" i="1"/>
  <c r="W392" i="1" s="1"/>
  <c r="V393" i="1"/>
  <c r="W393" i="1" s="1"/>
  <c r="V394" i="1"/>
  <c r="W394" i="1" s="1"/>
  <c r="V395" i="1"/>
  <c r="W395" i="1" s="1"/>
  <c r="V396" i="1"/>
  <c r="W396" i="1" s="1"/>
  <c r="V397" i="1"/>
  <c r="W397" i="1" s="1"/>
  <c r="V398" i="1"/>
  <c r="W398" i="1" s="1"/>
  <c r="V399" i="1"/>
  <c r="W399" i="1" s="1"/>
  <c r="V400" i="1"/>
  <c r="W400" i="1" s="1"/>
  <c r="V401" i="1"/>
  <c r="W401" i="1" s="1"/>
  <c r="V402" i="1"/>
  <c r="W402" i="1" s="1"/>
  <c r="V403" i="1"/>
  <c r="W403" i="1" s="1"/>
  <c r="V404" i="1"/>
  <c r="W404" i="1" s="1"/>
  <c r="V405" i="1"/>
  <c r="W405" i="1" s="1"/>
  <c r="V406" i="1"/>
  <c r="W406" i="1" s="1"/>
  <c r="V407" i="1"/>
  <c r="W407" i="1" s="1"/>
  <c r="V408" i="1"/>
  <c r="W408" i="1" s="1"/>
  <c r="V409" i="1"/>
  <c r="W409" i="1" s="1"/>
  <c r="V410" i="1"/>
  <c r="W410" i="1" s="1"/>
  <c r="V411" i="1"/>
  <c r="W411" i="1" s="1"/>
  <c r="V412" i="1"/>
  <c r="W412" i="1" s="1"/>
  <c r="V414" i="1"/>
  <c r="W414" i="1" s="1"/>
  <c r="V415" i="1"/>
  <c r="W415" i="1" s="1"/>
  <c r="V416" i="1"/>
  <c r="W416" i="1" s="1"/>
  <c r="V417" i="1"/>
  <c r="W417" i="1" s="1"/>
  <c r="V418" i="1"/>
  <c r="W418" i="1" s="1"/>
  <c r="V419" i="1"/>
  <c r="W419" i="1" s="1"/>
  <c r="V420" i="1"/>
  <c r="W420" i="1" s="1"/>
  <c r="V421" i="1"/>
  <c r="W421" i="1" s="1"/>
  <c r="V422" i="1"/>
  <c r="W422" i="1" s="1"/>
  <c r="V423" i="1"/>
  <c r="W423" i="1" s="1"/>
  <c r="V424" i="1"/>
  <c r="W424" i="1" s="1"/>
  <c r="V425" i="1"/>
  <c r="W425" i="1" s="1"/>
  <c r="V426" i="1"/>
  <c r="W426" i="1" s="1"/>
  <c r="V427" i="1"/>
  <c r="W427" i="1" s="1"/>
  <c r="V428" i="1"/>
  <c r="W428" i="1" s="1"/>
  <c r="V429" i="1"/>
  <c r="W429" i="1" s="1"/>
  <c r="V430" i="1"/>
  <c r="W430" i="1" s="1"/>
  <c r="V431" i="1"/>
  <c r="W431" i="1" s="1"/>
  <c r="V432" i="1"/>
  <c r="W432" i="1" s="1"/>
  <c r="V433" i="1"/>
  <c r="W433" i="1" s="1"/>
  <c r="V434" i="1"/>
  <c r="W434" i="1" s="1"/>
  <c r="V435" i="1"/>
  <c r="W435" i="1" s="1"/>
  <c r="V436" i="1"/>
  <c r="W436" i="1" s="1"/>
  <c r="V437" i="1"/>
  <c r="W437" i="1" s="1"/>
  <c r="V438" i="1"/>
  <c r="W438" i="1" s="1"/>
  <c r="V439" i="1"/>
  <c r="W439" i="1" s="1"/>
  <c r="V440" i="1"/>
  <c r="W440" i="1" s="1"/>
  <c r="V441" i="1"/>
  <c r="W441" i="1" s="1"/>
  <c r="V442" i="1"/>
  <c r="W442" i="1" s="1"/>
  <c r="V443" i="1"/>
  <c r="W443" i="1" s="1"/>
  <c r="V444" i="1"/>
  <c r="W444" i="1" s="1"/>
  <c r="V445" i="1"/>
  <c r="W445" i="1" s="1"/>
  <c r="V446" i="1"/>
  <c r="W446" i="1" s="1"/>
  <c r="V447" i="1"/>
  <c r="W447" i="1" s="1"/>
  <c r="V448" i="1"/>
  <c r="W448" i="1" s="1"/>
  <c r="V449" i="1"/>
  <c r="W449" i="1" s="1"/>
  <c r="V450" i="1"/>
  <c r="W450" i="1" s="1"/>
  <c r="V451" i="1"/>
  <c r="W451" i="1" s="1"/>
  <c r="V452" i="1"/>
  <c r="W452" i="1" s="1"/>
  <c r="V454" i="1"/>
  <c r="W454" i="1" s="1"/>
  <c r="V455" i="1"/>
  <c r="W455" i="1" s="1"/>
  <c r="V456" i="1"/>
  <c r="W456" i="1" s="1"/>
  <c r="V457" i="1"/>
  <c r="W457" i="1" s="1"/>
  <c r="V458" i="1"/>
  <c r="W458" i="1" s="1"/>
  <c r="V459" i="1"/>
  <c r="W459" i="1" s="1"/>
  <c r="V460" i="1"/>
  <c r="W460" i="1" s="1"/>
  <c r="V461" i="1"/>
  <c r="W461" i="1" s="1"/>
  <c r="V462" i="1"/>
  <c r="W462" i="1" s="1"/>
  <c r="V463" i="1"/>
  <c r="W463" i="1" s="1"/>
  <c r="V464" i="1"/>
  <c r="W464" i="1" s="1"/>
  <c r="V465" i="1"/>
  <c r="W465" i="1" s="1"/>
  <c r="V466" i="1"/>
  <c r="W466" i="1" s="1"/>
  <c r="V467" i="1"/>
  <c r="W467" i="1" s="1"/>
  <c r="V468" i="1"/>
  <c r="W468" i="1" s="1"/>
  <c r="V469" i="1"/>
  <c r="W469" i="1" s="1"/>
  <c r="V470" i="1"/>
  <c r="W470" i="1" s="1"/>
  <c r="V471" i="1"/>
  <c r="W471" i="1" s="1"/>
  <c r="V472" i="1"/>
  <c r="W472" i="1" s="1"/>
  <c r="V473" i="1"/>
  <c r="W473" i="1" s="1"/>
  <c r="V474" i="1"/>
  <c r="W474" i="1" s="1"/>
  <c r="V475" i="1"/>
  <c r="W475" i="1" s="1"/>
  <c r="V476" i="1"/>
  <c r="W476" i="1" s="1"/>
  <c r="V477" i="1"/>
  <c r="W477" i="1" s="1"/>
  <c r="V478" i="1"/>
  <c r="W478" i="1" s="1"/>
  <c r="V479" i="1"/>
  <c r="W479" i="1" s="1"/>
  <c r="V480" i="1"/>
  <c r="W480" i="1" s="1"/>
  <c r="V481" i="1"/>
  <c r="W481" i="1" s="1"/>
  <c r="V482" i="1"/>
  <c r="W482" i="1" s="1"/>
  <c r="V483" i="1"/>
  <c r="W483" i="1" s="1"/>
  <c r="V484" i="1"/>
  <c r="W484" i="1" s="1"/>
  <c r="V486" i="1"/>
  <c r="W486" i="1" s="1"/>
  <c r="V487" i="1"/>
  <c r="W487" i="1" s="1"/>
  <c r="V488" i="1"/>
  <c r="W488" i="1" s="1"/>
  <c r="V489" i="1"/>
  <c r="W489" i="1" s="1"/>
  <c r="V490" i="1"/>
  <c r="W490" i="1" s="1"/>
  <c r="V491" i="1"/>
  <c r="W491" i="1" s="1"/>
  <c r="V492" i="1"/>
  <c r="W492" i="1" s="1"/>
  <c r="V493" i="1"/>
  <c r="W493" i="1" s="1"/>
  <c r="V494" i="1"/>
  <c r="W494" i="1" s="1"/>
  <c r="V495" i="1"/>
  <c r="W495" i="1" s="1"/>
  <c r="V496" i="1"/>
  <c r="W496" i="1" s="1"/>
  <c r="V497" i="1"/>
  <c r="W497" i="1" s="1"/>
  <c r="V498" i="1"/>
  <c r="W498" i="1" s="1"/>
  <c r="V499" i="1"/>
  <c r="W499" i="1" s="1"/>
  <c r="V500" i="1"/>
  <c r="W500" i="1" s="1"/>
  <c r="V501" i="1"/>
  <c r="W501" i="1" s="1"/>
  <c r="V503" i="1"/>
  <c r="W503" i="1" s="1"/>
  <c r="V504" i="1"/>
  <c r="W504" i="1" s="1"/>
  <c r="V505" i="1"/>
  <c r="W505" i="1" s="1"/>
  <c r="V506" i="1"/>
  <c r="W506" i="1" s="1"/>
  <c r="V507" i="1"/>
  <c r="W507" i="1" s="1"/>
  <c r="V508" i="1"/>
  <c r="W508" i="1" s="1"/>
  <c r="V509" i="1"/>
  <c r="W509" i="1" s="1"/>
  <c r="V510" i="1"/>
  <c r="W510" i="1" s="1"/>
  <c r="V511" i="1"/>
  <c r="W511" i="1" s="1"/>
  <c r="V512" i="1"/>
  <c r="W512" i="1" s="1"/>
  <c r="V513" i="1"/>
  <c r="W513" i="1" s="1"/>
  <c r="V514" i="1"/>
  <c r="W514" i="1" s="1"/>
  <c r="V515" i="1"/>
  <c r="W515" i="1" s="1"/>
  <c r="V516" i="1"/>
  <c r="W516" i="1" s="1"/>
  <c r="V517" i="1"/>
  <c r="W517" i="1" s="1"/>
  <c r="V519" i="1"/>
  <c r="W519" i="1" s="1"/>
  <c r="V520" i="1"/>
  <c r="W520" i="1" s="1"/>
  <c r="V522" i="1"/>
  <c r="W522" i="1" s="1"/>
  <c r="V523" i="1"/>
  <c r="W523" i="1" s="1"/>
  <c r="V524" i="1"/>
  <c r="W524" i="1" s="1"/>
  <c r="V525" i="1"/>
  <c r="W525" i="1" s="1"/>
  <c r="V526" i="1"/>
  <c r="W526" i="1" s="1"/>
  <c r="V527" i="1"/>
  <c r="W527" i="1" s="1"/>
  <c r="V528" i="1"/>
  <c r="W528" i="1" s="1"/>
  <c r="V529" i="1"/>
  <c r="W529" i="1" s="1"/>
  <c r="V530" i="1"/>
  <c r="W530" i="1" s="1"/>
  <c r="V531" i="1"/>
  <c r="W531" i="1" s="1"/>
  <c r="V532" i="1"/>
  <c r="W532" i="1" s="1"/>
  <c r="V533" i="1"/>
  <c r="W533" i="1" s="1"/>
  <c r="V534" i="1"/>
  <c r="W534" i="1" s="1"/>
  <c r="V536" i="1"/>
  <c r="W536" i="1" s="1"/>
  <c r="V537" i="1"/>
  <c r="W537" i="1" s="1"/>
  <c r="V538" i="1"/>
  <c r="W538" i="1" s="1"/>
  <c r="V539" i="1"/>
  <c r="W539" i="1" s="1"/>
  <c r="V540" i="1"/>
  <c r="W540" i="1" s="1"/>
  <c r="V541" i="1"/>
  <c r="W541" i="1" s="1"/>
  <c r="V542" i="1"/>
  <c r="W542" i="1" s="1"/>
  <c r="V543" i="1"/>
  <c r="W543" i="1" s="1"/>
  <c r="V544" i="1"/>
  <c r="W544" i="1" s="1"/>
  <c r="V545" i="1"/>
  <c r="W545" i="1" s="1"/>
  <c r="V546" i="1"/>
  <c r="W546" i="1" s="1"/>
  <c r="V547" i="1"/>
  <c r="W547" i="1" s="1"/>
  <c r="V548" i="1"/>
  <c r="W548" i="1" s="1"/>
  <c r="V549" i="1"/>
  <c r="W549" i="1" s="1"/>
  <c r="V550" i="1"/>
  <c r="W550" i="1" s="1"/>
  <c r="V551" i="1"/>
  <c r="W551" i="1" s="1"/>
  <c r="V553" i="1"/>
  <c r="W553" i="1" s="1"/>
  <c r="V554" i="1"/>
  <c r="W554" i="1" s="1"/>
  <c r="V555" i="1"/>
  <c r="W555" i="1" s="1"/>
  <c r="V556" i="1"/>
  <c r="W556" i="1" s="1"/>
  <c r="V557" i="1"/>
  <c r="W557" i="1" s="1"/>
  <c r="V558" i="1"/>
  <c r="W558" i="1" s="1"/>
  <c r="V559" i="1"/>
  <c r="W559" i="1" s="1"/>
  <c r="V560" i="1"/>
  <c r="W560" i="1" s="1"/>
  <c r="V561" i="1"/>
  <c r="W561" i="1" s="1"/>
  <c r="V562" i="1"/>
  <c r="W562" i="1" s="1"/>
  <c r="V563" i="1"/>
  <c r="W563" i="1" s="1"/>
  <c r="V564" i="1"/>
  <c r="W564" i="1" s="1"/>
  <c r="V565" i="1"/>
  <c r="W565" i="1" s="1"/>
  <c r="V567" i="1"/>
  <c r="W567" i="1" s="1"/>
  <c r="V568" i="1"/>
  <c r="W568" i="1" s="1"/>
  <c r="V569" i="1"/>
  <c r="W569" i="1" s="1"/>
  <c r="V570" i="1"/>
  <c r="W570" i="1" s="1"/>
  <c r="V571" i="1"/>
  <c r="W571" i="1" s="1"/>
  <c r="V572" i="1"/>
  <c r="W572" i="1" s="1"/>
  <c r="V573" i="1"/>
  <c r="W573" i="1" s="1"/>
  <c r="V574" i="1"/>
  <c r="W574" i="1" s="1"/>
  <c r="V575" i="1"/>
  <c r="W575" i="1" s="1"/>
  <c r="V576" i="1"/>
  <c r="W576" i="1" s="1"/>
  <c r="V577" i="1"/>
  <c r="W577" i="1" s="1"/>
  <c r="V578" i="1"/>
  <c r="W578" i="1" s="1"/>
  <c r="V579" i="1"/>
  <c r="W579" i="1" s="1"/>
  <c r="V580" i="1"/>
  <c r="W580" i="1" s="1"/>
  <c r="V581" i="1"/>
  <c r="W581" i="1" s="1"/>
  <c r="V582" i="1"/>
  <c r="W582" i="1" s="1"/>
  <c r="V583" i="1"/>
  <c r="W583" i="1" s="1"/>
  <c r="V584" i="1"/>
  <c r="W584" i="1" s="1"/>
  <c r="V585" i="1"/>
  <c r="W585" i="1" s="1"/>
  <c r="V586" i="1"/>
  <c r="W586" i="1" s="1"/>
  <c r="V587" i="1"/>
  <c r="W587" i="1" s="1"/>
  <c r="V588" i="1"/>
  <c r="W588" i="1" s="1"/>
  <c r="V589" i="1"/>
  <c r="W589" i="1" s="1"/>
  <c r="V590" i="1"/>
  <c r="W590" i="1" s="1"/>
  <c r="V591" i="1"/>
  <c r="W591" i="1" s="1"/>
  <c r="V592" i="1"/>
  <c r="W592" i="1" s="1"/>
  <c r="V593" i="1"/>
  <c r="W593" i="1" s="1"/>
  <c r="V594" i="1"/>
  <c r="W594" i="1" s="1"/>
  <c r="V595" i="1"/>
  <c r="W595" i="1" s="1"/>
  <c r="V596" i="1"/>
  <c r="W596" i="1" s="1"/>
  <c r="V597" i="1"/>
  <c r="W597" i="1" s="1"/>
  <c r="V599" i="1"/>
  <c r="W599" i="1" s="1"/>
  <c r="V600" i="1"/>
  <c r="W600" i="1" s="1"/>
  <c r="V602" i="1"/>
  <c r="W602" i="1" s="1"/>
  <c r="V603" i="1"/>
  <c r="W603" i="1" s="1"/>
  <c r="V604" i="1"/>
  <c r="W604" i="1" s="1"/>
  <c r="V606" i="1"/>
  <c r="W606" i="1" s="1"/>
  <c r="V607" i="1"/>
  <c r="W607" i="1" s="1"/>
  <c r="V608" i="1"/>
  <c r="W608" i="1" s="1"/>
  <c r="V609" i="1"/>
  <c r="W609" i="1" s="1"/>
  <c r="V611" i="1"/>
  <c r="W611" i="1" s="1"/>
  <c r="V612" i="1"/>
  <c r="W612" i="1" s="1"/>
  <c r="V613" i="1"/>
  <c r="W613" i="1" s="1"/>
  <c r="V614" i="1"/>
  <c r="W614" i="1" s="1"/>
  <c r="V615" i="1"/>
  <c r="W615" i="1" s="1"/>
  <c r="V616" i="1"/>
  <c r="W616" i="1" s="1"/>
  <c r="V619" i="1"/>
  <c r="W619" i="1" s="1"/>
  <c r="V620" i="1"/>
  <c r="W620" i="1" s="1"/>
  <c r="V621" i="1"/>
  <c r="W621" i="1" s="1"/>
  <c r="V622" i="1"/>
  <c r="W622" i="1" s="1"/>
  <c r="V623" i="1"/>
  <c r="W623" i="1" s="1"/>
  <c r="V624" i="1"/>
  <c r="W624" i="1" s="1"/>
  <c r="V625" i="1"/>
  <c r="W625" i="1" s="1"/>
  <c r="V626" i="1"/>
  <c r="W626" i="1" s="1"/>
  <c r="V627" i="1"/>
  <c r="W627" i="1" s="1"/>
  <c r="V628" i="1"/>
  <c r="W628" i="1" s="1"/>
  <c r="V629" i="1"/>
  <c r="W629" i="1" s="1"/>
  <c r="V630" i="1"/>
  <c r="W630" i="1" s="1"/>
  <c r="V631" i="1"/>
  <c r="W631" i="1" s="1"/>
  <c r="V632" i="1"/>
  <c r="W632" i="1" s="1"/>
  <c r="V634" i="1"/>
  <c r="W634" i="1" s="1"/>
  <c r="V635" i="1"/>
  <c r="W635" i="1" s="1"/>
  <c r="V636" i="1"/>
  <c r="W636" i="1" s="1"/>
  <c r="V637" i="1"/>
  <c r="W637" i="1" s="1"/>
  <c r="V638" i="1"/>
  <c r="W638" i="1" s="1"/>
  <c r="V639" i="1"/>
  <c r="W639" i="1" s="1"/>
  <c r="V640" i="1"/>
  <c r="W640" i="1" s="1"/>
  <c r="V641" i="1"/>
  <c r="W641" i="1" s="1"/>
  <c r="V642" i="1"/>
  <c r="W642" i="1" s="1"/>
  <c r="V643" i="1"/>
  <c r="W643" i="1" s="1"/>
  <c r="V644" i="1"/>
  <c r="W644" i="1" s="1"/>
  <c r="V645" i="1"/>
  <c r="W645" i="1" s="1"/>
  <c r="V646" i="1"/>
  <c r="W646" i="1" s="1"/>
  <c r="V647" i="1"/>
  <c r="W647" i="1" s="1"/>
  <c r="V648" i="1"/>
  <c r="W648" i="1" s="1"/>
  <c r="V649" i="1"/>
  <c r="W649" i="1" s="1"/>
  <c r="V651" i="1"/>
  <c r="W651" i="1" s="1"/>
  <c r="V652" i="1"/>
  <c r="W652" i="1" s="1"/>
  <c r="V653" i="1"/>
  <c r="W653" i="1" s="1"/>
  <c r="V654" i="1"/>
  <c r="W654" i="1" s="1"/>
  <c r="V655" i="1"/>
  <c r="W655" i="1" s="1"/>
  <c r="V656" i="1"/>
  <c r="W656" i="1" s="1"/>
  <c r="V657" i="1"/>
  <c r="W657" i="1" s="1"/>
  <c r="V658" i="1"/>
  <c r="W658" i="1" s="1"/>
  <c r="V659" i="1"/>
  <c r="W659" i="1" s="1"/>
  <c r="V660" i="1"/>
  <c r="W660" i="1" s="1"/>
  <c r="V661" i="1"/>
  <c r="W661" i="1" s="1"/>
  <c r="V663" i="1"/>
  <c r="W663" i="1" s="1"/>
  <c r="V664" i="1"/>
  <c r="W664" i="1" s="1"/>
  <c r="V665" i="1"/>
  <c r="W665" i="1" s="1"/>
  <c r="V666" i="1"/>
  <c r="W666" i="1" s="1"/>
  <c r="V667" i="1"/>
  <c r="W667" i="1" s="1"/>
  <c r="V668" i="1"/>
  <c r="W668" i="1" s="1"/>
  <c r="V670" i="1"/>
  <c r="W670" i="1" s="1"/>
  <c r="V671" i="1"/>
  <c r="W671" i="1" s="1"/>
  <c r="V672" i="1"/>
  <c r="W672" i="1" s="1"/>
  <c r="V673" i="1"/>
  <c r="W673" i="1" s="1"/>
  <c r="V674" i="1"/>
  <c r="W674" i="1" s="1"/>
  <c r="V675" i="1"/>
  <c r="W675" i="1" s="1"/>
  <c r="V676" i="1"/>
  <c r="W676" i="1" s="1"/>
  <c r="V677" i="1"/>
  <c r="W677" i="1" s="1"/>
  <c r="V678" i="1"/>
  <c r="W678" i="1" s="1"/>
  <c r="V679" i="1"/>
  <c r="W679" i="1" s="1"/>
  <c r="V680" i="1"/>
  <c r="W680" i="1" s="1"/>
  <c r="V681" i="1"/>
  <c r="W681" i="1" s="1"/>
  <c r="V682" i="1"/>
  <c r="W682" i="1" s="1"/>
  <c r="V683" i="1"/>
  <c r="W683" i="1" s="1"/>
  <c r="V684" i="1"/>
  <c r="W684" i="1" s="1"/>
  <c r="V685" i="1"/>
  <c r="W685" i="1" s="1"/>
  <c r="V686" i="1"/>
  <c r="W686" i="1" s="1"/>
  <c r="V687" i="1"/>
  <c r="W687" i="1" s="1"/>
  <c r="V688" i="1"/>
  <c r="W688" i="1" s="1"/>
  <c r="V689" i="1"/>
  <c r="W689" i="1" s="1"/>
  <c r="V690" i="1"/>
  <c r="W690" i="1" s="1"/>
  <c r="V691" i="1"/>
  <c r="W691" i="1" s="1"/>
  <c r="V692" i="1"/>
  <c r="W692" i="1" s="1"/>
  <c r="V693" i="1"/>
  <c r="W693" i="1" s="1"/>
  <c r="V695" i="1"/>
  <c r="W695" i="1" s="1"/>
  <c r="V696" i="1"/>
  <c r="W696" i="1" s="1"/>
  <c r="V697" i="1"/>
  <c r="W697" i="1" s="1"/>
  <c r="V700" i="1"/>
  <c r="W700" i="1" s="1"/>
  <c r="V703" i="1"/>
  <c r="W703" i="1" s="1"/>
  <c r="V704" i="1"/>
  <c r="W704" i="1" s="1"/>
  <c r="V705" i="1"/>
  <c r="W705" i="1" s="1"/>
  <c r="V706" i="1"/>
  <c r="W706" i="1" s="1"/>
  <c r="V707" i="1"/>
  <c r="W707" i="1" s="1"/>
  <c r="V708" i="1"/>
  <c r="W708" i="1" s="1"/>
  <c r="V709" i="1"/>
  <c r="W709" i="1" s="1"/>
  <c r="V710" i="1"/>
  <c r="W710" i="1" s="1"/>
  <c r="V711" i="1"/>
  <c r="W711" i="1" s="1"/>
  <c r="V712" i="1"/>
  <c r="W712" i="1" s="1"/>
  <c r="V713" i="1"/>
  <c r="W713" i="1" s="1"/>
  <c r="V714" i="1"/>
  <c r="W714" i="1" s="1"/>
  <c r="V715" i="1"/>
  <c r="W715" i="1" s="1"/>
  <c r="V717" i="1"/>
  <c r="W717" i="1" s="1"/>
  <c r="V718" i="1"/>
  <c r="W718" i="1" s="1"/>
  <c r="V719" i="1"/>
  <c r="W719" i="1" s="1"/>
  <c r="V721" i="1"/>
  <c r="W721" i="1" s="1"/>
  <c r="V722" i="1"/>
  <c r="W722" i="1" s="1"/>
  <c r="V723" i="1"/>
  <c r="W723" i="1" s="1"/>
  <c r="V724" i="1"/>
  <c r="W724" i="1" s="1"/>
  <c r="V725" i="1"/>
  <c r="W725" i="1" s="1"/>
  <c r="V726" i="1"/>
  <c r="W726" i="1" s="1"/>
  <c r="V727" i="1"/>
  <c r="W727" i="1" s="1"/>
  <c r="V728" i="1"/>
  <c r="W728" i="1" s="1"/>
  <c r="V729" i="1"/>
  <c r="W729" i="1" s="1"/>
  <c r="V730" i="1"/>
  <c r="W730" i="1" s="1"/>
  <c r="V731" i="1"/>
  <c r="W731" i="1" s="1"/>
  <c r="V732" i="1"/>
  <c r="W732" i="1" s="1"/>
  <c r="V733" i="1"/>
  <c r="W733" i="1" s="1"/>
  <c r="V734" i="1"/>
  <c r="W734" i="1" s="1"/>
  <c r="V735" i="1"/>
  <c r="W735" i="1" s="1"/>
  <c r="V736" i="1"/>
  <c r="W736" i="1" s="1"/>
  <c r="V737" i="1"/>
  <c r="W737" i="1" s="1"/>
  <c r="V739" i="1"/>
  <c r="W739" i="1" s="1"/>
  <c r="V740" i="1"/>
  <c r="W740" i="1" s="1"/>
  <c r="V743" i="1"/>
  <c r="W743" i="1" s="1"/>
  <c r="V744" i="1"/>
  <c r="W744" i="1" s="1"/>
  <c r="V745" i="1"/>
  <c r="W745" i="1" s="1"/>
  <c r="V746" i="1"/>
  <c r="W746" i="1" s="1"/>
  <c r="V747" i="1"/>
  <c r="W747" i="1" s="1"/>
  <c r="V748" i="1"/>
  <c r="W748" i="1" s="1"/>
  <c r="V749" i="1"/>
  <c r="W749" i="1" s="1"/>
  <c r="V750" i="1"/>
  <c r="W750" i="1" s="1"/>
  <c r="V751" i="1"/>
  <c r="W751" i="1" s="1"/>
  <c r="V752" i="1"/>
  <c r="W752" i="1" s="1"/>
  <c r="V753" i="1"/>
  <c r="W753" i="1" s="1"/>
  <c r="V754" i="1"/>
  <c r="W754" i="1" s="1"/>
  <c r="V755" i="1"/>
  <c r="W755" i="1" s="1"/>
  <c r="V757" i="1"/>
  <c r="W757" i="1" s="1"/>
  <c r="V758" i="1"/>
  <c r="W758" i="1" s="1"/>
  <c r="V759" i="1"/>
  <c r="W759" i="1" s="1"/>
  <c r="V760" i="1"/>
  <c r="W760" i="1" s="1"/>
  <c r="V761" i="1"/>
  <c r="W761" i="1" s="1"/>
  <c r="V762" i="1"/>
  <c r="W762" i="1" s="1"/>
  <c r="V763" i="1"/>
  <c r="W763" i="1" s="1"/>
  <c r="V764" i="1"/>
  <c r="W764" i="1" s="1"/>
  <c r="V765" i="1"/>
  <c r="W765" i="1" s="1"/>
  <c r="V766" i="1"/>
  <c r="W766" i="1" s="1"/>
  <c r="V767" i="1"/>
  <c r="W767" i="1" s="1"/>
  <c r="V768" i="1"/>
  <c r="W768" i="1" s="1"/>
  <c r="V769" i="1"/>
  <c r="W769" i="1" s="1"/>
  <c r="V770" i="1"/>
  <c r="W770" i="1" s="1"/>
  <c r="V771" i="1"/>
  <c r="W771" i="1" s="1"/>
  <c r="V774" i="1"/>
  <c r="W774" i="1" s="1"/>
  <c r="V775" i="1"/>
  <c r="W775" i="1" s="1"/>
  <c r="V776" i="1"/>
  <c r="W776" i="1" s="1"/>
  <c r="V777" i="1"/>
  <c r="W777" i="1" s="1"/>
  <c r="V778" i="1"/>
  <c r="W778" i="1" s="1"/>
  <c r="V779" i="1"/>
  <c r="W779" i="1" s="1"/>
  <c r="V780" i="1"/>
  <c r="W780" i="1" s="1"/>
  <c r="V781" i="1"/>
  <c r="W781" i="1" s="1"/>
  <c r="V782" i="1"/>
  <c r="W782" i="1" s="1"/>
  <c r="V783" i="1"/>
  <c r="W783" i="1" s="1"/>
  <c r="V784" i="1"/>
  <c r="W784" i="1" s="1"/>
  <c r="V785" i="1"/>
  <c r="W785" i="1" s="1"/>
  <c r="V786" i="1"/>
  <c r="W786" i="1" s="1"/>
  <c r="V787" i="1"/>
  <c r="W787" i="1" s="1"/>
  <c r="V789" i="1"/>
  <c r="W789" i="1" s="1"/>
  <c r="V790" i="1"/>
  <c r="W790" i="1" s="1"/>
  <c r="V791" i="1"/>
  <c r="W791" i="1" s="1"/>
  <c r="V792" i="1"/>
  <c r="W792" i="1" s="1"/>
  <c r="V793" i="1"/>
  <c r="W793" i="1" s="1"/>
  <c r="V794" i="1"/>
  <c r="W794" i="1" s="1"/>
  <c r="V795" i="1"/>
  <c r="W795" i="1" s="1"/>
  <c r="V796" i="1"/>
  <c r="W796" i="1" s="1"/>
  <c r="V797" i="1"/>
  <c r="W797" i="1" s="1"/>
  <c r="V798" i="1"/>
  <c r="W798" i="1" s="1"/>
  <c r="V799" i="1"/>
  <c r="W799" i="1" s="1"/>
  <c r="V800" i="1"/>
  <c r="W800" i="1" s="1"/>
  <c r="V801" i="1"/>
  <c r="W801" i="1" s="1"/>
  <c r="V802" i="1"/>
  <c r="W802" i="1" s="1"/>
  <c r="V803" i="1"/>
  <c r="W803" i="1" s="1"/>
  <c r="V805" i="1"/>
  <c r="W805" i="1" s="1"/>
  <c r="V806" i="1"/>
  <c r="W806" i="1" s="1"/>
  <c r="V807" i="1"/>
  <c r="W807" i="1" s="1"/>
  <c r="V808" i="1"/>
  <c r="W808" i="1" s="1"/>
  <c r="V809" i="1"/>
  <c r="W809" i="1" s="1"/>
  <c r="V810" i="1"/>
  <c r="W810" i="1" s="1"/>
  <c r="V811" i="1"/>
  <c r="W811" i="1" s="1"/>
  <c r="V812" i="1"/>
  <c r="W812" i="1" s="1"/>
  <c r="V813" i="1"/>
  <c r="W813" i="1" s="1"/>
  <c r="V814" i="1"/>
  <c r="W814" i="1" s="1"/>
  <c r="V815" i="1"/>
  <c r="W815" i="1" s="1"/>
  <c r="V816" i="1"/>
  <c r="W816" i="1" s="1"/>
  <c r="V817" i="1"/>
  <c r="W817" i="1" s="1"/>
  <c r="V818" i="1"/>
  <c r="W818" i="1" s="1"/>
  <c r="V819" i="1"/>
  <c r="W819" i="1" s="1"/>
  <c r="V821" i="1"/>
  <c r="W821" i="1" s="1"/>
  <c r="V822" i="1"/>
  <c r="W822" i="1" s="1"/>
  <c r="V823" i="1"/>
  <c r="W823" i="1" s="1"/>
  <c r="V824" i="1"/>
  <c r="W824" i="1" s="1"/>
  <c r="V825" i="1"/>
  <c r="W825" i="1" s="1"/>
  <c r="V826" i="1"/>
  <c r="W826" i="1" s="1"/>
  <c r="V827" i="1"/>
  <c r="W827" i="1" s="1"/>
  <c r="V828" i="1"/>
  <c r="W828" i="1" s="1"/>
  <c r="V829" i="1"/>
  <c r="W829" i="1" s="1"/>
  <c r="V830" i="1"/>
  <c r="W830" i="1" s="1"/>
  <c r="V831" i="1"/>
  <c r="W831" i="1" s="1"/>
  <c r="V832" i="1"/>
  <c r="W832" i="1" s="1"/>
  <c r="V833" i="1"/>
  <c r="W833" i="1" s="1"/>
  <c r="V835" i="1"/>
  <c r="W835" i="1" s="1"/>
  <c r="V836" i="1"/>
  <c r="W836" i="1" s="1"/>
  <c r="V837" i="1"/>
  <c r="W837" i="1" s="1"/>
  <c r="V838" i="1"/>
  <c r="W838" i="1" s="1"/>
  <c r="V839" i="1"/>
  <c r="W839" i="1" s="1"/>
  <c r="V840" i="1"/>
  <c r="W840" i="1" s="1"/>
  <c r="V841" i="1"/>
  <c r="W841" i="1" s="1"/>
  <c r="V843" i="1"/>
  <c r="W843" i="1" s="1"/>
  <c r="V844" i="1"/>
  <c r="W844" i="1" s="1"/>
  <c r="V845" i="1"/>
  <c r="W845" i="1" s="1"/>
  <c r="V846" i="1"/>
  <c r="W846" i="1" s="1"/>
  <c r="V848" i="1"/>
  <c r="W848" i="1" s="1"/>
  <c r="V849" i="1"/>
  <c r="W849" i="1" s="1"/>
  <c r="V850" i="1"/>
  <c r="W850" i="1" s="1"/>
  <c r="V851" i="1"/>
  <c r="W851" i="1" s="1"/>
  <c r="V852" i="1"/>
  <c r="W852" i="1" s="1"/>
  <c r="V853" i="1"/>
  <c r="W853" i="1" s="1"/>
  <c r="V855" i="1"/>
  <c r="W855" i="1" s="1"/>
  <c r="V856" i="1"/>
  <c r="W856" i="1" s="1"/>
  <c r="V859" i="1"/>
  <c r="W859" i="1" s="1"/>
  <c r="V860" i="1"/>
  <c r="W860" i="1" s="1"/>
  <c r="V861" i="1"/>
  <c r="W861" i="1" s="1"/>
  <c r="V862" i="1"/>
  <c r="W862" i="1" s="1"/>
  <c r="V863" i="1"/>
  <c r="W863" i="1" s="1"/>
  <c r="V864" i="1"/>
  <c r="W864" i="1" s="1"/>
  <c r="V866" i="1"/>
  <c r="W866" i="1" s="1"/>
  <c r="V867" i="1"/>
  <c r="W867" i="1" s="1"/>
  <c r="V868" i="1"/>
  <c r="W868" i="1" s="1"/>
  <c r="V870" i="1"/>
  <c r="W870" i="1" s="1"/>
  <c r="V872" i="1"/>
  <c r="W872" i="1" s="1"/>
  <c r="V873" i="1"/>
  <c r="W873" i="1" s="1"/>
  <c r="V874" i="1"/>
  <c r="W874" i="1" s="1"/>
  <c r="V876" i="1"/>
  <c r="W876" i="1" s="1"/>
  <c r="V878" i="1"/>
  <c r="W878" i="1" s="1"/>
  <c r="V879" i="1"/>
  <c r="W879" i="1" s="1"/>
  <c r="V880" i="1"/>
  <c r="W880" i="1" s="1"/>
  <c r="V881" i="1"/>
  <c r="W881" i="1" s="1"/>
  <c r="V882" i="1"/>
  <c r="W882" i="1" s="1"/>
  <c r="V883" i="1"/>
  <c r="W883" i="1" s="1"/>
  <c r="V884" i="1"/>
  <c r="W884" i="1" s="1"/>
  <c r="V885" i="1"/>
  <c r="W885" i="1" s="1"/>
  <c r="V886" i="1"/>
  <c r="W886" i="1" s="1"/>
  <c r="V887" i="1"/>
  <c r="W887" i="1" s="1"/>
  <c r="V888" i="1"/>
  <c r="W888" i="1" s="1"/>
  <c r="V889" i="1"/>
  <c r="W889" i="1" s="1"/>
  <c r="V890" i="1"/>
  <c r="W890" i="1" s="1"/>
  <c r="V891" i="1"/>
  <c r="W891" i="1" s="1"/>
  <c r="V892" i="1"/>
  <c r="W892" i="1" s="1"/>
  <c r="V893" i="1"/>
  <c r="W893" i="1" s="1"/>
  <c r="V896" i="1"/>
  <c r="W896" i="1" s="1"/>
  <c r="V899" i="1"/>
  <c r="W899" i="1" s="1"/>
  <c r="V900" i="1"/>
  <c r="W900" i="1" s="1"/>
  <c r="V901" i="1"/>
  <c r="W901" i="1" s="1"/>
  <c r="V902" i="1"/>
  <c r="W902" i="1" s="1"/>
  <c r="V903" i="1"/>
  <c r="W903" i="1" s="1"/>
  <c r="V904" i="1"/>
  <c r="W904" i="1" s="1"/>
  <c r="V905" i="1"/>
  <c r="W905" i="1" s="1"/>
  <c r="V906" i="1"/>
  <c r="W906" i="1" s="1"/>
  <c r="V908" i="1"/>
  <c r="W908" i="1" s="1"/>
  <c r="V910" i="1"/>
  <c r="W910" i="1" s="1"/>
  <c r="V911" i="1"/>
  <c r="W911" i="1" s="1"/>
  <c r="V912" i="1"/>
  <c r="W912" i="1" s="1"/>
  <c r="V913" i="1"/>
  <c r="W913" i="1" s="1"/>
  <c r="V914" i="1"/>
  <c r="W914" i="1" s="1"/>
  <c r="V915" i="1"/>
  <c r="W915" i="1" s="1"/>
  <c r="V916" i="1"/>
  <c r="W916" i="1" s="1"/>
  <c r="V917" i="1"/>
  <c r="W917" i="1" s="1"/>
  <c r="V918" i="1"/>
  <c r="W918" i="1" s="1"/>
  <c r="V919" i="1"/>
  <c r="W919" i="1" s="1"/>
  <c r="V920" i="1"/>
  <c r="W920" i="1" s="1"/>
  <c r="V921" i="1"/>
  <c r="W921" i="1" s="1"/>
  <c r="V922" i="1"/>
  <c r="W922" i="1" s="1"/>
  <c r="V924" i="1"/>
  <c r="W924" i="1" s="1"/>
  <c r="V925" i="1"/>
  <c r="W925" i="1" s="1"/>
  <c r="V926" i="1"/>
  <c r="W926" i="1" s="1"/>
  <c r="V928" i="1"/>
  <c r="W928" i="1" s="1"/>
  <c r="V929" i="1"/>
  <c r="W929" i="1" s="1"/>
  <c r="V930" i="1"/>
  <c r="W930" i="1" s="1"/>
  <c r="V931" i="1"/>
  <c r="W931" i="1" s="1"/>
  <c r="V932" i="1"/>
  <c r="W932" i="1" s="1"/>
  <c r="V933" i="1"/>
  <c r="W933" i="1" s="1"/>
  <c r="V935" i="1"/>
  <c r="W935" i="1" s="1"/>
  <c r="V936" i="1"/>
  <c r="W936" i="1" s="1"/>
  <c r="V937" i="1"/>
  <c r="W937" i="1" s="1"/>
  <c r="V938" i="1"/>
  <c r="W938" i="1" s="1"/>
  <c r="V939" i="1"/>
  <c r="W939" i="1" s="1"/>
  <c r="V940" i="1"/>
  <c r="W940" i="1" s="1"/>
  <c r="V943" i="1"/>
  <c r="W943" i="1" s="1"/>
  <c r="V944" i="1"/>
  <c r="W944" i="1" s="1"/>
  <c r="V946" i="1"/>
  <c r="W946" i="1" s="1"/>
  <c r="V947" i="1"/>
  <c r="W947" i="1" s="1"/>
  <c r="V948" i="1"/>
  <c r="W948" i="1" s="1"/>
  <c r="V949" i="1"/>
  <c r="W949" i="1" s="1"/>
  <c r="V950" i="1"/>
  <c r="W950" i="1" s="1"/>
  <c r="V951" i="1"/>
  <c r="W951" i="1" s="1"/>
  <c r="V952" i="1"/>
  <c r="W952" i="1" s="1"/>
  <c r="V953" i="1"/>
  <c r="W953" i="1" s="1"/>
  <c r="V954" i="1"/>
  <c r="W954" i="1" s="1"/>
  <c r="V955" i="1"/>
  <c r="W955" i="1" s="1"/>
  <c r="V956" i="1"/>
  <c r="W956" i="1" s="1"/>
  <c r="V957" i="1"/>
  <c r="W957" i="1" s="1"/>
  <c r="V958" i="1"/>
  <c r="W958" i="1" s="1"/>
  <c r="V959" i="1"/>
  <c r="W959" i="1" s="1"/>
  <c r="V960" i="1"/>
  <c r="W960" i="1" s="1"/>
  <c r="V962" i="1"/>
  <c r="W962" i="1" s="1"/>
  <c r="V964" i="1"/>
  <c r="W964" i="1" s="1"/>
  <c r="V967" i="1"/>
  <c r="W967" i="1" s="1"/>
  <c r="V968" i="1"/>
  <c r="W968" i="1" s="1"/>
  <c r="V971" i="1"/>
  <c r="W971" i="1" s="1"/>
  <c r="V972" i="1"/>
  <c r="W972" i="1" s="1"/>
  <c r="V973" i="1"/>
  <c r="W973" i="1" s="1"/>
  <c r="V974" i="1"/>
  <c r="W974" i="1" s="1"/>
  <c r="V975" i="1"/>
  <c r="W975" i="1" s="1"/>
  <c r="V976" i="1"/>
  <c r="W976" i="1" s="1"/>
  <c r="V977" i="1"/>
  <c r="W977" i="1" s="1"/>
  <c r="V978" i="1"/>
  <c r="W978" i="1" s="1"/>
  <c r="V979" i="1"/>
  <c r="W979" i="1" s="1"/>
  <c r="V980" i="1"/>
  <c r="W980" i="1" s="1"/>
  <c r="V984" i="1"/>
  <c r="W984" i="1" s="1"/>
  <c r="V987" i="1"/>
  <c r="W987" i="1" s="1"/>
  <c r="V989" i="1"/>
  <c r="W989" i="1" s="1"/>
  <c r="V990" i="1"/>
  <c r="W990" i="1" s="1"/>
  <c r="V991" i="1"/>
  <c r="W991" i="1" s="1"/>
  <c r="V992" i="1"/>
  <c r="W992" i="1" s="1"/>
  <c r="V993" i="1"/>
  <c r="W993" i="1" s="1"/>
  <c r="V994" i="1"/>
  <c r="W994" i="1" s="1"/>
  <c r="V995" i="1"/>
  <c r="W995" i="1" s="1"/>
  <c r="V996" i="1"/>
  <c r="W996" i="1" s="1"/>
  <c r="V998" i="1"/>
  <c r="W998" i="1" s="1"/>
  <c r="V999" i="1"/>
  <c r="W999" i="1" s="1"/>
  <c r="V1000" i="1"/>
  <c r="W1000" i="1" s="1"/>
  <c r="V1001" i="1"/>
  <c r="W1001" i="1" s="1"/>
  <c r="V1002" i="1"/>
  <c r="W1002" i="1" s="1"/>
  <c r="V1003" i="1"/>
  <c r="W1003" i="1" s="1"/>
  <c r="V1004" i="1"/>
  <c r="W1004" i="1" s="1"/>
  <c r="V1006" i="1"/>
  <c r="W1006" i="1" s="1"/>
  <c r="V1007" i="1"/>
  <c r="W1007" i="1" s="1"/>
  <c r="V1008" i="1"/>
  <c r="W1008" i="1" s="1"/>
  <c r="V1009" i="1"/>
  <c r="W1009" i="1" s="1"/>
  <c r="V1012" i="1"/>
  <c r="W1012" i="1" s="1"/>
  <c r="V1013" i="1"/>
  <c r="W1013" i="1" s="1"/>
  <c r="V1019" i="1"/>
  <c r="W1019" i="1" s="1"/>
  <c r="V1020" i="1"/>
  <c r="W1020" i="1" s="1"/>
  <c r="V1021" i="1"/>
  <c r="W1021" i="1" s="1"/>
  <c r="V1022" i="1"/>
  <c r="W1022" i="1" s="1"/>
  <c r="V1023" i="1"/>
  <c r="W1023" i="1" s="1"/>
  <c r="V1024" i="1"/>
  <c r="W1024" i="1" s="1"/>
  <c r="V1025" i="1"/>
  <c r="W1025" i="1" s="1"/>
  <c r="V1026" i="1"/>
  <c r="W1026" i="1" s="1"/>
  <c r="V1028" i="1"/>
  <c r="W1028" i="1" s="1"/>
  <c r="V1029" i="1"/>
  <c r="W1029" i="1" s="1"/>
  <c r="V1033" i="1"/>
  <c r="W1033" i="1" s="1"/>
  <c r="V1035" i="1"/>
  <c r="W1035" i="1" s="1"/>
  <c r="V1037" i="1"/>
  <c r="W1037" i="1" s="1"/>
  <c r="V1039" i="1"/>
  <c r="W1039" i="1" s="1"/>
  <c r="V1041" i="1"/>
  <c r="W1041" i="1" s="1"/>
  <c r="V1043" i="1"/>
  <c r="W1043" i="1" s="1"/>
  <c r="V1045" i="1"/>
  <c r="W1045" i="1" s="1"/>
  <c r="V1047" i="1"/>
  <c r="W1047" i="1" s="1"/>
  <c r="V1048" i="1"/>
  <c r="W1048" i="1" s="1"/>
  <c r="V1053" i="1"/>
  <c r="W1053" i="1" s="1"/>
  <c r="V1054" i="1"/>
  <c r="W1054" i="1" s="1"/>
  <c r="V1055" i="1"/>
  <c r="W1055" i="1" s="1"/>
  <c r="V1057" i="1"/>
  <c r="W1057" i="1" s="1"/>
  <c r="V1058" i="1"/>
  <c r="W1058" i="1" s="1"/>
  <c r="V1059" i="1"/>
  <c r="W1059" i="1" s="1"/>
  <c r="V1061" i="1"/>
  <c r="W1061" i="1" s="1"/>
  <c r="V1062" i="1"/>
  <c r="W1062" i="1" s="1"/>
  <c r="V1065" i="1"/>
  <c r="W1065" i="1" s="1"/>
  <c r="V1067" i="1"/>
  <c r="W1067" i="1" s="1"/>
  <c r="V1068" i="1"/>
  <c r="W1068" i="1" s="1"/>
  <c r="V1069" i="1"/>
  <c r="W1069" i="1" s="1"/>
  <c r="V1071" i="1"/>
  <c r="W1071" i="1" s="1"/>
  <c r="V1072" i="1"/>
  <c r="W1072" i="1" s="1"/>
  <c r="V1073" i="1"/>
  <c r="W1073" i="1" s="1"/>
  <c r="V1077" i="1"/>
  <c r="W1077" i="1" s="1"/>
  <c r="V1083" i="1"/>
  <c r="W1083" i="1" s="1"/>
  <c r="V1087" i="1"/>
  <c r="W1087" i="1" s="1"/>
  <c r="V1089" i="1"/>
  <c r="W1089" i="1" s="1"/>
  <c r="V1093" i="1"/>
  <c r="W1093" i="1" s="1"/>
  <c r="V1096" i="1"/>
  <c r="W1096" i="1" s="1"/>
  <c r="V1099" i="1"/>
  <c r="W1099" i="1" s="1"/>
  <c r="V1103" i="1"/>
  <c r="W1103" i="1" s="1"/>
  <c r="V1105" i="1"/>
  <c r="W1105" i="1" s="1"/>
  <c r="V1109" i="1"/>
  <c r="W1109" i="1" s="1"/>
  <c r="V1110" i="1"/>
  <c r="W1110" i="1" s="1"/>
  <c r="V1111" i="1"/>
  <c r="W1111" i="1" s="1"/>
  <c r="V1112" i="1"/>
  <c r="W1112" i="1" s="1"/>
  <c r="V1113" i="1"/>
  <c r="W1113" i="1" s="1"/>
  <c r="V1114" i="1"/>
  <c r="W1114" i="1" s="1"/>
  <c r="V1115" i="1"/>
  <c r="W1115" i="1" s="1"/>
  <c r="V1117" i="1"/>
  <c r="W1117" i="1" s="1"/>
  <c r="V1118" i="1"/>
  <c r="W1118" i="1" s="1"/>
  <c r="V1119" i="1"/>
  <c r="W1119" i="1" s="1"/>
  <c r="V1121" i="1"/>
  <c r="W1121" i="1" s="1"/>
  <c r="V1123" i="1"/>
  <c r="W1123" i="1" s="1"/>
  <c r="V1125" i="1"/>
  <c r="W1125" i="1" s="1"/>
  <c r="V1126" i="1"/>
  <c r="W1126" i="1" s="1"/>
  <c r="V1127" i="1"/>
  <c r="W1127" i="1" s="1"/>
  <c r="V1129" i="1"/>
  <c r="W1129" i="1" s="1"/>
  <c r="V1130" i="1"/>
  <c r="W1130" i="1" s="1"/>
  <c r="V1131" i="1"/>
  <c r="W1131" i="1" s="1"/>
  <c r="V1132" i="1"/>
  <c r="W1132" i="1" s="1"/>
  <c r="V1134" i="1"/>
  <c r="W1134" i="1" s="1"/>
  <c r="V1135" i="1"/>
  <c r="W1135" i="1" s="1"/>
  <c r="V1136" i="1"/>
  <c r="W1136" i="1" s="1"/>
  <c r="V1137" i="1"/>
  <c r="W1137" i="1" s="1"/>
  <c r="V1139" i="1"/>
  <c r="W1139" i="1" s="1"/>
  <c r="V1141" i="1"/>
  <c r="W1141" i="1" s="1"/>
  <c r="V1142" i="1"/>
  <c r="W1142" i="1" s="1"/>
  <c r="V1143" i="1"/>
  <c r="W1143" i="1" s="1"/>
  <c r="V1145" i="1"/>
  <c r="W1145" i="1" s="1"/>
  <c r="V1146" i="1"/>
  <c r="W1146" i="1" s="1"/>
  <c r="V1147" i="1"/>
  <c r="W1147" i="1" s="1"/>
  <c r="V1148" i="1"/>
  <c r="W1148" i="1" s="1"/>
  <c r="V1150" i="1"/>
  <c r="W1150" i="1" s="1"/>
  <c r="V1152" i="1"/>
  <c r="W1152" i="1" s="1"/>
  <c r="V1153" i="1"/>
  <c r="W1153" i="1" s="1"/>
  <c r="V1155" i="1"/>
  <c r="W1155" i="1" s="1"/>
  <c r="V1156" i="1"/>
  <c r="W1156" i="1" s="1"/>
  <c r="V1157" i="1"/>
  <c r="W1157" i="1" s="1"/>
  <c r="V1158" i="1"/>
  <c r="W1158" i="1" s="1"/>
  <c r="V1160" i="1"/>
  <c r="W1160" i="1" s="1"/>
  <c r="V1161" i="1"/>
  <c r="W1161" i="1" s="1"/>
  <c r="V1162" i="1"/>
  <c r="W1162" i="1" s="1"/>
  <c r="V1163" i="1"/>
  <c r="W1163" i="1" s="1"/>
  <c r="V1164" i="1"/>
  <c r="W1164" i="1" s="1"/>
  <c r="V1166" i="1"/>
  <c r="W1166" i="1" s="1"/>
  <c r="V1167" i="1"/>
  <c r="W1167" i="1" s="1"/>
  <c r="V1168" i="1"/>
  <c r="W1168" i="1" s="1"/>
  <c r="V1169" i="1"/>
  <c r="W1169" i="1" s="1"/>
  <c r="V1171" i="1"/>
  <c r="W1171" i="1" s="1"/>
  <c r="V1172" i="1"/>
  <c r="W1172" i="1" s="1"/>
  <c r="V1173" i="1"/>
  <c r="W1173" i="1" s="1"/>
  <c r="V1174" i="1"/>
  <c r="W1174" i="1" s="1"/>
  <c r="V1176" i="1"/>
  <c r="W1176" i="1" s="1"/>
  <c r="V1177" i="1"/>
  <c r="W1177" i="1" s="1"/>
  <c r="V1178" i="1"/>
  <c r="W1178" i="1" s="1"/>
  <c r="V1179" i="1"/>
  <c r="W1179" i="1" s="1"/>
  <c r="V1180" i="1"/>
  <c r="W1180" i="1" s="1"/>
  <c r="V1182" i="1"/>
  <c r="W1182" i="1" s="1"/>
  <c r="V1183" i="1"/>
  <c r="W1183" i="1" s="1"/>
  <c r="V1184" i="1"/>
  <c r="W1184" i="1" s="1"/>
  <c r="V1187" i="1"/>
  <c r="W1187" i="1" s="1"/>
  <c r="V1191" i="1"/>
  <c r="W1191" i="1" s="1"/>
  <c r="V1193" i="1"/>
  <c r="W1193" i="1" s="1"/>
  <c r="V1194" i="1"/>
  <c r="W1194" i="1" s="1"/>
  <c r="V1198" i="1"/>
  <c r="W1198" i="1" s="1"/>
  <c r="V1200" i="1"/>
  <c r="W1200" i="1" s="1"/>
  <c r="V1201" i="1"/>
  <c r="W1201" i="1" s="1"/>
  <c r="V1204" i="1"/>
  <c r="W1204" i="1" s="1"/>
  <c r="V1207" i="1"/>
  <c r="W1207" i="1" s="1"/>
  <c r="V1208" i="1"/>
  <c r="W1208" i="1" s="1"/>
  <c r="V1210" i="1"/>
  <c r="W1210" i="1" s="1"/>
  <c r="V1213" i="1"/>
  <c r="W1213" i="1" s="1"/>
  <c r="V1220" i="1"/>
  <c r="W1220" i="1" s="1"/>
  <c r="V1221" i="1"/>
  <c r="W1221" i="1" s="1"/>
  <c r="V1224" i="1"/>
  <c r="W1224" i="1" s="1"/>
  <c r="V1226" i="1"/>
  <c r="W1226" i="1" s="1"/>
  <c r="V1229" i="1"/>
  <c r="W1229" i="1" s="1"/>
  <c r="V1230" i="1"/>
  <c r="W1230" i="1" s="1"/>
  <c r="V1236" i="1"/>
  <c r="W1236" i="1" s="1"/>
  <c r="V1237" i="1"/>
  <c r="W1237" i="1" s="1"/>
  <c r="V1241" i="1"/>
  <c r="W1241" i="1" s="1"/>
  <c r="V1242" i="1"/>
  <c r="W1242" i="1" s="1"/>
  <c r="V1245" i="1"/>
  <c r="W1245" i="1" s="1"/>
  <c r="V1249" i="1"/>
  <c r="W1249" i="1" s="1"/>
  <c r="V1250" i="1"/>
  <c r="W1250" i="1" s="1"/>
  <c r="V1253" i="1"/>
  <c r="W1253" i="1" s="1"/>
  <c r="V1254" i="1"/>
  <c r="W1254" i="1" s="1"/>
  <c r="V1257" i="1"/>
  <c r="W1257" i="1" s="1"/>
  <c r="V1258" i="1"/>
  <c r="W1258" i="1" s="1"/>
  <c r="V1260" i="1"/>
  <c r="W1260" i="1" s="1"/>
  <c r="V1262" i="1"/>
  <c r="W1262" i="1" s="1"/>
  <c r="V1264" i="1"/>
  <c r="W1264" i="1" s="1"/>
  <c r="V1266" i="1"/>
  <c r="W1266" i="1" s="1"/>
  <c r="V1269" i="1"/>
  <c r="W1269" i="1" s="1"/>
  <c r="V1278" i="1"/>
  <c r="W1278" i="1" s="1"/>
  <c r="V1280" i="1"/>
  <c r="W1280" i="1" s="1"/>
  <c r="V1285" i="1"/>
  <c r="W1285" i="1" s="1"/>
  <c r="V1286" i="1"/>
  <c r="W1286" i="1" s="1"/>
  <c r="V1288" i="1"/>
  <c r="W1288" i="1" s="1"/>
  <c r="V1293" i="1"/>
  <c r="W1293" i="1" s="1"/>
  <c r="V1294" i="1"/>
  <c r="W1294" i="1" s="1"/>
  <c r="V1298" i="1"/>
  <c r="W1298" i="1" s="1"/>
  <c r="V1299" i="1"/>
  <c r="W1299" i="1" s="1"/>
  <c r="V1301" i="1"/>
  <c r="W1301" i="1" s="1"/>
  <c r="V1304" i="1"/>
  <c r="W1304" i="1" s="1"/>
  <c r="V1305" i="1"/>
  <c r="W1305" i="1" s="1"/>
  <c r="V1306" i="1"/>
  <c r="W1306" i="1" s="1"/>
  <c r="V1308" i="1"/>
  <c r="W1308" i="1" s="1"/>
  <c r="V1310" i="1"/>
  <c r="W1310" i="1" s="1"/>
  <c r="V1314" i="1"/>
  <c r="W1314" i="1" s="1"/>
  <c r="V1315" i="1"/>
  <c r="W1315" i="1" s="1"/>
  <c r="V1317" i="1"/>
  <c r="W1317" i="1" s="1"/>
  <c r="V1320" i="1"/>
  <c r="W1320" i="1" s="1"/>
  <c r="V1321" i="1"/>
  <c r="W1321" i="1" s="1"/>
  <c r="V1322" i="1"/>
  <c r="W1322" i="1" s="1"/>
  <c r="V1324" i="1"/>
  <c r="W1324" i="1" s="1"/>
  <c r="V1326" i="1"/>
  <c r="W1326" i="1" s="1"/>
  <c r="V1330" i="1"/>
  <c r="W1330" i="1" s="1"/>
  <c r="V1331" i="1"/>
  <c r="W1331" i="1" s="1"/>
  <c r="V1333" i="1"/>
  <c r="W1333" i="1" s="1"/>
  <c r="V1335" i="1"/>
  <c r="W1335" i="1" s="1"/>
  <c r="V1341" i="1"/>
  <c r="W1341" i="1" s="1"/>
  <c r="V1344" i="1"/>
  <c r="W1344" i="1" s="1"/>
  <c r="V1346" i="1"/>
  <c r="W1346" i="1" s="1"/>
  <c r="V1348" i="1"/>
  <c r="W1348" i="1" s="1"/>
  <c r="V1349" i="1"/>
  <c r="W1349" i="1" s="1"/>
  <c r="V1352" i="1"/>
  <c r="W1352" i="1" s="1"/>
  <c r="V1361" i="1"/>
  <c r="W1361" i="1" s="1"/>
  <c r="V1373" i="1"/>
  <c r="W1373" i="1" s="1"/>
  <c r="V1375" i="1"/>
  <c r="W1375" i="1" s="1"/>
  <c r="V1377" i="1"/>
  <c r="W1377" i="1" s="1"/>
  <c r="V1379" i="1"/>
  <c r="W1379" i="1" s="1"/>
  <c r="V1381" i="1"/>
  <c r="W1381" i="1" s="1"/>
  <c r="V1383" i="1"/>
  <c r="W1383" i="1" s="1"/>
  <c r="V1385" i="1"/>
  <c r="W1385" i="1" s="1"/>
  <c r="V1398" i="1"/>
  <c r="W1398" i="1" s="1"/>
  <c r="V1399" i="1"/>
  <c r="W1399" i="1" s="1"/>
  <c r="V1400" i="1"/>
  <c r="W1400" i="1" s="1"/>
  <c r="V1402" i="1"/>
  <c r="W1402" i="1" s="1"/>
  <c r="V1408" i="1"/>
  <c r="W1408" i="1" s="1"/>
  <c r="V1414" i="1"/>
  <c r="W1414" i="1" s="1"/>
  <c r="V1415" i="1"/>
  <c r="W1415" i="1" s="1"/>
  <c r="V1418" i="1"/>
  <c r="W1418" i="1" s="1"/>
  <c r="V1424" i="1"/>
  <c r="W1424" i="1" s="1"/>
  <c r="V1430" i="1"/>
  <c r="W1430" i="1" s="1"/>
  <c r="V1431" i="1"/>
  <c r="W1431" i="1" s="1"/>
  <c r="V1432" i="1"/>
  <c r="W1432" i="1" s="1"/>
  <c r="V1434" i="1"/>
  <c r="W1434" i="1" s="1"/>
  <c r="V1439" i="1"/>
  <c r="W1439" i="1" s="1"/>
  <c r="V1442" i="1"/>
  <c r="W1442" i="1" s="1"/>
  <c r="V1443" i="1"/>
  <c r="W1443" i="1" s="1"/>
  <c r="V1446" i="1"/>
  <c r="W1446" i="1" s="1"/>
  <c r="V1447" i="1"/>
  <c r="W1447" i="1" s="1"/>
  <c r="V1454" i="1"/>
  <c r="W1454" i="1" s="1"/>
  <c r="V1461" i="1"/>
  <c r="W1461" i="1" s="1"/>
  <c r="V1496" i="1"/>
  <c r="W1496" i="1" s="1"/>
  <c r="V1507" i="1"/>
  <c r="W1507" i="1" s="1"/>
  <c r="V1516" i="1"/>
  <c r="W1516" i="1" s="1"/>
  <c r="V1528" i="1"/>
  <c r="W1528" i="1" s="1"/>
  <c r="V1544" i="1"/>
  <c r="W1544" i="1" s="1"/>
  <c r="V1554" i="1"/>
  <c r="W1554" i="1" s="1"/>
  <c r="V1558" i="1"/>
  <c r="W1558" i="1" s="1"/>
  <c r="V1562" i="1"/>
  <c r="W1562" i="1" s="1"/>
  <c r="V1584" i="1"/>
  <c r="W1584" i="1" s="1"/>
  <c r="V1606" i="1"/>
  <c r="W1606" i="1" s="1"/>
  <c r="V1614" i="1"/>
  <c r="W1614" i="1" s="1"/>
  <c r="V1692" i="1"/>
  <c r="W1692" i="1" s="1"/>
  <c r="V1730" i="1"/>
  <c r="W1730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AA3" i="1"/>
  <c r="AZ3" i="1"/>
  <c r="AA4" i="1"/>
  <c r="AZ4" i="1"/>
  <c r="AA5" i="1"/>
  <c r="AZ5" i="1"/>
  <c r="AA6" i="1"/>
  <c r="AZ6" i="1"/>
  <c r="AA7" i="1"/>
  <c r="AZ7" i="1"/>
  <c r="AA8" i="1"/>
  <c r="AZ8" i="1"/>
  <c r="AA9" i="1"/>
  <c r="AZ9" i="1"/>
  <c r="AA10" i="1"/>
  <c r="AZ10" i="1"/>
  <c r="AA11" i="1"/>
  <c r="AZ11" i="1"/>
  <c r="AA12" i="1"/>
  <c r="AZ12" i="1"/>
  <c r="AA13" i="1"/>
  <c r="AZ13" i="1"/>
  <c r="AA14" i="1"/>
  <c r="AZ14" i="1"/>
  <c r="AA15" i="1"/>
  <c r="AZ15" i="1"/>
  <c r="AA16" i="1"/>
  <c r="AZ16" i="1"/>
  <c r="AA17" i="1"/>
  <c r="AZ17" i="1"/>
  <c r="AA18" i="1"/>
  <c r="AZ18" i="1"/>
  <c r="AA19" i="1"/>
  <c r="AZ19" i="1"/>
  <c r="AA20" i="1"/>
  <c r="AZ20" i="1"/>
  <c r="AA21" i="1"/>
  <c r="AZ21" i="1"/>
  <c r="AA22" i="1"/>
  <c r="AZ22" i="1"/>
  <c r="AA23" i="1"/>
  <c r="AZ23" i="1"/>
  <c r="AA24" i="1"/>
  <c r="AZ24" i="1"/>
  <c r="AA25" i="1"/>
  <c r="AZ25" i="1"/>
  <c r="AA26" i="1"/>
  <c r="AZ26" i="1"/>
  <c r="AA27" i="1"/>
  <c r="AZ27" i="1"/>
  <c r="AA28" i="1"/>
  <c r="AZ28" i="1"/>
  <c r="AA29" i="1"/>
  <c r="AZ29" i="1"/>
  <c r="AA30" i="1"/>
  <c r="AZ30" i="1"/>
  <c r="AA31" i="1"/>
  <c r="AZ31" i="1"/>
  <c r="AA32" i="1"/>
  <c r="AZ32" i="1"/>
  <c r="AA33" i="1"/>
  <c r="AZ33" i="1"/>
  <c r="AA34" i="1"/>
  <c r="AZ34" i="1"/>
  <c r="AA35" i="1"/>
  <c r="AZ35" i="1"/>
  <c r="AA36" i="1"/>
  <c r="AZ36" i="1"/>
  <c r="AA37" i="1"/>
  <c r="AZ37" i="1"/>
  <c r="AA38" i="1"/>
  <c r="AZ38" i="1"/>
  <c r="AA39" i="1"/>
  <c r="AZ39" i="1"/>
  <c r="AA40" i="1"/>
  <c r="AZ40" i="1"/>
  <c r="AA41" i="1"/>
  <c r="AZ41" i="1"/>
  <c r="AA42" i="1"/>
  <c r="AZ42" i="1"/>
  <c r="AA43" i="1"/>
  <c r="AZ43" i="1"/>
  <c r="AA44" i="1"/>
  <c r="AZ44" i="1"/>
  <c r="AA45" i="1"/>
  <c r="AJ3" i="1"/>
  <c r="AI3" i="1" s="1"/>
  <c r="AJ4" i="1"/>
  <c r="AI4" i="1" s="1"/>
  <c r="AJ5" i="1"/>
  <c r="AI5" i="1" s="1"/>
  <c r="AJ6" i="1"/>
  <c r="AI6" i="1" s="1"/>
  <c r="AJ7" i="1"/>
  <c r="AI7" i="1" s="1"/>
  <c r="AJ8" i="1"/>
  <c r="AI8" i="1" s="1"/>
  <c r="AJ9" i="1"/>
  <c r="AI9" i="1" s="1"/>
  <c r="AJ10" i="1"/>
  <c r="AI10" i="1" s="1"/>
  <c r="AJ11" i="1"/>
  <c r="AI11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C3" i="1"/>
  <c r="AC4" i="1"/>
  <c r="AC5" i="1"/>
  <c r="AC6" i="1"/>
  <c r="AC7" i="1"/>
  <c r="AC8" i="1"/>
  <c r="AC9" i="1"/>
  <c r="AC10" i="1"/>
  <c r="AC11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2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C53" i="1"/>
  <c r="BC4" i="1"/>
  <c r="BC8" i="1"/>
  <c r="BC27" i="1"/>
  <c r="BC31" i="1"/>
  <c r="BC35" i="1"/>
  <c r="BC39" i="1"/>
  <c r="BC42" i="1"/>
  <c r="AJ44" i="1"/>
  <c r="AI44" i="1" s="1"/>
  <c r="AI45" i="1"/>
  <c r="BC46" i="1"/>
  <c r="AI47" i="1"/>
  <c r="BC48" i="1"/>
  <c r="AI49" i="1"/>
  <c r="BC50" i="1"/>
  <c r="AI51" i="1"/>
  <c r="BC52" i="1"/>
  <c r="AI53" i="1"/>
  <c r="BC54" i="1"/>
  <c r="AI55" i="1"/>
  <c r="BC56" i="1"/>
  <c r="AI57" i="1"/>
  <c r="BC58" i="1"/>
  <c r="AI59" i="1"/>
  <c r="BC60" i="1"/>
  <c r="AI61" i="1"/>
  <c r="BC62" i="1"/>
  <c r="AI63" i="1"/>
  <c r="BC64" i="1"/>
  <c r="AI65" i="1"/>
  <c r="BC66" i="1"/>
  <c r="AI67" i="1"/>
  <c r="BC68" i="1"/>
  <c r="AI69" i="1"/>
  <c r="BC70" i="1"/>
  <c r="AI71" i="1"/>
  <c r="BC72" i="1"/>
  <c r="AI73" i="1"/>
  <c r="BC74" i="1"/>
  <c r="AI75" i="1"/>
  <c r="BC76" i="1"/>
  <c r="AI77" i="1"/>
  <c r="BC78" i="1"/>
  <c r="AI79" i="1"/>
  <c r="BC80" i="1"/>
  <c r="AI81" i="1"/>
  <c r="BC82" i="1"/>
  <c r="AI83" i="1"/>
  <c r="BC84" i="1"/>
  <c r="AI85" i="1"/>
  <c r="BC86" i="1"/>
  <c r="AI87" i="1"/>
  <c r="BC88" i="1"/>
  <c r="AI89" i="1"/>
  <c r="BC90" i="1"/>
  <c r="AI91" i="1"/>
  <c r="BC92" i="1"/>
  <c r="AI93" i="1"/>
  <c r="BC94" i="1"/>
  <c r="AI95" i="1"/>
  <c r="BC96" i="1"/>
  <c r="AI97" i="1"/>
  <c r="BC98" i="1"/>
  <c r="AI99" i="1"/>
  <c r="BC100" i="1"/>
  <c r="AI101" i="1"/>
  <c r="BC102" i="1"/>
  <c r="AI103" i="1"/>
  <c r="BC104" i="1"/>
  <c r="AI105" i="1"/>
  <c r="BC106" i="1"/>
  <c r="AI107" i="1"/>
  <c r="BC108" i="1"/>
  <c r="AI109" i="1"/>
  <c r="BC110" i="1"/>
  <c r="AI111" i="1"/>
  <c r="BC112" i="1"/>
  <c r="AI113" i="1"/>
  <c r="BC114" i="1"/>
  <c r="AI115" i="1"/>
  <c r="BC116" i="1"/>
  <c r="AI117" i="1"/>
  <c r="BC118" i="1"/>
  <c r="AI119" i="1"/>
  <c r="BC120" i="1"/>
  <c r="AI121" i="1"/>
  <c r="BC122" i="1"/>
  <c r="AI123" i="1"/>
  <c r="BC124" i="1"/>
  <c r="AI125" i="1"/>
  <c r="BC126" i="1"/>
  <c r="AI127" i="1"/>
  <c r="BC128" i="1"/>
  <c r="AI129" i="1"/>
  <c r="BC130" i="1"/>
  <c r="AI131" i="1"/>
  <c r="BC132" i="1"/>
  <c r="AI133" i="1"/>
  <c r="BC134" i="1"/>
  <c r="AI135" i="1"/>
  <c r="BC136" i="1"/>
  <c r="AI137" i="1"/>
  <c r="BC138" i="1"/>
  <c r="AI139" i="1"/>
  <c r="BC140" i="1"/>
  <c r="AI141" i="1"/>
  <c r="BC142" i="1"/>
  <c r="AI143" i="1"/>
  <c r="BC144" i="1"/>
  <c r="AI145" i="1"/>
  <c r="BC146" i="1"/>
  <c r="AI147" i="1"/>
  <c r="BC149" i="1"/>
  <c r="AZ150" i="1"/>
  <c r="AA151" i="1"/>
  <c r="AI151" i="1"/>
  <c r="BC153" i="1"/>
  <c r="AZ154" i="1"/>
  <c r="AA155" i="1"/>
  <c r="AI155" i="1"/>
  <c r="BC157" i="1"/>
  <c r="AZ158" i="1"/>
  <c r="AA159" i="1"/>
  <c r="AI159" i="1"/>
  <c r="BC161" i="1"/>
  <c r="AZ162" i="1"/>
  <c r="AA163" i="1"/>
  <c r="AI163" i="1"/>
  <c r="BC165" i="1"/>
  <c r="AZ166" i="1"/>
  <c r="AA167" i="1"/>
  <c r="AI167" i="1"/>
  <c r="BC169" i="1"/>
  <c r="AZ170" i="1"/>
  <c r="AA171" i="1"/>
  <c r="AI171" i="1"/>
  <c r="BC173" i="1"/>
  <c r="AZ174" i="1"/>
  <c r="AA175" i="1"/>
  <c r="AI175" i="1"/>
  <c r="BC177" i="1"/>
  <c r="AZ178" i="1"/>
  <c r="AA179" i="1"/>
  <c r="AI179" i="1"/>
  <c r="BC181" i="1"/>
  <c r="AZ182" i="1"/>
  <c r="AA183" i="1"/>
  <c r="AI183" i="1"/>
  <c r="BC185" i="1"/>
  <c r="AZ186" i="1"/>
  <c r="AA187" i="1"/>
  <c r="AI187" i="1"/>
  <c r="BC189" i="1"/>
  <c r="AZ190" i="1"/>
  <c r="AA191" i="1"/>
  <c r="AI191" i="1"/>
  <c r="BC3" i="1"/>
  <c r="BC7" i="1"/>
  <c r="BC11" i="1"/>
  <c r="BC13" i="1"/>
  <c r="BC15" i="1"/>
  <c r="BC17" i="1"/>
  <c r="BC19" i="1"/>
  <c r="BC21" i="1"/>
  <c r="BC23" i="1"/>
  <c r="BC26" i="1"/>
  <c r="BC30" i="1"/>
  <c r="BC34" i="1"/>
  <c r="BC38" i="1"/>
  <c r="BC41" i="1"/>
  <c r="BC44" i="1"/>
  <c r="AZ46" i="1"/>
  <c r="AA47" i="1"/>
  <c r="AZ48" i="1"/>
  <c r="AA49" i="1"/>
  <c r="AZ50" i="1"/>
  <c r="AA51" i="1"/>
  <c r="AZ52" i="1"/>
  <c r="AA53" i="1"/>
  <c r="AZ54" i="1"/>
  <c r="AA55" i="1"/>
  <c r="AZ56" i="1"/>
  <c r="AA57" i="1"/>
  <c r="AZ58" i="1"/>
  <c r="AA59" i="1"/>
  <c r="AZ60" i="1"/>
  <c r="AA61" i="1"/>
  <c r="AZ62" i="1"/>
  <c r="AA63" i="1"/>
  <c r="AZ64" i="1"/>
  <c r="AA65" i="1"/>
  <c r="AZ66" i="1"/>
  <c r="AA67" i="1"/>
  <c r="AZ68" i="1"/>
  <c r="AA69" i="1"/>
  <c r="AZ70" i="1"/>
  <c r="AA71" i="1"/>
  <c r="AZ72" i="1"/>
  <c r="AA73" i="1"/>
  <c r="AZ74" i="1"/>
  <c r="AA75" i="1"/>
  <c r="AZ76" i="1"/>
  <c r="AA77" i="1"/>
  <c r="AZ78" i="1"/>
  <c r="AA79" i="1"/>
  <c r="AZ80" i="1"/>
  <c r="AA81" i="1"/>
  <c r="AZ82" i="1"/>
  <c r="AA83" i="1"/>
  <c r="AZ84" i="1"/>
  <c r="AA85" i="1"/>
  <c r="AZ86" i="1"/>
  <c r="AA87" i="1"/>
  <c r="AZ88" i="1"/>
  <c r="AA89" i="1"/>
  <c r="AZ90" i="1"/>
  <c r="AA91" i="1"/>
  <c r="AZ92" i="1"/>
  <c r="AA93" i="1"/>
  <c r="AZ94" i="1"/>
  <c r="AA95" i="1"/>
  <c r="AZ96" i="1"/>
  <c r="AA97" i="1"/>
  <c r="AZ98" i="1"/>
  <c r="AA99" i="1"/>
  <c r="AZ100" i="1"/>
  <c r="AA101" i="1"/>
  <c r="AZ102" i="1"/>
  <c r="AA103" i="1"/>
  <c r="AZ104" i="1"/>
  <c r="AA105" i="1"/>
  <c r="AZ106" i="1"/>
  <c r="AA107" i="1"/>
  <c r="AZ108" i="1"/>
  <c r="AA109" i="1"/>
  <c r="AZ110" i="1"/>
  <c r="AA111" i="1"/>
  <c r="AZ112" i="1"/>
  <c r="AA113" i="1"/>
  <c r="AZ114" i="1"/>
  <c r="AA115" i="1"/>
  <c r="AZ116" i="1"/>
  <c r="AA117" i="1"/>
  <c r="AZ118" i="1"/>
  <c r="AA119" i="1"/>
  <c r="AZ120" i="1"/>
  <c r="AA121" i="1"/>
  <c r="AZ122" i="1"/>
  <c r="AA123" i="1"/>
  <c r="AZ124" i="1"/>
  <c r="AA125" i="1"/>
  <c r="AZ126" i="1"/>
  <c r="AA127" i="1"/>
  <c r="AZ128" i="1"/>
  <c r="AA129" i="1"/>
  <c r="AZ130" i="1"/>
  <c r="AA131" i="1"/>
  <c r="AZ132" i="1"/>
  <c r="AA133" i="1"/>
  <c r="AZ134" i="1"/>
  <c r="AA135" i="1"/>
  <c r="AZ136" i="1"/>
  <c r="AA137" i="1"/>
  <c r="AZ138" i="1"/>
  <c r="AA139" i="1"/>
  <c r="AZ140" i="1"/>
  <c r="AA141" i="1"/>
  <c r="AZ142" i="1"/>
  <c r="AA143" i="1"/>
  <c r="AZ144" i="1"/>
  <c r="AA145" i="1"/>
  <c r="AZ146" i="1"/>
  <c r="AA147" i="1"/>
  <c r="BC148" i="1"/>
  <c r="AZ149" i="1"/>
  <c r="AA150" i="1"/>
  <c r="AI150" i="1"/>
  <c r="BC152" i="1"/>
  <c r="AZ153" i="1"/>
  <c r="AA154" i="1"/>
  <c r="AI154" i="1"/>
  <c r="BC156" i="1"/>
  <c r="AZ157" i="1"/>
  <c r="AA158" i="1"/>
  <c r="AI158" i="1"/>
  <c r="BC160" i="1"/>
  <c r="AZ161" i="1"/>
  <c r="AA162" i="1"/>
  <c r="AI162" i="1"/>
  <c r="BC164" i="1"/>
  <c r="AZ165" i="1"/>
  <c r="AA166" i="1"/>
  <c r="AI166" i="1"/>
  <c r="BC168" i="1"/>
  <c r="AZ169" i="1"/>
  <c r="AA170" i="1"/>
  <c r="AI170" i="1"/>
  <c r="BC172" i="1"/>
  <c r="AZ173" i="1"/>
  <c r="AA174" i="1"/>
  <c r="AI174" i="1"/>
  <c r="BC176" i="1"/>
  <c r="AZ177" i="1"/>
  <c r="AA178" i="1"/>
  <c r="AI178" i="1"/>
  <c r="BC180" i="1"/>
  <c r="AZ181" i="1"/>
  <c r="AA182" i="1"/>
  <c r="AI182" i="1"/>
  <c r="BC184" i="1"/>
  <c r="BC6" i="1"/>
  <c r="BC16" i="1"/>
  <c r="BC24" i="1"/>
  <c r="BC32" i="1"/>
  <c r="BC40" i="1"/>
  <c r="AI48" i="1"/>
  <c r="BC49" i="1"/>
  <c r="AZ51" i="1"/>
  <c r="AA52" i="1"/>
  <c r="AI56" i="1"/>
  <c r="BC57" i="1"/>
  <c r="AZ59" i="1"/>
  <c r="AA60" i="1"/>
  <c r="AI64" i="1"/>
  <c r="BC65" i="1"/>
  <c r="AZ67" i="1"/>
  <c r="AA68" i="1"/>
  <c r="AI72" i="1"/>
  <c r="BC73" i="1"/>
  <c r="AZ75" i="1"/>
  <c r="AA76" i="1"/>
  <c r="AI80" i="1"/>
  <c r="BC81" i="1"/>
  <c r="AZ83" i="1"/>
  <c r="AA84" i="1"/>
  <c r="AI88" i="1"/>
  <c r="BC89" i="1"/>
  <c r="AZ91" i="1"/>
  <c r="AA92" i="1"/>
  <c r="AI96" i="1"/>
  <c r="BC97" i="1"/>
  <c r="AZ99" i="1"/>
  <c r="AA100" i="1"/>
  <c r="AI104" i="1"/>
  <c r="BC105" i="1"/>
  <c r="AZ107" i="1"/>
  <c r="AA108" i="1"/>
  <c r="AI112" i="1"/>
  <c r="BC113" i="1"/>
  <c r="AZ115" i="1"/>
  <c r="AA116" i="1"/>
  <c r="AI120" i="1"/>
  <c r="BC121" i="1"/>
  <c r="AZ123" i="1"/>
  <c r="AA124" i="1"/>
  <c r="AI128" i="1"/>
  <c r="BC129" i="1"/>
  <c r="AZ131" i="1"/>
  <c r="AA132" i="1"/>
  <c r="AI136" i="1"/>
  <c r="BC137" i="1"/>
  <c r="AZ139" i="1"/>
  <c r="AA140" i="1"/>
  <c r="AI144" i="1"/>
  <c r="BC145" i="1"/>
  <c r="AZ147" i="1"/>
  <c r="AA148" i="1"/>
  <c r="AZ151" i="1"/>
  <c r="AA152" i="1"/>
  <c r="AZ155" i="1"/>
  <c r="AA156" i="1"/>
  <c r="AZ159" i="1"/>
  <c r="AA160" i="1"/>
  <c r="AZ163" i="1"/>
  <c r="AA164" i="1"/>
  <c r="AZ167" i="1"/>
  <c r="AA168" i="1"/>
  <c r="AZ171" i="1"/>
  <c r="AA172" i="1"/>
  <c r="AZ175" i="1"/>
  <c r="AA176" i="1"/>
  <c r="AZ179" i="1"/>
  <c r="AA180" i="1"/>
  <c r="AZ183" i="1"/>
  <c r="AA184" i="1"/>
  <c r="AI186" i="1"/>
  <c r="AZ189" i="1"/>
  <c r="BC191" i="1"/>
  <c r="AZ192" i="1"/>
  <c r="AA193" i="1"/>
  <c r="AI193" i="1"/>
  <c r="BC195" i="1"/>
  <c r="AZ196" i="1"/>
  <c r="AA197" i="1"/>
  <c r="AI197" i="1"/>
  <c r="BC199" i="1"/>
  <c r="AZ200" i="1"/>
  <c r="AA201" i="1"/>
  <c r="AI201" i="1"/>
  <c r="BC203" i="1"/>
  <c r="AZ204" i="1"/>
  <c r="AA205" i="1"/>
  <c r="AI205" i="1"/>
  <c r="BC207" i="1"/>
  <c r="AZ208" i="1"/>
  <c r="AA209" i="1"/>
  <c r="AI209" i="1"/>
  <c r="BC211" i="1"/>
  <c r="AZ212" i="1"/>
  <c r="AA213" i="1"/>
  <c r="AI213" i="1"/>
  <c r="BC215" i="1"/>
  <c r="AZ216" i="1"/>
  <c r="AA217" i="1"/>
  <c r="AI217" i="1"/>
  <c r="BC219" i="1"/>
  <c r="AZ220" i="1"/>
  <c r="AA221" i="1"/>
  <c r="AI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BC5" i="1"/>
  <c r="BC14" i="1"/>
  <c r="BC22" i="1"/>
  <c r="BC29" i="1"/>
  <c r="BC37" i="1"/>
  <c r="BC43" i="1"/>
  <c r="AI46" i="1"/>
  <c r="BC47" i="1"/>
  <c r="AZ49" i="1"/>
  <c r="AA50" i="1"/>
  <c r="AI54" i="1"/>
  <c r="BC55" i="1"/>
  <c r="AZ57" i="1"/>
  <c r="AA58" i="1"/>
  <c r="AI62" i="1"/>
  <c r="BC63" i="1"/>
  <c r="AZ65" i="1"/>
  <c r="AA66" i="1"/>
  <c r="AI70" i="1"/>
  <c r="BC71" i="1"/>
  <c r="AZ73" i="1"/>
  <c r="AA74" i="1"/>
  <c r="AI78" i="1"/>
  <c r="BC79" i="1"/>
  <c r="AZ81" i="1"/>
  <c r="AA82" i="1"/>
  <c r="AI86" i="1"/>
  <c r="BC87" i="1"/>
  <c r="AZ89" i="1"/>
  <c r="AA90" i="1"/>
  <c r="AI94" i="1"/>
  <c r="BC95" i="1"/>
  <c r="AZ97" i="1"/>
  <c r="AA98" i="1"/>
  <c r="AI102" i="1"/>
  <c r="BC103" i="1"/>
  <c r="AZ105" i="1"/>
  <c r="AA106" i="1"/>
  <c r="AI110" i="1"/>
  <c r="BC111" i="1"/>
  <c r="AZ113" i="1"/>
  <c r="AA114" i="1"/>
  <c r="AI118" i="1"/>
  <c r="BC119" i="1"/>
  <c r="AZ121" i="1"/>
  <c r="AA122" i="1"/>
  <c r="AI126" i="1"/>
  <c r="BC127" i="1"/>
  <c r="AZ129" i="1"/>
  <c r="AA130" i="1"/>
  <c r="AI134" i="1"/>
  <c r="BC135" i="1"/>
  <c r="AZ137" i="1"/>
  <c r="AA138" i="1"/>
  <c r="AI142" i="1"/>
  <c r="BC143" i="1"/>
  <c r="AZ145" i="1"/>
  <c r="AA146" i="1"/>
  <c r="AA149" i="1"/>
  <c r="AA153" i="1"/>
  <c r="AA157" i="1"/>
  <c r="AA161" i="1"/>
  <c r="AA165" i="1"/>
  <c r="AA169" i="1"/>
  <c r="AA173" i="1"/>
  <c r="AA177" i="1"/>
  <c r="AA181" i="1"/>
  <c r="AA185" i="1"/>
  <c r="AA186" i="1"/>
  <c r="BC186" i="1"/>
  <c r="BC188" i="1"/>
  <c r="AI189" i="1"/>
  <c r="AZ191" i="1"/>
  <c r="AA192" i="1"/>
  <c r="AI192" i="1"/>
  <c r="BC194" i="1"/>
  <c r="AZ195" i="1"/>
  <c r="AA196" i="1"/>
  <c r="AI196" i="1"/>
  <c r="BC198" i="1"/>
  <c r="AZ199" i="1"/>
  <c r="AA200" i="1"/>
  <c r="AI200" i="1"/>
  <c r="BC202" i="1"/>
  <c r="AZ203" i="1"/>
  <c r="AA204" i="1"/>
  <c r="AI204" i="1"/>
  <c r="BC206" i="1"/>
  <c r="AZ207" i="1"/>
  <c r="AA208" i="1"/>
  <c r="AI208" i="1"/>
  <c r="BC210" i="1"/>
  <c r="AZ211" i="1"/>
  <c r="AA212" i="1"/>
  <c r="AI212" i="1"/>
  <c r="AC214" i="1"/>
  <c r="BC214" i="1"/>
  <c r="AZ215" i="1"/>
  <c r="AA216" i="1"/>
  <c r="AI216" i="1"/>
  <c r="AC218" i="1"/>
  <c r="BC218" i="1"/>
  <c r="AZ219" i="1"/>
  <c r="AA220" i="1"/>
  <c r="AI220" i="1"/>
  <c r="AC223" i="1"/>
  <c r="BC10" i="1"/>
  <c r="BC12" i="1"/>
  <c r="BC28" i="1"/>
  <c r="AA48" i="1"/>
  <c r="AZ55" i="1"/>
  <c r="AI58" i="1"/>
  <c r="AI60" i="1"/>
  <c r="AZ61" i="1"/>
  <c r="AA62" i="1"/>
  <c r="BC67" i="1"/>
  <c r="AZ71" i="1"/>
  <c r="AI74" i="1"/>
  <c r="AI76" i="1"/>
  <c r="AZ77" i="1"/>
  <c r="AA78" i="1"/>
  <c r="BC83" i="1"/>
  <c r="AZ87" i="1"/>
  <c r="AI90" i="1"/>
  <c r="AI92" i="1"/>
  <c r="AZ93" i="1"/>
  <c r="AA94" i="1"/>
  <c r="BC99" i="1"/>
  <c r="AZ103" i="1"/>
  <c r="AI106" i="1"/>
  <c r="AI108" i="1"/>
  <c r="AZ109" i="1"/>
  <c r="AA110" i="1"/>
  <c r="BC115" i="1"/>
  <c r="AZ119" i="1"/>
  <c r="AI122" i="1"/>
  <c r="AI124" i="1"/>
  <c r="AZ125" i="1"/>
  <c r="AA126" i="1"/>
  <c r="BC131" i="1"/>
  <c r="AZ135" i="1"/>
  <c r="AI138" i="1"/>
  <c r="AI140" i="1"/>
  <c r="AZ141" i="1"/>
  <c r="AA142" i="1"/>
  <c r="BC147" i="1"/>
  <c r="BC150" i="1"/>
  <c r="AZ152" i="1"/>
  <c r="AI153" i="1"/>
  <c r="BC155" i="1"/>
  <c r="BC158" i="1"/>
  <c r="AZ160" i="1"/>
  <c r="AI161" i="1"/>
  <c r="BC163" i="1"/>
  <c r="BC166" i="1"/>
  <c r="AZ168" i="1"/>
  <c r="AI169" i="1"/>
  <c r="BC171" i="1"/>
  <c r="BC174" i="1"/>
  <c r="AZ176" i="1"/>
  <c r="AI177" i="1"/>
  <c r="BC179" i="1"/>
  <c r="BC182" i="1"/>
  <c r="AZ184" i="1"/>
  <c r="AI185" i="1"/>
  <c r="AZ187" i="1"/>
  <c r="AA188" i="1"/>
  <c r="BC193" i="1"/>
  <c r="AI194" i="1"/>
  <c r="AI195" i="1"/>
  <c r="BC197" i="1"/>
  <c r="AI198" i="1"/>
  <c r="AI199" i="1"/>
  <c r="BC201" i="1"/>
  <c r="AI202" i="1"/>
  <c r="AI203" i="1"/>
  <c r="BC205" i="1"/>
  <c r="AI206" i="1"/>
  <c r="AI207" i="1"/>
  <c r="BC209" i="1"/>
  <c r="AI210" i="1"/>
  <c r="AI211" i="1"/>
  <c r="BC213" i="1"/>
  <c r="AI214" i="1"/>
  <c r="AI215" i="1"/>
  <c r="BC216" i="1"/>
  <c r="AZ218" i="1"/>
  <c r="BC222" i="1"/>
  <c r="AI223" i="1"/>
  <c r="BC224" i="1"/>
  <c r="AI225" i="1"/>
  <c r="BC226" i="1"/>
  <c r="AI227" i="1"/>
  <c r="BC228" i="1"/>
  <c r="AI229" i="1"/>
  <c r="BC230" i="1"/>
  <c r="AI231" i="1"/>
  <c r="BC232" i="1"/>
  <c r="AI233" i="1"/>
  <c r="BC234" i="1"/>
  <c r="AI235" i="1"/>
  <c r="BC236" i="1"/>
  <c r="AI237" i="1"/>
  <c r="BC238" i="1"/>
  <c r="AI239" i="1"/>
  <c r="BC240" i="1"/>
  <c r="AI241" i="1"/>
  <c r="BC242" i="1"/>
  <c r="AI243" i="1"/>
  <c r="BC244" i="1"/>
  <c r="AI245" i="1"/>
  <c r="BC246" i="1"/>
  <c r="AI247" i="1"/>
  <c r="BC248" i="1"/>
  <c r="AI249" i="1"/>
  <c r="BC250" i="1"/>
  <c r="AI251" i="1"/>
  <c r="BC252" i="1"/>
  <c r="AI253" i="1"/>
  <c r="BC254" i="1"/>
  <c r="AI255" i="1"/>
  <c r="BC256" i="1"/>
  <c r="AI257" i="1"/>
  <c r="BC258" i="1"/>
  <c r="AI259" i="1"/>
  <c r="BC260" i="1"/>
  <c r="AI261" i="1"/>
  <c r="BC262" i="1"/>
  <c r="AI263" i="1"/>
  <c r="BC264" i="1"/>
  <c r="AI265" i="1"/>
  <c r="BC266" i="1"/>
  <c r="AI267" i="1"/>
  <c r="BC268" i="1"/>
  <c r="AI269" i="1"/>
  <c r="BC270" i="1"/>
  <c r="AI271" i="1"/>
  <c r="BC272" i="1"/>
  <c r="AI273" i="1"/>
  <c r="BC274" i="1"/>
  <c r="AI275" i="1"/>
  <c r="BC276" i="1"/>
  <c r="AI277" i="1"/>
  <c r="BC278" i="1"/>
  <c r="AI279" i="1"/>
  <c r="BC280" i="1"/>
  <c r="AI281" i="1"/>
  <c r="BC282" i="1"/>
  <c r="AI283" i="1"/>
  <c r="BC284" i="1"/>
  <c r="AI285" i="1"/>
  <c r="BC286" i="1"/>
  <c r="AI287" i="1"/>
  <c r="BC288" i="1"/>
  <c r="AI289" i="1"/>
  <c r="BC290" i="1"/>
  <c r="AI291" i="1"/>
  <c r="BC292" i="1"/>
  <c r="AI293" i="1"/>
  <c r="BC294" i="1"/>
  <c r="AI295" i="1"/>
  <c r="BC296" i="1"/>
  <c r="AI297" i="1"/>
  <c r="BC298" i="1"/>
  <c r="AI299" i="1"/>
  <c r="BC300" i="1"/>
  <c r="AI301" i="1"/>
  <c r="BC302" i="1"/>
  <c r="AI303" i="1"/>
  <c r="BC304" i="1"/>
  <c r="AI305" i="1"/>
  <c r="BC306" i="1"/>
  <c r="AI307" i="1"/>
  <c r="BC308" i="1"/>
  <c r="AI309" i="1"/>
  <c r="BC310" i="1"/>
  <c r="AI311" i="1"/>
  <c r="BC312" i="1"/>
  <c r="AI313" i="1"/>
  <c r="BC314" i="1"/>
  <c r="AI315" i="1"/>
  <c r="BC316" i="1"/>
  <c r="AI317" i="1"/>
  <c r="BC318" i="1"/>
  <c r="AI319" i="1"/>
  <c r="BC320" i="1"/>
  <c r="AI321" i="1"/>
  <c r="BC323" i="1"/>
  <c r="AZ324" i="1"/>
  <c r="AA325" i="1"/>
  <c r="AJ325" i="1"/>
  <c r="BC327" i="1"/>
  <c r="AZ328" i="1"/>
  <c r="AA329" i="1"/>
  <c r="AJ329" i="1"/>
  <c r="BC331" i="1"/>
  <c r="AZ332" i="1"/>
  <c r="AA333" i="1"/>
  <c r="AJ333" i="1"/>
  <c r="BC335" i="1"/>
  <c r="AZ336" i="1"/>
  <c r="AA337" i="1"/>
  <c r="AJ337" i="1"/>
  <c r="BC339" i="1"/>
  <c r="AZ340" i="1"/>
  <c r="AA341" i="1"/>
  <c r="AJ341" i="1"/>
  <c r="BC343" i="1"/>
  <c r="AZ344" i="1"/>
  <c r="AA345" i="1"/>
  <c r="AJ345" i="1"/>
  <c r="BC347" i="1"/>
  <c r="AZ348" i="1"/>
  <c r="AA349" i="1"/>
  <c r="AJ349" i="1"/>
  <c r="BC351" i="1"/>
  <c r="AZ352" i="1"/>
  <c r="AA353" i="1"/>
  <c r="AZ353" i="1"/>
  <c r="AA354" i="1"/>
  <c r="AZ354" i="1"/>
  <c r="AA355" i="1"/>
  <c r="AZ355" i="1"/>
  <c r="AA356" i="1"/>
  <c r="AZ356" i="1"/>
  <c r="AA357" i="1"/>
  <c r="AZ357" i="1"/>
  <c r="AA358" i="1"/>
  <c r="AZ358" i="1"/>
  <c r="AA359" i="1"/>
  <c r="AZ359" i="1"/>
  <c r="AA360" i="1"/>
  <c r="AZ360" i="1"/>
  <c r="AA361" i="1"/>
  <c r="AZ361" i="1"/>
  <c r="AA362" i="1"/>
  <c r="AZ362" i="1"/>
  <c r="AA363" i="1"/>
  <c r="AZ363" i="1"/>
  <c r="AA364" i="1"/>
  <c r="AZ364" i="1"/>
  <c r="AA365" i="1"/>
  <c r="AZ365" i="1"/>
  <c r="AA366" i="1"/>
  <c r="AZ366" i="1"/>
  <c r="AA367" i="1"/>
  <c r="AZ367" i="1"/>
  <c r="AA368" i="1"/>
  <c r="AZ368" i="1"/>
  <c r="AA369" i="1"/>
  <c r="AZ369" i="1"/>
  <c r="AA370" i="1"/>
  <c r="AZ370" i="1"/>
  <c r="AA371" i="1"/>
  <c r="AZ371" i="1"/>
  <c r="AA372" i="1"/>
  <c r="AZ372" i="1"/>
  <c r="AA373" i="1"/>
  <c r="AZ373" i="1"/>
  <c r="AA374" i="1"/>
  <c r="AZ374" i="1"/>
  <c r="AA375" i="1"/>
  <c r="AZ375" i="1"/>
  <c r="AA376" i="1"/>
  <c r="AI376" i="1"/>
  <c r="AZ376" i="1"/>
  <c r="AA377" i="1"/>
  <c r="AZ377" i="1"/>
  <c r="AA378" i="1"/>
  <c r="AZ378" i="1"/>
  <c r="AA379" i="1"/>
  <c r="AZ379" i="1"/>
  <c r="AA380" i="1"/>
  <c r="AZ380" i="1"/>
  <c r="AA381" i="1"/>
  <c r="AZ381" i="1"/>
  <c r="AA382" i="1"/>
  <c r="AZ382" i="1"/>
  <c r="AA383" i="1"/>
  <c r="AZ383" i="1"/>
  <c r="AA384" i="1"/>
  <c r="AZ384" i="1"/>
  <c r="AA385" i="1"/>
  <c r="AZ385" i="1"/>
  <c r="AA386" i="1"/>
  <c r="AZ386" i="1"/>
  <c r="AA387" i="1"/>
  <c r="AZ387" i="1"/>
  <c r="AA388" i="1"/>
  <c r="AZ388" i="1"/>
  <c r="AA389" i="1"/>
  <c r="AZ389" i="1"/>
  <c r="AA390" i="1"/>
  <c r="AI390" i="1"/>
  <c r="AZ390" i="1"/>
  <c r="AA391" i="1"/>
  <c r="AZ391" i="1"/>
  <c r="AA392" i="1"/>
  <c r="AZ392" i="1"/>
  <c r="AA393" i="1"/>
  <c r="AZ393" i="1"/>
  <c r="AA394" i="1"/>
  <c r="AZ394" i="1"/>
  <c r="AA395" i="1"/>
  <c r="AZ395" i="1"/>
  <c r="AA396" i="1"/>
  <c r="AZ396" i="1"/>
  <c r="AA397" i="1"/>
  <c r="AZ397" i="1"/>
  <c r="AA398" i="1"/>
  <c r="AZ398" i="1"/>
  <c r="AA399" i="1"/>
  <c r="AZ399" i="1"/>
  <c r="AA400" i="1"/>
  <c r="AZ400" i="1"/>
  <c r="AA401" i="1"/>
  <c r="AI401" i="1"/>
  <c r="AZ401" i="1"/>
  <c r="AA402" i="1"/>
  <c r="AZ402" i="1"/>
  <c r="AA403" i="1"/>
  <c r="AZ403" i="1"/>
  <c r="AA404" i="1"/>
  <c r="AZ404" i="1"/>
  <c r="AA405" i="1"/>
  <c r="AZ405" i="1"/>
  <c r="AA406" i="1"/>
  <c r="AZ406" i="1"/>
  <c r="AA407" i="1"/>
  <c r="AZ407" i="1"/>
  <c r="AA408" i="1"/>
  <c r="AZ408" i="1"/>
  <c r="AA409" i="1"/>
  <c r="AZ409" i="1"/>
  <c r="AA410" i="1"/>
  <c r="AI410" i="1"/>
  <c r="AZ410" i="1"/>
  <c r="AA411" i="1"/>
  <c r="AZ411" i="1"/>
  <c r="AA412" i="1"/>
  <c r="AZ412" i="1"/>
  <c r="AA413" i="1"/>
  <c r="AZ413" i="1"/>
  <c r="AA414" i="1"/>
  <c r="AZ414" i="1"/>
  <c r="AA415" i="1"/>
  <c r="AZ415" i="1"/>
  <c r="AA416" i="1"/>
  <c r="AZ416" i="1"/>
  <c r="AA417" i="1"/>
  <c r="AZ417" i="1"/>
  <c r="AA418" i="1"/>
  <c r="AI418" i="1"/>
  <c r="AZ418" i="1"/>
  <c r="AA419" i="1"/>
  <c r="AZ419" i="1"/>
  <c r="AA420" i="1"/>
  <c r="AZ420" i="1"/>
  <c r="AA421" i="1"/>
  <c r="AZ421" i="1"/>
  <c r="AA422" i="1"/>
  <c r="AZ422" i="1"/>
  <c r="AA423" i="1"/>
  <c r="AZ423" i="1"/>
  <c r="AA424" i="1"/>
  <c r="AZ424" i="1"/>
  <c r="AA425" i="1"/>
  <c r="AZ425" i="1"/>
  <c r="AA426" i="1"/>
  <c r="AZ426" i="1"/>
  <c r="AA427" i="1"/>
  <c r="AZ427" i="1"/>
  <c r="AA428" i="1"/>
  <c r="AI428" i="1"/>
  <c r="AZ428" i="1"/>
  <c r="AA429" i="1"/>
  <c r="AZ429" i="1"/>
  <c r="AA430" i="1"/>
  <c r="AZ430" i="1"/>
  <c r="AA431" i="1"/>
  <c r="AI431" i="1"/>
  <c r="AZ431" i="1"/>
  <c r="AA432" i="1"/>
  <c r="AZ432" i="1"/>
  <c r="AA433" i="1"/>
  <c r="AZ433" i="1"/>
  <c r="AA434" i="1"/>
  <c r="AZ434" i="1"/>
  <c r="AA435" i="1"/>
  <c r="AZ435" i="1"/>
  <c r="AA436" i="1"/>
  <c r="AZ436" i="1"/>
  <c r="AA437" i="1"/>
  <c r="AI437" i="1"/>
  <c r="AZ437" i="1"/>
  <c r="AA438" i="1"/>
  <c r="AZ438" i="1"/>
  <c r="AA439" i="1"/>
  <c r="AZ439" i="1"/>
  <c r="BC9" i="1"/>
  <c r="BC25" i="1"/>
  <c r="AZ47" i="1"/>
  <c r="AI50" i="1"/>
  <c r="AI52" i="1"/>
  <c r="BC53" i="1"/>
  <c r="AA64" i="1"/>
  <c r="BC69" i="1"/>
  <c r="AA80" i="1"/>
  <c r="BC85" i="1"/>
  <c r="AA96" i="1"/>
  <c r="BC101" i="1"/>
  <c r="AA112" i="1"/>
  <c r="BC117" i="1"/>
  <c r="AA128" i="1"/>
  <c r="BC133" i="1"/>
  <c r="AA144" i="1"/>
  <c r="AI152" i="1"/>
  <c r="AI160" i="1"/>
  <c r="AI168" i="1"/>
  <c r="AI176" i="1"/>
  <c r="AI184" i="1"/>
  <c r="AA189" i="1"/>
  <c r="AI190" i="1"/>
  <c r="AZ193" i="1"/>
  <c r="AA194" i="1"/>
  <c r="AZ197" i="1"/>
  <c r="AA198" i="1"/>
  <c r="AZ201" i="1"/>
  <c r="AA202" i="1"/>
  <c r="AZ205" i="1"/>
  <c r="AA206" i="1"/>
  <c r="AZ209" i="1"/>
  <c r="AA210" i="1"/>
  <c r="AZ213" i="1"/>
  <c r="AA214" i="1"/>
  <c r="BC217" i="1"/>
  <c r="AI218" i="1"/>
  <c r="AI219" i="1"/>
  <c r="BC220" i="1"/>
  <c r="AZ222" i="1"/>
  <c r="AA223" i="1"/>
  <c r="AZ224" i="1"/>
  <c r="AA225" i="1"/>
  <c r="AZ226" i="1"/>
  <c r="AA227" i="1"/>
  <c r="AZ228" i="1"/>
  <c r="AA229" i="1"/>
  <c r="AZ230" i="1"/>
  <c r="AA231" i="1"/>
  <c r="AZ232" i="1"/>
  <c r="AA233" i="1"/>
  <c r="AZ234" i="1"/>
  <c r="AA235" i="1"/>
  <c r="AZ236" i="1"/>
  <c r="AA237" i="1"/>
  <c r="AZ238" i="1"/>
  <c r="AA239" i="1"/>
  <c r="AZ240" i="1"/>
  <c r="AA241" i="1"/>
  <c r="AZ242" i="1"/>
  <c r="AA243" i="1"/>
  <c r="AZ244" i="1"/>
  <c r="AA245" i="1"/>
  <c r="AZ246" i="1"/>
  <c r="AA247" i="1"/>
  <c r="AZ248" i="1"/>
  <c r="AA249" i="1"/>
  <c r="AZ250" i="1"/>
  <c r="AA251" i="1"/>
  <c r="AZ252" i="1"/>
  <c r="AA253" i="1"/>
  <c r="AZ254" i="1"/>
  <c r="AA255" i="1"/>
  <c r="AZ256" i="1"/>
  <c r="AA257" i="1"/>
  <c r="AZ258" i="1"/>
  <c r="AA259" i="1"/>
  <c r="AZ260" i="1"/>
  <c r="AA261" i="1"/>
  <c r="AZ262" i="1"/>
  <c r="AA263" i="1"/>
  <c r="AZ264" i="1"/>
  <c r="AA265" i="1"/>
  <c r="AZ266" i="1"/>
  <c r="AA267" i="1"/>
  <c r="AZ268" i="1"/>
  <c r="AA269" i="1"/>
  <c r="AZ270" i="1"/>
  <c r="AA271" i="1"/>
  <c r="AZ272" i="1"/>
  <c r="AA273" i="1"/>
  <c r="AZ274" i="1"/>
  <c r="AA275" i="1"/>
  <c r="AZ276" i="1"/>
  <c r="AA277" i="1"/>
  <c r="AZ278" i="1"/>
  <c r="AA279" i="1"/>
  <c r="AZ280" i="1"/>
  <c r="AA281" i="1"/>
  <c r="AZ282" i="1"/>
  <c r="AA283" i="1"/>
  <c r="AZ284" i="1"/>
  <c r="AA285" i="1"/>
  <c r="AZ286" i="1"/>
  <c r="AA287" i="1"/>
  <c r="AZ288" i="1"/>
  <c r="AA289" i="1"/>
  <c r="AZ290" i="1"/>
  <c r="AA291" i="1"/>
  <c r="AZ292" i="1"/>
  <c r="AA293" i="1"/>
  <c r="AZ294" i="1"/>
  <c r="AA295" i="1"/>
  <c r="AZ296" i="1"/>
  <c r="AA297" i="1"/>
  <c r="AZ298" i="1"/>
  <c r="AA299" i="1"/>
  <c r="AZ300" i="1"/>
  <c r="AA301" i="1"/>
  <c r="AZ302" i="1"/>
  <c r="AA303" i="1"/>
  <c r="AZ304" i="1"/>
  <c r="AA305" i="1"/>
  <c r="AZ306" i="1"/>
  <c r="AA307" i="1"/>
  <c r="AZ308" i="1"/>
  <c r="AA309" i="1"/>
  <c r="AZ310" i="1"/>
  <c r="AA311" i="1"/>
  <c r="AZ312" i="1"/>
  <c r="AA313" i="1"/>
  <c r="AZ314" i="1"/>
  <c r="AA315" i="1"/>
  <c r="AZ316" i="1"/>
  <c r="AA317" i="1"/>
  <c r="AZ318" i="1"/>
  <c r="AA319" i="1"/>
  <c r="AZ320" i="1"/>
  <c r="AA321" i="1"/>
  <c r="BC322" i="1"/>
  <c r="AZ323" i="1"/>
  <c r="AA324" i="1"/>
  <c r="AJ324" i="1"/>
  <c r="AI324" i="1" s="1"/>
  <c r="BC326" i="1"/>
  <c r="AZ327" i="1"/>
  <c r="AA328" i="1"/>
  <c r="AJ328" i="1"/>
  <c r="AI328" i="1" s="1"/>
  <c r="BC330" i="1"/>
  <c r="AZ331" i="1"/>
  <c r="AA332" i="1"/>
  <c r="AJ332" i="1"/>
  <c r="AI332" i="1" s="1"/>
  <c r="BC334" i="1"/>
  <c r="AZ335" i="1"/>
  <c r="AA336" i="1"/>
  <c r="AJ336" i="1"/>
  <c r="AI336" i="1" s="1"/>
  <c r="BC338" i="1"/>
  <c r="AZ339" i="1"/>
  <c r="AA340" i="1"/>
  <c r="AJ340" i="1"/>
  <c r="AI340" i="1" s="1"/>
  <c r="BC342" i="1"/>
  <c r="AZ343" i="1"/>
  <c r="AA344" i="1"/>
  <c r="AJ344" i="1"/>
  <c r="AI344" i="1" s="1"/>
  <c r="BC346" i="1"/>
  <c r="AZ347" i="1"/>
  <c r="AA348" i="1"/>
  <c r="AJ348" i="1"/>
  <c r="AI348" i="1" s="1"/>
  <c r="BC350" i="1"/>
  <c r="AZ351" i="1"/>
  <c r="AA352" i="1"/>
  <c r="AJ352" i="1"/>
  <c r="AI352" i="1" s="1"/>
  <c r="AJ353" i="1"/>
  <c r="AI353" i="1" s="1"/>
  <c r="AJ354" i="1"/>
  <c r="AI354" i="1" s="1"/>
  <c r="AJ355" i="1"/>
  <c r="AI355" i="1" s="1"/>
  <c r="AJ356" i="1"/>
  <c r="AI356" i="1" s="1"/>
  <c r="AJ357" i="1"/>
  <c r="AI357" i="1" s="1"/>
  <c r="AJ358" i="1"/>
  <c r="AI358" i="1" s="1"/>
  <c r="AJ359" i="1"/>
  <c r="AI359" i="1" s="1"/>
  <c r="AJ360" i="1"/>
  <c r="AI360" i="1" s="1"/>
  <c r="AJ361" i="1"/>
  <c r="AI361" i="1" s="1"/>
  <c r="AJ362" i="1"/>
  <c r="AI362" i="1" s="1"/>
  <c r="AJ363" i="1"/>
  <c r="AI363" i="1" s="1"/>
  <c r="AJ364" i="1"/>
  <c r="AI364" i="1" s="1"/>
  <c r="AJ365" i="1"/>
  <c r="AI365" i="1" s="1"/>
  <c r="AJ366" i="1"/>
  <c r="AI366" i="1" s="1"/>
  <c r="AJ367" i="1"/>
  <c r="AI367" i="1" s="1"/>
  <c r="AJ368" i="1"/>
  <c r="AI368" i="1" s="1"/>
  <c r="AJ369" i="1"/>
  <c r="AI369" i="1" s="1"/>
  <c r="AJ370" i="1"/>
  <c r="AI370" i="1" s="1"/>
  <c r="AJ371" i="1"/>
  <c r="AI371" i="1" s="1"/>
  <c r="AJ372" i="1"/>
  <c r="AI372" i="1" s="1"/>
  <c r="AJ373" i="1"/>
  <c r="AI373" i="1" s="1"/>
  <c r="AJ374" i="1"/>
  <c r="AI374" i="1" s="1"/>
  <c r="AJ375" i="1"/>
  <c r="AI375" i="1" s="1"/>
  <c r="AJ376" i="1"/>
  <c r="AJ377" i="1"/>
  <c r="AI377" i="1" s="1"/>
  <c r="AJ378" i="1"/>
  <c r="AI378" i="1" s="1"/>
  <c r="AJ379" i="1"/>
  <c r="AI379" i="1" s="1"/>
  <c r="AJ380" i="1"/>
  <c r="AI380" i="1" s="1"/>
  <c r="AJ381" i="1"/>
  <c r="AI381" i="1" s="1"/>
  <c r="AJ382" i="1"/>
  <c r="AI382" i="1" s="1"/>
  <c r="AJ383" i="1"/>
  <c r="AI383" i="1" s="1"/>
  <c r="AJ384" i="1"/>
  <c r="AI384" i="1" s="1"/>
  <c r="AJ385" i="1"/>
  <c r="AI385" i="1" s="1"/>
  <c r="AJ386" i="1"/>
  <c r="AI386" i="1" s="1"/>
  <c r="AJ387" i="1"/>
  <c r="AI387" i="1" s="1"/>
  <c r="AJ388" i="1"/>
  <c r="AI388" i="1" s="1"/>
  <c r="AJ389" i="1"/>
  <c r="AI389" i="1" s="1"/>
  <c r="AJ390" i="1"/>
  <c r="AJ391" i="1"/>
  <c r="AI391" i="1" s="1"/>
  <c r="AJ392" i="1"/>
  <c r="AI392" i="1" s="1"/>
  <c r="AJ393" i="1"/>
  <c r="AI393" i="1" s="1"/>
  <c r="AJ394" i="1"/>
  <c r="AI394" i="1" s="1"/>
  <c r="AJ395" i="1"/>
  <c r="AI395" i="1" s="1"/>
  <c r="AJ396" i="1"/>
  <c r="AI396" i="1" s="1"/>
  <c r="AJ397" i="1"/>
  <c r="AI397" i="1" s="1"/>
  <c r="AJ398" i="1"/>
  <c r="AI398" i="1" s="1"/>
  <c r="AJ399" i="1"/>
  <c r="AI399" i="1" s="1"/>
  <c r="AJ400" i="1"/>
  <c r="AI400" i="1" s="1"/>
  <c r="AJ401" i="1"/>
  <c r="AJ402" i="1"/>
  <c r="AI402" i="1" s="1"/>
  <c r="AJ403" i="1"/>
  <c r="AI403" i="1" s="1"/>
  <c r="AJ404" i="1"/>
  <c r="AI404" i="1" s="1"/>
  <c r="AJ405" i="1"/>
  <c r="AI405" i="1" s="1"/>
  <c r="AJ406" i="1"/>
  <c r="AI406" i="1" s="1"/>
  <c r="AJ407" i="1"/>
  <c r="AI407" i="1" s="1"/>
  <c r="AJ408" i="1"/>
  <c r="AI408" i="1" s="1"/>
  <c r="AJ409" i="1"/>
  <c r="AI409" i="1" s="1"/>
  <c r="AJ410" i="1"/>
  <c r="AJ411" i="1"/>
  <c r="AI411" i="1" s="1"/>
  <c r="BC18" i="1"/>
  <c r="AA54" i="1"/>
  <c r="BC61" i="1"/>
  <c r="AI66" i="1"/>
  <c r="AZ79" i="1"/>
  <c r="AA86" i="1"/>
  <c r="BC93" i="1"/>
  <c r="AI98" i="1"/>
  <c r="AZ111" i="1"/>
  <c r="AA118" i="1"/>
  <c r="BC125" i="1"/>
  <c r="AI130" i="1"/>
  <c r="AZ143" i="1"/>
  <c r="BC151" i="1"/>
  <c r="BC154" i="1"/>
  <c r="AI156" i="1"/>
  <c r="BC167" i="1"/>
  <c r="BC170" i="1"/>
  <c r="AI172" i="1"/>
  <c r="BC183" i="1"/>
  <c r="AZ198" i="1"/>
  <c r="AZ206" i="1"/>
  <c r="AZ214" i="1"/>
  <c r="AA218" i="1"/>
  <c r="AZ221" i="1"/>
  <c r="AA222" i="1"/>
  <c r="AI226" i="1"/>
  <c r="BC227" i="1"/>
  <c r="AZ229" i="1"/>
  <c r="AA230" i="1"/>
  <c r="AI234" i="1"/>
  <c r="BC235" i="1"/>
  <c r="AZ237" i="1"/>
  <c r="AA238" i="1"/>
  <c r="AI242" i="1"/>
  <c r="BC243" i="1"/>
  <c r="AZ245" i="1"/>
  <c r="AA246" i="1"/>
  <c r="AI250" i="1"/>
  <c r="BC251" i="1"/>
  <c r="AZ253" i="1"/>
  <c r="AA254" i="1"/>
  <c r="AI258" i="1"/>
  <c r="BC259" i="1"/>
  <c r="AZ261" i="1"/>
  <c r="AA262" i="1"/>
  <c r="AI266" i="1"/>
  <c r="BC267" i="1"/>
  <c r="AZ269" i="1"/>
  <c r="AA270" i="1"/>
  <c r="AI274" i="1"/>
  <c r="BC275" i="1"/>
  <c r="AZ277" i="1"/>
  <c r="AA278" i="1"/>
  <c r="AI282" i="1"/>
  <c r="BC283" i="1"/>
  <c r="AZ285" i="1"/>
  <c r="AA286" i="1"/>
  <c r="AI290" i="1"/>
  <c r="BC291" i="1"/>
  <c r="AZ293" i="1"/>
  <c r="AA294" i="1"/>
  <c r="AI298" i="1"/>
  <c r="BC33" i="1"/>
  <c r="AZ45" i="1"/>
  <c r="AA46" i="1"/>
  <c r="AZ63" i="1"/>
  <c r="AA70" i="1"/>
  <c r="BC77" i="1"/>
  <c r="AI82" i="1"/>
  <c r="AZ95" i="1"/>
  <c r="AA102" i="1"/>
  <c r="BC109" i="1"/>
  <c r="AI114" i="1"/>
  <c r="AZ127" i="1"/>
  <c r="AA134" i="1"/>
  <c r="BC141" i="1"/>
  <c r="AI146" i="1"/>
  <c r="AI148" i="1"/>
  <c r="BC159" i="1"/>
  <c r="BC162" i="1"/>
  <c r="AI164" i="1"/>
  <c r="BC175" i="1"/>
  <c r="BC178" i="1"/>
  <c r="AI180" i="1"/>
  <c r="AI188" i="1"/>
  <c r="AZ194" i="1"/>
  <c r="AZ202" i="1"/>
  <c r="AZ210" i="1"/>
  <c r="AC216" i="1"/>
  <c r="AC220" i="1"/>
  <c r="AI222" i="1"/>
  <c r="BC223" i="1"/>
  <c r="AZ225" i="1"/>
  <c r="AA226" i="1"/>
  <c r="AI230" i="1"/>
  <c r="BC231" i="1"/>
  <c r="AZ233" i="1"/>
  <c r="AA234" i="1"/>
  <c r="AI238" i="1"/>
  <c r="BC239" i="1"/>
  <c r="AZ241" i="1"/>
  <c r="AA242" i="1"/>
  <c r="AI246" i="1"/>
  <c r="BC247" i="1"/>
  <c r="AZ249" i="1"/>
  <c r="AA250" i="1"/>
  <c r="AI254" i="1"/>
  <c r="BC255" i="1"/>
  <c r="AZ257" i="1"/>
  <c r="AA258" i="1"/>
  <c r="AI262" i="1"/>
  <c r="BC263" i="1"/>
  <c r="AZ265" i="1"/>
  <c r="AA266" i="1"/>
  <c r="AI270" i="1"/>
  <c r="BC271" i="1"/>
  <c r="AZ273" i="1"/>
  <c r="AA274" i="1"/>
  <c r="AI278" i="1"/>
  <c r="BC279" i="1"/>
  <c r="AZ281" i="1"/>
  <c r="AA282" i="1"/>
  <c r="AI286" i="1"/>
  <c r="BC287" i="1"/>
  <c r="AZ289" i="1"/>
  <c r="AA290" i="1"/>
  <c r="AI294" i="1"/>
  <c r="BC295" i="1"/>
  <c r="AZ297" i="1"/>
  <c r="AA298" i="1"/>
  <c r="AI302" i="1"/>
  <c r="BC303" i="1"/>
  <c r="AZ305" i="1"/>
  <c r="AA306" i="1"/>
  <c r="AI310" i="1"/>
  <c r="BC311" i="1"/>
  <c r="AZ313" i="1"/>
  <c r="AA314" i="1"/>
  <c r="AI318" i="1"/>
  <c r="BC319" i="1"/>
  <c r="AZ321" i="1"/>
  <c r="AA322" i="1"/>
  <c r="AZ325" i="1"/>
  <c r="AA326" i="1"/>
  <c r="AZ329" i="1"/>
  <c r="AA330" i="1"/>
  <c r="AZ333" i="1"/>
  <c r="AA334" i="1"/>
  <c r="AZ337" i="1"/>
  <c r="AA338" i="1"/>
  <c r="AZ341" i="1"/>
  <c r="AA342" i="1"/>
  <c r="AZ345" i="1"/>
  <c r="AZ53" i="1"/>
  <c r="BC91" i="1"/>
  <c r="AA104" i="1"/>
  <c r="AI116" i="1"/>
  <c r="AZ117" i="1"/>
  <c r="AZ156" i="1"/>
  <c r="AI157" i="1"/>
  <c r="AZ185" i="1"/>
  <c r="BC192" i="1"/>
  <c r="BC196" i="1"/>
  <c r="BC200" i="1"/>
  <c r="BC204" i="1"/>
  <c r="BC208" i="1"/>
  <c r="BC212" i="1"/>
  <c r="BC221" i="1"/>
  <c r="AI228" i="1"/>
  <c r="AZ231" i="1"/>
  <c r="BC233" i="1"/>
  <c r="AA236" i="1"/>
  <c r="AI244" i="1"/>
  <c r="AZ247" i="1"/>
  <c r="BC249" i="1"/>
  <c r="AA252" i="1"/>
  <c r="AI260" i="1"/>
  <c r="AZ263" i="1"/>
  <c r="BC265" i="1"/>
  <c r="AA268" i="1"/>
  <c r="AI276" i="1"/>
  <c r="AZ279" i="1"/>
  <c r="BC281" i="1"/>
  <c r="AA284" i="1"/>
  <c r="AI292" i="1"/>
  <c r="AZ295" i="1"/>
  <c r="BC297" i="1"/>
  <c r="BC299" i="1"/>
  <c r="AZ301" i="1"/>
  <c r="AA302" i="1"/>
  <c r="AI306" i="1"/>
  <c r="AZ307" i="1"/>
  <c r="AA308" i="1"/>
  <c r="AA312" i="1"/>
  <c r="AZ319" i="1"/>
  <c r="BC321" i="1"/>
  <c r="AI325" i="1"/>
  <c r="AJ326" i="1"/>
  <c r="AJ327" i="1"/>
  <c r="AI327" i="1" s="1"/>
  <c r="AZ330" i="1"/>
  <c r="BC332" i="1"/>
  <c r="AA335" i="1"/>
  <c r="BC337" i="1"/>
  <c r="AI341" i="1"/>
  <c r="AJ342" i="1"/>
  <c r="AJ343" i="1"/>
  <c r="AI343" i="1" s="1"/>
  <c r="AA347" i="1"/>
  <c r="AI349" i="1"/>
  <c r="AA351" i="1"/>
  <c r="BC414" i="1"/>
  <c r="AJ415" i="1"/>
  <c r="AI415" i="1" s="1"/>
  <c r="BC418" i="1"/>
  <c r="AJ419" i="1"/>
  <c r="AI419" i="1" s="1"/>
  <c r="BC422" i="1"/>
  <c r="AJ423" i="1"/>
  <c r="AI423" i="1" s="1"/>
  <c r="BC426" i="1"/>
  <c r="AJ427" i="1"/>
  <c r="AI427" i="1" s="1"/>
  <c r="BC430" i="1"/>
  <c r="AJ431" i="1"/>
  <c r="BC434" i="1"/>
  <c r="AJ435" i="1"/>
  <c r="AI435" i="1" s="1"/>
  <c r="BC438" i="1"/>
  <c r="AJ439" i="1"/>
  <c r="AI439" i="1" s="1"/>
  <c r="AC455" i="1"/>
  <c r="AC463" i="1"/>
  <c r="AC471" i="1"/>
  <c r="AC472" i="1"/>
  <c r="AC473" i="1"/>
  <c r="AC474" i="1"/>
  <c r="AC475" i="1"/>
  <c r="BC20" i="1"/>
  <c r="BC45" i="1"/>
  <c r="BC51" i="1"/>
  <c r="BC59" i="1"/>
  <c r="AA72" i="1"/>
  <c r="AI84" i="1"/>
  <c r="AZ85" i="1"/>
  <c r="BC123" i="1"/>
  <c r="AA136" i="1"/>
  <c r="AZ172" i="1"/>
  <c r="AI173" i="1"/>
  <c r="BC187" i="1"/>
  <c r="AA219" i="1"/>
  <c r="AZ223" i="1"/>
  <c r="BC225" i="1"/>
  <c r="AA228" i="1"/>
  <c r="AI236" i="1"/>
  <c r="AZ239" i="1"/>
  <c r="BC241" i="1"/>
  <c r="AA244" i="1"/>
  <c r="AI252" i="1"/>
  <c r="AZ255" i="1"/>
  <c r="BC257" i="1"/>
  <c r="AA260" i="1"/>
  <c r="AI268" i="1"/>
  <c r="AZ271" i="1"/>
  <c r="BC273" i="1"/>
  <c r="AA276" i="1"/>
  <c r="AI284" i="1"/>
  <c r="AZ287" i="1"/>
  <c r="BC289" i="1"/>
  <c r="AA292" i="1"/>
  <c r="AZ303" i="1"/>
  <c r="BC305" i="1"/>
  <c r="AI308" i="1"/>
  <c r="BC309" i="1"/>
  <c r="AI312" i="1"/>
  <c r="BC315" i="1"/>
  <c r="AZ317" i="1"/>
  <c r="AA318" i="1"/>
  <c r="AZ322" i="1"/>
  <c r="BC324" i="1"/>
  <c r="AA327" i="1"/>
  <c r="BC329" i="1"/>
  <c r="AI333" i="1"/>
  <c r="AJ334" i="1"/>
  <c r="AJ335" i="1"/>
  <c r="AI335" i="1" s="1"/>
  <c r="AZ338" i="1"/>
  <c r="BC340" i="1"/>
  <c r="AA343" i="1"/>
  <c r="BC345" i="1"/>
  <c r="AJ346" i="1"/>
  <c r="AJ347" i="1"/>
  <c r="AI347" i="1" s="1"/>
  <c r="BC349" i="1"/>
  <c r="AJ350" i="1"/>
  <c r="AJ351" i="1"/>
  <c r="AI351" i="1" s="1"/>
  <c r="BC412" i="1"/>
  <c r="AJ413" i="1"/>
  <c r="AI413" i="1" s="1"/>
  <c r="BC416" i="1"/>
  <c r="AJ417" i="1"/>
  <c r="AI417" i="1" s="1"/>
  <c r="BC420" i="1"/>
  <c r="AJ421" i="1"/>
  <c r="AI421" i="1" s="1"/>
  <c r="BC424" i="1"/>
  <c r="AJ425" i="1"/>
  <c r="AI425" i="1" s="1"/>
  <c r="AC427" i="1"/>
  <c r="BC428" i="1"/>
  <c r="AJ429" i="1"/>
  <c r="AI429" i="1" s="1"/>
  <c r="BC432" i="1"/>
  <c r="AJ433" i="1"/>
  <c r="AI433" i="1" s="1"/>
  <c r="BC436" i="1"/>
  <c r="AJ437" i="1"/>
  <c r="AA440" i="1"/>
  <c r="AZ440" i="1"/>
  <c r="AA441" i="1"/>
  <c r="AZ441" i="1"/>
  <c r="AA442" i="1"/>
  <c r="AZ442" i="1"/>
  <c r="AA443" i="1"/>
  <c r="AZ443" i="1"/>
  <c r="AA444" i="1"/>
  <c r="AZ444" i="1"/>
  <c r="AA445" i="1"/>
  <c r="AZ445" i="1"/>
  <c r="AA446" i="1"/>
  <c r="AI446" i="1"/>
  <c r="AZ446" i="1"/>
  <c r="AA447" i="1"/>
  <c r="AZ447" i="1"/>
  <c r="AA448" i="1"/>
  <c r="AZ448" i="1"/>
  <c r="AA449" i="1"/>
  <c r="AZ449" i="1"/>
  <c r="AA450" i="1"/>
  <c r="AZ450" i="1"/>
  <c r="AA451" i="1"/>
  <c r="AZ451" i="1"/>
  <c r="AA452" i="1"/>
  <c r="AZ452" i="1"/>
  <c r="AA453" i="1"/>
  <c r="AZ453" i="1"/>
  <c r="AA454" i="1"/>
  <c r="AZ454" i="1"/>
  <c r="AA455" i="1"/>
  <c r="AZ455" i="1"/>
  <c r="AA456" i="1"/>
  <c r="AI456" i="1"/>
  <c r="AZ456" i="1"/>
  <c r="AA457" i="1"/>
  <c r="AZ457" i="1"/>
  <c r="AA458" i="1"/>
  <c r="AZ458" i="1"/>
  <c r="AA459" i="1"/>
  <c r="AZ459" i="1"/>
  <c r="AA460" i="1"/>
  <c r="AZ460" i="1"/>
  <c r="AA461" i="1"/>
  <c r="AZ461" i="1"/>
  <c r="AA462" i="1"/>
  <c r="AZ462" i="1"/>
  <c r="AA463" i="1"/>
  <c r="AZ463" i="1"/>
  <c r="AA464" i="1"/>
  <c r="AI464" i="1"/>
  <c r="AZ464" i="1"/>
  <c r="AA465" i="1"/>
  <c r="AI465" i="1"/>
  <c r="AZ465" i="1"/>
  <c r="AA466" i="1"/>
  <c r="AZ466" i="1"/>
  <c r="AA467" i="1"/>
  <c r="AZ467" i="1"/>
  <c r="AA468" i="1"/>
  <c r="AZ468" i="1"/>
  <c r="AA469" i="1"/>
  <c r="AZ469" i="1"/>
  <c r="AA470" i="1"/>
  <c r="AZ470" i="1"/>
  <c r="AA471" i="1"/>
  <c r="AZ471" i="1"/>
  <c r="AA472" i="1"/>
  <c r="AZ472" i="1"/>
  <c r="AA473" i="1"/>
  <c r="AZ473" i="1"/>
  <c r="AA474" i="1"/>
  <c r="AZ474" i="1"/>
  <c r="AA475" i="1"/>
  <c r="AZ475" i="1"/>
  <c r="AA476" i="1"/>
  <c r="AZ476" i="1"/>
  <c r="AA477" i="1"/>
  <c r="AZ477" i="1"/>
  <c r="AA478" i="1"/>
  <c r="AZ478" i="1"/>
  <c r="AA479" i="1"/>
  <c r="AZ479" i="1"/>
  <c r="AA480" i="1"/>
  <c r="AZ480" i="1"/>
  <c r="AA481" i="1"/>
  <c r="AZ481" i="1"/>
  <c r="AA482" i="1"/>
  <c r="AZ482" i="1"/>
  <c r="AA483" i="1"/>
  <c r="AZ483" i="1"/>
  <c r="AA484" i="1"/>
  <c r="AZ484" i="1"/>
  <c r="AA485" i="1"/>
  <c r="AZ485" i="1"/>
  <c r="AA486" i="1"/>
  <c r="AZ486" i="1"/>
  <c r="AI68" i="1"/>
  <c r="AZ69" i="1"/>
  <c r="AA203" i="1"/>
  <c r="AA215" i="1"/>
  <c r="AA224" i="1"/>
  <c r="AI240" i="1"/>
  <c r="BC245" i="1"/>
  <c r="AZ251" i="1"/>
  <c r="AA256" i="1"/>
  <c r="AI272" i="1"/>
  <c r="BC277" i="1"/>
  <c r="AZ283" i="1"/>
  <c r="AA288" i="1"/>
  <c r="AI304" i="1"/>
  <c r="AA316" i="1"/>
  <c r="AA323" i="1"/>
  <c r="AI326" i="1"/>
  <c r="BC328" i="1"/>
  <c r="AJ330" i="1"/>
  <c r="AI330" i="1" s="1"/>
  <c r="AZ334" i="1"/>
  <c r="AJ339" i="1"/>
  <c r="AI339" i="1" s="1"/>
  <c r="BC341" i="1"/>
  <c r="AI345" i="1"/>
  <c r="AZ349" i="1"/>
  <c r="AZ350" i="1"/>
  <c r="BC353" i="1"/>
  <c r="BC357" i="1"/>
  <c r="BC361" i="1"/>
  <c r="BC365" i="1"/>
  <c r="BC369" i="1"/>
  <c r="BC373" i="1"/>
  <c r="BC377" i="1"/>
  <c r="BC381" i="1"/>
  <c r="BC385" i="1"/>
  <c r="BC389" i="1"/>
  <c r="BC393" i="1"/>
  <c r="BC397" i="1"/>
  <c r="BC401" i="1"/>
  <c r="BC405" i="1"/>
  <c r="BC409" i="1"/>
  <c r="BC413" i="1"/>
  <c r="BC417" i="1"/>
  <c r="BC421" i="1"/>
  <c r="BC425" i="1"/>
  <c r="AJ426" i="1"/>
  <c r="AI426" i="1" s="1"/>
  <c r="AJ430" i="1"/>
  <c r="AI430" i="1" s="1"/>
  <c r="AJ434" i="1"/>
  <c r="AI434" i="1" s="1"/>
  <c r="AJ438" i="1"/>
  <c r="AI438" i="1" s="1"/>
  <c r="BC485" i="1"/>
  <c r="AJ486" i="1"/>
  <c r="AI486" i="1" s="1"/>
  <c r="AA56" i="1"/>
  <c r="BC75" i="1"/>
  <c r="AI100" i="1"/>
  <c r="AZ101" i="1"/>
  <c r="AZ180" i="1"/>
  <c r="AI181" i="1"/>
  <c r="BC190" i="1"/>
  <c r="AA207" i="1"/>
  <c r="AZ227" i="1"/>
  <c r="AA232" i="1"/>
  <c r="AI248" i="1"/>
  <c r="BC253" i="1"/>
  <c r="AZ259" i="1"/>
  <c r="AA264" i="1"/>
  <c r="AI280" i="1"/>
  <c r="BC285" i="1"/>
  <c r="AZ291" i="1"/>
  <c r="AA296" i="1"/>
  <c r="AA300" i="1"/>
  <c r="BC307" i="1"/>
  <c r="AA310" i="1"/>
  <c r="AI314" i="1"/>
  <c r="AZ315" i="1"/>
  <c r="BC317" i="1"/>
  <c r="AA320" i="1"/>
  <c r="AA331" i="1"/>
  <c r="AI334" i="1"/>
  <c r="BC336" i="1"/>
  <c r="AJ338" i="1"/>
  <c r="AI338" i="1" s="1"/>
  <c r="AZ342" i="1"/>
  <c r="AA346" i="1"/>
  <c r="AI350" i="1"/>
  <c r="BC352" i="1"/>
  <c r="BC356" i="1"/>
  <c r="BC360" i="1"/>
  <c r="BC364" i="1"/>
  <c r="BC368" i="1"/>
  <c r="BC372" i="1"/>
  <c r="BC376" i="1"/>
  <c r="BC380" i="1"/>
  <c r="BC384" i="1"/>
  <c r="BC388" i="1"/>
  <c r="BC392" i="1"/>
  <c r="BC396" i="1"/>
  <c r="BC400" i="1"/>
  <c r="BC404" i="1"/>
  <c r="BC408" i="1"/>
  <c r="AJ412" i="1"/>
  <c r="AI412" i="1" s="1"/>
  <c r="AJ416" i="1"/>
  <c r="AI416" i="1" s="1"/>
  <c r="AJ420" i="1"/>
  <c r="AI420" i="1" s="1"/>
  <c r="AJ424" i="1"/>
  <c r="AI424" i="1" s="1"/>
  <c r="BC429" i="1"/>
  <c r="BC433" i="1"/>
  <c r="BC437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107" i="1"/>
  <c r="BC139" i="1"/>
  <c r="AZ148" i="1"/>
  <c r="AI149" i="1"/>
  <c r="AA195" i="1"/>
  <c r="BC237" i="1"/>
  <c r="AA280" i="1"/>
  <c r="AA304" i="1"/>
  <c r="AJ323" i="1"/>
  <c r="AI323" i="1" s="1"/>
  <c r="AJ331" i="1"/>
  <c r="AI331" i="1" s="1"/>
  <c r="AI337" i="1"/>
  <c r="AI342" i="1"/>
  <c r="AA350" i="1"/>
  <c r="BC354" i="1"/>
  <c r="BC358" i="1"/>
  <c r="BC362" i="1"/>
  <c r="BC366" i="1"/>
  <c r="BC370" i="1"/>
  <c r="BC374" i="1"/>
  <c r="BC378" i="1"/>
  <c r="BC382" i="1"/>
  <c r="BC386" i="1"/>
  <c r="BC390" i="1"/>
  <c r="BC394" i="1"/>
  <c r="BC398" i="1"/>
  <c r="BC402" i="1"/>
  <c r="BC406" i="1"/>
  <c r="BC410" i="1"/>
  <c r="AJ414" i="1"/>
  <c r="AI414" i="1" s="1"/>
  <c r="AJ418" i="1"/>
  <c r="AJ422" i="1"/>
  <c r="AI422" i="1" s="1"/>
  <c r="AJ441" i="1"/>
  <c r="AI441" i="1" s="1"/>
  <c r="BC442" i="1"/>
  <c r="AJ445" i="1"/>
  <c r="AI445" i="1" s="1"/>
  <c r="BC446" i="1"/>
  <c r="AJ449" i="1"/>
  <c r="AI449" i="1" s="1"/>
  <c r="BC450" i="1"/>
  <c r="AJ453" i="1"/>
  <c r="AI453" i="1" s="1"/>
  <c r="BC454" i="1"/>
  <c r="BC455" i="1"/>
  <c r="AJ458" i="1"/>
  <c r="AI458" i="1" s="1"/>
  <c r="BC459" i="1"/>
  <c r="AJ462" i="1"/>
  <c r="AI462" i="1" s="1"/>
  <c r="AJ463" i="1"/>
  <c r="AI463" i="1" s="1"/>
  <c r="BC464" i="1"/>
  <c r="AJ467" i="1"/>
  <c r="AI467" i="1" s="1"/>
  <c r="BC468" i="1"/>
  <c r="AJ476" i="1"/>
  <c r="AI476" i="1" s="1"/>
  <c r="BC477" i="1"/>
  <c r="AJ480" i="1"/>
  <c r="AI480" i="1" s="1"/>
  <c r="BC481" i="1"/>
  <c r="AJ484" i="1"/>
  <c r="AI484" i="1" s="1"/>
  <c r="AJ485" i="1"/>
  <c r="AI485" i="1" s="1"/>
  <c r="AA487" i="1"/>
  <c r="AJ488" i="1"/>
  <c r="AZ489" i="1"/>
  <c r="AA491" i="1"/>
  <c r="AJ492" i="1"/>
  <c r="AZ493" i="1"/>
  <c r="AA495" i="1"/>
  <c r="AJ496" i="1"/>
  <c r="AZ497" i="1"/>
  <c r="AA499" i="1"/>
  <c r="AJ500" i="1"/>
  <c r="AZ501" i="1"/>
  <c r="AA503" i="1"/>
  <c r="AJ504" i="1"/>
  <c r="AZ505" i="1"/>
  <c r="AA507" i="1"/>
  <c r="AJ508" i="1"/>
  <c r="AZ509" i="1"/>
  <c r="AA511" i="1"/>
  <c r="AJ512" i="1"/>
  <c r="AZ513" i="1"/>
  <c r="AA515" i="1"/>
  <c r="AJ516" i="1"/>
  <c r="AZ517" i="1"/>
  <c r="AA519" i="1"/>
  <c r="AJ520" i="1"/>
  <c r="AZ521" i="1"/>
  <c r="AA523" i="1"/>
  <c r="AJ524" i="1"/>
  <c r="AZ525" i="1"/>
  <c r="AA527" i="1"/>
  <c r="AJ528" i="1"/>
  <c r="AZ529" i="1"/>
  <c r="AA531" i="1"/>
  <c r="AJ532" i="1"/>
  <c r="AZ533" i="1"/>
  <c r="AA535" i="1"/>
  <c r="AJ536" i="1"/>
  <c r="AZ537" i="1"/>
  <c r="AA539" i="1"/>
  <c r="AJ540" i="1"/>
  <c r="AZ541" i="1"/>
  <c r="AA543" i="1"/>
  <c r="AJ544" i="1"/>
  <c r="AZ545" i="1"/>
  <c r="AA547" i="1"/>
  <c r="AZ548" i="1"/>
  <c r="AZ550" i="1"/>
  <c r="AZ552" i="1"/>
  <c r="AZ554" i="1"/>
  <c r="AZ556" i="1"/>
  <c r="AZ558" i="1"/>
  <c r="AZ560" i="1"/>
  <c r="AZ562" i="1"/>
  <c r="AZ564" i="1"/>
  <c r="AZ566" i="1"/>
  <c r="AZ568" i="1"/>
  <c r="AZ570" i="1"/>
  <c r="AZ572" i="1"/>
  <c r="AZ574" i="1"/>
  <c r="AZ576" i="1"/>
  <c r="AZ578" i="1"/>
  <c r="AI580" i="1"/>
  <c r="AZ580" i="1"/>
  <c r="AZ582" i="1"/>
  <c r="AZ584" i="1"/>
  <c r="AZ586" i="1"/>
  <c r="AZ588" i="1"/>
  <c r="AZ590" i="1"/>
  <c r="AZ592" i="1"/>
  <c r="AZ594" i="1"/>
  <c r="AZ596" i="1"/>
  <c r="AZ598" i="1"/>
  <c r="AZ600" i="1"/>
  <c r="AZ602" i="1"/>
  <c r="AZ604" i="1"/>
  <c r="AJ605" i="1"/>
  <c r="AC606" i="1"/>
  <c r="AA608" i="1"/>
  <c r="AZ608" i="1"/>
  <c r="AA611" i="1"/>
  <c r="AZ611" i="1"/>
  <c r="AJ612" i="1"/>
  <c r="AC613" i="1"/>
  <c r="AA615" i="1"/>
  <c r="AJ615" i="1"/>
  <c r="AC616" i="1"/>
  <c r="AA618" i="1"/>
  <c r="AZ618" i="1"/>
  <c r="AJ619" i="1"/>
  <c r="AC620" i="1"/>
  <c r="AZ621" i="1"/>
  <c r="AJ622" i="1"/>
  <c r="AC623" i="1"/>
  <c r="AA625" i="1"/>
  <c r="AJ625" i="1"/>
  <c r="AC626" i="1"/>
  <c r="AA628" i="1"/>
  <c r="AZ628" i="1"/>
  <c r="AJ629" i="1"/>
  <c r="AA631" i="1"/>
  <c r="AJ631" i="1"/>
  <c r="AA633" i="1"/>
  <c r="AJ633" i="1"/>
  <c r="AA635" i="1"/>
  <c r="AJ635" i="1"/>
  <c r="AA637" i="1"/>
  <c r="AJ637" i="1"/>
  <c r="AA639" i="1"/>
  <c r="AJ639" i="1"/>
  <c r="AA641" i="1"/>
  <c r="AJ641" i="1"/>
  <c r="AA643" i="1"/>
  <c r="AJ643" i="1"/>
  <c r="AA645" i="1"/>
  <c r="AZ645" i="1"/>
  <c r="AA646" i="1"/>
  <c r="AZ646" i="1"/>
  <c r="AA647" i="1"/>
  <c r="AZ647" i="1"/>
  <c r="AA648" i="1"/>
  <c r="AZ648" i="1"/>
  <c r="AA649" i="1"/>
  <c r="AZ649" i="1"/>
  <c r="AA650" i="1"/>
  <c r="AZ650" i="1"/>
  <c r="AA651" i="1"/>
  <c r="AZ651" i="1"/>
  <c r="AA652" i="1"/>
  <c r="AZ652" i="1"/>
  <c r="AA653" i="1"/>
  <c r="AZ653" i="1"/>
  <c r="AA654" i="1"/>
  <c r="AZ654" i="1"/>
  <c r="AA655" i="1"/>
  <c r="AZ655" i="1"/>
  <c r="AA656" i="1"/>
  <c r="AZ656" i="1"/>
  <c r="AA657" i="1"/>
  <c r="AZ657" i="1"/>
  <c r="AA658" i="1"/>
  <c r="AZ658" i="1"/>
  <c r="AA659" i="1"/>
  <c r="AZ659" i="1"/>
  <c r="AA660" i="1"/>
  <c r="AZ660" i="1"/>
  <c r="AA661" i="1"/>
  <c r="AZ661" i="1"/>
  <c r="AA662" i="1"/>
  <c r="AZ662" i="1"/>
  <c r="AA663" i="1"/>
  <c r="AZ663" i="1"/>
  <c r="AA664" i="1"/>
  <c r="AZ664" i="1"/>
  <c r="AA665" i="1"/>
  <c r="AZ665" i="1"/>
  <c r="AA666" i="1"/>
  <c r="AZ666" i="1"/>
  <c r="AA667" i="1"/>
  <c r="AI667" i="1"/>
  <c r="AZ667" i="1"/>
  <c r="AA668" i="1"/>
  <c r="AZ668" i="1"/>
  <c r="AA669" i="1"/>
  <c r="AZ669" i="1"/>
  <c r="AA670" i="1"/>
  <c r="AZ670" i="1"/>
  <c r="AA671" i="1"/>
  <c r="AZ671" i="1"/>
  <c r="AA672" i="1"/>
  <c r="AZ672" i="1"/>
  <c r="AA673" i="1"/>
  <c r="AZ673" i="1"/>
  <c r="AA674" i="1"/>
  <c r="AZ674" i="1"/>
  <c r="AA675" i="1"/>
  <c r="AZ675" i="1"/>
  <c r="AA676" i="1"/>
  <c r="AZ676" i="1"/>
  <c r="AA677" i="1"/>
  <c r="AZ677" i="1"/>
  <c r="AA678" i="1"/>
  <c r="AZ678" i="1"/>
  <c r="AA679" i="1"/>
  <c r="AZ679" i="1"/>
  <c r="AA680" i="1"/>
  <c r="AZ680" i="1"/>
  <c r="AA681" i="1"/>
  <c r="AZ681" i="1"/>
  <c r="AA682" i="1"/>
  <c r="AZ682" i="1"/>
  <c r="AA683" i="1"/>
  <c r="AZ683" i="1"/>
  <c r="AA684" i="1"/>
  <c r="AZ684" i="1"/>
  <c r="AA685" i="1"/>
  <c r="AZ685" i="1"/>
  <c r="AA686" i="1"/>
  <c r="AI686" i="1"/>
  <c r="AZ686" i="1"/>
  <c r="AA687" i="1"/>
  <c r="AZ687" i="1"/>
  <c r="AA688" i="1"/>
  <c r="AZ688" i="1"/>
  <c r="AA689" i="1"/>
  <c r="AZ689" i="1"/>
  <c r="AA690" i="1"/>
  <c r="AZ690" i="1"/>
  <c r="AA691" i="1"/>
  <c r="AZ691" i="1"/>
  <c r="AA692" i="1"/>
  <c r="AZ692" i="1"/>
  <c r="AA693" i="1"/>
  <c r="AZ693" i="1"/>
  <c r="AA694" i="1"/>
  <c r="AZ694" i="1"/>
  <c r="AA695" i="1"/>
  <c r="AI695" i="1"/>
  <c r="AZ695" i="1"/>
  <c r="AA696" i="1"/>
  <c r="AZ696" i="1"/>
  <c r="AA697" i="1"/>
  <c r="AZ697" i="1"/>
  <c r="AA698" i="1"/>
  <c r="AZ698" i="1"/>
  <c r="AA699" i="1"/>
  <c r="AZ699" i="1"/>
  <c r="AA700" i="1"/>
  <c r="AZ700" i="1"/>
  <c r="AA701" i="1"/>
  <c r="AZ701" i="1"/>
  <c r="AA702" i="1"/>
  <c r="AZ702" i="1"/>
  <c r="AA703" i="1"/>
  <c r="AZ703" i="1"/>
  <c r="AA704" i="1"/>
  <c r="AZ704" i="1"/>
  <c r="AA705" i="1"/>
  <c r="AZ705" i="1"/>
  <c r="AA706" i="1"/>
  <c r="AZ706" i="1"/>
  <c r="AA707" i="1"/>
  <c r="AI707" i="1"/>
  <c r="AZ707" i="1"/>
  <c r="AA708" i="1"/>
  <c r="AZ708" i="1"/>
  <c r="AA709" i="1"/>
  <c r="AZ709" i="1"/>
  <c r="AA710" i="1"/>
  <c r="AZ710" i="1"/>
  <c r="AA711" i="1"/>
  <c r="AZ711" i="1"/>
  <c r="AA712" i="1"/>
  <c r="AZ712" i="1"/>
  <c r="AA713" i="1"/>
  <c r="AI713" i="1"/>
  <c r="AZ713" i="1"/>
  <c r="AA714" i="1"/>
  <c r="AZ714" i="1"/>
  <c r="AA715" i="1"/>
  <c r="AZ715" i="1"/>
  <c r="AA716" i="1"/>
  <c r="AZ716" i="1"/>
  <c r="AA717" i="1"/>
  <c r="AZ717" i="1"/>
  <c r="AA718" i="1"/>
  <c r="AZ718" i="1"/>
  <c r="AA719" i="1"/>
  <c r="AZ719" i="1"/>
  <c r="AA720" i="1"/>
  <c r="AZ720" i="1"/>
  <c r="AA721" i="1"/>
  <c r="AZ721" i="1"/>
  <c r="AA722" i="1"/>
  <c r="AZ722" i="1"/>
  <c r="AA723" i="1"/>
  <c r="AZ723" i="1"/>
  <c r="AA724" i="1"/>
  <c r="AZ724" i="1"/>
  <c r="AA725" i="1"/>
  <c r="AZ725" i="1"/>
  <c r="AA726" i="1"/>
  <c r="AZ726" i="1"/>
  <c r="AA727" i="1"/>
  <c r="AZ727" i="1"/>
  <c r="AA728" i="1"/>
  <c r="AZ728" i="1"/>
  <c r="AA729" i="1"/>
  <c r="AZ729" i="1"/>
  <c r="AA730" i="1"/>
  <c r="AZ730" i="1"/>
  <c r="AA731" i="1"/>
  <c r="AZ731" i="1"/>
  <c r="AA732" i="1"/>
  <c r="AZ732" i="1"/>
  <c r="AA733" i="1"/>
  <c r="AZ733" i="1"/>
  <c r="AA734" i="1"/>
  <c r="AZ734" i="1"/>
  <c r="AA735" i="1"/>
  <c r="AZ735" i="1"/>
  <c r="AA736" i="1"/>
  <c r="AZ736" i="1"/>
  <c r="AA737" i="1"/>
  <c r="AZ737" i="1"/>
  <c r="AA738" i="1"/>
  <c r="AZ738" i="1"/>
  <c r="AA739" i="1"/>
  <c r="AZ739" i="1"/>
  <c r="AA740" i="1"/>
  <c r="AZ740" i="1"/>
  <c r="AA741" i="1"/>
  <c r="AZ741" i="1"/>
  <c r="AA742" i="1"/>
  <c r="AZ742" i="1"/>
  <c r="AA743" i="1"/>
  <c r="AZ743" i="1"/>
  <c r="AA744" i="1"/>
  <c r="AZ744" i="1"/>
  <c r="AA745" i="1"/>
  <c r="AZ745" i="1"/>
  <c r="AA746" i="1"/>
  <c r="AZ746" i="1"/>
  <c r="AA747" i="1"/>
  <c r="AZ747" i="1"/>
  <c r="AA748" i="1"/>
  <c r="AZ748" i="1"/>
  <c r="AA749" i="1"/>
  <c r="AZ749" i="1"/>
  <c r="AA750" i="1"/>
  <c r="AZ750" i="1"/>
  <c r="AA751" i="1"/>
  <c r="AZ751" i="1"/>
  <c r="AA752" i="1"/>
  <c r="AZ752" i="1"/>
  <c r="AA753" i="1"/>
  <c r="AZ753" i="1"/>
  <c r="AA754" i="1"/>
  <c r="AZ754" i="1"/>
  <c r="AA755" i="1"/>
  <c r="AZ755" i="1"/>
  <c r="AA756" i="1"/>
  <c r="AZ756" i="1"/>
  <c r="AA757" i="1"/>
  <c r="AZ757" i="1"/>
  <c r="AA758" i="1"/>
  <c r="AZ758" i="1"/>
  <c r="AA759" i="1"/>
  <c r="AZ759" i="1"/>
  <c r="AA760" i="1"/>
  <c r="AZ760" i="1"/>
  <c r="AA761" i="1"/>
  <c r="AZ761" i="1"/>
  <c r="AA762" i="1"/>
  <c r="AZ762" i="1"/>
  <c r="AA763" i="1"/>
  <c r="AZ763" i="1"/>
  <c r="AA764" i="1"/>
  <c r="AZ764" i="1"/>
  <c r="AA765" i="1"/>
  <c r="AZ765" i="1"/>
  <c r="AA766" i="1"/>
  <c r="AZ766" i="1"/>
  <c r="AA767" i="1"/>
  <c r="AZ767" i="1"/>
  <c r="AA768" i="1"/>
  <c r="AZ768" i="1"/>
  <c r="AA769" i="1"/>
  <c r="AZ769" i="1"/>
  <c r="AA770" i="1"/>
  <c r="AZ770" i="1"/>
  <c r="AA771" i="1"/>
  <c r="AZ771" i="1"/>
  <c r="AA772" i="1"/>
  <c r="AZ772" i="1"/>
  <c r="AA773" i="1"/>
  <c r="AZ773" i="1"/>
  <c r="AA774" i="1"/>
  <c r="AI774" i="1"/>
  <c r="AZ774" i="1"/>
  <c r="AA775" i="1"/>
  <c r="AZ775" i="1"/>
  <c r="AA776" i="1"/>
  <c r="AI776" i="1"/>
  <c r="AZ776" i="1"/>
  <c r="AA777" i="1"/>
  <c r="AZ777" i="1"/>
  <c r="AA778" i="1"/>
  <c r="AI778" i="1"/>
  <c r="AZ778" i="1"/>
  <c r="AA779" i="1"/>
  <c r="AZ779" i="1"/>
  <c r="AA780" i="1"/>
  <c r="AI780" i="1"/>
  <c r="AZ780" i="1"/>
  <c r="AA781" i="1"/>
  <c r="AZ781" i="1"/>
  <c r="AA782" i="1"/>
  <c r="AZ782" i="1"/>
  <c r="AA783" i="1"/>
  <c r="AZ783" i="1"/>
  <c r="AA784" i="1"/>
  <c r="AZ784" i="1"/>
  <c r="AA785" i="1"/>
  <c r="AZ785" i="1"/>
  <c r="AA786" i="1"/>
  <c r="AZ786" i="1"/>
  <c r="AA787" i="1"/>
  <c r="AZ787" i="1"/>
  <c r="AA788" i="1"/>
  <c r="AZ788" i="1"/>
  <c r="AA789" i="1"/>
  <c r="AZ789" i="1"/>
  <c r="AA790" i="1"/>
  <c r="AZ790" i="1"/>
  <c r="AA791" i="1"/>
  <c r="AZ791" i="1"/>
  <c r="AA792" i="1"/>
  <c r="AZ792" i="1"/>
  <c r="AA793" i="1"/>
  <c r="AZ793" i="1"/>
  <c r="AA794" i="1"/>
  <c r="AZ794" i="1"/>
  <c r="AA795" i="1"/>
  <c r="AZ795" i="1"/>
  <c r="AA796" i="1"/>
  <c r="AZ796" i="1"/>
  <c r="AA797" i="1"/>
  <c r="AZ797" i="1"/>
  <c r="AA798" i="1"/>
  <c r="AZ798" i="1"/>
  <c r="AA799" i="1"/>
  <c r="AZ799" i="1"/>
  <c r="AA800" i="1"/>
  <c r="AZ800" i="1"/>
  <c r="AA801" i="1"/>
  <c r="AZ801" i="1"/>
  <c r="AA802" i="1"/>
  <c r="AZ802" i="1"/>
  <c r="AA803" i="1"/>
  <c r="AZ803" i="1"/>
  <c r="AA804" i="1"/>
  <c r="AZ804" i="1"/>
  <c r="AA805" i="1"/>
  <c r="AZ805" i="1"/>
  <c r="AA806" i="1"/>
  <c r="AZ806" i="1"/>
  <c r="AA807" i="1"/>
  <c r="AZ807" i="1"/>
  <c r="AA808" i="1"/>
  <c r="AZ808" i="1"/>
  <c r="AA809" i="1"/>
  <c r="AZ809" i="1"/>
  <c r="AA810" i="1"/>
  <c r="AZ810" i="1"/>
  <c r="AA811" i="1"/>
  <c r="AZ811" i="1"/>
  <c r="AA812" i="1"/>
  <c r="AZ812" i="1"/>
  <c r="AA813" i="1"/>
  <c r="AZ813" i="1"/>
  <c r="AA814" i="1"/>
  <c r="AZ814" i="1"/>
  <c r="AA815" i="1"/>
  <c r="AZ815" i="1"/>
  <c r="AA816" i="1"/>
  <c r="AZ816" i="1"/>
  <c r="AA817" i="1"/>
  <c r="AZ817" i="1"/>
  <c r="AA818" i="1"/>
  <c r="AZ818" i="1"/>
  <c r="AA819" i="1"/>
  <c r="AZ819" i="1"/>
  <c r="AA820" i="1"/>
  <c r="AZ820" i="1"/>
  <c r="AA821" i="1"/>
  <c r="AZ821" i="1"/>
  <c r="AA822" i="1"/>
  <c r="AZ822" i="1"/>
  <c r="AA823" i="1"/>
  <c r="AZ823" i="1"/>
  <c r="AA824" i="1"/>
  <c r="AZ824" i="1"/>
  <c r="AA825" i="1"/>
  <c r="AZ825" i="1"/>
  <c r="AA826" i="1"/>
  <c r="AI826" i="1"/>
  <c r="AZ826" i="1"/>
  <c r="AA827" i="1"/>
  <c r="AZ827" i="1"/>
  <c r="AA828" i="1"/>
  <c r="AZ828" i="1"/>
  <c r="AA829" i="1"/>
  <c r="AI829" i="1"/>
  <c r="AZ829" i="1"/>
  <c r="AA830" i="1"/>
  <c r="AZ830" i="1"/>
  <c r="AA831" i="1"/>
  <c r="AZ831" i="1"/>
  <c r="AA832" i="1"/>
  <c r="AZ832" i="1"/>
  <c r="AA833" i="1"/>
  <c r="AZ833" i="1"/>
  <c r="AA834" i="1"/>
  <c r="AZ834" i="1"/>
  <c r="AA835" i="1"/>
  <c r="AZ835" i="1"/>
  <c r="AA836" i="1"/>
  <c r="AZ836" i="1"/>
  <c r="AA837" i="1"/>
  <c r="AZ837" i="1"/>
  <c r="AA838" i="1"/>
  <c r="AZ838" i="1"/>
  <c r="AA839" i="1"/>
  <c r="AZ839" i="1"/>
  <c r="AA840" i="1"/>
  <c r="AI840" i="1"/>
  <c r="AZ840" i="1"/>
  <c r="AA841" i="1"/>
  <c r="AZ841" i="1"/>
  <c r="AA842" i="1"/>
  <c r="AZ842" i="1"/>
  <c r="AA843" i="1"/>
  <c r="AZ843" i="1"/>
  <c r="AA844" i="1"/>
  <c r="AZ844" i="1"/>
  <c r="AA845" i="1"/>
  <c r="AI845" i="1"/>
  <c r="AZ845" i="1"/>
  <c r="AA846" i="1"/>
  <c r="AZ846" i="1"/>
  <c r="AA847" i="1"/>
  <c r="AZ847" i="1"/>
  <c r="AA848" i="1"/>
  <c r="AZ848" i="1"/>
  <c r="AA849" i="1"/>
  <c r="AZ849" i="1"/>
  <c r="AA850" i="1"/>
  <c r="AZ850" i="1"/>
  <c r="AA851" i="1"/>
  <c r="AZ851" i="1"/>
  <c r="AA852" i="1"/>
  <c r="AI852" i="1"/>
  <c r="AZ852" i="1"/>
  <c r="AA853" i="1"/>
  <c r="AZ853" i="1"/>
  <c r="AA854" i="1"/>
  <c r="AZ854" i="1"/>
  <c r="AA855" i="1"/>
  <c r="AZ855" i="1"/>
  <c r="AA856" i="1"/>
  <c r="AZ856" i="1"/>
  <c r="AA857" i="1"/>
  <c r="AZ857" i="1"/>
  <c r="AA858" i="1"/>
  <c r="AZ858" i="1"/>
  <c r="AA859" i="1"/>
  <c r="AI859" i="1"/>
  <c r="AZ859" i="1"/>
  <c r="AA860" i="1"/>
  <c r="AZ860" i="1"/>
  <c r="AA861" i="1"/>
  <c r="AZ861" i="1"/>
  <c r="AA862" i="1"/>
  <c r="AZ862" i="1"/>
  <c r="AA863" i="1"/>
  <c r="AZ863" i="1"/>
  <c r="AA864" i="1"/>
  <c r="AZ864" i="1"/>
  <c r="AA865" i="1"/>
  <c r="AZ865" i="1"/>
  <c r="AA866" i="1"/>
  <c r="AI866" i="1"/>
  <c r="AZ866" i="1"/>
  <c r="AA867" i="1"/>
  <c r="AZ867" i="1"/>
  <c r="AA868" i="1"/>
  <c r="AZ868" i="1"/>
  <c r="AA869" i="1"/>
  <c r="AZ869" i="1"/>
  <c r="AA870" i="1"/>
  <c r="AZ870" i="1"/>
  <c r="AA871" i="1"/>
  <c r="AZ871" i="1"/>
  <c r="AA872" i="1"/>
  <c r="AZ872" i="1"/>
  <c r="AA873" i="1"/>
  <c r="AZ873" i="1"/>
  <c r="AA874" i="1"/>
  <c r="AZ874" i="1"/>
  <c r="AA875" i="1"/>
  <c r="AZ875" i="1"/>
  <c r="AA876" i="1"/>
  <c r="AZ876" i="1"/>
  <c r="AA877" i="1"/>
  <c r="AZ877" i="1"/>
  <c r="AA878" i="1"/>
  <c r="AZ878" i="1"/>
  <c r="AA879" i="1"/>
  <c r="AZ879" i="1"/>
  <c r="AA880" i="1"/>
  <c r="AZ880" i="1"/>
  <c r="AA881" i="1"/>
  <c r="AZ881" i="1"/>
  <c r="AA882" i="1"/>
  <c r="AZ882" i="1"/>
  <c r="AA883" i="1"/>
  <c r="AZ883" i="1"/>
  <c r="AA884" i="1"/>
  <c r="AZ884" i="1"/>
  <c r="AA885" i="1"/>
  <c r="AZ885" i="1"/>
  <c r="AA886" i="1"/>
  <c r="AZ886" i="1"/>
  <c r="AA887" i="1"/>
  <c r="AZ887" i="1"/>
  <c r="AA888" i="1"/>
  <c r="AZ888" i="1"/>
  <c r="AA889" i="1"/>
  <c r="AZ889" i="1"/>
  <c r="AA890" i="1"/>
  <c r="AZ890" i="1"/>
  <c r="AA891" i="1"/>
  <c r="AZ891" i="1"/>
  <c r="AA892" i="1"/>
  <c r="AZ892" i="1"/>
  <c r="AA893" i="1"/>
  <c r="AZ893" i="1"/>
  <c r="AA894" i="1"/>
  <c r="AZ894" i="1"/>
  <c r="AA895" i="1"/>
  <c r="AZ895" i="1"/>
  <c r="AA896" i="1"/>
  <c r="AZ896" i="1"/>
  <c r="AA897" i="1"/>
  <c r="AZ897" i="1"/>
  <c r="AA898" i="1"/>
  <c r="AZ898" i="1"/>
  <c r="AA899" i="1"/>
  <c r="AZ899" i="1"/>
  <c r="AA900" i="1"/>
  <c r="AZ900" i="1"/>
  <c r="AA901" i="1"/>
  <c r="AI901" i="1"/>
  <c r="AZ901" i="1"/>
  <c r="AA902" i="1"/>
  <c r="AZ902" i="1"/>
  <c r="AA903" i="1"/>
  <c r="AZ903" i="1"/>
  <c r="AA904" i="1"/>
  <c r="AZ904" i="1"/>
  <c r="AA905" i="1"/>
  <c r="AZ905" i="1"/>
  <c r="AA906" i="1"/>
  <c r="AI906" i="1"/>
  <c r="AZ906" i="1"/>
  <c r="AA907" i="1"/>
  <c r="AZ907" i="1"/>
  <c r="AA908" i="1"/>
  <c r="AZ908" i="1"/>
  <c r="AA909" i="1"/>
  <c r="AA120" i="1"/>
  <c r="AA199" i="1"/>
  <c r="BC229" i="1"/>
  <c r="AI232" i="1"/>
  <c r="AI256" i="1"/>
  <c r="AZ267" i="1"/>
  <c r="AA272" i="1"/>
  <c r="AZ275" i="1"/>
  <c r="BC293" i="1"/>
  <c r="AI296" i="1"/>
  <c r="BC301" i="1"/>
  <c r="AZ311" i="1"/>
  <c r="AI329" i="1"/>
  <c r="AZ346" i="1"/>
  <c r="AJ428" i="1"/>
  <c r="AJ432" i="1"/>
  <c r="AI432" i="1" s="1"/>
  <c r="AJ436" i="1"/>
  <c r="AI436" i="1" s="1"/>
  <c r="AJ440" i="1"/>
  <c r="AI440" i="1" s="1"/>
  <c r="BC441" i="1"/>
  <c r="AJ444" i="1"/>
  <c r="AI444" i="1" s="1"/>
  <c r="BC445" i="1"/>
  <c r="AJ448" i="1"/>
  <c r="AI448" i="1" s="1"/>
  <c r="BC449" i="1"/>
  <c r="AJ452" i="1"/>
  <c r="AI452" i="1" s="1"/>
  <c r="BC453" i="1"/>
  <c r="AJ457" i="1"/>
  <c r="AI457" i="1" s="1"/>
  <c r="BC458" i="1"/>
  <c r="AJ461" i="1"/>
  <c r="AI461" i="1" s="1"/>
  <c r="BC462" i="1"/>
  <c r="BC463" i="1"/>
  <c r="AJ466" i="1"/>
  <c r="AI466" i="1" s="1"/>
  <c r="BC467" i="1"/>
  <c r="AJ470" i="1"/>
  <c r="AI470" i="1" s="1"/>
  <c r="AJ471" i="1"/>
  <c r="AI471" i="1" s="1"/>
  <c r="AJ472" i="1"/>
  <c r="AI472" i="1" s="1"/>
  <c r="AJ473" i="1"/>
  <c r="AI473" i="1" s="1"/>
  <c r="AJ474" i="1"/>
  <c r="AI474" i="1" s="1"/>
  <c r="AJ475" i="1"/>
  <c r="AI475" i="1" s="1"/>
  <c r="BC476" i="1"/>
  <c r="AJ479" i="1"/>
  <c r="AI479" i="1" s="1"/>
  <c r="BC480" i="1"/>
  <c r="AJ483" i="1"/>
  <c r="AI483" i="1" s="1"/>
  <c r="BC484" i="1"/>
  <c r="AA488" i="1"/>
  <c r="AJ489" i="1"/>
  <c r="AI489" i="1" s="1"/>
  <c r="AZ490" i="1"/>
  <c r="AA492" i="1"/>
  <c r="AJ493" i="1"/>
  <c r="AI493" i="1" s="1"/>
  <c r="AZ494" i="1"/>
  <c r="AA496" i="1"/>
  <c r="AJ497" i="1"/>
  <c r="AI497" i="1" s="1"/>
  <c r="AZ498" i="1"/>
  <c r="AA500" i="1"/>
  <c r="AJ501" i="1"/>
  <c r="AI501" i="1" s="1"/>
  <c r="AZ502" i="1"/>
  <c r="AA504" i="1"/>
  <c r="AJ505" i="1"/>
  <c r="AI505" i="1" s="1"/>
  <c r="AZ506" i="1"/>
  <c r="AA508" i="1"/>
  <c r="AJ509" i="1"/>
  <c r="AI509" i="1" s="1"/>
  <c r="AZ510" i="1"/>
  <c r="AA512" i="1"/>
  <c r="AJ513" i="1"/>
  <c r="AI513" i="1" s="1"/>
  <c r="AZ514" i="1"/>
  <c r="AA516" i="1"/>
  <c r="AJ517" i="1"/>
  <c r="AI517" i="1" s="1"/>
  <c r="AZ518" i="1"/>
  <c r="AA520" i="1"/>
  <c r="AJ521" i="1"/>
  <c r="AI521" i="1" s="1"/>
  <c r="AZ522" i="1"/>
  <c r="AA524" i="1"/>
  <c r="AJ525" i="1"/>
  <c r="AI525" i="1" s="1"/>
  <c r="AZ526" i="1"/>
  <c r="AA528" i="1"/>
  <c r="AJ529" i="1"/>
  <c r="AI529" i="1" s="1"/>
  <c r="AZ530" i="1"/>
  <c r="AA532" i="1"/>
  <c r="AJ533" i="1"/>
  <c r="AI533" i="1" s="1"/>
  <c r="AZ534" i="1"/>
  <c r="AA536" i="1"/>
  <c r="AJ537" i="1"/>
  <c r="AI537" i="1" s="1"/>
  <c r="AZ538" i="1"/>
  <c r="AA540" i="1"/>
  <c r="AJ541" i="1"/>
  <c r="AI541" i="1" s="1"/>
  <c r="AZ542" i="1"/>
  <c r="AA544" i="1"/>
  <c r="AJ545" i="1"/>
  <c r="AI545" i="1" s="1"/>
  <c r="AZ546" i="1"/>
  <c r="AA548" i="1"/>
  <c r="AJ548" i="1"/>
  <c r="AI548" i="1" s="1"/>
  <c r="AA550" i="1"/>
  <c r="AJ550" i="1"/>
  <c r="AI550" i="1" s="1"/>
  <c r="AA552" i="1"/>
  <c r="AJ552" i="1"/>
  <c r="AI552" i="1" s="1"/>
  <c r="AA554" i="1"/>
  <c r="AJ554" i="1"/>
  <c r="AI554" i="1" s="1"/>
  <c r="AA556" i="1"/>
  <c r="AJ556" i="1"/>
  <c r="AI556" i="1" s="1"/>
  <c r="AA558" i="1"/>
  <c r="AJ558" i="1"/>
  <c r="AI558" i="1" s="1"/>
  <c r="AA560" i="1"/>
  <c r="AJ560" i="1"/>
  <c r="AI560" i="1" s="1"/>
  <c r="AA562" i="1"/>
  <c r="AJ562" i="1"/>
  <c r="AI562" i="1" s="1"/>
  <c r="AA564" i="1"/>
  <c r="AJ564" i="1"/>
  <c r="AI564" i="1" s="1"/>
  <c r="AA566" i="1"/>
  <c r="AJ566" i="1"/>
  <c r="AI566" i="1" s="1"/>
  <c r="AA568" i="1"/>
  <c r="AJ568" i="1"/>
  <c r="AI568" i="1" s="1"/>
  <c r="AA570" i="1"/>
  <c r="AJ570" i="1"/>
  <c r="AI570" i="1" s="1"/>
  <c r="AA572" i="1"/>
  <c r="AJ572" i="1"/>
  <c r="AI572" i="1" s="1"/>
  <c r="AA574" i="1"/>
  <c r="AJ574" i="1"/>
  <c r="AI574" i="1" s="1"/>
  <c r="AA576" i="1"/>
  <c r="AJ576" i="1"/>
  <c r="AI576" i="1" s="1"/>
  <c r="AA578" i="1"/>
  <c r="AJ578" i="1"/>
  <c r="AI578" i="1" s="1"/>
  <c r="AA580" i="1"/>
  <c r="AJ580" i="1"/>
  <c r="AA582" i="1"/>
  <c r="AJ582" i="1"/>
  <c r="AI582" i="1" s="1"/>
  <c r="AA584" i="1"/>
  <c r="AJ584" i="1"/>
  <c r="AI584" i="1" s="1"/>
  <c r="AA586" i="1"/>
  <c r="AJ586" i="1"/>
  <c r="AI586" i="1" s="1"/>
  <c r="AA588" i="1"/>
  <c r="AJ588" i="1"/>
  <c r="AI588" i="1" s="1"/>
  <c r="AA590" i="1"/>
  <c r="AJ590" i="1"/>
  <c r="AI590" i="1" s="1"/>
  <c r="AA592" i="1"/>
  <c r="AJ592" i="1"/>
  <c r="AI592" i="1" s="1"/>
  <c r="AA594" i="1"/>
  <c r="AJ594" i="1"/>
  <c r="AI594" i="1" s="1"/>
  <c r="AA596" i="1"/>
  <c r="AJ596" i="1"/>
  <c r="AI596" i="1" s="1"/>
  <c r="AA598" i="1"/>
  <c r="AJ598" i="1"/>
  <c r="AI598" i="1" s="1"/>
  <c r="AA600" i="1"/>
  <c r="AJ600" i="1"/>
  <c r="AI600" i="1" s="1"/>
  <c r="AA602" i="1"/>
  <c r="AJ602" i="1"/>
  <c r="AI602" i="1" s="1"/>
  <c r="AA604" i="1"/>
  <c r="AJ604" i="1"/>
  <c r="AI604" i="1" s="1"/>
  <c r="AC605" i="1"/>
  <c r="AA607" i="1"/>
  <c r="AZ607" i="1"/>
  <c r="AJ608" i="1"/>
  <c r="AI608" i="1" s="1"/>
  <c r="AA610" i="1"/>
  <c r="AZ610" i="1"/>
  <c r="AJ611" i="1"/>
  <c r="AI611" i="1" s="1"/>
  <c r="AC612" i="1"/>
  <c r="AA614" i="1"/>
  <c r="AZ614" i="1"/>
  <c r="AA617" i="1"/>
  <c r="AZ617" i="1"/>
  <c r="AJ618" i="1"/>
  <c r="AI618" i="1" s="1"/>
  <c r="AC619" i="1"/>
  <c r="AA621" i="1"/>
  <c r="AJ621" i="1"/>
  <c r="AI621" i="1" s="1"/>
  <c r="AC622" i="1"/>
  <c r="AA624" i="1"/>
  <c r="AZ624" i="1"/>
  <c r="AA627" i="1"/>
  <c r="AZ627" i="1"/>
  <c r="AJ628" i="1"/>
  <c r="AI628" i="1" s="1"/>
  <c r="AC629" i="1"/>
  <c r="AZ630" i="1"/>
  <c r="AZ632" i="1"/>
  <c r="AZ634" i="1"/>
  <c r="AZ636" i="1"/>
  <c r="AZ638" i="1"/>
  <c r="AZ640" i="1"/>
  <c r="AZ642" i="1"/>
  <c r="AZ644" i="1"/>
  <c r="AJ645" i="1"/>
  <c r="AI645" i="1" s="1"/>
  <c r="AJ646" i="1"/>
  <c r="AI646" i="1" s="1"/>
  <c r="AJ647" i="1"/>
  <c r="AI647" i="1" s="1"/>
  <c r="AJ648" i="1"/>
  <c r="AI648" i="1" s="1"/>
  <c r="AJ649" i="1"/>
  <c r="AI649" i="1" s="1"/>
  <c r="AJ650" i="1"/>
  <c r="AI650" i="1" s="1"/>
  <c r="AJ651" i="1"/>
  <c r="AI651" i="1" s="1"/>
  <c r="AJ652" i="1"/>
  <c r="AI652" i="1" s="1"/>
  <c r="AJ653" i="1"/>
  <c r="AI653" i="1" s="1"/>
  <c r="AJ654" i="1"/>
  <c r="AI654" i="1" s="1"/>
  <c r="AJ655" i="1"/>
  <c r="AI655" i="1" s="1"/>
  <c r="AJ656" i="1"/>
  <c r="AI656" i="1" s="1"/>
  <c r="AJ657" i="1"/>
  <c r="AI657" i="1" s="1"/>
  <c r="AJ658" i="1"/>
  <c r="AI658" i="1" s="1"/>
  <c r="AJ659" i="1"/>
  <c r="AI659" i="1" s="1"/>
  <c r="AJ660" i="1"/>
  <c r="AI660" i="1" s="1"/>
  <c r="AJ661" i="1"/>
  <c r="AI661" i="1" s="1"/>
  <c r="AJ662" i="1"/>
  <c r="AI662" i="1" s="1"/>
  <c r="AJ663" i="1"/>
  <c r="AI663" i="1" s="1"/>
  <c r="AJ664" i="1"/>
  <c r="AI664" i="1" s="1"/>
  <c r="AJ665" i="1"/>
  <c r="AI665" i="1" s="1"/>
  <c r="AJ666" i="1"/>
  <c r="AI666" i="1" s="1"/>
  <c r="AJ667" i="1"/>
  <c r="AJ668" i="1"/>
  <c r="AI668" i="1" s="1"/>
  <c r="AJ669" i="1"/>
  <c r="AI669" i="1" s="1"/>
  <c r="AJ670" i="1"/>
  <c r="AI670" i="1" s="1"/>
  <c r="AJ671" i="1"/>
  <c r="AI671" i="1" s="1"/>
  <c r="AJ672" i="1"/>
  <c r="AI672" i="1" s="1"/>
  <c r="AJ673" i="1"/>
  <c r="AI673" i="1" s="1"/>
  <c r="AJ674" i="1"/>
  <c r="AI674" i="1" s="1"/>
  <c r="AJ675" i="1"/>
  <c r="AI675" i="1" s="1"/>
  <c r="AJ676" i="1"/>
  <c r="AI676" i="1" s="1"/>
  <c r="AJ677" i="1"/>
  <c r="AI677" i="1" s="1"/>
  <c r="AJ678" i="1"/>
  <c r="AI678" i="1" s="1"/>
  <c r="AJ679" i="1"/>
  <c r="AI679" i="1" s="1"/>
  <c r="AJ680" i="1"/>
  <c r="AI680" i="1" s="1"/>
  <c r="AJ681" i="1"/>
  <c r="AI681" i="1" s="1"/>
  <c r="AJ682" i="1"/>
  <c r="AI682" i="1" s="1"/>
  <c r="AJ683" i="1"/>
  <c r="AI683" i="1" s="1"/>
  <c r="AJ684" i="1"/>
  <c r="AI684" i="1" s="1"/>
  <c r="AJ685" i="1"/>
  <c r="AI685" i="1" s="1"/>
  <c r="AJ686" i="1"/>
  <c r="AJ687" i="1"/>
  <c r="AI687" i="1" s="1"/>
  <c r="AJ688" i="1"/>
  <c r="AI688" i="1" s="1"/>
  <c r="AJ689" i="1"/>
  <c r="AI689" i="1" s="1"/>
  <c r="AJ690" i="1"/>
  <c r="AI690" i="1" s="1"/>
  <c r="AJ691" i="1"/>
  <c r="AI691" i="1" s="1"/>
  <c r="AJ692" i="1"/>
  <c r="AI692" i="1" s="1"/>
  <c r="AJ693" i="1"/>
  <c r="AI693" i="1" s="1"/>
  <c r="AJ694" i="1"/>
  <c r="AI694" i="1" s="1"/>
  <c r="AJ695" i="1"/>
  <c r="AJ696" i="1"/>
  <c r="AI696" i="1" s="1"/>
  <c r="AJ697" i="1"/>
  <c r="AI697" i="1" s="1"/>
  <c r="AJ698" i="1"/>
  <c r="AI698" i="1" s="1"/>
  <c r="AJ699" i="1"/>
  <c r="AI699" i="1" s="1"/>
  <c r="AJ700" i="1"/>
  <c r="AI700" i="1" s="1"/>
  <c r="AJ701" i="1"/>
  <c r="AI701" i="1" s="1"/>
  <c r="AJ702" i="1"/>
  <c r="AI702" i="1" s="1"/>
  <c r="AJ703" i="1"/>
  <c r="AI703" i="1" s="1"/>
  <c r="AJ704" i="1"/>
  <c r="AI704" i="1" s="1"/>
  <c r="AJ705" i="1"/>
  <c r="AI705" i="1" s="1"/>
  <c r="AJ706" i="1"/>
  <c r="AI706" i="1" s="1"/>
  <c r="AJ707" i="1"/>
  <c r="AJ708" i="1"/>
  <c r="AI708" i="1" s="1"/>
  <c r="AJ709" i="1"/>
  <c r="AI709" i="1" s="1"/>
  <c r="AJ710" i="1"/>
  <c r="AI710" i="1" s="1"/>
  <c r="AJ711" i="1"/>
  <c r="AI711" i="1" s="1"/>
  <c r="AJ712" i="1"/>
  <c r="AI712" i="1" s="1"/>
  <c r="AJ713" i="1"/>
  <c r="AJ714" i="1"/>
  <c r="AI714" i="1" s="1"/>
  <c r="AJ715" i="1"/>
  <c r="AI715" i="1" s="1"/>
  <c r="AJ716" i="1"/>
  <c r="AI716" i="1" s="1"/>
  <c r="AJ717" i="1"/>
  <c r="AI717" i="1" s="1"/>
  <c r="AJ718" i="1"/>
  <c r="AI718" i="1" s="1"/>
  <c r="AJ719" i="1"/>
  <c r="AI719" i="1" s="1"/>
  <c r="AJ720" i="1"/>
  <c r="AI720" i="1" s="1"/>
  <c r="AJ721" i="1"/>
  <c r="AI721" i="1" s="1"/>
  <c r="AJ722" i="1"/>
  <c r="AI722" i="1" s="1"/>
  <c r="AJ723" i="1"/>
  <c r="AI723" i="1" s="1"/>
  <c r="AJ724" i="1"/>
  <c r="AI724" i="1" s="1"/>
  <c r="AJ725" i="1"/>
  <c r="AI725" i="1" s="1"/>
  <c r="AJ726" i="1"/>
  <c r="AI726" i="1" s="1"/>
  <c r="AJ727" i="1"/>
  <c r="AI727" i="1" s="1"/>
  <c r="AJ728" i="1"/>
  <c r="AI728" i="1" s="1"/>
  <c r="AJ729" i="1"/>
  <c r="AI729" i="1" s="1"/>
  <c r="AJ730" i="1"/>
  <c r="AI730" i="1" s="1"/>
  <c r="AJ731" i="1"/>
  <c r="AI731" i="1" s="1"/>
  <c r="AJ732" i="1"/>
  <c r="AI732" i="1" s="1"/>
  <c r="AJ733" i="1"/>
  <c r="AI733" i="1" s="1"/>
  <c r="AJ734" i="1"/>
  <c r="AI734" i="1" s="1"/>
  <c r="AJ735" i="1"/>
  <c r="AI735" i="1" s="1"/>
  <c r="AJ736" i="1"/>
  <c r="AI736" i="1" s="1"/>
  <c r="AJ737" i="1"/>
  <c r="AI737" i="1" s="1"/>
  <c r="AJ738" i="1"/>
  <c r="AI738" i="1" s="1"/>
  <c r="AJ739" i="1"/>
  <c r="AI739" i="1" s="1"/>
  <c r="AJ740" i="1"/>
  <c r="AI740" i="1" s="1"/>
  <c r="AJ741" i="1"/>
  <c r="AI741" i="1" s="1"/>
  <c r="AJ742" i="1"/>
  <c r="AI742" i="1" s="1"/>
  <c r="AJ743" i="1"/>
  <c r="AI743" i="1" s="1"/>
  <c r="AJ744" i="1"/>
  <c r="AI744" i="1" s="1"/>
  <c r="AJ745" i="1"/>
  <c r="AI745" i="1" s="1"/>
  <c r="AJ746" i="1"/>
  <c r="AI746" i="1" s="1"/>
  <c r="AJ747" i="1"/>
  <c r="AI747" i="1" s="1"/>
  <c r="AJ748" i="1"/>
  <c r="AI748" i="1" s="1"/>
  <c r="AJ749" i="1"/>
  <c r="AI749" i="1" s="1"/>
  <c r="AJ750" i="1"/>
  <c r="AI750" i="1" s="1"/>
  <c r="AJ751" i="1"/>
  <c r="AI751" i="1" s="1"/>
  <c r="AJ752" i="1"/>
  <c r="AI752" i="1" s="1"/>
  <c r="AJ753" i="1"/>
  <c r="AI753" i="1" s="1"/>
  <c r="AJ754" i="1"/>
  <c r="AI754" i="1" s="1"/>
  <c r="AJ755" i="1"/>
  <c r="AI755" i="1" s="1"/>
  <c r="AJ756" i="1"/>
  <c r="AI756" i="1" s="1"/>
  <c r="AJ757" i="1"/>
  <c r="AI757" i="1" s="1"/>
  <c r="AJ758" i="1"/>
  <c r="AI758" i="1" s="1"/>
  <c r="AJ759" i="1"/>
  <c r="AI759" i="1" s="1"/>
  <c r="AJ760" i="1"/>
  <c r="AI760" i="1" s="1"/>
  <c r="AJ761" i="1"/>
  <c r="AI761" i="1" s="1"/>
  <c r="AJ762" i="1"/>
  <c r="AI762" i="1" s="1"/>
  <c r="AJ763" i="1"/>
  <c r="AI763" i="1" s="1"/>
  <c r="AJ764" i="1"/>
  <c r="AI764" i="1" s="1"/>
  <c r="AJ765" i="1"/>
  <c r="AI765" i="1" s="1"/>
  <c r="AJ766" i="1"/>
  <c r="AI766" i="1" s="1"/>
  <c r="AJ767" i="1"/>
  <c r="AI767" i="1" s="1"/>
  <c r="AJ768" i="1"/>
  <c r="AI768" i="1" s="1"/>
  <c r="AJ769" i="1"/>
  <c r="AI769" i="1" s="1"/>
  <c r="AJ770" i="1"/>
  <c r="AI770" i="1" s="1"/>
  <c r="AJ771" i="1"/>
  <c r="AI771" i="1" s="1"/>
  <c r="AJ772" i="1"/>
  <c r="AI772" i="1" s="1"/>
  <c r="AJ773" i="1"/>
  <c r="AI773" i="1" s="1"/>
  <c r="AJ774" i="1"/>
  <c r="AJ775" i="1"/>
  <c r="AI775" i="1" s="1"/>
  <c r="AJ776" i="1"/>
  <c r="AJ777" i="1"/>
  <c r="AI777" i="1" s="1"/>
  <c r="AJ778" i="1"/>
  <c r="AJ779" i="1"/>
  <c r="AI779" i="1" s="1"/>
  <c r="AJ780" i="1"/>
  <c r="AJ781" i="1"/>
  <c r="AI781" i="1" s="1"/>
  <c r="AJ782" i="1"/>
  <c r="AI782" i="1" s="1"/>
  <c r="AJ783" i="1"/>
  <c r="AI783" i="1" s="1"/>
  <c r="AJ784" i="1"/>
  <c r="AI784" i="1" s="1"/>
  <c r="AJ785" i="1"/>
  <c r="AI785" i="1" s="1"/>
  <c r="AJ786" i="1"/>
  <c r="AI786" i="1" s="1"/>
  <c r="AJ787" i="1"/>
  <c r="AI787" i="1" s="1"/>
  <c r="AJ788" i="1"/>
  <c r="AI788" i="1" s="1"/>
  <c r="AJ789" i="1"/>
  <c r="AI789" i="1" s="1"/>
  <c r="AJ790" i="1"/>
  <c r="AI790" i="1" s="1"/>
  <c r="AJ791" i="1"/>
  <c r="AI791" i="1" s="1"/>
  <c r="AJ792" i="1"/>
  <c r="AI792" i="1" s="1"/>
  <c r="AJ793" i="1"/>
  <c r="AI793" i="1" s="1"/>
  <c r="AJ794" i="1"/>
  <c r="AI794" i="1" s="1"/>
  <c r="AJ795" i="1"/>
  <c r="AI795" i="1" s="1"/>
  <c r="AJ796" i="1"/>
  <c r="AI796" i="1" s="1"/>
  <c r="AJ797" i="1"/>
  <c r="AI797" i="1" s="1"/>
  <c r="AJ798" i="1"/>
  <c r="AI798" i="1" s="1"/>
  <c r="AJ799" i="1"/>
  <c r="AI799" i="1" s="1"/>
  <c r="AJ800" i="1"/>
  <c r="AI800" i="1" s="1"/>
  <c r="AJ801" i="1"/>
  <c r="AI801" i="1" s="1"/>
  <c r="AJ802" i="1"/>
  <c r="AI802" i="1" s="1"/>
  <c r="AJ803" i="1"/>
  <c r="AI803" i="1" s="1"/>
  <c r="AJ804" i="1"/>
  <c r="AI804" i="1" s="1"/>
  <c r="AJ805" i="1"/>
  <c r="AI805" i="1" s="1"/>
  <c r="AJ806" i="1"/>
  <c r="AI806" i="1" s="1"/>
  <c r="AJ807" i="1"/>
  <c r="AI807" i="1" s="1"/>
  <c r="AJ808" i="1"/>
  <c r="AI808" i="1" s="1"/>
  <c r="AJ809" i="1"/>
  <c r="AI809" i="1" s="1"/>
  <c r="AJ810" i="1"/>
  <c r="AI810" i="1" s="1"/>
  <c r="AJ811" i="1"/>
  <c r="AI811" i="1" s="1"/>
  <c r="AJ812" i="1"/>
  <c r="AI812" i="1" s="1"/>
  <c r="AJ813" i="1"/>
  <c r="AI813" i="1" s="1"/>
  <c r="AJ814" i="1"/>
  <c r="AI814" i="1" s="1"/>
  <c r="AJ815" i="1"/>
  <c r="AI815" i="1" s="1"/>
  <c r="AJ816" i="1"/>
  <c r="AI816" i="1" s="1"/>
  <c r="AJ817" i="1"/>
  <c r="AI817" i="1" s="1"/>
  <c r="AJ818" i="1"/>
  <c r="AI818" i="1" s="1"/>
  <c r="AJ819" i="1"/>
  <c r="AI819" i="1" s="1"/>
  <c r="AJ820" i="1"/>
  <c r="AI820" i="1" s="1"/>
  <c r="AJ821" i="1"/>
  <c r="AI821" i="1" s="1"/>
  <c r="AJ822" i="1"/>
  <c r="AI822" i="1" s="1"/>
  <c r="AJ823" i="1"/>
  <c r="AI823" i="1" s="1"/>
  <c r="AJ824" i="1"/>
  <c r="AI824" i="1" s="1"/>
  <c r="AJ825" i="1"/>
  <c r="AI825" i="1" s="1"/>
  <c r="AJ826" i="1"/>
  <c r="AJ827" i="1"/>
  <c r="AI827" i="1" s="1"/>
  <c r="AJ828" i="1"/>
  <c r="AI828" i="1" s="1"/>
  <c r="AJ829" i="1"/>
  <c r="AJ830" i="1"/>
  <c r="AI830" i="1" s="1"/>
  <c r="AJ831" i="1"/>
  <c r="AI831" i="1" s="1"/>
  <c r="AJ832" i="1"/>
  <c r="AI832" i="1" s="1"/>
  <c r="AJ833" i="1"/>
  <c r="AI833" i="1" s="1"/>
  <c r="AJ834" i="1"/>
  <c r="AI834" i="1" s="1"/>
  <c r="AJ835" i="1"/>
  <c r="AI835" i="1" s="1"/>
  <c r="AJ836" i="1"/>
  <c r="AI836" i="1" s="1"/>
  <c r="AJ837" i="1"/>
  <c r="AI837" i="1" s="1"/>
  <c r="AJ838" i="1"/>
  <c r="AI838" i="1" s="1"/>
  <c r="AJ839" i="1"/>
  <c r="AI839" i="1" s="1"/>
  <c r="AJ840" i="1"/>
  <c r="AJ841" i="1"/>
  <c r="AI841" i="1" s="1"/>
  <c r="AJ842" i="1"/>
  <c r="AI842" i="1" s="1"/>
  <c r="AJ843" i="1"/>
  <c r="AI843" i="1" s="1"/>
  <c r="AJ844" i="1"/>
  <c r="AI844" i="1" s="1"/>
  <c r="AJ845" i="1"/>
  <c r="AJ846" i="1"/>
  <c r="AI846" i="1" s="1"/>
  <c r="AJ847" i="1"/>
  <c r="AI847" i="1" s="1"/>
  <c r="AJ848" i="1"/>
  <c r="AI848" i="1" s="1"/>
  <c r="AJ849" i="1"/>
  <c r="AI849" i="1" s="1"/>
  <c r="AJ850" i="1"/>
  <c r="AI850" i="1" s="1"/>
  <c r="AJ851" i="1"/>
  <c r="AI851" i="1" s="1"/>
  <c r="AJ852" i="1"/>
  <c r="AJ853" i="1"/>
  <c r="AI853" i="1" s="1"/>
  <c r="AJ854" i="1"/>
  <c r="AI854" i="1" s="1"/>
  <c r="AJ855" i="1"/>
  <c r="AI855" i="1" s="1"/>
  <c r="AJ856" i="1"/>
  <c r="AI856" i="1" s="1"/>
  <c r="AJ857" i="1"/>
  <c r="AI857" i="1" s="1"/>
  <c r="AJ858" i="1"/>
  <c r="AI858" i="1" s="1"/>
  <c r="AJ859" i="1"/>
  <c r="AJ860" i="1"/>
  <c r="AI860" i="1" s="1"/>
  <c r="AJ861" i="1"/>
  <c r="AI861" i="1" s="1"/>
  <c r="AJ862" i="1"/>
  <c r="AI862" i="1" s="1"/>
  <c r="AJ863" i="1"/>
  <c r="AI863" i="1" s="1"/>
  <c r="AJ864" i="1"/>
  <c r="AI864" i="1" s="1"/>
  <c r="AJ865" i="1"/>
  <c r="AI865" i="1" s="1"/>
  <c r="AJ866" i="1"/>
  <c r="AI132" i="1"/>
  <c r="AZ133" i="1"/>
  <c r="AZ164" i="1"/>
  <c r="AI165" i="1"/>
  <c r="AZ235" i="1"/>
  <c r="AI288" i="1"/>
  <c r="BC333" i="1"/>
  <c r="AI346" i="1"/>
  <c r="BC355" i="1"/>
  <c r="BC363" i="1"/>
  <c r="BC371" i="1"/>
  <c r="BC379" i="1"/>
  <c r="BC387" i="1"/>
  <c r="BC395" i="1"/>
  <c r="BC403" i="1"/>
  <c r="BC411" i="1"/>
  <c r="BC419" i="1"/>
  <c r="BC431" i="1"/>
  <c r="BC439" i="1"/>
  <c r="BC443" i="1"/>
  <c r="BC447" i="1"/>
  <c r="BC451" i="1"/>
  <c r="AJ455" i="1"/>
  <c r="AI455" i="1" s="1"/>
  <c r="AJ459" i="1"/>
  <c r="AI459" i="1" s="1"/>
  <c r="AJ465" i="1"/>
  <c r="AJ469" i="1"/>
  <c r="AI469" i="1" s="1"/>
  <c r="BC473" i="1"/>
  <c r="BC478" i="1"/>
  <c r="BC482" i="1"/>
  <c r="AA489" i="1"/>
  <c r="AJ490" i="1"/>
  <c r="AI490" i="1" s="1"/>
  <c r="AA493" i="1"/>
  <c r="AJ494" i="1"/>
  <c r="AI494" i="1" s="1"/>
  <c r="AA497" i="1"/>
  <c r="AJ498" i="1"/>
  <c r="AI498" i="1" s="1"/>
  <c r="AA501" i="1"/>
  <c r="AJ502" i="1"/>
  <c r="AI502" i="1" s="1"/>
  <c r="AA505" i="1"/>
  <c r="AJ506" i="1"/>
  <c r="AI506" i="1" s="1"/>
  <c r="AA509" i="1"/>
  <c r="AJ510" i="1"/>
  <c r="AI510" i="1" s="1"/>
  <c r="AA513" i="1"/>
  <c r="AJ514" i="1"/>
  <c r="AI514" i="1" s="1"/>
  <c r="AA517" i="1"/>
  <c r="AJ518" i="1"/>
  <c r="AI518" i="1" s="1"/>
  <c r="AA521" i="1"/>
  <c r="AJ522" i="1"/>
  <c r="AI522" i="1" s="1"/>
  <c r="AA525" i="1"/>
  <c r="AJ526" i="1"/>
  <c r="AI526" i="1" s="1"/>
  <c r="AA529" i="1"/>
  <c r="AJ530" i="1"/>
  <c r="AI530" i="1" s="1"/>
  <c r="AA533" i="1"/>
  <c r="AJ534" i="1"/>
  <c r="AI534" i="1" s="1"/>
  <c r="AA537" i="1"/>
  <c r="AJ538" i="1"/>
  <c r="AI538" i="1" s="1"/>
  <c r="AA541" i="1"/>
  <c r="AJ542" i="1"/>
  <c r="AI542" i="1" s="1"/>
  <c r="AA545" i="1"/>
  <c r="AJ546" i="1"/>
  <c r="AI546" i="1" s="1"/>
  <c r="AZ551" i="1"/>
  <c r="AJ553" i="1"/>
  <c r="AA555" i="1"/>
  <c r="AZ559" i="1"/>
  <c r="AJ561" i="1"/>
  <c r="AA563" i="1"/>
  <c r="AZ567" i="1"/>
  <c r="AJ569" i="1"/>
  <c r="AA571" i="1"/>
  <c r="AZ575" i="1"/>
  <c r="AJ577" i="1"/>
  <c r="AA579" i="1"/>
  <c r="AZ583" i="1"/>
  <c r="AJ585" i="1"/>
  <c r="AA587" i="1"/>
  <c r="AZ591" i="1"/>
  <c r="AJ593" i="1"/>
  <c r="AA595" i="1"/>
  <c r="AI599" i="1"/>
  <c r="AZ599" i="1"/>
  <c r="AJ601" i="1"/>
  <c r="AA603" i="1"/>
  <c r="AA606" i="1"/>
  <c r="AJ606" i="1"/>
  <c r="AJ609" i="1"/>
  <c r="AI612" i="1"/>
  <c r="AA616" i="1"/>
  <c r="AJ616" i="1"/>
  <c r="AI619" i="1"/>
  <c r="AZ622" i="1"/>
  <c r="AJ624" i="1"/>
  <c r="AI624" i="1" s="1"/>
  <c r="AZ626" i="1"/>
  <c r="AC627" i="1"/>
  <c r="AC628" i="1"/>
  <c r="AZ629" i="1"/>
  <c r="AI631" i="1"/>
  <c r="AJ632" i="1"/>
  <c r="AI632" i="1" s="1"/>
  <c r="AA636" i="1"/>
  <c r="AZ637" i="1"/>
  <c r="AI639" i="1"/>
  <c r="AJ640" i="1"/>
  <c r="AI640" i="1" s="1"/>
  <c r="AA644" i="1"/>
  <c r="AC714" i="1"/>
  <c r="AC715" i="1"/>
  <c r="AC717" i="1"/>
  <c r="AC718" i="1"/>
  <c r="AC720" i="1"/>
  <c r="AC721" i="1"/>
  <c r="AC723" i="1"/>
  <c r="AC724" i="1"/>
  <c r="AC726" i="1"/>
  <c r="AC727" i="1"/>
  <c r="AC841" i="1"/>
  <c r="AC846" i="1"/>
  <c r="AC853" i="1"/>
  <c r="AC860" i="1"/>
  <c r="AC867" i="1"/>
  <c r="BC868" i="1"/>
  <c r="AJ869" i="1"/>
  <c r="AI869" i="1" s="1"/>
  <c r="BC872" i="1"/>
  <c r="AJ873" i="1"/>
  <c r="AI873" i="1" s="1"/>
  <c r="BC876" i="1"/>
  <c r="AJ877" i="1"/>
  <c r="AI877" i="1" s="1"/>
  <c r="BC880" i="1"/>
  <c r="AJ881" i="1"/>
  <c r="AI881" i="1" s="1"/>
  <c r="BC884" i="1"/>
  <c r="AJ885" i="1"/>
  <c r="AI885" i="1" s="1"/>
  <c r="BC888" i="1"/>
  <c r="AJ889" i="1"/>
  <c r="AI889" i="1" s="1"/>
  <c r="BC892" i="1"/>
  <c r="AJ893" i="1"/>
  <c r="AI893" i="1" s="1"/>
  <c r="BC896" i="1"/>
  <c r="AJ897" i="1"/>
  <c r="AI897" i="1" s="1"/>
  <c r="BC900" i="1"/>
  <c r="AJ901" i="1"/>
  <c r="BC904" i="1"/>
  <c r="AJ905" i="1"/>
  <c r="AI905" i="1" s="1"/>
  <c r="BC908" i="1"/>
  <c r="AJ909" i="1"/>
  <c r="AI909" i="1" s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BC36" i="1"/>
  <c r="AI224" i="1"/>
  <c r="AA248" i="1"/>
  <c r="AZ299" i="1"/>
  <c r="AI300" i="1"/>
  <c r="BC313" i="1"/>
  <c r="AI316" i="1"/>
  <c r="AJ322" i="1"/>
  <c r="AI322" i="1" s="1"/>
  <c r="BC325" i="1"/>
  <c r="AZ326" i="1"/>
  <c r="AA339" i="1"/>
  <c r="BC359" i="1"/>
  <c r="BC367" i="1"/>
  <c r="BC375" i="1"/>
  <c r="BC383" i="1"/>
  <c r="BC391" i="1"/>
  <c r="BC399" i="1"/>
  <c r="BC407" i="1"/>
  <c r="BC415" i="1"/>
  <c r="BC423" i="1"/>
  <c r="AC426" i="1"/>
  <c r="BC427" i="1"/>
  <c r="BC435" i="1"/>
  <c r="BC440" i="1"/>
  <c r="BC444" i="1"/>
  <c r="BC448" i="1"/>
  <c r="BC452" i="1"/>
  <c r="AJ456" i="1"/>
  <c r="AJ460" i="1"/>
  <c r="AI460" i="1" s="1"/>
  <c r="AJ464" i="1"/>
  <c r="AJ468" i="1"/>
  <c r="AI468" i="1" s="1"/>
  <c r="BC471" i="1"/>
  <c r="BC475" i="1"/>
  <c r="BC479" i="1"/>
  <c r="BC483" i="1"/>
  <c r="AZ487" i="1"/>
  <c r="AI488" i="1"/>
  <c r="AA490" i="1"/>
  <c r="AZ491" i="1"/>
  <c r="AI492" i="1"/>
  <c r="AA494" i="1"/>
  <c r="AZ495" i="1"/>
  <c r="AI496" i="1"/>
  <c r="AA498" i="1"/>
  <c r="AZ499" i="1"/>
  <c r="AI500" i="1"/>
  <c r="AA502" i="1"/>
  <c r="AZ503" i="1"/>
  <c r="AI504" i="1"/>
  <c r="AA506" i="1"/>
  <c r="AZ507" i="1"/>
  <c r="AI508" i="1"/>
  <c r="AA510" i="1"/>
  <c r="AZ511" i="1"/>
  <c r="AI512" i="1"/>
  <c r="AA514" i="1"/>
  <c r="AZ515" i="1"/>
  <c r="AI516" i="1"/>
  <c r="AA518" i="1"/>
  <c r="AZ519" i="1"/>
  <c r="AI520" i="1"/>
  <c r="AA522" i="1"/>
  <c r="AZ523" i="1"/>
  <c r="AI524" i="1"/>
  <c r="AA526" i="1"/>
  <c r="AI527" i="1"/>
  <c r="AZ527" i="1"/>
  <c r="AI528" i="1"/>
  <c r="AA530" i="1"/>
  <c r="AZ531" i="1"/>
  <c r="AI532" i="1"/>
  <c r="AA534" i="1"/>
  <c r="AZ535" i="1"/>
  <c r="AI536" i="1"/>
  <c r="AA538" i="1"/>
  <c r="AZ539" i="1"/>
  <c r="AI540" i="1"/>
  <c r="AA542" i="1"/>
  <c r="AZ543" i="1"/>
  <c r="AI544" i="1"/>
  <c r="AA546" i="1"/>
  <c r="AI547" i="1"/>
  <c r="AZ547" i="1"/>
  <c r="AJ549" i="1"/>
  <c r="AA551" i="1"/>
  <c r="AZ555" i="1"/>
  <c r="AJ557" i="1"/>
  <c r="AA559" i="1"/>
  <c r="AI563" i="1"/>
  <c r="AZ563" i="1"/>
  <c r="AJ565" i="1"/>
  <c r="AA567" i="1"/>
  <c r="AZ571" i="1"/>
  <c r="AJ573" i="1"/>
  <c r="AA575" i="1"/>
  <c r="AZ579" i="1"/>
  <c r="AJ581" i="1"/>
  <c r="AA583" i="1"/>
  <c r="AZ587" i="1"/>
  <c r="AJ589" i="1"/>
  <c r="AA591" i="1"/>
  <c r="AZ595" i="1"/>
  <c r="AJ597" i="1"/>
  <c r="AA599" i="1"/>
  <c r="AI603" i="1"/>
  <c r="AZ603" i="1"/>
  <c r="AI605" i="1"/>
  <c r="AA613" i="1"/>
  <c r="AJ613" i="1"/>
  <c r="AI615" i="1"/>
  <c r="AA620" i="1"/>
  <c r="AJ620" i="1"/>
  <c r="AA622" i="1"/>
  <c r="AZ623" i="1"/>
  <c r="AC624" i="1"/>
  <c r="AZ625" i="1"/>
  <c r="AJ627" i="1"/>
  <c r="AI627" i="1" s="1"/>
  <c r="AA629" i="1"/>
  <c r="AA632" i="1"/>
  <c r="AZ633" i="1"/>
  <c r="AI635" i="1"/>
  <c r="AJ636" i="1"/>
  <c r="AI636" i="1" s="1"/>
  <c r="AA640" i="1"/>
  <c r="AZ641" i="1"/>
  <c r="AI643" i="1"/>
  <c r="AJ644" i="1"/>
  <c r="AI644" i="1" s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AJ867" i="1"/>
  <c r="AI867" i="1" s="1"/>
  <c r="BC870" i="1"/>
  <c r="AJ871" i="1"/>
  <c r="AI871" i="1" s="1"/>
  <c r="BC874" i="1"/>
  <c r="AJ875" i="1"/>
  <c r="AI875" i="1" s="1"/>
  <c r="BC878" i="1"/>
  <c r="AJ879" i="1"/>
  <c r="AI879" i="1" s="1"/>
  <c r="BC882" i="1"/>
  <c r="AJ883" i="1"/>
  <c r="AI883" i="1" s="1"/>
  <c r="BC886" i="1"/>
  <c r="AJ887" i="1"/>
  <c r="AI887" i="1" s="1"/>
  <c r="BC890" i="1"/>
  <c r="AJ891" i="1"/>
  <c r="AI891" i="1" s="1"/>
  <c r="BC894" i="1"/>
  <c r="AJ895" i="1"/>
  <c r="AI895" i="1" s="1"/>
  <c r="BC898" i="1"/>
  <c r="AJ899" i="1"/>
  <c r="AI899" i="1" s="1"/>
  <c r="BC902" i="1"/>
  <c r="AJ903" i="1"/>
  <c r="AI903" i="1" s="1"/>
  <c r="BC906" i="1"/>
  <c r="AJ907" i="1"/>
  <c r="AI907" i="1" s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AZ243" i="1"/>
  <c r="AI320" i="1"/>
  <c r="AJ443" i="1"/>
  <c r="AI443" i="1" s="1"/>
  <c r="AJ446" i="1"/>
  <c r="AJ451" i="1"/>
  <c r="AI451" i="1" s="1"/>
  <c r="AJ454" i="1"/>
  <c r="AI454" i="1" s="1"/>
  <c r="BC456" i="1"/>
  <c r="BC461" i="1"/>
  <c r="BC466" i="1"/>
  <c r="BC469" i="1"/>
  <c r="BC474" i="1"/>
  <c r="AJ551" i="1"/>
  <c r="AI551" i="1" s="1"/>
  <c r="AI553" i="1"/>
  <c r="AZ557" i="1"/>
  <c r="AA561" i="1"/>
  <c r="AJ567" i="1"/>
  <c r="AI567" i="1" s="1"/>
  <c r="AI569" i="1"/>
  <c r="AZ573" i="1"/>
  <c r="AA577" i="1"/>
  <c r="AJ583" i="1"/>
  <c r="AI583" i="1" s="1"/>
  <c r="AI585" i="1"/>
  <c r="AZ589" i="1"/>
  <c r="AA593" i="1"/>
  <c r="AJ599" i="1"/>
  <c r="AI601" i="1"/>
  <c r="AZ605" i="1"/>
  <c r="AZ606" i="1"/>
  <c r="AC607" i="1"/>
  <c r="AC608" i="1"/>
  <c r="AI609" i="1"/>
  <c r="AJ614" i="1"/>
  <c r="AI614" i="1" s="1"/>
  <c r="AZ619" i="1"/>
  <c r="AZ620" i="1"/>
  <c r="AA623" i="1"/>
  <c r="AA626" i="1"/>
  <c r="AA634" i="1"/>
  <c r="AI637" i="1"/>
  <c r="AZ639" i="1"/>
  <c r="AJ642" i="1"/>
  <c r="AI642" i="1" s="1"/>
  <c r="AJ870" i="1"/>
  <c r="AI870" i="1" s="1"/>
  <c r="AJ874" i="1"/>
  <c r="AI874" i="1" s="1"/>
  <c r="AJ878" i="1"/>
  <c r="AI878" i="1" s="1"/>
  <c r="AJ882" i="1"/>
  <c r="AI882" i="1" s="1"/>
  <c r="AJ886" i="1"/>
  <c r="AI886" i="1" s="1"/>
  <c r="AJ890" i="1"/>
  <c r="AI890" i="1" s="1"/>
  <c r="AJ894" i="1"/>
  <c r="AI894" i="1" s="1"/>
  <c r="AJ898" i="1"/>
  <c r="AI898" i="1" s="1"/>
  <c r="AJ902" i="1"/>
  <c r="AI902" i="1" s="1"/>
  <c r="AJ906" i="1"/>
  <c r="AZ910" i="1"/>
  <c r="AA912" i="1"/>
  <c r="AI913" i="1"/>
  <c r="AZ914" i="1"/>
  <c r="AA916" i="1"/>
  <c r="AI917" i="1"/>
  <c r="AZ918" i="1"/>
  <c r="AA920" i="1"/>
  <c r="AI921" i="1"/>
  <c r="AZ922" i="1"/>
  <c r="AZ924" i="1"/>
  <c r="AZ926" i="1"/>
  <c r="AI928" i="1"/>
  <c r="AZ929" i="1"/>
  <c r="AI931" i="1"/>
  <c r="AZ932" i="1"/>
  <c r="AA934" i="1"/>
  <c r="AZ935" i="1"/>
  <c r="AI937" i="1"/>
  <c r="AZ938" i="1"/>
  <c r="AA940" i="1"/>
  <c r="AI941" i="1"/>
  <c r="AC942" i="1"/>
  <c r="AA943" i="1"/>
  <c r="AI943" i="1"/>
  <c r="AZ944" i="1"/>
  <c r="AA945" i="1"/>
  <c r="AI945" i="1"/>
  <c r="BC947" i="1"/>
  <c r="AZ948" i="1"/>
  <c r="AA949" i="1"/>
  <c r="AI949" i="1"/>
  <c r="BC951" i="1"/>
  <c r="AZ952" i="1"/>
  <c r="AA953" i="1"/>
  <c r="AI953" i="1"/>
  <c r="BC955" i="1"/>
  <c r="AZ956" i="1"/>
  <c r="AA957" i="1"/>
  <c r="AI957" i="1"/>
  <c r="BC959" i="1"/>
  <c r="AZ960" i="1"/>
  <c r="AA961" i="1"/>
  <c r="AI961" i="1"/>
  <c r="AC963" i="1"/>
  <c r="BC963" i="1"/>
  <c r="AZ964" i="1"/>
  <c r="AA965" i="1"/>
  <c r="AI965" i="1"/>
  <c r="AC967" i="1"/>
  <c r="BC967" i="1"/>
  <c r="AZ968" i="1"/>
  <c r="AA969" i="1"/>
  <c r="AI969" i="1"/>
  <c r="AC971" i="1"/>
  <c r="BC971" i="1"/>
  <c r="AZ972" i="1"/>
  <c r="AA973" i="1"/>
  <c r="AI973" i="1"/>
  <c r="AC975" i="1"/>
  <c r="BC975" i="1"/>
  <c r="AZ976" i="1"/>
  <c r="AA977" i="1"/>
  <c r="AI977" i="1"/>
  <c r="BC979" i="1"/>
  <c r="AZ980" i="1"/>
  <c r="AA981" i="1"/>
  <c r="AI981" i="1"/>
  <c r="AC983" i="1"/>
  <c r="BC983" i="1"/>
  <c r="AZ984" i="1"/>
  <c r="AA985" i="1"/>
  <c r="AI985" i="1"/>
  <c r="BC987" i="1"/>
  <c r="AZ988" i="1"/>
  <c r="AA989" i="1"/>
  <c r="AI989" i="1"/>
  <c r="BC991" i="1"/>
  <c r="AZ992" i="1"/>
  <c r="AA993" i="1"/>
  <c r="AI993" i="1"/>
  <c r="AC995" i="1"/>
  <c r="BC995" i="1"/>
  <c r="AZ996" i="1"/>
  <c r="AA997" i="1"/>
  <c r="AI997" i="1"/>
  <c r="AC999" i="1"/>
  <c r="BC999" i="1"/>
  <c r="AZ1000" i="1"/>
  <c r="AA1001" i="1"/>
  <c r="AI1001" i="1"/>
  <c r="BC1003" i="1"/>
  <c r="AZ1004" i="1"/>
  <c r="AA1005" i="1"/>
  <c r="AI1005" i="1"/>
  <c r="AC1007" i="1"/>
  <c r="BC1007" i="1"/>
  <c r="AZ1008" i="1"/>
  <c r="AA1009" i="1"/>
  <c r="AI1009" i="1"/>
  <c r="AC1011" i="1"/>
  <c r="BC1011" i="1"/>
  <c r="AZ1012" i="1"/>
  <c r="AA1013" i="1"/>
  <c r="AI1013" i="1"/>
  <c r="BC1015" i="1"/>
  <c r="AZ1016" i="1"/>
  <c r="AA1017" i="1"/>
  <c r="AZ1017" i="1"/>
  <c r="AA1018" i="1"/>
  <c r="AZ1018" i="1"/>
  <c r="AA1019" i="1"/>
  <c r="AZ1019" i="1"/>
  <c r="AA1020" i="1"/>
  <c r="AZ1020" i="1"/>
  <c r="AA1021" i="1"/>
  <c r="AZ1021" i="1"/>
  <c r="AA1022" i="1"/>
  <c r="AZ1022" i="1"/>
  <c r="AA1023" i="1"/>
  <c r="AZ1023" i="1"/>
  <c r="AA1024" i="1"/>
  <c r="AZ1024" i="1"/>
  <c r="AA1025" i="1"/>
  <c r="AZ1025" i="1"/>
  <c r="AA1026" i="1"/>
  <c r="AZ1026" i="1"/>
  <c r="AA1027" i="1"/>
  <c r="AZ1027" i="1"/>
  <c r="AA1028" i="1"/>
  <c r="AZ1028" i="1"/>
  <c r="AA1029" i="1"/>
  <c r="AZ1029" i="1"/>
  <c r="AA1030" i="1"/>
  <c r="AZ1030" i="1"/>
  <c r="AA1031" i="1"/>
  <c r="AZ1031" i="1"/>
  <c r="AA1032" i="1"/>
  <c r="AZ1032" i="1"/>
  <c r="AA1033" i="1"/>
  <c r="AZ1033" i="1"/>
  <c r="AA1034" i="1"/>
  <c r="AZ1034" i="1"/>
  <c r="AA1035" i="1"/>
  <c r="AZ1035" i="1"/>
  <c r="AA1036" i="1"/>
  <c r="AZ1036" i="1"/>
  <c r="AA1037" i="1"/>
  <c r="AZ1037" i="1"/>
  <c r="AA1038" i="1"/>
  <c r="AZ1038" i="1"/>
  <c r="AA1039" i="1"/>
  <c r="AZ1039" i="1"/>
  <c r="AA1040" i="1"/>
  <c r="AZ1040" i="1"/>
  <c r="AA1041" i="1"/>
  <c r="AZ1041" i="1"/>
  <c r="AA1042" i="1"/>
  <c r="AZ1042" i="1"/>
  <c r="AA1043" i="1"/>
  <c r="AZ1043" i="1"/>
  <c r="AA1044" i="1"/>
  <c r="AZ1044" i="1"/>
  <c r="AA1045" i="1"/>
  <c r="AZ1045" i="1"/>
  <c r="AA1046" i="1"/>
  <c r="AZ1046" i="1"/>
  <c r="AA1047" i="1"/>
  <c r="AZ1047" i="1"/>
  <c r="AA1048" i="1"/>
  <c r="AZ1048" i="1"/>
  <c r="AA1049" i="1"/>
  <c r="AZ1049" i="1"/>
  <c r="AA1050" i="1"/>
  <c r="AZ1050" i="1"/>
  <c r="AA1051" i="1"/>
  <c r="AZ1051" i="1"/>
  <c r="AA1052" i="1"/>
  <c r="AZ1052" i="1"/>
  <c r="AA1053" i="1"/>
  <c r="AZ1053" i="1"/>
  <c r="AA1054" i="1"/>
  <c r="AZ1054" i="1"/>
  <c r="AA1055" i="1"/>
  <c r="AZ1055" i="1"/>
  <c r="AA1056" i="1"/>
  <c r="AZ1056" i="1"/>
  <c r="AA1057" i="1"/>
  <c r="AZ1057" i="1"/>
  <c r="AA1058" i="1"/>
  <c r="AZ1058" i="1"/>
  <c r="AA1059" i="1"/>
  <c r="AZ1059" i="1"/>
  <c r="AA1060" i="1"/>
  <c r="AZ1060" i="1"/>
  <c r="AA1061" i="1"/>
  <c r="AZ1061" i="1"/>
  <c r="AA1062" i="1"/>
  <c r="AZ1062" i="1"/>
  <c r="AA1063" i="1"/>
  <c r="AZ1063" i="1"/>
  <c r="AA1064" i="1"/>
  <c r="AZ1064" i="1"/>
  <c r="AA1065" i="1"/>
  <c r="AZ1065" i="1"/>
  <c r="AA1066" i="1"/>
  <c r="AZ1066" i="1"/>
  <c r="AA1067" i="1"/>
  <c r="AZ1067" i="1"/>
  <c r="AA1068" i="1"/>
  <c r="AZ1068" i="1"/>
  <c r="AA1069" i="1"/>
  <c r="AZ1069" i="1"/>
  <c r="AA1070" i="1"/>
  <c r="AZ1070" i="1"/>
  <c r="AA1071" i="1"/>
  <c r="AZ1071" i="1"/>
  <c r="AA1072" i="1"/>
  <c r="AZ1072" i="1"/>
  <c r="AA1073" i="1"/>
  <c r="AZ1073" i="1"/>
  <c r="AA1074" i="1"/>
  <c r="AZ1074" i="1"/>
  <c r="AA1075" i="1"/>
  <c r="AZ1075" i="1"/>
  <c r="AA1076" i="1"/>
  <c r="AZ1076" i="1"/>
  <c r="AA1077" i="1"/>
  <c r="AZ1077" i="1"/>
  <c r="AA1078" i="1"/>
  <c r="AZ1078" i="1"/>
  <c r="AA1079" i="1"/>
  <c r="AZ1079" i="1"/>
  <c r="AA1080" i="1"/>
  <c r="AZ1080" i="1"/>
  <c r="AA1081" i="1"/>
  <c r="AZ1081" i="1"/>
  <c r="AA1082" i="1"/>
  <c r="AZ1082" i="1"/>
  <c r="AA1083" i="1"/>
  <c r="AZ1083" i="1"/>
  <c r="AA1084" i="1"/>
  <c r="AZ1084" i="1"/>
  <c r="AA1085" i="1"/>
  <c r="AZ1085" i="1"/>
  <c r="AA1086" i="1"/>
  <c r="AZ1086" i="1"/>
  <c r="AA1087" i="1"/>
  <c r="AZ1087" i="1"/>
  <c r="AA1088" i="1"/>
  <c r="AZ1088" i="1"/>
  <c r="AA1089" i="1"/>
  <c r="AZ1089" i="1"/>
  <c r="AA1090" i="1"/>
  <c r="AZ1090" i="1"/>
  <c r="AA1091" i="1"/>
  <c r="AZ1091" i="1"/>
  <c r="AA1092" i="1"/>
  <c r="AZ1092" i="1"/>
  <c r="AA1093" i="1"/>
  <c r="AZ1093" i="1"/>
  <c r="AA1094" i="1"/>
  <c r="AZ1094" i="1"/>
  <c r="AA1095" i="1"/>
  <c r="AZ1095" i="1"/>
  <c r="AA1096" i="1"/>
  <c r="AZ1096" i="1"/>
  <c r="AA1097" i="1"/>
  <c r="AZ1097" i="1"/>
  <c r="AA1098" i="1"/>
  <c r="AZ1098" i="1"/>
  <c r="AA1099" i="1"/>
  <c r="AZ1099" i="1"/>
  <c r="AA1100" i="1"/>
  <c r="AZ1100" i="1"/>
  <c r="AA1101" i="1"/>
  <c r="AZ1101" i="1"/>
  <c r="AA1102" i="1"/>
  <c r="AZ1102" i="1"/>
  <c r="AA1103" i="1"/>
  <c r="AZ1103" i="1"/>
  <c r="AA1104" i="1"/>
  <c r="AZ1104" i="1"/>
  <c r="AA1105" i="1"/>
  <c r="AZ1105" i="1"/>
  <c r="AA1106" i="1"/>
  <c r="AZ1106" i="1"/>
  <c r="AA1107" i="1"/>
  <c r="AZ1107" i="1"/>
  <c r="AA1108" i="1"/>
  <c r="AZ1108" i="1"/>
  <c r="AA1109" i="1"/>
  <c r="AZ1109" i="1"/>
  <c r="AA1110" i="1"/>
  <c r="AZ1110" i="1"/>
  <c r="AA1111" i="1"/>
  <c r="AZ1111" i="1"/>
  <c r="AA1112" i="1"/>
  <c r="AZ1112" i="1"/>
  <c r="AA1113" i="1"/>
  <c r="AZ1113" i="1"/>
  <c r="AA1114" i="1"/>
  <c r="AZ1114" i="1"/>
  <c r="AA1115" i="1"/>
  <c r="AZ1115" i="1"/>
  <c r="AA1116" i="1"/>
  <c r="AZ1116" i="1"/>
  <c r="AA1117" i="1"/>
  <c r="AZ1117" i="1"/>
  <c r="AA1118" i="1"/>
  <c r="AZ1118" i="1"/>
  <c r="AA1119" i="1"/>
  <c r="AZ1119" i="1"/>
  <c r="AA1120" i="1"/>
  <c r="AZ1120" i="1"/>
  <c r="AA1121" i="1"/>
  <c r="AZ1121" i="1"/>
  <c r="AA1122" i="1"/>
  <c r="AZ1122" i="1"/>
  <c r="AA1123" i="1"/>
  <c r="AZ1123" i="1"/>
  <c r="AA1124" i="1"/>
  <c r="AZ1124" i="1"/>
  <c r="AA1125" i="1"/>
  <c r="AZ1125" i="1"/>
  <c r="AA1126" i="1"/>
  <c r="AZ1126" i="1"/>
  <c r="AA1127" i="1"/>
  <c r="AZ1127" i="1"/>
  <c r="AA1128" i="1"/>
  <c r="AZ1128" i="1"/>
  <c r="AA1129" i="1"/>
  <c r="AZ1129" i="1"/>
  <c r="AA1130" i="1"/>
  <c r="AZ1130" i="1"/>
  <c r="AA1131" i="1"/>
  <c r="AZ1131" i="1"/>
  <c r="AA1132" i="1"/>
  <c r="AZ1132" i="1"/>
  <c r="AA1133" i="1"/>
  <c r="AZ1133" i="1"/>
  <c r="AA1134" i="1"/>
  <c r="AZ1134" i="1"/>
  <c r="AA1135" i="1"/>
  <c r="AZ1135" i="1"/>
  <c r="AA1136" i="1"/>
  <c r="AZ1136" i="1"/>
  <c r="AA1137" i="1"/>
  <c r="AZ1137" i="1"/>
  <c r="AA1138" i="1"/>
  <c r="AZ1138" i="1"/>
  <c r="AA1139" i="1"/>
  <c r="AZ1139" i="1"/>
  <c r="AA1140" i="1"/>
  <c r="AZ1140" i="1"/>
  <c r="AA1141" i="1"/>
  <c r="AZ1141" i="1"/>
  <c r="AA1142" i="1"/>
  <c r="AZ1142" i="1"/>
  <c r="AA1143" i="1"/>
  <c r="AZ1143" i="1"/>
  <c r="AA1144" i="1"/>
  <c r="AZ1144" i="1"/>
  <c r="AA1145" i="1"/>
  <c r="AZ1145" i="1"/>
  <c r="AA1146" i="1"/>
  <c r="AZ1146" i="1"/>
  <c r="AA1147" i="1"/>
  <c r="AZ1147" i="1"/>
  <c r="AA1148" i="1"/>
  <c r="AZ1148" i="1"/>
  <c r="AA1149" i="1"/>
  <c r="AZ1149" i="1"/>
  <c r="AA1150" i="1"/>
  <c r="AZ1150" i="1"/>
  <c r="AA1151" i="1"/>
  <c r="AZ1151" i="1"/>
  <c r="AA1152" i="1"/>
  <c r="AZ1152" i="1"/>
  <c r="AA1153" i="1"/>
  <c r="AZ1153" i="1"/>
  <c r="AA1154" i="1"/>
  <c r="AZ1154" i="1"/>
  <c r="AA1155" i="1"/>
  <c r="AZ1155" i="1"/>
  <c r="AA1156" i="1"/>
  <c r="AZ1156" i="1"/>
  <c r="AA1157" i="1"/>
  <c r="AZ1157" i="1"/>
  <c r="AA1158" i="1"/>
  <c r="AZ1158" i="1"/>
  <c r="AA1159" i="1"/>
  <c r="AZ1159" i="1"/>
  <c r="AA1160" i="1"/>
  <c r="AI1160" i="1"/>
  <c r="AZ1160" i="1"/>
  <c r="AA1161" i="1"/>
  <c r="AZ1161" i="1"/>
  <c r="AA1162" i="1"/>
  <c r="AZ1162" i="1"/>
  <c r="AA1163" i="1"/>
  <c r="AI1163" i="1"/>
  <c r="AZ1163" i="1"/>
  <c r="AA1164" i="1"/>
  <c r="AZ1164" i="1"/>
  <c r="AA1165" i="1"/>
  <c r="AZ1165" i="1"/>
  <c r="AA1166" i="1"/>
  <c r="AI1166" i="1"/>
  <c r="AZ1166" i="1"/>
  <c r="AA1167" i="1"/>
  <c r="AZ1167" i="1"/>
  <c r="AA1168" i="1"/>
  <c r="AI1168" i="1"/>
  <c r="AZ1168" i="1"/>
  <c r="AA1169" i="1"/>
  <c r="AZ1169" i="1"/>
  <c r="AA1170" i="1"/>
  <c r="AZ1170" i="1"/>
  <c r="AA1171" i="1"/>
  <c r="AI1171" i="1"/>
  <c r="AZ1171" i="1"/>
  <c r="AA1172" i="1"/>
  <c r="AZ1172" i="1"/>
  <c r="AA1173" i="1"/>
  <c r="AZ1173" i="1"/>
  <c r="AA1174" i="1"/>
  <c r="AZ1174" i="1"/>
  <c r="AA1175" i="1"/>
  <c r="AZ1175" i="1"/>
  <c r="AA1176" i="1"/>
  <c r="AZ1176" i="1"/>
  <c r="AA1177" i="1"/>
  <c r="AZ1177" i="1"/>
  <c r="AA1178" i="1"/>
  <c r="AZ1178" i="1"/>
  <c r="AA1179" i="1"/>
  <c r="AZ1179" i="1"/>
  <c r="AA1180" i="1"/>
  <c r="AZ1180" i="1"/>
  <c r="AA1181" i="1"/>
  <c r="AZ1181" i="1"/>
  <c r="AA1182" i="1"/>
  <c r="AZ1182" i="1"/>
  <c r="AA1183" i="1"/>
  <c r="AZ1183" i="1"/>
  <c r="AA1184" i="1"/>
  <c r="AZ1184" i="1"/>
  <c r="AA1185" i="1"/>
  <c r="AZ1185" i="1"/>
  <c r="AA1186" i="1"/>
  <c r="AZ1186" i="1"/>
  <c r="AA1187" i="1"/>
  <c r="AZ1187" i="1"/>
  <c r="AA1188" i="1"/>
  <c r="AZ1188" i="1"/>
  <c r="AA1189" i="1"/>
  <c r="AZ1189" i="1"/>
  <c r="AA1190" i="1"/>
  <c r="AZ1190" i="1"/>
  <c r="AA1191" i="1"/>
  <c r="AZ1191" i="1"/>
  <c r="AA1192" i="1"/>
  <c r="AZ1192" i="1"/>
  <c r="AA1193" i="1"/>
  <c r="AZ1193" i="1"/>
  <c r="AA1194" i="1"/>
  <c r="AZ1194" i="1"/>
  <c r="AA1195" i="1"/>
  <c r="AZ1195" i="1"/>
  <c r="AA1196" i="1"/>
  <c r="AZ1196" i="1"/>
  <c r="AA1197" i="1"/>
  <c r="AZ1197" i="1"/>
  <c r="AA1198" i="1"/>
  <c r="AZ1198" i="1"/>
  <c r="AA1199" i="1"/>
  <c r="AZ1199" i="1"/>
  <c r="AA1200" i="1"/>
  <c r="AZ1200" i="1"/>
  <c r="AA1201" i="1"/>
  <c r="AZ1201" i="1"/>
  <c r="AA1202" i="1"/>
  <c r="AZ1202" i="1"/>
  <c r="AA1203" i="1"/>
  <c r="AZ1203" i="1"/>
  <c r="AA1204" i="1"/>
  <c r="AZ1204" i="1"/>
  <c r="AA1205" i="1"/>
  <c r="AZ1205" i="1"/>
  <c r="AA1206" i="1"/>
  <c r="AZ1206" i="1"/>
  <c r="AA1207" i="1"/>
  <c r="AZ1207" i="1"/>
  <c r="AA1208" i="1"/>
  <c r="AZ1208" i="1"/>
  <c r="AA1209" i="1"/>
  <c r="AZ1209" i="1"/>
  <c r="AA1210" i="1"/>
  <c r="AZ1210" i="1"/>
  <c r="AA1211" i="1"/>
  <c r="AZ1211" i="1"/>
  <c r="AA1212" i="1"/>
  <c r="AZ1212" i="1"/>
  <c r="AA1213" i="1"/>
  <c r="AZ1213" i="1"/>
  <c r="AA1214" i="1"/>
  <c r="AZ1214" i="1"/>
  <c r="AA1215" i="1"/>
  <c r="AZ1215" i="1"/>
  <c r="AA1216" i="1"/>
  <c r="AZ1216" i="1"/>
  <c r="AA1217" i="1"/>
  <c r="AZ1217" i="1"/>
  <c r="AA1218" i="1"/>
  <c r="AZ1218" i="1"/>
  <c r="AA1219" i="1"/>
  <c r="AZ1219" i="1"/>
  <c r="AA1220" i="1"/>
  <c r="AZ1220" i="1"/>
  <c r="AA1221" i="1"/>
  <c r="AZ1221" i="1"/>
  <c r="AA1222" i="1"/>
  <c r="AZ1222" i="1"/>
  <c r="AA1223" i="1"/>
  <c r="AZ1223" i="1"/>
  <c r="AA1224" i="1"/>
  <c r="AZ1224" i="1"/>
  <c r="AA1225" i="1"/>
  <c r="AZ1225" i="1"/>
  <c r="AA1226" i="1"/>
  <c r="AZ1226" i="1"/>
  <c r="AA1227" i="1"/>
  <c r="AZ1227" i="1"/>
  <c r="AA1228" i="1"/>
  <c r="AZ1228" i="1"/>
  <c r="AA1229" i="1"/>
  <c r="AZ1229" i="1"/>
  <c r="AA1230" i="1"/>
  <c r="AZ1230" i="1"/>
  <c r="AA1231" i="1"/>
  <c r="AZ1231" i="1"/>
  <c r="AA1232" i="1"/>
  <c r="AZ1232" i="1"/>
  <c r="AA1233" i="1"/>
  <c r="AZ1233" i="1"/>
  <c r="AA1234" i="1"/>
  <c r="AZ1234" i="1"/>
  <c r="AA1235" i="1"/>
  <c r="AA211" i="1"/>
  <c r="AZ217" i="1"/>
  <c r="AA240" i="1"/>
  <c r="BC261" i="1"/>
  <c r="AI264" i="1"/>
  <c r="BC344" i="1"/>
  <c r="AJ477" i="1"/>
  <c r="AI477" i="1" s="1"/>
  <c r="AJ482" i="1"/>
  <c r="AI482" i="1" s="1"/>
  <c r="AJ487" i="1"/>
  <c r="AI487" i="1" s="1"/>
  <c r="AZ488" i="1"/>
  <c r="AJ495" i="1"/>
  <c r="AI495" i="1" s="1"/>
  <c r="AZ496" i="1"/>
  <c r="AJ503" i="1"/>
  <c r="AI503" i="1" s="1"/>
  <c r="AZ504" i="1"/>
  <c r="AJ511" i="1"/>
  <c r="AI511" i="1" s="1"/>
  <c r="AZ512" i="1"/>
  <c r="AJ519" i="1"/>
  <c r="AI519" i="1" s="1"/>
  <c r="AZ520" i="1"/>
  <c r="AJ527" i="1"/>
  <c r="AZ528" i="1"/>
  <c r="AJ535" i="1"/>
  <c r="AI535" i="1" s="1"/>
  <c r="AZ536" i="1"/>
  <c r="AJ543" i="1"/>
  <c r="AI543" i="1" s="1"/>
  <c r="AZ544" i="1"/>
  <c r="AA549" i="1"/>
  <c r="AJ555" i="1"/>
  <c r="AI555" i="1" s="1"/>
  <c r="AI557" i="1"/>
  <c r="AZ561" i="1"/>
  <c r="AA565" i="1"/>
  <c r="AJ571" i="1"/>
  <c r="AI571" i="1" s="1"/>
  <c r="AI573" i="1"/>
  <c r="AZ577" i="1"/>
  <c r="AA581" i="1"/>
  <c r="AJ587" i="1"/>
  <c r="AI587" i="1" s="1"/>
  <c r="AI589" i="1"/>
  <c r="AZ593" i="1"/>
  <c r="AA597" i="1"/>
  <c r="AJ603" i="1"/>
  <c r="AI606" i="1"/>
  <c r="AJ610" i="1"/>
  <c r="AI610" i="1" s="1"/>
  <c r="AA612" i="1"/>
  <c r="AZ615" i="1"/>
  <c r="AZ616" i="1"/>
  <c r="AC617" i="1"/>
  <c r="AC618" i="1"/>
  <c r="AI620" i="1"/>
  <c r="AJ630" i="1"/>
  <c r="AI630" i="1" s="1"/>
  <c r="AA638" i="1"/>
  <c r="AI641" i="1"/>
  <c r="AZ643" i="1"/>
  <c r="BC869" i="1"/>
  <c r="BC873" i="1"/>
  <c r="BC877" i="1"/>
  <c r="BC881" i="1"/>
  <c r="BC885" i="1"/>
  <c r="BC889" i="1"/>
  <c r="BC893" i="1"/>
  <c r="BC897" i="1"/>
  <c r="BC901" i="1"/>
  <c r="BC905" i="1"/>
  <c r="AI910" i="1"/>
  <c r="AZ911" i="1"/>
  <c r="AA913" i="1"/>
  <c r="AI914" i="1"/>
  <c r="AZ915" i="1"/>
  <c r="AA917" i="1"/>
  <c r="AI918" i="1"/>
  <c r="AZ919" i="1"/>
  <c r="AA921" i="1"/>
  <c r="AI922" i="1"/>
  <c r="AC923" i="1"/>
  <c r="AA924" i="1"/>
  <c r="AI924" i="1"/>
  <c r="AC925" i="1"/>
  <c r="AA926" i="1"/>
  <c r="AI926" i="1"/>
  <c r="AC927" i="1"/>
  <c r="AA928" i="1"/>
  <c r="AI929" i="1"/>
  <c r="AC930" i="1"/>
  <c r="AA931" i="1"/>
  <c r="AI932" i="1"/>
  <c r="AZ933" i="1"/>
  <c r="AA935" i="1"/>
  <c r="AI935" i="1"/>
  <c r="AC936" i="1"/>
  <c r="AA937" i="1"/>
  <c r="AI938" i="1"/>
  <c r="AZ939" i="1"/>
  <c r="AA941" i="1"/>
  <c r="AZ942" i="1"/>
  <c r="AI944" i="1"/>
  <c r="BC946" i="1"/>
  <c r="AZ947" i="1"/>
  <c r="AA948" i="1"/>
  <c r="AI948" i="1"/>
  <c r="AC950" i="1"/>
  <c r="BC950" i="1"/>
  <c r="AZ951" i="1"/>
  <c r="AA952" i="1"/>
  <c r="AI952" i="1"/>
  <c r="BC954" i="1"/>
  <c r="AZ955" i="1"/>
  <c r="AA956" i="1"/>
  <c r="AI956" i="1"/>
  <c r="AC958" i="1"/>
  <c r="BC958" i="1"/>
  <c r="AZ959" i="1"/>
  <c r="AA960" i="1"/>
  <c r="AI960" i="1"/>
  <c r="AC962" i="1"/>
  <c r="BC962" i="1"/>
  <c r="AZ963" i="1"/>
  <c r="AA964" i="1"/>
  <c r="AI964" i="1"/>
  <c r="AC966" i="1"/>
  <c r="BC966" i="1"/>
  <c r="AZ967" i="1"/>
  <c r="AA968" i="1"/>
  <c r="AI968" i="1"/>
  <c r="BC970" i="1"/>
  <c r="AZ971" i="1"/>
  <c r="AA972" i="1"/>
  <c r="AI972" i="1"/>
  <c r="BC974" i="1"/>
  <c r="AZ975" i="1"/>
  <c r="AA976" i="1"/>
  <c r="AI976" i="1"/>
  <c r="AC978" i="1"/>
  <c r="BC978" i="1"/>
  <c r="AZ979" i="1"/>
  <c r="AA980" i="1"/>
  <c r="AI980" i="1"/>
  <c r="AC982" i="1"/>
  <c r="BC982" i="1"/>
  <c r="AZ983" i="1"/>
  <c r="AA984" i="1"/>
  <c r="AI984" i="1"/>
  <c r="AC986" i="1"/>
  <c r="BC986" i="1"/>
  <c r="AZ987" i="1"/>
  <c r="AA988" i="1"/>
  <c r="AI988" i="1"/>
  <c r="BC990" i="1"/>
  <c r="AZ991" i="1"/>
  <c r="AA992" i="1"/>
  <c r="AI992" i="1"/>
  <c r="AC994" i="1"/>
  <c r="BC994" i="1"/>
  <c r="AZ995" i="1"/>
  <c r="AA996" i="1"/>
  <c r="AI996" i="1"/>
  <c r="BC998" i="1"/>
  <c r="AZ999" i="1"/>
  <c r="AA1000" i="1"/>
  <c r="AI1000" i="1"/>
  <c r="BC1002" i="1"/>
  <c r="AZ1003" i="1"/>
  <c r="AA1004" i="1"/>
  <c r="AI1004" i="1"/>
  <c r="AC1006" i="1"/>
  <c r="BC1006" i="1"/>
  <c r="AZ1007" i="1"/>
  <c r="AA1008" i="1"/>
  <c r="AI1008" i="1"/>
  <c r="BC1010" i="1"/>
  <c r="AZ1011" i="1"/>
  <c r="AA1012" i="1"/>
  <c r="AI1012" i="1"/>
  <c r="BC1014" i="1"/>
  <c r="AZ1015" i="1"/>
  <c r="AA1016" i="1"/>
  <c r="AI1016" i="1"/>
  <c r="AJ1017" i="1"/>
  <c r="AI1017" i="1" s="1"/>
  <c r="AJ1018" i="1"/>
  <c r="AI1018" i="1" s="1"/>
  <c r="AJ1019" i="1"/>
  <c r="AI1019" i="1" s="1"/>
  <c r="AJ1020" i="1"/>
  <c r="AI1020" i="1" s="1"/>
  <c r="AJ1021" i="1"/>
  <c r="AI1021" i="1" s="1"/>
  <c r="AJ1022" i="1"/>
  <c r="AI1022" i="1" s="1"/>
  <c r="AJ1023" i="1"/>
  <c r="AI1023" i="1" s="1"/>
  <c r="AJ1024" i="1"/>
  <c r="AI1024" i="1" s="1"/>
  <c r="AJ1025" i="1"/>
  <c r="AI1025" i="1" s="1"/>
  <c r="AJ1026" i="1"/>
  <c r="AI1026" i="1" s="1"/>
  <c r="AJ1027" i="1"/>
  <c r="AI1027" i="1" s="1"/>
  <c r="AJ1028" i="1"/>
  <c r="AI1028" i="1" s="1"/>
  <c r="AJ1029" i="1"/>
  <c r="AI1029" i="1" s="1"/>
  <c r="AJ1030" i="1"/>
  <c r="AI1030" i="1" s="1"/>
  <c r="AJ1031" i="1"/>
  <c r="AI1031" i="1" s="1"/>
  <c r="AJ1032" i="1"/>
  <c r="AI1032" i="1" s="1"/>
  <c r="AJ1033" i="1"/>
  <c r="AI1033" i="1" s="1"/>
  <c r="AJ1034" i="1"/>
  <c r="AI1034" i="1" s="1"/>
  <c r="AJ1035" i="1"/>
  <c r="AI1035" i="1" s="1"/>
  <c r="AJ1036" i="1"/>
  <c r="AI1036" i="1" s="1"/>
  <c r="AJ1037" i="1"/>
  <c r="AI1037" i="1" s="1"/>
  <c r="AJ1038" i="1"/>
  <c r="AI1038" i="1" s="1"/>
  <c r="AJ1039" i="1"/>
  <c r="AI1039" i="1" s="1"/>
  <c r="AJ1040" i="1"/>
  <c r="AI1040" i="1" s="1"/>
  <c r="AJ1041" i="1"/>
  <c r="AI1041" i="1" s="1"/>
  <c r="AJ1042" i="1"/>
  <c r="AI1042" i="1" s="1"/>
  <c r="AJ1043" i="1"/>
  <c r="AI1043" i="1" s="1"/>
  <c r="AJ1044" i="1"/>
  <c r="AI1044" i="1" s="1"/>
  <c r="AJ1045" i="1"/>
  <c r="AI1045" i="1" s="1"/>
  <c r="AJ1046" i="1"/>
  <c r="AI1046" i="1" s="1"/>
  <c r="AJ1047" i="1"/>
  <c r="AI1047" i="1" s="1"/>
  <c r="AJ1048" i="1"/>
  <c r="AI1048" i="1" s="1"/>
  <c r="AJ1049" i="1"/>
  <c r="AI1049" i="1" s="1"/>
  <c r="AJ1050" i="1"/>
  <c r="AI1050" i="1" s="1"/>
  <c r="AJ1051" i="1"/>
  <c r="AI1051" i="1" s="1"/>
  <c r="AJ1052" i="1"/>
  <c r="AI1052" i="1" s="1"/>
  <c r="AJ1053" i="1"/>
  <c r="AI1053" i="1" s="1"/>
  <c r="AJ1054" i="1"/>
  <c r="AI1054" i="1" s="1"/>
  <c r="AJ1055" i="1"/>
  <c r="AI1055" i="1" s="1"/>
  <c r="AJ1056" i="1"/>
  <c r="AI1056" i="1" s="1"/>
  <c r="AJ1057" i="1"/>
  <c r="AI1057" i="1" s="1"/>
  <c r="AJ1058" i="1"/>
  <c r="AI1058" i="1" s="1"/>
  <c r="AJ1059" i="1"/>
  <c r="AI1059" i="1" s="1"/>
  <c r="AJ1060" i="1"/>
  <c r="AI1060" i="1" s="1"/>
  <c r="AJ1061" i="1"/>
  <c r="AI1061" i="1" s="1"/>
  <c r="AJ1062" i="1"/>
  <c r="AI1062" i="1" s="1"/>
  <c r="AJ1063" i="1"/>
  <c r="AI1063" i="1" s="1"/>
  <c r="AJ1064" i="1"/>
  <c r="AI1064" i="1" s="1"/>
  <c r="AJ1065" i="1"/>
  <c r="AI1065" i="1" s="1"/>
  <c r="AJ1066" i="1"/>
  <c r="AI1066" i="1" s="1"/>
  <c r="AJ1067" i="1"/>
  <c r="AI1067" i="1" s="1"/>
  <c r="AJ1068" i="1"/>
  <c r="AI1068" i="1" s="1"/>
  <c r="AJ1069" i="1"/>
  <c r="AI1069" i="1" s="1"/>
  <c r="AJ1070" i="1"/>
  <c r="AI1070" i="1" s="1"/>
  <c r="AJ1071" i="1"/>
  <c r="AI1071" i="1" s="1"/>
  <c r="AJ1072" i="1"/>
  <c r="AI1072" i="1" s="1"/>
  <c r="AJ1073" i="1"/>
  <c r="AI1073" i="1" s="1"/>
  <c r="AJ1074" i="1"/>
  <c r="AI1074" i="1" s="1"/>
  <c r="AJ1075" i="1"/>
  <c r="AI1075" i="1" s="1"/>
  <c r="AJ1076" i="1"/>
  <c r="AI1076" i="1" s="1"/>
  <c r="AJ1077" i="1"/>
  <c r="AI1077" i="1" s="1"/>
  <c r="AJ1078" i="1"/>
  <c r="AI1078" i="1" s="1"/>
  <c r="AJ1079" i="1"/>
  <c r="AI1079" i="1" s="1"/>
  <c r="AJ1080" i="1"/>
  <c r="AI1080" i="1" s="1"/>
  <c r="AJ1081" i="1"/>
  <c r="AI1081" i="1" s="1"/>
  <c r="AJ1082" i="1"/>
  <c r="AI1082" i="1" s="1"/>
  <c r="AJ1083" i="1"/>
  <c r="AI1083" i="1" s="1"/>
  <c r="AJ1084" i="1"/>
  <c r="AI1084" i="1" s="1"/>
  <c r="AJ1085" i="1"/>
  <c r="AI1085" i="1" s="1"/>
  <c r="AJ1086" i="1"/>
  <c r="AI1086" i="1" s="1"/>
  <c r="AJ1087" i="1"/>
  <c r="AI1087" i="1" s="1"/>
  <c r="AJ1088" i="1"/>
  <c r="AI1088" i="1" s="1"/>
  <c r="AJ1089" i="1"/>
  <c r="AI1089" i="1" s="1"/>
  <c r="AJ1090" i="1"/>
  <c r="AI1090" i="1" s="1"/>
  <c r="AJ1091" i="1"/>
  <c r="AI1091" i="1" s="1"/>
  <c r="AJ1092" i="1"/>
  <c r="AI1092" i="1" s="1"/>
  <c r="AJ1093" i="1"/>
  <c r="AI1093" i="1" s="1"/>
  <c r="AJ1094" i="1"/>
  <c r="AI1094" i="1" s="1"/>
  <c r="AJ1095" i="1"/>
  <c r="AI1095" i="1" s="1"/>
  <c r="AJ1096" i="1"/>
  <c r="AI1096" i="1" s="1"/>
  <c r="AJ1097" i="1"/>
  <c r="AI1097" i="1" s="1"/>
  <c r="AJ1098" i="1"/>
  <c r="AI1098" i="1" s="1"/>
  <c r="AJ1099" i="1"/>
  <c r="AI1099" i="1" s="1"/>
  <c r="AJ1100" i="1"/>
  <c r="AI1100" i="1" s="1"/>
  <c r="AJ1101" i="1"/>
  <c r="AI1101" i="1" s="1"/>
  <c r="AJ1102" i="1"/>
  <c r="AI1102" i="1" s="1"/>
  <c r="AJ1103" i="1"/>
  <c r="AI1103" i="1" s="1"/>
  <c r="AJ1104" i="1"/>
  <c r="AI1104" i="1" s="1"/>
  <c r="AJ1105" i="1"/>
  <c r="AI1105" i="1" s="1"/>
  <c r="AJ1106" i="1"/>
  <c r="AI1106" i="1" s="1"/>
  <c r="AJ1107" i="1"/>
  <c r="AI1107" i="1" s="1"/>
  <c r="AJ1108" i="1"/>
  <c r="AI1108" i="1" s="1"/>
  <c r="AJ1109" i="1"/>
  <c r="AI1109" i="1" s="1"/>
  <c r="AJ1110" i="1"/>
  <c r="AI1110" i="1" s="1"/>
  <c r="AJ1111" i="1"/>
  <c r="AI1111" i="1" s="1"/>
  <c r="AJ1112" i="1"/>
  <c r="AI1112" i="1" s="1"/>
  <c r="AJ1113" i="1"/>
  <c r="AI1113" i="1" s="1"/>
  <c r="AJ1114" i="1"/>
  <c r="AI1114" i="1" s="1"/>
  <c r="AJ1115" i="1"/>
  <c r="AI1115" i="1" s="1"/>
  <c r="AJ1116" i="1"/>
  <c r="AI1116" i="1" s="1"/>
  <c r="AJ1117" i="1"/>
  <c r="AI1117" i="1" s="1"/>
  <c r="AJ1118" i="1"/>
  <c r="AI1118" i="1" s="1"/>
  <c r="AJ1119" i="1"/>
  <c r="AI1119" i="1" s="1"/>
  <c r="AJ1120" i="1"/>
  <c r="AI1120" i="1" s="1"/>
  <c r="AJ1121" i="1"/>
  <c r="AI1121" i="1" s="1"/>
  <c r="AJ1122" i="1"/>
  <c r="AI1122" i="1" s="1"/>
  <c r="AJ1123" i="1"/>
  <c r="AI1123" i="1" s="1"/>
  <c r="AJ1124" i="1"/>
  <c r="AI1124" i="1" s="1"/>
  <c r="AJ1125" i="1"/>
  <c r="AI1125" i="1" s="1"/>
  <c r="AJ1126" i="1"/>
  <c r="AI1126" i="1" s="1"/>
  <c r="AJ1127" i="1"/>
  <c r="AI1127" i="1" s="1"/>
  <c r="AJ1128" i="1"/>
  <c r="AI1128" i="1" s="1"/>
  <c r="AJ1129" i="1"/>
  <c r="AI1129" i="1" s="1"/>
  <c r="AJ1130" i="1"/>
  <c r="AI1130" i="1" s="1"/>
  <c r="AJ1131" i="1"/>
  <c r="AI1131" i="1" s="1"/>
  <c r="AJ1132" i="1"/>
  <c r="AI1132" i="1" s="1"/>
  <c r="AJ1133" i="1"/>
  <c r="AI1133" i="1" s="1"/>
  <c r="AJ1134" i="1"/>
  <c r="AI1134" i="1" s="1"/>
  <c r="AJ1135" i="1"/>
  <c r="AI1135" i="1" s="1"/>
  <c r="AJ1136" i="1"/>
  <c r="AI1136" i="1" s="1"/>
  <c r="AJ1137" i="1"/>
  <c r="AI1137" i="1" s="1"/>
  <c r="AJ1138" i="1"/>
  <c r="AI1138" i="1" s="1"/>
  <c r="AJ1139" i="1"/>
  <c r="AI1139" i="1" s="1"/>
  <c r="AJ1140" i="1"/>
  <c r="AI1140" i="1" s="1"/>
  <c r="AJ1141" i="1"/>
  <c r="AI1141" i="1" s="1"/>
  <c r="AJ1142" i="1"/>
  <c r="AI1142" i="1" s="1"/>
  <c r="AJ1143" i="1"/>
  <c r="AI1143" i="1" s="1"/>
  <c r="AJ1144" i="1"/>
  <c r="AI1144" i="1" s="1"/>
  <c r="AJ1145" i="1"/>
  <c r="AI1145" i="1" s="1"/>
  <c r="AJ1146" i="1"/>
  <c r="AI1146" i="1" s="1"/>
  <c r="AJ1147" i="1"/>
  <c r="AI1147" i="1" s="1"/>
  <c r="AJ1148" i="1"/>
  <c r="AI1148" i="1" s="1"/>
  <c r="AJ1149" i="1"/>
  <c r="AI1149" i="1" s="1"/>
  <c r="AJ1150" i="1"/>
  <c r="AI1150" i="1" s="1"/>
  <c r="AJ1151" i="1"/>
  <c r="AI1151" i="1" s="1"/>
  <c r="AJ1152" i="1"/>
  <c r="AI1152" i="1" s="1"/>
  <c r="AJ1153" i="1"/>
  <c r="AI1153" i="1" s="1"/>
  <c r="AJ1154" i="1"/>
  <c r="AI1154" i="1" s="1"/>
  <c r="AJ1155" i="1"/>
  <c r="AI1155" i="1" s="1"/>
  <c r="AJ1156" i="1"/>
  <c r="AI1156" i="1" s="1"/>
  <c r="AJ1157" i="1"/>
  <c r="AI1157" i="1" s="1"/>
  <c r="AJ1158" i="1"/>
  <c r="AI1158" i="1" s="1"/>
  <c r="AJ1159" i="1"/>
  <c r="AI1159" i="1" s="1"/>
  <c r="AJ1160" i="1"/>
  <c r="AJ1161" i="1"/>
  <c r="AI1161" i="1" s="1"/>
  <c r="AJ1162" i="1"/>
  <c r="AI1162" i="1" s="1"/>
  <c r="AJ1163" i="1"/>
  <c r="AJ1164" i="1"/>
  <c r="AI1164" i="1" s="1"/>
  <c r="AJ1165" i="1"/>
  <c r="AI1165" i="1" s="1"/>
  <c r="AJ1166" i="1"/>
  <c r="AJ1167" i="1"/>
  <c r="AI1167" i="1" s="1"/>
  <c r="AJ1168" i="1"/>
  <c r="AJ1169" i="1"/>
  <c r="AI1169" i="1" s="1"/>
  <c r="AJ1170" i="1"/>
  <c r="AI1170" i="1" s="1"/>
  <c r="AJ1171" i="1"/>
  <c r="AJ1172" i="1"/>
  <c r="AI1172" i="1" s="1"/>
  <c r="AJ1173" i="1"/>
  <c r="AI1173" i="1" s="1"/>
  <c r="AJ1174" i="1"/>
  <c r="AI1174" i="1" s="1"/>
  <c r="AJ1175" i="1"/>
  <c r="AI1175" i="1" s="1"/>
  <c r="AJ1176" i="1"/>
  <c r="AI1176" i="1" s="1"/>
  <c r="AJ1177" i="1"/>
  <c r="AI1177" i="1" s="1"/>
  <c r="AJ1178" i="1"/>
  <c r="AI1178" i="1" s="1"/>
  <c r="AJ1179" i="1"/>
  <c r="AI1179" i="1" s="1"/>
  <c r="AJ1180" i="1"/>
  <c r="AI1180" i="1" s="1"/>
  <c r="AJ1181" i="1"/>
  <c r="AI1181" i="1" s="1"/>
  <c r="AJ1182" i="1"/>
  <c r="AI1182" i="1" s="1"/>
  <c r="AJ1183" i="1"/>
  <c r="AI1183" i="1" s="1"/>
  <c r="AJ1184" i="1"/>
  <c r="AI1184" i="1" s="1"/>
  <c r="AJ1185" i="1"/>
  <c r="AI1185" i="1" s="1"/>
  <c r="AJ1186" i="1"/>
  <c r="AI1186" i="1" s="1"/>
  <c r="AJ1187" i="1"/>
  <c r="AI1187" i="1" s="1"/>
  <c r="AJ1188" i="1"/>
  <c r="AI1188" i="1" s="1"/>
  <c r="AJ1189" i="1"/>
  <c r="AI1189" i="1" s="1"/>
  <c r="AJ1190" i="1"/>
  <c r="AI1190" i="1" s="1"/>
  <c r="AJ1191" i="1"/>
  <c r="AI1191" i="1" s="1"/>
  <c r="AJ1192" i="1"/>
  <c r="AI1192" i="1" s="1"/>
  <c r="AJ1193" i="1"/>
  <c r="AI1193" i="1" s="1"/>
  <c r="AJ1194" i="1"/>
  <c r="AI1194" i="1" s="1"/>
  <c r="AJ1195" i="1"/>
  <c r="AI1195" i="1" s="1"/>
  <c r="AJ1196" i="1"/>
  <c r="AI1196" i="1" s="1"/>
  <c r="AJ1197" i="1"/>
  <c r="AI1197" i="1" s="1"/>
  <c r="AJ1198" i="1"/>
  <c r="AI1198" i="1" s="1"/>
  <c r="AJ1199" i="1"/>
  <c r="AI1199" i="1" s="1"/>
  <c r="AJ1200" i="1"/>
  <c r="AI1200" i="1" s="1"/>
  <c r="AJ1201" i="1"/>
  <c r="AI1201" i="1" s="1"/>
  <c r="AJ1202" i="1"/>
  <c r="AI1202" i="1" s="1"/>
  <c r="AJ1203" i="1"/>
  <c r="AI1203" i="1" s="1"/>
  <c r="AJ1204" i="1"/>
  <c r="AI1204" i="1" s="1"/>
  <c r="AJ1205" i="1"/>
  <c r="AI1205" i="1" s="1"/>
  <c r="AJ1206" i="1"/>
  <c r="AI1206" i="1" s="1"/>
  <c r="AJ1207" i="1"/>
  <c r="AI1207" i="1" s="1"/>
  <c r="AJ1208" i="1"/>
  <c r="AI1208" i="1" s="1"/>
  <c r="AJ1209" i="1"/>
  <c r="AI1209" i="1" s="1"/>
  <c r="AJ1210" i="1"/>
  <c r="AI1210" i="1" s="1"/>
  <c r="AJ1211" i="1"/>
  <c r="AI1211" i="1" s="1"/>
  <c r="AJ1212" i="1"/>
  <c r="AI1212" i="1" s="1"/>
  <c r="AJ1213" i="1"/>
  <c r="AI1213" i="1" s="1"/>
  <c r="AJ1214" i="1"/>
  <c r="AI1214" i="1" s="1"/>
  <c r="AJ1215" i="1"/>
  <c r="AI1215" i="1" s="1"/>
  <c r="AJ1216" i="1"/>
  <c r="AI1216" i="1" s="1"/>
  <c r="AJ1217" i="1"/>
  <c r="AI1217" i="1" s="1"/>
  <c r="AJ1218" i="1"/>
  <c r="AI1218" i="1" s="1"/>
  <c r="AJ1219" i="1"/>
  <c r="AI1219" i="1" s="1"/>
  <c r="AJ1220" i="1"/>
  <c r="AI1220" i="1" s="1"/>
  <c r="AJ1221" i="1"/>
  <c r="AI1221" i="1" s="1"/>
  <c r="AJ1222" i="1"/>
  <c r="AI1222" i="1" s="1"/>
  <c r="AJ1223" i="1"/>
  <c r="AI1223" i="1" s="1"/>
  <c r="AJ1224" i="1"/>
  <c r="AI1224" i="1" s="1"/>
  <c r="AJ1225" i="1"/>
  <c r="AI1225" i="1" s="1"/>
  <c r="AJ1226" i="1"/>
  <c r="AI1226" i="1" s="1"/>
  <c r="AJ1227" i="1"/>
  <c r="AI1227" i="1" s="1"/>
  <c r="AJ1228" i="1"/>
  <c r="AI1228" i="1" s="1"/>
  <c r="AJ1229" i="1"/>
  <c r="AI1229" i="1" s="1"/>
  <c r="AJ1230" i="1"/>
  <c r="AI1230" i="1" s="1"/>
  <c r="AJ1231" i="1"/>
  <c r="AI1231" i="1" s="1"/>
  <c r="AJ1232" i="1"/>
  <c r="AI1232" i="1" s="1"/>
  <c r="AJ1233" i="1"/>
  <c r="AI1233" i="1" s="1"/>
  <c r="AZ309" i="1"/>
  <c r="AJ442" i="1"/>
  <c r="AI442" i="1" s="1"/>
  <c r="BC470" i="1"/>
  <c r="AI549" i="1"/>
  <c r="AI561" i="1"/>
  <c r="AA569" i="1"/>
  <c r="AZ569" i="1"/>
  <c r="AI581" i="1"/>
  <c r="AI593" i="1"/>
  <c r="AA601" i="1"/>
  <c r="AZ601" i="1"/>
  <c r="AC611" i="1"/>
  <c r="AI616" i="1"/>
  <c r="AJ626" i="1"/>
  <c r="AI626" i="1" s="1"/>
  <c r="AA630" i="1"/>
  <c r="AJ868" i="1"/>
  <c r="AI868" i="1" s="1"/>
  <c r="AJ872" i="1"/>
  <c r="AI872" i="1" s="1"/>
  <c r="AJ876" i="1"/>
  <c r="AI876" i="1" s="1"/>
  <c r="AJ880" i="1"/>
  <c r="AI880" i="1" s="1"/>
  <c r="AJ884" i="1"/>
  <c r="AI884" i="1" s="1"/>
  <c r="AJ888" i="1"/>
  <c r="AI888" i="1" s="1"/>
  <c r="AJ892" i="1"/>
  <c r="AI892" i="1" s="1"/>
  <c r="AJ896" i="1"/>
  <c r="AI896" i="1" s="1"/>
  <c r="AJ900" i="1"/>
  <c r="AI900" i="1" s="1"/>
  <c r="AJ904" i="1"/>
  <c r="AI904" i="1" s="1"/>
  <c r="AJ908" i="1"/>
  <c r="AI908" i="1" s="1"/>
  <c r="AZ909" i="1"/>
  <c r="AZ913" i="1"/>
  <c r="AZ917" i="1"/>
  <c r="AZ921" i="1"/>
  <c r="AI923" i="1"/>
  <c r="AI925" i="1"/>
  <c r="AI927" i="1"/>
  <c r="AZ931" i="1"/>
  <c r="AZ937" i="1"/>
  <c r="AZ941" i="1"/>
  <c r="AC943" i="1"/>
  <c r="AZ943" i="1"/>
  <c r="AA947" i="1"/>
  <c r="AA951" i="1"/>
  <c r="AA955" i="1"/>
  <c r="AA959" i="1"/>
  <c r="AA963" i="1"/>
  <c r="BC965" i="1"/>
  <c r="AI966" i="1"/>
  <c r="AA971" i="1"/>
  <c r="BC973" i="1"/>
  <c r="AI974" i="1"/>
  <c r="BC976" i="1"/>
  <c r="AZ978" i="1"/>
  <c r="BC980" i="1"/>
  <c r="AZ982" i="1"/>
  <c r="AA987" i="1"/>
  <c r="AC988" i="1"/>
  <c r="AC989" i="1"/>
  <c r="AZ989" i="1"/>
  <c r="AA990" i="1"/>
  <c r="AC993" i="1"/>
  <c r="AZ993" i="1"/>
  <c r="AA994" i="1"/>
  <c r="AI995" i="1"/>
  <c r="BC997" i="1"/>
  <c r="AI998" i="1"/>
  <c r="AA1003" i="1"/>
  <c r="AA1007" i="1"/>
  <c r="AC1009" i="1"/>
  <c r="AZ1009" i="1"/>
  <c r="AA1010" i="1"/>
  <c r="AI1011" i="1"/>
  <c r="BC1012" i="1"/>
  <c r="AZ1014" i="1"/>
  <c r="AC1259" i="1"/>
  <c r="AC1260" i="1"/>
  <c r="AC1261" i="1"/>
  <c r="AC1262" i="1"/>
  <c r="AC1264" i="1"/>
  <c r="AC1265" i="1"/>
  <c r="AC1266" i="1"/>
  <c r="AC1269" i="1"/>
  <c r="AC1270" i="1"/>
  <c r="AC1271" i="1"/>
  <c r="AC1272" i="1"/>
  <c r="AC1273" i="1"/>
  <c r="AC1274" i="1"/>
  <c r="AC1275" i="1"/>
  <c r="AC1276" i="1"/>
  <c r="AC1277" i="1"/>
  <c r="AC1278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333" i="1"/>
  <c r="AC1334" i="1"/>
  <c r="AC1335" i="1"/>
  <c r="AC1336" i="1"/>
  <c r="AC1337" i="1"/>
  <c r="AC1338" i="1"/>
  <c r="AC1339" i="1"/>
  <c r="AC1340" i="1"/>
  <c r="AC1341" i="1"/>
  <c r="AC1342" i="1"/>
  <c r="AC1345" i="1"/>
  <c r="AC1347" i="1"/>
  <c r="AC1348" i="1"/>
  <c r="AC1352" i="1"/>
  <c r="AC1354" i="1"/>
  <c r="AC1355" i="1"/>
  <c r="AC1360" i="1"/>
  <c r="AC1362" i="1"/>
  <c r="AC1363" i="1"/>
  <c r="AC1367" i="1"/>
  <c r="AC1369" i="1"/>
  <c r="AC1370" i="1"/>
  <c r="AC1374" i="1"/>
  <c r="AC1376" i="1"/>
  <c r="AC1377" i="1"/>
  <c r="AC1379" i="1"/>
  <c r="AC1380" i="1"/>
  <c r="AC1381" i="1"/>
  <c r="AC1382" i="1"/>
  <c r="AC1383" i="1"/>
  <c r="AC1384" i="1"/>
  <c r="AC1385" i="1"/>
  <c r="AC1386" i="1"/>
  <c r="AC1387" i="1"/>
  <c r="AC1388" i="1"/>
  <c r="AC1617" i="1"/>
  <c r="AC1618" i="1"/>
  <c r="AC1619" i="1"/>
  <c r="AC1621" i="1"/>
  <c r="AC1623" i="1"/>
  <c r="AC1679" i="1"/>
  <c r="BC269" i="1"/>
  <c r="BC472" i="1"/>
  <c r="AJ499" i="1"/>
  <c r="AI499" i="1" s="1"/>
  <c r="AZ500" i="1"/>
  <c r="AJ515" i="1"/>
  <c r="AI515" i="1" s="1"/>
  <c r="AZ516" i="1"/>
  <c r="AJ531" i="1"/>
  <c r="AI531" i="1" s="1"/>
  <c r="AZ532" i="1"/>
  <c r="AJ547" i="1"/>
  <c r="AA557" i="1"/>
  <c r="AJ559" i="1"/>
  <c r="AI559" i="1" s="1"/>
  <c r="AZ565" i="1"/>
  <c r="AJ579" i="1"/>
  <c r="AI579" i="1" s="1"/>
  <c r="AA589" i="1"/>
  <c r="AJ591" i="1"/>
  <c r="AI591" i="1" s="1"/>
  <c r="AZ597" i="1"/>
  <c r="AA609" i="1"/>
  <c r="AZ609" i="1"/>
  <c r="AC610" i="1"/>
  <c r="AJ623" i="1"/>
  <c r="AI623" i="1" s="1"/>
  <c r="AI625" i="1"/>
  <c r="AJ634" i="1"/>
  <c r="AI634" i="1" s="1"/>
  <c r="AZ635" i="1"/>
  <c r="AA911" i="1"/>
  <c r="AZ912" i="1"/>
  <c r="AA915" i="1"/>
  <c r="AZ916" i="1"/>
  <c r="AA919" i="1"/>
  <c r="AZ920" i="1"/>
  <c r="AA923" i="1"/>
  <c r="AA925" i="1"/>
  <c r="AA927" i="1"/>
  <c r="AA929" i="1"/>
  <c r="AZ930" i="1"/>
  <c r="AA933" i="1"/>
  <c r="AZ934" i="1"/>
  <c r="AC935" i="1"/>
  <c r="AZ936" i="1"/>
  <c r="AA939" i="1"/>
  <c r="AZ940" i="1"/>
  <c r="BC944" i="1"/>
  <c r="AZ946" i="1"/>
  <c r="BC948" i="1"/>
  <c r="AZ950" i="1"/>
  <c r="BC952" i="1"/>
  <c r="AZ954" i="1"/>
  <c r="BC956" i="1"/>
  <c r="AZ958" i="1"/>
  <c r="BC960" i="1"/>
  <c r="AZ962" i="1"/>
  <c r="AC964" i="1"/>
  <c r="AC965" i="1"/>
  <c r="AZ965" i="1"/>
  <c r="AA966" i="1"/>
  <c r="AI967" i="1"/>
  <c r="BC968" i="1"/>
  <c r="AZ970" i="1"/>
  <c r="AC972" i="1"/>
  <c r="AC973" i="1"/>
  <c r="AZ973" i="1"/>
  <c r="AA974" i="1"/>
  <c r="AI975" i="1"/>
  <c r="BC977" i="1"/>
  <c r="AI978" i="1"/>
  <c r="AI979" i="1"/>
  <c r="BC981" i="1"/>
  <c r="AI982" i="1"/>
  <c r="BC984" i="1"/>
  <c r="AZ986" i="1"/>
  <c r="AA991" i="1"/>
  <c r="AA995" i="1"/>
  <c r="AC997" i="1"/>
  <c r="AZ997" i="1"/>
  <c r="AA998" i="1"/>
  <c r="AI999" i="1"/>
  <c r="BC1000" i="1"/>
  <c r="AZ1002" i="1"/>
  <c r="BC1004" i="1"/>
  <c r="AZ1006" i="1"/>
  <c r="AA1011" i="1"/>
  <c r="BC1013" i="1"/>
  <c r="AI1014" i="1"/>
  <c r="AI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AJ1234" i="1"/>
  <c r="AI1234" i="1" s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348" i="1"/>
  <c r="AJ491" i="1"/>
  <c r="AI491" i="1" s="1"/>
  <c r="AZ492" i="1"/>
  <c r="AJ523" i="1"/>
  <c r="AI523" i="1" s="1"/>
  <c r="AZ524" i="1"/>
  <c r="AZ549" i="1"/>
  <c r="AI565" i="1"/>
  <c r="AA573" i="1"/>
  <c r="AJ575" i="1"/>
  <c r="AI575" i="1" s="1"/>
  <c r="AJ617" i="1"/>
  <c r="AI617" i="1" s="1"/>
  <c r="AI633" i="1"/>
  <c r="AA910" i="1"/>
  <c r="AI916" i="1"/>
  <c r="AI934" i="1"/>
  <c r="AA938" i="1"/>
  <c r="BC953" i="1"/>
  <c r="AC957" i="1"/>
  <c r="AZ957" i="1"/>
  <c r="AA958" i="1"/>
  <c r="BC964" i="1"/>
  <c r="AZ969" i="1"/>
  <c r="AA970" i="1"/>
  <c r="BC972" i="1"/>
  <c r="AC977" i="1"/>
  <c r="AZ977" i="1"/>
  <c r="AI983" i="1"/>
  <c r="AI990" i="1"/>
  <c r="BC993" i="1"/>
  <c r="AZ998" i="1"/>
  <c r="BC1001" i="1"/>
  <c r="AC1005" i="1"/>
  <c r="AZ1005" i="1"/>
  <c r="AA1006" i="1"/>
  <c r="BC1008" i="1"/>
  <c r="AC1018" i="1"/>
  <c r="AC1021" i="1"/>
  <c r="AC1027" i="1"/>
  <c r="AC1116" i="1"/>
  <c r="AC1185" i="1"/>
  <c r="BC1234" i="1"/>
  <c r="AJ1236" i="1"/>
  <c r="AZ1237" i="1"/>
  <c r="AA1239" i="1"/>
  <c r="AJ1240" i="1"/>
  <c r="AZ1241" i="1"/>
  <c r="AA1243" i="1"/>
  <c r="AJ1244" i="1"/>
  <c r="AZ1245" i="1"/>
  <c r="AA1247" i="1"/>
  <c r="AJ1248" i="1"/>
  <c r="AZ1249" i="1"/>
  <c r="AA1251" i="1"/>
  <c r="AJ1252" i="1"/>
  <c r="AZ1253" i="1"/>
  <c r="AA1255" i="1"/>
  <c r="AJ1256" i="1"/>
  <c r="AZ1257" i="1"/>
  <c r="AA1259" i="1"/>
  <c r="AJ1259" i="1"/>
  <c r="AA1261" i="1"/>
  <c r="AJ1261" i="1"/>
  <c r="AA1263" i="1"/>
  <c r="AZ1264" i="1"/>
  <c r="AZ1266" i="1"/>
  <c r="AA1268" i="1"/>
  <c r="AZ1269" i="1"/>
  <c r="AZ1271" i="1"/>
  <c r="AZ1273" i="1"/>
  <c r="AZ1275" i="1"/>
  <c r="AZ1277" i="1"/>
  <c r="AJ1279" i="1"/>
  <c r="AA1281" i="1"/>
  <c r="AJ1281" i="1"/>
  <c r="AA1283" i="1"/>
  <c r="AJ1283" i="1"/>
  <c r="AA1285" i="1"/>
  <c r="AJ1285" i="1"/>
  <c r="AA1287" i="1"/>
  <c r="AJ1287" i="1"/>
  <c r="AA1289" i="1"/>
  <c r="AJ1289" i="1"/>
  <c r="AA1291" i="1"/>
  <c r="AJ1291" i="1"/>
  <c r="AA1293" i="1"/>
  <c r="AJ1293" i="1"/>
  <c r="AA1295" i="1"/>
  <c r="AJ1296" i="1"/>
  <c r="AZ1297" i="1"/>
  <c r="AA1299" i="1"/>
  <c r="AJ1300" i="1"/>
  <c r="AZ1301" i="1"/>
  <c r="AA1303" i="1"/>
  <c r="AJ1304" i="1"/>
  <c r="AZ1305" i="1"/>
  <c r="AA1307" i="1"/>
  <c r="AJ1308" i="1"/>
  <c r="AZ1309" i="1"/>
  <c r="AA1311" i="1"/>
  <c r="AJ1312" i="1"/>
  <c r="AZ1313" i="1"/>
  <c r="AA1315" i="1"/>
  <c r="AJ1316" i="1"/>
  <c r="AZ1317" i="1"/>
  <c r="AA1319" i="1"/>
  <c r="AJ1320" i="1"/>
  <c r="AZ1321" i="1"/>
  <c r="AA1323" i="1"/>
  <c r="AJ1324" i="1"/>
  <c r="AZ1325" i="1"/>
  <c r="AA1327" i="1"/>
  <c r="AJ1328" i="1"/>
  <c r="AZ1329" i="1"/>
  <c r="AA1331" i="1"/>
  <c r="AJ1332" i="1"/>
  <c r="AA1334" i="1"/>
  <c r="AJ1334" i="1"/>
  <c r="AA1336" i="1"/>
  <c r="AJ1336" i="1"/>
  <c r="AA1338" i="1"/>
  <c r="AJ1338" i="1"/>
  <c r="AA1340" i="1"/>
  <c r="AJ1340" i="1"/>
  <c r="AA1342" i="1"/>
  <c r="AJ1342" i="1"/>
  <c r="AZ1343" i="1"/>
  <c r="AA1345" i="1"/>
  <c r="AJ1345" i="1"/>
  <c r="AI1346" i="1"/>
  <c r="AZ1346" i="1"/>
  <c r="AZ1348" i="1"/>
  <c r="AA1350" i="1"/>
  <c r="AJ1351" i="1"/>
  <c r="AA1353" i="1"/>
  <c r="AZ1354" i="1"/>
  <c r="AJ1356" i="1"/>
  <c r="AZ1357" i="1"/>
  <c r="AA1359" i="1"/>
  <c r="AZ1360" i="1"/>
  <c r="AA1362" i="1"/>
  <c r="AJ1362" i="1"/>
  <c r="AA1364" i="1"/>
  <c r="AJ1365" i="1"/>
  <c r="AZ1366" i="1"/>
  <c r="AJ1368" i="1"/>
  <c r="AA1370" i="1"/>
  <c r="AJ1370" i="1"/>
  <c r="AI1371" i="1"/>
  <c r="AZ1371" i="1"/>
  <c r="AA1373" i="1"/>
  <c r="AZ1374" i="1"/>
  <c r="AA1376" i="1"/>
  <c r="AJ1376" i="1"/>
  <c r="AA1378" i="1"/>
  <c r="AZ1379" i="1"/>
  <c r="AZ1381" i="1"/>
  <c r="AZ1383" i="1"/>
  <c r="AZ1385" i="1"/>
  <c r="AZ1387" i="1"/>
  <c r="AJ1389" i="1"/>
  <c r="AZ1390" i="1"/>
  <c r="AA1392" i="1"/>
  <c r="AJ1393" i="1"/>
  <c r="AZ1394" i="1"/>
  <c r="AA1396" i="1"/>
  <c r="AJ1397" i="1"/>
  <c r="AZ1398" i="1"/>
  <c r="AA1400" i="1"/>
  <c r="AJ1401" i="1"/>
  <c r="AZ1402" i="1"/>
  <c r="AA1404" i="1"/>
  <c r="AJ1405" i="1"/>
  <c r="AZ1406" i="1"/>
  <c r="AA1408" i="1"/>
  <c r="AJ1409" i="1"/>
  <c r="AZ1410" i="1"/>
  <c r="AA1412" i="1"/>
  <c r="AJ1413" i="1"/>
  <c r="AZ1414" i="1"/>
  <c r="AA1416" i="1"/>
  <c r="AJ1417" i="1"/>
  <c r="AZ1418" i="1"/>
  <c r="AA1420" i="1"/>
  <c r="AJ1421" i="1"/>
  <c r="AZ1422" i="1"/>
  <c r="AA1424" i="1"/>
  <c r="AJ1425" i="1"/>
  <c r="AZ1426" i="1"/>
  <c r="AA1428" i="1"/>
  <c r="AJ1429" i="1"/>
  <c r="AZ1430" i="1"/>
  <c r="AA1432" i="1"/>
  <c r="AJ1433" i="1"/>
  <c r="AZ1434" i="1"/>
  <c r="AA1436" i="1"/>
  <c r="AJ1437" i="1"/>
  <c r="AZ1438" i="1"/>
  <c r="AA1440" i="1"/>
  <c r="AJ1441" i="1"/>
  <c r="AZ1442" i="1"/>
  <c r="AA1444" i="1"/>
  <c r="AJ1445" i="1"/>
  <c r="AZ1446" i="1"/>
  <c r="AA1448" i="1"/>
  <c r="AJ1449" i="1"/>
  <c r="AZ1450" i="1"/>
  <c r="AA1452" i="1"/>
  <c r="AJ1453" i="1"/>
  <c r="AZ1454" i="1"/>
  <c r="AA1456" i="1"/>
  <c r="AJ1457" i="1"/>
  <c r="AZ1458" i="1"/>
  <c r="AA1460" i="1"/>
  <c r="AJ1461" i="1"/>
  <c r="AZ1462" i="1"/>
  <c r="AA1464" i="1"/>
  <c r="AJ1465" i="1"/>
  <c r="AZ1466" i="1"/>
  <c r="AA1468" i="1"/>
  <c r="AJ1469" i="1"/>
  <c r="AZ1470" i="1"/>
  <c r="AA1472" i="1"/>
  <c r="AJ1473" i="1"/>
  <c r="AZ1474" i="1"/>
  <c r="AA1476" i="1"/>
  <c r="AJ1477" i="1"/>
  <c r="AZ1478" i="1"/>
  <c r="AA1480" i="1"/>
  <c r="AJ1481" i="1"/>
  <c r="AZ1482" i="1"/>
  <c r="AA1484" i="1"/>
  <c r="AJ1485" i="1"/>
  <c r="AZ1486" i="1"/>
  <c r="AA1488" i="1"/>
  <c r="AJ1489" i="1"/>
  <c r="AZ1490" i="1"/>
  <c r="AA1492" i="1"/>
  <c r="AJ1493" i="1"/>
  <c r="AZ1494" i="1"/>
  <c r="AA1496" i="1"/>
  <c r="AJ1497" i="1"/>
  <c r="AZ1498" i="1"/>
  <c r="AA1500" i="1"/>
  <c r="AJ1501" i="1"/>
  <c r="AZ1502" i="1"/>
  <c r="AA1504" i="1"/>
  <c r="AJ1505" i="1"/>
  <c r="AZ1506" i="1"/>
  <c r="AA1508" i="1"/>
  <c r="AJ1509" i="1"/>
  <c r="AZ1510" i="1"/>
  <c r="AA1512" i="1"/>
  <c r="AJ1513" i="1"/>
  <c r="AZ1514" i="1"/>
  <c r="AA1516" i="1"/>
  <c r="AJ1517" i="1"/>
  <c r="AZ1518" i="1"/>
  <c r="AA1520" i="1"/>
  <c r="AJ1521" i="1"/>
  <c r="AZ1522" i="1"/>
  <c r="AA1524" i="1"/>
  <c r="AJ1525" i="1"/>
  <c r="AZ1526" i="1"/>
  <c r="AA1528" i="1"/>
  <c r="AJ1529" i="1"/>
  <c r="AZ1530" i="1"/>
  <c r="AA1532" i="1"/>
  <c r="AJ1533" i="1"/>
  <c r="AZ1534" i="1"/>
  <c r="AA1536" i="1"/>
  <c r="AJ1537" i="1"/>
  <c r="AZ1538" i="1"/>
  <c r="AA1540" i="1"/>
  <c r="AJ1541" i="1"/>
  <c r="AZ1542" i="1"/>
  <c r="AA1544" i="1"/>
  <c r="AJ1545" i="1"/>
  <c r="AZ1546" i="1"/>
  <c r="AA1548" i="1"/>
  <c r="AJ1549" i="1"/>
  <c r="AZ1550" i="1"/>
  <c r="AA1552" i="1"/>
  <c r="AJ1553" i="1"/>
  <c r="AZ1554" i="1"/>
  <c r="AA1556" i="1"/>
  <c r="AJ1557" i="1"/>
  <c r="AZ1558" i="1"/>
  <c r="AA1560" i="1"/>
  <c r="AJ1561" i="1"/>
  <c r="AZ1562" i="1"/>
  <c r="AA1564" i="1"/>
  <c r="AJ1565" i="1"/>
  <c r="AZ1566" i="1"/>
  <c r="AA1568" i="1"/>
  <c r="AJ1569" i="1"/>
  <c r="AZ1570" i="1"/>
  <c r="AA1572" i="1"/>
  <c r="AJ1573" i="1"/>
  <c r="AZ1574" i="1"/>
  <c r="AA1576" i="1"/>
  <c r="AJ1577" i="1"/>
  <c r="AZ1578" i="1"/>
  <c r="AA1580" i="1"/>
  <c r="AJ1581" i="1"/>
  <c r="AZ1582" i="1"/>
  <c r="AA1584" i="1"/>
  <c r="AJ1585" i="1"/>
  <c r="AZ1586" i="1"/>
  <c r="AA1588" i="1"/>
  <c r="AJ1589" i="1"/>
  <c r="AZ1590" i="1"/>
  <c r="AA1592" i="1"/>
  <c r="AJ1593" i="1"/>
  <c r="AZ1594" i="1"/>
  <c r="AA1596" i="1"/>
  <c r="AJ1597" i="1"/>
  <c r="AZ1598" i="1"/>
  <c r="AA1600" i="1"/>
  <c r="AJ1601" i="1"/>
  <c r="AZ1602" i="1"/>
  <c r="AA1604" i="1"/>
  <c r="AJ1605" i="1"/>
  <c r="AZ1606" i="1"/>
  <c r="AA1608" i="1"/>
  <c r="AJ1609" i="1"/>
  <c r="AZ1610" i="1"/>
  <c r="AA1612" i="1"/>
  <c r="AJ1613" i="1"/>
  <c r="AZ1614" i="1"/>
  <c r="AA1616" i="1"/>
  <c r="AZ1617" i="1"/>
  <c r="AZ1619" i="1"/>
  <c r="AA1621" i="1"/>
  <c r="AJ1621" i="1"/>
  <c r="AZ1622" i="1"/>
  <c r="AJ1624" i="1"/>
  <c r="AZ1625" i="1"/>
  <c r="AA1627" i="1"/>
  <c r="AJ1628" i="1"/>
  <c r="AZ1629" i="1"/>
  <c r="AA1631" i="1"/>
  <c r="AJ1632" i="1"/>
  <c r="AZ1633" i="1"/>
  <c r="AA1635" i="1"/>
  <c r="AJ1636" i="1"/>
  <c r="AZ1637" i="1"/>
  <c r="AA1639" i="1"/>
  <c r="AJ1640" i="1"/>
  <c r="AZ1641" i="1"/>
  <c r="AA1643" i="1"/>
  <c r="AJ1644" i="1"/>
  <c r="AZ1645" i="1"/>
  <c r="AA1647" i="1"/>
  <c r="AJ1648" i="1"/>
  <c r="AZ1649" i="1"/>
  <c r="AA1651" i="1"/>
  <c r="AJ1652" i="1"/>
  <c r="AZ1653" i="1"/>
  <c r="AA1655" i="1"/>
  <c r="AJ1656" i="1"/>
  <c r="AZ1657" i="1"/>
  <c r="AA1659" i="1"/>
  <c r="AJ1660" i="1"/>
  <c r="AZ1661" i="1"/>
  <c r="AA1663" i="1"/>
  <c r="AJ1664" i="1"/>
  <c r="AZ1665" i="1"/>
  <c r="AA1667" i="1"/>
  <c r="AJ1668" i="1"/>
  <c r="AZ1669" i="1"/>
  <c r="AA1671" i="1"/>
  <c r="AJ1672" i="1"/>
  <c r="AZ1673" i="1"/>
  <c r="AA1675" i="1"/>
  <c r="AJ1676" i="1"/>
  <c r="AZ1677" i="1"/>
  <c r="AA1679" i="1"/>
  <c r="AJ1679" i="1"/>
  <c r="AZ1680" i="1"/>
  <c r="AA1682" i="1"/>
  <c r="AJ1683" i="1"/>
  <c r="AZ1684" i="1"/>
  <c r="AA1686" i="1"/>
  <c r="AJ1687" i="1"/>
  <c r="AZ1688" i="1"/>
  <c r="AA1690" i="1"/>
  <c r="AJ1691" i="1"/>
  <c r="AZ1692" i="1"/>
  <c r="AA1694" i="1"/>
  <c r="AJ1695" i="1"/>
  <c r="AZ1696" i="1"/>
  <c r="AA1698" i="1"/>
  <c r="AJ1699" i="1"/>
  <c r="AZ1700" i="1"/>
  <c r="AA1702" i="1"/>
  <c r="AJ1703" i="1"/>
  <c r="AZ1704" i="1"/>
  <c r="AA1706" i="1"/>
  <c r="AJ1707" i="1"/>
  <c r="AZ1708" i="1"/>
  <c r="AA1710" i="1"/>
  <c r="AJ1711" i="1"/>
  <c r="AZ1712" i="1"/>
  <c r="AA1714" i="1"/>
  <c r="AJ1715" i="1"/>
  <c r="AZ1716" i="1"/>
  <c r="AA1718" i="1"/>
  <c r="AJ1719" i="1"/>
  <c r="AZ1720" i="1"/>
  <c r="AA1722" i="1"/>
  <c r="AJ1723" i="1"/>
  <c r="AZ1724" i="1"/>
  <c r="AA1726" i="1"/>
  <c r="AJ1727" i="1"/>
  <c r="AZ1728" i="1"/>
  <c r="AA1730" i="1"/>
  <c r="AJ1731" i="1"/>
  <c r="AZ1732" i="1"/>
  <c r="AA1734" i="1"/>
  <c r="AJ1735" i="1"/>
  <c r="AZ1736" i="1"/>
  <c r="AA1738" i="1"/>
  <c r="AJ1739" i="1"/>
  <c r="AZ1740" i="1"/>
  <c r="AA1742" i="1"/>
  <c r="AJ1743" i="1"/>
  <c r="AZ1744" i="1"/>
  <c r="AA1746" i="1"/>
  <c r="AJ1747" i="1"/>
  <c r="AZ1748" i="1"/>
  <c r="AA1750" i="1"/>
  <c r="AJ1751" i="1"/>
  <c r="AZ1752" i="1"/>
  <c r="AA1754" i="1"/>
  <c r="AJ1755" i="1"/>
  <c r="AZ1756" i="1"/>
  <c r="AA1758" i="1"/>
  <c r="AJ1759" i="1"/>
  <c r="AZ1760" i="1"/>
  <c r="AA1762" i="1"/>
  <c r="AJ1763" i="1"/>
  <c r="AA1765" i="1"/>
  <c r="AJ1765" i="1"/>
  <c r="AA1767" i="1"/>
  <c r="AJ1767" i="1"/>
  <c r="AA1769" i="1"/>
  <c r="AJ1769" i="1"/>
  <c r="AA1771" i="1"/>
  <c r="AJ1771" i="1"/>
  <c r="AA1773" i="1"/>
  <c r="AJ1773" i="1"/>
  <c r="AA1775" i="1"/>
  <c r="AJ1775" i="1"/>
  <c r="AA1777" i="1"/>
  <c r="AJ1777" i="1"/>
  <c r="AA1779" i="1"/>
  <c r="AJ1779" i="1"/>
  <c r="AA1781" i="1"/>
  <c r="AJ1781" i="1"/>
  <c r="AA1783" i="1"/>
  <c r="AJ1783" i="1"/>
  <c r="AA1785" i="1"/>
  <c r="AJ1785" i="1"/>
  <c r="AA1787" i="1"/>
  <c r="AJ1787" i="1"/>
  <c r="AA1789" i="1"/>
  <c r="AJ1789" i="1"/>
  <c r="AA1791" i="1"/>
  <c r="AJ1791" i="1"/>
  <c r="AA1793" i="1"/>
  <c r="AJ1793" i="1"/>
  <c r="AA1795" i="1"/>
  <c r="AJ1795" i="1"/>
  <c r="AA1797" i="1"/>
  <c r="AJ1797" i="1"/>
  <c r="AC1798" i="1"/>
  <c r="AZ1799" i="1"/>
  <c r="AZ1801" i="1"/>
  <c r="AZ1803" i="1"/>
  <c r="AZ1805" i="1"/>
  <c r="AZ1807" i="1"/>
  <c r="AZ1809" i="1"/>
  <c r="AZ1811" i="1"/>
  <c r="AZ1813" i="1"/>
  <c r="AZ1815" i="1"/>
  <c r="AZ1817" i="1"/>
  <c r="AZ1819" i="1"/>
  <c r="AZ1821" i="1"/>
  <c r="AZ1823" i="1"/>
  <c r="AZ1825" i="1"/>
  <c r="AZ1827" i="1"/>
  <c r="AZ1829" i="1"/>
  <c r="AZ1831" i="1"/>
  <c r="AZ1833" i="1"/>
  <c r="AZ1835" i="1"/>
  <c r="AZ1837" i="1"/>
  <c r="AZ1839" i="1"/>
  <c r="AA1842" i="1"/>
  <c r="AZ1842" i="1"/>
  <c r="AJ1843" i="1"/>
  <c r="AC1844" i="1"/>
  <c r="AA1846" i="1"/>
  <c r="AJ1846" i="1"/>
  <c r="AA1848" i="1"/>
  <c r="AJ1848" i="1"/>
  <c r="AA1850" i="1"/>
  <c r="AJ1850" i="1"/>
  <c r="AA1852" i="1"/>
  <c r="AJ1852" i="1"/>
  <c r="AA1854" i="1"/>
  <c r="AJ1854" i="1"/>
  <c r="AA1856" i="1"/>
  <c r="AJ1856" i="1"/>
  <c r="AA1858" i="1"/>
  <c r="AJ1858" i="1"/>
  <c r="AA1860" i="1"/>
  <c r="AJ1860" i="1"/>
  <c r="AA1862" i="1"/>
  <c r="AJ1862" i="1"/>
  <c r="AA1864" i="1"/>
  <c r="AJ1864" i="1"/>
  <c r="AC1865" i="1"/>
  <c r="AA1867" i="1"/>
  <c r="AJ1867" i="1"/>
  <c r="AA1869" i="1"/>
  <c r="AJ1869" i="1"/>
  <c r="AA1871" i="1"/>
  <c r="AJ1871" i="1"/>
  <c r="AA1873" i="1"/>
  <c r="AJ1873" i="1"/>
  <c r="AA1875" i="1"/>
  <c r="AJ1875" i="1"/>
  <c r="AA1877" i="1"/>
  <c r="AJ1877" i="1"/>
  <c r="AA1879" i="1"/>
  <c r="AJ1879" i="1"/>
  <c r="AA1881" i="1"/>
  <c r="AZ1881" i="1"/>
  <c r="AJ1882" i="1"/>
  <c r="AA1884" i="1"/>
  <c r="AJ1884" i="1"/>
  <c r="AA1886" i="1"/>
  <c r="AJ1886" i="1"/>
  <c r="AA1888" i="1"/>
  <c r="AJ1888" i="1"/>
  <c r="AA1890" i="1"/>
  <c r="AZ1890" i="1"/>
  <c r="AZ1892" i="1"/>
  <c r="AZ1894" i="1"/>
  <c r="AZ1896" i="1"/>
  <c r="AA1899" i="1"/>
  <c r="AZ1899" i="1"/>
  <c r="AZ1901" i="1"/>
  <c r="AZ1903" i="1"/>
  <c r="AZ1905" i="1"/>
  <c r="AZ1907" i="1"/>
  <c r="AZ1909" i="1"/>
  <c r="AZ1911" i="1"/>
  <c r="AZ1913" i="1"/>
  <c r="AZ1915" i="1"/>
  <c r="AZ1917" i="1"/>
  <c r="AZ1919" i="1"/>
  <c r="AZ1921" i="1"/>
  <c r="AZ1923" i="1"/>
  <c r="AZ1925" i="1"/>
  <c r="AZ1927" i="1"/>
  <c r="AZ1929" i="1"/>
  <c r="AZ1931" i="1"/>
  <c r="AZ1933" i="1"/>
  <c r="AI1935" i="1"/>
  <c r="AZ1935" i="1"/>
  <c r="AZ1937" i="1"/>
  <c r="AZ1939" i="1"/>
  <c r="AI1941" i="1"/>
  <c r="AZ1941" i="1"/>
  <c r="AZ1943" i="1"/>
  <c r="AZ1945" i="1"/>
  <c r="AZ1947" i="1"/>
  <c r="AZ1949" i="1"/>
  <c r="AZ1951" i="1"/>
  <c r="AI1953" i="1"/>
  <c r="AZ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I1248" i="1"/>
  <c r="AZ1248" i="1"/>
  <c r="AA1250" i="1"/>
  <c r="AJ1251" i="1"/>
  <c r="AI1252" i="1"/>
  <c r="AZ1252" i="1"/>
  <c r="AI1256" i="1"/>
  <c r="AZ1256" i="1"/>
  <c r="AA1258" i="1"/>
  <c r="AI1259" i="1"/>
  <c r="AI1261" i="1"/>
  <c r="AA1270" i="1"/>
  <c r="AJ1270" i="1"/>
  <c r="AA1272" i="1"/>
  <c r="AJ1272" i="1"/>
  <c r="AA1274" i="1"/>
  <c r="AJ1274" i="1"/>
  <c r="AA1276" i="1"/>
  <c r="AI1281" i="1"/>
  <c r="AI1283" i="1"/>
  <c r="AZ1285" i="1"/>
  <c r="AZ1291" i="1"/>
  <c r="AJ1295" i="1"/>
  <c r="AJ1299" i="1"/>
  <c r="AZ1300" i="1"/>
  <c r="AZ1304" i="1"/>
  <c r="AJ1307" i="1"/>
  <c r="AI1312" i="1"/>
  <c r="AZ1316" i="1"/>
  <c r="AA1318" i="1"/>
  <c r="AJ1319" i="1"/>
  <c r="AJ1323" i="1"/>
  <c r="AI1328" i="1"/>
  <c r="AZ1328" i="1"/>
  <c r="AA1330" i="1"/>
  <c r="AJ1331" i="1"/>
  <c r="AZ1336" i="1"/>
  <c r="AI1338" i="1"/>
  <c r="AI1340" i="1"/>
  <c r="AI1342" i="1"/>
  <c r="AA1347" i="1"/>
  <c r="AZ1351" i="1"/>
  <c r="AA1355" i="1"/>
  <c r="AA1358" i="1"/>
  <c r="AJ1359" i="1"/>
  <c r="AA1361" i="1"/>
  <c r="AI1362" i="1"/>
  <c r="AJ1367" i="1"/>
  <c r="AI1370" i="1"/>
  <c r="AJ1373" i="1"/>
  <c r="AA1375" i="1"/>
  <c r="AI1376" i="1"/>
  <c r="AZ1376" i="1"/>
  <c r="AJ1378" i="1"/>
  <c r="AA1380" i="1"/>
  <c r="AJ1380" i="1"/>
  <c r="AA1382" i="1"/>
  <c r="AJ1382" i="1"/>
  <c r="AA1384" i="1"/>
  <c r="AJ1384" i="1"/>
  <c r="AJ1386" i="1"/>
  <c r="AA1388" i="1"/>
  <c r="AJ1388" i="1"/>
  <c r="AJ1392" i="1"/>
  <c r="AJ1400" i="1"/>
  <c r="AZ1401" i="1"/>
  <c r="AA1403" i="1"/>
  <c r="AI1405" i="1"/>
  <c r="AJ1412" i="1"/>
  <c r="AZ1413" i="1"/>
  <c r="AA1415" i="1"/>
  <c r="AI1417" i="1"/>
  <c r="AZ1417" i="1"/>
  <c r="AJ1428" i="1"/>
  <c r="AZ1429" i="1"/>
  <c r="AA1431" i="1"/>
  <c r="AJ1436" i="1"/>
  <c r="AI1437" i="1"/>
  <c r="AZ1437" i="1"/>
  <c r="AA1439" i="1"/>
  <c r="AJ1440" i="1"/>
  <c r="AI1441" i="1"/>
  <c r="AZ1441" i="1"/>
  <c r="AA1443" i="1"/>
  <c r="AJ1444" i="1"/>
  <c r="AI1445" i="1"/>
  <c r="AZ1445" i="1"/>
  <c r="AA1451" i="1"/>
  <c r="AA1455" i="1"/>
  <c r="AZ1457" i="1"/>
  <c r="AA1467" i="1"/>
  <c r="AJ1468" i="1"/>
  <c r="AI1469" i="1"/>
  <c r="AZ1469" i="1"/>
  <c r="AA1471" i="1"/>
  <c r="AJ1472" i="1"/>
  <c r="AA1475" i="1"/>
  <c r="AI1477" i="1"/>
  <c r="AJ1480" i="1"/>
  <c r="AI1481" i="1"/>
  <c r="AZ1485" i="1"/>
  <c r="AA1487" i="1"/>
  <c r="AJ1488" i="1"/>
  <c r="AJ1492" i="1"/>
  <c r="AI1493" i="1"/>
  <c r="AZ1493" i="1"/>
  <c r="AA1495" i="1"/>
  <c r="AJ1496" i="1"/>
  <c r="AI1497" i="1"/>
  <c r="AZ1497" i="1"/>
  <c r="AA1499" i="1"/>
  <c r="AJ1500" i="1"/>
  <c r="AJ1504" i="1"/>
  <c r="AA1511" i="1"/>
  <c r="AA1531" i="1"/>
  <c r="AJ1536" i="1"/>
  <c r="AA1539" i="1"/>
  <c r="AJ1540" i="1"/>
  <c r="AZ1541" i="1"/>
  <c r="AA1543" i="1"/>
  <c r="AZ1545" i="1"/>
  <c r="AA1547" i="1"/>
  <c r="AA1551" i="1"/>
  <c r="AI1557" i="1"/>
  <c r="AJ1564" i="1"/>
  <c r="AZ1569" i="1"/>
  <c r="AA1571" i="1"/>
  <c r="AZ1573" i="1"/>
  <c r="AA1575" i="1"/>
  <c r="AJ1576" i="1"/>
  <c r="AI1577" i="1"/>
  <c r="AA1579" i="1"/>
  <c r="AJ1580" i="1"/>
  <c r="AZ1581" i="1"/>
  <c r="AA1583" i="1"/>
  <c r="AJ1584" i="1"/>
  <c r="AZ1585" i="1"/>
  <c r="AA1587" i="1"/>
  <c r="AJ1588" i="1"/>
  <c r="AI1589" i="1"/>
  <c r="AJ1592" i="1"/>
  <c r="AJ1600" i="1"/>
  <c r="AI1605" i="1"/>
  <c r="AZ1605" i="1"/>
  <c r="AA1607" i="1"/>
  <c r="AJ1608" i="1"/>
  <c r="AA1615" i="1"/>
  <c r="AA1618" i="1"/>
  <c r="AI1624" i="1"/>
  <c r="AZ1624" i="1"/>
  <c r="AA1626" i="1"/>
  <c r="AJ1627" i="1"/>
  <c r="AI1628" i="1"/>
  <c r="AZ1628" i="1"/>
  <c r="AA1630" i="1"/>
  <c r="AJ1631" i="1"/>
  <c r="AZ1632" i="1"/>
  <c r="AA1634" i="1"/>
  <c r="AJ1635" i="1"/>
  <c r="AI1636" i="1"/>
  <c r="AZ1636" i="1"/>
  <c r="AJ1639" i="1"/>
  <c r="AI1640" i="1"/>
  <c r="AZ1640" i="1"/>
  <c r="AA1642" i="1"/>
  <c r="AZ1644" i="1"/>
  <c r="AJ1667" i="1"/>
  <c r="AZ1668" i="1"/>
  <c r="AA1670" i="1"/>
  <c r="AJ1671" i="1"/>
  <c r="AI1672" i="1"/>
  <c r="AZ1672" i="1"/>
  <c r="AA1681" i="1"/>
  <c r="AZ1683" i="1"/>
  <c r="AA1685" i="1"/>
  <c r="AA1689" i="1"/>
  <c r="AJ1690" i="1"/>
  <c r="AI1691" i="1"/>
  <c r="AI1695" i="1"/>
  <c r="AA1701" i="1"/>
  <c r="AZ1703" i="1"/>
  <c r="AI1707" i="1"/>
  <c r="AJ1710" i="1"/>
  <c r="AZ1715" i="1"/>
  <c r="AJ478" i="1"/>
  <c r="AI478" i="1" s="1"/>
  <c r="AJ481" i="1"/>
  <c r="AI481" i="1" s="1"/>
  <c r="AJ563" i="1"/>
  <c r="AA585" i="1"/>
  <c r="AZ585" i="1"/>
  <c r="AJ607" i="1"/>
  <c r="AI607" i="1" s="1"/>
  <c r="AZ612" i="1"/>
  <c r="AZ613" i="1"/>
  <c r="AC614" i="1"/>
  <c r="AI629" i="1"/>
  <c r="BC867" i="1"/>
  <c r="BC875" i="1"/>
  <c r="BC883" i="1"/>
  <c r="BC891" i="1"/>
  <c r="BC899" i="1"/>
  <c r="BC907" i="1"/>
  <c r="AI912" i="1"/>
  <c r="AI919" i="1"/>
  <c r="AA922" i="1"/>
  <c r="AZ925" i="1"/>
  <c r="AC926" i="1"/>
  <c r="AI930" i="1"/>
  <c r="AI940" i="1"/>
  <c r="AA944" i="1"/>
  <c r="AI946" i="1"/>
  <c r="BC949" i="1"/>
  <c r="AI950" i="1"/>
  <c r="AZ953" i="1"/>
  <c r="AA954" i="1"/>
  <c r="AI955" i="1"/>
  <c r="AI959" i="1"/>
  <c r="AI963" i="1"/>
  <c r="AI971" i="1"/>
  <c r="AA983" i="1"/>
  <c r="BC985" i="1"/>
  <c r="AI986" i="1"/>
  <c r="BC989" i="1"/>
  <c r="BC992" i="1"/>
  <c r="BC996" i="1"/>
  <c r="AZ1001" i="1"/>
  <c r="AA1002" i="1"/>
  <c r="AI1003" i="1"/>
  <c r="AZ1010" i="1"/>
  <c r="AA1014" i="1"/>
  <c r="AC1017" i="1"/>
  <c r="AC1023" i="1"/>
  <c r="AC1026" i="1"/>
  <c r="AC1108" i="1"/>
  <c r="AC1118" i="1"/>
  <c r="AA1236" i="1"/>
  <c r="AJ1237" i="1"/>
  <c r="AI1237" i="1" s="1"/>
  <c r="AZ1238" i="1"/>
  <c r="AA1240" i="1"/>
  <c r="AJ1241" i="1"/>
  <c r="AI1241" i="1" s="1"/>
  <c r="AZ1242" i="1"/>
  <c r="AA1244" i="1"/>
  <c r="AJ1245" i="1"/>
  <c r="AI1245" i="1" s="1"/>
  <c r="AZ1246" i="1"/>
  <c r="AA1248" i="1"/>
  <c r="AJ1249" i="1"/>
  <c r="AI1249" i="1" s="1"/>
  <c r="AZ1250" i="1"/>
  <c r="AA1252" i="1"/>
  <c r="AJ1253" i="1"/>
  <c r="AI1253" i="1" s="1"/>
  <c r="AZ1254" i="1"/>
  <c r="AA1256" i="1"/>
  <c r="AJ1257" i="1"/>
  <c r="AI1257" i="1" s="1"/>
  <c r="AZ1258" i="1"/>
  <c r="AZ1260" i="1"/>
  <c r="AZ1262" i="1"/>
  <c r="AA1264" i="1"/>
  <c r="AJ1264" i="1"/>
  <c r="AI1264" i="1" s="1"/>
  <c r="AA1266" i="1"/>
  <c r="AJ1266" i="1"/>
  <c r="AI1266" i="1" s="1"/>
  <c r="AZ1267" i="1"/>
  <c r="AA1269" i="1"/>
  <c r="AJ1269" i="1"/>
  <c r="AI1269" i="1" s="1"/>
  <c r="AA1271" i="1"/>
  <c r="AJ1271" i="1"/>
  <c r="AI1271" i="1" s="1"/>
  <c r="AA1273" i="1"/>
  <c r="AJ1273" i="1"/>
  <c r="AI1273" i="1" s="1"/>
  <c r="AA1275" i="1"/>
  <c r="AJ1275" i="1"/>
  <c r="AI1275" i="1" s="1"/>
  <c r="AA1277" i="1"/>
  <c r="AJ1277" i="1"/>
  <c r="AI1277" i="1" s="1"/>
  <c r="AA1279" i="1"/>
  <c r="AZ1280" i="1"/>
  <c r="AZ1282" i="1"/>
  <c r="AZ1284" i="1"/>
  <c r="AZ1286" i="1"/>
  <c r="AZ1288" i="1"/>
  <c r="AZ1290" i="1"/>
  <c r="AZ1292" i="1"/>
  <c r="AZ1294" i="1"/>
  <c r="AA1296" i="1"/>
  <c r="AJ1297" i="1"/>
  <c r="AI1297" i="1" s="1"/>
  <c r="AZ1298" i="1"/>
  <c r="AA1300" i="1"/>
  <c r="AJ1301" i="1"/>
  <c r="AI1301" i="1" s="1"/>
  <c r="AZ1302" i="1"/>
  <c r="AA1304" i="1"/>
  <c r="AJ1305" i="1"/>
  <c r="AI1305" i="1" s="1"/>
  <c r="AZ1306" i="1"/>
  <c r="AA1308" i="1"/>
  <c r="AJ1309" i="1"/>
  <c r="AI1309" i="1" s="1"/>
  <c r="AZ1310" i="1"/>
  <c r="AA1312" i="1"/>
  <c r="AJ1313" i="1"/>
  <c r="AI1313" i="1" s="1"/>
  <c r="AZ1314" i="1"/>
  <c r="AA1316" i="1"/>
  <c r="AJ1317" i="1"/>
  <c r="AI1317" i="1" s="1"/>
  <c r="AZ1318" i="1"/>
  <c r="AA1320" i="1"/>
  <c r="AJ1321" i="1"/>
  <c r="AI1321" i="1" s="1"/>
  <c r="AZ1322" i="1"/>
  <c r="AA1324" i="1"/>
  <c r="AJ1325" i="1"/>
  <c r="AI1325" i="1" s="1"/>
  <c r="AZ1326" i="1"/>
  <c r="AA1328" i="1"/>
  <c r="AJ1329" i="1"/>
  <c r="AI1329" i="1" s="1"/>
  <c r="AZ1330" i="1"/>
  <c r="AA1332" i="1"/>
  <c r="AZ1333" i="1"/>
  <c r="AZ1335" i="1"/>
  <c r="AZ1337" i="1"/>
  <c r="AZ1339" i="1"/>
  <c r="AZ1341" i="1"/>
  <c r="AJ1343" i="1"/>
  <c r="AI1343" i="1" s="1"/>
  <c r="AZ1344" i="1"/>
  <c r="AJ1346" i="1"/>
  <c r="AA1348" i="1"/>
  <c r="AJ1348" i="1"/>
  <c r="AI1348" i="1" s="1"/>
  <c r="AI1349" i="1"/>
  <c r="AZ1349" i="1"/>
  <c r="AA1351" i="1"/>
  <c r="AZ1352" i="1"/>
  <c r="AA1354" i="1"/>
  <c r="AJ1354" i="1"/>
  <c r="AI1354" i="1" s="1"/>
  <c r="AA1356" i="1"/>
  <c r="AJ1357" i="1"/>
  <c r="AI1357" i="1" s="1"/>
  <c r="AZ1358" i="1"/>
  <c r="AA1360" i="1"/>
  <c r="AJ1360" i="1"/>
  <c r="AI1360" i="1" s="1"/>
  <c r="AI1361" i="1"/>
  <c r="AZ1361" i="1"/>
  <c r="AZ1363" i="1"/>
  <c r="AA1365" i="1"/>
  <c r="AJ1366" i="1"/>
  <c r="AI1366" i="1" s="1"/>
  <c r="AA1368" i="1"/>
  <c r="AZ1369" i="1"/>
  <c r="AJ1371" i="1"/>
  <c r="AZ1372" i="1"/>
  <c r="AA1374" i="1"/>
  <c r="AJ1374" i="1"/>
  <c r="AI1374" i="1" s="1"/>
  <c r="AI1375" i="1"/>
  <c r="AZ1375" i="1"/>
  <c r="AZ1377" i="1"/>
  <c r="AA1379" i="1"/>
  <c r="AJ1379" i="1"/>
  <c r="AI1379" i="1" s="1"/>
  <c r="AA1381" i="1"/>
  <c r="AJ1381" i="1"/>
  <c r="AI1381" i="1" s="1"/>
  <c r="AA1383" i="1"/>
  <c r="AJ1383" i="1"/>
  <c r="AI1383" i="1" s="1"/>
  <c r="AA1385" i="1"/>
  <c r="AJ1385" i="1"/>
  <c r="AI1385" i="1" s="1"/>
  <c r="AA1387" i="1"/>
  <c r="AJ1387" i="1"/>
  <c r="AI1387" i="1" s="1"/>
  <c r="AA1389" i="1"/>
  <c r="AJ1390" i="1"/>
  <c r="AI1390" i="1" s="1"/>
  <c r="AZ1391" i="1"/>
  <c r="AA1393" i="1"/>
  <c r="AJ1394" i="1"/>
  <c r="AI1394" i="1" s="1"/>
  <c r="AZ1395" i="1"/>
  <c r="AA1397" i="1"/>
  <c r="AJ1398" i="1"/>
  <c r="AI1398" i="1" s="1"/>
  <c r="AZ1399" i="1"/>
  <c r="AA1401" i="1"/>
  <c r="AJ1402" i="1"/>
  <c r="AI1402" i="1" s="1"/>
  <c r="AZ1403" i="1"/>
  <c r="AA1405" i="1"/>
  <c r="AJ1406" i="1"/>
  <c r="AI1406" i="1" s="1"/>
  <c r="AZ1407" i="1"/>
  <c r="AA1409" i="1"/>
  <c r="AJ1410" i="1"/>
  <c r="AI1410" i="1" s="1"/>
  <c r="AZ1411" i="1"/>
  <c r="AA1413" i="1"/>
  <c r="AJ1414" i="1"/>
  <c r="AI1414" i="1" s="1"/>
  <c r="AZ1415" i="1"/>
  <c r="AA1417" i="1"/>
  <c r="AJ1418" i="1"/>
  <c r="AI1418" i="1" s="1"/>
  <c r="AZ1419" i="1"/>
  <c r="AA1421" i="1"/>
  <c r="AJ1422" i="1"/>
  <c r="AI1422" i="1" s="1"/>
  <c r="AZ1423" i="1"/>
  <c r="AA1425" i="1"/>
  <c r="AJ1426" i="1"/>
  <c r="AI1426" i="1" s="1"/>
  <c r="AZ1427" i="1"/>
  <c r="AA1429" i="1"/>
  <c r="AJ1430" i="1"/>
  <c r="AI1430" i="1" s="1"/>
  <c r="AZ1431" i="1"/>
  <c r="AA1433" i="1"/>
  <c r="AJ1434" i="1"/>
  <c r="AI1434" i="1" s="1"/>
  <c r="AZ1435" i="1"/>
  <c r="AA1437" i="1"/>
  <c r="AJ1438" i="1"/>
  <c r="AI1438" i="1" s="1"/>
  <c r="AZ1439" i="1"/>
  <c r="AA1441" i="1"/>
  <c r="AJ1442" i="1"/>
  <c r="AI1442" i="1" s="1"/>
  <c r="AZ1443" i="1"/>
  <c r="AA1445" i="1"/>
  <c r="AJ1446" i="1"/>
  <c r="AI1446" i="1" s="1"/>
  <c r="AZ1447" i="1"/>
  <c r="AA1449" i="1"/>
  <c r="AJ1450" i="1"/>
  <c r="AI1450" i="1" s="1"/>
  <c r="AZ1451" i="1"/>
  <c r="AA1453" i="1"/>
  <c r="AJ1454" i="1"/>
  <c r="AI1454" i="1" s="1"/>
  <c r="AZ1455" i="1"/>
  <c r="AA1457" i="1"/>
  <c r="AJ1458" i="1"/>
  <c r="AI1458" i="1" s="1"/>
  <c r="AZ1459" i="1"/>
  <c r="AA1461" i="1"/>
  <c r="AJ1462" i="1"/>
  <c r="AI1462" i="1" s="1"/>
  <c r="AZ1463" i="1"/>
  <c r="AA1465" i="1"/>
  <c r="AJ1466" i="1"/>
  <c r="AI1466" i="1" s="1"/>
  <c r="AZ1467" i="1"/>
  <c r="AA1469" i="1"/>
  <c r="AJ1470" i="1"/>
  <c r="AI1470" i="1" s="1"/>
  <c r="AZ1471" i="1"/>
  <c r="AA1473" i="1"/>
  <c r="AJ1474" i="1"/>
  <c r="AI1474" i="1" s="1"/>
  <c r="AZ1475" i="1"/>
  <c r="AA1477" i="1"/>
  <c r="AJ1478" i="1"/>
  <c r="AI1478" i="1" s="1"/>
  <c r="AZ1479" i="1"/>
  <c r="AA1481" i="1"/>
  <c r="AJ1482" i="1"/>
  <c r="AI1482" i="1" s="1"/>
  <c r="AZ1483" i="1"/>
  <c r="AA1485" i="1"/>
  <c r="AJ1486" i="1"/>
  <c r="AI1486" i="1" s="1"/>
  <c r="AZ1487" i="1"/>
  <c r="AA1489" i="1"/>
  <c r="AJ1490" i="1"/>
  <c r="AI1490" i="1" s="1"/>
  <c r="AZ1491" i="1"/>
  <c r="AA1493" i="1"/>
  <c r="AJ1494" i="1"/>
  <c r="AI1494" i="1" s="1"/>
  <c r="AZ1495" i="1"/>
  <c r="AA1497" i="1"/>
  <c r="AJ1498" i="1"/>
  <c r="AI1498" i="1" s="1"/>
  <c r="AZ1499" i="1"/>
  <c r="AA1501" i="1"/>
  <c r="AJ1502" i="1"/>
  <c r="AI1502" i="1" s="1"/>
  <c r="AZ1503" i="1"/>
  <c r="AA1505" i="1"/>
  <c r="AJ1506" i="1"/>
  <c r="AI1506" i="1" s="1"/>
  <c r="AZ1507" i="1"/>
  <c r="AA1509" i="1"/>
  <c r="AJ1510" i="1"/>
  <c r="AI1510" i="1" s="1"/>
  <c r="AZ1511" i="1"/>
  <c r="AA1513" i="1"/>
  <c r="AJ1514" i="1"/>
  <c r="AI1514" i="1" s="1"/>
  <c r="AZ1515" i="1"/>
  <c r="AA1517" i="1"/>
  <c r="AJ1518" i="1"/>
  <c r="AI1518" i="1" s="1"/>
  <c r="AZ1519" i="1"/>
  <c r="AA1521" i="1"/>
  <c r="AJ1522" i="1"/>
  <c r="AI1522" i="1" s="1"/>
  <c r="AZ1523" i="1"/>
  <c r="AA1525" i="1"/>
  <c r="AJ1526" i="1"/>
  <c r="AI1526" i="1" s="1"/>
  <c r="AZ1527" i="1"/>
  <c r="AA1529" i="1"/>
  <c r="AJ1530" i="1"/>
  <c r="AI1530" i="1" s="1"/>
  <c r="AZ1531" i="1"/>
  <c r="AA1533" i="1"/>
  <c r="AJ1534" i="1"/>
  <c r="AI1534" i="1" s="1"/>
  <c r="AZ1535" i="1"/>
  <c r="AA1537" i="1"/>
  <c r="AJ1538" i="1"/>
  <c r="AI1538" i="1" s="1"/>
  <c r="AZ1539" i="1"/>
  <c r="AA1541" i="1"/>
  <c r="AJ1542" i="1"/>
  <c r="AI1542" i="1" s="1"/>
  <c r="AZ1543" i="1"/>
  <c r="AA1545" i="1"/>
  <c r="AJ1546" i="1"/>
  <c r="AI1546" i="1" s="1"/>
  <c r="AZ1547" i="1"/>
  <c r="AA1549" i="1"/>
  <c r="AJ1550" i="1"/>
  <c r="AI1550" i="1" s="1"/>
  <c r="AZ1551" i="1"/>
  <c r="AA1553" i="1"/>
  <c r="AJ1554" i="1"/>
  <c r="AI1554" i="1" s="1"/>
  <c r="AZ1555" i="1"/>
  <c r="AA1557" i="1"/>
  <c r="AJ1558" i="1"/>
  <c r="AI1558" i="1" s="1"/>
  <c r="AZ1559" i="1"/>
  <c r="AA1561" i="1"/>
  <c r="AJ1562" i="1"/>
  <c r="AI1562" i="1" s="1"/>
  <c r="AZ1563" i="1"/>
  <c r="AA1565" i="1"/>
  <c r="AJ1566" i="1"/>
  <c r="AI1566" i="1" s="1"/>
  <c r="AZ1567" i="1"/>
  <c r="AA1569" i="1"/>
  <c r="AJ1570" i="1"/>
  <c r="AI1570" i="1" s="1"/>
  <c r="AZ1571" i="1"/>
  <c r="AA1573" i="1"/>
  <c r="AJ1574" i="1"/>
  <c r="AI1574" i="1" s="1"/>
  <c r="AZ1575" i="1"/>
  <c r="AA1577" i="1"/>
  <c r="AJ1578" i="1"/>
  <c r="AI1578" i="1" s="1"/>
  <c r="AZ1579" i="1"/>
  <c r="AA1581" i="1"/>
  <c r="AJ1582" i="1"/>
  <c r="AI1582" i="1" s="1"/>
  <c r="AZ1583" i="1"/>
  <c r="AA1585" i="1"/>
  <c r="AJ1586" i="1"/>
  <c r="AI1586" i="1" s="1"/>
  <c r="AZ1587" i="1"/>
  <c r="AA1589" i="1"/>
  <c r="AJ1590" i="1"/>
  <c r="AI1590" i="1" s="1"/>
  <c r="AZ1591" i="1"/>
  <c r="AA1593" i="1"/>
  <c r="AJ1594" i="1"/>
  <c r="AI1594" i="1" s="1"/>
  <c r="AZ1595" i="1"/>
  <c r="AA1597" i="1"/>
  <c r="AJ1598" i="1"/>
  <c r="AI1598" i="1" s="1"/>
  <c r="AZ1599" i="1"/>
  <c r="AA1601" i="1"/>
  <c r="AJ1602" i="1"/>
  <c r="AI1602" i="1" s="1"/>
  <c r="AZ1603" i="1"/>
  <c r="AA1605" i="1"/>
  <c r="AJ1606" i="1"/>
  <c r="AI1606" i="1" s="1"/>
  <c r="AZ1607" i="1"/>
  <c r="AA1609" i="1"/>
  <c r="AJ1610" i="1"/>
  <c r="AI1610" i="1" s="1"/>
  <c r="AZ1611" i="1"/>
  <c r="AA1613" i="1"/>
  <c r="AJ1614" i="1"/>
  <c r="AI1614" i="1" s="1"/>
  <c r="AZ1615" i="1"/>
  <c r="AA1617" i="1"/>
  <c r="AJ1617" i="1"/>
  <c r="AI1617" i="1" s="1"/>
  <c r="AA1619" i="1"/>
  <c r="AJ1619" i="1"/>
  <c r="AI1619" i="1" s="1"/>
  <c r="AZ1620" i="1"/>
  <c r="AJ1622" i="1"/>
  <c r="AI1622" i="1" s="1"/>
  <c r="AA1624" i="1"/>
  <c r="AJ1625" i="1"/>
  <c r="AI1625" i="1" s="1"/>
  <c r="AZ1626" i="1"/>
  <c r="AA1628" i="1"/>
  <c r="AJ1629" i="1"/>
  <c r="AI1629" i="1" s="1"/>
  <c r="AZ1630" i="1"/>
  <c r="AA1632" i="1"/>
  <c r="AJ1633" i="1"/>
  <c r="AI1633" i="1" s="1"/>
  <c r="AZ1634" i="1"/>
  <c r="AA1636" i="1"/>
  <c r="AJ1637" i="1"/>
  <c r="AI1637" i="1" s="1"/>
  <c r="AZ1638" i="1"/>
  <c r="AA1640" i="1"/>
  <c r="AJ1641" i="1"/>
  <c r="AI1641" i="1" s="1"/>
  <c r="AZ1642" i="1"/>
  <c r="AA1644" i="1"/>
  <c r="AJ1645" i="1"/>
  <c r="AI1645" i="1" s="1"/>
  <c r="AZ1646" i="1"/>
  <c r="AA1648" i="1"/>
  <c r="AJ1649" i="1"/>
  <c r="AI1649" i="1" s="1"/>
  <c r="AZ1650" i="1"/>
  <c r="AA1652" i="1"/>
  <c r="AJ1653" i="1"/>
  <c r="AI1653" i="1" s="1"/>
  <c r="AZ1654" i="1"/>
  <c r="AA1656" i="1"/>
  <c r="AJ1657" i="1"/>
  <c r="AI1657" i="1" s="1"/>
  <c r="AZ1658" i="1"/>
  <c r="AA1660" i="1"/>
  <c r="AJ1661" i="1"/>
  <c r="AI1661" i="1" s="1"/>
  <c r="AZ1662" i="1"/>
  <c r="AA1664" i="1"/>
  <c r="AJ1665" i="1"/>
  <c r="AI1665" i="1" s="1"/>
  <c r="AZ1666" i="1"/>
  <c r="AA1668" i="1"/>
  <c r="AJ1669" i="1"/>
  <c r="AI1669" i="1" s="1"/>
  <c r="AZ1670" i="1"/>
  <c r="AA1672" i="1"/>
  <c r="AJ1673" i="1"/>
  <c r="AI1673" i="1" s="1"/>
  <c r="AZ1674" i="1"/>
  <c r="AA1676" i="1"/>
  <c r="AJ1677" i="1"/>
  <c r="AI1677" i="1" s="1"/>
  <c r="AZ1678" i="1"/>
  <c r="AJ1680" i="1"/>
  <c r="AI1680" i="1" s="1"/>
  <c r="AZ1681" i="1"/>
  <c r="AA1683" i="1"/>
  <c r="AJ1684" i="1"/>
  <c r="AI1684" i="1" s="1"/>
  <c r="AZ1685" i="1"/>
  <c r="AA1687" i="1"/>
  <c r="AJ1688" i="1"/>
  <c r="AI1688" i="1" s="1"/>
  <c r="AZ1689" i="1"/>
  <c r="AA1691" i="1"/>
  <c r="AJ1692" i="1"/>
  <c r="AI1692" i="1" s="1"/>
  <c r="AZ1693" i="1"/>
  <c r="AA1695" i="1"/>
  <c r="AJ1696" i="1"/>
  <c r="AI1696" i="1" s="1"/>
  <c r="AZ1697" i="1"/>
  <c r="AA1699" i="1"/>
  <c r="AJ1700" i="1"/>
  <c r="AI1700" i="1" s="1"/>
  <c r="AZ1701" i="1"/>
  <c r="AA1703" i="1"/>
  <c r="AJ1704" i="1"/>
  <c r="AI1704" i="1" s="1"/>
  <c r="AZ1705" i="1"/>
  <c r="AA1707" i="1"/>
  <c r="AJ1708" i="1"/>
  <c r="AI1708" i="1" s="1"/>
  <c r="AZ1709" i="1"/>
  <c r="AA1711" i="1"/>
  <c r="AJ1712" i="1"/>
  <c r="AI1712" i="1" s="1"/>
  <c r="AZ1713" i="1"/>
  <c r="AA1715" i="1"/>
  <c r="AJ1716" i="1"/>
  <c r="AI1716" i="1" s="1"/>
  <c r="AZ1717" i="1"/>
  <c r="AA1719" i="1"/>
  <c r="AJ1720" i="1"/>
  <c r="AI1720" i="1" s="1"/>
  <c r="AZ1721" i="1"/>
  <c r="AA1723" i="1"/>
  <c r="AJ1724" i="1"/>
  <c r="AI1724" i="1" s="1"/>
  <c r="AZ1725" i="1"/>
  <c r="AA1727" i="1"/>
  <c r="AJ1728" i="1"/>
  <c r="AI1728" i="1" s="1"/>
  <c r="AZ1729" i="1"/>
  <c r="AA1731" i="1"/>
  <c r="AJ1732" i="1"/>
  <c r="AI1732" i="1" s="1"/>
  <c r="AZ1733" i="1"/>
  <c r="AA1735" i="1"/>
  <c r="AJ1736" i="1"/>
  <c r="AI1736" i="1" s="1"/>
  <c r="AZ1737" i="1"/>
  <c r="AA1739" i="1"/>
  <c r="AJ1740" i="1"/>
  <c r="AI1740" i="1" s="1"/>
  <c r="AZ1741" i="1"/>
  <c r="AA1743" i="1"/>
  <c r="AJ1744" i="1"/>
  <c r="AI1744" i="1" s="1"/>
  <c r="AZ1745" i="1"/>
  <c r="AA1747" i="1"/>
  <c r="AJ1748" i="1"/>
  <c r="AI1748" i="1" s="1"/>
  <c r="AZ1749" i="1"/>
  <c r="AA1751" i="1"/>
  <c r="AJ1752" i="1"/>
  <c r="AI1752" i="1" s="1"/>
  <c r="AZ1753" i="1"/>
  <c r="AA1755" i="1"/>
  <c r="AJ1756" i="1"/>
  <c r="AI1756" i="1" s="1"/>
  <c r="AZ1757" i="1"/>
  <c r="AA1759" i="1"/>
  <c r="AJ1760" i="1"/>
  <c r="AI1760" i="1" s="1"/>
  <c r="AZ1761" i="1"/>
  <c r="AA1763" i="1"/>
  <c r="AZ1764" i="1"/>
  <c r="AZ1766" i="1"/>
  <c r="AZ1768" i="1"/>
  <c r="AZ1770" i="1"/>
  <c r="AZ1772" i="1"/>
  <c r="AZ1774" i="1"/>
  <c r="AZ1776" i="1"/>
  <c r="AZ1778" i="1"/>
  <c r="AZ1780" i="1"/>
  <c r="AZ1782" i="1"/>
  <c r="AZ1784" i="1"/>
  <c r="AZ1786" i="1"/>
  <c r="AZ1788" i="1"/>
  <c r="AZ1790" i="1"/>
  <c r="AZ1792" i="1"/>
  <c r="AZ1794" i="1"/>
  <c r="AZ1796" i="1"/>
  <c r="AA1799" i="1"/>
  <c r="AJ1799" i="1"/>
  <c r="AI1799" i="1" s="1"/>
  <c r="AA1801" i="1"/>
  <c r="AJ1801" i="1"/>
  <c r="AI1801" i="1" s="1"/>
  <c r="AA1803" i="1"/>
  <c r="AJ1803" i="1"/>
  <c r="AI1803" i="1" s="1"/>
  <c r="AA1805" i="1"/>
  <c r="AJ1805" i="1"/>
  <c r="AI1805" i="1" s="1"/>
  <c r="AA1807" i="1"/>
  <c r="AJ1807" i="1"/>
  <c r="AI1807" i="1" s="1"/>
  <c r="AA1809" i="1"/>
  <c r="AJ1809" i="1"/>
  <c r="AI1809" i="1" s="1"/>
  <c r="AA1811" i="1"/>
  <c r="AJ1811" i="1"/>
  <c r="AI1811" i="1" s="1"/>
  <c r="AA1813" i="1"/>
  <c r="AJ1813" i="1"/>
  <c r="AI1813" i="1" s="1"/>
  <c r="AA1815" i="1"/>
  <c r="AJ1815" i="1"/>
  <c r="AI1815" i="1" s="1"/>
  <c r="AA1817" i="1"/>
  <c r="AJ1817" i="1"/>
  <c r="AI1817" i="1" s="1"/>
  <c r="AA1819" i="1"/>
  <c r="AJ1819" i="1"/>
  <c r="AI1819" i="1" s="1"/>
  <c r="AA1821" i="1"/>
  <c r="AJ1821" i="1"/>
  <c r="AI1821" i="1" s="1"/>
  <c r="AA1823" i="1"/>
  <c r="AJ1823" i="1"/>
  <c r="AI1823" i="1" s="1"/>
  <c r="AA1825" i="1"/>
  <c r="AJ1825" i="1"/>
  <c r="AI1825" i="1" s="1"/>
  <c r="AA1827" i="1"/>
  <c r="AJ1827" i="1"/>
  <c r="AI1827" i="1" s="1"/>
  <c r="AA1829" i="1"/>
  <c r="AJ1829" i="1"/>
  <c r="AI1829" i="1" s="1"/>
  <c r="AA1831" i="1"/>
  <c r="AJ1831" i="1"/>
  <c r="AI1831" i="1" s="1"/>
  <c r="AA1833" i="1"/>
  <c r="AJ1833" i="1"/>
  <c r="AI1833" i="1" s="1"/>
  <c r="AA1835" i="1"/>
  <c r="AJ1835" i="1"/>
  <c r="AI1835" i="1" s="1"/>
  <c r="AA1837" i="1"/>
  <c r="AJ1837" i="1"/>
  <c r="AI1837" i="1" s="1"/>
  <c r="AA1839" i="1"/>
  <c r="AJ1839" i="1"/>
  <c r="AI1839" i="1" s="1"/>
  <c r="AA1841" i="1"/>
  <c r="AZ1841" i="1"/>
  <c r="AJ1842" i="1"/>
  <c r="AI1842" i="1" s="1"/>
  <c r="AC1843" i="1"/>
  <c r="AA1845" i="1"/>
  <c r="AZ1845" i="1"/>
  <c r="AZ1847" i="1"/>
  <c r="AZ1849" i="1"/>
  <c r="AZ1851" i="1"/>
  <c r="AZ1853" i="1"/>
  <c r="AZ1855" i="1"/>
  <c r="AZ1857" i="1"/>
  <c r="AZ1859" i="1"/>
  <c r="AZ1861" i="1"/>
  <c r="AZ1863" i="1"/>
  <c r="AA1866" i="1"/>
  <c r="AZ1866" i="1"/>
  <c r="AZ1868" i="1"/>
  <c r="AZ1870" i="1"/>
  <c r="AZ1872" i="1"/>
  <c r="AI1874" i="1"/>
  <c r="AZ1874" i="1"/>
  <c r="AZ1876" i="1"/>
  <c r="AZ1878" i="1"/>
  <c r="AZ1880" i="1"/>
  <c r="AJ1881" i="1"/>
  <c r="AI1881" i="1" s="1"/>
  <c r="AC1882" i="1"/>
  <c r="AI1883" i="1"/>
  <c r="AZ1883" i="1"/>
  <c r="AZ1885" i="1"/>
  <c r="AZ1887" i="1"/>
  <c r="AZ1889" i="1"/>
  <c r="AJ1890" i="1"/>
  <c r="AI1890" i="1" s="1"/>
  <c r="AA1892" i="1"/>
  <c r="AJ1892" i="1"/>
  <c r="AI1892" i="1" s="1"/>
  <c r="AA1894" i="1"/>
  <c r="AJ1894" i="1"/>
  <c r="AI1894" i="1" s="1"/>
  <c r="AA1896" i="1"/>
  <c r="AJ1896" i="1"/>
  <c r="AI1896" i="1" s="1"/>
  <c r="AA1898" i="1"/>
  <c r="AZ1898" i="1"/>
  <c r="AJ1899" i="1"/>
  <c r="AI1899" i="1" s="1"/>
  <c r="AA1901" i="1"/>
  <c r="AJ1901" i="1"/>
  <c r="AI1901" i="1" s="1"/>
  <c r="AA1903" i="1"/>
  <c r="AJ1903" i="1"/>
  <c r="AI1903" i="1" s="1"/>
  <c r="AA1905" i="1"/>
  <c r="AJ1905" i="1"/>
  <c r="AI1905" i="1" s="1"/>
  <c r="AA1907" i="1"/>
  <c r="AJ1907" i="1"/>
  <c r="AI1907" i="1" s="1"/>
  <c r="AA1909" i="1"/>
  <c r="AJ1909" i="1"/>
  <c r="AI1909" i="1" s="1"/>
  <c r="AA1911" i="1"/>
  <c r="AJ1911" i="1"/>
  <c r="AI1911" i="1" s="1"/>
  <c r="AA1913" i="1"/>
  <c r="AJ1913" i="1"/>
  <c r="AI1913" i="1" s="1"/>
  <c r="AA1915" i="1"/>
  <c r="AJ1915" i="1"/>
  <c r="AI1915" i="1" s="1"/>
  <c r="AA1917" i="1"/>
  <c r="AJ1917" i="1"/>
  <c r="AI1917" i="1" s="1"/>
  <c r="AA1919" i="1"/>
  <c r="AJ1919" i="1"/>
  <c r="AI1919" i="1" s="1"/>
  <c r="AA1921" i="1"/>
  <c r="AJ1921" i="1"/>
  <c r="AI1921" i="1" s="1"/>
  <c r="AA1923" i="1"/>
  <c r="AJ1923" i="1"/>
  <c r="AI1923" i="1" s="1"/>
  <c r="AA1925" i="1"/>
  <c r="AJ1925" i="1"/>
  <c r="AI1925" i="1" s="1"/>
  <c r="AA1927" i="1"/>
  <c r="AJ1927" i="1"/>
  <c r="AI1927" i="1" s="1"/>
  <c r="AA1929" i="1"/>
  <c r="AJ1929" i="1"/>
  <c r="AI1929" i="1" s="1"/>
  <c r="AA1931" i="1"/>
  <c r="AJ1931" i="1"/>
  <c r="AI1931" i="1" s="1"/>
  <c r="AA1933" i="1"/>
  <c r="AJ1933" i="1"/>
  <c r="AI1933" i="1" s="1"/>
  <c r="AA1935" i="1"/>
  <c r="AJ1935" i="1"/>
  <c r="AA1937" i="1"/>
  <c r="AJ1937" i="1"/>
  <c r="AI1937" i="1" s="1"/>
  <c r="AA1939" i="1"/>
  <c r="AJ1939" i="1"/>
  <c r="AI1939" i="1" s="1"/>
  <c r="AA1941" i="1"/>
  <c r="AJ1941" i="1"/>
  <c r="AA1943" i="1"/>
  <c r="AJ1943" i="1"/>
  <c r="AI1943" i="1" s="1"/>
  <c r="AA1945" i="1"/>
  <c r="AJ1945" i="1"/>
  <c r="AI1945" i="1" s="1"/>
  <c r="AA1947" i="1"/>
  <c r="AJ1947" i="1"/>
  <c r="AI1947" i="1" s="1"/>
  <c r="AA1949" i="1"/>
  <c r="AJ1949" i="1"/>
  <c r="AI1949" i="1" s="1"/>
  <c r="AA1951" i="1"/>
  <c r="AJ1951" i="1"/>
  <c r="AI1951" i="1" s="1"/>
  <c r="AA1953" i="1"/>
  <c r="AJ1953" i="1"/>
  <c r="AC1977" i="1"/>
  <c r="AC1979" i="1"/>
  <c r="AC1981" i="1"/>
  <c r="AA1590" i="1"/>
  <c r="AI1592" i="1"/>
  <c r="AJ1595" i="1"/>
  <c r="AI1595" i="1" s="1"/>
  <c r="AZ1596" i="1"/>
  <c r="AI1600" i="1"/>
  <c r="AZ1600" i="1"/>
  <c r="AI1608" i="1"/>
  <c r="AZ1608" i="1"/>
  <c r="AA1610" i="1"/>
  <c r="AZ1612" i="1"/>
  <c r="AA1614" i="1"/>
  <c r="AJ1615" i="1"/>
  <c r="AI1615" i="1" s="1"/>
  <c r="AZ1616" i="1"/>
  <c r="AJ1620" i="1"/>
  <c r="AI1620" i="1" s="1"/>
  <c r="AZ1623" i="1"/>
  <c r="AA1625" i="1"/>
  <c r="AJ1626" i="1"/>
  <c r="AI1626" i="1" s="1"/>
  <c r="AI1627" i="1"/>
  <c r="AZ1627" i="1"/>
  <c r="AA1629" i="1"/>
  <c r="AJ1630" i="1"/>
  <c r="AI1630" i="1" s="1"/>
  <c r="AI1631" i="1"/>
  <c r="AZ1631" i="1"/>
  <c r="AA1633" i="1"/>
  <c r="AI1635" i="1"/>
  <c r="AZ1635" i="1"/>
  <c r="AA1637" i="1"/>
  <c r="AJ1638" i="1"/>
  <c r="AI1638" i="1" s="1"/>
  <c r="AI1639" i="1"/>
  <c r="AZ1639" i="1"/>
  <c r="AA1641" i="1"/>
  <c r="AJ1642" i="1"/>
  <c r="AI1642" i="1" s="1"/>
  <c r="AZ1643" i="1"/>
  <c r="AA1645" i="1"/>
  <c r="AJ1646" i="1"/>
  <c r="AI1646" i="1" s="1"/>
  <c r="AZ1647" i="1"/>
  <c r="AA1649" i="1"/>
  <c r="AJ1650" i="1"/>
  <c r="AI1650" i="1" s="1"/>
  <c r="AZ1651" i="1"/>
  <c r="AA1653" i="1"/>
  <c r="AZ1655" i="1"/>
  <c r="AA1657" i="1"/>
  <c r="AJ1658" i="1"/>
  <c r="AI1658" i="1" s="1"/>
  <c r="AZ1659" i="1"/>
  <c r="AA1661" i="1"/>
  <c r="AJ1662" i="1"/>
  <c r="AI1662" i="1" s="1"/>
  <c r="AZ1663" i="1"/>
  <c r="AA1665" i="1"/>
  <c r="AZ1667" i="1"/>
  <c r="AA1669" i="1"/>
  <c r="AI1671" i="1"/>
  <c r="AZ1671" i="1"/>
  <c r="AA1673" i="1"/>
  <c r="AA1677" i="1"/>
  <c r="AJ1678" i="1"/>
  <c r="AI1678" i="1" s="1"/>
  <c r="AA1680" i="1"/>
  <c r="AA1684" i="1"/>
  <c r="AJ1689" i="1"/>
  <c r="AI1689" i="1" s="1"/>
  <c r="AI1690" i="1"/>
  <c r="AA1692" i="1"/>
  <c r="AJ1693" i="1"/>
  <c r="AI1693" i="1" s="1"/>
  <c r="AZ1694" i="1"/>
  <c r="AJ1697" i="1"/>
  <c r="AI1697" i="1" s="1"/>
  <c r="AZ1698" i="1"/>
  <c r="AA1700" i="1"/>
  <c r="AJ1701" i="1"/>
  <c r="AI1701" i="1" s="1"/>
  <c r="AZ1702" i="1"/>
  <c r="AJ1705" i="1"/>
  <c r="AI1705" i="1" s="1"/>
  <c r="AZ1706" i="1"/>
  <c r="AJ1709" i="1"/>
  <c r="AI1709" i="1" s="1"/>
  <c r="AZ1710" i="1"/>
  <c r="AA1712" i="1"/>
  <c r="AZ1714" i="1"/>
  <c r="AA1716" i="1"/>
  <c r="AZ1718" i="1"/>
  <c r="AA1720" i="1"/>
  <c r="AJ1721" i="1"/>
  <c r="AI1721" i="1" s="1"/>
  <c r="AZ1722" i="1"/>
  <c r="AZ1726" i="1"/>
  <c r="AA1728" i="1"/>
  <c r="AZ1730" i="1"/>
  <c r="AJ1733" i="1"/>
  <c r="AI1733" i="1" s="1"/>
  <c r="AZ1734" i="1"/>
  <c r="AZ1738" i="1"/>
  <c r="AA1740" i="1"/>
  <c r="AZ1742" i="1"/>
  <c r="AA1744" i="1"/>
  <c r="AJ1745" i="1"/>
  <c r="AI1745" i="1" s="1"/>
  <c r="AZ1746" i="1"/>
  <c r="AA1748" i="1"/>
  <c r="AJ1749" i="1"/>
  <c r="AI1749" i="1" s="1"/>
  <c r="AZ1750" i="1"/>
  <c r="AA1756" i="1"/>
  <c r="AZ1758" i="1"/>
  <c r="AA1760" i="1"/>
  <c r="AJ1761" i="1"/>
  <c r="AI1761" i="1" s="1"/>
  <c r="AZ1762" i="1"/>
  <c r="AA1764" i="1"/>
  <c r="AJ1764" i="1"/>
  <c r="AI1764" i="1" s="1"/>
  <c r="AA1766" i="1"/>
  <c r="AA1768" i="1"/>
  <c r="AJ1768" i="1"/>
  <c r="AI1768" i="1" s="1"/>
  <c r="AA1770" i="1"/>
  <c r="AA1772" i="1"/>
  <c r="AJ1772" i="1"/>
  <c r="AI1772" i="1" s="1"/>
  <c r="AA1774" i="1"/>
  <c r="AA1776" i="1"/>
  <c r="AJ1776" i="1"/>
  <c r="AI1776" i="1" s="1"/>
  <c r="AA1778" i="1"/>
  <c r="AJ1778" i="1"/>
  <c r="AI1778" i="1" s="1"/>
  <c r="AA1780" i="1"/>
  <c r="AJ1786" i="1"/>
  <c r="AI1786" i="1" s="1"/>
  <c r="AA1788" i="1"/>
  <c r="AJ1788" i="1"/>
  <c r="AI1788" i="1" s="1"/>
  <c r="AA1790" i="1"/>
  <c r="AJ1790" i="1"/>
  <c r="AI1790" i="1" s="1"/>
  <c r="AA1794" i="1"/>
  <c r="AJ1794" i="1"/>
  <c r="AI1794" i="1" s="1"/>
  <c r="AA1796" i="1"/>
  <c r="AA1798" i="1"/>
  <c r="AZ1798" i="1"/>
  <c r="AZ1800" i="1"/>
  <c r="AZ1802" i="1"/>
  <c r="AZ1804" i="1"/>
  <c r="AZ1806" i="1"/>
  <c r="AZ1808" i="1"/>
  <c r="AZ1810" i="1"/>
  <c r="AZ1812" i="1"/>
  <c r="AZ1814" i="1"/>
  <c r="AZ1816" i="1"/>
  <c r="AZ1820" i="1"/>
  <c r="AZ1822" i="1"/>
  <c r="AZ1824" i="1"/>
  <c r="AZ1830" i="1"/>
  <c r="AZ1832" i="1"/>
  <c r="AZ1834" i="1"/>
  <c r="AZ1836" i="1"/>
  <c r="AZ1838" i="1"/>
  <c r="AZ1840" i="1"/>
  <c r="AJ1841" i="1"/>
  <c r="AI1841" i="1" s="1"/>
  <c r="AC1842" i="1"/>
  <c r="AZ1844" i="1"/>
  <c r="AJ1845" i="1"/>
  <c r="AI1845" i="1" s="1"/>
  <c r="AA1847" i="1"/>
  <c r="AJ1847" i="1"/>
  <c r="AI1847" i="1" s="1"/>
  <c r="AA1849" i="1"/>
  <c r="AA1851" i="1"/>
  <c r="AA1853" i="1"/>
  <c r="AJ1853" i="1"/>
  <c r="AI1853" i="1" s="1"/>
  <c r="AJ1855" i="1"/>
  <c r="AI1855" i="1" s="1"/>
  <c r="AA1857" i="1"/>
  <c r="AJ1857" i="1"/>
  <c r="AI1857" i="1" s="1"/>
  <c r="AA1859" i="1"/>
  <c r="AA1861" i="1"/>
  <c r="AJ1861" i="1"/>
  <c r="AI1861" i="1" s="1"/>
  <c r="AA1863" i="1"/>
  <c r="AJ1863" i="1"/>
  <c r="AI1863" i="1" s="1"/>
  <c r="AA1865" i="1"/>
  <c r="AZ1865" i="1"/>
  <c r="AJ1866" i="1"/>
  <c r="AI1866" i="1" s="1"/>
  <c r="AA1868" i="1"/>
  <c r="AA1870" i="1"/>
  <c r="AJ1870" i="1"/>
  <c r="AI1870" i="1" s="1"/>
  <c r="AA1872" i="1"/>
  <c r="AJ1872" i="1"/>
  <c r="AI1872" i="1" s="1"/>
  <c r="AA1874" i="1"/>
  <c r="AJ1874" i="1"/>
  <c r="AA1876" i="1"/>
  <c r="AJ1876" i="1"/>
  <c r="AI1876" i="1" s="1"/>
  <c r="AA1878" i="1"/>
  <c r="AJ1878" i="1"/>
  <c r="AI1878" i="1" s="1"/>
  <c r="AA1880" i="1"/>
  <c r="AJ1880" i="1"/>
  <c r="AI1880" i="1" s="1"/>
  <c r="AC1881" i="1"/>
  <c r="AJ1883" i="1"/>
  <c r="AA1885" i="1"/>
  <c r="AJ1885" i="1"/>
  <c r="AI1885" i="1" s="1"/>
  <c r="AA1887" i="1"/>
  <c r="AZ1895" i="1"/>
  <c r="AZ1902" i="1"/>
  <c r="AZ1904" i="1"/>
  <c r="AZ1908" i="1"/>
  <c r="AZ1910" i="1"/>
  <c r="AZ1912" i="1"/>
  <c r="AZ1916" i="1"/>
  <c r="AZ1918" i="1"/>
  <c r="AZ1920" i="1"/>
  <c r="AZ1926" i="1"/>
  <c r="AI1932" i="1"/>
  <c r="AZ1932" i="1"/>
  <c r="AZ1936" i="1"/>
  <c r="AI1938" i="1"/>
  <c r="AZ1940" i="1"/>
  <c r="AZ1946" i="1"/>
  <c r="AI1948" i="1"/>
  <c r="AZ1948" i="1"/>
  <c r="AZ1950" i="1"/>
  <c r="AZ1952" i="1"/>
  <c r="BC1954" i="1"/>
  <c r="BC1958" i="1"/>
  <c r="BC1959" i="1"/>
  <c r="BC1960" i="1"/>
  <c r="BC1961" i="1"/>
  <c r="BC1964" i="1"/>
  <c r="BC1965" i="1"/>
  <c r="BC1966" i="1"/>
  <c r="BC1967" i="1"/>
  <c r="BC1970" i="1"/>
  <c r="BC1971" i="1"/>
  <c r="BC1972" i="1"/>
  <c r="BC1973" i="1"/>
  <c r="BC1974" i="1"/>
  <c r="BC1976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2" i="1"/>
  <c r="BC1993" i="1"/>
  <c r="BC1994" i="1"/>
  <c r="BC1995" i="1"/>
  <c r="BC1996" i="1"/>
  <c r="BC1997" i="1"/>
  <c r="BC1998" i="1"/>
  <c r="AA88" i="1"/>
  <c r="AZ188" i="1"/>
  <c r="BC457" i="1"/>
  <c r="AA553" i="1"/>
  <c r="AZ553" i="1"/>
  <c r="AA619" i="1"/>
  <c r="AI622" i="1"/>
  <c r="BC871" i="1"/>
  <c r="BC879" i="1"/>
  <c r="AI911" i="1"/>
  <c r="AA914" i="1"/>
  <c r="AI920" i="1"/>
  <c r="AZ927" i="1"/>
  <c r="AA932" i="1"/>
  <c r="AI939" i="1"/>
  <c r="AA942" i="1"/>
  <c r="AA946" i="1"/>
  <c r="AI951" i="1"/>
  <c r="AI954" i="1"/>
  <c r="BC957" i="1"/>
  <c r="BC969" i="1"/>
  <c r="AZ974" i="1"/>
  <c r="AA978" i="1"/>
  <c r="AC981" i="1"/>
  <c r="AZ981" i="1"/>
  <c r="AZ990" i="1"/>
  <c r="AI1002" i="1"/>
  <c r="BC1005" i="1"/>
  <c r="AI1006" i="1"/>
  <c r="BC1009" i="1"/>
  <c r="AC1012" i="1"/>
  <c r="AA1015" i="1"/>
  <c r="AC1019" i="1"/>
  <c r="AC1114" i="1"/>
  <c r="AC1188" i="1"/>
  <c r="AC1193" i="1"/>
  <c r="AJ1235" i="1"/>
  <c r="AI1236" i="1"/>
  <c r="AZ1236" i="1"/>
  <c r="AA1238" i="1"/>
  <c r="AI1240" i="1"/>
  <c r="AZ1244" i="1"/>
  <c r="AA1246" i="1"/>
  <c r="AA1254" i="1"/>
  <c r="AJ1255" i="1"/>
  <c r="AJ1268" i="1"/>
  <c r="AJ1276" i="1"/>
  <c r="AA1278" i="1"/>
  <c r="AJ1278" i="1"/>
  <c r="AI1279" i="1"/>
  <c r="AZ1279" i="1"/>
  <c r="AZ1283" i="1"/>
  <c r="AI1285" i="1"/>
  <c r="AZ1287" i="1"/>
  <c r="AZ1289" i="1"/>
  <c r="AI1293" i="1"/>
  <c r="AI1296" i="1"/>
  <c r="AI1300" i="1"/>
  <c r="AA1302" i="1"/>
  <c r="AJ1303" i="1"/>
  <c r="AI1304" i="1"/>
  <c r="AA1306" i="1"/>
  <c r="AZ1308" i="1"/>
  <c r="AA1310" i="1"/>
  <c r="AZ1312" i="1"/>
  <c r="AI1320" i="1"/>
  <c r="AZ1320" i="1"/>
  <c r="AA1322" i="1"/>
  <c r="AI1324" i="1"/>
  <c r="AZ1324" i="1"/>
  <c r="AA1326" i="1"/>
  <c r="AJ1327" i="1"/>
  <c r="AI1332" i="1"/>
  <c r="AI1336" i="1"/>
  <c r="AZ1342" i="1"/>
  <c r="AA1344" i="1"/>
  <c r="AI1345" i="1"/>
  <c r="AA1349" i="1"/>
  <c r="AJ1350" i="1"/>
  <c r="AJ1353" i="1"/>
  <c r="AZ1356" i="1"/>
  <c r="AZ1362" i="1"/>
  <c r="AJ1364" i="1"/>
  <c r="AI1365" i="1"/>
  <c r="AZ1365" i="1"/>
  <c r="AA1367" i="1"/>
  <c r="AI1368" i="1"/>
  <c r="AZ1368" i="1"/>
  <c r="AZ1370" i="1"/>
  <c r="AA1372" i="1"/>
  <c r="AA1386" i="1"/>
  <c r="AI1389" i="1"/>
  <c r="AA1391" i="1"/>
  <c r="AI1393" i="1"/>
  <c r="AA1395" i="1"/>
  <c r="AI1397" i="1"/>
  <c r="AA1399" i="1"/>
  <c r="AI1401" i="1"/>
  <c r="AZ1405" i="1"/>
  <c r="AJ1408" i="1"/>
  <c r="AZ1409" i="1"/>
  <c r="AA1411" i="1"/>
  <c r="AI1413" i="1"/>
  <c r="AJ1416" i="1"/>
  <c r="AA1419" i="1"/>
  <c r="AZ1421" i="1"/>
  <c r="AJ1424" i="1"/>
  <c r="AZ1425" i="1"/>
  <c r="AA1427" i="1"/>
  <c r="AI1429" i="1"/>
  <c r="AJ1432" i="1"/>
  <c r="AA1435" i="1"/>
  <c r="AA1447" i="1"/>
  <c r="AI1449" i="1"/>
  <c r="AZ1449" i="1"/>
  <c r="AI1453" i="1"/>
  <c r="AZ1453" i="1"/>
  <c r="AI1457" i="1"/>
  <c r="AJ1460" i="1"/>
  <c r="AA1463" i="1"/>
  <c r="AI1465" i="1"/>
  <c r="AZ1465" i="1"/>
  <c r="AA1479" i="1"/>
  <c r="AZ1481" i="1"/>
  <c r="AA1483" i="1"/>
  <c r="AZ1489" i="1"/>
  <c r="AA1491" i="1"/>
  <c r="AI1501" i="1"/>
  <c r="AZ1501" i="1"/>
  <c r="AA1503" i="1"/>
  <c r="AI1505" i="1"/>
  <c r="AZ1505" i="1"/>
  <c r="AA1507" i="1"/>
  <c r="AJ1508" i="1"/>
  <c r="AI1509" i="1"/>
  <c r="AZ1509" i="1"/>
  <c r="AJ1512" i="1"/>
  <c r="AI1513" i="1"/>
  <c r="AZ1513" i="1"/>
  <c r="AI1517" i="1"/>
  <c r="AJ1520" i="1"/>
  <c r="AA1523" i="1"/>
  <c r="AZ1529" i="1"/>
  <c r="AI1533" i="1"/>
  <c r="AZ1533" i="1"/>
  <c r="AA1535" i="1"/>
  <c r="AZ1537" i="1"/>
  <c r="AI1545" i="1"/>
  <c r="AJ1548" i="1"/>
  <c r="AJ1552" i="1"/>
  <c r="AI1553" i="1"/>
  <c r="AZ1553" i="1"/>
  <c r="AA1555" i="1"/>
  <c r="AJ1556" i="1"/>
  <c r="AZ1557" i="1"/>
  <c r="AA1559" i="1"/>
  <c r="AJ1560" i="1"/>
  <c r="AI1561" i="1"/>
  <c r="AZ1561" i="1"/>
  <c r="AA1563" i="1"/>
  <c r="AI1565" i="1"/>
  <c r="AZ1565" i="1"/>
  <c r="AA1567" i="1"/>
  <c r="AI1569" i="1"/>
  <c r="AI1573" i="1"/>
  <c r="AZ1577" i="1"/>
  <c r="AI1581" i="1"/>
  <c r="AI1585" i="1"/>
  <c r="AA1591" i="1"/>
  <c r="AI1593" i="1"/>
  <c r="AJ1596" i="1"/>
  <c r="AZ1597" i="1"/>
  <c r="AA1599" i="1"/>
  <c r="AZ1601" i="1"/>
  <c r="AA1603" i="1"/>
  <c r="AJ1604" i="1"/>
  <c r="AI1609" i="1"/>
  <c r="AZ1609" i="1"/>
  <c r="AA1611" i="1"/>
  <c r="AJ1612" i="1"/>
  <c r="AI1612" i="1" s="1"/>
  <c r="AI1613" i="1"/>
  <c r="AZ1613" i="1"/>
  <c r="AJ1616" i="1"/>
  <c r="AI1621" i="1"/>
  <c r="AJ1623" i="1"/>
  <c r="AI1623" i="1" s="1"/>
  <c r="AI1632" i="1"/>
  <c r="AI1648" i="1"/>
  <c r="AZ1648" i="1"/>
  <c r="AA1650" i="1"/>
  <c r="AI1652" i="1"/>
  <c r="AZ1652" i="1"/>
  <c r="AA1654" i="1"/>
  <c r="AJ1655" i="1"/>
  <c r="AI1655" i="1" s="1"/>
  <c r="AI1656" i="1"/>
  <c r="AZ1656" i="1"/>
  <c r="AA1658" i="1"/>
  <c r="AI1660" i="1"/>
  <c r="AZ1660" i="1"/>
  <c r="AA1662" i="1"/>
  <c r="AZ1664" i="1"/>
  <c r="AA1674" i="1"/>
  <c r="AI1676" i="1"/>
  <c r="AA1678" i="1"/>
  <c r="AI1679" i="1"/>
  <c r="AZ1679" i="1"/>
  <c r="AJ1682" i="1"/>
  <c r="AI1682" i="1" s="1"/>
  <c r="AI1683" i="1"/>
  <c r="AJ1686" i="1"/>
  <c r="AI1686" i="1" s="1"/>
  <c r="AZ1691" i="1"/>
  <c r="AA1693" i="1"/>
  <c r="AZ1695" i="1"/>
  <c r="AJ1698" i="1"/>
  <c r="AI1699" i="1"/>
  <c r="AZ1699" i="1"/>
  <c r="AJ1702" i="1"/>
  <c r="AI1702" i="1" s="1"/>
  <c r="AI1703" i="1"/>
  <c r="AA1705" i="1"/>
  <c r="AI1711" i="1"/>
  <c r="AZ1711" i="1"/>
  <c r="AI1715" i="1"/>
  <c r="AA1717" i="1"/>
  <c r="AJ1718" i="1"/>
  <c r="AI1718" i="1" s="1"/>
  <c r="AI1719" i="1"/>
  <c r="AZ1719" i="1"/>
  <c r="AA1721" i="1"/>
  <c r="AI1723" i="1"/>
  <c r="AI1727" i="1"/>
  <c r="AZ1727" i="1"/>
  <c r="AJ447" i="1"/>
  <c r="AI447" i="1" s="1"/>
  <c r="AJ450" i="1"/>
  <c r="AI450" i="1" s="1"/>
  <c r="BC465" i="1"/>
  <c r="AJ507" i="1"/>
  <c r="AI507" i="1" s="1"/>
  <c r="AZ508" i="1"/>
  <c r="AJ539" i="1"/>
  <c r="AI539" i="1" s="1"/>
  <c r="AZ540" i="1"/>
  <c r="AZ581" i="1"/>
  <c r="AI597" i="1"/>
  <c r="AA605" i="1"/>
  <c r="AI613" i="1"/>
  <c r="AJ638" i="1"/>
  <c r="AI638" i="1" s="1"/>
  <c r="AA642" i="1"/>
  <c r="AI915" i="1"/>
  <c r="AA918" i="1"/>
  <c r="AZ928" i="1"/>
  <c r="AA930" i="1"/>
  <c r="AI933" i="1"/>
  <c r="AI936" i="1"/>
  <c r="AI942" i="1"/>
  <c r="BC945" i="1"/>
  <c r="AC949" i="1"/>
  <c r="AZ949" i="1"/>
  <c r="AA950" i="1"/>
  <c r="BC961" i="1"/>
  <c r="AI962" i="1"/>
  <c r="AA967" i="1"/>
  <c r="AC968" i="1"/>
  <c r="AI970" i="1"/>
  <c r="AA975" i="1"/>
  <c r="AA979" i="1"/>
  <c r="AA982" i="1"/>
  <c r="AZ985" i="1"/>
  <c r="AA986" i="1"/>
  <c r="BC988" i="1"/>
  <c r="AZ994" i="1"/>
  <c r="AI1007" i="1"/>
  <c r="AI1010" i="1"/>
  <c r="AZ1013" i="1"/>
  <c r="AC1016" i="1"/>
  <c r="AC1025" i="1"/>
  <c r="AC1029" i="1"/>
  <c r="AC1112" i="1"/>
  <c r="AC1189" i="1"/>
  <c r="AC1198" i="1"/>
  <c r="AI1235" i="1"/>
  <c r="AZ1235" i="1"/>
  <c r="AA1237" i="1"/>
  <c r="AJ1238" i="1"/>
  <c r="AI1238" i="1" s="1"/>
  <c r="AZ1239" i="1"/>
  <c r="AA1241" i="1"/>
  <c r="AJ1242" i="1"/>
  <c r="AI1242" i="1" s="1"/>
  <c r="AZ1243" i="1"/>
  <c r="AA1245" i="1"/>
  <c r="AJ1246" i="1"/>
  <c r="AI1246" i="1" s="1"/>
  <c r="AZ1247" i="1"/>
  <c r="AA1249" i="1"/>
  <c r="AJ1250" i="1"/>
  <c r="AI1250" i="1" s="1"/>
  <c r="AI1251" i="1"/>
  <c r="AZ1251" i="1"/>
  <c r="AA1253" i="1"/>
  <c r="AJ1254" i="1"/>
  <c r="AI1254" i="1" s="1"/>
  <c r="AI1255" i="1"/>
  <c r="AZ1255" i="1"/>
  <c r="AA1257" i="1"/>
  <c r="AJ1258" i="1"/>
  <c r="AI1258" i="1" s="1"/>
  <c r="AA1260" i="1"/>
  <c r="AJ1260" i="1"/>
  <c r="AI1260" i="1" s="1"/>
  <c r="AA1262" i="1"/>
  <c r="AJ1262" i="1"/>
  <c r="AI1262" i="1" s="1"/>
  <c r="AZ1263" i="1"/>
  <c r="AZ1265" i="1"/>
  <c r="AJ1267" i="1"/>
  <c r="AI1267" i="1" s="1"/>
  <c r="AI1268" i="1"/>
  <c r="AZ1268" i="1"/>
  <c r="AI1270" i="1"/>
  <c r="AZ1270" i="1"/>
  <c r="AI1272" i="1"/>
  <c r="AZ1272" i="1"/>
  <c r="AI1274" i="1"/>
  <c r="AZ1274" i="1"/>
  <c r="AI1276" i="1"/>
  <c r="AZ1276" i="1"/>
  <c r="AI1278" i="1"/>
  <c r="AZ1278" i="1"/>
  <c r="AA1280" i="1"/>
  <c r="AJ1280" i="1"/>
  <c r="AI1280" i="1" s="1"/>
  <c r="AA1282" i="1"/>
  <c r="AJ1282" i="1"/>
  <c r="AI1282" i="1" s="1"/>
  <c r="AA1284" i="1"/>
  <c r="AJ1284" i="1"/>
  <c r="AI1284" i="1" s="1"/>
  <c r="AA1286" i="1"/>
  <c r="AJ1286" i="1"/>
  <c r="AI1286" i="1" s="1"/>
  <c r="AA1288" i="1"/>
  <c r="AJ1288" i="1"/>
  <c r="AI1288" i="1" s="1"/>
  <c r="AA1290" i="1"/>
  <c r="AJ1290" i="1"/>
  <c r="AI1290" i="1" s="1"/>
  <c r="AA1292" i="1"/>
  <c r="AJ1292" i="1"/>
  <c r="AI1292" i="1" s="1"/>
  <c r="AA1294" i="1"/>
  <c r="AJ1294" i="1"/>
  <c r="AI1294" i="1" s="1"/>
  <c r="AI1295" i="1"/>
  <c r="AZ1295" i="1"/>
  <c r="AA1297" i="1"/>
  <c r="AJ1298" i="1"/>
  <c r="AI1298" i="1" s="1"/>
  <c r="AI1299" i="1"/>
  <c r="AZ1299" i="1"/>
  <c r="AA1301" i="1"/>
  <c r="AJ1302" i="1"/>
  <c r="AI1302" i="1" s="1"/>
  <c r="AI1303" i="1"/>
  <c r="AZ1303" i="1"/>
  <c r="AA1305" i="1"/>
  <c r="AJ1306" i="1"/>
  <c r="AI1306" i="1" s="1"/>
  <c r="AI1307" i="1"/>
  <c r="AZ1307" i="1"/>
  <c r="AA1309" i="1"/>
  <c r="AJ1310" i="1"/>
  <c r="AI1310" i="1" s="1"/>
  <c r="AZ1311" i="1"/>
  <c r="AA1313" i="1"/>
  <c r="AJ1314" i="1"/>
  <c r="AI1314" i="1" s="1"/>
  <c r="AZ1315" i="1"/>
  <c r="AA1317" i="1"/>
  <c r="AJ1318" i="1"/>
  <c r="AI1318" i="1" s="1"/>
  <c r="AI1319" i="1"/>
  <c r="AZ1319" i="1"/>
  <c r="AA1321" i="1"/>
  <c r="AJ1322" i="1"/>
  <c r="AI1322" i="1" s="1"/>
  <c r="AI1323" i="1"/>
  <c r="AZ1323" i="1"/>
  <c r="AA1325" i="1"/>
  <c r="AJ1326" i="1"/>
  <c r="AI1326" i="1" s="1"/>
  <c r="AI1327" i="1"/>
  <c r="AZ1327" i="1"/>
  <c r="AA1329" i="1"/>
  <c r="AJ1330" i="1"/>
  <c r="AI1330" i="1" s="1"/>
  <c r="AI1331" i="1"/>
  <c r="AZ1331" i="1"/>
  <c r="AA1333" i="1"/>
  <c r="AJ1333" i="1"/>
  <c r="AI1333" i="1" s="1"/>
  <c r="AA1335" i="1"/>
  <c r="AJ1335" i="1"/>
  <c r="AI1335" i="1" s="1"/>
  <c r="AA1337" i="1"/>
  <c r="AJ1337" i="1"/>
  <c r="AI1337" i="1" s="1"/>
  <c r="AA1339" i="1"/>
  <c r="AJ1339" i="1"/>
  <c r="AI1339" i="1" s="1"/>
  <c r="AA1341" i="1"/>
  <c r="AJ1341" i="1"/>
  <c r="AI1341" i="1" s="1"/>
  <c r="AA1343" i="1"/>
  <c r="AJ1344" i="1"/>
  <c r="AI1344" i="1" s="1"/>
  <c r="AA1346" i="1"/>
  <c r="AZ1347" i="1"/>
  <c r="AJ1349" i="1"/>
  <c r="AI1350" i="1"/>
  <c r="AZ1350" i="1"/>
  <c r="AA1352" i="1"/>
  <c r="AJ1352" i="1"/>
  <c r="AI1352" i="1" s="1"/>
  <c r="AI1353" i="1"/>
  <c r="AZ1353" i="1"/>
  <c r="AZ1355" i="1"/>
  <c r="AA1357" i="1"/>
  <c r="AJ1358" i="1"/>
  <c r="AI1358" i="1" s="1"/>
  <c r="AI1359" i="1"/>
  <c r="AZ1359" i="1"/>
  <c r="AJ1361" i="1"/>
  <c r="AA1363" i="1"/>
  <c r="AJ1363" i="1"/>
  <c r="AI1363" i="1" s="1"/>
  <c r="AI1364" i="1"/>
  <c r="AZ1364" i="1"/>
  <c r="AA1366" i="1"/>
  <c r="AI1367" i="1"/>
  <c r="AZ1367" i="1"/>
  <c r="AA1369" i="1"/>
  <c r="AJ1369" i="1"/>
  <c r="AI1369" i="1" s="1"/>
  <c r="AA1371" i="1"/>
  <c r="AJ1372" i="1"/>
  <c r="AI1372" i="1" s="1"/>
  <c r="AI1373" i="1"/>
  <c r="AZ1373" i="1"/>
  <c r="AJ1375" i="1"/>
  <c r="AA1377" i="1"/>
  <c r="AJ1377" i="1"/>
  <c r="AI1377" i="1" s="1"/>
  <c r="AI1378" i="1"/>
  <c r="AZ1378" i="1"/>
  <c r="AI1380" i="1"/>
  <c r="AZ1380" i="1"/>
  <c r="AI1382" i="1"/>
  <c r="AZ1382" i="1"/>
  <c r="AI1384" i="1"/>
  <c r="AZ1384" i="1"/>
  <c r="AI1386" i="1"/>
  <c r="AZ1386" i="1"/>
  <c r="AI1388" i="1"/>
  <c r="AZ1388" i="1"/>
  <c r="AA1390" i="1"/>
  <c r="AJ1391" i="1"/>
  <c r="AI1391" i="1" s="1"/>
  <c r="AI1392" i="1"/>
  <c r="AZ1392" i="1"/>
  <c r="AA1394" i="1"/>
  <c r="AJ1395" i="1"/>
  <c r="AI1395" i="1" s="1"/>
  <c r="AZ1396" i="1"/>
  <c r="AA1398" i="1"/>
  <c r="AJ1399" i="1"/>
  <c r="AI1399" i="1" s="1"/>
  <c r="AI1400" i="1"/>
  <c r="AZ1400" i="1"/>
  <c r="AA1402" i="1"/>
  <c r="AJ1403" i="1"/>
  <c r="AI1403" i="1" s="1"/>
  <c r="AZ1404" i="1"/>
  <c r="AA1406" i="1"/>
  <c r="AJ1407" i="1"/>
  <c r="AI1407" i="1" s="1"/>
  <c r="AI1408" i="1"/>
  <c r="AZ1408" i="1"/>
  <c r="AA1410" i="1"/>
  <c r="AJ1411" i="1"/>
  <c r="AI1411" i="1" s="1"/>
  <c r="AI1412" i="1"/>
  <c r="AZ1412" i="1"/>
  <c r="AA1414" i="1"/>
  <c r="AJ1415" i="1"/>
  <c r="AI1415" i="1" s="1"/>
  <c r="AI1416" i="1"/>
  <c r="AZ1416" i="1"/>
  <c r="AA1418" i="1"/>
  <c r="AJ1419" i="1"/>
  <c r="AI1419" i="1" s="1"/>
  <c r="AZ1420" i="1"/>
  <c r="AA1422" i="1"/>
  <c r="AJ1423" i="1"/>
  <c r="AI1423" i="1" s="1"/>
  <c r="AI1424" i="1"/>
  <c r="AZ1424" i="1"/>
  <c r="AA1426" i="1"/>
  <c r="AJ1427" i="1"/>
  <c r="AI1427" i="1" s="1"/>
  <c r="AI1428" i="1"/>
  <c r="AZ1428" i="1"/>
  <c r="AA1430" i="1"/>
  <c r="AJ1431" i="1"/>
  <c r="AI1431" i="1" s="1"/>
  <c r="AI1432" i="1"/>
  <c r="AZ1432" i="1"/>
  <c r="AA1434" i="1"/>
  <c r="AJ1435" i="1"/>
  <c r="AI1435" i="1" s="1"/>
  <c r="AI1436" i="1"/>
  <c r="AZ1436" i="1"/>
  <c r="AA1438" i="1"/>
  <c r="AJ1439" i="1"/>
  <c r="AI1439" i="1" s="1"/>
  <c r="AI1440" i="1"/>
  <c r="AZ1440" i="1"/>
  <c r="AA1442" i="1"/>
  <c r="AJ1443" i="1"/>
  <c r="AI1443" i="1" s="1"/>
  <c r="AI1444" i="1"/>
  <c r="AZ1444" i="1"/>
  <c r="AA1446" i="1"/>
  <c r="AJ1447" i="1"/>
  <c r="AI1447" i="1" s="1"/>
  <c r="AZ1448" i="1"/>
  <c r="AA1450" i="1"/>
  <c r="AJ1451" i="1"/>
  <c r="AI1451" i="1" s="1"/>
  <c r="AZ1452" i="1"/>
  <c r="AA1454" i="1"/>
  <c r="AJ1455" i="1"/>
  <c r="AI1455" i="1" s="1"/>
  <c r="AZ1456" i="1"/>
  <c r="AA1458" i="1"/>
  <c r="AJ1459" i="1"/>
  <c r="AI1459" i="1" s="1"/>
  <c r="AI1460" i="1"/>
  <c r="AZ1460" i="1"/>
  <c r="AA1462" i="1"/>
  <c r="AJ1463" i="1"/>
  <c r="AI1463" i="1" s="1"/>
  <c r="AZ1464" i="1"/>
  <c r="AA1466" i="1"/>
  <c r="AJ1467" i="1"/>
  <c r="AI1467" i="1" s="1"/>
  <c r="AI1468" i="1"/>
  <c r="AZ1468" i="1"/>
  <c r="AA1470" i="1"/>
  <c r="AJ1471" i="1"/>
  <c r="AI1471" i="1" s="1"/>
  <c r="AI1472" i="1"/>
  <c r="AZ1472" i="1"/>
  <c r="AA1474" i="1"/>
  <c r="AJ1475" i="1"/>
  <c r="AI1475" i="1" s="1"/>
  <c r="AZ1476" i="1"/>
  <c r="AA1478" i="1"/>
  <c r="AJ1479" i="1"/>
  <c r="AI1479" i="1" s="1"/>
  <c r="AI1480" i="1"/>
  <c r="AZ1480" i="1"/>
  <c r="AA1482" i="1"/>
  <c r="AJ1483" i="1"/>
  <c r="AI1483" i="1" s="1"/>
  <c r="AZ1484" i="1"/>
  <c r="AA1486" i="1"/>
  <c r="AJ1487" i="1"/>
  <c r="AI1487" i="1" s="1"/>
  <c r="AI1488" i="1"/>
  <c r="AZ1488" i="1"/>
  <c r="AA1490" i="1"/>
  <c r="AJ1491" i="1"/>
  <c r="AI1491" i="1" s="1"/>
  <c r="AI1492" i="1"/>
  <c r="AZ1492" i="1"/>
  <c r="AA1494" i="1"/>
  <c r="AJ1495" i="1"/>
  <c r="AI1495" i="1" s="1"/>
  <c r="AI1496" i="1"/>
  <c r="AZ1496" i="1"/>
  <c r="AA1498" i="1"/>
  <c r="AJ1499" i="1"/>
  <c r="AI1499" i="1" s="1"/>
  <c r="AI1500" i="1"/>
  <c r="AZ1500" i="1"/>
  <c r="AA1502" i="1"/>
  <c r="AJ1503" i="1"/>
  <c r="AI1503" i="1" s="1"/>
  <c r="AI1504" i="1"/>
  <c r="AZ1504" i="1"/>
  <c r="AA1506" i="1"/>
  <c r="AJ1507" i="1"/>
  <c r="AI1507" i="1" s="1"/>
  <c r="AI1508" i="1"/>
  <c r="AZ1508" i="1"/>
  <c r="AA1510" i="1"/>
  <c r="AJ1511" i="1"/>
  <c r="AI1511" i="1" s="1"/>
  <c r="AI1512" i="1"/>
  <c r="AZ1512" i="1"/>
  <c r="AA1514" i="1"/>
  <c r="AJ1515" i="1"/>
  <c r="AI1515" i="1" s="1"/>
  <c r="AZ1516" i="1"/>
  <c r="AA1518" i="1"/>
  <c r="AJ1519" i="1"/>
  <c r="AI1519" i="1" s="1"/>
  <c r="AI1520" i="1"/>
  <c r="AZ1520" i="1"/>
  <c r="AA1522" i="1"/>
  <c r="AJ1523" i="1"/>
  <c r="AI1523" i="1" s="1"/>
  <c r="AZ1524" i="1"/>
  <c r="AA1526" i="1"/>
  <c r="AJ1527" i="1"/>
  <c r="AI1527" i="1" s="1"/>
  <c r="AZ1528" i="1"/>
  <c r="AA1530" i="1"/>
  <c r="AJ1531" i="1"/>
  <c r="AI1531" i="1" s="1"/>
  <c r="AZ1532" i="1"/>
  <c r="AA1534" i="1"/>
  <c r="AJ1535" i="1"/>
  <c r="AI1535" i="1" s="1"/>
  <c r="AI1536" i="1"/>
  <c r="AZ1536" i="1"/>
  <c r="AA1538" i="1"/>
  <c r="AJ1539" i="1"/>
  <c r="AI1539" i="1" s="1"/>
  <c r="AI1540" i="1"/>
  <c r="AZ1540" i="1"/>
  <c r="AA1542" i="1"/>
  <c r="AJ1543" i="1"/>
  <c r="AI1543" i="1" s="1"/>
  <c r="AZ1544" i="1"/>
  <c r="AA1546" i="1"/>
  <c r="AJ1547" i="1"/>
  <c r="AI1547" i="1" s="1"/>
  <c r="AI1548" i="1"/>
  <c r="AZ1548" i="1"/>
  <c r="AA1550" i="1"/>
  <c r="AJ1551" i="1"/>
  <c r="AI1551" i="1" s="1"/>
  <c r="AI1552" i="1"/>
  <c r="AZ1552" i="1"/>
  <c r="AA1554" i="1"/>
  <c r="AJ1555" i="1"/>
  <c r="AI1555" i="1" s="1"/>
  <c r="AI1556" i="1"/>
  <c r="AZ1556" i="1"/>
  <c r="AA1558" i="1"/>
  <c r="AJ1559" i="1"/>
  <c r="AI1559" i="1" s="1"/>
  <c r="AI1560" i="1"/>
  <c r="AZ1560" i="1"/>
  <c r="AA1562" i="1"/>
  <c r="AJ1563" i="1"/>
  <c r="AI1563" i="1" s="1"/>
  <c r="AI1564" i="1"/>
  <c r="AZ1564" i="1"/>
  <c r="AA1566" i="1"/>
  <c r="AJ1567" i="1"/>
  <c r="AI1567" i="1" s="1"/>
  <c r="AZ1568" i="1"/>
  <c r="AA1570" i="1"/>
  <c r="AJ1571" i="1"/>
  <c r="AI1571" i="1" s="1"/>
  <c r="AZ1572" i="1"/>
  <c r="AA1574" i="1"/>
  <c r="AJ1575" i="1"/>
  <c r="AI1575" i="1" s="1"/>
  <c r="AI1576" i="1"/>
  <c r="AZ1576" i="1"/>
  <c r="AA1578" i="1"/>
  <c r="AJ1579" i="1"/>
  <c r="AI1579" i="1" s="1"/>
  <c r="AI1580" i="1"/>
  <c r="AZ1580" i="1"/>
  <c r="AA1582" i="1"/>
  <c r="AJ1583" i="1"/>
  <c r="AI1583" i="1" s="1"/>
  <c r="AI1584" i="1"/>
  <c r="AZ1584" i="1"/>
  <c r="AA1586" i="1"/>
  <c r="AJ1587" i="1"/>
  <c r="AI1587" i="1" s="1"/>
  <c r="AI1588" i="1"/>
  <c r="AZ1588" i="1"/>
  <c r="AJ1591" i="1"/>
  <c r="AI1591" i="1" s="1"/>
  <c r="AZ1592" i="1"/>
  <c r="AA1594" i="1"/>
  <c r="AI1596" i="1"/>
  <c r="AA1598" i="1"/>
  <c r="AJ1599" i="1"/>
  <c r="AI1599" i="1" s="1"/>
  <c r="AA1602" i="1"/>
  <c r="AJ1603" i="1"/>
  <c r="AI1603" i="1" s="1"/>
  <c r="AI1604" i="1"/>
  <c r="AZ1604" i="1"/>
  <c r="AA1606" i="1"/>
  <c r="AJ1607" i="1"/>
  <c r="AI1607" i="1" s="1"/>
  <c r="AJ1611" i="1"/>
  <c r="AI1611" i="1" s="1"/>
  <c r="AI1616" i="1"/>
  <c r="AZ1618" i="1"/>
  <c r="AA1622" i="1"/>
  <c r="AJ1634" i="1"/>
  <c r="AI1634" i="1" s="1"/>
  <c r="AJ1654" i="1"/>
  <c r="AI1654" i="1" s="1"/>
  <c r="AJ1666" i="1"/>
  <c r="AI1666" i="1" s="1"/>
  <c r="AI1667" i="1"/>
  <c r="AJ1670" i="1"/>
  <c r="AI1670" i="1" s="1"/>
  <c r="AJ1674" i="1"/>
  <c r="AI1674" i="1" s="1"/>
  <c r="AZ1675" i="1"/>
  <c r="AJ1681" i="1"/>
  <c r="AI1681" i="1" s="1"/>
  <c r="AZ1682" i="1"/>
  <c r="AJ1685" i="1"/>
  <c r="AI1685" i="1" s="1"/>
  <c r="AZ1686" i="1"/>
  <c r="AA1688" i="1"/>
  <c r="AZ1690" i="1"/>
  <c r="AA1696" i="1"/>
  <c r="AI1698" i="1"/>
  <c r="AA1704" i="1"/>
  <c r="AA1708" i="1"/>
  <c r="AI1710" i="1"/>
  <c r="AJ1713" i="1"/>
  <c r="AI1713" i="1" s="1"/>
  <c r="AJ1717" i="1"/>
  <c r="AI1717" i="1" s="1"/>
  <c r="AA1724" i="1"/>
  <c r="AJ1725" i="1"/>
  <c r="AI1725" i="1" s="1"/>
  <c r="AJ1729" i="1"/>
  <c r="AI1729" i="1" s="1"/>
  <c r="AA1732" i="1"/>
  <c r="AA1736" i="1"/>
  <c r="AJ1737" i="1"/>
  <c r="AI1737" i="1" s="1"/>
  <c r="AJ1741" i="1"/>
  <c r="AI1741" i="1" s="1"/>
  <c r="AA1752" i="1"/>
  <c r="AJ1753" i="1"/>
  <c r="AI1753" i="1" s="1"/>
  <c r="AZ1754" i="1"/>
  <c r="AJ1757" i="1"/>
  <c r="AI1757" i="1" s="1"/>
  <c r="AJ1766" i="1"/>
  <c r="AI1766" i="1" s="1"/>
  <c r="AJ1770" i="1"/>
  <c r="AI1770" i="1" s="1"/>
  <c r="AJ1774" i="1"/>
  <c r="AI1774" i="1" s="1"/>
  <c r="AJ1780" i="1"/>
  <c r="AI1780" i="1" s="1"/>
  <c r="AA1782" i="1"/>
  <c r="AJ1782" i="1"/>
  <c r="AI1782" i="1" s="1"/>
  <c r="AA1784" i="1"/>
  <c r="AJ1784" i="1"/>
  <c r="AI1784" i="1" s="1"/>
  <c r="AA1786" i="1"/>
  <c r="AA1792" i="1"/>
  <c r="AJ1792" i="1"/>
  <c r="AI1792" i="1" s="1"/>
  <c r="AJ1796" i="1"/>
  <c r="AI1796" i="1" s="1"/>
  <c r="AZ1818" i="1"/>
  <c r="AZ1826" i="1"/>
  <c r="AZ1828" i="1"/>
  <c r="AA1844" i="1"/>
  <c r="AJ1849" i="1"/>
  <c r="AI1849" i="1" s="1"/>
  <c r="AJ1851" i="1"/>
  <c r="AI1851" i="1" s="1"/>
  <c r="AA1855" i="1"/>
  <c r="AJ1859" i="1"/>
  <c r="AI1859" i="1" s="1"/>
  <c r="AJ1868" i="1"/>
  <c r="AI1868" i="1" s="1"/>
  <c r="AA1883" i="1"/>
  <c r="AJ1887" i="1"/>
  <c r="AI1887" i="1" s="1"/>
  <c r="AA1889" i="1"/>
  <c r="AJ1889" i="1"/>
  <c r="AI1889" i="1" s="1"/>
  <c r="AC1890" i="1"/>
  <c r="AI1891" i="1"/>
  <c r="AZ1891" i="1"/>
  <c r="AZ1893" i="1"/>
  <c r="AZ1897" i="1"/>
  <c r="AJ1898" i="1"/>
  <c r="AI1898" i="1" s="1"/>
  <c r="AC1899" i="1"/>
  <c r="AI1900" i="1"/>
  <c r="AZ1900" i="1"/>
  <c r="AZ1906" i="1"/>
  <c r="AZ1914" i="1"/>
  <c r="AZ1922" i="1"/>
  <c r="AZ1924" i="1"/>
  <c r="AZ1928" i="1"/>
  <c r="AZ1930" i="1"/>
  <c r="AZ1934" i="1"/>
  <c r="AZ1938" i="1"/>
  <c r="AZ1942" i="1"/>
  <c r="AI1944" i="1"/>
  <c r="AZ1944" i="1"/>
  <c r="BC1955" i="1"/>
  <c r="BC1956" i="1"/>
  <c r="BC1957" i="1"/>
  <c r="BC1962" i="1"/>
  <c r="BC1963" i="1"/>
  <c r="BC1968" i="1"/>
  <c r="BC1969" i="1"/>
  <c r="BC1975" i="1"/>
  <c r="BC1977" i="1"/>
  <c r="BC1978" i="1"/>
  <c r="BC1979" i="1"/>
  <c r="BC1991" i="1"/>
  <c r="AA190" i="1"/>
  <c r="BC460" i="1"/>
  <c r="AI577" i="1"/>
  <c r="AJ595" i="1"/>
  <c r="AI595" i="1" s="1"/>
  <c r="AZ631" i="1"/>
  <c r="BC887" i="1"/>
  <c r="BC895" i="1"/>
  <c r="BC903" i="1"/>
  <c r="AZ923" i="1"/>
  <c r="AC924" i="1"/>
  <c r="AA936" i="1"/>
  <c r="AZ945" i="1"/>
  <c r="AI947" i="1"/>
  <c r="AI958" i="1"/>
  <c r="AZ961" i="1"/>
  <c r="AA962" i="1"/>
  <c r="AZ966" i="1"/>
  <c r="AI987" i="1"/>
  <c r="AI991" i="1"/>
  <c r="AI994" i="1"/>
  <c r="AA999" i="1"/>
  <c r="AC1000" i="1"/>
  <c r="AC1028" i="1"/>
  <c r="AJ1239" i="1"/>
  <c r="AI1239" i="1" s="1"/>
  <c r="AZ1240" i="1"/>
  <c r="AA1242" i="1"/>
  <c r="AJ1243" i="1"/>
  <c r="AI1243" i="1" s="1"/>
  <c r="AI1244" i="1"/>
  <c r="AJ1247" i="1"/>
  <c r="AI1247" i="1" s="1"/>
  <c r="AZ1259" i="1"/>
  <c r="AZ1261" i="1"/>
  <c r="AJ1263" i="1"/>
  <c r="AI1263" i="1" s="1"/>
  <c r="AA1265" i="1"/>
  <c r="AJ1265" i="1"/>
  <c r="AI1265" i="1" s="1"/>
  <c r="AA1267" i="1"/>
  <c r="AZ1281" i="1"/>
  <c r="AI1287" i="1"/>
  <c r="AI1289" i="1"/>
  <c r="AI1291" i="1"/>
  <c r="AZ1293" i="1"/>
  <c r="AZ1296" i="1"/>
  <c r="AA1298" i="1"/>
  <c r="AI1308" i="1"/>
  <c r="AJ1311" i="1"/>
  <c r="AI1311" i="1" s="1"/>
  <c r="AA1314" i="1"/>
  <c r="AJ1315" i="1"/>
  <c r="AI1315" i="1" s="1"/>
  <c r="AI1316" i="1"/>
  <c r="AZ1332" i="1"/>
  <c r="AI1334" i="1"/>
  <c r="AZ1334" i="1"/>
  <c r="AZ1338" i="1"/>
  <c r="AZ1340" i="1"/>
  <c r="AZ1345" i="1"/>
  <c r="AJ1347" i="1"/>
  <c r="AI1347" i="1" s="1"/>
  <c r="AI1351" i="1"/>
  <c r="AJ1355" i="1"/>
  <c r="AI1355" i="1" s="1"/>
  <c r="AI1356" i="1"/>
  <c r="AZ1389" i="1"/>
  <c r="AZ1393" i="1"/>
  <c r="AJ1396" i="1"/>
  <c r="AI1396" i="1" s="1"/>
  <c r="AZ1397" i="1"/>
  <c r="AJ1404" i="1"/>
  <c r="AI1404" i="1" s="1"/>
  <c r="AA1407" i="1"/>
  <c r="AI1409" i="1"/>
  <c r="AJ1420" i="1"/>
  <c r="AI1420" i="1" s="1"/>
  <c r="AI1421" i="1"/>
  <c r="AA1423" i="1"/>
  <c r="AI1425" i="1"/>
  <c r="AI1433" i="1"/>
  <c r="AZ1433" i="1"/>
  <c r="AJ1448" i="1"/>
  <c r="AI1448" i="1" s="1"/>
  <c r="AJ1452" i="1"/>
  <c r="AI1452" i="1" s="1"/>
  <c r="AJ1456" i="1"/>
  <c r="AI1456" i="1" s="1"/>
  <c r="AA1459" i="1"/>
  <c r="AI1461" i="1"/>
  <c r="AZ1461" i="1"/>
  <c r="AJ1464" i="1"/>
  <c r="AI1464" i="1" s="1"/>
  <c r="AI1473" i="1"/>
  <c r="AZ1473" i="1"/>
  <c r="AJ1476" i="1"/>
  <c r="AI1476" i="1" s="1"/>
  <c r="AZ1477" i="1"/>
  <c r="AJ1484" i="1"/>
  <c r="AI1484" i="1" s="1"/>
  <c r="AI1485" i="1"/>
  <c r="AI1489" i="1"/>
  <c r="AA1515" i="1"/>
  <c r="AJ1516" i="1"/>
  <c r="AI1516" i="1" s="1"/>
  <c r="AZ1517" i="1"/>
  <c r="AA1519" i="1"/>
  <c r="AI1521" i="1"/>
  <c r="AZ1521" i="1"/>
  <c r="AJ1524" i="1"/>
  <c r="AI1524" i="1" s="1"/>
  <c r="AI1525" i="1"/>
  <c r="AZ1525" i="1"/>
  <c r="AA1527" i="1"/>
  <c r="AJ1528" i="1"/>
  <c r="AI1528" i="1" s="1"/>
  <c r="AI1529" i="1"/>
  <c r="AJ1532" i="1"/>
  <c r="AI1532" i="1" s="1"/>
  <c r="AI1537" i="1"/>
  <c r="AI1541" i="1"/>
  <c r="AJ1544" i="1"/>
  <c r="AI1544" i="1" s="1"/>
  <c r="AI1549" i="1"/>
  <c r="AZ1549" i="1"/>
  <c r="AJ1568" i="1"/>
  <c r="AI1568" i="1" s="1"/>
  <c r="AJ1572" i="1"/>
  <c r="AI1572" i="1" s="1"/>
  <c r="AZ1589" i="1"/>
  <c r="AZ1593" i="1"/>
  <c r="AA1595" i="1"/>
  <c r="AI1597" i="1"/>
  <c r="AI1601" i="1"/>
  <c r="AJ1618" i="1"/>
  <c r="AI1618" i="1" s="1"/>
  <c r="AA1620" i="1"/>
  <c r="AZ1621" i="1"/>
  <c r="AA1623" i="1"/>
  <c r="AA1638" i="1"/>
  <c r="AJ1643" i="1"/>
  <c r="AI1643" i="1" s="1"/>
  <c r="AI1644" i="1"/>
  <c r="AA1646" i="1"/>
  <c r="AJ1647" i="1"/>
  <c r="AI1647" i="1" s="1"/>
  <c r="AJ1651" i="1"/>
  <c r="AI1651" i="1" s="1"/>
  <c r="AJ1659" i="1"/>
  <c r="AI1659" i="1" s="1"/>
  <c r="AJ1663" i="1"/>
  <c r="AI1663" i="1" s="1"/>
  <c r="AI1664" i="1"/>
  <c r="AA1666" i="1"/>
  <c r="AI1668" i="1"/>
  <c r="AJ1675" i="1"/>
  <c r="AI1675" i="1" s="1"/>
  <c r="AZ1676" i="1"/>
  <c r="AI1687" i="1"/>
  <c r="AZ1687" i="1"/>
  <c r="AJ1694" i="1"/>
  <c r="AI1694" i="1" s="1"/>
  <c r="AA1697" i="1"/>
  <c r="AJ1706" i="1"/>
  <c r="AI1706" i="1" s="1"/>
  <c r="AZ1707" i="1"/>
  <c r="AA1709" i="1"/>
  <c r="AA1713" i="1"/>
  <c r="AJ1714" i="1"/>
  <c r="AI1714" i="1" s="1"/>
  <c r="AJ1722" i="1"/>
  <c r="AI1722" i="1" s="1"/>
  <c r="AZ1723" i="1"/>
  <c r="AA1725" i="1"/>
  <c r="AJ1726" i="1"/>
  <c r="AI1726" i="1" s="1"/>
  <c r="AA1729" i="1"/>
  <c r="AJ1730" i="1"/>
  <c r="AI1730" i="1" s="1"/>
  <c r="AI1731" i="1"/>
  <c r="AI1735" i="1"/>
  <c r="AI1739" i="1"/>
  <c r="AI1743" i="1"/>
  <c r="AI1747" i="1"/>
  <c r="AI1751" i="1"/>
  <c r="AI1755" i="1"/>
  <c r="AI1759" i="1"/>
  <c r="AI1763" i="1"/>
  <c r="AI1765" i="1"/>
  <c r="AI1767" i="1"/>
  <c r="AI1769" i="1"/>
  <c r="AI1771" i="1"/>
  <c r="AI1773" i="1"/>
  <c r="AI1775" i="1"/>
  <c r="AI1777" i="1"/>
  <c r="AI1779" i="1"/>
  <c r="AI1781" i="1"/>
  <c r="AI1783" i="1"/>
  <c r="AI1785" i="1"/>
  <c r="AI1787" i="1"/>
  <c r="AI1789" i="1"/>
  <c r="AI1791" i="1"/>
  <c r="AI1793" i="1"/>
  <c r="AI1795" i="1"/>
  <c r="AI1797" i="1"/>
  <c r="AJ1798" i="1"/>
  <c r="AI1798" i="1" s="1"/>
  <c r="AA1802" i="1"/>
  <c r="AJ1806" i="1"/>
  <c r="AI1806" i="1" s="1"/>
  <c r="AA1810" i="1"/>
  <c r="AJ1814" i="1"/>
  <c r="AI1814" i="1" s="1"/>
  <c r="AA1818" i="1"/>
  <c r="AJ1822" i="1"/>
  <c r="AI1822" i="1" s="1"/>
  <c r="AA1826" i="1"/>
  <c r="AJ1830" i="1"/>
  <c r="AI1830" i="1" s="1"/>
  <c r="AA1834" i="1"/>
  <c r="AJ1838" i="1"/>
  <c r="AI1838" i="1" s="1"/>
  <c r="AC1845" i="1"/>
  <c r="AI1867" i="1"/>
  <c r="AI1869" i="1"/>
  <c r="AI1871" i="1"/>
  <c r="AI1873" i="1"/>
  <c r="AI1875" i="1"/>
  <c r="AI1877" i="1"/>
  <c r="AI1879" i="1"/>
  <c r="AI1882" i="1"/>
  <c r="AI1884" i="1"/>
  <c r="AI1886" i="1"/>
  <c r="AI1888" i="1"/>
  <c r="AJ1893" i="1"/>
  <c r="AI1893" i="1" s="1"/>
  <c r="AA1897" i="1"/>
  <c r="AC1898" i="1"/>
  <c r="AA1900" i="1"/>
  <c r="AJ1904" i="1"/>
  <c r="AI1904" i="1" s="1"/>
  <c r="AA1908" i="1"/>
  <c r="AJ1912" i="1"/>
  <c r="AI1912" i="1" s="1"/>
  <c r="AA1916" i="1"/>
  <c r="AJ1920" i="1"/>
  <c r="AI1920" i="1" s="1"/>
  <c r="AA1924" i="1"/>
  <c r="AJ1928" i="1"/>
  <c r="AI1928" i="1" s="1"/>
  <c r="AA1932" i="1"/>
  <c r="AJ1936" i="1"/>
  <c r="AI1936" i="1" s="1"/>
  <c r="AA1940" i="1"/>
  <c r="AJ1944" i="1"/>
  <c r="AA1948" i="1"/>
  <c r="AJ1952" i="1"/>
  <c r="AI1952" i="1" s="1"/>
  <c r="AZ1954" i="1"/>
  <c r="AZ1955" i="1"/>
  <c r="AZ1956" i="1"/>
  <c r="AZ1957" i="1"/>
  <c r="AZ1958" i="1"/>
  <c r="AZ1959" i="1"/>
  <c r="AZ1960" i="1"/>
  <c r="AZ1961" i="1"/>
  <c r="AZ1962" i="1"/>
  <c r="AZ1963" i="1"/>
  <c r="AZ1964" i="1"/>
  <c r="AZ1965" i="1"/>
  <c r="AZ1966" i="1"/>
  <c r="AZ1967" i="1"/>
  <c r="AZ1968" i="1"/>
  <c r="AZ1969" i="1"/>
  <c r="AZ1970" i="1"/>
  <c r="AZ1971" i="1"/>
  <c r="AZ1972" i="1"/>
  <c r="AZ1973" i="1"/>
  <c r="AZ1974" i="1"/>
  <c r="AZ1975" i="1"/>
  <c r="AZ1976" i="1"/>
  <c r="AA1978" i="1"/>
  <c r="AA1979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Z1779" i="1"/>
  <c r="AZ1787" i="1"/>
  <c r="AZ1789" i="1"/>
  <c r="AZ1791" i="1"/>
  <c r="AJ1804" i="1"/>
  <c r="AI1804" i="1" s="1"/>
  <c r="AA1832" i="1"/>
  <c r="AJ1836" i="1"/>
  <c r="AI1836" i="1" s="1"/>
  <c r="AA1840" i="1"/>
  <c r="AC1841" i="1"/>
  <c r="AA1843" i="1"/>
  <c r="AI1846" i="1"/>
  <c r="AI1848" i="1"/>
  <c r="AI1854" i="1"/>
  <c r="AI1856" i="1"/>
  <c r="AZ1877" i="1"/>
  <c r="AZ1879" i="1"/>
  <c r="AZ1886" i="1"/>
  <c r="AZ1888" i="1"/>
  <c r="AA1914" i="1"/>
  <c r="AJ1918" i="1"/>
  <c r="AI1918" i="1" s="1"/>
  <c r="AA1922" i="1"/>
  <c r="AA1956" i="1"/>
  <c r="AA1958" i="1"/>
  <c r="AA1959" i="1"/>
  <c r="AA1960" i="1"/>
  <c r="AA1962" i="1"/>
  <c r="AA1964" i="1"/>
  <c r="AA1966" i="1"/>
  <c r="AA1971" i="1"/>
  <c r="AZ1983" i="1"/>
  <c r="AZ1985" i="1"/>
  <c r="AZ1986" i="1"/>
  <c r="AZ1987" i="1"/>
  <c r="AJ1800" i="1"/>
  <c r="AI1800" i="1" s="1"/>
  <c r="AA1804" i="1"/>
  <c r="AJ1808" i="1"/>
  <c r="AI1808" i="1" s="1"/>
  <c r="AA1812" i="1"/>
  <c r="AJ1816" i="1"/>
  <c r="AI1816" i="1" s="1"/>
  <c r="AA1820" i="1"/>
  <c r="AJ1824" i="1"/>
  <c r="AI1824" i="1" s="1"/>
  <c r="AA1828" i="1"/>
  <c r="AJ1832" i="1"/>
  <c r="AI1832" i="1" s="1"/>
  <c r="AA1836" i="1"/>
  <c r="AJ1840" i="1"/>
  <c r="AI1840" i="1" s="1"/>
  <c r="AZ1843" i="1"/>
  <c r="AC1866" i="1"/>
  <c r="AA1882" i="1"/>
  <c r="AA1891" i="1"/>
  <c r="AJ1895" i="1"/>
  <c r="AI1895" i="1" s="1"/>
  <c r="AA1902" i="1"/>
  <c r="AJ1906" i="1"/>
  <c r="AI1906" i="1" s="1"/>
  <c r="AA1910" i="1"/>
  <c r="AJ1914" i="1"/>
  <c r="AI1914" i="1" s="1"/>
  <c r="AA1918" i="1"/>
  <c r="AJ1922" i="1"/>
  <c r="AI1922" i="1" s="1"/>
  <c r="AA1926" i="1"/>
  <c r="AJ1930" i="1"/>
  <c r="AI1930" i="1" s="1"/>
  <c r="AA1934" i="1"/>
  <c r="AJ1938" i="1"/>
  <c r="AA1942" i="1"/>
  <c r="AJ1946" i="1"/>
  <c r="AI1946" i="1" s="1"/>
  <c r="AA1950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Z1977" i="1"/>
  <c r="AZ1978" i="1"/>
  <c r="AA1980" i="1"/>
  <c r="AA1981" i="1"/>
  <c r="AZ1858" i="1"/>
  <c r="AZ1862" i="1"/>
  <c r="AZ1864" i="1"/>
  <c r="AJ1897" i="1"/>
  <c r="AI1897" i="1" s="1"/>
  <c r="AJ1900" i="1"/>
  <c r="AA1904" i="1"/>
  <c r="AJ1908" i="1"/>
  <c r="AI1908" i="1" s="1"/>
  <c r="AA1912" i="1"/>
  <c r="AJ1916" i="1"/>
  <c r="AI1916" i="1" s="1"/>
  <c r="AA1920" i="1"/>
  <c r="AI1978" i="1"/>
  <c r="AZ1979" i="1"/>
  <c r="AZ1980" i="1"/>
  <c r="AA1982" i="1"/>
  <c r="AA1983" i="1"/>
  <c r="AA1985" i="1"/>
  <c r="AA1986" i="1"/>
  <c r="AA1987" i="1"/>
  <c r="AA1988" i="1"/>
  <c r="AA1989" i="1"/>
  <c r="AA1990" i="1"/>
  <c r="AA1991" i="1"/>
  <c r="AA1993" i="1"/>
  <c r="AA1994" i="1"/>
  <c r="AA1996" i="1"/>
  <c r="AA1997" i="1"/>
  <c r="AZ1747" i="1"/>
  <c r="AA1749" i="1"/>
  <c r="AZ1751" i="1"/>
  <c r="AA1753" i="1"/>
  <c r="AZ1755" i="1"/>
  <c r="AA1757" i="1"/>
  <c r="AZ1759" i="1"/>
  <c r="AA1761" i="1"/>
  <c r="AZ1767" i="1"/>
  <c r="AZ1777" i="1"/>
  <c r="AZ1781" i="1"/>
  <c r="AZ1783" i="1"/>
  <c r="AZ1797" i="1"/>
  <c r="AA1800" i="1"/>
  <c r="AA1808" i="1"/>
  <c r="AJ1812" i="1"/>
  <c r="AI1812" i="1" s="1"/>
  <c r="AI1850" i="1"/>
  <c r="AI1858" i="1"/>
  <c r="AI1860" i="1"/>
  <c r="AI1862" i="1"/>
  <c r="AI1864" i="1"/>
  <c r="AJ1865" i="1"/>
  <c r="AI1865" i="1" s="1"/>
  <c r="AZ1867" i="1"/>
  <c r="AZ1871" i="1"/>
  <c r="AZ1882" i="1"/>
  <c r="AJ1891" i="1"/>
  <c r="AJ1910" i="1"/>
  <c r="AI1910" i="1" s="1"/>
  <c r="AJ1926" i="1"/>
  <c r="AI1926" i="1" s="1"/>
  <c r="AA1930" i="1"/>
  <c r="AJ1934" i="1"/>
  <c r="AI1934" i="1" s="1"/>
  <c r="AA1938" i="1"/>
  <c r="AA1946" i="1"/>
  <c r="AJ1950" i="1"/>
  <c r="AI1950" i="1" s="1"/>
  <c r="AA1954" i="1"/>
  <c r="AA1955" i="1"/>
  <c r="AA1957" i="1"/>
  <c r="AA1961" i="1"/>
  <c r="AA1963" i="1"/>
  <c r="AA1965" i="1"/>
  <c r="AA1967" i="1"/>
  <c r="AA1968" i="1"/>
  <c r="AA1969" i="1"/>
  <c r="AA1970" i="1"/>
  <c r="AA1972" i="1"/>
  <c r="AA1973" i="1"/>
  <c r="AA1974" i="1"/>
  <c r="AA1975" i="1"/>
  <c r="AA1976" i="1"/>
  <c r="AA1977" i="1"/>
  <c r="AI1979" i="1"/>
  <c r="AI1980" i="1"/>
  <c r="AZ1981" i="1"/>
  <c r="AZ1982" i="1"/>
  <c r="AZ1984" i="1"/>
  <c r="AZ1988" i="1"/>
  <c r="AZ1989" i="1"/>
  <c r="AZ1991" i="1"/>
  <c r="AZ1992" i="1"/>
  <c r="AZ1995" i="1"/>
  <c r="AZ1996" i="1"/>
  <c r="AJ1734" i="1"/>
  <c r="AI1734" i="1" s="1"/>
  <c r="AJ1738" i="1"/>
  <c r="AI1738" i="1" s="1"/>
  <c r="AJ1742" i="1"/>
  <c r="AI1742" i="1" s="1"/>
  <c r="AJ1746" i="1"/>
  <c r="AI1746" i="1" s="1"/>
  <c r="AJ1750" i="1"/>
  <c r="AI1750" i="1" s="1"/>
  <c r="AJ1754" i="1"/>
  <c r="AI1754" i="1" s="1"/>
  <c r="AJ1758" i="1"/>
  <c r="AI1758" i="1" s="1"/>
  <c r="AJ1762" i="1"/>
  <c r="AI1762" i="1" s="1"/>
  <c r="AJ1802" i="1"/>
  <c r="AI1802" i="1" s="1"/>
  <c r="AA1806" i="1"/>
  <c r="AJ1810" i="1"/>
  <c r="AI1810" i="1" s="1"/>
  <c r="AA1814" i="1"/>
  <c r="AJ1818" i="1"/>
  <c r="AI1818" i="1" s="1"/>
  <c r="AA1822" i="1"/>
  <c r="AJ1826" i="1"/>
  <c r="AI1826" i="1" s="1"/>
  <c r="AA1830" i="1"/>
  <c r="AJ1834" i="1"/>
  <c r="AI1834" i="1" s="1"/>
  <c r="AA1838" i="1"/>
  <c r="AI1843" i="1"/>
  <c r="AJ1844" i="1"/>
  <c r="AI1844" i="1" s="1"/>
  <c r="AZ1846" i="1"/>
  <c r="AZ1848" i="1"/>
  <c r="AZ1850" i="1"/>
  <c r="AZ1852" i="1"/>
  <c r="AZ1854" i="1"/>
  <c r="AZ1856" i="1"/>
  <c r="AZ1860" i="1"/>
  <c r="AA1893" i="1"/>
  <c r="AJ1924" i="1"/>
  <c r="AI1924" i="1" s="1"/>
  <c r="AA1928" i="1"/>
  <c r="AJ1932" i="1"/>
  <c r="AA1936" i="1"/>
  <c r="AJ1940" i="1"/>
  <c r="AI1940" i="1" s="1"/>
  <c r="AA1944" i="1"/>
  <c r="AJ1948" i="1"/>
  <c r="AA1952" i="1"/>
  <c r="AI1977" i="1"/>
  <c r="AA1984" i="1"/>
  <c r="AA1992" i="1"/>
  <c r="AA1995" i="1"/>
  <c r="AA1998" i="1"/>
  <c r="AZ1731" i="1"/>
  <c r="AA1733" i="1"/>
  <c r="AZ1735" i="1"/>
  <c r="AA1737" i="1"/>
  <c r="AZ1739" i="1"/>
  <c r="AA1741" i="1"/>
  <c r="AZ1743" i="1"/>
  <c r="AA1745" i="1"/>
  <c r="AZ1763" i="1"/>
  <c r="AZ1765" i="1"/>
  <c r="AZ1769" i="1"/>
  <c r="AZ1771" i="1"/>
  <c r="AZ1773" i="1"/>
  <c r="AZ1775" i="1"/>
  <c r="AZ1785" i="1"/>
  <c r="AZ1793" i="1"/>
  <c r="AZ1795" i="1"/>
  <c r="AA1816" i="1"/>
  <c r="AJ1820" i="1"/>
  <c r="AI1820" i="1" s="1"/>
  <c r="AA1824" i="1"/>
  <c r="AJ1828" i="1"/>
  <c r="AI1828" i="1" s="1"/>
  <c r="AI1852" i="1"/>
  <c r="AZ1869" i="1"/>
  <c r="AZ1873" i="1"/>
  <c r="AZ1875" i="1"/>
  <c r="AZ1884" i="1"/>
  <c r="AA1895" i="1"/>
  <c r="AJ1902" i="1"/>
  <c r="AI1902" i="1" s="1"/>
  <c r="AA1906" i="1"/>
  <c r="AJ1942" i="1"/>
  <c r="AI1942" i="1" s="1"/>
  <c r="AZ1990" i="1"/>
  <c r="AZ1993" i="1"/>
  <c r="AZ1994" i="1"/>
  <c r="AZ1997" i="1"/>
  <c r="AZ1998" i="1"/>
  <c r="Z3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283" i="1"/>
  <c r="Z287" i="1"/>
  <c r="Z291" i="1"/>
  <c r="Z295" i="1"/>
  <c r="Z299" i="1"/>
  <c r="Z303" i="1"/>
  <c r="Z307" i="1"/>
  <c r="Z311" i="1"/>
  <c r="Z315" i="1"/>
  <c r="Z319" i="1"/>
  <c r="Z323" i="1"/>
  <c r="Z327" i="1"/>
  <c r="Z331" i="1"/>
  <c r="Z335" i="1"/>
  <c r="Z339" i="1"/>
  <c r="Z343" i="1"/>
  <c r="Z347" i="1"/>
  <c r="Z351" i="1"/>
  <c r="Z355" i="1"/>
  <c r="Z359" i="1"/>
  <c r="Z363" i="1"/>
  <c r="Z367" i="1"/>
  <c r="Z371" i="1"/>
  <c r="Z375" i="1"/>
  <c r="Z379" i="1"/>
  <c r="Z383" i="1"/>
  <c r="Z387" i="1"/>
  <c r="Z391" i="1"/>
  <c r="Z395" i="1"/>
  <c r="Z399" i="1"/>
  <c r="Z403" i="1"/>
  <c r="Z407" i="1"/>
  <c r="Z411" i="1"/>
  <c r="Z415" i="1"/>
  <c r="Z419" i="1"/>
  <c r="Z423" i="1"/>
  <c r="Z427" i="1"/>
  <c r="Z431" i="1"/>
  <c r="Z435" i="1"/>
  <c r="Z439" i="1"/>
  <c r="Z443" i="1"/>
  <c r="Z447" i="1"/>
  <c r="Z451" i="1"/>
  <c r="Z455" i="1"/>
  <c r="Z459" i="1"/>
  <c r="Z463" i="1"/>
  <c r="Z467" i="1"/>
  <c r="Z471" i="1"/>
  <c r="Z475" i="1"/>
  <c r="Z479" i="1"/>
  <c r="Z483" i="1"/>
  <c r="Z487" i="1"/>
  <c r="Z491" i="1"/>
  <c r="Z495" i="1"/>
  <c r="Z499" i="1"/>
  <c r="Z503" i="1"/>
  <c r="Z507" i="1"/>
  <c r="Z4" i="1"/>
  <c r="Z8" i="1"/>
  <c r="Z12" i="1"/>
  <c r="Z16" i="1"/>
  <c r="Z20" i="1"/>
  <c r="Z24" i="1"/>
  <c r="Z28" i="1"/>
  <c r="Z32" i="1"/>
  <c r="Z36" i="1"/>
  <c r="Z40" i="1"/>
  <c r="Z44" i="1"/>
  <c r="Z48" i="1"/>
  <c r="Z52" i="1"/>
  <c r="Z56" i="1"/>
  <c r="Z60" i="1"/>
  <c r="Z64" i="1"/>
  <c r="Z68" i="1"/>
  <c r="Z72" i="1"/>
  <c r="Z76" i="1"/>
  <c r="Z80" i="1"/>
  <c r="Z84" i="1"/>
  <c r="Z88" i="1"/>
  <c r="Z92" i="1"/>
  <c r="Z96" i="1"/>
  <c r="Z100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88" i="1"/>
  <c r="Z192" i="1"/>
  <c r="Z196" i="1"/>
  <c r="Z200" i="1"/>
  <c r="Z204" i="1"/>
  <c r="Z208" i="1"/>
  <c r="Z212" i="1"/>
  <c r="Z216" i="1"/>
  <c r="Z220" i="1"/>
  <c r="Z224" i="1"/>
  <c r="Z228" i="1"/>
  <c r="Z232" i="1"/>
  <c r="Z236" i="1"/>
  <c r="Z240" i="1"/>
  <c r="Z244" i="1"/>
  <c r="Z248" i="1"/>
  <c r="Z252" i="1"/>
  <c r="Z256" i="1"/>
  <c r="Z260" i="1"/>
  <c r="Z264" i="1"/>
  <c r="Z268" i="1"/>
  <c r="Z272" i="1"/>
  <c r="Z276" i="1"/>
  <c r="Z280" i="1"/>
  <c r="Z284" i="1"/>
  <c r="Z288" i="1"/>
  <c r="Z292" i="1"/>
  <c r="Z296" i="1"/>
  <c r="Z300" i="1"/>
  <c r="Z304" i="1"/>
  <c r="Z308" i="1"/>
  <c r="Z312" i="1"/>
  <c r="Z316" i="1"/>
  <c r="Z320" i="1"/>
  <c r="Z324" i="1"/>
  <c r="Z328" i="1"/>
  <c r="Z332" i="1"/>
  <c r="Z336" i="1"/>
  <c r="Z340" i="1"/>
  <c r="Z344" i="1"/>
  <c r="Z348" i="1"/>
  <c r="Z352" i="1"/>
  <c r="Z356" i="1"/>
  <c r="Z360" i="1"/>
  <c r="Z364" i="1"/>
  <c r="Z368" i="1"/>
  <c r="Z372" i="1"/>
  <c r="Z376" i="1"/>
  <c r="Z380" i="1"/>
  <c r="Z384" i="1"/>
  <c r="Z388" i="1"/>
  <c r="Z392" i="1"/>
  <c r="Z396" i="1"/>
  <c r="Z400" i="1"/>
  <c r="Z404" i="1"/>
  <c r="Z408" i="1"/>
  <c r="Z412" i="1"/>
  <c r="Z416" i="1"/>
  <c r="Z420" i="1"/>
  <c r="Z424" i="1"/>
  <c r="Z428" i="1"/>
  <c r="Z432" i="1"/>
  <c r="Z436" i="1"/>
  <c r="Z440" i="1"/>
  <c r="Z444" i="1"/>
  <c r="Z448" i="1"/>
  <c r="Z452" i="1"/>
  <c r="Z456" i="1"/>
  <c r="Z460" i="1"/>
  <c r="Z464" i="1"/>
  <c r="Z468" i="1"/>
  <c r="Z472" i="1"/>
  <c r="Z476" i="1"/>
  <c r="Z5" i="1"/>
  <c r="Z9" i="1"/>
  <c r="Z13" i="1"/>
  <c r="Z17" i="1"/>
  <c r="Z21" i="1"/>
  <c r="Z25" i="1"/>
  <c r="Z29" i="1"/>
  <c r="Z33" i="1"/>
  <c r="Z37" i="1"/>
  <c r="Z41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7" i="1"/>
  <c r="Z161" i="1"/>
  <c r="Z165" i="1"/>
  <c r="Z169" i="1"/>
  <c r="Z173" i="1"/>
  <c r="Z177" i="1"/>
  <c r="Z181" i="1"/>
  <c r="Z185" i="1"/>
  <c r="Z189" i="1"/>
  <c r="Z193" i="1"/>
  <c r="Z197" i="1"/>
  <c r="Z201" i="1"/>
  <c r="Z205" i="1"/>
  <c r="Z209" i="1"/>
  <c r="Z213" i="1"/>
  <c r="Z217" i="1"/>
  <c r="Z221" i="1"/>
  <c r="Z225" i="1"/>
  <c r="Z229" i="1"/>
  <c r="Z233" i="1"/>
  <c r="Z237" i="1"/>
  <c r="Z241" i="1"/>
  <c r="Z245" i="1"/>
  <c r="Z249" i="1"/>
  <c r="Z253" i="1"/>
  <c r="Z257" i="1"/>
  <c r="Z261" i="1"/>
  <c r="Z265" i="1"/>
  <c r="Z269" i="1"/>
  <c r="Z273" i="1"/>
  <c r="Z277" i="1"/>
  <c r="Z281" i="1"/>
  <c r="Z285" i="1"/>
  <c r="Z289" i="1"/>
  <c r="Z293" i="1"/>
  <c r="Z297" i="1"/>
  <c r="Z301" i="1"/>
  <c r="Z305" i="1"/>
  <c r="Z309" i="1"/>
  <c r="Z313" i="1"/>
  <c r="Z317" i="1"/>
  <c r="Z321" i="1"/>
  <c r="Z325" i="1"/>
  <c r="Z329" i="1"/>
  <c r="Z333" i="1"/>
  <c r="Z337" i="1"/>
  <c r="Z341" i="1"/>
  <c r="Z345" i="1"/>
  <c r="Z349" i="1"/>
  <c r="Z353" i="1"/>
  <c r="Z357" i="1"/>
  <c r="Z361" i="1"/>
  <c r="Z365" i="1"/>
  <c r="Z369" i="1"/>
  <c r="Z373" i="1"/>
  <c r="Z377" i="1"/>
  <c r="Z381" i="1"/>
  <c r="Z385" i="1"/>
  <c r="Z389" i="1"/>
  <c r="Z393" i="1"/>
  <c r="Z397" i="1"/>
  <c r="Z401" i="1"/>
  <c r="Z405" i="1"/>
  <c r="Z409" i="1"/>
  <c r="Z413" i="1"/>
  <c r="Z417" i="1"/>
  <c r="Z421" i="1"/>
  <c r="Z425" i="1"/>
  <c r="Z429" i="1"/>
  <c r="Z433" i="1"/>
  <c r="Z437" i="1"/>
  <c r="Z441" i="1"/>
  <c r="Z445" i="1"/>
  <c r="Z449" i="1"/>
  <c r="Z453" i="1"/>
  <c r="Z457" i="1"/>
  <c r="Z461" i="1"/>
  <c r="Z465" i="1"/>
  <c r="Z469" i="1"/>
  <c r="Z6" i="1"/>
  <c r="Z10" i="1"/>
  <c r="Z14" i="1"/>
  <c r="Z18" i="1"/>
  <c r="Z22" i="1"/>
  <c r="Z26" i="1"/>
  <c r="Z30" i="1"/>
  <c r="Z34" i="1"/>
  <c r="Z38" i="1"/>
  <c r="Z42" i="1"/>
  <c r="Z46" i="1"/>
  <c r="Z50" i="1"/>
  <c r="Z54" i="1"/>
  <c r="Z58" i="1"/>
  <c r="Z62" i="1"/>
  <c r="Z66" i="1"/>
  <c r="Z70" i="1"/>
  <c r="Z74" i="1"/>
  <c r="Z78" i="1"/>
  <c r="Z82" i="1"/>
  <c r="Z86" i="1"/>
  <c r="Z90" i="1"/>
  <c r="Z94" i="1"/>
  <c r="Z98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90" i="1"/>
  <c r="Z194" i="1"/>
  <c r="Z198" i="1"/>
  <c r="Z202" i="1"/>
  <c r="Z206" i="1"/>
  <c r="Z210" i="1"/>
  <c r="Z214" i="1"/>
  <c r="Z218" i="1"/>
  <c r="Z222" i="1"/>
  <c r="Z226" i="1"/>
  <c r="Z230" i="1"/>
  <c r="Z234" i="1"/>
  <c r="Z238" i="1"/>
  <c r="Z242" i="1"/>
  <c r="Z246" i="1"/>
  <c r="Z250" i="1"/>
  <c r="Z254" i="1"/>
  <c r="Z258" i="1"/>
  <c r="Z262" i="1"/>
  <c r="Z266" i="1"/>
  <c r="Z270" i="1"/>
  <c r="Z274" i="1"/>
  <c r="Z278" i="1"/>
  <c r="Z282" i="1"/>
  <c r="Z286" i="1"/>
  <c r="Z290" i="1"/>
  <c r="Z294" i="1"/>
  <c r="Z298" i="1"/>
  <c r="Z302" i="1"/>
  <c r="Z306" i="1"/>
  <c r="Z310" i="1"/>
  <c r="Z314" i="1"/>
  <c r="Z318" i="1"/>
  <c r="Z322" i="1"/>
  <c r="Z326" i="1"/>
  <c r="Z330" i="1"/>
  <c r="Z334" i="1"/>
  <c r="Z338" i="1"/>
  <c r="Z342" i="1"/>
  <c r="Z346" i="1"/>
  <c r="Z350" i="1"/>
  <c r="Z354" i="1"/>
  <c r="Z358" i="1"/>
  <c r="Z362" i="1"/>
  <c r="Z366" i="1"/>
  <c r="Z370" i="1"/>
  <c r="Z374" i="1"/>
  <c r="Z378" i="1"/>
  <c r="Z382" i="1"/>
  <c r="Z386" i="1"/>
  <c r="Z390" i="1"/>
  <c r="Z394" i="1"/>
  <c r="Z398" i="1"/>
  <c r="Z402" i="1"/>
  <c r="Z406" i="1"/>
  <c r="Z410" i="1"/>
  <c r="Z414" i="1"/>
  <c r="Z418" i="1"/>
  <c r="Z422" i="1"/>
  <c r="Z426" i="1"/>
  <c r="Z430" i="1"/>
  <c r="Z434" i="1"/>
  <c r="Z438" i="1"/>
  <c r="Z442" i="1"/>
  <c r="Z446" i="1"/>
  <c r="Z450" i="1"/>
  <c r="Z454" i="1"/>
  <c r="Z458" i="1"/>
  <c r="Z462" i="1"/>
  <c r="Z466" i="1"/>
  <c r="Z470" i="1"/>
  <c r="Z474" i="1"/>
  <c r="Z478" i="1"/>
  <c r="Z482" i="1"/>
  <c r="Z473" i="1"/>
  <c r="Z484" i="1"/>
  <c r="Z489" i="1"/>
  <c r="Z494" i="1"/>
  <c r="Z500" i="1"/>
  <c r="Z505" i="1"/>
  <c r="Z510" i="1"/>
  <c r="Z514" i="1"/>
  <c r="Z518" i="1"/>
  <c r="Z522" i="1"/>
  <c r="Z526" i="1"/>
  <c r="Z530" i="1"/>
  <c r="Z534" i="1"/>
  <c r="Z538" i="1"/>
  <c r="Z542" i="1"/>
  <c r="Z546" i="1"/>
  <c r="Z550" i="1"/>
  <c r="Z554" i="1"/>
  <c r="Z558" i="1"/>
  <c r="Z562" i="1"/>
  <c r="Z566" i="1"/>
  <c r="Z570" i="1"/>
  <c r="Z574" i="1"/>
  <c r="Z578" i="1"/>
  <c r="Z582" i="1"/>
  <c r="Z586" i="1"/>
  <c r="Z590" i="1"/>
  <c r="Z594" i="1"/>
  <c r="Z598" i="1"/>
  <c r="Z602" i="1"/>
  <c r="Z606" i="1"/>
  <c r="Z610" i="1"/>
  <c r="Z614" i="1"/>
  <c r="Z618" i="1"/>
  <c r="Z622" i="1"/>
  <c r="Z626" i="1"/>
  <c r="Z630" i="1"/>
  <c r="Z634" i="1"/>
  <c r="Z638" i="1"/>
  <c r="Z642" i="1"/>
  <c r="Z646" i="1"/>
  <c r="Z650" i="1"/>
  <c r="Z654" i="1"/>
  <c r="Z658" i="1"/>
  <c r="Z662" i="1"/>
  <c r="Z666" i="1"/>
  <c r="Z670" i="1"/>
  <c r="Z674" i="1"/>
  <c r="Z678" i="1"/>
  <c r="Z682" i="1"/>
  <c r="Z686" i="1"/>
  <c r="Z690" i="1"/>
  <c r="Z694" i="1"/>
  <c r="Z698" i="1"/>
  <c r="Z702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878" i="1"/>
  <c r="Z882" i="1"/>
  <c r="Z886" i="1"/>
  <c r="Z890" i="1"/>
  <c r="Z894" i="1"/>
  <c r="Z898" i="1"/>
  <c r="Z902" i="1"/>
  <c r="Z906" i="1"/>
  <c r="Z910" i="1"/>
  <c r="Z914" i="1"/>
  <c r="Z918" i="1"/>
  <c r="Z922" i="1"/>
  <c r="Z926" i="1"/>
  <c r="Z930" i="1"/>
  <c r="Z934" i="1"/>
  <c r="Z938" i="1"/>
  <c r="Z942" i="1"/>
  <c r="Z946" i="1"/>
  <c r="Z950" i="1"/>
  <c r="Z954" i="1"/>
  <c r="Z958" i="1"/>
  <c r="Z962" i="1"/>
  <c r="Z966" i="1"/>
  <c r="Z970" i="1"/>
  <c r="Z974" i="1"/>
  <c r="Z978" i="1"/>
  <c r="Z982" i="1"/>
  <c r="Z986" i="1"/>
  <c r="Z990" i="1"/>
  <c r="Z994" i="1"/>
  <c r="Z998" i="1"/>
  <c r="Z1002" i="1"/>
  <c r="Z1006" i="1"/>
  <c r="Z1010" i="1"/>
  <c r="Z1014" i="1"/>
  <c r="Z1018" i="1"/>
  <c r="Z1022" i="1"/>
  <c r="Z1026" i="1"/>
  <c r="Z1030" i="1"/>
  <c r="Z1034" i="1"/>
  <c r="Z1038" i="1"/>
  <c r="Z1042" i="1"/>
  <c r="Z1046" i="1"/>
  <c r="Z1050" i="1"/>
  <c r="Z1054" i="1"/>
  <c r="Z477" i="1"/>
  <c r="Z485" i="1"/>
  <c r="Z490" i="1"/>
  <c r="Z496" i="1"/>
  <c r="Z501" i="1"/>
  <c r="Z506" i="1"/>
  <c r="Z511" i="1"/>
  <c r="Z515" i="1"/>
  <c r="Z519" i="1"/>
  <c r="Z523" i="1"/>
  <c r="Z527" i="1"/>
  <c r="Z531" i="1"/>
  <c r="Z535" i="1"/>
  <c r="Z539" i="1"/>
  <c r="Z543" i="1"/>
  <c r="Z547" i="1"/>
  <c r="Z551" i="1"/>
  <c r="Z555" i="1"/>
  <c r="Z559" i="1"/>
  <c r="Z563" i="1"/>
  <c r="Z567" i="1"/>
  <c r="Z571" i="1"/>
  <c r="Z575" i="1"/>
  <c r="Z579" i="1"/>
  <c r="Z583" i="1"/>
  <c r="Z587" i="1"/>
  <c r="Z591" i="1"/>
  <c r="Z595" i="1"/>
  <c r="Z599" i="1"/>
  <c r="Z603" i="1"/>
  <c r="Z607" i="1"/>
  <c r="Z611" i="1"/>
  <c r="Z615" i="1"/>
  <c r="Z619" i="1"/>
  <c r="Z623" i="1"/>
  <c r="Z627" i="1"/>
  <c r="Z631" i="1"/>
  <c r="Z635" i="1"/>
  <c r="Z639" i="1"/>
  <c r="Z643" i="1"/>
  <c r="Z647" i="1"/>
  <c r="Z651" i="1"/>
  <c r="Z655" i="1"/>
  <c r="Z659" i="1"/>
  <c r="Z663" i="1"/>
  <c r="Z667" i="1"/>
  <c r="Z671" i="1"/>
  <c r="Z675" i="1"/>
  <c r="Z679" i="1"/>
  <c r="Z683" i="1"/>
  <c r="Z687" i="1"/>
  <c r="Z691" i="1"/>
  <c r="Z695" i="1"/>
  <c r="Z699" i="1"/>
  <c r="Z703" i="1"/>
  <c r="Z707" i="1"/>
  <c r="Z711" i="1"/>
  <c r="Z715" i="1"/>
  <c r="Z719" i="1"/>
  <c r="Z723" i="1"/>
  <c r="Z727" i="1"/>
  <c r="Z731" i="1"/>
  <c r="Z735" i="1"/>
  <c r="Z739" i="1"/>
  <c r="Z743" i="1"/>
  <c r="Z747" i="1"/>
  <c r="Z751" i="1"/>
  <c r="Z755" i="1"/>
  <c r="Z759" i="1"/>
  <c r="Z763" i="1"/>
  <c r="Z767" i="1"/>
  <c r="Z771" i="1"/>
  <c r="Z775" i="1"/>
  <c r="Z779" i="1"/>
  <c r="Z783" i="1"/>
  <c r="Z787" i="1"/>
  <c r="Z791" i="1"/>
  <c r="Z795" i="1"/>
  <c r="Z799" i="1"/>
  <c r="Z803" i="1"/>
  <c r="Z807" i="1"/>
  <c r="Z811" i="1"/>
  <c r="Z815" i="1"/>
  <c r="Z819" i="1"/>
  <c r="Z823" i="1"/>
  <c r="Z827" i="1"/>
  <c r="Z831" i="1"/>
  <c r="Z835" i="1"/>
  <c r="Z839" i="1"/>
  <c r="Z843" i="1"/>
  <c r="Z847" i="1"/>
  <c r="Z851" i="1"/>
  <c r="Z855" i="1"/>
  <c r="Z859" i="1"/>
  <c r="Z863" i="1"/>
  <c r="Z867" i="1"/>
  <c r="Z871" i="1"/>
  <c r="Z875" i="1"/>
  <c r="Z879" i="1"/>
  <c r="Z883" i="1"/>
  <c r="Z887" i="1"/>
  <c r="Z891" i="1"/>
  <c r="Z895" i="1"/>
  <c r="Z899" i="1"/>
  <c r="Z903" i="1"/>
  <c r="Z907" i="1"/>
  <c r="Z911" i="1"/>
  <c r="Z915" i="1"/>
  <c r="Z919" i="1"/>
  <c r="Z923" i="1"/>
  <c r="Z927" i="1"/>
  <c r="Z931" i="1"/>
  <c r="Z935" i="1"/>
  <c r="Z939" i="1"/>
  <c r="Z943" i="1"/>
  <c r="Z947" i="1"/>
  <c r="Z951" i="1"/>
  <c r="Z955" i="1"/>
  <c r="Z959" i="1"/>
  <c r="Z963" i="1"/>
  <c r="Z967" i="1"/>
  <c r="Z971" i="1"/>
  <c r="Z975" i="1"/>
  <c r="Z979" i="1"/>
  <c r="Z983" i="1"/>
  <c r="Z987" i="1"/>
  <c r="Z991" i="1"/>
  <c r="Z480" i="1"/>
  <c r="Z486" i="1"/>
  <c r="Z492" i="1"/>
  <c r="Z497" i="1"/>
  <c r="Z502" i="1"/>
  <c r="Z508" i="1"/>
  <c r="Z512" i="1"/>
  <c r="Z516" i="1"/>
  <c r="Z520" i="1"/>
  <c r="Z524" i="1"/>
  <c r="Z528" i="1"/>
  <c r="Z532" i="1"/>
  <c r="Z536" i="1"/>
  <c r="Z540" i="1"/>
  <c r="Z544" i="1"/>
  <c r="Z548" i="1"/>
  <c r="Z552" i="1"/>
  <c r="Z556" i="1"/>
  <c r="Z560" i="1"/>
  <c r="Z564" i="1"/>
  <c r="Z568" i="1"/>
  <c r="Z572" i="1"/>
  <c r="Z576" i="1"/>
  <c r="Z580" i="1"/>
  <c r="Z584" i="1"/>
  <c r="Z588" i="1"/>
  <c r="Z592" i="1"/>
  <c r="Z596" i="1"/>
  <c r="Z600" i="1"/>
  <c r="Z604" i="1"/>
  <c r="Z608" i="1"/>
  <c r="Z612" i="1"/>
  <c r="Z616" i="1"/>
  <c r="Z620" i="1"/>
  <c r="Z624" i="1"/>
  <c r="Z628" i="1"/>
  <c r="Z632" i="1"/>
  <c r="Z636" i="1"/>
  <c r="Z640" i="1"/>
  <c r="Z644" i="1"/>
  <c r="Z648" i="1"/>
  <c r="Z652" i="1"/>
  <c r="Z656" i="1"/>
  <c r="Z660" i="1"/>
  <c r="Z664" i="1"/>
  <c r="Z668" i="1"/>
  <c r="Z672" i="1"/>
  <c r="Z676" i="1"/>
  <c r="Z680" i="1"/>
  <c r="Z684" i="1"/>
  <c r="Z688" i="1"/>
  <c r="Z692" i="1"/>
  <c r="Z696" i="1"/>
  <c r="Z700" i="1"/>
  <c r="Z704" i="1"/>
  <c r="Z708" i="1"/>
  <c r="Z712" i="1"/>
  <c r="Z716" i="1"/>
  <c r="Z720" i="1"/>
  <c r="Z724" i="1"/>
  <c r="Z728" i="1"/>
  <c r="Z732" i="1"/>
  <c r="Z736" i="1"/>
  <c r="Z740" i="1"/>
  <c r="Z744" i="1"/>
  <c r="Z748" i="1"/>
  <c r="Z752" i="1"/>
  <c r="Z756" i="1"/>
  <c r="Z760" i="1"/>
  <c r="Z764" i="1"/>
  <c r="Z768" i="1"/>
  <c r="Z772" i="1"/>
  <c r="Z776" i="1"/>
  <c r="Z780" i="1"/>
  <c r="Z784" i="1"/>
  <c r="Z788" i="1"/>
  <c r="Z792" i="1"/>
  <c r="Z796" i="1"/>
  <c r="Z800" i="1"/>
  <c r="Z804" i="1"/>
  <c r="Z808" i="1"/>
  <c r="Z812" i="1"/>
  <c r="Z816" i="1"/>
  <c r="Z820" i="1"/>
  <c r="Z824" i="1"/>
  <c r="Z828" i="1"/>
  <c r="Z832" i="1"/>
  <c r="Z836" i="1"/>
  <c r="Z840" i="1"/>
  <c r="Z844" i="1"/>
  <c r="Z848" i="1"/>
  <c r="Z852" i="1"/>
  <c r="Z856" i="1"/>
  <c r="Z860" i="1"/>
  <c r="Z864" i="1"/>
  <c r="Z868" i="1"/>
  <c r="Z872" i="1"/>
  <c r="Z876" i="1"/>
  <c r="Z880" i="1"/>
  <c r="Z884" i="1"/>
  <c r="Z888" i="1"/>
  <c r="Z892" i="1"/>
  <c r="Z896" i="1"/>
  <c r="Z900" i="1"/>
  <c r="Z904" i="1"/>
  <c r="Z908" i="1"/>
  <c r="Z912" i="1"/>
  <c r="Z916" i="1"/>
  <c r="Z920" i="1"/>
  <c r="Z924" i="1"/>
  <c r="Z928" i="1"/>
  <c r="Z932" i="1"/>
  <c r="Z936" i="1"/>
  <c r="Z940" i="1"/>
  <c r="Z944" i="1"/>
  <c r="Z948" i="1"/>
  <c r="Z952" i="1"/>
  <c r="Z956" i="1"/>
  <c r="Z960" i="1"/>
  <c r="Z481" i="1"/>
  <c r="Z488" i="1"/>
  <c r="Z493" i="1"/>
  <c r="Z498" i="1"/>
  <c r="Z504" i="1"/>
  <c r="Z509" i="1"/>
  <c r="Z513" i="1"/>
  <c r="Z517" i="1"/>
  <c r="Z521" i="1"/>
  <c r="Z525" i="1"/>
  <c r="Z529" i="1"/>
  <c r="Z533" i="1"/>
  <c r="Z537" i="1"/>
  <c r="Z541" i="1"/>
  <c r="Z545" i="1"/>
  <c r="Z549" i="1"/>
  <c r="Z553" i="1"/>
  <c r="Z557" i="1"/>
  <c r="Z561" i="1"/>
  <c r="Z565" i="1"/>
  <c r="Z569" i="1"/>
  <c r="Z573" i="1"/>
  <c r="Z577" i="1"/>
  <c r="Z581" i="1"/>
  <c r="Z585" i="1"/>
  <c r="Z589" i="1"/>
  <c r="Z593" i="1"/>
  <c r="Z597" i="1"/>
  <c r="Z601" i="1"/>
  <c r="Z605" i="1"/>
  <c r="Z609" i="1"/>
  <c r="Z613" i="1"/>
  <c r="Z617" i="1"/>
  <c r="Z621" i="1"/>
  <c r="Z625" i="1"/>
  <c r="Z629" i="1"/>
  <c r="Z633" i="1"/>
  <c r="Z637" i="1"/>
  <c r="Z641" i="1"/>
  <c r="Z645" i="1"/>
  <c r="Z649" i="1"/>
  <c r="Z653" i="1"/>
  <c r="Z657" i="1"/>
  <c r="Z661" i="1"/>
  <c r="Z665" i="1"/>
  <c r="Z669" i="1"/>
  <c r="Z673" i="1"/>
  <c r="Z677" i="1"/>
  <c r="Z681" i="1"/>
  <c r="Z685" i="1"/>
  <c r="Z689" i="1"/>
  <c r="Z693" i="1"/>
  <c r="Z697" i="1"/>
  <c r="Z701" i="1"/>
  <c r="Z705" i="1"/>
  <c r="Z709" i="1"/>
  <c r="Z713" i="1"/>
  <c r="Z717" i="1"/>
  <c r="Z721" i="1"/>
  <c r="Z725" i="1"/>
  <c r="Z729" i="1"/>
  <c r="Z733" i="1"/>
  <c r="Z737" i="1"/>
  <c r="Z741" i="1"/>
  <c r="Z745" i="1"/>
  <c r="Z749" i="1"/>
  <c r="Z753" i="1"/>
  <c r="Z757" i="1"/>
  <c r="Z761" i="1"/>
  <c r="Z765" i="1"/>
  <c r="Z769" i="1"/>
  <c r="Z773" i="1"/>
  <c r="Z777" i="1"/>
  <c r="Z781" i="1"/>
  <c r="Z785" i="1"/>
  <c r="Z789" i="1"/>
  <c r="Z793" i="1"/>
  <c r="Z797" i="1"/>
  <c r="Z801" i="1"/>
  <c r="Z805" i="1"/>
  <c r="Z809" i="1"/>
  <c r="Z813" i="1"/>
  <c r="Z817" i="1"/>
  <c r="Z821" i="1"/>
  <c r="Z825" i="1"/>
  <c r="Z829" i="1"/>
  <c r="Z833" i="1"/>
  <c r="Z837" i="1"/>
  <c r="Z841" i="1"/>
  <c r="Z845" i="1"/>
  <c r="Z849" i="1"/>
  <c r="Z853" i="1"/>
  <c r="Z857" i="1"/>
  <c r="Z861" i="1"/>
  <c r="Z865" i="1"/>
  <c r="Z869" i="1"/>
  <c r="Z873" i="1"/>
  <c r="Z877" i="1"/>
  <c r="Z881" i="1"/>
  <c r="Z885" i="1"/>
  <c r="Z889" i="1"/>
  <c r="Z893" i="1"/>
  <c r="Z897" i="1"/>
  <c r="Z901" i="1"/>
  <c r="Z905" i="1"/>
  <c r="Z909" i="1"/>
  <c r="Z913" i="1"/>
  <c r="Z917" i="1"/>
  <c r="Z921" i="1"/>
  <c r="Z925" i="1"/>
  <c r="Z929" i="1"/>
  <c r="Z933" i="1"/>
  <c r="Z937" i="1"/>
  <c r="Z941" i="1"/>
  <c r="Z945" i="1"/>
  <c r="Z949" i="1"/>
  <c r="Z953" i="1"/>
  <c r="Z957" i="1"/>
  <c r="Z961" i="1"/>
  <c r="Z965" i="1"/>
  <c r="Z969" i="1"/>
  <c r="Z973" i="1"/>
  <c r="Z977" i="1"/>
  <c r="Z981" i="1"/>
  <c r="Z985" i="1"/>
  <c r="Z989" i="1"/>
  <c r="Z993" i="1"/>
  <c r="Z964" i="1"/>
  <c r="Z980" i="1"/>
  <c r="Z995" i="1"/>
  <c r="Z1000" i="1"/>
  <c r="Z1005" i="1"/>
  <c r="Z1011" i="1"/>
  <c r="Z1016" i="1"/>
  <c r="Z1021" i="1"/>
  <c r="Z1027" i="1"/>
  <c r="Z1032" i="1"/>
  <c r="Z1037" i="1"/>
  <c r="Z1043" i="1"/>
  <c r="Z1048" i="1"/>
  <c r="Z1053" i="1"/>
  <c r="Z1058" i="1"/>
  <c r="Z1062" i="1"/>
  <c r="Z1066" i="1"/>
  <c r="Z1070" i="1"/>
  <c r="Z1074" i="1"/>
  <c r="Z1078" i="1"/>
  <c r="Z1082" i="1"/>
  <c r="Z1086" i="1"/>
  <c r="Z1090" i="1"/>
  <c r="Z1094" i="1"/>
  <c r="Z1098" i="1"/>
  <c r="Z1102" i="1"/>
  <c r="Z1106" i="1"/>
  <c r="Z1110" i="1"/>
  <c r="Z1114" i="1"/>
  <c r="Z1118" i="1"/>
  <c r="Z1122" i="1"/>
  <c r="Z1126" i="1"/>
  <c r="Z1130" i="1"/>
  <c r="Z1134" i="1"/>
  <c r="Z1138" i="1"/>
  <c r="Z1142" i="1"/>
  <c r="Z1146" i="1"/>
  <c r="Z1150" i="1"/>
  <c r="Z1154" i="1"/>
  <c r="Z1158" i="1"/>
  <c r="Z1162" i="1"/>
  <c r="Z1166" i="1"/>
  <c r="Z1170" i="1"/>
  <c r="Z1174" i="1"/>
  <c r="Z1178" i="1"/>
  <c r="Z1182" i="1"/>
  <c r="Z1186" i="1"/>
  <c r="Z1190" i="1"/>
  <c r="Z1194" i="1"/>
  <c r="Z1198" i="1"/>
  <c r="Z1202" i="1"/>
  <c r="Z1206" i="1"/>
  <c r="Z1210" i="1"/>
  <c r="Z1214" i="1"/>
  <c r="Z1218" i="1"/>
  <c r="Z1222" i="1"/>
  <c r="Z1226" i="1"/>
  <c r="Z1230" i="1"/>
  <c r="Z1234" i="1"/>
  <c r="Z1238" i="1"/>
  <c r="Z1242" i="1"/>
  <c r="Z1246" i="1"/>
  <c r="Z1250" i="1"/>
  <c r="Z1254" i="1"/>
  <c r="Z1258" i="1"/>
  <c r="Z1262" i="1"/>
  <c r="Z1266" i="1"/>
  <c r="Z1270" i="1"/>
  <c r="Z1274" i="1"/>
  <c r="Z1278" i="1"/>
  <c r="Z1282" i="1"/>
  <c r="Z1286" i="1"/>
  <c r="Z1290" i="1"/>
  <c r="Z1294" i="1"/>
  <c r="Z1298" i="1"/>
  <c r="Z1302" i="1"/>
  <c r="Z1306" i="1"/>
  <c r="Z1310" i="1"/>
  <c r="Z1314" i="1"/>
  <c r="Z1318" i="1"/>
  <c r="Z1322" i="1"/>
  <c r="Z1326" i="1"/>
  <c r="Z1330" i="1"/>
  <c r="Z1334" i="1"/>
  <c r="Z1338" i="1"/>
  <c r="Z1342" i="1"/>
  <c r="Z1346" i="1"/>
  <c r="Z1350" i="1"/>
  <c r="Z1354" i="1"/>
  <c r="Z1358" i="1"/>
  <c r="Z1362" i="1"/>
  <c r="Z1366" i="1"/>
  <c r="Z1370" i="1"/>
  <c r="Z1374" i="1"/>
  <c r="Z1378" i="1"/>
  <c r="Z1382" i="1"/>
  <c r="Z1386" i="1"/>
  <c r="Z1390" i="1"/>
  <c r="Z1394" i="1"/>
  <c r="Z1398" i="1"/>
  <c r="Z1402" i="1"/>
  <c r="Z1406" i="1"/>
  <c r="Z1410" i="1"/>
  <c r="Z1414" i="1"/>
  <c r="Z1418" i="1"/>
  <c r="Z1422" i="1"/>
  <c r="Z1426" i="1"/>
  <c r="Z1430" i="1"/>
  <c r="Z1434" i="1"/>
  <c r="Z1438" i="1"/>
  <c r="Z1442" i="1"/>
  <c r="Z1446" i="1"/>
  <c r="Z1450" i="1"/>
  <c r="Z1454" i="1"/>
  <c r="Z1458" i="1"/>
  <c r="Z1462" i="1"/>
  <c r="Z1466" i="1"/>
  <c r="Z1470" i="1"/>
  <c r="Z1474" i="1"/>
  <c r="Z1478" i="1"/>
  <c r="Z1482" i="1"/>
  <c r="Z1486" i="1"/>
  <c r="Z1490" i="1"/>
  <c r="Z1494" i="1"/>
  <c r="Z1498" i="1"/>
  <c r="Z1502" i="1"/>
  <c r="Z1506" i="1"/>
  <c r="Z1510" i="1"/>
  <c r="Z1514" i="1"/>
  <c r="Z1518" i="1"/>
  <c r="Z1522" i="1"/>
  <c r="Z1526" i="1"/>
  <c r="Z1530" i="1"/>
  <c r="Z1534" i="1"/>
  <c r="Z1538" i="1"/>
  <c r="Z1542" i="1"/>
  <c r="Z1546" i="1"/>
  <c r="Z1550" i="1"/>
  <c r="Z1554" i="1"/>
  <c r="Z1558" i="1"/>
  <c r="Z1562" i="1"/>
  <c r="Z1566" i="1"/>
  <c r="Z968" i="1"/>
  <c r="Z984" i="1"/>
  <c r="Z996" i="1"/>
  <c r="Z1001" i="1"/>
  <c r="Z1007" i="1"/>
  <c r="Z1012" i="1"/>
  <c r="Z1017" i="1"/>
  <c r="Z1023" i="1"/>
  <c r="Z1028" i="1"/>
  <c r="Z1033" i="1"/>
  <c r="Z1039" i="1"/>
  <c r="Z1044" i="1"/>
  <c r="Z1049" i="1"/>
  <c r="Z1055" i="1"/>
  <c r="Z1059" i="1"/>
  <c r="Z1063" i="1"/>
  <c r="Z1067" i="1"/>
  <c r="Z1071" i="1"/>
  <c r="Z1075" i="1"/>
  <c r="Z1079" i="1"/>
  <c r="Z1083" i="1"/>
  <c r="Z1087" i="1"/>
  <c r="Z1091" i="1"/>
  <c r="Z1095" i="1"/>
  <c r="Z1099" i="1"/>
  <c r="Z1103" i="1"/>
  <c r="Z1107" i="1"/>
  <c r="Z1111" i="1"/>
  <c r="Z1115" i="1"/>
  <c r="Z1119" i="1"/>
  <c r="Z1123" i="1"/>
  <c r="Z1127" i="1"/>
  <c r="Z1131" i="1"/>
  <c r="Z1135" i="1"/>
  <c r="Z1139" i="1"/>
  <c r="Z1143" i="1"/>
  <c r="Z1147" i="1"/>
  <c r="Z1151" i="1"/>
  <c r="Z1155" i="1"/>
  <c r="Z1159" i="1"/>
  <c r="Z1163" i="1"/>
  <c r="Z1167" i="1"/>
  <c r="Z1171" i="1"/>
  <c r="Z1175" i="1"/>
  <c r="Z1179" i="1"/>
  <c r="Z1183" i="1"/>
  <c r="Z1187" i="1"/>
  <c r="Z1191" i="1"/>
  <c r="Z1195" i="1"/>
  <c r="Z1199" i="1"/>
  <c r="Z1203" i="1"/>
  <c r="Z1207" i="1"/>
  <c r="Z1211" i="1"/>
  <c r="Z1215" i="1"/>
  <c r="Z1219" i="1"/>
  <c r="Z1223" i="1"/>
  <c r="Z1227" i="1"/>
  <c r="Z1231" i="1"/>
  <c r="Z1235" i="1"/>
  <c r="Z1239" i="1"/>
  <c r="Z1243" i="1"/>
  <c r="Z1247" i="1"/>
  <c r="Z1251" i="1"/>
  <c r="Z1255" i="1"/>
  <c r="Z1259" i="1"/>
  <c r="Z1263" i="1"/>
  <c r="Z1267" i="1"/>
  <c r="Z1271" i="1"/>
  <c r="Z1275" i="1"/>
  <c r="Z1279" i="1"/>
  <c r="Z1283" i="1"/>
  <c r="Z1287" i="1"/>
  <c r="Z1291" i="1"/>
  <c r="Z1295" i="1"/>
  <c r="Z1299" i="1"/>
  <c r="Z1303" i="1"/>
  <c r="Z1307" i="1"/>
  <c r="Z1311" i="1"/>
  <c r="Z1315" i="1"/>
  <c r="Z1319" i="1"/>
  <c r="Z1323" i="1"/>
  <c r="Z1327" i="1"/>
  <c r="Z1331" i="1"/>
  <c r="Z1335" i="1"/>
  <c r="Z1339" i="1"/>
  <c r="Z1343" i="1"/>
  <c r="Z1347" i="1"/>
  <c r="Z1351" i="1"/>
  <c r="Z1355" i="1"/>
  <c r="Z1359" i="1"/>
  <c r="Z1363" i="1"/>
  <c r="Z1367" i="1"/>
  <c r="Z1371" i="1"/>
  <c r="Z1375" i="1"/>
  <c r="Z1379" i="1"/>
  <c r="Z1383" i="1"/>
  <c r="Z1387" i="1"/>
  <c r="Z1391" i="1"/>
  <c r="Z1395" i="1"/>
  <c r="Z1399" i="1"/>
  <c r="Z1403" i="1"/>
  <c r="Z1407" i="1"/>
  <c r="Z1411" i="1"/>
  <c r="Z1415" i="1"/>
  <c r="Z1419" i="1"/>
  <c r="Z1423" i="1"/>
  <c r="Z1427" i="1"/>
  <c r="Z1431" i="1"/>
  <c r="Z1435" i="1"/>
  <c r="Z1439" i="1"/>
  <c r="Z1443" i="1"/>
  <c r="Z1447" i="1"/>
  <c r="Z1451" i="1"/>
  <c r="Z1455" i="1"/>
  <c r="Z1459" i="1"/>
  <c r="Z1463" i="1"/>
  <c r="Z1467" i="1"/>
  <c r="Z1471" i="1"/>
  <c r="Z1475" i="1"/>
  <c r="Z1479" i="1"/>
  <c r="Z1483" i="1"/>
  <c r="Z1487" i="1"/>
  <c r="Z1491" i="1"/>
  <c r="Z1495" i="1"/>
  <c r="Z1499" i="1"/>
  <c r="Z972" i="1"/>
  <c r="Z988" i="1"/>
  <c r="Z997" i="1"/>
  <c r="Z1003" i="1"/>
  <c r="Z1008" i="1"/>
  <c r="Z1013" i="1"/>
  <c r="Z1019" i="1"/>
  <c r="Z1024" i="1"/>
  <c r="Z1029" i="1"/>
  <c r="Z1035" i="1"/>
  <c r="Z1040" i="1"/>
  <c r="Z1045" i="1"/>
  <c r="Z1051" i="1"/>
  <c r="Z1056" i="1"/>
  <c r="Z1060" i="1"/>
  <c r="Z1064" i="1"/>
  <c r="Z1068" i="1"/>
  <c r="Z1072" i="1"/>
  <c r="Z1076" i="1"/>
  <c r="Z1080" i="1"/>
  <c r="Z1084" i="1"/>
  <c r="Z1088" i="1"/>
  <c r="Z1092" i="1"/>
  <c r="Z1096" i="1"/>
  <c r="Z1100" i="1"/>
  <c r="Z1104" i="1"/>
  <c r="Z1108" i="1"/>
  <c r="Z1112" i="1"/>
  <c r="Z1116" i="1"/>
  <c r="Z1120" i="1"/>
  <c r="Z1124" i="1"/>
  <c r="Z1128" i="1"/>
  <c r="Z1132" i="1"/>
  <c r="Z1136" i="1"/>
  <c r="Z1140" i="1"/>
  <c r="Z1144" i="1"/>
  <c r="Z1148" i="1"/>
  <c r="Z1152" i="1"/>
  <c r="Z1156" i="1"/>
  <c r="Z1160" i="1"/>
  <c r="Z1164" i="1"/>
  <c r="Z1168" i="1"/>
  <c r="Z1172" i="1"/>
  <c r="Z1176" i="1"/>
  <c r="Z1180" i="1"/>
  <c r="Z1184" i="1"/>
  <c r="Z1188" i="1"/>
  <c r="Z1192" i="1"/>
  <c r="Z1196" i="1"/>
  <c r="Z1200" i="1"/>
  <c r="Z1204" i="1"/>
  <c r="Z1208" i="1"/>
  <c r="Z1212" i="1"/>
  <c r="Z1216" i="1"/>
  <c r="Z1220" i="1"/>
  <c r="Z1224" i="1"/>
  <c r="Z1228" i="1"/>
  <c r="Z1232" i="1"/>
  <c r="Z1236" i="1"/>
  <c r="Z1240" i="1"/>
  <c r="Z1244" i="1"/>
  <c r="Z1248" i="1"/>
  <c r="Z1252" i="1"/>
  <c r="Z1256" i="1"/>
  <c r="Z1260" i="1"/>
  <c r="Z1264" i="1"/>
  <c r="Z1268" i="1"/>
  <c r="Z1272" i="1"/>
  <c r="Z1276" i="1"/>
  <c r="Z1280" i="1"/>
  <c r="Z1284" i="1"/>
  <c r="Z1288" i="1"/>
  <c r="Z1292" i="1"/>
  <c r="Z1296" i="1"/>
  <c r="Z1300" i="1"/>
  <c r="Z1304" i="1"/>
  <c r="Z1308" i="1"/>
  <c r="Z1312" i="1"/>
  <c r="Z1316" i="1"/>
  <c r="Z1320" i="1"/>
  <c r="Z1324" i="1"/>
  <c r="Z1328" i="1"/>
  <c r="Z1332" i="1"/>
  <c r="Z1336" i="1"/>
  <c r="Z1340" i="1"/>
  <c r="Z1344" i="1"/>
  <c r="Z1348" i="1"/>
  <c r="Z1352" i="1"/>
  <c r="Z1356" i="1"/>
  <c r="Z1360" i="1"/>
  <c r="Z1364" i="1"/>
  <c r="Z1368" i="1"/>
  <c r="Z1372" i="1"/>
  <c r="Z1376" i="1"/>
  <c r="Z1380" i="1"/>
  <c r="Z1384" i="1"/>
  <c r="Z1388" i="1"/>
  <c r="Z1392" i="1"/>
  <c r="Z1396" i="1"/>
  <c r="Z1400" i="1"/>
  <c r="Z1404" i="1"/>
  <c r="Z1408" i="1"/>
  <c r="Z1412" i="1"/>
  <c r="Z1416" i="1"/>
  <c r="Z1420" i="1"/>
  <c r="Z1424" i="1"/>
  <c r="Z1428" i="1"/>
  <c r="Z1432" i="1"/>
  <c r="Z976" i="1"/>
  <c r="Z992" i="1"/>
  <c r="Z999" i="1"/>
  <c r="Z1004" i="1"/>
  <c r="Z1009" i="1"/>
  <c r="Z1015" i="1"/>
  <c r="Z1020" i="1"/>
  <c r="Z1025" i="1"/>
  <c r="Z1031" i="1"/>
  <c r="Z1036" i="1"/>
  <c r="Z1041" i="1"/>
  <c r="Z1047" i="1"/>
  <c r="Z1052" i="1"/>
  <c r="Z1057" i="1"/>
  <c r="Z1061" i="1"/>
  <c r="Z1065" i="1"/>
  <c r="Z1069" i="1"/>
  <c r="Z1073" i="1"/>
  <c r="Z1077" i="1"/>
  <c r="Z1081" i="1"/>
  <c r="Z1085" i="1"/>
  <c r="Z1089" i="1"/>
  <c r="Z1093" i="1"/>
  <c r="Z1097" i="1"/>
  <c r="Z1101" i="1"/>
  <c r="Z1105" i="1"/>
  <c r="Z1109" i="1"/>
  <c r="Z1113" i="1"/>
  <c r="Z1117" i="1"/>
  <c r="Z1121" i="1"/>
  <c r="Z1125" i="1"/>
  <c r="Z1129" i="1"/>
  <c r="Z1133" i="1"/>
  <c r="Z1137" i="1"/>
  <c r="Z1141" i="1"/>
  <c r="Z1145" i="1"/>
  <c r="Z1149" i="1"/>
  <c r="Z1153" i="1"/>
  <c r="Z1157" i="1"/>
  <c r="Z1161" i="1"/>
  <c r="Z1165" i="1"/>
  <c r="Z1169" i="1"/>
  <c r="Z1173" i="1"/>
  <c r="Z1177" i="1"/>
  <c r="Z1181" i="1"/>
  <c r="Z1185" i="1"/>
  <c r="Z1189" i="1"/>
  <c r="Z1193" i="1"/>
  <c r="Z1197" i="1"/>
  <c r="Z1201" i="1"/>
  <c r="Z1205" i="1"/>
  <c r="Z1209" i="1"/>
  <c r="Z1213" i="1"/>
  <c r="Z1217" i="1"/>
  <c r="Z1221" i="1"/>
  <c r="Z1225" i="1"/>
  <c r="Z1229" i="1"/>
  <c r="Z1233" i="1"/>
  <c r="Z1237" i="1"/>
  <c r="Z1241" i="1"/>
  <c r="Z1245" i="1"/>
  <c r="Z1249" i="1"/>
  <c r="Z1253" i="1"/>
  <c r="Z1257" i="1"/>
  <c r="Z1261" i="1"/>
  <c r="Z1265" i="1"/>
  <c r="Z1269" i="1"/>
  <c r="Z1273" i="1"/>
  <c r="Z1277" i="1"/>
  <c r="Z1281" i="1"/>
  <c r="Z1285" i="1"/>
  <c r="Z1289" i="1"/>
  <c r="Z1293" i="1"/>
  <c r="Z1297" i="1"/>
  <c r="Z1301" i="1"/>
  <c r="Z1305" i="1"/>
  <c r="Z1309" i="1"/>
  <c r="Z1313" i="1"/>
  <c r="Z1317" i="1"/>
  <c r="Z1321" i="1"/>
  <c r="Z1325" i="1"/>
  <c r="Z1329" i="1"/>
  <c r="Z1333" i="1"/>
  <c r="Z1337" i="1"/>
  <c r="Z1341" i="1"/>
  <c r="Z1345" i="1"/>
  <c r="Z1349" i="1"/>
  <c r="Z1353" i="1"/>
  <c r="Z1357" i="1"/>
  <c r="Z1361" i="1"/>
  <c r="Z1365" i="1"/>
  <c r="Z1369" i="1"/>
  <c r="Z1373" i="1"/>
  <c r="Z1377" i="1"/>
  <c r="Z1381" i="1"/>
  <c r="Z1385" i="1"/>
  <c r="Z1389" i="1"/>
  <c r="Z1393" i="1"/>
  <c r="Z1397" i="1"/>
  <c r="Z1401" i="1"/>
  <c r="Z1405" i="1"/>
  <c r="Z1409" i="1"/>
  <c r="Z1413" i="1"/>
  <c r="Z1417" i="1"/>
  <c r="Z1421" i="1"/>
  <c r="Z1425" i="1"/>
  <c r="Z1429" i="1"/>
  <c r="Z1433" i="1"/>
  <c r="Z1437" i="1"/>
  <c r="Z1441" i="1"/>
  <c r="Z1445" i="1"/>
  <c r="Z1449" i="1"/>
  <c r="Z1453" i="1"/>
  <c r="Z1457" i="1"/>
  <c r="Z1461" i="1"/>
  <c r="Z1465" i="1"/>
  <c r="Z1469" i="1"/>
  <c r="Z1473" i="1"/>
  <c r="Z1477" i="1"/>
  <c r="Z1481" i="1"/>
  <c r="Z1485" i="1"/>
  <c r="Z1489" i="1"/>
  <c r="Z1493" i="1"/>
  <c r="Z1497" i="1"/>
  <c r="Z1501" i="1"/>
  <c r="Z1505" i="1"/>
  <c r="Z1509" i="1"/>
  <c r="Z1436" i="1"/>
  <c r="Z1452" i="1"/>
  <c r="Z1468" i="1"/>
  <c r="Z1484" i="1"/>
  <c r="Z1500" i="1"/>
  <c r="Z1508" i="1"/>
  <c r="Z1515" i="1"/>
  <c r="Z1520" i="1"/>
  <c r="Z1525" i="1"/>
  <c r="Z1531" i="1"/>
  <c r="Z1536" i="1"/>
  <c r="Z1541" i="1"/>
  <c r="Z1547" i="1"/>
  <c r="Z1552" i="1"/>
  <c r="Z1557" i="1"/>
  <c r="Z1563" i="1"/>
  <c r="Z1568" i="1"/>
  <c r="Z1572" i="1"/>
  <c r="Z1576" i="1"/>
  <c r="Z1580" i="1"/>
  <c r="Z1584" i="1"/>
  <c r="Z1588" i="1"/>
  <c r="Z1592" i="1"/>
  <c r="Z1596" i="1"/>
  <c r="Z1600" i="1"/>
  <c r="Z1604" i="1"/>
  <c r="Z1608" i="1"/>
  <c r="Z1612" i="1"/>
  <c r="Z1616" i="1"/>
  <c r="Z1620" i="1"/>
  <c r="Z1624" i="1"/>
  <c r="Z1628" i="1"/>
  <c r="Z1632" i="1"/>
  <c r="Z1636" i="1"/>
  <c r="Z1640" i="1"/>
  <c r="Z1644" i="1"/>
  <c r="Z1648" i="1"/>
  <c r="Z1652" i="1"/>
  <c r="Z1656" i="1"/>
  <c r="Z1660" i="1"/>
  <c r="Z1664" i="1"/>
  <c r="Z1668" i="1"/>
  <c r="Z1672" i="1"/>
  <c r="Z1676" i="1"/>
  <c r="Z1680" i="1"/>
  <c r="Z1684" i="1"/>
  <c r="Z1688" i="1"/>
  <c r="Z1692" i="1"/>
  <c r="Z1696" i="1"/>
  <c r="Z1700" i="1"/>
  <c r="Z1704" i="1"/>
  <c r="Z1708" i="1"/>
  <c r="Z1712" i="1"/>
  <c r="Z1716" i="1"/>
  <c r="Z1720" i="1"/>
  <c r="Z1724" i="1"/>
  <c r="Z1728" i="1"/>
  <c r="Z1732" i="1"/>
  <c r="Z1736" i="1"/>
  <c r="Z1740" i="1"/>
  <c r="Z1744" i="1"/>
  <c r="Z1748" i="1"/>
  <c r="Z1752" i="1"/>
  <c r="Z1756" i="1"/>
  <c r="Z1760" i="1"/>
  <c r="Z1764" i="1"/>
  <c r="Z1768" i="1"/>
  <c r="Z1772" i="1"/>
  <c r="Z1776" i="1"/>
  <c r="Z1780" i="1"/>
  <c r="Z1784" i="1"/>
  <c r="Z1788" i="1"/>
  <c r="Z1792" i="1"/>
  <c r="Z1796" i="1"/>
  <c r="Z1800" i="1"/>
  <c r="Z1804" i="1"/>
  <c r="Z1808" i="1"/>
  <c r="Z1812" i="1"/>
  <c r="Z1816" i="1"/>
  <c r="Z1820" i="1"/>
  <c r="Z1824" i="1"/>
  <c r="Z1828" i="1"/>
  <c r="Z1832" i="1"/>
  <c r="Z1836" i="1"/>
  <c r="Z1840" i="1"/>
  <c r="Z1844" i="1"/>
  <c r="Z1848" i="1"/>
  <c r="Z1852" i="1"/>
  <c r="Z1856" i="1"/>
  <c r="Z1860" i="1"/>
  <c r="Z1864" i="1"/>
  <c r="Z1868" i="1"/>
  <c r="Z1872" i="1"/>
  <c r="Z1876" i="1"/>
  <c r="Z1880" i="1"/>
  <c r="Z1884" i="1"/>
  <c r="Z1888" i="1"/>
  <c r="Z1892" i="1"/>
  <c r="Z1896" i="1"/>
  <c r="Z1900" i="1"/>
  <c r="Z1904" i="1"/>
  <c r="Z1908" i="1"/>
  <c r="Z1912" i="1"/>
  <c r="Z1916" i="1"/>
  <c r="Z1920" i="1"/>
  <c r="Z1924" i="1"/>
  <c r="Z1928" i="1"/>
  <c r="Z1932" i="1"/>
  <c r="Z1936" i="1"/>
  <c r="Z1940" i="1"/>
  <c r="Z1944" i="1"/>
  <c r="Z1948" i="1"/>
  <c r="Z1952" i="1"/>
  <c r="Z1956" i="1"/>
  <c r="Z1960" i="1"/>
  <c r="Z1964" i="1"/>
  <c r="Z1968" i="1"/>
  <c r="Z1972" i="1"/>
  <c r="Z1976" i="1"/>
  <c r="Z1980" i="1"/>
  <c r="Z1984" i="1"/>
  <c r="Z1988" i="1"/>
  <c r="Z1992" i="1"/>
  <c r="Z1996" i="1"/>
  <c r="Z1440" i="1"/>
  <c r="Z1456" i="1"/>
  <c r="Z1472" i="1"/>
  <c r="Z1488" i="1"/>
  <c r="Z1503" i="1"/>
  <c r="Z1511" i="1"/>
  <c r="Z1516" i="1"/>
  <c r="Z1521" i="1"/>
  <c r="Z1527" i="1"/>
  <c r="Z1532" i="1"/>
  <c r="Z1537" i="1"/>
  <c r="Z1543" i="1"/>
  <c r="Z1548" i="1"/>
  <c r="Z1553" i="1"/>
  <c r="Z1559" i="1"/>
  <c r="Z1564" i="1"/>
  <c r="Z1569" i="1"/>
  <c r="Z1573" i="1"/>
  <c r="Z1577" i="1"/>
  <c r="Z1581" i="1"/>
  <c r="Z1585" i="1"/>
  <c r="Z1589" i="1"/>
  <c r="Z1593" i="1"/>
  <c r="Z1597" i="1"/>
  <c r="Z1601" i="1"/>
  <c r="Z1605" i="1"/>
  <c r="Z1609" i="1"/>
  <c r="Z1613" i="1"/>
  <c r="Z1617" i="1"/>
  <c r="Z1621" i="1"/>
  <c r="Z1625" i="1"/>
  <c r="Z1629" i="1"/>
  <c r="Z1633" i="1"/>
  <c r="Z1637" i="1"/>
  <c r="Z1641" i="1"/>
  <c r="Z1645" i="1"/>
  <c r="Z1649" i="1"/>
  <c r="Z1653" i="1"/>
  <c r="Z1657" i="1"/>
  <c r="Z1661" i="1"/>
  <c r="Z1665" i="1"/>
  <c r="Z1669" i="1"/>
  <c r="Z1673" i="1"/>
  <c r="Z1677" i="1"/>
  <c r="Z1681" i="1"/>
  <c r="Z1685" i="1"/>
  <c r="Z1689" i="1"/>
  <c r="Z1693" i="1"/>
  <c r="Z1697" i="1"/>
  <c r="Z1701" i="1"/>
  <c r="Z1705" i="1"/>
  <c r="Z1709" i="1"/>
  <c r="Z1713" i="1"/>
  <c r="Z1717" i="1"/>
  <c r="Z1721" i="1"/>
  <c r="Z1725" i="1"/>
  <c r="Z1729" i="1"/>
  <c r="Z1733" i="1"/>
  <c r="Z1737" i="1"/>
  <c r="Z1741" i="1"/>
  <c r="Z1745" i="1"/>
  <c r="Z1749" i="1"/>
  <c r="Z1753" i="1"/>
  <c r="Z1757" i="1"/>
  <c r="Z1761" i="1"/>
  <c r="Z1765" i="1"/>
  <c r="Z1769" i="1"/>
  <c r="Z1773" i="1"/>
  <c r="Z1777" i="1"/>
  <c r="Z1781" i="1"/>
  <c r="Z1785" i="1"/>
  <c r="Z1789" i="1"/>
  <c r="Z1793" i="1"/>
  <c r="Z1797" i="1"/>
  <c r="Z1801" i="1"/>
  <c r="Z1805" i="1"/>
  <c r="Z1809" i="1"/>
  <c r="Z1813" i="1"/>
  <c r="Z1817" i="1"/>
  <c r="Z1821" i="1"/>
  <c r="Z1825" i="1"/>
  <c r="Z1829" i="1"/>
  <c r="Z1833" i="1"/>
  <c r="Z1837" i="1"/>
  <c r="Z1841" i="1"/>
  <c r="Z1845" i="1"/>
  <c r="Z1849" i="1"/>
  <c r="Z1853" i="1"/>
  <c r="Z1857" i="1"/>
  <c r="Z1861" i="1"/>
  <c r="Z1865" i="1"/>
  <c r="Z1869" i="1"/>
  <c r="Z1873" i="1"/>
  <c r="Z1877" i="1"/>
  <c r="Z1881" i="1"/>
  <c r="Z1885" i="1"/>
  <c r="Z1889" i="1"/>
  <c r="Z1893" i="1"/>
  <c r="Z1897" i="1"/>
  <c r="Z1901" i="1"/>
  <c r="Z1905" i="1"/>
  <c r="Z1909" i="1"/>
  <c r="Z1913" i="1"/>
  <c r="Z1917" i="1"/>
  <c r="Z1921" i="1"/>
  <c r="Z1925" i="1"/>
  <c r="Z1929" i="1"/>
  <c r="Z1933" i="1"/>
  <c r="Z1937" i="1"/>
  <c r="Z1941" i="1"/>
  <c r="Z1945" i="1"/>
  <c r="Z1949" i="1"/>
  <c r="Z1953" i="1"/>
  <c r="Z1957" i="1"/>
  <c r="Z1961" i="1"/>
  <c r="Z1965" i="1"/>
  <c r="Z1969" i="1"/>
  <c r="Z1973" i="1"/>
  <c r="Z1977" i="1"/>
  <c r="Z1981" i="1"/>
  <c r="Z1985" i="1"/>
  <c r="Z1989" i="1"/>
  <c r="Z1993" i="1"/>
  <c r="Z1997" i="1"/>
  <c r="Z1444" i="1"/>
  <c r="Z1460" i="1"/>
  <c r="Z1476" i="1"/>
  <c r="Z1492" i="1"/>
  <c r="Z1504" i="1"/>
  <c r="Z1512" i="1"/>
  <c r="Z1517" i="1"/>
  <c r="Z1523" i="1"/>
  <c r="Z1528" i="1"/>
  <c r="Z1533" i="1"/>
  <c r="Z1539" i="1"/>
  <c r="Z1544" i="1"/>
  <c r="Z1549" i="1"/>
  <c r="Z1555" i="1"/>
  <c r="Z1560" i="1"/>
  <c r="Z1565" i="1"/>
  <c r="Z1570" i="1"/>
  <c r="Z1574" i="1"/>
  <c r="Z1578" i="1"/>
  <c r="Z1582" i="1"/>
  <c r="Z1586" i="1"/>
  <c r="Z1590" i="1"/>
  <c r="Z1594" i="1"/>
  <c r="Z1598" i="1"/>
  <c r="Z1602" i="1"/>
  <c r="Z1606" i="1"/>
  <c r="Z1610" i="1"/>
  <c r="Z1614" i="1"/>
  <c r="Z1618" i="1"/>
  <c r="Z1622" i="1"/>
  <c r="Z1626" i="1"/>
  <c r="Z1630" i="1"/>
  <c r="Z1634" i="1"/>
  <c r="Z1638" i="1"/>
  <c r="Z1642" i="1"/>
  <c r="Z1646" i="1"/>
  <c r="Z1650" i="1"/>
  <c r="Z1654" i="1"/>
  <c r="Z1658" i="1"/>
  <c r="Z1662" i="1"/>
  <c r="Z1666" i="1"/>
  <c r="Z1670" i="1"/>
  <c r="Z1674" i="1"/>
  <c r="Z1678" i="1"/>
  <c r="Z1682" i="1"/>
  <c r="Z1686" i="1"/>
  <c r="Z1690" i="1"/>
  <c r="Z1694" i="1"/>
  <c r="Z1698" i="1"/>
  <c r="Z1702" i="1"/>
  <c r="Z1706" i="1"/>
  <c r="Z1710" i="1"/>
  <c r="Z1714" i="1"/>
  <c r="Z1718" i="1"/>
  <c r="Z1722" i="1"/>
  <c r="Z1726" i="1"/>
  <c r="Z1730" i="1"/>
  <c r="Z1734" i="1"/>
  <c r="Z1738" i="1"/>
  <c r="Z1742" i="1"/>
  <c r="Z1746" i="1"/>
  <c r="Z1750" i="1"/>
  <c r="Z1754" i="1"/>
  <c r="Z1758" i="1"/>
  <c r="Z1762" i="1"/>
  <c r="Z1766" i="1"/>
  <c r="Z1770" i="1"/>
  <c r="Z1774" i="1"/>
  <c r="Z1778" i="1"/>
  <c r="Z1782" i="1"/>
  <c r="Z1786" i="1"/>
  <c r="Z1790" i="1"/>
  <c r="Z1794" i="1"/>
  <c r="Z1798" i="1"/>
  <c r="Z1802" i="1"/>
  <c r="Z1806" i="1"/>
  <c r="Z1810" i="1"/>
  <c r="Z1814" i="1"/>
  <c r="Z1818" i="1"/>
  <c r="Z1822" i="1"/>
  <c r="Z1826" i="1"/>
  <c r="Z1830" i="1"/>
  <c r="Z1834" i="1"/>
  <c r="Z1838" i="1"/>
  <c r="Z1842" i="1"/>
  <c r="Z1846" i="1"/>
  <c r="Z1850" i="1"/>
  <c r="Z1854" i="1"/>
  <c r="Z1858" i="1"/>
  <c r="Z1862" i="1"/>
  <c r="Z1866" i="1"/>
  <c r="Z1870" i="1"/>
  <c r="Z1874" i="1"/>
  <c r="Z1878" i="1"/>
  <c r="Z1882" i="1"/>
  <c r="Z1886" i="1"/>
  <c r="Z1890" i="1"/>
  <c r="Z1894" i="1"/>
  <c r="Z1898" i="1"/>
  <c r="Z1902" i="1"/>
  <c r="Z1906" i="1"/>
  <c r="Z1910" i="1"/>
  <c r="Z1914" i="1"/>
  <c r="Z1918" i="1"/>
  <c r="Z1922" i="1"/>
  <c r="Z1926" i="1"/>
  <c r="Z1930" i="1"/>
  <c r="Z1934" i="1"/>
  <c r="Z1938" i="1"/>
  <c r="Z1942" i="1"/>
  <c r="Z1946" i="1"/>
  <c r="Z1950" i="1"/>
  <c r="Z1954" i="1"/>
  <c r="Z1958" i="1"/>
  <c r="Z1962" i="1"/>
  <c r="Z1966" i="1"/>
  <c r="Z1970" i="1"/>
  <c r="Z1974" i="1"/>
  <c r="Z1978" i="1"/>
  <c r="Z1982" i="1"/>
  <c r="Z1986" i="1"/>
  <c r="Z1990" i="1"/>
  <c r="Z1994" i="1"/>
  <c r="Z1998" i="1"/>
  <c r="Z1448" i="1"/>
  <c r="Z1464" i="1"/>
  <c r="Z1480" i="1"/>
  <c r="Z1496" i="1"/>
  <c r="Z1507" i="1"/>
  <c r="Z1513" i="1"/>
  <c r="Z1519" i="1"/>
  <c r="Z1524" i="1"/>
  <c r="Z1529" i="1"/>
  <c r="Z1535" i="1"/>
  <c r="Z1540" i="1"/>
  <c r="Z1545" i="1"/>
  <c r="Z1551" i="1"/>
  <c r="Z1556" i="1"/>
  <c r="Z1561" i="1"/>
  <c r="Z1567" i="1"/>
  <c r="Z1571" i="1"/>
  <c r="Z1575" i="1"/>
  <c r="Z1579" i="1"/>
  <c r="Z1583" i="1"/>
  <c r="Z1587" i="1"/>
  <c r="Z1591" i="1"/>
  <c r="Z1595" i="1"/>
  <c r="Z1599" i="1"/>
  <c r="Z1603" i="1"/>
  <c r="Z1607" i="1"/>
  <c r="Z1611" i="1"/>
  <c r="Z1615" i="1"/>
  <c r="Z1619" i="1"/>
  <c r="Z1623" i="1"/>
  <c r="Z1627" i="1"/>
  <c r="Z1631" i="1"/>
  <c r="Z1635" i="1"/>
  <c r="Z1639" i="1"/>
  <c r="Z1643" i="1"/>
  <c r="Z1647" i="1"/>
  <c r="Z1651" i="1"/>
  <c r="Z1655" i="1"/>
  <c r="Z1659" i="1"/>
  <c r="Z1663" i="1"/>
  <c r="Z1667" i="1"/>
  <c r="Z1671" i="1"/>
  <c r="Z1675" i="1"/>
  <c r="Z1679" i="1"/>
  <c r="Z1683" i="1"/>
  <c r="Z1687" i="1"/>
  <c r="Z1691" i="1"/>
  <c r="Z1695" i="1"/>
  <c r="Z1699" i="1"/>
  <c r="Z1703" i="1"/>
  <c r="Z1707" i="1"/>
  <c r="Z1711" i="1"/>
  <c r="Z1715" i="1"/>
  <c r="Z1719" i="1"/>
  <c r="Z1723" i="1"/>
  <c r="Z1727" i="1"/>
  <c r="Z1731" i="1"/>
  <c r="Z1735" i="1"/>
  <c r="Z1739" i="1"/>
  <c r="Z1743" i="1"/>
  <c r="Z1747" i="1"/>
  <c r="Z1751" i="1"/>
  <c r="Z1755" i="1"/>
  <c r="Z1759" i="1"/>
  <c r="Z1763" i="1"/>
  <c r="Z1767" i="1"/>
  <c r="Z1771" i="1"/>
  <c r="Z1775" i="1"/>
  <c r="Z1779" i="1"/>
  <c r="Z1783" i="1"/>
  <c r="Z1787" i="1"/>
  <c r="Z1791" i="1"/>
  <c r="Z1795" i="1"/>
  <c r="Z1799" i="1"/>
  <c r="Z1803" i="1"/>
  <c r="Z1807" i="1"/>
  <c r="Z1811" i="1"/>
  <c r="Z1815" i="1"/>
  <c r="Z1819" i="1"/>
  <c r="Z1823" i="1"/>
  <c r="Z1827" i="1"/>
  <c r="Z1831" i="1"/>
  <c r="Z1835" i="1"/>
  <c r="Z1839" i="1"/>
  <c r="Z1843" i="1"/>
  <c r="Z1847" i="1"/>
  <c r="Z1851" i="1"/>
  <c r="Z1855" i="1"/>
  <c r="Z1859" i="1"/>
  <c r="Z1863" i="1"/>
  <c r="Z1867" i="1"/>
  <c r="Z1871" i="1"/>
  <c r="Z1875" i="1"/>
  <c r="Z1879" i="1"/>
  <c r="Z1883" i="1"/>
  <c r="Z1887" i="1"/>
  <c r="Z1891" i="1"/>
  <c r="Z1895" i="1"/>
  <c r="Z1899" i="1"/>
  <c r="Z1903" i="1"/>
  <c r="Z1907" i="1"/>
  <c r="Z1911" i="1"/>
  <c r="Z1915" i="1"/>
  <c r="Z1919" i="1"/>
  <c r="Z1923" i="1"/>
  <c r="Z1927" i="1"/>
  <c r="Z1931" i="1"/>
  <c r="Z1935" i="1"/>
  <c r="Z1939" i="1"/>
  <c r="Z1943" i="1"/>
  <c r="Z1947" i="1"/>
  <c r="Z1951" i="1"/>
  <c r="Z1955" i="1"/>
  <c r="Z1959" i="1"/>
  <c r="Z1963" i="1"/>
  <c r="Z1967" i="1"/>
  <c r="Z1971" i="1"/>
  <c r="Z1975" i="1"/>
  <c r="Z1979" i="1"/>
  <c r="Z1983" i="1"/>
  <c r="Z1987" i="1"/>
  <c r="Z1991" i="1"/>
  <c r="Z1995" i="1"/>
  <c r="Y3" i="1"/>
  <c r="Y7" i="1"/>
  <c r="Y11" i="1"/>
  <c r="Y15" i="1"/>
  <c r="Y19" i="1"/>
  <c r="Y23" i="1"/>
  <c r="Y27" i="1"/>
  <c r="Y31" i="1"/>
  <c r="Y35" i="1"/>
  <c r="Y39" i="1"/>
  <c r="Y43" i="1"/>
  <c r="Y47" i="1"/>
  <c r="Y51" i="1"/>
  <c r="Y55" i="1"/>
  <c r="Y59" i="1"/>
  <c r="Y63" i="1"/>
  <c r="Y67" i="1"/>
  <c r="Y71" i="1"/>
  <c r="Y75" i="1"/>
  <c r="Y79" i="1"/>
  <c r="Y83" i="1"/>
  <c r="Y87" i="1"/>
  <c r="Y91" i="1"/>
  <c r="Y95" i="1"/>
  <c r="Y99" i="1"/>
  <c r="Y103" i="1"/>
  <c r="Y107" i="1"/>
  <c r="Y111" i="1"/>
  <c r="Y115" i="1"/>
  <c r="Y119" i="1"/>
  <c r="Y123" i="1"/>
  <c r="Y127" i="1"/>
  <c r="Y131" i="1"/>
  <c r="Y135" i="1"/>
  <c r="Y139" i="1"/>
  <c r="Y143" i="1"/>
  <c r="Y147" i="1"/>
  <c r="Y151" i="1"/>
  <c r="Y155" i="1"/>
  <c r="Y159" i="1"/>
  <c r="Y163" i="1"/>
  <c r="Y167" i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299" i="1"/>
  <c r="Y303" i="1"/>
  <c r="Y307" i="1"/>
  <c r="Y311" i="1"/>
  <c r="Y315" i="1"/>
  <c r="Y319" i="1"/>
  <c r="Y323" i="1"/>
  <c r="Y327" i="1"/>
  <c r="Y331" i="1"/>
  <c r="Y335" i="1"/>
  <c r="Y339" i="1"/>
  <c r="Y343" i="1"/>
  <c r="Y347" i="1"/>
  <c r="Y351" i="1"/>
  <c r="Y355" i="1"/>
  <c r="Y359" i="1"/>
  <c r="Y363" i="1"/>
  <c r="Y367" i="1"/>
  <c r="Y371" i="1"/>
  <c r="Y375" i="1"/>
  <c r="Y379" i="1"/>
  <c r="Y383" i="1"/>
  <c r="Y387" i="1"/>
  <c r="Y391" i="1"/>
  <c r="Y395" i="1"/>
  <c r="Y399" i="1"/>
  <c r="Y403" i="1"/>
  <c r="Y407" i="1"/>
  <c r="Y411" i="1"/>
  <c r="Y415" i="1"/>
  <c r="Y419" i="1"/>
  <c r="Y423" i="1"/>
  <c r="Y427" i="1"/>
  <c r="Y431" i="1"/>
  <c r="Y435" i="1"/>
  <c r="Y439" i="1"/>
  <c r="Y443" i="1"/>
  <c r="Y447" i="1"/>
  <c r="Y451" i="1"/>
  <c r="Y455" i="1"/>
  <c r="Y459" i="1"/>
  <c r="Y463" i="1"/>
  <c r="Y467" i="1"/>
  <c r="Y471" i="1"/>
  <c r="Y475" i="1"/>
  <c r="Y479" i="1"/>
  <c r="Y483" i="1"/>
  <c r="Y487" i="1"/>
  <c r="Y491" i="1"/>
  <c r="Y495" i="1"/>
  <c r="Y499" i="1"/>
  <c r="Y503" i="1"/>
  <c r="Y507" i="1"/>
  <c r="Y4" i="1"/>
  <c r="Y8" i="1"/>
  <c r="Y12" i="1"/>
  <c r="Y16" i="1"/>
  <c r="Y20" i="1"/>
  <c r="Y24" i="1"/>
  <c r="Y28" i="1"/>
  <c r="Y32" i="1"/>
  <c r="Y36" i="1"/>
  <c r="Y40" i="1"/>
  <c r="Y44" i="1"/>
  <c r="Y48" i="1"/>
  <c r="Y52" i="1"/>
  <c r="Y56" i="1"/>
  <c r="Y60" i="1"/>
  <c r="Y64" i="1"/>
  <c r="Y68" i="1"/>
  <c r="Y72" i="1"/>
  <c r="Y76" i="1"/>
  <c r="Y80" i="1"/>
  <c r="Y84" i="1"/>
  <c r="Y88" i="1"/>
  <c r="Y92" i="1"/>
  <c r="Y96" i="1"/>
  <c r="Y100" i="1"/>
  <c r="Y104" i="1"/>
  <c r="Y108" i="1"/>
  <c r="Y112" i="1"/>
  <c r="Y116" i="1"/>
  <c r="Y120" i="1"/>
  <c r="Y124" i="1"/>
  <c r="Y128" i="1"/>
  <c r="Y132" i="1"/>
  <c r="Y136" i="1"/>
  <c r="Y140" i="1"/>
  <c r="Y144" i="1"/>
  <c r="Y148" i="1"/>
  <c r="Y152" i="1"/>
  <c r="Y156" i="1"/>
  <c r="Y160" i="1"/>
  <c r="Y164" i="1"/>
  <c r="Y168" i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304" i="1"/>
  <c r="Y308" i="1"/>
  <c r="Y312" i="1"/>
  <c r="Y316" i="1"/>
  <c r="Y320" i="1"/>
  <c r="Y324" i="1"/>
  <c r="Y328" i="1"/>
  <c r="Y332" i="1"/>
  <c r="Y336" i="1"/>
  <c r="Y340" i="1"/>
  <c r="Y344" i="1"/>
  <c r="Y348" i="1"/>
  <c r="Y352" i="1"/>
  <c r="Y356" i="1"/>
  <c r="Y360" i="1"/>
  <c r="Y364" i="1"/>
  <c r="Y368" i="1"/>
  <c r="Y372" i="1"/>
  <c r="Y376" i="1"/>
  <c r="Y380" i="1"/>
  <c r="Y384" i="1"/>
  <c r="Y388" i="1"/>
  <c r="Y392" i="1"/>
  <c r="Y396" i="1"/>
  <c r="Y400" i="1"/>
  <c r="Y404" i="1"/>
  <c r="Y408" i="1"/>
  <c r="Y412" i="1"/>
  <c r="Y416" i="1"/>
  <c r="Y420" i="1"/>
  <c r="Y424" i="1"/>
  <c r="Y428" i="1"/>
  <c r="Y432" i="1"/>
  <c r="Y436" i="1"/>
  <c r="Y440" i="1"/>
  <c r="Y444" i="1"/>
  <c r="Y448" i="1"/>
  <c r="Y452" i="1"/>
  <c r="Y456" i="1"/>
  <c r="Y460" i="1"/>
  <c r="Y464" i="1"/>
  <c r="Y468" i="1"/>
  <c r="Y472" i="1"/>
  <c r="Y476" i="1"/>
  <c r="Y480" i="1"/>
  <c r="Y484" i="1"/>
  <c r="Y488" i="1"/>
  <c r="Y492" i="1"/>
  <c r="Y496" i="1"/>
  <c r="Y500" i="1"/>
  <c r="Y504" i="1"/>
  <c r="Y6" i="1"/>
  <c r="Y10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30" i="1"/>
  <c r="Y134" i="1"/>
  <c r="Y138" i="1"/>
  <c r="Y142" i="1"/>
  <c r="Y146" i="1"/>
  <c r="Y150" i="1"/>
  <c r="Y154" i="1"/>
  <c r="Y158" i="1"/>
  <c r="Y162" i="1"/>
  <c r="Y166" i="1"/>
  <c r="Y170" i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302" i="1"/>
  <c r="Y306" i="1"/>
  <c r="Y310" i="1"/>
  <c r="Y314" i="1"/>
  <c r="Y318" i="1"/>
  <c r="Y322" i="1"/>
  <c r="Y326" i="1"/>
  <c r="Y330" i="1"/>
  <c r="Y334" i="1"/>
  <c r="Y338" i="1"/>
  <c r="Y342" i="1"/>
  <c r="Y346" i="1"/>
  <c r="Y350" i="1"/>
  <c r="Y354" i="1"/>
  <c r="Y358" i="1"/>
  <c r="Y362" i="1"/>
  <c r="Y366" i="1"/>
  <c r="Y370" i="1"/>
  <c r="Y374" i="1"/>
  <c r="Y378" i="1"/>
  <c r="Y382" i="1"/>
  <c r="Y386" i="1"/>
  <c r="Y390" i="1"/>
  <c r="Y394" i="1"/>
  <c r="Y398" i="1"/>
  <c r="Y402" i="1"/>
  <c r="Y406" i="1"/>
  <c r="Y410" i="1"/>
  <c r="Y414" i="1"/>
  <c r="Y418" i="1"/>
  <c r="Y422" i="1"/>
  <c r="Y426" i="1"/>
  <c r="Y430" i="1"/>
  <c r="Y434" i="1"/>
  <c r="Y438" i="1"/>
  <c r="Y442" i="1"/>
  <c r="Y446" i="1"/>
  <c r="Y450" i="1"/>
  <c r="Y454" i="1"/>
  <c r="Y458" i="1"/>
  <c r="Y462" i="1"/>
  <c r="Y466" i="1"/>
  <c r="Y470" i="1"/>
  <c r="Y474" i="1"/>
  <c r="Y478" i="1"/>
  <c r="Y482" i="1"/>
  <c r="Y486" i="1"/>
  <c r="Y490" i="1"/>
  <c r="Y494" i="1"/>
  <c r="Y498" i="1"/>
  <c r="Y502" i="1"/>
  <c r="Y5" i="1"/>
  <c r="Y21" i="1"/>
  <c r="Y37" i="1"/>
  <c r="Y53" i="1"/>
  <c r="Y69" i="1"/>
  <c r="Y85" i="1"/>
  <c r="Y101" i="1"/>
  <c r="Y117" i="1"/>
  <c r="Y133" i="1"/>
  <c r="Y149" i="1"/>
  <c r="Y165" i="1"/>
  <c r="Y181" i="1"/>
  <c r="Y197" i="1"/>
  <c r="Y213" i="1"/>
  <c r="Y229" i="1"/>
  <c r="Y245" i="1"/>
  <c r="Y261" i="1"/>
  <c r="Y277" i="1"/>
  <c r="Y293" i="1"/>
  <c r="Y309" i="1"/>
  <c r="Y325" i="1"/>
  <c r="Y341" i="1"/>
  <c r="Y357" i="1"/>
  <c r="Y373" i="1"/>
  <c r="Y389" i="1"/>
  <c r="Y405" i="1"/>
  <c r="Y421" i="1"/>
  <c r="Y437" i="1"/>
  <c r="Y453" i="1"/>
  <c r="Y469" i="1"/>
  <c r="Y485" i="1"/>
  <c r="Y501" i="1"/>
  <c r="Y509" i="1"/>
  <c r="Y513" i="1"/>
  <c r="Y517" i="1"/>
  <c r="Y521" i="1"/>
  <c r="Y525" i="1"/>
  <c r="Y529" i="1"/>
  <c r="Y533" i="1"/>
  <c r="Y537" i="1"/>
  <c r="Y541" i="1"/>
  <c r="Y545" i="1"/>
  <c r="Y549" i="1"/>
  <c r="Y553" i="1"/>
  <c r="Y557" i="1"/>
  <c r="Y561" i="1"/>
  <c r="Y565" i="1"/>
  <c r="Y569" i="1"/>
  <c r="Y573" i="1"/>
  <c r="Y577" i="1"/>
  <c r="Y581" i="1"/>
  <c r="Y585" i="1"/>
  <c r="Y589" i="1"/>
  <c r="Y593" i="1"/>
  <c r="Y597" i="1"/>
  <c r="Y601" i="1"/>
  <c r="Y605" i="1"/>
  <c r="Y609" i="1"/>
  <c r="Y613" i="1"/>
  <c r="Y617" i="1"/>
  <c r="Y621" i="1"/>
  <c r="Y625" i="1"/>
  <c r="Y629" i="1"/>
  <c r="Y633" i="1"/>
  <c r="Y637" i="1"/>
  <c r="Y641" i="1"/>
  <c r="Y645" i="1"/>
  <c r="Y649" i="1"/>
  <c r="Y653" i="1"/>
  <c r="Y657" i="1"/>
  <c r="Y661" i="1"/>
  <c r="Y665" i="1"/>
  <c r="Y669" i="1"/>
  <c r="Y673" i="1"/>
  <c r="Y677" i="1"/>
  <c r="Y681" i="1"/>
  <c r="Y685" i="1"/>
  <c r="Y689" i="1"/>
  <c r="Y693" i="1"/>
  <c r="Y697" i="1"/>
  <c r="Y701" i="1"/>
  <c r="Y705" i="1"/>
  <c r="Y709" i="1"/>
  <c r="Y713" i="1"/>
  <c r="Y717" i="1"/>
  <c r="Y721" i="1"/>
  <c r="Y725" i="1"/>
  <c r="Y729" i="1"/>
  <c r="Y733" i="1"/>
  <c r="Y737" i="1"/>
  <c r="Y741" i="1"/>
  <c r="Y745" i="1"/>
  <c r="Y749" i="1"/>
  <c r="Y753" i="1"/>
  <c r="Y757" i="1"/>
  <c r="Y761" i="1"/>
  <c r="Y765" i="1"/>
  <c r="Y769" i="1"/>
  <c r="Y773" i="1"/>
  <c r="Y777" i="1"/>
  <c r="Y781" i="1"/>
  <c r="Y785" i="1"/>
  <c r="Y789" i="1"/>
  <c r="Y793" i="1"/>
  <c r="Y797" i="1"/>
  <c r="Y801" i="1"/>
  <c r="Y805" i="1"/>
  <c r="Y809" i="1"/>
  <c r="Y813" i="1"/>
  <c r="Y817" i="1"/>
  <c r="Y821" i="1"/>
  <c r="Y825" i="1"/>
  <c r="Y829" i="1"/>
  <c r="Y833" i="1"/>
  <c r="Y837" i="1"/>
  <c r="Y841" i="1"/>
  <c r="Y845" i="1"/>
  <c r="Y849" i="1"/>
  <c r="Y853" i="1"/>
  <c r="Y857" i="1"/>
  <c r="Y861" i="1"/>
  <c r="Y865" i="1"/>
  <c r="Y869" i="1"/>
  <c r="Y873" i="1"/>
  <c r="Y877" i="1"/>
  <c r="Y881" i="1"/>
  <c r="Y885" i="1"/>
  <c r="Y889" i="1"/>
  <c r="Y893" i="1"/>
  <c r="Y897" i="1"/>
  <c r="Y901" i="1"/>
  <c r="Y905" i="1"/>
  <c r="Y909" i="1"/>
  <c r="Y913" i="1"/>
  <c r="Y9" i="1"/>
  <c r="Y25" i="1"/>
  <c r="Y41" i="1"/>
  <c r="Y57" i="1"/>
  <c r="Y73" i="1"/>
  <c r="Y89" i="1"/>
  <c r="Y105" i="1"/>
  <c r="Y121" i="1"/>
  <c r="Y137" i="1"/>
  <c r="Y153" i="1"/>
  <c r="Y169" i="1"/>
  <c r="Y185" i="1"/>
  <c r="Y201" i="1"/>
  <c r="Y217" i="1"/>
  <c r="Y233" i="1"/>
  <c r="Y249" i="1"/>
  <c r="Y265" i="1"/>
  <c r="Y281" i="1"/>
  <c r="Y297" i="1"/>
  <c r="Y313" i="1"/>
  <c r="Y329" i="1"/>
  <c r="Y345" i="1"/>
  <c r="Y361" i="1"/>
  <c r="Y377" i="1"/>
  <c r="Y393" i="1"/>
  <c r="Y409" i="1"/>
  <c r="Y425" i="1"/>
  <c r="Y441" i="1"/>
  <c r="Y457" i="1"/>
  <c r="Y473" i="1"/>
  <c r="Y489" i="1"/>
  <c r="Y505" i="1"/>
  <c r="Y510" i="1"/>
  <c r="Y514" i="1"/>
  <c r="Y518" i="1"/>
  <c r="Y522" i="1"/>
  <c r="Y526" i="1"/>
  <c r="Y530" i="1"/>
  <c r="Y534" i="1"/>
  <c r="Y538" i="1"/>
  <c r="Y542" i="1"/>
  <c r="Y546" i="1"/>
  <c r="Y550" i="1"/>
  <c r="Y554" i="1"/>
  <c r="Y558" i="1"/>
  <c r="Y562" i="1"/>
  <c r="Y566" i="1"/>
  <c r="Y570" i="1"/>
  <c r="Y574" i="1"/>
  <c r="Y578" i="1"/>
  <c r="Y582" i="1"/>
  <c r="Y586" i="1"/>
  <c r="Y590" i="1"/>
  <c r="Y594" i="1"/>
  <c r="Y598" i="1"/>
  <c r="Y602" i="1"/>
  <c r="Y606" i="1"/>
  <c r="Y610" i="1"/>
  <c r="Y614" i="1"/>
  <c r="Y618" i="1"/>
  <c r="Y622" i="1"/>
  <c r="Y626" i="1"/>
  <c r="Y630" i="1"/>
  <c r="Y634" i="1"/>
  <c r="Y638" i="1"/>
  <c r="Y642" i="1"/>
  <c r="Y646" i="1"/>
  <c r="Y650" i="1"/>
  <c r="Y654" i="1"/>
  <c r="Y658" i="1"/>
  <c r="Y662" i="1"/>
  <c r="Y666" i="1"/>
  <c r="Y670" i="1"/>
  <c r="Y674" i="1"/>
  <c r="Y678" i="1"/>
  <c r="Y682" i="1"/>
  <c r="Y686" i="1"/>
  <c r="Y690" i="1"/>
  <c r="Y694" i="1"/>
  <c r="Y698" i="1"/>
  <c r="Y702" i="1"/>
  <c r="Y706" i="1"/>
  <c r="Y710" i="1"/>
  <c r="Y714" i="1"/>
  <c r="Y718" i="1"/>
  <c r="Y722" i="1"/>
  <c r="Y726" i="1"/>
  <c r="Y730" i="1"/>
  <c r="Y734" i="1"/>
  <c r="Y738" i="1"/>
  <c r="Y742" i="1"/>
  <c r="Y746" i="1"/>
  <c r="Y750" i="1"/>
  <c r="Y754" i="1"/>
  <c r="Y758" i="1"/>
  <c r="Y762" i="1"/>
  <c r="Y766" i="1"/>
  <c r="Y770" i="1"/>
  <c r="Y774" i="1"/>
  <c r="Y778" i="1"/>
  <c r="Y782" i="1"/>
  <c r="Y786" i="1"/>
  <c r="Y790" i="1"/>
  <c r="Y794" i="1"/>
  <c r="Y798" i="1"/>
  <c r="Y802" i="1"/>
  <c r="Y806" i="1"/>
  <c r="Y810" i="1"/>
  <c r="Y814" i="1"/>
  <c r="Y818" i="1"/>
  <c r="Y822" i="1"/>
  <c r="Y826" i="1"/>
  <c r="Y830" i="1"/>
  <c r="Y834" i="1"/>
  <c r="Y838" i="1"/>
  <c r="Y842" i="1"/>
  <c r="Y846" i="1"/>
  <c r="Y850" i="1"/>
  <c r="Y854" i="1"/>
  <c r="Y858" i="1"/>
  <c r="Y862" i="1"/>
  <c r="Y866" i="1"/>
  <c r="Y870" i="1"/>
  <c r="Y874" i="1"/>
  <c r="Y878" i="1"/>
  <c r="Y882" i="1"/>
  <c r="Y886" i="1"/>
  <c r="Y17" i="1"/>
  <c r="Y33" i="1"/>
  <c r="Y49" i="1"/>
  <c r="Y65" i="1"/>
  <c r="Y81" i="1"/>
  <c r="Y97" i="1"/>
  <c r="Y113" i="1"/>
  <c r="Y129" i="1"/>
  <c r="Y145" i="1"/>
  <c r="Y161" i="1"/>
  <c r="Y177" i="1"/>
  <c r="Y193" i="1"/>
  <c r="Y209" i="1"/>
  <c r="Y225" i="1"/>
  <c r="Y241" i="1"/>
  <c r="Y257" i="1"/>
  <c r="Y273" i="1"/>
  <c r="Y289" i="1"/>
  <c r="Y305" i="1"/>
  <c r="Y321" i="1"/>
  <c r="Y337" i="1"/>
  <c r="Y353" i="1"/>
  <c r="Y369" i="1"/>
  <c r="Y385" i="1"/>
  <c r="Y401" i="1"/>
  <c r="Y417" i="1"/>
  <c r="Y433" i="1"/>
  <c r="Y449" i="1"/>
  <c r="Y465" i="1"/>
  <c r="Y481" i="1"/>
  <c r="Y497" i="1"/>
  <c r="Y508" i="1"/>
  <c r="Y512" i="1"/>
  <c r="Y516" i="1"/>
  <c r="Y520" i="1"/>
  <c r="Y524" i="1"/>
  <c r="Y528" i="1"/>
  <c r="Y532" i="1"/>
  <c r="Y536" i="1"/>
  <c r="Y540" i="1"/>
  <c r="Y544" i="1"/>
  <c r="Y548" i="1"/>
  <c r="Y552" i="1"/>
  <c r="Y556" i="1"/>
  <c r="Y560" i="1"/>
  <c r="Y564" i="1"/>
  <c r="Y568" i="1"/>
  <c r="Y572" i="1"/>
  <c r="Y576" i="1"/>
  <c r="Y580" i="1"/>
  <c r="Y584" i="1"/>
  <c r="Y588" i="1"/>
  <c r="Y592" i="1"/>
  <c r="Y596" i="1"/>
  <c r="Y600" i="1"/>
  <c r="Y604" i="1"/>
  <c r="Y608" i="1"/>
  <c r="Y612" i="1"/>
  <c r="Y616" i="1"/>
  <c r="Y620" i="1"/>
  <c r="Y624" i="1"/>
  <c r="Y628" i="1"/>
  <c r="Y632" i="1"/>
  <c r="Y636" i="1"/>
  <c r="Y640" i="1"/>
  <c r="Y644" i="1"/>
  <c r="Y648" i="1"/>
  <c r="Y652" i="1"/>
  <c r="Y656" i="1"/>
  <c r="Y660" i="1"/>
  <c r="Y664" i="1"/>
  <c r="Y668" i="1"/>
  <c r="Y672" i="1"/>
  <c r="Y676" i="1"/>
  <c r="Y680" i="1"/>
  <c r="Y684" i="1"/>
  <c r="Y688" i="1"/>
  <c r="Y692" i="1"/>
  <c r="Y696" i="1"/>
  <c r="Y700" i="1"/>
  <c r="Y704" i="1"/>
  <c r="Y708" i="1"/>
  <c r="Y712" i="1"/>
  <c r="Y716" i="1"/>
  <c r="Y720" i="1"/>
  <c r="Y724" i="1"/>
  <c r="Y728" i="1"/>
  <c r="Y732" i="1"/>
  <c r="Y736" i="1"/>
  <c r="Y740" i="1"/>
  <c r="Y744" i="1"/>
  <c r="Y748" i="1"/>
  <c r="Y752" i="1"/>
  <c r="Y756" i="1"/>
  <c r="Y760" i="1"/>
  <c r="Y764" i="1"/>
  <c r="Y768" i="1"/>
  <c r="Y772" i="1"/>
  <c r="Y776" i="1"/>
  <c r="Y780" i="1"/>
  <c r="Y784" i="1"/>
  <c r="Y788" i="1"/>
  <c r="Y792" i="1"/>
  <c r="Y796" i="1"/>
  <c r="Y800" i="1"/>
  <c r="Y804" i="1"/>
  <c r="Y808" i="1"/>
  <c r="Y812" i="1"/>
  <c r="Y816" i="1"/>
  <c r="Y820" i="1"/>
  <c r="Y824" i="1"/>
  <c r="Y828" i="1"/>
  <c r="Y832" i="1"/>
  <c r="Y836" i="1"/>
  <c r="Y840" i="1"/>
  <c r="Y844" i="1"/>
  <c r="Y848" i="1"/>
  <c r="Y852" i="1"/>
  <c r="Y856" i="1"/>
  <c r="Y860" i="1"/>
  <c r="Y864" i="1"/>
  <c r="Y868" i="1"/>
  <c r="Y872" i="1"/>
  <c r="Y876" i="1"/>
  <c r="Y880" i="1"/>
  <c r="Y884" i="1"/>
  <c r="Y888" i="1"/>
  <c r="Y13" i="1"/>
  <c r="Y77" i="1"/>
  <c r="Y141" i="1"/>
  <c r="Y205" i="1"/>
  <c r="Y269" i="1"/>
  <c r="Y333" i="1"/>
  <c r="Y397" i="1"/>
  <c r="Y461" i="1"/>
  <c r="Y511" i="1"/>
  <c r="Y527" i="1"/>
  <c r="Y543" i="1"/>
  <c r="Y559" i="1"/>
  <c r="Y575" i="1"/>
  <c r="Y591" i="1"/>
  <c r="Y607" i="1"/>
  <c r="Y623" i="1"/>
  <c r="Y639" i="1"/>
  <c r="Y655" i="1"/>
  <c r="Y671" i="1"/>
  <c r="Y687" i="1"/>
  <c r="Y703" i="1"/>
  <c r="Y719" i="1"/>
  <c r="Y735" i="1"/>
  <c r="Y751" i="1"/>
  <c r="Y767" i="1"/>
  <c r="Y783" i="1"/>
  <c r="Y799" i="1"/>
  <c r="Y815" i="1"/>
  <c r="Y831" i="1"/>
  <c r="Y847" i="1"/>
  <c r="Y863" i="1"/>
  <c r="Y879" i="1"/>
  <c r="Y891" i="1"/>
  <c r="Y896" i="1"/>
  <c r="Y902" i="1"/>
  <c r="Y907" i="1"/>
  <c r="Y912" i="1"/>
  <c r="Y917" i="1"/>
  <c r="Y921" i="1"/>
  <c r="Y925" i="1"/>
  <c r="Y929" i="1"/>
  <c r="Y933" i="1"/>
  <c r="Y937" i="1"/>
  <c r="Y941" i="1"/>
  <c r="Y945" i="1"/>
  <c r="Y949" i="1"/>
  <c r="Y953" i="1"/>
  <c r="Y957" i="1"/>
  <c r="Y961" i="1"/>
  <c r="Y965" i="1"/>
  <c r="Y969" i="1"/>
  <c r="Y973" i="1"/>
  <c r="Y977" i="1"/>
  <c r="Y981" i="1"/>
  <c r="Y985" i="1"/>
  <c r="Y989" i="1"/>
  <c r="Y993" i="1"/>
  <c r="Y997" i="1"/>
  <c r="Y1001" i="1"/>
  <c r="Y1005" i="1"/>
  <c r="Y1009" i="1"/>
  <c r="Y1013" i="1"/>
  <c r="Y1017" i="1"/>
  <c r="Y1021" i="1"/>
  <c r="Y1025" i="1"/>
  <c r="Y1029" i="1"/>
  <c r="Y1033" i="1"/>
  <c r="Y1037" i="1"/>
  <c r="Y1041" i="1"/>
  <c r="Y1045" i="1"/>
  <c r="Y1049" i="1"/>
  <c r="Y1053" i="1"/>
  <c r="Y1057" i="1"/>
  <c r="Y1061" i="1"/>
  <c r="Y1065" i="1"/>
  <c r="Y1069" i="1"/>
  <c r="Y1073" i="1"/>
  <c r="Y1077" i="1"/>
  <c r="Y1081" i="1"/>
  <c r="Y1085" i="1"/>
  <c r="Y1089" i="1"/>
  <c r="Y1093" i="1"/>
  <c r="Y1097" i="1"/>
  <c r="Y1101" i="1"/>
  <c r="Y1105" i="1"/>
  <c r="Y1109" i="1"/>
  <c r="Y1113" i="1"/>
  <c r="Y1117" i="1"/>
  <c r="Y1121" i="1"/>
  <c r="Y1125" i="1"/>
  <c r="Y1129" i="1"/>
  <c r="Y1133" i="1"/>
  <c r="Y1137" i="1"/>
  <c r="Y1141" i="1"/>
  <c r="Y1145" i="1"/>
  <c r="Y1149" i="1"/>
  <c r="Y1153" i="1"/>
  <c r="Y1157" i="1"/>
  <c r="Y1161" i="1"/>
  <c r="Y1165" i="1"/>
  <c r="Y1169" i="1"/>
  <c r="Y1173" i="1"/>
  <c r="Y1177" i="1"/>
  <c r="Y1181" i="1"/>
  <c r="Y1185" i="1"/>
  <c r="Y1189" i="1"/>
  <c r="Y1193" i="1"/>
  <c r="Y1197" i="1"/>
  <c r="Y1201" i="1"/>
  <c r="Y1205" i="1"/>
  <c r="Y1209" i="1"/>
  <c r="Y1213" i="1"/>
  <c r="Y1217" i="1"/>
  <c r="Y1221" i="1"/>
  <c r="Y1225" i="1"/>
  <c r="Y1229" i="1"/>
  <c r="Y1233" i="1"/>
  <c r="Y1237" i="1"/>
  <c r="Y1241" i="1"/>
  <c r="Y1245" i="1"/>
  <c r="Y1249" i="1"/>
  <c r="Y1253" i="1"/>
  <c r="Y1257" i="1"/>
  <c r="Y1261" i="1"/>
  <c r="Y1265" i="1"/>
  <c r="Y1269" i="1"/>
  <c r="Y1273" i="1"/>
  <c r="Y1277" i="1"/>
  <c r="Y1281" i="1"/>
  <c r="Y1285" i="1"/>
  <c r="Y1289" i="1"/>
  <c r="Y1293" i="1"/>
  <c r="Y1297" i="1"/>
  <c r="Y1301" i="1"/>
  <c r="Y1305" i="1"/>
  <c r="Y1309" i="1"/>
  <c r="Y29" i="1"/>
  <c r="Y93" i="1"/>
  <c r="Y157" i="1"/>
  <c r="Y221" i="1"/>
  <c r="Y285" i="1"/>
  <c r="Y349" i="1"/>
  <c r="Y413" i="1"/>
  <c r="Y477" i="1"/>
  <c r="Y515" i="1"/>
  <c r="Y531" i="1"/>
  <c r="Y547" i="1"/>
  <c r="Y563" i="1"/>
  <c r="Y579" i="1"/>
  <c r="Y595" i="1"/>
  <c r="Y611" i="1"/>
  <c r="Y627" i="1"/>
  <c r="Y643" i="1"/>
  <c r="Y659" i="1"/>
  <c r="Y675" i="1"/>
  <c r="Y691" i="1"/>
  <c r="Y707" i="1"/>
  <c r="Y723" i="1"/>
  <c r="Y739" i="1"/>
  <c r="Y755" i="1"/>
  <c r="Y771" i="1"/>
  <c r="Y787" i="1"/>
  <c r="Y803" i="1"/>
  <c r="Y819" i="1"/>
  <c r="Y835" i="1"/>
  <c r="Y851" i="1"/>
  <c r="Y867" i="1"/>
  <c r="Y883" i="1"/>
  <c r="Y892" i="1"/>
  <c r="Y898" i="1"/>
  <c r="Y903" i="1"/>
  <c r="Y908" i="1"/>
  <c r="Y914" i="1"/>
  <c r="Y918" i="1"/>
  <c r="Y922" i="1"/>
  <c r="Y926" i="1"/>
  <c r="Y930" i="1"/>
  <c r="Y934" i="1"/>
  <c r="Y938" i="1"/>
  <c r="Y942" i="1"/>
  <c r="Y946" i="1"/>
  <c r="Y950" i="1"/>
  <c r="Y954" i="1"/>
  <c r="Y958" i="1"/>
  <c r="Y962" i="1"/>
  <c r="Y966" i="1"/>
  <c r="Y970" i="1"/>
  <c r="Y974" i="1"/>
  <c r="Y978" i="1"/>
  <c r="Y982" i="1"/>
  <c r="Y986" i="1"/>
  <c r="Y990" i="1"/>
  <c r="Y994" i="1"/>
  <c r="Y998" i="1"/>
  <c r="Y1002" i="1"/>
  <c r="Y1006" i="1"/>
  <c r="Y1010" i="1"/>
  <c r="Y1014" i="1"/>
  <c r="Y1018" i="1"/>
  <c r="Y1022" i="1"/>
  <c r="Y1026" i="1"/>
  <c r="Y1030" i="1"/>
  <c r="Y1034" i="1"/>
  <c r="Y1038" i="1"/>
  <c r="Y1042" i="1"/>
  <c r="Y1046" i="1"/>
  <c r="Y1050" i="1"/>
  <c r="Y1054" i="1"/>
  <c r="Y1058" i="1"/>
  <c r="Y1062" i="1"/>
  <c r="Y1066" i="1"/>
  <c r="Y1070" i="1"/>
  <c r="Y1074" i="1"/>
  <c r="Y1078" i="1"/>
  <c r="Y1082" i="1"/>
  <c r="Y1086" i="1"/>
  <c r="Y1090" i="1"/>
  <c r="Y1094" i="1"/>
  <c r="Y1098" i="1"/>
  <c r="Y1102" i="1"/>
  <c r="Y1106" i="1"/>
  <c r="Y1110" i="1"/>
  <c r="Y1114" i="1"/>
  <c r="Y1118" i="1"/>
  <c r="Y1122" i="1"/>
  <c r="Y1126" i="1"/>
  <c r="Y1130" i="1"/>
  <c r="Y1134" i="1"/>
  <c r="Y1138" i="1"/>
  <c r="Y1142" i="1"/>
  <c r="Y1146" i="1"/>
  <c r="Y1150" i="1"/>
  <c r="Y1154" i="1"/>
  <c r="Y1158" i="1"/>
  <c r="Y1162" i="1"/>
  <c r="Y1166" i="1"/>
  <c r="Y1170" i="1"/>
  <c r="Y1174" i="1"/>
  <c r="Y1178" i="1"/>
  <c r="Y1182" i="1"/>
  <c r="Y1186" i="1"/>
  <c r="Y1190" i="1"/>
  <c r="Y1194" i="1"/>
  <c r="Y1198" i="1"/>
  <c r="Y1202" i="1"/>
  <c r="Y1206" i="1"/>
  <c r="Y1210" i="1"/>
  <c r="Y1214" i="1"/>
  <c r="Y1218" i="1"/>
  <c r="Y1222" i="1"/>
  <c r="Y1226" i="1"/>
  <c r="Y1230" i="1"/>
  <c r="Y1234" i="1"/>
  <c r="Y1238" i="1"/>
  <c r="Y1242" i="1"/>
  <c r="Y1246" i="1"/>
  <c r="Y1250" i="1"/>
  <c r="Y1254" i="1"/>
  <c r="Y1258" i="1"/>
  <c r="Y1262" i="1"/>
  <c r="Y1266" i="1"/>
  <c r="Y1270" i="1"/>
  <c r="Y1274" i="1"/>
  <c r="Y61" i="1"/>
  <c r="Y125" i="1"/>
  <c r="Y189" i="1"/>
  <c r="Y253" i="1"/>
  <c r="Y317" i="1"/>
  <c r="Y381" i="1"/>
  <c r="Y445" i="1"/>
  <c r="Y506" i="1"/>
  <c r="Y523" i="1"/>
  <c r="Y539" i="1"/>
  <c r="Y555" i="1"/>
  <c r="Y571" i="1"/>
  <c r="Y587" i="1"/>
  <c r="Y603" i="1"/>
  <c r="Y619" i="1"/>
  <c r="Y635" i="1"/>
  <c r="Y651" i="1"/>
  <c r="Y667" i="1"/>
  <c r="Y683" i="1"/>
  <c r="Y699" i="1"/>
  <c r="Y715" i="1"/>
  <c r="Y731" i="1"/>
  <c r="Y747" i="1"/>
  <c r="Y763" i="1"/>
  <c r="Y779" i="1"/>
  <c r="Y795" i="1"/>
  <c r="Y811" i="1"/>
  <c r="Y827" i="1"/>
  <c r="Y843" i="1"/>
  <c r="Y859" i="1"/>
  <c r="Y875" i="1"/>
  <c r="Y890" i="1"/>
  <c r="Y895" i="1"/>
  <c r="Y900" i="1"/>
  <c r="Y906" i="1"/>
  <c r="Y911" i="1"/>
  <c r="Y916" i="1"/>
  <c r="Y920" i="1"/>
  <c r="Y924" i="1"/>
  <c r="Y928" i="1"/>
  <c r="Y932" i="1"/>
  <c r="Y936" i="1"/>
  <c r="Y940" i="1"/>
  <c r="Y944" i="1"/>
  <c r="Y948" i="1"/>
  <c r="Y952" i="1"/>
  <c r="Y956" i="1"/>
  <c r="Y960" i="1"/>
  <c r="Y964" i="1"/>
  <c r="Y968" i="1"/>
  <c r="Y972" i="1"/>
  <c r="Y976" i="1"/>
  <c r="Y980" i="1"/>
  <c r="Y984" i="1"/>
  <c r="Y988" i="1"/>
  <c r="Y992" i="1"/>
  <c r="Y996" i="1"/>
  <c r="Y1000" i="1"/>
  <c r="Y1004" i="1"/>
  <c r="Y1008" i="1"/>
  <c r="Y1012" i="1"/>
  <c r="Y1016" i="1"/>
  <c r="Y1020" i="1"/>
  <c r="Y1024" i="1"/>
  <c r="Y1028" i="1"/>
  <c r="Y1032" i="1"/>
  <c r="Y1036" i="1"/>
  <c r="Y1040" i="1"/>
  <c r="Y1044" i="1"/>
  <c r="Y1048" i="1"/>
  <c r="Y1052" i="1"/>
  <c r="Y1056" i="1"/>
  <c r="Y1060" i="1"/>
  <c r="Y1064" i="1"/>
  <c r="Y1068" i="1"/>
  <c r="Y1072" i="1"/>
  <c r="Y1076" i="1"/>
  <c r="Y1080" i="1"/>
  <c r="Y1084" i="1"/>
  <c r="Y1088" i="1"/>
  <c r="Y1092" i="1"/>
  <c r="Y1096" i="1"/>
  <c r="Y1100" i="1"/>
  <c r="Y1104" i="1"/>
  <c r="Y1108" i="1"/>
  <c r="Y1112" i="1"/>
  <c r="Y1116" i="1"/>
  <c r="Y1120" i="1"/>
  <c r="Y1124" i="1"/>
  <c r="Y1128" i="1"/>
  <c r="Y1132" i="1"/>
  <c r="Y1136" i="1"/>
  <c r="Y1140" i="1"/>
  <c r="Y1144" i="1"/>
  <c r="Y1148" i="1"/>
  <c r="Y1152" i="1"/>
  <c r="Y1156" i="1"/>
  <c r="Y1160" i="1"/>
  <c r="Y1164" i="1"/>
  <c r="Y1168" i="1"/>
  <c r="Y1172" i="1"/>
  <c r="Y1176" i="1"/>
  <c r="Y1180" i="1"/>
  <c r="Y1184" i="1"/>
  <c r="Y1188" i="1"/>
  <c r="Y1192" i="1"/>
  <c r="Y1196" i="1"/>
  <c r="Y1200" i="1"/>
  <c r="Y1204" i="1"/>
  <c r="Y1208" i="1"/>
  <c r="Y1212" i="1"/>
  <c r="Y1216" i="1"/>
  <c r="Y1220" i="1"/>
  <c r="Y1224" i="1"/>
  <c r="Y1228" i="1"/>
  <c r="Y1232" i="1"/>
  <c r="Y1236" i="1"/>
  <c r="Y1240" i="1"/>
  <c r="Y1244" i="1"/>
  <c r="Y1248" i="1"/>
  <c r="Y1252" i="1"/>
  <c r="Y1256" i="1"/>
  <c r="Y1260" i="1"/>
  <c r="Y1264" i="1"/>
  <c r="Y1268" i="1"/>
  <c r="Y1272" i="1"/>
  <c r="Y1276" i="1"/>
  <c r="Y45" i="1"/>
  <c r="Y301" i="1"/>
  <c r="Y519" i="1"/>
  <c r="Y583" i="1"/>
  <c r="Y647" i="1"/>
  <c r="Y711" i="1"/>
  <c r="Y775" i="1"/>
  <c r="Y839" i="1"/>
  <c r="Y894" i="1"/>
  <c r="Y915" i="1"/>
  <c r="Y931" i="1"/>
  <c r="Y947" i="1"/>
  <c r="Y963" i="1"/>
  <c r="Y979" i="1"/>
  <c r="Y995" i="1"/>
  <c r="Y1011" i="1"/>
  <c r="Y1027" i="1"/>
  <c r="Y1043" i="1"/>
  <c r="Y1059" i="1"/>
  <c r="Y1075" i="1"/>
  <c r="Y1091" i="1"/>
  <c r="Y1107" i="1"/>
  <c r="Y1123" i="1"/>
  <c r="Y1139" i="1"/>
  <c r="Y1155" i="1"/>
  <c r="Y1171" i="1"/>
  <c r="Y1187" i="1"/>
  <c r="Y1203" i="1"/>
  <c r="Y1219" i="1"/>
  <c r="Y1235" i="1"/>
  <c r="Y1251" i="1"/>
  <c r="Y1267" i="1"/>
  <c r="Y1279" i="1"/>
  <c r="Y1284" i="1"/>
  <c r="Y1290" i="1"/>
  <c r="Y1295" i="1"/>
  <c r="Y1300" i="1"/>
  <c r="Y1306" i="1"/>
  <c r="Y1311" i="1"/>
  <c r="Y1315" i="1"/>
  <c r="Y1319" i="1"/>
  <c r="Y1323" i="1"/>
  <c r="Y1327" i="1"/>
  <c r="Y1331" i="1"/>
  <c r="Y1335" i="1"/>
  <c r="Y1339" i="1"/>
  <c r="Y1343" i="1"/>
  <c r="Y1347" i="1"/>
  <c r="Y1351" i="1"/>
  <c r="Y1355" i="1"/>
  <c r="Y1359" i="1"/>
  <c r="Y1363" i="1"/>
  <c r="Y1367" i="1"/>
  <c r="Y1371" i="1"/>
  <c r="Y1375" i="1"/>
  <c r="Y1379" i="1"/>
  <c r="Y1383" i="1"/>
  <c r="Y1387" i="1"/>
  <c r="Y1391" i="1"/>
  <c r="Y1395" i="1"/>
  <c r="Y1399" i="1"/>
  <c r="Y1403" i="1"/>
  <c r="Y1407" i="1"/>
  <c r="Y1411" i="1"/>
  <c r="Y1415" i="1"/>
  <c r="Y1419" i="1"/>
  <c r="Y1423" i="1"/>
  <c r="Y1427" i="1"/>
  <c r="Y1431" i="1"/>
  <c r="Y1435" i="1"/>
  <c r="Y1439" i="1"/>
  <c r="Y1443" i="1"/>
  <c r="Y1447" i="1"/>
  <c r="Y1451" i="1"/>
  <c r="Y1455" i="1"/>
  <c r="Y1459" i="1"/>
  <c r="Y1463" i="1"/>
  <c r="Y1467" i="1"/>
  <c r="Y1471" i="1"/>
  <c r="Y1475" i="1"/>
  <c r="Y1479" i="1"/>
  <c r="Y1483" i="1"/>
  <c r="Y1487" i="1"/>
  <c r="Y1491" i="1"/>
  <c r="Y1495" i="1"/>
  <c r="Y1499" i="1"/>
  <c r="Y1503" i="1"/>
  <c r="Y1507" i="1"/>
  <c r="Y1511" i="1"/>
  <c r="Y1515" i="1"/>
  <c r="Y1519" i="1"/>
  <c r="Y1523" i="1"/>
  <c r="Y1527" i="1"/>
  <c r="Y1531" i="1"/>
  <c r="Y1535" i="1"/>
  <c r="Y1539" i="1"/>
  <c r="Y1543" i="1"/>
  <c r="Y1547" i="1"/>
  <c r="Y1551" i="1"/>
  <c r="Y1555" i="1"/>
  <c r="Y1559" i="1"/>
  <c r="Y1563" i="1"/>
  <c r="Y1567" i="1"/>
  <c r="Y1571" i="1"/>
  <c r="Y1575" i="1"/>
  <c r="Y1579" i="1"/>
  <c r="Y1583" i="1"/>
  <c r="Y1587" i="1"/>
  <c r="Y1591" i="1"/>
  <c r="Y1595" i="1"/>
  <c r="Y1599" i="1"/>
  <c r="Y1603" i="1"/>
  <c r="Y1607" i="1"/>
  <c r="Y1611" i="1"/>
  <c r="Y1615" i="1"/>
  <c r="Y1619" i="1"/>
  <c r="Y1623" i="1"/>
  <c r="Y1627" i="1"/>
  <c r="Y1631" i="1"/>
  <c r="Y1635" i="1"/>
  <c r="Y1639" i="1"/>
  <c r="Y1643" i="1"/>
  <c r="Y1647" i="1"/>
  <c r="Y1651" i="1"/>
  <c r="Y1655" i="1"/>
  <c r="Y1659" i="1"/>
  <c r="Y1663" i="1"/>
  <c r="Y1667" i="1"/>
  <c r="Y1671" i="1"/>
  <c r="Y1675" i="1"/>
  <c r="Y1679" i="1"/>
  <c r="Y1683" i="1"/>
  <c r="Y1687" i="1"/>
  <c r="Y1691" i="1"/>
  <c r="Y1695" i="1"/>
  <c r="Y1699" i="1"/>
  <c r="Y1703" i="1"/>
  <c r="Y1707" i="1"/>
  <c r="Y1711" i="1"/>
  <c r="Y1715" i="1"/>
  <c r="Y1719" i="1"/>
  <c r="Y1723" i="1"/>
  <c r="Y1727" i="1"/>
  <c r="Y1731" i="1"/>
  <c r="Y1735" i="1"/>
  <c r="Y1739" i="1"/>
  <c r="Y1743" i="1"/>
  <c r="Y1747" i="1"/>
  <c r="Y1751" i="1"/>
  <c r="Y1755" i="1"/>
  <c r="Y1759" i="1"/>
  <c r="Y1763" i="1"/>
  <c r="Y1767" i="1"/>
  <c r="Y1771" i="1"/>
  <c r="Y1775" i="1"/>
  <c r="Y1779" i="1"/>
  <c r="Y1783" i="1"/>
  <c r="Y1787" i="1"/>
  <c r="Y1791" i="1"/>
  <c r="Y1795" i="1"/>
  <c r="Y1799" i="1"/>
  <c r="Y1803" i="1"/>
  <c r="Y1807" i="1"/>
  <c r="Y1811" i="1"/>
  <c r="Y1815" i="1"/>
  <c r="Y1819" i="1"/>
  <c r="Y1823" i="1"/>
  <c r="Y1827" i="1"/>
  <c r="Y1831" i="1"/>
  <c r="Y1835" i="1"/>
  <c r="Y1839" i="1"/>
  <c r="Y1843" i="1"/>
  <c r="Y1847" i="1"/>
  <c r="Y1851" i="1"/>
  <c r="Y1855" i="1"/>
  <c r="Y1859" i="1"/>
  <c r="Y1863" i="1"/>
  <c r="Y1867" i="1"/>
  <c r="Y1871" i="1"/>
  <c r="Y1875" i="1"/>
  <c r="Y1879" i="1"/>
  <c r="Y1883" i="1"/>
  <c r="Y1887" i="1"/>
  <c r="Y1891" i="1"/>
  <c r="Y1895" i="1"/>
  <c r="Y1899" i="1"/>
  <c r="Y1903" i="1"/>
  <c r="Y1907" i="1"/>
  <c r="Y1911" i="1"/>
  <c r="Y1915" i="1"/>
  <c r="Y1919" i="1"/>
  <c r="Y1923" i="1"/>
  <c r="Y1927" i="1"/>
  <c r="Y1931" i="1"/>
  <c r="Y1935" i="1"/>
  <c r="Y1939" i="1"/>
  <c r="Y1943" i="1"/>
  <c r="Y1947" i="1"/>
  <c r="Y1951" i="1"/>
  <c r="Y1955" i="1"/>
  <c r="Y1959" i="1"/>
  <c r="Y1963" i="1"/>
  <c r="Y1967" i="1"/>
  <c r="Y1971" i="1"/>
  <c r="Y1975" i="1"/>
  <c r="Y1979" i="1"/>
  <c r="Y1983" i="1"/>
  <c r="Y1987" i="1"/>
  <c r="Y1991" i="1"/>
  <c r="Y1995" i="1"/>
  <c r="Y551" i="1"/>
  <c r="Y955" i="1"/>
  <c r="Y1035" i="1"/>
  <c r="Y1099" i="1"/>
  <c r="Y1163" i="1"/>
  <c r="Y1211" i="1"/>
  <c r="Y1259" i="1"/>
  <c r="Y1287" i="1"/>
  <c r="Y1303" i="1"/>
  <c r="Y1313" i="1"/>
  <c r="Y1325" i="1"/>
  <c r="Y1337" i="1"/>
  <c r="Y1349" i="1"/>
  <c r="Y1361" i="1"/>
  <c r="Y1373" i="1"/>
  <c r="Y1385" i="1"/>
  <c r="Y1397" i="1"/>
  <c r="Y1409" i="1"/>
  <c r="Y1421" i="1"/>
  <c r="Y1433" i="1"/>
  <c r="Y1445" i="1"/>
  <c r="Y1457" i="1"/>
  <c r="Y1469" i="1"/>
  <c r="Y1481" i="1"/>
  <c r="Y1493" i="1"/>
  <c r="Y1505" i="1"/>
  <c r="Y1517" i="1"/>
  <c r="Y1529" i="1"/>
  <c r="Y1541" i="1"/>
  <c r="Y1553" i="1"/>
  <c r="Y1565" i="1"/>
  <c r="Y1577" i="1"/>
  <c r="Y1589" i="1"/>
  <c r="Y1601" i="1"/>
  <c r="Y1613" i="1"/>
  <c r="Y1625" i="1"/>
  <c r="Y1637" i="1"/>
  <c r="Y1649" i="1"/>
  <c r="Y1661" i="1"/>
  <c r="Y1673" i="1"/>
  <c r="Y109" i="1"/>
  <c r="Y365" i="1"/>
  <c r="Y535" i="1"/>
  <c r="Y599" i="1"/>
  <c r="Y663" i="1"/>
  <c r="Y727" i="1"/>
  <c r="Y791" i="1"/>
  <c r="Y855" i="1"/>
  <c r="Y899" i="1"/>
  <c r="Y919" i="1"/>
  <c r="Y935" i="1"/>
  <c r="Y951" i="1"/>
  <c r="Y967" i="1"/>
  <c r="Y983" i="1"/>
  <c r="Y999" i="1"/>
  <c r="Y1015" i="1"/>
  <c r="Y1031" i="1"/>
  <c r="Y1047" i="1"/>
  <c r="Y1063" i="1"/>
  <c r="Y1079" i="1"/>
  <c r="Y1095" i="1"/>
  <c r="Y1111" i="1"/>
  <c r="Y1127" i="1"/>
  <c r="Y1143" i="1"/>
  <c r="Y1159" i="1"/>
  <c r="Y1175" i="1"/>
  <c r="Y1191" i="1"/>
  <c r="Y1207" i="1"/>
  <c r="Y1223" i="1"/>
  <c r="Y1239" i="1"/>
  <c r="Y1255" i="1"/>
  <c r="Y1271" i="1"/>
  <c r="Y1280" i="1"/>
  <c r="Y1286" i="1"/>
  <c r="Y1291" i="1"/>
  <c r="Y1296" i="1"/>
  <c r="Y1302" i="1"/>
  <c r="Y1307" i="1"/>
  <c r="Y1312" i="1"/>
  <c r="Y1316" i="1"/>
  <c r="Y1320" i="1"/>
  <c r="Y1324" i="1"/>
  <c r="Y1328" i="1"/>
  <c r="Y1332" i="1"/>
  <c r="Y1336" i="1"/>
  <c r="Y1340" i="1"/>
  <c r="Y1344" i="1"/>
  <c r="Y1348" i="1"/>
  <c r="Y1352" i="1"/>
  <c r="Y1356" i="1"/>
  <c r="Y1360" i="1"/>
  <c r="Y1364" i="1"/>
  <c r="Y1368" i="1"/>
  <c r="Y1372" i="1"/>
  <c r="Y1376" i="1"/>
  <c r="Y1380" i="1"/>
  <c r="Y1384" i="1"/>
  <c r="Y1388" i="1"/>
  <c r="Y1392" i="1"/>
  <c r="Y1396" i="1"/>
  <c r="Y1400" i="1"/>
  <c r="Y1404" i="1"/>
  <c r="Y1408" i="1"/>
  <c r="Y1412" i="1"/>
  <c r="Y1416" i="1"/>
  <c r="Y1420" i="1"/>
  <c r="Y1424" i="1"/>
  <c r="Y1428" i="1"/>
  <c r="Y1432" i="1"/>
  <c r="Y1436" i="1"/>
  <c r="Y1440" i="1"/>
  <c r="Y1444" i="1"/>
  <c r="Y1448" i="1"/>
  <c r="Y1452" i="1"/>
  <c r="Y1456" i="1"/>
  <c r="Y1460" i="1"/>
  <c r="Y1464" i="1"/>
  <c r="Y1468" i="1"/>
  <c r="Y1472" i="1"/>
  <c r="Y1476" i="1"/>
  <c r="Y1480" i="1"/>
  <c r="Y1484" i="1"/>
  <c r="Y1488" i="1"/>
  <c r="Y1492" i="1"/>
  <c r="Y1496" i="1"/>
  <c r="Y1500" i="1"/>
  <c r="Y1504" i="1"/>
  <c r="Y1508" i="1"/>
  <c r="Y1512" i="1"/>
  <c r="Y1516" i="1"/>
  <c r="Y1520" i="1"/>
  <c r="Y1524" i="1"/>
  <c r="Y1528" i="1"/>
  <c r="Y1532" i="1"/>
  <c r="Y1536" i="1"/>
  <c r="Y1540" i="1"/>
  <c r="Y1544" i="1"/>
  <c r="Y1548" i="1"/>
  <c r="Y1552" i="1"/>
  <c r="Y1556" i="1"/>
  <c r="Y1560" i="1"/>
  <c r="Y1564" i="1"/>
  <c r="Y1568" i="1"/>
  <c r="Y1572" i="1"/>
  <c r="Y1576" i="1"/>
  <c r="Y1580" i="1"/>
  <c r="Y1584" i="1"/>
  <c r="Y1588" i="1"/>
  <c r="Y1592" i="1"/>
  <c r="Y1596" i="1"/>
  <c r="Y1600" i="1"/>
  <c r="Y1604" i="1"/>
  <c r="Y1608" i="1"/>
  <c r="Y1612" i="1"/>
  <c r="Y1616" i="1"/>
  <c r="Y1620" i="1"/>
  <c r="Y1624" i="1"/>
  <c r="Y1628" i="1"/>
  <c r="Y1632" i="1"/>
  <c r="Y1636" i="1"/>
  <c r="Y1640" i="1"/>
  <c r="Y1644" i="1"/>
  <c r="Y1648" i="1"/>
  <c r="Y1652" i="1"/>
  <c r="Y1656" i="1"/>
  <c r="Y1660" i="1"/>
  <c r="Y1664" i="1"/>
  <c r="Y1668" i="1"/>
  <c r="Y1672" i="1"/>
  <c r="Y1676" i="1"/>
  <c r="Y1680" i="1"/>
  <c r="Y1684" i="1"/>
  <c r="Y1688" i="1"/>
  <c r="Y1692" i="1"/>
  <c r="Y1696" i="1"/>
  <c r="Y1700" i="1"/>
  <c r="Y1704" i="1"/>
  <c r="Y1708" i="1"/>
  <c r="Y1712" i="1"/>
  <c r="Y1716" i="1"/>
  <c r="Y1720" i="1"/>
  <c r="Y1724" i="1"/>
  <c r="Y1728" i="1"/>
  <c r="Y1732" i="1"/>
  <c r="Y1736" i="1"/>
  <c r="Y1740" i="1"/>
  <c r="Y1744" i="1"/>
  <c r="Y1748" i="1"/>
  <c r="Y1752" i="1"/>
  <c r="Y1756" i="1"/>
  <c r="Y1760" i="1"/>
  <c r="Y1764" i="1"/>
  <c r="Y1768" i="1"/>
  <c r="Y1772" i="1"/>
  <c r="Y1776" i="1"/>
  <c r="Y1780" i="1"/>
  <c r="Y1784" i="1"/>
  <c r="Y1788" i="1"/>
  <c r="Y1792" i="1"/>
  <c r="Y1796" i="1"/>
  <c r="Y1800" i="1"/>
  <c r="Y1804" i="1"/>
  <c r="Y1808" i="1"/>
  <c r="Y1812" i="1"/>
  <c r="Y1816" i="1"/>
  <c r="Y1820" i="1"/>
  <c r="Y1824" i="1"/>
  <c r="Y1828" i="1"/>
  <c r="Y1832" i="1"/>
  <c r="Y1836" i="1"/>
  <c r="Y1840" i="1"/>
  <c r="Y1844" i="1"/>
  <c r="Y1848" i="1"/>
  <c r="Y1852" i="1"/>
  <c r="Y1856" i="1"/>
  <c r="Y1860" i="1"/>
  <c r="Y1864" i="1"/>
  <c r="Y1868" i="1"/>
  <c r="Y1872" i="1"/>
  <c r="Y1876" i="1"/>
  <c r="Y1880" i="1"/>
  <c r="Y1884" i="1"/>
  <c r="Y1888" i="1"/>
  <c r="Y1892" i="1"/>
  <c r="Y1896" i="1"/>
  <c r="Y1900" i="1"/>
  <c r="Y1904" i="1"/>
  <c r="Y1908" i="1"/>
  <c r="Y1912" i="1"/>
  <c r="Y1916" i="1"/>
  <c r="Y1920" i="1"/>
  <c r="Y1924" i="1"/>
  <c r="Y1928" i="1"/>
  <c r="Y1932" i="1"/>
  <c r="Y1936" i="1"/>
  <c r="Y1940" i="1"/>
  <c r="Y1944" i="1"/>
  <c r="Y1948" i="1"/>
  <c r="Y1952" i="1"/>
  <c r="Y1956" i="1"/>
  <c r="Y1960" i="1"/>
  <c r="Y1964" i="1"/>
  <c r="Y1968" i="1"/>
  <c r="Y1972" i="1"/>
  <c r="Y1976" i="1"/>
  <c r="Y1980" i="1"/>
  <c r="Y1984" i="1"/>
  <c r="Y1988" i="1"/>
  <c r="Y1992" i="1"/>
  <c r="Y1996" i="1"/>
  <c r="Y173" i="1"/>
  <c r="Y679" i="1"/>
  <c r="Y807" i="1"/>
  <c r="Y904" i="1"/>
  <c r="Y939" i="1"/>
  <c r="Y987" i="1"/>
  <c r="Y1019" i="1"/>
  <c r="Y1067" i="1"/>
  <c r="Y1115" i="1"/>
  <c r="Y1147" i="1"/>
  <c r="Y1195" i="1"/>
  <c r="Y1243" i="1"/>
  <c r="Y1282" i="1"/>
  <c r="Y1298" i="1"/>
  <c r="Y1317" i="1"/>
  <c r="Y1329" i="1"/>
  <c r="Y1341" i="1"/>
  <c r="Y1353" i="1"/>
  <c r="Y1365" i="1"/>
  <c r="Y1381" i="1"/>
  <c r="Y1393" i="1"/>
  <c r="Y1405" i="1"/>
  <c r="Y1413" i="1"/>
  <c r="Y1425" i="1"/>
  <c r="Y1441" i="1"/>
  <c r="Y1453" i="1"/>
  <c r="Y1465" i="1"/>
  <c r="Y1477" i="1"/>
  <c r="Y1489" i="1"/>
  <c r="Y1501" i="1"/>
  <c r="Y1513" i="1"/>
  <c r="Y1525" i="1"/>
  <c r="Y1537" i="1"/>
  <c r="Y1549" i="1"/>
  <c r="Y1561" i="1"/>
  <c r="Y1569" i="1"/>
  <c r="Y1581" i="1"/>
  <c r="Y1597" i="1"/>
  <c r="Y1605" i="1"/>
  <c r="Y1621" i="1"/>
  <c r="Y1633" i="1"/>
  <c r="Y1645" i="1"/>
  <c r="Y1657" i="1"/>
  <c r="Y1669" i="1"/>
  <c r="Y1681" i="1"/>
  <c r="Y237" i="1"/>
  <c r="Y493" i="1"/>
  <c r="Y567" i="1"/>
  <c r="Y631" i="1"/>
  <c r="Y695" i="1"/>
  <c r="Y759" i="1"/>
  <c r="Y823" i="1"/>
  <c r="Y887" i="1"/>
  <c r="Y910" i="1"/>
  <c r="Y927" i="1"/>
  <c r="Y943" i="1"/>
  <c r="Y959" i="1"/>
  <c r="Y975" i="1"/>
  <c r="Y991" i="1"/>
  <c r="Y1007" i="1"/>
  <c r="Y1023" i="1"/>
  <c r="Y1039" i="1"/>
  <c r="Y1055" i="1"/>
  <c r="Y1071" i="1"/>
  <c r="Y1087" i="1"/>
  <c r="Y1103" i="1"/>
  <c r="Y1119" i="1"/>
  <c r="Y1135" i="1"/>
  <c r="Y1151" i="1"/>
  <c r="Y1167" i="1"/>
  <c r="Y1183" i="1"/>
  <c r="Y1199" i="1"/>
  <c r="Y1215" i="1"/>
  <c r="Y1231" i="1"/>
  <c r="Y1247" i="1"/>
  <c r="Y1263" i="1"/>
  <c r="Y1278" i="1"/>
  <c r="Y1283" i="1"/>
  <c r="Y1288" i="1"/>
  <c r="Y1294" i="1"/>
  <c r="Y1299" i="1"/>
  <c r="Y1304" i="1"/>
  <c r="Y1310" i="1"/>
  <c r="Y1314" i="1"/>
  <c r="Y1318" i="1"/>
  <c r="Y1322" i="1"/>
  <c r="Y1326" i="1"/>
  <c r="Y1330" i="1"/>
  <c r="Y1334" i="1"/>
  <c r="Y1338" i="1"/>
  <c r="Y1342" i="1"/>
  <c r="Y1346" i="1"/>
  <c r="Y1350" i="1"/>
  <c r="Y1354" i="1"/>
  <c r="Y1358" i="1"/>
  <c r="Y1362" i="1"/>
  <c r="Y1366" i="1"/>
  <c r="Y1370" i="1"/>
  <c r="Y1374" i="1"/>
  <c r="Y1378" i="1"/>
  <c r="Y1382" i="1"/>
  <c r="Y1386" i="1"/>
  <c r="Y1390" i="1"/>
  <c r="Y1394" i="1"/>
  <c r="Y1398" i="1"/>
  <c r="Y1402" i="1"/>
  <c r="Y1406" i="1"/>
  <c r="Y1410" i="1"/>
  <c r="Y1414" i="1"/>
  <c r="Y1418" i="1"/>
  <c r="Y1422" i="1"/>
  <c r="Y1426" i="1"/>
  <c r="Y1430" i="1"/>
  <c r="Y1434" i="1"/>
  <c r="Y1438" i="1"/>
  <c r="Y1442" i="1"/>
  <c r="Y1446" i="1"/>
  <c r="Y1450" i="1"/>
  <c r="Y1454" i="1"/>
  <c r="Y1458" i="1"/>
  <c r="Y1462" i="1"/>
  <c r="Y1466" i="1"/>
  <c r="Y1470" i="1"/>
  <c r="Y1474" i="1"/>
  <c r="Y1478" i="1"/>
  <c r="Y1482" i="1"/>
  <c r="Y1486" i="1"/>
  <c r="Y1490" i="1"/>
  <c r="Y1494" i="1"/>
  <c r="Y1498" i="1"/>
  <c r="Y1502" i="1"/>
  <c r="Y1506" i="1"/>
  <c r="Y1510" i="1"/>
  <c r="Y1514" i="1"/>
  <c r="Y1518" i="1"/>
  <c r="Y1522" i="1"/>
  <c r="Y1526" i="1"/>
  <c r="Y1530" i="1"/>
  <c r="Y1534" i="1"/>
  <c r="Y1538" i="1"/>
  <c r="Y1542" i="1"/>
  <c r="Y1546" i="1"/>
  <c r="Y1550" i="1"/>
  <c r="Y1554" i="1"/>
  <c r="Y1558" i="1"/>
  <c r="Y1562" i="1"/>
  <c r="Y1566" i="1"/>
  <c r="Y1570" i="1"/>
  <c r="Y1574" i="1"/>
  <c r="Y1578" i="1"/>
  <c r="Y1582" i="1"/>
  <c r="Y1586" i="1"/>
  <c r="Y1590" i="1"/>
  <c r="Y1594" i="1"/>
  <c r="Y1598" i="1"/>
  <c r="Y1602" i="1"/>
  <c r="Y1606" i="1"/>
  <c r="Y1610" i="1"/>
  <c r="Y1614" i="1"/>
  <c r="Y1618" i="1"/>
  <c r="Y1622" i="1"/>
  <c r="Y1626" i="1"/>
  <c r="Y1630" i="1"/>
  <c r="Y1634" i="1"/>
  <c r="Y1638" i="1"/>
  <c r="Y1642" i="1"/>
  <c r="Y1646" i="1"/>
  <c r="Y1650" i="1"/>
  <c r="Y1654" i="1"/>
  <c r="Y1658" i="1"/>
  <c r="Y1662" i="1"/>
  <c r="Y1666" i="1"/>
  <c r="Y1670" i="1"/>
  <c r="Y1674" i="1"/>
  <c r="Y1678" i="1"/>
  <c r="Y1682" i="1"/>
  <c r="Y1686" i="1"/>
  <c r="Y1690" i="1"/>
  <c r="Y1694" i="1"/>
  <c r="Y1698" i="1"/>
  <c r="Y1702" i="1"/>
  <c r="Y1706" i="1"/>
  <c r="Y1710" i="1"/>
  <c r="Y1714" i="1"/>
  <c r="Y1718" i="1"/>
  <c r="Y1722" i="1"/>
  <c r="Y1726" i="1"/>
  <c r="Y1730" i="1"/>
  <c r="Y1734" i="1"/>
  <c r="Y1738" i="1"/>
  <c r="Y1742" i="1"/>
  <c r="Y1746" i="1"/>
  <c r="Y1750" i="1"/>
  <c r="Y1754" i="1"/>
  <c r="Y1758" i="1"/>
  <c r="Y1762" i="1"/>
  <c r="Y1766" i="1"/>
  <c r="Y1770" i="1"/>
  <c r="Y1774" i="1"/>
  <c r="Y1778" i="1"/>
  <c r="Y1782" i="1"/>
  <c r="Y1786" i="1"/>
  <c r="Y1790" i="1"/>
  <c r="Y1794" i="1"/>
  <c r="Y1798" i="1"/>
  <c r="Y1802" i="1"/>
  <c r="Y1806" i="1"/>
  <c r="Y1810" i="1"/>
  <c r="Y1814" i="1"/>
  <c r="Y1818" i="1"/>
  <c r="Y1822" i="1"/>
  <c r="Y1826" i="1"/>
  <c r="Y1830" i="1"/>
  <c r="Y1834" i="1"/>
  <c r="Y1838" i="1"/>
  <c r="Y1842" i="1"/>
  <c r="Y1846" i="1"/>
  <c r="Y1850" i="1"/>
  <c r="Y1854" i="1"/>
  <c r="Y1858" i="1"/>
  <c r="Y1862" i="1"/>
  <c r="Y1866" i="1"/>
  <c r="Y1870" i="1"/>
  <c r="Y1874" i="1"/>
  <c r="Y1878" i="1"/>
  <c r="Y1882" i="1"/>
  <c r="Y1886" i="1"/>
  <c r="Y1890" i="1"/>
  <c r="Y1894" i="1"/>
  <c r="Y1898" i="1"/>
  <c r="Y1902" i="1"/>
  <c r="Y1906" i="1"/>
  <c r="Y1910" i="1"/>
  <c r="Y1914" i="1"/>
  <c r="Y1918" i="1"/>
  <c r="Y1922" i="1"/>
  <c r="Y1926" i="1"/>
  <c r="Y1930" i="1"/>
  <c r="Y1934" i="1"/>
  <c r="Y1938" i="1"/>
  <c r="Y1942" i="1"/>
  <c r="Y1946" i="1"/>
  <c r="Y1950" i="1"/>
  <c r="Y1954" i="1"/>
  <c r="Y1958" i="1"/>
  <c r="Y1962" i="1"/>
  <c r="Y1966" i="1"/>
  <c r="Y1970" i="1"/>
  <c r="Y1974" i="1"/>
  <c r="Y1978" i="1"/>
  <c r="Y1982" i="1"/>
  <c r="Y1986" i="1"/>
  <c r="Y1990" i="1"/>
  <c r="Y1994" i="1"/>
  <c r="Y1998" i="1"/>
  <c r="Y429" i="1"/>
  <c r="Y615" i="1"/>
  <c r="Y743" i="1"/>
  <c r="Y871" i="1"/>
  <c r="Y923" i="1"/>
  <c r="Y971" i="1"/>
  <c r="Y1003" i="1"/>
  <c r="Y1051" i="1"/>
  <c r="Y1083" i="1"/>
  <c r="Y1131" i="1"/>
  <c r="Y1179" i="1"/>
  <c r="Y1227" i="1"/>
  <c r="Y1275" i="1"/>
  <c r="Y1292" i="1"/>
  <c r="Y1308" i="1"/>
  <c r="Y1321" i="1"/>
  <c r="Y1333" i="1"/>
  <c r="Y1345" i="1"/>
  <c r="Y1357" i="1"/>
  <c r="Y1369" i="1"/>
  <c r="Y1377" i="1"/>
  <c r="Y1389" i="1"/>
  <c r="Y1401" i="1"/>
  <c r="Y1417" i="1"/>
  <c r="Y1429" i="1"/>
  <c r="Y1437" i="1"/>
  <c r="Y1449" i="1"/>
  <c r="Y1461" i="1"/>
  <c r="Y1473" i="1"/>
  <c r="Y1485" i="1"/>
  <c r="Y1497" i="1"/>
  <c r="Y1509" i="1"/>
  <c r="Y1521" i="1"/>
  <c r="Y1533" i="1"/>
  <c r="Y1545" i="1"/>
  <c r="Y1557" i="1"/>
  <c r="Y1573" i="1"/>
  <c r="Y1585" i="1"/>
  <c r="Y1593" i="1"/>
  <c r="Y1609" i="1"/>
  <c r="Y1617" i="1"/>
  <c r="Y1629" i="1"/>
  <c r="Y1641" i="1"/>
  <c r="Y1653" i="1"/>
  <c r="Y1665" i="1"/>
  <c r="Y1677" i="1"/>
  <c r="Y1697" i="1"/>
  <c r="Y1713" i="1"/>
  <c r="Y1729" i="1"/>
  <c r="Y1745" i="1"/>
  <c r="Y1761" i="1"/>
  <c r="Y1777" i="1"/>
  <c r="Y1793" i="1"/>
  <c r="Y1809" i="1"/>
  <c r="Y1825" i="1"/>
  <c r="Y1841" i="1"/>
  <c r="Y1857" i="1"/>
  <c r="Y1873" i="1"/>
  <c r="Y1889" i="1"/>
  <c r="Y1905" i="1"/>
  <c r="Y1921" i="1"/>
  <c r="Y1937" i="1"/>
  <c r="Y1953" i="1"/>
  <c r="Y1969" i="1"/>
  <c r="Y1985" i="1"/>
  <c r="Y1721" i="1"/>
  <c r="Y1685" i="1"/>
  <c r="Y1701" i="1"/>
  <c r="Y1717" i="1"/>
  <c r="Y1733" i="1"/>
  <c r="Y1749" i="1"/>
  <c r="Y1765" i="1"/>
  <c r="Y1781" i="1"/>
  <c r="Y1797" i="1"/>
  <c r="Y1813" i="1"/>
  <c r="Y1829" i="1"/>
  <c r="Y1845" i="1"/>
  <c r="Y1861" i="1"/>
  <c r="Y1877" i="1"/>
  <c r="Y1893" i="1"/>
  <c r="Y1909" i="1"/>
  <c r="Y1925" i="1"/>
  <c r="Y1941" i="1"/>
  <c r="Y1957" i="1"/>
  <c r="Y1973" i="1"/>
  <c r="Y1989" i="1"/>
  <c r="Y1705" i="1"/>
  <c r="Y1737" i="1"/>
  <c r="Y1769" i="1"/>
  <c r="Y1801" i="1"/>
  <c r="Y1849" i="1"/>
  <c r="Y1881" i="1"/>
  <c r="Y1913" i="1"/>
  <c r="Y1945" i="1"/>
  <c r="Y1977" i="1"/>
  <c r="Y1693" i="1"/>
  <c r="Y1709" i="1"/>
  <c r="Y1725" i="1"/>
  <c r="Y1741" i="1"/>
  <c r="Y1757" i="1"/>
  <c r="Y1773" i="1"/>
  <c r="Y1789" i="1"/>
  <c r="Y1805" i="1"/>
  <c r="Y1821" i="1"/>
  <c r="Y1837" i="1"/>
  <c r="Y1853" i="1"/>
  <c r="Y1869" i="1"/>
  <c r="Y1885" i="1"/>
  <c r="Y1901" i="1"/>
  <c r="Y1917" i="1"/>
  <c r="Y1933" i="1"/>
  <c r="Y1949" i="1"/>
  <c r="Y1965" i="1"/>
  <c r="Y1981" i="1"/>
  <c r="Y1997" i="1"/>
  <c r="Y1689" i="1"/>
  <c r="Y1753" i="1"/>
  <c r="Y1785" i="1"/>
  <c r="Y1817" i="1"/>
  <c r="Y1833" i="1"/>
  <c r="Y1865" i="1"/>
  <c r="Y1897" i="1"/>
  <c r="Y1929" i="1"/>
  <c r="Y1961" i="1"/>
  <c r="Y1993" i="1"/>
  <c r="Q3" i="1"/>
  <c r="Q7" i="1"/>
  <c r="Q11" i="1"/>
  <c r="Q15" i="1"/>
  <c r="Q19" i="1"/>
  <c r="Q23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Q235" i="1"/>
  <c r="Q239" i="1"/>
  <c r="Q243" i="1"/>
  <c r="Q247" i="1"/>
  <c r="Q251" i="1"/>
  <c r="Q255" i="1"/>
  <c r="Q259" i="1"/>
  <c r="Q263" i="1"/>
  <c r="Q267" i="1"/>
  <c r="Q271" i="1"/>
  <c r="Q275" i="1"/>
  <c r="Q279" i="1"/>
  <c r="Q283" i="1"/>
  <c r="Q287" i="1"/>
  <c r="Q291" i="1"/>
  <c r="Q295" i="1"/>
  <c r="Q299" i="1"/>
  <c r="Q303" i="1"/>
  <c r="Q307" i="1"/>
  <c r="Q311" i="1"/>
  <c r="Q315" i="1"/>
  <c r="Q319" i="1"/>
  <c r="Q323" i="1"/>
  <c r="Q327" i="1"/>
  <c r="Q331" i="1"/>
  <c r="Q335" i="1"/>
  <c r="Q339" i="1"/>
  <c r="Q343" i="1"/>
  <c r="Q347" i="1"/>
  <c r="Q351" i="1"/>
  <c r="Q355" i="1"/>
  <c r="Q359" i="1"/>
  <c r="Q363" i="1"/>
  <c r="Q367" i="1"/>
  <c r="Q371" i="1"/>
  <c r="Q375" i="1"/>
  <c r="Q379" i="1"/>
  <c r="Q383" i="1"/>
  <c r="Q387" i="1"/>
  <c r="Q391" i="1"/>
  <c r="Q395" i="1"/>
  <c r="Q399" i="1"/>
  <c r="Q403" i="1"/>
  <c r="Q407" i="1"/>
  <c r="Q411" i="1"/>
  <c r="Q415" i="1"/>
  <c r="Q419" i="1"/>
  <c r="Q423" i="1"/>
  <c r="Q427" i="1"/>
  <c r="Q431" i="1"/>
  <c r="Q435" i="1"/>
  <c r="Q439" i="1"/>
  <c r="Q443" i="1"/>
  <c r="Q447" i="1"/>
  <c r="Q451" i="1"/>
  <c r="Q455" i="1"/>
  <c r="Q459" i="1"/>
  <c r="Q463" i="1"/>
  <c r="Q467" i="1"/>
  <c r="Q471" i="1"/>
  <c r="Q475" i="1"/>
  <c r="Q479" i="1"/>
  <c r="Q483" i="1"/>
  <c r="Q487" i="1"/>
  <c r="Q491" i="1"/>
  <c r="Q495" i="1"/>
  <c r="Q499" i="1"/>
  <c r="Q503" i="1"/>
  <c r="Q507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476" i="1"/>
  <c r="Q480" i="1"/>
  <c r="Q484" i="1"/>
  <c r="Q488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4" i="1"/>
  <c r="Q398" i="1"/>
  <c r="Q402" i="1"/>
  <c r="Q406" i="1"/>
  <c r="Q410" i="1"/>
  <c r="Q414" i="1"/>
  <c r="Q418" i="1"/>
  <c r="Q422" i="1"/>
  <c r="Q426" i="1"/>
  <c r="Q430" i="1"/>
  <c r="Q434" i="1"/>
  <c r="Q438" i="1"/>
  <c r="Q442" i="1"/>
  <c r="Q446" i="1"/>
  <c r="Q450" i="1"/>
  <c r="Q454" i="1"/>
  <c r="Q458" i="1"/>
  <c r="Q462" i="1"/>
  <c r="Q466" i="1"/>
  <c r="Q470" i="1"/>
  <c r="Q474" i="1"/>
  <c r="Q478" i="1"/>
  <c r="Q482" i="1"/>
  <c r="Q486" i="1"/>
  <c r="Q490" i="1"/>
  <c r="Q494" i="1"/>
  <c r="Q498" i="1"/>
  <c r="Q502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496" i="1"/>
  <c r="Q504" i="1"/>
  <c r="Q509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857" i="1"/>
  <c r="Q861" i="1"/>
  <c r="Q865" i="1"/>
  <c r="Q869" i="1"/>
  <c r="Q873" i="1"/>
  <c r="Q877" i="1"/>
  <c r="Q881" i="1"/>
  <c r="Q885" i="1"/>
  <c r="Q889" i="1"/>
  <c r="Q893" i="1"/>
  <c r="Q897" i="1"/>
  <c r="Q901" i="1"/>
  <c r="Q905" i="1"/>
  <c r="Q909" i="1"/>
  <c r="Q9" i="1"/>
  <c r="Q25" i="1"/>
  <c r="Q41" i="1"/>
  <c r="Q57" i="1"/>
  <c r="Q73" i="1"/>
  <c r="Q89" i="1"/>
  <c r="Q105" i="1"/>
  <c r="Q121" i="1"/>
  <c r="Q137" i="1"/>
  <c r="Q153" i="1"/>
  <c r="Q169" i="1"/>
  <c r="Q185" i="1"/>
  <c r="Q201" i="1"/>
  <c r="Q217" i="1"/>
  <c r="Q233" i="1"/>
  <c r="Q249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497" i="1"/>
  <c r="Q505" i="1"/>
  <c r="Q510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858" i="1"/>
  <c r="Q862" i="1"/>
  <c r="Q866" i="1"/>
  <c r="Q870" i="1"/>
  <c r="Q874" i="1"/>
  <c r="Q878" i="1"/>
  <c r="Q882" i="1"/>
  <c r="Q17" i="1"/>
  <c r="Q33" i="1"/>
  <c r="Q49" i="1"/>
  <c r="Q65" i="1"/>
  <c r="Q81" i="1"/>
  <c r="Q97" i="1"/>
  <c r="Q113" i="1"/>
  <c r="Q129" i="1"/>
  <c r="Q145" i="1"/>
  <c r="Q161" i="1"/>
  <c r="Q177" i="1"/>
  <c r="Q193" i="1"/>
  <c r="Q209" i="1"/>
  <c r="Q225" i="1"/>
  <c r="Q241" i="1"/>
  <c r="Q257" i="1"/>
  <c r="Q273" i="1"/>
  <c r="Q289" i="1"/>
  <c r="Q305" i="1"/>
  <c r="Q321" i="1"/>
  <c r="Q337" i="1"/>
  <c r="Q353" i="1"/>
  <c r="Q369" i="1"/>
  <c r="Q385" i="1"/>
  <c r="Q401" i="1"/>
  <c r="Q417" i="1"/>
  <c r="Q433" i="1"/>
  <c r="Q449" i="1"/>
  <c r="Q465" i="1"/>
  <c r="Q481" i="1"/>
  <c r="Q493" i="1"/>
  <c r="Q501" i="1"/>
  <c r="Q508" i="1"/>
  <c r="Q512" i="1"/>
  <c r="Q516" i="1"/>
  <c r="Q520" i="1"/>
  <c r="Q524" i="1"/>
  <c r="Q528" i="1"/>
  <c r="Q532" i="1"/>
  <c r="Q536" i="1"/>
  <c r="Q540" i="1"/>
  <c r="Q544" i="1"/>
  <c r="Q548" i="1"/>
  <c r="Q552" i="1"/>
  <c r="Q556" i="1"/>
  <c r="Q560" i="1"/>
  <c r="Q564" i="1"/>
  <c r="Q568" i="1"/>
  <c r="Q572" i="1"/>
  <c r="Q576" i="1"/>
  <c r="Q580" i="1"/>
  <c r="Q584" i="1"/>
  <c r="Q588" i="1"/>
  <c r="Q592" i="1"/>
  <c r="Q596" i="1"/>
  <c r="Q600" i="1"/>
  <c r="Q604" i="1"/>
  <c r="Q608" i="1"/>
  <c r="Q612" i="1"/>
  <c r="Q616" i="1"/>
  <c r="Q620" i="1"/>
  <c r="Q624" i="1"/>
  <c r="Q628" i="1"/>
  <c r="Q632" i="1"/>
  <c r="Q636" i="1"/>
  <c r="Q640" i="1"/>
  <c r="Q644" i="1"/>
  <c r="Q648" i="1"/>
  <c r="Q652" i="1"/>
  <c r="Q656" i="1"/>
  <c r="Q660" i="1"/>
  <c r="Q664" i="1"/>
  <c r="Q668" i="1"/>
  <c r="Q672" i="1"/>
  <c r="Q676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6" i="1"/>
  <c r="Q760" i="1"/>
  <c r="Q764" i="1"/>
  <c r="Q768" i="1"/>
  <c r="Q772" i="1"/>
  <c r="Q776" i="1"/>
  <c r="Q780" i="1"/>
  <c r="Q784" i="1"/>
  <c r="Q788" i="1"/>
  <c r="Q792" i="1"/>
  <c r="Q796" i="1"/>
  <c r="Q800" i="1"/>
  <c r="Q804" i="1"/>
  <c r="Q808" i="1"/>
  <c r="Q812" i="1"/>
  <c r="Q816" i="1"/>
  <c r="Q820" i="1"/>
  <c r="Q824" i="1"/>
  <c r="Q828" i="1"/>
  <c r="Q832" i="1"/>
  <c r="Q836" i="1"/>
  <c r="Q840" i="1"/>
  <c r="Q844" i="1"/>
  <c r="Q848" i="1"/>
  <c r="Q852" i="1"/>
  <c r="Q856" i="1"/>
  <c r="Q860" i="1"/>
  <c r="Q864" i="1"/>
  <c r="Q868" i="1"/>
  <c r="Q872" i="1"/>
  <c r="Q876" i="1"/>
  <c r="Q880" i="1"/>
  <c r="Q884" i="1"/>
  <c r="Q13" i="1"/>
  <c r="Q77" i="1"/>
  <c r="Q141" i="1"/>
  <c r="Q205" i="1"/>
  <c r="Q269" i="1"/>
  <c r="Q333" i="1"/>
  <c r="Q397" i="1"/>
  <c r="Q461" i="1"/>
  <c r="Q506" i="1"/>
  <c r="Q523" i="1"/>
  <c r="Q539" i="1"/>
  <c r="Q555" i="1"/>
  <c r="Q571" i="1"/>
  <c r="Q587" i="1"/>
  <c r="Q603" i="1"/>
  <c r="Q619" i="1"/>
  <c r="Q635" i="1"/>
  <c r="Q651" i="1"/>
  <c r="Q667" i="1"/>
  <c r="Q683" i="1"/>
  <c r="Q699" i="1"/>
  <c r="Q715" i="1"/>
  <c r="Q731" i="1"/>
  <c r="Q747" i="1"/>
  <c r="Q763" i="1"/>
  <c r="Q779" i="1"/>
  <c r="Q795" i="1"/>
  <c r="Q811" i="1"/>
  <c r="Q827" i="1"/>
  <c r="Q843" i="1"/>
  <c r="Q859" i="1"/>
  <c r="Q875" i="1"/>
  <c r="Q887" i="1"/>
  <c r="Q892" i="1"/>
  <c r="Q898" i="1"/>
  <c r="Q903" i="1"/>
  <c r="Q908" i="1"/>
  <c r="Q913" i="1"/>
  <c r="Q917" i="1"/>
  <c r="Q921" i="1"/>
  <c r="Q925" i="1"/>
  <c r="Q929" i="1"/>
  <c r="Q933" i="1"/>
  <c r="Q937" i="1"/>
  <c r="Q941" i="1"/>
  <c r="Q945" i="1"/>
  <c r="Q949" i="1"/>
  <c r="Q953" i="1"/>
  <c r="Q957" i="1"/>
  <c r="Q961" i="1"/>
  <c r="Q965" i="1"/>
  <c r="Q969" i="1"/>
  <c r="Q973" i="1"/>
  <c r="Q977" i="1"/>
  <c r="Q981" i="1"/>
  <c r="Q985" i="1"/>
  <c r="Q989" i="1"/>
  <c r="Q993" i="1"/>
  <c r="Q997" i="1"/>
  <c r="Q1001" i="1"/>
  <c r="Q1005" i="1"/>
  <c r="Q1009" i="1"/>
  <c r="Q1013" i="1"/>
  <c r="Q1017" i="1"/>
  <c r="Q1021" i="1"/>
  <c r="Q1025" i="1"/>
  <c r="Q1029" i="1"/>
  <c r="Q1033" i="1"/>
  <c r="Q1037" i="1"/>
  <c r="Q1041" i="1"/>
  <c r="Q1045" i="1"/>
  <c r="Q1049" i="1"/>
  <c r="Q1053" i="1"/>
  <c r="Q1057" i="1"/>
  <c r="Q1061" i="1"/>
  <c r="Q1065" i="1"/>
  <c r="Q1069" i="1"/>
  <c r="Q1073" i="1"/>
  <c r="Q1077" i="1"/>
  <c r="Q1081" i="1"/>
  <c r="Q1085" i="1"/>
  <c r="Q1089" i="1"/>
  <c r="Q1093" i="1"/>
  <c r="Q1097" i="1"/>
  <c r="Q1101" i="1"/>
  <c r="Q1105" i="1"/>
  <c r="Q1109" i="1"/>
  <c r="Q1113" i="1"/>
  <c r="Q1117" i="1"/>
  <c r="Q1121" i="1"/>
  <c r="Q1125" i="1"/>
  <c r="Q1129" i="1"/>
  <c r="Q1133" i="1"/>
  <c r="Q1137" i="1"/>
  <c r="Q1141" i="1"/>
  <c r="Q1145" i="1"/>
  <c r="Q1149" i="1"/>
  <c r="Q1153" i="1"/>
  <c r="Q1157" i="1"/>
  <c r="Q1161" i="1"/>
  <c r="Q1165" i="1"/>
  <c r="Q1169" i="1"/>
  <c r="Q1173" i="1"/>
  <c r="Q1177" i="1"/>
  <c r="Q1181" i="1"/>
  <c r="Q1185" i="1"/>
  <c r="Q1189" i="1"/>
  <c r="Q1193" i="1"/>
  <c r="Q1197" i="1"/>
  <c r="Q1201" i="1"/>
  <c r="Q1205" i="1"/>
  <c r="Q1209" i="1"/>
  <c r="Q1213" i="1"/>
  <c r="Q1217" i="1"/>
  <c r="Q1221" i="1"/>
  <c r="Q1225" i="1"/>
  <c r="Q1229" i="1"/>
  <c r="Q1233" i="1"/>
  <c r="Q1237" i="1"/>
  <c r="Q1241" i="1"/>
  <c r="Q1245" i="1"/>
  <c r="Q1249" i="1"/>
  <c r="Q1253" i="1"/>
  <c r="Q1257" i="1"/>
  <c r="Q1261" i="1"/>
  <c r="Q1265" i="1"/>
  <c r="Q1269" i="1"/>
  <c r="Q1273" i="1"/>
  <c r="Q29" i="1"/>
  <c r="Q93" i="1"/>
  <c r="Q157" i="1"/>
  <c r="Q221" i="1"/>
  <c r="Q285" i="1"/>
  <c r="Q349" i="1"/>
  <c r="Q413" i="1"/>
  <c r="Q477" i="1"/>
  <c r="Q511" i="1"/>
  <c r="Q527" i="1"/>
  <c r="Q543" i="1"/>
  <c r="Q559" i="1"/>
  <c r="Q575" i="1"/>
  <c r="Q591" i="1"/>
  <c r="Q607" i="1"/>
  <c r="Q623" i="1"/>
  <c r="Q639" i="1"/>
  <c r="Q655" i="1"/>
  <c r="Q671" i="1"/>
  <c r="Q687" i="1"/>
  <c r="Q703" i="1"/>
  <c r="Q719" i="1"/>
  <c r="Q735" i="1"/>
  <c r="Q751" i="1"/>
  <c r="Q767" i="1"/>
  <c r="Q783" i="1"/>
  <c r="Q799" i="1"/>
  <c r="Q815" i="1"/>
  <c r="Q831" i="1"/>
  <c r="Q847" i="1"/>
  <c r="Q863" i="1"/>
  <c r="Q879" i="1"/>
  <c r="Q888" i="1"/>
  <c r="Q894" i="1"/>
  <c r="Q899" i="1"/>
  <c r="Q904" i="1"/>
  <c r="Q910" i="1"/>
  <c r="Q914" i="1"/>
  <c r="Q918" i="1"/>
  <c r="Q922" i="1"/>
  <c r="Q926" i="1"/>
  <c r="Q930" i="1"/>
  <c r="Q934" i="1"/>
  <c r="Q938" i="1"/>
  <c r="Q942" i="1"/>
  <c r="Q946" i="1"/>
  <c r="Q950" i="1"/>
  <c r="Q954" i="1"/>
  <c r="Q958" i="1"/>
  <c r="Q962" i="1"/>
  <c r="Q966" i="1"/>
  <c r="Q970" i="1"/>
  <c r="Q974" i="1"/>
  <c r="Q978" i="1"/>
  <c r="Q982" i="1"/>
  <c r="Q986" i="1"/>
  <c r="Q990" i="1"/>
  <c r="Q994" i="1"/>
  <c r="Q998" i="1"/>
  <c r="Q1002" i="1"/>
  <c r="Q1006" i="1"/>
  <c r="Q1010" i="1"/>
  <c r="Q1014" i="1"/>
  <c r="Q1018" i="1"/>
  <c r="Q1022" i="1"/>
  <c r="Q1026" i="1"/>
  <c r="Q1030" i="1"/>
  <c r="Q1034" i="1"/>
  <c r="Q1038" i="1"/>
  <c r="Q1042" i="1"/>
  <c r="Q1046" i="1"/>
  <c r="Q1050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1218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61" i="1"/>
  <c r="Q125" i="1"/>
  <c r="Q189" i="1"/>
  <c r="Q253" i="1"/>
  <c r="Q317" i="1"/>
  <c r="Q381" i="1"/>
  <c r="Q445" i="1"/>
  <c r="Q500" i="1"/>
  <c r="Q519" i="1"/>
  <c r="Q535" i="1"/>
  <c r="Q551" i="1"/>
  <c r="Q567" i="1"/>
  <c r="Q583" i="1"/>
  <c r="Q599" i="1"/>
  <c r="Q615" i="1"/>
  <c r="Q631" i="1"/>
  <c r="Q647" i="1"/>
  <c r="Q663" i="1"/>
  <c r="Q679" i="1"/>
  <c r="Q695" i="1"/>
  <c r="Q711" i="1"/>
  <c r="Q727" i="1"/>
  <c r="Q743" i="1"/>
  <c r="Q759" i="1"/>
  <c r="Q775" i="1"/>
  <c r="Q791" i="1"/>
  <c r="Q807" i="1"/>
  <c r="Q823" i="1"/>
  <c r="Q839" i="1"/>
  <c r="Q855" i="1"/>
  <c r="Q871" i="1"/>
  <c r="Q886" i="1"/>
  <c r="Q891" i="1"/>
  <c r="Q896" i="1"/>
  <c r="Q902" i="1"/>
  <c r="Q907" i="1"/>
  <c r="Q912" i="1"/>
  <c r="Q916" i="1"/>
  <c r="Q920" i="1"/>
  <c r="Q924" i="1"/>
  <c r="Q928" i="1"/>
  <c r="Q932" i="1"/>
  <c r="Q936" i="1"/>
  <c r="Q940" i="1"/>
  <c r="Q944" i="1"/>
  <c r="Q948" i="1"/>
  <c r="Q952" i="1"/>
  <c r="Q956" i="1"/>
  <c r="Q960" i="1"/>
  <c r="Q964" i="1"/>
  <c r="Q968" i="1"/>
  <c r="Q972" i="1"/>
  <c r="Q976" i="1"/>
  <c r="Q980" i="1"/>
  <c r="Q984" i="1"/>
  <c r="Q988" i="1"/>
  <c r="Q992" i="1"/>
  <c r="Q996" i="1"/>
  <c r="Q1000" i="1"/>
  <c r="Q1004" i="1"/>
  <c r="Q1008" i="1"/>
  <c r="Q1012" i="1"/>
  <c r="Q1016" i="1"/>
  <c r="Q1020" i="1"/>
  <c r="Q1024" i="1"/>
  <c r="Q1028" i="1"/>
  <c r="Q1032" i="1"/>
  <c r="Q1036" i="1"/>
  <c r="Q1040" i="1"/>
  <c r="Q1044" i="1"/>
  <c r="Q1048" i="1"/>
  <c r="Q1052" i="1"/>
  <c r="Q1056" i="1"/>
  <c r="Q1060" i="1"/>
  <c r="Q1064" i="1"/>
  <c r="Q1068" i="1"/>
  <c r="Q1072" i="1"/>
  <c r="Q1076" i="1"/>
  <c r="Q1080" i="1"/>
  <c r="Q1084" i="1"/>
  <c r="Q1088" i="1"/>
  <c r="Q1092" i="1"/>
  <c r="Q1096" i="1"/>
  <c r="Q1100" i="1"/>
  <c r="Q1104" i="1"/>
  <c r="Q1108" i="1"/>
  <c r="Q1112" i="1"/>
  <c r="Q1116" i="1"/>
  <c r="Q1120" i="1"/>
  <c r="Q1124" i="1"/>
  <c r="Q1128" i="1"/>
  <c r="Q1132" i="1"/>
  <c r="Q1136" i="1"/>
  <c r="Q1140" i="1"/>
  <c r="Q1144" i="1"/>
  <c r="Q1148" i="1"/>
  <c r="Q1152" i="1"/>
  <c r="Q1156" i="1"/>
  <c r="Q1160" i="1"/>
  <c r="Q1164" i="1"/>
  <c r="Q1168" i="1"/>
  <c r="Q1172" i="1"/>
  <c r="Q1176" i="1"/>
  <c r="Q1180" i="1"/>
  <c r="Q1184" i="1"/>
  <c r="Q1188" i="1"/>
  <c r="Q1192" i="1"/>
  <c r="Q1196" i="1"/>
  <c r="Q1200" i="1"/>
  <c r="Q1204" i="1"/>
  <c r="Q1208" i="1"/>
  <c r="Q1212" i="1"/>
  <c r="Q1216" i="1"/>
  <c r="Q1220" i="1"/>
  <c r="Q1224" i="1"/>
  <c r="Q1228" i="1"/>
  <c r="Q1232" i="1"/>
  <c r="Q1236" i="1"/>
  <c r="Q1240" i="1"/>
  <c r="Q1244" i="1"/>
  <c r="Q1248" i="1"/>
  <c r="Q1252" i="1"/>
  <c r="Q1256" i="1"/>
  <c r="Q1260" i="1"/>
  <c r="Q1264" i="1"/>
  <c r="Q1268" i="1"/>
  <c r="Q1272" i="1"/>
  <c r="Q45" i="1"/>
  <c r="Q301" i="1"/>
  <c r="Q515" i="1"/>
  <c r="Q579" i="1"/>
  <c r="Q643" i="1"/>
  <c r="Q707" i="1"/>
  <c r="Q771" i="1"/>
  <c r="Q835" i="1"/>
  <c r="Q890" i="1"/>
  <c r="Q911" i="1"/>
  <c r="Q927" i="1"/>
  <c r="Q943" i="1"/>
  <c r="Q959" i="1"/>
  <c r="Q975" i="1"/>
  <c r="Q991" i="1"/>
  <c r="Q1007" i="1"/>
  <c r="Q1023" i="1"/>
  <c r="Q1039" i="1"/>
  <c r="Q1055" i="1"/>
  <c r="Q1071" i="1"/>
  <c r="Q1087" i="1"/>
  <c r="Q1103" i="1"/>
  <c r="Q1119" i="1"/>
  <c r="Q1135" i="1"/>
  <c r="Q1151" i="1"/>
  <c r="Q1167" i="1"/>
  <c r="Q1183" i="1"/>
  <c r="Q1199" i="1"/>
  <c r="Q1215" i="1"/>
  <c r="Q1231" i="1"/>
  <c r="Q1247" i="1"/>
  <c r="Q1263" i="1"/>
  <c r="Q1276" i="1"/>
  <c r="Q1280" i="1"/>
  <c r="Q1284" i="1"/>
  <c r="Q1288" i="1"/>
  <c r="Q1292" i="1"/>
  <c r="Q1296" i="1"/>
  <c r="Q1300" i="1"/>
  <c r="Q1304" i="1"/>
  <c r="Q1308" i="1"/>
  <c r="Q1312" i="1"/>
  <c r="Q1316" i="1"/>
  <c r="Q1320" i="1"/>
  <c r="Q1324" i="1"/>
  <c r="Q1328" i="1"/>
  <c r="Q1332" i="1"/>
  <c r="Q1336" i="1"/>
  <c r="Q1340" i="1"/>
  <c r="Q1344" i="1"/>
  <c r="Q1348" i="1"/>
  <c r="Q1352" i="1"/>
  <c r="Q1356" i="1"/>
  <c r="Q1360" i="1"/>
  <c r="Q1364" i="1"/>
  <c r="Q1368" i="1"/>
  <c r="Q1372" i="1"/>
  <c r="Q1376" i="1"/>
  <c r="Q1380" i="1"/>
  <c r="Q1384" i="1"/>
  <c r="Q1388" i="1"/>
  <c r="Q1392" i="1"/>
  <c r="Q1396" i="1"/>
  <c r="Q1400" i="1"/>
  <c r="Q1404" i="1"/>
  <c r="Q1408" i="1"/>
  <c r="Q1412" i="1"/>
  <c r="Q1416" i="1"/>
  <c r="Q1420" i="1"/>
  <c r="Q1424" i="1"/>
  <c r="Q1428" i="1"/>
  <c r="Q1432" i="1"/>
  <c r="Q1436" i="1"/>
  <c r="Q1440" i="1"/>
  <c r="Q1444" i="1"/>
  <c r="Q1448" i="1"/>
  <c r="Q1452" i="1"/>
  <c r="Q1456" i="1"/>
  <c r="Q1460" i="1"/>
  <c r="Q1464" i="1"/>
  <c r="Q1468" i="1"/>
  <c r="Q1472" i="1"/>
  <c r="Q1476" i="1"/>
  <c r="Q1480" i="1"/>
  <c r="Q1484" i="1"/>
  <c r="Q1488" i="1"/>
  <c r="Q1492" i="1"/>
  <c r="Q1496" i="1"/>
  <c r="Q1500" i="1"/>
  <c r="Q1504" i="1"/>
  <c r="Q1508" i="1"/>
  <c r="Q1512" i="1"/>
  <c r="Q1516" i="1"/>
  <c r="Q1520" i="1"/>
  <c r="Q1524" i="1"/>
  <c r="Q1528" i="1"/>
  <c r="Q1532" i="1"/>
  <c r="Q1536" i="1"/>
  <c r="Q1540" i="1"/>
  <c r="Q1544" i="1"/>
  <c r="Q1548" i="1"/>
  <c r="Q1552" i="1"/>
  <c r="Q1556" i="1"/>
  <c r="Q1560" i="1"/>
  <c r="Q1564" i="1"/>
  <c r="Q1568" i="1"/>
  <c r="Q1572" i="1"/>
  <c r="Q1576" i="1"/>
  <c r="Q1580" i="1"/>
  <c r="Q1584" i="1"/>
  <c r="Q1588" i="1"/>
  <c r="Q1592" i="1"/>
  <c r="Q1596" i="1"/>
  <c r="Q1600" i="1"/>
  <c r="Q1604" i="1"/>
  <c r="Q1608" i="1"/>
  <c r="Q1612" i="1"/>
  <c r="Q1616" i="1"/>
  <c r="Q1620" i="1"/>
  <c r="Q1624" i="1"/>
  <c r="Q1628" i="1"/>
  <c r="Q1632" i="1"/>
  <c r="Q1636" i="1"/>
  <c r="Q1640" i="1"/>
  <c r="Q1644" i="1"/>
  <c r="Q1648" i="1"/>
  <c r="Q1652" i="1"/>
  <c r="Q1656" i="1"/>
  <c r="Q1660" i="1"/>
  <c r="Q1664" i="1"/>
  <c r="Q1668" i="1"/>
  <c r="Q1672" i="1"/>
  <c r="Q1676" i="1"/>
  <c r="Q1680" i="1"/>
  <c r="Q1684" i="1"/>
  <c r="Q1688" i="1"/>
  <c r="Q1692" i="1"/>
  <c r="Q1696" i="1"/>
  <c r="Q1700" i="1"/>
  <c r="Q1704" i="1"/>
  <c r="Q1708" i="1"/>
  <c r="Q1712" i="1"/>
  <c r="Q1716" i="1"/>
  <c r="Q1720" i="1"/>
  <c r="Q1724" i="1"/>
  <c r="Q1728" i="1"/>
  <c r="Q1732" i="1"/>
  <c r="Q1736" i="1"/>
  <c r="Q1740" i="1"/>
  <c r="Q1744" i="1"/>
  <c r="Q1748" i="1"/>
  <c r="Q1752" i="1"/>
  <c r="Q1756" i="1"/>
  <c r="Q1760" i="1"/>
  <c r="Q1764" i="1"/>
  <c r="Q1768" i="1"/>
  <c r="Q1772" i="1"/>
  <c r="Q1776" i="1"/>
  <c r="Q1780" i="1"/>
  <c r="Q1784" i="1"/>
  <c r="Q1788" i="1"/>
  <c r="Q1792" i="1"/>
  <c r="Q1796" i="1"/>
  <c r="Q1800" i="1"/>
  <c r="Q1804" i="1"/>
  <c r="Q1808" i="1"/>
  <c r="Q1812" i="1"/>
  <c r="Q1816" i="1"/>
  <c r="Q1820" i="1"/>
  <c r="Q1824" i="1"/>
  <c r="Q1828" i="1"/>
  <c r="Q1832" i="1"/>
  <c r="Q1836" i="1"/>
  <c r="Q1840" i="1"/>
  <c r="Q1844" i="1"/>
  <c r="Q1848" i="1"/>
  <c r="Q1852" i="1"/>
  <c r="Q1856" i="1"/>
  <c r="Q1860" i="1"/>
  <c r="Q1864" i="1"/>
  <c r="Q1868" i="1"/>
  <c r="Q1872" i="1"/>
  <c r="Q1876" i="1"/>
  <c r="Q1880" i="1"/>
  <c r="Q1884" i="1"/>
  <c r="Q1888" i="1"/>
  <c r="Q1892" i="1"/>
  <c r="Q1896" i="1"/>
  <c r="Q1900" i="1"/>
  <c r="Q1904" i="1"/>
  <c r="Q1908" i="1"/>
  <c r="Q1912" i="1"/>
  <c r="Q1916" i="1"/>
  <c r="Q1920" i="1"/>
  <c r="Q1924" i="1"/>
  <c r="Q1928" i="1"/>
  <c r="Q1932" i="1"/>
  <c r="Q1936" i="1"/>
  <c r="Q1940" i="1"/>
  <c r="Q1944" i="1"/>
  <c r="Q1948" i="1"/>
  <c r="Q1952" i="1"/>
  <c r="Q1956" i="1"/>
  <c r="Q1960" i="1"/>
  <c r="Q1964" i="1"/>
  <c r="Q1968" i="1"/>
  <c r="Q1972" i="1"/>
  <c r="Q1976" i="1"/>
  <c r="Q1980" i="1"/>
  <c r="Q1984" i="1"/>
  <c r="Q1988" i="1"/>
  <c r="Q1992" i="1"/>
  <c r="Q1996" i="1"/>
  <c r="Q429" i="1"/>
  <c r="Q1278" i="1"/>
  <c r="Q1314" i="1"/>
  <c r="Q1326" i="1"/>
  <c r="Q1338" i="1"/>
  <c r="Q1350" i="1"/>
  <c r="Q1362" i="1"/>
  <c r="Q1374" i="1"/>
  <c r="Q1386" i="1"/>
  <c r="Q1398" i="1"/>
  <c r="Q1410" i="1"/>
  <c r="Q1422" i="1"/>
  <c r="Q1430" i="1"/>
  <c r="Q1442" i="1"/>
  <c r="Q1450" i="1"/>
  <c r="Q1462" i="1"/>
  <c r="Q1474" i="1"/>
  <c r="Q1486" i="1"/>
  <c r="Q1498" i="1"/>
  <c r="Q1510" i="1"/>
  <c r="Q1522" i="1"/>
  <c r="Q1534" i="1"/>
  <c r="Q1546" i="1"/>
  <c r="Q1558" i="1"/>
  <c r="Q1570" i="1"/>
  <c r="Q1582" i="1"/>
  <c r="Q109" i="1"/>
  <c r="Q365" i="1"/>
  <c r="Q531" i="1"/>
  <c r="Q595" i="1"/>
  <c r="Q659" i="1"/>
  <c r="Q723" i="1"/>
  <c r="Q787" i="1"/>
  <c r="Q851" i="1"/>
  <c r="Q895" i="1"/>
  <c r="Q915" i="1"/>
  <c r="Q931" i="1"/>
  <c r="Q947" i="1"/>
  <c r="Q963" i="1"/>
  <c r="Q979" i="1"/>
  <c r="Q995" i="1"/>
  <c r="Q1011" i="1"/>
  <c r="Q1027" i="1"/>
  <c r="Q1043" i="1"/>
  <c r="Q1059" i="1"/>
  <c r="Q1075" i="1"/>
  <c r="Q1091" i="1"/>
  <c r="Q1107" i="1"/>
  <c r="Q1123" i="1"/>
  <c r="Q1139" i="1"/>
  <c r="Q1155" i="1"/>
  <c r="Q1171" i="1"/>
  <c r="Q1187" i="1"/>
  <c r="Q1203" i="1"/>
  <c r="Q1219" i="1"/>
  <c r="Q1235" i="1"/>
  <c r="Q1251" i="1"/>
  <c r="Q1267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1353" i="1"/>
  <c r="Q1357" i="1"/>
  <c r="Q1361" i="1"/>
  <c r="Q1365" i="1"/>
  <c r="Q1369" i="1"/>
  <c r="Q1373" i="1"/>
  <c r="Q1377" i="1"/>
  <c r="Q1381" i="1"/>
  <c r="Q1385" i="1"/>
  <c r="Q1389" i="1"/>
  <c r="Q1393" i="1"/>
  <c r="Q1397" i="1"/>
  <c r="Q1401" i="1"/>
  <c r="Q1405" i="1"/>
  <c r="Q1409" i="1"/>
  <c r="Q1413" i="1"/>
  <c r="Q1417" i="1"/>
  <c r="Q1421" i="1"/>
  <c r="Q1425" i="1"/>
  <c r="Q1429" i="1"/>
  <c r="Q1433" i="1"/>
  <c r="Q1437" i="1"/>
  <c r="Q1441" i="1"/>
  <c r="Q1445" i="1"/>
  <c r="Q1449" i="1"/>
  <c r="Q1453" i="1"/>
  <c r="Q1457" i="1"/>
  <c r="Q1461" i="1"/>
  <c r="Q1465" i="1"/>
  <c r="Q1469" i="1"/>
  <c r="Q1473" i="1"/>
  <c r="Q1477" i="1"/>
  <c r="Q1481" i="1"/>
  <c r="Q1485" i="1"/>
  <c r="Q1489" i="1"/>
  <c r="Q1493" i="1"/>
  <c r="Q1497" i="1"/>
  <c r="Q1501" i="1"/>
  <c r="Q1505" i="1"/>
  <c r="Q1509" i="1"/>
  <c r="Q1513" i="1"/>
  <c r="Q1517" i="1"/>
  <c r="Q1521" i="1"/>
  <c r="Q1525" i="1"/>
  <c r="Q1529" i="1"/>
  <c r="Q1533" i="1"/>
  <c r="Q1537" i="1"/>
  <c r="Q1541" i="1"/>
  <c r="Q1545" i="1"/>
  <c r="Q1549" i="1"/>
  <c r="Q1553" i="1"/>
  <c r="Q1557" i="1"/>
  <c r="Q1561" i="1"/>
  <c r="Q1565" i="1"/>
  <c r="Q1569" i="1"/>
  <c r="Q1573" i="1"/>
  <c r="Q1577" i="1"/>
  <c r="Q1581" i="1"/>
  <c r="Q1585" i="1"/>
  <c r="Q1589" i="1"/>
  <c r="Q1593" i="1"/>
  <c r="Q1597" i="1"/>
  <c r="Q1601" i="1"/>
  <c r="Q1605" i="1"/>
  <c r="Q1609" i="1"/>
  <c r="Q1613" i="1"/>
  <c r="Q1617" i="1"/>
  <c r="Q1621" i="1"/>
  <c r="Q1625" i="1"/>
  <c r="Q1629" i="1"/>
  <c r="Q1633" i="1"/>
  <c r="Q1637" i="1"/>
  <c r="Q1641" i="1"/>
  <c r="Q1645" i="1"/>
  <c r="Q1649" i="1"/>
  <c r="Q1653" i="1"/>
  <c r="Q1657" i="1"/>
  <c r="Q1661" i="1"/>
  <c r="Q1665" i="1"/>
  <c r="Q1669" i="1"/>
  <c r="Q1673" i="1"/>
  <c r="Q1677" i="1"/>
  <c r="Q1681" i="1"/>
  <c r="Q1685" i="1"/>
  <c r="Q1689" i="1"/>
  <c r="Q1693" i="1"/>
  <c r="Q1697" i="1"/>
  <c r="Q1701" i="1"/>
  <c r="Q1705" i="1"/>
  <c r="Q1709" i="1"/>
  <c r="Q1713" i="1"/>
  <c r="Q1717" i="1"/>
  <c r="Q1721" i="1"/>
  <c r="Q1725" i="1"/>
  <c r="Q1729" i="1"/>
  <c r="Q1733" i="1"/>
  <c r="Q1737" i="1"/>
  <c r="Q1741" i="1"/>
  <c r="Q1745" i="1"/>
  <c r="Q1749" i="1"/>
  <c r="Q1753" i="1"/>
  <c r="Q1757" i="1"/>
  <c r="Q1761" i="1"/>
  <c r="Q1765" i="1"/>
  <c r="Q1769" i="1"/>
  <c r="Q1773" i="1"/>
  <c r="Q1777" i="1"/>
  <c r="Q1781" i="1"/>
  <c r="Q1785" i="1"/>
  <c r="Q1789" i="1"/>
  <c r="Q1793" i="1"/>
  <c r="Q1797" i="1"/>
  <c r="Q1801" i="1"/>
  <c r="Q1805" i="1"/>
  <c r="Q1809" i="1"/>
  <c r="Q1813" i="1"/>
  <c r="Q1817" i="1"/>
  <c r="Q1821" i="1"/>
  <c r="Q1825" i="1"/>
  <c r="Q1829" i="1"/>
  <c r="Q1833" i="1"/>
  <c r="Q1837" i="1"/>
  <c r="Q1841" i="1"/>
  <c r="Q1845" i="1"/>
  <c r="Q1849" i="1"/>
  <c r="Q1853" i="1"/>
  <c r="Q1857" i="1"/>
  <c r="Q1861" i="1"/>
  <c r="Q1865" i="1"/>
  <c r="Q1869" i="1"/>
  <c r="Q1873" i="1"/>
  <c r="Q1877" i="1"/>
  <c r="Q1881" i="1"/>
  <c r="Q1885" i="1"/>
  <c r="Q1889" i="1"/>
  <c r="Q1893" i="1"/>
  <c r="Q1897" i="1"/>
  <c r="Q1901" i="1"/>
  <c r="Q1905" i="1"/>
  <c r="Q1909" i="1"/>
  <c r="Q1913" i="1"/>
  <c r="Q1917" i="1"/>
  <c r="Q1921" i="1"/>
  <c r="Q1925" i="1"/>
  <c r="Q1929" i="1"/>
  <c r="Q1933" i="1"/>
  <c r="Q1937" i="1"/>
  <c r="Q1941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547" i="1"/>
  <c r="Q611" i="1"/>
  <c r="Q739" i="1"/>
  <c r="Q867" i="1"/>
  <c r="Q919" i="1"/>
  <c r="Q951" i="1"/>
  <c r="Q983" i="1"/>
  <c r="Q1015" i="1"/>
  <c r="Q1047" i="1"/>
  <c r="Q1079" i="1"/>
  <c r="Q1111" i="1"/>
  <c r="Q1143" i="1"/>
  <c r="Q1175" i="1"/>
  <c r="Q1207" i="1"/>
  <c r="Q1239" i="1"/>
  <c r="Q1271" i="1"/>
  <c r="Q1286" i="1"/>
  <c r="Q1294" i="1"/>
  <c r="Q1298" i="1"/>
  <c r="Q1306" i="1"/>
  <c r="Q1318" i="1"/>
  <c r="Q1334" i="1"/>
  <c r="Q1346" i="1"/>
  <c r="Q1354" i="1"/>
  <c r="Q1366" i="1"/>
  <c r="Q1378" i="1"/>
  <c r="Q1390" i="1"/>
  <c r="Q1402" i="1"/>
  <c r="Q1418" i="1"/>
  <c r="Q1434" i="1"/>
  <c r="Q1446" i="1"/>
  <c r="Q1458" i="1"/>
  <c r="Q1470" i="1"/>
  <c r="Q1482" i="1"/>
  <c r="Q1494" i="1"/>
  <c r="Q1502" i="1"/>
  <c r="Q1514" i="1"/>
  <c r="Q1530" i="1"/>
  <c r="Q1542" i="1"/>
  <c r="Q1554" i="1"/>
  <c r="Q1566" i="1"/>
  <c r="Q1578" i="1"/>
  <c r="Q237" i="1"/>
  <c r="Q492" i="1"/>
  <c r="Q563" i="1"/>
  <c r="Q627" i="1"/>
  <c r="Q691" i="1"/>
  <c r="Q755" i="1"/>
  <c r="Q819" i="1"/>
  <c r="Q883" i="1"/>
  <c r="Q906" i="1"/>
  <c r="Q923" i="1"/>
  <c r="Q939" i="1"/>
  <c r="Q955" i="1"/>
  <c r="Q971" i="1"/>
  <c r="Q987" i="1"/>
  <c r="Q1003" i="1"/>
  <c r="Q1019" i="1"/>
  <c r="Q1035" i="1"/>
  <c r="Q1051" i="1"/>
  <c r="Q1067" i="1"/>
  <c r="Q1083" i="1"/>
  <c r="Q1099" i="1"/>
  <c r="Q1115" i="1"/>
  <c r="Q1131" i="1"/>
  <c r="Q1147" i="1"/>
  <c r="Q1163" i="1"/>
  <c r="Q1179" i="1"/>
  <c r="Q1195" i="1"/>
  <c r="Q1211" i="1"/>
  <c r="Q1227" i="1"/>
  <c r="Q1243" i="1"/>
  <c r="Q1259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1387" i="1"/>
  <c r="Q1391" i="1"/>
  <c r="Q1395" i="1"/>
  <c r="Q1399" i="1"/>
  <c r="Q1403" i="1"/>
  <c r="Q1407" i="1"/>
  <c r="Q1411" i="1"/>
  <c r="Q1415" i="1"/>
  <c r="Q1419" i="1"/>
  <c r="Q1423" i="1"/>
  <c r="Q1427" i="1"/>
  <c r="Q1431" i="1"/>
  <c r="Q1435" i="1"/>
  <c r="Q1439" i="1"/>
  <c r="Q1443" i="1"/>
  <c r="Q1447" i="1"/>
  <c r="Q1451" i="1"/>
  <c r="Q1455" i="1"/>
  <c r="Q1459" i="1"/>
  <c r="Q1463" i="1"/>
  <c r="Q1467" i="1"/>
  <c r="Q1471" i="1"/>
  <c r="Q1475" i="1"/>
  <c r="Q1479" i="1"/>
  <c r="Q1483" i="1"/>
  <c r="Q1487" i="1"/>
  <c r="Q1491" i="1"/>
  <c r="Q1495" i="1"/>
  <c r="Q1499" i="1"/>
  <c r="Q1503" i="1"/>
  <c r="Q1507" i="1"/>
  <c r="Q1511" i="1"/>
  <c r="Q1515" i="1"/>
  <c r="Q1519" i="1"/>
  <c r="Q1523" i="1"/>
  <c r="Q1527" i="1"/>
  <c r="Q1531" i="1"/>
  <c r="Q1535" i="1"/>
  <c r="Q1539" i="1"/>
  <c r="Q1543" i="1"/>
  <c r="Q1547" i="1"/>
  <c r="Q1551" i="1"/>
  <c r="Q1555" i="1"/>
  <c r="Q1559" i="1"/>
  <c r="Q1563" i="1"/>
  <c r="Q1567" i="1"/>
  <c r="Q1571" i="1"/>
  <c r="Q1575" i="1"/>
  <c r="Q1579" i="1"/>
  <c r="Q1583" i="1"/>
  <c r="Q1587" i="1"/>
  <c r="Q1591" i="1"/>
  <c r="Q1595" i="1"/>
  <c r="Q1599" i="1"/>
  <c r="Q1603" i="1"/>
  <c r="Q1607" i="1"/>
  <c r="Q1611" i="1"/>
  <c r="Q1615" i="1"/>
  <c r="Q1619" i="1"/>
  <c r="Q1623" i="1"/>
  <c r="Q1627" i="1"/>
  <c r="Q1631" i="1"/>
  <c r="Q1635" i="1"/>
  <c r="Q1639" i="1"/>
  <c r="Q1643" i="1"/>
  <c r="Q1647" i="1"/>
  <c r="Q1651" i="1"/>
  <c r="Q1655" i="1"/>
  <c r="Q1659" i="1"/>
  <c r="Q1663" i="1"/>
  <c r="Q1667" i="1"/>
  <c r="Q1671" i="1"/>
  <c r="Q1675" i="1"/>
  <c r="Q1679" i="1"/>
  <c r="Q1683" i="1"/>
  <c r="Q1687" i="1"/>
  <c r="Q1691" i="1"/>
  <c r="Q1695" i="1"/>
  <c r="Q1699" i="1"/>
  <c r="Q1703" i="1"/>
  <c r="Q1707" i="1"/>
  <c r="Q1711" i="1"/>
  <c r="Q1715" i="1"/>
  <c r="Q1719" i="1"/>
  <c r="Q1723" i="1"/>
  <c r="Q1727" i="1"/>
  <c r="Q1731" i="1"/>
  <c r="Q1735" i="1"/>
  <c r="Q1739" i="1"/>
  <c r="Q1743" i="1"/>
  <c r="Q1747" i="1"/>
  <c r="Q1751" i="1"/>
  <c r="Q1755" i="1"/>
  <c r="Q1759" i="1"/>
  <c r="Q1763" i="1"/>
  <c r="Q1767" i="1"/>
  <c r="Q1771" i="1"/>
  <c r="Q1775" i="1"/>
  <c r="Q1779" i="1"/>
  <c r="Q1783" i="1"/>
  <c r="Q1787" i="1"/>
  <c r="Q1791" i="1"/>
  <c r="Q1795" i="1"/>
  <c r="Q1799" i="1"/>
  <c r="Q1803" i="1"/>
  <c r="Q1807" i="1"/>
  <c r="Q1811" i="1"/>
  <c r="Q1815" i="1"/>
  <c r="Q1819" i="1"/>
  <c r="Q1823" i="1"/>
  <c r="Q1827" i="1"/>
  <c r="Q1831" i="1"/>
  <c r="Q1835" i="1"/>
  <c r="Q1839" i="1"/>
  <c r="Q1843" i="1"/>
  <c r="Q1847" i="1"/>
  <c r="Q1851" i="1"/>
  <c r="Q1855" i="1"/>
  <c r="Q1859" i="1"/>
  <c r="Q1863" i="1"/>
  <c r="Q1867" i="1"/>
  <c r="Q1871" i="1"/>
  <c r="Q1875" i="1"/>
  <c r="Q1879" i="1"/>
  <c r="Q1883" i="1"/>
  <c r="Q1887" i="1"/>
  <c r="Q1891" i="1"/>
  <c r="Q1895" i="1"/>
  <c r="Q1899" i="1"/>
  <c r="Q1903" i="1"/>
  <c r="Q1907" i="1"/>
  <c r="Q1911" i="1"/>
  <c r="Q1915" i="1"/>
  <c r="Q1919" i="1"/>
  <c r="Q1923" i="1"/>
  <c r="Q1927" i="1"/>
  <c r="Q1931" i="1"/>
  <c r="Q1935" i="1"/>
  <c r="Q1939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73" i="1"/>
  <c r="Q675" i="1"/>
  <c r="Q803" i="1"/>
  <c r="Q900" i="1"/>
  <c r="Q935" i="1"/>
  <c r="Q967" i="1"/>
  <c r="Q999" i="1"/>
  <c r="Q1031" i="1"/>
  <c r="Q1063" i="1"/>
  <c r="Q1095" i="1"/>
  <c r="Q1127" i="1"/>
  <c r="Q1159" i="1"/>
  <c r="Q1191" i="1"/>
  <c r="Q1223" i="1"/>
  <c r="Q1255" i="1"/>
  <c r="Q1282" i="1"/>
  <c r="Q1290" i="1"/>
  <c r="Q1302" i="1"/>
  <c r="Q1310" i="1"/>
  <c r="Q1322" i="1"/>
  <c r="Q1330" i="1"/>
  <c r="Q1342" i="1"/>
  <c r="Q1358" i="1"/>
  <c r="Q1370" i="1"/>
  <c r="Q1382" i="1"/>
  <c r="Q1394" i="1"/>
  <c r="Q1406" i="1"/>
  <c r="Q1414" i="1"/>
  <c r="Q1426" i="1"/>
  <c r="Q1438" i="1"/>
  <c r="Q1454" i="1"/>
  <c r="Q1466" i="1"/>
  <c r="Q1478" i="1"/>
  <c r="Q1490" i="1"/>
  <c r="Q1506" i="1"/>
  <c r="Q1518" i="1"/>
  <c r="Q1526" i="1"/>
  <c r="Q1538" i="1"/>
  <c r="Q1550" i="1"/>
  <c r="Q1562" i="1"/>
  <c r="Q1574" i="1"/>
  <c r="Q1586" i="1"/>
  <c r="Q1590" i="1"/>
  <c r="Q1606" i="1"/>
  <c r="Q1622" i="1"/>
  <c r="Q1638" i="1"/>
  <c r="Q1654" i="1"/>
  <c r="Q1670" i="1"/>
  <c r="Q1686" i="1"/>
  <c r="Q1702" i="1"/>
  <c r="Q1718" i="1"/>
  <c r="Q1734" i="1"/>
  <c r="Q1750" i="1"/>
  <c r="Q1766" i="1"/>
  <c r="Q1782" i="1"/>
  <c r="Q1798" i="1"/>
  <c r="Q1814" i="1"/>
  <c r="Q1830" i="1"/>
  <c r="Q1846" i="1"/>
  <c r="Q1862" i="1"/>
  <c r="Q1878" i="1"/>
  <c r="Q1894" i="1"/>
  <c r="Q1910" i="1"/>
  <c r="Q1926" i="1"/>
  <c r="Q1942" i="1"/>
  <c r="Q1958" i="1"/>
  <c r="Q1974" i="1"/>
  <c r="Q1990" i="1"/>
  <c r="Q1614" i="1"/>
  <c r="Q1594" i="1"/>
  <c r="Q1610" i="1"/>
  <c r="Q1626" i="1"/>
  <c r="Q1642" i="1"/>
  <c r="Q1658" i="1"/>
  <c r="Q1674" i="1"/>
  <c r="Q1690" i="1"/>
  <c r="Q1706" i="1"/>
  <c r="Q1722" i="1"/>
  <c r="Q1738" i="1"/>
  <c r="Q1754" i="1"/>
  <c r="Q1770" i="1"/>
  <c r="Q1786" i="1"/>
  <c r="Q1802" i="1"/>
  <c r="Q1818" i="1"/>
  <c r="Q1834" i="1"/>
  <c r="Q1850" i="1"/>
  <c r="Q1866" i="1"/>
  <c r="Q1882" i="1"/>
  <c r="Q1898" i="1"/>
  <c r="Q1914" i="1"/>
  <c r="Q1930" i="1"/>
  <c r="Q1946" i="1"/>
  <c r="Q1962" i="1"/>
  <c r="Q1978" i="1"/>
  <c r="Q1994" i="1"/>
  <c r="Q1630" i="1"/>
  <c r="Q1662" i="1"/>
  <c r="Q1694" i="1"/>
  <c r="Q1726" i="1"/>
  <c r="Q1758" i="1"/>
  <c r="Q1774" i="1"/>
  <c r="Q1806" i="1"/>
  <c r="Q1838" i="1"/>
  <c r="Q1870" i="1"/>
  <c r="Q1902" i="1"/>
  <c r="Q1934" i="1"/>
  <c r="Q1966" i="1"/>
  <c r="Q1998" i="1"/>
  <c r="Q1602" i="1"/>
  <c r="Q1618" i="1"/>
  <c r="Q1634" i="1"/>
  <c r="Q1650" i="1"/>
  <c r="Q1666" i="1"/>
  <c r="Q1682" i="1"/>
  <c r="Q1698" i="1"/>
  <c r="Q1714" i="1"/>
  <c r="Q1730" i="1"/>
  <c r="Q1746" i="1"/>
  <c r="Q1762" i="1"/>
  <c r="Q1778" i="1"/>
  <c r="Q1794" i="1"/>
  <c r="Q1810" i="1"/>
  <c r="Q1826" i="1"/>
  <c r="Q1842" i="1"/>
  <c r="Q1858" i="1"/>
  <c r="Q1874" i="1"/>
  <c r="Q1890" i="1"/>
  <c r="Q1906" i="1"/>
  <c r="Q1922" i="1"/>
  <c r="Q1938" i="1"/>
  <c r="Q1954" i="1"/>
  <c r="Q1970" i="1"/>
  <c r="Q1986" i="1"/>
  <c r="Q1598" i="1"/>
  <c r="Q1646" i="1"/>
  <c r="Q1678" i="1"/>
  <c r="Q1710" i="1"/>
  <c r="Q1742" i="1"/>
  <c r="Q1790" i="1"/>
  <c r="Q1822" i="1"/>
  <c r="Q1854" i="1"/>
  <c r="Q1886" i="1"/>
  <c r="Q1918" i="1"/>
  <c r="Q1950" i="1"/>
  <c r="Q1982" i="1"/>
  <c r="AC15" i="1"/>
  <c r="AC19" i="1"/>
  <c r="AC23" i="1"/>
  <c r="AC43" i="1"/>
  <c r="AC47" i="1"/>
  <c r="AC51" i="1"/>
  <c r="AC55" i="1"/>
  <c r="AC59" i="1"/>
  <c r="AC63" i="1"/>
  <c r="AC67" i="1"/>
  <c r="AC71" i="1"/>
  <c r="AC75" i="1"/>
  <c r="AC79" i="1"/>
  <c r="AC83" i="1"/>
  <c r="AC87" i="1"/>
  <c r="AC91" i="1"/>
  <c r="AC95" i="1"/>
  <c r="AC99" i="1"/>
  <c r="AC103" i="1"/>
  <c r="AC107" i="1"/>
  <c r="AC111" i="1"/>
  <c r="AC115" i="1"/>
  <c r="AC119" i="1"/>
  <c r="AC123" i="1"/>
  <c r="AC127" i="1"/>
  <c r="AC131" i="1"/>
  <c r="AC135" i="1"/>
  <c r="AC139" i="1"/>
  <c r="AC143" i="1"/>
  <c r="AC147" i="1"/>
  <c r="AC151" i="1"/>
  <c r="AC155" i="1"/>
  <c r="AC159" i="1"/>
  <c r="AC163" i="1"/>
  <c r="AC167" i="1"/>
  <c r="AC171" i="1"/>
  <c r="AC175" i="1"/>
  <c r="AC179" i="1"/>
  <c r="AC183" i="1"/>
  <c r="AC187" i="1"/>
  <c r="AC191" i="1"/>
  <c r="AC195" i="1"/>
  <c r="AC199" i="1"/>
  <c r="AC203" i="1"/>
  <c r="AC207" i="1"/>
  <c r="AC211" i="1"/>
  <c r="AC215" i="1"/>
  <c r="AC219" i="1"/>
  <c r="AC227" i="1"/>
  <c r="AC231" i="1"/>
  <c r="AC235" i="1"/>
  <c r="AC239" i="1"/>
  <c r="AC243" i="1"/>
  <c r="AC247" i="1"/>
  <c r="AC251" i="1"/>
  <c r="AC255" i="1"/>
  <c r="AC259" i="1"/>
  <c r="AC263" i="1"/>
  <c r="AC267" i="1"/>
  <c r="AC271" i="1"/>
  <c r="AC275" i="1"/>
  <c r="AC279" i="1"/>
  <c r="AC283" i="1"/>
  <c r="AC287" i="1"/>
  <c r="AC291" i="1"/>
  <c r="AC295" i="1"/>
  <c r="AC299" i="1"/>
  <c r="AC303" i="1"/>
  <c r="AC307" i="1"/>
  <c r="AC311" i="1"/>
  <c r="AC315" i="1"/>
  <c r="AC319" i="1"/>
  <c r="AC323" i="1"/>
  <c r="AC327" i="1"/>
  <c r="AC331" i="1"/>
  <c r="AC335" i="1"/>
  <c r="AC339" i="1"/>
  <c r="AC343" i="1"/>
  <c r="AC347" i="1"/>
  <c r="AC351" i="1"/>
  <c r="AC355" i="1"/>
  <c r="AC359" i="1"/>
  <c r="AC363" i="1"/>
  <c r="AC367" i="1"/>
  <c r="AC371" i="1"/>
  <c r="AC375" i="1"/>
  <c r="AC379" i="1"/>
  <c r="AC383" i="1"/>
  <c r="AC387" i="1"/>
  <c r="AC391" i="1"/>
  <c r="AC395" i="1"/>
  <c r="AC399" i="1"/>
  <c r="AC403" i="1"/>
  <c r="AC407" i="1"/>
  <c r="AC411" i="1"/>
  <c r="AC415" i="1"/>
  <c r="AC419" i="1"/>
  <c r="AC423" i="1"/>
  <c r="AC431" i="1"/>
  <c r="AC435" i="1"/>
  <c r="AC439" i="1"/>
  <c r="AC443" i="1"/>
  <c r="AC447" i="1"/>
  <c r="AC451" i="1"/>
  <c r="AC459" i="1"/>
  <c r="AC467" i="1"/>
  <c r="AC479" i="1"/>
  <c r="AC483" i="1"/>
  <c r="AC487" i="1"/>
  <c r="AC491" i="1"/>
  <c r="AC495" i="1"/>
  <c r="AC499" i="1"/>
  <c r="AC503" i="1"/>
  <c r="AC507" i="1"/>
  <c r="AC12" i="1"/>
  <c r="AC16" i="1"/>
  <c r="AC20" i="1"/>
  <c r="AC24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192" i="1"/>
  <c r="AC196" i="1"/>
  <c r="AC200" i="1"/>
  <c r="AC204" i="1"/>
  <c r="AC208" i="1"/>
  <c r="AC212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296" i="1"/>
  <c r="AC300" i="1"/>
  <c r="AC304" i="1"/>
  <c r="AC308" i="1"/>
  <c r="AC312" i="1"/>
  <c r="AC316" i="1"/>
  <c r="AC320" i="1"/>
  <c r="AC324" i="1"/>
  <c r="AC328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448" i="1"/>
  <c r="AC452" i="1"/>
  <c r="AC456" i="1"/>
  <c r="AC460" i="1"/>
  <c r="AC464" i="1"/>
  <c r="AC468" i="1"/>
  <c r="AC476" i="1"/>
  <c r="AC480" i="1"/>
  <c r="AC484" i="1"/>
  <c r="AC488" i="1"/>
  <c r="AC492" i="1"/>
  <c r="AC496" i="1"/>
  <c r="AC500" i="1"/>
  <c r="AC504" i="1"/>
  <c r="AC14" i="1"/>
  <c r="AC18" i="1"/>
  <c r="AC22" i="1"/>
  <c r="AC46" i="1"/>
  <c r="AC50" i="1"/>
  <c r="AC54" i="1"/>
  <c r="AC58" i="1"/>
  <c r="AC62" i="1"/>
  <c r="AC66" i="1"/>
  <c r="AC70" i="1"/>
  <c r="AC74" i="1"/>
  <c r="AC78" i="1"/>
  <c r="AC82" i="1"/>
  <c r="AC86" i="1"/>
  <c r="AC90" i="1"/>
  <c r="AC94" i="1"/>
  <c r="AC98" i="1"/>
  <c r="AC102" i="1"/>
  <c r="AC106" i="1"/>
  <c r="AC110" i="1"/>
  <c r="AC114" i="1"/>
  <c r="AC118" i="1"/>
  <c r="AC122" i="1"/>
  <c r="AC126" i="1"/>
  <c r="AC130" i="1"/>
  <c r="AC134" i="1"/>
  <c r="AC138" i="1"/>
  <c r="AC142" i="1"/>
  <c r="AC146" i="1"/>
  <c r="AC150" i="1"/>
  <c r="AC154" i="1"/>
  <c r="AC158" i="1"/>
  <c r="AC162" i="1"/>
  <c r="AC166" i="1"/>
  <c r="AC170" i="1"/>
  <c r="AC174" i="1"/>
  <c r="AC178" i="1"/>
  <c r="AC182" i="1"/>
  <c r="AC186" i="1"/>
  <c r="AC190" i="1"/>
  <c r="AC194" i="1"/>
  <c r="AC198" i="1"/>
  <c r="AC202" i="1"/>
  <c r="AC206" i="1"/>
  <c r="AC210" i="1"/>
  <c r="AC222" i="1"/>
  <c r="AC226" i="1"/>
  <c r="AC230" i="1"/>
  <c r="AC234" i="1"/>
  <c r="AC238" i="1"/>
  <c r="AC242" i="1"/>
  <c r="AC246" i="1"/>
  <c r="AC250" i="1"/>
  <c r="AC254" i="1"/>
  <c r="AC258" i="1"/>
  <c r="AC262" i="1"/>
  <c r="AC266" i="1"/>
  <c r="AC270" i="1"/>
  <c r="AC274" i="1"/>
  <c r="AC278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0" i="1"/>
  <c r="AC334" i="1"/>
  <c r="AC338" i="1"/>
  <c r="AC342" i="1"/>
  <c r="AC346" i="1"/>
  <c r="AC350" i="1"/>
  <c r="AC354" i="1"/>
  <c r="AC358" i="1"/>
  <c r="AC362" i="1"/>
  <c r="AC366" i="1"/>
  <c r="AC370" i="1"/>
  <c r="AC374" i="1"/>
  <c r="AC378" i="1"/>
  <c r="AC382" i="1"/>
  <c r="AC386" i="1"/>
  <c r="AC390" i="1"/>
  <c r="AC394" i="1"/>
  <c r="AC398" i="1"/>
  <c r="AC402" i="1"/>
  <c r="AC406" i="1"/>
  <c r="AC410" i="1"/>
  <c r="AC414" i="1"/>
  <c r="AC418" i="1"/>
  <c r="AC422" i="1"/>
  <c r="AC430" i="1"/>
  <c r="AC434" i="1"/>
  <c r="AC438" i="1"/>
  <c r="AC442" i="1"/>
  <c r="AC446" i="1"/>
  <c r="AC450" i="1"/>
  <c r="AC454" i="1"/>
  <c r="AC458" i="1"/>
  <c r="AC462" i="1"/>
  <c r="AC466" i="1"/>
  <c r="AC470" i="1"/>
  <c r="AC478" i="1"/>
  <c r="AC482" i="1"/>
  <c r="AC486" i="1"/>
  <c r="AC490" i="1"/>
  <c r="AC494" i="1"/>
  <c r="AC498" i="1"/>
  <c r="AC502" i="1"/>
  <c r="AC21" i="1"/>
  <c r="AC69" i="1"/>
  <c r="AC85" i="1"/>
  <c r="AC101" i="1"/>
  <c r="AC117" i="1"/>
  <c r="AC133" i="1"/>
  <c r="AC149" i="1"/>
  <c r="AC165" i="1"/>
  <c r="AC181" i="1"/>
  <c r="AC197" i="1"/>
  <c r="AC213" i="1"/>
  <c r="AC229" i="1"/>
  <c r="AC245" i="1"/>
  <c r="AC261" i="1"/>
  <c r="AC277" i="1"/>
  <c r="AC293" i="1"/>
  <c r="AC309" i="1"/>
  <c r="AC325" i="1"/>
  <c r="AC341" i="1"/>
  <c r="AC357" i="1"/>
  <c r="AC373" i="1"/>
  <c r="AC389" i="1"/>
  <c r="AC405" i="1"/>
  <c r="AC421" i="1"/>
  <c r="AC437" i="1"/>
  <c r="AC453" i="1"/>
  <c r="AC469" i="1"/>
  <c r="AC485" i="1"/>
  <c r="AC501" i="1"/>
  <c r="AC509" i="1"/>
  <c r="AC513" i="1"/>
  <c r="AC517" i="1"/>
  <c r="AC521" i="1"/>
  <c r="AC525" i="1"/>
  <c r="AC529" i="1"/>
  <c r="AC533" i="1"/>
  <c r="AC537" i="1"/>
  <c r="AC541" i="1"/>
  <c r="AC545" i="1"/>
  <c r="AC549" i="1"/>
  <c r="AC553" i="1"/>
  <c r="AC557" i="1"/>
  <c r="AC561" i="1"/>
  <c r="AC565" i="1"/>
  <c r="AC569" i="1"/>
  <c r="AC573" i="1"/>
  <c r="AC577" i="1"/>
  <c r="AC581" i="1"/>
  <c r="AC585" i="1"/>
  <c r="AC589" i="1"/>
  <c r="AC593" i="1"/>
  <c r="AC597" i="1"/>
  <c r="AC601" i="1"/>
  <c r="AC609" i="1"/>
  <c r="AC621" i="1"/>
  <c r="AC625" i="1"/>
  <c r="AC633" i="1"/>
  <c r="AC637" i="1"/>
  <c r="AC641" i="1"/>
  <c r="AC645" i="1"/>
  <c r="AC649" i="1"/>
  <c r="AC653" i="1"/>
  <c r="AC657" i="1"/>
  <c r="AC661" i="1"/>
  <c r="AC665" i="1"/>
  <c r="AC669" i="1"/>
  <c r="AC673" i="1"/>
  <c r="AC677" i="1"/>
  <c r="AC681" i="1"/>
  <c r="AC685" i="1"/>
  <c r="AC689" i="1"/>
  <c r="AC693" i="1"/>
  <c r="AC697" i="1"/>
  <c r="AC701" i="1"/>
  <c r="AC705" i="1"/>
  <c r="AC709" i="1"/>
  <c r="AC713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1" i="1"/>
  <c r="AC785" i="1"/>
  <c r="AC789" i="1"/>
  <c r="AC793" i="1"/>
  <c r="AC797" i="1"/>
  <c r="AC801" i="1"/>
  <c r="AC805" i="1"/>
  <c r="AC809" i="1"/>
  <c r="AC813" i="1"/>
  <c r="AC817" i="1"/>
  <c r="AC821" i="1"/>
  <c r="AC825" i="1"/>
  <c r="AC829" i="1"/>
  <c r="AC833" i="1"/>
  <c r="AC837" i="1"/>
  <c r="AC845" i="1"/>
  <c r="AC849" i="1"/>
  <c r="AC857" i="1"/>
  <c r="AC861" i="1"/>
  <c r="AC865" i="1"/>
  <c r="AC869" i="1"/>
  <c r="AC873" i="1"/>
  <c r="AC877" i="1"/>
  <c r="AC881" i="1"/>
  <c r="AC885" i="1"/>
  <c r="AC889" i="1"/>
  <c r="AC893" i="1"/>
  <c r="AC897" i="1"/>
  <c r="AC901" i="1"/>
  <c r="AC905" i="1"/>
  <c r="AC909" i="1"/>
  <c r="AC913" i="1"/>
  <c r="AC41" i="1"/>
  <c r="AC57" i="1"/>
  <c r="AC73" i="1"/>
  <c r="AC89" i="1"/>
  <c r="AC105" i="1"/>
  <c r="AC121" i="1"/>
  <c r="AC137" i="1"/>
  <c r="AC153" i="1"/>
  <c r="AC169" i="1"/>
  <c r="AC185" i="1"/>
  <c r="AC201" i="1"/>
  <c r="AC217" i="1"/>
  <c r="AC233" i="1"/>
  <c r="AC249" i="1"/>
  <c r="AC265" i="1"/>
  <c r="AC281" i="1"/>
  <c r="AC297" i="1"/>
  <c r="AC313" i="1"/>
  <c r="AC329" i="1"/>
  <c r="AC345" i="1"/>
  <c r="AC361" i="1"/>
  <c r="AC377" i="1"/>
  <c r="AC393" i="1"/>
  <c r="AC409" i="1"/>
  <c r="AC425" i="1"/>
  <c r="AC441" i="1"/>
  <c r="AC457" i="1"/>
  <c r="AC489" i="1"/>
  <c r="AC505" i="1"/>
  <c r="AC510" i="1"/>
  <c r="AC514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30" i="1"/>
  <c r="AC634" i="1"/>
  <c r="AC638" i="1"/>
  <c r="AC642" i="1"/>
  <c r="AC646" i="1"/>
  <c r="AC650" i="1"/>
  <c r="AC654" i="1"/>
  <c r="AC658" i="1"/>
  <c r="AC662" i="1"/>
  <c r="AC666" i="1"/>
  <c r="AC670" i="1"/>
  <c r="AC674" i="1"/>
  <c r="AC678" i="1"/>
  <c r="AC682" i="1"/>
  <c r="AC686" i="1"/>
  <c r="AC690" i="1"/>
  <c r="AC694" i="1"/>
  <c r="AC698" i="1"/>
  <c r="AC702" i="1"/>
  <c r="AC706" i="1"/>
  <c r="AC710" i="1"/>
  <c r="AC722" i="1"/>
  <c r="AC730" i="1"/>
  <c r="AC734" i="1"/>
  <c r="AC738" i="1"/>
  <c r="AC742" i="1"/>
  <c r="AC746" i="1"/>
  <c r="AC750" i="1"/>
  <c r="AC754" i="1"/>
  <c r="AC758" i="1"/>
  <c r="AC762" i="1"/>
  <c r="AC766" i="1"/>
  <c r="AC770" i="1"/>
  <c r="AC774" i="1"/>
  <c r="AC778" i="1"/>
  <c r="AC782" i="1"/>
  <c r="AC786" i="1"/>
  <c r="AC790" i="1"/>
  <c r="AC794" i="1"/>
  <c r="AC798" i="1"/>
  <c r="AC802" i="1"/>
  <c r="AC806" i="1"/>
  <c r="AC810" i="1"/>
  <c r="AC814" i="1"/>
  <c r="AC818" i="1"/>
  <c r="AC822" i="1"/>
  <c r="AC826" i="1"/>
  <c r="AC830" i="1"/>
  <c r="AC834" i="1"/>
  <c r="AC838" i="1"/>
  <c r="AC842" i="1"/>
  <c r="AC850" i="1"/>
  <c r="AC854" i="1"/>
  <c r="AC858" i="1"/>
  <c r="AC862" i="1"/>
  <c r="AC866" i="1"/>
  <c r="AC870" i="1"/>
  <c r="AC874" i="1"/>
  <c r="AC878" i="1"/>
  <c r="AC882" i="1"/>
  <c r="AC886" i="1"/>
  <c r="AC17" i="1"/>
  <c r="AC49" i="1"/>
  <c r="AC65" i="1"/>
  <c r="AC81" i="1"/>
  <c r="AC97" i="1"/>
  <c r="AC113" i="1"/>
  <c r="AC129" i="1"/>
  <c r="AC145" i="1"/>
  <c r="AC161" i="1"/>
  <c r="AC177" i="1"/>
  <c r="AC193" i="1"/>
  <c r="AC209" i="1"/>
  <c r="AC225" i="1"/>
  <c r="AC241" i="1"/>
  <c r="AC257" i="1"/>
  <c r="AC273" i="1"/>
  <c r="AC289" i="1"/>
  <c r="AC305" i="1"/>
  <c r="AC321" i="1"/>
  <c r="AC337" i="1"/>
  <c r="AC353" i="1"/>
  <c r="AC369" i="1"/>
  <c r="AC385" i="1"/>
  <c r="AC401" i="1"/>
  <c r="AC417" i="1"/>
  <c r="AC433" i="1"/>
  <c r="AC449" i="1"/>
  <c r="AC465" i="1"/>
  <c r="AC481" i="1"/>
  <c r="AC497" i="1"/>
  <c r="AC508" i="1"/>
  <c r="AC512" i="1"/>
  <c r="AC516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588" i="1"/>
  <c r="AC592" i="1"/>
  <c r="AC596" i="1"/>
  <c r="AC600" i="1"/>
  <c r="AC604" i="1"/>
  <c r="AC632" i="1"/>
  <c r="AC636" i="1"/>
  <c r="AC640" i="1"/>
  <c r="AC644" i="1"/>
  <c r="AC648" i="1"/>
  <c r="AC652" i="1"/>
  <c r="AC656" i="1"/>
  <c r="AC660" i="1"/>
  <c r="AC664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8" i="1"/>
  <c r="AC732" i="1"/>
  <c r="AC736" i="1"/>
  <c r="AC740" i="1"/>
  <c r="AC744" i="1"/>
  <c r="AC748" i="1"/>
  <c r="AC752" i="1"/>
  <c r="AC756" i="1"/>
  <c r="AC760" i="1"/>
  <c r="AC764" i="1"/>
  <c r="AC768" i="1"/>
  <c r="AC772" i="1"/>
  <c r="AC776" i="1"/>
  <c r="AC780" i="1"/>
  <c r="AC784" i="1"/>
  <c r="AC788" i="1"/>
  <c r="AC792" i="1"/>
  <c r="AC796" i="1"/>
  <c r="AC800" i="1"/>
  <c r="AC804" i="1"/>
  <c r="AC808" i="1"/>
  <c r="AC812" i="1"/>
  <c r="AC816" i="1"/>
  <c r="AC820" i="1"/>
  <c r="AC824" i="1"/>
  <c r="AC828" i="1"/>
  <c r="AC832" i="1"/>
  <c r="AC836" i="1"/>
  <c r="AC840" i="1"/>
  <c r="AC844" i="1"/>
  <c r="AC848" i="1"/>
  <c r="AC852" i="1"/>
  <c r="AC856" i="1"/>
  <c r="AC864" i="1"/>
  <c r="AC868" i="1"/>
  <c r="AC872" i="1"/>
  <c r="AC876" i="1"/>
  <c r="AC880" i="1"/>
  <c r="AC884" i="1"/>
  <c r="AC888" i="1"/>
  <c r="AC13" i="1"/>
  <c r="AC77" i="1"/>
  <c r="AC141" i="1"/>
  <c r="AC205" i="1"/>
  <c r="AC269" i="1"/>
  <c r="AC333" i="1"/>
  <c r="AC397" i="1"/>
  <c r="AC461" i="1"/>
  <c r="AC511" i="1"/>
  <c r="AC527" i="1"/>
  <c r="AC543" i="1"/>
  <c r="AC559" i="1"/>
  <c r="AC575" i="1"/>
  <c r="AC591" i="1"/>
  <c r="AC639" i="1"/>
  <c r="AC655" i="1"/>
  <c r="AC671" i="1"/>
  <c r="AC687" i="1"/>
  <c r="AC703" i="1"/>
  <c r="AC719" i="1"/>
  <c r="AC735" i="1"/>
  <c r="AC751" i="1"/>
  <c r="AC767" i="1"/>
  <c r="AC783" i="1"/>
  <c r="AC799" i="1"/>
  <c r="AC815" i="1"/>
  <c r="AC831" i="1"/>
  <c r="AC847" i="1"/>
  <c r="AC863" i="1"/>
  <c r="AC879" i="1"/>
  <c r="AC891" i="1"/>
  <c r="AC896" i="1"/>
  <c r="AC902" i="1"/>
  <c r="AC907" i="1"/>
  <c r="AC912" i="1"/>
  <c r="AC917" i="1"/>
  <c r="AC921" i="1"/>
  <c r="AC929" i="1"/>
  <c r="AC933" i="1"/>
  <c r="AC937" i="1"/>
  <c r="AC941" i="1"/>
  <c r="AC945" i="1"/>
  <c r="AC953" i="1"/>
  <c r="AC961" i="1"/>
  <c r="AC969" i="1"/>
  <c r="AC985" i="1"/>
  <c r="AC1001" i="1"/>
  <c r="AC1013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1" i="1"/>
  <c r="AC1085" i="1"/>
  <c r="AC1089" i="1"/>
  <c r="AC1093" i="1"/>
  <c r="AC1097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49" i="1"/>
  <c r="AC1153" i="1"/>
  <c r="AC1157" i="1"/>
  <c r="AC1161" i="1"/>
  <c r="AC1165" i="1"/>
  <c r="AC1169" i="1"/>
  <c r="AC1173" i="1"/>
  <c r="AC1177" i="1"/>
  <c r="AC1181" i="1"/>
  <c r="AC1197" i="1"/>
  <c r="AC1201" i="1"/>
  <c r="AC1205" i="1"/>
  <c r="AC1209" i="1"/>
  <c r="AC1213" i="1"/>
  <c r="AC1217" i="1"/>
  <c r="AC1221" i="1"/>
  <c r="AC1225" i="1"/>
  <c r="AC1229" i="1"/>
  <c r="AC1233" i="1"/>
  <c r="AC1237" i="1"/>
  <c r="AC1241" i="1"/>
  <c r="AC1245" i="1"/>
  <c r="AC1249" i="1"/>
  <c r="AC1253" i="1"/>
  <c r="AC1257" i="1"/>
  <c r="AC1297" i="1"/>
  <c r="AC1301" i="1"/>
  <c r="AC1305" i="1"/>
  <c r="AC1309" i="1"/>
  <c r="AC93" i="1"/>
  <c r="AC157" i="1"/>
  <c r="AC221" i="1"/>
  <c r="AC285" i="1"/>
  <c r="AC349" i="1"/>
  <c r="AC413" i="1"/>
  <c r="AC477" i="1"/>
  <c r="AC515" i="1"/>
  <c r="AC531" i="1"/>
  <c r="AC547" i="1"/>
  <c r="AC563" i="1"/>
  <c r="AC579" i="1"/>
  <c r="AC595" i="1"/>
  <c r="AC643" i="1"/>
  <c r="AC659" i="1"/>
  <c r="AC675" i="1"/>
  <c r="AC691" i="1"/>
  <c r="AC707" i="1"/>
  <c r="AC739" i="1"/>
  <c r="AC755" i="1"/>
  <c r="AC771" i="1"/>
  <c r="AC787" i="1"/>
  <c r="AC803" i="1"/>
  <c r="AC819" i="1"/>
  <c r="AC835" i="1"/>
  <c r="AC851" i="1"/>
  <c r="AC883" i="1"/>
  <c r="AC892" i="1"/>
  <c r="AC898" i="1"/>
  <c r="AC903" i="1"/>
  <c r="AC908" i="1"/>
  <c r="AC914" i="1"/>
  <c r="AC918" i="1"/>
  <c r="AC922" i="1"/>
  <c r="AC934" i="1"/>
  <c r="AC938" i="1"/>
  <c r="AC946" i="1"/>
  <c r="AC954" i="1"/>
  <c r="AC970" i="1"/>
  <c r="AC974" i="1"/>
  <c r="AC990" i="1"/>
  <c r="AC998" i="1"/>
  <c r="AC1002" i="1"/>
  <c r="AC1010" i="1"/>
  <c r="AC1014" i="1"/>
  <c r="AC1022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2" i="1"/>
  <c r="AC1086" i="1"/>
  <c r="AC1090" i="1"/>
  <c r="AC1094" i="1"/>
  <c r="AC1098" i="1"/>
  <c r="AC1102" i="1"/>
  <c r="AC1106" i="1"/>
  <c r="AC1110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0" i="1"/>
  <c r="AC1254" i="1"/>
  <c r="AC1258" i="1"/>
  <c r="AC61" i="1"/>
  <c r="AC125" i="1"/>
  <c r="AC189" i="1"/>
  <c r="AC253" i="1"/>
  <c r="AC317" i="1"/>
  <c r="AC381" i="1"/>
  <c r="AC445" i="1"/>
  <c r="AC506" i="1"/>
  <c r="AC523" i="1"/>
  <c r="AC539" i="1"/>
  <c r="AC555" i="1"/>
  <c r="AC571" i="1"/>
  <c r="AC587" i="1"/>
  <c r="AC603" i="1"/>
  <c r="AC635" i="1"/>
  <c r="AC651" i="1"/>
  <c r="AC667" i="1"/>
  <c r="AC683" i="1"/>
  <c r="AC699" i="1"/>
  <c r="AC731" i="1"/>
  <c r="AC747" i="1"/>
  <c r="AC763" i="1"/>
  <c r="AC779" i="1"/>
  <c r="AC795" i="1"/>
  <c r="AC811" i="1"/>
  <c r="AC827" i="1"/>
  <c r="AC843" i="1"/>
  <c r="AC859" i="1"/>
  <c r="AC875" i="1"/>
  <c r="AC890" i="1"/>
  <c r="AC895" i="1"/>
  <c r="AC900" i="1"/>
  <c r="AC906" i="1"/>
  <c r="AC911" i="1"/>
  <c r="AC916" i="1"/>
  <c r="AC920" i="1"/>
  <c r="AC928" i="1"/>
  <c r="AC932" i="1"/>
  <c r="AC940" i="1"/>
  <c r="AC944" i="1"/>
  <c r="AC948" i="1"/>
  <c r="AC952" i="1"/>
  <c r="AC956" i="1"/>
  <c r="AC960" i="1"/>
  <c r="AC976" i="1"/>
  <c r="AC980" i="1"/>
  <c r="AC984" i="1"/>
  <c r="AC992" i="1"/>
  <c r="AC996" i="1"/>
  <c r="AC1004" i="1"/>
  <c r="AC1008" i="1"/>
  <c r="AC1020" i="1"/>
  <c r="AC1024" i="1"/>
  <c r="AC1032" i="1"/>
  <c r="AC1036" i="1"/>
  <c r="AC1040" i="1"/>
  <c r="AC1044" i="1"/>
  <c r="AC1048" i="1"/>
  <c r="AC1052" i="1"/>
  <c r="AC1056" i="1"/>
  <c r="AC1060" i="1"/>
  <c r="AC1064" i="1"/>
  <c r="AC1068" i="1"/>
  <c r="AC1072" i="1"/>
  <c r="AC1076" i="1"/>
  <c r="AC1080" i="1"/>
  <c r="AC1084" i="1"/>
  <c r="AC1088" i="1"/>
  <c r="AC1092" i="1"/>
  <c r="AC1096" i="1"/>
  <c r="AC1100" i="1"/>
  <c r="AC1104" i="1"/>
  <c r="AC1120" i="1"/>
  <c r="AC1124" i="1"/>
  <c r="AC1128" i="1"/>
  <c r="AC1132" i="1"/>
  <c r="AC1136" i="1"/>
  <c r="AC1140" i="1"/>
  <c r="AC1144" i="1"/>
  <c r="AC1148" i="1"/>
  <c r="AC1152" i="1"/>
  <c r="AC1156" i="1"/>
  <c r="AC1160" i="1"/>
  <c r="AC1164" i="1"/>
  <c r="AC1168" i="1"/>
  <c r="AC1172" i="1"/>
  <c r="AC1176" i="1"/>
  <c r="AC1180" i="1"/>
  <c r="AC1184" i="1"/>
  <c r="AC1192" i="1"/>
  <c r="AC1196" i="1"/>
  <c r="AC1200" i="1"/>
  <c r="AC1204" i="1"/>
  <c r="AC1208" i="1"/>
  <c r="AC1212" i="1"/>
  <c r="AC1216" i="1"/>
  <c r="AC1220" i="1"/>
  <c r="AC1224" i="1"/>
  <c r="AC1228" i="1"/>
  <c r="AC1232" i="1"/>
  <c r="AC1236" i="1"/>
  <c r="AC1240" i="1"/>
  <c r="AC1244" i="1"/>
  <c r="AC1248" i="1"/>
  <c r="AC1252" i="1"/>
  <c r="AC1256" i="1"/>
  <c r="AC1268" i="1"/>
  <c r="AC45" i="1"/>
  <c r="AC301" i="1"/>
  <c r="AC519" i="1"/>
  <c r="AC583" i="1"/>
  <c r="AC647" i="1"/>
  <c r="AC711" i="1"/>
  <c r="AC775" i="1"/>
  <c r="AC839" i="1"/>
  <c r="AC894" i="1"/>
  <c r="AC915" i="1"/>
  <c r="AC931" i="1"/>
  <c r="AC947" i="1"/>
  <c r="AC979" i="1"/>
  <c r="AC1043" i="1"/>
  <c r="AC1059" i="1"/>
  <c r="AC1075" i="1"/>
  <c r="AC1091" i="1"/>
  <c r="AC1107" i="1"/>
  <c r="AC1123" i="1"/>
  <c r="AC1139" i="1"/>
  <c r="AC1155" i="1"/>
  <c r="AC1171" i="1"/>
  <c r="AC1187" i="1"/>
  <c r="AC1203" i="1"/>
  <c r="AC1219" i="1"/>
  <c r="AC1235" i="1"/>
  <c r="AC1251" i="1"/>
  <c r="AC1267" i="1"/>
  <c r="AC1279" i="1"/>
  <c r="AC1295" i="1"/>
  <c r="AC1300" i="1"/>
  <c r="AC1306" i="1"/>
  <c r="AC1311" i="1"/>
  <c r="AC1315" i="1"/>
  <c r="AC1319" i="1"/>
  <c r="AC1323" i="1"/>
  <c r="AC1327" i="1"/>
  <c r="AC1331" i="1"/>
  <c r="AC1343" i="1"/>
  <c r="AC1351" i="1"/>
  <c r="AC1359" i="1"/>
  <c r="AC1371" i="1"/>
  <c r="AC1375" i="1"/>
  <c r="AC1391" i="1"/>
  <c r="AC1395" i="1"/>
  <c r="AC1399" i="1"/>
  <c r="AC1403" i="1"/>
  <c r="AC1407" i="1"/>
  <c r="AC1411" i="1"/>
  <c r="AC1415" i="1"/>
  <c r="AC1419" i="1"/>
  <c r="AC1423" i="1"/>
  <c r="AC1427" i="1"/>
  <c r="AC1431" i="1"/>
  <c r="AC1435" i="1"/>
  <c r="AC1439" i="1"/>
  <c r="AC1443" i="1"/>
  <c r="AC1447" i="1"/>
  <c r="AC1451" i="1"/>
  <c r="AC1455" i="1"/>
  <c r="AC1459" i="1"/>
  <c r="AC1463" i="1"/>
  <c r="AC1467" i="1"/>
  <c r="AC1471" i="1"/>
  <c r="AC1475" i="1"/>
  <c r="AC1479" i="1"/>
  <c r="AC1483" i="1"/>
  <c r="AC1487" i="1"/>
  <c r="AC1491" i="1"/>
  <c r="AC1495" i="1"/>
  <c r="AC1499" i="1"/>
  <c r="AC1503" i="1"/>
  <c r="AC1507" i="1"/>
  <c r="AC1511" i="1"/>
  <c r="AC1515" i="1"/>
  <c r="AC1519" i="1"/>
  <c r="AC1523" i="1"/>
  <c r="AC1527" i="1"/>
  <c r="AC1531" i="1"/>
  <c r="AC1535" i="1"/>
  <c r="AC1539" i="1"/>
  <c r="AC1543" i="1"/>
  <c r="AC1547" i="1"/>
  <c r="AC1551" i="1"/>
  <c r="AC1555" i="1"/>
  <c r="AC1559" i="1"/>
  <c r="AC1563" i="1"/>
  <c r="AC1567" i="1"/>
  <c r="AC1571" i="1"/>
  <c r="AC1575" i="1"/>
  <c r="AC1579" i="1"/>
  <c r="AC1583" i="1"/>
  <c r="AC1587" i="1"/>
  <c r="AC1591" i="1"/>
  <c r="AC1595" i="1"/>
  <c r="AC1599" i="1"/>
  <c r="AC1603" i="1"/>
  <c r="AC1607" i="1"/>
  <c r="AC1611" i="1"/>
  <c r="AC1615" i="1"/>
  <c r="AC1627" i="1"/>
  <c r="AC1631" i="1"/>
  <c r="AC1635" i="1"/>
  <c r="AC1639" i="1"/>
  <c r="AC1643" i="1"/>
  <c r="AC1647" i="1"/>
  <c r="AC1651" i="1"/>
  <c r="AC1655" i="1"/>
  <c r="AC1659" i="1"/>
  <c r="AC1663" i="1"/>
  <c r="AC1667" i="1"/>
  <c r="AC1671" i="1"/>
  <c r="AC1675" i="1"/>
  <c r="AC1683" i="1"/>
  <c r="AC1687" i="1"/>
  <c r="AC1691" i="1"/>
  <c r="AC1695" i="1"/>
  <c r="AC1699" i="1"/>
  <c r="AC1703" i="1"/>
  <c r="AC1707" i="1"/>
  <c r="AC1711" i="1"/>
  <c r="AC1715" i="1"/>
  <c r="AC1719" i="1"/>
  <c r="AC1723" i="1"/>
  <c r="AC1727" i="1"/>
  <c r="AC1731" i="1"/>
  <c r="AC1735" i="1"/>
  <c r="AC1739" i="1"/>
  <c r="AC1743" i="1"/>
  <c r="AC1747" i="1"/>
  <c r="AC1751" i="1"/>
  <c r="AC1755" i="1"/>
  <c r="AC1759" i="1"/>
  <c r="AC1763" i="1"/>
  <c r="AC1767" i="1"/>
  <c r="AC1771" i="1"/>
  <c r="AC1775" i="1"/>
  <c r="AC1779" i="1"/>
  <c r="AC1783" i="1"/>
  <c r="AC1787" i="1"/>
  <c r="AC1791" i="1"/>
  <c r="AC1795" i="1"/>
  <c r="AC1799" i="1"/>
  <c r="AC1803" i="1"/>
  <c r="AC1807" i="1"/>
  <c r="AC1811" i="1"/>
  <c r="AC1815" i="1"/>
  <c r="AC1819" i="1"/>
  <c r="AC1823" i="1"/>
  <c r="AC1827" i="1"/>
  <c r="AC1831" i="1"/>
  <c r="AC1835" i="1"/>
  <c r="AC1839" i="1"/>
  <c r="AC1847" i="1"/>
  <c r="AC1851" i="1"/>
  <c r="AC1855" i="1"/>
  <c r="AC1859" i="1"/>
  <c r="AC1863" i="1"/>
  <c r="AC1867" i="1"/>
  <c r="AC1871" i="1"/>
  <c r="AC1875" i="1"/>
  <c r="AC1879" i="1"/>
  <c r="AC1883" i="1"/>
  <c r="AC1887" i="1"/>
  <c r="AC1891" i="1"/>
  <c r="AC1895" i="1"/>
  <c r="AC1903" i="1"/>
  <c r="AC1907" i="1"/>
  <c r="AC1911" i="1"/>
  <c r="AC1915" i="1"/>
  <c r="AC1919" i="1"/>
  <c r="AC1923" i="1"/>
  <c r="AC1927" i="1"/>
  <c r="AC1931" i="1"/>
  <c r="AC1935" i="1"/>
  <c r="AC1939" i="1"/>
  <c r="AC1943" i="1"/>
  <c r="AC1947" i="1"/>
  <c r="AC1951" i="1"/>
  <c r="AC1955" i="1"/>
  <c r="AC1959" i="1"/>
  <c r="AC1963" i="1"/>
  <c r="AC1967" i="1"/>
  <c r="AC1971" i="1"/>
  <c r="AC1975" i="1"/>
  <c r="AC1983" i="1"/>
  <c r="AC1987" i="1"/>
  <c r="AC1991" i="1"/>
  <c r="AC1995" i="1"/>
  <c r="AC551" i="1"/>
  <c r="AC955" i="1"/>
  <c r="AC1035" i="1"/>
  <c r="AC1099" i="1"/>
  <c r="AC1163" i="1"/>
  <c r="AC1211" i="1"/>
  <c r="AC1303" i="1"/>
  <c r="AC1313" i="1"/>
  <c r="AC1325" i="1"/>
  <c r="AC1349" i="1"/>
  <c r="AC1361" i="1"/>
  <c r="AC1373" i="1"/>
  <c r="AC1397" i="1"/>
  <c r="AC1409" i="1"/>
  <c r="AC1421" i="1"/>
  <c r="AC1433" i="1"/>
  <c r="AC1445" i="1"/>
  <c r="AC1457" i="1"/>
  <c r="AC1469" i="1"/>
  <c r="AC1481" i="1"/>
  <c r="AC1493" i="1"/>
  <c r="AC1505" i="1"/>
  <c r="AC1517" i="1"/>
  <c r="AC1529" i="1"/>
  <c r="AC1541" i="1"/>
  <c r="AC1553" i="1"/>
  <c r="AC1565" i="1"/>
  <c r="AC1577" i="1"/>
  <c r="AC1589" i="1"/>
  <c r="AC1601" i="1"/>
  <c r="AC1613" i="1"/>
  <c r="AC1625" i="1"/>
  <c r="AC1637" i="1"/>
  <c r="AC1649" i="1"/>
  <c r="AC1661" i="1"/>
  <c r="AC1673" i="1"/>
  <c r="AC109" i="1"/>
  <c r="AC365" i="1"/>
  <c r="AC535" i="1"/>
  <c r="AC599" i="1"/>
  <c r="AC663" i="1"/>
  <c r="AC791" i="1"/>
  <c r="AC855" i="1"/>
  <c r="AC899" i="1"/>
  <c r="AC919" i="1"/>
  <c r="AC951" i="1"/>
  <c r="AC1015" i="1"/>
  <c r="AC1031" i="1"/>
  <c r="AC1047" i="1"/>
  <c r="AC1063" i="1"/>
  <c r="AC1079" i="1"/>
  <c r="AC1095" i="1"/>
  <c r="AC1111" i="1"/>
  <c r="AC1127" i="1"/>
  <c r="AC1143" i="1"/>
  <c r="AC1159" i="1"/>
  <c r="AC1175" i="1"/>
  <c r="AC1191" i="1"/>
  <c r="AC1207" i="1"/>
  <c r="AC1223" i="1"/>
  <c r="AC1239" i="1"/>
  <c r="AC1255" i="1"/>
  <c r="AC1296" i="1"/>
  <c r="AC1302" i="1"/>
  <c r="AC1307" i="1"/>
  <c r="AC1312" i="1"/>
  <c r="AC1316" i="1"/>
  <c r="AC1320" i="1"/>
  <c r="AC1324" i="1"/>
  <c r="AC1328" i="1"/>
  <c r="AC1332" i="1"/>
  <c r="AC1344" i="1"/>
  <c r="AC1356" i="1"/>
  <c r="AC1364" i="1"/>
  <c r="AC1368" i="1"/>
  <c r="AC1372" i="1"/>
  <c r="AC1392" i="1"/>
  <c r="AC1396" i="1"/>
  <c r="AC1400" i="1"/>
  <c r="AC1404" i="1"/>
  <c r="AC1408" i="1"/>
  <c r="AC1412" i="1"/>
  <c r="AC1416" i="1"/>
  <c r="AC1420" i="1"/>
  <c r="AC1424" i="1"/>
  <c r="AC1428" i="1"/>
  <c r="AC1432" i="1"/>
  <c r="AC1436" i="1"/>
  <c r="AC1440" i="1"/>
  <c r="AC1444" i="1"/>
  <c r="AC1448" i="1"/>
  <c r="AC1452" i="1"/>
  <c r="AC1456" i="1"/>
  <c r="AC1460" i="1"/>
  <c r="AC1464" i="1"/>
  <c r="AC1468" i="1"/>
  <c r="AC1472" i="1"/>
  <c r="AC1476" i="1"/>
  <c r="AC1480" i="1"/>
  <c r="AC1484" i="1"/>
  <c r="AC1488" i="1"/>
  <c r="AC1492" i="1"/>
  <c r="AC1496" i="1"/>
  <c r="AC1500" i="1"/>
  <c r="AC1504" i="1"/>
  <c r="AC1508" i="1"/>
  <c r="AC1512" i="1"/>
  <c r="AC1516" i="1"/>
  <c r="AC1520" i="1"/>
  <c r="AC1524" i="1"/>
  <c r="AC1528" i="1"/>
  <c r="AC1532" i="1"/>
  <c r="AC1536" i="1"/>
  <c r="AC1540" i="1"/>
  <c r="AC1544" i="1"/>
  <c r="AC1548" i="1"/>
  <c r="AC1552" i="1"/>
  <c r="AC1556" i="1"/>
  <c r="AC1560" i="1"/>
  <c r="AC1564" i="1"/>
  <c r="AC1568" i="1"/>
  <c r="AC1572" i="1"/>
  <c r="AC1576" i="1"/>
  <c r="AC1580" i="1"/>
  <c r="AC1584" i="1"/>
  <c r="AC1588" i="1"/>
  <c r="AC1592" i="1"/>
  <c r="AC1596" i="1"/>
  <c r="AC1600" i="1"/>
  <c r="AC1604" i="1"/>
  <c r="AC1608" i="1"/>
  <c r="AC1612" i="1"/>
  <c r="AC1616" i="1"/>
  <c r="AC1620" i="1"/>
  <c r="AC1624" i="1"/>
  <c r="AC1628" i="1"/>
  <c r="AC1632" i="1"/>
  <c r="AC1636" i="1"/>
  <c r="AC1640" i="1"/>
  <c r="AC1644" i="1"/>
  <c r="AC1648" i="1"/>
  <c r="AC1652" i="1"/>
  <c r="AC1656" i="1"/>
  <c r="AC1660" i="1"/>
  <c r="AC1664" i="1"/>
  <c r="AC1668" i="1"/>
  <c r="AC1672" i="1"/>
  <c r="AC1676" i="1"/>
  <c r="AC1680" i="1"/>
  <c r="AC1684" i="1"/>
  <c r="AC1688" i="1"/>
  <c r="AC1692" i="1"/>
  <c r="AC1696" i="1"/>
  <c r="AC1700" i="1"/>
  <c r="AC1704" i="1"/>
  <c r="AC1708" i="1"/>
  <c r="AC1712" i="1"/>
  <c r="AC1716" i="1"/>
  <c r="AC1720" i="1"/>
  <c r="AC1724" i="1"/>
  <c r="AC1728" i="1"/>
  <c r="AC1732" i="1"/>
  <c r="AC1736" i="1"/>
  <c r="AC1740" i="1"/>
  <c r="AC1744" i="1"/>
  <c r="AC1748" i="1"/>
  <c r="AC1752" i="1"/>
  <c r="AC1756" i="1"/>
  <c r="AC1760" i="1"/>
  <c r="AC1764" i="1"/>
  <c r="AC1768" i="1"/>
  <c r="AC1772" i="1"/>
  <c r="AC1776" i="1"/>
  <c r="AC1780" i="1"/>
  <c r="AC1784" i="1"/>
  <c r="AC1788" i="1"/>
  <c r="AC1792" i="1"/>
  <c r="AC1796" i="1"/>
  <c r="AC1800" i="1"/>
  <c r="AC1804" i="1"/>
  <c r="AC1808" i="1"/>
  <c r="AC1812" i="1"/>
  <c r="AC1816" i="1"/>
  <c r="AC1820" i="1"/>
  <c r="AC1824" i="1"/>
  <c r="AC1828" i="1"/>
  <c r="AC1832" i="1"/>
  <c r="AC1836" i="1"/>
  <c r="AC1840" i="1"/>
  <c r="AC1848" i="1"/>
  <c r="AC1852" i="1"/>
  <c r="AC1856" i="1"/>
  <c r="AC1860" i="1"/>
  <c r="AC1864" i="1"/>
  <c r="AC1868" i="1"/>
  <c r="AC1872" i="1"/>
  <c r="AC1876" i="1"/>
  <c r="AC1880" i="1"/>
  <c r="AC1884" i="1"/>
  <c r="AC1888" i="1"/>
  <c r="AC1892" i="1"/>
  <c r="AC1896" i="1"/>
  <c r="AC1900" i="1"/>
  <c r="AC1904" i="1"/>
  <c r="AC1908" i="1"/>
  <c r="AC1912" i="1"/>
  <c r="AC1916" i="1"/>
  <c r="AC1920" i="1"/>
  <c r="AC1924" i="1"/>
  <c r="AC1928" i="1"/>
  <c r="AC1932" i="1"/>
  <c r="AC1936" i="1"/>
  <c r="AC1940" i="1"/>
  <c r="AC1944" i="1"/>
  <c r="AC1948" i="1"/>
  <c r="AC1952" i="1"/>
  <c r="AC1956" i="1"/>
  <c r="AC1960" i="1"/>
  <c r="AC1964" i="1"/>
  <c r="AC1968" i="1"/>
  <c r="AC1972" i="1"/>
  <c r="AC1976" i="1"/>
  <c r="AC1980" i="1"/>
  <c r="AC1984" i="1"/>
  <c r="AC1988" i="1"/>
  <c r="AC1992" i="1"/>
  <c r="AC1996" i="1"/>
  <c r="AC173" i="1"/>
  <c r="AC679" i="1"/>
  <c r="AC807" i="1"/>
  <c r="AC904" i="1"/>
  <c r="AC939" i="1"/>
  <c r="AC987" i="1"/>
  <c r="AC1067" i="1"/>
  <c r="AC1115" i="1"/>
  <c r="AC1147" i="1"/>
  <c r="AC1195" i="1"/>
  <c r="AC1243" i="1"/>
  <c r="AC1298" i="1"/>
  <c r="AC1317" i="1"/>
  <c r="AC1329" i="1"/>
  <c r="AC1353" i="1"/>
  <c r="AC1365" i="1"/>
  <c r="AC1393" i="1"/>
  <c r="AC1405" i="1"/>
  <c r="AC1413" i="1"/>
  <c r="AC1425" i="1"/>
  <c r="AC1441" i="1"/>
  <c r="AC1453" i="1"/>
  <c r="AC1465" i="1"/>
  <c r="AC1477" i="1"/>
  <c r="AC1489" i="1"/>
  <c r="AC1501" i="1"/>
  <c r="AC1513" i="1"/>
  <c r="AC1525" i="1"/>
  <c r="AC1537" i="1"/>
  <c r="AC1549" i="1"/>
  <c r="AC1561" i="1"/>
  <c r="AC1569" i="1"/>
  <c r="AC1581" i="1"/>
  <c r="AC1597" i="1"/>
  <c r="AC1605" i="1"/>
  <c r="AC1633" i="1"/>
  <c r="AC1645" i="1"/>
  <c r="AC1657" i="1"/>
  <c r="AC1669" i="1"/>
  <c r="AC1681" i="1"/>
  <c r="AC237" i="1"/>
  <c r="AC493" i="1"/>
  <c r="AC567" i="1"/>
  <c r="AC631" i="1"/>
  <c r="AC695" i="1"/>
  <c r="AC759" i="1"/>
  <c r="AC823" i="1"/>
  <c r="AC887" i="1"/>
  <c r="AC910" i="1"/>
  <c r="AC959" i="1"/>
  <c r="AC991" i="1"/>
  <c r="AC1039" i="1"/>
  <c r="AC1055" i="1"/>
  <c r="AC1071" i="1"/>
  <c r="AC1087" i="1"/>
  <c r="AC1103" i="1"/>
  <c r="AC1119" i="1"/>
  <c r="AC1135" i="1"/>
  <c r="AC1151" i="1"/>
  <c r="AC1167" i="1"/>
  <c r="AC1183" i="1"/>
  <c r="AC1199" i="1"/>
  <c r="AC1215" i="1"/>
  <c r="AC1231" i="1"/>
  <c r="AC1247" i="1"/>
  <c r="AC1263" i="1"/>
  <c r="AC1299" i="1"/>
  <c r="AC1304" i="1"/>
  <c r="AC1310" i="1"/>
  <c r="AC1314" i="1"/>
  <c r="AC1318" i="1"/>
  <c r="AC1322" i="1"/>
  <c r="AC1326" i="1"/>
  <c r="AC1330" i="1"/>
  <c r="AC1346" i="1"/>
  <c r="AC1350" i="1"/>
  <c r="AC1358" i="1"/>
  <c r="AC1366" i="1"/>
  <c r="AC1378" i="1"/>
  <c r="AC1390" i="1"/>
  <c r="AC1394" i="1"/>
  <c r="AC1398" i="1"/>
  <c r="AC1402" i="1"/>
  <c r="AC1406" i="1"/>
  <c r="AC1410" i="1"/>
  <c r="AC1414" i="1"/>
  <c r="AC1418" i="1"/>
  <c r="AC1422" i="1"/>
  <c r="AC1426" i="1"/>
  <c r="AC1430" i="1"/>
  <c r="AC1434" i="1"/>
  <c r="AC1438" i="1"/>
  <c r="AC1442" i="1"/>
  <c r="AC1446" i="1"/>
  <c r="AC1450" i="1"/>
  <c r="AC1454" i="1"/>
  <c r="AC1458" i="1"/>
  <c r="AC1462" i="1"/>
  <c r="AC1466" i="1"/>
  <c r="AC1470" i="1"/>
  <c r="AC1474" i="1"/>
  <c r="AC1478" i="1"/>
  <c r="AC1482" i="1"/>
  <c r="AC1486" i="1"/>
  <c r="AC1490" i="1"/>
  <c r="AC1494" i="1"/>
  <c r="AC1498" i="1"/>
  <c r="AC1502" i="1"/>
  <c r="AC1506" i="1"/>
  <c r="AC1510" i="1"/>
  <c r="AC1514" i="1"/>
  <c r="AC1518" i="1"/>
  <c r="AC1522" i="1"/>
  <c r="AC1526" i="1"/>
  <c r="AC1530" i="1"/>
  <c r="AC1534" i="1"/>
  <c r="AC1538" i="1"/>
  <c r="AC1542" i="1"/>
  <c r="AC1546" i="1"/>
  <c r="AC1550" i="1"/>
  <c r="AC1554" i="1"/>
  <c r="AC1558" i="1"/>
  <c r="AC1562" i="1"/>
  <c r="AC1566" i="1"/>
  <c r="AC1570" i="1"/>
  <c r="AC1574" i="1"/>
  <c r="AC1578" i="1"/>
  <c r="AC1582" i="1"/>
  <c r="AC1586" i="1"/>
  <c r="AC1590" i="1"/>
  <c r="AC1594" i="1"/>
  <c r="AC1598" i="1"/>
  <c r="AC1602" i="1"/>
  <c r="AC1606" i="1"/>
  <c r="AC1610" i="1"/>
  <c r="AC1614" i="1"/>
  <c r="AC1622" i="1"/>
  <c r="AC1626" i="1"/>
  <c r="AC1630" i="1"/>
  <c r="AC1634" i="1"/>
  <c r="AC1638" i="1"/>
  <c r="AC1642" i="1"/>
  <c r="AC1646" i="1"/>
  <c r="AC1650" i="1"/>
  <c r="AC1654" i="1"/>
  <c r="AC1658" i="1"/>
  <c r="AC1662" i="1"/>
  <c r="AC1666" i="1"/>
  <c r="AC1670" i="1"/>
  <c r="AC1674" i="1"/>
  <c r="AC1678" i="1"/>
  <c r="AC1682" i="1"/>
  <c r="AC1686" i="1"/>
  <c r="AC1690" i="1"/>
  <c r="AC1694" i="1"/>
  <c r="AC1698" i="1"/>
  <c r="AC1702" i="1"/>
  <c r="AC1706" i="1"/>
  <c r="AC1710" i="1"/>
  <c r="AC1714" i="1"/>
  <c r="AC1718" i="1"/>
  <c r="AC1722" i="1"/>
  <c r="AC1726" i="1"/>
  <c r="AC1730" i="1"/>
  <c r="AC1734" i="1"/>
  <c r="AC1738" i="1"/>
  <c r="AC1742" i="1"/>
  <c r="AC1746" i="1"/>
  <c r="AC1750" i="1"/>
  <c r="AC1754" i="1"/>
  <c r="AC1758" i="1"/>
  <c r="AC1762" i="1"/>
  <c r="AC1766" i="1"/>
  <c r="AC1770" i="1"/>
  <c r="AC1774" i="1"/>
  <c r="AC1778" i="1"/>
  <c r="AC1782" i="1"/>
  <c r="AC1786" i="1"/>
  <c r="AC1790" i="1"/>
  <c r="AC1794" i="1"/>
  <c r="AC1802" i="1"/>
  <c r="AC1806" i="1"/>
  <c r="AC1810" i="1"/>
  <c r="AC1814" i="1"/>
  <c r="AC1818" i="1"/>
  <c r="AC1822" i="1"/>
  <c r="AC1826" i="1"/>
  <c r="AC1830" i="1"/>
  <c r="AC1834" i="1"/>
  <c r="AC1838" i="1"/>
  <c r="AC1846" i="1"/>
  <c r="AC1850" i="1"/>
  <c r="AC1854" i="1"/>
  <c r="AC1858" i="1"/>
  <c r="AC1862" i="1"/>
  <c r="AC1870" i="1"/>
  <c r="AC1874" i="1"/>
  <c r="AC1878" i="1"/>
  <c r="AC1886" i="1"/>
  <c r="AC1894" i="1"/>
  <c r="AC1902" i="1"/>
  <c r="AC1906" i="1"/>
  <c r="AC1910" i="1"/>
  <c r="AC1914" i="1"/>
  <c r="AC1918" i="1"/>
  <c r="AC1922" i="1"/>
  <c r="AC1926" i="1"/>
  <c r="AC1930" i="1"/>
  <c r="AC1934" i="1"/>
  <c r="AC1938" i="1"/>
  <c r="AC1942" i="1"/>
  <c r="AC1946" i="1"/>
  <c r="AC1950" i="1"/>
  <c r="AC1954" i="1"/>
  <c r="AC1958" i="1"/>
  <c r="AC1962" i="1"/>
  <c r="AC1966" i="1"/>
  <c r="AC1970" i="1"/>
  <c r="AC1974" i="1"/>
  <c r="AC1978" i="1"/>
  <c r="AC1982" i="1"/>
  <c r="AC1986" i="1"/>
  <c r="AC1990" i="1"/>
  <c r="AC1994" i="1"/>
  <c r="AC1998" i="1"/>
  <c r="AC429" i="1"/>
  <c r="AC615" i="1"/>
  <c r="AC743" i="1"/>
  <c r="AC871" i="1"/>
  <c r="AC1003" i="1"/>
  <c r="AC1051" i="1"/>
  <c r="AC1083" i="1"/>
  <c r="AC1131" i="1"/>
  <c r="AC1179" i="1"/>
  <c r="AC1227" i="1"/>
  <c r="AC1308" i="1"/>
  <c r="AC1321" i="1"/>
  <c r="AC1357" i="1"/>
  <c r="AC1389" i="1"/>
  <c r="AC1401" i="1"/>
  <c r="AC1417" i="1"/>
  <c r="AC1429" i="1"/>
  <c r="AC1437" i="1"/>
  <c r="AC1449" i="1"/>
  <c r="AC1461" i="1"/>
  <c r="AC1473" i="1"/>
  <c r="AC1485" i="1"/>
  <c r="AC1497" i="1"/>
  <c r="AC1509" i="1"/>
  <c r="AC1521" i="1"/>
  <c r="AC1533" i="1"/>
  <c r="AC1545" i="1"/>
  <c r="AC1557" i="1"/>
  <c r="AC1573" i="1"/>
  <c r="AC1585" i="1"/>
  <c r="AC1593" i="1"/>
  <c r="AC1609" i="1"/>
  <c r="AC1629" i="1"/>
  <c r="AC1641" i="1"/>
  <c r="AC1653" i="1"/>
  <c r="AC1665" i="1"/>
  <c r="AC1677" i="1"/>
  <c r="AC1697" i="1"/>
  <c r="AC1713" i="1"/>
  <c r="AC1729" i="1"/>
  <c r="AC1745" i="1"/>
  <c r="AC1761" i="1"/>
  <c r="AC1777" i="1"/>
  <c r="AC1793" i="1"/>
  <c r="AC1809" i="1"/>
  <c r="AC1825" i="1"/>
  <c r="AC1857" i="1"/>
  <c r="AC1873" i="1"/>
  <c r="AC1889" i="1"/>
  <c r="AC1905" i="1"/>
  <c r="AC1921" i="1"/>
  <c r="AC1937" i="1"/>
  <c r="AC1953" i="1"/>
  <c r="AC1969" i="1"/>
  <c r="AC1985" i="1"/>
  <c r="AC1721" i="1"/>
  <c r="AC1685" i="1"/>
  <c r="AC1701" i="1"/>
  <c r="AC1717" i="1"/>
  <c r="AC1733" i="1"/>
  <c r="AC1749" i="1"/>
  <c r="AC1765" i="1"/>
  <c r="AC1781" i="1"/>
  <c r="AC1797" i="1"/>
  <c r="AC1813" i="1"/>
  <c r="AC1829" i="1"/>
  <c r="AC1861" i="1"/>
  <c r="AC1877" i="1"/>
  <c r="AC1893" i="1"/>
  <c r="AC1909" i="1"/>
  <c r="AC1925" i="1"/>
  <c r="AC1941" i="1"/>
  <c r="AC1957" i="1"/>
  <c r="AC1973" i="1"/>
  <c r="AC1989" i="1"/>
  <c r="AC1705" i="1"/>
  <c r="AC1737" i="1"/>
  <c r="AC1769" i="1"/>
  <c r="AC1801" i="1"/>
  <c r="AC1849" i="1"/>
  <c r="AC1913" i="1"/>
  <c r="AC1945" i="1"/>
  <c r="AC1693" i="1"/>
  <c r="AC1709" i="1"/>
  <c r="AC1725" i="1"/>
  <c r="AC1741" i="1"/>
  <c r="AC1757" i="1"/>
  <c r="AC1773" i="1"/>
  <c r="AC1789" i="1"/>
  <c r="AC1805" i="1"/>
  <c r="AC1821" i="1"/>
  <c r="AC1837" i="1"/>
  <c r="AC1853" i="1"/>
  <c r="AC1869" i="1"/>
  <c r="AC1885" i="1"/>
  <c r="AC1901" i="1"/>
  <c r="AC1917" i="1"/>
  <c r="AC1933" i="1"/>
  <c r="AC1949" i="1"/>
  <c r="AC1965" i="1"/>
  <c r="AC1997" i="1"/>
  <c r="AC1689" i="1"/>
  <c r="AC1753" i="1"/>
  <c r="AC1785" i="1"/>
  <c r="AC1817" i="1"/>
  <c r="AC1833" i="1"/>
  <c r="AC1897" i="1"/>
  <c r="AC1929" i="1"/>
  <c r="AC1961" i="1"/>
  <c r="AC1993" i="1"/>
  <c r="AD1993" i="1" l="1"/>
  <c r="AD1961" i="1"/>
  <c r="AD1929" i="1"/>
  <c r="AD1897" i="1"/>
  <c r="AD1833" i="1"/>
  <c r="AD1817" i="1"/>
  <c r="AD1785" i="1"/>
  <c r="AD1753" i="1"/>
  <c r="AD1689" i="1"/>
  <c r="AD1997" i="1"/>
  <c r="AD1965" i="1"/>
  <c r="AD1949" i="1"/>
  <c r="AD1933" i="1"/>
  <c r="AD1917" i="1"/>
  <c r="AD1901" i="1"/>
  <c r="AD1885" i="1"/>
  <c r="AD1869" i="1"/>
  <c r="AD1853" i="1"/>
  <c r="AD1837" i="1"/>
  <c r="AD1821" i="1"/>
  <c r="AD1805" i="1"/>
  <c r="AD1789" i="1"/>
  <c r="AD1773" i="1"/>
  <c r="AD1757" i="1"/>
  <c r="AD1741" i="1"/>
  <c r="AD1725" i="1"/>
  <c r="AD1709" i="1"/>
  <c r="AD1693" i="1"/>
  <c r="AD1945" i="1"/>
  <c r="AD1913" i="1"/>
  <c r="AD1849" i="1"/>
  <c r="AD1801" i="1"/>
  <c r="AD1769" i="1"/>
  <c r="AD1737" i="1"/>
  <c r="AD1705" i="1"/>
  <c r="AD1989" i="1"/>
  <c r="AD1973" i="1"/>
  <c r="AD1957" i="1"/>
  <c r="AD1941" i="1"/>
  <c r="AD1925" i="1"/>
  <c r="AD1909" i="1"/>
  <c r="AD1893" i="1"/>
  <c r="AD1877" i="1"/>
  <c r="AD1861" i="1"/>
  <c r="AD1829" i="1"/>
  <c r="AD1813" i="1"/>
  <c r="AD1797" i="1"/>
  <c r="AD1781" i="1"/>
  <c r="AD1765" i="1"/>
  <c r="AD1749" i="1"/>
  <c r="AD1733" i="1"/>
  <c r="AD1717" i="1"/>
  <c r="AD1701" i="1"/>
  <c r="AD1685" i="1"/>
  <c r="AD1721" i="1"/>
  <c r="AD1985" i="1"/>
  <c r="AD1969" i="1"/>
  <c r="AD1953" i="1"/>
  <c r="AD1937" i="1"/>
  <c r="AD1921" i="1"/>
  <c r="AD1905" i="1"/>
  <c r="AD1889" i="1"/>
  <c r="AD1873" i="1"/>
  <c r="AD1857" i="1"/>
  <c r="AD1825" i="1"/>
  <c r="AD1809" i="1"/>
  <c r="AD1793" i="1"/>
  <c r="AD1777" i="1"/>
  <c r="AD1761" i="1"/>
  <c r="AD1745" i="1"/>
  <c r="AD1729" i="1"/>
  <c r="AD1713" i="1"/>
  <c r="AD1697" i="1"/>
  <c r="AD1677" i="1"/>
  <c r="AD1665" i="1"/>
  <c r="AD1653" i="1"/>
  <c r="AD1641" i="1"/>
  <c r="AD1629" i="1"/>
  <c r="AD1609" i="1"/>
  <c r="AD1593" i="1"/>
  <c r="AD1585" i="1"/>
  <c r="AD1573" i="1"/>
  <c r="AD1557" i="1"/>
  <c r="AD1545" i="1"/>
  <c r="AD1533" i="1"/>
  <c r="AD1521" i="1"/>
  <c r="AD1509" i="1"/>
  <c r="AD1497" i="1"/>
  <c r="AD1485" i="1"/>
  <c r="AD1473" i="1"/>
  <c r="AD1461" i="1"/>
  <c r="AD1449" i="1"/>
  <c r="AD1437" i="1"/>
  <c r="AD1429" i="1"/>
  <c r="AD1417" i="1"/>
  <c r="AD1401" i="1"/>
  <c r="AD1389" i="1"/>
  <c r="AD1357" i="1"/>
  <c r="AD1321" i="1"/>
  <c r="AD1308" i="1"/>
  <c r="AD1227" i="1"/>
  <c r="AD1179" i="1"/>
  <c r="AD1131" i="1"/>
  <c r="AD1083" i="1"/>
  <c r="AD1051" i="1"/>
  <c r="AD1003" i="1"/>
  <c r="AD871" i="1"/>
  <c r="AD743" i="1"/>
  <c r="AD615" i="1"/>
  <c r="AD429" i="1"/>
  <c r="AD1998" i="1"/>
  <c r="AD1994" i="1"/>
  <c r="AD1990" i="1"/>
  <c r="AD1986" i="1"/>
  <c r="AD1982" i="1"/>
  <c r="AD1978" i="1"/>
  <c r="AD1974" i="1"/>
  <c r="AD1970" i="1"/>
  <c r="AD1966" i="1"/>
  <c r="AD1962" i="1"/>
  <c r="AD1958" i="1"/>
  <c r="AD1954" i="1"/>
  <c r="AD1950" i="1"/>
  <c r="AD1946" i="1"/>
  <c r="AD1942" i="1"/>
  <c r="AD1938" i="1"/>
  <c r="AD1934" i="1"/>
  <c r="AD1930" i="1"/>
  <c r="AD1926" i="1"/>
  <c r="AD1922" i="1"/>
  <c r="AD1918" i="1"/>
  <c r="AD1914" i="1"/>
  <c r="AD1910" i="1"/>
  <c r="AD1906" i="1"/>
  <c r="AD1902" i="1"/>
  <c r="AD1894" i="1"/>
  <c r="AD1886" i="1"/>
  <c r="AD1878" i="1"/>
  <c r="AD1874" i="1"/>
  <c r="AD1870" i="1"/>
  <c r="AD1862" i="1"/>
  <c r="AD1858" i="1"/>
  <c r="AD1854" i="1"/>
  <c r="AD1850" i="1"/>
  <c r="AD1846" i="1"/>
  <c r="AD1838" i="1"/>
  <c r="AD1834" i="1"/>
  <c r="AD1830" i="1"/>
  <c r="AD1826" i="1"/>
  <c r="AD1822" i="1"/>
  <c r="AD1818" i="1"/>
  <c r="AD1814" i="1"/>
  <c r="AD1810" i="1"/>
  <c r="AD1806" i="1"/>
  <c r="AD1802" i="1"/>
  <c r="AD1794" i="1"/>
  <c r="AD1790" i="1"/>
  <c r="AD1786" i="1"/>
  <c r="AD1782" i="1"/>
  <c r="AD1778" i="1"/>
  <c r="AD1774" i="1"/>
  <c r="AD1770" i="1"/>
  <c r="AD1766" i="1"/>
  <c r="AD1762" i="1"/>
  <c r="AD1758" i="1"/>
  <c r="AD1754" i="1"/>
  <c r="AD1750" i="1"/>
  <c r="AD1746" i="1"/>
  <c r="AD1742" i="1"/>
  <c r="AD1738" i="1"/>
  <c r="AD1734" i="1"/>
  <c r="AD1730" i="1"/>
  <c r="AD1726" i="1"/>
  <c r="AD1722" i="1"/>
  <c r="AD1718" i="1"/>
  <c r="AD1714" i="1"/>
  <c r="AD1710" i="1"/>
  <c r="AD1706" i="1"/>
  <c r="AD1702" i="1"/>
  <c r="AD1698" i="1"/>
  <c r="AD1694" i="1"/>
  <c r="AD1690" i="1"/>
  <c r="AD1686" i="1"/>
  <c r="AD1682" i="1"/>
  <c r="AD1678" i="1"/>
  <c r="AD1674" i="1"/>
  <c r="AD1670" i="1"/>
  <c r="AD1666" i="1"/>
  <c r="AD1662" i="1"/>
  <c r="AD1658" i="1"/>
  <c r="AD1654" i="1"/>
  <c r="AD1650" i="1"/>
  <c r="AD1646" i="1"/>
  <c r="AD1642" i="1"/>
  <c r="AD1638" i="1"/>
  <c r="AD1634" i="1"/>
  <c r="AD1630" i="1"/>
  <c r="AD1626" i="1"/>
  <c r="AD1622" i="1"/>
  <c r="AD1614" i="1"/>
  <c r="AD1610" i="1"/>
  <c r="AD1606" i="1"/>
  <c r="AD1602" i="1"/>
  <c r="AD1598" i="1"/>
  <c r="AD1594" i="1"/>
  <c r="AD1590" i="1"/>
  <c r="AD1586" i="1"/>
  <c r="AD1582" i="1"/>
  <c r="AD1578" i="1"/>
  <c r="AD1574" i="1"/>
  <c r="AD1570" i="1"/>
  <c r="AD1566" i="1"/>
  <c r="AD1562" i="1"/>
  <c r="AD1558" i="1"/>
  <c r="AD1554" i="1"/>
  <c r="AD1550" i="1"/>
  <c r="AD1546" i="1"/>
  <c r="AD1542" i="1"/>
  <c r="AD1538" i="1"/>
  <c r="AD1534" i="1"/>
  <c r="AD1530" i="1"/>
  <c r="AD1526" i="1"/>
  <c r="AD1522" i="1"/>
  <c r="AD1518" i="1"/>
  <c r="AD1514" i="1"/>
  <c r="AD1510" i="1"/>
  <c r="AD1506" i="1"/>
  <c r="AD1502" i="1"/>
  <c r="AD1498" i="1"/>
  <c r="AD1494" i="1"/>
  <c r="AD1490" i="1"/>
  <c r="AD1486" i="1"/>
  <c r="AD1482" i="1"/>
  <c r="AD1478" i="1"/>
  <c r="AD1474" i="1"/>
  <c r="AD1470" i="1"/>
  <c r="AD1466" i="1"/>
  <c r="AD1462" i="1"/>
  <c r="AD1458" i="1"/>
  <c r="AD1454" i="1"/>
  <c r="AD1450" i="1"/>
  <c r="AD1446" i="1"/>
  <c r="AD1442" i="1"/>
  <c r="AD1438" i="1"/>
  <c r="AD1434" i="1"/>
  <c r="AD1430" i="1"/>
  <c r="AD1426" i="1"/>
  <c r="AD1422" i="1"/>
  <c r="AD1418" i="1"/>
  <c r="AD1414" i="1"/>
  <c r="AD1410" i="1"/>
  <c r="AD1406" i="1"/>
  <c r="AD1402" i="1"/>
  <c r="AD1398" i="1"/>
  <c r="AD1394" i="1"/>
  <c r="AD1390" i="1"/>
  <c r="AD1378" i="1"/>
  <c r="AD1366" i="1"/>
  <c r="AD1358" i="1"/>
  <c r="AD1350" i="1"/>
  <c r="AD1346" i="1"/>
  <c r="AD1330" i="1"/>
  <c r="AD1326" i="1"/>
  <c r="AD1322" i="1"/>
  <c r="AD1318" i="1"/>
  <c r="AD1314" i="1"/>
  <c r="AD1310" i="1"/>
  <c r="AD1304" i="1"/>
  <c r="AD1299" i="1"/>
  <c r="AD1263" i="1"/>
  <c r="AD1247" i="1"/>
  <c r="AD1231" i="1"/>
  <c r="AD1215" i="1"/>
  <c r="AD1199" i="1"/>
  <c r="AD1183" i="1"/>
  <c r="AD1167" i="1"/>
  <c r="AD1151" i="1"/>
  <c r="AD1135" i="1"/>
  <c r="AD1119" i="1"/>
  <c r="AD1103" i="1"/>
  <c r="AD1087" i="1"/>
  <c r="AD1071" i="1"/>
  <c r="AD1055" i="1"/>
  <c r="AD1039" i="1"/>
  <c r="AD991" i="1"/>
  <c r="AD959" i="1"/>
  <c r="AD910" i="1"/>
  <c r="AD887" i="1"/>
  <c r="AD823" i="1"/>
  <c r="AD759" i="1"/>
  <c r="AD695" i="1"/>
  <c r="AD631" i="1"/>
  <c r="AD567" i="1"/>
  <c r="AD493" i="1"/>
  <c r="AD237" i="1"/>
  <c r="AD1681" i="1"/>
  <c r="AD1669" i="1"/>
  <c r="AD1657" i="1"/>
  <c r="AD1645" i="1"/>
  <c r="AD1633" i="1"/>
  <c r="AD1605" i="1"/>
  <c r="AD1597" i="1"/>
  <c r="AD1581" i="1"/>
  <c r="AD1569" i="1"/>
  <c r="AD1561" i="1"/>
  <c r="AD1549" i="1"/>
  <c r="AD1537" i="1"/>
  <c r="AD1525" i="1"/>
  <c r="AD1513" i="1"/>
  <c r="AD1501" i="1"/>
  <c r="AD1489" i="1"/>
  <c r="AD1477" i="1"/>
  <c r="AD1465" i="1"/>
  <c r="AD1453" i="1"/>
  <c r="AD1441" i="1"/>
  <c r="AD1425" i="1"/>
  <c r="AD1413" i="1"/>
  <c r="AD1405" i="1"/>
  <c r="AD1393" i="1"/>
  <c r="AD1365" i="1"/>
  <c r="AD1353" i="1"/>
  <c r="AD1329" i="1"/>
  <c r="AD1317" i="1"/>
  <c r="AD1298" i="1"/>
  <c r="AD1243" i="1"/>
  <c r="AD1195" i="1"/>
  <c r="AD1147" i="1"/>
  <c r="AD1115" i="1"/>
  <c r="AD1067" i="1"/>
  <c r="AD987" i="1"/>
  <c r="AD939" i="1"/>
  <c r="AD904" i="1"/>
  <c r="AD807" i="1"/>
  <c r="AD679" i="1"/>
  <c r="AD173" i="1"/>
  <c r="AD1996" i="1"/>
  <c r="AD1992" i="1"/>
  <c r="AD1988" i="1"/>
  <c r="AD1984" i="1"/>
  <c r="AD1980" i="1"/>
  <c r="AD1976" i="1"/>
  <c r="AD1972" i="1"/>
  <c r="AD1968" i="1"/>
  <c r="AD1964" i="1"/>
  <c r="AD1960" i="1"/>
  <c r="AD1956" i="1"/>
  <c r="AD1952" i="1"/>
  <c r="AD1948" i="1"/>
  <c r="AD1944" i="1"/>
  <c r="AD1940" i="1"/>
  <c r="AD1936" i="1"/>
  <c r="AD1932" i="1"/>
  <c r="AD1928" i="1"/>
  <c r="AD1924" i="1"/>
  <c r="AD1920" i="1"/>
  <c r="AD1916" i="1"/>
  <c r="AD1912" i="1"/>
  <c r="AD1908" i="1"/>
  <c r="AD1904" i="1"/>
  <c r="AD1900" i="1"/>
  <c r="AD1896" i="1"/>
  <c r="AD1892" i="1"/>
  <c r="AD1888" i="1"/>
  <c r="AD1884" i="1"/>
  <c r="AD1880" i="1"/>
  <c r="AD1876" i="1"/>
  <c r="AD1872" i="1"/>
  <c r="AD1868" i="1"/>
  <c r="AD1864" i="1"/>
  <c r="AD1860" i="1"/>
  <c r="AD1856" i="1"/>
  <c r="AD1852" i="1"/>
  <c r="AD1848" i="1"/>
  <c r="AD1840" i="1"/>
  <c r="AD1836" i="1"/>
  <c r="AD1832" i="1"/>
  <c r="AD1828" i="1"/>
  <c r="AD1824" i="1"/>
  <c r="AD1820" i="1"/>
  <c r="AD1816" i="1"/>
  <c r="AD1812" i="1"/>
  <c r="AD1808" i="1"/>
  <c r="AD1804" i="1"/>
  <c r="AD1800" i="1"/>
  <c r="AD1796" i="1"/>
  <c r="AD1792" i="1"/>
  <c r="AD1788" i="1"/>
  <c r="AD1784" i="1"/>
  <c r="AD1780" i="1"/>
  <c r="AD1776" i="1"/>
  <c r="AD1772" i="1"/>
  <c r="AD1768" i="1"/>
  <c r="AD1764" i="1"/>
  <c r="AD1760" i="1"/>
  <c r="AD1756" i="1"/>
  <c r="AD1752" i="1"/>
  <c r="AD1748" i="1"/>
  <c r="AD1744" i="1"/>
  <c r="AD1740" i="1"/>
  <c r="AD1736" i="1"/>
  <c r="AD1732" i="1"/>
  <c r="AD1728" i="1"/>
  <c r="AD1724" i="1"/>
  <c r="AD1720" i="1"/>
  <c r="AD1716" i="1"/>
  <c r="AD1712" i="1"/>
  <c r="AD1708" i="1"/>
  <c r="AD1704" i="1"/>
  <c r="AD1700" i="1"/>
  <c r="AD1696" i="1"/>
  <c r="AD1692" i="1"/>
  <c r="AD1688" i="1"/>
  <c r="AD1684" i="1"/>
  <c r="AD1680" i="1"/>
  <c r="AD1676" i="1"/>
  <c r="AD1672" i="1"/>
  <c r="AD1668" i="1"/>
  <c r="AD1664" i="1"/>
  <c r="AD1660" i="1"/>
  <c r="AD1656" i="1"/>
  <c r="AD1652" i="1"/>
  <c r="AD1648" i="1"/>
  <c r="AD1644" i="1"/>
  <c r="AD1640" i="1"/>
  <c r="AD1636" i="1"/>
  <c r="AD1632" i="1"/>
  <c r="AD1628" i="1"/>
  <c r="AD1624" i="1"/>
  <c r="AD1620" i="1"/>
  <c r="AD1616" i="1"/>
  <c r="AD1612" i="1"/>
  <c r="AD1608" i="1"/>
  <c r="AD1604" i="1"/>
  <c r="AD1600" i="1"/>
  <c r="AD1596" i="1"/>
  <c r="AD1592" i="1"/>
  <c r="AD1588" i="1"/>
  <c r="AD1584" i="1"/>
  <c r="AD1580" i="1"/>
  <c r="AD1576" i="1"/>
  <c r="AD1572" i="1"/>
  <c r="AD1568" i="1"/>
  <c r="AD1564" i="1"/>
  <c r="AD1560" i="1"/>
  <c r="AD1556" i="1"/>
  <c r="AD1552" i="1"/>
  <c r="AD1548" i="1"/>
  <c r="AD1544" i="1"/>
  <c r="AD1540" i="1"/>
  <c r="AD1536" i="1"/>
  <c r="AD1532" i="1"/>
  <c r="AD1528" i="1"/>
  <c r="AD1524" i="1"/>
  <c r="AD1520" i="1"/>
  <c r="AD1516" i="1"/>
  <c r="AD1512" i="1"/>
  <c r="AD1508" i="1"/>
  <c r="AD1504" i="1"/>
  <c r="AD1500" i="1"/>
  <c r="AD1496" i="1"/>
  <c r="AD1492" i="1"/>
  <c r="AD1488" i="1"/>
  <c r="AD1484" i="1"/>
  <c r="AD1480" i="1"/>
  <c r="AD1476" i="1"/>
  <c r="AD1472" i="1"/>
  <c r="AD1468" i="1"/>
  <c r="AD1464" i="1"/>
  <c r="AD1460" i="1"/>
  <c r="AD1456" i="1"/>
  <c r="AD1452" i="1"/>
  <c r="AD1448" i="1"/>
  <c r="AD1444" i="1"/>
  <c r="AD1440" i="1"/>
  <c r="AD1436" i="1"/>
  <c r="AD1432" i="1"/>
  <c r="AD1428" i="1"/>
  <c r="AD1424" i="1"/>
  <c r="AD1420" i="1"/>
  <c r="AD1416" i="1"/>
  <c r="AD1412" i="1"/>
  <c r="AD1408" i="1"/>
  <c r="AD1404" i="1"/>
  <c r="AD1400" i="1"/>
  <c r="AD1396" i="1"/>
  <c r="AD1392" i="1"/>
  <c r="AD1372" i="1"/>
  <c r="AD1368" i="1"/>
  <c r="AD1364" i="1"/>
  <c r="AD1356" i="1"/>
  <c r="AD1344" i="1"/>
  <c r="AD1332" i="1"/>
  <c r="AD1328" i="1"/>
  <c r="AD1324" i="1"/>
  <c r="AD1320" i="1"/>
  <c r="AD1316" i="1"/>
  <c r="AD1312" i="1"/>
  <c r="AD1307" i="1"/>
  <c r="AD1302" i="1"/>
  <c r="AD1296" i="1"/>
  <c r="AD1255" i="1"/>
  <c r="AD1239" i="1"/>
  <c r="AD1223" i="1"/>
  <c r="AD1207" i="1"/>
  <c r="AD1191" i="1"/>
  <c r="AD1175" i="1"/>
  <c r="AD1159" i="1"/>
  <c r="AD1143" i="1"/>
  <c r="AD1127" i="1"/>
  <c r="AD1111" i="1"/>
  <c r="AD1095" i="1"/>
  <c r="AD1079" i="1"/>
  <c r="AD1063" i="1"/>
  <c r="AD1047" i="1"/>
  <c r="AD1031" i="1"/>
  <c r="AD1015" i="1"/>
  <c r="AD951" i="1"/>
  <c r="AD919" i="1"/>
  <c r="AD899" i="1"/>
  <c r="AD855" i="1"/>
  <c r="AD791" i="1"/>
  <c r="AD663" i="1"/>
  <c r="AD599" i="1"/>
  <c r="AD535" i="1"/>
  <c r="AD365" i="1"/>
  <c r="AD109" i="1"/>
  <c r="AD1673" i="1"/>
  <c r="AD1661" i="1"/>
  <c r="AD1649" i="1"/>
  <c r="AD1637" i="1"/>
  <c r="AD1625" i="1"/>
  <c r="AD1613" i="1"/>
  <c r="AD1601" i="1"/>
  <c r="AD1589" i="1"/>
  <c r="AD1577" i="1"/>
  <c r="AD1565" i="1"/>
  <c r="AD1553" i="1"/>
  <c r="AD1541" i="1"/>
  <c r="AD1529" i="1"/>
  <c r="AD1517" i="1"/>
  <c r="AD1505" i="1"/>
  <c r="AD1493" i="1"/>
  <c r="AD1481" i="1"/>
  <c r="AD1469" i="1"/>
  <c r="AD1457" i="1"/>
  <c r="AD1445" i="1"/>
  <c r="AD1433" i="1"/>
  <c r="AD1421" i="1"/>
  <c r="AD1409" i="1"/>
  <c r="AD1397" i="1"/>
  <c r="AD1373" i="1"/>
  <c r="AD1361" i="1"/>
  <c r="AD1349" i="1"/>
  <c r="AD1325" i="1"/>
  <c r="AD1313" i="1"/>
  <c r="AD1303" i="1"/>
  <c r="AD1211" i="1"/>
  <c r="AD1163" i="1"/>
  <c r="AD1099" i="1"/>
  <c r="AD1035" i="1"/>
  <c r="AD955" i="1"/>
  <c r="AD551" i="1"/>
  <c r="AD1995" i="1"/>
  <c r="AD1991" i="1"/>
  <c r="AD1987" i="1"/>
  <c r="AD1983" i="1"/>
  <c r="AD1975" i="1"/>
  <c r="AD1971" i="1"/>
  <c r="AD1967" i="1"/>
  <c r="AD1963" i="1"/>
  <c r="AD1959" i="1"/>
  <c r="AD1955" i="1"/>
  <c r="AD1951" i="1"/>
  <c r="AD1947" i="1"/>
  <c r="AD1943" i="1"/>
  <c r="AD1939" i="1"/>
  <c r="AD1935" i="1"/>
  <c r="AD1931" i="1"/>
  <c r="AD1927" i="1"/>
  <c r="AD1923" i="1"/>
  <c r="AD1919" i="1"/>
  <c r="AD1915" i="1"/>
  <c r="AD1911" i="1"/>
  <c r="AD1907" i="1"/>
  <c r="AD1903" i="1"/>
  <c r="AD1895" i="1"/>
  <c r="AD1891" i="1"/>
  <c r="AD1887" i="1"/>
  <c r="AD1883" i="1"/>
  <c r="AD1879" i="1"/>
  <c r="AD1875" i="1"/>
  <c r="AD1871" i="1"/>
  <c r="AD1867" i="1"/>
  <c r="AD1863" i="1"/>
  <c r="AD1859" i="1"/>
  <c r="AD1855" i="1"/>
  <c r="AD1851" i="1"/>
  <c r="AD1847" i="1"/>
  <c r="AD1839" i="1"/>
  <c r="AD1835" i="1"/>
  <c r="AD1831" i="1"/>
  <c r="AD1827" i="1"/>
  <c r="AD1823" i="1"/>
  <c r="AD1819" i="1"/>
  <c r="AD1815" i="1"/>
  <c r="AD1811" i="1"/>
  <c r="AD1807" i="1"/>
  <c r="AD1803" i="1"/>
  <c r="AD1799" i="1"/>
  <c r="AD1795" i="1"/>
  <c r="AD1791" i="1"/>
  <c r="AD1787" i="1"/>
  <c r="AD1783" i="1"/>
  <c r="AD1779" i="1"/>
  <c r="AD1775" i="1"/>
  <c r="AD1771" i="1"/>
  <c r="AD1767" i="1"/>
  <c r="AD1763" i="1"/>
  <c r="AD1759" i="1"/>
  <c r="AD1755" i="1"/>
  <c r="AD1751" i="1"/>
  <c r="AD1747" i="1"/>
  <c r="AD1743" i="1"/>
  <c r="AD1739" i="1"/>
  <c r="AD1735" i="1"/>
  <c r="AD1731" i="1"/>
  <c r="AD1727" i="1"/>
  <c r="AD1723" i="1"/>
  <c r="AD1719" i="1"/>
  <c r="AD1715" i="1"/>
  <c r="AD1711" i="1"/>
  <c r="AD1707" i="1"/>
  <c r="AD1703" i="1"/>
  <c r="AD1699" i="1"/>
  <c r="AD1695" i="1"/>
  <c r="AD1691" i="1"/>
  <c r="AD1687" i="1"/>
  <c r="AD1683" i="1"/>
  <c r="AD1675" i="1"/>
  <c r="AD1671" i="1"/>
  <c r="AD1667" i="1"/>
  <c r="AD1663" i="1"/>
  <c r="AD1659" i="1"/>
  <c r="AD1655" i="1"/>
  <c r="AD1651" i="1"/>
  <c r="AD1647" i="1"/>
  <c r="AD1643" i="1"/>
  <c r="AD1639" i="1"/>
  <c r="AD1635" i="1"/>
  <c r="AD1631" i="1"/>
  <c r="AD1627" i="1"/>
  <c r="AD1615" i="1"/>
  <c r="AD1611" i="1"/>
  <c r="AD1607" i="1"/>
  <c r="AD1603" i="1"/>
  <c r="AD1599" i="1"/>
  <c r="AD1595" i="1"/>
  <c r="AD1591" i="1"/>
  <c r="AD1587" i="1"/>
  <c r="AD1583" i="1"/>
  <c r="AD1579" i="1"/>
  <c r="AD1575" i="1"/>
  <c r="AD1571" i="1"/>
  <c r="AD1567" i="1"/>
  <c r="AD1563" i="1"/>
  <c r="AD1559" i="1"/>
  <c r="AD1555" i="1"/>
  <c r="AD1551" i="1"/>
  <c r="AD1547" i="1"/>
  <c r="AD1543" i="1"/>
  <c r="AD1539" i="1"/>
  <c r="AD1535" i="1"/>
  <c r="AD1531" i="1"/>
  <c r="AD1527" i="1"/>
  <c r="AD1523" i="1"/>
  <c r="AD1519" i="1"/>
  <c r="AD1515" i="1"/>
  <c r="AD1511" i="1"/>
  <c r="AD1507" i="1"/>
  <c r="AD1503" i="1"/>
  <c r="AD1499" i="1"/>
  <c r="AD1495" i="1"/>
  <c r="AD1491" i="1"/>
  <c r="AD1487" i="1"/>
  <c r="AD1483" i="1"/>
  <c r="AD1479" i="1"/>
  <c r="AD1475" i="1"/>
  <c r="AD1471" i="1"/>
  <c r="AD1467" i="1"/>
  <c r="AD1463" i="1"/>
  <c r="AD1459" i="1"/>
  <c r="AD1455" i="1"/>
  <c r="AD1451" i="1"/>
  <c r="AD1447" i="1"/>
  <c r="AD1443" i="1"/>
  <c r="AD1439" i="1"/>
  <c r="AD1435" i="1"/>
  <c r="AD1431" i="1"/>
  <c r="AD1427" i="1"/>
  <c r="AD1423" i="1"/>
  <c r="AD1419" i="1"/>
  <c r="AD1415" i="1"/>
  <c r="AD1411" i="1"/>
  <c r="AD1407" i="1"/>
  <c r="AD1403" i="1"/>
  <c r="AD1399" i="1"/>
  <c r="AD1395" i="1"/>
  <c r="AD1391" i="1"/>
  <c r="AD1375" i="1"/>
  <c r="AD1371" i="1"/>
  <c r="AD1359" i="1"/>
  <c r="AD1351" i="1"/>
  <c r="AD1343" i="1"/>
  <c r="AD1331" i="1"/>
  <c r="AD1327" i="1"/>
  <c r="AD1323" i="1"/>
  <c r="AD1319" i="1"/>
  <c r="AD1315" i="1"/>
  <c r="AD1311" i="1"/>
  <c r="AD1306" i="1"/>
  <c r="AD1300" i="1"/>
  <c r="AD1295" i="1"/>
  <c r="AD1279" i="1"/>
  <c r="AD1267" i="1"/>
  <c r="AD1251" i="1"/>
  <c r="AD1235" i="1"/>
  <c r="AD1219" i="1"/>
  <c r="AD1203" i="1"/>
  <c r="AD1187" i="1"/>
  <c r="AD1171" i="1"/>
  <c r="AD1155" i="1"/>
  <c r="AD1139" i="1"/>
  <c r="AD1123" i="1"/>
  <c r="AD1107" i="1"/>
  <c r="AD1091" i="1"/>
  <c r="AD1075" i="1"/>
  <c r="AD1059" i="1"/>
  <c r="AD1043" i="1"/>
  <c r="AD979" i="1"/>
  <c r="AD947" i="1"/>
  <c r="AD931" i="1"/>
  <c r="AD915" i="1"/>
  <c r="AD894" i="1"/>
  <c r="AD839" i="1"/>
  <c r="AD775" i="1"/>
  <c r="AD711" i="1"/>
  <c r="AD647" i="1"/>
  <c r="AD583" i="1"/>
  <c r="AD519" i="1"/>
  <c r="AD301" i="1"/>
  <c r="AD45" i="1"/>
  <c r="AD1268" i="1"/>
  <c r="AD1256" i="1"/>
  <c r="AD1252" i="1"/>
  <c r="AD1248" i="1"/>
  <c r="AD1244" i="1"/>
  <c r="AD1240" i="1"/>
  <c r="AD1236" i="1"/>
  <c r="AD1232" i="1"/>
  <c r="AD1228" i="1"/>
  <c r="AD1224" i="1"/>
  <c r="AD1220" i="1"/>
  <c r="AD1216" i="1"/>
  <c r="AD1212" i="1"/>
  <c r="AD1208" i="1"/>
  <c r="AD1204" i="1"/>
  <c r="AD1200" i="1"/>
  <c r="AD1196" i="1"/>
  <c r="AD1192" i="1"/>
  <c r="AD1184" i="1"/>
  <c r="AD1180" i="1"/>
  <c r="AD1176" i="1"/>
  <c r="AD1172" i="1"/>
  <c r="AD1168" i="1"/>
  <c r="AD1164" i="1"/>
  <c r="AD1160" i="1"/>
  <c r="AD1156" i="1"/>
  <c r="AD1152" i="1"/>
  <c r="AD1148" i="1"/>
  <c r="AD1144" i="1"/>
  <c r="AD1140" i="1"/>
  <c r="AD1136" i="1"/>
  <c r="AD1132" i="1"/>
  <c r="AD1128" i="1"/>
  <c r="AD1124" i="1"/>
  <c r="AD1120" i="1"/>
  <c r="AD1104" i="1"/>
  <c r="AD1100" i="1"/>
  <c r="AD1096" i="1"/>
  <c r="AD1092" i="1"/>
  <c r="AD1088" i="1"/>
  <c r="AD1084" i="1"/>
  <c r="AD1080" i="1"/>
  <c r="AD1076" i="1"/>
  <c r="AD1072" i="1"/>
  <c r="AD1068" i="1"/>
  <c r="AD1064" i="1"/>
  <c r="AD1060" i="1"/>
  <c r="AD1056" i="1"/>
  <c r="AD1052" i="1"/>
  <c r="AD1048" i="1"/>
  <c r="AD1044" i="1"/>
  <c r="AD1040" i="1"/>
  <c r="AD1036" i="1"/>
  <c r="AD1032" i="1"/>
  <c r="AD1024" i="1"/>
  <c r="AD1020" i="1"/>
  <c r="AD1008" i="1"/>
  <c r="AD1004" i="1"/>
  <c r="AD996" i="1"/>
  <c r="AD992" i="1"/>
  <c r="AD984" i="1"/>
  <c r="AD980" i="1"/>
  <c r="AD976" i="1"/>
  <c r="AD960" i="1"/>
  <c r="AD956" i="1"/>
  <c r="AD952" i="1"/>
  <c r="AD948" i="1"/>
  <c r="AD944" i="1"/>
  <c r="AD940" i="1"/>
  <c r="AD932" i="1"/>
  <c r="AD928" i="1"/>
  <c r="AD920" i="1"/>
  <c r="AD916" i="1"/>
  <c r="AD911" i="1"/>
  <c r="AD906" i="1"/>
  <c r="AD900" i="1"/>
  <c r="AD895" i="1"/>
  <c r="AD890" i="1"/>
  <c r="AD875" i="1"/>
  <c r="AD859" i="1"/>
  <c r="AD843" i="1"/>
  <c r="AD827" i="1"/>
  <c r="AD811" i="1"/>
  <c r="AD795" i="1"/>
  <c r="AD779" i="1"/>
  <c r="AD763" i="1"/>
  <c r="AD747" i="1"/>
  <c r="AD731" i="1"/>
  <c r="AD699" i="1"/>
  <c r="AD683" i="1"/>
  <c r="AD667" i="1"/>
  <c r="AD651" i="1"/>
  <c r="AD635" i="1"/>
  <c r="AD603" i="1"/>
  <c r="AD587" i="1"/>
  <c r="AD571" i="1"/>
  <c r="AD555" i="1"/>
  <c r="AD539" i="1"/>
  <c r="AD523" i="1"/>
  <c r="AD506" i="1"/>
  <c r="AD445" i="1"/>
  <c r="AD381" i="1"/>
  <c r="AD317" i="1"/>
  <c r="AD253" i="1"/>
  <c r="AD189" i="1"/>
  <c r="AD125" i="1"/>
  <c r="AD61" i="1"/>
  <c r="AD1258" i="1"/>
  <c r="AD1254" i="1"/>
  <c r="AD1250" i="1"/>
  <c r="AD1246" i="1"/>
  <c r="AD1242" i="1"/>
  <c r="AD1238" i="1"/>
  <c r="AD1234" i="1"/>
  <c r="AD1230" i="1"/>
  <c r="AD1226" i="1"/>
  <c r="AD1222" i="1"/>
  <c r="AD1218" i="1"/>
  <c r="AD1214" i="1"/>
  <c r="AD1210" i="1"/>
  <c r="AD1206" i="1"/>
  <c r="AD1202" i="1"/>
  <c r="AD1194" i="1"/>
  <c r="AD1190" i="1"/>
  <c r="AD1186" i="1"/>
  <c r="AD1182" i="1"/>
  <c r="AD1178" i="1"/>
  <c r="AD1174" i="1"/>
  <c r="AD1170" i="1"/>
  <c r="AD1166" i="1"/>
  <c r="AD1162" i="1"/>
  <c r="AD1158" i="1"/>
  <c r="AD1154" i="1"/>
  <c r="AD1150" i="1"/>
  <c r="AD1146" i="1"/>
  <c r="AD1142" i="1"/>
  <c r="AD1138" i="1"/>
  <c r="AD1134" i="1"/>
  <c r="AD1130" i="1"/>
  <c r="AD1126" i="1"/>
  <c r="AD1122" i="1"/>
  <c r="AD1110" i="1"/>
  <c r="AD1106" i="1"/>
  <c r="AD1102" i="1"/>
  <c r="AD1098" i="1"/>
  <c r="AD1094" i="1"/>
  <c r="AD1090" i="1"/>
  <c r="AD1086" i="1"/>
  <c r="AD1082" i="1"/>
  <c r="AD1078" i="1"/>
  <c r="AD1074" i="1"/>
  <c r="AD1070" i="1"/>
  <c r="AD1066" i="1"/>
  <c r="AD1062" i="1"/>
  <c r="AD1058" i="1"/>
  <c r="AD1054" i="1"/>
  <c r="AD1050" i="1"/>
  <c r="AD1046" i="1"/>
  <c r="AD1042" i="1"/>
  <c r="AD1038" i="1"/>
  <c r="AD1034" i="1"/>
  <c r="AD1030" i="1"/>
  <c r="AD1022" i="1"/>
  <c r="AD1014" i="1"/>
  <c r="AD1010" i="1"/>
  <c r="AD1002" i="1"/>
  <c r="AD998" i="1"/>
  <c r="AD990" i="1"/>
  <c r="AD974" i="1"/>
  <c r="AD970" i="1"/>
  <c r="AD954" i="1"/>
  <c r="AD946" i="1"/>
  <c r="AD938" i="1"/>
  <c r="AD934" i="1"/>
  <c r="AD922" i="1"/>
  <c r="AD918" i="1"/>
  <c r="AD914" i="1"/>
  <c r="AD908" i="1"/>
  <c r="AD903" i="1"/>
  <c r="AD898" i="1"/>
  <c r="AD892" i="1"/>
  <c r="AD883" i="1"/>
  <c r="AD851" i="1"/>
  <c r="AD835" i="1"/>
  <c r="AD819" i="1"/>
  <c r="AD803" i="1"/>
  <c r="AD787" i="1"/>
  <c r="AD771" i="1"/>
  <c r="AD755" i="1"/>
  <c r="AD739" i="1"/>
  <c r="AD707" i="1"/>
  <c r="AD691" i="1"/>
  <c r="AD675" i="1"/>
  <c r="AD659" i="1"/>
  <c r="AD643" i="1"/>
  <c r="AD595" i="1"/>
  <c r="AD579" i="1"/>
  <c r="AD563" i="1"/>
  <c r="AD547" i="1"/>
  <c r="AD531" i="1"/>
  <c r="AD515" i="1"/>
  <c r="AD477" i="1"/>
  <c r="AD413" i="1"/>
  <c r="AD349" i="1"/>
  <c r="AD285" i="1"/>
  <c r="AD221" i="1"/>
  <c r="AD157" i="1"/>
  <c r="AD93" i="1"/>
  <c r="AD1309" i="1"/>
  <c r="AD1305" i="1"/>
  <c r="AD1301" i="1"/>
  <c r="AD1297" i="1"/>
  <c r="AD1257" i="1"/>
  <c r="AD1253" i="1"/>
  <c r="AD1249" i="1"/>
  <c r="AD1245" i="1"/>
  <c r="AD1241" i="1"/>
  <c r="AD1237" i="1"/>
  <c r="AD1233" i="1"/>
  <c r="AD1229" i="1"/>
  <c r="AD1225" i="1"/>
  <c r="AD1221" i="1"/>
  <c r="AD1217" i="1"/>
  <c r="AD1213" i="1"/>
  <c r="AD1209" i="1"/>
  <c r="AD1205" i="1"/>
  <c r="AD1201" i="1"/>
  <c r="AD1197" i="1"/>
  <c r="AD1181" i="1"/>
  <c r="AD1177" i="1"/>
  <c r="AD1173" i="1"/>
  <c r="AD1169" i="1"/>
  <c r="AD1165" i="1"/>
  <c r="AD1161" i="1"/>
  <c r="AD1157" i="1"/>
  <c r="AD1153" i="1"/>
  <c r="AD1149" i="1"/>
  <c r="AD1145" i="1"/>
  <c r="AD1141" i="1"/>
  <c r="AD1137" i="1"/>
  <c r="AD1133" i="1"/>
  <c r="AD1129" i="1"/>
  <c r="AD1125" i="1"/>
  <c r="AD1121" i="1"/>
  <c r="AD1117" i="1"/>
  <c r="AD1113" i="1"/>
  <c r="AD1109" i="1"/>
  <c r="AD1105" i="1"/>
  <c r="AD1101" i="1"/>
  <c r="AD1097" i="1"/>
  <c r="AD1093" i="1"/>
  <c r="AD1089" i="1"/>
  <c r="AD1085" i="1"/>
  <c r="AD1081" i="1"/>
  <c r="AD1077" i="1"/>
  <c r="AD1073" i="1"/>
  <c r="AD1069" i="1"/>
  <c r="AD1065" i="1"/>
  <c r="AD1061" i="1"/>
  <c r="AD1057" i="1"/>
  <c r="AD1053" i="1"/>
  <c r="AD1049" i="1"/>
  <c r="AD1045" i="1"/>
  <c r="AD1041" i="1"/>
  <c r="AD1037" i="1"/>
  <c r="AD1033" i="1"/>
  <c r="AD1013" i="1"/>
  <c r="AD1001" i="1"/>
  <c r="AD985" i="1"/>
  <c r="AD969" i="1"/>
  <c r="AD961" i="1"/>
  <c r="AD953" i="1"/>
  <c r="AD945" i="1"/>
  <c r="AD941" i="1"/>
  <c r="AD937" i="1"/>
  <c r="AD933" i="1"/>
  <c r="AD929" i="1"/>
  <c r="AD921" i="1"/>
  <c r="AD917" i="1"/>
  <c r="AD912" i="1"/>
  <c r="AD907" i="1"/>
  <c r="AD902" i="1"/>
  <c r="AD896" i="1"/>
  <c r="AD891" i="1"/>
  <c r="AD879" i="1"/>
  <c r="AD863" i="1"/>
  <c r="AD847" i="1"/>
  <c r="AD831" i="1"/>
  <c r="AD815" i="1"/>
  <c r="AD799" i="1"/>
  <c r="AD783" i="1"/>
  <c r="AD767" i="1"/>
  <c r="AD751" i="1"/>
  <c r="AD735" i="1"/>
  <c r="AD719" i="1"/>
  <c r="AD703" i="1"/>
  <c r="AD687" i="1"/>
  <c r="AD671" i="1"/>
  <c r="AD655" i="1"/>
  <c r="AD639" i="1"/>
  <c r="AD591" i="1"/>
  <c r="AD575" i="1"/>
  <c r="AD559" i="1"/>
  <c r="AD543" i="1"/>
  <c r="AD527" i="1"/>
  <c r="AD511" i="1"/>
  <c r="AD461" i="1"/>
  <c r="AD397" i="1"/>
  <c r="AD333" i="1"/>
  <c r="AD269" i="1"/>
  <c r="AD205" i="1"/>
  <c r="AD141" i="1"/>
  <c r="AD77" i="1"/>
  <c r="AD13" i="1"/>
  <c r="AD888" i="1"/>
  <c r="AD884" i="1"/>
  <c r="AD880" i="1"/>
  <c r="AD876" i="1"/>
  <c r="AD872" i="1"/>
  <c r="AD868" i="1"/>
  <c r="AD864" i="1"/>
  <c r="AD856" i="1"/>
  <c r="AD852" i="1"/>
  <c r="AD848" i="1"/>
  <c r="AD844" i="1"/>
  <c r="AD840" i="1"/>
  <c r="AD836" i="1"/>
  <c r="AD832" i="1"/>
  <c r="AD828" i="1"/>
  <c r="AD824" i="1"/>
  <c r="AD820" i="1"/>
  <c r="AD816" i="1"/>
  <c r="AD812" i="1"/>
  <c r="AD808" i="1"/>
  <c r="AD804" i="1"/>
  <c r="AD800" i="1"/>
  <c r="AD796" i="1"/>
  <c r="AD792" i="1"/>
  <c r="AD788" i="1"/>
  <c r="AD784" i="1"/>
  <c r="AD780" i="1"/>
  <c r="AD776" i="1"/>
  <c r="AD772" i="1"/>
  <c r="AD768" i="1"/>
  <c r="AD764" i="1"/>
  <c r="AD760" i="1"/>
  <c r="AD756" i="1"/>
  <c r="AD752" i="1"/>
  <c r="AD748" i="1"/>
  <c r="AD744" i="1"/>
  <c r="AD740" i="1"/>
  <c r="AD736" i="1"/>
  <c r="AD732" i="1"/>
  <c r="AD728" i="1"/>
  <c r="AD716" i="1"/>
  <c r="AD712" i="1"/>
  <c r="AD708" i="1"/>
  <c r="AD704" i="1"/>
  <c r="AD700" i="1"/>
  <c r="AD696" i="1"/>
  <c r="AD692" i="1"/>
  <c r="AD688" i="1"/>
  <c r="AD684" i="1"/>
  <c r="AD680" i="1"/>
  <c r="AD676" i="1"/>
  <c r="AD672" i="1"/>
  <c r="AD668" i="1"/>
  <c r="AD664" i="1"/>
  <c r="AD660" i="1"/>
  <c r="AD656" i="1"/>
  <c r="AD652" i="1"/>
  <c r="AD648" i="1"/>
  <c r="AD644" i="1"/>
  <c r="AD640" i="1"/>
  <c r="AD636" i="1"/>
  <c r="AD632" i="1"/>
  <c r="AD604" i="1"/>
  <c r="AD600" i="1"/>
  <c r="AD596" i="1"/>
  <c r="AD592" i="1"/>
  <c r="AD588" i="1"/>
  <c r="AD584" i="1"/>
  <c r="AD580" i="1"/>
  <c r="AD576" i="1"/>
  <c r="AD572" i="1"/>
  <c r="AD568" i="1"/>
  <c r="AD564" i="1"/>
  <c r="AD560" i="1"/>
  <c r="AD556" i="1"/>
  <c r="AD552" i="1"/>
  <c r="AD548" i="1"/>
  <c r="AD544" i="1"/>
  <c r="AD540" i="1"/>
  <c r="AD536" i="1"/>
  <c r="AD532" i="1"/>
  <c r="AD528" i="1"/>
  <c r="AD524" i="1"/>
  <c r="AD520" i="1"/>
  <c r="AD516" i="1"/>
  <c r="AD512" i="1"/>
  <c r="AD508" i="1"/>
  <c r="AD497" i="1"/>
  <c r="AD481" i="1"/>
  <c r="AD465" i="1"/>
  <c r="AD449" i="1"/>
  <c r="AD433" i="1"/>
  <c r="AD417" i="1"/>
  <c r="AD401" i="1"/>
  <c r="AD385" i="1"/>
  <c r="AD369" i="1"/>
  <c r="AD353" i="1"/>
  <c r="AD337" i="1"/>
  <c r="AD321" i="1"/>
  <c r="AD305" i="1"/>
  <c r="AD289" i="1"/>
  <c r="AD273" i="1"/>
  <c r="AD257" i="1"/>
  <c r="AD241" i="1"/>
  <c r="AD225" i="1"/>
  <c r="AD209" i="1"/>
  <c r="AD193" i="1"/>
  <c r="AD177" i="1"/>
  <c r="AD161" i="1"/>
  <c r="AD145" i="1"/>
  <c r="AD129" i="1"/>
  <c r="AD113" i="1"/>
  <c r="AD97" i="1"/>
  <c r="AD81" i="1"/>
  <c r="AD65" i="1"/>
  <c r="AD49" i="1"/>
  <c r="AD17" i="1"/>
  <c r="AD886" i="1"/>
  <c r="AD882" i="1"/>
  <c r="AD878" i="1"/>
  <c r="AD874" i="1"/>
  <c r="AD870" i="1"/>
  <c r="AD866" i="1"/>
  <c r="AD862" i="1"/>
  <c r="AD858" i="1"/>
  <c r="AD854" i="1"/>
  <c r="AD850" i="1"/>
  <c r="AD842" i="1"/>
  <c r="AD838" i="1"/>
  <c r="AD834" i="1"/>
  <c r="AD830" i="1"/>
  <c r="AD826" i="1"/>
  <c r="AD822" i="1"/>
  <c r="AD818" i="1"/>
  <c r="AD814" i="1"/>
  <c r="AD810" i="1"/>
  <c r="AD806" i="1"/>
  <c r="AD802" i="1"/>
  <c r="AD798" i="1"/>
  <c r="AD794" i="1"/>
  <c r="AD790" i="1"/>
  <c r="AD786" i="1"/>
  <c r="AD782" i="1"/>
  <c r="AD778" i="1"/>
  <c r="AD774" i="1"/>
  <c r="AD770" i="1"/>
  <c r="AD766" i="1"/>
  <c r="AD762" i="1"/>
  <c r="AD758" i="1"/>
  <c r="AD754" i="1"/>
  <c r="AD750" i="1"/>
  <c r="AD746" i="1"/>
  <c r="AD742" i="1"/>
  <c r="AD738" i="1"/>
  <c r="AD734" i="1"/>
  <c r="AD730" i="1"/>
  <c r="AD722" i="1"/>
  <c r="AD710" i="1"/>
  <c r="AD706" i="1"/>
  <c r="AD702" i="1"/>
  <c r="AD698" i="1"/>
  <c r="AD694" i="1"/>
  <c r="AD690" i="1"/>
  <c r="AD686" i="1"/>
  <c r="AD682" i="1"/>
  <c r="AD678" i="1"/>
  <c r="AD674" i="1"/>
  <c r="AD670" i="1"/>
  <c r="AD666" i="1"/>
  <c r="AD662" i="1"/>
  <c r="AD658" i="1"/>
  <c r="AD654" i="1"/>
  <c r="AD650" i="1"/>
  <c r="AD646" i="1"/>
  <c r="AD642" i="1"/>
  <c r="AD638" i="1"/>
  <c r="AD634" i="1"/>
  <c r="AD630" i="1"/>
  <c r="AD602" i="1"/>
  <c r="AD598" i="1"/>
  <c r="AD594" i="1"/>
  <c r="AD590" i="1"/>
  <c r="AD586" i="1"/>
  <c r="AD582" i="1"/>
  <c r="AD578" i="1"/>
  <c r="AD574" i="1"/>
  <c r="AD570" i="1"/>
  <c r="AD566" i="1"/>
  <c r="AD562" i="1"/>
  <c r="AD558" i="1"/>
  <c r="AD554" i="1"/>
  <c r="AD550" i="1"/>
  <c r="AD546" i="1"/>
  <c r="AD542" i="1"/>
  <c r="AD538" i="1"/>
  <c r="AD534" i="1"/>
  <c r="AD530" i="1"/>
  <c r="AD526" i="1"/>
  <c r="AD522" i="1"/>
  <c r="AD518" i="1"/>
  <c r="AD514" i="1"/>
  <c r="AD510" i="1"/>
  <c r="AD505" i="1"/>
  <c r="AD489" i="1"/>
  <c r="AD457" i="1"/>
  <c r="AD441" i="1"/>
  <c r="AD425" i="1"/>
  <c r="AD409" i="1"/>
  <c r="AD393" i="1"/>
  <c r="AD377" i="1"/>
  <c r="AD361" i="1"/>
  <c r="AD345" i="1"/>
  <c r="AD329" i="1"/>
  <c r="AD313" i="1"/>
  <c r="AD297" i="1"/>
  <c r="AD281" i="1"/>
  <c r="AD265" i="1"/>
  <c r="AD249" i="1"/>
  <c r="AD233" i="1"/>
  <c r="AD217" i="1"/>
  <c r="AD201" i="1"/>
  <c r="AD185" i="1"/>
  <c r="AD169" i="1"/>
  <c r="AD153" i="1"/>
  <c r="AD137" i="1"/>
  <c r="AD121" i="1"/>
  <c r="AD105" i="1"/>
  <c r="AD89" i="1"/>
  <c r="AD73" i="1"/>
  <c r="AD57" i="1"/>
  <c r="AD41" i="1"/>
  <c r="AD913" i="1"/>
  <c r="AD909" i="1"/>
  <c r="AD905" i="1"/>
  <c r="AD901" i="1"/>
  <c r="AD897" i="1"/>
  <c r="AD893" i="1"/>
  <c r="AD889" i="1"/>
  <c r="AD885" i="1"/>
  <c r="AD881" i="1"/>
  <c r="AD877" i="1"/>
  <c r="AD873" i="1"/>
  <c r="AD869" i="1"/>
  <c r="AD865" i="1"/>
  <c r="AD861" i="1"/>
  <c r="AD857" i="1"/>
  <c r="AD849" i="1"/>
  <c r="AD845" i="1"/>
  <c r="AD837" i="1"/>
  <c r="AD833" i="1"/>
  <c r="AD829" i="1"/>
  <c r="AD825" i="1"/>
  <c r="AD821" i="1"/>
  <c r="AD817" i="1"/>
  <c r="AD813" i="1"/>
  <c r="AD809" i="1"/>
  <c r="AD805" i="1"/>
  <c r="AD801" i="1"/>
  <c r="AD797" i="1"/>
  <c r="AD793" i="1"/>
  <c r="AD789" i="1"/>
  <c r="AD785" i="1"/>
  <c r="AD781" i="1"/>
  <c r="AD777" i="1"/>
  <c r="AD773" i="1"/>
  <c r="AD769" i="1"/>
  <c r="AD765" i="1"/>
  <c r="AD761" i="1"/>
  <c r="AD757" i="1"/>
  <c r="AD753" i="1"/>
  <c r="AD749" i="1"/>
  <c r="AD745" i="1"/>
  <c r="AD741" i="1"/>
  <c r="AD737" i="1"/>
  <c r="AD733" i="1"/>
  <c r="AD729" i="1"/>
  <c r="AD725" i="1"/>
  <c r="AD713" i="1"/>
  <c r="AD709" i="1"/>
  <c r="AD705" i="1"/>
  <c r="AD701" i="1"/>
  <c r="AD697" i="1"/>
  <c r="AD693" i="1"/>
  <c r="AD689" i="1"/>
  <c r="AD685" i="1"/>
  <c r="AD681" i="1"/>
  <c r="AD677" i="1"/>
  <c r="AD673" i="1"/>
  <c r="AD669" i="1"/>
  <c r="AD665" i="1"/>
  <c r="AD661" i="1"/>
  <c r="AD657" i="1"/>
  <c r="AD653" i="1"/>
  <c r="AD649" i="1"/>
  <c r="AD645" i="1"/>
  <c r="AD641" i="1"/>
  <c r="AD637" i="1"/>
  <c r="AD633" i="1"/>
  <c r="AD625" i="1"/>
  <c r="AD621" i="1"/>
  <c r="AD609" i="1"/>
  <c r="AD601" i="1"/>
  <c r="AD597" i="1"/>
  <c r="AD593" i="1"/>
  <c r="AD589" i="1"/>
  <c r="AD585" i="1"/>
  <c r="AD581" i="1"/>
  <c r="AD577" i="1"/>
  <c r="AD573" i="1"/>
  <c r="AD569" i="1"/>
  <c r="AD565" i="1"/>
  <c r="AD561" i="1"/>
  <c r="AD557" i="1"/>
  <c r="AD553" i="1"/>
  <c r="AD549" i="1"/>
  <c r="AD545" i="1"/>
  <c r="AD541" i="1"/>
  <c r="AD537" i="1"/>
  <c r="AD533" i="1"/>
  <c r="AD529" i="1"/>
  <c r="AD525" i="1"/>
  <c r="AD521" i="1"/>
  <c r="AD517" i="1"/>
  <c r="AD513" i="1"/>
  <c r="AD509" i="1"/>
  <c r="AD501" i="1"/>
  <c r="AD485" i="1"/>
  <c r="AD469" i="1"/>
  <c r="AD453" i="1"/>
  <c r="AD437" i="1"/>
  <c r="AD421" i="1"/>
  <c r="AD405" i="1"/>
  <c r="AD389" i="1"/>
  <c r="AD373" i="1"/>
  <c r="AD357" i="1"/>
  <c r="AD341" i="1"/>
  <c r="AD325" i="1"/>
  <c r="AD309" i="1"/>
  <c r="AD293" i="1"/>
  <c r="AD277" i="1"/>
  <c r="AD261" i="1"/>
  <c r="AD245" i="1"/>
  <c r="AD229" i="1"/>
  <c r="AD213" i="1"/>
  <c r="AD197" i="1"/>
  <c r="AD181" i="1"/>
  <c r="AD165" i="1"/>
  <c r="AD149" i="1"/>
  <c r="AD133" i="1"/>
  <c r="AD117" i="1"/>
  <c r="AD101" i="1"/>
  <c r="AD85" i="1"/>
  <c r="AD69" i="1"/>
  <c r="AD21" i="1"/>
  <c r="AD502" i="1"/>
  <c r="AD498" i="1"/>
  <c r="AD494" i="1"/>
  <c r="AD490" i="1"/>
  <c r="AD486" i="1"/>
  <c r="AD482" i="1"/>
  <c r="AD478" i="1"/>
  <c r="AD470" i="1"/>
  <c r="AD466" i="1"/>
  <c r="AD462" i="1"/>
  <c r="AD458" i="1"/>
  <c r="AD454" i="1"/>
  <c r="AD450" i="1"/>
  <c r="AD446" i="1"/>
  <c r="AD442" i="1"/>
  <c r="AD438" i="1"/>
  <c r="AD434" i="1"/>
  <c r="AD430" i="1"/>
  <c r="AD422" i="1"/>
  <c r="AD418" i="1"/>
  <c r="AD414" i="1"/>
  <c r="AD410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4" i="1"/>
  <c r="AD350" i="1"/>
  <c r="AD346" i="1"/>
  <c r="AD342" i="1"/>
  <c r="AD338" i="1"/>
  <c r="AD334" i="1"/>
  <c r="AD330" i="1"/>
  <c r="AD326" i="1"/>
  <c r="AD322" i="1"/>
  <c r="AD318" i="1"/>
  <c r="AD314" i="1"/>
  <c r="AD310" i="1"/>
  <c r="AD306" i="1"/>
  <c r="AD302" i="1"/>
  <c r="AD298" i="1"/>
  <c r="AD294" i="1"/>
  <c r="AD290" i="1"/>
  <c r="AD286" i="1"/>
  <c r="AD282" i="1"/>
  <c r="AD278" i="1"/>
  <c r="AD274" i="1"/>
  <c r="AD270" i="1"/>
  <c r="AD266" i="1"/>
  <c r="AD262" i="1"/>
  <c r="AD258" i="1"/>
  <c r="AD254" i="1"/>
  <c r="AD250" i="1"/>
  <c r="AD246" i="1"/>
  <c r="AD242" i="1"/>
  <c r="AD238" i="1"/>
  <c r="AD234" i="1"/>
  <c r="AD230" i="1"/>
  <c r="AD226" i="1"/>
  <c r="AD222" i="1"/>
  <c r="AD210" i="1"/>
  <c r="AD206" i="1"/>
  <c r="AD202" i="1"/>
  <c r="AD198" i="1"/>
  <c r="AD194" i="1"/>
  <c r="AD190" i="1"/>
  <c r="AD186" i="1"/>
  <c r="AD182" i="1"/>
  <c r="AD178" i="1"/>
  <c r="AD174" i="1"/>
  <c r="AD170" i="1"/>
  <c r="AD166" i="1"/>
  <c r="AD162" i="1"/>
  <c r="AD158" i="1"/>
  <c r="AD154" i="1"/>
  <c r="AD150" i="1"/>
  <c r="AD146" i="1"/>
  <c r="AD142" i="1"/>
  <c r="AD138" i="1"/>
  <c r="AD134" i="1"/>
  <c r="AD130" i="1"/>
  <c r="AD126" i="1"/>
  <c r="AD122" i="1"/>
  <c r="AD118" i="1"/>
  <c r="AD114" i="1"/>
  <c r="AD110" i="1"/>
  <c r="AD106" i="1"/>
  <c r="AD102" i="1"/>
  <c r="AD98" i="1"/>
  <c r="AD94" i="1"/>
  <c r="AD90" i="1"/>
  <c r="AD86" i="1"/>
  <c r="AD82" i="1"/>
  <c r="AD78" i="1"/>
  <c r="AD74" i="1"/>
  <c r="AD70" i="1"/>
  <c r="AD66" i="1"/>
  <c r="AD62" i="1"/>
  <c r="AD58" i="1"/>
  <c r="AD54" i="1"/>
  <c r="AD50" i="1"/>
  <c r="AD46" i="1"/>
  <c r="AD22" i="1"/>
  <c r="AD18" i="1"/>
  <c r="AD14" i="1"/>
  <c r="AD504" i="1"/>
  <c r="AD500" i="1"/>
  <c r="AD496" i="1"/>
  <c r="AD492" i="1"/>
  <c r="AD488" i="1"/>
  <c r="AD484" i="1"/>
  <c r="AD480" i="1"/>
  <c r="AD476" i="1"/>
  <c r="AD468" i="1"/>
  <c r="AD464" i="1"/>
  <c r="AD460" i="1"/>
  <c r="AD456" i="1"/>
  <c r="AD452" i="1"/>
  <c r="AD448" i="1"/>
  <c r="AD444" i="1"/>
  <c r="AD440" i="1"/>
  <c r="AD436" i="1"/>
  <c r="AD432" i="1"/>
  <c r="AD428" i="1"/>
  <c r="AD424" i="1"/>
  <c r="AD420" i="1"/>
  <c r="AD416" i="1"/>
  <c r="AD412" i="1"/>
  <c r="AD408" i="1"/>
  <c r="AD404" i="1"/>
  <c r="AD400" i="1"/>
  <c r="AD396" i="1"/>
  <c r="AD392" i="1"/>
  <c r="AD388" i="1"/>
  <c r="AD384" i="1"/>
  <c r="AD380" i="1"/>
  <c r="AD376" i="1"/>
  <c r="AD372" i="1"/>
  <c r="AD368" i="1"/>
  <c r="AD364" i="1"/>
  <c r="AD360" i="1"/>
  <c r="AD356" i="1"/>
  <c r="AD352" i="1"/>
  <c r="AD348" i="1"/>
  <c r="AD344" i="1"/>
  <c r="AD340" i="1"/>
  <c r="AD336" i="1"/>
  <c r="AD332" i="1"/>
  <c r="AD328" i="1"/>
  <c r="AD324" i="1"/>
  <c r="AD320" i="1"/>
  <c r="AD316" i="1"/>
  <c r="AD312" i="1"/>
  <c r="AD308" i="1"/>
  <c r="AD304" i="1"/>
  <c r="AD300" i="1"/>
  <c r="AD296" i="1"/>
  <c r="AD292" i="1"/>
  <c r="AD288" i="1"/>
  <c r="AD284" i="1"/>
  <c r="AD280" i="1"/>
  <c r="AD276" i="1"/>
  <c r="AD272" i="1"/>
  <c r="AD268" i="1"/>
  <c r="AD264" i="1"/>
  <c r="AD260" i="1"/>
  <c r="AD256" i="1"/>
  <c r="AD252" i="1"/>
  <c r="AD248" i="1"/>
  <c r="AD244" i="1"/>
  <c r="AD240" i="1"/>
  <c r="AD236" i="1"/>
  <c r="AD232" i="1"/>
  <c r="AD228" i="1"/>
  <c r="AD224" i="1"/>
  <c r="AD212" i="1"/>
  <c r="AD208" i="1"/>
  <c r="AD204" i="1"/>
  <c r="AD200" i="1"/>
  <c r="AD196" i="1"/>
  <c r="AD192" i="1"/>
  <c r="AD188" i="1"/>
  <c r="AD184" i="1"/>
  <c r="AD180" i="1"/>
  <c r="AD176" i="1"/>
  <c r="AD172" i="1"/>
  <c r="AD168" i="1"/>
  <c r="AD164" i="1"/>
  <c r="AD160" i="1"/>
  <c r="AD156" i="1"/>
  <c r="AD152" i="1"/>
  <c r="AD148" i="1"/>
  <c r="AD144" i="1"/>
  <c r="AD140" i="1"/>
  <c r="AD136" i="1"/>
  <c r="AD132" i="1"/>
  <c r="AD128" i="1"/>
  <c r="AD124" i="1"/>
  <c r="AD120" i="1"/>
  <c r="AD116" i="1"/>
  <c r="AD112" i="1"/>
  <c r="AD108" i="1"/>
  <c r="AD104" i="1"/>
  <c r="AD100" i="1"/>
  <c r="AD96" i="1"/>
  <c r="AD92" i="1"/>
  <c r="AD88" i="1"/>
  <c r="AD84" i="1"/>
  <c r="AD80" i="1"/>
  <c r="AD76" i="1"/>
  <c r="AD72" i="1"/>
  <c r="AD68" i="1"/>
  <c r="AD64" i="1"/>
  <c r="AD60" i="1"/>
  <c r="AD56" i="1"/>
  <c r="AD52" i="1"/>
  <c r="AD48" i="1"/>
  <c r="AD44" i="1"/>
  <c r="AD24" i="1"/>
  <c r="AD20" i="1"/>
  <c r="AD16" i="1"/>
  <c r="AD12" i="1"/>
  <c r="AD507" i="1"/>
  <c r="AD503" i="1"/>
  <c r="AD499" i="1"/>
  <c r="AD495" i="1"/>
  <c r="AD491" i="1"/>
  <c r="AD487" i="1"/>
  <c r="AD483" i="1"/>
  <c r="AD479" i="1"/>
  <c r="AD467" i="1"/>
  <c r="AD459" i="1"/>
  <c r="AD451" i="1"/>
  <c r="AD447" i="1"/>
  <c r="AD443" i="1"/>
  <c r="AD439" i="1"/>
  <c r="AD435" i="1"/>
  <c r="AD431" i="1"/>
  <c r="AD423" i="1"/>
  <c r="AD419" i="1"/>
  <c r="AD415" i="1"/>
  <c r="AD411" i="1"/>
  <c r="AD407" i="1"/>
  <c r="AD403" i="1"/>
  <c r="AD399" i="1"/>
  <c r="AD395" i="1"/>
  <c r="AD391" i="1"/>
  <c r="AD387" i="1"/>
  <c r="AD383" i="1"/>
  <c r="AD379" i="1"/>
  <c r="AD375" i="1"/>
  <c r="AD371" i="1"/>
  <c r="AD367" i="1"/>
  <c r="AD363" i="1"/>
  <c r="AD359" i="1"/>
  <c r="AD355" i="1"/>
  <c r="AD351" i="1"/>
  <c r="AD347" i="1"/>
  <c r="AD343" i="1"/>
  <c r="AD339" i="1"/>
  <c r="AD335" i="1"/>
  <c r="AD331" i="1"/>
  <c r="AD327" i="1"/>
  <c r="AD323" i="1"/>
  <c r="AD319" i="1"/>
  <c r="AD315" i="1"/>
  <c r="AD311" i="1"/>
  <c r="AD307" i="1"/>
  <c r="AD303" i="1"/>
  <c r="AD299" i="1"/>
  <c r="AD295" i="1"/>
  <c r="AD291" i="1"/>
  <c r="AD287" i="1"/>
  <c r="AD283" i="1"/>
  <c r="AD279" i="1"/>
  <c r="AD275" i="1"/>
  <c r="AD271" i="1"/>
  <c r="AD267" i="1"/>
  <c r="AD263" i="1"/>
  <c r="AD259" i="1"/>
  <c r="AD255" i="1"/>
  <c r="AD251" i="1"/>
  <c r="AD247" i="1"/>
  <c r="AD243" i="1"/>
  <c r="AD239" i="1"/>
  <c r="AD235" i="1"/>
  <c r="AD231" i="1"/>
  <c r="AD227" i="1"/>
  <c r="AD219" i="1"/>
  <c r="AD215" i="1"/>
  <c r="AD211" i="1"/>
  <c r="AD207" i="1"/>
  <c r="AD203" i="1"/>
  <c r="AD199" i="1"/>
  <c r="AD195" i="1"/>
  <c r="AD191" i="1"/>
  <c r="AD187" i="1"/>
  <c r="AD183" i="1"/>
  <c r="AD179" i="1"/>
  <c r="AD175" i="1"/>
  <c r="AD171" i="1"/>
  <c r="AD167" i="1"/>
  <c r="AD163" i="1"/>
  <c r="AD159" i="1"/>
  <c r="AD155" i="1"/>
  <c r="AD151" i="1"/>
  <c r="AD147" i="1"/>
  <c r="AD143" i="1"/>
  <c r="AD139" i="1"/>
  <c r="AD135" i="1"/>
  <c r="AD131" i="1"/>
  <c r="AD127" i="1"/>
  <c r="AD123" i="1"/>
  <c r="AD119" i="1"/>
  <c r="AD115" i="1"/>
  <c r="AD111" i="1"/>
  <c r="AD107" i="1"/>
  <c r="AD103" i="1"/>
  <c r="AD99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3" i="1"/>
  <c r="AD23" i="1"/>
  <c r="AD19" i="1"/>
  <c r="AD15" i="1"/>
  <c r="V1988" i="1"/>
  <c r="W1988" i="1" s="1"/>
  <c r="V1769" i="1"/>
  <c r="W1769" i="1" s="1"/>
  <c r="V1735" i="1"/>
  <c r="W1735" i="1" s="1"/>
  <c r="V1887" i="1"/>
  <c r="W1887" i="1" s="1"/>
  <c r="V1878" i="1"/>
  <c r="W1878" i="1" s="1"/>
  <c r="V1854" i="1"/>
  <c r="W1854" i="1" s="1"/>
  <c r="V1852" i="1"/>
  <c r="W1852" i="1" s="1"/>
  <c r="V1836" i="1"/>
  <c r="W1836" i="1" s="1"/>
  <c r="V1834" i="1"/>
  <c r="W1834" i="1" s="1"/>
  <c r="V1802" i="1"/>
  <c r="W1802" i="1" s="1"/>
  <c r="V1774" i="1"/>
  <c r="W1774" i="1" s="1"/>
  <c r="V1758" i="1"/>
  <c r="W1758" i="1" s="1"/>
  <c r="V1750" i="1"/>
  <c r="W1750" i="1" s="1"/>
  <c r="V1746" i="1"/>
  <c r="W1746" i="1" s="1"/>
  <c r="V1942" i="1"/>
  <c r="W1942" i="1" s="1"/>
  <c r="V1873" i="1"/>
  <c r="W1873" i="1" s="1"/>
  <c r="V1950" i="1"/>
  <c r="W1950" i="1" s="1"/>
  <c r="V1862" i="1"/>
  <c r="W1862" i="1" s="1"/>
  <c r="V1938" i="1"/>
  <c r="W1938" i="1" s="1"/>
  <c r="V1930" i="1"/>
  <c r="W1930" i="1" s="1"/>
  <c r="V1922" i="1"/>
  <c r="W1922" i="1" s="1"/>
  <c r="V1906" i="1"/>
  <c r="W1906" i="1" s="1"/>
  <c r="V1853" i="1"/>
  <c r="W1853" i="1" s="1"/>
  <c r="V1832" i="1"/>
  <c r="W1832" i="1" s="1"/>
  <c r="V1810" i="1"/>
  <c r="W1810" i="1" s="1"/>
  <c r="V1754" i="1"/>
  <c r="W1754" i="1" s="1"/>
  <c r="V1789" i="1"/>
  <c r="W1789" i="1" s="1"/>
  <c r="V1970" i="1"/>
  <c r="W1970" i="1" s="1"/>
  <c r="V1965" i="1"/>
  <c r="W1965" i="1" s="1"/>
  <c r="V1954" i="1"/>
  <c r="W1954" i="1" s="1"/>
  <c r="V1893" i="1"/>
  <c r="W1893" i="1" s="1"/>
  <c r="V1822" i="1"/>
  <c r="W1822" i="1" s="1"/>
  <c r="V1987" i="1"/>
  <c r="W1987" i="1" s="1"/>
  <c r="V1968" i="1"/>
  <c r="W1968" i="1" s="1"/>
  <c r="V1872" i="1"/>
  <c r="W1872" i="1" s="1"/>
  <c r="V1871" i="1"/>
  <c r="W1871" i="1" s="1"/>
  <c r="V1860" i="1"/>
  <c r="W1860" i="1" s="1"/>
  <c r="V1811" i="1"/>
  <c r="W1811" i="1" s="1"/>
  <c r="V1996" i="1"/>
  <c r="W1996" i="1" s="1"/>
  <c r="V1990" i="1"/>
  <c r="W1990" i="1" s="1"/>
  <c r="V1984" i="1"/>
  <c r="W1984" i="1" s="1"/>
  <c r="V1983" i="1"/>
  <c r="W1983" i="1" s="1"/>
  <c r="V1964" i="1"/>
  <c r="W1964" i="1" s="1"/>
  <c r="V1963" i="1"/>
  <c r="W1963" i="1" s="1"/>
  <c r="V1948" i="1"/>
  <c r="W1948" i="1" s="1"/>
  <c r="V1940" i="1"/>
  <c r="W1940" i="1" s="1"/>
  <c r="V1932" i="1"/>
  <c r="W1932" i="1" s="1"/>
  <c r="V1923" i="1"/>
  <c r="W1923" i="1" s="1"/>
  <c r="V1917" i="1"/>
  <c r="W1917" i="1" s="1"/>
  <c r="V1916" i="1"/>
  <c r="W1916" i="1" s="1"/>
  <c r="V1915" i="1"/>
  <c r="W1915" i="1" s="1"/>
  <c r="V1909" i="1"/>
  <c r="W1909" i="1" s="1"/>
  <c r="V1908" i="1"/>
  <c r="W1908" i="1" s="1"/>
  <c r="V1901" i="1"/>
  <c r="W1901" i="1" s="1"/>
  <c r="V1900" i="1"/>
  <c r="W1900" i="1" s="1"/>
  <c r="V1889" i="1"/>
  <c r="W1889" i="1" s="1"/>
  <c r="V1888" i="1"/>
  <c r="W1888" i="1" s="1"/>
  <c r="V1868" i="1"/>
  <c r="W1868" i="1" s="1"/>
  <c r="V1856" i="1"/>
  <c r="W1856" i="1" s="1"/>
  <c r="V1847" i="1"/>
  <c r="W1847" i="1" s="1"/>
  <c r="V1843" i="1"/>
  <c r="W1843" i="1" s="1"/>
  <c r="V1840" i="1"/>
  <c r="W1840" i="1" s="1"/>
  <c r="V1831" i="1"/>
  <c r="W1831" i="1" s="1"/>
  <c r="V1817" i="1"/>
  <c r="W1817" i="1" s="1"/>
  <c r="V1815" i="1"/>
  <c r="W1815" i="1" s="1"/>
  <c r="V1800" i="1"/>
  <c r="W1800" i="1" s="1"/>
  <c r="V1961" i="1"/>
  <c r="W1961" i="1" s="1"/>
  <c r="V1952" i="1"/>
  <c r="W1952" i="1" s="1"/>
  <c r="V1920" i="1"/>
  <c r="W1920" i="1" s="1"/>
  <c r="V1913" i="1"/>
  <c r="W1913" i="1" s="1"/>
  <c r="V1911" i="1"/>
  <c r="W1911" i="1" s="1"/>
  <c r="V1851" i="1"/>
  <c r="W1851" i="1" s="1"/>
  <c r="V1828" i="1"/>
  <c r="W1828" i="1" s="1"/>
  <c r="V1821" i="1"/>
  <c r="W1821" i="1" s="1"/>
  <c r="V1820" i="1"/>
  <c r="W1820" i="1" s="1"/>
  <c r="V1819" i="1"/>
  <c r="W1819" i="1" s="1"/>
  <c r="V1804" i="1"/>
  <c r="W1804" i="1" s="1"/>
  <c r="V1977" i="1"/>
  <c r="W1977" i="1" s="1"/>
  <c r="V1892" i="1"/>
  <c r="W1892" i="1" s="1"/>
  <c r="V1891" i="1"/>
  <c r="W1891" i="1" s="1"/>
  <c r="V1881" i="1"/>
  <c r="W1881" i="1" s="1"/>
  <c r="V1793" i="1"/>
  <c r="W1793" i="1" s="1"/>
  <c r="V1792" i="1"/>
  <c r="W1792" i="1" s="1"/>
  <c r="V1791" i="1"/>
  <c r="W1791" i="1" s="1"/>
  <c r="V1776" i="1"/>
  <c r="W1776" i="1" s="1"/>
  <c r="V1768" i="1"/>
  <c r="W1768" i="1" s="1"/>
  <c r="V1761" i="1"/>
  <c r="W1761" i="1" s="1"/>
  <c r="V1759" i="1"/>
  <c r="W1759" i="1" s="1"/>
  <c r="V1753" i="1"/>
  <c r="W1753" i="1" s="1"/>
  <c r="V1752" i="1"/>
  <c r="W1752" i="1" s="1"/>
  <c r="V1745" i="1"/>
  <c r="W1745" i="1" s="1"/>
  <c r="V1743" i="1"/>
  <c r="W1743" i="1" s="1"/>
  <c r="V1737" i="1"/>
  <c r="W1737" i="1" s="1"/>
  <c r="V1736" i="1"/>
  <c r="W1736" i="1" s="1"/>
  <c r="V1951" i="1"/>
  <c r="W1951" i="1" s="1"/>
  <c r="V1943" i="1"/>
  <c r="W1943" i="1" s="1"/>
  <c r="V1936" i="1"/>
  <c r="W1936" i="1" s="1"/>
  <c r="V1935" i="1"/>
  <c r="W1935" i="1" s="1"/>
  <c r="V1879" i="1"/>
  <c r="W1879" i="1" s="1"/>
  <c r="V1859" i="1"/>
  <c r="W1859" i="1" s="1"/>
  <c r="V1837" i="1"/>
  <c r="W1837" i="1" s="1"/>
  <c r="V1812" i="1"/>
  <c r="W1812" i="1" s="1"/>
  <c r="V1981" i="1"/>
  <c r="W1981" i="1" s="1"/>
  <c r="V1980" i="1"/>
  <c r="W1980" i="1" s="1"/>
  <c r="V1896" i="1"/>
  <c r="W1896" i="1" s="1"/>
  <c r="V1865" i="1"/>
  <c r="W1865" i="1" s="1"/>
  <c r="V1844" i="1"/>
  <c r="W1844" i="1" s="1"/>
  <c r="V1797" i="1"/>
  <c r="W1797" i="1" s="1"/>
  <c r="V1796" i="1"/>
  <c r="W1796" i="1" s="1"/>
  <c r="V1788" i="1"/>
  <c r="W1788" i="1" s="1"/>
  <c r="V1787" i="1"/>
  <c r="W1787" i="1" s="1"/>
  <c r="V1781" i="1"/>
  <c r="W1781" i="1" s="1"/>
  <c r="V1780" i="1"/>
  <c r="W1780" i="1" s="1"/>
  <c r="V1772" i="1"/>
  <c r="W1772" i="1" s="1"/>
  <c r="V1771" i="1"/>
  <c r="W1771" i="1" s="1"/>
  <c r="V1764" i="1"/>
  <c r="W1764" i="1" s="1"/>
  <c r="V1757" i="1"/>
  <c r="W1757" i="1" s="1"/>
  <c r="V1749" i="1"/>
  <c r="W1749" i="1" s="1"/>
  <c r="V1748" i="1"/>
  <c r="W1748" i="1" s="1"/>
  <c r="V1747" i="1"/>
  <c r="W1747" i="1" s="1"/>
  <c r="V1883" i="1"/>
  <c r="W1883" i="1" s="1"/>
  <c r="V1985" i="1"/>
  <c r="W1985" i="1" s="1"/>
  <c r="V1979" i="1"/>
  <c r="W1979" i="1" s="1"/>
  <c r="V1967" i="1"/>
  <c r="W1967" i="1" s="1"/>
  <c r="V1960" i="1"/>
  <c r="W1960" i="1" s="1"/>
  <c r="V1839" i="1"/>
  <c r="W1839" i="1" s="1"/>
  <c r="V1867" i="1"/>
  <c r="W1867" i="1" s="1"/>
  <c r="V1826" i="1"/>
  <c r="W1826" i="1" s="1"/>
  <c r="V1596" i="1"/>
  <c r="W1596" i="1" s="1"/>
  <c r="V1974" i="1"/>
  <c r="W1974" i="1" s="1"/>
  <c r="V1969" i="1"/>
  <c r="W1969" i="1" s="1"/>
  <c r="V1966" i="1"/>
  <c r="W1966" i="1" s="1"/>
  <c r="V1953" i="1"/>
  <c r="W1953" i="1" s="1"/>
  <c r="V1937" i="1"/>
  <c r="W1937" i="1" s="1"/>
  <c r="V1897" i="1"/>
  <c r="W1897" i="1" s="1"/>
  <c r="V1886" i="1"/>
  <c r="W1886" i="1" s="1"/>
  <c r="V1845" i="1"/>
  <c r="W1845" i="1" s="1"/>
  <c r="V1825" i="1"/>
  <c r="W1825" i="1" s="1"/>
  <c r="V1823" i="1"/>
  <c r="W1823" i="1" s="1"/>
  <c r="V1809" i="1"/>
  <c r="W1809" i="1" s="1"/>
  <c r="V1806" i="1"/>
  <c r="W1806" i="1" s="1"/>
  <c r="V1795" i="1"/>
  <c r="W1795" i="1" s="1"/>
  <c r="V1779" i="1"/>
  <c r="W1779" i="1" s="1"/>
  <c r="V1778" i="1"/>
  <c r="W1778" i="1" s="1"/>
  <c r="V1741" i="1"/>
  <c r="W1741" i="1" s="1"/>
  <c r="V1734" i="1"/>
  <c r="W1734" i="1" s="1"/>
  <c r="V1727" i="1"/>
  <c r="W1727" i="1" s="1"/>
  <c r="V1703" i="1"/>
  <c r="W1703" i="1" s="1"/>
  <c r="V1696" i="1"/>
  <c r="W1696" i="1" s="1"/>
  <c r="V1683" i="1"/>
  <c r="W1683" i="1" s="1"/>
  <c r="V1677" i="1"/>
  <c r="W1677" i="1" s="1"/>
  <c r="V1670" i="1"/>
  <c r="W1670" i="1" s="1"/>
  <c r="V1663" i="1"/>
  <c r="W1663" i="1" s="1"/>
  <c r="V1644" i="1"/>
  <c r="W1644" i="1" s="1"/>
  <c r="V1633" i="1"/>
  <c r="W1633" i="1" s="1"/>
  <c r="V1628" i="1"/>
  <c r="W1628" i="1" s="1"/>
  <c r="V1627" i="1"/>
  <c r="W1627" i="1" s="1"/>
  <c r="V1620" i="1"/>
  <c r="W1620" i="1" s="1"/>
  <c r="V1619" i="1"/>
  <c r="W1619" i="1" s="1"/>
  <c r="V1550" i="1"/>
  <c r="W1550" i="1" s="1"/>
  <c r="V1515" i="1"/>
  <c r="W1515" i="1" s="1"/>
  <c r="V1486" i="1"/>
  <c r="W1486" i="1" s="1"/>
  <c r="V1993" i="1"/>
  <c r="W1993" i="1" s="1"/>
  <c r="V1982" i="1"/>
  <c r="W1982" i="1" s="1"/>
  <c r="V1957" i="1"/>
  <c r="W1957" i="1" s="1"/>
  <c r="V1925" i="1"/>
  <c r="W1925" i="1" s="1"/>
  <c r="V1877" i="1"/>
  <c r="W1877" i="1" s="1"/>
  <c r="V1849" i="1"/>
  <c r="W1849" i="1" s="1"/>
  <c r="V1785" i="1"/>
  <c r="W1785" i="1" s="1"/>
  <c r="V1783" i="1"/>
  <c r="W1783" i="1" s="1"/>
  <c r="V1765" i="1"/>
  <c r="W1765" i="1" s="1"/>
  <c r="V1744" i="1"/>
  <c r="W1744" i="1" s="1"/>
  <c r="V1738" i="1"/>
  <c r="W1738" i="1" s="1"/>
  <c r="V1731" i="1"/>
  <c r="W1731" i="1" s="1"/>
  <c r="V1718" i="1"/>
  <c r="W1718" i="1" s="1"/>
  <c r="V1711" i="1"/>
  <c r="W1711" i="1" s="1"/>
  <c r="V1674" i="1"/>
  <c r="W1674" i="1" s="1"/>
  <c r="V1654" i="1"/>
  <c r="W1654" i="1" s="1"/>
  <c r="V1647" i="1"/>
  <c r="W1647" i="1" s="1"/>
  <c r="V1635" i="1"/>
  <c r="W1635" i="1" s="1"/>
  <c r="V1532" i="1"/>
  <c r="W1532" i="1" s="1"/>
  <c r="V1531" i="1"/>
  <c r="W1531" i="1" s="1"/>
  <c r="V1992" i="1"/>
  <c r="W1992" i="1" s="1"/>
  <c r="V1975" i="1"/>
  <c r="W1975" i="1" s="1"/>
  <c r="V1934" i="1"/>
  <c r="W1934" i="1" s="1"/>
  <c r="V1905" i="1"/>
  <c r="W1905" i="1" s="1"/>
  <c r="V1870" i="1"/>
  <c r="W1870" i="1" s="1"/>
  <c r="V1861" i="1"/>
  <c r="W1861" i="1" s="1"/>
  <c r="V1997" i="1"/>
  <c r="W1997" i="1" s="1"/>
  <c r="V1994" i="1"/>
  <c r="W1994" i="1" s="1"/>
  <c r="V1989" i="1"/>
  <c r="W1989" i="1" s="1"/>
  <c r="V1976" i="1"/>
  <c r="W1976" i="1" s="1"/>
  <c r="V1949" i="1"/>
  <c r="W1949" i="1" s="1"/>
  <c r="V1933" i="1"/>
  <c r="W1933" i="1" s="1"/>
  <c r="V1931" i="1"/>
  <c r="W1931" i="1" s="1"/>
  <c r="V1918" i="1"/>
  <c r="W1918" i="1" s="1"/>
  <c r="V1903" i="1"/>
  <c r="W1903" i="1" s="1"/>
  <c r="V1902" i="1"/>
  <c r="W1902" i="1" s="1"/>
  <c r="V1899" i="1"/>
  <c r="W1899" i="1" s="1"/>
  <c r="V1895" i="1"/>
  <c r="W1895" i="1" s="1"/>
  <c r="V1894" i="1"/>
  <c r="W1894" i="1" s="1"/>
  <c r="V1882" i="1"/>
  <c r="W1882" i="1" s="1"/>
  <c r="V1880" i="1"/>
  <c r="W1880" i="1" s="1"/>
  <c r="V1869" i="1"/>
  <c r="W1869" i="1" s="1"/>
  <c r="V1857" i="1"/>
  <c r="W1857" i="1" s="1"/>
  <c r="V1838" i="1"/>
  <c r="W1838" i="1" s="1"/>
  <c r="V1835" i="1"/>
  <c r="W1835" i="1" s="1"/>
  <c r="V1824" i="1"/>
  <c r="W1824" i="1" s="1"/>
  <c r="V1805" i="1"/>
  <c r="W1805" i="1" s="1"/>
  <c r="V1803" i="1"/>
  <c r="W1803" i="1" s="1"/>
  <c r="V1777" i="1"/>
  <c r="W1777" i="1" s="1"/>
  <c r="V1775" i="1"/>
  <c r="W1775" i="1" s="1"/>
  <c r="V1763" i="1"/>
  <c r="W1763" i="1" s="1"/>
  <c r="V1724" i="1"/>
  <c r="W1724" i="1" s="1"/>
  <c r="V1712" i="1"/>
  <c r="W1712" i="1" s="1"/>
  <c r="V1699" i="1"/>
  <c r="W1699" i="1" s="1"/>
  <c r="V1693" i="1"/>
  <c r="W1693" i="1" s="1"/>
  <c r="V1660" i="1"/>
  <c r="W1660" i="1" s="1"/>
  <c r="V1655" i="1"/>
  <c r="W1655" i="1" s="1"/>
  <c r="V1648" i="1"/>
  <c r="W1648" i="1" s="1"/>
  <c r="V1598" i="1"/>
  <c r="W1598" i="1" s="1"/>
  <c r="V1564" i="1"/>
  <c r="W1564" i="1" s="1"/>
  <c r="V1563" i="1"/>
  <c r="W1563" i="1" s="1"/>
  <c r="V1534" i="1"/>
  <c r="W1534" i="1" s="1"/>
  <c r="V1500" i="1"/>
  <c r="W1500" i="1" s="1"/>
  <c r="V1972" i="1"/>
  <c r="W1972" i="1" s="1"/>
  <c r="V1941" i="1"/>
  <c r="W1941" i="1" s="1"/>
  <c r="V1756" i="1"/>
  <c r="W1756" i="1" s="1"/>
  <c r="V1986" i="1"/>
  <c r="W1986" i="1" s="1"/>
  <c r="V1959" i="1"/>
  <c r="W1959" i="1" s="1"/>
  <c r="V1956" i="1"/>
  <c r="W1956" i="1" s="1"/>
  <c r="V1945" i="1"/>
  <c r="W1945" i="1" s="1"/>
  <c r="V1926" i="1"/>
  <c r="W1926" i="1" s="1"/>
  <c r="V1924" i="1"/>
  <c r="W1924" i="1" s="1"/>
  <c r="V1910" i="1"/>
  <c r="W1910" i="1" s="1"/>
  <c r="V1876" i="1"/>
  <c r="W1876" i="1" s="1"/>
  <c r="V1864" i="1"/>
  <c r="W1864" i="1" s="1"/>
  <c r="V1848" i="1"/>
  <c r="W1848" i="1" s="1"/>
  <c r="V1833" i="1"/>
  <c r="W1833" i="1" s="1"/>
  <c r="V1801" i="1"/>
  <c r="W1801" i="1" s="1"/>
  <c r="V1799" i="1"/>
  <c r="W1799" i="1" s="1"/>
  <c r="V1786" i="1"/>
  <c r="W1786" i="1" s="1"/>
  <c r="V1773" i="1"/>
  <c r="W1773" i="1" s="1"/>
  <c r="V1740" i="1"/>
  <c r="W1740" i="1" s="1"/>
  <c r="V1728" i="1"/>
  <c r="W1728" i="1" s="1"/>
  <c r="V1702" i="1"/>
  <c r="W1702" i="1" s="1"/>
  <c r="V1685" i="1"/>
  <c r="W1685" i="1" s="1"/>
  <c r="V1676" i="1"/>
  <c r="W1676" i="1" s="1"/>
  <c r="V1671" i="1"/>
  <c r="W1671" i="1" s="1"/>
  <c r="V1664" i="1"/>
  <c r="W1664" i="1" s="1"/>
  <c r="V1645" i="1"/>
  <c r="W1645" i="1" s="1"/>
  <c r="V1638" i="1"/>
  <c r="W1638" i="1" s="1"/>
  <c r="V1630" i="1"/>
  <c r="W1630" i="1" s="1"/>
  <c r="V1612" i="1"/>
  <c r="W1612" i="1" s="1"/>
  <c r="V1611" i="1"/>
  <c r="W1611" i="1" s="1"/>
  <c r="V1548" i="1"/>
  <c r="W1548" i="1" s="1"/>
  <c r="V1518" i="1"/>
  <c r="W1518" i="1" s="1"/>
  <c r="V1484" i="1"/>
  <c r="W1484" i="1" s="1"/>
  <c r="V1483" i="1"/>
  <c r="W1483" i="1" s="1"/>
  <c r="V1782" i="1"/>
  <c r="W1782" i="1" s="1"/>
  <c r="V1766" i="1"/>
  <c r="W1766" i="1" s="1"/>
  <c r="V1755" i="1"/>
  <c r="W1755" i="1" s="1"/>
  <c r="V1739" i="1"/>
  <c r="W1739" i="1" s="1"/>
  <c r="V1875" i="1"/>
  <c r="W1875" i="1" s="1"/>
  <c r="V1995" i="1"/>
  <c r="W1995" i="1" s="1"/>
  <c r="V1991" i="1"/>
  <c r="W1991" i="1" s="1"/>
  <c r="V1978" i="1"/>
  <c r="W1978" i="1" s="1"/>
  <c r="V1971" i="1"/>
  <c r="W1971" i="1" s="1"/>
  <c r="V1962" i="1"/>
  <c r="W1962" i="1" s="1"/>
  <c r="V1955" i="1"/>
  <c r="W1955" i="1" s="1"/>
  <c r="V1946" i="1"/>
  <c r="W1946" i="1" s="1"/>
  <c r="V1939" i="1"/>
  <c r="W1939" i="1" s="1"/>
  <c r="V1927" i="1"/>
  <c r="W1927" i="1" s="1"/>
  <c r="V1914" i="1"/>
  <c r="W1914" i="1" s="1"/>
  <c r="V1907" i="1"/>
  <c r="W1907" i="1" s="1"/>
  <c r="V1863" i="1"/>
  <c r="W1863" i="1" s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4" i="1"/>
  <c r="I8" i="1"/>
  <c r="I12" i="1"/>
  <c r="I16" i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I236" i="1"/>
  <c r="I240" i="1"/>
  <c r="I244" i="1"/>
  <c r="I248" i="1"/>
  <c r="I252" i="1"/>
  <c r="I256" i="1"/>
  <c r="I260" i="1"/>
  <c r="I264" i="1"/>
  <c r="I268" i="1"/>
  <c r="I272" i="1"/>
  <c r="I276" i="1"/>
  <c r="I280" i="1"/>
  <c r="I284" i="1"/>
  <c r="I288" i="1"/>
  <c r="I292" i="1"/>
  <c r="I296" i="1"/>
  <c r="I300" i="1"/>
  <c r="I304" i="1"/>
  <c r="I308" i="1"/>
  <c r="I312" i="1"/>
  <c r="I316" i="1"/>
  <c r="I320" i="1"/>
  <c r="I324" i="1"/>
  <c r="I328" i="1"/>
  <c r="I332" i="1"/>
  <c r="I336" i="1"/>
  <c r="I340" i="1"/>
  <c r="I344" i="1"/>
  <c r="I348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5" i="1"/>
  <c r="I21" i="1"/>
  <c r="I37" i="1"/>
  <c r="I53" i="1"/>
  <c r="I69" i="1"/>
  <c r="I85" i="1"/>
  <c r="I101" i="1"/>
  <c r="I117" i="1"/>
  <c r="I133" i="1"/>
  <c r="I149" i="1"/>
  <c r="I165" i="1"/>
  <c r="I181" i="1"/>
  <c r="I197" i="1"/>
  <c r="I213" i="1"/>
  <c r="I229" i="1"/>
  <c r="I245" i="1"/>
  <c r="I261" i="1"/>
  <c r="I277" i="1"/>
  <c r="I293" i="1"/>
  <c r="I309" i="1"/>
  <c r="I325" i="1"/>
  <c r="I341" i="1"/>
  <c r="I357" i="1"/>
  <c r="I373" i="1"/>
  <c r="I389" i="1"/>
  <c r="I405" i="1"/>
  <c r="I421" i="1"/>
  <c r="I437" i="1"/>
  <c r="I453" i="1"/>
  <c r="I469" i="1"/>
  <c r="I485" i="1"/>
  <c r="I493" i="1"/>
  <c r="I500" i="1"/>
  <c r="I505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9" i="1"/>
  <c r="I25" i="1"/>
  <c r="I41" i="1"/>
  <c r="I57" i="1"/>
  <c r="I73" i="1"/>
  <c r="I89" i="1"/>
  <c r="I105" i="1"/>
  <c r="I121" i="1"/>
  <c r="I137" i="1"/>
  <c r="I153" i="1"/>
  <c r="I169" i="1"/>
  <c r="I185" i="1"/>
  <c r="I201" i="1"/>
  <c r="I217" i="1"/>
  <c r="I233" i="1"/>
  <c r="I249" i="1"/>
  <c r="I265" i="1"/>
  <c r="I281" i="1"/>
  <c r="I297" i="1"/>
  <c r="I313" i="1"/>
  <c r="I329" i="1"/>
  <c r="I345" i="1"/>
  <c r="I361" i="1"/>
  <c r="I377" i="1"/>
  <c r="I393" i="1"/>
  <c r="I409" i="1"/>
  <c r="I425" i="1"/>
  <c r="I441" i="1"/>
  <c r="I457" i="1"/>
  <c r="I473" i="1"/>
  <c r="I488" i="1"/>
  <c r="I496" i="1"/>
  <c r="I501" i="1"/>
  <c r="I506" i="1"/>
  <c r="I511" i="1"/>
  <c r="I515" i="1"/>
  <c r="I519" i="1"/>
  <c r="I523" i="1"/>
  <c r="I527" i="1"/>
  <c r="I531" i="1"/>
  <c r="I535" i="1"/>
  <c r="I539" i="1"/>
  <c r="I543" i="1"/>
  <c r="I547" i="1"/>
  <c r="I551" i="1"/>
  <c r="I555" i="1"/>
  <c r="I559" i="1"/>
  <c r="I563" i="1"/>
  <c r="I567" i="1"/>
  <c r="I571" i="1"/>
  <c r="I575" i="1"/>
  <c r="I579" i="1"/>
  <c r="I583" i="1"/>
  <c r="I587" i="1"/>
  <c r="I591" i="1"/>
  <c r="I595" i="1"/>
  <c r="I599" i="1"/>
  <c r="I603" i="1"/>
  <c r="I607" i="1"/>
  <c r="I611" i="1"/>
  <c r="I615" i="1"/>
  <c r="I619" i="1"/>
  <c r="I623" i="1"/>
  <c r="I627" i="1"/>
  <c r="I631" i="1"/>
  <c r="I635" i="1"/>
  <c r="I639" i="1"/>
  <c r="I643" i="1"/>
  <c r="I647" i="1"/>
  <c r="I651" i="1"/>
  <c r="I655" i="1"/>
  <c r="I659" i="1"/>
  <c r="I663" i="1"/>
  <c r="I667" i="1"/>
  <c r="I671" i="1"/>
  <c r="I675" i="1"/>
  <c r="I679" i="1"/>
  <c r="I683" i="1"/>
  <c r="I687" i="1"/>
  <c r="I691" i="1"/>
  <c r="I695" i="1"/>
  <c r="I699" i="1"/>
  <c r="I703" i="1"/>
  <c r="I707" i="1"/>
  <c r="I711" i="1"/>
  <c r="I715" i="1"/>
  <c r="I719" i="1"/>
  <c r="I723" i="1"/>
  <c r="I727" i="1"/>
  <c r="I731" i="1"/>
  <c r="I735" i="1"/>
  <c r="I739" i="1"/>
  <c r="I743" i="1"/>
  <c r="I747" i="1"/>
  <c r="I751" i="1"/>
  <c r="I755" i="1"/>
  <c r="I759" i="1"/>
  <c r="I763" i="1"/>
  <c r="I767" i="1"/>
  <c r="I771" i="1"/>
  <c r="I775" i="1"/>
  <c r="I779" i="1"/>
  <c r="I783" i="1"/>
  <c r="I787" i="1"/>
  <c r="I791" i="1"/>
  <c r="I795" i="1"/>
  <c r="I799" i="1"/>
  <c r="I803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5" i="1"/>
  <c r="I879" i="1"/>
  <c r="I17" i="1"/>
  <c r="I33" i="1"/>
  <c r="I49" i="1"/>
  <c r="I65" i="1"/>
  <c r="I81" i="1"/>
  <c r="I97" i="1"/>
  <c r="I113" i="1"/>
  <c r="I129" i="1"/>
  <c r="I145" i="1"/>
  <c r="I161" i="1"/>
  <c r="I177" i="1"/>
  <c r="I193" i="1"/>
  <c r="I209" i="1"/>
  <c r="I225" i="1"/>
  <c r="I241" i="1"/>
  <c r="I257" i="1"/>
  <c r="I273" i="1"/>
  <c r="I289" i="1"/>
  <c r="I305" i="1"/>
  <c r="I321" i="1"/>
  <c r="I337" i="1"/>
  <c r="I353" i="1"/>
  <c r="I369" i="1"/>
  <c r="I385" i="1"/>
  <c r="I401" i="1"/>
  <c r="I417" i="1"/>
  <c r="I433" i="1"/>
  <c r="I449" i="1"/>
  <c r="I465" i="1"/>
  <c r="I481" i="1"/>
  <c r="I492" i="1"/>
  <c r="I498" i="1"/>
  <c r="I504" i="1"/>
  <c r="I509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13" i="1"/>
  <c r="I77" i="1"/>
  <c r="I141" i="1"/>
  <c r="I205" i="1"/>
  <c r="I269" i="1"/>
  <c r="I333" i="1"/>
  <c r="I397" i="1"/>
  <c r="I461" i="1"/>
  <c r="I502" i="1"/>
  <c r="I520" i="1"/>
  <c r="I536" i="1"/>
  <c r="I552" i="1"/>
  <c r="I568" i="1"/>
  <c r="I584" i="1"/>
  <c r="I600" i="1"/>
  <c r="I616" i="1"/>
  <c r="I632" i="1"/>
  <c r="I648" i="1"/>
  <c r="I664" i="1"/>
  <c r="I680" i="1"/>
  <c r="I696" i="1"/>
  <c r="I712" i="1"/>
  <c r="I728" i="1"/>
  <c r="I744" i="1"/>
  <c r="I760" i="1"/>
  <c r="I776" i="1"/>
  <c r="I792" i="1"/>
  <c r="I808" i="1"/>
  <c r="I824" i="1"/>
  <c r="I840" i="1"/>
  <c r="I856" i="1"/>
  <c r="I872" i="1"/>
  <c r="I881" i="1"/>
  <c r="I885" i="1"/>
  <c r="I889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1001" i="1"/>
  <c r="I1005" i="1"/>
  <c r="I1009" i="1"/>
  <c r="I1013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1185" i="1"/>
  <c r="I1189" i="1"/>
  <c r="I1193" i="1"/>
  <c r="I1197" i="1"/>
  <c r="I1201" i="1"/>
  <c r="I1205" i="1"/>
  <c r="I1209" i="1"/>
  <c r="I1213" i="1"/>
  <c r="I1217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29" i="1"/>
  <c r="I93" i="1"/>
  <c r="I157" i="1"/>
  <c r="I221" i="1"/>
  <c r="I285" i="1"/>
  <c r="I349" i="1"/>
  <c r="I413" i="1"/>
  <c r="I477" i="1"/>
  <c r="I508" i="1"/>
  <c r="I524" i="1"/>
  <c r="I540" i="1"/>
  <c r="I556" i="1"/>
  <c r="I572" i="1"/>
  <c r="I588" i="1"/>
  <c r="I604" i="1"/>
  <c r="I620" i="1"/>
  <c r="I636" i="1"/>
  <c r="I652" i="1"/>
  <c r="I668" i="1"/>
  <c r="I684" i="1"/>
  <c r="I700" i="1"/>
  <c r="I716" i="1"/>
  <c r="I732" i="1"/>
  <c r="I748" i="1"/>
  <c r="I764" i="1"/>
  <c r="I780" i="1"/>
  <c r="I796" i="1"/>
  <c r="I812" i="1"/>
  <c r="I828" i="1"/>
  <c r="I844" i="1"/>
  <c r="I860" i="1"/>
  <c r="I876" i="1"/>
  <c r="I882" i="1"/>
  <c r="I886" i="1"/>
  <c r="I890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61" i="1"/>
  <c r="I125" i="1"/>
  <c r="I189" i="1"/>
  <c r="I253" i="1"/>
  <c r="I317" i="1"/>
  <c r="I381" i="1"/>
  <c r="I445" i="1"/>
  <c r="I497" i="1"/>
  <c r="I516" i="1"/>
  <c r="I532" i="1"/>
  <c r="I548" i="1"/>
  <c r="I564" i="1"/>
  <c r="I580" i="1"/>
  <c r="I596" i="1"/>
  <c r="I612" i="1"/>
  <c r="I628" i="1"/>
  <c r="I644" i="1"/>
  <c r="I660" i="1"/>
  <c r="I676" i="1"/>
  <c r="I692" i="1"/>
  <c r="I708" i="1"/>
  <c r="I724" i="1"/>
  <c r="I740" i="1"/>
  <c r="I756" i="1"/>
  <c r="I772" i="1"/>
  <c r="I788" i="1"/>
  <c r="I804" i="1"/>
  <c r="I820" i="1"/>
  <c r="I836" i="1"/>
  <c r="I852" i="1"/>
  <c r="I868" i="1"/>
  <c r="I880" i="1"/>
  <c r="I884" i="1"/>
  <c r="I888" i="1"/>
  <c r="I892" i="1"/>
  <c r="I896" i="1"/>
  <c r="I900" i="1"/>
  <c r="I904" i="1"/>
  <c r="I908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976" i="1"/>
  <c r="I980" i="1"/>
  <c r="I984" i="1"/>
  <c r="I988" i="1"/>
  <c r="I992" i="1"/>
  <c r="I996" i="1"/>
  <c r="I1000" i="1"/>
  <c r="I1004" i="1"/>
  <c r="I1008" i="1"/>
  <c r="I1012" i="1"/>
  <c r="I1016" i="1"/>
  <c r="I1020" i="1"/>
  <c r="I1024" i="1"/>
  <c r="I1028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45" i="1"/>
  <c r="I301" i="1"/>
  <c r="I512" i="1"/>
  <c r="I576" i="1"/>
  <c r="I640" i="1"/>
  <c r="I704" i="1"/>
  <c r="I768" i="1"/>
  <c r="I832" i="1"/>
  <c r="I883" i="1"/>
  <c r="I899" i="1"/>
  <c r="I915" i="1"/>
  <c r="I931" i="1"/>
  <c r="I947" i="1"/>
  <c r="I963" i="1"/>
  <c r="I979" i="1"/>
  <c r="I995" i="1"/>
  <c r="I1011" i="1"/>
  <c r="I1027" i="1"/>
  <c r="I1043" i="1"/>
  <c r="I1059" i="1"/>
  <c r="I1075" i="1"/>
  <c r="I1091" i="1"/>
  <c r="I1107" i="1"/>
  <c r="I1123" i="1"/>
  <c r="I1139" i="1"/>
  <c r="I1155" i="1"/>
  <c r="I1171" i="1"/>
  <c r="I1187" i="1"/>
  <c r="I1203" i="1"/>
  <c r="I1219" i="1"/>
  <c r="I1235" i="1"/>
  <c r="I1251" i="1"/>
  <c r="I1264" i="1"/>
  <c r="I1272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1606" i="1"/>
  <c r="I1610" i="1"/>
  <c r="I1614" i="1"/>
  <c r="I1618" i="1"/>
  <c r="I1622" i="1"/>
  <c r="I1626" i="1"/>
  <c r="I1630" i="1"/>
  <c r="I1634" i="1"/>
  <c r="I1638" i="1"/>
  <c r="I1642" i="1"/>
  <c r="I1646" i="1"/>
  <c r="I1650" i="1"/>
  <c r="I1654" i="1"/>
  <c r="I1658" i="1"/>
  <c r="I1662" i="1"/>
  <c r="I1666" i="1"/>
  <c r="I1670" i="1"/>
  <c r="I1674" i="1"/>
  <c r="I1678" i="1"/>
  <c r="I1682" i="1"/>
  <c r="I1686" i="1"/>
  <c r="I1690" i="1"/>
  <c r="I1694" i="1"/>
  <c r="I1698" i="1"/>
  <c r="I1702" i="1"/>
  <c r="I1706" i="1"/>
  <c r="I1710" i="1"/>
  <c r="I1714" i="1"/>
  <c r="I1718" i="1"/>
  <c r="I1722" i="1"/>
  <c r="I1726" i="1"/>
  <c r="I1730" i="1"/>
  <c r="I1734" i="1"/>
  <c r="I1738" i="1"/>
  <c r="I1742" i="1"/>
  <c r="I1746" i="1"/>
  <c r="I1750" i="1"/>
  <c r="I1754" i="1"/>
  <c r="I1758" i="1"/>
  <c r="I1762" i="1"/>
  <c r="I1766" i="1"/>
  <c r="I1770" i="1"/>
  <c r="I1774" i="1"/>
  <c r="I1778" i="1"/>
  <c r="I1782" i="1"/>
  <c r="I1786" i="1"/>
  <c r="I1790" i="1"/>
  <c r="I1794" i="1"/>
  <c r="I1798" i="1"/>
  <c r="I1802" i="1"/>
  <c r="I1806" i="1"/>
  <c r="I1810" i="1"/>
  <c r="I1814" i="1"/>
  <c r="I1818" i="1"/>
  <c r="I1822" i="1"/>
  <c r="I1826" i="1"/>
  <c r="I1830" i="1"/>
  <c r="I1834" i="1"/>
  <c r="I1838" i="1"/>
  <c r="I1842" i="1"/>
  <c r="I1846" i="1"/>
  <c r="I1850" i="1"/>
  <c r="I1854" i="1"/>
  <c r="I1858" i="1"/>
  <c r="I1862" i="1"/>
  <c r="I1866" i="1"/>
  <c r="I1870" i="1"/>
  <c r="I1874" i="1"/>
  <c r="I1878" i="1"/>
  <c r="I1882" i="1"/>
  <c r="I1886" i="1"/>
  <c r="I1890" i="1"/>
  <c r="I1894" i="1"/>
  <c r="I1898" i="1"/>
  <c r="I1902" i="1"/>
  <c r="I1906" i="1"/>
  <c r="I1910" i="1"/>
  <c r="I1914" i="1"/>
  <c r="I1918" i="1"/>
  <c r="I1922" i="1"/>
  <c r="I1926" i="1"/>
  <c r="I1930" i="1"/>
  <c r="I1934" i="1"/>
  <c r="I1938" i="1"/>
  <c r="I1942" i="1"/>
  <c r="I1946" i="1"/>
  <c r="I1950" i="1"/>
  <c r="I1954" i="1"/>
  <c r="I1958" i="1"/>
  <c r="I1962" i="1"/>
  <c r="I1966" i="1"/>
  <c r="I1970" i="1"/>
  <c r="I1974" i="1"/>
  <c r="I1978" i="1"/>
  <c r="I1982" i="1"/>
  <c r="I1986" i="1"/>
  <c r="I1990" i="1"/>
  <c r="I1994" i="1"/>
  <c r="I1998" i="1"/>
  <c r="I1935" i="1"/>
  <c r="I1943" i="1"/>
  <c r="I1951" i="1"/>
  <c r="I1959" i="1"/>
  <c r="I1967" i="1"/>
  <c r="I1971" i="1"/>
  <c r="I1979" i="1"/>
  <c r="I1987" i="1"/>
  <c r="I1995" i="1"/>
  <c r="I173" i="1"/>
  <c r="I907" i="1"/>
  <c r="I987" i="1"/>
  <c r="I1035" i="1"/>
  <c r="I1083" i="1"/>
  <c r="I1115" i="1"/>
  <c r="I1163" i="1"/>
  <c r="I1211" i="1"/>
  <c r="I1259" i="1"/>
  <c r="I1280" i="1"/>
  <c r="I1292" i="1"/>
  <c r="I1304" i="1"/>
  <c r="I1316" i="1"/>
  <c r="I1328" i="1"/>
  <c r="I1336" i="1"/>
  <c r="I1348" i="1"/>
  <c r="I1356" i="1"/>
  <c r="I1376" i="1"/>
  <c r="I1388" i="1"/>
  <c r="I1392" i="1"/>
  <c r="I1404" i="1"/>
  <c r="I1416" i="1"/>
  <c r="I1428" i="1"/>
  <c r="I1440" i="1"/>
  <c r="I1452" i="1"/>
  <c r="I1464" i="1"/>
  <c r="I1476" i="1"/>
  <c r="I1488" i="1"/>
  <c r="I1500" i="1"/>
  <c r="I1512" i="1"/>
  <c r="I1524" i="1"/>
  <c r="I109" i="1"/>
  <c r="I365" i="1"/>
  <c r="I528" i="1"/>
  <c r="I592" i="1"/>
  <c r="I656" i="1"/>
  <c r="I720" i="1"/>
  <c r="I784" i="1"/>
  <c r="I848" i="1"/>
  <c r="I887" i="1"/>
  <c r="I903" i="1"/>
  <c r="I919" i="1"/>
  <c r="I935" i="1"/>
  <c r="I951" i="1"/>
  <c r="I967" i="1"/>
  <c r="I983" i="1"/>
  <c r="I999" i="1"/>
  <c r="I1015" i="1"/>
  <c r="I1031" i="1"/>
  <c r="I1047" i="1"/>
  <c r="I1063" i="1"/>
  <c r="I1079" i="1"/>
  <c r="I1095" i="1"/>
  <c r="I1111" i="1"/>
  <c r="I1127" i="1"/>
  <c r="I1143" i="1"/>
  <c r="I1159" i="1"/>
  <c r="I1175" i="1"/>
  <c r="I1191" i="1"/>
  <c r="I1207" i="1"/>
  <c r="I1223" i="1"/>
  <c r="I1239" i="1"/>
  <c r="I1255" i="1"/>
  <c r="I1267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1" i="1"/>
  <c r="I1615" i="1"/>
  <c r="I1619" i="1"/>
  <c r="I1623" i="1"/>
  <c r="I1627" i="1"/>
  <c r="I1631" i="1"/>
  <c r="I1635" i="1"/>
  <c r="I1639" i="1"/>
  <c r="I1643" i="1"/>
  <c r="I1647" i="1"/>
  <c r="I1651" i="1"/>
  <c r="I1655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1715" i="1"/>
  <c r="I1719" i="1"/>
  <c r="I1723" i="1"/>
  <c r="I1727" i="1"/>
  <c r="I1731" i="1"/>
  <c r="I1735" i="1"/>
  <c r="I1739" i="1"/>
  <c r="I1743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9" i="1"/>
  <c r="I1947" i="1"/>
  <c r="I1955" i="1"/>
  <c r="I1963" i="1"/>
  <c r="I1975" i="1"/>
  <c r="I1983" i="1"/>
  <c r="I1991" i="1"/>
  <c r="I429" i="1"/>
  <c r="I608" i="1"/>
  <c r="I672" i="1"/>
  <c r="I736" i="1"/>
  <c r="I800" i="1"/>
  <c r="I864" i="1"/>
  <c r="I891" i="1"/>
  <c r="I939" i="1"/>
  <c r="I955" i="1"/>
  <c r="I1003" i="1"/>
  <c r="I1067" i="1"/>
  <c r="I1131" i="1"/>
  <c r="I1179" i="1"/>
  <c r="I1227" i="1"/>
  <c r="I1268" i="1"/>
  <c r="I1284" i="1"/>
  <c r="I1296" i="1"/>
  <c r="I1308" i="1"/>
  <c r="I1324" i="1"/>
  <c r="I1340" i="1"/>
  <c r="I1352" i="1"/>
  <c r="I1364" i="1"/>
  <c r="I1372" i="1"/>
  <c r="I1380" i="1"/>
  <c r="I1400" i="1"/>
  <c r="I1412" i="1"/>
  <c r="I1420" i="1"/>
  <c r="I1432" i="1"/>
  <c r="I1444" i="1"/>
  <c r="I1460" i="1"/>
  <c r="I1472" i="1"/>
  <c r="I1484" i="1"/>
  <c r="I1496" i="1"/>
  <c r="I1508" i="1"/>
  <c r="I1520" i="1"/>
  <c r="I1528" i="1"/>
  <c r="I237" i="1"/>
  <c r="I489" i="1"/>
  <c r="I560" i="1"/>
  <c r="I624" i="1"/>
  <c r="I688" i="1"/>
  <c r="I752" i="1"/>
  <c r="I816" i="1"/>
  <c r="I877" i="1"/>
  <c r="I895" i="1"/>
  <c r="I911" i="1"/>
  <c r="I927" i="1"/>
  <c r="I943" i="1"/>
  <c r="I959" i="1"/>
  <c r="I975" i="1"/>
  <c r="I991" i="1"/>
  <c r="I1007" i="1"/>
  <c r="I1023" i="1"/>
  <c r="I1039" i="1"/>
  <c r="I1055" i="1"/>
  <c r="I1071" i="1"/>
  <c r="I1087" i="1"/>
  <c r="I1103" i="1"/>
  <c r="I1119" i="1"/>
  <c r="I1135" i="1"/>
  <c r="I1151" i="1"/>
  <c r="I1167" i="1"/>
  <c r="I1183" i="1"/>
  <c r="I1199" i="1"/>
  <c r="I1215" i="1"/>
  <c r="I1231" i="1"/>
  <c r="I1247" i="1"/>
  <c r="I1263" i="1"/>
  <c r="I1271" i="1"/>
  <c r="I1277" i="1"/>
  <c r="I1281" i="1"/>
  <c r="I1285" i="1"/>
  <c r="I1289" i="1"/>
  <c r="I1293" i="1"/>
  <c r="I1297" i="1"/>
  <c r="I1301" i="1"/>
  <c r="I1305" i="1"/>
  <c r="I1309" i="1"/>
  <c r="I1313" i="1"/>
  <c r="I1317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77" i="1"/>
  <c r="I1381" i="1"/>
  <c r="I1385" i="1"/>
  <c r="I1389" i="1"/>
  <c r="I1393" i="1"/>
  <c r="I1397" i="1"/>
  <c r="I1401" i="1"/>
  <c r="I1405" i="1"/>
  <c r="I1409" i="1"/>
  <c r="I1413" i="1"/>
  <c r="I1417" i="1"/>
  <c r="I1421" i="1"/>
  <c r="I1425" i="1"/>
  <c r="I1429" i="1"/>
  <c r="I1433" i="1"/>
  <c r="I1437" i="1"/>
  <c r="I1441" i="1"/>
  <c r="I1445" i="1"/>
  <c r="I1449" i="1"/>
  <c r="I1453" i="1"/>
  <c r="I1457" i="1"/>
  <c r="I1461" i="1"/>
  <c r="I1465" i="1"/>
  <c r="I1469" i="1"/>
  <c r="I1473" i="1"/>
  <c r="I1477" i="1"/>
  <c r="I1481" i="1"/>
  <c r="I1485" i="1"/>
  <c r="I1489" i="1"/>
  <c r="I1493" i="1"/>
  <c r="I1497" i="1"/>
  <c r="I1501" i="1"/>
  <c r="I1505" i="1"/>
  <c r="I1509" i="1"/>
  <c r="I1513" i="1"/>
  <c r="I1517" i="1"/>
  <c r="I1521" i="1"/>
  <c r="I1525" i="1"/>
  <c r="I1529" i="1"/>
  <c r="I1533" i="1"/>
  <c r="I1537" i="1"/>
  <c r="I1541" i="1"/>
  <c r="I1545" i="1"/>
  <c r="I1549" i="1"/>
  <c r="I1553" i="1"/>
  <c r="I1557" i="1"/>
  <c r="I1561" i="1"/>
  <c r="I1565" i="1"/>
  <c r="I1569" i="1"/>
  <c r="I1573" i="1"/>
  <c r="I1577" i="1"/>
  <c r="I1581" i="1"/>
  <c r="I1585" i="1"/>
  <c r="I1589" i="1"/>
  <c r="I1593" i="1"/>
  <c r="I1597" i="1"/>
  <c r="I1601" i="1"/>
  <c r="I1605" i="1"/>
  <c r="I1609" i="1"/>
  <c r="I1613" i="1"/>
  <c r="I1617" i="1"/>
  <c r="I1621" i="1"/>
  <c r="I1625" i="1"/>
  <c r="I1629" i="1"/>
  <c r="I1633" i="1"/>
  <c r="I1637" i="1"/>
  <c r="I1641" i="1"/>
  <c r="I1645" i="1"/>
  <c r="I1649" i="1"/>
  <c r="I1653" i="1"/>
  <c r="I1657" i="1"/>
  <c r="I1661" i="1"/>
  <c r="I1665" i="1"/>
  <c r="I1669" i="1"/>
  <c r="I1673" i="1"/>
  <c r="I1677" i="1"/>
  <c r="I1681" i="1"/>
  <c r="I1685" i="1"/>
  <c r="I1689" i="1"/>
  <c r="I1693" i="1"/>
  <c r="I1697" i="1"/>
  <c r="I1701" i="1"/>
  <c r="I1705" i="1"/>
  <c r="I1709" i="1"/>
  <c r="I1713" i="1"/>
  <c r="I1717" i="1"/>
  <c r="I1721" i="1"/>
  <c r="I1725" i="1"/>
  <c r="I1729" i="1"/>
  <c r="I1733" i="1"/>
  <c r="I1737" i="1"/>
  <c r="I1741" i="1"/>
  <c r="I1745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1897" i="1"/>
  <c r="I1901" i="1"/>
  <c r="I1905" i="1"/>
  <c r="I1909" i="1"/>
  <c r="I1913" i="1"/>
  <c r="I1917" i="1"/>
  <c r="I1921" i="1"/>
  <c r="I1925" i="1"/>
  <c r="I1929" i="1"/>
  <c r="I1933" i="1"/>
  <c r="I1937" i="1"/>
  <c r="I1941" i="1"/>
  <c r="I1945" i="1"/>
  <c r="I1949" i="1"/>
  <c r="I1953" i="1"/>
  <c r="I1957" i="1"/>
  <c r="I1961" i="1"/>
  <c r="I1965" i="1"/>
  <c r="I1969" i="1"/>
  <c r="I1973" i="1"/>
  <c r="I1977" i="1"/>
  <c r="I1981" i="1"/>
  <c r="I1985" i="1"/>
  <c r="I1989" i="1"/>
  <c r="I1993" i="1"/>
  <c r="I1997" i="1"/>
  <c r="I544" i="1"/>
  <c r="I923" i="1"/>
  <c r="I971" i="1"/>
  <c r="I1019" i="1"/>
  <c r="I1051" i="1"/>
  <c r="I1099" i="1"/>
  <c r="I1147" i="1"/>
  <c r="I1195" i="1"/>
  <c r="I1243" i="1"/>
  <c r="I1276" i="1"/>
  <c r="I1288" i="1"/>
  <c r="I1300" i="1"/>
  <c r="I1312" i="1"/>
  <c r="I1320" i="1"/>
  <c r="I1332" i="1"/>
  <c r="I1344" i="1"/>
  <c r="I1360" i="1"/>
  <c r="I1368" i="1"/>
  <c r="I1384" i="1"/>
  <c r="I1396" i="1"/>
  <c r="I1408" i="1"/>
  <c r="I1424" i="1"/>
  <c r="I1436" i="1"/>
  <c r="I1448" i="1"/>
  <c r="I1456" i="1"/>
  <c r="I1468" i="1"/>
  <c r="I1480" i="1"/>
  <c r="I1492" i="1"/>
  <c r="I1504" i="1"/>
  <c r="I1516" i="1"/>
  <c r="I1532" i="1"/>
  <c r="I1536" i="1"/>
  <c r="I1552" i="1"/>
  <c r="I1568" i="1"/>
  <c r="I1584" i="1"/>
  <c r="I1600" i="1"/>
  <c r="I1616" i="1"/>
  <c r="I1632" i="1"/>
  <c r="I1648" i="1"/>
  <c r="I1664" i="1"/>
  <c r="I1680" i="1"/>
  <c r="I1696" i="1"/>
  <c r="I1712" i="1"/>
  <c r="I1728" i="1"/>
  <c r="I1744" i="1"/>
  <c r="I1760" i="1"/>
  <c r="I1776" i="1"/>
  <c r="I1792" i="1"/>
  <c r="I1808" i="1"/>
  <c r="I1824" i="1"/>
  <c r="I1840" i="1"/>
  <c r="I1856" i="1"/>
  <c r="I1872" i="1"/>
  <c r="I1888" i="1"/>
  <c r="I1904" i="1"/>
  <c r="I1920" i="1"/>
  <c r="I1936" i="1"/>
  <c r="I1952" i="1"/>
  <c r="I1968" i="1"/>
  <c r="I1984" i="1"/>
  <c r="I1592" i="1"/>
  <c r="I1720" i="1"/>
  <c r="I1784" i="1"/>
  <c r="I1832" i="1"/>
  <c r="I1880" i="1"/>
  <c r="I1928" i="1"/>
  <c r="I1992" i="1"/>
  <c r="I1540" i="1"/>
  <c r="I1556" i="1"/>
  <c r="I1572" i="1"/>
  <c r="I1588" i="1"/>
  <c r="I1604" i="1"/>
  <c r="I1620" i="1"/>
  <c r="I1636" i="1"/>
  <c r="I1652" i="1"/>
  <c r="I1668" i="1"/>
  <c r="I1684" i="1"/>
  <c r="I1700" i="1"/>
  <c r="I1716" i="1"/>
  <c r="I1732" i="1"/>
  <c r="I1748" i="1"/>
  <c r="I1764" i="1"/>
  <c r="I1780" i="1"/>
  <c r="I1796" i="1"/>
  <c r="I1812" i="1"/>
  <c r="I1828" i="1"/>
  <c r="I1844" i="1"/>
  <c r="I1860" i="1"/>
  <c r="I1876" i="1"/>
  <c r="I1892" i="1"/>
  <c r="I1908" i="1"/>
  <c r="I1924" i="1"/>
  <c r="I1940" i="1"/>
  <c r="I1956" i="1"/>
  <c r="I1972" i="1"/>
  <c r="I1988" i="1"/>
  <c r="I1544" i="1"/>
  <c r="I1560" i="1"/>
  <c r="I1576" i="1"/>
  <c r="I1608" i="1"/>
  <c r="I1640" i="1"/>
  <c r="I1672" i="1"/>
  <c r="I1704" i="1"/>
  <c r="I1752" i="1"/>
  <c r="I1800" i="1"/>
  <c r="I1848" i="1"/>
  <c r="I1896" i="1"/>
  <c r="I1944" i="1"/>
  <c r="I1976" i="1"/>
  <c r="I1548" i="1"/>
  <c r="I1564" i="1"/>
  <c r="I1580" i="1"/>
  <c r="I1596" i="1"/>
  <c r="I1612" i="1"/>
  <c r="I1628" i="1"/>
  <c r="I1644" i="1"/>
  <c r="I1660" i="1"/>
  <c r="I1676" i="1"/>
  <c r="I1692" i="1"/>
  <c r="I1708" i="1"/>
  <c r="I1724" i="1"/>
  <c r="I1740" i="1"/>
  <c r="I1756" i="1"/>
  <c r="I1772" i="1"/>
  <c r="I1788" i="1"/>
  <c r="I1804" i="1"/>
  <c r="I1820" i="1"/>
  <c r="I1836" i="1"/>
  <c r="I1852" i="1"/>
  <c r="I1868" i="1"/>
  <c r="I1884" i="1"/>
  <c r="I1900" i="1"/>
  <c r="I1916" i="1"/>
  <c r="I1932" i="1"/>
  <c r="I1948" i="1"/>
  <c r="I1964" i="1"/>
  <c r="I1980" i="1"/>
  <c r="I1996" i="1"/>
  <c r="I1624" i="1"/>
  <c r="I1656" i="1"/>
  <c r="I1688" i="1"/>
  <c r="I1736" i="1"/>
  <c r="I1768" i="1"/>
  <c r="I1816" i="1"/>
  <c r="I1864" i="1"/>
  <c r="I1912" i="1"/>
  <c r="I1960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507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472" i="1"/>
  <c r="H476" i="1"/>
  <c r="H480" i="1"/>
  <c r="H484" i="1"/>
  <c r="H488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85" i="1"/>
  <c r="H494" i="1"/>
  <c r="H500" i="1"/>
  <c r="H505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974" i="1"/>
  <c r="H978" i="1"/>
  <c r="H982" i="1"/>
  <c r="H986" i="1"/>
  <c r="H990" i="1"/>
  <c r="H994" i="1"/>
  <c r="H489" i="1"/>
  <c r="H496" i="1"/>
  <c r="H501" i="1"/>
  <c r="H506" i="1"/>
  <c r="H511" i="1"/>
  <c r="H515" i="1"/>
  <c r="H519" i="1"/>
  <c r="H523" i="1"/>
  <c r="H527" i="1"/>
  <c r="H531" i="1"/>
  <c r="H535" i="1"/>
  <c r="H539" i="1"/>
  <c r="H543" i="1"/>
  <c r="H547" i="1"/>
  <c r="H551" i="1"/>
  <c r="H555" i="1"/>
  <c r="H559" i="1"/>
  <c r="H563" i="1"/>
  <c r="H567" i="1"/>
  <c r="H571" i="1"/>
  <c r="H575" i="1"/>
  <c r="H579" i="1"/>
  <c r="H583" i="1"/>
  <c r="H587" i="1"/>
  <c r="H591" i="1"/>
  <c r="H595" i="1"/>
  <c r="H599" i="1"/>
  <c r="H603" i="1"/>
  <c r="H607" i="1"/>
  <c r="H611" i="1"/>
  <c r="H615" i="1"/>
  <c r="H619" i="1"/>
  <c r="H623" i="1"/>
  <c r="H627" i="1"/>
  <c r="H631" i="1"/>
  <c r="H635" i="1"/>
  <c r="H639" i="1"/>
  <c r="H643" i="1"/>
  <c r="H647" i="1"/>
  <c r="H651" i="1"/>
  <c r="H655" i="1"/>
  <c r="H659" i="1"/>
  <c r="H663" i="1"/>
  <c r="H667" i="1"/>
  <c r="H671" i="1"/>
  <c r="H675" i="1"/>
  <c r="H679" i="1"/>
  <c r="H683" i="1"/>
  <c r="H687" i="1"/>
  <c r="H691" i="1"/>
  <c r="H695" i="1"/>
  <c r="H699" i="1"/>
  <c r="H703" i="1"/>
  <c r="H707" i="1"/>
  <c r="H711" i="1"/>
  <c r="H715" i="1"/>
  <c r="H719" i="1"/>
  <c r="H723" i="1"/>
  <c r="H727" i="1"/>
  <c r="H731" i="1"/>
  <c r="H735" i="1"/>
  <c r="H739" i="1"/>
  <c r="H743" i="1"/>
  <c r="H747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492" i="1"/>
  <c r="H497" i="1"/>
  <c r="H502" i="1"/>
  <c r="H508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493" i="1"/>
  <c r="H498" i="1"/>
  <c r="H504" i="1"/>
  <c r="H509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913" i="1"/>
  <c r="H917" i="1"/>
  <c r="H921" i="1"/>
  <c r="H925" i="1"/>
  <c r="H929" i="1"/>
  <c r="H933" i="1"/>
  <c r="H937" i="1"/>
  <c r="H941" i="1"/>
  <c r="H945" i="1"/>
  <c r="H949" i="1"/>
  <c r="H953" i="1"/>
  <c r="H957" i="1"/>
  <c r="H961" i="1"/>
  <c r="H965" i="1"/>
  <c r="H969" i="1"/>
  <c r="H973" i="1"/>
  <c r="H977" i="1"/>
  <c r="H981" i="1"/>
  <c r="H985" i="1"/>
  <c r="H989" i="1"/>
  <c r="H993" i="1"/>
  <c r="H997" i="1"/>
  <c r="H1001" i="1"/>
  <c r="H988" i="1"/>
  <c r="H998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992" i="1"/>
  <c r="H999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1404" i="1"/>
  <c r="H1408" i="1"/>
  <c r="H1412" i="1"/>
  <c r="H1416" i="1"/>
  <c r="H1420" i="1"/>
  <c r="H1424" i="1"/>
  <c r="H1428" i="1"/>
  <c r="H1432" i="1"/>
  <c r="H1436" i="1"/>
  <c r="H1440" i="1"/>
  <c r="H1444" i="1"/>
  <c r="H1448" i="1"/>
  <c r="H1452" i="1"/>
  <c r="H1456" i="1"/>
  <c r="H1460" i="1"/>
  <c r="H1464" i="1"/>
  <c r="H1468" i="1"/>
  <c r="H1472" i="1"/>
  <c r="H1476" i="1"/>
  <c r="H1480" i="1"/>
  <c r="H1484" i="1"/>
  <c r="H1488" i="1"/>
  <c r="H1492" i="1"/>
  <c r="H1496" i="1"/>
  <c r="H1500" i="1"/>
  <c r="H995" i="1"/>
  <c r="H1000" i="1"/>
  <c r="H1005" i="1"/>
  <c r="H1009" i="1"/>
  <c r="H1013" i="1"/>
  <c r="H1017" i="1"/>
  <c r="H1021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7" i="1"/>
  <c r="H1301" i="1"/>
  <c r="H1305" i="1"/>
  <c r="H1309" i="1"/>
  <c r="H1313" i="1"/>
  <c r="H1317" i="1"/>
  <c r="H1321" i="1"/>
  <c r="H1325" i="1"/>
  <c r="H1329" i="1"/>
  <c r="H1333" i="1"/>
  <c r="H1337" i="1"/>
  <c r="H1341" i="1"/>
  <c r="H1345" i="1"/>
  <c r="H1349" i="1"/>
  <c r="H1353" i="1"/>
  <c r="H1357" i="1"/>
  <c r="H1361" i="1"/>
  <c r="H1365" i="1"/>
  <c r="H1369" i="1"/>
  <c r="H1373" i="1"/>
  <c r="H1377" i="1"/>
  <c r="H1381" i="1"/>
  <c r="H1385" i="1"/>
  <c r="H1389" i="1"/>
  <c r="H1393" i="1"/>
  <c r="H1397" i="1"/>
  <c r="H1401" i="1"/>
  <c r="H1405" i="1"/>
  <c r="H1409" i="1"/>
  <c r="H1413" i="1"/>
  <c r="H1417" i="1"/>
  <c r="H1421" i="1"/>
  <c r="H996" i="1"/>
  <c r="H1002" i="1"/>
  <c r="H1006" i="1"/>
  <c r="H1010" i="1"/>
  <c r="H1014" i="1"/>
  <c r="H1018" i="1"/>
  <c r="H1022" i="1"/>
  <c r="H1026" i="1"/>
  <c r="H1030" i="1"/>
  <c r="H1034" i="1"/>
  <c r="H1038" i="1"/>
  <c r="H1042" i="1"/>
  <c r="H1046" i="1"/>
  <c r="H1050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4" i="1"/>
  <c r="H1158" i="1"/>
  <c r="H1162" i="1"/>
  <c r="H1166" i="1"/>
  <c r="H1170" i="1"/>
  <c r="H1174" i="1"/>
  <c r="H1178" i="1"/>
  <c r="H1182" i="1"/>
  <c r="H1186" i="1"/>
  <c r="H1190" i="1"/>
  <c r="H1194" i="1"/>
  <c r="H1198" i="1"/>
  <c r="H1202" i="1"/>
  <c r="H1206" i="1"/>
  <c r="H1210" i="1"/>
  <c r="H1214" i="1"/>
  <c r="H1218" i="1"/>
  <c r="H1222" i="1"/>
  <c r="H1226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398" i="1"/>
  <c r="H1402" i="1"/>
  <c r="H1406" i="1"/>
  <c r="H1410" i="1"/>
  <c r="H1414" i="1"/>
  <c r="H1418" i="1"/>
  <c r="H1422" i="1"/>
  <c r="H1426" i="1"/>
  <c r="H1430" i="1"/>
  <c r="H1434" i="1"/>
  <c r="H1438" i="1"/>
  <c r="H1442" i="1"/>
  <c r="H1446" i="1"/>
  <c r="H1450" i="1"/>
  <c r="H1454" i="1"/>
  <c r="H1458" i="1"/>
  <c r="H1462" i="1"/>
  <c r="H1466" i="1"/>
  <c r="H1470" i="1"/>
  <c r="H1474" i="1"/>
  <c r="H1478" i="1"/>
  <c r="H1482" i="1"/>
  <c r="H1486" i="1"/>
  <c r="H1490" i="1"/>
  <c r="H1494" i="1"/>
  <c r="H1498" i="1"/>
  <c r="H1502" i="1"/>
  <c r="H1506" i="1"/>
  <c r="H1510" i="1"/>
  <c r="H1514" i="1"/>
  <c r="H1518" i="1"/>
  <c r="H1522" i="1"/>
  <c r="H1526" i="1"/>
  <c r="H1379" i="1"/>
  <c r="H1395" i="1"/>
  <c r="H1411" i="1"/>
  <c r="H1425" i="1"/>
  <c r="H1433" i="1"/>
  <c r="H1441" i="1"/>
  <c r="H1449" i="1"/>
  <c r="H1457" i="1"/>
  <c r="H1465" i="1"/>
  <c r="H1473" i="1"/>
  <c r="H1481" i="1"/>
  <c r="H1489" i="1"/>
  <c r="H1497" i="1"/>
  <c r="H1504" i="1"/>
  <c r="H1509" i="1"/>
  <c r="H1515" i="1"/>
  <c r="H1520" i="1"/>
  <c r="H1525" i="1"/>
  <c r="H1530" i="1"/>
  <c r="H1534" i="1"/>
  <c r="H1538" i="1"/>
  <c r="H1542" i="1"/>
  <c r="H1546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8" i="1"/>
  <c r="H1882" i="1"/>
  <c r="H1886" i="1"/>
  <c r="H1894" i="1"/>
  <c r="H1902" i="1"/>
  <c r="H1910" i="1"/>
  <c r="H1918" i="1"/>
  <c r="H1926" i="1"/>
  <c r="H1934" i="1"/>
  <c r="H1942" i="1"/>
  <c r="H1950" i="1"/>
  <c r="H1962" i="1"/>
  <c r="H1974" i="1"/>
  <c r="H1383" i="1"/>
  <c r="H1399" i="1"/>
  <c r="H1415" i="1"/>
  <c r="H1427" i="1"/>
  <c r="H1435" i="1"/>
  <c r="H1443" i="1"/>
  <c r="H1451" i="1"/>
  <c r="H1459" i="1"/>
  <c r="H1467" i="1"/>
  <c r="H1475" i="1"/>
  <c r="H1483" i="1"/>
  <c r="H1491" i="1"/>
  <c r="H1499" i="1"/>
  <c r="H1505" i="1"/>
  <c r="H1511" i="1"/>
  <c r="H1516" i="1"/>
  <c r="H1521" i="1"/>
  <c r="H1527" i="1"/>
  <c r="H1531" i="1"/>
  <c r="H1535" i="1"/>
  <c r="H1539" i="1"/>
  <c r="H1543" i="1"/>
  <c r="H1547" i="1"/>
  <c r="H1551" i="1"/>
  <c r="H1555" i="1"/>
  <c r="H1559" i="1"/>
  <c r="H1563" i="1"/>
  <c r="H1567" i="1"/>
  <c r="H1571" i="1"/>
  <c r="H1575" i="1"/>
  <c r="H1579" i="1"/>
  <c r="H1583" i="1"/>
  <c r="H1587" i="1"/>
  <c r="H1591" i="1"/>
  <c r="H1595" i="1"/>
  <c r="H1599" i="1"/>
  <c r="H1603" i="1"/>
  <c r="H1607" i="1"/>
  <c r="H1611" i="1"/>
  <c r="H1615" i="1"/>
  <c r="H1619" i="1"/>
  <c r="H1623" i="1"/>
  <c r="H1627" i="1"/>
  <c r="H1631" i="1"/>
  <c r="H1635" i="1"/>
  <c r="H1639" i="1"/>
  <c r="H1643" i="1"/>
  <c r="H1647" i="1"/>
  <c r="H1651" i="1"/>
  <c r="H1655" i="1"/>
  <c r="H1659" i="1"/>
  <c r="H1663" i="1"/>
  <c r="H1667" i="1"/>
  <c r="H1671" i="1"/>
  <c r="H1675" i="1"/>
  <c r="H1679" i="1"/>
  <c r="H1683" i="1"/>
  <c r="H1687" i="1"/>
  <c r="H1691" i="1"/>
  <c r="H1695" i="1"/>
  <c r="H1699" i="1"/>
  <c r="H1703" i="1"/>
  <c r="H1707" i="1"/>
  <c r="H1711" i="1"/>
  <c r="H1715" i="1"/>
  <c r="H1719" i="1"/>
  <c r="H1723" i="1"/>
  <c r="H1727" i="1"/>
  <c r="H1731" i="1"/>
  <c r="H1735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791" i="1"/>
  <c r="H1795" i="1"/>
  <c r="H1799" i="1"/>
  <c r="H1803" i="1"/>
  <c r="H1807" i="1"/>
  <c r="H1811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15" i="1"/>
  <c r="H1919" i="1"/>
  <c r="H1923" i="1"/>
  <c r="H1927" i="1"/>
  <c r="H1931" i="1"/>
  <c r="H1935" i="1"/>
  <c r="H1939" i="1"/>
  <c r="H1943" i="1"/>
  <c r="H1947" i="1"/>
  <c r="H1951" i="1"/>
  <c r="H1955" i="1"/>
  <c r="H1959" i="1"/>
  <c r="H1963" i="1"/>
  <c r="H1967" i="1"/>
  <c r="H1971" i="1"/>
  <c r="H1975" i="1"/>
  <c r="H1979" i="1"/>
  <c r="H1983" i="1"/>
  <c r="H1987" i="1"/>
  <c r="H1991" i="1"/>
  <c r="H1995" i="1"/>
  <c r="H1932" i="1"/>
  <c r="H1944" i="1"/>
  <c r="H1952" i="1"/>
  <c r="H1960" i="1"/>
  <c r="H1968" i="1"/>
  <c r="H1972" i="1"/>
  <c r="H1980" i="1"/>
  <c r="H1984" i="1"/>
  <c r="H1992" i="1"/>
  <c r="H1954" i="1"/>
  <c r="H1978" i="1"/>
  <c r="H1387" i="1"/>
  <c r="H1403" i="1"/>
  <c r="H1419" i="1"/>
  <c r="H1429" i="1"/>
  <c r="H1437" i="1"/>
  <c r="H1445" i="1"/>
  <c r="H1453" i="1"/>
  <c r="H1461" i="1"/>
  <c r="H1469" i="1"/>
  <c r="H1477" i="1"/>
  <c r="H1485" i="1"/>
  <c r="H1493" i="1"/>
  <c r="H1501" i="1"/>
  <c r="H1507" i="1"/>
  <c r="H1512" i="1"/>
  <c r="H1517" i="1"/>
  <c r="H1523" i="1"/>
  <c r="H1528" i="1"/>
  <c r="H1532" i="1"/>
  <c r="H1536" i="1"/>
  <c r="H1540" i="1"/>
  <c r="H1544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H1916" i="1"/>
  <c r="H1920" i="1"/>
  <c r="H1924" i="1"/>
  <c r="H1928" i="1"/>
  <c r="H1936" i="1"/>
  <c r="H1940" i="1"/>
  <c r="H1948" i="1"/>
  <c r="H1956" i="1"/>
  <c r="H1964" i="1"/>
  <c r="H1976" i="1"/>
  <c r="H1988" i="1"/>
  <c r="H1996" i="1"/>
  <c r="H1966" i="1"/>
  <c r="H1391" i="1"/>
  <c r="H1407" i="1"/>
  <c r="H1423" i="1"/>
  <c r="H1431" i="1"/>
  <c r="H1439" i="1"/>
  <c r="H1447" i="1"/>
  <c r="H1455" i="1"/>
  <c r="H1463" i="1"/>
  <c r="H1471" i="1"/>
  <c r="H1479" i="1"/>
  <c r="H1487" i="1"/>
  <c r="H1495" i="1"/>
  <c r="H1503" i="1"/>
  <c r="H1508" i="1"/>
  <c r="H1513" i="1"/>
  <c r="H1519" i="1"/>
  <c r="H1524" i="1"/>
  <c r="H1529" i="1"/>
  <c r="H1533" i="1"/>
  <c r="H1537" i="1"/>
  <c r="H1541" i="1"/>
  <c r="H1545" i="1"/>
  <c r="H1549" i="1"/>
  <c r="H1553" i="1"/>
  <c r="H1557" i="1"/>
  <c r="H1561" i="1"/>
  <c r="H1565" i="1"/>
  <c r="H1569" i="1"/>
  <c r="H1573" i="1"/>
  <c r="H1577" i="1"/>
  <c r="H1581" i="1"/>
  <c r="H1585" i="1"/>
  <c r="H1589" i="1"/>
  <c r="H1593" i="1"/>
  <c r="H1597" i="1"/>
  <c r="H1601" i="1"/>
  <c r="H1605" i="1"/>
  <c r="H1609" i="1"/>
  <c r="H1613" i="1"/>
  <c r="H1617" i="1"/>
  <c r="H1621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1701" i="1"/>
  <c r="H1705" i="1"/>
  <c r="H1709" i="1"/>
  <c r="H1713" i="1"/>
  <c r="H1717" i="1"/>
  <c r="H1721" i="1"/>
  <c r="H1725" i="1"/>
  <c r="H1729" i="1"/>
  <c r="H1733" i="1"/>
  <c r="H1737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17" i="1"/>
  <c r="H1921" i="1"/>
  <c r="H1925" i="1"/>
  <c r="H1929" i="1"/>
  <c r="H1933" i="1"/>
  <c r="H1937" i="1"/>
  <c r="H1941" i="1"/>
  <c r="H1945" i="1"/>
  <c r="H1949" i="1"/>
  <c r="H1953" i="1"/>
  <c r="H1957" i="1"/>
  <c r="H1961" i="1"/>
  <c r="H1965" i="1"/>
  <c r="H1969" i="1"/>
  <c r="H1973" i="1"/>
  <c r="H1977" i="1"/>
  <c r="H1981" i="1"/>
  <c r="H1985" i="1"/>
  <c r="H1989" i="1"/>
  <c r="H1993" i="1"/>
  <c r="H1997" i="1"/>
  <c r="H1874" i="1"/>
  <c r="H1890" i="1"/>
  <c r="H1898" i="1"/>
  <c r="H1906" i="1"/>
  <c r="H1914" i="1"/>
  <c r="H1922" i="1"/>
  <c r="H1930" i="1"/>
  <c r="H1938" i="1"/>
  <c r="H1946" i="1"/>
  <c r="H1958" i="1"/>
  <c r="H1970" i="1"/>
  <c r="H1982" i="1"/>
  <c r="H1986" i="1"/>
  <c r="H1994" i="1"/>
  <c r="H1990" i="1"/>
  <c r="H1998" i="1"/>
  <c r="AK2" i="1" l="1"/>
  <c r="K2" i="1" l="1"/>
  <c r="J2" i="1"/>
  <c r="L2" i="1" l="1"/>
  <c r="AX2" i="1" s="1"/>
  <c r="M2" i="1"/>
  <c r="N2" i="1"/>
  <c r="O2" i="1"/>
  <c r="P2" i="1"/>
  <c r="R2" i="1"/>
  <c r="S2" i="1"/>
  <c r="T2" i="1"/>
  <c r="U2" i="1"/>
  <c r="AG2" i="1" s="1"/>
  <c r="X2" i="1"/>
  <c r="AD2" i="1" s="1"/>
  <c r="AL2" i="1"/>
  <c r="AP2" i="1"/>
  <c r="AQ2" i="1"/>
  <c r="AR2" i="1"/>
  <c r="AS2" i="1"/>
  <c r="AT2" i="1"/>
  <c r="AU2" i="1"/>
  <c r="AV2" i="1"/>
  <c r="H2" i="1"/>
  <c r="Q2" i="1"/>
  <c r="Z2" i="1"/>
  <c r="AJ2" i="1"/>
  <c r="I2" i="1"/>
  <c r="AC2" i="1"/>
  <c r="AO2" i="1" l="1"/>
  <c r="AF2" i="1"/>
  <c r="AN2" i="1"/>
  <c r="AE2" i="1"/>
  <c r="AB2" i="1"/>
  <c r="AY2" i="1"/>
  <c r="AH2" i="1"/>
  <c r="AM2" i="1"/>
  <c r="V2" i="1"/>
  <c r="W2" i="1" s="1"/>
  <c r="BA2" i="1"/>
  <c r="BB2" i="1"/>
  <c r="AZ2" i="1"/>
  <c r="AI2" i="1"/>
  <c r="Y2" i="1"/>
  <c r="BC2" i="1"/>
  <c r="AA2" i="1"/>
  <c r="G209" i="9" l="1"/>
  <c r="K209" i="9" s="1"/>
  <c r="G53" i="9"/>
  <c r="K53" i="9" s="1"/>
  <c r="G63" i="9"/>
  <c r="K63" i="9" s="1"/>
  <c r="G71" i="9"/>
  <c r="K71" i="9" s="1"/>
  <c r="I76" i="9"/>
  <c r="M76" i="9" s="1"/>
  <c r="I80" i="9"/>
  <c r="M80" i="9" s="1"/>
  <c r="I84" i="9"/>
  <c r="M84" i="9" s="1"/>
  <c r="I88" i="9"/>
  <c r="M88" i="9" s="1"/>
  <c r="I92" i="9"/>
  <c r="M92" i="9" s="1"/>
  <c r="I96" i="9"/>
  <c r="M96" i="9" s="1"/>
  <c r="I100" i="9"/>
  <c r="M100" i="9" s="1"/>
  <c r="I104" i="9"/>
  <c r="M104" i="9" s="1"/>
  <c r="I108" i="9"/>
  <c r="M108" i="9" s="1"/>
  <c r="I112" i="9"/>
  <c r="M112" i="9" s="1"/>
  <c r="I116" i="9"/>
  <c r="M116" i="9" s="1"/>
  <c r="I120" i="9"/>
  <c r="M120" i="9" s="1"/>
  <c r="I124" i="9"/>
  <c r="M124" i="9" s="1"/>
  <c r="I128" i="9"/>
  <c r="M128" i="9" s="1"/>
  <c r="I132" i="9"/>
  <c r="M132" i="9" s="1"/>
  <c r="G133" i="9"/>
  <c r="K133" i="9" s="1"/>
  <c r="I136" i="9"/>
  <c r="M136" i="9" s="1"/>
  <c r="G137" i="9"/>
  <c r="K137" i="9" s="1"/>
  <c r="I138" i="9"/>
  <c r="M138" i="9" s="1"/>
  <c r="G139" i="9"/>
  <c r="K139" i="9" s="1"/>
  <c r="I140" i="9"/>
  <c r="M140" i="9" s="1"/>
  <c r="G141" i="9"/>
  <c r="K141" i="9" s="1"/>
  <c r="I142" i="9"/>
  <c r="M142" i="9" s="1"/>
  <c r="G143" i="9"/>
  <c r="K143" i="9" s="1"/>
  <c r="I144" i="9"/>
  <c r="M144" i="9" s="1"/>
  <c r="G145" i="9"/>
  <c r="K145" i="9" s="1"/>
  <c r="I146" i="9"/>
  <c r="M146" i="9" s="1"/>
  <c r="G147" i="9"/>
  <c r="K147" i="9" s="1"/>
  <c r="I148" i="9"/>
  <c r="M148" i="9" s="1"/>
  <c r="G149" i="9"/>
  <c r="K149" i="9" s="1"/>
  <c r="I150" i="9"/>
  <c r="M150" i="9" s="1"/>
  <c r="G151" i="9"/>
  <c r="K151" i="9" s="1"/>
  <c r="I152" i="9"/>
  <c r="M152" i="9" s="1"/>
  <c r="G153" i="9"/>
  <c r="K153" i="9" s="1"/>
  <c r="I154" i="9"/>
  <c r="M154" i="9" s="1"/>
  <c r="G155" i="9"/>
  <c r="K155" i="9" s="1"/>
  <c r="I156" i="9"/>
  <c r="M156" i="9" s="1"/>
  <c r="G157" i="9"/>
  <c r="K157" i="9" s="1"/>
  <c r="I158" i="9"/>
  <c r="M158" i="9" s="1"/>
  <c r="G159" i="9"/>
  <c r="K159" i="9" s="1"/>
  <c r="I160" i="9"/>
  <c r="M160" i="9" s="1"/>
  <c r="G161" i="9"/>
  <c r="K161" i="9" s="1"/>
  <c r="I162" i="9"/>
  <c r="M162" i="9" s="1"/>
  <c r="G163" i="9"/>
  <c r="K163" i="9" s="1"/>
  <c r="I164" i="9"/>
  <c r="M164" i="9" s="1"/>
  <c r="G165" i="9"/>
  <c r="K165" i="9" s="1"/>
  <c r="I166" i="9"/>
  <c r="M166" i="9" s="1"/>
  <c r="G167" i="9"/>
  <c r="K167" i="9" s="1"/>
  <c r="I168" i="9"/>
  <c r="M168" i="9" s="1"/>
  <c r="G169" i="9"/>
  <c r="K169" i="9" s="1"/>
  <c r="I170" i="9"/>
  <c r="M170" i="9" s="1"/>
  <c r="G171" i="9"/>
  <c r="K171" i="9" s="1"/>
  <c r="I172" i="9"/>
  <c r="M172" i="9" s="1"/>
  <c r="G173" i="9"/>
  <c r="K173" i="9" s="1"/>
  <c r="I174" i="9"/>
  <c r="M174" i="9" s="1"/>
  <c r="G175" i="9"/>
  <c r="K175" i="9" s="1"/>
  <c r="I176" i="9"/>
  <c r="M176" i="9" s="1"/>
  <c r="G177" i="9"/>
  <c r="K177" i="9" s="1"/>
  <c r="I178" i="9"/>
  <c r="M178" i="9" s="1"/>
  <c r="G179" i="9"/>
  <c r="K179" i="9" s="1"/>
  <c r="H7" i="9"/>
  <c r="L7" i="9" s="1"/>
  <c r="H9" i="9"/>
  <c r="L9" i="9" s="1"/>
  <c r="H11" i="9"/>
  <c r="L11" i="9" s="1"/>
  <c r="H13" i="9"/>
  <c r="L13" i="9" s="1"/>
  <c r="H15" i="9"/>
  <c r="L15" i="9" s="1"/>
  <c r="H17" i="9"/>
  <c r="L17" i="9" s="1"/>
  <c r="H19" i="9"/>
  <c r="L19" i="9" s="1"/>
  <c r="H21" i="9"/>
  <c r="L21" i="9" s="1"/>
  <c r="H23" i="9"/>
  <c r="L23" i="9" s="1"/>
  <c r="H25" i="9"/>
  <c r="L25" i="9" s="1"/>
  <c r="H27" i="9"/>
  <c r="L27" i="9" s="1"/>
  <c r="H29" i="9"/>
  <c r="L29" i="9" s="1"/>
  <c r="H31" i="9"/>
  <c r="L31" i="9" s="1"/>
  <c r="H33" i="9"/>
  <c r="L33" i="9" s="1"/>
  <c r="H35" i="9"/>
  <c r="L35" i="9" s="1"/>
  <c r="H37" i="9"/>
  <c r="L37" i="9" s="1"/>
  <c r="H39" i="9"/>
  <c r="L39" i="9" s="1"/>
  <c r="H41" i="9"/>
  <c r="L41" i="9" s="1"/>
  <c r="H43" i="9"/>
  <c r="L43" i="9" s="1"/>
  <c r="H45" i="9"/>
  <c r="L45" i="9" s="1"/>
  <c r="H47" i="9"/>
  <c r="L47" i="9" s="1"/>
  <c r="H49" i="9"/>
  <c r="L49" i="9" s="1"/>
  <c r="H51" i="9"/>
  <c r="L51" i="9" s="1"/>
  <c r="H53" i="9"/>
  <c r="L53" i="9" s="1"/>
  <c r="H55" i="9"/>
  <c r="L55" i="9" s="1"/>
  <c r="H57" i="9"/>
  <c r="L57" i="9" s="1"/>
  <c r="H59" i="9"/>
  <c r="L59" i="9" s="1"/>
  <c r="H61" i="9"/>
  <c r="L61" i="9" s="1"/>
  <c r="H63" i="9"/>
  <c r="L63" i="9" s="1"/>
  <c r="H65" i="9"/>
  <c r="L65" i="9" s="1"/>
  <c r="H67" i="9"/>
  <c r="L67" i="9" s="1"/>
  <c r="H69" i="9"/>
  <c r="L69" i="9" s="1"/>
  <c r="H71" i="9"/>
  <c r="L71" i="9" s="1"/>
  <c r="H73" i="9"/>
  <c r="L73" i="9" s="1"/>
  <c r="H75" i="9"/>
  <c r="L75" i="9" s="1"/>
  <c r="H77" i="9"/>
  <c r="L77" i="9" s="1"/>
  <c r="H79" i="9"/>
  <c r="L79" i="9" s="1"/>
  <c r="H81" i="9"/>
  <c r="L81" i="9" s="1"/>
  <c r="H83" i="9"/>
  <c r="L83" i="9" s="1"/>
  <c r="H85" i="9"/>
  <c r="L85" i="9" s="1"/>
  <c r="H87" i="9"/>
  <c r="L87" i="9" s="1"/>
  <c r="H89" i="9"/>
  <c r="L89" i="9" s="1"/>
  <c r="H91" i="9"/>
  <c r="L91" i="9" s="1"/>
  <c r="H93" i="9"/>
  <c r="L93" i="9" s="1"/>
  <c r="H95" i="9"/>
  <c r="L95" i="9" s="1"/>
  <c r="H97" i="9"/>
  <c r="L97" i="9" s="1"/>
  <c r="H99" i="9"/>
  <c r="L99" i="9" s="1"/>
  <c r="H101" i="9"/>
  <c r="L101" i="9" s="1"/>
  <c r="H103" i="9"/>
  <c r="L103" i="9" s="1"/>
  <c r="H105" i="9"/>
  <c r="L105" i="9" s="1"/>
  <c r="H107" i="9"/>
  <c r="L107" i="9" s="1"/>
  <c r="H109" i="9"/>
  <c r="L109" i="9" s="1"/>
  <c r="H111" i="9"/>
  <c r="L111" i="9" s="1"/>
  <c r="H113" i="9"/>
  <c r="L113" i="9" s="1"/>
  <c r="H115" i="9"/>
  <c r="L115" i="9" s="1"/>
  <c r="H117" i="9"/>
  <c r="L117" i="9" s="1"/>
  <c r="H119" i="9"/>
  <c r="L119" i="9" s="1"/>
  <c r="H121" i="9"/>
  <c r="L121" i="9" s="1"/>
  <c r="H123" i="9"/>
  <c r="L123" i="9" s="1"/>
  <c r="H125" i="9"/>
  <c r="L125" i="9" s="1"/>
  <c r="H127" i="9"/>
  <c r="L127" i="9" s="1"/>
  <c r="H129" i="9"/>
  <c r="L129" i="9" s="1"/>
  <c r="H131" i="9"/>
  <c r="L131" i="9" s="1"/>
  <c r="H133" i="9"/>
  <c r="L133" i="9" s="1"/>
  <c r="H135" i="9"/>
  <c r="L135" i="9" s="1"/>
  <c r="H137" i="9"/>
  <c r="L137" i="9" s="1"/>
  <c r="H139" i="9"/>
  <c r="L139" i="9" s="1"/>
  <c r="H141" i="9"/>
  <c r="L141" i="9" s="1"/>
  <c r="H143" i="9"/>
  <c r="L143" i="9" s="1"/>
  <c r="H145" i="9"/>
  <c r="L145" i="9" s="1"/>
  <c r="H147" i="9"/>
  <c r="L147" i="9" s="1"/>
  <c r="H149" i="9"/>
  <c r="L149" i="9" s="1"/>
  <c r="H151" i="9"/>
  <c r="L151" i="9" s="1"/>
  <c r="H153" i="9"/>
  <c r="L153" i="9" s="1"/>
  <c r="H155" i="9"/>
  <c r="L155" i="9" s="1"/>
  <c r="H157" i="9"/>
  <c r="L157" i="9" s="1"/>
  <c r="H159" i="9"/>
  <c r="L159" i="9" s="1"/>
  <c r="H161" i="9"/>
  <c r="L161" i="9" s="1"/>
  <c r="H163" i="9"/>
  <c r="L163" i="9" s="1"/>
  <c r="H165" i="9"/>
  <c r="L165" i="9" s="1"/>
  <c r="H167" i="9"/>
  <c r="L167" i="9" s="1"/>
  <c r="G6" i="9"/>
  <c r="K6" i="9" s="1"/>
  <c r="I7" i="9"/>
  <c r="M7" i="9" s="1"/>
  <c r="G8" i="9"/>
  <c r="K8" i="9" s="1"/>
  <c r="I9" i="9"/>
  <c r="M9" i="9" s="1"/>
  <c r="G10" i="9"/>
  <c r="K10" i="9" s="1"/>
  <c r="I11" i="9"/>
  <c r="M11" i="9" s="1"/>
  <c r="G12" i="9"/>
  <c r="K12" i="9" s="1"/>
  <c r="I13" i="9"/>
  <c r="M13" i="9" s="1"/>
  <c r="G14" i="9"/>
  <c r="K14" i="9" s="1"/>
  <c r="I15" i="9"/>
  <c r="M15" i="9" s="1"/>
  <c r="G16" i="9"/>
  <c r="K16" i="9" s="1"/>
  <c r="I17" i="9"/>
  <c r="M17" i="9" s="1"/>
  <c r="G18" i="9"/>
  <c r="K18" i="9" s="1"/>
  <c r="I19" i="9"/>
  <c r="M19" i="9" s="1"/>
  <c r="G20" i="9"/>
  <c r="K20" i="9" s="1"/>
  <c r="I21" i="9"/>
  <c r="M21" i="9" s="1"/>
  <c r="G22" i="9"/>
  <c r="K22" i="9" s="1"/>
  <c r="I23" i="9"/>
  <c r="M23" i="9" s="1"/>
  <c r="G24" i="9"/>
  <c r="K24" i="9" s="1"/>
  <c r="I25" i="9"/>
  <c r="M25" i="9" s="1"/>
  <c r="G26" i="9"/>
  <c r="K26" i="9" s="1"/>
  <c r="I27" i="9"/>
  <c r="M27" i="9" s="1"/>
  <c r="G28" i="9"/>
  <c r="K28" i="9" s="1"/>
  <c r="I29" i="9"/>
  <c r="M29" i="9" s="1"/>
  <c r="G30" i="9"/>
  <c r="K30" i="9" s="1"/>
  <c r="I31" i="9"/>
  <c r="M31" i="9" s="1"/>
  <c r="G32" i="9"/>
  <c r="K32" i="9" s="1"/>
  <c r="I33" i="9"/>
  <c r="M33" i="9" s="1"/>
  <c r="G34" i="9"/>
  <c r="K34" i="9" s="1"/>
  <c r="I35" i="9"/>
  <c r="M35" i="9" s="1"/>
  <c r="G36" i="9"/>
  <c r="K36" i="9" s="1"/>
  <c r="I37" i="9"/>
  <c r="M37" i="9" s="1"/>
  <c r="G38" i="9"/>
  <c r="K38" i="9" s="1"/>
  <c r="I39" i="9"/>
  <c r="M39" i="9" s="1"/>
  <c r="G40" i="9"/>
  <c r="K40" i="9" s="1"/>
  <c r="I41" i="9"/>
  <c r="M41" i="9" s="1"/>
  <c r="G42" i="9"/>
  <c r="K42" i="9" s="1"/>
  <c r="I43" i="9"/>
  <c r="M43" i="9" s="1"/>
  <c r="G44" i="9"/>
  <c r="K44" i="9" s="1"/>
  <c r="I45" i="9"/>
  <c r="M45" i="9" s="1"/>
  <c r="G46" i="9"/>
  <c r="K46" i="9" s="1"/>
  <c r="I47" i="9"/>
  <c r="M47" i="9" s="1"/>
  <c r="G48" i="9"/>
  <c r="K48" i="9" s="1"/>
  <c r="I49" i="9"/>
  <c r="M49" i="9" s="1"/>
  <c r="G50" i="9"/>
  <c r="K50" i="9" s="1"/>
  <c r="I51" i="9"/>
  <c r="M51" i="9" s="1"/>
  <c r="G52" i="9"/>
  <c r="K52" i="9" s="1"/>
  <c r="I53" i="9"/>
  <c r="M53" i="9" s="1"/>
  <c r="G54" i="9"/>
  <c r="K54" i="9" s="1"/>
  <c r="I55" i="9"/>
  <c r="M55" i="9" s="1"/>
  <c r="G56" i="9"/>
  <c r="K56" i="9" s="1"/>
  <c r="I57" i="9"/>
  <c r="M57" i="9" s="1"/>
  <c r="G58" i="9"/>
  <c r="K58" i="9" s="1"/>
  <c r="I59" i="9"/>
  <c r="M59" i="9" s="1"/>
  <c r="G60" i="9"/>
  <c r="K60" i="9" s="1"/>
  <c r="I61" i="9"/>
  <c r="M61" i="9" s="1"/>
  <c r="G62" i="9"/>
  <c r="K62" i="9" s="1"/>
  <c r="I63" i="9"/>
  <c r="M63" i="9" s="1"/>
  <c r="G64" i="9"/>
  <c r="K64" i="9" s="1"/>
  <c r="I65" i="9"/>
  <c r="M65" i="9" s="1"/>
  <c r="G66" i="9"/>
  <c r="K66" i="9" s="1"/>
  <c r="I67" i="9"/>
  <c r="M67" i="9" s="1"/>
  <c r="G68" i="9"/>
  <c r="K68" i="9" s="1"/>
  <c r="I69" i="9"/>
  <c r="M69" i="9" s="1"/>
  <c r="G70" i="9"/>
  <c r="K70" i="9" s="1"/>
  <c r="I71" i="9"/>
  <c r="M71" i="9" s="1"/>
  <c r="G72" i="9"/>
  <c r="K72" i="9" s="1"/>
  <c r="I73" i="9"/>
  <c r="M73" i="9" s="1"/>
  <c r="G74" i="9"/>
  <c r="K74" i="9" s="1"/>
  <c r="I75" i="9"/>
  <c r="M75" i="9" s="1"/>
  <c r="G76" i="9"/>
  <c r="K76" i="9" s="1"/>
  <c r="I77" i="9"/>
  <c r="M77" i="9" s="1"/>
  <c r="G78" i="9"/>
  <c r="K78" i="9" s="1"/>
  <c r="I79" i="9"/>
  <c r="M79" i="9" s="1"/>
  <c r="G80" i="9"/>
  <c r="K80" i="9" s="1"/>
  <c r="I81" i="9"/>
  <c r="M81" i="9" s="1"/>
  <c r="G82" i="9"/>
  <c r="K82" i="9" s="1"/>
  <c r="I83" i="9"/>
  <c r="M83" i="9" s="1"/>
  <c r="G84" i="9"/>
  <c r="K84" i="9" s="1"/>
  <c r="I85" i="9"/>
  <c r="M85" i="9" s="1"/>
  <c r="G86" i="9"/>
  <c r="K86" i="9" s="1"/>
  <c r="I87" i="9"/>
  <c r="M87" i="9" s="1"/>
  <c r="G88" i="9"/>
  <c r="K88" i="9" s="1"/>
  <c r="I89" i="9"/>
  <c r="M89" i="9" s="1"/>
  <c r="G90" i="9"/>
  <c r="K90" i="9" s="1"/>
  <c r="I91" i="9"/>
  <c r="M91" i="9" s="1"/>
  <c r="G92" i="9"/>
  <c r="K92" i="9" s="1"/>
  <c r="I93" i="9"/>
  <c r="M93" i="9" s="1"/>
  <c r="G94" i="9"/>
  <c r="K94" i="9" s="1"/>
  <c r="I95" i="9"/>
  <c r="M95" i="9" s="1"/>
  <c r="G96" i="9"/>
  <c r="K96" i="9" s="1"/>
  <c r="I97" i="9"/>
  <c r="M97" i="9" s="1"/>
  <c r="G98" i="9"/>
  <c r="K98" i="9" s="1"/>
  <c r="I99" i="9"/>
  <c r="M99" i="9" s="1"/>
  <c r="G100" i="9"/>
  <c r="K100" i="9" s="1"/>
  <c r="I101" i="9"/>
  <c r="M101" i="9" s="1"/>
  <c r="G102" i="9"/>
  <c r="K102" i="9" s="1"/>
  <c r="I103" i="9"/>
  <c r="M103" i="9" s="1"/>
  <c r="G104" i="9"/>
  <c r="K104" i="9" s="1"/>
  <c r="I105" i="9"/>
  <c r="M105" i="9" s="1"/>
  <c r="G106" i="9"/>
  <c r="K106" i="9" s="1"/>
  <c r="I107" i="9"/>
  <c r="M107" i="9" s="1"/>
  <c r="G108" i="9"/>
  <c r="K108" i="9" s="1"/>
  <c r="I109" i="9"/>
  <c r="M109" i="9" s="1"/>
  <c r="G110" i="9"/>
  <c r="K110" i="9" s="1"/>
  <c r="I111" i="9"/>
  <c r="M111" i="9" s="1"/>
  <c r="G112" i="9"/>
  <c r="K112" i="9" s="1"/>
  <c r="I113" i="9"/>
  <c r="M113" i="9" s="1"/>
  <c r="G114" i="9"/>
  <c r="K114" i="9" s="1"/>
  <c r="I115" i="9"/>
  <c r="M115" i="9" s="1"/>
  <c r="G116" i="9"/>
  <c r="K116" i="9" s="1"/>
  <c r="I117" i="9"/>
  <c r="M117" i="9" s="1"/>
  <c r="G118" i="9"/>
  <c r="K118" i="9" s="1"/>
  <c r="I119" i="9"/>
  <c r="M119" i="9" s="1"/>
  <c r="G120" i="9"/>
  <c r="K120" i="9" s="1"/>
  <c r="I121" i="9"/>
  <c r="M121" i="9" s="1"/>
  <c r="G122" i="9"/>
  <c r="K122" i="9" s="1"/>
  <c r="I123" i="9"/>
  <c r="M123" i="9" s="1"/>
  <c r="G124" i="9"/>
  <c r="K124" i="9" s="1"/>
  <c r="I125" i="9"/>
  <c r="M125" i="9" s="1"/>
  <c r="G126" i="9"/>
  <c r="K126" i="9" s="1"/>
  <c r="I127" i="9"/>
  <c r="M127" i="9" s="1"/>
  <c r="G128" i="9"/>
  <c r="K128" i="9" s="1"/>
  <c r="I129" i="9"/>
  <c r="M129" i="9" s="1"/>
  <c r="G130" i="9"/>
  <c r="K130" i="9" s="1"/>
  <c r="I131" i="9"/>
  <c r="M131" i="9" s="1"/>
  <c r="G132" i="9"/>
  <c r="K132" i="9" s="1"/>
  <c r="I133" i="9"/>
  <c r="M133" i="9" s="1"/>
  <c r="G134" i="9"/>
  <c r="K134" i="9" s="1"/>
  <c r="I135" i="9"/>
  <c r="M135" i="9" s="1"/>
  <c r="G136" i="9"/>
  <c r="K136" i="9" s="1"/>
  <c r="I137" i="9"/>
  <c r="M137" i="9" s="1"/>
  <c r="G138" i="9"/>
  <c r="K138" i="9" s="1"/>
  <c r="I139" i="9"/>
  <c r="M139" i="9" s="1"/>
  <c r="G140" i="9"/>
  <c r="K140" i="9" s="1"/>
  <c r="I141" i="9"/>
  <c r="M141" i="9" s="1"/>
  <c r="G142" i="9"/>
  <c r="K142" i="9" s="1"/>
  <c r="I143" i="9"/>
  <c r="M143" i="9" s="1"/>
  <c r="G144" i="9"/>
  <c r="K144" i="9" s="1"/>
  <c r="I145" i="9"/>
  <c r="M145" i="9" s="1"/>
  <c r="G146" i="9"/>
  <c r="K146" i="9" s="1"/>
  <c r="I147" i="9"/>
  <c r="M147" i="9" s="1"/>
  <c r="G148" i="9"/>
  <c r="K148" i="9" s="1"/>
  <c r="I149" i="9"/>
  <c r="M149" i="9" s="1"/>
  <c r="G150" i="9"/>
  <c r="K150" i="9" s="1"/>
  <c r="I151" i="9"/>
  <c r="M151" i="9" s="1"/>
  <c r="G152" i="9"/>
  <c r="K152" i="9" s="1"/>
  <c r="I153" i="9"/>
  <c r="M153" i="9" s="1"/>
  <c r="G154" i="9"/>
  <c r="K154" i="9" s="1"/>
  <c r="I155" i="9"/>
  <c r="M155" i="9" s="1"/>
  <c r="G156" i="9"/>
  <c r="K156" i="9" s="1"/>
  <c r="I157" i="9"/>
  <c r="M157" i="9" s="1"/>
  <c r="G158" i="9"/>
  <c r="K158" i="9" s="1"/>
  <c r="I159" i="9"/>
  <c r="M159" i="9" s="1"/>
  <c r="G160" i="9"/>
  <c r="K160" i="9" s="1"/>
  <c r="I161" i="9"/>
  <c r="M161" i="9" s="1"/>
  <c r="G162" i="9"/>
  <c r="K162" i="9" s="1"/>
  <c r="I163" i="9"/>
  <c r="M163" i="9" s="1"/>
  <c r="G164" i="9"/>
  <c r="K164" i="9" s="1"/>
  <c r="I165" i="9"/>
  <c r="M165" i="9" s="1"/>
  <c r="G166" i="9"/>
  <c r="K166" i="9" s="1"/>
  <c r="I167" i="9"/>
  <c r="M167" i="9" s="1"/>
  <c r="G168" i="9"/>
  <c r="K168" i="9" s="1"/>
  <c r="I169" i="9"/>
  <c r="M169" i="9" s="1"/>
  <c r="G170" i="9"/>
  <c r="K170" i="9" s="1"/>
  <c r="I171" i="9"/>
  <c r="M171" i="9" s="1"/>
  <c r="G172" i="9"/>
  <c r="K172" i="9" s="1"/>
  <c r="I173" i="9"/>
  <c r="M173" i="9" s="1"/>
  <c r="G174" i="9"/>
  <c r="K174" i="9" s="1"/>
  <c r="I175" i="9"/>
  <c r="M175" i="9" s="1"/>
  <c r="G176" i="9"/>
  <c r="K176" i="9" s="1"/>
  <c r="I177" i="9"/>
  <c r="M177" i="9" s="1"/>
  <c r="G178" i="9"/>
  <c r="K178" i="9" s="1"/>
  <c r="I179" i="9"/>
  <c r="M179" i="9" s="1"/>
  <c r="G180" i="9"/>
  <c r="K180" i="9" s="1"/>
  <c r="I181" i="9"/>
  <c r="M181" i="9" s="1"/>
  <c r="G182" i="9"/>
  <c r="K182" i="9" s="1"/>
  <c r="H6" i="9"/>
  <c r="L6" i="9" s="1"/>
  <c r="H8" i="9"/>
  <c r="L8" i="9" s="1"/>
  <c r="H10" i="9"/>
  <c r="L10" i="9" s="1"/>
  <c r="H12" i="9"/>
  <c r="L12" i="9" s="1"/>
  <c r="H14" i="9"/>
  <c r="L14" i="9" s="1"/>
  <c r="H16" i="9"/>
  <c r="L16" i="9" s="1"/>
  <c r="H18" i="9"/>
  <c r="L18" i="9" s="1"/>
  <c r="H20" i="9"/>
  <c r="L20" i="9" s="1"/>
  <c r="H22" i="9"/>
  <c r="L22" i="9" s="1"/>
  <c r="H24" i="9"/>
  <c r="L24" i="9" s="1"/>
  <c r="H26" i="9"/>
  <c r="L26" i="9" s="1"/>
  <c r="H28" i="9"/>
  <c r="L28" i="9" s="1"/>
  <c r="H30" i="9"/>
  <c r="L30" i="9" s="1"/>
  <c r="H32" i="9"/>
  <c r="L32" i="9" s="1"/>
  <c r="H34" i="9"/>
  <c r="L34" i="9" s="1"/>
  <c r="H36" i="9"/>
  <c r="L36" i="9" s="1"/>
  <c r="H38" i="9"/>
  <c r="L38" i="9" s="1"/>
  <c r="H40" i="9"/>
  <c r="L40" i="9" s="1"/>
  <c r="H42" i="9"/>
  <c r="L42" i="9" s="1"/>
  <c r="H44" i="9"/>
  <c r="L44" i="9" s="1"/>
  <c r="H46" i="9"/>
  <c r="L46" i="9" s="1"/>
  <c r="H48" i="9"/>
  <c r="L48" i="9" s="1"/>
  <c r="H50" i="9"/>
  <c r="L50" i="9" s="1"/>
  <c r="H52" i="9"/>
  <c r="L52" i="9" s="1"/>
  <c r="H54" i="9"/>
  <c r="L54" i="9" s="1"/>
  <c r="H56" i="9"/>
  <c r="L56" i="9" s="1"/>
  <c r="H58" i="9"/>
  <c r="L58" i="9" s="1"/>
  <c r="H60" i="9"/>
  <c r="L60" i="9" s="1"/>
  <c r="H62" i="9"/>
  <c r="L62" i="9" s="1"/>
  <c r="H64" i="9"/>
  <c r="L64" i="9" s="1"/>
  <c r="H66" i="9"/>
  <c r="L66" i="9" s="1"/>
  <c r="H68" i="9"/>
  <c r="L68" i="9" s="1"/>
  <c r="H70" i="9"/>
  <c r="L70" i="9" s="1"/>
  <c r="H72" i="9"/>
  <c r="L72" i="9" s="1"/>
  <c r="H74" i="9"/>
  <c r="L74" i="9" s="1"/>
  <c r="H76" i="9"/>
  <c r="L76" i="9" s="1"/>
  <c r="H78" i="9"/>
  <c r="L78" i="9" s="1"/>
  <c r="H80" i="9"/>
  <c r="L80" i="9" s="1"/>
  <c r="H82" i="9"/>
  <c r="L82" i="9" s="1"/>
  <c r="H84" i="9"/>
  <c r="L84" i="9" s="1"/>
  <c r="H86" i="9"/>
  <c r="L86" i="9" s="1"/>
  <c r="H88" i="9"/>
  <c r="L88" i="9" s="1"/>
  <c r="H90" i="9"/>
  <c r="L90" i="9" s="1"/>
  <c r="H92" i="9"/>
  <c r="L92" i="9" s="1"/>
  <c r="H94" i="9"/>
  <c r="L94" i="9" s="1"/>
  <c r="H96" i="9"/>
  <c r="L96" i="9" s="1"/>
  <c r="H98" i="9"/>
  <c r="L98" i="9" s="1"/>
  <c r="H100" i="9"/>
  <c r="L100" i="9" s="1"/>
  <c r="H102" i="9"/>
  <c r="L102" i="9" s="1"/>
  <c r="H104" i="9"/>
  <c r="L104" i="9" s="1"/>
  <c r="H106" i="9"/>
  <c r="L106" i="9" s="1"/>
  <c r="H108" i="9"/>
  <c r="L108" i="9" s="1"/>
  <c r="H110" i="9"/>
  <c r="L110" i="9" s="1"/>
  <c r="H112" i="9"/>
  <c r="L112" i="9" s="1"/>
  <c r="H114" i="9"/>
  <c r="L114" i="9" s="1"/>
  <c r="H116" i="9"/>
  <c r="L116" i="9" s="1"/>
  <c r="H118" i="9"/>
  <c r="L118" i="9" s="1"/>
  <c r="H120" i="9"/>
  <c r="L120" i="9" s="1"/>
  <c r="H122" i="9"/>
  <c r="L122" i="9" s="1"/>
  <c r="H124" i="9"/>
  <c r="L124" i="9" s="1"/>
  <c r="H126" i="9"/>
  <c r="L126" i="9" s="1"/>
  <c r="H128" i="9"/>
  <c r="L128" i="9" s="1"/>
  <c r="H130" i="9"/>
  <c r="L130" i="9" s="1"/>
  <c r="H132" i="9"/>
  <c r="L132" i="9" s="1"/>
  <c r="H134" i="9"/>
  <c r="L134" i="9" s="1"/>
  <c r="H136" i="9"/>
  <c r="L136" i="9" s="1"/>
  <c r="H138" i="9"/>
  <c r="L138" i="9" s="1"/>
  <c r="H140" i="9"/>
  <c r="L140" i="9" s="1"/>
  <c r="H142" i="9"/>
  <c r="L142" i="9" s="1"/>
  <c r="H144" i="9"/>
  <c r="L144" i="9" s="1"/>
  <c r="H146" i="9"/>
  <c r="L146" i="9" s="1"/>
  <c r="H148" i="9"/>
  <c r="L148" i="9" s="1"/>
  <c r="H150" i="9"/>
  <c r="L150" i="9" s="1"/>
  <c r="H152" i="9"/>
  <c r="L152" i="9" s="1"/>
  <c r="H154" i="9"/>
  <c r="L154" i="9" s="1"/>
  <c r="H156" i="9"/>
  <c r="L156" i="9" s="1"/>
  <c r="H158" i="9"/>
  <c r="L158" i="9" s="1"/>
  <c r="H160" i="9"/>
  <c r="L160" i="9" s="1"/>
  <c r="H162" i="9"/>
  <c r="L162" i="9" s="1"/>
  <c r="H164" i="9"/>
  <c r="L164" i="9" s="1"/>
  <c r="H166" i="9"/>
  <c r="L166" i="9" s="1"/>
  <c r="H168" i="9"/>
  <c r="L168" i="9" s="1"/>
  <c r="H170" i="9"/>
  <c r="L170" i="9" s="1"/>
  <c r="H172" i="9"/>
  <c r="L172" i="9" s="1"/>
  <c r="W39" i="9"/>
  <c r="R40" i="9"/>
  <c r="X40" i="9"/>
  <c r="AB40" i="9"/>
  <c r="O41" i="9"/>
  <c r="S41" i="9"/>
  <c r="W41" i="9"/>
  <c r="AA41" i="9"/>
  <c r="AE41" i="9"/>
  <c r="R42" i="9"/>
  <c r="V42" i="9"/>
  <c r="Z42" i="9"/>
  <c r="AD42" i="9"/>
  <c r="Q43" i="9"/>
  <c r="U43" i="9"/>
  <c r="Y43" i="9"/>
  <c r="AC43" i="9"/>
  <c r="P44" i="9"/>
  <c r="T44" i="9"/>
  <c r="X44" i="9"/>
  <c r="AB44" i="9"/>
  <c r="O45" i="9"/>
  <c r="S45" i="9"/>
  <c r="W45" i="9"/>
  <c r="AA45" i="9"/>
  <c r="AE45" i="9"/>
  <c r="R46" i="9"/>
  <c r="V46" i="9"/>
  <c r="Z46" i="9"/>
  <c r="AD46" i="9"/>
  <c r="Q47" i="9"/>
  <c r="U47" i="9"/>
  <c r="Y47" i="9"/>
  <c r="AC47" i="9"/>
  <c r="P48" i="9"/>
  <c r="T48" i="9"/>
  <c r="X48" i="9"/>
  <c r="AB48" i="9"/>
  <c r="O49" i="9"/>
  <c r="S49" i="9"/>
  <c r="W49" i="9"/>
  <c r="AA49" i="9"/>
  <c r="AE49" i="9"/>
  <c r="R50" i="9"/>
  <c r="V50" i="9"/>
  <c r="Z50" i="9"/>
  <c r="AD50" i="9"/>
  <c r="Q51" i="9"/>
  <c r="U51" i="9"/>
  <c r="Y51" i="9"/>
  <c r="AC51" i="9"/>
  <c r="P52" i="9"/>
  <c r="T52" i="9"/>
  <c r="X52" i="9"/>
  <c r="AB52" i="9"/>
  <c r="O53" i="9"/>
  <c r="S53" i="9"/>
  <c r="W53" i="9"/>
  <c r="AA53" i="9"/>
  <c r="AE53" i="9"/>
  <c r="R54" i="9"/>
  <c r="V54" i="9"/>
  <c r="Z54" i="9"/>
  <c r="AD54" i="9"/>
  <c r="Q55" i="9"/>
  <c r="U55" i="9"/>
  <c r="Y55" i="9"/>
  <c r="AC55" i="9"/>
  <c r="P56" i="9"/>
  <c r="T56" i="9"/>
  <c r="X56" i="9"/>
  <c r="AB56" i="9"/>
  <c r="O57" i="9"/>
  <c r="S57" i="9"/>
  <c r="W57" i="9"/>
  <c r="AA57" i="9"/>
  <c r="AE57" i="9"/>
  <c r="R58" i="9"/>
  <c r="V58" i="9"/>
  <c r="Z58" i="9"/>
  <c r="AD58" i="9"/>
  <c r="Q59" i="9"/>
  <c r="U59" i="9"/>
  <c r="Y59" i="9"/>
  <c r="AC59" i="9"/>
  <c r="P60" i="9"/>
  <c r="AA39" i="9"/>
  <c r="T40" i="9"/>
  <c r="Y40" i="9"/>
  <c r="AC40" i="9"/>
  <c r="P41" i="9"/>
  <c r="T41" i="9"/>
  <c r="X41" i="9"/>
  <c r="AB41" i="9"/>
  <c r="O42" i="9"/>
  <c r="S42" i="9"/>
  <c r="W42" i="9"/>
  <c r="AA42" i="9"/>
  <c r="AE42" i="9"/>
  <c r="R43" i="9"/>
  <c r="V43" i="9"/>
  <c r="Z43" i="9"/>
  <c r="AD43" i="9"/>
  <c r="Q44" i="9"/>
  <c r="U44" i="9"/>
  <c r="Y44" i="9"/>
  <c r="AC44" i="9"/>
  <c r="P45" i="9"/>
  <c r="T45" i="9"/>
  <c r="X45" i="9"/>
  <c r="AB45" i="9"/>
  <c r="O46" i="9"/>
  <c r="S46" i="9"/>
  <c r="W46" i="9"/>
  <c r="AA46" i="9"/>
  <c r="AE46" i="9"/>
  <c r="R47" i="9"/>
  <c r="V47" i="9"/>
  <c r="Z47" i="9"/>
  <c r="AD47" i="9"/>
  <c r="Q48" i="9"/>
  <c r="U48" i="9"/>
  <c r="Y48" i="9"/>
  <c r="AC48" i="9"/>
  <c r="P49" i="9"/>
  <c r="T49" i="9"/>
  <c r="X49" i="9"/>
  <c r="AB49" i="9"/>
  <c r="O50" i="9"/>
  <c r="S50" i="9"/>
  <c r="W50" i="9"/>
  <c r="AA50" i="9"/>
  <c r="AE50" i="9"/>
  <c r="R51" i="9"/>
  <c r="V51" i="9"/>
  <c r="Z51" i="9"/>
  <c r="AD51" i="9"/>
  <c r="Q52" i="9"/>
  <c r="U52" i="9"/>
  <c r="Y52" i="9"/>
  <c r="AC52" i="9"/>
  <c r="P53" i="9"/>
  <c r="T53" i="9"/>
  <c r="X53" i="9"/>
  <c r="AB53" i="9"/>
  <c r="O54" i="9"/>
  <c r="S54" i="9"/>
  <c r="W54" i="9"/>
  <c r="AA54" i="9"/>
  <c r="AE54" i="9"/>
  <c r="R55" i="9"/>
  <c r="V55" i="9"/>
  <c r="Z55" i="9"/>
  <c r="AD55" i="9"/>
  <c r="Q56" i="9"/>
  <c r="U56" i="9"/>
  <c r="Y56" i="9"/>
  <c r="AC56" i="9"/>
  <c r="P57" i="9"/>
  <c r="T57" i="9"/>
  <c r="X57" i="9"/>
  <c r="AB57" i="9"/>
  <c r="O58" i="9"/>
  <c r="S58" i="9"/>
  <c r="W58" i="9"/>
  <c r="AA58" i="9"/>
  <c r="AE58" i="9"/>
  <c r="R59" i="9"/>
  <c r="V59" i="9"/>
  <c r="Z59" i="9"/>
  <c r="AD59" i="9"/>
  <c r="AE39" i="9"/>
  <c r="U40" i="9"/>
  <c r="Z40" i="9"/>
  <c r="AD40" i="9"/>
  <c r="Q41" i="9"/>
  <c r="U41" i="9"/>
  <c r="Y41" i="9"/>
  <c r="AC41" i="9"/>
  <c r="P42" i="9"/>
  <c r="T42" i="9"/>
  <c r="X42" i="9"/>
  <c r="AB42" i="9"/>
  <c r="O43" i="9"/>
  <c r="S43" i="9"/>
  <c r="W43" i="9"/>
  <c r="AA43" i="9"/>
  <c r="AE43" i="9"/>
  <c r="R44" i="9"/>
  <c r="V44" i="9"/>
  <c r="Z44" i="9"/>
  <c r="AD44" i="9"/>
  <c r="Q45" i="9"/>
  <c r="U45" i="9"/>
  <c r="Y45" i="9"/>
  <c r="AC45" i="9"/>
  <c r="P46" i="9"/>
  <c r="T46" i="9"/>
  <c r="X46" i="9"/>
  <c r="AB46" i="9"/>
  <c r="O47" i="9"/>
  <c r="S47" i="9"/>
  <c r="W47" i="9"/>
  <c r="AA47" i="9"/>
  <c r="AE47" i="9"/>
  <c r="R48" i="9"/>
  <c r="V48" i="9"/>
  <c r="Z48" i="9"/>
  <c r="AD48" i="9"/>
  <c r="Q49" i="9"/>
  <c r="U49" i="9"/>
  <c r="Y49" i="9"/>
  <c r="AC49" i="9"/>
  <c r="P50" i="9"/>
  <c r="T50" i="9"/>
  <c r="X50" i="9"/>
  <c r="AB50" i="9"/>
  <c r="O51" i="9"/>
  <c r="Q40" i="9"/>
  <c r="V40" i="9"/>
  <c r="AA40" i="9"/>
  <c r="AE40" i="9"/>
  <c r="R41" i="9"/>
  <c r="V41" i="9"/>
  <c r="Z41" i="9"/>
  <c r="AD41" i="9"/>
  <c r="Q42" i="9"/>
  <c r="U42" i="9"/>
  <c r="Y42" i="9"/>
  <c r="AC42" i="9"/>
  <c r="P43" i="9"/>
  <c r="T43" i="9"/>
  <c r="X43" i="9"/>
  <c r="AB43" i="9"/>
  <c r="O44" i="9"/>
  <c r="S44" i="9"/>
  <c r="W44" i="9"/>
  <c r="AA44" i="9"/>
  <c r="AE44" i="9"/>
  <c r="R45" i="9"/>
  <c r="V45" i="9"/>
  <c r="Z45" i="9"/>
  <c r="AD45" i="9"/>
  <c r="Q46" i="9"/>
  <c r="U46" i="9"/>
  <c r="Y46" i="9"/>
  <c r="AC46" i="9"/>
  <c r="P47" i="9"/>
  <c r="T47" i="9"/>
  <c r="X47" i="9"/>
  <c r="AB47" i="9"/>
  <c r="O48" i="9"/>
  <c r="S48" i="9"/>
  <c r="W48" i="9"/>
  <c r="AA48" i="9"/>
  <c r="AE48" i="9"/>
  <c r="R49" i="9"/>
  <c r="V49" i="9"/>
  <c r="Z49" i="9"/>
  <c r="AD49" i="9"/>
  <c r="Q50" i="9"/>
  <c r="U50" i="9"/>
  <c r="Y50" i="9"/>
  <c r="AC50" i="9"/>
  <c r="P51" i="9"/>
  <c r="T51" i="9"/>
  <c r="X51" i="9"/>
  <c r="AB51" i="9"/>
  <c r="O52" i="9"/>
  <c r="S52" i="9"/>
  <c r="W52" i="9"/>
  <c r="AA52" i="9"/>
  <c r="AE52" i="9"/>
  <c r="R53" i="9"/>
  <c r="V53" i="9"/>
  <c r="Z53" i="9"/>
  <c r="AD53" i="9"/>
  <c r="Q54" i="9"/>
  <c r="U54" i="9"/>
  <c r="Y54" i="9"/>
  <c r="AC54" i="9"/>
  <c r="P55" i="9"/>
  <c r="T55" i="9"/>
  <c r="X55" i="9"/>
  <c r="AB55" i="9"/>
  <c r="O56" i="9"/>
  <c r="S56" i="9"/>
  <c r="W56" i="9"/>
  <c r="AA56" i="9"/>
  <c r="AE56" i="9"/>
  <c r="R57" i="9"/>
  <c r="V57" i="9"/>
  <c r="S51" i="9"/>
  <c r="R52" i="9"/>
  <c r="Q53" i="9"/>
  <c r="P54" i="9"/>
  <c r="O55" i="9"/>
  <c r="AE55" i="9"/>
  <c r="AD56" i="9"/>
  <c r="Z57" i="9"/>
  <c r="Q58" i="9"/>
  <c r="Y58" i="9"/>
  <c r="P59" i="9"/>
  <c r="X59" i="9"/>
  <c r="O60" i="9"/>
  <c r="T60" i="9"/>
  <c r="X60" i="9"/>
  <c r="AB60" i="9"/>
  <c r="O61" i="9"/>
  <c r="S61" i="9"/>
  <c r="W61" i="9"/>
  <c r="AA61" i="9"/>
  <c r="AE61" i="9"/>
  <c r="R62" i="9"/>
  <c r="V62" i="9"/>
  <c r="Z62" i="9"/>
  <c r="AD62" i="9"/>
  <c r="Q63" i="9"/>
  <c r="U63" i="9"/>
  <c r="Y63" i="9"/>
  <c r="AC63" i="9"/>
  <c r="P64" i="9"/>
  <c r="T64" i="9"/>
  <c r="X64" i="9"/>
  <c r="AB64" i="9"/>
  <c r="O65" i="9"/>
  <c r="S65" i="9"/>
  <c r="W65" i="9"/>
  <c r="AA65" i="9"/>
  <c r="AE65" i="9"/>
  <c r="R66" i="9"/>
  <c r="V66" i="9"/>
  <c r="Z66" i="9"/>
  <c r="AD66" i="9"/>
  <c r="Q67" i="9"/>
  <c r="U67" i="9"/>
  <c r="Y67" i="9"/>
  <c r="AC67" i="9"/>
  <c r="P68" i="9"/>
  <c r="T68" i="9"/>
  <c r="X68" i="9"/>
  <c r="AB68" i="9"/>
  <c r="O69" i="9"/>
  <c r="S69" i="9"/>
  <c r="W69" i="9"/>
  <c r="AA69" i="9"/>
  <c r="AE69" i="9"/>
  <c r="R70" i="9"/>
  <c r="V70" i="9"/>
  <c r="Z70" i="9"/>
  <c r="AD70" i="9"/>
  <c r="Q71" i="9"/>
  <c r="U71" i="9"/>
  <c r="Y71" i="9"/>
  <c r="AC71" i="9"/>
  <c r="P72" i="9"/>
  <c r="T72" i="9"/>
  <c r="X72" i="9"/>
  <c r="AB72" i="9"/>
  <c r="O73" i="9"/>
  <c r="S73" i="9"/>
  <c r="W73" i="9"/>
  <c r="AA73" i="9"/>
  <c r="AE73" i="9"/>
  <c r="R74" i="9"/>
  <c r="V74" i="9"/>
  <c r="Z74" i="9"/>
  <c r="AD74" i="9"/>
  <c r="W51" i="9"/>
  <c r="V52" i="9"/>
  <c r="U53" i="9"/>
  <c r="T54" i="9"/>
  <c r="S55" i="9"/>
  <c r="R56" i="9"/>
  <c r="Q57" i="9"/>
  <c r="AC57" i="9"/>
  <c r="T58" i="9"/>
  <c r="AB58" i="9"/>
  <c r="S59" i="9"/>
  <c r="AA59" i="9"/>
  <c r="Q60" i="9"/>
  <c r="U60" i="9"/>
  <c r="Y60" i="9"/>
  <c r="AC60" i="9"/>
  <c r="P61" i="9"/>
  <c r="T61" i="9"/>
  <c r="X61" i="9"/>
  <c r="AB61" i="9"/>
  <c r="O62" i="9"/>
  <c r="S62" i="9"/>
  <c r="W62" i="9"/>
  <c r="AA62" i="9"/>
  <c r="AE62" i="9"/>
  <c r="R63" i="9"/>
  <c r="V63" i="9"/>
  <c r="Z63" i="9"/>
  <c r="AD63" i="9"/>
  <c r="Q64" i="9"/>
  <c r="U64" i="9"/>
  <c r="Y64" i="9"/>
  <c r="AC64" i="9"/>
  <c r="P65" i="9"/>
  <c r="T65" i="9"/>
  <c r="X65" i="9"/>
  <c r="AB65" i="9"/>
  <c r="O66" i="9"/>
  <c r="S66" i="9"/>
  <c r="W66" i="9"/>
  <c r="AA66" i="9"/>
  <c r="AE66" i="9"/>
  <c r="R67" i="9"/>
  <c r="V67" i="9"/>
  <c r="Z67" i="9"/>
  <c r="AD67" i="9"/>
  <c r="Q68" i="9"/>
  <c r="U68" i="9"/>
  <c r="Y68" i="9"/>
  <c r="AC68" i="9"/>
  <c r="P69" i="9"/>
  <c r="T69" i="9"/>
  <c r="X69" i="9"/>
  <c r="AB69" i="9"/>
  <c r="O70" i="9"/>
  <c r="S70" i="9"/>
  <c r="W70" i="9"/>
  <c r="AA70" i="9"/>
  <c r="AE70" i="9"/>
  <c r="R71" i="9"/>
  <c r="V71" i="9"/>
  <c r="Z71" i="9"/>
  <c r="AD71" i="9"/>
  <c r="Q72" i="9"/>
  <c r="U72" i="9"/>
  <c r="Y72" i="9"/>
  <c r="AC72" i="9"/>
  <c r="P73" i="9"/>
  <c r="T73" i="9"/>
  <c r="X73" i="9"/>
  <c r="AB73" i="9"/>
  <c r="O74" i="9"/>
  <c r="S74" i="9"/>
  <c r="W74" i="9"/>
  <c r="AA74" i="9"/>
  <c r="AE74" i="9"/>
  <c r="R75" i="9"/>
  <c r="V75" i="9"/>
  <c r="Z75" i="9"/>
  <c r="AD75" i="9"/>
  <c r="Q76" i="9"/>
  <c r="U76" i="9"/>
  <c r="AA51" i="9"/>
  <c r="Z52" i="9"/>
  <c r="Y53" i="9"/>
  <c r="X54" i="9"/>
  <c r="W55" i="9"/>
  <c r="V56" i="9"/>
  <c r="U57" i="9"/>
  <c r="AD57" i="9"/>
  <c r="U58" i="9"/>
  <c r="AC58" i="9"/>
  <c r="T59" i="9"/>
  <c r="AB59" i="9"/>
  <c r="R60" i="9"/>
  <c r="V60" i="9"/>
  <c r="Z60" i="9"/>
  <c r="AD60" i="9"/>
  <c r="Q61" i="9"/>
  <c r="U61" i="9"/>
  <c r="Y61" i="9"/>
  <c r="AC61" i="9"/>
  <c r="P62" i="9"/>
  <c r="T62" i="9"/>
  <c r="X62" i="9"/>
  <c r="AB62" i="9"/>
  <c r="O63" i="9"/>
  <c r="S63" i="9"/>
  <c r="W63" i="9"/>
  <c r="AA63" i="9"/>
  <c r="AE63" i="9"/>
  <c r="R64" i="9"/>
  <c r="V64" i="9"/>
  <c r="Z64" i="9"/>
  <c r="AD64" i="9"/>
  <c r="Q65" i="9"/>
  <c r="U65" i="9"/>
  <c r="Y65" i="9"/>
  <c r="AC65" i="9"/>
  <c r="P66" i="9"/>
  <c r="T66" i="9"/>
  <c r="X66" i="9"/>
  <c r="AB66" i="9"/>
  <c r="O67" i="9"/>
  <c r="S67" i="9"/>
  <c r="W67" i="9"/>
  <c r="AA67" i="9"/>
  <c r="AE67" i="9"/>
  <c r="R68" i="9"/>
  <c r="V68" i="9"/>
  <c r="Z68" i="9"/>
  <c r="AD68" i="9"/>
  <c r="Q69" i="9"/>
  <c r="U69" i="9"/>
  <c r="Y69" i="9"/>
  <c r="AC69" i="9"/>
  <c r="P70" i="9"/>
  <c r="T70" i="9"/>
  <c r="X70" i="9"/>
  <c r="AB70" i="9"/>
  <c r="O71" i="9"/>
  <c r="S71" i="9"/>
  <c r="W71" i="9"/>
  <c r="AA71" i="9"/>
  <c r="AE71" i="9"/>
  <c r="R72" i="9"/>
  <c r="V72" i="9"/>
  <c r="Z72" i="9"/>
  <c r="AD72" i="9"/>
  <c r="Q73" i="9"/>
  <c r="U73" i="9"/>
  <c r="Y73" i="9"/>
  <c r="AC73" i="9"/>
  <c r="P74" i="9"/>
  <c r="T74" i="9"/>
  <c r="X74" i="9"/>
  <c r="AB74" i="9"/>
  <c r="O75" i="9"/>
  <c r="S75" i="9"/>
  <c r="W75" i="9"/>
  <c r="AA75" i="9"/>
  <c r="AE75" i="9"/>
  <c r="R76" i="9"/>
  <c r="V76" i="9"/>
  <c r="Z76" i="9"/>
  <c r="AD76" i="9"/>
  <c r="Q77" i="9"/>
  <c r="AE51" i="9"/>
  <c r="AD52" i="9"/>
  <c r="AC53" i="9"/>
  <c r="AB54" i="9"/>
  <c r="AA55" i="9"/>
  <c r="Z56" i="9"/>
  <c r="Y57" i="9"/>
  <c r="P58" i="9"/>
  <c r="X58" i="9"/>
  <c r="O59" i="9"/>
  <c r="W59" i="9"/>
  <c r="AE59" i="9"/>
  <c r="S60" i="9"/>
  <c r="W60" i="9"/>
  <c r="AA60" i="9"/>
  <c r="AE60" i="9"/>
  <c r="R61" i="9"/>
  <c r="V61" i="9"/>
  <c r="Z61" i="9"/>
  <c r="AD61" i="9"/>
  <c r="Q62" i="9"/>
  <c r="U62" i="9"/>
  <c r="Y62" i="9"/>
  <c r="AC62" i="9"/>
  <c r="P63" i="9"/>
  <c r="T63" i="9"/>
  <c r="X63" i="9"/>
  <c r="AB63" i="9"/>
  <c r="O64" i="9"/>
  <c r="S64" i="9"/>
  <c r="W64" i="9"/>
  <c r="AA64" i="9"/>
  <c r="AE64" i="9"/>
  <c r="R65" i="9"/>
  <c r="V65" i="9"/>
  <c r="Z65" i="9"/>
  <c r="AD65" i="9"/>
  <c r="Q66" i="9"/>
  <c r="U66" i="9"/>
  <c r="Y66" i="9"/>
  <c r="AC66" i="9"/>
  <c r="P67" i="9"/>
  <c r="T67" i="9"/>
  <c r="X67" i="9"/>
  <c r="AB67" i="9"/>
  <c r="O68" i="9"/>
  <c r="S68" i="9"/>
  <c r="W68" i="9"/>
  <c r="AA68" i="9"/>
  <c r="AE68" i="9"/>
  <c r="R69" i="9"/>
  <c r="V69" i="9"/>
  <c r="Z69" i="9"/>
  <c r="AD69" i="9"/>
  <c r="Q70" i="9"/>
  <c r="U70" i="9"/>
  <c r="Y70" i="9"/>
  <c r="AC70" i="9"/>
  <c r="P71" i="9"/>
  <c r="T71" i="9"/>
  <c r="X71" i="9"/>
  <c r="AB71" i="9"/>
  <c r="O72" i="9"/>
  <c r="S72" i="9"/>
  <c r="W72" i="9"/>
  <c r="AA72" i="9"/>
  <c r="AE72" i="9"/>
  <c r="R73" i="9"/>
  <c r="V73" i="9"/>
  <c r="Z73" i="9"/>
  <c r="AD73" i="9"/>
  <c r="Q74" i="9"/>
  <c r="U74" i="9"/>
  <c r="Y74" i="9"/>
  <c r="AC74" i="9"/>
  <c r="P75" i="9"/>
  <c r="T75" i="9"/>
  <c r="X75" i="9"/>
  <c r="AB75" i="9"/>
  <c r="Q75" i="9"/>
  <c r="O76" i="9"/>
  <c r="W76" i="9"/>
  <c r="AB76" i="9"/>
  <c r="P77" i="9"/>
  <c r="U77" i="9"/>
  <c r="Y77" i="9"/>
  <c r="AC77" i="9"/>
  <c r="P78" i="9"/>
  <c r="T78" i="9"/>
  <c r="X78" i="9"/>
  <c r="AB78" i="9"/>
  <c r="O79" i="9"/>
  <c r="S79" i="9"/>
  <c r="W79" i="9"/>
  <c r="AA79" i="9"/>
  <c r="AE79" i="9"/>
  <c r="R80" i="9"/>
  <c r="V80" i="9"/>
  <c r="Z80" i="9"/>
  <c r="AD80" i="9"/>
  <c r="Q81" i="9"/>
  <c r="U81" i="9"/>
  <c r="Y81" i="9"/>
  <c r="AC81" i="9"/>
  <c r="P82" i="9"/>
  <c r="T82" i="9"/>
  <c r="X82" i="9"/>
  <c r="AB82" i="9"/>
  <c r="O83" i="9"/>
  <c r="S83" i="9"/>
  <c r="W83" i="9"/>
  <c r="AA83" i="9"/>
  <c r="AE83" i="9"/>
  <c r="R84" i="9"/>
  <c r="V84" i="9"/>
  <c r="Z84" i="9"/>
  <c r="AD84" i="9"/>
  <c r="Q85" i="9"/>
  <c r="U85" i="9"/>
  <c r="Y85" i="9"/>
  <c r="AC85" i="9"/>
  <c r="P86" i="9"/>
  <c r="T86" i="9"/>
  <c r="X86" i="9"/>
  <c r="AB86" i="9"/>
  <c r="O87" i="9"/>
  <c r="S87" i="9"/>
  <c r="W87" i="9"/>
  <c r="AA87" i="9"/>
  <c r="AE87" i="9"/>
  <c r="R88" i="9"/>
  <c r="V88" i="9"/>
  <c r="Z88" i="9"/>
  <c r="AD88" i="9"/>
  <c r="Q89" i="9"/>
  <c r="U89" i="9"/>
  <c r="Y89" i="9"/>
  <c r="AC89" i="9"/>
  <c r="P90" i="9"/>
  <c r="T90" i="9"/>
  <c r="X90" i="9"/>
  <c r="AB90" i="9"/>
  <c r="O91" i="9"/>
  <c r="S91" i="9"/>
  <c r="W91" i="9"/>
  <c r="AA91" i="9"/>
  <c r="AE91" i="9"/>
  <c r="R92" i="9"/>
  <c r="V92" i="9"/>
  <c r="Z92" i="9"/>
  <c r="AD92" i="9"/>
  <c r="Q93" i="9"/>
  <c r="U93" i="9"/>
  <c r="Y93" i="9"/>
  <c r="AC93" i="9"/>
  <c r="P94" i="9"/>
  <c r="T94" i="9"/>
  <c r="X94" i="9"/>
  <c r="AB94" i="9"/>
  <c r="O95" i="9"/>
  <c r="S95" i="9"/>
  <c r="W95" i="9"/>
  <c r="AA95" i="9"/>
  <c r="AE95" i="9"/>
  <c r="R96" i="9"/>
  <c r="V96" i="9"/>
  <c r="Z96" i="9"/>
  <c r="AD96" i="9"/>
  <c r="Q97" i="9"/>
  <c r="U97" i="9"/>
  <c r="U75" i="9"/>
  <c r="P76" i="9"/>
  <c r="X76" i="9"/>
  <c r="AC76" i="9"/>
  <c r="R77" i="9"/>
  <c r="V77" i="9"/>
  <c r="Z77" i="9"/>
  <c r="AD77" i="9"/>
  <c r="Q78" i="9"/>
  <c r="U78" i="9"/>
  <c r="Y78" i="9"/>
  <c r="AC78" i="9"/>
  <c r="P79" i="9"/>
  <c r="T79" i="9"/>
  <c r="X79" i="9"/>
  <c r="AB79" i="9"/>
  <c r="O80" i="9"/>
  <c r="S80" i="9"/>
  <c r="W80" i="9"/>
  <c r="AA80" i="9"/>
  <c r="AE80" i="9"/>
  <c r="R81" i="9"/>
  <c r="V81" i="9"/>
  <c r="Z81" i="9"/>
  <c r="AD81" i="9"/>
  <c r="Q82" i="9"/>
  <c r="U82" i="9"/>
  <c r="Y82" i="9"/>
  <c r="AC82" i="9"/>
  <c r="P83" i="9"/>
  <c r="T83" i="9"/>
  <c r="X83" i="9"/>
  <c r="AB83" i="9"/>
  <c r="O84" i="9"/>
  <c r="S84" i="9"/>
  <c r="W84" i="9"/>
  <c r="AA84" i="9"/>
  <c r="AE84" i="9"/>
  <c r="R85" i="9"/>
  <c r="V85" i="9"/>
  <c r="Z85" i="9"/>
  <c r="AD85" i="9"/>
  <c r="Q86" i="9"/>
  <c r="U86" i="9"/>
  <c r="Y86" i="9"/>
  <c r="AC86" i="9"/>
  <c r="P87" i="9"/>
  <c r="T87" i="9"/>
  <c r="X87" i="9"/>
  <c r="AB87" i="9"/>
  <c r="O88" i="9"/>
  <c r="S88" i="9"/>
  <c r="W88" i="9"/>
  <c r="AA88" i="9"/>
  <c r="AE88" i="9"/>
  <c r="R89" i="9"/>
  <c r="V89" i="9"/>
  <c r="Z89" i="9"/>
  <c r="AD89" i="9"/>
  <c r="Q90" i="9"/>
  <c r="U90" i="9"/>
  <c r="Y90" i="9"/>
  <c r="AC90" i="9"/>
  <c r="P91" i="9"/>
  <c r="T91" i="9"/>
  <c r="X91" i="9"/>
  <c r="AB91" i="9"/>
  <c r="O92" i="9"/>
  <c r="S92" i="9"/>
  <c r="W92" i="9"/>
  <c r="AA92" i="9"/>
  <c r="AE92" i="9"/>
  <c r="R93" i="9"/>
  <c r="V93" i="9"/>
  <c r="Z93" i="9"/>
  <c r="AD93" i="9"/>
  <c r="Q94" i="9"/>
  <c r="U94" i="9"/>
  <c r="Y94" i="9"/>
  <c r="AC94" i="9"/>
  <c r="P95" i="9"/>
  <c r="T95" i="9"/>
  <c r="X95" i="9"/>
  <c r="AB95" i="9"/>
  <c r="O96" i="9"/>
  <c r="S96" i="9"/>
  <c r="W96" i="9"/>
  <c r="Y75" i="9"/>
  <c r="S76" i="9"/>
  <c r="Y76" i="9"/>
  <c r="AE76" i="9"/>
  <c r="S77" i="9"/>
  <c r="W77" i="9"/>
  <c r="AA77" i="9"/>
  <c r="AE77" i="9"/>
  <c r="R78" i="9"/>
  <c r="V78" i="9"/>
  <c r="Z78" i="9"/>
  <c r="AD78" i="9"/>
  <c r="Q79" i="9"/>
  <c r="U79" i="9"/>
  <c r="Y79" i="9"/>
  <c r="AC79" i="9"/>
  <c r="P80" i="9"/>
  <c r="T80" i="9"/>
  <c r="X80" i="9"/>
  <c r="AB80" i="9"/>
  <c r="O81" i="9"/>
  <c r="S81" i="9"/>
  <c r="W81" i="9"/>
  <c r="AA81" i="9"/>
  <c r="AE81" i="9"/>
  <c r="R82" i="9"/>
  <c r="V82" i="9"/>
  <c r="Z82" i="9"/>
  <c r="AD82" i="9"/>
  <c r="Q83" i="9"/>
  <c r="U83" i="9"/>
  <c r="Y83" i="9"/>
  <c r="AC83" i="9"/>
  <c r="P84" i="9"/>
  <c r="T84" i="9"/>
  <c r="X84" i="9"/>
  <c r="AB84" i="9"/>
  <c r="O85" i="9"/>
  <c r="S85" i="9"/>
  <c r="W85" i="9"/>
  <c r="AA85" i="9"/>
  <c r="AE85" i="9"/>
  <c r="R86" i="9"/>
  <c r="V86" i="9"/>
  <c r="Z86" i="9"/>
  <c r="AD86" i="9"/>
  <c r="Q87" i="9"/>
  <c r="U87" i="9"/>
  <c r="Y87" i="9"/>
  <c r="AC87" i="9"/>
  <c r="P88" i="9"/>
  <c r="T88" i="9"/>
  <c r="X88" i="9"/>
  <c r="AB88" i="9"/>
  <c r="O89" i="9"/>
  <c r="S89" i="9"/>
  <c r="W89" i="9"/>
  <c r="AA89" i="9"/>
  <c r="AE89" i="9"/>
  <c r="R90" i="9"/>
  <c r="V90" i="9"/>
  <c r="Z90" i="9"/>
  <c r="AD90" i="9"/>
  <c r="Q91" i="9"/>
  <c r="U91" i="9"/>
  <c r="Y91" i="9"/>
  <c r="AC91" i="9"/>
  <c r="P92" i="9"/>
  <c r="T92" i="9"/>
  <c r="X92" i="9"/>
  <c r="AB92" i="9"/>
  <c r="O93" i="9"/>
  <c r="S93" i="9"/>
  <c r="W93" i="9"/>
  <c r="AA93" i="9"/>
  <c r="AE93" i="9"/>
  <c r="R94" i="9"/>
  <c r="V94" i="9"/>
  <c r="Z94" i="9"/>
  <c r="AD94" i="9"/>
  <c r="Q95" i="9"/>
  <c r="U95" i="9"/>
  <c r="Y95" i="9"/>
  <c r="AC95" i="9"/>
  <c r="P96" i="9"/>
  <c r="T96" i="9"/>
  <c r="X96" i="9"/>
  <c r="AB96" i="9"/>
  <c r="O97" i="9"/>
  <c r="S97" i="9"/>
  <c r="W97" i="9"/>
  <c r="AA97" i="9"/>
  <c r="AC75" i="9"/>
  <c r="T76" i="9"/>
  <c r="AA76" i="9"/>
  <c r="O77" i="9"/>
  <c r="T77" i="9"/>
  <c r="X77" i="9"/>
  <c r="AB77" i="9"/>
  <c r="O78" i="9"/>
  <c r="S78" i="9"/>
  <c r="W78" i="9"/>
  <c r="AA78" i="9"/>
  <c r="AE78" i="9"/>
  <c r="R79" i="9"/>
  <c r="V79" i="9"/>
  <c r="Z79" i="9"/>
  <c r="AD79" i="9"/>
  <c r="Q80" i="9"/>
  <c r="U80" i="9"/>
  <c r="Y80" i="9"/>
  <c r="AC80" i="9"/>
  <c r="P81" i="9"/>
  <c r="T81" i="9"/>
  <c r="X81" i="9"/>
  <c r="AB81" i="9"/>
  <c r="O82" i="9"/>
  <c r="S82" i="9"/>
  <c r="W82" i="9"/>
  <c r="AA82" i="9"/>
  <c r="AE82" i="9"/>
  <c r="R83" i="9"/>
  <c r="V83" i="9"/>
  <c r="Z83" i="9"/>
  <c r="AD83" i="9"/>
  <c r="Q84" i="9"/>
  <c r="U84" i="9"/>
  <c r="Y84" i="9"/>
  <c r="AC84" i="9"/>
  <c r="P85" i="9"/>
  <c r="T85" i="9"/>
  <c r="X85" i="9"/>
  <c r="AB85" i="9"/>
  <c r="O86" i="9"/>
  <c r="S86" i="9"/>
  <c r="W86" i="9"/>
  <c r="AA86" i="9"/>
  <c r="AE86" i="9"/>
  <c r="R87" i="9"/>
  <c r="V87" i="9"/>
  <c r="Z87" i="9"/>
  <c r="AD87" i="9"/>
  <c r="Q88" i="9"/>
  <c r="U88" i="9"/>
  <c r="Y88" i="9"/>
  <c r="AC88" i="9"/>
  <c r="P89" i="9"/>
  <c r="T89" i="9"/>
  <c r="X89" i="9"/>
  <c r="AB89" i="9"/>
  <c r="O90" i="9"/>
  <c r="S90" i="9"/>
  <c r="W90" i="9"/>
  <c r="AA90" i="9"/>
  <c r="AE90" i="9"/>
  <c r="R91" i="9"/>
  <c r="V91" i="9"/>
  <c r="Z91" i="9"/>
  <c r="AD91" i="9"/>
  <c r="Q92" i="9"/>
  <c r="U92" i="9"/>
  <c r="Y92" i="9"/>
  <c r="AC92" i="9"/>
  <c r="P93" i="9"/>
  <c r="T93" i="9"/>
  <c r="X93" i="9"/>
  <c r="AB93" i="9"/>
  <c r="O94" i="9"/>
  <c r="S94" i="9"/>
  <c r="W94" i="9"/>
  <c r="AA94" i="9"/>
  <c r="AE94" i="9"/>
  <c r="R95" i="9"/>
  <c r="V95" i="9"/>
  <c r="Z95" i="9"/>
  <c r="AD95" i="9"/>
  <c r="Q96" i="9"/>
  <c r="U96" i="9"/>
  <c r="AE96" i="9"/>
  <c r="V97" i="9"/>
  <c r="AB97" i="9"/>
  <c r="O98" i="9"/>
  <c r="S98" i="9"/>
  <c r="W98" i="9"/>
  <c r="AA98" i="9"/>
  <c r="AE98" i="9"/>
  <c r="R99" i="9"/>
  <c r="V99" i="9"/>
  <c r="Z99" i="9"/>
  <c r="AD99" i="9"/>
  <c r="Q100" i="9"/>
  <c r="U100" i="9"/>
  <c r="Y100" i="9"/>
  <c r="AC100" i="9"/>
  <c r="P101" i="9"/>
  <c r="T101" i="9"/>
  <c r="X101" i="9"/>
  <c r="AB101" i="9"/>
  <c r="O102" i="9"/>
  <c r="S102" i="9"/>
  <c r="W102" i="9"/>
  <c r="AA102" i="9"/>
  <c r="AE102" i="9"/>
  <c r="R103" i="9"/>
  <c r="V103" i="9"/>
  <c r="Z103" i="9"/>
  <c r="AD103" i="9"/>
  <c r="Q104" i="9"/>
  <c r="U104" i="9"/>
  <c r="Y104" i="9"/>
  <c r="AC104" i="9"/>
  <c r="P105" i="9"/>
  <c r="T105" i="9"/>
  <c r="X105" i="9"/>
  <c r="AB105" i="9"/>
  <c r="O106" i="9"/>
  <c r="S106" i="9"/>
  <c r="W106" i="9"/>
  <c r="AA106" i="9"/>
  <c r="AE106" i="9"/>
  <c r="R107" i="9"/>
  <c r="V107" i="9"/>
  <c r="Z107" i="9"/>
  <c r="AD107" i="9"/>
  <c r="Q108" i="9"/>
  <c r="U108" i="9"/>
  <c r="Y108" i="9"/>
  <c r="AC108" i="9"/>
  <c r="P109" i="9"/>
  <c r="T109" i="9"/>
  <c r="X109" i="9"/>
  <c r="AB109" i="9"/>
  <c r="O110" i="9"/>
  <c r="S110" i="9"/>
  <c r="W110" i="9"/>
  <c r="AA110" i="9"/>
  <c r="AE110" i="9"/>
  <c r="R111" i="9"/>
  <c r="V111" i="9"/>
  <c r="Z111" i="9"/>
  <c r="AD111" i="9"/>
  <c r="Q112" i="9"/>
  <c r="U112" i="9"/>
  <c r="Y112" i="9"/>
  <c r="AC112" i="9"/>
  <c r="P113" i="9"/>
  <c r="T113" i="9"/>
  <c r="X113" i="9"/>
  <c r="AB113" i="9"/>
  <c r="O114" i="9"/>
  <c r="S114" i="9"/>
  <c r="W114" i="9"/>
  <c r="AA114" i="9"/>
  <c r="AE114" i="9"/>
  <c r="R115" i="9"/>
  <c r="V115" i="9"/>
  <c r="Z115" i="9"/>
  <c r="AD115" i="9"/>
  <c r="Q116" i="9"/>
  <c r="U116" i="9"/>
  <c r="Y116" i="9"/>
  <c r="AC116" i="9"/>
  <c r="P117" i="9"/>
  <c r="T117" i="9"/>
  <c r="X117" i="9"/>
  <c r="AB117" i="9"/>
  <c r="O118" i="9"/>
  <c r="S118" i="9"/>
  <c r="W118" i="9"/>
  <c r="AA118" i="9"/>
  <c r="AE118" i="9"/>
  <c r="R119" i="9"/>
  <c r="V119" i="9"/>
  <c r="Z119" i="9"/>
  <c r="AD119" i="9"/>
  <c r="Q120" i="9"/>
  <c r="U120" i="9"/>
  <c r="Y120" i="9"/>
  <c r="AC120" i="9"/>
  <c r="P121" i="9"/>
  <c r="T121" i="9"/>
  <c r="X121" i="9"/>
  <c r="AB121" i="9"/>
  <c r="O122" i="9"/>
  <c r="S122" i="9"/>
  <c r="W122" i="9"/>
  <c r="AA122" i="9"/>
  <c r="AE122" i="9"/>
  <c r="R123" i="9"/>
  <c r="V123" i="9"/>
  <c r="Z123" i="9"/>
  <c r="AD123" i="9"/>
  <c r="Q124" i="9"/>
  <c r="U124" i="9"/>
  <c r="Y124" i="9"/>
  <c r="AC124" i="9"/>
  <c r="P125" i="9"/>
  <c r="T125" i="9"/>
  <c r="X125" i="9"/>
  <c r="AB125" i="9"/>
  <c r="O126" i="9"/>
  <c r="S126" i="9"/>
  <c r="W126" i="9"/>
  <c r="AA126" i="9"/>
  <c r="AE126" i="9"/>
  <c r="R127" i="9"/>
  <c r="V127" i="9"/>
  <c r="Z127" i="9"/>
  <c r="AD127" i="9"/>
  <c r="Q128" i="9"/>
  <c r="U128" i="9"/>
  <c r="Y128" i="9"/>
  <c r="AC128" i="9"/>
  <c r="P129" i="9"/>
  <c r="T129" i="9"/>
  <c r="X129" i="9"/>
  <c r="AB129" i="9"/>
  <c r="O130" i="9"/>
  <c r="S130" i="9"/>
  <c r="W130" i="9"/>
  <c r="AA130" i="9"/>
  <c r="AE130" i="9"/>
  <c r="R131" i="9"/>
  <c r="V131" i="9"/>
  <c r="Z131" i="9"/>
  <c r="AD131" i="9"/>
  <c r="Q132" i="9"/>
  <c r="U132" i="9"/>
  <c r="Y132" i="9"/>
  <c r="AC132" i="9"/>
  <c r="P133" i="9"/>
  <c r="T133" i="9"/>
  <c r="Y96" i="9"/>
  <c r="P97" i="9"/>
  <c r="X97" i="9"/>
  <c r="AC97" i="9"/>
  <c r="P98" i="9"/>
  <c r="T98" i="9"/>
  <c r="X98" i="9"/>
  <c r="AB98" i="9"/>
  <c r="O99" i="9"/>
  <c r="S99" i="9"/>
  <c r="W99" i="9"/>
  <c r="AA99" i="9"/>
  <c r="AE99" i="9"/>
  <c r="R100" i="9"/>
  <c r="V100" i="9"/>
  <c r="Z100" i="9"/>
  <c r="AD100" i="9"/>
  <c r="Q101" i="9"/>
  <c r="U101" i="9"/>
  <c r="Y101" i="9"/>
  <c r="AC101" i="9"/>
  <c r="P102" i="9"/>
  <c r="T102" i="9"/>
  <c r="X102" i="9"/>
  <c r="AB102" i="9"/>
  <c r="O103" i="9"/>
  <c r="S103" i="9"/>
  <c r="W103" i="9"/>
  <c r="AA103" i="9"/>
  <c r="AE103" i="9"/>
  <c r="R104" i="9"/>
  <c r="V104" i="9"/>
  <c r="Z104" i="9"/>
  <c r="AD104" i="9"/>
  <c r="Q105" i="9"/>
  <c r="U105" i="9"/>
  <c r="Y105" i="9"/>
  <c r="AC105" i="9"/>
  <c r="P106" i="9"/>
  <c r="T106" i="9"/>
  <c r="X106" i="9"/>
  <c r="AB106" i="9"/>
  <c r="O107" i="9"/>
  <c r="S107" i="9"/>
  <c r="W107" i="9"/>
  <c r="AA107" i="9"/>
  <c r="AE107" i="9"/>
  <c r="R108" i="9"/>
  <c r="V108" i="9"/>
  <c r="Z108" i="9"/>
  <c r="AD108" i="9"/>
  <c r="Q109" i="9"/>
  <c r="U109" i="9"/>
  <c r="Y109" i="9"/>
  <c r="AC109" i="9"/>
  <c r="P110" i="9"/>
  <c r="T110" i="9"/>
  <c r="X110" i="9"/>
  <c r="AB110" i="9"/>
  <c r="O111" i="9"/>
  <c r="S111" i="9"/>
  <c r="W111" i="9"/>
  <c r="AA111" i="9"/>
  <c r="AE111" i="9"/>
  <c r="R112" i="9"/>
  <c r="V112" i="9"/>
  <c r="Z112" i="9"/>
  <c r="AD112" i="9"/>
  <c r="Q113" i="9"/>
  <c r="U113" i="9"/>
  <c r="Y113" i="9"/>
  <c r="AC113" i="9"/>
  <c r="P114" i="9"/>
  <c r="T114" i="9"/>
  <c r="X114" i="9"/>
  <c r="AB114" i="9"/>
  <c r="O115" i="9"/>
  <c r="S115" i="9"/>
  <c r="W115" i="9"/>
  <c r="AA115" i="9"/>
  <c r="AE115" i="9"/>
  <c r="R116" i="9"/>
  <c r="V116" i="9"/>
  <c r="Z116" i="9"/>
  <c r="AD116" i="9"/>
  <c r="Q117" i="9"/>
  <c r="U117" i="9"/>
  <c r="Y117" i="9"/>
  <c r="AC117" i="9"/>
  <c r="P118" i="9"/>
  <c r="T118" i="9"/>
  <c r="X118" i="9"/>
  <c r="AB118" i="9"/>
  <c r="O119" i="9"/>
  <c r="S119" i="9"/>
  <c r="W119" i="9"/>
  <c r="AA119" i="9"/>
  <c r="AE119" i="9"/>
  <c r="R120" i="9"/>
  <c r="V120" i="9"/>
  <c r="Z120" i="9"/>
  <c r="AD120" i="9"/>
  <c r="Q121" i="9"/>
  <c r="U121" i="9"/>
  <c r="Y121" i="9"/>
  <c r="AC121" i="9"/>
  <c r="P122" i="9"/>
  <c r="T122" i="9"/>
  <c r="X122" i="9"/>
  <c r="AB122" i="9"/>
  <c r="O123" i="9"/>
  <c r="S123" i="9"/>
  <c r="W123" i="9"/>
  <c r="AA123" i="9"/>
  <c r="AE123" i="9"/>
  <c r="R124" i="9"/>
  <c r="V124" i="9"/>
  <c r="Z124" i="9"/>
  <c r="AD124" i="9"/>
  <c r="Q125" i="9"/>
  <c r="U125" i="9"/>
  <c r="Y125" i="9"/>
  <c r="AC125" i="9"/>
  <c r="P126" i="9"/>
  <c r="T126" i="9"/>
  <c r="X126" i="9"/>
  <c r="AB126" i="9"/>
  <c r="O127" i="9"/>
  <c r="S127" i="9"/>
  <c r="W127" i="9"/>
  <c r="AA127" i="9"/>
  <c r="AE127" i="9"/>
  <c r="R128" i="9"/>
  <c r="V128" i="9"/>
  <c r="Z128" i="9"/>
  <c r="AD128" i="9"/>
  <c r="Q129" i="9"/>
  <c r="U129" i="9"/>
  <c r="Y129" i="9"/>
  <c r="AC129" i="9"/>
  <c r="P130" i="9"/>
  <c r="T130" i="9"/>
  <c r="X130" i="9"/>
  <c r="AB130" i="9"/>
  <c r="O131" i="9"/>
  <c r="S131" i="9"/>
  <c r="W131" i="9"/>
  <c r="AA131" i="9"/>
  <c r="AE131" i="9"/>
  <c r="R132" i="9"/>
  <c r="V132" i="9"/>
  <c r="Z132" i="9"/>
  <c r="AD132" i="9"/>
  <c r="Q133" i="9"/>
  <c r="U133" i="9"/>
  <c r="Y133" i="9"/>
  <c r="AC133" i="9"/>
  <c r="P134" i="9"/>
  <c r="T134" i="9"/>
  <c r="X134" i="9"/>
  <c r="AB134" i="9"/>
  <c r="O135" i="9"/>
  <c r="AA96" i="9"/>
  <c r="R97" i="9"/>
  <c r="Y97" i="9"/>
  <c r="AD97" i="9"/>
  <c r="Q98" i="9"/>
  <c r="U98" i="9"/>
  <c r="Y98" i="9"/>
  <c r="AC98" i="9"/>
  <c r="P99" i="9"/>
  <c r="T99" i="9"/>
  <c r="X99" i="9"/>
  <c r="AB99" i="9"/>
  <c r="O100" i="9"/>
  <c r="S100" i="9"/>
  <c r="W100" i="9"/>
  <c r="AA100" i="9"/>
  <c r="AE100" i="9"/>
  <c r="R101" i="9"/>
  <c r="V101" i="9"/>
  <c r="Z101" i="9"/>
  <c r="AD101" i="9"/>
  <c r="Q102" i="9"/>
  <c r="U102" i="9"/>
  <c r="Y102" i="9"/>
  <c r="AC102" i="9"/>
  <c r="P103" i="9"/>
  <c r="T103" i="9"/>
  <c r="X103" i="9"/>
  <c r="AB103" i="9"/>
  <c r="O104" i="9"/>
  <c r="S104" i="9"/>
  <c r="W104" i="9"/>
  <c r="AA104" i="9"/>
  <c r="AE104" i="9"/>
  <c r="R105" i="9"/>
  <c r="V105" i="9"/>
  <c r="Z105" i="9"/>
  <c r="AD105" i="9"/>
  <c r="Q106" i="9"/>
  <c r="U106" i="9"/>
  <c r="Y106" i="9"/>
  <c r="AC106" i="9"/>
  <c r="P107" i="9"/>
  <c r="T107" i="9"/>
  <c r="X107" i="9"/>
  <c r="AB107" i="9"/>
  <c r="O108" i="9"/>
  <c r="S108" i="9"/>
  <c r="W108" i="9"/>
  <c r="AA108" i="9"/>
  <c r="AE108" i="9"/>
  <c r="R109" i="9"/>
  <c r="V109" i="9"/>
  <c r="Z109" i="9"/>
  <c r="AD109" i="9"/>
  <c r="Q110" i="9"/>
  <c r="U110" i="9"/>
  <c r="Y110" i="9"/>
  <c r="AC110" i="9"/>
  <c r="P111" i="9"/>
  <c r="T111" i="9"/>
  <c r="X111" i="9"/>
  <c r="AB111" i="9"/>
  <c r="O112" i="9"/>
  <c r="S112" i="9"/>
  <c r="W112" i="9"/>
  <c r="AA112" i="9"/>
  <c r="AE112" i="9"/>
  <c r="R113" i="9"/>
  <c r="V113" i="9"/>
  <c r="Z113" i="9"/>
  <c r="AD113" i="9"/>
  <c r="Q114" i="9"/>
  <c r="U114" i="9"/>
  <c r="Y114" i="9"/>
  <c r="AC114" i="9"/>
  <c r="P115" i="9"/>
  <c r="T115" i="9"/>
  <c r="X115" i="9"/>
  <c r="AB115" i="9"/>
  <c r="O116" i="9"/>
  <c r="S116" i="9"/>
  <c r="W116" i="9"/>
  <c r="AA116" i="9"/>
  <c r="AE116" i="9"/>
  <c r="R117" i="9"/>
  <c r="V117" i="9"/>
  <c r="Z117" i="9"/>
  <c r="AD117" i="9"/>
  <c r="Q118" i="9"/>
  <c r="U118" i="9"/>
  <c r="Y118" i="9"/>
  <c r="AC118" i="9"/>
  <c r="P119" i="9"/>
  <c r="T119" i="9"/>
  <c r="X119" i="9"/>
  <c r="AB119" i="9"/>
  <c r="O120" i="9"/>
  <c r="S120" i="9"/>
  <c r="W120" i="9"/>
  <c r="AA120" i="9"/>
  <c r="AE120" i="9"/>
  <c r="R121" i="9"/>
  <c r="V121" i="9"/>
  <c r="Z121" i="9"/>
  <c r="AD121" i="9"/>
  <c r="Q122" i="9"/>
  <c r="U122" i="9"/>
  <c r="Y122" i="9"/>
  <c r="AC122" i="9"/>
  <c r="P123" i="9"/>
  <c r="T123" i="9"/>
  <c r="X123" i="9"/>
  <c r="AB123" i="9"/>
  <c r="O124" i="9"/>
  <c r="S124" i="9"/>
  <c r="W124" i="9"/>
  <c r="AA124" i="9"/>
  <c r="AE124" i="9"/>
  <c r="R125" i="9"/>
  <c r="V125" i="9"/>
  <c r="Z125" i="9"/>
  <c r="AD125" i="9"/>
  <c r="Q126" i="9"/>
  <c r="U126" i="9"/>
  <c r="Y126" i="9"/>
  <c r="AC126" i="9"/>
  <c r="P127" i="9"/>
  <c r="T127" i="9"/>
  <c r="X127" i="9"/>
  <c r="AB127" i="9"/>
  <c r="O128" i="9"/>
  <c r="S128" i="9"/>
  <c r="W128" i="9"/>
  <c r="AA128" i="9"/>
  <c r="AE128" i="9"/>
  <c r="R129" i="9"/>
  <c r="V129" i="9"/>
  <c r="Z129" i="9"/>
  <c r="AD129" i="9"/>
  <c r="Q130" i="9"/>
  <c r="U130" i="9"/>
  <c r="Y130" i="9"/>
  <c r="AC130" i="9"/>
  <c r="P131" i="9"/>
  <c r="T131" i="9"/>
  <c r="X131" i="9"/>
  <c r="AB131" i="9"/>
  <c r="O132" i="9"/>
  <c r="S132" i="9"/>
  <c r="W132" i="9"/>
  <c r="AA132" i="9"/>
  <c r="AE132" i="9"/>
  <c r="R133" i="9"/>
  <c r="V133" i="9"/>
  <c r="Z133" i="9"/>
  <c r="AD133" i="9"/>
  <c r="Q134" i="9"/>
  <c r="U134" i="9"/>
  <c r="Y134" i="9"/>
  <c r="AC134" i="9"/>
  <c r="P135" i="9"/>
  <c r="T135" i="9"/>
  <c r="X135" i="9"/>
  <c r="AB135" i="9"/>
  <c r="O136" i="9"/>
  <c r="S136" i="9"/>
  <c r="W136" i="9"/>
  <c r="AA136" i="9"/>
  <c r="AE136" i="9"/>
  <c r="AC96" i="9"/>
  <c r="T97" i="9"/>
  <c r="Z97" i="9"/>
  <c r="AE97" i="9"/>
  <c r="R98" i="9"/>
  <c r="V98" i="9"/>
  <c r="Z98" i="9"/>
  <c r="AD98" i="9"/>
  <c r="Q99" i="9"/>
  <c r="U99" i="9"/>
  <c r="Y99" i="9"/>
  <c r="AC99" i="9"/>
  <c r="P100" i="9"/>
  <c r="T100" i="9"/>
  <c r="X100" i="9"/>
  <c r="AB100" i="9"/>
  <c r="O101" i="9"/>
  <c r="S101" i="9"/>
  <c r="W101" i="9"/>
  <c r="AA101" i="9"/>
  <c r="AE101" i="9"/>
  <c r="R102" i="9"/>
  <c r="V102" i="9"/>
  <c r="Z102" i="9"/>
  <c r="AD102" i="9"/>
  <c r="Q103" i="9"/>
  <c r="U103" i="9"/>
  <c r="Y103" i="9"/>
  <c r="AC103" i="9"/>
  <c r="P104" i="9"/>
  <c r="T104" i="9"/>
  <c r="X104" i="9"/>
  <c r="AB104" i="9"/>
  <c r="O105" i="9"/>
  <c r="S105" i="9"/>
  <c r="W105" i="9"/>
  <c r="AA105" i="9"/>
  <c r="AE105" i="9"/>
  <c r="R106" i="9"/>
  <c r="V106" i="9"/>
  <c r="Z106" i="9"/>
  <c r="AD106" i="9"/>
  <c r="Q107" i="9"/>
  <c r="U107" i="9"/>
  <c r="Y107" i="9"/>
  <c r="AC107" i="9"/>
  <c r="P108" i="9"/>
  <c r="T108" i="9"/>
  <c r="X108" i="9"/>
  <c r="AB108" i="9"/>
  <c r="O109" i="9"/>
  <c r="S109" i="9"/>
  <c r="W109" i="9"/>
  <c r="AA109" i="9"/>
  <c r="AE109" i="9"/>
  <c r="R110" i="9"/>
  <c r="V110" i="9"/>
  <c r="Z110" i="9"/>
  <c r="AD110" i="9"/>
  <c r="Q111" i="9"/>
  <c r="U111" i="9"/>
  <c r="Y111" i="9"/>
  <c r="AC111" i="9"/>
  <c r="P112" i="9"/>
  <c r="T112" i="9"/>
  <c r="X112" i="9"/>
  <c r="AB112" i="9"/>
  <c r="O113" i="9"/>
  <c r="S113" i="9"/>
  <c r="W113" i="9"/>
  <c r="AA113" i="9"/>
  <c r="AE113" i="9"/>
  <c r="R114" i="9"/>
  <c r="V114" i="9"/>
  <c r="Z114" i="9"/>
  <c r="AD114" i="9"/>
  <c r="Q115" i="9"/>
  <c r="U115" i="9"/>
  <c r="Y115" i="9"/>
  <c r="AC115" i="9"/>
  <c r="P116" i="9"/>
  <c r="T116" i="9"/>
  <c r="X116" i="9"/>
  <c r="AB116" i="9"/>
  <c r="O117" i="9"/>
  <c r="S117" i="9"/>
  <c r="W117" i="9"/>
  <c r="AA117" i="9"/>
  <c r="AE117" i="9"/>
  <c r="R118" i="9"/>
  <c r="V118" i="9"/>
  <c r="Z118" i="9"/>
  <c r="AD118" i="9"/>
  <c r="Q119" i="9"/>
  <c r="U119" i="9"/>
  <c r="Y119" i="9"/>
  <c r="AC119" i="9"/>
  <c r="P120" i="9"/>
  <c r="T120" i="9"/>
  <c r="X120" i="9"/>
  <c r="AB120" i="9"/>
  <c r="O121" i="9"/>
  <c r="S121" i="9"/>
  <c r="W121" i="9"/>
  <c r="AA121" i="9"/>
  <c r="AE121" i="9"/>
  <c r="R122" i="9"/>
  <c r="V122" i="9"/>
  <c r="Z122" i="9"/>
  <c r="AD122" i="9"/>
  <c r="Q123" i="9"/>
  <c r="U123" i="9"/>
  <c r="Y123" i="9"/>
  <c r="AC123" i="9"/>
  <c r="P124" i="9"/>
  <c r="T124" i="9"/>
  <c r="X124" i="9"/>
  <c r="AB124" i="9"/>
  <c r="O125" i="9"/>
  <c r="S125" i="9"/>
  <c r="W125" i="9"/>
  <c r="AA125" i="9"/>
  <c r="AE125" i="9"/>
  <c r="R126" i="9"/>
  <c r="V126" i="9"/>
  <c r="Z126" i="9"/>
  <c r="AD126" i="9"/>
  <c r="Q127" i="9"/>
  <c r="U127" i="9"/>
  <c r="Y127" i="9"/>
  <c r="AC127" i="9"/>
  <c r="P128" i="9"/>
  <c r="T128" i="9"/>
  <c r="X128" i="9"/>
  <c r="AB128" i="9"/>
  <c r="O129" i="9"/>
  <c r="S129" i="9"/>
  <c r="W129" i="9"/>
  <c r="AA129" i="9"/>
  <c r="AE129" i="9"/>
  <c r="R130" i="9"/>
  <c r="V130" i="9"/>
  <c r="Z130" i="9"/>
  <c r="AD130" i="9"/>
  <c r="Q131" i="9"/>
  <c r="U131" i="9"/>
  <c r="Y131" i="9"/>
  <c r="AC131" i="9"/>
  <c r="P132" i="9"/>
  <c r="T132" i="9"/>
  <c r="X132" i="9"/>
  <c r="AB132" i="9"/>
  <c r="O133" i="9"/>
  <c r="S133" i="9"/>
  <c r="W133" i="9"/>
  <c r="AA133" i="9"/>
  <c r="AE133" i="9"/>
  <c r="R134" i="9"/>
  <c r="V134" i="9"/>
  <c r="Z134" i="9"/>
  <c r="AD134" i="9"/>
  <c r="Q135" i="9"/>
  <c r="U135" i="9"/>
  <c r="Y135" i="9"/>
  <c r="AC135" i="9"/>
  <c r="P136" i="9"/>
  <c r="T136" i="9"/>
  <c r="X136" i="9"/>
  <c r="AB136" i="9"/>
  <c r="O137" i="9"/>
  <c r="X133" i="9"/>
  <c r="W134" i="9"/>
  <c r="S135" i="9"/>
  <c r="AA135" i="9"/>
  <c r="R136" i="9"/>
  <c r="Z136" i="9"/>
  <c r="Q137" i="9"/>
  <c r="U137" i="9"/>
  <c r="Y137" i="9"/>
  <c r="AC137" i="9"/>
  <c r="P138" i="9"/>
  <c r="T138" i="9"/>
  <c r="X138" i="9"/>
  <c r="AB138" i="9"/>
  <c r="O139" i="9"/>
  <c r="S139" i="9"/>
  <c r="W139" i="9"/>
  <c r="AA139" i="9"/>
  <c r="AE139" i="9"/>
  <c r="R140" i="9"/>
  <c r="V140" i="9"/>
  <c r="Z140" i="9"/>
  <c r="AD140" i="9"/>
  <c r="Q141" i="9"/>
  <c r="U141" i="9"/>
  <c r="Y141" i="9"/>
  <c r="AC141" i="9"/>
  <c r="P142" i="9"/>
  <c r="T142" i="9"/>
  <c r="X142" i="9"/>
  <c r="AB142" i="9"/>
  <c r="O143" i="9"/>
  <c r="S143" i="9"/>
  <c r="W143" i="9"/>
  <c r="AA143" i="9"/>
  <c r="AE143" i="9"/>
  <c r="R144" i="9"/>
  <c r="V144" i="9"/>
  <c r="Z144" i="9"/>
  <c r="AD144" i="9"/>
  <c r="Q145" i="9"/>
  <c r="U145" i="9"/>
  <c r="Y145" i="9"/>
  <c r="AC145" i="9"/>
  <c r="P146" i="9"/>
  <c r="T146" i="9"/>
  <c r="X146" i="9"/>
  <c r="AB146" i="9"/>
  <c r="O147" i="9"/>
  <c r="S147" i="9"/>
  <c r="W147" i="9"/>
  <c r="AA147" i="9"/>
  <c r="AE147" i="9"/>
  <c r="R148" i="9"/>
  <c r="V148" i="9"/>
  <c r="Z148" i="9"/>
  <c r="AD148" i="9"/>
  <c r="Q149" i="9"/>
  <c r="U149" i="9"/>
  <c r="Y149" i="9"/>
  <c r="AC149" i="9"/>
  <c r="P150" i="9"/>
  <c r="T150" i="9"/>
  <c r="X150" i="9"/>
  <c r="AB150" i="9"/>
  <c r="O151" i="9"/>
  <c r="S151" i="9"/>
  <c r="W151" i="9"/>
  <c r="AA151" i="9"/>
  <c r="AE151" i="9"/>
  <c r="R152" i="9"/>
  <c r="V152" i="9"/>
  <c r="Z152" i="9"/>
  <c r="AD152" i="9"/>
  <c r="Q153" i="9"/>
  <c r="U153" i="9"/>
  <c r="Y153" i="9"/>
  <c r="AC153" i="9"/>
  <c r="P154" i="9"/>
  <c r="T154" i="9"/>
  <c r="X154" i="9"/>
  <c r="AB154" i="9"/>
  <c r="O155" i="9"/>
  <c r="S155" i="9"/>
  <c r="W155" i="9"/>
  <c r="AA155" i="9"/>
  <c r="AE155" i="9"/>
  <c r="R156" i="9"/>
  <c r="V156" i="9"/>
  <c r="Z156" i="9"/>
  <c r="AD156" i="9"/>
  <c r="Q157" i="9"/>
  <c r="U157" i="9"/>
  <c r="Y157" i="9"/>
  <c r="AC157" i="9"/>
  <c r="P158" i="9"/>
  <c r="T158" i="9"/>
  <c r="X158" i="9"/>
  <c r="AB158" i="9"/>
  <c r="O159" i="9"/>
  <c r="S159" i="9"/>
  <c r="W159" i="9"/>
  <c r="AA159" i="9"/>
  <c r="AE159" i="9"/>
  <c r="R160" i="9"/>
  <c r="V160" i="9"/>
  <c r="Z160" i="9"/>
  <c r="AD160" i="9"/>
  <c r="Q161" i="9"/>
  <c r="U161" i="9"/>
  <c r="Y161" i="9"/>
  <c r="AC161" i="9"/>
  <c r="P162" i="9"/>
  <c r="T162" i="9"/>
  <c r="X162" i="9"/>
  <c r="AB162" i="9"/>
  <c r="O163" i="9"/>
  <c r="S163" i="9"/>
  <c r="W163" i="9"/>
  <c r="AA163" i="9"/>
  <c r="AE163" i="9"/>
  <c r="R164" i="9"/>
  <c r="V164" i="9"/>
  <c r="Z164" i="9"/>
  <c r="AD164" i="9"/>
  <c r="Q165" i="9"/>
  <c r="U165" i="9"/>
  <c r="Y165" i="9"/>
  <c r="AC165" i="9"/>
  <c r="P166" i="9"/>
  <c r="T166" i="9"/>
  <c r="X166" i="9"/>
  <c r="AB166" i="9"/>
  <c r="O167" i="9"/>
  <c r="S167" i="9"/>
  <c r="W167" i="9"/>
  <c r="AA167" i="9"/>
  <c r="AE167" i="9"/>
  <c r="R168" i="9"/>
  <c r="V168" i="9"/>
  <c r="Z168" i="9"/>
  <c r="AD168" i="9"/>
  <c r="Q169" i="9"/>
  <c r="U169" i="9"/>
  <c r="Y169" i="9"/>
  <c r="AC169" i="9"/>
  <c r="P170" i="9"/>
  <c r="T170" i="9"/>
  <c r="X170" i="9"/>
  <c r="AB170" i="9"/>
  <c r="O171" i="9"/>
  <c r="S171" i="9"/>
  <c r="W171" i="9"/>
  <c r="AA171" i="9"/>
  <c r="AE171" i="9"/>
  <c r="R172" i="9"/>
  <c r="V172" i="9"/>
  <c r="Z172" i="9"/>
  <c r="AD172" i="9"/>
  <c r="Q173" i="9"/>
  <c r="U173" i="9"/>
  <c r="Y173" i="9"/>
  <c r="AC173" i="9"/>
  <c r="P174" i="9"/>
  <c r="T174" i="9"/>
  <c r="X174" i="9"/>
  <c r="AB174" i="9"/>
  <c r="O175" i="9"/>
  <c r="S175" i="9"/>
  <c r="W175" i="9"/>
  <c r="AB133" i="9"/>
  <c r="AA134" i="9"/>
  <c r="V135" i="9"/>
  <c r="AD135" i="9"/>
  <c r="U136" i="9"/>
  <c r="AC136" i="9"/>
  <c r="R137" i="9"/>
  <c r="V137" i="9"/>
  <c r="Z137" i="9"/>
  <c r="AD137" i="9"/>
  <c r="Q138" i="9"/>
  <c r="U138" i="9"/>
  <c r="Y138" i="9"/>
  <c r="AC138" i="9"/>
  <c r="P139" i="9"/>
  <c r="T139" i="9"/>
  <c r="X139" i="9"/>
  <c r="AB139" i="9"/>
  <c r="O140" i="9"/>
  <c r="S140" i="9"/>
  <c r="W140" i="9"/>
  <c r="AA140" i="9"/>
  <c r="AE140" i="9"/>
  <c r="R141" i="9"/>
  <c r="V141" i="9"/>
  <c r="Z141" i="9"/>
  <c r="AD141" i="9"/>
  <c r="Q142" i="9"/>
  <c r="U142" i="9"/>
  <c r="Y142" i="9"/>
  <c r="AC142" i="9"/>
  <c r="P143" i="9"/>
  <c r="T143" i="9"/>
  <c r="X143" i="9"/>
  <c r="AB143" i="9"/>
  <c r="O144" i="9"/>
  <c r="S144" i="9"/>
  <c r="W144" i="9"/>
  <c r="AA144" i="9"/>
  <c r="AE144" i="9"/>
  <c r="R145" i="9"/>
  <c r="V145" i="9"/>
  <c r="Z145" i="9"/>
  <c r="AD145" i="9"/>
  <c r="Q146" i="9"/>
  <c r="U146" i="9"/>
  <c r="Y146" i="9"/>
  <c r="AC146" i="9"/>
  <c r="P147" i="9"/>
  <c r="T147" i="9"/>
  <c r="X147" i="9"/>
  <c r="AB147" i="9"/>
  <c r="O148" i="9"/>
  <c r="S148" i="9"/>
  <c r="W148" i="9"/>
  <c r="AA148" i="9"/>
  <c r="AE148" i="9"/>
  <c r="R149" i="9"/>
  <c r="V149" i="9"/>
  <c r="Z149" i="9"/>
  <c r="AD149" i="9"/>
  <c r="Q150" i="9"/>
  <c r="U150" i="9"/>
  <c r="Y150" i="9"/>
  <c r="AC150" i="9"/>
  <c r="P151" i="9"/>
  <c r="T151" i="9"/>
  <c r="X151" i="9"/>
  <c r="AB151" i="9"/>
  <c r="O152" i="9"/>
  <c r="S152" i="9"/>
  <c r="W152" i="9"/>
  <c r="AA152" i="9"/>
  <c r="AE152" i="9"/>
  <c r="R153" i="9"/>
  <c r="V153" i="9"/>
  <c r="Z153" i="9"/>
  <c r="AD153" i="9"/>
  <c r="Q154" i="9"/>
  <c r="U154" i="9"/>
  <c r="Y154" i="9"/>
  <c r="AC154" i="9"/>
  <c r="P155" i="9"/>
  <c r="T155" i="9"/>
  <c r="X155" i="9"/>
  <c r="AB155" i="9"/>
  <c r="O156" i="9"/>
  <c r="S156" i="9"/>
  <c r="W156" i="9"/>
  <c r="AA156" i="9"/>
  <c r="AE156" i="9"/>
  <c r="R157" i="9"/>
  <c r="V157" i="9"/>
  <c r="Z157" i="9"/>
  <c r="AD157" i="9"/>
  <c r="Q158" i="9"/>
  <c r="U158" i="9"/>
  <c r="Y158" i="9"/>
  <c r="AC158" i="9"/>
  <c r="P159" i="9"/>
  <c r="T159" i="9"/>
  <c r="X159" i="9"/>
  <c r="AB159" i="9"/>
  <c r="O160" i="9"/>
  <c r="S160" i="9"/>
  <c r="W160" i="9"/>
  <c r="AA160" i="9"/>
  <c r="AE160" i="9"/>
  <c r="R161" i="9"/>
  <c r="V161" i="9"/>
  <c r="Z161" i="9"/>
  <c r="AD161" i="9"/>
  <c r="Q162" i="9"/>
  <c r="U162" i="9"/>
  <c r="Y162" i="9"/>
  <c r="AC162" i="9"/>
  <c r="P163" i="9"/>
  <c r="T163" i="9"/>
  <c r="X163" i="9"/>
  <c r="AB163" i="9"/>
  <c r="O164" i="9"/>
  <c r="S164" i="9"/>
  <c r="W164" i="9"/>
  <c r="AA164" i="9"/>
  <c r="AE164" i="9"/>
  <c r="R165" i="9"/>
  <c r="V165" i="9"/>
  <c r="Z165" i="9"/>
  <c r="AD165" i="9"/>
  <c r="Q166" i="9"/>
  <c r="U166" i="9"/>
  <c r="Y166" i="9"/>
  <c r="AC166" i="9"/>
  <c r="P167" i="9"/>
  <c r="T167" i="9"/>
  <c r="X167" i="9"/>
  <c r="AB167" i="9"/>
  <c r="O168" i="9"/>
  <c r="S168" i="9"/>
  <c r="W168" i="9"/>
  <c r="AA168" i="9"/>
  <c r="AE168" i="9"/>
  <c r="R169" i="9"/>
  <c r="V169" i="9"/>
  <c r="Z169" i="9"/>
  <c r="AD169" i="9"/>
  <c r="Q170" i="9"/>
  <c r="U170" i="9"/>
  <c r="Y170" i="9"/>
  <c r="AC170" i="9"/>
  <c r="P171" i="9"/>
  <c r="T171" i="9"/>
  <c r="X171" i="9"/>
  <c r="AB171" i="9"/>
  <c r="O172" i="9"/>
  <c r="S172" i="9"/>
  <c r="W172" i="9"/>
  <c r="AA172" i="9"/>
  <c r="AE172" i="9"/>
  <c r="R173" i="9"/>
  <c r="V173" i="9"/>
  <c r="Z173" i="9"/>
  <c r="AD173" i="9"/>
  <c r="Q174" i="9"/>
  <c r="O134" i="9"/>
  <c r="AE134" i="9"/>
  <c r="W135" i="9"/>
  <c r="AE135" i="9"/>
  <c r="V136" i="9"/>
  <c r="AD136" i="9"/>
  <c r="S137" i="9"/>
  <c r="W137" i="9"/>
  <c r="AA137" i="9"/>
  <c r="AE137" i="9"/>
  <c r="R138" i="9"/>
  <c r="V138" i="9"/>
  <c r="Z138" i="9"/>
  <c r="AD138" i="9"/>
  <c r="Q139" i="9"/>
  <c r="U139" i="9"/>
  <c r="Y139" i="9"/>
  <c r="AC139" i="9"/>
  <c r="P140" i="9"/>
  <c r="T140" i="9"/>
  <c r="X140" i="9"/>
  <c r="AB140" i="9"/>
  <c r="O141" i="9"/>
  <c r="S141" i="9"/>
  <c r="W141" i="9"/>
  <c r="AA141" i="9"/>
  <c r="AE141" i="9"/>
  <c r="R142" i="9"/>
  <c r="V142" i="9"/>
  <c r="Z142" i="9"/>
  <c r="AD142" i="9"/>
  <c r="Q143" i="9"/>
  <c r="U143" i="9"/>
  <c r="Y143" i="9"/>
  <c r="AC143" i="9"/>
  <c r="P144" i="9"/>
  <c r="T144" i="9"/>
  <c r="X144" i="9"/>
  <c r="AB144" i="9"/>
  <c r="O145" i="9"/>
  <c r="S145" i="9"/>
  <c r="W145" i="9"/>
  <c r="AA145" i="9"/>
  <c r="AE145" i="9"/>
  <c r="R146" i="9"/>
  <c r="V146" i="9"/>
  <c r="Z146" i="9"/>
  <c r="AD146" i="9"/>
  <c r="Q147" i="9"/>
  <c r="U147" i="9"/>
  <c r="Y147" i="9"/>
  <c r="AC147" i="9"/>
  <c r="P148" i="9"/>
  <c r="T148" i="9"/>
  <c r="X148" i="9"/>
  <c r="AB148" i="9"/>
  <c r="O149" i="9"/>
  <c r="S149" i="9"/>
  <c r="W149" i="9"/>
  <c r="AA149" i="9"/>
  <c r="AE149" i="9"/>
  <c r="R150" i="9"/>
  <c r="V150" i="9"/>
  <c r="Z150" i="9"/>
  <c r="AD150" i="9"/>
  <c r="Q151" i="9"/>
  <c r="U151" i="9"/>
  <c r="Y151" i="9"/>
  <c r="AC151" i="9"/>
  <c r="P152" i="9"/>
  <c r="T152" i="9"/>
  <c r="X152" i="9"/>
  <c r="AB152" i="9"/>
  <c r="O153" i="9"/>
  <c r="S153" i="9"/>
  <c r="W153" i="9"/>
  <c r="AA153" i="9"/>
  <c r="AE153" i="9"/>
  <c r="R154" i="9"/>
  <c r="V154" i="9"/>
  <c r="Z154" i="9"/>
  <c r="AD154" i="9"/>
  <c r="Q155" i="9"/>
  <c r="U155" i="9"/>
  <c r="Y155" i="9"/>
  <c r="AC155" i="9"/>
  <c r="P156" i="9"/>
  <c r="T156" i="9"/>
  <c r="X156" i="9"/>
  <c r="AB156" i="9"/>
  <c r="O157" i="9"/>
  <c r="S157" i="9"/>
  <c r="W157" i="9"/>
  <c r="AA157" i="9"/>
  <c r="AE157" i="9"/>
  <c r="R158" i="9"/>
  <c r="V158" i="9"/>
  <c r="Z158" i="9"/>
  <c r="AD158" i="9"/>
  <c r="Q159" i="9"/>
  <c r="U159" i="9"/>
  <c r="Y159" i="9"/>
  <c r="AC159" i="9"/>
  <c r="P160" i="9"/>
  <c r="T160" i="9"/>
  <c r="X160" i="9"/>
  <c r="AB160" i="9"/>
  <c r="O161" i="9"/>
  <c r="S161" i="9"/>
  <c r="W161" i="9"/>
  <c r="AA161" i="9"/>
  <c r="AE161" i="9"/>
  <c r="R162" i="9"/>
  <c r="V162" i="9"/>
  <c r="Z162" i="9"/>
  <c r="AD162" i="9"/>
  <c r="Q163" i="9"/>
  <c r="U163" i="9"/>
  <c r="Y163" i="9"/>
  <c r="AC163" i="9"/>
  <c r="P164" i="9"/>
  <c r="T164" i="9"/>
  <c r="X164" i="9"/>
  <c r="AB164" i="9"/>
  <c r="O165" i="9"/>
  <c r="S165" i="9"/>
  <c r="W165" i="9"/>
  <c r="AA165" i="9"/>
  <c r="AE165" i="9"/>
  <c r="R166" i="9"/>
  <c r="V166" i="9"/>
  <c r="Z166" i="9"/>
  <c r="AD166" i="9"/>
  <c r="Q167" i="9"/>
  <c r="U167" i="9"/>
  <c r="Y167" i="9"/>
  <c r="AC167" i="9"/>
  <c r="P168" i="9"/>
  <c r="T168" i="9"/>
  <c r="X168" i="9"/>
  <c r="AB168" i="9"/>
  <c r="O169" i="9"/>
  <c r="S169" i="9"/>
  <c r="W169" i="9"/>
  <c r="AA169" i="9"/>
  <c r="AE169" i="9"/>
  <c r="R170" i="9"/>
  <c r="V170" i="9"/>
  <c r="Z170" i="9"/>
  <c r="AD170" i="9"/>
  <c r="Q171" i="9"/>
  <c r="U171" i="9"/>
  <c r="Y171" i="9"/>
  <c r="AC171" i="9"/>
  <c r="P172" i="9"/>
  <c r="T172" i="9"/>
  <c r="X172" i="9"/>
  <c r="AB172" i="9"/>
  <c r="O173" i="9"/>
  <c r="S173" i="9"/>
  <c r="W173" i="9"/>
  <c r="AA173" i="9"/>
  <c r="AE173" i="9"/>
  <c r="R174" i="9"/>
  <c r="S134" i="9"/>
  <c r="R135" i="9"/>
  <c r="Z135" i="9"/>
  <c r="Q136" i="9"/>
  <c r="Y136" i="9"/>
  <c r="P137" i="9"/>
  <c r="T137" i="9"/>
  <c r="X137" i="9"/>
  <c r="AB137" i="9"/>
  <c r="O138" i="9"/>
  <c r="S138" i="9"/>
  <c r="W138" i="9"/>
  <c r="AA138" i="9"/>
  <c r="AE138" i="9"/>
  <c r="R139" i="9"/>
  <c r="V139" i="9"/>
  <c r="Z139" i="9"/>
  <c r="AD139" i="9"/>
  <c r="Q140" i="9"/>
  <c r="U140" i="9"/>
  <c r="Y140" i="9"/>
  <c r="AC140" i="9"/>
  <c r="P141" i="9"/>
  <c r="T141" i="9"/>
  <c r="X141" i="9"/>
  <c r="AB141" i="9"/>
  <c r="O142" i="9"/>
  <c r="S142" i="9"/>
  <c r="W142" i="9"/>
  <c r="AA142" i="9"/>
  <c r="AE142" i="9"/>
  <c r="R143" i="9"/>
  <c r="V143" i="9"/>
  <c r="Z143" i="9"/>
  <c r="AD143" i="9"/>
  <c r="Q144" i="9"/>
  <c r="U144" i="9"/>
  <c r="Y144" i="9"/>
  <c r="AC144" i="9"/>
  <c r="P145" i="9"/>
  <c r="T145" i="9"/>
  <c r="X145" i="9"/>
  <c r="AB145" i="9"/>
  <c r="O146" i="9"/>
  <c r="S146" i="9"/>
  <c r="W146" i="9"/>
  <c r="AA146" i="9"/>
  <c r="AE146" i="9"/>
  <c r="R147" i="9"/>
  <c r="V147" i="9"/>
  <c r="Z147" i="9"/>
  <c r="AD147" i="9"/>
  <c r="Q148" i="9"/>
  <c r="U148" i="9"/>
  <c r="Y148" i="9"/>
  <c r="AC148" i="9"/>
  <c r="P149" i="9"/>
  <c r="T149" i="9"/>
  <c r="X149" i="9"/>
  <c r="AB149" i="9"/>
  <c r="O150" i="9"/>
  <c r="S150" i="9"/>
  <c r="W150" i="9"/>
  <c r="AA150" i="9"/>
  <c r="AE150" i="9"/>
  <c r="R151" i="9"/>
  <c r="V151" i="9"/>
  <c r="Z151" i="9"/>
  <c r="AD151" i="9"/>
  <c r="Q152" i="9"/>
  <c r="U152" i="9"/>
  <c r="Y152" i="9"/>
  <c r="AC152" i="9"/>
  <c r="P153" i="9"/>
  <c r="T153" i="9"/>
  <c r="X153" i="9"/>
  <c r="AB153" i="9"/>
  <c r="O154" i="9"/>
  <c r="S154" i="9"/>
  <c r="W154" i="9"/>
  <c r="AA154" i="9"/>
  <c r="AE154" i="9"/>
  <c r="R155" i="9"/>
  <c r="V155" i="9"/>
  <c r="Z155" i="9"/>
  <c r="AD155" i="9"/>
  <c r="Q156" i="9"/>
  <c r="U156" i="9"/>
  <c r="Y156" i="9"/>
  <c r="AC156" i="9"/>
  <c r="P157" i="9"/>
  <c r="T157" i="9"/>
  <c r="X157" i="9"/>
  <c r="AB157" i="9"/>
  <c r="O158" i="9"/>
  <c r="S158" i="9"/>
  <c r="W158" i="9"/>
  <c r="AA158" i="9"/>
  <c r="AE158" i="9"/>
  <c r="R159" i="9"/>
  <c r="V159" i="9"/>
  <c r="Z159" i="9"/>
  <c r="AD159" i="9"/>
  <c r="Q160" i="9"/>
  <c r="U160" i="9"/>
  <c r="Y160" i="9"/>
  <c r="AC160" i="9"/>
  <c r="P161" i="9"/>
  <c r="T161" i="9"/>
  <c r="X161" i="9"/>
  <c r="AB161" i="9"/>
  <c r="O162" i="9"/>
  <c r="S162" i="9"/>
  <c r="W162" i="9"/>
  <c r="AA162" i="9"/>
  <c r="AE162" i="9"/>
  <c r="R163" i="9"/>
  <c r="V163" i="9"/>
  <c r="Z163" i="9"/>
  <c r="AD163" i="9"/>
  <c r="Q164" i="9"/>
  <c r="U164" i="9"/>
  <c r="Y164" i="9"/>
  <c r="AC164" i="9"/>
  <c r="P165" i="9"/>
  <c r="T165" i="9"/>
  <c r="X165" i="9"/>
  <c r="AB165" i="9"/>
  <c r="O166" i="9"/>
  <c r="S166" i="9"/>
  <c r="W166" i="9"/>
  <c r="AA166" i="9"/>
  <c r="AE166" i="9"/>
  <c r="R167" i="9"/>
  <c r="V167" i="9"/>
  <c r="Z167" i="9"/>
  <c r="AD167" i="9"/>
  <c r="Q168" i="9"/>
  <c r="U168" i="9"/>
  <c r="Y168" i="9"/>
  <c r="AC168" i="9"/>
  <c r="P169" i="9"/>
  <c r="T169" i="9"/>
  <c r="X169" i="9"/>
  <c r="AB169" i="9"/>
  <c r="O170" i="9"/>
  <c r="S170" i="9"/>
  <c r="W170" i="9"/>
  <c r="AA170" i="9"/>
  <c r="AE170" i="9"/>
  <c r="R171" i="9"/>
  <c r="V171" i="9"/>
  <c r="Z171" i="9"/>
  <c r="AD171" i="9"/>
  <c r="Q172" i="9"/>
  <c r="U172" i="9"/>
  <c r="Y172" i="9"/>
  <c r="AC172" i="9"/>
  <c r="P173" i="9"/>
  <c r="T173" i="9"/>
  <c r="X173" i="9"/>
  <c r="U174" i="9"/>
  <c r="Z174" i="9"/>
  <c r="AE174" i="9"/>
  <c r="T175" i="9"/>
  <c r="Y175" i="9"/>
  <c r="AC175" i="9"/>
  <c r="P176" i="9"/>
  <c r="T176" i="9"/>
  <c r="X176" i="9"/>
  <c r="AB176" i="9"/>
  <c r="O177" i="9"/>
  <c r="S177" i="9"/>
  <c r="W177" i="9"/>
  <c r="AA177" i="9"/>
  <c r="AE177" i="9"/>
  <c r="R178" i="9"/>
  <c r="V178" i="9"/>
  <c r="Z178" i="9"/>
  <c r="AD178" i="9"/>
  <c r="Q179" i="9"/>
  <c r="U179" i="9"/>
  <c r="Y179" i="9"/>
  <c r="AC179" i="9"/>
  <c r="P180" i="9"/>
  <c r="T180" i="9"/>
  <c r="X180" i="9"/>
  <c r="AB180" i="9"/>
  <c r="O181" i="9"/>
  <c r="S181" i="9"/>
  <c r="W181" i="9"/>
  <c r="AA181" i="9"/>
  <c r="AE181" i="9"/>
  <c r="R182" i="9"/>
  <c r="V182" i="9"/>
  <c r="Z182" i="9"/>
  <c r="AD182" i="9"/>
  <c r="Q183" i="9"/>
  <c r="U183" i="9"/>
  <c r="Y183" i="9"/>
  <c r="AC183" i="9"/>
  <c r="P184" i="9"/>
  <c r="T184" i="9"/>
  <c r="X184" i="9"/>
  <c r="AB184" i="9"/>
  <c r="O185" i="9"/>
  <c r="S185" i="9"/>
  <c r="W185" i="9"/>
  <c r="AA185" i="9"/>
  <c r="AE185" i="9"/>
  <c r="R186" i="9"/>
  <c r="V186" i="9"/>
  <c r="Z186" i="9"/>
  <c r="AD186" i="9"/>
  <c r="Q187" i="9"/>
  <c r="U187" i="9"/>
  <c r="Y187" i="9"/>
  <c r="AC187" i="9"/>
  <c r="P188" i="9"/>
  <c r="T188" i="9"/>
  <c r="X188" i="9"/>
  <c r="AB188" i="9"/>
  <c r="O189" i="9"/>
  <c r="S189" i="9"/>
  <c r="W189" i="9"/>
  <c r="AA189" i="9"/>
  <c r="AE189" i="9"/>
  <c r="R190" i="9"/>
  <c r="V190" i="9"/>
  <c r="Z190" i="9"/>
  <c r="AD190" i="9"/>
  <c r="Q191" i="9"/>
  <c r="U191" i="9"/>
  <c r="Y191" i="9"/>
  <c r="AC191" i="9"/>
  <c r="P192" i="9"/>
  <c r="T192" i="9"/>
  <c r="X192" i="9"/>
  <c r="AB192" i="9"/>
  <c r="O193" i="9"/>
  <c r="S193" i="9"/>
  <c r="W193" i="9"/>
  <c r="AA193" i="9"/>
  <c r="AE193" i="9"/>
  <c r="R194" i="9"/>
  <c r="V194" i="9"/>
  <c r="Z194" i="9"/>
  <c r="AD194" i="9"/>
  <c r="Q195" i="9"/>
  <c r="U195" i="9"/>
  <c r="Y195" i="9"/>
  <c r="AC195" i="9"/>
  <c r="P196" i="9"/>
  <c r="T196" i="9"/>
  <c r="X196" i="9"/>
  <c r="AB196" i="9"/>
  <c r="O197" i="9"/>
  <c r="S197" i="9"/>
  <c r="W197" i="9"/>
  <c r="AA197" i="9"/>
  <c r="AE197" i="9"/>
  <c r="R198" i="9"/>
  <c r="V198" i="9"/>
  <c r="Z198" i="9"/>
  <c r="AD198" i="9"/>
  <c r="Q199" i="9"/>
  <c r="U199" i="9"/>
  <c r="Y199" i="9"/>
  <c r="AC199" i="9"/>
  <c r="P200" i="9"/>
  <c r="T200" i="9"/>
  <c r="X200" i="9"/>
  <c r="AB200" i="9"/>
  <c r="O201" i="9"/>
  <c r="S201" i="9"/>
  <c r="W201" i="9"/>
  <c r="AA201" i="9"/>
  <c r="AE201" i="9"/>
  <c r="R202" i="9"/>
  <c r="V202" i="9"/>
  <c r="Z202" i="9"/>
  <c r="AD202" i="9"/>
  <c r="Q203" i="9"/>
  <c r="U203" i="9"/>
  <c r="Y203" i="9"/>
  <c r="AC203" i="9"/>
  <c r="P204" i="9"/>
  <c r="T204" i="9"/>
  <c r="X204" i="9"/>
  <c r="AB204" i="9"/>
  <c r="O205" i="9"/>
  <c r="S205" i="9"/>
  <c r="W205" i="9"/>
  <c r="AA205" i="9"/>
  <c r="AE205" i="9"/>
  <c r="R206" i="9"/>
  <c r="V206" i="9"/>
  <c r="Z206" i="9"/>
  <c r="AD206" i="9"/>
  <c r="Q207" i="9"/>
  <c r="U207" i="9"/>
  <c r="Y207" i="9"/>
  <c r="AC207" i="9"/>
  <c r="P208" i="9"/>
  <c r="T208" i="9"/>
  <c r="X208" i="9"/>
  <c r="AB208" i="9"/>
  <c r="O209" i="9"/>
  <c r="S209" i="9"/>
  <c r="W209" i="9"/>
  <c r="AA209" i="9"/>
  <c r="AE209" i="9"/>
  <c r="AB173" i="9"/>
  <c r="V174" i="9"/>
  <c r="AA174" i="9"/>
  <c r="P175" i="9"/>
  <c r="U175" i="9"/>
  <c r="Z175" i="9"/>
  <c r="AD175" i="9"/>
  <c r="Q176" i="9"/>
  <c r="U176" i="9"/>
  <c r="Y176" i="9"/>
  <c r="AC176" i="9"/>
  <c r="P177" i="9"/>
  <c r="T177" i="9"/>
  <c r="X177" i="9"/>
  <c r="AB177" i="9"/>
  <c r="O178" i="9"/>
  <c r="S178" i="9"/>
  <c r="W178" i="9"/>
  <c r="AA178" i="9"/>
  <c r="AE178" i="9"/>
  <c r="R179" i="9"/>
  <c r="V179" i="9"/>
  <c r="Z179" i="9"/>
  <c r="AD179" i="9"/>
  <c r="Q180" i="9"/>
  <c r="U180" i="9"/>
  <c r="Y180" i="9"/>
  <c r="AC180" i="9"/>
  <c r="P181" i="9"/>
  <c r="T181" i="9"/>
  <c r="X181" i="9"/>
  <c r="AB181" i="9"/>
  <c r="O182" i="9"/>
  <c r="S182" i="9"/>
  <c r="W182" i="9"/>
  <c r="AA182" i="9"/>
  <c r="AE182" i="9"/>
  <c r="R183" i="9"/>
  <c r="V183" i="9"/>
  <c r="Z183" i="9"/>
  <c r="AD183" i="9"/>
  <c r="Q184" i="9"/>
  <c r="U184" i="9"/>
  <c r="Y184" i="9"/>
  <c r="AC184" i="9"/>
  <c r="P185" i="9"/>
  <c r="T185" i="9"/>
  <c r="X185" i="9"/>
  <c r="AB185" i="9"/>
  <c r="O186" i="9"/>
  <c r="S186" i="9"/>
  <c r="W186" i="9"/>
  <c r="AA186" i="9"/>
  <c r="AE186" i="9"/>
  <c r="R187" i="9"/>
  <c r="V187" i="9"/>
  <c r="Z187" i="9"/>
  <c r="AD187" i="9"/>
  <c r="Q188" i="9"/>
  <c r="U188" i="9"/>
  <c r="Y188" i="9"/>
  <c r="AC188" i="9"/>
  <c r="P189" i="9"/>
  <c r="T189" i="9"/>
  <c r="X189" i="9"/>
  <c r="AB189" i="9"/>
  <c r="O190" i="9"/>
  <c r="S190" i="9"/>
  <c r="W190" i="9"/>
  <c r="AA190" i="9"/>
  <c r="AE190" i="9"/>
  <c r="R191" i="9"/>
  <c r="V191" i="9"/>
  <c r="Z191" i="9"/>
  <c r="AD191" i="9"/>
  <c r="Q192" i="9"/>
  <c r="U192" i="9"/>
  <c r="Y192" i="9"/>
  <c r="AC192" i="9"/>
  <c r="P193" i="9"/>
  <c r="T193" i="9"/>
  <c r="X193" i="9"/>
  <c r="AB193" i="9"/>
  <c r="O194" i="9"/>
  <c r="S194" i="9"/>
  <c r="W194" i="9"/>
  <c r="AA194" i="9"/>
  <c r="AE194" i="9"/>
  <c r="R195" i="9"/>
  <c r="V195" i="9"/>
  <c r="Z195" i="9"/>
  <c r="AD195" i="9"/>
  <c r="Q196" i="9"/>
  <c r="U196" i="9"/>
  <c r="Y196" i="9"/>
  <c r="AC196" i="9"/>
  <c r="P197" i="9"/>
  <c r="T197" i="9"/>
  <c r="X197" i="9"/>
  <c r="AB197" i="9"/>
  <c r="O198" i="9"/>
  <c r="S198" i="9"/>
  <c r="W198" i="9"/>
  <c r="AA198" i="9"/>
  <c r="AE198" i="9"/>
  <c r="R199" i="9"/>
  <c r="V199" i="9"/>
  <c r="Z199" i="9"/>
  <c r="AD199" i="9"/>
  <c r="Q200" i="9"/>
  <c r="U200" i="9"/>
  <c r="Y200" i="9"/>
  <c r="AC200" i="9"/>
  <c r="P201" i="9"/>
  <c r="T201" i="9"/>
  <c r="X201" i="9"/>
  <c r="AB201" i="9"/>
  <c r="O202" i="9"/>
  <c r="S202" i="9"/>
  <c r="W202" i="9"/>
  <c r="AA202" i="9"/>
  <c r="AE202" i="9"/>
  <c r="R203" i="9"/>
  <c r="V203" i="9"/>
  <c r="Z203" i="9"/>
  <c r="AD203" i="9"/>
  <c r="Q204" i="9"/>
  <c r="U204" i="9"/>
  <c r="Y204" i="9"/>
  <c r="AC204" i="9"/>
  <c r="P205" i="9"/>
  <c r="T205" i="9"/>
  <c r="X205" i="9"/>
  <c r="AB205" i="9"/>
  <c r="O206" i="9"/>
  <c r="S206" i="9"/>
  <c r="W206" i="9"/>
  <c r="AA206" i="9"/>
  <c r="AE206" i="9"/>
  <c r="R207" i="9"/>
  <c r="V207" i="9"/>
  <c r="Z207" i="9"/>
  <c r="AD207" i="9"/>
  <c r="Q208" i="9"/>
  <c r="U208" i="9"/>
  <c r="Y208" i="9"/>
  <c r="AC208" i="9"/>
  <c r="P209" i="9"/>
  <c r="T209" i="9"/>
  <c r="X209" i="9"/>
  <c r="AB209" i="9"/>
  <c r="O174" i="9"/>
  <c r="W174" i="9"/>
  <c r="AC174" i="9"/>
  <c r="Q175" i="9"/>
  <c r="V175" i="9"/>
  <c r="AA175" i="9"/>
  <c r="AE175" i="9"/>
  <c r="R176" i="9"/>
  <c r="V176" i="9"/>
  <c r="Z176" i="9"/>
  <c r="AD176" i="9"/>
  <c r="Q177" i="9"/>
  <c r="U177" i="9"/>
  <c r="Y177" i="9"/>
  <c r="AC177" i="9"/>
  <c r="P178" i="9"/>
  <c r="T178" i="9"/>
  <c r="X178" i="9"/>
  <c r="AB178" i="9"/>
  <c r="O179" i="9"/>
  <c r="S179" i="9"/>
  <c r="W179" i="9"/>
  <c r="AA179" i="9"/>
  <c r="AE179" i="9"/>
  <c r="R180" i="9"/>
  <c r="V180" i="9"/>
  <c r="Z180" i="9"/>
  <c r="AD180" i="9"/>
  <c r="Q181" i="9"/>
  <c r="U181" i="9"/>
  <c r="Y181" i="9"/>
  <c r="AC181" i="9"/>
  <c r="P182" i="9"/>
  <c r="T182" i="9"/>
  <c r="X182" i="9"/>
  <c r="AB182" i="9"/>
  <c r="O183" i="9"/>
  <c r="S183" i="9"/>
  <c r="W183" i="9"/>
  <c r="AA183" i="9"/>
  <c r="AE183" i="9"/>
  <c r="R184" i="9"/>
  <c r="V184" i="9"/>
  <c r="Z184" i="9"/>
  <c r="AD184" i="9"/>
  <c r="Q185" i="9"/>
  <c r="U185" i="9"/>
  <c r="Y185" i="9"/>
  <c r="AC185" i="9"/>
  <c r="P186" i="9"/>
  <c r="T186" i="9"/>
  <c r="X186" i="9"/>
  <c r="AB186" i="9"/>
  <c r="O187" i="9"/>
  <c r="S187" i="9"/>
  <c r="W187" i="9"/>
  <c r="AA187" i="9"/>
  <c r="AE187" i="9"/>
  <c r="R188" i="9"/>
  <c r="V188" i="9"/>
  <c r="Z188" i="9"/>
  <c r="AD188" i="9"/>
  <c r="Q189" i="9"/>
  <c r="U189" i="9"/>
  <c r="Y189" i="9"/>
  <c r="AC189" i="9"/>
  <c r="P190" i="9"/>
  <c r="T190" i="9"/>
  <c r="X190" i="9"/>
  <c r="AB190" i="9"/>
  <c r="O191" i="9"/>
  <c r="S191" i="9"/>
  <c r="W191" i="9"/>
  <c r="AA191" i="9"/>
  <c r="AE191" i="9"/>
  <c r="R192" i="9"/>
  <c r="V192" i="9"/>
  <c r="Z192" i="9"/>
  <c r="AD192" i="9"/>
  <c r="Q193" i="9"/>
  <c r="U193" i="9"/>
  <c r="Y193" i="9"/>
  <c r="AC193" i="9"/>
  <c r="P194" i="9"/>
  <c r="T194" i="9"/>
  <c r="X194" i="9"/>
  <c r="AB194" i="9"/>
  <c r="O195" i="9"/>
  <c r="S195" i="9"/>
  <c r="W195" i="9"/>
  <c r="AA195" i="9"/>
  <c r="AE195" i="9"/>
  <c r="R196" i="9"/>
  <c r="V196" i="9"/>
  <c r="Z196" i="9"/>
  <c r="AD196" i="9"/>
  <c r="Q197" i="9"/>
  <c r="U197" i="9"/>
  <c r="Y197" i="9"/>
  <c r="AC197" i="9"/>
  <c r="P198" i="9"/>
  <c r="T198" i="9"/>
  <c r="X198" i="9"/>
  <c r="AB198" i="9"/>
  <c r="O199" i="9"/>
  <c r="S199" i="9"/>
  <c r="W199" i="9"/>
  <c r="AA199" i="9"/>
  <c r="AE199" i="9"/>
  <c r="R200" i="9"/>
  <c r="V200" i="9"/>
  <c r="Z200" i="9"/>
  <c r="AD200" i="9"/>
  <c r="Q201" i="9"/>
  <c r="U201" i="9"/>
  <c r="Y201" i="9"/>
  <c r="AC201" i="9"/>
  <c r="P202" i="9"/>
  <c r="T202" i="9"/>
  <c r="X202" i="9"/>
  <c r="AB202" i="9"/>
  <c r="O203" i="9"/>
  <c r="S203" i="9"/>
  <c r="W203" i="9"/>
  <c r="AA203" i="9"/>
  <c r="AE203" i="9"/>
  <c r="R204" i="9"/>
  <c r="V204" i="9"/>
  <c r="Z204" i="9"/>
  <c r="AD204" i="9"/>
  <c r="Q205" i="9"/>
  <c r="U205" i="9"/>
  <c r="Y205" i="9"/>
  <c r="AC205" i="9"/>
  <c r="P206" i="9"/>
  <c r="T206" i="9"/>
  <c r="X206" i="9"/>
  <c r="AB206" i="9"/>
  <c r="O207" i="9"/>
  <c r="S207" i="9"/>
  <c r="W207" i="9"/>
  <c r="AA207" i="9"/>
  <c r="AE207" i="9"/>
  <c r="R208" i="9"/>
  <c r="V208" i="9"/>
  <c r="Z208" i="9"/>
  <c r="AD208" i="9"/>
  <c r="Q209" i="9"/>
  <c r="U209" i="9"/>
  <c r="Y209" i="9"/>
  <c r="AC209" i="9"/>
  <c r="S174" i="9"/>
  <c r="Y174" i="9"/>
  <c r="AD174" i="9"/>
  <c r="R175" i="9"/>
  <c r="X175" i="9"/>
  <c r="AB175" i="9"/>
  <c r="O176" i="9"/>
  <c r="S176" i="9"/>
  <c r="W176" i="9"/>
  <c r="AA176" i="9"/>
  <c r="AE176" i="9"/>
  <c r="R177" i="9"/>
  <c r="V177" i="9"/>
  <c r="Z177" i="9"/>
  <c r="AD177" i="9"/>
  <c r="Q178" i="9"/>
  <c r="U178" i="9"/>
  <c r="Y178" i="9"/>
  <c r="AC178" i="9"/>
  <c r="P179" i="9"/>
  <c r="T179" i="9"/>
  <c r="X179" i="9"/>
  <c r="AB179" i="9"/>
  <c r="O180" i="9"/>
  <c r="S180" i="9"/>
  <c r="W180" i="9"/>
  <c r="AA180" i="9"/>
  <c r="AE180" i="9"/>
  <c r="R181" i="9"/>
  <c r="V181" i="9"/>
  <c r="Z181" i="9"/>
  <c r="AD181" i="9"/>
  <c r="Q182" i="9"/>
  <c r="U182" i="9"/>
  <c r="Y182" i="9"/>
  <c r="AC182" i="9"/>
  <c r="P183" i="9"/>
  <c r="T183" i="9"/>
  <c r="X183" i="9"/>
  <c r="AB183" i="9"/>
  <c r="O184" i="9"/>
  <c r="S184" i="9"/>
  <c r="W184" i="9"/>
  <c r="AA184" i="9"/>
  <c r="AE184" i="9"/>
  <c r="R185" i="9"/>
  <c r="V185" i="9"/>
  <c r="Z185" i="9"/>
  <c r="AD185" i="9"/>
  <c r="Q186" i="9"/>
  <c r="U186" i="9"/>
  <c r="Y186" i="9"/>
  <c r="AC186" i="9"/>
  <c r="P187" i="9"/>
  <c r="T187" i="9"/>
  <c r="X187" i="9"/>
  <c r="AB187" i="9"/>
  <c r="O188" i="9"/>
  <c r="S188" i="9"/>
  <c r="W188" i="9"/>
  <c r="AA188" i="9"/>
  <c r="AE188" i="9"/>
  <c r="R189" i="9"/>
  <c r="V189" i="9"/>
  <c r="Z189" i="9"/>
  <c r="AD189" i="9"/>
  <c r="Q190" i="9"/>
  <c r="U190" i="9"/>
  <c r="Y190" i="9"/>
  <c r="AC190" i="9"/>
  <c r="P191" i="9"/>
  <c r="T191" i="9"/>
  <c r="X191" i="9"/>
  <c r="AB191" i="9"/>
  <c r="O192" i="9"/>
  <c r="S192" i="9"/>
  <c r="W192" i="9"/>
  <c r="AA192" i="9"/>
  <c r="AE192" i="9"/>
  <c r="R193" i="9"/>
  <c r="V193" i="9"/>
  <c r="Z193" i="9"/>
  <c r="AD193" i="9"/>
  <c r="Q194" i="9"/>
  <c r="U194" i="9"/>
  <c r="Y194" i="9"/>
  <c r="AC194" i="9"/>
  <c r="P195" i="9"/>
  <c r="T195" i="9"/>
  <c r="X195" i="9"/>
  <c r="AB195" i="9"/>
  <c r="O196" i="9"/>
  <c r="S196" i="9"/>
  <c r="W196" i="9"/>
  <c r="AA196" i="9"/>
  <c r="AE196" i="9"/>
  <c r="R197" i="9"/>
  <c r="V197" i="9"/>
  <c r="Z197" i="9"/>
  <c r="AD197" i="9"/>
  <c r="Q198" i="9"/>
  <c r="U198" i="9"/>
  <c r="Y198" i="9"/>
  <c r="AC198" i="9"/>
  <c r="P199" i="9"/>
  <c r="T199" i="9"/>
  <c r="X199" i="9"/>
  <c r="AB199" i="9"/>
  <c r="O200" i="9"/>
  <c r="S200" i="9"/>
  <c r="W200" i="9"/>
  <c r="AA200" i="9"/>
  <c r="AE200" i="9"/>
  <c r="R201" i="9"/>
  <c r="V201" i="9"/>
  <c r="Z201" i="9"/>
  <c r="AD201" i="9"/>
  <c r="Q202" i="9"/>
  <c r="U202" i="9"/>
  <c r="Y202" i="9"/>
  <c r="AC202" i="9"/>
  <c r="P203" i="9"/>
  <c r="T203" i="9"/>
  <c r="X203" i="9"/>
  <c r="AB203" i="9"/>
  <c r="O204" i="9"/>
  <c r="S204" i="9"/>
  <c r="W204" i="9"/>
  <c r="AA204" i="9"/>
  <c r="AE204" i="9"/>
  <c r="R205" i="9"/>
  <c r="V205" i="9"/>
  <c r="Z205" i="9"/>
  <c r="AD205" i="9"/>
  <c r="Q206" i="9"/>
  <c r="U206" i="9"/>
  <c r="Y206" i="9"/>
  <c r="AC206" i="9"/>
  <c r="P207" i="9"/>
  <c r="T207" i="9"/>
  <c r="X207" i="9"/>
  <c r="AB207" i="9"/>
  <c r="O208" i="9"/>
  <c r="S208" i="9"/>
  <c r="W208" i="9"/>
  <c r="AA208" i="9"/>
  <c r="AE208" i="9"/>
  <c r="R209" i="9"/>
  <c r="V209" i="9"/>
  <c r="Z209" i="9"/>
  <c r="AD209" i="9"/>
  <c r="AB5" i="9"/>
  <c r="X5" i="9"/>
  <c r="T5" i="9"/>
  <c r="P5" i="9"/>
  <c r="AE5" i="9"/>
  <c r="AA5" i="9"/>
  <c r="W5" i="9"/>
  <c r="S5" i="9"/>
  <c r="O5" i="9"/>
  <c r="AD5" i="9"/>
  <c r="Z5" i="9"/>
  <c r="V5" i="9"/>
  <c r="R5" i="9"/>
  <c r="AC5" i="9"/>
  <c r="Y5" i="9"/>
  <c r="U5" i="9"/>
  <c r="Q5" i="9"/>
  <c r="G5" i="9"/>
  <c r="K5" i="9" s="1"/>
  <c r="H208" i="9"/>
  <c r="L208" i="9" s="1"/>
  <c r="H206" i="9"/>
  <c r="L206" i="9" s="1"/>
  <c r="H204" i="9"/>
  <c r="L204" i="9" s="1"/>
  <c r="H202" i="9"/>
  <c r="L202" i="9" s="1"/>
  <c r="H200" i="9"/>
  <c r="L200" i="9" s="1"/>
  <c r="H198" i="9"/>
  <c r="L198" i="9" s="1"/>
  <c r="H196" i="9"/>
  <c r="L196" i="9" s="1"/>
  <c r="H194" i="9"/>
  <c r="L194" i="9" s="1"/>
  <c r="H192" i="9"/>
  <c r="L192" i="9" s="1"/>
  <c r="H190" i="9"/>
  <c r="L190" i="9" s="1"/>
  <c r="H188" i="9"/>
  <c r="L188" i="9" s="1"/>
  <c r="H186" i="9"/>
  <c r="L186" i="9" s="1"/>
  <c r="H184" i="9"/>
  <c r="L184" i="9" s="1"/>
  <c r="H182" i="9"/>
  <c r="L182" i="9" s="1"/>
  <c r="H181" i="9"/>
  <c r="L181" i="9" s="1"/>
  <c r="I180" i="9"/>
  <c r="M180" i="9" s="1"/>
  <c r="H178" i="9"/>
  <c r="L178" i="9" s="1"/>
  <c r="H174" i="9"/>
  <c r="L174" i="9" s="1"/>
  <c r="H5" i="9"/>
  <c r="L5" i="9" s="1"/>
  <c r="I209" i="9"/>
  <c r="M209" i="9" s="1"/>
  <c r="G208" i="9"/>
  <c r="K208" i="9" s="1"/>
  <c r="I207" i="9"/>
  <c r="M207" i="9" s="1"/>
  <c r="G206" i="9"/>
  <c r="K206" i="9" s="1"/>
  <c r="I205" i="9"/>
  <c r="M205" i="9" s="1"/>
  <c r="G204" i="9"/>
  <c r="K204" i="9" s="1"/>
  <c r="I203" i="9"/>
  <c r="M203" i="9" s="1"/>
  <c r="G202" i="9"/>
  <c r="K202" i="9" s="1"/>
  <c r="I201" i="9"/>
  <c r="M201" i="9" s="1"/>
  <c r="G200" i="9"/>
  <c r="K200" i="9" s="1"/>
  <c r="I199" i="9"/>
  <c r="M199" i="9" s="1"/>
  <c r="G198" i="9"/>
  <c r="K198" i="9" s="1"/>
  <c r="I197" i="9"/>
  <c r="M197" i="9" s="1"/>
  <c r="G196" i="9"/>
  <c r="K196" i="9" s="1"/>
  <c r="I195" i="9"/>
  <c r="M195" i="9" s="1"/>
  <c r="G194" i="9"/>
  <c r="K194" i="9" s="1"/>
  <c r="I193" i="9"/>
  <c r="M193" i="9" s="1"/>
  <c r="G192" i="9"/>
  <c r="K192" i="9" s="1"/>
  <c r="I191" i="9"/>
  <c r="M191" i="9" s="1"/>
  <c r="G190" i="9"/>
  <c r="K190" i="9" s="1"/>
  <c r="I189" i="9"/>
  <c r="M189" i="9" s="1"/>
  <c r="G188" i="9"/>
  <c r="K188" i="9" s="1"/>
  <c r="I187" i="9"/>
  <c r="M187" i="9" s="1"/>
  <c r="G186" i="9"/>
  <c r="K186" i="9" s="1"/>
  <c r="I185" i="9"/>
  <c r="M185" i="9" s="1"/>
  <c r="G184" i="9"/>
  <c r="K184" i="9" s="1"/>
  <c r="I183" i="9"/>
  <c r="M183" i="9" s="1"/>
  <c r="G181" i="9"/>
  <c r="K181" i="9" s="1"/>
  <c r="H180" i="9"/>
  <c r="L180" i="9" s="1"/>
  <c r="H179" i="9"/>
  <c r="L179" i="9" s="1"/>
  <c r="H175" i="9"/>
  <c r="L175" i="9" s="1"/>
  <c r="I5" i="9"/>
  <c r="M5" i="9" s="1"/>
  <c r="H209" i="9"/>
  <c r="L209" i="9" s="1"/>
  <c r="H207" i="9"/>
  <c r="L207" i="9" s="1"/>
  <c r="H205" i="9"/>
  <c r="L205" i="9" s="1"/>
  <c r="H203" i="9"/>
  <c r="L203" i="9" s="1"/>
  <c r="H201" i="9"/>
  <c r="L201" i="9" s="1"/>
  <c r="H199" i="9"/>
  <c r="L199" i="9" s="1"/>
  <c r="H197" i="9"/>
  <c r="L197" i="9" s="1"/>
  <c r="H195" i="9"/>
  <c r="L195" i="9" s="1"/>
  <c r="H193" i="9"/>
  <c r="L193" i="9" s="1"/>
  <c r="H191" i="9"/>
  <c r="L191" i="9" s="1"/>
  <c r="H189" i="9"/>
  <c r="L189" i="9" s="1"/>
  <c r="H187" i="9"/>
  <c r="L187" i="9" s="1"/>
  <c r="H185" i="9"/>
  <c r="L185" i="9" s="1"/>
  <c r="H183" i="9"/>
  <c r="L183" i="9" s="1"/>
  <c r="H176" i="9"/>
  <c r="L176" i="9" s="1"/>
  <c r="H169" i="9"/>
  <c r="L169" i="9" s="1"/>
  <c r="O6" i="9"/>
  <c r="S6" i="9"/>
  <c r="W6" i="9"/>
  <c r="AA6" i="9"/>
  <c r="AE6" i="9"/>
  <c r="R7" i="9"/>
  <c r="V7" i="9"/>
  <c r="Z7" i="9"/>
  <c r="AD7" i="9"/>
  <c r="Q8" i="9"/>
  <c r="U8" i="9"/>
  <c r="Y8" i="9"/>
  <c r="AC8" i="9"/>
  <c r="P9" i="9"/>
  <c r="T9" i="9"/>
  <c r="X9" i="9"/>
  <c r="AB9" i="9"/>
  <c r="O10" i="9"/>
  <c r="S10" i="9"/>
  <c r="W10" i="9"/>
  <c r="AA10" i="9"/>
  <c r="AE10" i="9"/>
  <c r="R11" i="9"/>
  <c r="V11" i="9"/>
  <c r="Z11" i="9"/>
  <c r="AD11" i="9"/>
  <c r="Q12" i="9"/>
  <c r="U12" i="9"/>
  <c r="Y12" i="9"/>
  <c r="AC12" i="9"/>
  <c r="P13" i="9"/>
  <c r="T13" i="9"/>
  <c r="X13" i="9"/>
  <c r="AB13" i="9"/>
  <c r="O14" i="9"/>
  <c r="S14" i="9"/>
  <c r="W14" i="9"/>
  <c r="AA14" i="9"/>
  <c r="AE14" i="9"/>
  <c r="R15" i="9"/>
  <c r="V15" i="9"/>
  <c r="Z15" i="9"/>
  <c r="AD15" i="9"/>
  <c r="Q16" i="9"/>
  <c r="U16" i="9"/>
  <c r="Y16" i="9"/>
  <c r="AC16" i="9"/>
  <c r="P17" i="9"/>
  <c r="T17" i="9"/>
  <c r="X17" i="9"/>
  <c r="AB17" i="9"/>
  <c r="O18" i="9"/>
  <c r="S18" i="9"/>
  <c r="W18" i="9"/>
  <c r="AA18" i="9"/>
  <c r="AE18" i="9"/>
  <c r="R19" i="9"/>
  <c r="V19" i="9"/>
  <c r="Z19" i="9"/>
  <c r="AD19" i="9"/>
  <c r="Q20" i="9"/>
  <c r="U20" i="9"/>
  <c r="P6" i="9"/>
  <c r="T6" i="9"/>
  <c r="X6" i="9"/>
  <c r="AB6" i="9"/>
  <c r="O7" i="9"/>
  <c r="S7" i="9"/>
  <c r="W7" i="9"/>
  <c r="AA7" i="9"/>
  <c r="AE7" i="9"/>
  <c r="R8" i="9"/>
  <c r="V8" i="9"/>
  <c r="Z8" i="9"/>
  <c r="AD8" i="9"/>
  <c r="Q9" i="9"/>
  <c r="U9" i="9"/>
  <c r="Y9" i="9"/>
  <c r="AC9" i="9"/>
  <c r="P10" i="9"/>
  <c r="T10" i="9"/>
  <c r="X10" i="9"/>
  <c r="AB10" i="9"/>
  <c r="O11" i="9"/>
  <c r="S11" i="9"/>
  <c r="W11" i="9"/>
  <c r="AA11" i="9"/>
  <c r="AE11" i="9"/>
  <c r="R12" i="9"/>
  <c r="V12" i="9"/>
  <c r="Z12" i="9"/>
  <c r="AD12" i="9"/>
  <c r="Q13" i="9"/>
  <c r="U13" i="9"/>
  <c r="Y13" i="9"/>
  <c r="AC13" i="9"/>
  <c r="P14" i="9"/>
  <c r="T14" i="9"/>
  <c r="X14" i="9"/>
  <c r="AB14" i="9"/>
  <c r="O15" i="9"/>
  <c r="S15" i="9"/>
  <c r="W15" i="9"/>
  <c r="AA15" i="9"/>
  <c r="AE15" i="9"/>
  <c r="R16" i="9"/>
  <c r="V16" i="9"/>
  <c r="Z16" i="9"/>
  <c r="AD16" i="9"/>
  <c r="Q17" i="9"/>
  <c r="U17" i="9"/>
  <c r="Y17" i="9"/>
  <c r="AC17" i="9"/>
  <c r="P18" i="9"/>
  <c r="T18" i="9"/>
  <c r="X18" i="9"/>
  <c r="AB18" i="9"/>
  <c r="O19" i="9"/>
  <c r="S19" i="9"/>
  <c r="W19" i="9"/>
  <c r="AA19" i="9"/>
  <c r="AE19" i="9"/>
  <c r="Q6" i="9"/>
  <c r="U6" i="9"/>
  <c r="Y6" i="9"/>
  <c r="AC6" i="9"/>
  <c r="P7" i="9"/>
  <c r="T7" i="9"/>
  <c r="X7" i="9"/>
  <c r="AB7" i="9"/>
  <c r="O8" i="9"/>
  <c r="S8" i="9"/>
  <c r="W8" i="9"/>
  <c r="AA8" i="9"/>
  <c r="AE8" i="9"/>
  <c r="R9" i="9"/>
  <c r="V9" i="9"/>
  <c r="Z9" i="9"/>
  <c r="AD9" i="9"/>
  <c r="Q10" i="9"/>
  <c r="U10" i="9"/>
  <c r="Y10" i="9"/>
  <c r="AC10" i="9"/>
  <c r="P11" i="9"/>
  <c r="T11" i="9"/>
  <c r="X11" i="9"/>
  <c r="AB11" i="9"/>
  <c r="O12" i="9"/>
  <c r="S12" i="9"/>
  <c r="W12" i="9"/>
  <c r="AA12" i="9"/>
  <c r="AE12" i="9"/>
  <c r="R13" i="9"/>
  <c r="V13" i="9"/>
  <c r="Z13" i="9"/>
  <c r="AD13" i="9"/>
  <c r="Q14" i="9"/>
  <c r="U14" i="9"/>
  <c r="Y14" i="9"/>
  <c r="AC14" i="9"/>
  <c r="P15" i="9"/>
  <c r="T15" i="9"/>
  <c r="X15" i="9"/>
  <c r="AB15" i="9"/>
  <c r="R6" i="9"/>
  <c r="V6" i="9"/>
  <c r="Z6" i="9"/>
  <c r="AD6" i="9"/>
  <c r="Q7" i="9"/>
  <c r="U7" i="9"/>
  <c r="Y7" i="9"/>
  <c r="AC7" i="9"/>
  <c r="P8" i="9"/>
  <c r="T8" i="9"/>
  <c r="X8" i="9"/>
  <c r="AB8" i="9"/>
  <c r="O9" i="9"/>
  <c r="S9" i="9"/>
  <c r="W9" i="9"/>
  <c r="AA9" i="9"/>
  <c r="AE9" i="9"/>
  <c r="R10" i="9"/>
  <c r="V10" i="9"/>
  <c r="Z10" i="9"/>
  <c r="AD10" i="9"/>
  <c r="Q11" i="9"/>
  <c r="U11" i="9"/>
  <c r="Y11" i="9"/>
  <c r="AC11" i="9"/>
  <c r="P12" i="9"/>
  <c r="T12" i="9"/>
  <c r="X12" i="9"/>
  <c r="AB12" i="9"/>
  <c r="O13" i="9"/>
  <c r="S13" i="9"/>
  <c r="W13" i="9"/>
  <c r="AA13" i="9"/>
  <c r="AE13" i="9"/>
  <c r="R14" i="9"/>
  <c r="V14" i="9"/>
  <c r="Z14" i="9"/>
  <c r="AD14" i="9"/>
  <c r="Q15" i="9"/>
  <c r="U15" i="9"/>
  <c r="Y15" i="9"/>
  <c r="AC15" i="9"/>
  <c r="P16" i="9"/>
  <c r="T16" i="9"/>
  <c r="X16" i="9"/>
  <c r="AB16" i="9"/>
  <c r="O17" i="9"/>
  <c r="S17" i="9"/>
  <c r="W17" i="9"/>
  <c r="AA17" i="9"/>
  <c r="AE17" i="9"/>
  <c r="R18" i="9"/>
  <c r="V18" i="9"/>
  <c r="Z18" i="9"/>
  <c r="AD18" i="9"/>
  <c r="Q19" i="9"/>
  <c r="U19" i="9"/>
  <c r="Y19" i="9"/>
  <c r="AC19" i="9"/>
  <c r="P20" i="9"/>
  <c r="T20" i="9"/>
  <c r="X20" i="9"/>
  <c r="AB20" i="9"/>
  <c r="O21" i="9"/>
  <c r="S21" i="9"/>
  <c r="W21" i="9"/>
  <c r="AA21" i="9"/>
  <c r="AE21" i="9"/>
  <c r="R22" i="9"/>
  <c r="V22" i="9"/>
  <c r="Z22" i="9"/>
  <c r="AD22" i="9"/>
  <c r="Q23" i="9"/>
  <c r="U23" i="9"/>
  <c r="Y23" i="9"/>
  <c r="AC23" i="9"/>
  <c r="P24" i="9"/>
  <c r="T24" i="9"/>
  <c r="X24" i="9"/>
  <c r="AB24" i="9"/>
  <c r="O25" i="9"/>
  <c r="S25" i="9"/>
  <c r="W25" i="9"/>
  <c r="AA25" i="9"/>
  <c r="AE25" i="9"/>
  <c r="O16" i="9"/>
  <c r="AE16" i="9"/>
  <c r="AD17" i="9"/>
  <c r="AC18" i="9"/>
  <c r="AB19" i="9"/>
  <c r="V20" i="9"/>
  <c r="AA20" i="9"/>
  <c r="P21" i="9"/>
  <c r="U21" i="9"/>
  <c r="Z21" i="9"/>
  <c r="O22" i="9"/>
  <c r="T22" i="9"/>
  <c r="Y22" i="9"/>
  <c r="AE22" i="9"/>
  <c r="S23" i="9"/>
  <c r="X23" i="9"/>
  <c r="AD23" i="9"/>
  <c r="R24" i="9"/>
  <c r="W24" i="9"/>
  <c r="AC24" i="9"/>
  <c r="Q25" i="9"/>
  <c r="V25" i="9"/>
  <c r="AB25" i="9"/>
  <c r="P26" i="9"/>
  <c r="T26" i="9"/>
  <c r="X26" i="9"/>
  <c r="AB26" i="9"/>
  <c r="O27" i="9"/>
  <c r="S27" i="9"/>
  <c r="W27" i="9"/>
  <c r="AA27" i="9"/>
  <c r="AE27" i="9"/>
  <c r="R28" i="9"/>
  <c r="V28" i="9"/>
  <c r="Z28" i="9"/>
  <c r="AD28" i="9"/>
  <c r="Q29" i="9"/>
  <c r="U29" i="9"/>
  <c r="Y29" i="9"/>
  <c r="AC29" i="9"/>
  <c r="P30" i="9"/>
  <c r="T30" i="9"/>
  <c r="X30" i="9"/>
  <c r="AB30" i="9"/>
  <c r="O31" i="9"/>
  <c r="S31" i="9"/>
  <c r="W31" i="9"/>
  <c r="AA31" i="9"/>
  <c r="AE31" i="9"/>
  <c r="R32" i="9"/>
  <c r="V32" i="9"/>
  <c r="Z32" i="9"/>
  <c r="AD32" i="9"/>
  <c r="Q33" i="9"/>
  <c r="U33" i="9"/>
  <c r="Y33" i="9"/>
  <c r="AC33" i="9"/>
  <c r="P34" i="9"/>
  <c r="T34" i="9"/>
  <c r="X34" i="9"/>
  <c r="AB34" i="9"/>
  <c r="O35" i="9"/>
  <c r="S35" i="9"/>
  <c r="W35" i="9"/>
  <c r="AA35" i="9"/>
  <c r="AE35" i="9"/>
  <c r="R36" i="9"/>
  <c r="V36" i="9"/>
  <c r="Z36" i="9"/>
  <c r="AD36" i="9"/>
  <c r="Q37" i="9"/>
  <c r="U37" i="9"/>
  <c r="Y37" i="9"/>
  <c r="AC37" i="9"/>
  <c r="P38" i="9"/>
  <c r="T38" i="9"/>
  <c r="X38" i="9"/>
  <c r="AB38" i="9"/>
  <c r="O39" i="9"/>
  <c r="S39" i="9"/>
  <c r="S16" i="9"/>
  <c r="R17" i="9"/>
  <c r="Q18" i="9"/>
  <c r="P19" i="9"/>
  <c r="O20" i="9"/>
  <c r="W20" i="9"/>
  <c r="AC20" i="9"/>
  <c r="Q21" i="9"/>
  <c r="V21" i="9"/>
  <c r="AB21" i="9"/>
  <c r="P22" i="9"/>
  <c r="U22" i="9"/>
  <c r="AA22" i="9"/>
  <c r="O23" i="9"/>
  <c r="T23" i="9"/>
  <c r="Z23" i="9"/>
  <c r="AE23" i="9"/>
  <c r="S24" i="9"/>
  <c r="Y24" i="9"/>
  <c r="AD24" i="9"/>
  <c r="R25" i="9"/>
  <c r="X25" i="9"/>
  <c r="AC25" i="9"/>
  <c r="Q26" i="9"/>
  <c r="U26" i="9"/>
  <c r="Y26" i="9"/>
  <c r="AC26" i="9"/>
  <c r="P27" i="9"/>
  <c r="T27" i="9"/>
  <c r="X27" i="9"/>
  <c r="AB27" i="9"/>
  <c r="O28" i="9"/>
  <c r="S28" i="9"/>
  <c r="W28" i="9"/>
  <c r="AA28" i="9"/>
  <c r="AE28" i="9"/>
  <c r="R29" i="9"/>
  <c r="V29" i="9"/>
  <c r="Z29" i="9"/>
  <c r="AD29" i="9"/>
  <c r="Q30" i="9"/>
  <c r="U30" i="9"/>
  <c r="Y30" i="9"/>
  <c r="AC30" i="9"/>
  <c r="P31" i="9"/>
  <c r="T31" i="9"/>
  <c r="X31" i="9"/>
  <c r="AB31" i="9"/>
  <c r="O32" i="9"/>
  <c r="S32" i="9"/>
  <c r="W32" i="9"/>
  <c r="AA32" i="9"/>
  <c r="AE32" i="9"/>
  <c r="R33" i="9"/>
  <c r="V33" i="9"/>
  <c r="Z33" i="9"/>
  <c r="AD33" i="9"/>
  <c r="Q34" i="9"/>
  <c r="U34" i="9"/>
  <c r="Y34" i="9"/>
  <c r="AC34" i="9"/>
  <c r="P35" i="9"/>
  <c r="T35" i="9"/>
  <c r="X35" i="9"/>
  <c r="AB35" i="9"/>
  <c r="O36" i="9"/>
  <c r="S36" i="9"/>
  <c r="W36" i="9"/>
  <c r="AA36" i="9"/>
  <c r="AE36" i="9"/>
  <c r="R37" i="9"/>
  <c r="V37" i="9"/>
  <c r="Z37" i="9"/>
  <c r="AD37" i="9"/>
  <c r="Q38" i="9"/>
  <c r="U38" i="9"/>
  <c r="Y38" i="9"/>
  <c r="AC38" i="9"/>
  <c r="P39" i="9"/>
  <c r="T39" i="9"/>
  <c r="X39" i="9"/>
  <c r="AB39" i="9"/>
  <c r="O40" i="9"/>
  <c r="S40" i="9"/>
  <c r="W40" i="9"/>
  <c r="W16" i="9"/>
  <c r="V17" i="9"/>
  <c r="U18" i="9"/>
  <c r="T19" i="9"/>
  <c r="R20" i="9"/>
  <c r="Y20" i="9"/>
  <c r="AD20" i="9"/>
  <c r="R21" i="9"/>
  <c r="X21" i="9"/>
  <c r="AC21" i="9"/>
  <c r="Q22" i="9"/>
  <c r="W22" i="9"/>
  <c r="AB22" i="9"/>
  <c r="P23" i="9"/>
  <c r="V23" i="9"/>
  <c r="AA23" i="9"/>
  <c r="O24" i="9"/>
  <c r="U24" i="9"/>
  <c r="Z24" i="9"/>
  <c r="AE24" i="9"/>
  <c r="T25" i="9"/>
  <c r="Y25" i="9"/>
  <c r="AD25" i="9"/>
  <c r="R26" i="9"/>
  <c r="V26" i="9"/>
  <c r="Z26" i="9"/>
  <c r="AD26" i="9"/>
  <c r="Q27" i="9"/>
  <c r="U27" i="9"/>
  <c r="Y27" i="9"/>
  <c r="AC27" i="9"/>
  <c r="P28" i="9"/>
  <c r="T28" i="9"/>
  <c r="X28" i="9"/>
  <c r="AB28" i="9"/>
  <c r="O29" i="9"/>
  <c r="S29" i="9"/>
  <c r="W29" i="9"/>
  <c r="AA29" i="9"/>
  <c r="AE29" i="9"/>
  <c r="R30" i="9"/>
  <c r="V30" i="9"/>
  <c r="Z30" i="9"/>
  <c r="AD30" i="9"/>
  <c r="Q31" i="9"/>
  <c r="U31" i="9"/>
  <c r="Y31" i="9"/>
  <c r="AC31" i="9"/>
  <c r="P32" i="9"/>
  <c r="T32" i="9"/>
  <c r="X32" i="9"/>
  <c r="AB32" i="9"/>
  <c r="O33" i="9"/>
  <c r="S33" i="9"/>
  <c r="W33" i="9"/>
  <c r="AA33" i="9"/>
  <c r="AE33" i="9"/>
  <c r="R34" i="9"/>
  <c r="V34" i="9"/>
  <c r="Z34" i="9"/>
  <c r="AD34" i="9"/>
  <c r="Q35" i="9"/>
  <c r="U35" i="9"/>
  <c r="Y35" i="9"/>
  <c r="AC35" i="9"/>
  <c r="P36" i="9"/>
  <c r="T36" i="9"/>
  <c r="X36" i="9"/>
  <c r="AB36" i="9"/>
  <c r="O37" i="9"/>
  <c r="S37" i="9"/>
  <c r="W37" i="9"/>
  <c r="AA37" i="9"/>
  <c r="AE37" i="9"/>
  <c r="R38" i="9"/>
  <c r="V38" i="9"/>
  <c r="Z38" i="9"/>
  <c r="AD38" i="9"/>
  <c r="Q39" i="9"/>
  <c r="U39" i="9"/>
  <c r="Y39" i="9"/>
  <c r="AC39" i="9"/>
  <c r="P40" i="9"/>
  <c r="AA16" i="9"/>
  <c r="Z17" i="9"/>
  <c r="Y18" i="9"/>
  <c r="X19" i="9"/>
  <c r="S20" i="9"/>
  <c r="Z20" i="9"/>
  <c r="AE20" i="9"/>
  <c r="T21" i="9"/>
  <c r="Y21" i="9"/>
  <c r="AD21" i="9"/>
  <c r="S22" i="9"/>
  <c r="X22" i="9"/>
  <c r="AC22" i="9"/>
  <c r="R23" i="9"/>
  <c r="W23" i="9"/>
  <c r="AB23" i="9"/>
  <c r="Q24" i="9"/>
  <c r="V24" i="9"/>
  <c r="AA24" i="9"/>
  <c r="P25" i="9"/>
  <c r="U25" i="9"/>
  <c r="Z25" i="9"/>
  <c r="O26" i="9"/>
  <c r="S26" i="9"/>
  <c r="W26" i="9"/>
  <c r="AA26" i="9"/>
  <c r="AE26" i="9"/>
  <c r="R27" i="9"/>
  <c r="V27" i="9"/>
  <c r="Z27" i="9"/>
  <c r="AD27" i="9"/>
  <c r="Q28" i="9"/>
  <c r="U28" i="9"/>
  <c r="Y28" i="9"/>
  <c r="AC28" i="9"/>
  <c r="P29" i="9"/>
  <c r="T29" i="9"/>
  <c r="X29" i="9"/>
  <c r="AB29" i="9"/>
  <c r="O30" i="9"/>
  <c r="S30" i="9"/>
  <c r="W30" i="9"/>
  <c r="AA30" i="9"/>
  <c r="AE30" i="9"/>
  <c r="R31" i="9"/>
  <c r="V31" i="9"/>
  <c r="Z31" i="9"/>
  <c r="AD31" i="9"/>
  <c r="Q32" i="9"/>
  <c r="U32" i="9"/>
  <c r="Y32" i="9"/>
  <c r="AC32" i="9"/>
  <c r="P33" i="9"/>
  <c r="T33" i="9"/>
  <c r="X33" i="9"/>
  <c r="AB33" i="9"/>
  <c r="O34" i="9"/>
  <c r="S34" i="9"/>
  <c r="W34" i="9"/>
  <c r="AA34" i="9"/>
  <c r="AE34" i="9"/>
  <c r="R35" i="9"/>
  <c r="V35" i="9"/>
  <c r="Z35" i="9"/>
  <c r="AD35" i="9"/>
  <c r="Q36" i="9"/>
  <c r="U36" i="9"/>
  <c r="Y36" i="9"/>
  <c r="AC36" i="9"/>
  <c r="P37" i="9"/>
  <c r="T37" i="9"/>
  <c r="X37" i="9"/>
  <c r="AB37" i="9"/>
  <c r="O38" i="9"/>
  <c r="S38" i="9"/>
  <c r="W38" i="9"/>
  <c r="AA38" i="9"/>
  <c r="AE38" i="9"/>
  <c r="R39" i="9"/>
  <c r="V39" i="9"/>
  <c r="Z39" i="9"/>
  <c r="AD39" i="9"/>
  <c r="I134" i="9" l="1"/>
  <c r="M134" i="9" s="1"/>
  <c r="I130" i="9"/>
  <c r="M130" i="9" s="1"/>
  <c r="I126" i="9"/>
  <c r="M126" i="9" s="1"/>
  <c r="I122" i="9"/>
  <c r="M122" i="9" s="1"/>
  <c r="I118" i="9"/>
  <c r="M118" i="9" s="1"/>
  <c r="I114" i="9"/>
  <c r="M114" i="9" s="1"/>
  <c r="I110" i="9"/>
  <c r="M110" i="9" s="1"/>
  <c r="I106" i="9"/>
  <c r="M106" i="9" s="1"/>
  <c r="I102" i="9"/>
  <c r="M102" i="9" s="1"/>
  <c r="I98" i="9"/>
  <c r="M98" i="9" s="1"/>
  <c r="I94" i="9"/>
  <c r="M94" i="9" s="1"/>
  <c r="I90" i="9"/>
  <c r="M90" i="9" s="1"/>
  <c r="I86" i="9"/>
  <c r="M86" i="9" s="1"/>
  <c r="I82" i="9"/>
  <c r="M82" i="9" s="1"/>
  <c r="I78" i="9"/>
  <c r="M78" i="9" s="1"/>
  <c r="G73" i="9"/>
  <c r="K73" i="9" s="1"/>
  <c r="G67" i="9"/>
  <c r="K67" i="9" s="1"/>
  <c r="G59" i="9"/>
  <c r="K59" i="9" s="1"/>
  <c r="G129" i="9"/>
  <c r="K129" i="9" s="1"/>
  <c r="G125" i="9"/>
  <c r="K125" i="9" s="1"/>
  <c r="G121" i="9"/>
  <c r="K121" i="9" s="1"/>
  <c r="G117" i="9"/>
  <c r="K117" i="9" s="1"/>
  <c r="G113" i="9"/>
  <c r="K113" i="9" s="1"/>
  <c r="G109" i="9"/>
  <c r="K109" i="9" s="1"/>
  <c r="G105" i="9"/>
  <c r="K105" i="9" s="1"/>
  <c r="G101" i="9"/>
  <c r="K101" i="9" s="1"/>
  <c r="G97" i="9"/>
  <c r="K97" i="9" s="1"/>
  <c r="G93" i="9"/>
  <c r="K93" i="9" s="1"/>
  <c r="G89" i="9"/>
  <c r="K89" i="9" s="1"/>
  <c r="G85" i="9"/>
  <c r="K85" i="9" s="1"/>
  <c r="G81" i="9"/>
  <c r="K81" i="9" s="1"/>
  <c r="G77" i="9"/>
  <c r="K77" i="9" s="1"/>
  <c r="I72" i="9"/>
  <c r="M72" i="9" s="1"/>
  <c r="G65" i="9"/>
  <c r="K65" i="9" s="1"/>
  <c r="G57" i="9"/>
  <c r="K57" i="9" s="1"/>
  <c r="G135" i="9"/>
  <c r="K135" i="9" s="1"/>
  <c r="G131" i="9"/>
  <c r="K131" i="9" s="1"/>
  <c r="G127" i="9"/>
  <c r="K127" i="9" s="1"/>
  <c r="G123" i="9"/>
  <c r="K123" i="9" s="1"/>
  <c r="G119" i="9"/>
  <c r="K119" i="9" s="1"/>
  <c r="G115" i="9"/>
  <c r="K115" i="9" s="1"/>
  <c r="G111" i="9"/>
  <c r="K111" i="9" s="1"/>
  <c r="G107" i="9"/>
  <c r="K107" i="9" s="1"/>
  <c r="G103" i="9"/>
  <c r="K103" i="9" s="1"/>
  <c r="G99" i="9"/>
  <c r="K99" i="9" s="1"/>
  <c r="G95" i="9"/>
  <c r="K95" i="9" s="1"/>
  <c r="G91" i="9"/>
  <c r="K91" i="9" s="1"/>
  <c r="G87" i="9"/>
  <c r="K87" i="9" s="1"/>
  <c r="G83" i="9"/>
  <c r="K83" i="9" s="1"/>
  <c r="G79" i="9"/>
  <c r="K79" i="9" s="1"/>
  <c r="G75" i="9"/>
  <c r="K75" i="9" s="1"/>
  <c r="G69" i="9"/>
  <c r="K69" i="9" s="1"/>
  <c r="G61" i="9"/>
  <c r="K61" i="9" s="1"/>
  <c r="G51" i="9"/>
  <c r="K51" i="9" s="1"/>
  <c r="G55" i="9"/>
  <c r="K55" i="9" s="1"/>
  <c r="G43" i="9"/>
  <c r="K43" i="9" s="1"/>
  <c r="G49" i="9"/>
  <c r="K49" i="9" s="1"/>
  <c r="I46" i="9"/>
  <c r="M46" i="9" s="1"/>
  <c r="G35" i="9"/>
  <c r="K35" i="9" s="1"/>
  <c r="I68" i="9"/>
  <c r="M68" i="9" s="1"/>
  <c r="I64" i="9"/>
  <c r="M64" i="9" s="1"/>
  <c r="I60" i="9"/>
  <c r="M60" i="9" s="1"/>
  <c r="I56" i="9"/>
  <c r="M56" i="9" s="1"/>
  <c r="I52" i="9"/>
  <c r="M52" i="9" s="1"/>
  <c r="G47" i="9"/>
  <c r="K47" i="9" s="1"/>
  <c r="I42" i="9"/>
  <c r="M42" i="9" s="1"/>
  <c r="I74" i="9"/>
  <c r="M74" i="9" s="1"/>
  <c r="I70" i="9"/>
  <c r="M70" i="9" s="1"/>
  <c r="I66" i="9"/>
  <c r="M66" i="9" s="1"/>
  <c r="I62" i="9"/>
  <c r="M62" i="9" s="1"/>
  <c r="I58" i="9"/>
  <c r="M58" i="9" s="1"/>
  <c r="I54" i="9"/>
  <c r="M54" i="9" s="1"/>
  <c r="I50" i="9"/>
  <c r="M50" i="9" s="1"/>
  <c r="G45" i="9"/>
  <c r="K45" i="9" s="1"/>
  <c r="I34" i="9"/>
  <c r="M34" i="9" s="1"/>
  <c r="I48" i="9"/>
  <c r="M48" i="9" s="1"/>
  <c r="I44" i="9"/>
  <c r="M44" i="9" s="1"/>
  <c r="G39" i="9"/>
  <c r="K39" i="9" s="1"/>
  <c r="I40" i="9"/>
  <c r="M40" i="9" s="1"/>
  <c r="I24" i="9"/>
  <c r="M24" i="9" s="1"/>
  <c r="I38" i="9"/>
  <c r="M38" i="9" s="1"/>
  <c r="I30" i="9"/>
  <c r="M30" i="9" s="1"/>
  <c r="G27" i="9"/>
  <c r="K27" i="9" s="1"/>
  <c r="I32" i="9"/>
  <c r="M32" i="9" s="1"/>
  <c r="G23" i="9"/>
  <c r="K23" i="9" s="1"/>
  <c r="I28" i="9"/>
  <c r="M28" i="9" s="1"/>
  <c r="G201" i="9"/>
  <c r="K201" i="9" s="1"/>
  <c r="I18" i="9"/>
  <c r="M18" i="9" s="1"/>
  <c r="I22" i="9"/>
  <c r="M22" i="9" s="1"/>
  <c r="G19" i="9"/>
  <c r="K19" i="9" s="1"/>
  <c r="I12" i="9"/>
  <c r="M12" i="9" s="1"/>
  <c r="I10" i="9"/>
  <c r="M10" i="9" s="1"/>
  <c r="I16" i="9"/>
  <c r="M16" i="9" s="1"/>
  <c r="H177" i="9"/>
  <c r="L177" i="9" s="1"/>
  <c r="G185" i="9"/>
  <c r="K185" i="9" s="1"/>
  <c r="I8" i="9"/>
  <c r="M8" i="9" s="1"/>
  <c r="G189" i="9"/>
  <c r="K189" i="9" s="1"/>
  <c r="G41" i="9"/>
  <c r="K41" i="9" s="1"/>
  <c r="I36" i="9"/>
  <c r="M36" i="9" s="1"/>
  <c r="G31" i="9"/>
  <c r="K31" i="9" s="1"/>
  <c r="I26" i="9"/>
  <c r="M26" i="9" s="1"/>
  <c r="I20" i="9"/>
  <c r="M20" i="9" s="1"/>
  <c r="I14" i="9"/>
  <c r="M14" i="9" s="1"/>
  <c r="I6" i="9"/>
  <c r="M6" i="9" s="1"/>
  <c r="G193" i="9"/>
  <c r="K193" i="9" s="1"/>
  <c r="G197" i="9"/>
  <c r="K197" i="9" s="1"/>
  <c r="G205" i="9"/>
  <c r="K205" i="9" s="1"/>
  <c r="G183" i="9"/>
  <c r="K183" i="9" s="1"/>
  <c r="G187" i="9"/>
  <c r="K187" i="9" s="1"/>
  <c r="G191" i="9"/>
  <c r="K191" i="9" s="1"/>
  <c r="G195" i="9"/>
  <c r="K195" i="9" s="1"/>
  <c r="G199" i="9"/>
  <c r="K199" i="9" s="1"/>
  <c r="G203" i="9"/>
  <c r="K203" i="9" s="1"/>
  <c r="G207" i="9"/>
  <c r="K207" i="9" s="1"/>
  <c r="G37" i="9"/>
  <c r="K37" i="9" s="1"/>
  <c r="G33" i="9"/>
  <c r="K33" i="9" s="1"/>
  <c r="G29" i="9"/>
  <c r="K29" i="9" s="1"/>
  <c r="G25" i="9"/>
  <c r="K25" i="9" s="1"/>
  <c r="G21" i="9"/>
  <c r="K21" i="9" s="1"/>
  <c r="G17" i="9"/>
  <c r="K17" i="9" s="1"/>
  <c r="G13" i="9"/>
  <c r="K13" i="9" s="1"/>
  <c r="G9" i="9"/>
  <c r="K9" i="9" s="1"/>
  <c r="H173" i="9"/>
  <c r="L173" i="9" s="1"/>
  <c r="I184" i="9"/>
  <c r="M184" i="9" s="1"/>
  <c r="I188" i="9"/>
  <c r="M188" i="9" s="1"/>
  <c r="I192" i="9"/>
  <c r="M192" i="9" s="1"/>
  <c r="I196" i="9"/>
  <c r="M196" i="9" s="1"/>
  <c r="I200" i="9"/>
  <c r="M200" i="9" s="1"/>
  <c r="I204" i="9"/>
  <c r="M204" i="9" s="1"/>
  <c r="H171" i="9"/>
  <c r="L171" i="9" s="1"/>
  <c r="G15" i="9"/>
  <c r="K15" i="9" s="1"/>
  <c r="G11" i="9"/>
  <c r="K11" i="9" s="1"/>
  <c r="G7" i="9"/>
  <c r="K7" i="9" s="1"/>
  <c r="I182" i="9"/>
  <c r="M182" i="9" s="1"/>
  <c r="I186" i="9"/>
  <c r="M186" i="9" s="1"/>
  <c r="I190" i="9"/>
  <c r="M190" i="9" s="1"/>
  <c r="I194" i="9"/>
  <c r="M194" i="9" s="1"/>
  <c r="I198" i="9"/>
  <c r="M198" i="9" s="1"/>
  <c r="I202" i="9"/>
  <c r="M202" i="9" s="1"/>
  <c r="I206" i="9"/>
  <c r="M206" i="9" s="1"/>
  <c r="AH14" i="9"/>
  <c r="AI13" i="9"/>
  <c r="AI29" i="9"/>
  <c r="AI45" i="9"/>
  <c r="AJ10" i="9"/>
  <c r="AJ26" i="9"/>
  <c r="AJ42" i="9"/>
  <c r="AJ58" i="9"/>
  <c r="AG10" i="9"/>
  <c r="AG26" i="9"/>
  <c r="AG42" i="9"/>
  <c r="AG58" i="9"/>
  <c r="AG74" i="9"/>
  <c r="AG90" i="9"/>
  <c r="AI70" i="9"/>
  <c r="AI91" i="9"/>
  <c r="AI107" i="9"/>
  <c r="AI123" i="9"/>
  <c r="AI139" i="9"/>
  <c r="AH61" i="9"/>
  <c r="AI85" i="9"/>
  <c r="AJ102" i="9"/>
  <c r="AJ118" i="9"/>
  <c r="AJ134" i="9"/>
  <c r="AH54" i="9"/>
  <c r="AJ81" i="9"/>
  <c r="AG100" i="9"/>
  <c r="AG116" i="9"/>
  <c r="AG132" i="9"/>
  <c r="AH51" i="9"/>
  <c r="AJ80" i="9"/>
  <c r="AH99" i="9"/>
  <c r="AH115" i="9"/>
  <c r="AH131" i="9"/>
  <c r="AI149" i="9"/>
  <c r="AI165" i="9"/>
  <c r="AI181" i="9"/>
  <c r="AI197" i="9"/>
  <c r="AJ144" i="9"/>
  <c r="AJ160" i="9"/>
  <c r="AJ176" i="9"/>
  <c r="AJ192" i="9"/>
  <c r="AJ208" i="9"/>
  <c r="AG156" i="9"/>
  <c r="AG172" i="9"/>
  <c r="AG188" i="9"/>
  <c r="AG204" i="9"/>
  <c r="AH150" i="9"/>
  <c r="AH166" i="9"/>
  <c r="AH182" i="9"/>
  <c r="AH198" i="9"/>
  <c r="AH7" i="9"/>
  <c r="AI6" i="9"/>
  <c r="AI22" i="9"/>
  <c r="AI38" i="9"/>
  <c r="AI54" i="9"/>
  <c r="AJ19" i="9"/>
  <c r="AJ35" i="9"/>
  <c r="AJ51" i="9"/>
  <c r="AJ67" i="9"/>
  <c r="AG19" i="9"/>
  <c r="AG35" i="9"/>
  <c r="AG51" i="9"/>
  <c r="AG67" i="9"/>
  <c r="AG83" i="9"/>
  <c r="AH56" i="9"/>
  <c r="AI82" i="9"/>
  <c r="AI100" i="9"/>
  <c r="AI116" i="9"/>
  <c r="AI132" i="9"/>
  <c r="AH37" i="9"/>
  <c r="AH76" i="9"/>
  <c r="AJ95" i="9"/>
  <c r="AJ111" i="9"/>
  <c r="AJ127" i="9"/>
  <c r="AH26" i="9"/>
  <c r="AI72" i="9"/>
  <c r="AG93" i="9"/>
  <c r="AG109" i="9"/>
  <c r="AG125" i="9"/>
  <c r="AH23" i="9"/>
  <c r="AI71" i="9"/>
  <c r="AH92" i="9"/>
  <c r="AH108" i="9"/>
  <c r="AH124" i="9"/>
  <c r="AG141" i="9"/>
  <c r="AI158" i="9"/>
  <c r="AI174" i="9"/>
  <c r="AI190" i="9"/>
  <c r="AI206" i="9"/>
  <c r="AJ157" i="9"/>
  <c r="AJ173" i="9"/>
  <c r="AJ189" i="9"/>
  <c r="AJ205" i="9"/>
  <c r="AG153" i="9"/>
  <c r="AG169" i="9"/>
  <c r="AG185" i="9"/>
  <c r="AG201" i="9"/>
  <c r="AH147" i="9"/>
  <c r="AH163" i="9"/>
  <c r="AH179" i="9"/>
  <c r="AH195" i="9"/>
  <c r="AH8" i="9"/>
  <c r="AI7" i="9"/>
  <c r="AI23" i="9"/>
  <c r="AI39" i="9"/>
  <c r="AI55" i="9"/>
  <c r="AJ20" i="9"/>
  <c r="AJ36" i="9"/>
  <c r="AJ52" i="9"/>
  <c r="AJ68" i="9"/>
  <c r="AG20" i="9"/>
  <c r="AG36" i="9"/>
  <c r="AG52" i="9"/>
  <c r="AG68" i="9"/>
  <c r="AG84" i="9"/>
  <c r="AI58" i="9"/>
  <c r="AJ83" i="9"/>
  <c r="AI101" i="9"/>
  <c r="AI117" i="9"/>
  <c r="AI133" i="9"/>
  <c r="AH41" i="9"/>
  <c r="AI77" i="9"/>
  <c r="AJ96" i="9"/>
  <c r="AJ112" i="9"/>
  <c r="AJ128" i="9"/>
  <c r="AH30" i="9"/>
  <c r="AJ73" i="9"/>
  <c r="AG94" i="9"/>
  <c r="AG110" i="9"/>
  <c r="AG126" i="9"/>
  <c r="AH27" i="9"/>
  <c r="AJ72" i="9"/>
  <c r="AH93" i="9"/>
  <c r="AH109" i="9"/>
  <c r="AH125" i="9"/>
  <c r="AG143" i="9"/>
  <c r="AI159" i="9"/>
  <c r="AI175" i="9"/>
  <c r="AI191" i="9"/>
  <c r="AI207" i="9"/>
  <c r="AJ154" i="9"/>
  <c r="AJ170" i="9"/>
  <c r="AJ186" i="9"/>
  <c r="AJ202" i="9"/>
  <c r="AG154" i="9"/>
  <c r="AG170" i="9"/>
  <c r="AG186" i="9"/>
  <c r="AG202" i="9"/>
  <c r="AH152" i="9"/>
  <c r="AH168" i="9"/>
  <c r="AH184" i="9"/>
  <c r="AH200" i="9"/>
  <c r="AJ5" i="9"/>
  <c r="AH21" i="9"/>
  <c r="AI20" i="9"/>
  <c r="AI36" i="9"/>
  <c r="AI52" i="9"/>
  <c r="AJ17" i="9"/>
  <c r="AJ33" i="9"/>
  <c r="AJ49" i="9"/>
  <c r="AJ65" i="9"/>
  <c r="AG17" i="9"/>
  <c r="AG33" i="9"/>
  <c r="AG49" i="9"/>
  <c r="AG65" i="9"/>
  <c r="AG81" i="9"/>
  <c r="AH48" i="9"/>
  <c r="AJ79" i="9"/>
  <c r="AI98" i="9"/>
  <c r="AI114" i="9"/>
  <c r="AI130" i="9"/>
  <c r="AH29" i="9"/>
  <c r="AI73" i="9"/>
  <c r="AJ93" i="9"/>
  <c r="AJ109" i="9"/>
  <c r="AJ125" i="9"/>
  <c r="AJ141" i="9"/>
  <c r="AI69" i="9"/>
  <c r="AG91" i="9"/>
  <c r="AG103" i="9"/>
  <c r="AG131" i="9"/>
  <c r="AH31" i="9"/>
  <c r="AH74" i="9"/>
  <c r="AH94" i="9"/>
  <c r="AH110" i="9"/>
  <c r="AH126" i="9"/>
  <c r="AH144" i="9"/>
  <c r="AI160" i="9"/>
  <c r="AI176" i="9"/>
  <c r="AI192" i="9"/>
  <c r="AI208" i="9"/>
  <c r="AJ155" i="9"/>
  <c r="AJ171" i="9"/>
  <c r="AJ187" i="9"/>
  <c r="AJ203" i="9"/>
  <c r="AG151" i="9"/>
  <c r="AG167" i="9"/>
  <c r="AG183" i="9"/>
  <c r="AG199" i="9"/>
  <c r="AH149" i="9"/>
  <c r="AH165" i="9"/>
  <c r="AH181" i="9"/>
  <c r="AH197" i="9"/>
  <c r="AH5" i="9"/>
  <c r="AH204" i="9"/>
  <c r="AI8" i="9"/>
  <c r="AI40" i="9"/>
  <c r="AJ21" i="9"/>
  <c r="AJ37" i="9"/>
  <c r="AJ69" i="9"/>
  <c r="AG53" i="9"/>
  <c r="AG69" i="9"/>
  <c r="AI60" i="9"/>
  <c r="AI118" i="9"/>
  <c r="AH45" i="9"/>
  <c r="AJ97" i="9"/>
  <c r="AJ129" i="9"/>
  <c r="AH34" i="9"/>
  <c r="AG107" i="9"/>
  <c r="AH47" i="9"/>
  <c r="AI79" i="9"/>
  <c r="AH130" i="9"/>
  <c r="AI164" i="9"/>
  <c r="AI180" i="9"/>
  <c r="AH143" i="9"/>
  <c r="AJ191" i="9"/>
  <c r="AG155" i="9"/>
  <c r="AG187" i="9"/>
  <c r="AH153" i="9"/>
  <c r="AH185" i="9"/>
  <c r="AH201" i="9"/>
  <c r="AI110" i="9"/>
  <c r="AH67" i="9"/>
  <c r="AJ85" i="9"/>
  <c r="AG115" i="9"/>
  <c r="AH90" i="9"/>
  <c r="AI156" i="9"/>
  <c r="AJ183" i="9"/>
  <c r="AG147" i="9"/>
  <c r="AH193" i="9"/>
  <c r="AH18" i="9"/>
  <c r="AI17" i="9"/>
  <c r="AI33" i="9"/>
  <c r="AI49" i="9"/>
  <c r="AJ14" i="9"/>
  <c r="AJ30" i="9"/>
  <c r="AJ46" i="9"/>
  <c r="AJ62" i="9"/>
  <c r="AG14" i="9"/>
  <c r="AG30" i="9"/>
  <c r="AG46" i="9"/>
  <c r="AG62" i="9"/>
  <c r="AG78" i="9"/>
  <c r="AH36" i="9"/>
  <c r="AJ75" i="9"/>
  <c r="AI95" i="9"/>
  <c r="AI111" i="9"/>
  <c r="AI127" i="9"/>
  <c r="AI143" i="9"/>
  <c r="AH69" i="9"/>
  <c r="AJ90" i="9"/>
  <c r="AJ106" i="9"/>
  <c r="AJ122" i="9"/>
  <c r="AJ138" i="9"/>
  <c r="AI63" i="9"/>
  <c r="AH87" i="9"/>
  <c r="AG104" i="9"/>
  <c r="AG120" i="9"/>
  <c r="AG136" i="9"/>
  <c r="AH62" i="9"/>
  <c r="AH86" i="9"/>
  <c r="AH103" i="9"/>
  <c r="AH119" i="9"/>
  <c r="AH135" i="9"/>
  <c r="AI153" i="9"/>
  <c r="AI169" i="9"/>
  <c r="AI185" i="9"/>
  <c r="AI201" i="9"/>
  <c r="AJ148" i="9"/>
  <c r="AJ164" i="9"/>
  <c r="AJ180" i="9"/>
  <c r="AJ196" i="9"/>
  <c r="AJ143" i="9"/>
  <c r="AG160" i="9"/>
  <c r="AG176" i="9"/>
  <c r="AG192" i="9"/>
  <c r="AG208" i="9"/>
  <c r="AH154" i="9"/>
  <c r="AH170" i="9"/>
  <c r="AH186" i="9"/>
  <c r="AH202" i="9"/>
  <c r="AH11" i="9"/>
  <c r="AI10" i="9"/>
  <c r="AI26" i="9"/>
  <c r="AI42" i="9"/>
  <c r="AJ7" i="9"/>
  <c r="AJ23" i="9"/>
  <c r="AJ39" i="9"/>
  <c r="AJ55" i="9"/>
  <c r="AG7" i="9"/>
  <c r="AG23" i="9"/>
  <c r="AG39" i="9"/>
  <c r="AG55" i="9"/>
  <c r="AG71" i="9"/>
  <c r="AG87" i="9"/>
  <c r="AI64" i="9"/>
  <c r="AJ87" i="9"/>
  <c r="AI104" i="9"/>
  <c r="AI120" i="9"/>
  <c r="AI136" i="9"/>
  <c r="AH53" i="9"/>
  <c r="AI81" i="9"/>
  <c r="AJ99" i="9"/>
  <c r="AJ115" i="9"/>
  <c r="AJ131" i="9"/>
  <c r="AH42" i="9"/>
  <c r="AJ77" i="9"/>
  <c r="AG97" i="9"/>
  <c r="AG113" i="9"/>
  <c r="AG129" i="9"/>
  <c r="AH39" i="9"/>
  <c r="AJ76" i="9"/>
  <c r="AH96" i="9"/>
  <c r="AH112" i="9"/>
  <c r="AH128" i="9"/>
  <c r="AI146" i="9"/>
  <c r="AI162" i="9"/>
  <c r="AI178" i="9"/>
  <c r="AI194" i="9"/>
  <c r="AJ145" i="9"/>
  <c r="AJ161" i="9"/>
  <c r="AJ177" i="9"/>
  <c r="AJ193" i="9"/>
  <c r="AJ209" i="9"/>
  <c r="AG157" i="9"/>
  <c r="AG173" i="9"/>
  <c r="AG189" i="9"/>
  <c r="AG205" i="9"/>
  <c r="AH151" i="9"/>
  <c r="AH167" i="9"/>
  <c r="AH183" i="9"/>
  <c r="AH199" i="9"/>
  <c r="AH12" i="9"/>
  <c r="AI11" i="9"/>
  <c r="AI27" i="9"/>
  <c r="AI43" i="9"/>
  <c r="AJ8" i="9"/>
  <c r="AJ24" i="9"/>
  <c r="AJ40" i="9"/>
  <c r="AJ56" i="9"/>
  <c r="AG8" i="9"/>
  <c r="AG24" i="9"/>
  <c r="AG40" i="9"/>
  <c r="AG56" i="9"/>
  <c r="AG72" i="9"/>
  <c r="AG88" i="9"/>
  <c r="AI66" i="9"/>
  <c r="AH89" i="9"/>
  <c r="AI105" i="9"/>
  <c r="AI121" i="9"/>
  <c r="AI137" i="9"/>
  <c r="AH57" i="9"/>
  <c r="AJ82" i="9"/>
  <c r="AJ100" i="9"/>
  <c r="AJ116" i="9"/>
  <c r="AJ132" i="9"/>
  <c r="AH46" i="9"/>
  <c r="AH79" i="9"/>
  <c r="AG98" i="9"/>
  <c r="AG114" i="9"/>
  <c r="AG130" i="9"/>
  <c r="AH43" i="9"/>
  <c r="AH78" i="9"/>
  <c r="AH97" i="9"/>
  <c r="AH113" i="9"/>
  <c r="AH129" i="9"/>
  <c r="AI147" i="9"/>
  <c r="AI163" i="9"/>
  <c r="AI179" i="9"/>
  <c r="AI195" i="9"/>
  <c r="AH141" i="9"/>
  <c r="AJ158" i="9"/>
  <c r="AJ174" i="9"/>
  <c r="AJ190" i="9"/>
  <c r="AJ206" i="9"/>
  <c r="AG158" i="9"/>
  <c r="AG174" i="9"/>
  <c r="AG190" i="9"/>
  <c r="AG206" i="9"/>
  <c r="AH156" i="9"/>
  <c r="AH172" i="9"/>
  <c r="AH188" i="9"/>
  <c r="AH9" i="9"/>
  <c r="AI24" i="9"/>
  <c r="AI56" i="9"/>
  <c r="AJ53" i="9"/>
  <c r="AG21" i="9"/>
  <c r="AG37" i="9"/>
  <c r="AG85" i="9"/>
  <c r="AH85" i="9"/>
  <c r="AI102" i="9"/>
  <c r="AI134" i="9"/>
  <c r="AJ78" i="9"/>
  <c r="AJ113" i="9"/>
  <c r="AH75" i="9"/>
  <c r="AG95" i="9"/>
  <c r="AG119" i="9"/>
  <c r="AH98" i="9"/>
  <c r="AH114" i="9"/>
  <c r="AI148" i="9"/>
  <c r="AI196" i="9"/>
  <c r="AJ159" i="9"/>
  <c r="AJ175" i="9"/>
  <c r="AJ207" i="9"/>
  <c r="AG171" i="9"/>
  <c r="AG203" i="9"/>
  <c r="AH169" i="9"/>
  <c r="AH32" i="9"/>
  <c r="AI94" i="9"/>
  <c r="AI89" i="9"/>
  <c r="AI61" i="9"/>
  <c r="AG127" i="9"/>
  <c r="AH106" i="9"/>
  <c r="AI188" i="9"/>
  <c r="AJ199" i="9"/>
  <c r="AG195" i="9"/>
  <c r="AH145" i="9"/>
  <c r="AH6" i="9"/>
  <c r="AH22" i="9"/>
  <c r="AI21" i="9"/>
  <c r="AI37" i="9"/>
  <c r="AI53" i="9"/>
  <c r="AJ18" i="9"/>
  <c r="AJ34" i="9"/>
  <c r="AJ50" i="9"/>
  <c r="AJ66" i="9"/>
  <c r="AG18" i="9"/>
  <c r="AG34" i="9"/>
  <c r="AG50" i="9"/>
  <c r="AG66" i="9"/>
  <c r="AG82" i="9"/>
  <c r="AH52" i="9"/>
  <c r="AH81" i="9"/>
  <c r="AI99" i="9"/>
  <c r="AI115" i="9"/>
  <c r="AI131" i="9"/>
  <c r="AH33" i="9"/>
  <c r="AJ74" i="9"/>
  <c r="AJ94" i="9"/>
  <c r="AJ110" i="9"/>
  <c r="AJ126" i="9"/>
  <c r="AJ142" i="9"/>
  <c r="AH71" i="9"/>
  <c r="AG92" i="9"/>
  <c r="AG108" i="9"/>
  <c r="AG124" i="9"/>
  <c r="AG140" i="9"/>
  <c r="AH70" i="9"/>
  <c r="AH91" i="9"/>
  <c r="AH107" i="9"/>
  <c r="AH123" i="9"/>
  <c r="AH139" i="9"/>
  <c r="AI157" i="9"/>
  <c r="AI173" i="9"/>
  <c r="AI189" i="9"/>
  <c r="AI205" i="9"/>
  <c r="AJ152" i="9"/>
  <c r="AJ168" i="9"/>
  <c r="AJ184" i="9"/>
  <c r="AJ200" i="9"/>
  <c r="AG148" i="9"/>
  <c r="AG164" i="9"/>
  <c r="AG180" i="9"/>
  <c r="AG196" i="9"/>
  <c r="AH140" i="9"/>
  <c r="AH158" i="9"/>
  <c r="AH174" i="9"/>
  <c r="AH190" i="9"/>
  <c r="AH206" i="9"/>
  <c r="AH15" i="9"/>
  <c r="AI14" i="9"/>
  <c r="AI30" i="9"/>
  <c r="AI46" i="9"/>
  <c r="AJ11" i="9"/>
  <c r="AJ27" i="9"/>
  <c r="AJ43" i="9"/>
  <c r="AJ59" i="9"/>
  <c r="AG11" i="9"/>
  <c r="AG27" i="9"/>
  <c r="AG43" i="9"/>
  <c r="AG59" i="9"/>
  <c r="AG75" i="9"/>
  <c r="AH24" i="9"/>
  <c r="AJ71" i="9"/>
  <c r="AI92" i="9"/>
  <c r="AI108" i="9"/>
  <c r="AI124" i="9"/>
  <c r="AI140" i="9"/>
  <c r="AH63" i="9"/>
  <c r="AJ86" i="9"/>
  <c r="AJ103" i="9"/>
  <c r="AJ119" i="9"/>
  <c r="AJ135" i="9"/>
  <c r="AI57" i="9"/>
  <c r="AH83" i="9"/>
  <c r="AG101" i="9"/>
  <c r="AG117" i="9"/>
  <c r="AG133" i="9"/>
  <c r="AH55" i="9"/>
  <c r="AH82" i="9"/>
  <c r="AH100" i="9"/>
  <c r="AH116" i="9"/>
  <c r="AH132" i="9"/>
  <c r="AI150" i="9"/>
  <c r="AI166" i="9"/>
  <c r="AI182" i="9"/>
  <c r="AI198" i="9"/>
  <c r="AJ149" i="9"/>
  <c r="AJ165" i="9"/>
  <c r="AJ181" i="9"/>
  <c r="AJ197" i="9"/>
  <c r="AG145" i="9"/>
  <c r="AG161" i="9"/>
  <c r="AG177" i="9"/>
  <c r="AG193" i="9"/>
  <c r="AG209" i="9"/>
  <c r="AH155" i="9"/>
  <c r="AH171" i="9"/>
  <c r="AH187" i="9"/>
  <c r="AH203" i="9"/>
  <c r="AH16" i="9"/>
  <c r="AI15" i="9"/>
  <c r="AI31" i="9"/>
  <c r="AI47" i="9"/>
  <c r="AJ12" i="9"/>
  <c r="AJ28" i="9"/>
  <c r="AJ44" i="9"/>
  <c r="AJ60" i="9"/>
  <c r="AG12" i="9"/>
  <c r="AG28" i="9"/>
  <c r="AG44" i="9"/>
  <c r="AG60" i="9"/>
  <c r="AG76" i="9"/>
  <c r="AH28" i="9"/>
  <c r="AH73" i="9"/>
  <c r="AI93" i="9"/>
  <c r="AI109" i="9"/>
  <c r="AI125" i="9"/>
  <c r="AI141" i="9"/>
  <c r="AH65" i="9"/>
  <c r="AH88" i="9"/>
  <c r="AJ104" i="9"/>
  <c r="AJ120" i="9"/>
  <c r="AJ136" i="9"/>
  <c r="AI59" i="9"/>
  <c r="AI84" i="9"/>
  <c r="AG102" i="9"/>
  <c r="AG118" i="9"/>
  <c r="AG134" i="9"/>
  <c r="AH58" i="9"/>
  <c r="AI83" i="9"/>
  <c r="AH101" i="9"/>
  <c r="AH117" i="9"/>
  <c r="AH133" i="9"/>
  <c r="AI151" i="9"/>
  <c r="AI167" i="9"/>
  <c r="AI183" i="9"/>
  <c r="AI199" i="9"/>
  <c r="AJ146" i="9"/>
  <c r="AJ162" i="9"/>
  <c r="AJ178" i="9"/>
  <c r="AJ194" i="9"/>
  <c r="AG146" i="9"/>
  <c r="AG162" i="9"/>
  <c r="AG178" i="9"/>
  <c r="AG194" i="9"/>
  <c r="AG144" i="9"/>
  <c r="AH160" i="9"/>
  <c r="AH176" i="9"/>
  <c r="AH192" i="9"/>
  <c r="AH208" i="9"/>
  <c r="AH13" i="9"/>
  <c r="AI12" i="9"/>
  <c r="AI28" i="9"/>
  <c r="AI44" i="9"/>
  <c r="AJ9" i="9"/>
  <c r="AJ25" i="9"/>
  <c r="AJ41" i="9"/>
  <c r="AJ57" i="9"/>
  <c r="AG9" i="9"/>
  <c r="AG25" i="9"/>
  <c r="AG41" i="9"/>
  <c r="AG57" i="9"/>
  <c r="AG73" i="9"/>
  <c r="AG89" i="9"/>
  <c r="AI68" i="9"/>
  <c r="AI90" i="9"/>
  <c r="AI106" i="9"/>
  <c r="AI122" i="9"/>
  <c r="AI138" i="9"/>
  <c r="AH59" i="9"/>
  <c r="AH84" i="9"/>
  <c r="AJ101" i="9"/>
  <c r="AJ117" i="9"/>
  <c r="AJ133" i="9"/>
  <c r="AH50" i="9"/>
  <c r="AI80" i="9"/>
  <c r="AG99" i="9"/>
  <c r="AG111" i="9"/>
  <c r="AG123" i="9"/>
  <c r="AG135" i="9"/>
  <c r="AH60" i="9"/>
  <c r="AJ84" i="9"/>
  <c r="AH102" i="9"/>
  <c r="AH118" i="9"/>
  <c r="AH134" i="9"/>
  <c r="AI152" i="9"/>
  <c r="AI168" i="9"/>
  <c r="AI184" i="9"/>
  <c r="AI200" i="9"/>
  <c r="AJ147" i="9"/>
  <c r="AJ163" i="9"/>
  <c r="AJ179" i="9"/>
  <c r="AJ195" i="9"/>
  <c r="AG142" i="9"/>
  <c r="AG159" i="9"/>
  <c r="AG175" i="9"/>
  <c r="AG191" i="9"/>
  <c r="AG207" i="9"/>
  <c r="AH157" i="9"/>
  <c r="AH173" i="9"/>
  <c r="AH189" i="9"/>
  <c r="AH205" i="9"/>
  <c r="AG122" i="9"/>
  <c r="AH66" i="9"/>
  <c r="AH105" i="9"/>
  <c r="AH137" i="9"/>
  <c r="AI155" i="9"/>
  <c r="AI203" i="9"/>
  <c r="AJ166" i="9"/>
  <c r="AJ182" i="9"/>
  <c r="AG166" i="9"/>
  <c r="AG182" i="9"/>
  <c r="AH164" i="9"/>
  <c r="AH180" i="9"/>
  <c r="AH17" i="9"/>
  <c r="AK17" i="9" s="1"/>
  <c r="AI16" i="9"/>
  <c r="AI48" i="9"/>
  <c r="AJ45" i="9"/>
  <c r="AJ61" i="9"/>
  <c r="AG45" i="9"/>
  <c r="AG77" i="9"/>
  <c r="AI74" i="9"/>
  <c r="AJ105" i="9"/>
  <c r="AJ137" i="9"/>
  <c r="AH68" i="9"/>
  <c r="AH122" i="9"/>
  <c r="AI204" i="9"/>
  <c r="AJ167" i="9"/>
  <c r="AG163" i="9"/>
  <c r="AH161" i="9"/>
  <c r="AH209" i="9"/>
  <c r="AH10" i="9"/>
  <c r="AI9" i="9"/>
  <c r="AI25" i="9"/>
  <c r="AI41" i="9"/>
  <c r="AJ6" i="9"/>
  <c r="AJ22" i="9"/>
  <c r="AJ38" i="9"/>
  <c r="AJ54" i="9"/>
  <c r="AG6" i="9"/>
  <c r="AG22" i="9"/>
  <c r="AG38" i="9"/>
  <c r="AG54" i="9"/>
  <c r="AG70" i="9"/>
  <c r="AG86" i="9"/>
  <c r="AI62" i="9"/>
  <c r="AI86" i="9"/>
  <c r="AI103" i="9"/>
  <c r="AI119" i="9"/>
  <c r="AI135" i="9"/>
  <c r="AH49" i="9"/>
  <c r="AH80" i="9"/>
  <c r="AJ98" i="9"/>
  <c r="AJ114" i="9"/>
  <c r="AJ130" i="9"/>
  <c r="AH38" i="9"/>
  <c r="AI76" i="9"/>
  <c r="AG96" i="9"/>
  <c r="AG112" i="9"/>
  <c r="AG128" i="9"/>
  <c r="AH35" i="9"/>
  <c r="AI75" i="9"/>
  <c r="AH95" i="9"/>
  <c r="AH111" i="9"/>
  <c r="AH127" i="9"/>
  <c r="AI145" i="9"/>
  <c r="AI161" i="9"/>
  <c r="AI177" i="9"/>
  <c r="AI193" i="9"/>
  <c r="AI209" i="9"/>
  <c r="AJ156" i="9"/>
  <c r="AJ172" i="9"/>
  <c r="AJ188" i="9"/>
  <c r="AJ204" i="9"/>
  <c r="AG152" i="9"/>
  <c r="AG168" i="9"/>
  <c r="AG184" i="9"/>
  <c r="AG200" i="9"/>
  <c r="AH146" i="9"/>
  <c r="AH162" i="9"/>
  <c r="AH178" i="9"/>
  <c r="AH194" i="9"/>
  <c r="AI5" i="9"/>
  <c r="AH19" i="9"/>
  <c r="AI18" i="9"/>
  <c r="AI34" i="9"/>
  <c r="AI50" i="9"/>
  <c r="AJ15" i="9"/>
  <c r="AJ31" i="9"/>
  <c r="AJ47" i="9"/>
  <c r="AJ63" i="9"/>
  <c r="AG15" i="9"/>
  <c r="AG31" i="9"/>
  <c r="AG47" i="9"/>
  <c r="AG63" i="9"/>
  <c r="AG79" i="9"/>
  <c r="AH40" i="9"/>
  <c r="AH77" i="9"/>
  <c r="AI96" i="9"/>
  <c r="AI112" i="9"/>
  <c r="AI128" i="9"/>
  <c r="AI144" i="9"/>
  <c r="AJ70" i="9"/>
  <c r="AJ91" i="9"/>
  <c r="AJ107" i="9"/>
  <c r="AJ123" i="9"/>
  <c r="AJ139" i="9"/>
  <c r="AI65" i="9"/>
  <c r="AI88" i="9"/>
  <c r="AG105" i="9"/>
  <c r="AG121" i="9"/>
  <c r="AG137" i="9"/>
  <c r="AH64" i="9"/>
  <c r="AI87" i="9"/>
  <c r="AH104" i="9"/>
  <c r="AH120" i="9"/>
  <c r="AH136" i="9"/>
  <c r="AI154" i="9"/>
  <c r="AI170" i="9"/>
  <c r="AI186" i="9"/>
  <c r="AI202" i="9"/>
  <c r="AJ153" i="9"/>
  <c r="AJ169" i="9"/>
  <c r="AJ185" i="9"/>
  <c r="AJ201" i="9"/>
  <c r="AG149" i="9"/>
  <c r="AG165" i="9"/>
  <c r="AG181" i="9"/>
  <c r="AG197" i="9"/>
  <c r="AH142" i="9"/>
  <c r="AH159" i="9"/>
  <c r="AH175" i="9"/>
  <c r="AH191" i="9"/>
  <c r="AH207" i="9"/>
  <c r="AH20" i="9"/>
  <c r="AI19" i="9"/>
  <c r="AI35" i="9"/>
  <c r="AI51" i="9"/>
  <c r="AJ16" i="9"/>
  <c r="AJ32" i="9"/>
  <c r="AJ48" i="9"/>
  <c r="AJ64" i="9"/>
  <c r="AG16" i="9"/>
  <c r="AG32" i="9"/>
  <c r="AG48" i="9"/>
  <c r="AG64" i="9"/>
  <c r="AG80" i="9"/>
  <c r="AH44" i="9"/>
  <c r="AI78" i="9"/>
  <c r="AI97" i="9"/>
  <c r="AI113" i="9"/>
  <c r="AI129" i="9"/>
  <c r="AH25" i="9"/>
  <c r="AH72" i="9"/>
  <c r="AJ92" i="9"/>
  <c r="AJ108" i="9"/>
  <c r="AJ124" i="9"/>
  <c r="AJ140" i="9"/>
  <c r="AI67" i="9"/>
  <c r="AJ89" i="9"/>
  <c r="AG106" i="9"/>
  <c r="AG138" i="9"/>
  <c r="AJ88" i="9"/>
  <c r="AH121" i="9"/>
  <c r="AI171" i="9"/>
  <c r="AI187" i="9"/>
  <c r="AJ150" i="9"/>
  <c r="AJ198" i="9"/>
  <c r="AG150" i="9"/>
  <c r="AG198" i="9"/>
  <c r="AH148" i="9"/>
  <c r="AH196" i="9"/>
  <c r="AG5" i="9"/>
  <c r="AI32" i="9"/>
  <c r="AJ13" i="9"/>
  <c r="AJ29" i="9"/>
  <c r="AG13" i="9"/>
  <c r="AG29" i="9"/>
  <c r="AG61" i="9"/>
  <c r="AI126" i="9"/>
  <c r="AI142" i="9"/>
  <c r="AJ121" i="9"/>
  <c r="AG139" i="9"/>
  <c r="AK139" i="9" s="1"/>
  <c r="AH138" i="9"/>
  <c r="AI172" i="9"/>
  <c r="AJ151" i="9"/>
  <c r="AG179" i="9"/>
  <c r="AH177" i="9"/>
  <c r="I208" i="9"/>
  <c r="M208" i="9" s="1"/>
  <c r="AK68" i="9" l="1"/>
  <c r="AK35" i="9"/>
  <c r="AK69" i="9"/>
  <c r="AK67" i="9"/>
  <c r="AK164" i="9"/>
  <c r="AK72" i="9"/>
  <c r="AK118" i="9"/>
  <c r="AK27" i="9"/>
  <c r="AK79" i="9"/>
  <c r="AK7" i="9"/>
  <c r="AK148" i="9"/>
  <c r="AK92" i="9"/>
  <c r="AK130" i="9"/>
  <c r="AK87" i="9"/>
  <c r="AK195" i="9"/>
  <c r="AK113" i="9"/>
  <c r="AK159" i="9"/>
  <c r="AK165" i="9"/>
  <c r="AK11" i="9"/>
  <c r="AK23" i="9"/>
  <c r="AK54" i="9"/>
  <c r="AK180" i="9"/>
  <c r="AK162" i="9"/>
  <c r="AK60" i="9"/>
  <c r="AK177" i="9"/>
  <c r="AK89" i="9"/>
  <c r="AK129" i="9"/>
  <c r="AK207" i="9"/>
  <c r="AK47" i="9"/>
  <c r="AK205" i="9"/>
  <c r="AK6" i="9"/>
  <c r="AK66" i="9"/>
  <c r="AK168" i="9"/>
  <c r="AK15" i="9"/>
  <c r="AK200" i="9"/>
  <c r="AK179" i="9"/>
  <c r="AK80" i="9"/>
  <c r="AK70" i="9"/>
  <c r="AK41" i="9"/>
  <c r="AK45" i="9"/>
  <c r="AK84" i="9"/>
  <c r="AK141" i="9"/>
  <c r="AK147" i="9"/>
  <c r="AK40" i="9"/>
  <c r="AK61" i="9"/>
  <c r="AK63" i="9"/>
  <c r="AK197" i="9"/>
  <c r="AK184" i="9"/>
  <c r="AK98" i="9"/>
  <c r="AK99" i="9"/>
  <c r="AK124" i="9"/>
  <c r="AK78" i="9"/>
  <c r="AK175" i="9"/>
  <c r="AK137" i="9"/>
  <c r="AK102" i="9"/>
  <c r="AK120" i="9"/>
  <c r="AK122" i="9"/>
  <c r="AK106" i="9"/>
  <c r="AK5" i="9"/>
  <c r="AK56" i="9"/>
  <c r="AK152" i="9"/>
  <c r="AK117" i="9"/>
  <c r="AK42" i="9"/>
  <c r="AK163" i="9"/>
  <c r="AK128" i="9"/>
  <c r="AK29" i="9"/>
  <c r="AK64" i="9"/>
  <c r="AK32" i="9"/>
  <c r="AK182" i="9"/>
  <c r="AK85" i="9"/>
  <c r="AK166" i="9"/>
  <c r="AK22" i="9"/>
  <c r="AK105" i="9"/>
  <c r="AK133" i="9"/>
  <c r="AK59" i="9"/>
  <c r="AK57" i="9"/>
  <c r="AK16" i="9"/>
  <c r="AK135" i="9"/>
  <c r="AK25" i="9"/>
  <c r="AK178" i="9"/>
  <c r="AK12" i="9"/>
  <c r="AK108" i="9"/>
  <c r="AK171" i="9"/>
  <c r="AK119" i="9"/>
  <c r="AK172" i="9"/>
  <c r="AK174" i="9"/>
  <c r="AK46" i="9"/>
  <c r="AK157" i="9"/>
  <c r="AK55" i="9"/>
  <c r="AK104" i="9"/>
  <c r="AK115" i="9"/>
  <c r="AK201" i="9"/>
  <c r="AK155" i="9"/>
  <c r="AK107" i="9"/>
  <c r="AK53" i="9"/>
  <c r="AK199" i="9"/>
  <c r="AK208" i="9"/>
  <c r="AK144" i="9"/>
  <c r="AK74" i="9"/>
  <c r="AK91" i="9"/>
  <c r="AK109" i="9"/>
  <c r="AK48" i="9"/>
  <c r="AK33" i="9"/>
  <c r="AK186" i="9"/>
  <c r="AK20" i="9"/>
  <c r="AK125" i="9"/>
  <c r="AK116" i="9"/>
  <c r="AK58" i="9"/>
  <c r="AK121" i="9"/>
  <c r="AK112" i="9"/>
  <c r="AK123" i="9"/>
  <c r="AK50" i="9"/>
  <c r="AK9" i="9"/>
  <c r="AK209" i="9"/>
  <c r="AK145" i="9"/>
  <c r="AK101" i="9"/>
  <c r="AK196" i="9"/>
  <c r="AK34" i="9"/>
  <c r="AK127" i="9"/>
  <c r="AK95" i="9"/>
  <c r="AK134" i="9"/>
  <c r="AK37" i="9"/>
  <c r="AK24" i="9"/>
  <c r="AK156" i="9"/>
  <c r="AK158" i="9"/>
  <c r="AK97" i="9"/>
  <c r="AK132" i="9"/>
  <c r="AK76" i="9"/>
  <c r="AK39" i="9"/>
  <c r="AK30" i="9"/>
  <c r="AK185" i="9"/>
  <c r="AK191" i="9"/>
  <c r="AK8" i="9"/>
  <c r="AK181" i="9"/>
  <c r="AK183" i="9"/>
  <c r="AK192" i="9"/>
  <c r="AK126" i="9"/>
  <c r="AK31" i="9"/>
  <c r="AK81" i="9"/>
  <c r="AK170" i="9"/>
  <c r="AK153" i="9"/>
  <c r="AK51" i="9"/>
  <c r="AK198" i="9"/>
  <c r="AK138" i="9"/>
  <c r="AK96" i="9"/>
  <c r="AK38" i="9"/>
  <c r="AK161" i="9"/>
  <c r="AK142" i="9"/>
  <c r="AK111" i="9"/>
  <c r="AK146" i="9"/>
  <c r="AK44" i="9"/>
  <c r="AK140" i="9"/>
  <c r="AK82" i="9"/>
  <c r="AK18" i="9"/>
  <c r="AK169" i="9"/>
  <c r="AK114" i="9"/>
  <c r="AK75" i="9"/>
  <c r="AK21" i="9"/>
  <c r="AK206" i="9"/>
  <c r="AK189" i="9"/>
  <c r="AK176" i="9"/>
  <c r="AK136" i="9"/>
  <c r="AK14" i="9"/>
  <c r="AK143" i="9"/>
  <c r="AK204" i="9"/>
  <c r="AK167" i="9"/>
  <c r="AK131" i="9"/>
  <c r="AK73" i="9"/>
  <c r="AK65" i="9"/>
  <c r="AK52" i="9"/>
  <c r="AK154" i="9"/>
  <c r="AK110" i="9"/>
  <c r="AK93" i="9"/>
  <c r="AK188" i="9"/>
  <c r="AK90" i="9"/>
  <c r="AK26" i="9"/>
  <c r="AK13" i="9"/>
  <c r="AK150" i="9"/>
  <c r="AK86" i="9"/>
  <c r="AK77" i="9"/>
  <c r="AK194" i="9"/>
  <c r="AK28" i="9"/>
  <c r="AK203" i="9"/>
  <c r="AK190" i="9"/>
  <c r="AK43" i="9"/>
  <c r="AK100" i="9"/>
  <c r="AK88" i="9"/>
  <c r="AK173" i="9"/>
  <c r="AK71" i="9"/>
  <c r="AK62" i="9"/>
  <c r="AK193" i="9"/>
  <c r="AK187" i="9"/>
  <c r="AK149" i="9"/>
  <c r="AK151" i="9"/>
  <c r="AK160" i="9"/>
  <c r="AK94" i="9"/>
  <c r="AK103" i="9"/>
  <c r="AK49" i="9"/>
  <c r="AK36" i="9"/>
  <c r="AK202" i="9"/>
  <c r="AK83" i="9"/>
  <c r="AK19" i="9"/>
  <c r="AK10" i="9"/>
</calcChain>
</file>

<file path=xl/sharedStrings.xml><?xml version="1.0" encoding="utf-8"?>
<sst xmlns="http://schemas.openxmlformats.org/spreadsheetml/2006/main" count="23258" uniqueCount="2920">
  <si>
    <t>EMPLOYEE_NAME</t>
  </si>
  <si>
    <t>Work Item</t>
  </si>
  <si>
    <t>Activity</t>
  </si>
  <si>
    <t>Week Ending Date</t>
  </si>
  <si>
    <t>Total Hrs</t>
  </si>
  <si>
    <t>ILCType</t>
  </si>
  <si>
    <t>US/INDIA</t>
  </si>
  <si>
    <t>On/Offshore</t>
  </si>
  <si>
    <t>Billing Type</t>
  </si>
  <si>
    <t>Category</t>
  </si>
  <si>
    <t>BAM</t>
  </si>
  <si>
    <t>APP AREA</t>
  </si>
  <si>
    <t>Business Area</t>
  </si>
  <si>
    <t>Month</t>
  </si>
  <si>
    <t>Quarter</t>
  </si>
  <si>
    <t>DM</t>
  </si>
  <si>
    <t>ASM</t>
  </si>
  <si>
    <t>ASD</t>
  </si>
  <si>
    <t>WR #</t>
  </si>
  <si>
    <t>Is Ticket ?</t>
  </si>
  <si>
    <t>Billiable?</t>
  </si>
  <si>
    <t>CTC WR</t>
  </si>
  <si>
    <t>IGNITE WR</t>
  </si>
  <si>
    <t>BASE/Staff Aug</t>
  </si>
  <si>
    <t>Planned Hours</t>
  </si>
  <si>
    <t>Billable?</t>
  </si>
  <si>
    <t>Remarks</t>
  </si>
  <si>
    <t>CTC/RTC</t>
  </si>
  <si>
    <t>Demand Type</t>
  </si>
  <si>
    <t>WR Description</t>
  </si>
  <si>
    <t>Cost Center</t>
  </si>
  <si>
    <t>Category 2</t>
  </si>
  <si>
    <t>OnOffLanded</t>
  </si>
  <si>
    <t>Tower</t>
  </si>
  <si>
    <t>Latest Modified Time</t>
  </si>
  <si>
    <t>ASM (ITWR)</t>
  </si>
  <si>
    <t>ASD (ITWR)</t>
  </si>
  <si>
    <t>ITWR Actuals</t>
  </si>
  <si>
    <t>Account ID</t>
  </si>
  <si>
    <t>Work Item ID</t>
  </si>
  <si>
    <t>Work Item Description</t>
  </si>
  <si>
    <t>On/ Off shore</t>
  </si>
  <si>
    <t>Application</t>
  </si>
  <si>
    <t>Business Area Manager</t>
  </si>
  <si>
    <t>Delivery Manager</t>
  </si>
  <si>
    <t>78-Landed BA-SE Offshore</t>
  </si>
  <si>
    <t>FFIC Account Team</t>
  </si>
  <si>
    <t>00-Maintenance Onshore</t>
  </si>
  <si>
    <t>Jyothi Pai</t>
  </si>
  <si>
    <t>01-Maintenance Offshore</t>
  </si>
  <si>
    <t>10-Enhancement Onshore</t>
  </si>
  <si>
    <t>11-Enhancement Offshore</t>
  </si>
  <si>
    <t>51-Preventative Maint. Offshore</t>
  </si>
  <si>
    <t>53-Knowledge Transfer/Training Onshore</t>
  </si>
  <si>
    <t>54-Knowledge Transfer/Training Offshore</t>
  </si>
  <si>
    <t>04-Phase Zero Offshore</t>
  </si>
  <si>
    <t>50-Preventative Maint. Onshore</t>
  </si>
  <si>
    <t>65-Bench Hours Offshore</t>
  </si>
  <si>
    <t>93-Mgmt Offshore (OH)</t>
  </si>
  <si>
    <t>64-Bench Hours Onshore</t>
  </si>
  <si>
    <t>92-Mgmt Onshore (OH)</t>
  </si>
  <si>
    <t>06-General Technical Work Onshore</t>
  </si>
  <si>
    <t>Savitha Gurumoorthy</t>
  </si>
  <si>
    <t>Personal</t>
  </si>
  <si>
    <t>Adele M. Scotto</t>
  </si>
  <si>
    <t>63-AJS, BUNDL, BMC-ISV Offshore</t>
  </si>
  <si>
    <t>83-GBS - CTI - Offshore</t>
  </si>
  <si>
    <t xml:space="preserve">59-Special Projects Onshore </t>
  </si>
  <si>
    <t>03-Phase Zero Onshore</t>
  </si>
  <si>
    <t>77-Landed BA-SE Onshore</t>
  </si>
  <si>
    <t>34-Initiatives Offshore</t>
  </si>
  <si>
    <t>DR Exercise Offshore</t>
  </si>
  <si>
    <t>DR Exercise Onshore</t>
  </si>
  <si>
    <t>95-UserID Access provisioning Offshore</t>
  </si>
  <si>
    <t xml:space="preserve">64-Bench Hours Onshore </t>
  </si>
  <si>
    <t>56-Meetings/Conference Calls Offshore</t>
  </si>
  <si>
    <t xml:space="preserve">60-Special Projects Offshore </t>
  </si>
  <si>
    <t>07-General Technical work Offshore</t>
  </si>
  <si>
    <t>Manash M Dutta</t>
  </si>
  <si>
    <t>94-UserID Access provisioning Onshore</t>
  </si>
  <si>
    <t>Funding Type</t>
  </si>
  <si>
    <t>Maintenance</t>
  </si>
  <si>
    <t>CTC</t>
  </si>
  <si>
    <t>AVAUNH</t>
  </si>
  <si>
    <t>AVCLF8</t>
  </si>
  <si>
    <t>AVDVV7</t>
  </si>
  <si>
    <t>AVFL6C</t>
  </si>
  <si>
    <t>AVGEGV</t>
  </si>
  <si>
    <t>AVGG5T</t>
  </si>
  <si>
    <t>AVGPMT</t>
  </si>
  <si>
    <t>AVG38J</t>
  </si>
  <si>
    <t>AVG4LE</t>
  </si>
  <si>
    <t>AVHNLU</t>
  </si>
  <si>
    <t>AVH7TY</t>
  </si>
  <si>
    <t>AVJM68</t>
  </si>
  <si>
    <t>C-E6EX</t>
  </si>
  <si>
    <t>C-JN70</t>
  </si>
  <si>
    <t>0G5098</t>
  </si>
  <si>
    <t>00223M</t>
  </si>
  <si>
    <t>00232J</t>
  </si>
  <si>
    <t>00274E</t>
  </si>
  <si>
    <t>00318U</t>
  </si>
  <si>
    <t>00318Y</t>
  </si>
  <si>
    <t>00366P</t>
  </si>
  <si>
    <t>00543U</t>
  </si>
  <si>
    <t>0064C8</t>
  </si>
  <si>
    <t>00646R</t>
  </si>
  <si>
    <t>00689P</t>
  </si>
  <si>
    <t>00704V</t>
  </si>
  <si>
    <t>00767G</t>
  </si>
  <si>
    <t>00984K</t>
  </si>
  <si>
    <t>01096K</t>
  </si>
  <si>
    <t>01129I</t>
  </si>
  <si>
    <t>01210M</t>
  </si>
  <si>
    <t>01216M</t>
  </si>
  <si>
    <t>01217L</t>
  </si>
  <si>
    <t>01262U</t>
  </si>
  <si>
    <t>01428H</t>
  </si>
  <si>
    <t>01614T</t>
  </si>
  <si>
    <t>01616C</t>
  </si>
  <si>
    <t>01736T</t>
  </si>
  <si>
    <t>01782S</t>
  </si>
  <si>
    <t>01804O</t>
  </si>
  <si>
    <t>01864L</t>
  </si>
  <si>
    <t>02003A</t>
  </si>
  <si>
    <t>02043Q</t>
  </si>
  <si>
    <t>02139F</t>
  </si>
  <si>
    <t>02146R</t>
  </si>
  <si>
    <t>02180V</t>
  </si>
  <si>
    <t>02184J</t>
  </si>
  <si>
    <t>02218W</t>
  </si>
  <si>
    <t>02220H</t>
  </si>
  <si>
    <t>02282G</t>
  </si>
  <si>
    <t>02375A</t>
  </si>
  <si>
    <t>02389A</t>
  </si>
  <si>
    <t>02490C</t>
  </si>
  <si>
    <t>02726B</t>
  </si>
  <si>
    <t>02737T</t>
  </si>
  <si>
    <t>03142I</t>
  </si>
  <si>
    <t>03191I</t>
  </si>
  <si>
    <t>03452I</t>
  </si>
  <si>
    <t>03576F</t>
  </si>
  <si>
    <t>03583Y</t>
  </si>
  <si>
    <t>03589I</t>
  </si>
  <si>
    <t>03688X</t>
  </si>
  <si>
    <t>03849T</t>
  </si>
  <si>
    <t>03951M</t>
  </si>
  <si>
    <t>03957P</t>
  </si>
  <si>
    <t>04161F</t>
  </si>
  <si>
    <t>04191U</t>
  </si>
  <si>
    <t>04247C</t>
  </si>
  <si>
    <t>04321N</t>
  </si>
  <si>
    <t>04321Q</t>
  </si>
  <si>
    <t>04337N</t>
  </si>
  <si>
    <t>04356O</t>
  </si>
  <si>
    <t>04377O</t>
  </si>
  <si>
    <t>04480A</t>
  </si>
  <si>
    <t>04544A</t>
  </si>
  <si>
    <t>04798M</t>
  </si>
  <si>
    <t>04808L</t>
  </si>
  <si>
    <t>04810K</t>
  </si>
  <si>
    <t>04813R</t>
  </si>
  <si>
    <t>04828T</t>
  </si>
  <si>
    <t>04998V</t>
  </si>
  <si>
    <t>05060M</t>
  </si>
  <si>
    <t>05061M</t>
  </si>
  <si>
    <t>05123K</t>
  </si>
  <si>
    <t>05146P</t>
  </si>
  <si>
    <t>05205C</t>
  </si>
  <si>
    <t>05227N</t>
  </si>
  <si>
    <t>05331Q</t>
  </si>
  <si>
    <t>05352Z</t>
  </si>
  <si>
    <t>05381K</t>
  </si>
  <si>
    <t>05564F</t>
  </si>
  <si>
    <t>05567Q</t>
  </si>
  <si>
    <t>05599S</t>
  </si>
  <si>
    <t>05636V</t>
  </si>
  <si>
    <t>05659S</t>
  </si>
  <si>
    <t>05766H</t>
  </si>
  <si>
    <t>05946Q</t>
  </si>
  <si>
    <t>05959I</t>
  </si>
  <si>
    <t>05981O</t>
  </si>
  <si>
    <t>05998C</t>
  </si>
  <si>
    <t>06030C</t>
  </si>
  <si>
    <t>06082T</t>
  </si>
  <si>
    <t>06089Y</t>
  </si>
  <si>
    <t>06171D</t>
  </si>
  <si>
    <t>06211K</t>
  </si>
  <si>
    <t>06220S</t>
  </si>
  <si>
    <t>06221K</t>
  </si>
  <si>
    <t>06507K</t>
  </si>
  <si>
    <t>06555G</t>
  </si>
  <si>
    <t>06557K</t>
  </si>
  <si>
    <t>06557L</t>
  </si>
  <si>
    <t>06654N</t>
  </si>
  <si>
    <t>06654Q</t>
  </si>
  <si>
    <t>06657Q</t>
  </si>
  <si>
    <t>06705Q</t>
  </si>
  <si>
    <t>06706U</t>
  </si>
  <si>
    <t>06707S</t>
  </si>
  <si>
    <t>07159N</t>
  </si>
  <si>
    <t>07508G</t>
  </si>
  <si>
    <t>07731A</t>
  </si>
  <si>
    <t>07825F</t>
  </si>
  <si>
    <t>08059T</t>
  </si>
  <si>
    <t>08707T</t>
  </si>
  <si>
    <t>09114E</t>
  </si>
  <si>
    <t>09119I</t>
  </si>
  <si>
    <t>09189P</t>
  </si>
  <si>
    <t>09193L</t>
  </si>
  <si>
    <t>09195D</t>
  </si>
  <si>
    <t>09478C</t>
  </si>
  <si>
    <t>09813G</t>
  </si>
  <si>
    <t>2D7028</t>
  </si>
  <si>
    <t>3G3738</t>
  </si>
  <si>
    <t>4G5188</t>
  </si>
  <si>
    <t>5G9774</t>
  </si>
  <si>
    <t>6A3193</t>
  </si>
  <si>
    <t>N</t>
  </si>
  <si>
    <t>ShiftDetails</t>
  </si>
  <si>
    <t>INC0 CHECK</t>
  </si>
  <si>
    <t>INC1 CHECK</t>
  </si>
  <si>
    <t>INC2 CHECK</t>
  </si>
  <si>
    <t>INC3 CHECK</t>
  </si>
  <si>
    <t>INC4 CHECK</t>
  </si>
  <si>
    <t>INC 0Check</t>
  </si>
  <si>
    <t>INC 1Check</t>
  </si>
  <si>
    <t>Request #</t>
  </si>
  <si>
    <t>Primary Resource Manager</t>
  </si>
  <si>
    <t>Primary Director</t>
  </si>
  <si>
    <t>Last Mofified Time with sec</t>
  </si>
  <si>
    <t>RTC WR</t>
  </si>
  <si>
    <t>13-Enhancement Offshore Bench</t>
  </si>
  <si>
    <t>12-Enhancement Onshore Bench</t>
  </si>
  <si>
    <t>Colour Indication</t>
  </si>
  <si>
    <t>Manual Entry from ILC dump</t>
  </si>
  <si>
    <t>Fully Macro based columns</t>
  </si>
  <si>
    <t>Formulized Columns</t>
  </si>
  <si>
    <t>Group</t>
  </si>
  <si>
    <t>Others</t>
  </si>
  <si>
    <t>Enhancement</t>
  </si>
  <si>
    <t>Enhancement Bench</t>
  </si>
  <si>
    <t>Employee Details</t>
  </si>
  <si>
    <t>Workitem Details</t>
  </si>
  <si>
    <t>Billing Details</t>
  </si>
  <si>
    <t>Clocking Details</t>
  </si>
  <si>
    <t>Employee ID</t>
  </si>
  <si>
    <t>Employee Notes ID</t>
  </si>
  <si>
    <t>Tower Name</t>
  </si>
  <si>
    <t>Region</t>
  </si>
  <si>
    <t>Location</t>
  </si>
  <si>
    <t>LB</t>
  </si>
  <si>
    <t>EL</t>
  </si>
  <si>
    <t>EM</t>
  </si>
  <si>
    <t>ES</t>
  </si>
  <si>
    <t>EN</t>
  </si>
  <si>
    <t>PM</t>
  </si>
  <si>
    <t>MG</t>
  </si>
  <si>
    <t>GM</t>
  </si>
  <si>
    <t>MN</t>
  </si>
  <si>
    <t>KT</t>
  </si>
  <si>
    <t>BN</t>
  </si>
  <si>
    <t>W0</t>
  </si>
  <si>
    <t>TM</t>
  </si>
  <si>
    <t>GT</t>
  </si>
  <si>
    <t>PE</t>
  </si>
  <si>
    <t>JS</t>
  </si>
  <si>
    <t>SN</t>
  </si>
  <si>
    <t>Regular</t>
  </si>
  <si>
    <t>Standby</t>
  </si>
  <si>
    <t>Shift</t>
  </si>
  <si>
    <t>Overtime</t>
  </si>
  <si>
    <t>Total</t>
  </si>
  <si>
    <t>Rishi Shekhar1/India/IBM</t>
  </si>
  <si>
    <t>MF PI and CF</t>
  </si>
  <si>
    <t>IBM India-Offshore</t>
  </si>
  <si>
    <t>Bangalore</t>
  </si>
  <si>
    <t>Arvind D Gopalakrishna/India/IBM</t>
  </si>
  <si>
    <t>Open System</t>
  </si>
  <si>
    <t>Tamilselvan 10/India/Contr/IBM</t>
  </si>
  <si>
    <t>Gokul Methencheri/India/IBM</t>
  </si>
  <si>
    <t>Kumari Rupanjali/India/IBM</t>
  </si>
  <si>
    <t>Vijai Selvasekaran/India/IBM</t>
  </si>
  <si>
    <t>IMS and FN</t>
  </si>
  <si>
    <t>BI and RM</t>
  </si>
  <si>
    <t>Ravi Kiran Yedida/India/Contr/IBM</t>
  </si>
  <si>
    <t>Shaily Sharma/India/IBM</t>
  </si>
  <si>
    <t>Kavita Chandak/India/IBM</t>
  </si>
  <si>
    <t>Nithin Edathiruthikaran/India/IBM</t>
  </si>
  <si>
    <t>Sachin P Ostawal/India/IBM</t>
  </si>
  <si>
    <t>Saswata Bose/India/IBM</t>
  </si>
  <si>
    <t>Greeshma Varghese/India/IBM</t>
  </si>
  <si>
    <t>Arunkumar N Kumaraswamy/India/IBM</t>
  </si>
  <si>
    <t>Chandana M Guttakinda/India/IBM</t>
  </si>
  <si>
    <t>Lourdes Look/San Francisco/IBM</t>
  </si>
  <si>
    <t>IBM US</t>
  </si>
  <si>
    <t>Madhusree N Pudi/India/IBM</t>
  </si>
  <si>
    <t>Swetha Chitrapu/India/Contr/IBM</t>
  </si>
  <si>
    <t>Pooja Anand3/India/IBM</t>
  </si>
  <si>
    <t>Anurupa Bandyopadhyay/India/IBM</t>
  </si>
  <si>
    <t>Harikrishna Purushotham/India/IBM</t>
  </si>
  <si>
    <t>PMO</t>
  </si>
  <si>
    <t>Teja K Kollala/India/IBM</t>
  </si>
  <si>
    <t>Manjula Ct/India/IBM</t>
  </si>
  <si>
    <t>Prasad P Naik/India/IBM</t>
  </si>
  <si>
    <t>IBM India-Onshore</t>
  </si>
  <si>
    <t>Sangeetha Ch/India/IBM</t>
  </si>
  <si>
    <t>Mahalakshmi B1/India/IBM</t>
  </si>
  <si>
    <t>Swarnalata Patel/India/IBM</t>
  </si>
  <si>
    <t>Abhishek Dwivedi8/India/IBM</t>
  </si>
  <si>
    <t>Payal Arya1/India/IBM</t>
  </si>
  <si>
    <t>Santhosh Kumar M01/India/Contr/IBM</t>
  </si>
  <si>
    <t>Supreeth Vankadari/India/IBM</t>
  </si>
  <si>
    <t>Manjunath Hb05/India/Contr/IBM</t>
  </si>
  <si>
    <t>Kamrun N Ali/India/IBM</t>
  </si>
  <si>
    <t>Tejashree Bhat/India/IBM</t>
  </si>
  <si>
    <t>Sangeeta Behera/India/IBM</t>
  </si>
  <si>
    <t>Battireddygari Redddy/India/IBM</t>
  </si>
  <si>
    <t>Kunal Mathur/India/IBM</t>
  </si>
  <si>
    <t>Subhajit Bhattacharya1/India/IBM</t>
  </si>
  <si>
    <t>Vaibhav Khetan/India/IBM</t>
  </si>
  <si>
    <t>Smitha Katta/India/IBM</t>
  </si>
  <si>
    <t>Mahalingam Bhaskaran/India/IBM</t>
  </si>
  <si>
    <t>Karthik Venkata Kopparapu/India/Contr/IBM</t>
  </si>
  <si>
    <t>Prakash Ravichandran1/India/IBM</t>
  </si>
  <si>
    <t>Elby Poulose/India/IBM</t>
  </si>
  <si>
    <t>Jyothisree P12/India/IBM</t>
  </si>
  <si>
    <t>Aditya P Dutta/India/IBM</t>
  </si>
  <si>
    <t>Padma P Mariappan/India/IBM</t>
  </si>
  <si>
    <t>Anusha G1/India/IBM</t>
  </si>
  <si>
    <t>Nagaraja Km1/India/IBM</t>
  </si>
  <si>
    <t>Varadaraj Muthu/India/IBM</t>
  </si>
  <si>
    <t>Abarna Sengottaiyan/India/IBM</t>
  </si>
  <si>
    <t>Ravi Krishnappa/India/IBM</t>
  </si>
  <si>
    <t>Zakhee Ahmed Shaik37/India/Contr/IBM</t>
  </si>
  <si>
    <t>Gourab B Mitra/India/IBM</t>
  </si>
  <si>
    <t>Venkata Sk Nukala/India/IBM</t>
  </si>
  <si>
    <t>Prakash Varadachari/India/IBM</t>
  </si>
  <si>
    <t>Megha Paithaty/India/IBM</t>
  </si>
  <si>
    <t>Poovizhi R2/India/IBM</t>
  </si>
  <si>
    <t>Ankita 12/India/IBM</t>
  </si>
  <si>
    <t>Ananthi Kiruthiga/India/IBM</t>
  </si>
  <si>
    <t>Karthik Kumar8/India/IBM</t>
  </si>
  <si>
    <t>Michael M James/Lansing/IBM</t>
  </si>
  <si>
    <t>Rahil Siddiqui/India/IBM</t>
  </si>
  <si>
    <t>Sujitha C2/India/IBM</t>
  </si>
  <si>
    <t>Shruthi J1/India/IBM</t>
  </si>
  <si>
    <t>Namana Udupa/India/IBM</t>
  </si>
  <si>
    <t>Mamatha E1/India/IBM</t>
  </si>
  <si>
    <t>Jackline Julia/India/IBM</t>
  </si>
  <si>
    <t>Priyadarshi Samal/India/IBM</t>
  </si>
  <si>
    <t>Santosh Kumar26/India/IBM</t>
  </si>
  <si>
    <t>Khaja Mohammad/India/IBM</t>
  </si>
  <si>
    <t>Bhamila A1/India/IBM</t>
  </si>
  <si>
    <t>Sweta Yadav/India/IBM</t>
  </si>
  <si>
    <t>Mark D Schwartz/Bethesda/IBM</t>
  </si>
  <si>
    <t>Non-ADM Team</t>
  </si>
  <si>
    <t>Chandrakala Nagaraj/India/IBM</t>
  </si>
  <si>
    <t>Vinitha Lv Kumar/India/IBM</t>
  </si>
  <si>
    <t>Aparna Mohan1/India/IBM</t>
  </si>
  <si>
    <t>Gayathri Shetty/India/IBM</t>
  </si>
  <si>
    <t>Poornima R3/India/IBM</t>
  </si>
  <si>
    <t>Pradip Anand/India/IBM</t>
  </si>
  <si>
    <t>Anubhuti Jain/India/IBM</t>
  </si>
  <si>
    <t>Susmita D Ankireddypalli/India/IBM</t>
  </si>
  <si>
    <t>Nareshkumar Potnuru/India/IBM</t>
  </si>
  <si>
    <t>Subrahmanya Kovvuri/Santa Rosa/Contr/IBM</t>
  </si>
  <si>
    <t>Pramod Narahari/India/IBM</t>
  </si>
  <si>
    <t>Matly Thulasi/India/IBM</t>
  </si>
  <si>
    <t>Prudhvi R Bhoja/India/IBM</t>
  </si>
  <si>
    <t>Harish Nagaraj/India/IBM</t>
  </si>
  <si>
    <t>Ranjith Kumar 865/India/Contr/IBM</t>
  </si>
  <si>
    <t>Ravi K Desai1/India/IBM</t>
  </si>
  <si>
    <t>Swapna Madhan/India/IBM</t>
  </si>
  <si>
    <t>Chaitanya Annadatha/India/IBM</t>
  </si>
  <si>
    <t>Preethi Gonuguntla/India/IBM</t>
  </si>
  <si>
    <t>Ram Subramanian/India/IBM</t>
  </si>
  <si>
    <t>Manash M Dutta/India/IBM</t>
  </si>
  <si>
    <t>S Suresh Kumar/India/IBM</t>
  </si>
  <si>
    <t>Naga S Solasa/India/IBM</t>
  </si>
  <si>
    <t>Pushpa Mopuru1/India/IBM</t>
  </si>
  <si>
    <t>Aneez Ak Rehman1/India/IBM</t>
  </si>
  <si>
    <t>Saravanan Palanivel/India/IBM</t>
  </si>
  <si>
    <t>Srutiranjan Praharaj/India/IBM</t>
  </si>
  <si>
    <t>G V Kishore/India/IBM</t>
  </si>
  <si>
    <t>Navin K Dharmalingam/India/IBM</t>
  </si>
  <si>
    <t>Nazeem Sirajudeen/India/IBM</t>
  </si>
  <si>
    <t>Trilok Kumar1/India/IBM</t>
  </si>
  <si>
    <t>Shiojee Singh/India/IBM</t>
  </si>
  <si>
    <t>Manohar P2/India/Contr/IBM</t>
  </si>
  <si>
    <t>Kiran Ukkali/India/IBM</t>
  </si>
  <si>
    <t>Tanuja R12/India/IBM</t>
  </si>
  <si>
    <t>Tasmiya Kaleem/India/IBM</t>
  </si>
  <si>
    <t>Sathyanarayana V Sripada/India/IBM</t>
  </si>
  <si>
    <t>Basavaraj G12/India/IBM</t>
  </si>
  <si>
    <t>Sathish Murugachari/India/IBM</t>
  </si>
  <si>
    <t>Sarth Pk Kumar/India/IBM</t>
  </si>
  <si>
    <t>Payoj Yadav/Armonk/IBM</t>
  </si>
  <si>
    <t>Suma C Shastry/India/IBM</t>
  </si>
  <si>
    <t>Venkata R Pagidi/India/IBM</t>
  </si>
  <si>
    <t>Sanjay Upadhyay1/India/IBM</t>
  </si>
  <si>
    <t>Ponkumar Paramaraj02/India/Contr/IBM</t>
  </si>
  <si>
    <t>Sriram Lakshmanan/India/IBM</t>
  </si>
  <si>
    <t>Bindu Avaceti/India/IBM</t>
  </si>
  <si>
    <t>Nayan J Talukdar1/India/IBM</t>
  </si>
  <si>
    <t>Venkatesh Kumaraswamy/India/IBM</t>
  </si>
  <si>
    <t>Dangeti Vamsi/India/IBM</t>
  </si>
  <si>
    <t>Lingesh Rampur/India/IBM</t>
  </si>
  <si>
    <t>Divakar S 1/India/Contr/IBM</t>
  </si>
  <si>
    <t>Padmanabha Gupta/India/IBM</t>
  </si>
  <si>
    <t>Satinder Saini/India/IBM</t>
  </si>
  <si>
    <t>Venugopal R Kudumula/India/IBM</t>
  </si>
  <si>
    <t>Vipin Vijay/India/IBM</t>
  </si>
  <si>
    <t>Praveen R Haranahallisarjanarao/India/IBM</t>
  </si>
  <si>
    <t>Subhashini Subramanian1/India/IBM</t>
  </si>
  <si>
    <t>Rahul Soman/India/IBM</t>
  </si>
  <si>
    <t>Sandeepa Satyanarayana/India/IBM</t>
  </si>
  <si>
    <t>Satish M Satish/India/IBM</t>
  </si>
  <si>
    <t>Anand K Koka/India/IBM</t>
  </si>
  <si>
    <t>Ajay Karthikeyan/India/IBM</t>
  </si>
  <si>
    <t>Jyothi Pai/India/IBM</t>
  </si>
  <si>
    <t>Nishanth Gc/India/IBM</t>
  </si>
  <si>
    <t>Saptarshi Choudhury/India/IBM</t>
  </si>
  <si>
    <t>Anish M Soman/India/IBM</t>
  </si>
  <si>
    <t>Sunil K Patel/India/IBM</t>
  </si>
  <si>
    <t>Chandrapraba Palaniswamy/India/IBM</t>
  </si>
  <si>
    <t>Arun M Abraham/India/IBM</t>
  </si>
  <si>
    <t>Santosh Y Khot/India/IBM</t>
  </si>
  <si>
    <t>Pavan K Surabi/India/IBM</t>
  </si>
  <si>
    <t>Tridib Deka1/India/IBM</t>
  </si>
  <si>
    <t>Ron McKissick/Santa Rosa/IBM</t>
  </si>
  <si>
    <t>Sagar Sable/India/IBM</t>
  </si>
  <si>
    <t>Shalu Choudhary/India/IBM</t>
  </si>
  <si>
    <t>Jatin Behera/India/IBM</t>
  </si>
  <si>
    <t>Sudhakar Jana/India/IBM</t>
  </si>
  <si>
    <t>Sandhya Ps/India/IBM</t>
  </si>
  <si>
    <t>Gowtham P1/India/IBM</t>
  </si>
  <si>
    <t>Samundeeswari S1/India/IBM</t>
  </si>
  <si>
    <t>Kothai Lakshminarayanaan/India/IBM</t>
  </si>
  <si>
    <t>Prathiba M1/India/IBM</t>
  </si>
  <si>
    <t>Basna Jaisingh/India/IBM</t>
  </si>
  <si>
    <t>Shivam Tambi/India/IBM</t>
  </si>
  <si>
    <t>Sangeetha N2/India/IBM</t>
  </si>
  <si>
    <t>Swosti Nayak/India/IBM</t>
  </si>
  <si>
    <t>Chalumuri Mythili/India/IBM</t>
  </si>
  <si>
    <t>Gondu L Prasanna/India/IBM</t>
  </si>
  <si>
    <t>Venkata N Divi/India/IBM</t>
  </si>
  <si>
    <t>Savitri Rani/India/IBM</t>
  </si>
  <si>
    <t>Jayarama Gudipati/India/IBM</t>
  </si>
  <si>
    <t>Shruti Misra/India/IBM</t>
  </si>
  <si>
    <t>Shereen Dsouza/India/IBM</t>
  </si>
  <si>
    <t>Manjupriya Abkari/India/IBM</t>
  </si>
  <si>
    <t>Harmandeep K Ranota/India/IBM</t>
  </si>
  <si>
    <t>Krishna Raul/India/IBM</t>
  </si>
  <si>
    <t>Monami Deb/India/IBM</t>
  </si>
  <si>
    <t>Mudita Parihar/India/IBM</t>
  </si>
  <si>
    <t>Sonali Ss Padhi/India/IBM</t>
  </si>
  <si>
    <t>Ritika Srivastava 3/India/Contr/IBM</t>
  </si>
  <si>
    <t>Vinodh Chandradhas/San Francisco/IBM</t>
  </si>
  <si>
    <t>Samir Gohel1/India/IBM</t>
  </si>
  <si>
    <t>Somesh Ramasuraiah/India/IBM</t>
  </si>
  <si>
    <t>Iynapurapu Sayikiran/India/IBM</t>
  </si>
  <si>
    <t>Manjunath S Sastapure/India/IBM</t>
  </si>
  <si>
    <t>Harini Pushanamurthy1/India/IBM</t>
  </si>
  <si>
    <t>08006U</t>
  </si>
  <si>
    <t>Yamna L Prasanna/India/IBM</t>
  </si>
  <si>
    <t>08025W</t>
  </si>
  <si>
    <t>Swaroop Mu Ganesh/India/IBM</t>
  </si>
  <si>
    <t>07999Z</t>
  </si>
  <si>
    <t>Padilam Pavani/India/IBM</t>
  </si>
  <si>
    <t>07999Y</t>
  </si>
  <si>
    <t>Nukala Anusha/India/IBM</t>
  </si>
  <si>
    <t>Workitem Details 1</t>
  </si>
  <si>
    <t>workitem 1</t>
  </si>
  <si>
    <t>workitem 2</t>
  </si>
  <si>
    <t>Request Title</t>
  </si>
  <si>
    <t>COO Intake #</t>
  </si>
  <si>
    <t>Created By</t>
  </si>
  <si>
    <t>Request For</t>
  </si>
  <si>
    <t>Business/IT SME</t>
  </si>
  <si>
    <t>Date Created</t>
  </si>
  <si>
    <t>Date Completed</t>
  </si>
  <si>
    <t>Completed By</t>
  </si>
  <si>
    <t>WorkType</t>
  </si>
  <si>
    <t>Cost Center for Allocation Costs</t>
  </si>
  <si>
    <t>Vendor Classification</t>
  </si>
  <si>
    <t>Primary Vendor</t>
  </si>
  <si>
    <t>Overall Status Indicator</t>
  </si>
  <si>
    <t>Vendor Total Effort Hours (Estimated)</t>
  </si>
  <si>
    <t>Vendor Total Effort Hours (Actual)</t>
  </si>
  <si>
    <t>PCR's Total Effort Hours (Estimated)</t>
  </si>
  <si>
    <t>PCR's Total Effort Hours (Actual)</t>
  </si>
  <si>
    <t>Total Estimated Hours</t>
  </si>
  <si>
    <t>Total Actual Hours</t>
  </si>
  <si>
    <t>Need to Open FFIC ILC Report.Xlsx</t>
  </si>
  <si>
    <t>WR/INC/DEF</t>
  </si>
  <si>
    <t>02420Z</t>
  </si>
  <si>
    <t>05805S</t>
  </si>
  <si>
    <t>03076H</t>
  </si>
  <si>
    <t>Amita Sahu/India/IBM</t>
  </si>
  <si>
    <t>Michael Buenaventura/Oakland/Contr/IBM</t>
  </si>
  <si>
    <t>Suneetha Penmethsa/India/IBM</t>
  </si>
  <si>
    <t>Umesh K Nanjunda/India/IBM</t>
  </si>
  <si>
    <t>Vamshidhar Kudikala/India/IBM</t>
  </si>
  <si>
    <t>Work Type</t>
  </si>
  <si>
    <t>Wortype 2</t>
  </si>
  <si>
    <t>AVJXME</t>
  </si>
  <si>
    <t>AVJXSW</t>
  </si>
  <si>
    <t>02227Z</t>
  </si>
  <si>
    <t>09701C</t>
  </si>
  <si>
    <t>AVJXTW</t>
  </si>
  <si>
    <t>01119W</t>
  </si>
  <si>
    <t>02079Q</t>
  </si>
  <si>
    <t>05249W</t>
  </si>
  <si>
    <t>05551T</t>
  </si>
  <si>
    <t>09614K</t>
  </si>
  <si>
    <t>07219Q</t>
  </si>
  <si>
    <t>09216P</t>
  </si>
  <si>
    <t>09283Q</t>
  </si>
  <si>
    <t>Amrutha V Vemula/India/IBM</t>
  </si>
  <si>
    <t>Annangi Santosh13/India/Contr/IBM</t>
  </si>
  <si>
    <t>Archana Chimankar/India/IBM</t>
  </si>
  <si>
    <t>Chakradhar Angari/India/IBM</t>
  </si>
  <si>
    <t>Disha Chhipa/India/IBM</t>
  </si>
  <si>
    <t>Douglas Couch/Cincinnati/IBM</t>
  </si>
  <si>
    <t>Harsha Loya/India/IBM</t>
  </si>
  <si>
    <t>Kiran Kumar Muppalla4/India/Contr/IBM</t>
  </si>
  <si>
    <t>Kiranmayi Prattipati/India/IBM</t>
  </si>
  <si>
    <t>Payel Saraf/India/IBM</t>
  </si>
  <si>
    <t>Rajyashree Ghosh/India/IBM</t>
  </si>
  <si>
    <t>Shubhra Deo/India/IBM</t>
  </si>
  <si>
    <t>Srinivasa Rao Bodepudi 12/India/Contr/IBM</t>
  </si>
  <si>
    <t>Treasa Vellanikaran/India/IBM</t>
  </si>
  <si>
    <t>Venkata Sp Chirukuri/India/IBM</t>
  </si>
  <si>
    <t>Novoto</t>
  </si>
  <si>
    <t>WFN</t>
  </si>
  <si>
    <t>WFNFILEL</t>
  </si>
  <si>
    <t>WFNFILMN</t>
  </si>
  <si>
    <t>BKIACLMN</t>
  </si>
  <si>
    <t>BKIAGIMN</t>
  </si>
  <si>
    <t>BKIAJSMN</t>
  </si>
  <si>
    <t>BKIARCBN</t>
  </si>
  <si>
    <t>BKIARCEM</t>
  </si>
  <si>
    <t>BKIARCKT</t>
  </si>
  <si>
    <t>BKIARCLB</t>
  </si>
  <si>
    <t>BKIARCMN</t>
  </si>
  <si>
    <t>BKIBIHBN</t>
  </si>
  <si>
    <t>BKIBILEM</t>
  </si>
  <si>
    <t>BKIBILLB</t>
  </si>
  <si>
    <t>BKIBILMN</t>
  </si>
  <si>
    <t>BKIBIREN</t>
  </si>
  <si>
    <t>BKIBIRKT</t>
  </si>
  <si>
    <t>BKIBIRMN</t>
  </si>
  <si>
    <t>BKICILEM</t>
  </si>
  <si>
    <t>BKICILMN</t>
  </si>
  <si>
    <t>BKICISEM</t>
  </si>
  <si>
    <t>BKICISGM</t>
  </si>
  <si>
    <t>BKICISKT</t>
  </si>
  <si>
    <t>BKICISLB</t>
  </si>
  <si>
    <t>BKICISMN</t>
  </si>
  <si>
    <t>BKICLAEL</t>
  </si>
  <si>
    <t>BKICLAEM</t>
  </si>
  <si>
    <t>BKICLAES</t>
  </si>
  <si>
    <t>BKICLAGM</t>
  </si>
  <si>
    <t>BKICLAKT</t>
  </si>
  <si>
    <t>BKICLALB</t>
  </si>
  <si>
    <t>BKICLAMN</t>
  </si>
  <si>
    <t>BKICOGLB</t>
  </si>
  <si>
    <t>BKICOGMN</t>
  </si>
  <si>
    <t>BKICOMBN</t>
  </si>
  <si>
    <t>BKICOMEM</t>
  </si>
  <si>
    <t>BKICOMES</t>
  </si>
  <si>
    <t>BKICOMLB</t>
  </si>
  <si>
    <t>BKICOMMN</t>
  </si>
  <si>
    <t>BKICOPEM</t>
  </si>
  <si>
    <t>BKICOPKT</t>
  </si>
  <si>
    <t>BKICOPMN</t>
  </si>
  <si>
    <t>BKIEASLB</t>
  </si>
  <si>
    <t>BKIEASMN</t>
  </si>
  <si>
    <t>BKIECMBN</t>
  </si>
  <si>
    <t>BKIECMEM</t>
  </si>
  <si>
    <t>BKIECMKT</t>
  </si>
  <si>
    <t>BKIECMMN</t>
  </si>
  <si>
    <t>BKIENTEM</t>
  </si>
  <si>
    <t>BKIENTKT</t>
  </si>
  <si>
    <t>BKIENTMN</t>
  </si>
  <si>
    <t>BKIEPCEM</t>
  </si>
  <si>
    <t>BKIEPCMN</t>
  </si>
  <si>
    <t>BKIFILEL</t>
  </si>
  <si>
    <t>BKIFILGM</t>
  </si>
  <si>
    <t>BKIFILKT</t>
  </si>
  <si>
    <t>BKIFILMN</t>
  </si>
  <si>
    <t>BKIGENBN</t>
  </si>
  <si>
    <t>BKIGENGM</t>
  </si>
  <si>
    <t>BKIGENGT</t>
  </si>
  <si>
    <t>BKIGENKT</t>
  </si>
  <si>
    <t>BKIGENSN</t>
  </si>
  <si>
    <t>BKIIAMEM</t>
  </si>
  <si>
    <t>BKIIAMMN</t>
  </si>
  <si>
    <t>BKIICTMN</t>
  </si>
  <si>
    <t>BKIIMSBN</t>
  </si>
  <si>
    <t>BKILITMN</t>
  </si>
  <si>
    <t>BKIMISBN</t>
  </si>
  <si>
    <t>BKIMISKT</t>
  </si>
  <si>
    <t>BKIMISMN</t>
  </si>
  <si>
    <t>BKINOTLB</t>
  </si>
  <si>
    <t>BKINOTMN</t>
  </si>
  <si>
    <t>BKIPRTEL</t>
  </si>
  <si>
    <t>BKIREPLB</t>
  </si>
  <si>
    <t>BKISAPMN</t>
  </si>
  <si>
    <t>BKISFDEN</t>
  </si>
  <si>
    <t>BKISFDMN</t>
  </si>
  <si>
    <t>BKISHRLB</t>
  </si>
  <si>
    <t>BKISPTMN</t>
  </si>
  <si>
    <t>BKISWCEL</t>
  </si>
  <si>
    <t>BKITREEM</t>
  </si>
  <si>
    <t>BKITREKT</t>
  </si>
  <si>
    <t>BKITREMN</t>
  </si>
  <si>
    <t>BKIUSRMN</t>
  </si>
  <si>
    <t>BKOACLMN</t>
  </si>
  <si>
    <t>BKOARCEM</t>
  </si>
  <si>
    <t>BKOARCLB</t>
  </si>
  <si>
    <t>BKOARCMN</t>
  </si>
  <si>
    <t>BKOCISGM</t>
  </si>
  <si>
    <t>BKOCLAES</t>
  </si>
  <si>
    <t>BKOCLALB</t>
  </si>
  <si>
    <t>BKOCLAMN</t>
  </si>
  <si>
    <t>BKOCOMES</t>
  </si>
  <si>
    <t>BKOCOMGM</t>
  </si>
  <si>
    <t>BKOECMLB</t>
  </si>
  <si>
    <t>BKOENTEM</t>
  </si>
  <si>
    <t>BKOENTGM</t>
  </si>
  <si>
    <t>BKOENTLB</t>
  </si>
  <si>
    <t>BKOENTMN</t>
  </si>
  <si>
    <t>BKOEPSE3</t>
  </si>
  <si>
    <t>BKOFILGM</t>
  </si>
  <si>
    <t>BKOGENBN</t>
  </si>
  <si>
    <t>BKOGENGM</t>
  </si>
  <si>
    <t>BKOHATEM</t>
  </si>
  <si>
    <t>BKOIAMEM</t>
  </si>
  <si>
    <t>BKOIAMGM</t>
  </si>
  <si>
    <t>BKOIAMMN</t>
  </si>
  <si>
    <t>BKOICTES</t>
  </si>
  <si>
    <t>BKOPRTGM</t>
  </si>
  <si>
    <t>BKOPRTMN</t>
  </si>
  <si>
    <t>BKOSHPLB</t>
  </si>
  <si>
    <t>BKOSWCEL</t>
  </si>
  <si>
    <t>Rahul Soman</t>
  </si>
  <si>
    <t>Need to Open WNPPT tab in FFIC ILC Report.Xlsx</t>
  </si>
  <si>
    <t>BKI</t>
  </si>
  <si>
    <t>BKO</t>
  </si>
  <si>
    <t>BKOIAMLB</t>
  </si>
  <si>
    <t>04/28/2017</t>
  </si>
  <si>
    <t>2017-04-24-00.22.10.331695</t>
  </si>
  <si>
    <t xml:space="preserve">DIVAKAR S                </t>
  </si>
  <si>
    <t xml:space="preserve">SOLUTION ENGINEER   </t>
  </si>
  <si>
    <t xml:space="preserve">MANOHAR P                </t>
  </si>
  <si>
    <t>AVKL9R</t>
  </si>
  <si>
    <t>AVLERN</t>
  </si>
  <si>
    <t>AVLF14</t>
  </si>
  <si>
    <t>AVLS9S</t>
  </si>
  <si>
    <t>00108M</t>
  </si>
  <si>
    <t>002023</t>
  </si>
  <si>
    <t>00253Q</t>
  </si>
  <si>
    <t>00261Q</t>
  </si>
  <si>
    <t>004939</t>
  </si>
  <si>
    <t>00498P</t>
  </si>
  <si>
    <t>005791</t>
  </si>
  <si>
    <t>005808</t>
  </si>
  <si>
    <t>00630U</t>
  </si>
  <si>
    <t>00647F</t>
  </si>
  <si>
    <t>0105B6</t>
  </si>
  <si>
    <t>0107F7</t>
  </si>
  <si>
    <t>01201X</t>
  </si>
  <si>
    <t>0125A2</t>
  </si>
  <si>
    <t>01375V</t>
  </si>
  <si>
    <t>01574E</t>
  </si>
  <si>
    <t>016130</t>
  </si>
  <si>
    <t>016999</t>
  </si>
  <si>
    <t>0176C8</t>
  </si>
  <si>
    <t>01764W</t>
  </si>
  <si>
    <t>0196B9</t>
  </si>
  <si>
    <t>01963V</t>
  </si>
  <si>
    <t>0215E9</t>
  </si>
  <si>
    <t>0221D8</t>
  </si>
  <si>
    <t>02258A</t>
  </si>
  <si>
    <t>02260W</t>
  </si>
  <si>
    <t>02393M</t>
  </si>
  <si>
    <t>0246B1</t>
  </si>
  <si>
    <t>025144</t>
  </si>
  <si>
    <t>0256A4</t>
  </si>
  <si>
    <t>02621Z</t>
  </si>
  <si>
    <t>02662Q</t>
  </si>
  <si>
    <t>026751</t>
  </si>
  <si>
    <t>02754R</t>
  </si>
  <si>
    <t>02754S</t>
  </si>
  <si>
    <t>0289A4</t>
  </si>
  <si>
    <t>02918Z</t>
  </si>
  <si>
    <t>03044Z</t>
  </si>
  <si>
    <t>03152Z</t>
  </si>
  <si>
    <t>031598</t>
  </si>
  <si>
    <t>03162W</t>
  </si>
  <si>
    <t>03189X</t>
  </si>
  <si>
    <t>0333A7</t>
  </si>
  <si>
    <t>03378Z</t>
  </si>
  <si>
    <t>03401Q</t>
  </si>
  <si>
    <t>03488L</t>
  </si>
  <si>
    <t>03512X</t>
  </si>
  <si>
    <t>03532F</t>
  </si>
  <si>
    <t>03547I</t>
  </si>
  <si>
    <t>0364C8</t>
  </si>
  <si>
    <t>0376E7</t>
  </si>
  <si>
    <t>03925R</t>
  </si>
  <si>
    <t>WANGENGM</t>
  </si>
  <si>
    <t>Employee Name</t>
  </si>
  <si>
    <t>Role</t>
  </si>
  <si>
    <t>On Boarding Date</t>
  </si>
  <si>
    <t># of years in Account</t>
  </si>
  <si>
    <t>Tenure in Account</t>
  </si>
  <si>
    <t>Senior BAM</t>
  </si>
  <si>
    <t>Planned Deboarding Category</t>
  </si>
  <si>
    <t>Planned Deboarding Date</t>
  </si>
  <si>
    <t>Actual Deboarding Date</t>
  </si>
  <si>
    <t>Contractor</t>
  </si>
  <si>
    <t># of Towers Tagged to</t>
  </si>
  <si>
    <t>Is Shared Practitioner under Tower 1?</t>
  </si>
  <si>
    <t>Tower 1</t>
  </si>
  <si>
    <t>EmpFTETower1</t>
  </si>
  <si>
    <t>Primary BA</t>
  </si>
  <si>
    <t>FTE Allocation</t>
  </si>
  <si>
    <t>Secondary BA</t>
  </si>
  <si>
    <t>Tertiary BA</t>
  </si>
  <si>
    <t>Tower 2</t>
  </si>
  <si>
    <t>EmpFTETower2</t>
  </si>
  <si>
    <t>Total FTE</t>
  </si>
  <si>
    <t>WR708719</t>
  </si>
  <si>
    <t>Upgrade Crop Risk Modeling Spreadsheet</t>
  </si>
  <si>
    <t>N/A</t>
  </si>
  <si>
    <t>Greg Allande/INC/FFIC</t>
  </si>
  <si>
    <t>Barry D Coday</t>
  </si>
  <si>
    <t>PRODUCT - Commercial</t>
  </si>
  <si>
    <t>Non-Regulatory Rate/Rule/Form Chg.</t>
  </si>
  <si>
    <t>Saju Bhaskaran</t>
  </si>
  <si>
    <t>Sreekala Balasubramanian/FFIC</t>
  </si>
  <si>
    <t>WR811026</t>
  </si>
  <si>
    <t>IT Commercial - EFP - Memory Allocation Error - Xenos JS9924 PDF Steps</t>
  </si>
  <si>
    <t>Douglas J Ackerman/FFIC</t>
  </si>
  <si>
    <t>Douglas J Ackerman</t>
  </si>
  <si>
    <t>IBM</t>
  </si>
  <si>
    <t>Linda J. Richardson</t>
  </si>
  <si>
    <t>Dana D. Smith</t>
  </si>
  <si>
    <t>Vasudevan Srinivasan</t>
  </si>
  <si>
    <t>Terry Hedger</t>
  </si>
  <si>
    <t>Amado Bituin</t>
  </si>
  <si>
    <t>Sridhar Ramamurthy</t>
  </si>
  <si>
    <t>Crystal Romano</t>
  </si>
  <si>
    <t>Peter Rowe</t>
  </si>
  <si>
    <t>Dennis G. Bosman</t>
  </si>
  <si>
    <t>Lawrence Frank</t>
  </si>
  <si>
    <t>Kimberly Hale</t>
  </si>
  <si>
    <t>Amado E. Bituin Jr</t>
  </si>
  <si>
    <t>Rick Alvarez</t>
  </si>
  <si>
    <t>John Pallo</t>
  </si>
  <si>
    <t>Sreekala Balasubramanian</t>
  </si>
  <si>
    <t>Ron Gilmour</t>
  </si>
  <si>
    <t>Noha Salama</t>
  </si>
  <si>
    <t>Melody J Pereira</t>
  </si>
  <si>
    <t>Steve J Sorensen</t>
  </si>
  <si>
    <t>Padmanabha Gupta</t>
  </si>
  <si>
    <t>Bob Gilbert</t>
  </si>
  <si>
    <t>Saswata Bose</t>
  </si>
  <si>
    <t>Bindu Araveti</t>
  </si>
  <si>
    <t>Jamie Banton</t>
  </si>
  <si>
    <t>Pushpa Mopuru</t>
  </si>
  <si>
    <t>Shiojee Singh</t>
  </si>
  <si>
    <t>Karthik Venkata Kopparapu</t>
  </si>
  <si>
    <t>Ann M Bento</t>
  </si>
  <si>
    <t>Kiran Ukkali</t>
  </si>
  <si>
    <t>Vipin V Kanakalayam</t>
  </si>
  <si>
    <t>Harsha Loya</t>
  </si>
  <si>
    <t>Venkatesh Kumaraswamy</t>
  </si>
  <si>
    <t>Ritesh Raj</t>
  </si>
  <si>
    <t>Tejashree M Bhat</t>
  </si>
  <si>
    <t>Sanjay Upadhyay</t>
  </si>
  <si>
    <t>Ponkumar Paramaraj</t>
  </si>
  <si>
    <t>Ranjith Kumar</t>
  </si>
  <si>
    <t>Nagaraja K Madegowda</t>
  </si>
  <si>
    <t>Ram Subramanian</t>
  </si>
  <si>
    <t>Lourdes Look</t>
  </si>
  <si>
    <t>Saravanan Palanivel</t>
  </si>
  <si>
    <t>Kavita Chandak</t>
  </si>
  <si>
    <t>Louise Jordan</t>
  </si>
  <si>
    <t>Claims</t>
  </si>
  <si>
    <t>Prakash Varadachari</t>
  </si>
  <si>
    <t>Data Archive</t>
  </si>
  <si>
    <t>Central Functions</t>
  </si>
  <si>
    <t>EBI</t>
  </si>
  <si>
    <t>Rahmathunnisa Shahabuddin</t>
  </si>
  <si>
    <t>CIS</t>
  </si>
  <si>
    <t>Prasad P Naik</t>
  </si>
  <si>
    <t>Commercial</t>
  </si>
  <si>
    <t>ECM</t>
  </si>
  <si>
    <t>Shared Services</t>
  </si>
  <si>
    <t>FileNet</t>
  </si>
  <si>
    <t>Security &amp; IAM</t>
  </si>
  <si>
    <t>Integration Services</t>
  </si>
  <si>
    <t>Lotus Notes</t>
  </si>
  <si>
    <t>MI</t>
  </si>
  <si>
    <t>Release Management</t>
  </si>
  <si>
    <t>Testing Competency</t>
  </si>
  <si>
    <t>Thunderhead</t>
  </si>
  <si>
    <t>Solution Engineer</t>
  </si>
  <si>
    <t>PRISM</t>
  </si>
  <si>
    <t>Chandrapraba Palaniswamy</t>
  </si>
  <si>
    <t>Vinitha Lv Kumar</t>
  </si>
  <si>
    <t>Abhishek Dwivedi</t>
  </si>
  <si>
    <t>Developer</t>
  </si>
  <si>
    <t>ADM-Offshore</t>
  </si>
  <si>
    <t>&gt; 2 Years &amp; &lt;= 3 Years</t>
  </si>
  <si>
    <t>Vinodh Chandradhas</t>
  </si>
  <si>
    <t>No</t>
  </si>
  <si>
    <t>Yes</t>
  </si>
  <si>
    <t>Abhishek Khindri/India/IBM</t>
  </si>
  <si>
    <t>Abhishek Khindri</t>
  </si>
  <si>
    <t>0426C7</t>
  </si>
  <si>
    <t>&gt; 3 Months &amp; &lt;= 6 Months</t>
  </si>
  <si>
    <t>Abhishek Pandey24/India/IBM</t>
  </si>
  <si>
    <t>Abhishek Pandey</t>
  </si>
  <si>
    <t>06811P</t>
  </si>
  <si>
    <t>&gt; 6 Months &amp; &lt;= 1 Year</t>
  </si>
  <si>
    <t>Aneez Ak Rehman1</t>
  </si>
  <si>
    <t>Ahobalan A Gopalaswamy/India/IBM</t>
  </si>
  <si>
    <t>Ahobalan A Gopalaswamy</t>
  </si>
  <si>
    <t>&gt; 1 Year &amp; &lt;= 1.5 Year</t>
  </si>
  <si>
    <t>Lights On</t>
  </si>
  <si>
    <t>Ajay G Prabha/India/IBM</t>
  </si>
  <si>
    <t>Ajay G Prabha</t>
  </si>
  <si>
    <t>04346Z</t>
  </si>
  <si>
    <t>&lt;= 3 Months</t>
  </si>
  <si>
    <t>Ajay D Karthikeyan</t>
  </si>
  <si>
    <t>455274</t>
  </si>
  <si>
    <t>Business Analyst</t>
  </si>
  <si>
    <t>BA/SE-Onshore</t>
  </si>
  <si>
    <t>&gt; 5 Years</t>
  </si>
  <si>
    <t>Akhila Dudala/San Francisco/Contr/IBM</t>
  </si>
  <si>
    <t>Akhila Dudala</t>
  </si>
  <si>
    <t>C-L1B1</t>
  </si>
  <si>
    <t>ADM-Onshore</t>
  </si>
  <si>
    <t>Amrutha V Vemula</t>
  </si>
  <si>
    <t>Anand Kumar Koka</t>
  </si>
  <si>
    <t>Aneez Ahamed Rehman</t>
  </si>
  <si>
    <t>Anubhuti Gautam/India/IBM</t>
  </si>
  <si>
    <t>Anubhuti Gautam</t>
  </si>
  <si>
    <t>Rampdown</t>
  </si>
  <si>
    <t>Anurupa Bandyopadhyay</t>
  </si>
  <si>
    <t>BA/SE-Offshore</t>
  </si>
  <si>
    <t>Agency Apps &amp; Spl Projects</t>
  </si>
  <si>
    <t>Anusha G</t>
  </si>
  <si>
    <t>SE Developer</t>
  </si>
  <si>
    <t>&gt; 3 Years &amp; &lt;= 5 Years</t>
  </si>
  <si>
    <t>eWorkflow PEGA-Shared Services</t>
  </si>
  <si>
    <t>Aparoopa Chakraborty/India/IBM</t>
  </si>
  <si>
    <t>Aparoopa Chakraborty</t>
  </si>
  <si>
    <t>Aritakula N Satyaraviteja/India/IBM</t>
  </si>
  <si>
    <t>Aritakula Satya Raviteja</t>
  </si>
  <si>
    <t>0275D8</t>
  </si>
  <si>
    <t>Arvind Deepika G</t>
  </si>
  <si>
    <t>Arvind K Gopalakrishnan/India/IBM</t>
  </si>
  <si>
    <t>Arvind Kumar Gopalakrishnan</t>
  </si>
  <si>
    <t>07306Y</t>
  </si>
  <si>
    <t>Ashley C John/India/IBM</t>
  </si>
  <si>
    <t>Ashley C</t>
  </si>
  <si>
    <t>Ayushi Bagri/India/IBM</t>
  </si>
  <si>
    <t>Ayushi Bagri</t>
  </si>
  <si>
    <t>Basavaraj G</t>
  </si>
  <si>
    <t>098275</t>
  </si>
  <si>
    <t>Bhamila Authithan</t>
  </si>
  <si>
    <t>Buravilli Tejaswi/India/IBM</t>
  </si>
  <si>
    <t>Tejaswi Buravilli</t>
  </si>
  <si>
    <t>06657S</t>
  </si>
  <si>
    <t>Chaitanya L Annadatha</t>
  </si>
  <si>
    <t>Mythili Chalumuri</t>
  </si>
  <si>
    <t>&gt; 1.5 Years &amp; &lt;= 2 Years</t>
  </si>
  <si>
    <t>Chandana Guttakinda</t>
  </si>
  <si>
    <t>Management-Offshore</t>
  </si>
  <si>
    <t>Dangeti Vamsi</t>
  </si>
  <si>
    <t>Devesh S1/India/IBM</t>
  </si>
  <si>
    <t>Devesh K S</t>
  </si>
  <si>
    <t>09497C</t>
  </si>
  <si>
    <t>Dhananjay Kumar4/India/IBM</t>
  </si>
  <si>
    <t>Dhananjay K Kumar</t>
  </si>
  <si>
    <t>080825</t>
  </si>
  <si>
    <t>Disha Chhipa</t>
  </si>
  <si>
    <t>Divakar S</t>
  </si>
  <si>
    <t>Divya Appani213/India/IBM</t>
  </si>
  <si>
    <t>Divya Appani</t>
  </si>
  <si>
    <t>Divya G Velukkaran/India/IBM</t>
  </si>
  <si>
    <t>Divya G Velukkaran</t>
  </si>
  <si>
    <t>Dudda Leelanagadurga/India/IBM</t>
  </si>
  <si>
    <t>Leela N Dudda</t>
  </si>
  <si>
    <t>09895R</t>
  </si>
  <si>
    <t>Edukondalu Jinkala/India/IBM</t>
  </si>
  <si>
    <t>Edukondalu M Jinkala</t>
  </si>
  <si>
    <t>0506B0</t>
  </si>
  <si>
    <t>Eldhobehanan Mathew/India/IBM</t>
  </si>
  <si>
    <t>Eldho B Mathew</t>
  </si>
  <si>
    <t>Gayathri Gavara/India/IBM</t>
  </si>
  <si>
    <t>Gayathri Gavara</t>
  </si>
  <si>
    <t>Gayathri K12/India/IBM</t>
  </si>
  <si>
    <t>Gayathri Kandasamy</t>
  </si>
  <si>
    <t>Gidda T Reddy/India/IBM</t>
  </si>
  <si>
    <t>T Reddy</t>
  </si>
  <si>
    <t>04339W</t>
  </si>
  <si>
    <t>Gokul Methencheri</t>
  </si>
  <si>
    <t>Lakshmi Prasanna Gondu</t>
  </si>
  <si>
    <t>Gopal Waghmare/India/IBM</t>
  </si>
  <si>
    <t>Gopal Waghmare</t>
  </si>
  <si>
    <t>03169W</t>
  </si>
  <si>
    <t>Gowtham Pugazhendhi</t>
  </si>
  <si>
    <t>Gowthama T Nataraj/India/IBM</t>
  </si>
  <si>
    <t>Gowthama T Nataraj</t>
  </si>
  <si>
    <t>Grisha Ps/India/IBM</t>
  </si>
  <si>
    <t>Grisha P.S</t>
  </si>
  <si>
    <t>Hari K Purushotham</t>
  </si>
  <si>
    <t>054559</t>
  </si>
  <si>
    <t>Srinivasa S Belludi</t>
  </si>
  <si>
    <t>Harini Pushanamurthy</t>
  </si>
  <si>
    <t>Harish Nagaraj</t>
  </si>
  <si>
    <t>Harmandeep K Ranota</t>
  </si>
  <si>
    <t>Harsha Chandrasekaran12/India/IBM</t>
  </si>
  <si>
    <t>Harsha Raju Chandrasekaran</t>
  </si>
  <si>
    <t>04660Z</t>
  </si>
  <si>
    <t>Indulakshmi Kr01/India/IBM</t>
  </si>
  <si>
    <t>Indulakshmi R</t>
  </si>
  <si>
    <t>04173V</t>
  </si>
  <si>
    <t>Isha Verma/India/IBM</t>
  </si>
  <si>
    <t>Isha Verma</t>
  </si>
  <si>
    <t>Janani Ramaswamy 77/India/Contr/IBM</t>
  </si>
  <si>
    <t>Janani  Ramaswamy</t>
  </si>
  <si>
    <t>Jatin K Behera</t>
  </si>
  <si>
    <t>Jayarama K Gudipati</t>
  </si>
  <si>
    <t>Jeyalakshmi Thangaraja2/India/IBM</t>
  </si>
  <si>
    <t>Jeyalakshmi Thangaraja</t>
  </si>
  <si>
    <t>Jithisha K21/India/IBM</t>
  </si>
  <si>
    <t>Jithisha K</t>
  </si>
  <si>
    <t>0433H9</t>
  </si>
  <si>
    <t>Jusi Pati/India/IBM</t>
  </si>
  <si>
    <t>Jusi Pati</t>
  </si>
  <si>
    <t>Jyothi K Pai</t>
  </si>
  <si>
    <t>083866</t>
  </si>
  <si>
    <t>Kamrun N Ali</t>
  </si>
  <si>
    <t>Karthik Kumar V</t>
  </si>
  <si>
    <t>Kaveti Sasikala/India/IBM</t>
  </si>
  <si>
    <t>Kaveti Sasikala</t>
  </si>
  <si>
    <t>Khaja Hussain Mohammad</t>
  </si>
  <si>
    <t>Khushboo Singh019/India/IBM</t>
  </si>
  <si>
    <t>Khushboo Singh</t>
  </si>
  <si>
    <t>098138</t>
  </si>
  <si>
    <t>Kiranmayi Prattipati</t>
  </si>
  <si>
    <t>Non-ADM Offshore</t>
  </si>
  <si>
    <t>Kishore Kumar M09/India/Contr/IBM</t>
  </si>
  <si>
    <t>Kishore Kumar M</t>
  </si>
  <si>
    <t>Komal Khatri/India/IBM</t>
  </si>
  <si>
    <t>Komal Khatri</t>
  </si>
  <si>
    <t>Komala Puttappa/India/IBM</t>
  </si>
  <si>
    <t>Komala D Puttappa</t>
  </si>
  <si>
    <t>355812</t>
  </si>
  <si>
    <t>Krishna Raul</t>
  </si>
  <si>
    <t>Krishna S121/India/IBM</t>
  </si>
  <si>
    <t>Krishna S</t>
  </si>
  <si>
    <t>Kushal K Anandraj/India/IBM</t>
  </si>
  <si>
    <t>Kushal Kumar Anandraj</t>
  </si>
  <si>
    <t>06304L</t>
  </si>
  <si>
    <t>Tester</t>
  </si>
  <si>
    <t>Lingesh S Rampur</t>
  </si>
  <si>
    <t>Madhurima Ghosh/India/IBM</t>
  </si>
  <si>
    <t>Madhurima Ghosh</t>
  </si>
  <si>
    <t>09896D</t>
  </si>
  <si>
    <t>Mageshram Kanniyappan/India/IBM</t>
  </si>
  <si>
    <t>Mageshram Kanniyappan</t>
  </si>
  <si>
    <t>Mahalakshmi B</t>
  </si>
  <si>
    <t>BIHUB</t>
  </si>
  <si>
    <t>Mahalingam Bhaskaran</t>
  </si>
  <si>
    <t>Mamatha E</t>
  </si>
  <si>
    <t>101553</t>
  </si>
  <si>
    <t>Account Manager</t>
  </si>
  <si>
    <t>NA</t>
  </si>
  <si>
    <t>Manjula C T</t>
  </si>
  <si>
    <t>Manjunath B</t>
  </si>
  <si>
    <t>Manohar P</t>
  </si>
  <si>
    <t>Manojpraveen Manoharan/India/IBM</t>
  </si>
  <si>
    <t>Manojpraveen M</t>
  </si>
  <si>
    <t>06937F</t>
  </si>
  <si>
    <t>Thulasi Matly</t>
  </si>
  <si>
    <t>Mike Navarro/San Francisco/IBM</t>
  </si>
  <si>
    <t>Michael D. Navarro</t>
  </si>
  <si>
    <t>2D7674</t>
  </si>
  <si>
    <t>Mounika Kothinti/India/IBM</t>
  </si>
  <si>
    <t>Mounika Kothinti</t>
  </si>
  <si>
    <t>Mudita Parihar</t>
  </si>
  <si>
    <t>Agent Facing</t>
  </si>
  <si>
    <t>Naga Swapna Solasa</t>
  </si>
  <si>
    <t>Namita R Baskaran/India/IBM</t>
  </si>
  <si>
    <t>Namita Raju Sudarshan</t>
  </si>
  <si>
    <t>045668</t>
  </si>
  <si>
    <t>Project Manager</t>
  </si>
  <si>
    <t>Naresh K Potnuru</t>
  </si>
  <si>
    <t>Nazeem Sirajudeen Asumabeevi/US/IBM</t>
  </si>
  <si>
    <t>Nazeem Asumabeevi</t>
  </si>
  <si>
    <t>1J1514</t>
  </si>
  <si>
    <t>DPE</t>
  </si>
  <si>
    <t>Management-Onshore</t>
  </si>
  <si>
    <t>Neha Rajkhowa/India/IBM</t>
  </si>
  <si>
    <t>Neha Rajkhowa</t>
  </si>
  <si>
    <t>Planned Rotation</t>
  </si>
  <si>
    <t>Nilima Mahanta/India/IBM</t>
  </si>
  <si>
    <t>Nilima Mahanta</t>
  </si>
  <si>
    <t>04173M</t>
  </si>
  <si>
    <t>Nithin F Edathiruthikaran</t>
  </si>
  <si>
    <t>System Admin</t>
  </si>
  <si>
    <t>Nithya P1212/India/IBM</t>
  </si>
  <si>
    <t>Nithya P</t>
  </si>
  <si>
    <t>Anusha Nukala</t>
  </si>
  <si>
    <t>Emp Ser Num</t>
  </si>
  <si>
    <t>WNPPT</t>
  </si>
  <si>
    <t>Offshore IBM India Maintenance - Account Level</t>
  </si>
  <si>
    <t>Offshore</t>
  </si>
  <si>
    <t>01-Fixed Price</t>
  </si>
  <si>
    <t>Vinodh</t>
  </si>
  <si>
    <t>BKIACTKT</t>
  </si>
  <si>
    <t>Offshore IBM India - ACT Knowledge Transfer/Training - Non-billable</t>
  </si>
  <si>
    <t>09-NonBillable</t>
  </si>
  <si>
    <t>Auto</t>
  </si>
  <si>
    <t>BKIACTMN</t>
  </si>
  <si>
    <t>Offshore IBM India - ACT Maintenance work</t>
  </si>
  <si>
    <t>Offshore IBM India - AGI Maintenance Work</t>
  </si>
  <si>
    <t>Pride</t>
  </si>
  <si>
    <t>BKIAGNEM</t>
  </si>
  <si>
    <t>Offshore  IBM India - AGN Project</t>
  </si>
  <si>
    <t>02-Variable Billable</t>
  </si>
  <si>
    <t>Chandraprabha Palaniswamy</t>
  </si>
  <si>
    <t>Offshore IBM India - AJS Maintenance Work</t>
  </si>
  <si>
    <t>Offshore  IBM india - Archive area  Bench Hours - Non Billable</t>
  </si>
  <si>
    <t>BKIARCEL</t>
  </si>
  <si>
    <t>Offshore IBM India - ARC Large Enhancement Work</t>
  </si>
  <si>
    <t>Offshore IBM India - ARC Medium Enhancement Work</t>
  </si>
  <si>
    <t>BKIARCES</t>
  </si>
  <si>
    <t>Offshore IBM India - ARC Small Enhancement Work</t>
  </si>
  <si>
    <t>Offshore IBM India - ARC Knowledge Transfer/Training - Non-billable</t>
  </si>
  <si>
    <t>Offshore IBM India -  Landed BA-SE - Data Archive Area</t>
  </si>
  <si>
    <t>Offshore IBM India - ARC Maintenance work</t>
  </si>
  <si>
    <t>BKIAUTBN</t>
  </si>
  <si>
    <t>Offshore IBM India - AUT - Bench Hours NonBillable</t>
  </si>
  <si>
    <t>BKIAUTEL</t>
  </si>
  <si>
    <t>Offshore IBM India - AUT Large Enhancement Work</t>
  </si>
  <si>
    <t>BKIAUTEM</t>
  </si>
  <si>
    <t>Offshore IBM India - AUT Enhancement Work</t>
  </si>
  <si>
    <t>BKIAUTES</t>
  </si>
  <si>
    <t>Offshore IBM India - AUT Small Enhancement Work</t>
  </si>
  <si>
    <t>BKIAUTGM</t>
  </si>
  <si>
    <t>Offshore IBM India - AUT - General Management work</t>
  </si>
  <si>
    <t>BKIAUTKT</t>
  </si>
  <si>
    <t>Offshore IBM India - AUT Knowledge Transfer/Training - Non-billable</t>
  </si>
  <si>
    <t>BKIAUTMN</t>
  </si>
  <si>
    <t>Offshore IBM India - AUT Maintenance work</t>
  </si>
  <si>
    <t>Offshore IBM India - BI RM Tower Enhancement Bench</t>
  </si>
  <si>
    <t>Bench - BIRM Tower</t>
  </si>
  <si>
    <t>BKIBILBN</t>
  </si>
  <si>
    <t>Offshore IBM India - BIL - Bench Hours NonBillable</t>
  </si>
  <si>
    <t>Billing</t>
  </si>
  <si>
    <t>Phillip Mclean</t>
  </si>
  <si>
    <t>BKIBILEL</t>
  </si>
  <si>
    <t>Offshore IBM India - BIL Large Enhancement Work</t>
  </si>
  <si>
    <t>Offshore IBM India - BIL Medium Enhancement Work</t>
  </si>
  <si>
    <t>BKIBILES</t>
  </si>
  <si>
    <t>Offshore IBM India - BIL Small Enhancement Work</t>
  </si>
  <si>
    <t>BKIBILGM</t>
  </si>
  <si>
    <t>Offshore IBM India  - General Management work</t>
  </si>
  <si>
    <t>BKIBILKT</t>
  </si>
  <si>
    <t>Offshore IBM India - BIL Knowledge Transfer/Training - Non-billable</t>
  </si>
  <si>
    <t>Offshore IBM India - Billing Area- Landed BA-SE</t>
  </si>
  <si>
    <t>BILLING</t>
  </si>
  <si>
    <t>Offshore IBM India - BIL Maintenance work</t>
  </si>
  <si>
    <t>BKIBIRBN</t>
  </si>
  <si>
    <t>Offshore IBM India - BI Reporting Bench Work</t>
  </si>
  <si>
    <t>Business Intelligence</t>
  </si>
  <si>
    <t>Offshore IBM India - BI Reporting Enhancements</t>
  </si>
  <si>
    <t>Offshore IBM India - BI Reporting Knowledge Transfer</t>
  </si>
  <si>
    <t>Offshore IBM India - BI Reporting Maintenance Work</t>
  </si>
  <si>
    <t>Offshore IBM India - CIL Medium Ehancement Work</t>
  </si>
  <si>
    <t>CILS</t>
  </si>
  <si>
    <t>BKICILKT</t>
  </si>
  <si>
    <t>Offshore IBM India - CILS  KT Work</t>
  </si>
  <si>
    <t>Offshore IBM India - CIL Maintenance Work</t>
  </si>
  <si>
    <t>BKICISBN</t>
  </si>
  <si>
    <t>Offshore IBM India - CIS - Bench Hours NonBillable</t>
  </si>
  <si>
    <t>BKICISEL</t>
  </si>
  <si>
    <t>Offshore IBM India - CIS Large Enhancement Work</t>
  </si>
  <si>
    <t>Offshore IBM India - CIS Medium Enhancement Work</t>
  </si>
  <si>
    <t>BKICISES</t>
  </si>
  <si>
    <t>Offshore IBM India - CIS Small Enhancement Work</t>
  </si>
  <si>
    <t>Offshore IBM India - CIS - General Management work</t>
  </si>
  <si>
    <t>Offshore IBM India - CIS Knowledge Transfer/Training - Non-billable</t>
  </si>
  <si>
    <t>Offshore IBM India -  Landed BA-SE - CIS Area</t>
  </si>
  <si>
    <t>Offshore IBM India - CIS Maintenance work</t>
  </si>
  <si>
    <t>BKICLABN</t>
  </si>
  <si>
    <t>Offshore IBM India - CLA - Bench Hours NonBillable</t>
  </si>
  <si>
    <t>Offshore IBM India - CLA Large Enhancement Work</t>
  </si>
  <si>
    <t>Offshore IBM India - CLA Medium Enhancement Work</t>
  </si>
  <si>
    <t>Offshore IBM India - CLA Small Enhancement Work</t>
  </si>
  <si>
    <t>Offshore IBM India - CLA - General Management work</t>
  </si>
  <si>
    <t>Offshore IBM India - CLA Knowledge Transfer/Training - Non-billable</t>
  </si>
  <si>
    <t>Offshore IBM India -  Landed BA-SE - CLAIMS Area</t>
  </si>
  <si>
    <t>Offshore IBM India - CLA Maintenance work</t>
  </si>
  <si>
    <t>BKICLAPM</t>
  </si>
  <si>
    <t>Offshore IBM India - CLA Preventive maintenance work</t>
  </si>
  <si>
    <t>03-Variable Billable at Clip Level</t>
  </si>
  <si>
    <t>Offshore IBM India BA-SE - EBI Area</t>
  </si>
  <si>
    <t>Offshore IBM India - Cognos Development Work</t>
  </si>
  <si>
    <t>Offshore IBM India - COM - Bench Hours NonBillable</t>
  </si>
  <si>
    <t>BKICOMEL</t>
  </si>
  <si>
    <t>Offshore IBM India-Commercial MF Large Enh Worl</t>
  </si>
  <si>
    <t>Offshore IBM India-Commercial MF Medium Enh Work</t>
  </si>
  <si>
    <t>Offshore IBM India-Commercial MF Small Enh Work</t>
  </si>
  <si>
    <t>BKICOMGM</t>
  </si>
  <si>
    <t>Offshore IBM India - COM - General Management work</t>
  </si>
  <si>
    <t>BKICOMKT</t>
  </si>
  <si>
    <t>Offshore IBM India-Commercial MF Knowledge Transfer</t>
  </si>
  <si>
    <t>Offshore IBM India -  Landed BA-SE - Commercial Area</t>
  </si>
  <si>
    <t>Offshore IBM India-Commercial MF Maintenance work</t>
  </si>
  <si>
    <t>BKICOMPM</t>
  </si>
  <si>
    <t>Offshore IBM India - COM Preventive maintenance work</t>
  </si>
  <si>
    <t>BKICOPBN</t>
  </si>
  <si>
    <t>Offshore IBM India - Open Systems Bench</t>
  </si>
  <si>
    <t>Offshore IBM India - Open Systems Medium Enh Work</t>
  </si>
  <si>
    <t>Offshore IBM India - Open Systems Knowledge Transfer</t>
  </si>
  <si>
    <t>Offshore IBM India - Open Systems Maintenance Work</t>
  </si>
  <si>
    <t>BKICWSEM</t>
  </si>
  <si>
    <t>Offshore IBM India-Commercial CWS Open Sys Medium Enh work</t>
  </si>
  <si>
    <t>BKICWSKT</t>
  </si>
  <si>
    <t>Offshore IBM India-Commercial CWS Open Sys Know Transfer</t>
  </si>
  <si>
    <t>BKICWSMN</t>
  </si>
  <si>
    <t>Offshore IBM India-Commercial CWS Open Sys Maint work</t>
  </si>
  <si>
    <t>BKIDCCEM</t>
  </si>
  <si>
    <t>Offshore IBM India - DCC</t>
  </si>
  <si>
    <t>Agency Apps &amp; Spl Project</t>
  </si>
  <si>
    <t>BKIDCCPM</t>
  </si>
  <si>
    <t>Offshore IBM India - DCC  Project Management</t>
  </si>
  <si>
    <t xml:space="preserve">ILOG Admin   </t>
  </si>
  <si>
    <t>Offshore IBM India - Ent Arch Strategy Maintenance Work</t>
  </si>
  <si>
    <t>Offshore IBM India - ECM Bench Hours</t>
  </si>
  <si>
    <t>BKIECMEL</t>
  </si>
  <si>
    <t>Offshore IBM India - ECM Large Enhancement Work</t>
  </si>
  <si>
    <t>Offsite IBM India - ECM Medium Enhancement Work</t>
  </si>
  <si>
    <t>Offshore IBM India - ECM Knowledge Transfer/Training - Non-billable</t>
  </si>
  <si>
    <t>Offshore IBM India - ECM Maintenance work</t>
  </si>
  <si>
    <t>BKIENTBN</t>
  </si>
  <si>
    <t>Offshore IBM India - ENT - Bench Hours NonBillable</t>
  </si>
  <si>
    <t>Aneez Ak Rehman</t>
  </si>
  <si>
    <t>Offshore IBM India - ENT Enhancement work</t>
  </si>
  <si>
    <t>BKIENTGM</t>
  </si>
  <si>
    <t>Offshore IBM India - ENT - General Management work</t>
  </si>
  <si>
    <t>Offshore IBM India - ENT Knowledge Transfer/Training - Non-billable</t>
  </si>
  <si>
    <t>BKIENTLB</t>
  </si>
  <si>
    <t>Offshore IBM India -  Landed BA-SE - Enterprise Applications Area</t>
  </si>
  <si>
    <t>Offshore IBM India - ENT Maintenance work</t>
  </si>
  <si>
    <t>BKIEODBN</t>
  </si>
  <si>
    <t>Offshore IBM India - EODS BENCH</t>
  </si>
  <si>
    <t>EODS</t>
  </si>
  <si>
    <t>BKIEODEN</t>
  </si>
  <si>
    <t>Offshore IBM India - EODS Ehancement Work</t>
  </si>
  <si>
    <t>BKIEODGM</t>
  </si>
  <si>
    <t>Offshore IBM India - EODS General Management</t>
  </si>
  <si>
    <t>BKIEODKT</t>
  </si>
  <si>
    <t>Offshore IBM India - EODS KT</t>
  </si>
  <si>
    <t>BKIEODMN</t>
  </si>
  <si>
    <t>Offshore IBM India - EODS Maintenance Work</t>
  </si>
  <si>
    <t>BKIEPCEL</t>
  </si>
  <si>
    <t>Offshore IBM India - EPC Large Enhancement Work</t>
  </si>
  <si>
    <t>Offshore IBM India - EPC Medium Enhancement Work</t>
  </si>
  <si>
    <t>BKIEPCES</t>
  </si>
  <si>
    <t>Offshore IBM India - EPC Small Enhancement Work</t>
  </si>
  <si>
    <t>BKIEPCKT</t>
  </si>
  <si>
    <t>Offshore IBM India - EPC Knowledge Transfer/Training - Non-billable</t>
  </si>
  <si>
    <t>Offshore IBM India - EPC Maintenance work</t>
  </si>
  <si>
    <t>BKIEPMEM</t>
  </si>
  <si>
    <t>Offshore IBM India - Commercial EPIC Medium Enh Work</t>
  </si>
  <si>
    <t>BKIEPMMN</t>
  </si>
  <si>
    <t>Offshore IBM India - Commercial EPIC Mainframe Work</t>
  </si>
  <si>
    <t>BKIEPSBN</t>
  </si>
  <si>
    <t>Offshore IBM India EPAS Bench</t>
  </si>
  <si>
    <t>EPAS</t>
  </si>
  <si>
    <t>BKIEPSEL</t>
  </si>
  <si>
    <t>Offshore IBM India - EPS Enhancement Work</t>
  </si>
  <si>
    <t>BKIEPSMN</t>
  </si>
  <si>
    <t>Offshore IBM India - EPS Maintenance Work</t>
  </si>
  <si>
    <t>BKIFILBN</t>
  </si>
  <si>
    <t>Offshore IBM India - Filenet Bench hours</t>
  </si>
  <si>
    <t>Offshore IBM India - Filenet Large Enhancement work</t>
  </si>
  <si>
    <t>Namita R Baskaran</t>
  </si>
  <si>
    <t>Offshore IBM India General Maintenance WOrk FileNet Area</t>
  </si>
  <si>
    <t>Offshore IBM India - Filenet Knowledge Transfer</t>
  </si>
  <si>
    <t>Offshore IBM India - Filenet Maintenance work</t>
  </si>
  <si>
    <t>BKIFSCEM</t>
  </si>
  <si>
    <t>Offshore IBM India - SAP FSCD Medium Enhancement work</t>
  </si>
  <si>
    <t>BKIFSCKT</t>
  </si>
  <si>
    <t>Offshore IBM India - SAP FSCD Knowledge Transfer</t>
  </si>
  <si>
    <t>BKIFSCMN</t>
  </si>
  <si>
    <t>Offshore IBM India - SAP FSCD Maintenance Work</t>
  </si>
  <si>
    <t>Offshore IBM India - Bench hours - Non Billable</t>
  </si>
  <si>
    <t>Offshore IBM India - General Management work</t>
  </si>
  <si>
    <t>Offshore IBM India - General Technical work</t>
  </si>
  <si>
    <t>Offshore IBM India - General - Knowledge Transfer - Non Billable</t>
  </si>
  <si>
    <t>Offshore IBM India - Special Projects - Non Billable</t>
  </si>
  <si>
    <t>BKIGENTM</t>
  </si>
  <si>
    <t>Offshore IBM India - Meetings/Conference Calls</t>
  </si>
  <si>
    <t>BKIHATEL</t>
  </si>
  <si>
    <t>Offshore IBM India - HAT Large Enhancement Work</t>
  </si>
  <si>
    <t>Property</t>
  </si>
  <si>
    <t>BKIHATKT</t>
  </si>
  <si>
    <t>Offshore IBM India - HAT Knowledge Transfer/Training - Non-billable</t>
  </si>
  <si>
    <t>BKIHATMN</t>
  </si>
  <si>
    <t>Offshore IBM India - HAT Maintenance work</t>
  </si>
  <si>
    <t>BKIIAMBN</t>
  </si>
  <si>
    <t>Offshore IBM India - IAM Bench</t>
  </si>
  <si>
    <t>Offshore IBM India - IAM Enhancement work</t>
  </si>
  <si>
    <t>BKIIAMGM</t>
  </si>
  <si>
    <t>Offshore IBM India - IAM Management</t>
  </si>
  <si>
    <t>BKIIAMKT</t>
  </si>
  <si>
    <t>Offshore IBM India - IAM Knowledge Transfer/Training</t>
  </si>
  <si>
    <t>Offshore IBM India - IAM Maintenance</t>
  </si>
  <si>
    <t>BKIICTBN</t>
  </si>
  <si>
    <t>Offshore IBM India - IST CTI Bench Hours - Non Billable</t>
  </si>
  <si>
    <t>BKIICTEL</t>
  </si>
  <si>
    <t xml:space="preserve">Offshore IBM India - IST CTI Large Enhancement </t>
  </si>
  <si>
    <t>BKIICTES</t>
  </si>
  <si>
    <t xml:space="preserve">Offshore IBM India - IST CTI Small Enhancement </t>
  </si>
  <si>
    <t>BKIICTKT</t>
  </si>
  <si>
    <t>Offshore IBM India - IST CTI Knowledge Transfer/Training - Non-billable</t>
  </si>
  <si>
    <t>Offshore IBM India - IST CTI Maintenance work</t>
  </si>
  <si>
    <t>BKIIGNMN</t>
  </si>
  <si>
    <t>Offshore IBM India   Ignite Initiative effort</t>
  </si>
  <si>
    <t>Nazeem SA</t>
  </si>
  <si>
    <t>Offshore IBM India - IMS Tower Enhancement Bench</t>
  </si>
  <si>
    <t>Bench - IMS Tower</t>
  </si>
  <si>
    <t>BKIINFBN</t>
  </si>
  <si>
    <t>Offshore IBM India - Infra BENCH</t>
  </si>
  <si>
    <t>Offshore IBM India - Litigation LN maintenance work</t>
  </si>
  <si>
    <t>BKIMFNBN</t>
  </si>
  <si>
    <t>Offshore IBM India - Mainframe Tower Enhancement Bench</t>
  </si>
  <si>
    <t>Bench - MF Tower</t>
  </si>
  <si>
    <t>Offshore IBM India - MIS - Bench Hours NonBillable</t>
  </si>
  <si>
    <t>MI Application</t>
  </si>
  <si>
    <t>BKIMISEM</t>
  </si>
  <si>
    <t>Offshore IBM India - MIS Medium Enhancement Work</t>
  </si>
  <si>
    <t>BKIMISGM</t>
  </si>
  <si>
    <t>Offshore IBM India - MIS - General Management work</t>
  </si>
  <si>
    <t>Offshore IBM India - MIS Knowledge Transfer/Training - Non-billable</t>
  </si>
  <si>
    <t>Offshore IBM India - MIS Maintenance work</t>
  </si>
  <si>
    <t>BKIMSALB</t>
  </si>
  <si>
    <t>Offshore IBM India - BA-SE - MS Share point Administration</t>
  </si>
  <si>
    <t>Portfolio Management</t>
  </si>
  <si>
    <t>Lindsay Bennett</t>
  </si>
  <si>
    <t>Offshore IBM India -  Landed BA-SE - Enterprise Area</t>
  </si>
  <si>
    <t>Offshore IBM India - NOT Maintenance work</t>
  </si>
  <si>
    <t>BKIOCOEM</t>
  </si>
  <si>
    <t>Offshore IBM India - Other Commercial and Non-CIS  Medium Enhancement Work</t>
  </si>
  <si>
    <t>BKIOCOKT</t>
  </si>
  <si>
    <t>Offshore IBM India - Other Commercial and Non-CIS  KNOWLEDGE TRF/TRNG - Non-bil</t>
  </si>
  <si>
    <t>BKIOCOMN</t>
  </si>
  <si>
    <t>Offshore IBM India - Other Commercial and Non-CIS  Maintenance Work</t>
  </si>
  <si>
    <t>BKIPDMKT</t>
  </si>
  <si>
    <t>Offshore IBM India - PADM KT</t>
  </si>
  <si>
    <t>PADM</t>
  </si>
  <si>
    <t>BKIPDMMN</t>
  </si>
  <si>
    <t>Offshore IBM India - PADM  Maintenance Work</t>
  </si>
  <si>
    <t>BKIPERGM</t>
  </si>
  <si>
    <t>Offshore IBM India - PER - General Management work</t>
  </si>
  <si>
    <t>BKIPERLB</t>
  </si>
  <si>
    <t>Offshore IBM India -  Landed BA-SE - Personal Area</t>
  </si>
  <si>
    <t>BKIPRTBN</t>
  </si>
  <si>
    <t>Offshore IBM India - PRT - Bench Hours NonBillable</t>
  </si>
  <si>
    <t>Offshore IBM India - PRT Large Enhancement Work</t>
  </si>
  <si>
    <t>BKIPRTGM</t>
  </si>
  <si>
    <t>Offshore IBM India - PRT - General Management work</t>
  </si>
  <si>
    <t>BKIPRTKT</t>
  </si>
  <si>
    <t>Offshore IBM India - PRT Knowledge Transfer/Training - Non-billable</t>
  </si>
  <si>
    <t>BKIPRTMN</t>
  </si>
  <si>
    <t>Offshore IBM India - PRT Maintenance work</t>
  </si>
  <si>
    <t>BKIPWSMN</t>
  </si>
  <si>
    <t>Offshore IBM India - PWS Maintenance work</t>
  </si>
  <si>
    <t>BKIRELLB</t>
  </si>
  <si>
    <t>Offshore IBM India - FFIC Release Management - Landed BA-SE</t>
  </si>
  <si>
    <t>Mary Faridi</t>
  </si>
  <si>
    <t>Offshore IBM India ALM Reporting Business Analyst work</t>
  </si>
  <si>
    <t>BKIRMGMN</t>
  </si>
  <si>
    <t>Offshore IBM India - Release Management Maintenance</t>
  </si>
  <si>
    <t>BKISAPBN</t>
  </si>
  <si>
    <t>Offshore IBM India - SAP Bench Hours - Non Billable</t>
  </si>
  <si>
    <t>SAP</t>
  </si>
  <si>
    <t>Central functions</t>
  </si>
  <si>
    <t>BKISAPGM</t>
  </si>
  <si>
    <t>Offshore IBM India - SAP General Management Work</t>
  </si>
  <si>
    <t>BKISAPLB</t>
  </si>
  <si>
    <t>Offshore IBM India -  Landed BA-SE - SAP Area</t>
  </si>
  <si>
    <t>Offshore IBM India - SAP Maintenance work</t>
  </si>
  <si>
    <t>BKISAPPM</t>
  </si>
  <si>
    <t>Offshore IBM India - SAP Preventive maintenance work</t>
  </si>
  <si>
    <t>BKISFDBN</t>
  </si>
  <si>
    <t>Offshore IBM India - SFDC BENCH</t>
  </si>
  <si>
    <t>Offshore IBM India-SFDC Enhancement Work</t>
  </si>
  <si>
    <t>Offshore IBM India   SFDC  Maintenance Work</t>
  </si>
  <si>
    <t>BKISHPLB</t>
  </si>
  <si>
    <t>Offshore IBM India - PEGA SE</t>
  </si>
  <si>
    <t>eWorkflow</t>
  </si>
  <si>
    <t>Offshore IBM India -  Landed BA-SE - Shared Services Area</t>
  </si>
  <si>
    <t>Financial Reporting</t>
  </si>
  <si>
    <t>Offshore IBM India - Software Packaging/Testing  work</t>
  </si>
  <si>
    <t>BKISWCBN</t>
  </si>
  <si>
    <t>Offshore IBM India - SWC Bench</t>
  </si>
  <si>
    <t>Offshore IBM India - SoftwareCurrency Enhancement</t>
  </si>
  <si>
    <t>Teja K Kollala</t>
  </si>
  <si>
    <t>BKISWCKT</t>
  </si>
  <si>
    <t>Offshore IBM India - SWC Knowledge Transfer/Training - Non-billable</t>
  </si>
  <si>
    <t>BKISWCPE</t>
  </si>
  <si>
    <t>Offshore IBM India - SWC Phase Zero</t>
  </si>
  <si>
    <t>BKITESIN</t>
  </si>
  <si>
    <t>Offshore IBM India - Testing Initiatives</t>
  </si>
  <si>
    <t>Initiatives</t>
  </si>
  <si>
    <t>BKITREBN</t>
  </si>
  <si>
    <t>Offshore IBM India - TRE - Bench Hours NonBillable</t>
  </si>
  <si>
    <t>Treasury</t>
  </si>
  <si>
    <t>Offshore IBM India - TRE Medium Enhancement Work</t>
  </si>
  <si>
    <t>BKITREES</t>
  </si>
  <si>
    <t>Offshore IBM India - TRE Small Enhancement Work</t>
  </si>
  <si>
    <t>BKITREGM</t>
  </si>
  <si>
    <t>Offshore IBM India - TRE - General Management work</t>
  </si>
  <si>
    <t>Offshore IBM India - TRE Knowledge Transfer/Training - Non-billable</t>
  </si>
  <si>
    <t>Offshore IBM India - TRE Maintenance work</t>
  </si>
  <si>
    <t>Offshore IBM India - Access Provisioning - InScope Apps</t>
  </si>
  <si>
    <t>04-Cost Transfer</t>
  </si>
  <si>
    <t>User ID Management</t>
  </si>
  <si>
    <t>Vinitha</t>
  </si>
  <si>
    <t>Darla Karmer</t>
  </si>
  <si>
    <t>Onshore IBM India Maintenance - Account Level</t>
  </si>
  <si>
    <t>Onshore</t>
  </si>
  <si>
    <t>Onshore IBM India - ARC Medium Enhancement Work</t>
  </si>
  <si>
    <t>Onshore  IBM India -  Landed BA-SE - Data Archive Area</t>
  </si>
  <si>
    <t>Onshore IBM India - ARC Maintenance work</t>
  </si>
  <si>
    <t>BKOAUTMN</t>
  </si>
  <si>
    <t>Onshore IBM India - AUT Maintenance work</t>
  </si>
  <si>
    <t>BKOBILEM</t>
  </si>
  <si>
    <t>Onshore IBM India - BIL Medium Enhancement Work</t>
  </si>
  <si>
    <t>BKOBILGM</t>
  </si>
  <si>
    <t>Onshore IBM India  - BIL - General Management work</t>
  </si>
  <si>
    <t>BKOBILLB</t>
  </si>
  <si>
    <t>Onshore IBM India - Billing Area - Landed BA-SE</t>
  </si>
  <si>
    <t>BKOBILMN</t>
  </si>
  <si>
    <t>Onshore IBM India - BIL Maintenance work</t>
  </si>
  <si>
    <t>BKOBIREN</t>
  </si>
  <si>
    <t>Onshore IBM India - BI Reporting Enhancements</t>
  </si>
  <si>
    <t>BKOBIRGM</t>
  </si>
  <si>
    <t>Onshore IBM India - BI Reporting Management</t>
  </si>
  <si>
    <t>BKOBIRLB</t>
  </si>
  <si>
    <t>Onshore IBM India - eWorkflow PEGA</t>
  </si>
  <si>
    <t>BKOCISEM</t>
  </si>
  <si>
    <t>Onshore IBM India - CIS Medium Enhancement Work</t>
  </si>
  <si>
    <t>BKOCISES</t>
  </si>
  <si>
    <t>Onshore IBM India - CIS Small Enhancement Work</t>
  </si>
  <si>
    <t>Onshore IBM India  - CIS - General Management work</t>
  </si>
  <si>
    <t>BKOCISLB</t>
  </si>
  <si>
    <t>Onshore IBM India -  Landed BA-SE - CIS Area</t>
  </si>
  <si>
    <t>BKOCISMN</t>
  </si>
  <si>
    <t>Onshore IBM India - CIS Maintenance work</t>
  </si>
  <si>
    <t>BKOCLAEL</t>
  </si>
  <si>
    <t>Onshore IBM India - CLA Large Enhancement Work</t>
  </si>
  <si>
    <t>BKOCLAEM</t>
  </si>
  <si>
    <t>Onshore IBM India - CLA Medium Enhancement Work</t>
  </si>
  <si>
    <t>Onshore IBM India - CLA Small Enhancement Work</t>
  </si>
  <si>
    <t>BKOCLAGM</t>
  </si>
  <si>
    <t>Onshore IBM India  - CLA -General Management work</t>
  </si>
  <si>
    <t>Onshore IBM India -  Landed BA-SE - CLAIMS Area</t>
  </si>
  <si>
    <t>Onshore IBM India - CLA Maintenance work</t>
  </si>
  <si>
    <t>BKOCOMEM</t>
  </si>
  <si>
    <t>Onshore IBM India-Commercial MF Medium Enh Work</t>
  </si>
  <si>
    <t>Onshore IBM India-Commercial MF Small Enh Work</t>
  </si>
  <si>
    <t>Onshore IBM India  - COM - General Management work</t>
  </si>
  <si>
    <t>BKOCOMLB</t>
  </si>
  <si>
    <t>Onshore IBM India -  Landed BA-SE - Commercial Area</t>
  </si>
  <si>
    <t>BKOCOMMN</t>
  </si>
  <si>
    <t>Onshore IBM India-Commercial MF Maintenance work</t>
  </si>
  <si>
    <t>BKODCCBN</t>
  </si>
  <si>
    <t>Onshore IBM India - DCC  Bench</t>
  </si>
  <si>
    <t>BKODCCEM</t>
  </si>
  <si>
    <t xml:space="preserve">Onshore IBM India - DCC </t>
  </si>
  <si>
    <t>BKODCCGM</t>
  </si>
  <si>
    <t>Onshore IBM India - DCC  Management</t>
  </si>
  <si>
    <t>BKOEASEL</t>
  </si>
  <si>
    <t>Onshore IBM India - Ent Arch Strategy  Large Enh work</t>
  </si>
  <si>
    <t>Onshore IBM India -  Landed BA-SE - ECM Area</t>
  </si>
  <si>
    <t>BKOECMMN</t>
  </si>
  <si>
    <t>Onshore IBM India - ECM Maintenance work</t>
  </si>
  <si>
    <t>Onshore IBM India - ITIS Project work</t>
  </si>
  <si>
    <t>ITIS Project</t>
  </si>
  <si>
    <t>Onshore IBM India  - ENT - General Management work</t>
  </si>
  <si>
    <t>Onshore IBM India -  Landed BA-SE - Enterprise Applications  Area</t>
  </si>
  <si>
    <t>Onshore IBM India - ENT Maintenance work</t>
  </si>
  <si>
    <t>Enterprise</t>
  </si>
  <si>
    <t>BKOEODEN</t>
  </si>
  <si>
    <t>Onshore IBM India - EODS Enhancement Work</t>
  </si>
  <si>
    <t>BKOEODMN</t>
  </si>
  <si>
    <t>Onshore IBM India - EODS Maintenance Work</t>
  </si>
  <si>
    <t>BKOEPCEM</t>
  </si>
  <si>
    <t>Onshore IBM India - EPC Medium Enhancement Work</t>
  </si>
  <si>
    <t>BKOEPCES</t>
  </si>
  <si>
    <t>Onshore IBM India - EPC Small Enhancement Work</t>
  </si>
  <si>
    <t>BKOEPCMN</t>
  </si>
  <si>
    <t>Onshore IBM India - EPC Maintenance work</t>
  </si>
  <si>
    <t>Onshore IBM India -  E3 Development</t>
  </si>
  <si>
    <t>BKOEPSMN</t>
  </si>
  <si>
    <t>Onshore IBM India - EPS Maintenance Work</t>
  </si>
  <si>
    <t>Onshore IBM India General Maintenance WOrk FileNet Area</t>
  </si>
  <si>
    <t>BKOFILMN</t>
  </si>
  <si>
    <t>Onshore IBM India - Filenet Maintenance work</t>
  </si>
  <si>
    <t>Onshore IBM India  - Bench hours - Non Billable</t>
  </si>
  <si>
    <t>Onshore IBM India  - General Management work</t>
  </si>
  <si>
    <t>BKOGENKT</t>
  </si>
  <si>
    <t>Onshore IBM India  - General - Knowledge Transfer - Non Billable</t>
  </si>
  <si>
    <t xml:space="preserve">09-NonBillable </t>
  </si>
  <si>
    <t>BKOGENLB</t>
  </si>
  <si>
    <t>Onshore IBM India - Landed BA-SE - General - Non-Billable</t>
  </si>
  <si>
    <t>Onshore IBM India  - HAT Enhancement work</t>
  </si>
  <si>
    <t>Onshore IBM India - IAM Enhancement work</t>
  </si>
  <si>
    <t>Onshore IBM India - IAM Management</t>
  </si>
  <si>
    <t>Onshore IBM India - IAM Maintenance</t>
  </si>
  <si>
    <t>BKOICTEL</t>
  </si>
  <si>
    <t xml:space="preserve">Onshore IBM India - IST CTI Large Enhancement </t>
  </si>
  <si>
    <t xml:space="preserve">Onshore IBM India - IST CTI Small Enhancement </t>
  </si>
  <si>
    <t>BKOICTMN</t>
  </si>
  <si>
    <t>Onshore IBM India - IST CTI Maintenance work</t>
  </si>
  <si>
    <t>BKOIGNMN</t>
  </si>
  <si>
    <t>Onshore IBM India   Ignite Initiative effort</t>
  </si>
  <si>
    <t>BKOMISEM</t>
  </si>
  <si>
    <t>Onshore IBM India - MIS Medium Enhancement Work</t>
  </si>
  <si>
    <t>BKOMISGM</t>
  </si>
  <si>
    <t>Onshore IBM India  - MIS - General Management work</t>
  </si>
  <si>
    <t>BKOMISMN</t>
  </si>
  <si>
    <t>Onshore IBM India - MIS Maintenance work</t>
  </si>
  <si>
    <t>BKOPERLB</t>
  </si>
  <si>
    <t>Onshore IBM India -  Landed BA-SE - Personal Area</t>
  </si>
  <si>
    <t>Onshore IBM India  - PRT - General Management work</t>
  </si>
  <si>
    <t>Onshore IBM India - PRT Maintenance work</t>
  </si>
  <si>
    <t>BKORELLB</t>
  </si>
  <si>
    <t>Onshore IBM India - FFIC Release Management - Landed BA-SE</t>
  </si>
  <si>
    <t>BKOSAPLB</t>
  </si>
  <si>
    <t>Onshore IBM India -  Landed BA-SE - SAP Area</t>
  </si>
  <si>
    <t>BKOSFDMN</t>
  </si>
  <si>
    <t>Onshore IBM India   SFDC  Maintenance Work</t>
  </si>
  <si>
    <t>SOLUTION ENGINEER WO</t>
  </si>
  <si>
    <t>Onshore IBM India - SoftwareCurrency Enhancement</t>
  </si>
  <si>
    <t>BKOSWCLB</t>
  </si>
  <si>
    <t>OnshoreIBM India - Landed BA-SE - SWC</t>
  </si>
  <si>
    <t>BKOSWCPE</t>
  </si>
  <si>
    <t>OnshoreIBM India - SWC Phase Zero</t>
  </si>
  <si>
    <t>BKOTREEL</t>
  </si>
  <si>
    <t>Onshore IBM India - TRE Large Enhancement Work</t>
  </si>
  <si>
    <t>BKOTREEM</t>
  </si>
  <si>
    <t>Onshore IBM India - TRE Medium Enhancement Work</t>
  </si>
  <si>
    <t>BKOTREMN</t>
  </si>
  <si>
    <t>Onshore IBM India - TRE Maintenance work</t>
  </si>
  <si>
    <t>BKOUSRMN</t>
  </si>
  <si>
    <t>Onsite IBM US - User ID Access Provisioning</t>
  </si>
  <si>
    <t>P1516015</t>
  </si>
  <si>
    <t>8GC0JWCJ</t>
  </si>
  <si>
    <t>PEGA - E-Worklfow SE</t>
  </si>
  <si>
    <t>e-Workflow</t>
  </si>
  <si>
    <t>PEGA</t>
  </si>
  <si>
    <t>WFNAUTEL</t>
  </si>
  <si>
    <t>Onsite IBM US - AUT Large Enhancement Work</t>
  </si>
  <si>
    <t>WFNAUTMN</t>
  </si>
  <si>
    <t>Onsite IBM US - AUT Maintenance work</t>
  </si>
  <si>
    <t>WFNAUTES</t>
  </si>
  <si>
    <t>Onsite IBM US - AUT Small Enhancement Work</t>
  </si>
  <si>
    <t>WFNCOMLB</t>
  </si>
  <si>
    <t xml:space="preserve">CWS SE Activity  </t>
  </si>
  <si>
    <t>WFNBIRLB</t>
  </si>
  <si>
    <t>Onshore IBM US - eWorkflow PEGA</t>
  </si>
  <si>
    <t>Onsite IBM US - Filenet Large Enhancement work</t>
  </si>
  <si>
    <t>Onsite IBM US - Filenet Maintenance work</t>
  </si>
  <si>
    <t>WFNENTGM</t>
  </si>
  <si>
    <t>Onsite IBM India  - General Management work</t>
  </si>
  <si>
    <t>WFNENTGT</t>
  </si>
  <si>
    <t>Onsite IBM US - General Technical Work NonBillable</t>
  </si>
  <si>
    <t>WFNHATMN</t>
  </si>
  <si>
    <t>Onsite IBM US - HAT Maintenance work</t>
  </si>
  <si>
    <t>WFNNOTKT</t>
  </si>
  <si>
    <t>Onsite IBM US  NOT Knowledge TransferTrg - NonBillable</t>
  </si>
  <si>
    <t>WFNNOTMN</t>
  </si>
  <si>
    <t>Onsite IBM US - NOT Maintenance work</t>
  </si>
  <si>
    <t>WFNPRTEL</t>
  </si>
  <si>
    <t>Onsite IBM US - PRT Large Enhancement Work</t>
  </si>
  <si>
    <t>WFNPRTES</t>
  </si>
  <si>
    <t>Onsite IBM US - PRT Small Enhancement Work</t>
  </si>
  <si>
    <t>WFNIGNMN</t>
  </si>
  <si>
    <t>Onshore IBM US   Ignite Initiative effort</t>
  </si>
  <si>
    <t>WFNSPTLB</t>
  </si>
  <si>
    <t>Onsite IBM US - Software pckg &amp; testing Work</t>
  </si>
  <si>
    <t>WFNUSRMN</t>
  </si>
  <si>
    <t>UserID</t>
  </si>
  <si>
    <t>WFNCOMES</t>
  </si>
  <si>
    <t>Onsite IBM US - COM Small Enhancement Work</t>
  </si>
  <si>
    <t>WFNSWCEL</t>
  </si>
  <si>
    <t>Onshore IBM US - SoftwareCurrency Enhancement</t>
  </si>
  <si>
    <t xml:space="preserve"> </t>
  </si>
  <si>
    <t>WFNPRTGM</t>
  </si>
  <si>
    <t>Onsite IBM US - PRT Enhancement - Legacy Work with SAP</t>
  </si>
  <si>
    <t>WFNCOME1</t>
  </si>
  <si>
    <t>WFNGENGM</t>
  </si>
  <si>
    <t>Onsite IBM US - General Management work</t>
  </si>
  <si>
    <t>BKOFILKT</t>
  </si>
  <si>
    <t>FileNet Onshore - Knowledge Transfer</t>
  </si>
  <si>
    <t>BKOFILEL</t>
  </si>
  <si>
    <t>FileNet Onshore - Enhancement</t>
  </si>
  <si>
    <t>BKITHUMN</t>
  </si>
  <si>
    <t>Offshore Thunderhead Maintenance</t>
  </si>
  <si>
    <t>BKOTHUMN</t>
  </si>
  <si>
    <t>Onshore Landed Thunderhead Maintenance</t>
  </si>
  <si>
    <t>WFNTHUMN</t>
  </si>
  <si>
    <t>Onshore US Thunderhead Maintenance</t>
  </si>
  <si>
    <t>BKITHUEN</t>
  </si>
  <si>
    <t>Offshore Thunderhead Enhancemet</t>
  </si>
  <si>
    <t>BKOTHUEN</t>
  </si>
  <si>
    <t>Onshore Landed Thunderhead Enhancement</t>
  </si>
  <si>
    <t>WFNTHUEN</t>
  </si>
  <si>
    <t>Onshore US Thunderhead Enhancement</t>
  </si>
  <si>
    <t>BKITHUBN</t>
  </si>
  <si>
    <t>Offshore Thunderhead Bench</t>
  </si>
  <si>
    <t>BKOTHUBN</t>
  </si>
  <si>
    <t>Onshore Landed Thunderhead Bench</t>
  </si>
  <si>
    <t>WFNTHUBN</t>
  </si>
  <si>
    <t>Onshore US Thunderhead Bench</t>
  </si>
  <si>
    <t>BKITHUKT</t>
  </si>
  <si>
    <t>Offshore Thunderhead Knowledge Transfer</t>
  </si>
  <si>
    <t>BKOTHUKT</t>
  </si>
  <si>
    <t>Onshore Landed Thunderhead  Knowledge Transfer</t>
  </si>
  <si>
    <t>WFNTHUKT</t>
  </si>
  <si>
    <t>Onshore US Thunderhead  Knowledge Transfer</t>
  </si>
  <si>
    <t>BKOIAMKT</t>
  </si>
  <si>
    <t xml:space="preserve">Onshore IBM India - IAM Knowledge Transfer/Training </t>
  </si>
  <si>
    <t>BKIIAMLB</t>
  </si>
  <si>
    <t>BKIFILLB</t>
  </si>
  <si>
    <t>Offshore FileNet BA/SE work</t>
  </si>
  <si>
    <t>BKOFILLB</t>
  </si>
  <si>
    <t>Onshore FileNet BA/SE work</t>
  </si>
  <si>
    <t>WJF2U</t>
  </si>
  <si>
    <t>BKITHHEN</t>
  </si>
  <si>
    <t>Offsore Thunderhead Enhancement</t>
  </si>
  <si>
    <t>BKOTHHEN</t>
  </si>
  <si>
    <t>Onshore Thunerhead Enhancement - Landed</t>
  </si>
  <si>
    <t>8GC0K1QM</t>
  </si>
  <si>
    <t>Onshore Thunerhead Enhancement - US</t>
  </si>
  <si>
    <t>BKISWCMN</t>
  </si>
  <si>
    <t>Offshore SWC work</t>
  </si>
  <si>
    <t>BKOSWCMN</t>
  </si>
  <si>
    <t>Onshore SWC work</t>
  </si>
  <si>
    <t>BKITHHBN</t>
  </si>
  <si>
    <t>Offsore Thunderhead Bench</t>
  </si>
  <si>
    <t>BKOTHHBN</t>
  </si>
  <si>
    <t>Onshore Thunerhead Bench - landed</t>
  </si>
  <si>
    <t>BKITHHMN</t>
  </si>
  <si>
    <t>Offsore Thunderhead Maintenance</t>
  </si>
  <si>
    <t>BKOTHHMN</t>
  </si>
  <si>
    <t>Onshore Thunerhead Maintenance - Landed</t>
  </si>
  <si>
    <t>BKITHHKT</t>
  </si>
  <si>
    <t>Offsore Thunderhead Knowledge Transfer</t>
  </si>
  <si>
    <t>BKOTHHKT</t>
  </si>
  <si>
    <t>Onshore Thunerhead Knowledge Transfer - Landed</t>
  </si>
  <si>
    <t>BKIPSMHO</t>
  </si>
  <si>
    <t>Work Request Handover Offshore</t>
  </si>
  <si>
    <t>16-Handover Offshore</t>
  </si>
  <si>
    <t>BKIPRJGM</t>
  </si>
  <si>
    <t>Offshore IBM India - Project - General Management work</t>
  </si>
  <si>
    <t>BKIFLXGM</t>
  </si>
  <si>
    <t>Offshore IBM India - FLEX and BASE - General Management work</t>
  </si>
  <si>
    <t>Jyothi pai</t>
  </si>
  <si>
    <t>BKIPRIGM</t>
  </si>
  <si>
    <t>Offshore IBM India - PRISM - General Management work</t>
  </si>
  <si>
    <t>BKISPLGM</t>
  </si>
  <si>
    <t>Offshore IBM India - Special Project- General Management work</t>
  </si>
  <si>
    <t>Onshore IBM India - Project - General Management work</t>
  </si>
  <si>
    <t>Onshore IBM India - FLEX and BASE - General Management work</t>
  </si>
  <si>
    <t>Onshore IBM India - PRISM - General Management work</t>
  </si>
  <si>
    <t>Onshore IBM India - Special Project- General Management work</t>
  </si>
  <si>
    <t>BKIPRJKT</t>
  </si>
  <si>
    <t>Offshore Project -  Knowledge Transfer</t>
  </si>
  <si>
    <t>BKOPRJKT</t>
  </si>
  <si>
    <t>Onshore Project  - Knowledge Transfer</t>
  </si>
  <si>
    <t>BKIFLXKT</t>
  </si>
  <si>
    <t>Offshore - FLEX and BASE -  Knowledge Transfer</t>
  </si>
  <si>
    <t>BKOFLXKT</t>
  </si>
  <si>
    <t>Onshore Project - FLEX and BASE - Knowledge Transfer</t>
  </si>
  <si>
    <t>BKIPRIKT</t>
  </si>
  <si>
    <t>Offshore PRISM -  Knowledge Transfer</t>
  </si>
  <si>
    <t>BKOPRIKT</t>
  </si>
  <si>
    <t>Onshore PRISM  - Knowledge Transfer</t>
  </si>
  <si>
    <t>BKISPLKT</t>
  </si>
  <si>
    <t>Offshore Special Project -  Knowledge Transfer</t>
  </si>
  <si>
    <t>BKOSPLKT</t>
  </si>
  <si>
    <t>Onshore Special Project  - Knowledge Transfer</t>
  </si>
  <si>
    <t>BKIPRJBN</t>
  </si>
  <si>
    <t>Offshore IBM India - Project - Bench Hours NonBillable</t>
  </si>
  <si>
    <t>BKOPRJBN</t>
  </si>
  <si>
    <t>Onshore IBM India - Project - Bench Hours NonBillable</t>
  </si>
  <si>
    <t>BKIFLXBN</t>
  </si>
  <si>
    <t>Offshore IBM India - FLEX and BASE - Bench Hours NonBillable</t>
  </si>
  <si>
    <t>BKOFLXBN</t>
  </si>
  <si>
    <t>Onshore IBM India - FLEX and BASE - Bench Hours NonBillable</t>
  </si>
  <si>
    <t>BKIPRIBN</t>
  </si>
  <si>
    <t>Offshore IBM India - PRISM - Bench Hours NonBillable</t>
  </si>
  <si>
    <t>BKOPRIBN</t>
  </si>
  <si>
    <t>Onshore IBM India - PRISM - Bench Hours NonBillable</t>
  </si>
  <si>
    <t>BKISPLBN</t>
  </si>
  <si>
    <t>Offshore IBM India - Special  Project- Bench Hours NonBillable</t>
  </si>
  <si>
    <t>BKOSPVBN</t>
  </si>
  <si>
    <t>Onshore IBM India - Special Project - Bench Hours NonBillable</t>
  </si>
  <si>
    <t>Pavani Padilam</t>
  </si>
  <si>
    <t>Padmapriya Mariappan</t>
  </si>
  <si>
    <t>Incident Manager</t>
  </si>
  <si>
    <t>Pavan K Surabi</t>
  </si>
  <si>
    <t>083647</t>
  </si>
  <si>
    <t>Payal Arya</t>
  </si>
  <si>
    <t>Payal Sarraf</t>
  </si>
  <si>
    <t>Poovizhi R</t>
  </si>
  <si>
    <t>Potturi Sruthi/India/IBM</t>
  </si>
  <si>
    <t>Potturi Sruthi</t>
  </si>
  <si>
    <t>Pradip Anand</t>
  </si>
  <si>
    <t>Prakash Ravichandran</t>
  </si>
  <si>
    <t>906645</t>
  </si>
  <si>
    <t>Pramod N</t>
  </si>
  <si>
    <t>Prathiba M</t>
  </si>
  <si>
    <t>Preety Garg/India/IBM</t>
  </si>
  <si>
    <t>Preety Garg</t>
  </si>
  <si>
    <t>Priyadarshi Samal</t>
  </si>
  <si>
    <t>Priyanka D Raorane/India/IBM</t>
  </si>
  <si>
    <t>Priyanka D Raorane</t>
  </si>
  <si>
    <t>Priyanka Katta/India/IBM</t>
  </si>
  <si>
    <t>Priyanka Katta</t>
  </si>
  <si>
    <t>Prudhvi Raju Bhoja</t>
  </si>
  <si>
    <t>Puppala Sravanthi012/India/IBM</t>
  </si>
  <si>
    <t>Puppala Sravanthi</t>
  </si>
  <si>
    <t>Rahmathunnisa Shahabuddin/India/IBM</t>
  </si>
  <si>
    <t>06708D</t>
  </si>
  <si>
    <t>Rajat Negi/India/IBM</t>
  </si>
  <si>
    <t>Rajat Raju Negi</t>
  </si>
  <si>
    <t>04758S</t>
  </si>
  <si>
    <t>Rajyashree Ghosh</t>
  </si>
  <si>
    <t>Ram Nr Kujala/India/IBM</t>
  </si>
  <si>
    <t>Ram N Kujala</t>
  </si>
  <si>
    <t>073151</t>
  </si>
  <si>
    <t>Ranjith Kumar55/India/IBM</t>
  </si>
  <si>
    <t>Ravi Kumar Desai</t>
  </si>
  <si>
    <t>Ravi K Yedida/India/IBM</t>
  </si>
  <si>
    <t>Ravi Kiran Yedida</t>
  </si>
  <si>
    <t>0378F4</t>
  </si>
  <si>
    <t>Reddy K Prasanth/India/IBM</t>
  </si>
  <si>
    <t>Reddy K</t>
  </si>
  <si>
    <t>Reetesh Kumar1/India/IBM</t>
  </si>
  <si>
    <t>Reetesh Kumar</t>
  </si>
  <si>
    <t>07928P</t>
  </si>
  <si>
    <t>Rishi Shekhar</t>
  </si>
  <si>
    <t>Ritesh Raj2/India/IBM</t>
  </si>
  <si>
    <t>Ritika Srivastava1/India/IBM</t>
  </si>
  <si>
    <t>Ritika Srivastava</t>
  </si>
  <si>
    <t>0517D8</t>
  </si>
  <si>
    <t>Rohan S Kuruvilla/India/IBM</t>
  </si>
  <si>
    <t>Rohan S Kuruvilla</t>
  </si>
  <si>
    <t>09904G</t>
  </si>
  <si>
    <t>Ron D Mckissick</t>
  </si>
  <si>
    <t>Sachin P Ostawal</t>
  </si>
  <si>
    <t>Resignation</t>
  </si>
  <si>
    <t>Sachin Raghuwanshi/India/IBM</t>
  </si>
  <si>
    <t>Sachin V Raghuwanshi</t>
  </si>
  <si>
    <t>Sadhana Priya/India/IBM</t>
  </si>
  <si>
    <t>Sadhana P Kumar</t>
  </si>
  <si>
    <t>Sagar D Sable</t>
  </si>
  <si>
    <t>Sakura K Angadi/India/IBM</t>
  </si>
  <si>
    <t>Sakura K Angadi</t>
  </si>
  <si>
    <t>Samir H Gohel</t>
  </si>
  <si>
    <t>094934</t>
  </si>
  <si>
    <t>Sandeepa K Satyanarayana</t>
  </si>
  <si>
    <t>Sandhya Kodavali/India/IBM</t>
  </si>
  <si>
    <t>Sandhya Kodavali</t>
  </si>
  <si>
    <t>076608</t>
  </si>
  <si>
    <t>Sangeeta Behera</t>
  </si>
  <si>
    <t>Sangeetha N</t>
  </si>
  <si>
    <t>Sankalp Goyal/India/IBM</t>
  </si>
  <si>
    <t>Sankalp Goyal</t>
  </si>
  <si>
    <t>03762W</t>
  </si>
  <si>
    <t>Santosh Y Khot</t>
  </si>
  <si>
    <t>043043</t>
  </si>
  <si>
    <t>Saptarshi G Choudhury</t>
  </si>
  <si>
    <t>Team Lead</t>
  </si>
  <si>
    <t>Sarath K Palarukandy</t>
  </si>
  <si>
    <t>092456</t>
  </si>
  <si>
    <t>Sathya Immadi/India/IBM</t>
  </si>
  <si>
    <t>Sathya Priya Immadi</t>
  </si>
  <si>
    <t>04805N</t>
  </si>
  <si>
    <t>Sathyanarayana V Sripada</t>
  </si>
  <si>
    <t>915661</t>
  </si>
  <si>
    <t>Account Executive</t>
  </si>
  <si>
    <t>Savitri Rani</t>
  </si>
  <si>
    <t>Shalu Choudhary</t>
  </si>
  <si>
    <t>Sharbani Nayak/India/IBM</t>
  </si>
  <si>
    <t>Sharbani Nayak</t>
  </si>
  <si>
    <t>067789</t>
  </si>
  <si>
    <t>092640</t>
  </si>
  <si>
    <t>Shwetha Hm/India/IBM</t>
  </si>
  <si>
    <t>Shwetha M</t>
  </si>
  <si>
    <t>09283N</t>
  </si>
  <si>
    <t>Smriti Sharma1/India/IBM</t>
  </si>
  <si>
    <t>Smriti Sharma</t>
  </si>
  <si>
    <t>Ramasuraiah Somesh</t>
  </si>
  <si>
    <t>Sonali S Padhi</t>
  </si>
  <si>
    <t>Sowmiyasree Sadanandam/India/IBM</t>
  </si>
  <si>
    <t>Sowmiyasree Sadanandam</t>
  </si>
  <si>
    <t>Sreevidya Yennapusal/India/IBM</t>
  </si>
  <si>
    <t>Sreevidya Yennapusala</t>
  </si>
  <si>
    <t>Srinivasa S Belludi/India/IBM</t>
  </si>
  <si>
    <t>423872</t>
  </si>
  <si>
    <t>Srutiranjan Praharaj</t>
  </si>
  <si>
    <t>Subhashini Rompicherlla/India/Contr/IBM</t>
  </si>
  <si>
    <t>Subhashini Rompicherlla</t>
  </si>
  <si>
    <t>Subrahmanya Kovvuri</t>
  </si>
  <si>
    <t>Sudhakar Jana</t>
  </si>
  <si>
    <t>Sudharshini Subramanian/India/IBM</t>
  </si>
  <si>
    <t>Sudharshini Subramanian</t>
  </si>
  <si>
    <t>Supreeth Vankadari</t>
  </si>
  <si>
    <t>Surya M Achanta/India/IBM</t>
  </si>
  <si>
    <t>Surya M Achanta</t>
  </si>
  <si>
    <t>Susmita Devi Ankireddypalli</t>
  </si>
  <si>
    <t>M Swaroop Ganesh Urs</t>
  </si>
  <si>
    <t>Swathi M Hegde/India/IBM</t>
  </si>
  <si>
    <t>Swathi M Hegde</t>
  </si>
  <si>
    <t>Swetha Chitrapu01/India/IBM</t>
  </si>
  <si>
    <t>Swetha Chitrapu</t>
  </si>
  <si>
    <t>Swosti Nayak</t>
  </si>
  <si>
    <t>Tanuja R</t>
  </si>
  <si>
    <t>098285</t>
  </si>
  <si>
    <t>Tasmiya Kaleem</t>
  </si>
  <si>
    <t>098144</t>
  </si>
  <si>
    <t>Teja  Krishna Kollala</t>
  </si>
  <si>
    <t>Treasa Vellanikaran</t>
  </si>
  <si>
    <t>Tridib G Deka</t>
  </si>
  <si>
    <t>Upasana Saoji/India/IBM</t>
  </si>
  <si>
    <t>Upasana R Saoji</t>
  </si>
  <si>
    <t>04196T</t>
  </si>
  <si>
    <t>Usha Ramkumar/India/IBM</t>
  </si>
  <si>
    <t>Usha Ramkumar</t>
  </si>
  <si>
    <t>05719S</t>
  </si>
  <si>
    <t>Valeti Priyanka/India/IBM</t>
  </si>
  <si>
    <t>Valeti Priyanka</t>
  </si>
  <si>
    <t>Vamshidhar Kudikala</t>
  </si>
  <si>
    <t>Venkata S Manikantakotha/India/IBM</t>
  </si>
  <si>
    <t>Venkata S Kotha</t>
  </si>
  <si>
    <t>04339Y</t>
  </si>
  <si>
    <t>Venkata Sai Manasa Komati 77/India/Contr/IBM</t>
  </si>
  <si>
    <t>Venkata Sai Manasa Komati</t>
  </si>
  <si>
    <t>Non-ADM</t>
  </si>
  <si>
    <t>Venkata Satish K Nukala</t>
  </si>
  <si>
    <t>Venkata S Chirukuri</t>
  </si>
  <si>
    <t>Venkatanagasampath R Ravi/India/IBM</t>
  </si>
  <si>
    <t>Venkata Naga Sampath R Ravi</t>
  </si>
  <si>
    <t>05245T</t>
  </si>
  <si>
    <t>Venugopal Reddy Kudumula</t>
  </si>
  <si>
    <t>Vijai Selvasekaran</t>
  </si>
  <si>
    <t>Vinitha L Vijayakumar</t>
  </si>
  <si>
    <t>Senior Business Area Manager</t>
  </si>
  <si>
    <t>Virendra Rai/India/IBM</t>
  </si>
  <si>
    <t>Virendra K Rai</t>
  </si>
  <si>
    <t>Vishnu S Karthick/India/IBM</t>
  </si>
  <si>
    <t>Vishnu S</t>
  </si>
  <si>
    <t>09224M</t>
  </si>
  <si>
    <t>Vishwakiran Bhat/India/IBM</t>
  </si>
  <si>
    <t>Vishwakiran Bhat</t>
  </si>
  <si>
    <t>709569</t>
  </si>
  <si>
    <t>Vivek K Veera/India/IBM</t>
  </si>
  <si>
    <t>Vivek K Veera</t>
  </si>
  <si>
    <t>046477</t>
  </si>
  <si>
    <t>Lakshmi Prasanna Yamana</t>
  </si>
  <si>
    <t>Yassar Ao Sharif/India/IBM</t>
  </si>
  <si>
    <t>Yassar A Sharif</t>
  </si>
  <si>
    <t>05572F</t>
  </si>
  <si>
    <t>Zakhee A Shaik04/India/IBM</t>
  </si>
  <si>
    <t>Zakhee A Shaik</t>
  </si>
  <si>
    <t xml:space="preserve">PROJECT MANAGEMENT  </t>
  </si>
  <si>
    <t xml:space="preserve">MANJUNATH H B            </t>
  </si>
  <si>
    <t>KARTHIK VENKATA KOPPARAPU</t>
  </si>
  <si>
    <t xml:space="preserve">PONKUMAR PARAMARAJ       </t>
  </si>
  <si>
    <t xml:space="preserve">RITIKA SRIVASTAVA        </t>
  </si>
  <si>
    <t xml:space="preserve">SUBHASHINI ROMPICHERLLA  </t>
  </si>
  <si>
    <t>VENKATA SAI MANASA KOMATI</t>
  </si>
  <si>
    <t xml:space="preserve">JANANI RAMASWAMY         </t>
  </si>
  <si>
    <t xml:space="preserve">KISHORE KUMAR M          </t>
  </si>
  <si>
    <t>AVL9UM</t>
  </si>
  <si>
    <t xml:space="preserve">VEENA MADHURI MATCHA     </t>
  </si>
  <si>
    <t>C-AF9K</t>
  </si>
  <si>
    <t xml:space="preserve">BARTELL                  </t>
  </si>
  <si>
    <t xml:space="preserve">KOVVURI, SUBRAHMANYA SAI </t>
  </si>
  <si>
    <t>C-KX1U</t>
  </si>
  <si>
    <t xml:space="preserve">UNGEMACK                 </t>
  </si>
  <si>
    <t>C-LEJR</t>
  </si>
  <si>
    <t xml:space="preserve">MRKVICKA, JOE            </t>
  </si>
  <si>
    <t>C-7BG8</t>
  </si>
  <si>
    <t xml:space="preserve">KIRPES                   </t>
  </si>
  <si>
    <t xml:space="preserve">PRIYANKA KATTA           </t>
  </si>
  <si>
    <t xml:space="preserve">PADMA MARIAPPAN          </t>
  </si>
  <si>
    <t xml:space="preserve">SUPREETH VANKADARI       </t>
  </si>
  <si>
    <t xml:space="preserve">ABHISHEK DWIVEDI         </t>
  </si>
  <si>
    <t xml:space="preserve">GRISHA P.S               </t>
  </si>
  <si>
    <t xml:space="preserve">ASHLEY JOHN C            </t>
  </si>
  <si>
    <t xml:space="preserve">PRAKASH RAVICHANDRAN     </t>
  </si>
  <si>
    <t xml:space="preserve">MANJULA T                </t>
  </si>
  <si>
    <t xml:space="preserve">MAHALAKSHMI B            </t>
  </si>
  <si>
    <t>00336M</t>
  </si>
  <si>
    <t xml:space="preserve">SANOBER ZAHEEN           </t>
  </si>
  <si>
    <t xml:space="preserve">SATINDER SAINI           </t>
  </si>
  <si>
    <t>00404J</t>
  </si>
  <si>
    <t xml:space="preserve">MURUGAN BALASUBRAMANIAN  </t>
  </si>
  <si>
    <t xml:space="preserve">BINDU ARAVETI            </t>
  </si>
  <si>
    <t xml:space="preserve">REDDY PRASANTH K         </t>
  </si>
  <si>
    <t xml:space="preserve">RAHUL SOMAN              </t>
  </si>
  <si>
    <t xml:space="preserve">NEHA RAJKHOWA            </t>
  </si>
  <si>
    <t xml:space="preserve">KHUSHBOO SINGH           </t>
  </si>
  <si>
    <t xml:space="preserve">POOJA ANAND              </t>
  </si>
  <si>
    <t xml:space="preserve">SURYA ACHANTA            </t>
  </si>
  <si>
    <t xml:space="preserve">NARESH POTNURU           </t>
  </si>
  <si>
    <t>CHANDANA MANDALA GUTTAKIN</t>
  </si>
  <si>
    <t xml:space="preserve">RAVI KUMAR DESAI         </t>
  </si>
  <si>
    <t xml:space="preserve">SOWMIYASREE SADANANDAM   </t>
  </si>
  <si>
    <t xml:space="preserve">KAVETI SASIKALA          </t>
  </si>
  <si>
    <t xml:space="preserve">RAM SUBRAMANIAN          </t>
  </si>
  <si>
    <t xml:space="preserve">DISHA CHHIPA             </t>
  </si>
  <si>
    <t xml:space="preserve">PAYAL ARYA               </t>
  </si>
  <si>
    <t xml:space="preserve">SAKURA ANGADI            </t>
  </si>
  <si>
    <t xml:space="preserve">SRUTIRANJAN PRAHARAJ     </t>
  </si>
  <si>
    <t xml:space="preserve">NAGA SWAPNA SOLASA       </t>
  </si>
  <si>
    <t xml:space="preserve">SARAVANAN PALANIVEL      </t>
  </si>
  <si>
    <t xml:space="preserve">SADHANA SAMBATH KUMAR    </t>
  </si>
  <si>
    <t xml:space="preserve">SACHIN OSTAWAL           </t>
  </si>
  <si>
    <t xml:space="preserve">MAGESHRAM KANNIYAPPAN    </t>
  </si>
  <si>
    <t xml:space="preserve">SUDHAKAR JANA            </t>
  </si>
  <si>
    <t>015466</t>
  </si>
  <si>
    <t xml:space="preserve">BINI KOTTAYI             </t>
  </si>
  <si>
    <t xml:space="preserve">DIVYA VELUKKARAN         </t>
  </si>
  <si>
    <t xml:space="preserve">TRIDIB DEKA              </t>
  </si>
  <si>
    <t xml:space="preserve">SAPTARSHI CHOUDHURY      </t>
  </si>
  <si>
    <t xml:space="preserve">SASWATA BOSE             </t>
  </si>
  <si>
    <t xml:space="preserve">MOUNIKA KOTHINTI         </t>
  </si>
  <si>
    <t xml:space="preserve">PUPPALA SRAVANTHI        </t>
  </si>
  <si>
    <t xml:space="preserve">MAHALINGAM BHASKARAN     </t>
  </si>
  <si>
    <t xml:space="preserve">PUSHPA MOPURU            </t>
  </si>
  <si>
    <t xml:space="preserve">GAYATHRI GAVARA          </t>
  </si>
  <si>
    <t xml:space="preserve">POTTURI SRUTHI           </t>
  </si>
  <si>
    <t xml:space="preserve">NITHIN EDATHIRUTHIKARAN  </t>
  </si>
  <si>
    <t>0213E5</t>
  </si>
  <si>
    <t xml:space="preserve">PRAKHAR MATHUR           </t>
  </si>
  <si>
    <t xml:space="preserve">VENKATA SATISH NUKALA    </t>
  </si>
  <si>
    <t xml:space="preserve">CHAITANYA ANNADATHA      </t>
  </si>
  <si>
    <t xml:space="preserve">DIVYA APPANI             </t>
  </si>
  <si>
    <t xml:space="preserve">SMRITI SHARMA            </t>
  </si>
  <si>
    <t xml:space="preserve">KAVITA CHANDAK           </t>
  </si>
  <si>
    <t xml:space="preserve">HARISH NAGARAJ           </t>
  </si>
  <si>
    <t xml:space="preserve">HARSHA LOYA              </t>
  </si>
  <si>
    <t xml:space="preserve">GAYATHRI KANDASAMY       </t>
  </si>
  <si>
    <t xml:space="preserve">ELDHO MATHEW             </t>
  </si>
  <si>
    <t xml:space="preserve">PRASAD NAIK              </t>
  </si>
  <si>
    <t>ANEEZ AHAMED KALILUR REHM</t>
  </si>
  <si>
    <t xml:space="preserve">RITESH RAJ               </t>
  </si>
  <si>
    <t xml:space="preserve">ZAKHEE SHAIK             </t>
  </si>
  <si>
    <t xml:space="preserve">SANDEEPA SATYANARAYANA   </t>
  </si>
  <si>
    <t xml:space="preserve">TEJA  KRISHNA KOLLALA    </t>
  </si>
  <si>
    <t xml:space="preserve">SUDHARSHINI SUBRAMANIAN  </t>
  </si>
  <si>
    <t xml:space="preserve">APAROOPA CHAKRABORTY     </t>
  </si>
  <si>
    <t xml:space="preserve">VIRENDRA RAI             </t>
  </si>
  <si>
    <t xml:space="preserve">VINITHA VIJAYAKUMAR      </t>
  </si>
  <si>
    <t xml:space="preserve">VIJAI SELVASEKARAN       </t>
  </si>
  <si>
    <t xml:space="preserve">ISHA VERMA               </t>
  </si>
  <si>
    <t xml:space="preserve">AYUSHI BAGRI             </t>
  </si>
  <si>
    <t xml:space="preserve">SWATHI HEGDE             </t>
  </si>
  <si>
    <t xml:space="preserve">KOMAL KHATRI             </t>
  </si>
  <si>
    <t xml:space="preserve">VALETI PRIYANKA          </t>
  </si>
  <si>
    <t xml:space="preserve">VAMSHIDHAR KUDIKALA      </t>
  </si>
  <si>
    <t xml:space="preserve">ANUBHUTI GAUTAM          </t>
  </si>
  <si>
    <t xml:space="preserve">CHANDRAPRABA PALANISWAMY </t>
  </si>
  <si>
    <t xml:space="preserve">NITHYA P                 </t>
  </si>
  <si>
    <t xml:space="preserve">KRISHNA S                </t>
  </si>
  <si>
    <t>03296U</t>
  </si>
  <si>
    <t xml:space="preserve">PRAVAKAR KUMAR           </t>
  </si>
  <si>
    <t xml:space="preserve">PRIYANKA RAORANE         </t>
  </si>
  <si>
    <t xml:space="preserve">GOWTHAMA NATARAJ         </t>
  </si>
  <si>
    <t xml:space="preserve">JEYALAKSHMI THANGARAJA   </t>
  </si>
  <si>
    <t xml:space="preserve">SREEVIDYA YENNAPUSALA    </t>
  </si>
  <si>
    <t xml:space="preserve">SWETHA CHITRAPU          </t>
  </si>
  <si>
    <t xml:space="preserve">PREETY GARG              </t>
  </si>
  <si>
    <t xml:space="preserve">AHOBALAN GOPALASWAMY     </t>
  </si>
  <si>
    <t xml:space="preserve">VENUGOPAL REDDY KUDUMULA </t>
  </si>
  <si>
    <t xml:space="preserve">GOKUL METHENCHERI        </t>
  </si>
  <si>
    <t xml:space="preserve">VIPIN KANAKALAYAM        </t>
  </si>
  <si>
    <t xml:space="preserve">SACHIN RAGHUWANSHI       </t>
  </si>
  <si>
    <t xml:space="preserve">RANJITH KUMAR            </t>
  </si>
  <si>
    <t xml:space="preserve">SANKALP GOYAL            </t>
  </si>
  <si>
    <t xml:space="preserve">RAVI KIRAN YEDIDA        </t>
  </si>
  <si>
    <t>038150</t>
  </si>
  <si>
    <t xml:space="preserve">MURALI KRISHNA JOGI      </t>
  </si>
  <si>
    <t xml:space="preserve">ARVIND DEEPIKA G         </t>
  </si>
  <si>
    <t>WAWCF210</t>
  </si>
  <si>
    <t>WBWCF201</t>
  </si>
  <si>
    <t>W4W52001</t>
  </si>
  <si>
    <t>WAWCF200</t>
  </si>
  <si>
    <t xml:space="preserve">BUSINESS ANALYST    </t>
  </si>
  <si>
    <t xml:space="preserve">SE-FRAS, APS, CIQ   </t>
  </si>
  <si>
    <t>WR736274.CHB.ARCLOSS</t>
  </si>
  <si>
    <t xml:space="preserve">Claims CPRCBR KT    </t>
  </si>
  <si>
    <t>WR533564.arch.analys</t>
  </si>
  <si>
    <t xml:space="preserve">WR533564.hbr.supp   </t>
  </si>
  <si>
    <t>WR736001.DEF9558.tes</t>
  </si>
  <si>
    <t>WR736001.DEF9558.ANA</t>
  </si>
  <si>
    <t>WR736001.DEF9627.ANA</t>
  </si>
  <si>
    <t>WR736001.DEF9763.ANA</t>
  </si>
  <si>
    <t xml:space="preserve">Atlas online KT     </t>
  </si>
  <si>
    <t xml:space="preserve">Napersoft training  </t>
  </si>
  <si>
    <t>WR736001.DEF9558test</t>
  </si>
  <si>
    <t>WR736001.DEF9627test</t>
  </si>
  <si>
    <t xml:space="preserve">BS.EBI.AID UPDATES  </t>
  </si>
  <si>
    <t xml:space="preserve">BS.MEETING.TEAM     </t>
  </si>
  <si>
    <t>BS.MN.DRCLIENT.CHECK</t>
  </si>
  <si>
    <t>BS.MN.EBI.AJSmonitor</t>
  </si>
  <si>
    <t xml:space="preserve">BS.MN.IMCR.MONTHLY  </t>
  </si>
  <si>
    <t xml:space="preserve">BS.MN.PLP.CHECKOUT  </t>
  </si>
  <si>
    <t xml:space="preserve">BS.MN.PRW.CHECKOUT  </t>
  </si>
  <si>
    <t xml:space="preserve">BS.MN.PRW.MONTHLY   </t>
  </si>
  <si>
    <t>INC0367254.EPICMS.P3</t>
  </si>
  <si>
    <t xml:space="preserve">STANDBY             </t>
  </si>
  <si>
    <t xml:space="preserve">WR736076.BRT.UAT    </t>
  </si>
  <si>
    <t xml:space="preserve">BENCH.MI            </t>
  </si>
  <si>
    <t xml:space="preserve">BS.CHG0084519.EBI.2 </t>
  </si>
  <si>
    <t xml:space="preserve">BS.EBI.ASCP UPDATES </t>
  </si>
  <si>
    <t xml:space="preserve">BS.MN.DRUID.MONTHLY </t>
  </si>
  <si>
    <t>BS.MN.SOXUEPR.MONTHL</t>
  </si>
  <si>
    <t>INC0367608.NOTRIX.P3</t>
  </si>
  <si>
    <t xml:space="preserve">INC0367922.BRT.P3   </t>
  </si>
  <si>
    <t>BS.CHG0085050.EPICMI</t>
  </si>
  <si>
    <t xml:space="preserve">BS.MI.ASCP UPDATES  </t>
  </si>
  <si>
    <t xml:space="preserve">WR736076.DEPLOYMENT </t>
  </si>
  <si>
    <t xml:space="preserve">BS.CHG0085216.EBI.2 </t>
  </si>
  <si>
    <t xml:space="preserve">INC0370229.AVIATION </t>
  </si>
  <si>
    <t xml:space="preserve">INC0371682.EBF.P3   </t>
  </si>
  <si>
    <t>INC0371927.NOTRIX.P3</t>
  </si>
  <si>
    <t xml:space="preserve">INC0372278.BRT      </t>
  </si>
  <si>
    <t xml:space="preserve">INC0372383.BRT      </t>
  </si>
  <si>
    <t xml:space="preserve">SO Admin            </t>
  </si>
  <si>
    <t xml:space="preserve">WR635815.CUBE       </t>
  </si>
  <si>
    <t xml:space="preserve">Enhancement.Bench   </t>
  </si>
  <si>
    <t xml:space="preserve">WR635835.CLAWS      </t>
  </si>
  <si>
    <t xml:space="preserve">WR635815.CUBE.DEV   </t>
  </si>
  <si>
    <t xml:space="preserve">AWAITING FOR ID     </t>
  </si>
  <si>
    <t xml:space="preserve">BS.BENCH.IRIS       </t>
  </si>
  <si>
    <t xml:space="preserve">BS.KT.AGCS          </t>
  </si>
  <si>
    <t xml:space="preserve">BS.KT.IRIS          </t>
  </si>
  <si>
    <t xml:space="preserve">CLAIMS.KT           </t>
  </si>
  <si>
    <t>INC0366999.P2.ANALYS</t>
  </si>
  <si>
    <t xml:space="preserve">WR736001.IMSA       </t>
  </si>
  <si>
    <t xml:space="preserve">SW License Mgmt     </t>
  </si>
  <si>
    <t>Defect/Relz/CAB Mtgs</t>
  </si>
  <si>
    <t xml:space="preserve">WR635667-Documentum </t>
  </si>
  <si>
    <t xml:space="preserve">WR635815-ATP/CUBE   </t>
  </si>
  <si>
    <t xml:space="preserve">WR635835-CLAWS      </t>
  </si>
  <si>
    <t>WR534168-RRD-eDelvry</t>
  </si>
  <si>
    <t>WR635636-Ent.PhaseII</t>
  </si>
  <si>
    <t>WR635854-ATP-Reprint</t>
  </si>
  <si>
    <t xml:space="preserve">Maintenance (Other) </t>
  </si>
  <si>
    <t>WR736374 Maintenance</t>
  </si>
  <si>
    <t xml:space="preserve">Acct Mgmt RFS       </t>
  </si>
  <si>
    <t xml:space="preserve">General Billable    </t>
  </si>
  <si>
    <t xml:space="preserve">IBM DS WAS SUPP     </t>
  </si>
  <si>
    <t xml:space="preserve">BS.CHG0084594.WCWS  </t>
  </si>
  <si>
    <t xml:space="preserve">BS.MN.CDW Jobs      </t>
  </si>
  <si>
    <t xml:space="preserve">BS.MN.CDWMonthly    </t>
  </si>
  <si>
    <t xml:space="preserve">BS.MN.PVR Jobs      </t>
  </si>
  <si>
    <t>BS.Sec Pat 04/21.CDW</t>
  </si>
  <si>
    <t xml:space="preserve">CDW KT              </t>
  </si>
  <si>
    <t xml:space="preserve">WCWS KT             </t>
  </si>
  <si>
    <t xml:space="preserve">WR736001.DEF9607    </t>
  </si>
  <si>
    <t xml:space="preserve">Bench               </t>
  </si>
  <si>
    <t xml:space="preserve">BS.Meeting.Audit    </t>
  </si>
  <si>
    <t xml:space="preserve">BS.Meeting.Prism    </t>
  </si>
  <si>
    <t>BS.ProcesAudit.Prism</t>
  </si>
  <si>
    <t xml:space="preserve">INC0369682.CDW      </t>
  </si>
  <si>
    <t xml:space="preserve">BS.KT.CView         </t>
  </si>
  <si>
    <t xml:space="preserve">BS.KT.EPIC          </t>
  </si>
  <si>
    <t xml:space="preserve">BS.SEEDTraining     </t>
  </si>
  <si>
    <t xml:space="preserve">INC0370261.ELDS.P3  </t>
  </si>
  <si>
    <t xml:space="preserve">INC0371056.WCWS.P3  </t>
  </si>
  <si>
    <t xml:space="preserve">BS.Audit.Process    </t>
  </si>
  <si>
    <t xml:space="preserve">BS.CHG0084676.SPOC  </t>
  </si>
  <si>
    <t xml:space="preserve">BS.Meeting.Standup  </t>
  </si>
  <si>
    <t xml:space="preserve">BS.Monitoring.EPIC  </t>
  </si>
  <si>
    <t xml:space="preserve">WCWS Landed BA      </t>
  </si>
  <si>
    <t xml:space="preserve">WR635796CTI-PIdecom </t>
  </si>
  <si>
    <t xml:space="preserve">WR635849EPS         </t>
  </si>
  <si>
    <t xml:space="preserve">ENH112082CTI-COA    </t>
  </si>
  <si>
    <t xml:space="preserve">EPIC PROD SUPPORT   </t>
  </si>
  <si>
    <t xml:space="preserve">WR635505.ATP.CUT    </t>
  </si>
  <si>
    <t xml:space="preserve">WR736013.EPIC.MQ    </t>
  </si>
  <si>
    <t xml:space="preserve">WR736102.EPIC.K&amp;R   </t>
  </si>
  <si>
    <t>WR736280.EPIC.Cancel</t>
  </si>
  <si>
    <t xml:space="preserve">EFP ATP Re-Print    </t>
  </si>
  <si>
    <t xml:space="preserve">WR635330.CTD.EPIC   </t>
  </si>
  <si>
    <t xml:space="preserve">WR429807.EPIC       </t>
  </si>
  <si>
    <t xml:space="preserve">Palisase Risk Corp  </t>
  </si>
  <si>
    <t xml:space="preserve">Stand by Support    </t>
  </si>
  <si>
    <t xml:space="preserve">WR533960.WAS.SSO    </t>
  </si>
  <si>
    <t>WR736104.ELDS.Checko</t>
  </si>
  <si>
    <t xml:space="preserve">WR736105.GQA.Prod   </t>
  </si>
  <si>
    <t>WR736303.CILS.analys</t>
  </si>
  <si>
    <t xml:space="preserve">WR736375.Estimates  </t>
  </si>
  <si>
    <t>WR736484.ATP RPT POC</t>
  </si>
  <si>
    <t xml:space="preserve">Ultrmate v7.1 17-04 </t>
  </si>
  <si>
    <t xml:space="preserve">WR736375.GQA.#150   </t>
  </si>
  <si>
    <t xml:space="preserve">WR736391.MFG        </t>
  </si>
  <si>
    <t xml:space="preserve">WR736403.TAM.Atlas  </t>
  </si>
  <si>
    <t xml:space="preserve">WR736404.TAM.ADesk  </t>
  </si>
  <si>
    <t xml:space="preserve">WR736430.GQA.M1     </t>
  </si>
  <si>
    <t xml:space="preserve">WR736480.Analysis   </t>
  </si>
  <si>
    <t xml:space="preserve">BS.checkout.ECM     </t>
  </si>
  <si>
    <t xml:space="preserve">BS.Checkout.FRAS    </t>
  </si>
  <si>
    <t xml:space="preserve">BS.CHEKCOUT.PVO     </t>
  </si>
  <si>
    <t xml:space="preserve">BS.CHG0083658.SJIM  </t>
  </si>
  <si>
    <t xml:space="preserve">BS.CHG0083662.EDBI  </t>
  </si>
  <si>
    <t xml:space="preserve">BS.CHG0083662.SJIM  </t>
  </si>
  <si>
    <t xml:space="preserve">BS.MEETING.STANDUP  </t>
  </si>
  <si>
    <t xml:space="preserve">BS.MN.GLS FEED      </t>
  </si>
  <si>
    <t xml:space="preserve">BS.MN.HP Monitoring </t>
  </si>
  <si>
    <t>BS.Sec Pat 4/21.EDBI</t>
  </si>
  <si>
    <t>BS.Sec Pat 4/21.ELDS</t>
  </si>
  <si>
    <t>BS.Sec Pat 4/21.SJIM</t>
  </si>
  <si>
    <t xml:space="preserve">INC0360988.PVO.P3   </t>
  </si>
  <si>
    <t xml:space="preserve">INC0363525.PVO.P3   </t>
  </si>
  <si>
    <t xml:space="preserve">INC0364281.PVO.P3   </t>
  </si>
  <si>
    <t xml:space="preserve">standBy             </t>
  </si>
  <si>
    <t xml:space="preserve">BS.ASCP_UPDATE      </t>
  </si>
  <si>
    <t xml:space="preserve">BS.Checkout.PVO     </t>
  </si>
  <si>
    <t xml:space="preserve">BS.Chekout.ECM      </t>
  </si>
  <si>
    <t xml:space="preserve">BS.CHG0083744.ECM   </t>
  </si>
  <si>
    <t xml:space="preserve">BS.CHG0083744.RM    </t>
  </si>
  <si>
    <t xml:space="preserve">BS.CHG0083744.SJIM  </t>
  </si>
  <si>
    <t xml:space="preserve">BS.CHG0083744.SRA   </t>
  </si>
  <si>
    <t xml:space="preserve">BS.CHG0083744.SSO   </t>
  </si>
  <si>
    <t xml:space="preserve">BS.CHG0083744.3CPO  </t>
  </si>
  <si>
    <t>BS.MN.GLS_MANUAL PUL</t>
  </si>
  <si>
    <t xml:space="preserve">INC0366602.PVO.P3   </t>
  </si>
  <si>
    <t xml:space="preserve">INC0369409.SSO.P2   </t>
  </si>
  <si>
    <t>BS.KT.SOTWARE INSTAL</t>
  </si>
  <si>
    <t>BS.METRICS SUBMISSIO</t>
  </si>
  <si>
    <t xml:space="preserve">BS.MN.ASCP UPDATE   </t>
  </si>
  <si>
    <t xml:space="preserve">BS.SSO.TASK0142464  </t>
  </si>
  <si>
    <t xml:space="preserve">INC0367515.PVO.P3   </t>
  </si>
  <si>
    <t xml:space="preserve">INC0369515.SSO.P3   </t>
  </si>
  <si>
    <t xml:space="preserve">INC0369772.FRAS.P3  </t>
  </si>
  <si>
    <t xml:space="preserve">INC0369800.SSO.P3   </t>
  </si>
  <si>
    <t xml:space="preserve">INC0369935.3CPO.P3  </t>
  </si>
  <si>
    <t xml:space="preserve">INC0370157.SSO.P3   </t>
  </si>
  <si>
    <t xml:space="preserve">INC0370157.SSP.P3   </t>
  </si>
  <si>
    <t xml:space="preserve">INC0370324.ECM.P3   </t>
  </si>
  <si>
    <t>BS.MN.ELDSDATAUPLOAD</t>
  </si>
  <si>
    <t>INC0369986.ELDSMQ.P2</t>
  </si>
  <si>
    <t xml:space="preserve">INC0370159.SSO.P3   </t>
  </si>
  <si>
    <t>INC0370804.WEBSEA.P2</t>
  </si>
  <si>
    <t xml:space="preserve">INC0370858.ELDS.P2  </t>
  </si>
  <si>
    <t xml:space="preserve">BS.CHG0084766.ADFS  </t>
  </si>
  <si>
    <t xml:space="preserve">BS.CHG0084766.EDBI  </t>
  </si>
  <si>
    <t xml:space="preserve">BS.CHG0084766.RM    </t>
  </si>
  <si>
    <t xml:space="preserve">BS.CHG0084766.SJIM  </t>
  </si>
  <si>
    <t xml:space="preserve">BS.CHG0084766.SSO   </t>
  </si>
  <si>
    <t xml:space="preserve">BS.GLS.Meeting      </t>
  </si>
  <si>
    <t>BS.Sec Pat 5/21.ADFS</t>
  </si>
  <si>
    <t>BS.Sec Pat 5/21.EDBI</t>
  </si>
  <si>
    <t xml:space="preserve">BS.Sec Pat 5/21.RM  </t>
  </si>
  <si>
    <t>BS.Sec Pat 5/21.SJIM</t>
  </si>
  <si>
    <t xml:space="preserve">BS.Sec Pat 5/21.SSO </t>
  </si>
  <si>
    <t xml:space="preserve">INC0370948.GLS.P3   </t>
  </si>
  <si>
    <t xml:space="preserve">INC0371696.DSL.P3   </t>
  </si>
  <si>
    <t xml:space="preserve">INC0372125.PVO      </t>
  </si>
  <si>
    <t xml:space="preserve">INC0372193.EUS.P3   </t>
  </si>
  <si>
    <t xml:space="preserve">INC0372649.ECM      </t>
  </si>
  <si>
    <t xml:space="preserve">PRB0042069.GLS      </t>
  </si>
  <si>
    <t xml:space="preserve">TASK0145044.SSO     </t>
  </si>
  <si>
    <t xml:space="preserve">TASK0145048.SSO     </t>
  </si>
  <si>
    <t xml:space="preserve">WR634790.PM         </t>
  </si>
  <si>
    <t>WR635908.CERT Decomm</t>
  </si>
  <si>
    <t>WR635909.CERT Decomm</t>
  </si>
  <si>
    <t xml:space="preserve">BS.AID Updates.efp  </t>
  </si>
  <si>
    <t xml:space="preserve">BS.AID Updates.CSW  </t>
  </si>
  <si>
    <t xml:space="preserve">BS.AID Updates.HRIS </t>
  </si>
  <si>
    <t xml:space="preserve">BS.AID Updates.NOL  </t>
  </si>
  <si>
    <t xml:space="preserve">BS.AID Updates.PVO  </t>
  </si>
  <si>
    <t xml:space="preserve">BS.CHG0084387.Rev   </t>
  </si>
  <si>
    <t xml:space="preserve">BS.CHG0084390.Rev   </t>
  </si>
  <si>
    <t xml:space="preserve">BS.CHG0084566.Rev   </t>
  </si>
  <si>
    <t xml:space="preserve">BS.Meeting          </t>
  </si>
  <si>
    <t xml:space="preserve">INC0367277.CORP.P3  </t>
  </si>
  <si>
    <t xml:space="preserve">Production support  </t>
  </si>
  <si>
    <t>WR635582.CORP.Testin</t>
  </si>
  <si>
    <t>WR736014.CORP.Testin</t>
  </si>
  <si>
    <t>WR736014.EFP.Testing</t>
  </si>
  <si>
    <t>WR736014.PVO.Testing</t>
  </si>
  <si>
    <t>WR736014.UBS.Testing</t>
  </si>
  <si>
    <t>WR736014.3CPO.Testin</t>
  </si>
  <si>
    <t xml:space="preserve">WR736219.MAR.PC Aud </t>
  </si>
  <si>
    <t xml:space="preserve">WR736238.UBS.PC Aud </t>
  </si>
  <si>
    <t xml:space="preserve">BS.AID Updates.NWPA </t>
  </si>
  <si>
    <t xml:space="preserve">BS.Metrics          </t>
  </si>
  <si>
    <t xml:space="preserve">INC0368203.CORP.P3  </t>
  </si>
  <si>
    <t xml:space="preserve">INC0368856.CORP.P3  </t>
  </si>
  <si>
    <t xml:space="preserve">WR736238.CDF.PC Aud </t>
  </si>
  <si>
    <t xml:space="preserve">WR736362.CORP.DD    </t>
  </si>
  <si>
    <t>WR736484.ATP.RPT POC</t>
  </si>
  <si>
    <t xml:space="preserve">BS.bench.ecm        </t>
  </si>
  <si>
    <t xml:space="preserve">BS.HIO Testing      </t>
  </si>
  <si>
    <t xml:space="preserve">BS.Metrics.Review   </t>
  </si>
  <si>
    <t xml:space="preserve">BS.NWPA Maintanance </t>
  </si>
  <si>
    <t xml:space="preserve">INC0367570.IRES.P3  </t>
  </si>
  <si>
    <t xml:space="preserve">WR736335.CAR.PC Aud </t>
  </si>
  <si>
    <t xml:space="preserve">BS.Meeting.AJS      </t>
  </si>
  <si>
    <t xml:space="preserve">BS.Meeting.REXX     </t>
  </si>
  <si>
    <t xml:space="preserve">BS.Meeting.Team     </t>
  </si>
  <si>
    <t xml:space="preserve">INC0369492.ECM.P3   </t>
  </si>
  <si>
    <t xml:space="preserve">WR635582.ECM.Moni   </t>
  </si>
  <si>
    <t xml:space="preserve">WR736362.ECM.UT     </t>
  </si>
  <si>
    <t xml:space="preserve">BS.ECM maintanance  </t>
  </si>
  <si>
    <t xml:space="preserve">BS.KT.EFP           </t>
  </si>
  <si>
    <t>WR736480.EFP.Analysi</t>
  </si>
  <si>
    <t>BS.EBI.Maintenan.FVT</t>
  </si>
  <si>
    <t xml:space="preserve">BS.INC0367922.EBR   </t>
  </si>
  <si>
    <t xml:space="preserve">ENH112084.Analysis  </t>
  </si>
  <si>
    <t xml:space="preserve">ENH112170.SIT       </t>
  </si>
  <si>
    <t xml:space="preserve">PROD MOVE ACTIVIT   </t>
  </si>
  <si>
    <t xml:space="preserve">SAS ADMIN CHECKOUT  </t>
  </si>
  <si>
    <t xml:space="preserve">BS.EBI.Maintenance  </t>
  </si>
  <si>
    <t xml:space="preserve">BS.CA Audit         </t>
  </si>
  <si>
    <t xml:space="preserve">BS.EBI.Maintenanace </t>
  </si>
  <si>
    <t xml:space="preserve">ENH112373.Analysis  </t>
  </si>
  <si>
    <t xml:space="preserve">WR735985.Analysis   </t>
  </si>
  <si>
    <t xml:space="preserve">WR736434.Analysis   </t>
  </si>
  <si>
    <t xml:space="preserve">BS.CA.Audit         </t>
  </si>
  <si>
    <t xml:space="preserve">ENH112373.CUT       </t>
  </si>
  <si>
    <t xml:space="preserve">ENH112373.DD        </t>
  </si>
  <si>
    <t>INC0370229.PDAWEEKLY</t>
  </si>
  <si>
    <t xml:space="preserve">WR736434.CUT        </t>
  </si>
  <si>
    <t xml:space="preserve">WR736434.DD         </t>
  </si>
  <si>
    <t xml:space="preserve">ENH112295.Analysis  </t>
  </si>
  <si>
    <t xml:space="preserve">ENH112295.SIT       </t>
  </si>
  <si>
    <t xml:space="preserve">ENH112373.SIT       </t>
  </si>
  <si>
    <t xml:space="preserve">INC0371682.EPICMIS  </t>
  </si>
  <si>
    <t xml:space="preserve">SAS ADMIN ACTIVITY  </t>
  </si>
  <si>
    <t xml:space="preserve">WR736434.SIT        </t>
  </si>
  <si>
    <t xml:space="preserve">WR736465.Analysis   </t>
  </si>
  <si>
    <t xml:space="preserve">Landed SE Work      </t>
  </si>
  <si>
    <t xml:space="preserve">Stand By Hours      </t>
  </si>
  <si>
    <t>ACCT CONTRACT MGT SO</t>
  </si>
  <si>
    <t xml:space="preserve">Solution Eng work   </t>
  </si>
  <si>
    <t xml:space="preserve">WR736376-AGCS SN    </t>
  </si>
  <si>
    <t xml:space="preserve">PRISM-MGMT          </t>
  </si>
  <si>
    <t xml:space="preserve">BS.Bench.FinRpt     </t>
  </si>
  <si>
    <t xml:space="preserve">BS.CDF.AID update   </t>
  </si>
  <si>
    <t>WR635909.Persona.RTC</t>
  </si>
  <si>
    <t>WR736163.Persona.RTC</t>
  </si>
  <si>
    <t xml:space="preserve">WR736355.AI.PCaudit </t>
  </si>
  <si>
    <t xml:space="preserve">WR736357.AI.PCaudit </t>
  </si>
  <si>
    <t>WR634369.NCA.PCaudit</t>
  </si>
  <si>
    <t>WR635909.Persona.Sca</t>
  </si>
  <si>
    <t xml:space="preserve">WR736190.AGI.Decomm </t>
  </si>
  <si>
    <t>WR635909.Persona.HLQ</t>
  </si>
  <si>
    <t>WR736163.Persona.HLQ</t>
  </si>
  <si>
    <t xml:space="preserve">BS.Meeting.Brnstrm  </t>
  </si>
  <si>
    <t xml:space="preserve">BS.Meeting.Weekly   </t>
  </si>
  <si>
    <t xml:space="preserve">BS.WR audit         </t>
  </si>
  <si>
    <t xml:space="preserve">WR736163.PI.AppAnly </t>
  </si>
  <si>
    <t xml:space="preserve">WR635908.PI.RTC     </t>
  </si>
  <si>
    <t xml:space="preserve">WR635909.PI.RTC     </t>
  </si>
  <si>
    <t xml:space="preserve">WR736163.PI.RTC     </t>
  </si>
  <si>
    <t xml:space="preserve">BS.Checkout.AI      </t>
  </si>
  <si>
    <t xml:space="preserve">BS.CHG0084589.AO    </t>
  </si>
  <si>
    <t xml:space="preserve">BS.CHG0084590.AO    </t>
  </si>
  <si>
    <t xml:space="preserve">BS.CHG0084591.AI    </t>
  </si>
  <si>
    <t xml:space="preserve">BS.CHG0084616.AO    </t>
  </si>
  <si>
    <t xml:space="preserve">BS.CHG0084624.AI    </t>
  </si>
  <si>
    <t xml:space="preserve">BS.CHG0084626.AI    </t>
  </si>
  <si>
    <t xml:space="preserve">BS.CHG0084712.AI.   </t>
  </si>
  <si>
    <t xml:space="preserve">BS.CHG0084713.AI    </t>
  </si>
  <si>
    <t xml:space="preserve">BS.CHG0084729.AI    </t>
  </si>
  <si>
    <t xml:space="preserve">BS.CHG0084730.AI    </t>
  </si>
  <si>
    <t xml:space="preserve">BS.CHG0084731.AI    </t>
  </si>
  <si>
    <t xml:space="preserve">BS.CHG0084732.AI    </t>
  </si>
  <si>
    <t xml:space="preserve">BS.CTASK0104167.NOL </t>
  </si>
  <si>
    <t xml:space="preserve">BS.KT.ECM           </t>
  </si>
  <si>
    <t xml:space="preserve">BS.Meeting.Aged_INC </t>
  </si>
  <si>
    <t xml:space="preserve">BS.Meeting.Stand Up </t>
  </si>
  <si>
    <t xml:space="preserve">INC0367600.P2.AO    </t>
  </si>
  <si>
    <t xml:space="preserve">INC0367918.P3.AO    </t>
  </si>
  <si>
    <t xml:space="preserve">WR634830.AI.Testing </t>
  </si>
  <si>
    <t xml:space="preserve">WR736014.NOL.Chkout </t>
  </si>
  <si>
    <t>WR736014.NWPA.Chkout</t>
  </si>
  <si>
    <t xml:space="preserve">WR736014.UBS.Chkout </t>
  </si>
  <si>
    <t xml:space="preserve">BENCH.Archive       </t>
  </si>
  <si>
    <t xml:space="preserve">BS.ASCP_Doc_Update  </t>
  </si>
  <si>
    <t xml:space="preserve">BS.CHG0084784.AI    </t>
  </si>
  <si>
    <t xml:space="preserve">BS.CHG0084785.AI    </t>
  </si>
  <si>
    <t xml:space="preserve">BS.CHG0084838.AI    </t>
  </si>
  <si>
    <t xml:space="preserve">BS.CHG0084839.AI    </t>
  </si>
  <si>
    <t xml:space="preserve">BS.CHG0084876.AI    </t>
  </si>
  <si>
    <t xml:space="preserve">BS.CHG0084924.AI    </t>
  </si>
  <si>
    <t>BS.HIO_Files_Testing</t>
  </si>
  <si>
    <t xml:space="preserve">BS.KT.CEI_PVR       </t>
  </si>
  <si>
    <t xml:space="preserve">BS.Meeting.PRSIM    </t>
  </si>
  <si>
    <t>BS.Policy_jobrn_Setp</t>
  </si>
  <si>
    <t xml:space="preserve">INC0368891.P2.ECM   </t>
  </si>
  <si>
    <t>BS.Archive_statuscal</t>
  </si>
  <si>
    <t xml:space="preserve">BS.CHG0084964.AI    </t>
  </si>
  <si>
    <t xml:space="preserve">BS.CHG0084967.AI    </t>
  </si>
  <si>
    <t xml:space="preserve">BS.CHG0084985.AI    </t>
  </si>
  <si>
    <t xml:space="preserve">BS.CHG0084986.AI    </t>
  </si>
  <si>
    <t xml:space="preserve">BS.CHG0085020.AI    </t>
  </si>
  <si>
    <t xml:space="preserve">BS.CHG0085047.AI    </t>
  </si>
  <si>
    <t xml:space="preserve">BS.CHG0085066.AI    </t>
  </si>
  <si>
    <t xml:space="preserve">BS.KT.Archive       </t>
  </si>
  <si>
    <t xml:space="preserve">INC0363188.PVR.P3   </t>
  </si>
  <si>
    <t xml:space="preserve">INC0370467.AI.P2    </t>
  </si>
  <si>
    <t xml:space="preserve">BS.Arch_status_call </t>
  </si>
  <si>
    <t xml:space="preserve">BS.BENCH.Archive    </t>
  </si>
  <si>
    <t xml:space="preserve">BS.CHG0085097.AI    </t>
  </si>
  <si>
    <t xml:space="preserve">BS.CHG0085119.AI    </t>
  </si>
  <si>
    <t xml:space="preserve">BS.CHG0085120.AI    </t>
  </si>
  <si>
    <t xml:space="preserve">BS.CHG0085147.AI    </t>
  </si>
  <si>
    <t xml:space="preserve">BS.CHG0085148.AI    </t>
  </si>
  <si>
    <t xml:space="preserve">BS.CHG0085187.AI    </t>
  </si>
  <si>
    <t xml:space="preserve">BS.CHG0085215.AI    </t>
  </si>
  <si>
    <t xml:space="preserve">BS.KT.AJS           </t>
  </si>
  <si>
    <t xml:space="preserve">BS.REXX.Session     </t>
  </si>
  <si>
    <t xml:space="preserve">INC0359598.AO.P3    </t>
  </si>
  <si>
    <t xml:space="preserve">INC0371452.AI.P3    </t>
  </si>
  <si>
    <t xml:space="preserve">BS.CHG0085245.AI    </t>
  </si>
  <si>
    <t xml:space="preserve">BS.CHG0085275.AI    </t>
  </si>
  <si>
    <t xml:space="preserve">BS.CHG0085277.AO    </t>
  </si>
  <si>
    <t xml:space="preserve">BS.CHG0085283.AO    </t>
  </si>
  <si>
    <t xml:space="preserve">BS.CHG0085305.AI    </t>
  </si>
  <si>
    <t xml:space="preserve">BS.CHG0085327.AI    </t>
  </si>
  <si>
    <t xml:space="preserve">BS.CHG0085328.AI    </t>
  </si>
  <si>
    <t xml:space="preserve">BS.KT.Arch_PVR_CEI  </t>
  </si>
  <si>
    <t xml:space="preserve">BS.Meeting.Stand_Up </t>
  </si>
  <si>
    <t xml:space="preserve">INC03712121.AI.P2   </t>
  </si>
  <si>
    <t xml:space="preserve">INC03712121.AI.P3   </t>
  </si>
  <si>
    <t xml:space="preserve">INC0371310.AI.P3    </t>
  </si>
  <si>
    <t xml:space="preserve">INC0372480.AO.P3    </t>
  </si>
  <si>
    <t xml:space="preserve">Bench.BI&amp;RM         </t>
  </si>
  <si>
    <t xml:space="preserve">StandBy Allowances  </t>
  </si>
  <si>
    <t xml:space="preserve">Internal Apps       </t>
  </si>
  <si>
    <t xml:space="preserve">Status meeting      </t>
  </si>
  <si>
    <t>Status report prepar</t>
  </si>
  <si>
    <t xml:space="preserve">WR635202.Analysis   </t>
  </si>
  <si>
    <t>WR635459.CID Produce</t>
  </si>
  <si>
    <t xml:space="preserve">WR635459.Collection </t>
  </si>
  <si>
    <t>WR635459.FFIC agency</t>
  </si>
  <si>
    <t>WR635459.HR employee</t>
  </si>
  <si>
    <t xml:space="preserve">PHASE 0 ACTIVITY    </t>
  </si>
  <si>
    <t xml:space="preserve">WR635155-TAMEngWork </t>
  </si>
  <si>
    <t>Ident/Access Mgt/Pri</t>
  </si>
  <si>
    <t>BS.ADHOC.ECMPersoiss</t>
  </si>
  <si>
    <t xml:space="preserve">BS.DNB.ASCPupdate   </t>
  </si>
  <si>
    <t xml:space="preserve">BS.Exprating.ASCP   </t>
  </si>
  <si>
    <t xml:space="preserve">BS.FVF.ASCPupdate   </t>
  </si>
  <si>
    <t>BS.HPMonitoring.CILS</t>
  </si>
  <si>
    <t xml:space="preserve">BS.HPMonitoring.DNB </t>
  </si>
  <si>
    <t xml:space="preserve">BS.HPMonitoring.FVF </t>
  </si>
  <si>
    <t>BS.HPMonitoring.ITVC</t>
  </si>
  <si>
    <t xml:space="preserve">BS.HPMonitoring.MVR </t>
  </si>
  <si>
    <t xml:space="preserve">BS.HPMonitoring.PVO </t>
  </si>
  <si>
    <t xml:space="preserve">BS.Lead.WAAP UPdate </t>
  </si>
  <si>
    <t xml:space="preserve">BS.MN.CPI JOb       </t>
  </si>
  <si>
    <t xml:space="preserve">BS.MVR.ASCPupdate   </t>
  </si>
  <si>
    <t xml:space="preserve">BS.PRB0041875.LF    </t>
  </si>
  <si>
    <t xml:space="preserve">BS.ROI.ASCPupdate   </t>
  </si>
  <si>
    <t xml:space="preserve">INC0367548.P3.CILS  </t>
  </si>
  <si>
    <t xml:space="preserve">INC0367642.P3.CILS  </t>
  </si>
  <si>
    <t xml:space="preserve">INC0367996.P3.ECM   </t>
  </si>
  <si>
    <t xml:space="preserve">INC0368152.CIL      </t>
  </si>
  <si>
    <t xml:space="preserve">Sec Pat 4/21:vehsvc </t>
  </si>
  <si>
    <t xml:space="preserve">Sec Pat 4/21:APV    </t>
  </si>
  <si>
    <t xml:space="preserve">Sec Pat 4/21:CILS   </t>
  </si>
  <si>
    <t xml:space="preserve">Sec Pat 4/21:DSL    </t>
  </si>
  <si>
    <t xml:space="preserve">Sec Pat 4/21:ECM    </t>
  </si>
  <si>
    <t xml:space="preserve">Sec Pat 4/21:EGIS   </t>
  </si>
  <si>
    <t xml:space="preserve">Sec Pat 4/21:PVO    </t>
  </si>
  <si>
    <t xml:space="preserve">Standby             </t>
  </si>
  <si>
    <t xml:space="preserve">BS.cils.ASCPupdate  </t>
  </si>
  <si>
    <t>BS.CHG0083744.lossfo</t>
  </si>
  <si>
    <t xml:space="preserve">BS.CHG0083744.CRR   </t>
  </si>
  <si>
    <t xml:space="preserve">BS.CHG0083744.FVF   </t>
  </si>
  <si>
    <t xml:space="preserve">BS.CHG0083744.PVO   </t>
  </si>
  <si>
    <t xml:space="preserve">BS.CHG0083744.ROI   </t>
  </si>
  <si>
    <t>BS.HPScripts.updatio</t>
  </si>
  <si>
    <t>BS.LEAD.PROCESSAUDIT</t>
  </si>
  <si>
    <t>BS.MN.Lossfocusjobmo</t>
  </si>
  <si>
    <t xml:space="preserve">BS.PVO.ASCPupdate   </t>
  </si>
  <si>
    <t xml:space="preserve">BS.Task0144550.sso  </t>
  </si>
  <si>
    <t xml:space="preserve">BS.Task0144552.sso  </t>
  </si>
  <si>
    <t xml:space="preserve">BS.Task0144561.sso  </t>
  </si>
  <si>
    <t xml:space="preserve">BS.3cpo.ASCPupdate  </t>
  </si>
  <si>
    <t xml:space="preserve">INC0369287.P3.ECM   </t>
  </si>
  <si>
    <t xml:space="preserve">BS.cogtool.Approval </t>
  </si>
  <si>
    <t>BS.newsletter.coding</t>
  </si>
  <si>
    <t xml:space="preserve">INC0369986.P2.ELDS  </t>
  </si>
  <si>
    <t xml:space="preserve">INC0370218.P3.GQA   </t>
  </si>
  <si>
    <t>INC0370261.P3.QMSscr</t>
  </si>
  <si>
    <t>INC0370270.P3.ROIlis</t>
  </si>
  <si>
    <t>BS.newsletter.dataup</t>
  </si>
  <si>
    <t xml:space="preserve">BS.DNBDatmasking    </t>
  </si>
  <si>
    <t>INC0370804.P2.lossfo</t>
  </si>
  <si>
    <t xml:space="preserve">INC0370858.P2.ELDS  </t>
  </si>
  <si>
    <t xml:space="preserve">INC0371032.P3.3cpo  </t>
  </si>
  <si>
    <t xml:space="preserve">INC0371053.P3.MVR   </t>
  </si>
  <si>
    <t xml:space="preserve">INC0371586.P3.ECM   </t>
  </si>
  <si>
    <t xml:space="preserve">INC0371624.P3.ECM   </t>
  </si>
  <si>
    <t xml:space="preserve">INC0370270.P3.ROI   </t>
  </si>
  <si>
    <t xml:space="preserve">INC0372281.P3.MVR   </t>
  </si>
  <si>
    <t xml:space="preserve">Chubb to Archive    </t>
  </si>
  <si>
    <t xml:space="preserve">CAT SE Work         </t>
  </si>
  <si>
    <t xml:space="preserve">Meeting             </t>
  </si>
  <si>
    <t xml:space="preserve">BS.meeting.Arc call </t>
  </si>
  <si>
    <t xml:space="preserve">BS.Meeting.aged inc </t>
  </si>
  <si>
    <t xml:space="preserve">BS.Meeting.STAND UP </t>
  </si>
  <si>
    <t xml:space="preserve">CEI &amp; PVR KT        </t>
  </si>
  <si>
    <t xml:space="preserve">Ires KT &amp; Learning  </t>
  </si>
  <si>
    <t xml:space="preserve">INC0360818.ANALYSIS </t>
  </si>
  <si>
    <t xml:space="preserve">INC0364801.ANALYSIS </t>
  </si>
  <si>
    <t xml:space="preserve">INC0367223.ANALYSIS </t>
  </si>
  <si>
    <t xml:space="preserve">WR735983.CEI Analys </t>
  </si>
  <si>
    <t xml:space="preserve">ARCHIVE BENCH       </t>
  </si>
  <si>
    <t xml:space="preserve">BS.mn.Ires.PV       </t>
  </si>
  <si>
    <t xml:space="preserve">BS.Audit.Code,Data  </t>
  </si>
  <si>
    <t xml:space="preserve">BS.IRES.KT&amp;Learning </t>
  </si>
  <si>
    <t xml:space="preserve">BS.KT.CEI&amp;PVR       </t>
  </si>
  <si>
    <t xml:space="preserve">PRB0042051.Ires.p3  </t>
  </si>
  <si>
    <t xml:space="preserve">PRB0042052.NOL.P3   </t>
  </si>
  <si>
    <t xml:space="preserve">BS.meeting.JCLerror </t>
  </si>
  <si>
    <t xml:space="preserve">BS.meeting.PR       </t>
  </si>
  <si>
    <t xml:space="preserve">INC0363188.ARC.Anal </t>
  </si>
  <si>
    <t>BS.meeting.brainstro</t>
  </si>
  <si>
    <t xml:space="preserve">BS.meeting.REXX     </t>
  </si>
  <si>
    <t>WR736376.SNgroup.con</t>
  </si>
  <si>
    <t xml:space="preserve">BS.Learning.REXX    </t>
  </si>
  <si>
    <t xml:space="preserve">GENERAL             </t>
  </si>
  <si>
    <t xml:space="preserve">WR735943.ISO.issue  </t>
  </si>
  <si>
    <t xml:space="preserve">WR735945.CR         </t>
  </si>
  <si>
    <t xml:space="preserve">Production Support  </t>
  </si>
  <si>
    <t xml:space="preserve">WR635929.CHB.ESIS   </t>
  </si>
  <si>
    <t xml:space="preserve">WR736102.EPIC.Code  </t>
  </si>
  <si>
    <t xml:space="preserve">WR736102.EPIC.Test  </t>
  </si>
  <si>
    <t xml:space="preserve">Lead activity       </t>
  </si>
  <si>
    <t xml:space="preserve">WR533960.WAS.PM     </t>
  </si>
  <si>
    <t xml:space="preserve">WR635537.CILS.      </t>
  </si>
  <si>
    <t xml:space="preserve">WR736105.GQA.PM     </t>
  </si>
  <si>
    <t xml:space="preserve">WR736303.CILS.PM    </t>
  </si>
  <si>
    <t xml:space="preserve">WR736309.CDW.PM     </t>
  </si>
  <si>
    <t xml:space="preserve">WR736375.GQA.defect </t>
  </si>
  <si>
    <t xml:space="preserve">WR635330.EPIC.CTD   </t>
  </si>
  <si>
    <t xml:space="preserve">WR736430.GQAM1      </t>
  </si>
  <si>
    <t xml:space="preserve">Bench.Datastage     </t>
  </si>
  <si>
    <t xml:space="preserve">WR736191.DP.FWUpgrd </t>
  </si>
  <si>
    <t xml:space="preserve">WR533960.WAS Upgrd  </t>
  </si>
  <si>
    <t xml:space="preserve">WR736105.GQA.R3     </t>
  </si>
  <si>
    <t xml:space="preserve">WR736430.GQAM1.Req  </t>
  </si>
  <si>
    <t xml:space="preserve">WR635659.DP Changes </t>
  </si>
  <si>
    <t xml:space="preserve">WR736448.DPBIH.Req  </t>
  </si>
  <si>
    <t xml:space="preserve">BENCH.COMM          </t>
  </si>
  <si>
    <t xml:space="preserve">INC0369583.PAI.code </t>
  </si>
  <si>
    <t xml:space="preserve">WR736349.PAI.CA     </t>
  </si>
  <si>
    <t>PRODSUPPORT.COMMERCI</t>
  </si>
  <si>
    <t xml:space="preserve">WR736322.CIS.CUT    </t>
  </si>
  <si>
    <t xml:space="preserve">WR736336.PAI.DD     </t>
  </si>
  <si>
    <t xml:space="preserve">WR736282.CIS.Review </t>
  </si>
  <si>
    <t xml:space="preserve">BS.LEAD.ILC         </t>
  </si>
  <si>
    <t xml:space="preserve">BS.LEAD.PSR         </t>
  </si>
  <si>
    <t xml:space="preserve">BS.LEAD.RTC         </t>
  </si>
  <si>
    <t xml:space="preserve">BS.LEAD.WAAP        </t>
  </si>
  <si>
    <t xml:space="preserve">INC0364060.CIAF     </t>
  </si>
  <si>
    <t>INC0364060.FVT Proce</t>
  </si>
  <si>
    <t xml:space="preserve">INC0364060.PCPEU    </t>
  </si>
  <si>
    <t>INC0364060.PDA weekl</t>
  </si>
  <si>
    <t xml:space="preserve">SASADMIN Standby    </t>
  </si>
  <si>
    <t xml:space="preserve">WR635095.CDW        </t>
  </si>
  <si>
    <t xml:space="preserve">BS.Lead.RTC         </t>
  </si>
  <si>
    <t xml:space="preserve">WR735943.CHUBB run  </t>
  </si>
  <si>
    <t xml:space="preserve">WR736274.CHUB.ESIS  </t>
  </si>
  <si>
    <t>WR735943.EBI queries</t>
  </si>
  <si>
    <t xml:space="preserve">BS.RTCReport        </t>
  </si>
  <si>
    <t xml:space="preserve">CTI.BENCH           </t>
  </si>
  <si>
    <t>WR635928.VVALDecomis</t>
  </si>
  <si>
    <t xml:space="preserve">WR736381.CUT        </t>
  </si>
  <si>
    <t xml:space="preserve">BS.Audit            </t>
  </si>
  <si>
    <t xml:space="preserve">ENH112082.IIB       </t>
  </si>
  <si>
    <t xml:space="preserve">WR635935.IIB        </t>
  </si>
  <si>
    <t xml:space="preserve">BS.RTCAudit         </t>
  </si>
  <si>
    <t xml:space="preserve">DEF1254.Analysis    </t>
  </si>
  <si>
    <t xml:space="preserve">WR635667.Documentum </t>
  </si>
  <si>
    <t xml:space="preserve">WR736360.ICC        </t>
  </si>
  <si>
    <t xml:space="preserve">INC0366999.Atlas.P2 </t>
  </si>
  <si>
    <t>WR736001.DEF9842.DEP</t>
  </si>
  <si>
    <t>WR736001.DEF9842.FVT</t>
  </si>
  <si>
    <t>WR736001.DEF9842.JOB</t>
  </si>
  <si>
    <t xml:space="preserve">WR736309.CUT        </t>
  </si>
  <si>
    <t>WR634939.PCRAnalysis</t>
  </si>
  <si>
    <t xml:space="preserve">WR634939.PCR5.HLE   </t>
  </si>
  <si>
    <t xml:space="preserve">WR736001.DEF9553    </t>
  </si>
  <si>
    <t xml:space="preserve">WR736309.SIT        </t>
  </si>
  <si>
    <t xml:space="preserve">BS.KT               </t>
  </si>
  <si>
    <t xml:space="preserve">WR634939.PCR5.CUT   </t>
  </si>
  <si>
    <t xml:space="preserve">WR634939.PCR5.TEST  </t>
  </si>
  <si>
    <t xml:space="preserve">WR736309.UAT        </t>
  </si>
  <si>
    <t xml:space="preserve">WR736309.Deployment </t>
  </si>
  <si>
    <t>Sec Pat 04/23.COGNOS</t>
  </si>
  <si>
    <t>WR735943.CubeRefresh</t>
  </si>
  <si>
    <t xml:space="preserve">WR735943.SE.Cognos  </t>
  </si>
  <si>
    <t>ENH111994.CogFileNet</t>
  </si>
  <si>
    <t>Sec Pat 05/21.COGNOS</t>
  </si>
  <si>
    <t xml:space="preserve">Awaiting CORP ID    </t>
  </si>
  <si>
    <t>WR736219.Arc.WeekAud</t>
  </si>
  <si>
    <t xml:space="preserve">WR736242.CAR.Erros  </t>
  </si>
  <si>
    <t xml:space="preserve">WR736242.CARresub   </t>
  </si>
  <si>
    <t>WR736298.Arc.WeekAud</t>
  </si>
  <si>
    <t>WR736330.Arc.WeekAud</t>
  </si>
  <si>
    <t>WR736355.Arc.WeekAud</t>
  </si>
  <si>
    <t>WR736357.Arc.WeekAud</t>
  </si>
  <si>
    <t xml:space="preserve">INC0367590.IRE.Sev3 </t>
  </si>
  <si>
    <t xml:space="preserve">INC0367921.NOL.Sev2 </t>
  </si>
  <si>
    <t xml:space="preserve">INC0368132.NCA.Sev3 </t>
  </si>
  <si>
    <t xml:space="preserve">PRB0042044.CAR.Sev3 </t>
  </si>
  <si>
    <t>WR634369.NCA.WeekAud</t>
  </si>
  <si>
    <t xml:space="preserve">WR736242.Tico       </t>
  </si>
  <si>
    <t xml:space="preserve">BS.Meeting.Rexx     </t>
  </si>
  <si>
    <t xml:space="preserve">INC0369492.ECM.Sev3 </t>
  </si>
  <si>
    <t>WR736100.BIL.WeekAud</t>
  </si>
  <si>
    <t xml:space="preserve">WR736242.ISO        </t>
  </si>
  <si>
    <t xml:space="preserve">BS.Standup.Meeting  </t>
  </si>
  <si>
    <t xml:space="preserve">QAudit.Account      </t>
  </si>
  <si>
    <t xml:space="preserve">WR736242.TICO       </t>
  </si>
  <si>
    <t xml:space="preserve">Solution Engineer   </t>
  </si>
  <si>
    <t xml:space="preserve">IBM Hackathon.plan  </t>
  </si>
  <si>
    <t xml:space="preserve">IDEA.THFuseGQA      </t>
  </si>
  <si>
    <t xml:space="preserve">Litigation Support  </t>
  </si>
  <si>
    <t xml:space="preserve">LN Portal           </t>
  </si>
  <si>
    <t xml:space="preserve">LN Support          </t>
  </si>
  <si>
    <t xml:space="preserve">On Going Support    </t>
  </si>
  <si>
    <t xml:space="preserve">Reports             </t>
  </si>
  <si>
    <t xml:space="preserve">Spl assignments     </t>
  </si>
  <si>
    <t xml:space="preserve">Weekly meeting      </t>
  </si>
  <si>
    <t xml:space="preserve">WR Review           </t>
  </si>
  <si>
    <t xml:space="preserve">WR635537.CILS.PM    </t>
  </si>
  <si>
    <t xml:space="preserve">QIS.Plan            </t>
  </si>
  <si>
    <t xml:space="preserve">WR635928.VVAL       </t>
  </si>
  <si>
    <t xml:space="preserve">WR736381.SBQT       </t>
  </si>
  <si>
    <t xml:space="preserve">WR635816.Documaker  </t>
  </si>
  <si>
    <t>InProgress WR Review</t>
  </si>
  <si>
    <t xml:space="preserve">BUS/PROF MGMT       </t>
  </si>
  <si>
    <t xml:space="preserve">INC0359979          </t>
  </si>
  <si>
    <t xml:space="preserve">INC0366280          </t>
  </si>
  <si>
    <t xml:space="preserve">INC0366448          </t>
  </si>
  <si>
    <t xml:space="preserve">INC0366755          </t>
  </si>
  <si>
    <t xml:space="preserve">INC0366829          </t>
  </si>
  <si>
    <t xml:space="preserve">INC0366915          </t>
  </si>
  <si>
    <t xml:space="preserve">INC0367270          </t>
  </si>
  <si>
    <t xml:space="preserve">INC0367344          </t>
  </si>
  <si>
    <t xml:space="preserve">INC0367608          </t>
  </si>
  <si>
    <t xml:space="preserve">INC0368125          </t>
  </si>
  <si>
    <t xml:space="preserve">WR327621.NOL        </t>
  </si>
  <si>
    <t xml:space="preserve">INC0366448.LN.P3    </t>
  </si>
  <si>
    <t xml:space="preserve">INC0368125.LN.P3    </t>
  </si>
  <si>
    <t xml:space="preserve">INC0369035.LN.P3    </t>
  </si>
  <si>
    <t xml:space="preserve">INC0369128.LN.P3    </t>
  </si>
  <si>
    <t xml:space="preserve">INC0369161.LN.P3    </t>
  </si>
  <si>
    <t xml:space="preserve">INC0369527.LN.P3    </t>
  </si>
  <si>
    <t xml:space="preserve">INC0369535.LN.P3    </t>
  </si>
  <si>
    <t xml:space="preserve">INC0366829.LN.P3    </t>
  </si>
  <si>
    <t xml:space="preserve">INC0369906.LN.P3    </t>
  </si>
  <si>
    <t xml:space="preserve">INC0370110.LN.P3    </t>
  </si>
  <si>
    <t xml:space="preserve">INC0370458.LN.P3    </t>
  </si>
  <si>
    <t xml:space="preserve">INC0370727.LN.P3    </t>
  </si>
  <si>
    <t xml:space="preserve">INC0366748.LN.P3D   </t>
  </si>
  <si>
    <t xml:space="preserve">INC0371053.LN.P3    </t>
  </si>
  <si>
    <t xml:space="preserve">INC0371492.LN.P3    </t>
  </si>
  <si>
    <t xml:space="preserve">INC0371634.LN.P3    </t>
  </si>
  <si>
    <t xml:space="preserve">INC0371711.LN.P3    </t>
  </si>
  <si>
    <t xml:space="preserve">INC0371839.LN.P3    </t>
  </si>
  <si>
    <t xml:space="preserve">INC0371927.LN.P3    </t>
  </si>
  <si>
    <t xml:space="preserve">INC0372188.LN.P3    </t>
  </si>
  <si>
    <t xml:space="preserve">INC0372266.LN.P3    </t>
  </si>
  <si>
    <t xml:space="preserve">INC0372389.LN.P3    </t>
  </si>
  <si>
    <t xml:space="preserve">INC0372469.LN.P3    </t>
  </si>
  <si>
    <t xml:space="preserve">INC0372612.LN.P3    </t>
  </si>
  <si>
    <t xml:space="preserve">WR327621.CID        </t>
  </si>
  <si>
    <t xml:space="preserve">BENCH.FUSE          </t>
  </si>
  <si>
    <t xml:space="preserve">WR635406.DD         </t>
  </si>
  <si>
    <t xml:space="preserve">WR635476.Analysis   </t>
  </si>
  <si>
    <t xml:space="preserve">WR635774.ROM        </t>
  </si>
  <si>
    <t>WR736001.DEF9794.SIT</t>
  </si>
  <si>
    <t>WR736001.DEF9814.Ana</t>
  </si>
  <si>
    <t xml:space="preserve">WR736339.Analysis   </t>
  </si>
  <si>
    <t xml:space="preserve">WR635476.DD.Review  </t>
  </si>
  <si>
    <t xml:space="preserve">WR736366.Analysis   </t>
  </si>
  <si>
    <t xml:space="preserve">INC0366999.ATLAS.P2 </t>
  </si>
  <si>
    <t>WR736001.coordinatio</t>
  </si>
  <si>
    <t>WR736309.Coordinatio</t>
  </si>
  <si>
    <t>INC0368615.CDW.CRrep</t>
  </si>
  <si>
    <t xml:space="preserve">INC0361750.CIS.P3   </t>
  </si>
  <si>
    <t xml:space="preserve">INC0366362.CIS.P3   </t>
  </si>
  <si>
    <t xml:space="preserve">INC0367407.CIS.P3   </t>
  </si>
  <si>
    <t xml:space="preserve">INC0367515.CIS.P3   </t>
  </si>
  <si>
    <t xml:space="preserve">INC0367794.CIS.P3   </t>
  </si>
  <si>
    <t xml:space="preserve">INC0367826.CIS.P3   </t>
  </si>
  <si>
    <t xml:space="preserve">INC0366476.CIS.P3   </t>
  </si>
  <si>
    <t xml:space="preserve">INC0368390.CIS.P3   </t>
  </si>
  <si>
    <t xml:space="preserve">INC0368660.CIS.P3   </t>
  </si>
  <si>
    <t xml:space="preserve">INC0369651.CPI.P3   </t>
  </si>
  <si>
    <t xml:space="preserve">INC0369915.CIS.P3   </t>
  </si>
  <si>
    <t xml:space="preserve">INC0370020.CIS.P3   </t>
  </si>
  <si>
    <t xml:space="preserve">INC0370394.CIS.P3   </t>
  </si>
  <si>
    <t xml:space="preserve">INC0370616.CIS.P3   </t>
  </si>
  <si>
    <t xml:space="preserve">INC0371208.CIS.P3   </t>
  </si>
  <si>
    <t xml:space="preserve">INC0371234.CIS.P3   </t>
  </si>
  <si>
    <t xml:space="preserve">INC0371641.CIS.P3   </t>
  </si>
  <si>
    <t xml:space="preserve">INC0370673.CPI.P3   </t>
  </si>
  <si>
    <t xml:space="preserve">INC0371526.CIS.P3   </t>
  </si>
  <si>
    <t xml:space="preserve">INC0371819.PAI.P3   </t>
  </si>
  <si>
    <t>WR736001.DEF9839.SIT</t>
  </si>
  <si>
    <t>WR736014.TC.checkout</t>
  </si>
  <si>
    <t xml:space="preserve">WR635541.SIT        </t>
  </si>
  <si>
    <t>WR736001.DEF9839.UAT</t>
  </si>
  <si>
    <t xml:space="preserve">CLAIMSAPP.KT,REX    </t>
  </si>
  <si>
    <t>WR736001.DEF9839.DPY</t>
  </si>
  <si>
    <t>WR736001.DEF9857.ANY</t>
  </si>
  <si>
    <t xml:space="preserve">WR736366.COMP ANLYS </t>
  </si>
  <si>
    <t xml:space="preserve">APP KT              </t>
  </si>
  <si>
    <t xml:space="preserve">WR634939.DD,SIT     </t>
  </si>
  <si>
    <t xml:space="preserve">FileNetProd.Support </t>
  </si>
  <si>
    <t xml:space="preserve">WR635636.COGNOS     </t>
  </si>
  <si>
    <t xml:space="preserve">WR736380.DD         </t>
  </si>
  <si>
    <t xml:space="preserve">INC.INC0368692      </t>
  </si>
  <si>
    <t xml:space="preserve">FILENET.BENCH       </t>
  </si>
  <si>
    <t xml:space="preserve">WR533564.PCR#12     </t>
  </si>
  <si>
    <t xml:space="preserve">WR635909.Wave3      </t>
  </si>
  <si>
    <t xml:space="preserve">WR635908.Wave2      </t>
  </si>
  <si>
    <t xml:space="preserve">INC0366999.M&amp;DM.P2  </t>
  </si>
  <si>
    <t xml:space="preserve">SE Activity         </t>
  </si>
  <si>
    <t xml:space="preserve">INC0369350.CHIEF.P2 </t>
  </si>
  <si>
    <t xml:space="preserve">INC0369571.M&amp;DM.P3  </t>
  </si>
  <si>
    <t>WR736001.Def9839.Crd</t>
  </si>
  <si>
    <t xml:space="preserve">INC0369571.ATLAS.P3 </t>
  </si>
  <si>
    <t xml:space="preserve">INC0370852.ATLAS.P3 </t>
  </si>
  <si>
    <t>WR736001.Def Meeting</t>
  </si>
  <si>
    <t xml:space="preserve">INC0371329.ATLAS.P3 </t>
  </si>
  <si>
    <t xml:space="preserve">WR736001.ATLAS.IMSA </t>
  </si>
  <si>
    <t xml:space="preserve">metrics submission  </t>
  </si>
  <si>
    <t>WR635861.CView.monit</t>
  </si>
  <si>
    <t>WR635861.CView.tbcnt</t>
  </si>
  <si>
    <t>WR736014.Nol.baselin</t>
  </si>
  <si>
    <t>WR736014.Nol.checkou</t>
  </si>
  <si>
    <t>WR736365.cviewmonthl</t>
  </si>
  <si>
    <t xml:space="preserve">bench.cview         </t>
  </si>
  <si>
    <t>EXcelinfocollec.cybe</t>
  </si>
  <si>
    <t xml:space="preserve">KT.Cview            </t>
  </si>
  <si>
    <t xml:space="preserve">WR736098.ATM        </t>
  </si>
  <si>
    <t>EPIC/CIS pdf mapping</t>
  </si>
  <si>
    <t>INC0372652.CView.Hos</t>
  </si>
  <si>
    <t>WR736476.CView.Month</t>
  </si>
  <si>
    <t xml:space="preserve">BENCH.DATASTAGE     </t>
  </si>
  <si>
    <t xml:space="preserve">BENCH.Meeting       </t>
  </si>
  <si>
    <t xml:space="preserve">BENCH.RTC REPORTS   </t>
  </si>
  <si>
    <t xml:space="preserve">BENCH.TEAM ACTIVITY </t>
  </si>
  <si>
    <t xml:space="preserve">BS.CSW.CR           </t>
  </si>
  <si>
    <t xml:space="preserve">WR736246.UAT        </t>
  </si>
  <si>
    <t xml:space="preserve">BS.EBI.CR           </t>
  </si>
  <si>
    <t xml:space="preserve">BS.EBI.PRB.UTR      </t>
  </si>
  <si>
    <t xml:space="preserve">RTC Reminders       </t>
  </si>
  <si>
    <t xml:space="preserve">WATSON.KT           </t>
  </si>
  <si>
    <t xml:space="preserve">WR736246.Deployment </t>
  </si>
  <si>
    <t xml:space="preserve">WATSON.AID          </t>
  </si>
  <si>
    <t xml:space="preserve">DB2.Certifiaction   </t>
  </si>
  <si>
    <t xml:space="preserve">WR736219            </t>
  </si>
  <si>
    <t xml:space="preserve">WR736355,WR736357   </t>
  </si>
  <si>
    <t xml:space="preserve">Block chain         </t>
  </si>
  <si>
    <t xml:space="preserve">ISO Fillings        </t>
  </si>
  <si>
    <t xml:space="preserve">WR635908            </t>
  </si>
  <si>
    <t>BUSINESS ANALYST WOR</t>
  </si>
  <si>
    <t xml:space="preserve">INC0366602.EPIC.P3  </t>
  </si>
  <si>
    <t xml:space="preserve">CIS BA              </t>
  </si>
  <si>
    <t xml:space="preserve">Commercial BAM      </t>
  </si>
  <si>
    <t xml:space="preserve">CIS BAM             </t>
  </si>
  <si>
    <t xml:space="preserve">LN BAM              </t>
  </si>
  <si>
    <t xml:space="preserve">Filenet MANAGEMENT  </t>
  </si>
  <si>
    <t xml:space="preserve">Security MANAGEMENT </t>
  </si>
  <si>
    <t>Shared Services MGmt</t>
  </si>
  <si>
    <t xml:space="preserve">WR533960.WAS        </t>
  </si>
  <si>
    <t xml:space="preserve">WR736014.DB2        </t>
  </si>
  <si>
    <t>BS.MN.FileNet.Chkout</t>
  </si>
  <si>
    <t>BS.MN.FileNet.WASADM</t>
  </si>
  <si>
    <t xml:space="preserve">ILOG ADMIN          </t>
  </si>
  <si>
    <t xml:space="preserve">ILOGAdmin_PROD      </t>
  </si>
  <si>
    <t xml:space="preserve">QC Admin            </t>
  </si>
  <si>
    <t xml:space="preserve">QC Reporting        </t>
  </si>
  <si>
    <t xml:space="preserve">WASAdmin_PROD       </t>
  </si>
  <si>
    <t xml:space="preserve">WR735971.SAPDecomm  </t>
  </si>
  <si>
    <t>Business Analyst wor</t>
  </si>
  <si>
    <t xml:space="preserve">WR736014.PM         </t>
  </si>
  <si>
    <t xml:space="preserve">WR533960.PM         </t>
  </si>
  <si>
    <t xml:space="preserve">WR533960.Setup      </t>
  </si>
  <si>
    <t>WR735985.LaserAnalys</t>
  </si>
  <si>
    <t>WR736014.CPOCheckout</t>
  </si>
  <si>
    <t>WR736014.PVO.Checkou</t>
  </si>
  <si>
    <t xml:space="preserve">WR736303_GL_ELP     </t>
  </si>
  <si>
    <t xml:space="preserve">WR736165.CIS.SIT    </t>
  </si>
  <si>
    <t xml:space="preserve">WR736282.CIS.DD     </t>
  </si>
  <si>
    <t xml:space="preserve">WR736294.CIS.DD     </t>
  </si>
  <si>
    <t xml:space="preserve">WR736349.CIS.DD     </t>
  </si>
  <si>
    <t xml:space="preserve">WR736349.COM.CUT    </t>
  </si>
  <si>
    <t xml:space="preserve">WR736196.PAI.CUT    </t>
  </si>
  <si>
    <t xml:space="preserve">WR736282.CIS.SIT    </t>
  </si>
  <si>
    <t xml:space="preserve">CIS.KT              </t>
  </si>
  <si>
    <t>WR634402.CIS.Analyse</t>
  </si>
  <si>
    <t xml:space="preserve">WR736294.PAI.SIT    </t>
  </si>
  <si>
    <t xml:space="preserve">WR736385.CIS.SCM    </t>
  </si>
  <si>
    <t xml:space="preserve">WR736418.CIS.SCM    </t>
  </si>
  <si>
    <t xml:space="preserve">WR736421.CIS.SCM    </t>
  </si>
  <si>
    <t xml:space="preserve">WR736431.CIS.SCM    </t>
  </si>
  <si>
    <t>WR736457.PAI.ANALYSE</t>
  </si>
  <si>
    <t xml:space="preserve">WR736031-SRA        </t>
  </si>
  <si>
    <t xml:space="preserve">WR736303.CILLS ELP  </t>
  </si>
  <si>
    <t xml:space="preserve">SEED SESSION        </t>
  </si>
  <si>
    <t xml:space="preserve">WR635908.PAA.DECOM  </t>
  </si>
  <si>
    <t xml:space="preserve">LightsOn management </t>
  </si>
  <si>
    <t xml:space="preserve">WR635406.CUT        </t>
  </si>
  <si>
    <t xml:space="preserve">WR736001.DEF9814    </t>
  </si>
  <si>
    <t xml:space="preserve">WR635667.DDM.UAT    </t>
  </si>
  <si>
    <t xml:space="preserve">WR635815.CUBE.RA    </t>
  </si>
  <si>
    <t xml:space="preserve">WR635835.CLAWS.UAT  </t>
  </si>
  <si>
    <t xml:space="preserve">WR534168.RRD.RA     </t>
  </si>
  <si>
    <t xml:space="preserve">WR635815.CUBE.CUT   </t>
  </si>
  <si>
    <t xml:space="preserve">WR534168.RRD.POC    </t>
  </si>
  <si>
    <t xml:space="preserve">BENCH.CIS           </t>
  </si>
  <si>
    <t xml:space="preserve">INC0363445.CIS.P3   </t>
  </si>
  <si>
    <t xml:space="preserve">INC0367047.CIS.P3   </t>
  </si>
  <si>
    <t xml:space="preserve">INC0367117.CIS.P3   </t>
  </si>
  <si>
    <t xml:space="preserve">INC0367454.EPIC.P3  </t>
  </si>
  <si>
    <t xml:space="preserve">INC0367760.CIS.P3   </t>
  </si>
  <si>
    <t xml:space="preserve">INC0368226.CIS.P3   </t>
  </si>
  <si>
    <t xml:space="preserve">KT.CIS              </t>
  </si>
  <si>
    <t xml:space="preserve">MEETING.PRISM       </t>
  </si>
  <si>
    <t xml:space="preserve">MEETING.STANDUP     </t>
  </si>
  <si>
    <t xml:space="preserve">INC0369104.EPIC.P3  </t>
  </si>
  <si>
    <t xml:space="preserve">INC0369104.P2.EPIC  </t>
  </si>
  <si>
    <t xml:space="preserve">INC0369440.CPI.P3   </t>
  </si>
  <si>
    <t xml:space="preserve">INC0369474.EPIC.P3  </t>
  </si>
  <si>
    <t xml:space="preserve">WR634402.QUOTE.COPY </t>
  </si>
  <si>
    <t xml:space="preserve">BS.MEETING.PRISM    </t>
  </si>
  <si>
    <t xml:space="preserve">PRB0041977.CIS      </t>
  </si>
  <si>
    <t xml:space="preserve">PRB0042034.CIS      </t>
  </si>
  <si>
    <t xml:space="preserve">BS.KT.CIS           </t>
  </si>
  <si>
    <t xml:space="preserve">INC0370940.CIS.P3   </t>
  </si>
  <si>
    <t xml:space="preserve">INC0371143.CIS.P3   </t>
  </si>
  <si>
    <t xml:space="preserve">BS.MEETING.CIS&amp;COMM </t>
  </si>
  <si>
    <t xml:space="preserve">INC0360263.CIS.P3   </t>
  </si>
  <si>
    <t xml:space="preserve">INC0372279.EPIC.P3  </t>
  </si>
  <si>
    <t xml:space="preserve">BS.AID Updates      </t>
  </si>
  <si>
    <t xml:space="preserve">BS.ARCHIVE CALL     </t>
  </si>
  <si>
    <t xml:space="preserve">BS.KT.ARCHIVE       </t>
  </si>
  <si>
    <t xml:space="preserve">BS.WR Review        </t>
  </si>
  <si>
    <t xml:space="preserve">WR736298.AI.Deploy  </t>
  </si>
  <si>
    <t xml:space="preserve">WR736355.AI.Deploy  </t>
  </si>
  <si>
    <t xml:space="preserve">WR736355.AI.Doc     </t>
  </si>
  <si>
    <t xml:space="preserve">WR736355.AI.HLE     </t>
  </si>
  <si>
    <t xml:space="preserve">WR736355.AI.SIT     </t>
  </si>
  <si>
    <t xml:space="preserve">WR736357.AI.Deploy  </t>
  </si>
  <si>
    <t xml:space="preserve">WR736357.AI.Doc     </t>
  </si>
  <si>
    <t xml:space="preserve">WR736357.AI.HLE     </t>
  </si>
  <si>
    <t xml:space="preserve">WR736357.AI.SIT     </t>
  </si>
  <si>
    <t xml:space="preserve">BS.Archive Call     </t>
  </si>
  <si>
    <t xml:space="preserve">BS.METRICS          </t>
  </si>
  <si>
    <t xml:space="preserve">BS.WeeKly Meeting   </t>
  </si>
  <si>
    <t xml:space="preserve">BS.WR REVIEW        </t>
  </si>
  <si>
    <t xml:space="preserve">WR736268.ARC.DRPlan </t>
  </si>
  <si>
    <t>WR736392.AI.Analysis</t>
  </si>
  <si>
    <t xml:space="preserve">WR736392.AI.HLE     </t>
  </si>
  <si>
    <t>BS.Metrics.MajorEnhc</t>
  </si>
  <si>
    <t xml:space="preserve">WR736392.AI.CUT     </t>
  </si>
  <si>
    <t xml:space="preserve">WR736392.AI.DD      </t>
  </si>
  <si>
    <t>BS.Meeting.Automatio</t>
  </si>
  <si>
    <t xml:space="preserve">WR736331.AI.WEEKAUD </t>
  </si>
  <si>
    <t xml:space="preserve">BS.MN.CSW.monthly   </t>
  </si>
  <si>
    <t xml:space="preserve">BS.MN.CSW.Weekly    </t>
  </si>
  <si>
    <t xml:space="preserve">DP.BENCH            </t>
  </si>
  <si>
    <t xml:space="preserve">WR635912.DP         </t>
  </si>
  <si>
    <t xml:space="preserve">WR736191.PROD       </t>
  </si>
  <si>
    <t>WR635912.SAP Billing</t>
  </si>
  <si>
    <t xml:space="preserve">WR736031.DP         </t>
  </si>
  <si>
    <t xml:space="preserve">WR736191.DP.Upg     </t>
  </si>
  <si>
    <t xml:space="preserve">WR736448.BIH        </t>
  </si>
  <si>
    <t xml:space="preserve">WR635912.SAPBILLING </t>
  </si>
  <si>
    <t xml:space="preserve">WR736085.DP.TLS     </t>
  </si>
  <si>
    <t xml:space="preserve">Bench.DataPower     </t>
  </si>
  <si>
    <t xml:space="preserve">BS.Sec Pat 4/21.SFA </t>
  </si>
  <si>
    <t xml:space="preserve">WR736031.Disable    </t>
  </si>
  <si>
    <t xml:space="preserve">WR635912.SAPBilling </t>
  </si>
  <si>
    <t xml:space="preserve">WR736031.Delete     </t>
  </si>
  <si>
    <t xml:space="preserve">WR736031.EPAS       </t>
  </si>
  <si>
    <t xml:space="preserve">WR736191.FWUpgrade  </t>
  </si>
  <si>
    <t>BS.Sec Pat 5/19.SFDC</t>
  </si>
  <si>
    <t xml:space="preserve">WR736083.SFDC_TLS   </t>
  </si>
  <si>
    <t xml:space="preserve">WR635095.coding     </t>
  </si>
  <si>
    <t xml:space="preserve">BS.Lead.BAMReport   </t>
  </si>
  <si>
    <t xml:space="preserve">BS.Lead.WAAPUpdate  </t>
  </si>
  <si>
    <t xml:space="preserve">BS.MN.ATLAS.IMSA    </t>
  </si>
  <si>
    <t xml:space="preserve">BS.MN.CPR/CBR.IMSA  </t>
  </si>
  <si>
    <t xml:space="preserve">INC0363143.ATLAS.P3 </t>
  </si>
  <si>
    <t xml:space="preserve">INC0367311.ATLAS.P3 </t>
  </si>
  <si>
    <t xml:space="preserve">INC0367314.ATLAS.P3 </t>
  </si>
  <si>
    <t xml:space="preserve">INC0368323.ATLAS.P3 </t>
  </si>
  <si>
    <t>WR736001.DEF9836.CRR</t>
  </si>
  <si>
    <t>WR736001.DEF9839.ATL</t>
  </si>
  <si>
    <t>BS.MN.LEAD.AuditActi</t>
  </si>
  <si>
    <t>BS.MN.LEAD.BAMReport</t>
  </si>
  <si>
    <t>BS.MN.LEAD.WAAPUpdat</t>
  </si>
  <si>
    <t>BS.MN.Preview.Activi</t>
  </si>
  <si>
    <t xml:space="preserve">INC0368858.ATLAS.P3 </t>
  </si>
  <si>
    <t xml:space="preserve">INC0368940.ATLAS.P2 </t>
  </si>
  <si>
    <t xml:space="preserve">INC0369350.ATLAS.P2 </t>
  </si>
  <si>
    <t xml:space="preserve">INC0369360.ATLAS.P2 </t>
  </si>
  <si>
    <t>WR736001.DEF9839.S0C</t>
  </si>
  <si>
    <t xml:space="preserve">BS.LEAD.Audit       </t>
  </si>
  <si>
    <t xml:space="preserve">BS.LEAD.BAMReport   </t>
  </si>
  <si>
    <t xml:space="preserve">BS.LEAD.WAAPUpdate  </t>
  </si>
  <si>
    <t xml:space="preserve">BS.MN.AJSCheckout   </t>
  </si>
  <si>
    <t>BS.MN.ATLAS.IMSASETU</t>
  </si>
  <si>
    <t>BS.MN.Preview.CRCrea</t>
  </si>
  <si>
    <t xml:space="preserve">INC0370349.ATLAS.P3 </t>
  </si>
  <si>
    <t>WR736001.DEF9839.Tes</t>
  </si>
  <si>
    <t xml:space="preserve">BS.ATLAS.Balancing  </t>
  </si>
  <si>
    <t xml:space="preserve">BS.ATLAS.IMSASetup  </t>
  </si>
  <si>
    <t xml:space="preserve">BS.ATLAS.IMSTSetup  </t>
  </si>
  <si>
    <t>BS.ATLAS.MTBCCreatio</t>
  </si>
  <si>
    <t>BS.UCAAX.ISOCatch-up</t>
  </si>
  <si>
    <t xml:space="preserve">INC0365799.ATLAS.P3 </t>
  </si>
  <si>
    <t xml:space="preserve">INC0372034.ATLAS.P3 </t>
  </si>
  <si>
    <t xml:space="preserve">WR736479.HICN.May17 </t>
  </si>
  <si>
    <t xml:space="preserve">Enhancement Bench   </t>
  </si>
  <si>
    <t xml:space="preserve">WR635835.CUT        </t>
  </si>
  <si>
    <t>Awaiting for corp ID</t>
  </si>
  <si>
    <t>WR736001.DEF9650.ANY</t>
  </si>
  <si>
    <t>WR736001.DEF9578.ANY</t>
  </si>
  <si>
    <t xml:space="preserve">NAPERSOFT TRAINING  </t>
  </si>
  <si>
    <t xml:space="preserve">WR634939.ROM        </t>
  </si>
  <si>
    <t xml:space="preserve">WR635607.Testing    </t>
  </si>
  <si>
    <t xml:space="preserve">WR635476.Design     </t>
  </si>
  <si>
    <t xml:space="preserve">WR635476.CUT        </t>
  </si>
  <si>
    <t xml:space="preserve">BS.AID Upd Review   </t>
  </si>
  <si>
    <t>WR736001.DEF9650.Anl</t>
  </si>
  <si>
    <t>WR736001.DEF9838.Anl</t>
  </si>
  <si>
    <t>WR736001.DEF9558.Anl</t>
  </si>
  <si>
    <t>WR736001.DEF9763.Anl</t>
  </si>
  <si>
    <t xml:space="preserve">BK.KT               </t>
  </si>
  <si>
    <t>WR736366.Req Analysi</t>
  </si>
  <si>
    <t xml:space="preserve"> WR635667.DDR       </t>
  </si>
  <si>
    <t xml:space="preserve"> WR635815.CUBE      </t>
  </si>
  <si>
    <t xml:space="preserve"> WR635835.CLAWS     </t>
  </si>
  <si>
    <t>DETAIL DESIGN REVIEW</t>
  </si>
  <si>
    <t xml:space="preserve"> WR635815.CUBE.SIT  </t>
  </si>
  <si>
    <t xml:space="preserve"> WR635835.CLAWS.SIT </t>
  </si>
  <si>
    <t xml:space="preserve">BS.Lead.ILC         </t>
  </si>
  <si>
    <t xml:space="preserve">BS.Lead.PSR Report  </t>
  </si>
  <si>
    <t xml:space="preserve">BS.Lead.7Keys       </t>
  </si>
  <si>
    <t xml:space="preserve">Project Management  </t>
  </si>
  <si>
    <t xml:space="preserve">WR635815.CUBE.SIT   </t>
  </si>
  <si>
    <t xml:space="preserve">BS.ACL Revalidation </t>
  </si>
  <si>
    <t>WR736014.ILCverifica</t>
  </si>
  <si>
    <t xml:space="preserve">WR736014.Prjmgmt    </t>
  </si>
  <si>
    <t xml:space="preserve">WR736335.CAR.coding </t>
  </si>
  <si>
    <t xml:space="preserve">WR736335.CAR.Depl   </t>
  </si>
  <si>
    <t xml:space="preserve">WR736335.CAR.SIT    </t>
  </si>
  <si>
    <t xml:space="preserve">BS.ILC verification </t>
  </si>
  <si>
    <t xml:space="preserve">BS.Phase 0 report   </t>
  </si>
  <si>
    <t xml:space="preserve">BS.Team meeting     </t>
  </si>
  <si>
    <t xml:space="preserve">BS.WAAP updates     </t>
  </si>
  <si>
    <t xml:space="preserve">BS.KT.IReS          </t>
  </si>
  <si>
    <t xml:space="preserve">WR635659 Deployment </t>
  </si>
  <si>
    <t xml:space="preserve">WR736118.SFDC.Lead  </t>
  </si>
  <si>
    <t>WR736118-Shield Work</t>
  </si>
  <si>
    <t xml:space="preserve">BS.INC0369246.SFDC  </t>
  </si>
  <si>
    <t xml:space="preserve">WR736118.RU Issue   </t>
  </si>
  <si>
    <t xml:space="preserve">WR736118.TLSIssue   </t>
  </si>
  <si>
    <t xml:space="preserve">PRISM activities    </t>
  </si>
  <si>
    <t>WR635406 - PROJ MGMT</t>
  </si>
  <si>
    <t xml:space="preserve">BS.inc review       </t>
  </si>
  <si>
    <t xml:space="preserve">BS.JCL error rev    </t>
  </si>
  <si>
    <t xml:space="preserve">BS.PBI review       </t>
  </si>
  <si>
    <t xml:space="preserve">BS.0C1 abend KT     </t>
  </si>
  <si>
    <t xml:space="preserve">PRB0042034.ANALYSIS </t>
  </si>
  <si>
    <t xml:space="preserve">WR736480.ANALYSIS   </t>
  </si>
  <si>
    <t xml:space="preserve">EFP ATPRP POC       </t>
  </si>
  <si>
    <t xml:space="preserve">EFP DDM POC         </t>
  </si>
  <si>
    <t xml:space="preserve">EFP ATPRP PILOT1    </t>
  </si>
  <si>
    <t xml:space="preserve">BS.Bench hours      </t>
  </si>
  <si>
    <t xml:space="preserve">WR635391.ARC.PCR3   </t>
  </si>
  <si>
    <t xml:space="preserve">WR736328.IRMAT run  </t>
  </si>
  <si>
    <t>WR736406.OASIS rerun</t>
  </si>
  <si>
    <t>BS.Archive AJS issue</t>
  </si>
  <si>
    <t>BS.ARC.PendingWRdocs</t>
  </si>
  <si>
    <t xml:space="preserve">BS.PRISM meet       </t>
  </si>
  <si>
    <t xml:space="preserve">IN367921.NOL.DBZAKQ </t>
  </si>
  <si>
    <t xml:space="preserve">WR634673.IRES LOB   </t>
  </si>
  <si>
    <t>WR736392.ARC.Kickoff</t>
  </si>
  <si>
    <t xml:space="preserve">WR736441.ARC.TEST   </t>
  </si>
  <si>
    <t xml:space="preserve">BS.ARC.daily meet   </t>
  </si>
  <si>
    <t xml:space="preserve">BS.ILC std meeting  </t>
  </si>
  <si>
    <t xml:space="preserve">BS.KT.Ires          </t>
  </si>
  <si>
    <t>BS.Thinking Thursday</t>
  </si>
  <si>
    <t>IN367921.NOL.Analysi</t>
  </si>
  <si>
    <t>WR736392.ARC.Analysi</t>
  </si>
  <si>
    <t>BS.IBM All handsmeet</t>
  </si>
  <si>
    <t>IN369478.ECM.followu</t>
  </si>
  <si>
    <t>IN371452.ARC.Analysi</t>
  </si>
  <si>
    <t>PRB041763.NOL.analys</t>
  </si>
  <si>
    <t>PRB042052.NOL.follow</t>
  </si>
  <si>
    <t>WR736392.ARC.DD revi</t>
  </si>
  <si>
    <t xml:space="preserve">WR736392.FFIC.meet  </t>
  </si>
  <si>
    <t xml:space="preserve">IN371310.ARC.chubb  </t>
  </si>
  <si>
    <t xml:space="preserve">IN372121.ARC.rerun  </t>
  </si>
  <si>
    <t xml:space="preserve">WR635391.Deployment </t>
  </si>
  <si>
    <t>WR736392.ARC.CUT rvw</t>
  </si>
  <si>
    <t xml:space="preserve">Security&amp;IAM SE     </t>
  </si>
  <si>
    <t>INTERVIEW.CONTRACTOR</t>
  </si>
  <si>
    <t xml:space="preserve">WR736102.EPIC.DD    </t>
  </si>
  <si>
    <t xml:space="preserve">WR736221.PRODMOVE   </t>
  </si>
  <si>
    <t xml:space="preserve">WR736228.CIS.UAT    </t>
  </si>
  <si>
    <t>WR634402.CIS.CODEREV</t>
  </si>
  <si>
    <t xml:space="preserve">WR736321.CIS.DD     </t>
  </si>
  <si>
    <t xml:space="preserve">WR634624.LPS.CUT    </t>
  </si>
  <si>
    <t>WR736102.EPIC.CODING</t>
  </si>
  <si>
    <t xml:space="preserve">WR736321.CIS.CODING </t>
  </si>
  <si>
    <t xml:space="preserve">WR736321.CIS.SIT    </t>
  </si>
  <si>
    <t>LitigationDailyJobMo</t>
  </si>
  <si>
    <t xml:space="preserve">LitigationSupport   </t>
  </si>
  <si>
    <t xml:space="preserve">LNAdhocWork         </t>
  </si>
  <si>
    <t xml:space="preserve">LNIncSupport        </t>
  </si>
  <si>
    <t>LNInternalAppSupport</t>
  </si>
  <si>
    <t xml:space="preserve">LNWeeklyStatusCall  </t>
  </si>
  <si>
    <t>LNWeeklyStatusReport</t>
  </si>
  <si>
    <t>WR736334.ESPXagntRen</t>
  </si>
  <si>
    <t xml:space="preserve">INC0369717          </t>
  </si>
  <si>
    <t>TmDiscussion&amp;LeadAct</t>
  </si>
  <si>
    <t xml:space="preserve">Analysis for PVR    </t>
  </si>
  <si>
    <t xml:space="preserve">Archive KT          </t>
  </si>
  <si>
    <t xml:space="preserve">Daily Team Call     </t>
  </si>
  <si>
    <t>WR736218.PVR.Anlysis</t>
  </si>
  <si>
    <t xml:space="preserve">WR736218.PVR.HLE    </t>
  </si>
  <si>
    <t xml:space="preserve">BS.Archive.Call     </t>
  </si>
  <si>
    <t xml:space="preserve">WR736218.PVR.DPLY   </t>
  </si>
  <si>
    <t xml:space="preserve">WR736218.PVR.SIT    </t>
  </si>
  <si>
    <t xml:space="preserve">WR736331.AI.DPLY    </t>
  </si>
  <si>
    <t xml:space="preserve">BS.Daily.Call       </t>
  </si>
  <si>
    <t xml:space="preserve">BS.Meeting.Weakly   </t>
  </si>
  <si>
    <t xml:space="preserve">BS.Meeting.Automtn  </t>
  </si>
  <si>
    <t>BS.MN.FileNet.Checko</t>
  </si>
  <si>
    <t xml:space="preserve">BS.MN.FileNet.DBA   </t>
  </si>
  <si>
    <t>Deliv Proj/Prgm Mgmt</t>
  </si>
  <si>
    <t xml:space="preserve">Deliv Program Mgmt  </t>
  </si>
  <si>
    <t xml:space="preserve">INC0365601.MRP.P3   </t>
  </si>
  <si>
    <t xml:space="preserve">WR736014.ECM.Chkot  </t>
  </si>
  <si>
    <t xml:space="preserve">WR736014.NOL.Chkot  </t>
  </si>
  <si>
    <t>WR736141.LF.Analysis</t>
  </si>
  <si>
    <t xml:space="preserve">WR736233.CView.CUT  </t>
  </si>
  <si>
    <t xml:space="preserve">WR635935.CCV.CUT    </t>
  </si>
  <si>
    <t xml:space="preserve">WR735985.LF.DD      </t>
  </si>
  <si>
    <t xml:space="preserve">WR736233.CView.Dep  </t>
  </si>
  <si>
    <t>WR735985.LF.Analysis</t>
  </si>
  <si>
    <t xml:space="preserve">WR735985.LF.CUT     </t>
  </si>
  <si>
    <t xml:space="preserve">WR736302.CILS.Test  </t>
  </si>
  <si>
    <t xml:space="preserve">WR736420.Cview.Test </t>
  </si>
  <si>
    <t>038515</t>
  </si>
  <si>
    <t xml:space="preserve">VOLTURA                  </t>
  </si>
  <si>
    <t xml:space="preserve">JUSI PATI                </t>
  </si>
  <si>
    <t xml:space="preserve">THULASI MATLY            </t>
  </si>
  <si>
    <t xml:space="preserve">PRAMOD N                 </t>
  </si>
  <si>
    <t>2</t>
  </si>
  <si>
    <t>05/05/2017</t>
  </si>
  <si>
    <t>05/12/2017</t>
  </si>
  <si>
    <t>05/19/2017</t>
  </si>
  <si>
    <t>05/26/2017</t>
  </si>
  <si>
    <t>S</t>
  </si>
  <si>
    <t>Y</t>
  </si>
  <si>
    <t>3</t>
  </si>
  <si>
    <t xml:space="preserve">AMOSA-FFIC          </t>
  </si>
  <si>
    <t xml:space="preserve">PEGA                </t>
  </si>
  <si>
    <t xml:space="preserve">SE-BENCH            </t>
  </si>
  <si>
    <t xml:space="preserve">KT.CDW              </t>
  </si>
  <si>
    <t xml:space="preserve">Stand By            </t>
  </si>
  <si>
    <t>WR635908.PI Decommis</t>
  </si>
  <si>
    <t>WR635582.PI Decommis</t>
  </si>
  <si>
    <t>WR736281.CDW.Testing</t>
  </si>
  <si>
    <t xml:space="preserve">BS.Lead.FollowUp    </t>
  </si>
  <si>
    <t xml:space="preserve">BS.Lead.INC&amp;CR      </t>
  </si>
  <si>
    <t xml:space="preserve">BS.Lead.WAAP&amp;ILC    </t>
  </si>
  <si>
    <t xml:space="preserve">EPAS.BENCH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</si>
</sst>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MS Shell Dlg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3" borderId="1" xfId="0" applyFont="1" applyFill="1" applyBorder="1" applyAlignment="1">
      <alignment horizontal="center"/>
    </xf>
    <xf numFmtId="17" fontId="3" fillId="3" borderId="1" xfId="0" quotePrefix="1" applyNumberFormat="1" applyFont="1" applyFill="1" applyBorder="1" applyAlignment="1">
      <alignment horizontal="center"/>
    </xf>
    <xf numFmtId="0" fontId="5" fillId="4" borderId="1" xfId="2" applyFont="1" applyFill="1" applyBorder="1" applyAlignment="1">
      <alignment horizontal="center"/>
    </xf>
    <xf numFmtId="0" fontId="5" fillId="4" borderId="1" xfId="2" applyFont="1" applyFill="1" applyBorder="1" applyAlignment="1">
      <alignment horizontal="left"/>
    </xf>
    <xf numFmtId="0" fontId="5" fillId="4" borderId="1" xfId="2" applyFont="1" applyFill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1" xfId="2" applyBorder="1" applyAlignment="1">
      <alignment horizontal="left"/>
    </xf>
    <xf numFmtId="0" fontId="4" fillId="0" borderId="1" xfId="2" applyFont="1" applyBorder="1" applyAlignment="1">
      <alignment horizontal="center"/>
    </xf>
    <xf numFmtId="0" fontId="1" fillId="0" borderId="1" xfId="0" applyFont="1" applyBorder="1"/>
    <xf numFmtId="0" fontId="5" fillId="0" borderId="1" xfId="0" applyFont="1" applyBorder="1"/>
    <xf numFmtId="0" fontId="0" fillId="0" borderId="1" xfId="0" applyBorder="1"/>
    <xf numFmtId="14" fontId="0" fillId="0" borderId="1" xfId="0" applyNumberFormat="1" applyBorder="1"/>
    <xf numFmtId="2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1" fillId="8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ill="1" applyBorder="1"/>
    <xf numFmtId="0" fontId="3" fillId="3" borderId="2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1" xfId="0" applyNumberFormat="1" applyFill="1" applyBorder="1"/>
    <xf numFmtId="0" fontId="0" fillId="0" borderId="0" xfId="0" applyAlignment="1">
      <alignment horizontal="left"/>
    </xf>
    <xf numFmtId="15" fontId="0" fillId="0" borderId="1" xfId="0" applyNumberFormat="1" applyBorder="1"/>
    <xf numFmtId="0" fontId="2" fillId="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2" applyFont="1" applyBorder="1" applyAlignment="1">
      <alignment horizontal="left"/>
    </xf>
    <xf numFmtId="0" fontId="8" fillId="0" borderId="1" xfId="3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2" borderId="1" xfId="2" applyFill="1" applyBorder="1" applyAlignment="1">
      <alignment horizontal="center"/>
    </xf>
    <xf numFmtId="0" fontId="4" fillId="2" borderId="1" xfId="2" applyFill="1" applyBorder="1" applyAlignment="1">
      <alignment horizontal="left"/>
    </xf>
    <xf numFmtId="0" fontId="4" fillId="2" borderId="1" xfId="2" applyFont="1" applyFill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wrapText="1"/>
    </xf>
    <xf numFmtId="0" fontId="10" fillId="0" borderId="1" xfId="0" applyFont="1" applyBorder="1"/>
    <xf numFmtId="0" fontId="11" fillId="4" borderId="6" xfId="0" applyFont="1" applyFill="1" applyBorder="1" applyAlignment="1">
      <alignment horizontal="left"/>
    </xf>
    <xf numFmtId="0" fontId="1" fillId="8" borderId="0" xfId="0" applyFont="1" applyFill="1" applyAlignment="1">
      <alignment horizontal="center" wrapText="1"/>
    </xf>
    <xf numFmtId="0" fontId="1" fillId="9" borderId="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</cellXfs>
  <cellStyles count="4">
    <cellStyle name="Normal" xfId="0" builtinId="0"/>
    <cellStyle name="Normal 2" xfId="1"/>
    <cellStyle name="Normal 2 2" xfId="3"/>
    <cellStyle name="Normal 4" xfId="2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2</xdr:row>
          <xdr:rowOff>7620</xdr:rowOff>
        </xdr:from>
        <xdr:to>
          <xdr:col>4</xdr:col>
          <xdr:colOff>1714500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Consolidation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60960</xdr:rowOff>
        </xdr:from>
        <xdr:to>
          <xdr:col>4</xdr:col>
          <xdr:colOff>1706880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Active WWML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3:I21"/>
  <sheetViews>
    <sheetView workbookViewId="0">
      <selection activeCell="D27" sqref="D27"/>
    </sheetView>
  </sheetViews>
  <sheetFormatPr defaultColWidth="9.109375" defaultRowHeight="14.4" x14ac:dyDescent="0.3"/>
  <cols>
    <col min="1" max="3" width="9.109375" style="27"/>
    <col min="4" max="4" width="16.33203125" style="27" bestFit="1" customWidth="1"/>
    <col min="5" max="5" width="26.44140625" style="27" bestFit="1" customWidth="1"/>
    <col min="6" max="16384" width="9.109375" style="27"/>
  </cols>
  <sheetData>
    <row r="3" spans="6:9" x14ac:dyDescent="0.3">
      <c r="F3" s="51" t="s">
        <v>648</v>
      </c>
      <c r="G3" s="51"/>
      <c r="H3" s="51"/>
      <c r="I3" s="51"/>
    </row>
    <row r="4" spans="6:9" x14ac:dyDescent="0.3">
      <c r="F4" s="51"/>
      <c r="G4" s="51"/>
      <c r="H4" s="51"/>
      <c r="I4" s="51"/>
    </row>
    <row r="5" spans="6:9" x14ac:dyDescent="0.3">
      <c r="F5" s="51"/>
      <c r="G5" s="51"/>
      <c r="H5" s="51"/>
      <c r="I5" s="51"/>
    </row>
    <row r="8" spans="6:9" x14ac:dyDescent="0.3">
      <c r="F8" s="51" t="s">
        <v>494</v>
      </c>
      <c r="G8" s="51"/>
      <c r="H8" s="51"/>
      <c r="I8" s="51"/>
    </row>
    <row r="9" spans="6:9" x14ac:dyDescent="0.3">
      <c r="F9" s="51"/>
      <c r="G9" s="51"/>
      <c r="H9" s="51"/>
      <c r="I9" s="51"/>
    </row>
    <row r="10" spans="6:9" x14ac:dyDescent="0.3">
      <c r="F10" s="51"/>
      <c r="G10" s="51"/>
      <c r="H10" s="51"/>
      <c r="I10" s="51"/>
    </row>
    <row r="17" spans="4:5" x14ac:dyDescent="0.3">
      <c r="D17" s="29" t="s">
        <v>234</v>
      </c>
    </row>
    <row r="19" spans="4:5" x14ac:dyDescent="0.3">
      <c r="D19" s="18"/>
      <c r="E19" s="28" t="s">
        <v>235</v>
      </c>
    </row>
    <row r="20" spans="4:5" x14ac:dyDescent="0.3">
      <c r="D20" s="21"/>
      <c r="E20" s="28" t="s">
        <v>236</v>
      </c>
    </row>
    <row r="21" spans="4:5" x14ac:dyDescent="0.3">
      <c r="D21" s="1"/>
      <c r="E21" s="28" t="s">
        <v>237</v>
      </c>
    </row>
  </sheetData>
  <mergeCells count="2">
    <mergeCell ref="F3:I5"/>
    <mergeCell ref="F8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olidation_Macro">
                <anchor>
                  <from>
                    <xdr:col>2</xdr:col>
                    <xdr:colOff>594360</xdr:colOff>
                    <xdr:row>2</xdr:row>
                    <xdr:rowOff>7620</xdr:rowOff>
                  </from>
                  <to>
                    <xdr:col>4</xdr:col>
                    <xdr:colOff>1714500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ve_WWML_Macro">
                <anchor>
                  <from>
                    <xdr:col>3</xdr:col>
                    <xdr:colOff>0</xdr:colOff>
                    <xdr:row>7</xdr:row>
                    <xdr:rowOff>60960</xdr:rowOff>
                  </from>
                  <to>
                    <xdr:col>4</xdr:col>
                    <xdr:colOff>1706880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4726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5546875" bestFit="1" customWidth="1"/>
    <col min="2" max="2" width="31.88671875" bestFit="1" customWidth="1"/>
    <col min="3" max="3" width="12.109375" customWidth="1"/>
    <col min="4" max="4" width="24.109375" customWidth="1"/>
    <col min="5" max="5" width="19.6640625" customWidth="1"/>
    <col min="6" max="6" width="10.109375" customWidth="1"/>
    <col min="7" max="7" width="9.33203125" style="37" customWidth="1"/>
    <col min="8" max="8" width="12.33203125" customWidth="1"/>
    <col min="9" max="9" width="9.109375" customWidth="1"/>
    <col min="10" max="10" width="11.6640625" customWidth="1"/>
    <col min="11" max="11" width="18.5546875" customWidth="1"/>
    <col min="12" max="12" width="38.6640625" customWidth="1"/>
    <col min="13" max="13" width="18.33203125" customWidth="1"/>
    <col min="14" max="14" width="21.44140625" customWidth="1"/>
    <col min="15" max="15" width="24.44140625" customWidth="1"/>
    <col min="16" max="16" width="7" customWidth="1"/>
    <col min="17" max="17" width="7.88671875" customWidth="1"/>
    <col min="18" max="18" width="24.77734375" bestFit="1" customWidth="1"/>
    <col min="19" max="19" width="20.44140625" customWidth="1"/>
    <col min="20" max="20" width="24.5546875" customWidth="1"/>
    <col min="21" max="21" width="11.33203125" customWidth="1"/>
    <col min="22" max="22" width="10.109375" customWidth="1"/>
    <col min="23" max="23" width="9.6640625" customWidth="1"/>
    <col min="24" max="24" width="15" customWidth="1"/>
    <col min="25" max="25" width="8.44140625" customWidth="1"/>
    <col min="26" max="26" width="10.88671875" customWidth="1"/>
    <col min="27" max="27" width="8.44140625" customWidth="1"/>
    <col min="28" max="28" width="14.44140625" customWidth="1"/>
    <col min="29" max="29" width="9.109375" customWidth="1"/>
    <col min="30" max="30" width="14.44140625" customWidth="1"/>
    <col min="31" max="31" width="9" customWidth="1"/>
    <col min="32" max="32" width="22.109375" customWidth="1"/>
    <col min="33" max="33" width="51.109375" customWidth="1"/>
    <col min="34" max="34" width="11.44140625" customWidth="1"/>
    <col min="35" max="35" width="45.6640625" customWidth="1"/>
    <col min="36" max="36" width="15.88671875" customWidth="1"/>
    <col min="37" max="37" width="16.6640625" bestFit="1" customWidth="1"/>
    <col min="38" max="38" width="20.33203125" bestFit="1" customWidth="1"/>
    <col min="39" max="39" width="20.44140625" bestFit="1" customWidth="1"/>
    <col min="40" max="40" width="29.33203125" bestFit="1" customWidth="1"/>
    <col min="41" max="41" width="13.109375" bestFit="1" customWidth="1"/>
    <col min="42" max="46" width="12" bestFit="1" customWidth="1"/>
    <col min="47" max="48" width="11.33203125" bestFit="1" customWidth="1"/>
    <col min="49" max="49" width="28.109375" bestFit="1" customWidth="1"/>
    <col min="50" max="50" width="13.33203125" bestFit="1" customWidth="1"/>
    <col min="51" max="51" width="20.44140625" bestFit="1" customWidth="1"/>
    <col min="52" max="52" width="12" bestFit="1" customWidth="1"/>
    <col min="53" max="54" width="11" bestFit="1" customWidth="1"/>
    <col min="55" max="55" width="10.109375" bestFit="1" customWidth="1"/>
  </cols>
  <sheetData>
    <row r="1" spans="1:55" x14ac:dyDescent="0.3">
      <c r="A1" s="18" t="s">
        <v>1023</v>
      </c>
      <c r="B1" s="18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39" t="s">
        <v>5</v>
      </c>
      <c r="H1" s="21" t="s">
        <v>219</v>
      </c>
      <c r="I1" s="22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2" t="s">
        <v>13</v>
      </c>
      <c r="Q1" s="23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23</v>
      </c>
      <c r="Y1" s="24" t="s">
        <v>21</v>
      </c>
      <c r="Z1" s="24" t="s">
        <v>22</v>
      </c>
      <c r="AA1" s="24" t="s">
        <v>231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504</v>
      </c>
      <c r="AG1" s="1" t="s">
        <v>29</v>
      </c>
      <c r="AH1" s="1" t="s">
        <v>30</v>
      </c>
      <c r="AI1" s="22" t="s">
        <v>31</v>
      </c>
      <c r="AJ1" s="22" t="s">
        <v>32</v>
      </c>
      <c r="AK1" s="25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220</v>
      </c>
      <c r="AQ1" s="1" t="s">
        <v>221</v>
      </c>
      <c r="AR1" s="1" t="s">
        <v>222</v>
      </c>
      <c r="AS1" s="1" t="s">
        <v>223</v>
      </c>
      <c r="AT1" s="1" t="s">
        <v>224</v>
      </c>
      <c r="AU1" s="1" t="s">
        <v>225</v>
      </c>
      <c r="AV1" s="1" t="s">
        <v>226</v>
      </c>
      <c r="AW1" s="18" t="s">
        <v>230</v>
      </c>
      <c r="AX1" s="1" t="s">
        <v>238</v>
      </c>
      <c r="AY1" s="34" t="s">
        <v>485</v>
      </c>
      <c r="AZ1" s="1" t="s">
        <v>495</v>
      </c>
      <c r="BA1" s="34" t="s">
        <v>473</v>
      </c>
      <c r="BB1" s="34" t="s">
        <v>474</v>
      </c>
      <c r="BC1" s="1" t="s">
        <v>505</v>
      </c>
    </row>
    <row r="2" spans="1:55" x14ac:dyDescent="0.3">
      <c r="A2" s="11" t="s">
        <v>83</v>
      </c>
      <c r="B2" s="11" t="s">
        <v>654</v>
      </c>
      <c r="C2" s="11" t="s">
        <v>558</v>
      </c>
      <c r="D2" s="11" t="s">
        <v>655</v>
      </c>
      <c r="E2" s="38" t="s">
        <v>652</v>
      </c>
      <c r="F2" s="11">
        <v>2</v>
      </c>
      <c r="G2" s="40" t="s">
        <v>218</v>
      </c>
      <c r="H2" s="11" t="str">
        <f>Shiftdetails($G2)</f>
        <v>Regular</v>
      </c>
      <c r="I2" s="11" t="str">
        <f t="shared" ref="I2:I65" si="0">Locationdetails(J2)</f>
        <v>INDIA</v>
      </c>
      <c r="J2" s="11" t="str">
        <f>IF(ISERROR(VLOOKUP(C2,'WI Vs ASM'!$B$2:$E$1000,4,0)),0,(VLOOKUP(C2,'WI Vs ASM'!$B$2:$E$1000,4,0)))</f>
        <v>Offshore</v>
      </c>
      <c r="K2" s="11" t="str">
        <f>IF(ISERROR(VLOOKUP(C2,'WI Vs ASM'!$B$2:$F$1000,5,0)),0,(VLOOKUP(C2,'WI Vs ASM'!$B$2:$F$1000,5,0)))</f>
        <v>02-Variable Billable</v>
      </c>
      <c r="L2" s="11" t="str">
        <f>IF(ISERROR(VLOOKUP(C2,'WI Vs ASM'!$B$2:$D$1000,3,0)),0,(VLOOKUP(C2,'WI Vs ASM'!$B$2:$D$1000,3,0)))</f>
        <v>78-Landed BA-SE Offshore</v>
      </c>
      <c r="M2" s="11" t="str">
        <f>IF(ISERROR(VLOOKUP(C2,'WI Vs ASM'!$B$2:$I$1000,8,0)),0,(VLOOKUP(C2,'WI Vs ASM'!$B$2:$I$1000,8,0)))</f>
        <v>Rahul Soman</v>
      </c>
      <c r="N2" s="11" t="str">
        <f>IF(ISERROR(VLOOKUP(C2,'WI Vs ASM'!$B$2:$G$1000,6,0)),0,(VLOOKUP(C2,'WI Vs ASM'!$B$2:$G$1000,6,0)))</f>
        <v>CIS</v>
      </c>
      <c r="O2" s="11" t="str">
        <f>IF(ISERROR(VLOOKUP(C2,'WI Vs ASM'!$B$2:$H$1000,7,0)),0,(VLOOKUP(C2,'WI Vs ASM'!$B$2:$H$1000,7,0)))</f>
        <v>CIS</v>
      </c>
      <c r="P2" s="11" t="str">
        <f t="shared" ref="P2:P65" si="1">TEXT(E2,"MMM-YY")</f>
        <v>Apr-17</v>
      </c>
      <c r="Q2" s="11" t="str">
        <f t="shared" ref="Q2:Q65" si="2">Quarterdetails(P2)</f>
        <v>Q2</v>
      </c>
      <c r="R2" s="11" t="str">
        <f>IF(ISERROR(VLOOKUP(C2,'WI Vs ASM'!$B$2:$J$1000,9,0)),0,(VLOOKUP(C2,'WI Vs ASM'!$B$2:$J$1000,9,0)))</f>
        <v>Jyothi Pai</v>
      </c>
      <c r="S2" s="11" t="str">
        <f>IF(ISERROR(VLOOKUP(C2,'WI Vs ASM'!$B$2:$K$1000,10,0)),0,(VLOOKUP(C2,'WI Vs ASM'!$B$2:$K$1000,10,0)))</f>
        <v>Steve J Sorensen</v>
      </c>
      <c r="T2" s="11" t="str">
        <f>IF(ISERROR(VLOOKUP(C2,'WI Vs ASM'!$B$2:$L$1000,11,0)),0,(VLOOKUP(C2,'WI Vs ASM'!$B$2:$L$1000,11,0)))</f>
        <v>Sreekala Balasubramanian</v>
      </c>
      <c r="U2" s="11" t="e">
        <f>IF(ISERROR(MID((UPPER(D2)),(FIND("WR",(UPPER(D2)),1)),8)),MID((UPPER(D2)),(FIND("ENH",(UPPER(D2)),1)),9),MID((UPPER(D2)),(FIND("WR",(UPPER(D2)),1)),8))</f>
        <v>#VALUE!</v>
      </c>
      <c r="V2" s="11" t="str">
        <f t="shared" ref="V2:V65" si="3">IF(OR(AP2=1,AQ2=1,AR2=1,AS2=1,AT2=1,AU2=1,AV2=1),"Yes","No")</f>
        <v>No</v>
      </c>
      <c r="W2" s="11" t="str">
        <f t="shared" ref="W2:W65" si="4">IF(V2&lt;&gt;"Yes",IF(AND(K2&lt;&gt;"09-NonBillable"),"Yes","No"),"No")</f>
        <v>Yes</v>
      </c>
      <c r="X2" s="11" t="str">
        <f t="shared" ref="X2:X65" si="5">IF(ISERROR(IF(OR(RIGHT(C2,2)="LB",(RIGHT(C2,2)="MG"),(C2="WAFCOGEN")),"Yes","No")),"No",(IF(OR(RIGHT(C2,2)="LB",(RIGHT(C2,2)="MG"),(C2="WAFCOGEN")),"Yes","No")))</f>
        <v>Yes</v>
      </c>
      <c r="Y2" s="11" t="str">
        <f t="shared" ref="Y2:Y65" si="6">CTCdetails(AE2)</f>
        <v>No</v>
      </c>
      <c r="Z2" s="11" t="str">
        <f t="shared" ref="Z2:Z65" si="7">Ignitedetails(C2)</f>
        <v>No</v>
      </c>
      <c r="AA2" s="11" t="str">
        <f t="shared" ref="AA2:AA65" si="8">RTCdetails(AE2,AY2)</f>
        <v>No</v>
      </c>
      <c r="AB2" s="11">
        <f>IF(ISERROR(VLOOKUP(U2,'ITWR Dump'!$A$2:$Y$5000,24,0)),0,(VLOOKUP('ILC Report'!U2,'ITWR Dump'!$A$2:$Y$5000,24,0)))</f>
        <v>0</v>
      </c>
      <c r="AC2" s="11" t="str">
        <f t="shared" ref="AC2" si="9">Billable(X2,Y2,Z2,AA2,BC2)</f>
        <v>Yes</v>
      </c>
      <c r="AD2" s="11" t="str">
        <f t="shared" ref="AD2" si="10">IF(X2="Yes",$X$1,IF(Y2="Yes",$Y$1,IF(Z2="Yes",$Z$1,IF(AA2="Yes",$AA$1,""))))</f>
        <v>BASE/Staff Aug</v>
      </c>
      <c r="AE2" s="11">
        <f>IF(ISERROR(VLOOKUP(U2,'ITWR Dump'!$A$2:$Y$5000,13,0)),0,(VLOOKUP(U2,'ITWR Dump'!$A$2:$Y$5000,13,0)))</f>
        <v>0</v>
      </c>
      <c r="AF2" s="11">
        <f>IF(ISERROR(VLOOKUP(U2,'ITWR Dump'!$A$2:$Y$5000,11,0)),0,(VLOOKUP(U2,'ITWR Dump'!$A$2:$Y$5000,11,0)))</f>
        <v>0</v>
      </c>
      <c r="AG2" s="11">
        <f>IF(ISERROR(VLOOKUP(U2,'ITWR Dump'!$A$2:$Y$5000,2,0)),0,(VLOOKUP(U2,'ITWR Dump'!$A$2:$Y$5000,2,0)))</f>
        <v>0</v>
      </c>
      <c r="AH2" s="11">
        <f>IF(ISERROR(VLOOKUP(U2,'ITWR Dump'!$A$2:$Y$5000,14,0)),0,(VLOOKUP(U2,'ITWR Dump'!$A$2:$Y$5000,14,0)))</f>
        <v>0</v>
      </c>
      <c r="AI2" s="11" t="str">
        <f t="shared" ref="AI2" si="11">UdfCategory(H2,L2,AJ2)</f>
        <v>78-Landed BA-SE Offshore Subcon</v>
      </c>
      <c r="AJ2" s="11" t="str">
        <f t="shared" ref="AJ2" si="12">OnOffLanded(A2,C2,J2)</f>
        <v>Offshore Subcon</v>
      </c>
      <c r="AK2" s="11" t="str">
        <f>IF(ISERROR(VLOOKUP(A2,'Team Data'!$C$2:$U$213,17,0)),0,(VLOOKUP(A2,'Team Data'!$C$2:$U$213,17,0)))</f>
        <v>IMS and FN</v>
      </c>
      <c r="AL2" s="11" t="str">
        <f t="shared" ref="AL2" si="13">LEFT(AW2,10)</f>
        <v>2017-04-24</v>
      </c>
      <c r="AM2" s="11">
        <f>IF(ISERROR(VLOOKUP(U2,'ITWR Dump'!$A$2:$Y$5000,16,0)),0,(VLOOKUP(U2,'ITWR Dump'!$A$2:$Y$5000,16,0)))</f>
        <v>0</v>
      </c>
      <c r="AN2" s="11">
        <f>IF(ISERROR(VLOOKUP(U2,'ITWR Dump'!$A$2:$Y$5000,18,0)),0,(VLOOKUP(U2,'ITWR Dump'!$A$2:$Y$5000,18,0)))</f>
        <v>0</v>
      </c>
      <c r="AO2" s="11">
        <f>IF(ISERROR(VLOOKUP(U2,'ITWR Dump'!$A$2:$Y$5000,25,0)),0,(VLOOKUP('ILC Report'!U2,'ITWR Dump'!$A$2:$Y$5000,25,0)))</f>
        <v>0</v>
      </c>
      <c r="AP2" s="11">
        <f t="shared" ref="AP2" si="14">IFERROR(FIND("INC0",D2,1),0)</f>
        <v>0</v>
      </c>
      <c r="AQ2" s="26">
        <f t="shared" ref="AQ2" si="15">IFERROR(FIND("INC1",D2,1),0)</f>
        <v>0</v>
      </c>
      <c r="AR2" s="26">
        <f t="shared" ref="AR2" si="16">IFERROR(FIND("INC2",D2,1),0)</f>
        <v>0</v>
      </c>
      <c r="AS2" s="26">
        <f t="shared" ref="AS2" si="17">IFERROR(FIND("INC3",D2,1),0)</f>
        <v>0</v>
      </c>
      <c r="AT2" s="26">
        <f t="shared" ref="AT2" si="18">IFERROR(FIND("INC4",D2,1),0)</f>
        <v>0</v>
      </c>
      <c r="AU2" s="26">
        <f t="shared" ref="AU2" si="19">IFERROR(FIND("INC 0",D2,1),0)</f>
        <v>0</v>
      </c>
      <c r="AV2" s="26">
        <f t="shared" ref="AV2" si="20">IFERROR(FIND("INC 1",D2,1),0)</f>
        <v>0</v>
      </c>
      <c r="AW2" s="11" t="s">
        <v>653</v>
      </c>
      <c r="AX2" s="11" t="str">
        <f>VLOOKUP(L2,Group!$A$2:$B$1000,2,0)</f>
        <v>Enhancement</v>
      </c>
      <c r="AY2" s="11">
        <f>IF(ISERROR(VLOOKUP(U2,'ITWR Dump'!$A$2:$Y$5000,15,0)),0,(VLOOKUP('ILC Report'!U2,'ITWR Dump'!$A$2:$Y$5000,15,0)))</f>
        <v>0</v>
      </c>
      <c r="AZ2" s="11" t="str">
        <f t="shared" ref="AZ2" si="21">Adoc(BB2,D2)</f>
        <v>No</v>
      </c>
      <c r="BA2" s="11" t="str">
        <f t="shared" ref="BA2" si="22">LEFT(C2,3)</f>
        <v>BKI</v>
      </c>
      <c r="BB2" s="11" t="str">
        <f t="shared" ref="BB2" si="23">RIGHT(C2,2)</f>
        <v>LB</v>
      </c>
      <c r="BC2" s="11" t="str">
        <f t="shared" ref="BC2" si="24">Work(AF2)</f>
        <v>No</v>
      </c>
    </row>
    <row r="3" spans="1:55" x14ac:dyDescent="0.3">
      <c r="A3" s="11" t="s">
        <v>83</v>
      </c>
      <c r="B3" s="11" t="s">
        <v>654</v>
      </c>
      <c r="C3" s="11" t="s">
        <v>558</v>
      </c>
      <c r="D3" s="11" t="s">
        <v>655</v>
      </c>
      <c r="E3" s="38" t="s">
        <v>652</v>
      </c>
      <c r="F3" s="11">
        <v>2</v>
      </c>
      <c r="G3" s="40" t="s">
        <v>2900</v>
      </c>
      <c r="H3" s="11" t="str">
        <f t="shared" ref="H3:H66" si="25">Shiftdetails($G3)</f>
        <v>Shift</v>
      </c>
      <c r="I3" s="11" t="str">
        <f t="shared" si="0"/>
        <v>INDIA</v>
      </c>
      <c r="J3" s="11" t="str">
        <f>IF(ISERROR(VLOOKUP(C3,'WI Vs ASM'!$B$2:$E$1000,4,0)),0,(VLOOKUP(C3,'WI Vs ASM'!$B$2:$E$1000,4,0)))</f>
        <v>Offshore</v>
      </c>
      <c r="K3" s="11" t="str">
        <f>IF(ISERROR(VLOOKUP(C3,'WI Vs ASM'!$B$2:$F$1000,5,0)),0,(VLOOKUP(C3,'WI Vs ASM'!$B$2:$F$1000,5,0)))</f>
        <v>02-Variable Billable</v>
      </c>
      <c r="L3" s="11" t="str">
        <f>IF(ISERROR(VLOOKUP(C3,'WI Vs ASM'!$B$2:$D$1000,3,0)),0,(VLOOKUP(C3,'WI Vs ASM'!$B$2:$D$1000,3,0)))</f>
        <v>78-Landed BA-SE Offshore</v>
      </c>
      <c r="M3" s="11" t="str">
        <f>IF(ISERROR(VLOOKUP(C3,'WI Vs ASM'!$B$2:$I$1000,8,0)),0,(VLOOKUP(C3,'WI Vs ASM'!$B$2:$I$1000,8,0)))</f>
        <v>Rahul Soman</v>
      </c>
      <c r="N3" s="11" t="str">
        <f>IF(ISERROR(VLOOKUP(C3,'WI Vs ASM'!$B$2:$G$1000,6,0)),0,(VLOOKUP(C3,'WI Vs ASM'!$B$2:$G$1000,6,0)))</f>
        <v>CIS</v>
      </c>
      <c r="O3" s="11" t="str">
        <f>IF(ISERROR(VLOOKUP(C3,'WI Vs ASM'!$B$2:$H$1000,7,0)),0,(VLOOKUP(C3,'WI Vs ASM'!$B$2:$H$1000,7,0)))</f>
        <v>CIS</v>
      </c>
      <c r="P3" s="11" t="str">
        <f t="shared" si="1"/>
        <v>Apr-17</v>
      </c>
      <c r="Q3" s="11" t="str">
        <f t="shared" si="2"/>
        <v>Q2</v>
      </c>
      <c r="R3" s="11" t="str">
        <f>IF(ISERROR(VLOOKUP(C3,'WI Vs ASM'!$B$2:$J$1000,9,0)),0,(VLOOKUP(C3,'WI Vs ASM'!$B$2:$J$1000,9,0)))</f>
        <v>Jyothi Pai</v>
      </c>
      <c r="S3" s="11" t="str">
        <f>IF(ISERROR(VLOOKUP(C3,'WI Vs ASM'!$B$2:$K$1000,10,0)),0,(VLOOKUP(C3,'WI Vs ASM'!$B$2:$K$1000,10,0)))</f>
        <v>Steve J Sorensen</v>
      </c>
      <c r="T3" s="11" t="str">
        <f>IF(ISERROR(VLOOKUP(C3,'WI Vs ASM'!$B$2:$L$1000,11,0)),0,(VLOOKUP(C3,'WI Vs ASM'!$B$2:$L$1000,11,0)))</f>
        <v>Sreekala Balasubramanian</v>
      </c>
      <c r="U3" s="11" t="e">
        <f t="shared" ref="U3:U66" si="26">IF(ISERROR(MID((UPPER(D3)),(FIND("WR",(UPPER(D3)),1)),8)),MID((UPPER(D3)),(FIND("ENH",(UPPER(D3)),1)),9),MID((UPPER(D3)),(FIND("WR",(UPPER(D3)),1)),8))</f>
        <v>#VALUE!</v>
      </c>
      <c r="V3" s="11" t="str">
        <f t="shared" si="3"/>
        <v>No</v>
      </c>
      <c r="W3" s="11" t="str">
        <f t="shared" si="4"/>
        <v>Yes</v>
      </c>
      <c r="X3" s="11" t="str">
        <f t="shared" si="5"/>
        <v>Yes</v>
      </c>
      <c r="Y3" s="11" t="str">
        <f t="shared" si="6"/>
        <v>No</v>
      </c>
      <c r="Z3" s="11" t="str">
        <f t="shared" si="7"/>
        <v>No</v>
      </c>
      <c r="AA3" s="11" t="str">
        <f t="shared" ref="AA3:AA66" si="27">RTCdetails(AE3,AY3)</f>
        <v>No</v>
      </c>
      <c r="AB3" s="11">
        <f>IF(ISERROR(VLOOKUP(U3,'ITWR Dump'!$A$2:$Y$5000,24,0)),0,(VLOOKUP('ILC Report'!U3,'ITWR Dump'!$A$2:$Y$5000,24,0)))</f>
        <v>0</v>
      </c>
      <c r="AC3" s="11" t="str">
        <f t="shared" ref="AC3:AC66" si="28">Billable(X3,Y3,Z3,AA3,BC3)</f>
        <v>Yes</v>
      </c>
      <c r="AD3" s="11" t="str">
        <f t="shared" ref="AD3:AD66" si="29">IF(X3="Yes",$X$1,IF(Y3="Yes",$Y$1,IF(Z3="Yes",$Z$1,IF(AA3="Yes",$AA$1,""))))</f>
        <v>BASE/Staff Aug</v>
      </c>
      <c r="AE3" s="11">
        <f>IF(ISERROR(VLOOKUP(U3,'ITWR Dump'!$A$2:$Y$5000,13,0)),0,(VLOOKUP(U3,'ITWR Dump'!$A$2:$Y$5000,13,0)))</f>
        <v>0</v>
      </c>
      <c r="AF3" s="11">
        <f>IF(ISERROR(VLOOKUP(U3,'ITWR Dump'!$A$2:$Y$5000,11,0)),0,(VLOOKUP(U3,'ITWR Dump'!$A$2:$Y$5000,11,0)))</f>
        <v>0</v>
      </c>
      <c r="AG3" s="11">
        <f>IF(ISERROR(VLOOKUP(U3,'ITWR Dump'!$A$2:$Y$5000,2,0)),0,(VLOOKUP(U3,'ITWR Dump'!$A$2:$Y$5000,2,0)))</f>
        <v>0</v>
      </c>
      <c r="AH3" s="11">
        <f>IF(ISERROR(VLOOKUP(U3,'ITWR Dump'!$A$2:$Y$5000,14,0)),0,(VLOOKUP(U3,'ITWR Dump'!$A$2:$Y$5000,14,0)))</f>
        <v>0</v>
      </c>
      <c r="AI3" s="11" t="str">
        <f t="shared" ref="AI3:AI66" si="30">UdfCategory(H3,L3,AJ3)</f>
        <v>78-Landed BA-SE Offshore Subcon</v>
      </c>
      <c r="AJ3" s="11" t="str">
        <f t="shared" ref="AJ3:AJ66" si="31">OnOffLanded(A3,C3,J3)</f>
        <v>Offshore Subcon</v>
      </c>
      <c r="AK3" s="11" t="str">
        <f>IF(ISERROR(VLOOKUP(A3,'Team Data'!$C$2:$U$213,17,0)),0,(VLOOKUP(A3,'Team Data'!$C$2:$U$213,17,0)))</f>
        <v>IMS and FN</v>
      </c>
      <c r="AL3" s="11" t="str">
        <f t="shared" ref="AL3:AL66" si="32">LEFT(AW3,10)</f>
        <v>2017-04-24</v>
      </c>
      <c r="AM3" s="11">
        <f>IF(ISERROR(VLOOKUP(U3,'ITWR Dump'!$A$2:$Y$5000,16,0)),0,(VLOOKUP(U3,'ITWR Dump'!$A$2:$Y$5000,16,0)))</f>
        <v>0</v>
      </c>
      <c r="AN3" s="11">
        <f>IF(ISERROR(VLOOKUP(U3,'ITWR Dump'!$A$2:$Y$5000,18,0)),0,(VLOOKUP(U3,'ITWR Dump'!$A$2:$Y$5000,18,0)))</f>
        <v>0</v>
      </c>
      <c r="AO3" s="11">
        <f>IF(ISERROR(VLOOKUP(U3,'ITWR Dump'!$A$2:$Y$5000,25,0)),0,(VLOOKUP('ILC Report'!U3,'ITWR Dump'!$A$2:$Y$5000,25,0)))</f>
        <v>0</v>
      </c>
      <c r="AP3" s="11">
        <f t="shared" ref="AP3:AP66" si="33">IFERROR(FIND("INC0",D3,1),0)</f>
        <v>0</v>
      </c>
      <c r="AQ3" s="26">
        <f t="shared" ref="AQ3:AQ66" si="34">IFERROR(FIND("INC1",D3,1),0)</f>
        <v>0</v>
      </c>
      <c r="AR3" s="26">
        <f t="shared" ref="AR3:AR66" si="35">IFERROR(FIND("INC2",D3,1),0)</f>
        <v>0</v>
      </c>
      <c r="AS3" s="26">
        <f t="shared" ref="AS3:AS66" si="36">IFERROR(FIND("INC3",D3,1),0)</f>
        <v>0</v>
      </c>
      <c r="AT3" s="26">
        <f t="shared" ref="AT3:AT66" si="37">IFERROR(FIND("INC4",D3,1),0)</f>
        <v>0</v>
      </c>
      <c r="AU3" s="26">
        <f t="shared" ref="AU3:AU66" si="38">IFERROR(FIND("INC 0",D3,1),0)</f>
        <v>0</v>
      </c>
      <c r="AV3" s="26">
        <f t="shared" ref="AV3:AV66" si="39">IFERROR(FIND("INC 1",D3,1),0)</f>
        <v>0</v>
      </c>
      <c r="AW3" s="11" t="s">
        <v>653</v>
      </c>
      <c r="AX3" s="11" t="str">
        <f>VLOOKUP(L3,Group!$A$2:$B$1000,2,0)</f>
        <v>Enhancement</v>
      </c>
      <c r="AY3" s="11">
        <f>IF(ISERROR(VLOOKUP(U3,'ITWR Dump'!$A$2:$Y$5000,15,0)),0,(VLOOKUP('ILC Report'!U3,'ITWR Dump'!$A$2:$Y$5000,15,0)))</f>
        <v>0</v>
      </c>
      <c r="AZ3" s="11" t="str">
        <f t="shared" ref="AZ3:AZ66" si="40">Adoc(BB3,D3)</f>
        <v>No</v>
      </c>
      <c r="BA3" s="11" t="str">
        <f t="shared" ref="BA3:BA66" si="41">LEFT(C3,3)</f>
        <v>BKI</v>
      </c>
      <c r="BB3" s="11" t="str">
        <f t="shared" ref="BB3:BB66" si="42">RIGHT(C3,2)</f>
        <v>LB</v>
      </c>
      <c r="BC3" s="11" t="str">
        <f t="shared" ref="BC3:BC66" si="43">Work(AF3)</f>
        <v>No</v>
      </c>
    </row>
    <row r="4" spans="1:55" x14ac:dyDescent="0.3">
      <c r="A4" s="11" t="s">
        <v>83</v>
      </c>
      <c r="B4" s="11" t="s">
        <v>654</v>
      </c>
      <c r="C4" s="11" t="s">
        <v>558</v>
      </c>
      <c r="D4" s="11" t="s">
        <v>655</v>
      </c>
      <c r="E4" s="38" t="s">
        <v>2901</v>
      </c>
      <c r="F4" s="11">
        <v>2</v>
      </c>
      <c r="G4" s="40" t="s">
        <v>218</v>
      </c>
      <c r="H4" s="11" t="str">
        <f t="shared" si="25"/>
        <v>Regular</v>
      </c>
      <c r="I4" s="11" t="str">
        <f t="shared" si="0"/>
        <v>INDIA</v>
      </c>
      <c r="J4" s="11" t="str">
        <f>IF(ISERROR(VLOOKUP(C4,'WI Vs ASM'!$B$2:$E$1000,4,0)),0,(VLOOKUP(C4,'WI Vs ASM'!$B$2:$E$1000,4,0)))</f>
        <v>Offshore</v>
      </c>
      <c r="K4" s="11" t="str">
        <f>IF(ISERROR(VLOOKUP(C4,'WI Vs ASM'!$B$2:$F$1000,5,0)),0,(VLOOKUP(C4,'WI Vs ASM'!$B$2:$F$1000,5,0)))</f>
        <v>02-Variable Billable</v>
      </c>
      <c r="L4" s="11" t="str">
        <f>IF(ISERROR(VLOOKUP(C4,'WI Vs ASM'!$B$2:$D$1000,3,0)),0,(VLOOKUP(C4,'WI Vs ASM'!$B$2:$D$1000,3,0)))</f>
        <v>78-Landed BA-SE Offshore</v>
      </c>
      <c r="M4" s="11" t="str">
        <f>IF(ISERROR(VLOOKUP(C4,'WI Vs ASM'!$B$2:$I$1000,8,0)),0,(VLOOKUP(C4,'WI Vs ASM'!$B$2:$I$1000,8,0)))</f>
        <v>Rahul Soman</v>
      </c>
      <c r="N4" s="11" t="str">
        <f>IF(ISERROR(VLOOKUP(C4,'WI Vs ASM'!$B$2:$G$1000,6,0)),0,(VLOOKUP(C4,'WI Vs ASM'!$B$2:$G$1000,6,0)))</f>
        <v>CIS</v>
      </c>
      <c r="O4" s="11" t="str">
        <f>IF(ISERROR(VLOOKUP(C4,'WI Vs ASM'!$B$2:$H$1000,7,0)),0,(VLOOKUP(C4,'WI Vs ASM'!$B$2:$H$1000,7,0)))</f>
        <v>CIS</v>
      </c>
      <c r="P4" s="11" t="str">
        <f t="shared" si="1"/>
        <v>May-17</v>
      </c>
      <c r="Q4" s="11" t="str">
        <f t="shared" si="2"/>
        <v>Q2</v>
      </c>
      <c r="R4" s="11" t="str">
        <f>IF(ISERROR(VLOOKUP(C4,'WI Vs ASM'!$B$2:$J$1000,9,0)),0,(VLOOKUP(C4,'WI Vs ASM'!$B$2:$J$1000,9,0)))</f>
        <v>Jyothi Pai</v>
      </c>
      <c r="S4" s="11" t="str">
        <f>IF(ISERROR(VLOOKUP(C4,'WI Vs ASM'!$B$2:$K$1000,10,0)),0,(VLOOKUP(C4,'WI Vs ASM'!$B$2:$K$1000,10,0)))</f>
        <v>Steve J Sorensen</v>
      </c>
      <c r="T4" s="11" t="str">
        <f>IF(ISERROR(VLOOKUP(C4,'WI Vs ASM'!$B$2:$L$1000,11,0)),0,(VLOOKUP(C4,'WI Vs ASM'!$B$2:$L$1000,11,0)))</f>
        <v>Sreekala Balasubramanian</v>
      </c>
      <c r="U4" s="11" t="e">
        <f t="shared" si="26"/>
        <v>#VALUE!</v>
      </c>
      <c r="V4" s="11" t="str">
        <f t="shared" si="3"/>
        <v>No</v>
      </c>
      <c r="W4" s="11" t="str">
        <f t="shared" si="4"/>
        <v>Yes</v>
      </c>
      <c r="X4" s="11" t="str">
        <f t="shared" si="5"/>
        <v>Yes</v>
      </c>
      <c r="Y4" s="11" t="str">
        <f t="shared" si="6"/>
        <v>No</v>
      </c>
      <c r="Z4" s="11" t="str">
        <f t="shared" si="7"/>
        <v>No</v>
      </c>
      <c r="AA4" s="11" t="str">
        <f t="shared" si="27"/>
        <v>No</v>
      </c>
      <c r="AB4" s="11">
        <f>IF(ISERROR(VLOOKUP(U4,'ITWR Dump'!$A$2:$Y$5000,24,0)),0,(VLOOKUP('ILC Report'!U4,'ITWR Dump'!$A$2:$Y$5000,24,0)))</f>
        <v>0</v>
      </c>
      <c r="AC4" s="11" t="str">
        <f t="shared" si="28"/>
        <v>Yes</v>
      </c>
      <c r="AD4" s="11" t="str">
        <f t="shared" si="29"/>
        <v>BASE/Staff Aug</v>
      </c>
      <c r="AE4" s="11">
        <f>IF(ISERROR(VLOOKUP(U4,'ITWR Dump'!$A$2:$Y$5000,13,0)),0,(VLOOKUP(U4,'ITWR Dump'!$A$2:$Y$5000,13,0)))</f>
        <v>0</v>
      </c>
      <c r="AF4" s="11">
        <f>IF(ISERROR(VLOOKUP(U4,'ITWR Dump'!$A$2:$Y$5000,11,0)),0,(VLOOKUP(U4,'ITWR Dump'!$A$2:$Y$5000,11,0)))</f>
        <v>0</v>
      </c>
      <c r="AG4" s="11">
        <f>IF(ISERROR(VLOOKUP(U4,'ITWR Dump'!$A$2:$Y$5000,2,0)),0,(VLOOKUP(U4,'ITWR Dump'!$A$2:$Y$5000,2,0)))</f>
        <v>0</v>
      </c>
      <c r="AH4" s="11">
        <f>IF(ISERROR(VLOOKUP(U4,'ITWR Dump'!$A$2:$Y$5000,14,0)),0,(VLOOKUP(U4,'ITWR Dump'!$A$2:$Y$5000,14,0)))</f>
        <v>0</v>
      </c>
      <c r="AI4" s="11" t="str">
        <f t="shared" si="30"/>
        <v>78-Landed BA-SE Offshore Subcon</v>
      </c>
      <c r="AJ4" s="11" t="str">
        <f t="shared" si="31"/>
        <v>Offshore Subcon</v>
      </c>
      <c r="AK4" s="11" t="str">
        <f>IF(ISERROR(VLOOKUP(A4,'Team Data'!$C$2:$U$213,17,0)),0,(VLOOKUP(A4,'Team Data'!$C$2:$U$213,17,0)))</f>
        <v>IMS and FN</v>
      </c>
      <c r="AL4" s="11" t="str">
        <f t="shared" si="32"/>
        <v>2017-04-24</v>
      </c>
      <c r="AM4" s="11">
        <f>IF(ISERROR(VLOOKUP(U4,'ITWR Dump'!$A$2:$Y$5000,16,0)),0,(VLOOKUP(U4,'ITWR Dump'!$A$2:$Y$5000,16,0)))</f>
        <v>0</v>
      </c>
      <c r="AN4" s="11">
        <f>IF(ISERROR(VLOOKUP(U4,'ITWR Dump'!$A$2:$Y$5000,18,0)),0,(VLOOKUP(U4,'ITWR Dump'!$A$2:$Y$5000,18,0)))</f>
        <v>0</v>
      </c>
      <c r="AO4" s="11">
        <f>IF(ISERROR(VLOOKUP(U4,'ITWR Dump'!$A$2:$Y$5000,25,0)),0,(VLOOKUP('ILC Report'!U4,'ITWR Dump'!$A$2:$Y$5000,25,0)))</f>
        <v>0</v>
      </c>
      <c r="AP4" s="11">
        <f t="shared" si="33"/>
        <v>0</v>
      </c>
      <c r="AQ4" s="26">
        <f t="shared" si="34"/>
        <v>0</v>
      </c>
      <c r="AR4" s="26">
        <f t="shared" si="35"/>
        <v>0</v>
      </c>
      <c r="AS4" s="26">
        <f t="shared" si="36"/>
        <v>0</v>
      </c>
      <c r="AT4" s="26">
        <f t="shared" si="37"/>
        <v>0</v>
      </c>
      <c r="AU4" s="26">
        <f t="shared" si="38"/>
        <v>0</v>
      </c>
      <c r="AV4" s="26">
        <f t="shared" si="39"/>
        <v>0</v>
      </c>
      <c r="AW4" s="11" t="s">
        <v>653</v>
      </c>
      <c r="AX4" s="11" t="str">
        <f>VLOOKUP(L4,Group!$A$2:$B$1000,2,0)</f>
        <v>Enhancement</v>
      </c>
      <c r="AY4" s="11">
        <f>IF(ISERROR(VLOOKUP(U4,'ITWR Dump'!$A$2:$Y$5000,15,0)),0,(VLOOKUP('ILC Report'!U4,'ITWR Dump'!$A$2:$Y$5000,15,0)))</f>
        <v>0</v>
      </c>
      <c r="AZ4" s="11" t="str">
        <f t="shared" si="40"/>
        <v>No</v>
      </c>
      <c r="BA4" s="11" t="str">
        <f t="shared" si="41"/>
        <v>BKI</v>
      </c>
      <c r="BB4" s="11" t="str">
        <f t="shared" si="42"/>
        <v>LB</v>
      </c>
      <c r="BC4" s="11" t="str">
        <f t="shared" si="43"/>
        <v>No</v>
      </c>
    </row>
    <row r="5" spans="1:55" x14ac:dyDescent="0.3">
      <c r="A5" s="11" t="s">
        <v>83</v>
      </c>
      <c r="B5" s="11" t="s">
        <v>654</v>
      </c>
      <c r="C5" s="11" t="s">
        <v>558</v>
      </c>
      <c r="D5" s="11" t="s">
        <v>655</v>
      </c>
      <c r="E5" s="38" t="s">
        <v>2901</v>
      </c>
      <c r="F5" s="11">
        <v>2</v>
      </c>
      <c r="G5" s="40" t="s">
        <v>2900</v>
      </c>
      <c r="H5" s="11" t="str">
        <f t="shared" si="25"/>
        <v>Shift</v>
      </c>
      <c r="I5" s="11" t="str">
        <f t="shared" si="0"/>
        <v>INDIA</v>
      </c>
      <c r="J5" s="11" t="str">
        <f>IF(ISERROR(VLOOKUP(C5,'WI Vs ASM'!$B$2:$E$1000,4,0)),0,(VLOOKUP(C5,'WI Vs ASM'!$B$2:$E$1000,4,0)))</f>
        <v>Offshore</v>
      </c>
      <c r="K5" s="11" t="str">
        <f>IF(ISERROR(VLOOKUP(C5,'WI Vs ASM'!$B$2:$F$1000,5,0)),0,(VLOOKUP(C5,'WI Vs ASM'!$B$2:$F$1000,5,0)))</f>
        <v>02-Variable Billable</v>
      </c>
      <c r="L5" s="11" t="str">
        <f>IF(ISERROR(VLOOKUP(C5,'WI Vs ASM'!$B$2:$D$1000,3,0)),0,(VLOOKUP(C5,'WI Vs ASM'!$B$2:$D$1000,3,0)))</f>
        <v>78-Landed BA-SE Offshore</v>
      </c>
      <c r="M5" s="11" t="str">
        <f>IF(ISERROR(VLOOKUP(C5,'WI Vs ASM'!$B$2:$I$1000,8,0)),0,(VLOOKUP(C5,'WI Vs ASM'!$B$2:$I$1000,8,0)))</f>
        <v>Rahul Soman</v>
      </c>
      <c r="N5" s="11" t="str">
        <f>IF(ISERROR(VLOOKUP(C5,'WI Vs ASM'!$B$2:$G$1000,6,0)),0,(VLOOKUP(C5,'WI Vs ASM'!$B$2:$G$1000,6,0)))</f>
        <v>CIS</v>
      </c>
      <c r="O5" s="11" t="str">
        <f>IF(ISERROR(VLOOKUP(C5,'WI Vs ASM'!$B$2:$H$1000,7,0)),0,(VLOOKUP(C5,'WI Vs ASM'!$B$2:$H$1000,7,0)))</f>
        <v>CIS</v>
      </c>
      <c r="P5" s="11" t="str">
        <f t="shared" si="1"/>
        <v>May-17</v>
      </c>
      <c r="Q5" s="11" t="str">
        <f t="shared" si="2"/>
        <v>Q2</v>
      </c>
      <c r="R5" s="11" t="str">
        <f>IF(ISERROR(VLOOKUP(C5,'WI Vs ASM'!$B$2:$J$1000,9,0)),0,(VLOOKUP(C5,'WI Vs ASM'!$B$2:$J$1000,9,0)))</f>
        <v>Jyothi Pai</v>
      </c>
      <c r="S5" s="11" t="str">
        <f>IF(ISERROR(VLOOKUP(C5,'WI Vs ASM'!$B$2:$K$1000,10,0)),0,(VLOOKUP(C5,'WI Vs ASM'!$B$2:$K$1000,10,0)))</f>
        <v>Steve J Sorensen</v>
      </c>
      <c r="T5" s="11" t="str">
        <f>IF(ISERROR(VLOOKUP(C5,'WI Vs ASM'!$B$2:$L$1000,11,0)),0,(VLOOKUP(C5,'WI Vs ASM'!$B$2:$L$1000,11,0)))</f>
        <v>Sreekala Balasubramanian</v>
      </c>
      <c r="U5" s="11" t="e">
        <f t="shared" si="26"/>
        <v>#VALUE!</v>
      </c>
      <c r="V5" s="11" t="str">
        <f t="shared" si="3"/>
        <v>No</v>
      </c>
      <c r="W5" s="11" t="str">
        <f t="shared" si="4"/>
        <v>Yes</v>
      </c>
      <c r="X5" s="11" t="str">
        <f t="shared" si="5"/>
        <v>Yes</v>
      </c>
      <c r="Y5" s="11" t="str">
        <f t="shared" si="6"/>
        <v>No</v>
      </c>
      <c r="Z5" s="11" t="str">
        <f t="shared" si="7"/>
        <v>No</v>
      </c>
      <c r="AA5" s="11" t="str">
        <f t="shared" si="27"/>
        <v>No</v>
      </c>
      <c r="AB5" s="11">
        <f>IF(ISERROR(VLOOKUP(U5,'ITWR Dump'!$A$2:$Y$5000,24,0)),0,(VLOOKUP('ILC Report'!U5,'ITWR Dump'!$A$2:$Y$5000,24,0)))</f>
        <v>0</v>
      </c>
      <c r="AC5" s="11" t="str">
        <f t="shared" si="28"/>
        <v>Yes</v>
      </c>
      <c r="AD5" s="11" t="str">
        <f t="shared" si="29"/>
        <v>BASE/Staff Aug</v>
      </c>
      <c r="AE5" s="11">
        <f>IF(ISERROR(VLOOKUP(U5,'ITWR Dump'!$A$2:$Y$5000,13,0)),0,(VLOOKUP(U5,'ITWR Dump'!$A$2:$Y$5000,13,0)))</f>
        <v>0</v>
      </c>
      <c r="AF5" s="11">
        <f>IF(ISERROR(VLOOKUP(U5,'ITWR Dump'!$A$2:$Y$5000,11,0)),0,(VLOOKUP(U5,'ITWR Dump'!$A$2:$Y$5000,11,0)))</f>
        <v>0</v>
      </c>
      <c r="AG5" s="11">
        <f>IF(ISERROR(VLOOKUP(U5,'ITWR Dump'!$A$2:$Y$5000,2,0)),0,(VLOOKUP(U5,'ITWR Dump'!$A$2:$Y$5000,2,0)))</f>
        <v>0</v>
      </c>
      <c r="AH5" s="11">
        <f>IF(ISERROR(VLOOKUP(U5,'ITWR Dump'!$A$2:$Y$5000,14,0)),0,(VLOOKUP(U5,'ITWR Dump'!$A$2:$Y$5000,14,0)))</f>
        <v>0</v>
      </c>
      <c r="AI5" s="11" t="str">
        <f t="shared" si="30"/>
        <v>78-Landed BA-SE Offshore Subcon</v>
      </c>
      <c r="AJ5" s="11" t="str">
        <f t="shared" si="31"/>
        <v>Offshore Subcon</v>
      </c>
      <c r="AK5" s="11" t="str">
        <f>IF(ISERROR(VLOOKUP(A5,'Team Data'!$C$2:$U$213,17,0)),0,(VLOOKUP(A5,'Team Data'!$C$2:$U$213,17,0)))</f>
        <v>IMS and FN</v>
      </c>
      <c r="AL5" s="11" t="str">
        <f t="shared" si="32"/>
        <v>2017-04-24</v>
      </c>
      <c r="AM5" s="11">
        <f>IF(ISERROR(VLOOKUP(U5,'ITWR Dump'!$A$2:$Y$5000,16,0)),0,(VLOOKUP(U5,'ITWR Dump'!$A$2:$Y$5000,16,0)))</f>
        <v>0</v>
      </c>
      <c r="AN5" s="11">
        <f>IF(ISERROR(VLOOKUP(U5,'ITWR Dump'!$A$2:$Y$5000,18,0)),0,(VLOOKUP(U5,'ITWR Dump'!$A$2:$Y$5000,18,0)))</f>
        <v>0</v>
      </c>
      <c r="AO5" s="11">
        <f>IF(ISERROR(VLOOKUP(U5,'ITWR Dump'!$A$2:$Y$5000,25,0)),0,(VLOOKUP('ILC Report'!U5,'ITWR Dump'!$A$2:$Y$5000,25,0)))</f>
        <v>0</v>
      </c>
      <c r="AP5" s="11">
        <f t="shared" si="33"/>
        <v>0</v>
      </c>
      <c r="AQ5" s="26">
        <f t="shared" si="34"/>
        <v>0</v>
      </c>
      <c r="AR5" s="26">
        <f t="shared" si="35"/>
        <v>0</v>
      </c>
      <c r="AS5" s="26">
        <f t="shared" si="36"/>
        <v>0</v>
      </c>
      <c r="AT5" s="26">
        <f t="shared" si="37"/>
        <v>0</v>
      </c>
      <c r="AU5" s="26">
        <f t="shared" si="38"/>
        <v>0</v>
      </c>
      <c r="AV5" s="26">
        <f t="shared" si="39"/>
        <v>0</v>
      </c>
      <c r="AW5" s="11" t="s">
        <v>653</v>
      </c>
      <c r="AX5" s="11" t="str">
        <f>VLOOKUP(L5,Group!$A$2:$B$1000,2,0)</f>
        <v>Enhancement</v>
      </c>
      <c r="AY5" s="11">
        <f>IF(ISERROR(VLOOKUP(U5,'ITWR Dump'!$A$2:$Y$5000,15,0)),0,(VLOOKUP('ILC Report'!U5,'ITWR Dump'!$A$2:$Y$5000,15,0)))</f>
        <v>0</v>
      </c>
      <c r="AZ5" s="11" t="str">
        <f t="shared" si="40"/>
        <v>No</v>
      </c>
      <c r="BA5" s="11" t="str">
        <f t="shared" si="41"/>
        <v>BKI</v>
      </c>
      <c r="BB5" s="11" t="str">
        <f t="shared" si="42"/>
        <v>LB</v>
      </c>
      <c r="BC5" s="11" t="str">
        <f t="shared" si="43"/>
        <v>No</v>
      </c>
    </row>
    <row r="6" spans="1:55" x14ac:dyDescent="0.3">
      <c r="A6" s="11" t="s">
        <v>83</v>
      </c>
      <c r="B6" s="11" t="s">
        <v>654</v>
      </c>
      <c r="C6" s="11" t="s">
        <v>558</v>
      </c>
      <c r="D6" s="11" t="s">
        <v>655</v>
      </c>
      <c r="E6" s="38" t="s">
        <v>2902</v>
      </c>
      <c r="F6" s="11">
        <v>2</v>
      </c>
      <c r="G6" s="40" t="s">
        <v>218</v>
      </c>
      <c r="H6" s="11" t="str">
        <f t="shared" si="25"/>
        <v>Regular</v>
      </c>
      <c r="I6" s="11" t="str">
        <f t="shared" si="0"/>
        <v>INDIA</v>
      </c>
      <c r="J6" s="11" t="str">
        <f>IF(ISERROR(VLOOKUP(C6,'WI Vs ASM'!$B$2:$E$1000,4,0)),0,(VLOOKUP(C6,'WI Vs ASM'!$B$2:$E$1000,4,0)))</f>
        <v>Offshore</v>
      </c>
      <c r="K6" s="11" t="str">
        <f>IF(ISERROR(VLOOKUP(C6,'WI Vs ASM'!$B$2:$F$1000,5,0)),0,(VLOOKUP(C6,'WI Vs ASM'!$B$2:$F$1000,5,0)))</f>
        <v>02-Variable Billable</v>
      </c>
      <c r="L6" s="11" t="str">
        <f>IF(ISERROR(VLOOKUP(C6,'WI Vs ASM'!$B$2:$D$1000,3,0)),0,(VLOOKUP(C6,'WI Vs ASM'!$B$2:$D$1000,3,0)))</f>
        <v>78-Landed BA-SE Offshore</v>
      </c>
      <c r="M6" s="11" t="str">
        <f>IF(ISERROR(VLOOKUP(C6,'WI Vs ASM'!$B$2:$I$1000,8,0)),0,(VLOOKUP(C6,'WI Vs ASM'!$B$2:$I$1000,8,0)))</f>
        <v>Rahul Soman</v>
      </c>
      <c r="N6" s="11" t="str">
        <f>IF(ISERROR(VLOOKUP(C6,'WI Vs ASM'!$B$2:$G$1000,6,0)),0,(VLOOKUP(C6,'WI Vs ASM'!$B$2:$G$1000,6,0)))</f>
        <v>CIS</v>
      </c>
      <c r="O6" s="11" t="str">
        <f>IF(ISERROR(VLOOKUP(C6,'WI Vs ASM'!$B$2:$H$1000,7,0)),0,(VLOOKUP(C6,'WI Vs ASM'!$B$2:$H$1000,7,0)))</f>
        <v>CIS</v>
      </c>
      <c r="P6" s="11" t="str">
        <f t="shared" si="1"/>
        <v>May-17</v>
      </c>
      <c r="Q6" s="11" t="str">
        <f t="shared" si="2"/>
        <v>Q2</v>
      </c>
      <c r="R6" s="11" t="str">
        <f>IF(ISERROR(VLOOKUP(C6,'WI Vs ASM'!$B$2:$J$1000,9,0)),0,(VLOOKUP(C6,'WI Vs ASM'!$B$2:$J$1000,9,0)))</f>
        <v>Jyothi Pai</v>
      </c>
      <c r="S6" s="11" t="str">
        <f>IF(ISERROR(VLOOKUP(C6,'WI Vs ASM'!$B$2:$K$1000,10,0)),0,(VLOOKUP(C6,'WI Vs ASM'!$B$2:$K$1000,10,0)))</f>
        <v>Steve J Sorensen</v>
      </c>
      <c r="T6" s="11" t="str">
        <f>IF(ISERROR(VLOOKUP(C6,'WI Vs ASM'!$B$2:$L$1000,11,0)),0,(VLOOKUP(C6,'WI Vs ASM'!$B$2:$L$1000,11,0)))</f>
        <v>Sreekala Balasubramanian</v>
      </c>
      <c r="U6" s="11" t="e">
        <f t="shared" si="26"/>
        <v>#VALUE!</v>
      </c>
      <c r="V6" s="11" t="str">
        <f t="shared" si="3"/>
        <v>No</v>
      </c>
      <c r="W6" s="11" t="str">
        <f t="shared" si="4"/>
        <v>Yes</v>
      </c>
      <c r="X6" s="11" t="str">
        <f t="shared" si="5"/>
        <v>Yes</v>
      </c>
      <c r="Y6" s="11" t="str">
        <f t="shared" si="6"/>
        <v>No</v>
      </c>
      <c r="Z6" s="11" t="str">
        <f t="shared" si="7"/>
        <v>No</v>
      </c>
      <c r="AA6" s="11" t="str">
        <f t="shared" si="27"/>
        <v>No</v>
      </c>
      <c r="AB6" s="11">
        <f>IF(ISERROR(VLOOKUP(U6,'ITWR Dump'!$A$2:$Y$5000,24,0)),0,(VLOOKUP('ILC Report'!U6,'ITWR Dump'!$A$2:$Y$5000,24,0)))</f>
        <v>0</v>
      </c>
      <c r="AC6" s="11" t="str">
        <f t="shared" si="28"/>
        <v>Yes</v>
      </c>
      <c r="AD6" s="11" t="str">
        <f t="shared" si="29"/>
        <v>BASE/Staff Aug</v>
      </c>
      <c r="AE6" s="11">
        <f>IF(ISERROR(VLOOKUP(U6,'ITWR Dump'!$A$2:$Y$5000,13,0)),0,(VLOOKUP(U6,'ITWR Dump'!$A$2:$Y$5000,13,0)))</f>
        <v>0</v>
      </c>
      <c r="AF6" s="11">
        <f>IF(ISERROR(VLOOKUP(U6,'ITWR Dump'!$A$2:$Y$5000,11,0)),0,(VLOOKUP(U6,'ITWR Dump'!$A$2:$Y$5000,11,0)))</f>
        <v>0</v>
      </c>
      <c r="AG6" s="11">
        <f>IF(ISERROR(VLOOKUP(U6,'ITWR Dump'!$A$2:$Y$5000,2,0)),0,(VLOOKUP(U6,'ITWR Dump'!$A$2:$Y$5000,2,0)))</f>
        <v>0</v>
      </c>
      <c r="AH6" s="11">
        <f>IF(ISERROR(VLOOKUP(U6,'ITWR Dump'!$A$2:$Y$5000,14,0)),0,(VLOOKUP(U6,'ITWR Dump'!$A$2:$Y$5000,14,0)))</f>
        <v>0</v>
      </c>
      <c r="AI6" s="11" t="str">
        <f t="shared" si="30"/>
        <v>78-Landed BA-SE Offshore Subcon</v>
      </c>
      <c r="AJ6" s="11" t="str">
        <f t="shared" si="31"/>
        <v>Offshore Subcon</v>
      </c>
      <c r="AK6" s="11" t="str">
        <f>IF(ISERROR(VLOOKUP(A6,'Team Data'!$C$2:$U$213,17,0)),0,(VLOOKUP(A6,'Team Data'!$C$2:$U$213,17,0)))</f>
        <v>IMS and FN</v>
      </c>
      <c r="AL6" s="11" t="str">
        <f t="shared" si="32"/>
        <v>2017-04-24</v>
      </c>
      <c r="AM6" s="11">
        <f>IF(ISERROR(VLOOKUP(U6,'ITWR Dump'!$A$2:$Y$5000,16,0)),0,(VLOOKUP(U6,'ITWR Dump'!$A$2:$Y$5000,16,0)))</f>
        <v>0</v>
      </c>
      <c r="AN6" s="11">
        <f>IF(ISERROR(VLOOKUP(U6,'ITWR Dump'!$A$2:$Y$5000,18,0)),0,(VLOOKUP(U6,'ITWR Dump'!$A$2:$Y$5000,18,0)))</f>
        <v>0</v>
      </c>
      <c r="AO6" s="11">
        <f>IF(ISERROR(VLOOKUP(U6,'ITWR Dump'!$A$2:$Y$5000,25,0)),0,(VLOOKUP('ILC Report'!U6,'ITWR Dump'!$A$2:$Y$5000,25,0)))</f>
        <v>0</v>
      </c>
      <c r="AP6" s="11">
        <f t="shared" si="33"/>
        <v>0</v>
      </c>
      <c r="AQ6" s="26">
        <f t="shared" si="34"/>
        <v>0</v>
      </c>
      <c r="AR6" s="26">
        <f t="shared" si="35"/>
        <v>0</v>
      </c>
      <c r="AS6" s="26">
        <f t="shared" si="36"/>
        <v>0</v>
      </c>
      <c r="AT6" s="26">
        <f t="shared" si="37"/>
        <v>0</v>
      </c>
      <c r="AU6" s="26">
        <f t="shared" si="38"/>
        <v>0</v>
      </c>
      <c r="AV6" s="26">
        <f t="shared" si="39"/>
        <v>0</v>
      </c>
      <c r="AW6" s="11" t="s">
        <v>653</v>
      </c>
      <c r="AX6" s="11" t="str">
        <f>VLOOKUP(L6,Group!$A$2:$B$1000,2,0)</f>
        <v>Enhancement</v>
      </c>
      <c r="AY6" s="11">
        <f>IF(ISERROR(VLOOKUP(U6,'ITWR Dump'!$A$2:$Y$5000,15,0)),0,(VLOOKUP('ILC Report'!U6,'ITWR Dump'!$A$2:$Y$5000,15,0)))</f>
        <v>0</v>
      </c>
      <c r="AZ6" s="11" t="str">
        <f t="shared" si="40"/>
        <v>No</v>
      </c>
      <c r="BA6" s="11" t="str">
        <f t="shared" si="41"/>
        <v>BKI</v>
      </c>
      <c r="BB6" s="11" t="str">
        <f t="shared" si="42"/>
        <v>LB</v>
      </c>
      <c r="BC6" s="11" t="str">
        <f t="shared" si="43"/>
        <v>No</v>
      </c>
    </row>
    <row r="7" spans="1:55" x14ac:dyDescent="0.3">
      <c r="A7" s="11" t="s">
        <v>83</v>
      </c>
      <c r="B7" s="11" t="s">
        <v>654</v>
      </c>
      <c r="C7" s="11" t="s">
        <v>558</v>
      </c>
      <c r="D7" s="11" t="s">
        <v>655</v>
      </c>
      <c r="E7" s="38" t="s">
        <v>2902</v>
      </c>
      <c r="F7" s="11">
        <v>2</v>
      </c>
      <c r="G7" s="40" t="s">
        <v>2900</v>
      </c>
      <c r="H7" s="11" t="str">
        <f t="shared" si="25"/>
        <v>Shift</v>
      </c>
      <c r="I7" s="11" t="str">
        <f t="shared" si="0"/>
        <v>INDIA</v>
      </c>
      <c r="J7" s="11" t="str">
        <f>IF(ISERROR(VLOOKUP(C7,'WI Vs ASM'!$B$2:$E$1000,4,0)),0,(VLOOKUP(C7,'WI Vs ASM'!$B$2:$E$1000,4,0)))</f>
        <v>Offshore</v>
      </c>
      <c r="K7" s="11" t="str">
        <f>IF(ISERROR(VLOOKUP(C7,'WI Vs ASM'!$B$2:$F$1000,5,0)),0,(VLOOKUP(C7,'WI Vs ASM'!$B$2:$F$1000,5,0)))</f>
        <v>02-Variable Billable</v>
      </c>
      <c r="L7" s="11" t="str">
        <f>IF(ISERROR(VLOOKUP(C7,'WI Vs ASM'!$B$2:$D$1000,3,0)),0,(VLOOKUP(C7,'WI Vs ASM'!$B$2:$D$1000,3,0)))</f>
        <v>78-Landed BA-SE Offshore</v>
      </c>
      <c r="M7" s="11" t="str">
        <f>IF(ISERROR(VLOOKUP(C7,'WI Vs ASM'!$B$2:$I$1000,8,0)),0,(VLOOKUP(C7,'WI Vs ASM'!$B$2:$I$1000,8,0)))</f>
        <v>Rahul Soman</v>
      </c>
      <c r="N7" s="11" t="str">
        <f>IF(ISERROR(VLOOKUP(C7,'WI Vs ASM'!$B$2:$G$1000,6,0)),0,(VLOOKUP(C7,'WI Vs ASM'!$B$2:$G$1000,6,0)))</f>
        <v>CIS</v>
      </c>
      <c r="O7" s="11" t="str">
        <f>IF(ISERROR(VLOOKUP(C7,'WI Vs ASM'!$B$2:$H$1000,7,0)),0,(VLOOKUP(C7,'WI Vs ASM'!$B$2:$H$1000,7,0)))</f>
        <v>CIS</v>
      </c>
      <c r="P7" s="11" t="str">
        <f t="shared" si="1"/>
        <v>May-17</v>
      </c>
      <c r="Q7" s="11" t="str">
        <f t="shared" si="2"/>
        <v>Q2</v>
      </c>
      <c r="R7" s="11" t="str">
        <f>IF(ISERROR(VLOOKUP(C7,'WI Vs ASM'!$B$2:$J$1000,9,0)),0,(VLOOKUP(C7,'WI Vs ASM'!$B$2:$J$1000,9,0)))</f>
        <v>Jyothi Pai</v>
      </c>
      <c r="S7" s="11" t="str">
        <f>IF(ISERROR(VLOOKUP(C7,'WI Vs ASM'!$B$2:$K$1000,10,0)),0,(VLOOKUP(C7,'WI Vs ASM'!$B$2:$K$1000,10,0)))</f>
        <v>Steve J Sorensen</v>
      </c>
      <c r="T7" s="11" t="str">
        <f>IF(ISERROR(VLOOKUP(C7,'WI Vs ASM'!$B$2:$L$1000,11,0)),0,(VLOOKUP(C7,'WI Vs ASM'!$B$2:$L$1000,11,0)))</f>
        <v>Sreekala Balasubramanian</v>
      </c>
      <c r="U7" s="11" t="e">
        <f t="shared" si="26"/>
        <v>#VALUE!</v>
      </c>
      <c r="V7" s="11" t="str">
        <f t="shared" si="3"/>
        <v>No</v>
      </c>
      <c r="W7" s="11" t="str">
        <f t="shared" si="4"/>
        <v>Yes</v>
      </c>
      <c r="X7" s="11" t="str">
        <f t="shared" si="5"/>
        <v>Yes</v>
      </c>
      <c r="Y7" s="11" t="str">
        <f t="shared" si="6"/>
        <v>No</v>
      </c>
      <c r="Z7" s="11" t="str">
        <f t="shared" si="7"/>
        <v>No</v>
      </c>
      <c r="AA7" s="11" t="str">
        <f t="shared" si="27"/>
        <v>No</v>
      </c>
      <c r="AB7" s="11">
        <f>IF(ISERROR(VLOOKUP(U7,'ITWR Dump'!$A$2:$Y$5000,24,0)),0,(VLOOKUP('ILC Report'!U7,'ITWR Dump'!$A$2:$Y$5000,24,0)))</f>
        <v>0</v>
      </c>
      <c r="AC7" s="11" t="str">
        <f t="shared" si="28"/>
        <v>Yes</v>
      </c>
      <c r="AD7" s="11" t="str">
        <f t="shared" si="29"/>
        <v>BASE/Staff Aug</v>
      </c>
      <c r="AE7" s="11">
        <f>IF(ISERROR(VLOOKUP(U7,'ITWR Dump'!$A$2:$Y$5000,13,0)),0,(VLOOKUP(U7,'ITWR Dump'!$A$2:$Y$5000,13,0)))</f>
        <v>0</v>
      </c>
      <c r="AF7" s="11">
        <f>IF(ISERROR(VLOOKUP(U7,'ITWR Dump'!$A$2:$Y$5000,11,0)),0,(VLOOKUP(U7,'ITWR Dump'!$A$2:$Y$5000,11,0)))</f>
        <v>0</v>
      </c>
      <c r="AG7" s="11">
        <f>IF(ISERROR(VLOOKUP(U7,'ITWR Dump'!$A$2:$Y$5000,2,0)),0,(VLOOKUP(U7,'ITWR Dump'!$A$2:$Y$5000,2,0)))</f>
        <v>0</v>
      </c>
      <c r="AH7" s="11">
        <f>IF(ISERROR(VLOOKUP(U7,'ITWR Dump'!$A$2:$Y$5000,14,0)),0,(VLOOKUP(U7,'ITWR Dump'!$A$2:$Y$5000,14,0)))</f>
        <v>0</v>
      </c>
      <c r="AI7" s="11" t="str">
        <f t="shared" si="30"/>
        <v>78-Landed BA-SE Offshore Subcon</v>
      </c>
      <c r="AJ7" s="11" t="str">
        <f t="shared" si="31"/>
        <v>Offshore Subcon</v>
      </c>
      <c r="AK7" s="11" t="str">
        <f>IF(ISERROR(VLOOKUP(A7,'Team Data'!$C$2:$U$213,17,0)),0,(VLOOKUP(A7,'Team Data'!$C$2:$U$213,17,0)))</f>
        <v>IMS and FN</v>
      </c>
      <c r="AL7" s="11" t="str">
        <f t="shared" si="32"/>
        <v>2017-04-24</v>
      </c>
      <c r="AM7" s="11">
        <f>IF(ISERROR(VLOOKUP(U7,'ITWR Dump'!$A$2:$Y$5000,16,0)),0,(VLOOKUP(U7,'ITWR Dump'!$A$2:$Y$5000,16,0)))</f>
        <v>0</v>
      </c>
      <c r="AN7" s="11">
        <f>IF(ISERROR(VLOOKUP(U7,'ITWR Dump'!$A$2:$Y$5000,18,0)),0,(VLOOKUP(U7,'ITWR Dump'!$A$2:$Y$5000,18,0)))</f>
        <v>0</v>
      </c>
      <c r="AO7" s="11">
        <f>IF(ISERROR(VLOOKUP(U7,'ITWR Dump'!$A$2:$Y$5000,25,0)),0,(VLOOKUP('ILC Report'!U7,'ITWR Dump'!$A$2:$Y$5000,25,0)))</f>
        <v>0</v>
      </c>
      <c r="AP7" s="11">
        <f t="shared" si="33"/>
        <v>0</v>
      </c>
      <c r="AQ7" s="26">
        <f t="shared" si="34"/>
        <v>0</v>
      </c>
      <c r="AR7" s="26">
        <f t="shared" si="35"/>
        <v>0</v>
      </c>
      <c r="AS7" s="26">
        <f t="shared" si="36"/>
        <v>0</v>
      </c>
      <c r="AT7" s="26">
        <f t="shared" si="37"/>
        <v>0</v>
      </c>
      <c r="AU7" s="26">
        <f t="shared" si="38"/>
        <v>0</v>
      </c>
      <c r="AV7" s="26">
        <f t="shared" si="39"/>
        <v>0</v>
      </c>
      <c r="AW7" s="11" t="s">
        <v>653</v>
      </c>
      <c r="AX7" s="11" t="str">
        <f>VLOOKUP(L7,Group!$A$2:$B$1000,2,0)</f>
        <v>Enhancement</v>
      </c>
      <c r="AY7" s="11">
        <f>IF(ISERROR(VLOOKUP(U7,'ITWR Dump'!$A$2:$Y$5000,15,0)),0,(VLOOKUP('ILC Report'!U7,'ITWR Dump'!$A$2:$Y$5000,15,0)))</f>
        <v>0</v>
      </c>
      <c r="AZ7" s="11" t="str">
        <f t="shared" si="40"/>
        <v>No</v>
      </c>
      <c r="BA7" s="11" t="str">
        <f t="shared" si="41"/>
        <v>BKI</v>
      </c>
      <c r="BB7" s="11" t="str">
        <f t="shared" si="42"/>
        <v>LB</v>
      </c>
      <c r="BC7" s="11" t="str">
        <f t="shared" si="43"/>
        <v>No</v>
      </c>
    </row>
    <row r="8" spans="1:55" x14ac:dyDescent="0.3">
      <c r="A8" s="11" t="s">
        <v>83</v>
      </c>
      <c r="B8" s="11" t="s">
        <v>654</v>
      </c>
      <c r="C8" s="11" t="s">
        <v>558</v>
      </c>
      <c r="D8" s="11" t="s">
        <v>655</v>
      </c>
      <c r="E8" s="38" t="s">
        <v>2903</v>
      </c>
      <c r="F8" s="11">
        <v>2</v>
      </c>
      <c r="G8" s="40" t="s">
        <v>218</v>
      </c>
      <c r="H8" s="11" t="str">
        <f t="shared" si="25"/>
        <v>Regular</v>
      </c>
      <c r="I8" s="11" t="str">
        <f t="shared" si="0"/>
        <v>INDIA</v>
      </c>
      <c r="J8" s="11" t="str">
        <f>IF(ISERROR(VLOOKUP(C8,'WI Vs ASM'!$B$2:$E$1000,4,0)),0,(VLOOKUP(C8,'WI Vs ASM'!$B$2:$E$1000,4,0)))</f>
        <v>Offshore</v>
      </c>
      <c r="K8" s="11" t="str">
        <f>IF(ISERROR(VLOOKUP(C8,'WI Vs ASM'!$B$2:$F$1000,5,0)),0,(VLOOKUP(C8,'WI Vs ASM'!$B$2:$F$1000,5,0)))</f>
        <v>02-Variable Billable</v>
      </c>
      <c r="L8" s="11" t="str">
        <f>IF(ISERROR(VLOOKUP(C8,'WI Vs ASM'!$B$2:$D$1000,3,0)),0,(VLOOKUP(C8,'WI Vs ASM'!$B$2:$D$1000,3,0)))</f>
        <v>78-Landed BA-SE Offshore</v>
      </c>
      <c r="M8" s="11" t="str">
        <f>IF(ISERROR(VLOOKUP(C8,'WI Vs ASM'!$B$2:$I$1000,8,0)),0,(VLOOKUP(C8,'WI Vs ASM'!$B$2:$I$1000,8,0)))</f>
        <v>Rahul Soman</v>
      </c>
      <c r="N8" s="11" t="str">
        <f>IF(ISERROR(VLOOKUP(C8,'WI Vs ASM'!$B$2:$G$1000,6,0)),0,(VLOOKUP(C8,'WI Vs ASM'!$B$2:$G$1000,6,0)))</f>
        <v>CIS</v>
      </c>
      <c r="O8" s="11" t="str">
        <f>IF(ISERROR(VLOOKUP(C8,'WI Vs ASM'!$B$2:$H$1000,7,0)),0,(VLOOKUP(C8,'WI Vs ASM'!$B$2:$H$1000,7,0)))</f>
        <v>CIS</v>
      </c>
      <c r="P8" s="11" t="str">
        <f t="shared" si="1"/>
        <v>May-17</v>
      </c>
      <c r="Q8" s="11" t="str">
        <f t="shared" si="2"/>
        <v>Q2</v>
      </c>
      <c r="R8" s="11" t="str">
        <f>IF(ISERROR(VLOOKUP(C8,'WI Vs ASM'!$B$2:$J$1000,9,0)),0,(VLOOKUP(C8,'WI Vs ASM'!$B$2:$J$1000,9,0)))</f>
        <v>Jyothi Pai</v>
      </c>
      <c r="S8" s="11" t="str">
        <f>IF(ISERROR(VLOOKUP(C8,'WI Vs ASM'!$B$2:$K$1000,10,0)),0,(VLOOKUP(C8,'WI Vs ASM'!$B$2:$K$1000,10,0)))</f>
        <v>Steve J Sorensen</v>
      </c>
      <c r="T8" s="11" t="str">
        <f>IF(ISERROR(VLOOKUP(C8,'WI Vs ASM'!$B$2:$L$1000,11,0)),0,(VLOOKUP(C8,'WI Vs ASM'!$B$2:$L$1000,11,0)))</f>
        <v>Sreekala Balasubramanian</v>
      </c>
      <c r="U8" s="11" t="e">
        <f t="shared" si="26"/>
        <v>#VALUE!</v>
      </c>
      <c r="V8" s="11" t="str">
        <f t="shared" si="3"/>
        <v>No</v>
      </c>
      <c r="W8" s="11" t="str">
        <f t="shared" si="4"/>
        <v>Yes</v>
      </c>
      <c r="X8" s="11" t="str">
        <f t="shared" si="5"/>
        <v>Yes</v>
      </c>
      <c r="Y8" s="11" t="str">
        <f t="shared" si="6"/>
        <v>No</v>
      </c>
      <c r="Z8" s="11" t="str">
        <f t="shared" si="7"/>
        <v>No</v>
      </c>
      <c r="AA8" s="11" t="str">
        <f t="shared" si="27"/>
        <v>No</v>
      </c>
      <c r="AB8" s="11">
        <f>IF(ISERROR(VLOOKUP(U8,'ITWR Dump'!$A$2:$Y$5000,24,0)),0,(VLOOKUP('ILC Report'!U8,'ITWR Dump'!$A$2:$Y$5000,24,0)))</f>
        <v>0</v>
      </c>
      <c r="AC8" s="11" t="str">
        <f t="shared" si="28"/>
        <v>Yes</v>
      </c>
      <c r="AD8" s="11" t="str">
        <f t="shared" si="29"/>
        <v>BASE/Staff Aug</v>
      </c>
      <c r="AE8" s="11">
        <f>IF(ISERROR(VLOOKUP(U8,'ITWR Dump'!$A$2:$Y$5000,13,0)),0,(VLOOKUP(U8,'ITWR Dump'!$A$2:$Y$5000,13,0)))</f>
        <v>0</v>
      </c>
      <c r="AF8" s="11">
        <f>IF(ISERROR(VLOOKUP(U8,'ITWR Dump'!$A$2:$Y$5000,11,0)),0,(VLOOKUP(U8,'ITWR Dump'!$A$2:$Y$5000,11,0)))</f>
        <v>0</v>
      </c>
      <c r="AG8" s="11">
        <f>IF(ISERROR(VLOOKUP(U8,'ITWR Dump'!$A$2:$Y$5000,2,0)),0,(VLOOKUP(U8,'ITWR Dump'!$A$2:$Y$5000,2,0)))</f>
        <v>0</v>
      </c>
      <c r="AH8" s="11">
        <f>IF(ISERROR(VLOOKUP(U8,'ITWR Dump'!$A$2:$Y$5000,14,0)),0,(VLOOKUP(U8,'ITWR Dump'!$A$2:$Y$5000,14,0)))</f>
        <v>0</v>
      </c>
      <c r="AI8" s="11" t="str">
        <f t="shared" si="30"/>
        <v>78-Landed BA-SE Offshore Subcon</v>
      </c>
      <c r="AJ8" s="11" t="str">
        <f t="shared" si="31"/>
        <v>Offshore Subcon</v>
      </c>
      <c r="AK8" s="11" t="str">
        <f>IF(ISERROR(VLOOKUP(A8,'Team Data'!$C$2:$U$213,17,0)),0,(VLOOKUP(A8,'Team Data'!$C$2:$U$213,17,0)))</f>
        <v>IMS and FN</v>
      </c>
      <c r="AL8" s="11" t="str">
        <f t="shared" si="32"/>
        <v>2017-04-24</v>
      </c>
      <c r="AM8" s="11">
        <f>IF(ISERROR(VLOOKUP(U8,'ITWR Dump'!$A$2:$Y$5000,16,0)),0,(VLOOKUP(U8,'ITWR Dump'!$A$2:$Y$5000,16,0)))</f>
        <v>0</v>
      </c>
      <c r="AN8" s="11">
        <f>IF(ISERROR(VLOOKUP(U8,'ITWR Dump'!$A$2:$Y$5000,18,0)),0,(VLOOKUP(U8,'ITWR Dump'!$A$2:$Y$5000,18,0)))</f>
        <v>0</v>
      </c>
      <c r="AO8" s="11">
        <f>IF(ISERROR(VLOOKUP(U8,'ITWR Dump'!$A$2:$Y$5000,25,0)),0,(VLOOKUP('ILC Report'!U8,'ITWR Dump'!$A$2:$Y$5000,25,0)))</f>
        <v>0</v>
      </c>
      <c r="AP8" s="11">
        <f t="shared" si="33"/>
        <v>0</v>
      </c>
      <c r="AQ8" s="26">
        <f t="shared" si="34"/>
        <v>0</v>
      </c>
      <c r="AR8" s="26">
        <f t="shared" si="35"/>
        <v>0</v>
      </c>
      <c r="AS8" s="26">
        <f t="shared" si="36"/>
        <v>0</v>
      </c>
      <c r="AT8" s="26">
        <f t="shared" si="37"/>
        <v>0</v>
      </c>
      <c r="AU8" s="26">
        <f t="shared" si="38"/>
        <v>0</v>
      </c>
      <c r="AV8" s="26">
        <f t="shared" si="39"/>
        <v>0</v>
      </c>
      <c r="AW8" s="11" t="s">
        <v>653</v>
      </c>
      <c r="AX8" s="11" t="str">
        <f>VLOOKUP(L8,Group!$A$2:$B$1000,2,0)</f>
        <v>Enhancement</v>
      </c>
      <c r="AY8" s="11">
        <f>IF(ISERROR(VLOOKUP(U8,'ITWR Dump'!$A$2:$Y$5000,15,0)),0,(VLOOKUP('ILC Report'!U8,'ITWR Dump'!$A$2:$Y$5000,15,0)))</f>
        <v>0</v>
      </c>
      <c r="AZ8" s="11" t="str">
        <f t="shared" si="40"/>
        <v>No</v>
      </c>
      <c r="BA8" s="11" t="str">
        <f t="shared" si="41"/>
        <v>BKI</v>
      </c>
      <c r="BB8" s="11" t="str">
        <f t="shared" si="42"/>
        <v>LB</v>
      </c>
      <c r="BC8" s="11" t="str">
        <f t="shared" si="43"/>
        <v>No</v>
      </c>
    </row>
    <row r="9" spans="1:55" x14ac:dyDescent="0.3">
      <c r="A9" s="11" t="s">
        <v>83</v>
      </c>
      <c r="B9" s="11" t="s">
        <v>654</v>
      </c>
      <c r="C9" s="11" t="s">
        <v>558</v>
      </c>
      <c r="D9" s="11" t="s">
        <v>655</v>
      </c>
      <c r="E9" s="38" t="s">
        <v>2903</v>
      </c>
      <c r="F9" s="11">
        <v>2</v>
      </c>
      <c r="G9" s="40" t="s">
        <v>2900</v>
      </c>
      <c r="H9" s="11" t="str">
        <f t="shared" si="25"/>
        <v>Shift</v>
      </c>
      <c r="I9" s="11" t="str">
        <f t="shared" si="0"/>
        <v>INDIA</v>
      </c>
      <c r="J9" s="11" t="str">
        <f>IF(ISERROR(VLOOKUP(C9,'WI Vs ASM'!$B$2:$E$1000,4,0)),0,(VLOOKUP(C9,'WI Vs ASM'!$B$2:$E$1000,4,0)))</f>
        <v>Offshore</v>
      </c>
      <c r="K9" s="11" t="str">
        <f>IF(ISERROR(VLOOKUP(C9,'WI Vs ASM'!$B$2:$F$1000,5,0)),0,(VLOOKUP(C9,'WI Vs ASM'!$B$2:$F$1000,5,0)))</f>
        <v>02-Variable Billable</v>
      </c>
      <c r="L9" s="11" t="str">
        <f>IF(ISERROR(VLOOKUP(C9,'WI Vs ASM'!$B$2:$D$1000,3,0)),0,(VLOOKUP(C9,'WI Vs ASM'!$B$2:$D$1000,3,0)))</f>
        <v>78-Landed BA-SE Offshore</v>
      </c>
      <c r="M9" s="11" t="str">
        <f>IF(ISERROR(VLOOKUP(C9,'WI Vs ASM'!$B$2:$I$1000,8,0)),0,(VLOOKUP(C9,'WI Vs ASM'!$B$2:$I$1000,8,0)))</f>
        <v>Rahul Soman</v>
      </c>
      <c r="N9" s="11" t="str">
        <f>IF(ISERROR(VLOOKUP(C9,'WI Vs ASM'!$B$2:$G$1000,6,0)),0,(VLOOKUP(C9,'WI Vs ASM'!$B$2:$G$1000,6,0)))</f>
        <v>CIS</v>
      </c>
      <c r="O9" s="11" t="str">
        <f>IF(ISERROR(VLOOKUP(C9,'WI Vs ASM'!$B$2:$H$1000,7,0)),0,(VLOOKUP(C9,'WI Vs ASM'!$B$2:$H$1000,7,0)))</f>
        <v>CIS</v>
      </c>
      <c r="P9" s="11" t="str">
        <f t="shared" si="1"/>
        <v>May-17</v>
      </c>
      <c r="Q9" s="11" t="str">
        <f t="shared" si="2"/>
        <v>Q2</v>
      </c>
      <c r="R9" s="11" t="str">
        <f>IF(ISERROR(VLOOKUP(C9,'WI Vs ASM'!$B$2:$J$1000,9,0)),0,(VLOOKUP(C9,'WI Vs ASM'!$B$2:$J$1000,9,0)))</f>
        <v>Jyothi Pai</v>
      </c>
      <c r="S9" s="11" t="str">
        <f>IF(ISERROR(VLOOKUP(C9,'WI Vs ASM'!$B$2:$K$1000,10,0)),0,(VLOOKUP(C9,'WI Vs ASM'!$B$2:$K$1000,10,0)))</f>
        <v>Steve J Sorensen</v>
      </c>
      <c r="T9" s="11" t="str">
        <f>IF(ISERROR(VLOOKUP(C9,'WI Vs ASM'!$B$2:$L$1000,11,0)),0,(VLOOKUP(C9,'WI Vs ASM'!$B$2:$L$1000,11,0)))</f>
        <v>Sreekala Balasubramanian</v>
      </c>
      <c r="U9" s="11" t="e">
        <f t="shared" si="26"/>
        <v>#VALUE!</v>
      </c>
      <c r="V9" s="11" t="str">
        <f t="shared" si="3"/>
        <v>No</v>
      </c>
      <c r="W9" s="11" t="str">
        <f t="shared" si="4"/>
        <v>Yes</v>
      </c>
      <c r="X9" s="11" t="str">
        <f t="shared" si="5"/>
        <v>Yes</v>
      </c>
      <c r="Y9" s="11" t="str">
        <f t="shared" si="6"/>
        <v>No</v>
      </c>
      <c r="Z9" s="11" t="str">
        <f t="shared" si="7"/>
        <v>No</v>
      </c>
      <c r="AA9" s="11" t="str">
        <f t="shared" si="27"/>
        <v>No</v>
      </c>
      <c r="AB9" s="11">
        <f>IF(ISERROR(VLOOKUP(U9,'ITWR Dump'!$A$2:$Y$5000,24,0)),0,(VLOOKUP('ILC Report'!U9,'ITWR Dump'!$A$2:$Y$5000,24,0)))</f>
        <v>0</v>
      </c>
      <c r="AC9" s="11" t="str">
        <f t="shared" si="28"/>
        <v>Yes</v>
      </c>
      <c r="AD9" s="11" t="str">
        <f t="shared" si="29"/>
        <v>BASE/Staff Aug</v>
      </c>
      <c r="AE9" s="11">
        <f>IF(ISERROR(VLOOKUP(U9,'ITWR Dump'!$A$2:$Y$5000,13,0)),0,(VLOOKUP(U9,'ITWR Dump'!$A$2:$Y$5000,13,0)))</f>
        <v>0</v>
      </c>
      <c r="AF9" s="11">
        <f>IF(ISERROR(VLOOKUP(U9,'ITWR Dump'!$A$2:$Y$5000,11,0)),0,(VLOOKUP(U9,'ITWR Dump'!$A$2:$Y$5000,11,0)))</f>
        <v>0</v>
      </c>
      <c r="AG9" s="11">
        <f>IF(ISERROR(VLOOKUP(U9,'ITWR Dump'!$A$2:$Y$5000,2,0)),0,(VLOOKUP(U9,'ITWR Dump'!$A$2:$Y$5000,2,0)))</f>
        <v>0</v>
      </c>
      <c r="AH9" s="11">
        <f>IF(ISERROR(VLOOKUP(U9,'ITWR Dump'!$A$2:$Y$5000,14,0)),0,(VLOOKUP(U9,'ITWR Dump'!$A$2:$Y$5000,14,0)))</f>
        <v>0</v>
      </c>
      <c r="AI9" s="11" t="str">
        <f t="shared" si="30"/>
        <v>78-Landed BA-SE Offshore Subcon</v>
      </c>
      <c r="AJ9" s="11" t="str">
        <f t="shared" si="31"/>
        <v>Offshore Subcon</v>
      </c>
      <c r="AK9" s="11" t="str">
        <f>IF(ISERROR(VLOOKUP(A9,'Team Data'!$C$2:$U$213,17,0)),0,(VLOOKUP(A9,'Team Data'!$C$2:$U$213,17,0)))</f>
        <v>IMS and FN</v>
      </c>
      <c r="AL9" s="11" t="str">
        <f t="shared" si="32"/>
        <v>2017-04-24</v>
      </c>
      <c r="AM9" s="11">
        <f>IF(ISERROR(VLOOKUP(U9,'ITWR Dump'!$A$2:$Y$5000,16,0)),0,(VLOOKUP(U9,'ITWR Dump'!$A$2:$Y$5000,16,0)))</f>
        <v>0</v>
      </c>
      <c r="AN9" s="11">
        <f>IF(ISERROR(VLOOKUP(U9,'ITWR Dump'!$A$2:$Y$5000,18,0)),0,(VLOOKUP(U9,'ITWR Dump'!$A$2:$Y$5000,18,0)))</f>
        <v>0</v>
      </c>
      <c r="AO9" s="11">
        <f>IF(ISERROR(VLOOKUP(U9,'ITWR Dump'!$A$2:$Y$5000,25,0)),0,(VLOOKUP('ILC Report'!U9,'ITWR Dump'!$A$2:$Y$5000,25,0)))</f>
        <v>0</v>
      </c>
      <c r="AP9" s="11">
        <f t="shared" si="33"/>
        <v>0</v>
      </c>
      <c r="AQ9" s="26">
        <f t="shared" si="34"/>
        <v>0</v>
      </c>
      <c r="AR9" s="26">
        <f t="shared" si="35"/>
        <v>0</v>
      </c>
      <c r="AS9" s="26">
        <f t="shared" si="36"/>
        <v>0</v>
      </c>
      <c r="AT9" s="26">
        <f t="shared" si="37"/>
        <v>0</v>
      </c>
      <c r="AU9" s="26">
        <f t="shared" si="38"/>
        <v>0</v>
      </c>
      <c r="AV9" s="26">
        <f t="shared" si="39"/>
        <v>0</v>
      </c>
      <c r="AW9" s="11" t="s">
        <v>653</v>
      </c>
      <c r="AX9" s="11" t="str">
        <f>VLOOKUP(L9,Group!$A$2:$B$1000,2,0)</f>
        <v>Enhancement</v>
      </c>
      <c r="AY9" s="11">
        <f>IF(ISERROR(VLOOKUP(U9,'ITWR Dump'!$A$2:$Y$5000,15,0)),0,(VLOOKUP('ILC Report'!U9,'ITWR Dump'!$A$2:$Y$5000,15,0)))</f>
        <v>0</v>
      </c>
      <c r="AZ9" s="11" t="str">
        <f t="shared" si="40"/>
        <v>No</v>
      </c>
      <c r="BA9" s="11" t="str">
        <f t="shared" si="41"/>
        <v>BKI</v>
      </c>
      <c r="BB9" s="11" t="str">
        <f t="shared" si="42"/>
        <v>LB</v>
      </c>
      <c r="BC9" s="11" t="str">
        <f t="shared" si="43"/>
        <v>No</v>
      </c>
    </row>
    <row r="10" spans="1:55" x14ac:dyDescent="0.3">
      <c r="A10" s="11" t="s">
        <v>83</v>
      </c>
      <c r="B10" s="11" t="s">
        <v>654</v>
      </c>
      <c r="C10" s="11" t="s">
        <v>558</v>
      </c>
      <c r="D10" s="11" t="s">
        <v>655</v>
      </c>
      <c r="E10" s="38" t="s">
        <v>2904</v>
      </c>
      <c r="F10" s="11">
        <v>2</v>
      </c>
      <c r="G10" s="40" t="s">
        <v>218</v>
      </c>
      <c r="H10" s="11" t="str">
        <f t="shared" si="25"/>
        <v>Regular</v>
      </c>
      <c r="I10" s="11" t="str">
        <f t="shared" si="0"/>
        <v>INDIA</v>
      </c>
      <c r="J10" s="11" t="str">
        <f>IF(ISERROR(VLOOKUP(C10,'WI Vs ASM'!$B$2:$E$1000,4,0)),0,(VLOOKUP(C10,'WI Vs ASM'!$B$2:$E$1000,4,0)))</f>
        <v>Offshore</v>
      </c>
      <c r="K10" s="11" t="str">
        <f>IF(ISERROR(VLOOKUP(C10,'WI Vs ASM'!$B$2:$F$1000,5,0)),0,(VLOOKUP(C10,'WI Vs ASM'!$B$2:$F$1000,5,0)))</f>
        <v>02-Variable Billable</v>
      </c>
      <c r="L10" s="11" t="str">
        <f>IF(ISERROR(VLOOKUP(C10,'WI Vs ASM'!$B$2:$D$1000,3,0)),0,(VLOOKUP(C10,'WI Vs ASM'!$B$2:$D$1000,3,0)))</f>
        <v>78-Landed BA-SE Offshore</v>
      </c>
      <c r="M10" s="11" t="str">
        <f>IF(ISERROR(VLOOKUP(C10,'WI Vs ASM'!$B$2:$I$1000,8,0)),0,(VLOOKUP(C10,'WI Vs ASM'!$B$2:$I$1000,8,0)))</f>
        <v>Rahul Soman</v>
      </c>
      <c r="N10" s="11" t="str">
        <f>IF(ISERROR(VLOOKUP(C10,'WI Vs ASM'!$B$2:$G$1000,6,0)),0,(VLOOKUP(C10,'WI Vs ASM'!$B$2:$G$1000,6,0)))</f>
        <v>CIS</v>
      </c>
      <c r="O10" s="11" t="str">
        <f>IF(ISERROR(VLOOKUP(C10,'WI Vs ASM'!$B$2:$H$1000,7,0)),0,(VLOOKUP(C10,'WI Vs ASM'!$B$2:$H$1000,7,0)))</f>
        <v>CIS</v>
      </c>
      <c r="P10" s="11" t="str">
        <f t="shared" si="1"/>
        <v>May-17</v>
      </c>
      <c r="Q10" s="11" t="str">
        <f t="shared" si="2"/>
        <v>Q2</v>
      </c>
      <c r="R10" s="11" t="str">
        <f>IF(ISERROR(VLOOKUP(C10,'WI Vs ASM'!$B$2:$J$1000,9,0)),0,(VLOOKUP(C10,'WI Vs ASM'!$B$2:$J$1000,9,0)))</f>
        <v>Jyothi Pai</v>
      </c>
      <c r="S10" s="11" t="str">
        <f>IF(ISERROR(VLOOKUP(C10,'WI Vs ASM'!$B$2:$K$1000,10,0)),0,(VLOOKUP(C10,'WI Vs ASM'!$B$2:$K$1000,10,0)))</f>
        <v>Steve J Sorensen</v>
      </c>
      <c r="T10" s="11" t="str">
        <f>IF(ISERROR(VLOOKUP(C10,'WI Vs ASM'!$B$2:$L$1000,11,0)),0,(VLOOKUP(C10,'WI Vs ASM'!$B$2:$L$1000,11,0)))</f>
        <v>Sreekala Balasubramanian</v>
      </c>
      <c r="U10" s="11" t="e">
        <f t="shared" si="26"/>
        <v>#VALUE!</v>
      </c>
      <c r="V10" s="11" t="str">
        <f t="shared" si="3"/>
        <v>No</v>
      </c>
      <c r="W10" s="11" t="str">
        <f t="shared" si="4"/>
        <v>Yes</v>
      </c>
      <c r="X10" s="11" t="str">
        <f t="shared" si="5"/>
        <v>Yes</v>
      </c>
      <c r="Y10" s="11" t="str">
        <f t="shared" si="6"/>
        <v>No</v>
      </c>
      <c r="Z10" s="11" t="str">
        <f t="shared" si="7"/>
        <v>No</v>
      </c>
      <c r="AA10" s="11" t="str">
        <f t="shared" si="27"/>
        <v>No</v>
      </c>
      <c r="AB10" s="11">
        <f>IF(ISERROR(VLOOKUP(U10,'ITWR Dump'!$A$2:$Y$5000,24,0)),0,(VLOOKUP('ILC Report'!U10,'ITWR Dump'!$A$2:$Y$5000,24,0)))</f>
        <v>0</v>
      </c>
      <c r="AC10" s="11" t="str">
        <f t="shared" si="28"/>
        <v>Yes</v>
      </c>
      <c r="AD10" s="11" t="str">
        <f t="shared" si="29"/>
        <v>BASE/Staff Aug</v>
      </c>
      <c r="AE10" s="11">
        <f>IF(ISERROR(VLOOKUP(U10,'ITWR Dump'!$A$2:$Y$5000,13,0)),0,(VLOOKUP(U10,'ITWR Dump'!$A$2:$Y$5000,13,0)))</f>
        <v>0</v>
      </c>
      <c r="AF10" s="11">
        <f>IF(ISERROR(VLOOKUP(U10,'ITWR Dump'!$A$2:$Y$5000,11,0)),0,(VLOOKUP(U10,'ITWR Dump'!$A$2:$Y$5000,11,0)))</f>
        <v>0</v>
      </c>
      <c r="AG10" s="11">
        <f>IF(ISERROR(VLOOKUP(U10,'ITWR Dump'!$A$2:$Y$5000,2,0)),0,(VLOOKUP(U10,'ITWR Dump'!$A$2:$Y$5000,2,0)))</f>
        <v>0</v>
      </c>
      <c r="AH10" s="11">
        <f>IF(ISERROR(VLOOKUP(U10,'ITWR Dump'!$A$2:$Y$5000,14,0)),0,(VLOOKUP(U10,'ITWR Dump'!$A$2:$Y$5000,14,0)))</f>
        <v>0</v>
      </c>
      <c r="AI10" s="11" t="str">
        <f t="shared" si="30"/>
        <v>78-Landed BA-SE Offshore Subcon</v>
      </c>
      <c r="AJ10" s="11" t="str">
        <f t="shared" si="31"/>
        <v>Offshore Subcon</v>
      </c>
      <c r="AK10" s="11" t="str">
        <f>IF(ISERROR(VLOOKUP(A10,'Team Data'!$C$2:$U$213,17,0)),0,(VLOOKUP(A10,'Team Data'!$C$2:$U$213,17,0)))</f>
        <v>IMS and FN</v>
      </c>
      <c r="AL10" s="11" t="str">
        <f t="shared" si="32"/>
        <v>2017-04-24</v>
      </c>
      <c r="AM10" s="11">
        <f>IF(ISERROR(VLOOKUP(U10,'ITWR Dump'!$A$2:$Y$5000,16,0)),0,(VLOOKUP(U10,'ITWR Dump'!$A$2:$Y$5000,16,0)))</f>
        <v>0</v>
      </c>
      <c r="AN10" s="11">
        <f>IF(ISERROR(VLOOKUP(U10,'ITWR Dump'!$A$2:$Y$5000,18,0)),0,(VLOOKUP(U10,'ITWR Dump'!$A$2:$Y$5000,18,0)))</f>
        <v>0</v>
      </c>
      <c r="AO10" s="11">
        <f>IF(ISERROR(VLOOKUP(U10,'ITWR Dump'!$A$2:$Y$5000,25,0)),0,(VLOOKUP('ILC Report'!U10,'ITWR Dump'!$A$2:$Y$5000,25,0)))</f>
        <v>0</v>
      </c>
      <c r="AP10" s="11">
        <f t="shared" si="33"/>
        <v>0</v>
      </c>
      <c r="AQ10" s="26">
        <f t="shared" si="34"/>
        <v>0</v>
      </c>
      <c r="AR10" s="26">
        <f t="shared" si="35"/>
        <v>0</v>
      </c>
      <c r="AS10" s="26">
        <f t="shared" si="36"/>
        <v>0</v>
      </c>
      <c r="AT10" s="26">
        <f t="shared" si="37"/>
        <v>0</v>
      </c>
      <c r="AU10" s="26">
        <f t="shared" si="38"/>
        <v>0</v>
      </c>
      <c r="AV10" s="26">
        <f t="shared" si="39"/>
        <v>0</v>
      </c>
      <c r="AW10" s="11" t="s">
        <v>653</v>
      </c>
      <c r="AX10" s="11" t="str">
        <f>VLOOKUP(L10,Group!$A$2:$B$1000,2,0)</f>
        <v>Enhancement</v>
      </c>
      <c r="AY10" s="11">
        <f>IF(ISERROR(VLOOKUP(U10,'ITWR Dump'!$A$2:$Y$5000,15,0)),0,(VLOOKUP('ILC Report'!U10,'ITWR Dump'!$A$2:$Y$5000,15,0)))</f>
        <v>0</v>
      </c>
      <c r="AZ10" s="11" t="str">
        <f t="shared" si="40"/>
        <v>No</v>
      </c>
      <c r="BA10" s="11" t="str">
        <f t="shared" si="41"/>
        <v>BKI</v>
      </c>
      <c r="BB10" s="11" t="str">
        <f t="shared" si="42"/>
        <v>LB</v>
      </c>
      <c r="BC10" s="11" t="str">
        <f t="shared" si="43"/>
        <v>No</v>
      </c>
    </row>
    <row r="11" spans="1:55" x14ac:dyDescent="0.3">
      <c r="A11" s="11" t="s">
        <v>83</v>
      </c>
      <c r="B11" s="11" t="s">
        <v>654</v>
      </c>
      <c r="C11" s="11" t="s">
        <v>558</v>
      </c>
      <c r="D11" s="11" t="s">
        <v>655</v>
      </c>
      <c r="E11" s="38" t="s">
        <v>2904</v>
      </c>
      <c r="F11" s="11">
        <v>2</v>
      </c>
      <c r="G11" s="40" t="s">
        <v>2900</v>
      </c>
      <c r="H11" s="11" t="str">
        <f t="shared" si="25"/>
        <v>Shift</v>
      </c>
      <c r="I11" s="11" t="str">
        <f t="shared" si="0"/>
        <v>INDIA</v>
      </c>
      <c r="J11" s="11" t="str">
        <f>IF(ISERROR(VLOOKUP(C11,'WI Vs ASM'!$B$2:$E$1000,4,0)),0,(VLOOKUP(C11,'WI Vs ASM'!$B$2:$E$1000,4,0)))</f>
        <v>Offshore</v>
      </c>
      <c r="K11" s="11" t="str">
        <f>IF(ISERROR(VLOOKUP(C11,'WI Vs ASM'!$B$2:$F$1000,5,0)),0,(VLOOKUP(C11,'WI Vs ASM'!$B$2:$F$1000,5,0)))</f>
        <v>02-Variable Billable</v>
      </c>
      <c r="L11" s="11" t="str">
        <f>IF(ISERROR(VLOOKUP(C11,'WI Vs ASM'!$B$2:$D$1000,3,0)),0,(VLOOKUP(C11,'WI Vs ASM'!$B$2:$D$1000,3,0)))</f>
        <v>78-Landed BA-SE Offshore</v>
      </c>
      <c r="M11" s="11" t="str">
        <f>IF(ISERROR(VLOOKUP(C11,'WI Vs ASM'!$B$2:$I$1000,8,0)),0,(VLOOKUP(C11,'WI Vs ASM'!$B$2:$I$1000,8,0)))</f>
        <v>Rahul Soman</v>
      </c>
      <c r="N11" s="11" t="str">
        <f>IF(ISERROR(VLOOKUP(C11,'WI Vs ASM'!$B$2:$G$1000,6,0)),0,(VLOOKUP(C11,'WI Vs ASM'!$B$2:$G$1000,6,0)))</f>
        <v>CIS</v>
      </c>
      <c r="O11" s="11" t="str">
        <f>IF(ISERROR(VLOOKUP(C11,'WI Vs ASM'!$B$2:$H$1000,7,0)),0,(VLOOKUP(C11,'WI Vs ASM'!$B$2:$H$1000,7,0)))</f>
        <v>CIS</v>
      </c>
      <c r="P11" s="11" t="str">
        <f t="shared" si="1"/>
        <v>May-17</v>
      </c>
      <c r="Q11" s="11" t="str">
        <f t="shared" si="2"/>
        <v>Q2</v>
      </c>
      <c r="R11" s="11" t="str">
        <f>IF(ISERROR(VLOOKUP(C11,'WI Vs ASM'!$B$2:$J$1000,9,0)),0,(VLOOKUP(C11,'WI Vs ASM'!$B$2:$J$1000,9,0)))</f>
        <v>Jyothi Pai</v>
      </c>
      <c r="S11" s="11" t="str">
        <f>IF(ISERROR(VLOOKUP(C11,'WI Vs ASM'!$B$2:$K$1000,10,0)),0,(VLOOKUP(C11,'WI Vs ASM'!$B$2:$K$1000,10,0)))</f>
        <v>Steve J Sorensen</v>
      </c>
      <c r="T11" s="11" t="str">
        <f>IF(ISERROR(VLOOKUP(C11,'WI Vs ASM'!$B$2:$L$1000,11,0)),0,(VLOOKUP(C11,'WI Vs ASM'!$B$2:$L$1000,11,0)))</f>
        <v>Sreekala Balasubramanian</v>
      </c>
      <c r="U11" s="11" t="e">
        <f t="shared" si="26"/>
        <v>#VALUE!</v>
      </c>
      <c r="V11" s="11" t="str">
        <f t="shared" si="3"/>
        <v>No</v>
      </c>
      <c r="W11" s="11" t="str">
        <f t="shared" si="4"/>
        <v>Yes</v>
      </c>
      <c r="X11" s="11" t="str">
        <f t="shared" si="5"/>
        <v>Yes</v>
      </c>
      <c r="Y11" s="11" t="str">
        <f t="shared" si="6"/>
        <v>No</v>
      </c>
      <c r="Z11" s="11" t="str">
        <f t="shared" si="7"/>
        <v>No</v>
      </c>
      <c r="AA11" s="11" t="str">
        <f t="shared" si="27"/>
        <v>No</v>
      </c>
      <c r="AB11" s="11">
        <f>IF(ISERROR(VLOOKUP(U11,'ITWR Dump'!$A$2:$Y$5000,24,0)),0,(VLOOKUP('ILC Report'!U11,'ITWR Dump'!$A$2:$Y$5000,24,0)))</f>
        <v>0</v>
      </c>
      <c r="AC11" s="11" t="str">
        <f t="shared" si="28"/>
        <v>Yes</v>
      </c>
      <c r="AD11" s="11" t="str">
        <f t="shared" si="29"/>
        <v>BASE/Staff Aug</v>
      </c>
      <c r="AE11" s="11">
        <f>IF(ISERROR(VLOOKUP(U11,'ITWR Dump'!$A$2:$Y$5000,13,0)),0,(VLOOKUP(U11,'ITWR Dump'!$A$2:$Y$5000,13,0)))</f>
        <v>0</v>
      </c>
      <c r="AF11" s="11">
        <f>IF(ISERROR(VLOOKUP(U11,'ITWR Dump'!$A$2:$Y$5000,11,0)),0,(VLOOKUP(U11,'ITWR Dump'!$A$2:$Y$5000,11,0)))</f>
        <v>0</v>
      </c>
      <c r="AG11" s="11">
        <f>IF(ISERROR(VLOOKUP(U11,'ITWR Dump'!$A$2:$Y$5000,2,0)),0,(VLOOKUP(U11,'ITWR Dump'!$A$2:$Y$5000,2,0)))</f>
        <v>0</v>
      </c>
      <c r="AH11" s="11">
        <f>IF(ISERROR(VLOOKUP(U11,'ITWR Dump'!$A$2:$Y$5000,14,0)),0,(VLOOKUP(U11,'ITWR Dump'!$A$2:$Y$5000,14,0)))</f>
        <v>0</v>
      </c>
      <c r="AI11" s="11" t="str">
        <f t="shared" si="30"/>
        <v>78-Landed BA-SE Offshore Subcon</v>
      </c>
      <c r="AJ11" s="11" t="str">
        <f t="shared" si="31"/>
        <v>Offshore Subcon</v>
      </c>
      <c r="AK11" s="11" t="str">
        <f>IF(ISERROR(VLOOKUP(A11,'Team Data'!$C$2:$U$213,17,0)),0,(VLOOKUP(A11,'Team Data'!$C$2:$U$213,17,0)))</f>
        <v>IMS and FN</v>
      </c>
      <c r="AL11" s="11" t="str">
        <f t="shared" si="32"/>
        <v>2017-04-24</v>
      </c>
      <c r="AM11" s="11">
        <f>IF(ISERROR(VLOOKUP(U11,'ITWR Dump'!$A$2:$Y$5000,16,0)),0,(VLOOKUP(U11,'ITWR Dump'!$A$2:$Y$5000,16,0)))</f>
        <v>0</v>
      </c>
      <c r="AN11" s="11">
        <f>IF(ISERROR(VLOOKUP(U11,'ITWR Dump'!$A$2:$Y$5000,18,0)),0,(VLOOKUP(U11,'ITWR Dump'!$A$2:$Y$5000,18,0)))</f>
        <v>0</v>
      </c>
      <c r="AO11" s="11">
        <f>IF(ISERROR(VLOOKUP(U11,'ITWR Dump'!$A$2:$Y$5000,25,0)),0,(VLOOKUP('ILC Report'!U11,'ITWR Dump'!$A$2:$Y$5000,25,0)))</f>
        <v>0</v>
      </c>
      <c r="AP11" s="11">
        <f t="shared" si="33"/>
        <v>0</v>
      </c>
      <c r="AQ11" s="26">
        <f t="shared" si="34"/>
        <v>0</v>
      </c>
      <c r="AR11" s="26">
        <f t="shared" si="35"/>
        <v>0</v>
      </c>
      <c r="AS11" s="26">
        <f t="shared" si="36"/>
        <v>0</v>
      </c>
      <c r="AT11" s="26">
        <f t="shared" si="37"/>
        <v>0</v>
      </c>
      <c r="AU11" s="26">
        <f t="shared" si="38"/>
        <v>0</v>
      </c>
      <c r="AV11" s="26">
        <f t="shared" si="39"/>
        <v>0</v>
      </c>
      <c r="AW11" s="11" t="s">
        <v>653</v>
      </c>
      <c r="AX11" s="11" t="str">
        <f>VLOOKUP(L11,Group!$A$2:$B$1000,2,0)</f>
        <v>Enhancement</v>
      </c>
      <c r="AY11" s="11">
        <f>IF(ISERROR(VLOOKUP(U11,'ITWR Dump'!$A$2:$Y$5000,15,0)),0,(VLOOKUP('ILC Report'!U11,'ITWR Dump'!$A$2:$Y$5000,15,0)))</f>
        <v>0</v>
      </c>
      <c r="AZ11" s="11" t="str">
        <f t="shared" si="40"/>
        <v>No</v>
      </c>
      <c r="BA11" s="11" t="str">
        <f t="shared" si="41"/>
        <v>BKI</v>
      </c>
      <c r="BB11" s="11" t="str">
        <f t="shared" si="42"/>
        <v>LB</v>
      </c>
      <c r="BC11" s="11" t="str">
        <f t="shared" si="43"/>
        <v>No</v>
      </c>
    </row>
    <row r="12" spans="1:55" x14ac:dyDescent="0.3">
      <c r="A12" s="11" t="s">
        <v>84</v>
      </c>
      <c r="B12" s="11" t="s">
        <v>656</v>
      </c>
      <c r="C12" s="11" t="s">
        <v>618</v>
      </c>
      <c r="D12" s="11" t="s">
        <v>1794</v>
      </c>
      <c r="E12" s="38" t="s">
        <v>652</v>
      </c>
      <c r="F12" s="11">
        <v>2</v>
      </c>
      <c r="G12" s="40" t="s">
        <v>218</v>
      </c>
      <c r="H12" s="11" t="str">
        <f t="shared" si="25"/>
        <v>Regular</v>
      </c>
      <c r="I12" s="11" t="str">
        <f t="shared" si="0"/>
        <v>INDIA</v>
      </c>
      <c r="J12" s="11" t="str">
        <f>IF(ISERROR(VLOOKUP(C12,'WI Vs ASM'!$B$2:$E$1000,4,0)),0,(VLOOKUP(C12,'WI Vs ASM'!$B$2:$E$1000,4,0)))</f>
        <v>Offshore</v>
      </c>
      <c r="K12" s="11" t="str">
        <f>IF(ISERROR(VLOOKUP(C12,'WI Vs ASM'!$B$2:$F$1000,5,0)),0,(VLOOKUP(C12,'WI Vs ASM'!$B$2:$F$1000,5,0)))</f>
        <v>04-Cost Transfer</v>
      </c>
      <c r="L12" s="11" t="str">
        <f>IF(ISERROR(VLOOKUP(C12,'WI Vs ASM'!$B$2:$D$1000,3,0)),0,(VLOOKUP(C12,'WI Vs ASM'!$B$2:$D$1000,3,0)))</f>
        <v>95-UserID Access provisioning Offshore</v>
      </c>
      <c r="M12" s="11" t="str">
        <f>IF(ISERROR(VLOOKUP(C12,'WI Vs ASM'!$B$2:$I$1000,8,0)),0,(VLOOKUP(C12,'WI Vs ASM'!$B$2:$I$1000,8,0)))</f>
        <v>Rahul Soman</v>
      </c>
      <c r="N12" s="11" t="str">
        <f>IF(ISERROR(VLOOKUP(C12,'WI Vs ASM'!$B$2:$G$1000,6,0)),0,(VLOOKUP(C12,'WI Vs ASM'!$B$2:$G$1000,6,0)))</f>
        <v>User ID Management</v>
      </c>
      <c r="O12" s="11" t="str">
        <f>IF(ISERROR(VLOOKUP(C12,'WI Vs ASM'!$B$2:$H$1000,7,0)),0,(VLOOKUP(C12,'WI Vs ASM'!$B$2:$H$1000,7,0)))</f>
        <v>User ID Management</v>
      </c>
      <c r="P12" s="11" t="str">
        <f t="shared" si="1"/>
        <v>Apr-17</v>
      </c>
      <c r="Q12" s="11" t="str">
        <f t="shared" si="2"/>
        <v>Q2</v>
      </c>
      <c r="R12" s="11" t="str">
        <f>IF(ISERROR(VLOOKUP(C12,'WI Vs ASM'!$B$2:$J$1000,9,0)),0,(VLOOKUP(C12,'WI Vs ASM'!$B$2:$J$1000,9,0)))</f>
        <v>Vinitha</v>
      </c>
      <c r="S12" s="11" t="str">
        <f>IF(ISERROR(VLOOKUP(C12,'WI Vs ASM'!$B$2:$K$1000,10,0)),0,(VLOOKUP(C12,'WI Vs ASM'!$B$2:$K$1000,10,0)))</f>
        <v>Darla Karmer</v>
      </c>
      <c r="T12" s="11" t="str">
        <f>IF(ISERROR(VLOOKUP(C12,'WI Vs ASM'!$B$2:$L$1000,11,0)),0,(VLOOKUP(C12,'WI Vs ASM'!$B$2:$L$1000,11,0)))</f>
        <v>Darla Karmer</v>
      </c>
      <c r="U12" s="11" t="e">
        <f t="shared" si="26"/>
        <v>#VALUE!</v>
      </c>
      <c r="V12" s="11" t="str">
        <f t="shared" si="3"/>
        <v>No</v>
      </c>
      <c r="W12" s="11" t="str">
        <f t="shared" si="4"/>
        <v>Yes</v>
      </c>
      <c r="X12" s="11" t="str">
        <f t="shared" si="5"/>
        <v>No</v>
      </c>
      <c r="Y12" s="11" t="str">
        <f t="shared" si="6"/>
        <v>No</v>
      </c>
      <c r="Z12" s="11" t="str">
        <f t="shared" si="7"/>
        <v>No</v>
      </c>
      <c r="AA12" s="11" t="str">
        <f t="shared" si="27"/>
        <v>No</v>
      </c>
      <c r="AB12" s="11">
        <f>IF(ISERROR(VLOOKUP(U12,'ITWR Dump'!$A$2:$Y$5000,24,0)),0,(VLOOKUP('ILC Report'!U12,'ITWR Dump'!$A$2:$Y$5000,24,0)))</f>
        <v>0</v>
      </c>
      <c r="AC12" s="11" t="str">
        <f t="shared" si="28"/>
        <v>No</v>
      </c>
      <c r="AD12" s="11" t="str">
        <f t="shared" si="29"/>
        <v/>
      </c>
      <c r="AE12" s="11">
        <f>IF(ISERROR(VLOOKUP(U12,'ITWR Dump'!$A$2:$Y$5000,13,0)),0,(VLOOKUP(U12,'ITWR Dump'!$A$2:$Y$5000,13,0)))</f>
        <v>0</v>
      </c>
      <c r="AF12" s="11">
        <f>IF(ISERROR(VLOOKUP(U12,'ITWR Dump'!$A$2:$Y$5000,11,0)),0,(VLOOKUP(U12,'ITWR Dump'!$A$2:$Y$5000,11,0)))</f>
        <v>0</v>
      </c>
      <c r="AG12" s="11">
        <f>IF(ISERROR(VLOOKUP(U12,'ITWR Dump'!$A$2:$Y$5000,2,0)),0,(VLOOKUP(U12,'ITWR Dump'!$A$2:$Y$5000,2,0)))</f>
        <v>0</v>
      </c>
      <c r="AH12" s="11">
        <f>IF(ISERROR(VLOOKUP(U12,'ITWR Dump'!$A$2:$Y$5000,14,0)),0,(VLOOKUP(U12,'ITWR Dump'!$A$2:$Y$5000,14,0)))</f>
        <v>0</v>
      </c>
      <c r="AI12" s="11" t="str">
        <f t="shared" si="30"/>
        <v>95-UserID Access provisioning Offshore Subcon</v>
      </c>
      <c r="AJ12" s="11" t="str">
        <f t="shared" si="31"/>
        <v>Offshore Subcon</v>
      </c>
      <c r="AK12" s="11" t="str">
        <f>IF(ISERROR(VLOOKUP(A12,'Team Data'!$C$2:$U$213,17,0)),0,(VLOOKUP(A12,'Team Data'!$C$2:$U$213,17,0)))</f>
        <v>Non-ADM Team</v>
      </c>
      <c r="AL12" s="11" t="str">
        <f t="shared" si="32"/>
        <v>2017-04-24</v>
      </c>
      <c r="AM12" s="11">
        <f>IF(ISERROR(VLOOKUP(U12,'ITWR Dump'!$A$2:$Y$5000,16,0)),0,(VLOOKUP(U12,'ITWR Dump'!$A$2:$Y$5000,16,0)))</f>
        <v>0</v>
      </c>
      <c r="AN12" s="11">
        <f>IF(ISERROR(VLOOKUP(U12,'ITWR Dump'!$A$2:$Y$5000,18,0)),0,(VLOOKUP(U12,'ITWR Dump'!$A$2:$Y$5000,18,0)))</f>
        <v>0</v>
      </c>
      <c r="AO12" s="11">
        <f>IF(ISERROR(VLOOKUP(U12,'ITWR Dump'!$A$2:$Y$5000,25,0)),0,(VLOOKUP('ILC Report'!U12,'ITWR Dump'!$A$2:$Y$5000,25,0)))</f>
        <v>0</v>
      </c>
      <c r="AP12" s="11">
        <f t="shared" si="33"/>
        <v>0</v>
      </c>
      <c r="AQ12" s="26">
        <f t="shared" si="34"/>
        <v>0</v>
      </c>
      <c r="AR12" s="26">
        <f t="shared" si="35"/>
        <v>0</v>
      </c>
      <c r="AS12" s="26">
        <f t="shared" si="36"/>
        <v>0</v>
      </c>
      <c r="AT12" s="26">
        <f t="shared" si="37"/>
        <v>0</v>
      </c>
      <c r="AU12" s="26">
        <f t="shared" si="38"/>
        <v>0</v>
      </c>
      <c r="AV12" s="26">
        <f t="shared" si="39"/>
        <v>0</v>
      </c>
      <c r="AW12" s="11" t="s">
        <v>653</v>
      </c>
      <c r="AX12" s="11" t="str">
        <f>VLOOKUP(L12,Group!$A$2:$B$1000,2,0)</f>
        <v>Maintenance</v>
      </c>
      <c r="AY12" s="11">
        <f>IF(ISERROR(VLOOKUP(U12,'ITWR Dump'!$A$2:$Y$5000,15,0)),0,(VLOOKUP('ILC Report'!U12,'ITWR Dump'!$A$2:$Y$5000,15,0)))</f>
        <v>0</v>
      </c>
      <c r="AZ12" s="11" t="str">
        <f t="shared" si="40"/>
        <v>No</v>
      </c>
      <c r="BA12" s="11" t="str">
        <f t="shared" si="41"/>
        <v>BKI</v>
      </c>
      <c r="BB12" s="11" t="str">
        <f t="shared" si="42"/>
        <v>MN</v>
      </c>
      <c r="BC12" s="11" t="str">
        <f t="shared" si="43"/>
        <v>No</v>
      </c>
    </row>
    <row r="13" spans="1:55" x14ac:dyDescent="0.3">
      <c r="A13" s="11" t="s">
        <v>84</v>
      </c>
      <c r="B13" s="11" t="s">
        <v>656</v>
      </c>
      <c r="C13" s="11" t="s">
        <v>618</v>
      </c>
      <c r="D13" s="11" t="s">
        <v>1794</v>
      </c>
      <c r="E13" s="38" t="s">
        <v>2901</v>
      </c>
      <c r="F13" s="11">
        <v>32</v>
      </c>
      <c r="G13" s="40" t="s">
        <v>218</v>
      </c>
      <c r="H13" s="11" t="str">
        <f t="shared" si="25"/>
        <v>Regular</v>
      </c>
      <c r="I13" s="11" t="str">
        <f t="shared" si="0"/>
        <v>INDIA</v>
      </c>
      <c r="J13" s="11" t="str">
        <f>IF(ISERROR(VLOOKUP(C13,'WI Vs ASM'!$B$2:$E$1000,4,0)),0,(VLOOKUP(C13,'WI Vs ASM'!$B$2:$E$1000,4,0)))</f>
        <v>Offshore</v>
      </c>
      <c r="K13" s="11" t="str">
        <f>IF(ISERROR(VLOOKUP(C13,'WI Vs ASM'!$B$2:$F$1000,5,0)),0,(VLOOKUP(C13,'WI Vs ASM'!$B$2:$F$1000,5,0)))</f>
        <v>04-Cost Transfer</v>
      </c>
      <c r="L13" s="11" t="str">
        <f>IF(ISERROR(VLOOKUP(C13,'WI Vs ASM'!$B$2:$D$1000,3,0)),0,(VLOOKUP(C13,'WI Vs ASM'!$B$2:$D$1000,3,0)))</f>
        <v>95-UserID Access provisioning Offshore</v>
      </c>
      <c r="M13" s="11" t="str">
        <f>IF(ISERROR(VLOOKUP(C13,'WI Vs ASM'!$B$2:$I$1000,8,0)),0,(VLOOKUP(C13,'WI Vs ASM'!$B$2:$I$1000,8,0)))</f>
        <v>Rahul Soman</v>
      </c>
      <c r="N13" s="11" t="str">
        <f>IF(ISERROR(VLOOKUP(C13,'WI Vs ASM'!$B$2:$G$1000,6,0)),0,(VLOOKUP(C13,'WI Vs ASM'!$B$2:$G$1000,6,0)))</f>
        <v>User ID Management</v>
      </c>
      <c r="O13" s="11" t="str">
        <f>IF(ISERROR(VLOOKUP(C13,'WI Vs ASM'!$B$2:$H$1000,7,0)),0,(VLOOKUP(C13,'WI Vs ASM'!$B$2:$H$1000,7,0)))</f>
        <v>User ID Management</v>
      </c>
      <c r="P13" s="11" t="str">
        <f t="shared" si="1"/>
        <v>May-17</v>
      </c>
      <c r="Q13" s="11" t="str">
        <f t="shared" si="2"/>
        <v>Q2</v>
      </c>
      <c r="R13" s="11" t="str">
        <f>IF(ISERROR(VLOOKUP(C13,'WI Vs ASM'!$B$2:$J$1000,9,0)),0,(VLOOKUP(C13,'WI Vs ASM'!$B$2:$J$1000,9,0)))</f>
        <v>Vinitha</v>
      </c>
      <c r="S13" s="11" t="str">
        <f>IF(ISERROR(VLOOKUP(C13,'WI Vs ASM'!$B$2:$K$1000,10,0)),0,(VLOOKUP(C13,'WI Vs ASM'!$B$2:$K$1000,10,0)))</f>
        <v>Darla Karmer</v>
      </c>
      <c r="T13" s="11" t="str">
        <f>IF(ISERROR(VLOOKUP(C13,'WI Vs ASM'!$B$2:$L$1000,11,0)),0,(VLOOKUP(C13,'WI Vs ASM'!$B$2:$L$1000,11,0)))</f>
        <v>Darla Karmer</v>
      </c>
      <c r="U13" s="11" t="e">
        <f t="shared" si="26"/>
        <v>#VALUE!</v>
      </c>
      <c r="V13" s="11" t="str">
        <f t="shared" si="3"/>
        <v>No</v>
      </c>
      <c r="W13" s="11" t="str">
        <f t="shared" si="4"/>
        <v>Yes</v>
      </c>
      <c r="X13" s="11" t="str">
        <f t="shared" si="5"/>
        <v>No</v>
      </c>
      <c r="Y13" s="11" t="str">
        <f t="shared" si="6"/>
        <v>No</v>
      </c>
      <c r="Z13" s="11" t="str">
        <f t="shared" si="7"/>
        <v>No</v>
      </c>
      <c r="AA13" s="11" t="str">
        <f t="shared" si="27"/>
        <v>No</v>
      </c>
      <c r="AB13" s="11">
        <f>IF(ISERROR(VLOOKUP(U13,'ITWR Dump'!$A$2:$Y$5000,24,0)),0,(VLOOKUP('ILC Report'!U13,'ITWR Dump'!$A$2:$Y$5000,24,0)))</f>
        <v>0</v>
      </c>
      <c r="AC13" s="11" t="str">
        <f t="shared" si="28"/>
        <v>No</v>
      </c>
      <c r="AD13" s="11" t="str">
        <f t="shared" si="29"/>
        <v/>
      </c>
      <c r="AE13" s="11">
        <f>IF(ISERROR(VLOOKUP(U13,'ITWR Dump'!$A$2:$Y$5000,13,0)),0,(VLOOKUP(U13,'ITWR Dump'!$A$2:$Y$5000,13,0)))</f>
        <v>0</v>
      </c>
      <c r="AF13" s="11">
        <f>IF(ISERROR(VLOOKUP(U13,'ITWR Dump'!$A$2:$Y$5000,11,0)),0,(VLOOKUP(U13,'ITWR Dump'!$A$2:$Y$5000,11,0)))</f>
        <v>0</v>
      </c>
      <c r="AG13" s="11">
        <f>IF(ISERROR(VLOOKUP(U13,'ITWR Dump'!$A$2:$Y$5000,2,0)),0,(VLOOKUP(U13,'ITWR Dump'!$A$2:$Y$5000,2,0)))</f>
        <v>0</v>
      </c>
      <c r="AH13" s="11">
        <f>IF(ISERROR(VLOOKUP(U13,'ITWR Dump'!$A$2:$Y$5000,14,0)),0,(VLOOKUP(U13,'ITWR Dump'!$A$2:$Y$5000,14,0)))</f>
        <v>0</v>
      </c>
      <c r="AI13" s="11" t="str">
        <f t="shared" si="30"/>
        <v>95-UserID Access provisioning Offshore Subcon</v>
      </c>
      <c r="AJ13" s="11" t="str">
        <f t="shared" si="31"/>
        <v>Offshore Subcon</v>
      </c>
      <c r="AK13" s="11" t="str">
        <f>IF(ISERROR(VLOOKUP(A13,'Team Data'!$C$2:$U$213,17,0)),0,(VLOOKUP(A13,'Team Data'!$C$2:$U$213,17,0)))</f>
        <v>Non-ADM Team</v>
      </c>
      <c r="AL13" s="11" t="str">
        <f t="shared" si="32"/>
        <v>2017-04-24</v>
      </c>
      <c r="AM13" s="11">
        <f>IF(ISERROR(VLOOKUP(U13,'ITWR Dump'!$A$2:$Y$5000,16,0)),0,(VLOOKUP(U13,'ITWR Dump'!$A$2:$Y$5000,16,0)))</f>
        <v>0</v>
      </c>
      <c r="AN13" s="11">
        <f>IF(ISERROR(VLOOKUP(U13,'ITWR Dump'!$A$2:$Y$5000,18,0)),0,(VLOOKUP(U13,'ITWR Dump'!$A$2:$Y$5000,18,0)))</f>
        <v>0</v>
      </c>
      <c r="AO13" s="11">
        <f>IF(ISERROR(VLOOKUP(U13,'ITWR Dump'!$A$2:$Y$5000,25,0)),0,(VLOOKUP('ILC Report'!U13,'ITWR Dump'!$A$2:$Y$5000,25,0)))</f>
        <v>0</v>
      </c>
      <c r="AP13" s="11">
        <f t="shared" si="33"/>
        <v>0</v>
      </c>
      <c r="AQ13" s="26">
        <f t="shared" si="34"/>
        <v>0</v>
      </c>
      <c r="AR13" s="26">
        <f t="shared" si="35"/>
        <v>0</v>
      </c>
      <c r="AS13" s="26">
        <f t="shared" si="36"/>
        <v>0</v>
      </c>
      <c r="AT13" s="26">
        <f t="shared" si="37"/>
        <v>0</v>
      </c>
      <c r="AU13" s="26">
        <f t="shared" si="38"/>
        <v>0</v>
      </c>
      <c r="AV13" s="26">
        <f t="shared" si="39"/>
        <v>0</v>
      </c>
      <c r="AW13" s="11" t="s">
        <v>653</v>
      </c>
      <c r="AX13" s="11" t="str">
        <f>VLOOKUP(L13,Group!$A$2:$B$1000,2,0)</f>
        <v>Maintenance</v>
      </c>
      <c r="AY13" s="11">
        <f>IF(ISERROR(VLOOKUP(U13,'ITWR Dump'!$A$2:$Y$5000,15,0)),0,(VLOOKUP('ILC Report'!U13,'ITWR Dump'!$A$2:$Y$5000,15,0)))</f>
        <v>0</v>
      </c>
      <c r="AZ13" s="11" t="str">
        <f t="shared" si="40"/>
        <v>No</v>
      </c>
      <c r="BA13" s="11" t="str">
        <f t="shared" si="41"/>
        <v>BKI</v>
      </c>
      <c r="BB13" s="11" t="str">
        <f t="shared" si="42"/>
        <v>MN</v>
      </c>
      <c r="BC13" s="11" t="str">
        <f t="shared" si="43"/>
        <v>No</v>
      </c>
    </row>
    <row r="14" spans="1:55" x14ac:dyDescent="0.3">
      <c r="A14" s="11" t="s">
        <v>84</v>
      </c>
      <c r="B14" s="11" t="s">
        <v>656</v>
      </c>
      <c r="C14" s="11" t="s">
        <v>618</v>
      </c>
      <c r="D14" s="11" t="s">
        <v>1794</v>
      </c>
      <c r="E14" s="38" t="s">
        <v>2902</v>
      </c>
      <c r="F14" s="11">
        <v>40</v>
      </c>
      <c r="G14" s="40" t="s">
        <v>218</v>
      </c>
      <c r="H14" s="11" t="str">
        <f t="shared" si="25"/>
        <v>Regular</v>
      </c>
      <c r="I14" s="11" t="str">
        <f t="shared" si="0"/>
        <v>INDIA</v>
      </c>
      <c r="J14" s="11" t="str">
        <f>IF(ISERROR(VLOOKUP(C14,'WI Vs ASM'!$B$2:$E$1000,4,0)),0,(VLOOKUP(C14,'WI Vs ASM'!$B$2:$E$1000,4,0)))</f>
        <v>Offshore</v>
      </c>
      <c r="K14" s="11" t="str">
        <f>IF(ISERROR(VLOOKUP(C14,'WI Vs ASM'!$B$2:$F$1000,5,0)),0,(VLOOKUP(C14,'WI Vs ASM'!$B$2:$F$1000,5,0)))</f>
        <v>04-Cost Transfer</v>
      </c>
      <c r="L14" s="11" t="str">
        <f>IF(ISERROR(VLOOKUP(C14,'WI Vs ASM'!$B$2:$D$1000,3,0)),0,(VLOOKUP(C14,'WI Vs ASM'!$B$2:$D$1000,3,0)))</f>
        <v>95-UserID Access provisioning Offshore</v>
      </c>
      <c r="M14" s="11" t="str">
        <f>IF(ISERROR(VLOOKUP(C14,'WI Vs ASM'!$B$2:$I$1000,8,0)),0,(VLOOKUP(C14,'WI Vs ASM'!$B$2:$I$1000,8,0)))</f>
        <v>Rahul Soman</v>
      </c>
      <c r="N14" s="11" t="str">
        <f>IF(ISERROR(VLOOKUP(C14,'WI Vs ASM'!$B$2:$G$1000,6,0)),0,(VLOOKUP(C14,'WI Vs ASM'!$B$2:$G$1000,6,0)))</f>
        <v>User ID Management</v>
      </c>
      <c r="O14" s="11" t="str">
        <f>IF(ISERROR(VLOOKUP(C14,'WI Vs ASM'!$B$2:$H$1000,7,0)),0,(VLOOKUP(C14,'WI Vs ASM'!$B$2:$H$1000,7,0)))</f>
        <v>User ID Management</v>
      </c>
      <c r="P14" s="11" t="str">
        <f t="shared" si="1"/>
        <v>May-17</v>
      </c>
      <c r="Q14" s="11" t="str">
        <f t="shared" si="2"/>
        <v>Q2</v>
      </c>
      <c r="R14" s="11" t="str">
        <f>IF(ISERROR(VLOOKUP(C14,'WI Vs ASM'!$B$2:$J$1000,9,0)),0,(VLOOKUP(C14,'WI Vs ASM'!$B$2:$J$1000,9,0)))</f>
        <v>Vinitha</v>
      </c>
      <c r="S14" s="11" t="str">
        <f>IF(ISERROR(VLOOKUP(C14,'WI Vs ASM'!$B$2:$K$1000,10,0)),0,(VLOOKUP(C14,'WI Vs ASM'!$B$2:$K$1000,10,0)))</f>
        <v>Darla Karmer</v>
      </c>
      <c r="T14" s="11" t="str">
        <f>IF(ISERROR(VLOOKUP(C14,'WI Vs ASM'!$B$2:$L$1000,11,0)),0,(VLOOKUP(C14,'WI Vs ASM'!$B$2:$L$1000,11,0)))</f>
        <v>Darla Karmer</v>
      </c>
      <c r="U14" s="11" t="e">
        <f t="shared" si="26"/>
        <v>#VALUE!</v>
      </c>
      <c r="V14" s="11" t="str">
        <f t="shared" si="3"/>
        <v>No</v>
      </c>
      <c r="W14" s="11" t="str">
        <f t="shared" si="4"/>
        <v>Yes</v>
      </c>
      <c r="X14" s="11" t="str">
        <f t="shared" si="5"/>
        <v>No</v>
      </c>
      <c r="Y14" s="11" t="str">
        <f t="shared" si="6"/>
        <v>No</v>
      </c>
      <c r="Z14" s="11" t="str">
        <f t="shared" si="7"/>
        <v>No</v>
      </c>
      <c r="AA14" s="11" t="str">
        <f t="shared" si="27"/>
        <v>No</v>
      </c>
      <c r="AB14" s="11">
        <f>IF(ISERROR(VLOOKUP(U14,'ITWR Dump'!$A$2:$Y$5000,24,0)),0,(VLOOKUP('ILC Report'!U14,'ITWR Dump'!$A$2:$Y$5000,24,0)))</f>
        <v>0</v>
      </c>
      <c r="AC14" s="11" t="str">
        <f t="shared" si="28"/>
        <v>No</v>
      </c>
      <c r="AD14" s="11" t="str">
        <f t="shared" si="29"/>
        <v/>
      </c>
      <c r="AE14" s="11">
        <f>IF(ISERROR(VLOOKUP(U14,'ITWR Dump'!$A$2:$Y$5000,13,0)),0,(VLOOKUP(U14,'ITWR Dump'!$A$2:$Y$5000,13,0)))</f>
        <v>0</v>
      </c>
      <c r="AF14" s="11">
        <f>IF(ISERROR(VLOOKUP(U14,'ITWR Dump'!$A$2:$Y$5000,11,0)),0,(VLOOKUP(U14,'ITWR Dump'!$A$2:$Y$5000,11,0)))</f>
        <v>0</v>
      </c>
      <c r="AG14" s="11">
        <f>IF(ISERROR(VLOOKUP(U14,'ITWR Dump'!$A$2:$Y$5000,2,0)),0,(VLOOKUP(U14,'ITWR Dump'!$A$2:$Y$5000,2,0)))</f>
        <v>0</v>
      </c>
      <c r="AH14" s="11">
        <f>IF(ISERROR(VLOOKUP(U14,'ITWR Dump'!$A$2:$Y$5000,14,0)),0,(VLOOKUP(U14,'ITWR Dump'!$A$2:$Y$5000,14,0)))</f>
        <v>0</v>
      </c>
      <c r="AI14" s="11" t="str">
        <f t="shared" si="30"/>
        <v>95-UserID Access provisioning Offshore Subcon</v>
      </c>
      <c r="AJ14" s="11" t="str">
        <f t="shared" si="31"/>
        <v>Offshore Subcon</v>
      </c>
      <c r="AK14" s="11" t="str">
        <f>IF(ISERROR(VLOOKUP(A14,'Team Data'!$C$2:$U$213,17,0)),0,(VLOOKUP(A14,'Team Data'!$C$2:$U$213,17,0)))</f>
        <v>Non-ADM Team</v>
      </c>
      <c r="AL14" s="11" t="str">
        <f t="shared" si="32"/>
        <v>2017-04-24</v>
      </c>
      <c r="AM14" s="11">
        <f>IF(ISERROR(VLOOKUP(U14,'ITWR Dump'!$A$2:$Y$5000,16,0)),0,(VLOOKUP(U14,'ITWR Dump'!$A$2:$Y$5000,16,0)))</f>
        <v>0</v>
      </c>
      <c r="AN14" s="11">
        <f>IF(ISERROR(VLOOKUP(U14,'ITWR Dump'!$A$2:$Y$5000,18,0)),0,(VLOOKUP(U14,'ITWR Dump'!$A$2:$Y$5000,18,0)))</f>
        <v>0</v>
      </c>
      <c r="AO14" s="11">
        <f>IF(ISERROR(VLOOKUP(U14,'ITWR Dump'!$A$2:$Y$5000,25,0)),0,(VLOOKUP('ILC Report'!U14,'ITWR Dump'!$A$2:$Y$5000,25,0)))</f>
        <v>0</v>
      </c>
      <c r="AP14" s="11">
        <f t="shared" si="33"/>
        <v>0</v>
      </c>
      <c r="AQ14" s="26">
        <f t="shared" si="34"/>
        <v>0</v>
      </c>
      <c r="AR14" s="26">
        <f t="shared" si="35"/>
        <v>0</v>
      </c>
      <c r="AS14" s="26">
        <f t="shared" si="36"/>
        <v>0</v>
      </c>
      <c r="AT14" s="26">
        <f t="shared" si="37"/>
        <v>0</v>
      </c>
      <c r="AU14" s="26">
        <f t="shared" si="38"/>
        <v>0</v>
      </c>
      <c r="AV14" s="26">
        <f t="shared" si="39"/>
        <v>0</v>
      </c>
      <c r="AW14" s="11" t="s">
        <v>653</v>
      </c>
      <c r="AX14" s="11" t="str">
        <f>VLOOKUP(L14,Group!$A$2:$B$1000,2,0)</f>
        <v>Maintenance</v>
      </c>
      <c r="AY14" s="11">
        <f>IF(ISERROR(VLOOKUP(U14,'ITWR Dump'!$A$2:$Y$5000,15,0)),0,(VLOOKUP('ILC Report'!U14,'ITWR Dump'!$A$2:$Y$5000,15,0)))</f>
        <v>0</v>
      </c>
      <c r="AZ14" s="11" t="str">
        <f t="shared" si="40"/>
        <v>No</v>
      </c>
      <c r="BA14" s="11" t="str">
        <f t="shared" si="41"/>
        <v>BKI</v>
      </c>
      <c r="BB14" s="11" t="str">
        <f t="shared" si="42"/>
        <v>MN</v>
      </c>
      <c r="BC14" s="11" t="str">
        <f t="shared" si="43"/>
        <v>No</v>
      </c>
    </row>
    <row r="15" spans="1:55" x14ac:dyDescent="0.3">
      <c r="A15" s="11" t="s">
        <v>84</v>
      </c>
      <c r="B15" s="11" t="s">
        <v>656</v>
      </c>
      <c r="C15" s="11" t="s">
        <v>618</v>
      </c>
      <c r="D15" s="11" t="s">
        <v>1794</v>
      </c>
      <c r="E15" s="38" t="s">
        <v>2903</v>
      </c>
      <c r="F15" s="11">
        <v>40</v>
      </c>
      <c r="G15" s="40" t="s">
        <v>218</v>
      </c>
      <c r="H15" s="11" t="str">
        <f t="shared" si="25"/>
        <v>Regular</v>
      </c>
      <c r="I15" s="11" t="str">
        <f t="shared" si="0"/>
        <v>INDIA</v>
      </c>
      <c r="J15" s="11" t="str">
        <f>IF(ISERROR(VLOOKUP(C15,'WI Vs ASM'!$B$2:$E$1000,4,0)),0,(VLOOKUP(C15,'WI Vs ASM'!$B$2:$E$1000,4,0)))</f>
        <v>Offshore</v>
      </c>
      <c r="K15" s="11" t="str">
        <f>IF(ISERROR(VLOOKUP(C15,'WI Vs ASM'!$B$2:$F$1000,5,0)),0,(VLOOKUP(C15,'WI Vs ASM'!$B$2:$F$1000,5,0)))</f>
        <v>04-Cost Transfer</v>
      </c>
      <c r="L15" s="11" t="str">
        <f>IF(ISERROR(VLOOKUP(C15,'WI Vs ASM'!$B$2:$D$1000,3,0)),0,(VLOOKUP(C15,'WI Vs ASM'!$B$2:$D$1000,3,0)))</f>
        <v>95-UserID Access provisioning Offshore</v>
      </c>
      <c r="M15" s="11" t="str">
        <f>IF(ISERROR(VLOOKUP(C15,'WI Vs ASM'!$B$2:$I$1000,8,0)),0,(VLOOKUP(C15,'WI Vs ASM'!$B$2:$I$1000,8,0)))</f>
        <v>Rahul Soman</v>
      </c>
      <c r="N15" s="11" t="str">
        <f>IF(ISERROR(VLOOKUP(C15,'WI Vs ASM'!$B$2:$G$1000,6,0)),0,(VLOOKUP(C15,'WI Vs ASM'!$B$2:$G$1000,6,0)))</f>
        <v>User ID Management</v>
      </c>
      <c r="O15" s="11" t="str">
        <f>IF(ISERROR(VLOOKUP(C15,'WI Vs ASM'!$B$2:$H$1000,7,0)),0,(VLOOKUP(C15,'WI Vs ASM'!$B$2:$H$1000,7,0)))</f>
        <v>User ID Management</v>
      </c>
      <c r="P15" s="11" t="str">
        <f t="shared" si="1"/>
        <v>May-17</v>
      </c>
      <c r="Q15" s="11" t="str">
        <f t="shared" si="2"/>
        <v>Q2</v>
      </c>
      <c r="R15" s="11" t="str">
        <f>IF(ISERROR(VLOOKUP(C15,'WI Vs ASM'!$B$2:$J$1000,9,0)),0,(VLOOKUP(C15,'WI Vs ASM'!$B$2:$J$1000,9,0)))</f>
        <v>Vinitha</v>
      </c>
      <c r="S15" s="11" t="str">
        <f>IF(ISERROR(VLOOKUP(C15,'WI Vs ASM'!$B$2:$K$1000,10,0)),0,(VLOOKUP(C15,'WI Vs ASM'!$B$2:$K$1000,10,0)))</f>
        <v>Darla Karmer</v>
      </c>
      <c r="T15" s="11" t="str">
        <f>IF(ISERROR(VLOOKUP(C15,'WI Vs ASM'!$B$2:$L$1000,11,0)),0,(VLOOKUP(C15,'WI Vs ASM'!$B$2:$L$1000,11,0)))</f>
        <v>Darla Karmer</v>
      </c>
      <c r="U15" s="11" t="e">
        <f t="shared" si="26"/>
        <v>#VALUE!</v>
      </c>
      <c r="V15" s="11" t="str">
        <f t="shared" si="3"/>
        <v>No</v>
      </c>
      <c r="W15" s="11" t="str">
        <f t="shared" si="4"/>
        <v>Yes</v>
      </c>
      <c r="X15" s="11" t="str">
        <f t="shared" si="5"/>
        <v>No</v>
      </c>
      <c r="Y15" s="11" t="str">
        <f t="shared" si="6"/>
        <v>No</v>
      </c>
      <c r="Z15" s="11" t="str">
        <f t="shared" si="7"/>
        <v>No</v>
      </c>
      <c r="AA15" s="11" t="str">
        <f t="shared" si="27"/>
        <v>No</v>
      </c>
      <c r="AB15" s="11">
        <f>IF(ISERROR(VLOOKUP(U15,'ITWR Dump'!$A$2:$Y$5000,24,0)),0,(VLOOKUP('ILC Report'!U15,'ITWR Dump'!$A$2:$Y$5000,24,0)))</f>
        <v>0</v>
      </c>
      <c r="AC15" s="11" t="str">
        <f t="shared" si="28"/>
        <v>No</v>
      </c>
      <c r="AD15" s="11" t="str">
        <f t="shared" si="29"/>
        <v/>
      </c>
      <c r="AE15" s="11">
        <f>IF(ISERROR(VLOOKUP(U15,'ITWR Dump'!$A$2:$Y$5000,13,0)),0,(VLOOKUP(U15,'ITWR Dump'!$A$2:$Y$5000,13,0)))</f>
        <v>0</v>
      </c>
      <c r="AF15" s="11">
        <f>IF(ISERROR(VLOOKUP(U15,'ITWR Dump'!$A$2:$Y$5000,11,0)),0,(VLOOKUP(U15,'ITWR Dump'!$A$2:$Y$5000,11,0)))</f>
        <v>0</v>
      </c>
      <c r="AG15" s="11">
        <f>IF(ISERROR(VLOOKUP(U15,'ITWR Dump'!$A$2:$Y$5000,2,0)),0,(VLOOKUP(U15,'ITWR Dump'!$A$2:$Y$5000,2,0)))</f>
        <v>0</v>
      </c>
      <c r="AH15" s="11">
        <f>IF(ISERROR(VLOOKUP(U15,'ITWR Dump'!$A$2:$Y$5000,14,0)),0,(VLOOKUP(U15,'ITWR Dump'!$A$2:$Y$5000,14,0)))</f>
        <v>0</v>
      </c>
      <c r="AI15" s="11" t="str">
        <f t="shared" si="30"/>
        <v>95-UserID Access provisioning Offshore Subcon</v>
      </c>
      <c r="AJ15" s="11" t="str">
        <f t="shared" si="31"/>
        <v>Offshore Subcon</v>
      </c>
      <c r="AK15" s="11" t="str">
        <f>IF(ISERROR(VLOOKUP(A15,'Team Data'!$C$2:$U$213,17,0)),0,(VLOOKUP(A15,'Team Data'!$C$2:$U$213,17,0)))</f>
        <v>Non-ADM Team</v>
      </c>
      <c r="AL15" s="11" t="str">
        <f t="shared" si="32"/>
        <v>2017-04-24</v>
      </c>
      <c r="AM15" s="11">
        <f>IF(ISERROR(VLOOKUP(U15,'ITWR Dump'!$A$2:$Y$5000,16,0)),0,(VLOOKUP(U15,'ITWR Dump'!$A$2:$Y$5000,16,0)))</f>
        <v>0</v>
      </c>
      <c r="AN15" s="11">
        <f>IF(ISERROR(VLOOKUP(U15,'ITWR Dump'!$A$2:$Y$5000,18,0)),0,(VLOOKUP(U15,'ITWR Dump'!$A$2:$Y$5000,18,0)))</f>
        <v>0</v>
      </c>
      <c r="AO15" s="11">
        <f>IF(ISERROR(VLOOKUP(U15,'ITWR Dump'!$A$2:$Y$5000,25,0)),0,(VLOOKUP('ILC Report'!U15,'ITWR Dump'!$A$2:$Y$5000,25,0)))</f>
        <v>0</v>
      </c>
      <c r="AP15" s="11">
        <f t="shared" si="33"/>
        <v>0</v>
      </c>
      <c r="AQ15" s="26">
        <f t="shared" si="34"/>
        <v>0</v>
      </c>
      <c r="AR15" s="26">
        <f t="shared" si="35"/>
        <v>0</v>
      </c>
      <c r="AS15" s="26">
        <f t="shared" si="36"/>
        <v>0</v>
      </c>
      <c r="AT15" s="26">
        <f t="shared" si="37"/>
        <v>0</v>
      </c>
      <c r="AU15" s="26">
        <f t="shared" si="38"/>
        <v>0</v>
      </c>
      <c r="AV15" s="26">
        <f t="shared" si="39"/>
        <v>0</v>
      </c>
      <c r="AW15" s="11" t="s">
        <v>653</v>
      </c>
      <c r="AX15" s="11" t="str">
        <f>VLOOKUP(L15,Group!$A$2:$B$1000,2,0)</f>
        <v>Maintenance</v>
      </c>
      <c r="AY15" s="11">
        <f>IF(ISERROR(VLOOKUP(U15,'ITWR Dump'!$A$2:$Y$5000,15,0)),0,(VLOOKUP('ILC Report'!U15,'ITWR Dump'!$A$2:$Y$5000,15,0)))</f>
        <v>0</v>
      </c>
      <c r="AZ15" s="11" t="str">
        <f t="shared" si="40"/>
        <v>No</v>
      </c>
      <c r="BA15" s="11" t="str">
        <f t="shared" si="41"/>
        <v>BKI</v>
      </c>
      <c r="BB15" s="11" t="str">
        <f t="shared" si="42"/>
        <v>MN</v>
      </c>
      <c r="BC15" s="11" t="str">
        <f t="shared" si="43"/>
        <v>No</v>
      </c>
    </row>
    <row r="16" spans="1:55" x14ac:dyDescent="0.3">
      <c r="A16" s="11" t="s">
        <v>84</v>
      </c>
      <c r="B16" s="11" t="s">
        <v>656</v>
      </c>
      <c r="C16" s="11" t="s">
        <v>618</v>
      </c>
      <c r="D16" s="11" t="s">
        <v>1794</v>
      </c>
      <c r="E16" s="38" t="s">
        <v>2904</v>
      </c>
      <c r="F16" s="11">
        <v>40</v>
      </c>
      <c r="G16" s="40" t="s">
        <v>218</v>
      </c>
      <c r="H16" s="11" t="str">
        <f t="shared" si="25"/>
        <v>Regular</v>
      </c>
      <c r="I16" s="11" t="str">
        <f t="shared" si="0"/>
        <v>INDIA</v>
      </c>
      <c r="J16" s="11" t="str">
        <f>IF(ISERROR(VLOOKUP(C16,'WI Vs ASM'!$B$2:$E$1000,4,0)),0,(VLOOKUP(C16,'WI Vs ASM'!$B$2:$E$1000,4,0)))</f>
        <v>Offshore</v>
      </c>
      <c r="K16" s="11" t="str">
        <f>IF(ISERROR(VLOOKUP(C16,'WI Vs ASM'!$B$2:$F$1000,5,0)),0,(VLOOKUP(C16,'WI Vs ASM'!$B$2:$F$1000,5,0)))</f>
        <v>04-Cost Transfer</v>
      </c>
      <c r="L16" s="11" t="str">
        <f>IF(ISERROR(VLOOKUP(C16,'WI Vs ASM'!$B$2:$D$1000,3,0)),0,(VLOOKUP(C16,'WI Vs ASM'!$B$2:$D$1000,3,0)))</f>
        <v>95-UserID Access provisioning Offshore</v>
      </c>
      <c r="M16" s="11" t="str">
        <f>IF(ISERROR(VLOOKUP(C16,'WI Vs ASM'!$B$2:$I$1000,8,0)),0,(VLOOKUP(C16,'WI Vs ASM'!$B$2:$I$1000,8,0)))</f>
        <v>Rahul Soman</v>
      </c>
      <c r="N16" s="11" t="str">
        <f>IF(ISERROR(VLOOKUP(C16,'WI Vs ASM'!$B$2:$G$1000,6,0)),0,(VLOOKUP(C16,'WI Vs ASM'!$B$2:$G$1000,6,0)))</f>
        <v>User ID Management</v>
      </c>
      <c r="O16" s="11" t="str">
        <f>IF(ISERROR(VLOOKUP(C16,'WI Vs ASM'!$B$2:$H$1000,7,0)),0,(VLOOKUP(C16,'WI Vs ASM'!$B$2:$H$1000,7,0)))</f>
        <v>User ID Management</v>
      </c>
      <c r="P16" s="11" t="str">
        <f t="shared" si="1"/>
        <v>May-17</v>
      </c>
      <c r="Q16" s="11" t="str">
        <f t="shared" si="2"/>
        <v>Q2</v>
      </c>
      <c r="R16" s="11" t="str">
        <f>IF(ISERROR(VLOOKUP(C16,'WI Vs ASM'!$B$2:$J$1000,9,0)),0,(VLOOKUP(C16,'WI Vs ASM'!$B$2:$J$1000,9,0)))</f>
        <v>Vinitha</v>
      </c>
      <c r="S16" s="11" t="str">
        <f>IF(ISERROR(VLOOKUP(C16,'WI Vs ASM'!$B$2:$K$1000,10,0)),0,(VLOOKUP(C16,'WI Vs ASM'!$B$2:$K$1000,10,0)))</f>
        <v>Darla Karmer</v>
      </c>
      <c r="T16" s="11" t="str">
        <f>IF(ISERROR(VLOOKUP(C16,'WI Vs ASM'!$B$2:$L$1000,11,0)),0,(VLOOKUP(C16,'WI Vs ASM'!$B$2:$L$1000,11,0)))</f>
        <v>Darla Karmer</v>
      </c>
      <c r="U16" s="11" t="e">
        <f t="shared" si="26"/>
        <v>#VALUE!</v>
      </c>
      <c r="V16" s="11" t="str">
        <f t="shared" si="3"/>
        <v>No</v>
      </c>
      <c r="W16" s="11" t="str">
        <f t="shared" si="4"/>
        <v>Yes</v>
      </c>
      <c r="X16" s="11" t="str">
        <f t="shared" si="5"/>
        <v>No</v>
      </c>
      <c r="Y16" s="11" t="str">
        <f t="shared" si="6"/>
        <v>No</v>
      </c>
      <c r="Z16" s="11" t="str">
        <f t="shared" si="7"/>
        <v>No</v>
      </c>
      <c r="AA16" s="11" t="str">
        <f t="shared" si="27"/>
        <v>No</v>
      </c>
      <c r="AB16" s="11">
        <f>IF(ISERROR(VLOOKUP(U16,'ITWR Dump'!$A$2:$Y$5000,24,0)),0,(VLOOKUP('ILC Report'!U16,'ITWR Dump'!$A$2:$Y$5000,24,0)))</f>
        <v>0</v>
      </c>
      <c r="AC16" s="11" t="str">
        <f t="shared" si="28"/>
        <v>No</v>
      </c>
      <c r="AD16" s="11" t="str">
        <f t="shared" si="29"/>
        <v/>
      </c>
      <c r="AE16" s="11">
        <f>IF(ISERROR(VLOOKUP(U16,'ITWR Dump'!$A$2:$Y$5000,13,0)),0,(VLOOKUP(U16,'ITWR Dump'!$A$2:$Y$5000,13,0)))</f>
        <v>0</v>
      </c>
      <c r="AF16" s="11">
        <f>IF(ISERROR(VLOOKUP(U16,'ITWR Dump'!$A$2:$Y$5000,11,0)),0,(VLOOKUP(U16,'ITWR Dump'!$A$2:$Y$5000,11,0)))</f>
        <v>0</v>
      </c>
      <c r="AG16" s="11">
        <f>IF(ISERROR(VLOOKUP(U16,'ITWR Dump'!$A$2:$Y$5000,2,0)),0,(VLOOKUP(U16,'ITWR Dump'!$A$2:$Y$5000,2,0)))</f>
        <v>0</v>
      </c>
      <c r="AH16" s="11">
        <f>IF(ISERROR(VLOOKUP(U16,'ITWR Dump'!$A$2:$Y$5000,14,0)),0,(VLOOKUP(U16,'ITWR Dump'!$A$2:$Y$5000,14,0)))</f>
        <v>0</v>
      </c>
      <c r="AI16" s="11" t="str">
        <f t="shared" si="30"/>
        <v>95-UserID Access provisioning Offshore Subcon</v>
      </c>
      <c r="AJ16" s="11" t="str">
        <f t="shared" si="31"/>
        <v>Offshore Subcon</v>
      </c>
      <c r="AK16" s="11" t="str">
        <f>IF(ISERROR(VLOOKUP(A16,'Team Data'!$C$2:$U$213,17,0)),0,(VLOOKUP(A16,'Team Data'!$C$2:$U$213,17,0)))</f>
        <v>Non-ADM Team</v>
      </c>
      <c r="AL16" s="11" t="str">
        <f t="shared" si="32"/>
        <v>2017-04-24</v>
      </c>
      <c r="AM16" s="11">
        <f>IF(ISERROR(VLOOKUP(U16,'ITWR Dump'!$A$2:$Y$5000,16,0)),0,(VLOOKUP(U16,'ITWR Dump'!$A$2:$Y$5000,16,0)))</f>
        <v>0</v>
      </c>
      <c r="AN16" s="11">
        <f>IF(ISERROR(VLOOKUP(U16,'ITWR Dump'!$A$2:$Y$5000,18,0)),0,(VLOOKUP(U16,'ITWR Dump'!$A$2:$Y$5000,18,0)))</f>
        <v>0</v>
      </c>
      <c r="AO16" s="11">
        <f>IF(ISERROR(VLOOKUP(U16,'ITWR Dump'!$A$2:$Y$5000,25,0)),0,(VLOOKUP('ILC Report'!U16,'ITWR Dump'!$A$2:$Y$5000,25,0)))</f>
        <v>0</v>
      </c>
      <c r="AP16" s="11">
        <f t="shared" si="33"/>
        <v>0</v>
      </c>
      <c r="AQ16" s="26">
        <f t="shared" si="34"/>
        <v>0</v>
      </c>
      <c r="AR16" s="26">
        <f t="shared" si="35"/>
        <v>0</v>
      </c>
      <c r="AS16" s="26">
        <f t="shared" si="36"/>
        <v>0</v>
      </c>
      <c r="AT16" s="26">
        <f t="shared" si="37"/>
        <v>0</v>
      </c>
      <c r="AU16" s="26">
        <f t="shared" si="38"/>
        <v>0</v>
      </c>
      <c r="AV16" s="26">
        <f t="shared" si="39"/>
        <v>0</v>
      </c>
      <c r="AW16" s="11" t="s">
        <v>653</v>
      </c>
      <c r="AX16" s="11" t="str">
        <f>VLOOKUP(L16,Group!$A$2:$B$1000,2,0)</f>
        <v>Maintenance</v>
      </c>
      <c r="AY16" s="11">
        <f>IF(ISERROR(VLOOKUP(U16,'ITWR Dump'!$A$2:$Y$5000,15,0)),0,(VLOOKUP('ILC Report'!U16,'ITWR Dump'!$A$2:$Y$5000,15,0)))</f>
        <v>0</v>
      </c>
      <c r="AZ16" s="11" t="str">
        <f t="shared" si="40"/>
        <v>No</v>
      </c>
      <c r="BA16" s="11" t="str">
        <f t="shared" si="41"/>
        <v>BKI</v>
      </c>
      <c r="BB16" s="11" t="str">
        <f t="shared" si="42"/>
        <v>MN</v>
      </c>
      <c r="BC16" s="11" t="str">
        <f t="shared" si="43"/>
        <v>No</v>
      </c>
    </row>
    <row r="17" spans="1:55" x14ac:dyDescent="0.3">
      <c r="A17" s="11" t="s">
        <v>87</v>
      </c>
      <c r="B17" s="11" t="s">
        <v>1795</v>
      </c>
      <c r="C17" s="11" t="s">
        <v>593</v>
      </c>
      <c r="D17" s="11" t="s">
        <v>1794</v>
      </c>
      <c r="E17" s="38" t="s">
        <v>652</v>
      </c>
      <c r="F17" s="11">
        <v>16</v>
      </c>
      <c r="G17" s="40" t="s">
        <v>218</v>
      </c>
      <c r="H17" s="11" t="str">
        <f t="shared" si="25"/>
        <v>Regular</v>
      </c>
      <c r="I17" s="11" t="str">
        <f t="shared" si="0"/>
        <v>INDIA</v>
      </c>
      <c r="J17" s="11" t="str">
        <f>IF(ISERROR(VLOOKUP(C17,'WI Vs ASM'!$B$2:$E$1000,4,0)),0,(VLOOKUP(C17,'WI Vs ASM'!$B$2:$E$1000,4,0)))</f>
        <v>Offshore</v>
      </c>
      <c r="K17" s="11" t="str">
        <f>IF(ISERROR(VLOOKUP(C17,'WI Vs ASM'!$B$2:$F$1000,5,0)),0,(VLOOKUP(C17,'WI Vs ASM'!$B$2:$F$1000,5,0)))</f>
        <v>09-NonBillable</v>
      </c>
      <c r="L17" s="11" t="str">
        <f>IF(ISERROR(VLOOKUP(C17,'WI Vs ASM'!$B$2:$D$1000,3,0)),0,(VLOOKUP(C17,'WI Vs ASM'!$B$2:$D$1000,3,0)))</f>
        <v>93-Mgmt Offshore (OH)</v>
      </c>
      <c r="M17" s="11" t="str">
        <f>IF(ISERROR(VLOOKUP(C17,'WI Vs ASM'!$B$2:$I$1000,8,0)),0,(VLOOKUP(C17,'WI Vs ASM'!$B$2:$I$1000,8,0)))</f>
        <v>Vinodh</v>
      </c>
      <c r="N17" s="11" t="str">
        <f>IF(ISERROR(VLOOKUP(C17,'WI Vs ASM'!$B$2:$G$1000,6,0)),0,(VLOOKUP(C17,'WI Vs ASM'!$B$2:$G$1000,6,0)))</f>
        <v>FFIC Account Team</v>
      </c>
      <c r="O17" s="11" t="str">
        <f>IF(ISERROR(VLOOKUP(C17,'WI Vs ASM'!$B$2:$H$1000,7,0)),0,(VLOOKUP(C17,'WI Vs ASM'!$B$2:$H$1000,7,0)))</f>
        <v>FFIC Account Team</v>
      </c>
      <c r="P17" s="11" t="str">
        <f t="shared" si="1"/>
        <v>Apr-17</v>
      </c>
      <c r="Q17" s="11" t="str">
        <f t="shared" si="2"/>
        <v>Q2</v>
      </c>
      <c r="R17" s="11" t="str">
        <f>IF(ISERROR(VLOOKUP(C17,'WI Vs ASM'!$B$2:$J$1000,9,0)),0,(VLOOKUP(C17,'WI Vs ASM'!$B$2:$J$1000,9,0)))</f>
        <v>Manash M Dutta</v>
      </c>
      <c r="S17" s="11">
        <f>IF(ISERROR(VLOOKUP(C17,'WI Vs ASM'!$B$2:$K$1000,10,0)),0,(VLOOKUP(C17,'WI Vs ASM'!$B$2:$K$1000,10,0)))</f>
        <v>0</v>
      </c>
      <c r="T17" s="11">
        <f>IF(ISERROR(VLOOKUP(C17,'WI Vs ASM'!$B$2:$L$1000,11,0)),0,(VLOOKUP(C17,'WI Vs ASM'!$B$2:$L$1000,11,0)))</f>
        <v>0</v>
      </c>
      <c r="U17" s="11" t="e">
        <f t="shared" si="26"/>
        <v>#VALUE!</v>
      </c>
      <c r="V17" s="11" t="str">
        <f t="shared" si="3"/>
        <v>No</v>
      </c>
      <c r="W17" s="11" t="str">
        <f t="shared" si="4"/>
        <v>No</v>
      </c>
      <c r="X17" s="11" t="str">
        <f t="shared" si="5"/>
        <v>No</v>
      </c>
      <c r="Y17" s="11" t="str">
        <f t="shared" si="6"/>
        <v>No</v>
      </c>
      <c r="Z17" s="11" t="str">
        <f t="shared" si="7"/>
        <v>No</v>
      </c>
      <c r="AA17" s="11" t="str">
        <f t="shared" si="27"/>
        <v>No</v>
      </c>
      <c r="AB17" s="11">
        <f>IF(ISERROR(VLOOKUP(U17,'ITWR Dump'!$A$2:$Y$5000,24,0)),0,(VLOOKUP('ILC Report'!U17,'ITWR Dump'!$A$2:$Y$5000,24,0)))</f>
        <v>0</v>
      </c>
      <c r="AC17" s="11" t="str">
        <f t="shared" si="28"/>
        <v>No</v>
      </c>
      <c r="AD17" s="11" t="str">
        <f t="shared" si="29"/>
        <v/>
      </c>
      <c r="AE17" s="11">
        <f>IF(ISERROR(VLOOKUP(U17,'ITWR Dump'!$A$2:$Y$5000,13,0)),0,(VLOOKUP(U17,'ITWR Dump'!$A$2:$Y$5000,13,0)))</f>
        <v>0</v>
      </c>
      <c r="AF17" s="11">
        <f>IF(ISERROR(VLOOKUP(U17,'ITWR Dump'!$A$2:$Y$5000,11,0)),0,(VLOOKUP(U17,'ITWR Dump'!$A$2:$Y$5000,11,0)))</f>
        <v>0</v>
      </c>
      <c r="AG17" s="11">
        <f>IF(ISERROR(VLOOKUP(U17,'ITWR Dump'!$A$2:$Y$5000,2,0)),0,(VLOOKUP(U17,'ITWR Dump'!$A$2:$Y$5000,2,0)))</f>
        <v>0</v>
      </c>
      <c r="AH17" s="11">
        <f>IF(ISERROR(VLOOKUP(U17,'ITWR Dump'!$A$2:$Y$5000,14,0)),0,(VLOOKUP(U17,'ITWR Dump'!$A$2:$Y$5000,14,0)))</f>
        <v>0</v>
      </c>
      <c r="AI17" s="11" t="str">
        <f t="shared" si="30"/>
        <v>93-Mgmt Offshore (OH) Subcon</v>
      </c>
      <c r="AJ17" s="11" t="str">
        <f t="shared" si="31"/>
        <v>Offshore Subcon</v>
      </c>
      <c r="AK17" s="11" t="str">
        <f>IF(ISERROR(VLOOKUP(A17,'Team Data'!$C$2:$U$213,17,0)),0,(VLOOKUP(A17,'Team Data'!$C$2:$U$213,17,0)))</f>
        <v>PMO</v>
      </c>
      <c r="AL17" s="11" t="str">
        <f t="shared" si="32"/>
        <v>2017-04-24</v>
      </c>
      <c r="AM17" s="11">
        <f>IF(ISERROR(VLOOKUP(U17,'ITWR Dump'!$A$2:$Y$5000,16,0)),0,(VLOOKUP(U17,'ITWR Dump'!$A$2:$Y$5000,16,0)))</f>
        <v>0</v>
      </c>
      <c r="AN17" s="11">
        <f>IF(ISERROR(VLOOKUP(U17,'ITWR Dump'!$A$2:$Y$5000,18,0)),0,(VLOOKUP(U17,'ITWR Dump'!$A$2:$Y$5000,18,0)))</f>
        <v>0</v>
      </c>
      <c r="AO17" s="11">
        <f>IF(ISERROR(VLOOKUP(U17,'ITWR Dump'!$A$2:$Y$5000,25,0)),0,(VLOOKUP('ILC Report'!U17,'ITWR Dump'!$A$2:$Y$5000,25,0)))</f>
        <v>0</v>
      </c>
      <c r="AP17" s="11">
        <f t="shared" si="33"/>
        <v>0</v>
      </c>
      <c r="AQ17" s="26">
        <f t="shared" si="34"/>
        <v>0</v>
      </c>
      <c r="AR17" s="26">
        <f t="shared" si="35"/>
        <v>0</v>
      </c>
      <c r="AS17" s="26">
        <f t="shared" si="36"/>
        <v>0</v>
      </c>
      <c r="AT17" s="26">
        <f t="shared" si="37"/>
        <v>0</v>
      </c>
      <c r="AU17" s="26">
        <f t="shared" si="38"/>
        <v>0</v>
      </c>
      <c r="AV17" s="26">
        <f t="shared" si="39"/>
        <v>0</v>
      </c>
      <c r="AW17" s="11" t="s">
        <v>653</v>
      </c>
      <c r="AX17" s="11" t="str">
        <f>VLOOKUP(L17,Group!$A$2:$B$1000,2,0)</f>
        <v>Maintenance</v>
      </c>
      <c r="AY17" s="11">
        <f>IF(ISERROR(VLOOKUP(U17,'ITWR Dump'!$A$2:$Y$5000,15,0)),0,(VLOOKUP('ILC Report'!U17,'ITWR Dump'!$A$2:$Y$5000,15,0)))</f>
        <v>0</v>
      </c>
      <c r="AZ17" s="11" t="str">
        <f t="shared" si="40"/>
        <v>No</v>
      </c>
      <c r="BA17" s="11" t="str">
        <f t="shared" si="41"/>
        <v>BKI</v>
      </c>
      <c r="BB17" s="11" t="str">
        <f t="shared" si="42"/>
        <v>GM</v>
      </c>
      <c r="BC17" s="11" t="str">
        <f t="shared" si="43"/>
        <v>No</v>
      </c>
    </row>
    <row r="18" spans="1:55" x14ac:dyDescent="0.3">
      <c r="A18" s="11" t="s">
        <v>87</v>
      </c>
      <c r="B18" s="11" t="s">
        <v>1795</v>
      </c>
      <c r="C18" s="11" t="s">
        <v>593</v>
      </c>
      <c r="D18" s="11" t="s">
        <v>1794</v>
      </c>
      <c r="E18" s="38" t="s">
        <v>652</v>
      </c>
      <c r="F18" s="11">
        <v>24</v>
      </c>
      <c r="G18" s="40" t="s">
        <v>2900</v>
      </c>
      <c r="H18" s="11" t="str">
        <f t="shared" si="25"/>
        <v>Shift</v>
      </c>
      <c r="I18" s="11" t="str">
        <f t="shared" si="0"/>
        <v>INDIA</v>
      </c>
      <c r="J18" s="11" t="str">
        <f>IF(ISERROR(VLOOKUP(C18,'WI Vs ASM'!$B$2:$E$1000,4,0)),0,(VLOOKUP(C18,'WI Vs ASM'!$B$2:$E$1000,4,0)))</f>
        <v>Offshore</v>
      </c>
      <c r="K18" s="11" t="str">
        <f>IF(ISERROR(VLOOKUP(C18,'WI Vs ASM'!$B$2:$F$1000,5,0)),0,(VLOOKUP(C18,'WI Vs ASM'!$B$2:$F$1000,5,0)))</f>
        <v>09-NonBillable</v>
      </c>
      <c r="L18" s="11" t="str">
        <f>IF(ISERROR(VLOOKUP(C18,'WI Vs ASM'!$B$2:$D$1000,3,0)),0,(VLOOKUP(C18,'WI Vs ASM'!$B$2:$D$1000,3,0)))</f>
        <v>93-Mgmt Offshore (OH)</v>
      </c>
      <c r="M18" s="11" t="str">
        <f>IF(ISERROR(VLOOKUP(C18,'WI Vs ASM'!$B$2:$I$1000,8,0)),0,(VLOOKUP(C18,'WI Vs ASM'!$B$2:$I$1000,8,0)))</f>
        <v>Vinodh</v>
      </c>
      <c r="N18" s="11" t="str">
        <f>IF(ISERROR(VLOOKUP(C18,'WI Vs ASM'!$B$2:$G$1000,6,0)),0,(VLOOKUP(C18,'WI Vs ASM'!$B$2:$G$1000,6,0)))</f>
        <v>FFIC Account Team</v>
      </c>
      <c r="O18" s="11" t="str">
        <f>IF(ISERROR(VLOOKUP(C18,'WI Vs ASM'!$B$2:$H$1000,7,0)),0,(VLOOKUP(C18,'WI Vs ASM'!$B$2:$H$1000,7,0)))</f>
        <v>FFIC Account Team</v>
      </c>
      <c r="P18" s="11" t="str">
        <f t="shared" si="1"/>
        <v>Apr-17</v>
      </c>
      <c r="Q18" s="11" t="str">
        <f t="shared" si="2"/>
        <v>Q2</v>
      </c>
      <c r="R18" s="11" t="str">
        <f>IF(ISERROR(VLOOKUP(C18,'WI Vs ASM'!$B$2:$J$1000,9,0)),0,(VLOOKUP(C18,'WI Vs ASM'!$B$2:$J$1000,9,0)))</f>
        <v>Manash M Dutta</v>
      </c>
      <c r="S18" s="11">
        <f>IF(ISERROR(VLOOKUP(C18,'WI Vs ASM'!$B$2:$K$1000,10,0)),0,(VLOOKUP(C18,'WI Vs ASM'!$B$2:$K$1000,10,0)))</f>
        <v>0</v>
      </c>
      <c r="T18" s="11">
        <f>IF(ISERROR(VLOOKUP(C18,'WI Vs ASM'!$B$2:$L$1000,11,0)),0,(VLOOKUP(C18,'WI Vs ASM'!$B$2:$L$1000,11,0)))</f>
        <v>0</v>
      </c>
      <c r="U18" s="11" t="e">
        <f t="shared" si="26"/>
        <v>#VALUE!</v>
      </c>
      <c r="V18" s="11" t="str">
        <f t="shared" si="3"/>
        <v>No</v>
      </c>
      <c r="W18" s="11" t="str">
        <f t="shared" si="4"/>
        <v>No</v>
      </c>
      <c r="X18" s="11" t="str">
        <f t="shared" si="5"/>
        <v>No</v>
      </c>
      <c r="Y18" s="11" t="str">
        <f t="shared" si="6"/>
        <v>No</v>
      </c>
      <c r="Z18" s="11" t="str">
        <f t="shared" si="7"/>
        <v>No</v>
      </c>
      <c r="AA18" s="11" t="str">
        <f t="shared" si="27"/>
        <v>No</v>
      </c>
      <c r="AB18" s="11">
        <f>IF(ISERROR(VLOOKUP(U18,'ITWR Dump'!$A$2:$Y$5000,24,0)),0,(VLOOKUP('ILC Report'!U18,'ITWR Dump'!$A$2:$Y$5000,24,0)))</f>
        <v>0</v>
      </c>
      <c r="AC18" s="11" t="str">
        <f t="shared" si="28"/>
        <v>No</v>
      </c>
      <c r="AD18" s="11" t="str">
        <f t="shared" si="29"/>
        <v/>
      </c>
      <c r="AE18" s="11">
        <f>IF(ISERROR(VLOOKUP(U18,'ITWR Dump'!$A$2:$Y$5000,13,0)),0,(VLOOKUP(U18,'ITWR Dump'!$A$2:$Y$5000,13,0)))</f>
        <v>0</v>
      </c>
      <c r="AF18" s="11">
        <f>IF(ISERROR(VLOOKUP(U18,'ITWR Dump'!$A$2:$Y$5000,11,0)),0,(VLOOKUP(U18,'ITWR Dump'!$A$2:$Y$5000,11,0)))</f>
        <v>0</v>
      </c>
      <c r="AG18" s="11">
        <f>IF(ISERROR(VLOOKUP(U18,'ITWR Dump'!$A$2:$Y$5000,2,0)),0,(VLOOKUP(U18,'ITWR Dump'!$A$2:$Y$5000,2,0)))</f>
        <v>0</v>
      </c>
      <c r="AH18" s="11">
        <f>IF(ISERROR(VLOOKUP(U18,'ITWR Dump'!$A$2:$Y$5000,14,0)),0,(VLOOKUP(U18,'ITWR Dump'!$A$2:$Y$5000,14,0)))</f>
        <v>0</v>
      </c>
      <c r="AI18" s="11" t="str">
        <f t="shared" si="30"/>
        <v>93-Mgmt Offshore (OH) Subcon</v>
      </c>
      <c r="AJ18" s="11" t="str">
        <f t="shared" si="31"/>
        <v>Offshore Subcon</v>
      </c>
      <c r="AK18" s="11" t="str">
        <f>IF(ISERROR(VLOOKUP(A18,'Team Data'!$C$2:$U$213,17,0)),0,(VLOOKUP(A18,'Team Data'!$C$2:$U$213,17,0)))</f>
        <v>PMO</v>
      </c>
      <c r="AL18" s="11" t="str">
        <f t="shared" si="32"/>
        <v>2017-04-24</v>
      </c>
      <c r="AM18" s="11">
        <f>IF(ISERROR(VLOOKUP(U18,'ITWR Dump'!$A$2:$Y$5000,16,0)),0,(VLOOKUP(U18,'ITWR Dump'!$A$2:$Y$5000,16,0)))</f>
        <v>0</v>
      </c>
      <c r="AN18" s="11">
        <f>IF(ISERROR(VLOOKUP(U18,'ITWR Dump'!$A$2:$Y$5000,18,0)),0,(VLOOKUP(U18,'ITWR Dump'!$A$2:$Y$5000,18,0)))</f>
        <v>0</v>
      </c>
      <c r="AO18" s="11">
        <f>IF(ISERROR(VLOOKUP(U18,'ITWR Dump'!$A$2:$Y$5000,25,0)),0,(VLOOKUP('ILC Report'!U18,'ITWR Dump'!$A$2:$Y$5000,25,0)))</f>
        <v>0</v>
      </c>
      <c r="AP18" s="11">
        <f t="shared" si="33"/>
        <v>0</v>
      </c>
      <c r="AQ18" s="26">
        <f t="shared" si="34"/>
        <v>0</v>
      </c>
      <c r="AR18" s="26">
        <f t="shared" si="35"/>
        <v>0</v>
      </c>
      <c r="AS18" s="26">
        <f t="shared" si="36"/>
        <v>0</v>
      </c>
      <c r="AT18" s="26">
        <f t="shared" si="37"/>
        <v>0</v>
      </c>
      <c r="AU18" s="26">
        <f t="shared" si="38"/>
        <v>0</v>
      </c>
      <c r="AV18" s="26">
        <f t="shared" si="39"/>
        <v>0</v>
      </c>
      <c r="AW18" s="11" t="s">
        <v>653</v>
      </c>
      <c r="AX18" s="11" t="str">
        <f>VLOOKUP(L18,Group!$A$2:$B$1000,2,0)</f>
        <v>Maintenance</v>
      </c>
      <c r="AY18" s="11">
        <f>IF(ISERROR(VLOOKUP(U18,'ITWR Dump'!$A$2:$Y$5000,15,0)),0,(VLOOKUP('ILC Report'!U18,'ITWR Dump'!$A$2:$Y$5000,15,0)))</f>
        <v>0</v>
      </c>
      <c r="AZ18" s="11" t="str">
        <f t="shared" si="40"/>
        <v>No</v>
      </c>
      <c r="BA18" s="11" t="str">
        <f t="shared" si="41"/>
        <v>BKI</v>
      </c>
      <c r="BB18" s="11" t="str">
        <f t="shared" si="42"/>
        <v>GM</v>
      </c>
      <c r="BC18" s="11" t="str">
        <f t="shared" si="43"/>
        <v>No</v>
      </c>
    </row>
    <row r="19" spans="1:55" x14ac:dyDescent="0.3">
      <c r="A19" s="11" t="s">
        <v>87</v>
      </c>
      <c r="B19" s="11" t="s">
        <v>1795</v>
      </c>
      <c r="C19" s="11" t="s">
        <v>593</v>
      </c>
      <c r="D19" s="11" t="s">
        <v>1794</v>
      </c>
      <c r="E19" s="38" t="s">
        <v>2901</v>
      </c>
      <c r="F19" s="11">
        <v>32</v>
      </c>
      <c r="G19" s="40" t="s">
        <v>2900</v>
      </c>
      <c r="H19" s="11" t="str">
        <f t="shared" si="25"/>
        <v>Shift</v>
      </c>
      <c r="I19" s="11" t="str">
        <f t="shared" si="0"/>
        <v>INDIA</v>
      </c>
      <c r="J19" s="11" t="str">
        <f>IF(ISERROR(VLOOKUP(C19,'WI Vs ASM'!$B$2:$E$1000,4,0)),0,(VLOOKUP(C19,'WI Vs ASM'!$B$2:$E$1000,4,0)))</f>
        <v>Offshore</v>
      </c>
      <c r="K19" s="11" t="str">
        <f>IF(ISERROR(VLOOKUP(C19,'WI Vs ASM'!$B$2:$F$1000,5,0)),0,(VLOOKUP(C19,'WI Vs ASM'!$B$2:$F$1000,5,0)))</f>
        <v>09-NonBillable</v>
      </c>
      <c r="L19" s="11" t="str">
        <f>IF(ISERROR(VLOOKUP(C19,'WI Vs ASM'!$B$2:$D$1000,3,0)),0,(VLOOKUP(C19,'WI Vs ASM'!$B$2:$D$1000,3,0)))</f>
        <v>93-Mgmt Offshore (OH)</v>
      </c>
      <c r="M19" s="11" t="str">
        <f>IF(ISERROR(VLOOKUP(C19,'WI Vs ASM'!$B$2:$I$1000,8,0)),0,(VLOOKUP(C19,'WI Vs ASM'!$B$2:$I$1000,8,0)))</f>
        <v>Vinodh</v>
      </c>
      <c r="N19" s="11" t="str">
        <f>IF(ISERROR(VLOOKUP(C19,'WI Vs ASM'!$B$2:$G$1000,6,0)),0,(VLOOKUP(C19,'WI Vs ASM'!$B$2:$G$1000,6,0)))</f>
        <v>FFIC Account Team</v>
      </c>
      <c r="O19" s="11" t="str">
        <f>IF(ISERROR(VLOOKUP(C19,'WI Vs ASM'!$B$2:$H$1000,7,0)),0,(VLOOKUP(C19,'WI Vs ASM'!$B$2:$H$1000,7,0)))</f>
        <v>FFIC Account Team</v>
      </c>
      <c r="P19" s="11" t="str">
        <f t="shared" si="1"/>
        <v>May-17</v>
      </c>
      <c r="Q19" s="11" t="str">
        <f t="shared" si="2"/>
        <v>Q2</v>
      </c>
      <c r="R19" s="11" t="str">
        <f>IF(ISERROR(VLOOKUP(C19,'WI Vs ASM'!$B$2:$J$1000,9,0)),0,(VLOOKUP(C19,'WI Vs ASM'!$B$2:$J$1000,9,0)))</f>
        <v>Manash M Dutta</v>
      </c>
      <c r="S19" s="11">
        <f>IF(ISERROR(VLOOKUP(C19,'WI Vs ASM'!$B$2:$K$1000,10,0)),0,(VLOOKUP(C19,'WI Vs ASM'!$B$2:$K$1000,10,0)))</f>
        <v>0</v>
      </c>
      <c r="T19" s="11">
        <f>IF(ISERROR(VLOOKUP(C19,'WI Vs ASM'!$B$2:$L$1000,11,0)),0,(VLOOKUP(C19,'WI Vs ASM'!$B$2:$L$1000,11,0)))</f>
        <v>0</v>
      </c>
      <c r="U19" s="11" t="e">
        <f t="shared" si="26"/>
        <v>#VALUE!</v>
      </c>
      <c r="V19" s="11" t="str">
        <f t="shared" si="3"/>
        <v>No</v>
      </c>
      <c r="W19" s="11" t="str">
        <f t="shared" si="4"/>
        <v>No</v>
      </c>
      <c r="X19" s="11" t="str">
        <f t="shared" si="5"/>
        <v>No</v>
      </c>
      <c r="Y19" s="11" t="str">
        <f t="shared" si="6"/>
        <v>No</v>
      </c>
      <c r="Z19" s="11" t="str">
        <f t="shared" si="7"/>
        <v>No</v>
      </c>
      <c r="AA19" s="11" t="str">
        <f t="shared" si="27"/>
        <v>No</v>
      </c>
      <c r="AB19" s="11">
        <f>IF(ISERROR(VLOOKUP(U19,'ITWR Dump'!$A$2:$Y$5000,24,0)),0,(VLOOKUP('ILC Report'!U19,'ITWR Dump'!$A$2:$Y$5000,24,0)))</f>
        <v>0</v>
      </c>
      <c r="AC19" s="11" t="str">
        <f t="shared" si="28"/>
        <v>No</v>
      </c>
      <c r="AD19" s="11" t="str">
        <f t="shared" si="29"/>
        <v/>
      </c>
      <c r="AE19" s="11">
        <f>IF(ISERROR(VLOOKUP(U19,'ITWR Dump'!$A$2:$Y$5000,13,0)),0,(VLOOKUP(U19,'ITWR Dump'!$A$2:$Y$5000,13,0)))</f>
        <v>0</v>
      </c>
      <c r="AF19" s="11">
        <f>IF(ISERROR(VLOOKUP(U19,'ITWR Dump'!$A$2:$Y$5000,11,0)),0,(VLOOKUP(U19,'ITWR Dump'!$A$2:$Y$5000,11,0)))</f>
        <v>0</v>
      </c>
      <c r="AG19" s="11">
        <f>IF(ISERROR(VLOOKUP(U19,'ITWR Dump'!$A$2:$Y$5000,2,0)),0,(VLOOKUP(U19,'ITWR Dump'!$A$2:$Y$5000,2,0)))</f>
        <v>0</v>
      </c>
      <c r="AH19" s="11">
        <f>IF(ISERROR(VLOOKUP(U19,'ITWR Dump'!$A$2:$Y$5000,14,0)),0,(VLOOKUP(U19,'ITWR Dump'!$A$2:$Y$5000,14,0)))</f>
        <v>0</v>
      </c>
      <c r="AI19" s="11" t="str">
        <f t="shared" si="30"/>
        <v>93-Mgmt Offshore (OH) Subcon</v>
      </c>
      <c r="AJ19" s="11" t="str">
        <f t="shared" si="31"/>
        <v>Offshore Subcon</v>
      </c>
      <c r="AK19" s="11" t="str">
        <f>IF(ISERROR(VLOOKUP(A19,'Team Data'!$C$2:$U$213,17,0)),0,(VLOOKUP(A19,'Team Data'!$C$2:$U$213,17,0)))</f>
        <v>PMO</v>
      </c>
      <c r="AL19" s="11" t="str">
        <f t="shared" si="32"/>
        <v>2017-04-24</v>
      </c>
      <c r="AM19" s="11">
        <f>IF(ISERROR(VLOOKUP(U19,'ITWR Dump'!$A$2:$Y$5000,16,0)),0,(VLOOKUP(U19,'ITWR Dump'!$A$2:$Y$5000,16,0)))</f>
        <v>0</v>
      </c>
      <c r="AN19" s="11">
        <f>IF(ISERROR(VLOOKUP(U19,'ITWR Dump'!$A$2:$Y$5000,18,0)),0,(VLOOKUP(U19,'ITWR Dump'!$A$2:$Y$5000,18,0)))</f>
        <v>0</v>
      </c>
      <c r="AO19" s="11">
        <f>IF(ISERROR(VLOOKUP(U19,'ITWR Dump'!$A$2:$Y$5000,25,0)),0,(VLOOKUP('ILC Report'!U19,'ITWR Dump'!$A$2:$Y$5000,25,0)))</f>
        <v>0</v>
      </c>
      <c r="AP19" s="11">
        <f t="shared" si="33"/>
        <v>0</v>
      </c>
      <c r="AQ19" s="26">
        <f t="shared" si="34"/>
        <v>0</v>
      </c>
      <c r="AR19" s="26">
        <f t="shared" si="35"/>
        <v>0</v>
      </c>
      <c r="AS19" s="26">
        <f t="shared" si="36"/>
        <v>0</v>
      </c>
      <c r="AT19" s="26">
        <f t="shared" si="37"/>
        <v>0</v>
      </c>
      <c r="AU19" s="26">
        <f t="shared" si="38"/>
        <v>0</v>
      </c>
      <c r="AV19" s="26">
        <f t="shared" si="39"/>
        <v>0</v>
      </c>
      <c r="AW19" s="11" t="s">
        <v>653</v>
      </c>
      <c r="AX19" s="11" t="str">
        <f>VLOOKUP(L19,Group!$A$2:$B$1000,2,0)</f>
        <v>Maintenance</v>
      </c>
      <c r="AY19" s="11">
        <f>IF(ISERROR(VLOOKUP(U19,'ITWR Dump'!$A$2:$Y$5000,15,0)),0,(VLOOKUP('ILC Report'!U19,'ITWR Dump'!$A$2:$Y$5000,15,0)))</f>
        <v>0</v>
      </c>
      <c r="AZ19" s="11" t="str">
        <f t="shared" si="40"/>
        <v>No</v>
      </c>
      <c r="BA19" s="11" t="str">
        <f t="shared" si="41"/>
        <v>BKI</v>
      </c>
      <c r="BB19" s="11" t="str">
        <f t="shared" si="42"/>
        <v>GM</v>
      </c>
      <c r="BC19" s="11" t="str">
        <f t="shared" si="43"/>
        <v>No</v>
      </c>
    </row>
    <row r="20" spans="1:55" x14ac:dyDescent="0.3">
      <c r="A20" s="11" t="s">
        <v>87</v>
      </c>
      <c r="B20" s="11" t="s">
        <v>1795</v>
      </c>
      <c r="C20" s="11" t="s">
        <v>593</v>
      </c>
      <c r="D20" s="11" t="s">
        <v>1794</v>
      </c>
      <c r="E20" s="38" t="s">
        <v>2902</v>
      </c>
      <c r="F20" s="11">
        <v>8</v>
      </c>
      <c r="G20" s="40" t="s">
        <v>218</v>
      </c>
      <c r="H20" s="11" t="str">
        <f t="shared" si="25"/>
        <v>Regular</v>
      </c>
      <c r="I20" s="11" t="str">
        <f t="shared" si="0"/>
        <v>INDIA</v>
      </c>
      <c r="J20" s="11" t="str">
        <f>IF(ISERROR(VLOOKUP(C20,'WI Vs ASM'!$B$2:$E$1000,4,0)),0,(VLOOKUP(C20,'WI Vs ASM'!$B$2:$E$1000,4,0)))</f>
        <v>Offshore</v>
      </c>
      <c r="K20" s="11" t="str">
        <f>IF(ISERROR(VLOOKUP(C20,'WI Vs ASM'!$B$2:$F$1000,5,0)),0,(VLOOKUP(C20,'WI Vs ASM'!$B$2:$F$1000,5,0)))</f>
        <v>09-NonBillable</v>
      </c>
      <c r="L20" s="11" t="str">
        <f>IF(ISERROR(VLOOKUP(C20,'WI Vs ASM'!$B$2:$D$1000,3,0)),0,(VLOOKUP(C20,'WI Vs ASM'!$B$2:$D$1000,3,0)))</f>
        <v>93-Mgmt Offshore (OH)</v>
      </c>
      <c r="M20" s="11" t="str">
        <f>IF(ISERROR(VLOOKUP(C20,'WI Vs ASM'!$B$2:$I$1000,8,0)),0,(VLOOKUP(C20,'WI Vs ASM'!$B$2:$I$1000,8,0)))</f>
        <v>Vinodh</v>
      </c>
      <c r="N20" s="11" t="str">
        <f>IF(ISERROR(VLOOKUP(C20,'WI Vs ASM'!$B$2:$G$1000,6,0)),0,(VLOOKUP(C20,'WI Vs ASM'!$B$2:$G$1000,6,0)))</f>
        <v>FFIC Account Team</v>
      </c>
      <c r="O20" s="11" t="str">
        <f>IF(ISERROR(VLOOKUP(C20,'WI Vs ASM'!$B$2:$H$1000,7,0)),0,(VLOOKUP(C20,'WI Vs ASM'!$B$2:$H$1000,7,0)))</f>
        <v>FFIC Account Team</v>
      </c>
      <c r="P20" s="11" t="str">
        <f t="shared" si="1"/>
        <v>May-17</v>
      </c>
      <c r="Q20" s="11" t="str">
        <f t="shared" si="2"/>
        <v>Q2</v>
      </c>
      <c r="R20" s="11" t="str">
        <f>IF(ISERROR(VLOOKUP(C20,'WI Vs ASM'!$B$2:$J$1000,9,0)),0,(VLOOKUP(C20,'WI Vs ASM'!$B$2:$J$1000,9,0)))</f>
        <v>Manash M Dutta</v>
      </c>
      <c r="S20" s="11">
        <f>IF(ISERROR(VLOOKUP(C20,'WI Vs ASM'!$B$2:$K$1000,10,0)),0,(VLOOKUP(C20,'WI Vs ASM'!$B$2:$K$1000,10,0)))</f>
        <v>0</v>
      </c>
      <c r="T20" s="11">
        <f>IF(ISERROR(VLOOKUP(C20,'WI Vs ASM'!$B$2:$L$1000,11,0)),0,(VLOOKUP(C20,'WI Vs ASM'!$B$2:$L$1000,11,0)))</f>
        <v>0</v>
      </c>
      <c r="U20" s="11" t="e">
        <f t="shared" si="26"/>
        <v>#VALUE!</v>
      </c>
      <c r="V20" s="11" t="str">
        <f t="shared" si="3"/>
        <v>No</v>
      </c>
      <c r="W20" s="11" t="str">
        <f t="shared" si="4"/>
        <v>No</v>
      </c>
      <c r="X20" s="11" t="str">
        <f t="shared" si="5"/>
        <v>No</v>
      </c>
      <c r="Y20" s="11" t="str">
        <f t="shared" si="6"/>
        <v>No</v>
      </c>
      <c r="Z20" s="11" t="str">
        <f t="shared" si="7"/>
        <v>No</v>
      </c>
      <c r="AA20" s="11" t="str">
        <f t="shared" si="27"/>
        <v>No</v>
      </c>
      <c r="AB20" s="11">
        <f>IF(ISERROR(VLOOKUP(U20,'ITWR Dump'!$A$2:$Y$5000,24,0)),0,(VLOOKUP('ILC Report'!U20,'ITWR Dump'!$A$2:$Y$5000,24,0)))</f>
        <v>0</v>
      </c>
      <c r="AC20" s="11" t="str">
        <f t="shared" si="28"/>
        <v>No</v>
      </c>
      <c r="AD20" s="11" t="str">
        <f t="shared" si="29"/>
        <v/>
      </c>
      <c r="AE20" s="11">
        <f>IF(ISERROR(VLOOKUP(U20,'ITWR Dump'!$A$2:$Y$5000,13,0)),0,(VLOOKUP(U20,'ITWR Dump'!$A$2:$Y$5000,13,0)))</f>
        <v>0</v>
      </c>
      <c r="AF20" s="11">
        <f>IF(ISERROR(VLOOKUP(U20,'ITWR Dump'!$A$2:$Y$5000,11,0)),0,(VLOOKUP(U20,'ITWR Dump'!$A$2:$Y$5000,11,0)))</f>
        <v>0</v>
      </c>
      <c r="AG20" s="11">
        <f>IF(ISERROR(VLOOKUP(U20,'ITWR Dump'!$A$2:$Y$5000,2,0)),0,(VLOOKUP(U20,'ITWR Dump'!$A$2:$Y$5000,2,0)))</f>
        <v>0</v>
      </c>
      <c r="AH20" s="11">
        <f>IF(ISERROR(VLOOKUP(U20,'ITWR Dump'!$A$2:$Y$5000,14,0)),0,(VLOOKUP(U20,'ITWR Dump'!$A$2:$Y$5000,14,0)))</f>
        <v>0</v>
      </c>
      <c r="AI20" s="11" t="str">
        <f t="shared" si="30"/>
        <v>93-Mgmt Offshore (OH) Subcon</v>
      </c>
      <c r="AJ20" s="11" t="str">
        <f t="shared" si="31"/>
        <v>Offshore Subcon</v>
      </c>
      <c r="AK20" s="11" t="str">
        <f>IF(ISERROR(VLOOKUP(A20,'Team Data'!$C$2:$U$213,17,0)),0,(VLOOKUP(A20,'Team Data'!$C$2:$U$213,17,0)))</f>
        <v>PMO</v>
      </c>
      <c r="AL20" s="11" t="str">
        <f t="shared" si="32"/>
        <v>2017-04-24</v>
      </c>
      <c r="AM20" s="11">
        <f>IF(ISERROR(VLOOKUP(U20,'ITWR Dump'!$A$2:$Y$5000,16,0)),0,(VLOOKUP(U20,'ITWR Dump'!$A$2:$Y$5000,16,0)))</f>
        <v>0</v>
      </c>
      <c r="AN20" s="11">
        <f>IF(ISERROR(VLOOKUP(U20,'ITWR Dump'!$A$2:$Y$5000,18,0)),0,(VLOOKUP(U20,'ITWR Dump'!$A$2:$Y$5000,18,0)))</f>
        <v>0</v>
      </c>
      <c r="AO20" s="11">
        <f>IF(ISERROR(VLOOKUP(U20,'ITWR Dump'!$A$2:$Y$5000,25,0)),0,(VLOOKUP('ILC Report'!U20,'ITWR Dump'!$A$2:$Y$5000,25,0)))</f>
        <v>0</v>
      </c>
      <c r="AP20" s="11">
        <f t="shared" si="33"/>
        <v>0</v>
      </c>
      <c r="AQ20" s="26">
        <f t="shared" si="34"/>
        <v>0</v>
      </c>
      <c r="AR20" s="26">
        <f t="shared" si="35"/>
        <v>0</v>
      </c>
      <c r="AS20" s="26">
        <f t="shared" si="36"/>
        <v>0</v>
      </c>
      <c r="AT20" s="26">
        <f t="shared" si="37"/>
        <v>0</v>
      </c>
      <c r="AU20" s="26">
        <f t="shared" si="38"/>
        <v>0</v>
      </c>
      <c r="AV20" s="26">
        <f t="shared" si="39"/>
        <v>0</v>
      </c>
      <c r="AW20" s="11" t="s">
        <v>653</v>
      </c>
      <c r="AX20" s="11" t="str">
        <f>VLOOKUP(L20,Group!$A$2:$B$1000,2,0)</f>
        <v>Maintenance</v>
      </c>
      <c r="AY20" s="11">
        <f>IF(ISERROR(VLOOKUP(U20,'ITWR Dump'!$A$2:$Y$5000,15,0)),0,(VLOOKUP('ILC Report'!U20,'ITWR Dump'!$A$2:$Y$5000,15,0)))</f>
        <v>0</v>
      </c>
      <c r="AZ20" s="11" t="str">
        <f t="shared" si="40"/>
        <v>No</v>
      </c>
      <c r="BA20" s="11" t="str">
        <f t="shared" si="41"/>
        <v>BKI</v>
      </c>
      <c r="BB20" s="11" t="str">
        <f t="shared" si="42"/>
        <v>GM</v>
      </c>
      <c r="BC20" s="11" t="str">
        <f t="shared" si="43"/>
        <v>No</v>
      </c>
    </row>
    <row r="21" spans="1:55" x14ac:dyDescent="0.3">
      <c r="A21" s="11" t="s">
        <v>87</v>
      </c>
      <c r="B21" s="11" t="s">
        <v>1795</v>
      </c>
      <c r="C21" s="11" t="s">
        <v>593</v>
      </c>
      <c r="D21" s="11" t="s">
        <v>1794</v>
      </c>
      <c r="E21" s="38" t="s">
        <v>2902</v>
      </c>
      <c r="F21" s="11">
        <v>32</v>
      </c>
      <c r="G21" s="40" t="s">
        <v>2900</v>
      </c>
      <c r="H21" s="11" t="str">
        <f t="shared" si="25"/>
        <v>Shift</v>
      </c>
      <c r="I21" s="11" t="str">
        <f t="shared" si="0"/>
        <v>INDIA</v>
      </c>
      <c r="J21" s="11" t="str">
        <f>IF(ISERROR(VLOOKUP(C21,'WI Vs ASM'!$B$2:$E$1000,4,0)),0,(VLOOKUP(C21,'WI Vs ASM'!$B$2:$E$1000,4,0)))</f>
        <v>Offshore</v>
      </c>
      <c r="K21" s="11" t="str">
        <f>IF(ISERROR(VLOOKUP(C21,'WI Vs ASM'!$B$2:$F$1000,5,0)),0,(VLOOKUP(C21,'WI Vs ASM'!$B$2:$F$1000,5,0)))</f>
        <v>09-NonBillable</v>
      </c>
      <c r="L21" s="11" t="str">
        <f>IF(ISERROR(VLOOKUP(C21,'WI Vs ASM'!$B$2:$D$1000,3,0)),0,(VLOOKUP(C21,'WI Vs ASM'!$B$2:$D$1000,3,0)))</f>
        <v>93-Mgmt Offshore (OH)</v>
      </c>
      <c r="M21" s="11" t="str">
        <f>IF(ISERROR(VLOOKUP(C21,'WI Vs ASM'!$B$2:$I$1000,8,0)),0,(VLOOKUP(C21,'WI Vs ASM'!$B$2:$I$1000,8,0)))</f>
        <v>Vinodh</v>
      </c>
      <c r="N21" s="11" t="str">
        <f>IF(ISERROR(VLOOKUP(C21,'WI Vs ASM'!$B$2:$G$1000,6,0)),0,(VLOOKUP(C21,'WI Vs ASM'!$B$2:$G$1000,6,0)))</f>
        <v>FFIC Account Team</v>
      </c>
      <c r="O21" s="11" t="str">
        <f>IF(ISERROR(VLOOKUP(C21,'WI Vs ASM'!$B$2:$H$1000,7,0)),0,(VLOOKUP(C21,'WI Vs ASM'!$B$2:$H$1000,7,0)))</f>
        <v>FFIC Account Team</v>
      </c>
      <c r="P21" s="11" t="str">
        <f t="shared" si="1"/>
        <v>May-17</v>
      </c>
      <c r="Q21" s="11" t="str">
        <f t="shared" si="2"/>
        <v>Q2</v>
      </c>
      <c r="R21" s="11" t="str">
        <f>IF(ISERROR(VLOOKUP(C21,'WI Vs ASM'!$B$2:$J$1000,9,0)),0,(VLOOKUP(C21,'WI Vs ASM'!$B$2:$J$1000,9,0)))</f>
        <v>Manash M Dutta</v>
      </c>
      <c r="S21" s="11">
        <f>IF(ISERROR(VLOOKUP(C21,'WI Vs ASM'!$B$2:$K$1000,10,0)),0,(VLOOKUP(C21,'WI Vs ASM'!$B$2:$K$1000,10,0)))</f>
        <v>0</v>
      </c>
      <c r="T21" s="11">
        <f>IF(ISERROR(VLOOKUP(C21,'WI Vs ASM'!$B$2:$L$1000,11,0)),0,(VLOOKUP(C21,'WI Vs ASM'!$B$2:$L$1000,11,0)))</f>
        <v>0</v>
      </c>
      <c r="U21" s="11" t="e">
        <f t="shared" si="26"/>
        <v>#VALUE!</v>
      </c>
      <c r="V21" s="11" t="str">
        <f t="shared" si="3"/>
        <v>No</v>
      </c>
      <c r="W21" s="11" t="str">
        <f t="shared" si="4"/>
        <v>No</v>
      </c>
      <c r="X21" s="11" t="str">
        <f t="shared" si="5"/>
        <v>No</v>
      </c>
      <c r="Y21" s="11" t="str">
        <f t="shared" si="6"/>
        <v>No</v>
      </c>
      <c r="Z21" s="11" t="str">
        <f t="shared" si="7"/>
        <v>No</v>
      </c>
      <c r="AA21" s="11" t="str">
        <f t="shared" si="27"/>
        <v>No</v>
      </c>
      <c r="AB21" s="11">
        <f>IF(ISERROR(VLOOKUP(U21,'ITWR Dump'!$A$2:$Y$5000,24,0)),0,(VLOOKUP('ILC Report'!U21,'ITWR Dump'!$A$2:$Y$5000,24,0)))</f>
        <v>0</v>
      </c>
      <c r="AC21" s="11" t="str">
        <f t="shared" si="28"/>
        <v>No</v>
      </c>
      <c r="AD21" s="11" t="str">
        <f t="shared" si="29"/>
        <v/>
      </c>
      <c r="AE21" s="11">
        <f>IF(ISERROR(VLOOKUP(U21,'ITWR Dump'!$A$2:$Y$5000,13,0)),0,(VLOOKUP(U21,'ITWR Dump'!$A$2:$Y$5000,13,0)))</f>
        <v>0</v>
      </c>
      <c r="AF21" s="11">
        <f>IF(ISERROR(VLOOKUP(U21,'ITWR Dump'!$A$2:$Y$5000,11,0)),0,(VLOOKUP(U21,'ITWR Dump'!$A$2:$Y$5000,11,0)))</f>
        <v>0</v>
      </c>
      <c r="AG21" s="11">
        <f>IF(ISERROR(VLOOKUP(U21,'ITWR Dump'!$A$2:$Y$5000,2,0)),0,(VLOOKUP(U21,'ITWR Dump'!$A$2:$Y$5000,2,0)))</f>
        <v>0</v>
      </c>
      <c r="AH21" s="11">
        <f>IF(ISERROR(VLOOKUP(U21,'ITWR Dump'!$A$2:$Y$5000,14,0)),0,(VLOOKUP(U21,'ITWR Dump'!$A$2:$Y$5000,14,0)))</f>
        <v>0</v>
      </c>
      <c r="AI21" s="11" t="str">
        <f t="shared" si="30"/>
        <v>93-Mgmt Offshore (OH) Subcon</v>
      </c>
      <c r="AJ21" s="11" t="str">
        <f t="shared" si="31"/>
        <v>Offshore Subcon</v>
      </c>
      <c r="AK21" s="11" t="str">
        <f>IF(ISERROR(VLOOKUP(A21,'Team Data'!$C$2:$U$213,17,0)),0,(VLOOKUP(A21,'Team Data'!$C$2:$U$213,17,0)))</f>
        <v>PMO</v>
      </c>
      <c r="AL21" s="11" t="str">
        <f t="shared" si="32"/>
        <v>2017-04-24</v>
      </c>
      <c r="AM21" s="11">
        <f>IF(ISERROR(VLOOKUP(U21,'ITWR Dump'!$A$2:$Y$5000,16,0)),0,(VLOOKUP(U21,'ITWR Dump'!$A$2:$Y$5000,16,0)))</f>
        <v>0</v>
      </c>
      <c r="AN21" s="11">
        <f>IF(ISERROR(VLOOKUP(U21,'ITWR Dump'!$A$2:$Y$5000,18,0)),0,(VLOOKUP(U21,'ITWR Dump'!$A$2:$Y$5000,18,0)))</f>
        <v>0</v>
      </c>
      <c r="AO21" s="11">
        <f>IF(ISERROR(VLOOKUP(U21,'ITWR Dump'!$A$2:$Y$5000,25,0)),0,(VLOOKUP('ILC Report'!U21,'ITWR Dump'!$A$2:$Y$5000,25,0)))</f>
        <v>0</v>
      </c>
      <c r="AP21" s="11">
        <f t="shared" si="33"/>
        <v>0</v>
      </c>
      <c r="AQ21" s="26">
        <f t="shared" si="34"/>
        <v>0</v>
      </c>
      <c r="AR21" s="26">
        <f t="shared" si="35"/>
        <v>0</v>
      </c>
      <c r="AS21" s="26">
        <f t="shared" si="36"/>
        <v>0</v>
      </c>
      <c r="AT21" s="26">
        <f t="shared" si="37"/>
        <v>0</v>
      </c>
      <c r="AU21" s="26">
        <f t="shared" si="38"/>
        <v>0</v>
      </c>
      <c r="AV21" s="26">
        <f t="shared" si="39"/>
        <v>0</v>
      </c>
      <c r="AW21" s="11" t="s">
        <v>653</v>
      </c>
      <c r="AX21" s="11" t="str">
        <f>VLOOKUP(L21,Group!$A$2:$B$1000,2,0)</f>
        <v>Maintenance</v>
      </c>
      <c r="AY21" s="11">
        <f>IF(ISERROR(VLOOKUP(U21,'ITWR Dump'!$A$2:$Y$5000,15,0)),0,(VLOOKUP('ILC Report'!U21,'ITWR Dump'!$A$2:$Y$5000,15,0)))</f>
        <v>0</v>
      </c>
      <c r="AZ21" s="11" t="str">
        <f t="shared" si="40"/>
        <v>No</v>
      </c>
      <c r="BA21" s="11" t="str">
        <f t="shared" si="41"/>
        <v>BKI</v>
      </c>
      <c r="BB21" s="11" t="str">
        <f t="shared" si="42"/>
        <v>GM</v>
      </c>
      <c r="BC21" s="11" t="str">
        <f t="shared" si="43"/>
        <v>No</v>
      </c>
    </row>
    <row r="22" spans="1:55" x14ac:dyDescent="0.3">
      <c r="A22" s="11" t="s">
        <v>87</v>
      </c>
      <c r="B22" s="11" t="s">
        <v>1795</v>
      </c>
      <c r="C22" s="11" t="s">
        <v>593</v>
      </c>
      <c r="D22" s="11" t="s">
        <v>1794</v>
      </c>
      <c r="E22" s="38" t="s">
        <v>2903</v>
      </c>
      <c r="F22" s="11">
        <v>40</v>
      </c>
      <c r="G22" s="40" t="s">
        <v>2900</v>
      </c>
      <c r="H22" s="11" t="str">
        <f t="shared" si="25"/>
        <v>Shift</v>
      </c>
      <c r="I22" s="11" t="str">
        <f t="shared" si="0"/>
        <v>INDIA</v>
      </c>
      <c r="J22" s="11" t="str">
        <f>IF(ISERROR(VLOOKUP(C22,'WI Vs ASM'!$B$2:$E$1000,4,0)),0,(VLOOKUP(C22,'WI Vs ASM'!$B$2:$E$1000,4,0)))</f>
        <v>Offshore</v>
      </c>
      <c r="K22" s="11" t="str">
        <f>IF(ISERROR(VLOOKUP(C22,'WI Vs ASM'!$B$2:$F$1000,5,0)),0,(VLOOKUP(C22,'WI Vs ASM'!$B$2:$F$1000,5,0)))</f>
        <v>09-NonBillable</v>
      </c>
      <c r="L22" s="11" t="str">
        <f>IF(ISERROR(VLOOKUP(C22,'WI Vs ASM'!$B$2:$D$1000,3,0)),0,(VLOOKUP(C22,'WI Vs ASM'!$B$2:$D$1000,3,0)))</f>
        <v>93-Mgmt Offshore (OH)</v>
      </c>
      <c r="M22" s="11" t="str">
        <f>IF(ISERROR(VLOOKUP(C22,'WI Vs ASM'!$B$2:$I$1000,8,0)),0,(VLOOKUP(C22,'WI Vs ASM'!$B$2:$I$1000,8,0)))</f>
        <v>Vinodh</v>
      </c>
      <c r="N22" s="11" t="str">
        <f>IF(ISERROR(VLOOKUP(C22,'WI Vs ASM'!$B$2:$G$1000,6,0)),0,(VLOOKUP(C22,'WI Vs ASM'!$B$2:$G$1000,6,0)))</f>
        <v>FFIC Account Team</v>
      </c>
      <c r="O22" s="11" t="str">
        <f>IF(ISERROR(VLOOKUP(C22,'WI Vs ASM'!$B$2:$H$1000,7,0)),0,(VLOOKUP(C22,'WI Vs ASM'!$B$2:$H$1000,7,0)))</f>
        <v>FFIC Account Team</v>
      </c>
      <c r="P22" s="11" t="str">
        <f t="shared" si="1"/>
        <v>May-17</v>
      </c>
      <c r="Q22" s="11" t="str">
        <f t="shared" si="2"/>
        <v>Q2</v>
      </c>
      <c r="R22" s="11" t="str">
        <f>IF(ISERROR(VLOOKUP(C22,'WI Vs ASM'!$B$2:$J$1000,9,0)),0,(VLOOKUP(C22,'WI Vs ASM'!$B$2:$J$1000,9,0)))</f>
        <v>Manash M Dutta</v>
      </c>
      <c r="S22" s="11">
        <f>IF(ISERROR(VLOOKUP(C22,'WI Vs ASM'!$B$2:$K$1000,10,0)),0,(VLOOKUP(C22,'WI Vs ASM'!$B$2:$K$1000,10,0)))</f>
        <v>0</v>
      </c>
      <c r="T22" s="11">
        <f>IF(ISERROR(VLOOKUP(C22,'WI Vs ASM'!$B$2:$L$1000,11,0)),0,(VLOOKUP(C22,'WI Vs ASM'!$B$2:$L$1000,11,0)))</f>
        <v>0</v>
      </c>
      <c r="U22" s="11" t="e">
        <f t="shared" si="26"/>
        <v>#VALUE!</v>
      </c>
      <c r="V22" s="11" t="str">
        <f t="shared" si="3"/>
        <v>No</v>
      </c>
      <c r="W22" s="11" t="str">
        <f t="shared" si="4"/>
        <v>No</v>
      </c>
      <c r="X22" s="11" t="str">
        <f t="shared" si="5"/>
        <v>No</v>
      </c>
      <c r="Y22" s="11" t="str">
        <f t="shared" si="6"/>
        <v>No</v>
      </c>
      <c r="Z22" s="11" t="str">
        <f t="shared" si="7"/>
        <v>No</v>
      </c>
      <c r="AA22" s="11" t="str">
        <f t="shared" si="27"/>
        <v>No</v>
      </c>
      <c r="AB22" s="11">
        <f>IF(ISERROR(VLOOKUP(U22,'ITWR Dump'!$A$2:$Y$5000,24,0)),0,(VLOOKUP('ILC Report'!U22,'ITWR Dump'!$A$2:$Y$5000,24,0)))</f>
        <v>0</v>
      </c>
      <c r="AC22" s="11" t="str">
        <f t="shared" si="28"/>
        <v>No</v>
      </c>
      <c r="AD22" s="11" t="str">
        <f t="shared" si="29"/>
        <v/>
      </c>
      <c r="AE22" s="11">
        <f>IF(ISERROR(VLOOKUP(U22,'ITWR Dump'!$A$2:$Y$5000,13,0)),0,(VLOOKUP(U22,'ITWR Dump'!$A$2:$Y$5000,13,0)))</f>
        <v>0</v>
      </c>
      <c r="AF22" s="11">
        <f>IF(ISERROR(VLOOKUP(U22,'ITWR Dump'!$A$2:$Y$5000,11,0)),0,(VLOOKUP(U22,'ITWR Dump'!$A$2:$Y$5000,11,0)))</f>
        <v>0</v>
      </c>
      <c r="AG22" s="11">
        <f>IF(ISERROR(VLOOKUP(U22,'ITWR Dump'!$A$2:$Y$5000,2,0)),0,(VLOOKUP(U22,'ITWR Dump'!$A$2:$Y$5000,2,0)))</f>
        <v>0</v>
      </c>
      <c r="AH22" s="11">
        <f>IF(ISERROR(VLOOKUP(U22,'ITWR Dump'!$A$2:$Y$5000,14,0)),0,(VLOOKUP(U22,'ITWR Dump'!$A$2:$Y$5000,14,0)))</f>
        <v>0</v>
      </c>
      <c r="AI22" s="11" t="str">
        <f t="shared" si="30"/>
        <v>93-Mgmt Offshore (OH) Subcon</v>
      </c>
      <c r="AJ22" s="11" t="str">
        <f t="shared" si="31"/>
        <v>Offshore Subcon</v>
      </c>
      <c r="AK22" s="11" t="str">
        <f>IF(ISERROR(VLOOKUP(A22,'Team Data'!$C$2:$U$213,17,0)),0,(VLOOKUP(A22,'Team Data'!$C$2:$U$213,17,0)))</f>
        <v>PMO</v>
      </c>
      <c r="AL22" s="11" t="str">
        <f t="shared" si="32"/>
        <v>2017-04-24</v>
      </c>
      <c r="AM22" s="11">
        <f>IF(ISERROR(VLOOKUP(U22,'ITWR Dump'!$A$2:$Y$5000,16,0)),0,(VLOOKUP(U22,'ITWR Dump'!$A$2:$Y$5000,16,0)))</f>
        <v>0</v>
      </c>
      <c r="AN22" s="11">
        <f>IF(ISERROR(VLOOKUP(U22,'ITWR Dump'!$A$2:$Y$5000,18,0)),0,(VLOOKUP(U22,'ITWR Dump'!$A$2:$Y$5000,18,0)))</f>
        <v>0</v>
      </c>
      <c r="AO22" s="11">
        <f>IF(ISERROR(VLOOKUP(U22,'ITWR Dump'!$A$2:$Y$5000,25,0)),0,(VLOOKUP('ILC Report'!U22,'ITWR Dump'!$A$2:$Y$5000,25,0)))</f>
        <v>0</v>
      </c>
      <c r="AP22" s="11">
        <f t="shared" si="33"/>
        <v>0</v>
      </c>
      <c r="AQ22" s="26">
        <f t="shared" si="34"/>
        <v>0</v>
      </c>
      <c r="AR22" s="26">
        <f t="shared" si="35"/>
        <v>0</v>
      </c>
      <c r="AS22" s="26">
        <f t="shared" si="36"/>
        <v>0</v>
      </c>
      <c r="AT22" s="26">
        <f t="shared" si="37"/>
        <v>0</v>
      </c>
      <c r="AU22" s="26">
        <f t="shared" si="38"/>
        <v>0</v>
      </c>
      <c r="AV22" s="26">
        <f t="shared" si="39"/>
        <v>0</v>
      </c>
      <c r="AW22" s="11" t="s">
        <v>653</v>
      </c>
      <c r="AX22" s="11" t="str">
        <f>VLOOKUP(L22,Group!$A$2:$B$1000,2,0)</f>
        <v>Maintenance</v>
      </c>
      <c r="AY22" s="11">
        <f>IF(ISERROR(VLOOKUP(U22,'ITWR Dump'!$A$2:$Y$5000,15,0)),0,(VLOOKUP('ILC Report'!U22,'ITWR Dump'!$A$2:$Y$5000,15,0)))</f>
        <v>0</v>
      </c>
      <c r="AZ22" s="11" t="str">
        <f t="shared" si="40"/>
        <v>No</v>
      </c>
      <c r="BA22" s="11" t="str">
        <f t="shared" si="41"/>
        <v>BKI</v>
      </c>
      <c r="BB22" s="11" t="str">
        <f t="shared" si="42"/>
        <v>GM</v>
      </c>
      <c r="BC22" s="11" t="str">
        <f t="shared" si="43"/>
        <v>No</v>
      </c>
    </row>
    <row r="23" spans="1:55" x14ac:dyDescent="0.3">
      <c r="A23" s="11" t="s">
        <v>87</v>
      </c>
      <c r="B23" s="11" t="s">
        <v>1795</v>
      </c>
      <c r="C23" s="11" t="s">
        <v>593</v>
      </c>
      <c r="D23" s="11" t="s">
        <v>1794</v>
      </c>
      <c r="E23" s="38" t="s">
        <v>2904</v>
      </c>
      <c r="F23" s="11">
        <v>8</v>
      </c>
      <c r="G23" s="40" t="s">
        <v>218</v>
      </c>
      <c r="H23" s="11" t="str">
        <f t="shared" si="25"/>
        <v>Regular</v>
      </c>
      <c r="I23" s="11" t="str">
        <f t="shared" si="0"/>
        <v>INDIA</v>
      </c>
      <c r="J23" s="11" t="str">
        <f>IF(ISERROR(VLOOKUP(C23,'WI Vs ASM'!$B$2:$E$1000,4,0)),0,(VLOOKUP(C23,'WI Vs ASM'!$B$2:$E$1000,4,0)))</f>
        <v>Offshore</v>
      </c>
      <c r="K23" s="11" t="str">
        <f>IF(ISERROR(VLOOKUP(C23,'WI Vs ASM'!$B$2:$F$1000,5,0)),0,(VLOOKUP(C23,'WI Vs ASM'!$B$2:$F$1000,5,0)))</f>
        <v>09-NonBillable</v>
      </c>
      <c r="L23" s="11" t="str">
        <f>IF(ISERROR(VLOOKUP(C23,'WI Vs ASM'!$B$2:$D$1000,3,0)),0,(VLOOKUP(C23,'WI Vs ASM'!$B$2:$D$1000,3,0)))</f>
        <v>93-Mgmt Offshore (OH)</v>
      </c>
      <c r="M23" s="11" t="str">
        <f>IF(ISERROR(VLOOKUP(C23,'WI Vs ASM'!$B$2:$I$1000,8,0)),0,(VLOOKUP(C23,'WI Vs ASM'!$B$2:$I$1000,8,0)))</f>
        <v>Vinodh</v>
      </c>
      <c r="N23" s="11" t="str">
        <f>IF(ISERROR(VLOOKUP(C23,'WI Vs ASM'!$B$2:$G$1000,6,0)),0,(VLOOKUP(C23,'WI Vs ASM'!$B$2:$G$1000,6,0)))</f>
        <v>FFIC Account Team</v>
      </c>
      <c r="O23" s="11" t="str">
        <f>IF(ISERROR(VLOOKUP(C23,'WI Vs ASM'!$B$2:$H$1000,7,0)),0,(VLOOKUP(C23,'WI Vs ASM'!$B$2:$H$1000,7,0)))</f>
        <v>FFIC Account Team</v>
      </c>
      <c r="P23" s="11" t="str">
        <f t="shared" si="1"/>
        <v>May-17</v>
      </c>
      <c r="Q23" s="11" t="str">
        <f t="shared" si="2"/>
        <v>Q2</v>
      </c>
      <c r="R23" s="11" t="str">
        <f>IF(ISERROR(VLOOKUP(C23,'WI Vs ASM'!$B$2:$J$1000,9,0)),0,(VLOOKUP(C23,'WI Vs ASM'!$B$2:$J$1000,9,0)))</f>
        <v>Manash M Dutta</v>
      </c>
      <c r="S23" s="11">
        <f>IF(ISERROR(VLOOKUP(C23,'WI Vs ASM'!$B$2:$K$1000,10,0)),0,(VLOOKUP(C23,'WI Vs ASM'!$B$2:$K$1000,10,0)))</f>
        <v>0</v>
      </c>
      <c r="T23" s="11">
        <f>IF(ISERROR(VLOOKUP(C23,'WI Vs ASM'!$B$2:$L$1000,11,0)),0,(VLOOKUP(C23,'WI Vs ASM'!$B$2:$L$1000,11,0)))</f>
        <v>0</v>
      </c>
      <c r="U23" s="11" t="e">
        <f t="shared" si="26"/>
        <v>#VALUE!</v>
      </c>
      <c r="V23" s="11" t="str">
        <f t="shared" si="3"/>
        <v>No</v>
      </c>
      <c r="W23" s="11" t="str">
        <f t="shared" si="4"/>
        <v>No</v>
      </c>
      <c r="X23" s="11" t="str">
        <f t="shared" si="5"/>
        <v>No</v>
      </c>
      <c r="Y23" s="11" t="str">
        <f t="shared" si="6"/>
        <v>No</v>
      </c>
      <c r="Z23" s="11" t="str">
        <f t="shared" si="7"/>
        <v>No</v>
      </c>
      <c r="AA23" s="11" t="str">
        <f t="shared" si="27"/>
        <v>No</v>
      </c>
      <c r="AB23" s="11">
        <f>IF(ISERROR(VLOOKUP(U23,'ITWR Dump'!$A$2:$Y$5000,24,0)),0,(VLOOKUP('ILC Report'!U23,'ITWR Dump'!$A$2:$Y$5000,24,0)))</f>
        <v>0</v>
      </c>
      <c r="AC23" s="11" t="str">
        <f t="shared" si="28"/>
        <v>No</v>
      </c>
      <c r="AD23" s="11" t="str">
        <f t="shared" si="29"/>
        <v/>
      </c>
      <c r="AE23" s="11">
        <f>IF(ISERROR(VLOOKUP(U23,'ITWR Dump'!$A$2:$Y$5000,13,0)),0,(VLOOKUP(U23,'ITWR Dump'!$A$2:$Y$5000,13,0)))</f>
        <v>0</v>
      </c>
      <c r="AF23" s="11">
        <f>IF(ISERROR(VLOOKUP(U23,'ITWR Dump'!$A$2:$Y$5000,11,0)),0,(VLOOKUP(U23,'ITWR Dump'!$A$2:$Y$5000,11,0)))</f>
        <v>0</v>
      </c>
      <c r="AG23" s="11">
        <f>IF(ISERROR(VLOOKUP(U23,'ITWR Dump'!$A$2:$Y$5000,2,0)),0,(VLOOKUP(U23,'ITWR Dump'!$A$2:$Y$5000,2,0)))</f>
        <v>0</v>
      </c>
      <c r="AH23" s="11">
        <f>IF(ISERROR(VLOOKUP(U23,'ITWR Dump'!$A$2:$Y$5000,14,0)),0,(VLOOKUP(U23,'ITWR Dump'!$A$2:$Y$5000,14,0)))</f>
        <v>0</v>
      </c>
      <c r="AI23" s="11" t="str">
        <f t="shared" si="30"/>
        <v>93-Mgmt Offshore (OH) Subcon</v>
      </c>
      <c r="AJ23" s="11" t="str">
        <f t="shared" si="31"/>
        <v>Offshore Subcon</v>
      </c>
      <c r="AK23" s="11" t="str">
        <f>IF(ISERROR(VLOOKUP(A23,'Team Data'!$C$2:$U$213,17,0)),0,(VLOOKUP(A23,'Team Data'!$C$2:$U$213,17,0)))</f>
        <v>PMO</v>
      </c>
      <c r="AL23" s="11" t="str">
        <f t="shared" si="32"/>
        <v>2017-04-24</v>
      </c>
      <c r="AM23" s="11">
        <f>IF(ISERROR(VLOOKUP(U23,'ITWR Dump'!$A$2:$Y$5000,16,0)),0,(VLOOKUP(U23,'ITWR Dump'!$A$2:$Y$5000,16,0)))</f>
        <v>0</v>
      </c>
      <c r="AN23" s="11">
        <f>IF(ISERROR(VLOOKUP(U23,'ITWR Dump'!$A$2:$Y$5000,18,0)),0,(VLOOKUP(U23,'ITWR Dump'!$A$2:$Y$5000,18,0)))</f>
        <v>0</v>
      </c>
      <c r="AO23" s="11">
        <f>IF(ISERROR(VLOOKUP(U23,'ITWR Dump'!$A$2:$Y$5000,25,0)),0,(VLOOKUP('ILC Report'!U23,'ITWR Dump'!$A$2:$Y$5000,25,0)))</f>
        <v>0</v>
      </c>
      <c r="AP23" s="11">
        <f t="shared" si="33"/>
        <v>0</v>
      </c>
      <c r="AQ23" s="26">
        <f t="shared" si="34"/>
        <v>0</v>
      </c>
      <c r="AR23" s="26">
        <f t="shared" si="35"/>
        <v>0</v>
      </c>
      <c r="AS23" s="26">
        <f t="shared" si="36"/>
        <v>0</v>
      </c>
      <c r="AT23" s="26">
        <f t="shared" si="37"/>
        <v>0</v>
      </c>
      <c r="AU23" s="26">
        <f t="shared" si="38"/>
        <v>0</v>
      </c>
      <c r="AV23" s="26">
        <f t="shared" si="39"/>
        <v>0</v>
      </c>
      <c r="AW23" s="11" t="s">
        <v>653</v>
      </c>
      <c r="AX23" s="11" t="str">
        <f>VLOOKUP(L23,Group!$A$2:$B$1000,2,0)</f>
        <v>Maintenance</v>
      </c>
      <c r="AY23" s="11">
        <f>IF(ISERROR(VLOOKUP(U23,'ITWR Dump'!$A$2:$Y$5000,15,0)),0,(VLOOKUP('ILC Report'!U23,'ITWR Dump'!$A$2:$Y$5000,15,0)))</f>
        <v>0</v>
      </c>
      <c r="AZ23" s="11" t="str">
        <f t="shared" si="40"/>
        <v>No</v>
      </c>
      <c r="BA23" s="11" t="str">
        <f t="shared" si="41"/>
        <v>BKI</v>
      </c>
      <c r="BB23" s="11" t="str">
        <f t="shared" si="42"/>
        <v>GM</v>
      </c>
      <c r="BC23" s="11" t="str">
        <f t="shared" si="43"/>
        <v>No</v>
      </c>
    </row>
    <row r="24" spans="1:55" x14ac:dyDescent="0.3">
      <c r="A24" s="11" t="s">
        <v>87</v>
      </c>
      <c r="B24" s="11" t="s">
        <v>1795</v>
      </c>
      <c r="C24" s="11" t="s">
        <v>593</v>
      </c>
      <c r="D24" s="11" t="s">
        <v>1794</v>
      </c>
      <c r="E24" s="38" t="s">
        <v>2904</v>
      </c>
      <c r="F24" s="11">
        <v>32</v>
      </c>
      <c r="G24" s="40" t="s">
        <v>2900</v>
      </c>
      <c r="H24" s="11" t="str">
        <f t="shared" si="25"/>
        <v>Shift</v>
      </c>
      <c r="I24" s="11" t="str">
        <f t="shared" si="0"/>
        <v>INDIA</v>
      </c>
      <c r="J24" s="11" t="str">
        <f>IF(ISERROR(VLOOKUP(C24,'WI Vs ASM'!$B$2:$E$1000,4,0)),0,(VLOOKUP(C24,'WI Vs ASM'!$B$2:$E$1000,4,0)))</f>
        <v>Offshore</v>
      </c>
      <c r="K24" s="11" t="str">
        <f>IF(ISERROR(VLOOKUP(C24,'WI Vs ASM'!$B$2:$F$1000,5,0)),0,(VLOOKUP(C24,'WI Vs ASM'!$B$2:$F$1000,5,0)))</f>
        <v>09-NonBillable</v>
      </c>
      <c r="L24" s="11" t="str">
        <f>IF(ISERROR(VLOOKUP(C24,'WI Vs ASM'!$B$2:$D$1000,3,0)),0,(VLOOKUP(C24,'WI Vs ASM'!$B$2:$D$1000,3,0)))</f>
        <v>93-Mgmt Offshore (OH)</v>
      </c>
      <c r="M24" s="11" t="str">
        <f>IF(ISERROR(VLOOKUP(C24,'WI Vs ASM'!$B$2:$I$1000,8,0)),0,(VLOOKUP(C24,'WI Vs ASM'!$B$2:$I$1000,8,0)))</f>
        <v>Vinodh</v>
      </c>
      <c r="N24" s="11" t="str">
        <f>IF(ISERROR(VLOOKUP(C24,'WI Vs ASM'!$B$2:$G$1000,6,0)),0,(VLOOKUP(C24,'WI Vs ASM'!$B$2:$G$1000,6,0)))</f>
        <v>FFIC Account Team</v>
      </c>
      <c r="O24" s="11" t="str">
        <f>IF(ISERROR(VLOOKUP(C24,'WI Vs ASM'!$B$2:$H$1000,7,0)),0,(VLOOKUP(C24,'WI Vs ASM'!$B$2:$H$1000,7,0)))</f>
        <v>FFIC Account Team</v>
      </c>
      <c r="P24" s="11" t="str">
        <f t="shared" si="1"/>
        <v>May-17</v>
      </c>
      <c r="Q24" s="11" t="str">
        <f t="shared" si="2"/>
        <v>Q2</v>
      </c>
      <c r="R24" s="11" t="str">
        <f>IF(ISERROR(VLOOKUP(C24,'WI Vs ASM'!$B$2:$J$1000,9,0)),0,(VLOOKUP(C24,'WI Vs ASM'!$B$2:$J$1000,9,0)))</f>
        <v>Manash M Dutta</v>
      </c>
      <c r="S24" s="11">
        <f>IF(ISERROR(VLOOKUP(C24,'WI Vs ASM'!$B$2:$K$1000,10,0)),0,(VLOOKUP(C24,'WI Vs ASM'!$B$2:$K$1000,10,0)))</f>
        <v>0</v>
      </c>
      <c r="T24" s="11">
        <f>IF(ISERROR(VLOOKUP(C24,'WI Vs ASM'!$B$2:$L$1000,11,0)),0,(VLOOKUP(C24,'WI Vs ASM'!$B$2:$L$1000,11,0)))</f>
        <v>0</v>
      </c>
      <c r="U24" s="11" t="e">
        <f t="shared" si="26"/>
        <v>#VALUE!</v>
      </c>
      <c r="V24" s="11" t="str">
        <f t="shared" si="3"/>
        <v>No</v>
      </c>
      <c r="W24" s="11" t="str">
        <f t="shared" si="4"/>
        <v>No</v>
      </c>
      <c r="X24" s="11" t="str">
        <f t="shared" si="5"/>
        <v>No</v>
      </c>
      <c r="Y24" s="11" t="str">
        <f t="shared" si="6"/>
        <v>No</v>
      </c>
      <c r="Z24" s="11" t="str">
        <f t="shared" si="7"/>
        <v>No</v>
      </c>
      <c r="AA24" s="11" t="str">
        <f t="shared" si="27"/>
        <v>No</v>
      </c>
      <c r="AB24" s="11">
        <f>IF(ISERROR(VLOOKUP(U24,'ITWR Dump'!$A$2:$Y$5000,24,0)),0,(VLOOKUP('ILC Report'!U24,'ITWR Dump'!$A$2:$Y$5000,24,0)))</f>
        <v>0</v>
      </c>
      <c r="AC24" s="11" t="str">
        <f t="shared" si="28"/>
        <v>No</v>
      </c>
      <c r="AD24" s="11" t="str">
        <f t="shared" si="29"/>
        <v/>
      </c>
      <c r="AE24" s="11">
        <f>IF(ISERROR(VLOOKUP(U24,'ITWR Dump'!$A$2:$Y$5000,13,0)),0,(VLOOKUP(U24,'ITWR Dump'!$A$2:$Y$5000,13,0)))</f>
        <v>0</v>
      </c>
      <c r="AF24" s="11">
        <f>IF(ISERROR(VLOOKUP(U24,'ITWR Dump'!$A$2:$Y$5000,11,0)),0,(VLOOKUP(U24,'ITWR Dump'!$A$2:$Y$5000,11,0)))</f>
        <v>0</v>
      </c>
      <c r="AG24" s="11">
        <f>IF(ISERROR(VLOOKUP(U24,'ITWR Dump'!$A$2:$Y$5000,2,0)),0,(VLOOKUP(U24,'ITWR Dump'!$A$2:$Y$5000,2,0)))</f>
        <v>0</v>
      </c>
      <c r="AH24" s="11">
        <f>IF(ISERROR(VLOOKUP(U24,'ITWR Dump'!$A$2:$Y$5000,14,0)),0,(VLOOKUP(U24,'ITWR Dump'!$A$2:$Y$5000,14,0)))</f>
        <v>0</v>
      </c>
      <c r="AI24" s="11" t="str">
        <f t="shared" si="30"/>
        <v>93-Mgmt Offshore (OH) Subcon</v>
      </c>
      <c r="AJ24" s="11" t="str">
        <f t="shared" si="31"/>
        <v>Offshore Subcon</v>
      </c>
      <c r="AK24" s="11" t="str">
        <f>IF(ISERROR(VLOOKUP(A24,'Team Data'!$C$2:$U$213,17,0)),0,(VLOOKUP(A24,'Team Data'!$C$2:$U$213,17,0)))</f>
        <v>PMO</v>
      </c>
      <c r="AL24" s="11" t="str">
        <f t="shared" si="32"/>
        <v>2017-04-24</v>
      </c>
      <c r="AM24" s="11">
        <f>IF(ISERROR(VLOOKUP(U24,'ITWR Dump'!$A$2:$Y$5000,16,0)),0,(VLOOKUP(U24,'ITWR Dump'!$A$2:$Y$5000,16,0)))</f>
        <v>0</v>
      </c>
      <c r="AN24" s="11">
        <f>IF(ISERROR(VLOOKUP(U24,'ITWR Dump'!$A$2:$Y$5000,18,0)),0,(VLOOKUP(U24,'ITWR Dump'!$A$2:$Y$5000,18,0)))</f>
        <v>0</v>
      </c>
      <c r="AO24" s="11">
        <f>IF(ISERROR(VLOOKUP(U24,'ITWR Dump'!$A$2:$Y$5000,25,0)),0,(VLOOKUP('ILC Report'!U24,'ITWR Dump'!$A$2:$Y$5000,25,0)))</f>
        <v>0</v>
      </c>
      <c r="AP24" s="11">
        <f t="shared" si="33"/>
        <v>0</v>
      </c>
      <c r="AQ24" s="26">
        <f t="shared" si="34"/>
        <v>0</v>
      </c>
      <c r="AR24" s="26">
        <f t="shared" si="35"/>
        <v>0</v>
      </c>
      <c r="AS24" s="26">
        <f t="shared" si="36"/>
        <v>0</v>
      </c>
      <c r="AT24" s="26">
        <f t="shared" si="37"/>
        <v>0</v>
      </c>
      <c r="AU24" s="26">
        <f t="shared" si="38"/>
        <v>0</v>
      </c>
      <c r="AV24" s="26">
        <f t="shared" si="39"/>
        <v>0</v>
      </c>
      <c r="AW24" s="11" t="s">
        <v>653</v>
      </c>
      <c r="AX24" s="11" t="str">
        <f>VLOOKUP(L24,Group!$A$2:$B$1000,2,0)</f>
        <v>Maintenance</v>
      </c>
      <c r="AY24" s="11">
        <f>IF(ISERROR(VLOOKUP(U24,'ITWR Dump'!$A$2:$Y$5000,15,0)),0,(VLOOKUP('ILC Report'!U24,'ITWR Dump'!$A$2:$Y$5000,15,0)))</f>
        <v>0</v>
      </c>
      <c r="AZ24" s="11" t="str">
        <f t="shared" si="40"/>
        <v>No</v>
      </c>
      <c r="BA24" s="11" t="str">
        <f t="shared" si="41"/>
        <v>BKI</v>
      </c>
      <c r="BB24" s="11" t="str">
        <f t="shared" si="42"/>
        <v>GM</v>
      </c>
      <c r="BC24" s="11" t="str">
        <f t="shared" si="43"/>
        <v>No</v>
      </c>
    </row>
    <row r="25" spans="1:55" x14ac:dyDescent="0.3">
      <c r="A25" s="11" t="s">
        <v>90</v>
      </c>
      <c r="B25" s="11" t="s">
        <v>1796</v>
      </c>
      <c r="C25" s="11" t="s">
        <v>558</v>
      </c>
      <c r="D25" s="11" t="s">
        <v>1919</v>
      </c>
      <c r="E25" s="38" t="s">
        <v>652</v>
      </c>
      <c r="F25" s="11">
        <v>18</v>
      </c>
      <c r="G25" s="40" t="s">
        <v>218</v>
      </c>
      <c r="H25" s="11" t="str">
        <f t="shared" si="25"/>
        <v>Regular</v>
      </c>
      <c r="I25" s="11" t="str">
        <f t="shared" si="0"/>
        <v>INDIA</v>
      </c>
      <c r="J25" s="11" t="str">
        <f>IF(ISERROR(VLOOKUP(C25,'WI Vs ASM'!$B$2:$E$1000,4,0)),0,(VLOOKUP(C25,'WI Vs ASM'!$B$2:$E$1000,4,0)))</f>
        <v>Offshore</v>
      </c>
      <c r="K25" s="11" t="str">
        <f>IF(ISERROR(VLOOKUP(C25,'WI Vs ASM'!$B$2:$F$1000,5,0)),0,(VLOOKUP(C25,'WI Vs ASM'!$B$2:$F$1000,5,0)))</f>
        <v>02-Variable Billable</v>
      </c>
      <c r="L25" s="11" t="str">
        <f>IF(ISERROR(VLOOKUP(C25,'WI Vs ASM'!$B$2:$D$1000,3,0)),0,(VLOOKUP(C25,'WI Vs ASM'!$B$2:$D$1000,3,0)))</f>
        <v>78-Landed BA-SE Offshore</v>
      </c>
      <c r="M25" s="11" t="str">
        <f>IF(ISERROR(VLOOKUP(C25,'WI Vs ASM'!$B$2:$I$1000,8,0)),0,(VLOOKUP(C25,'WI Vs ASM'!$B$2:$I$1000,8,0)))</f>
        <v>Rahul Soman</v>
      </c>
      <c r="N25" s="11" t="str">
        <f>IF(ISERROR(VLOOKUP(C25,'WI Vs ASM'!$B$2:$G$1000,6,0)),0,(VLOOKUP(C25,'WI Vs ASM'!$B$2:$G$1000,6,0)))</f>
        <v>CIS</v>
      </c>
      <c r="O25" s="11" t="str">
        <f>IF(ISERROR(VLOOKUP(C25,'WI Vs ASM'!$B$2:$H$1000,7,0)),0,(VLOOKUP(C25,'WI Vs ASM'!$B$2:$H$1000,7,0)))</f>
        <v>CIS</v>
      </c>
      <c r="P25" s="11" t="str">
        <f t="shared" si="1"/>
        <v>Apr-17</v>
      </c>
      <c r="Q25" s="11" t="str">
        <f t="shared" si="2"/>
        <v>Q2</v>
      </c>
      <c r="R25" s="11" t="str">
        <f>IF(ISERROR(VLOOKUP(C25,'WI Vs ASM'!$B$2:$J$1000,9,0)),0,(VLOOKUP(C25,'WI Vs ASM'!$B$2:$J$1000,9,0)))</f>
        <v>Jyothi Pai</v>
      </c>
      <c r="S25" s="11" t="str">
        <f>IF(ISERROR(VLOOKUP(C25,'WI Vs ASM'!$B$2:$K$1000,10,0)),0,(VLOOKUP(C25,'WI Vs ASM'!$B$2:$K$1000,10,0)))</f>
        <v>Steve J Sorensen</v>
      </c>
      <c r="T25" s="11" t="str">
        <f>IF(ISERROR(VLOOKUP(C25,'WI Vs ASM'!$B$2:$L$1000,11,0)),0,(VLOOKUP(C25,'WI Vs ASM'!$B$2:$L$1000,11,0)))</f>
        <v>Sreekala Balasubramanian</v>
      </c>
      <c r="U25" s="11" t="e">
        <f t="shared" si="26"/>
        <v>#VALUE!</v>
      </c>
      <c r="V25" s="11" t="str">
        <f t="shared" si="3"/>
        <v>No</v>
      </c>
      <c r="W25" s="11" t="str">
        <f t="shared" si="4"/>
        <v>Yes</v>
      </c>
      <c r="X25" s="11" t="str">
        <f t="shared" si="5"/>
        <v>Yes</v>
      </c>
      <c r="Y25" s="11" t="str">
        <f t="shared" si="6"/>
        <v>No</v>
      </c>
      <c r="Z25" s="11" t="str">
        <f t="shared" si="7"/>
        <v>No</v>
      </c>
      <c r="AA25" s="11" t="str">
        <f t="shared" si="27"/>
        <v>No</v>
      </c>
      <c r="AB25" s="11">
        <f>IF(ISERROR(VLOOKUP(U25,'ITWR Dump'!$A$2:$Y$5000,24,0)),0,(VLOOKUP('ILC Report'!U25,'ITWR Dump'!$A$2:$Y$5000,24,0)))</f>
        <v>0</v>
      </c>
      <c r="AC25" s="11" t="str">
        <f t="shared" si="28"/>
        <v>Yes</v>
      </c>
      <c r="AD25" s="11" t="str">
        <f t="shared" si="29"/>
        <v>BASE/Staff Aug</v>
      </c>
      <c r="AE25" s="11">
        <f>IF(ISERROR(VLOOKUP(U25,'ITWR Dump'!$A$2:$Y$5000,13,0)),0,(VLOOKUP(U25,'ITWR Dump'!$A$2:$Y$5000,13,0)))</f>
        <v>0</v>
      </c>
      <c r="AF25" s="11">
        <f>IF(ISERROR(VLOOKUP(U25,'ITWR Dump'!$A$2:$Y$5000,11,0)),0,(VLOOKUP(U25,'ITWR Dump'!$A$2:$Y$5000,11,0)))</f>
        <v>0</v>
      </c>
      <c r="AG25" s="11">
        <f>IF(ISERROR(VLOOKUP(U25,'ITWR Dump'!$A$2:$Y$5000,2,0)),0,(VLOOKUP(U25,'ITWR Dump'!$A$2:$Y$5000,2,0)))</f>
        <v>0</v>
      </c>
      <c r="AH25" s="11">
        <f>IF(ISERROR(VLOOKUP(U25,'ITWR Dump'!$A$2:$Y$5000,14,0)),0,(VLOOKUP(U25,'ITWR Dump'!$A$2:$Y$5000,14,0)))</f>
        <v>0</v>
      </c>
      <c r="AI25" s="11" t="str">
        <f t="shared" si="30"/>
        <v>78-Landed BA-SE Offshore Subcon</v>
      </c>
      <c r="AJ25" s="11" t="str">
        <f t="shared" si="31"/>
        <v>Offshore Subcon</v>
      </c>
      <c r="AK25" s="11" t="str">
        <f>IF(ISERROR(VLOOKUP(A25,'Team Data'!$C$2:$U$213,17,0)),0,(VLOOKUP(A25,'Team Data'!$C$2:$U$213,17,0)))</f>
        <v>IMS and FN</v>
      </c>
      <c r="AL25" s="11" t="str">
        <f t="shared" si="32"/>
        <v>2017-04-24</v>
      </c>
      <c r="AM25" s="11">
        <f>IF(ISERROR(VLOOKUP(U25,'ITWR Dump'!$A$2:$Y$5000,16,0)),0,(VLOOKUP(U25,'ITWR Dump'!$A$2:$Y$5000,16,0)))</f>
        <v>0</v>
      </c>
      <c r="AN25" s="11">
        <f>IF(ISERROR(VLOOKUP(U25,'ITWR Dump'!$A$2:$Y$5000,18,0)),0,(VLOOKUP(U25,'ITWR Dump'!$A$2:$Y$5000,18,0)))</f>
        <v>0</v>
      </c>
      <c r="AO25" s="11">
        <f>IF(ISERROR(VLOOKUP(U25,'ITWR Dump'!$A$2:$Y$5000,25,0)),0,(VLOOKUP('ILC Report'!U25,'ITWR Dump'!$A$2:$Y$5000,25,0)))</f>
        <v>0</v>
      </c>
      <c r="AP25" s="11">
        <f t="shared" si="33"/>
        <v>0</v>
      </c>
      <c r="AQ25" s="26">
        <f t="shared" si="34"/>
        <v>0</v>
      </c>
      <c r="AR25" s="26">
        <f t="shared" si="35"/>
        <v>0</v>
      </c>
      <c r="AS25" s="26">
        <f t="shared" si="36"/>
        <v>0</v>
      </c>
      <c r="AT25" s="26">
        <f t="shared" si="37"/>
        <v>0</v>
      </c>
      <c r="AU25" s="26">
        <f t="shared" si="38"/>
        <v>0</v>
      </c>
      <c r="AV25" s="26">
        <f t="shared" si="39"/>
        <v>0</v>
      </c>
      <c r="AW25" s="11" t="s">
        <v>653</v>
      </c>
      <c r="AX25" s="11" t="str">
        <f>VLOOKUP(L25,Group!$A$2:$B$1000,2,0)</f>
        <v>Enhancement</v>
      </c>
      <c r="AY25" s="11">
        <f>IF(ISERROR(VLOOKUP(U25,'ITWR Dump'!$A$2:$Y$5000,15,0)),0,(VLOOKUP('ILC Report'!U25,'ITWR Dump'!$A$2:$Y$5000,15,0)))</f>
        <v>0</v>
      </c>
      <c r="AZ25" s="11" t="str">
        <f t="shared" si="40"/>
        <v>No</v>
      </c>
      <c r="BA25" s="11" t="str">
        <f t="shared" si="41"/>
        <v>BKI</v>
      </c>
      <c r="BB25" s="11" t="str">
        <f t="shared" si="42"/>
        <v>LB</v>
      </c>
      <c r="BC25" s="11" t="str">
        <f t="shared" si="43"/>
        <v>No</v>
      </c>
    </row>
    <row r="26" spans="1:55" x14ac:dyDescent="0.3">
      <c r="A26" s="11" t="s">
        <v>90</v>
      </c>
      <c r="B26" s="11" t="s">
        <v>1796</v>
      </c>
      <c r="C26" s="11" t="s">
        <v>558</v>
      </c>
      <c r="D26" s="11" t="s">
        <v>1919</v>
      </c>
      <c r="E26" s="38" t="s">
        <v>652</v>
      </c>
      <c r="F26" s="11">
        <v>27</v>
      </c>
      <c r="G26" s="40" t="s">
        <v>2900</v>
      </c>
      <c r="H26" s="11" t="str">
        <f t="shared" si="25"/>
        <v>Shift</v>
      </c>
      <c r="I26" s="11" t="str">
        <f t="shared" si="0"/>
        <v>INDIA</v>
      </c>
      <c r="J26" s="11" t="str">
        <f>IF(ISERROR(VLOOKUP(C26,'WI Vs ASM'!$B$2:$E$1000,4,0)),0,(VLOOKUP(C26,'WI Vs ASM'!$B$2:$E$1000,4,0)))</f>
        <v>Offshore</v>
      </c>
      <c r="K26" s="11" t="str">
        <f>IF(ISERROR(VLOOKUP(C26,'WI Vs ASM'!$B$2:$F$1000,5,0)),0,(VLOOKUP(C26,'WI Vs ASM'!$B$2:$F$1000,5,0)))</f>
        <v>02-Variable Billable</v>
      </c>
      <c r="L26" s="11" t="str">
        <f>IF(ISERROR(VLOOKUP(C26,'WI Vs ASM'!$B$2:$D$1000,3,0)),0,(VLOOKUP(C26,'WI Vs ASM'!$B$2:$D$1000,3,0)))</f>
        <v>78-Landed BA-SE Offshore</v>
      </c>
      <c r="M26" s="11" t="str">
        <f>IF(ISERROR(VLOOKUP(C26,'WI Vs ASM'!$B$2:$I$1000,8,0)),0,(VLOOKUP(C26,'WI Vs ASM'!$B$2:$I$1000,8,0)))</f>
        <v>Rahul Soman</v>
      </c>
      <c r="N26" s="11" t="str">
        <f>IF(ISERROR(VLOOKUP(C26,'WI Vs ASM'!$B$2:$G$1000,6,0)),0,(VLOOKUP(C26,'WI Vs ASM'!$B$2:$G$1000,6,0)))</f>
        <v>CIS</v>
      </c>
      <c r="O26" s="11" t="str">
        <f>IF(ISERROR(VLOOKUP(C26,'WI Vs ASM'!$B$2:$H$1000,7,0)),0,(VLOOKUP(C26,'WI Vs ASM'!$B$2:$H$1000,7,0)))</f>
        <v>CIS</v>
      </c>
      <c r="P26" s="11" t="str">
        <f t="shared" si="1"/>
        <v>Apr-17</v>
      </c>
      <c r="Q26" s="11" t="str">
        <f t="shared" si="2"/>
        <v>Q2</v>
      </c>
      <c r="R26" s="11" t="str">
        <f>IF(ISERROR(VLOOKUP(C26,'WI Vs ASM'!$B$2:$J$1000,9,0)),0,(VLOOKUP(C26,'WI Vs ASM'!$B$2:$J$1000,9,0)))</f>
        <v>Jyothi Pai</v>
      </c>
      <c r="S26" s="11" t="str">
        <f>IF(ISERROR(VLOOKUP(C26,'WI Vs ASM'!$B$2:$K$1000,10,0)),0,(VLOOKUP(C26,'WI Vs ASM'!$B$2:$K$1000,10,0)))</f>
        <v>Steve J Sorensen</v>
      </c>
      <c r="T26" s="11" t="str">
        <f>IF(ISERROR(VLOOKUP(C26,'WI Vs ASM'!$B$2:$L$1000,11,0)),0,(VLOOKUP(C26,'WI Vs ASM'!$B$2:$L$1000,11,0)))</f>
        <v>Sreekala Balasubramanian</v>
      </c>
      <c r="U26" s="11" t="e">
        <f t="shared" si="26"/>
        <v>#VALUE!</v>
      </c>
      <c r="V26" s="11" t="str">
        <f t="shared" si="3"/>
        <v>No</v>
      </c>
      <c r="W26" s="11" t="str">
        <f t="shared" si="4"/>
        <v>Yes</v>
      </c>
      <c r="X26" s="11" t="str">
        <f t="shared" si="5"/>
        <v>Yes</v>
      </c>
      <c r="Y26" s="11" t="str">
        <f t="shared" si="6"/>
        <v>No</v>
      </c>
      <c r="Z26" s="11" t="str">
        <f t="shared" si="7"/>
        <v>No</v>
      </c>
      <c r="AA26" s="11" t="str">
        <f t="shared" si="27"/>
        <v>No</v>
      </c>
      <c r="AB26" s="11">
        <f>IF(ISERROR(VLOOKUP(U26,'ITWR Dump'!$A$2:$Y$5000,24,0)),0,(VLOOKUP('ILC Report'!U26,'ITWR Dump'!$A$2:$Y$5000,24,0)))</f>
        <v>0</v>
      </c>
      <c r="AC26" s="11" t="str">
        <f t="shared" si="28"/>
        <v>Yes</v>
      </c>
      <c r="AD26" s="11" t="str">
        <f t="shared" si="29"/>
        <v>BASE/Staff Aug</v>
      </c>
      <c r="AE26" s="11">
        <f>IF(ISERROR(VLOOKUP(U26,'ITWR Dump'!$A$2:$Y$5000,13,0)),0,(VLOOKUP(U26,'ITWR Dump'!$A$2:$Y$5000,13,0)))</f>
        <v>0</v>
      </c>
      <c r="AF26" s="11">
        <f>IF(ISERROR(VLOOKUP(U26,'ITWR Dump'!$A$2:$Y$5000,11,0)),0,(VLOOKUP(U26,'ITWR Dump'!$A$2:$Y$5000,11,0)))</f>
        <v>0</v>
      </c>
      <c r="AG26" s="11">
        <f>IF(ISERROR(VLOOKUP(U26,'ITWR Dump'!$A$2:$Y$5000,2,0)),0,(VLOOKUP(U26,'ITWR Dump'!$A$2:$Y$5000,2,0)))</f>
        <v>0</v>
      </c>
      <c r="AH26" s="11">
        <f>IF(ISERROR(VLOOKUP(U26,'ITWR Dump'!$A$2:$Y$5000,14,0)),0,(VLOOKUP(U26,'ITWR Dump'!$A$2:$Y$5000,14,0)))</f>
        <v>0</v>
      </c>
      <c r="AI26" s="11" t="str">
        <f t="shared" si="30"/>
        <v>78-Landed BA-SE Offshore Subcon</v>
      </c>
      <c r="AJ26" s="11" t="str">
        <f t="shared" si="31"/>
        <v>Offshore Subcon</v>
      </c>
      <c r="AK26" s="11" t="str">
        <f>IF(ISERROR(VLOOKUP(A26,'Team Data'!$C$2:$U$213,17,0)),0,(VLOOKUP(A26,'Team Data'!$C$2:$U$213,17,0)))</f>
        <v>IMS and FN</v>
      </c>
      <c r="AL26" s="11" t="str">
        <f t="shared" si="32"/>
        <v>2017-04-24</v>
      </c>
      <c r="AM26" s="11">
        <f>IF(ISERROR(VLOOKUP(U26,'ITWR Dump'!$A$2:$Y$5000,16,0)),0,(VLOOKUP(U26,'ITWR Dump'!$A$2:$Y$5000,16,0)))</f>
        <v>0</v>
      </c>
      <c r="AN26" s="11">
        <f>IF(ISERROR(VLOOKUP(U26,'ITWR Dump'!$A$2:$Y$5000,18,0)),0,(VLOOKUP(U26,'ITWR Dump'!$A$2:$Y$5000,18,0)))</f>
        <v>0</v>
      </c>
      <c r="AO26" s="11">
        <f>IF(ISERROR(VLOOKUP(U26,'ITWR Dump'!$A$2:$Y$5000,25,0)),0,(VLOOKUP('ILC Report'!U26,'ITWR Dump'!$A$2:$Y$5000,25,0)))</f>
        <v>0</v>
      </c>
      <c r="AP26" s="11">
        <f t="shared" si="33"/>
        <v>0</v>
      </c>
      <c r="AQ26" s="26">
        <f t="shared" si="34"/>
        <v>0</v>
      </c>
      <c r="AR26" s="26">
        <f t="shared" si="35"/>
        <v>0</v>
      </c>
      <c r="AS26" s="26">
        <f t="shared" si="36"/>
        <v>0</v>
      </c>
      <c r="AT26" s="26">
        <f t="shared" si="37"/>
        <v>0</v>
      </c>
      <c r="AU26" s="26">
        <f t="shared" si="38"/>
        <v>0</v>
      </c>
      <c r="AV26" s="26">
        <f t="shared" si="39"/>
        <v>0</v>
      </c>
      <c r="AW26" s="11" t="s">
        <v>653</v>
      </c>
      <c r="AX26" s="11" t="str">
        <f>VLOOKUP(L26,Group!$A$2:$B$1000,2,0)</f>
        <v>Enhancement</v>
      </c>
      <c r="AY26" s="11">
        <f>IF(ISERROR(VLOOKUP(U26,'ITWR Dump'!$A$2:$Y$5000,15,0)),0,(VLOOKUP('ILC Report'!U26,'ITWR Dump'!$A$2:$Y$5000,15,0)))</f>
        <v>0</v>
      </c>
      <c r="AZ26" s="11" t="str">
        <f t="shared" si="40"/>
        <v>No</v>
      </c>
      <c r="BA26" s="11" t="str">
        <f t="shared" si="41"/>
        <v>BKI</v>
      </c>
      <c r="BB26" s="11" t="str">
        <f t="shared" si="42"/>
        <v>LB</v>
      </c>
      <c r="BC26" s="11" t="str">
        <f t="shared" si="43"/>
        <v>No</v>
      </c>
    </row>
    <row r="27" spans="1:55" x14ac:dyDescent="0.3">
      <c r="A27" s="11" t="s">
        <v>90</v>
      </c>
      <c r="B27" s="11" t="s">
        <v>1796</v>
      </c>
      <c r="C27" s="11" t="s">
        <v>558</v>
      </c>
      <c r="D27" s="11" t="s">
        <v>1919</v>
      </c>
      <c r="E27" s="38" t="s">
        <v>2901</v>
      </c>
      <c r="F27" s="11">
        <v>9</v>
      </c>
      <c r="G27" s="40" t="s">
        <v>218</v>
      </c>
      <c r="H27" s="11" t="str">
        <f t="shared" si="25"/>
        <v>Regular</v>
      </c>
      <c r="I27" s="11" t="str">
        <f t="shared" si="0"/>
        <v>INDIA</v>
      </c>
      <c r="J27" s="11" t="str">
        <f>IF(ISERROR(VLOOKUP(C27,'WI Vs ASM'!$B$2:$E$1000,4,0)),0,(VLOOKUP(C27,'WI Vs ASM'!$B$2:$E$1000,4,0)))</f>
        <v>Offshore</v>
      </c>
      <c r="K27" s="11" t="str">
        <f>IF(ISERROR(VLOOKUP(C27,'WI Vs ASM'!$B$2:$F$1000,5,0)),0,(VLOOKUP(C27,'WI Vs ASM'!$B$2:$F$1000,5,0)))</f>
        <v>02-Variable Billable</v>
      </c>
      <c r="L27" s="11" t="str">
        <f>IF(ISERROR(VLOOKUP(C27,'WI Vs ASM'!$B$2:$D$1000,3,0)),0,(VLOOKUP(C27,'WI Vs ASM'!$B$2:$D$1000,3,0)))</f>
        <v>78-Landed BA-SE Offshore</v>
      </c>
      <c r="M27" s="11" t="str">
        <f>IF(ISERROR(VLOOKUP(C27,'WI Vs ASM'!$B$2:$I$1000,8,0)),0,(VLOOKUP(C27,'WI Vs ASM'!$B$2:$I$1000,8,0)))</f>
        <v>Rahul Soman</v>
      </c>
      <c r="N27" s="11" t="str">
        <f>IF(ISERROR(VLOOKUP(C27,'WI Vs ASM'!$B$2:$G$1000,6,0)),0,(VLOOKUP(C27,'WI Vs ASM'!$B$2:$G$1000,6,0)))</f>
        <v>CIS</v>
      </c>
      <c r="O27" s="11" t="str">
        <f>IF(ISERROR(VLOOKUP(C27,'WI Vs ASM'!$B$2:$H$1000,7,0)),0,(VLOOKUP(C27,'WI Vs ASM'!$B$2:$H$1000,7,0)))</f>
        <v>CIS</v>
      </c>
      <c r="P27" s="11" t="str">
        <f t="shared" si="1"/>
        <v>May-17</v>
      </c>
      <c r="Q27" s="11" t="str">
        <f t="shared" si="2"/>
        <v>Q2</v>
      </c>
      <c r="R27" s="11" t="str">
        <f>IF(ISERROR(VLOOKUP(C27,'WI Vs ASM'!$B$2:$J$1000,9,0)),0,(VLOOKUP(C27,'WI Vs ASM'!$B$2:$J$1000,9,0)))</f>
        <v>Jyothi Pai</v>
      </c>
      <c r="S27" s="11" t="str">
        <f>IF(ISERROR(VLOOKUP(C27,'WI Vs ASM'!$B$2:$K$1000,10,0)),0,(VLOOKUP(C27,'WI Vs ASM'!$B$2:$K$1000,10,0)))</f>
        <v>Steve J Sorensen</v>
      </c>
      <c r="T27" s="11" t="str">
        <f>IF(ISERROR(VLOOKUP(C27,'WI Vs ASM'!$B$2:$L$1000,11,0)),0,(VLOOKUP(C27,'WI Vs ASM'!$B$2:$L$1000,11,0)))</f>
        <v>Sreekala Balasubramanian</v>
      </c>
      <c r="U27" s="11" t="e">
        <f t="shared" si="26"/>
        <v>#VALUE!</v>
      </c>
      <c r="V27" s="11" t="str">
        <f t="shared" si="3"/>
        <v>No</v>
      </c>
      <c r="W27" s="11" t="str">
        <f t="shared" si="4"/>
        <v>Yes</v>
      </c>
      <c r="X27" s="11" t="str">
        <f t="shared" si="5"/>
        <v>Yes</v>
      </c>
      <c r="Y27" s="11" t="str">
        <f t="shared" si="6"/>
        <v>No</v>
      </c>
      <c r="Z27" s="11" t="str">
        <f t="shared" si="7"/>
        <v>No</v>
      </c>
      <c r="AA27" s="11" t="str">
        <f t="shared" si="27"/>
        <v>No</v>
      </c>
      <c r="AB27" s="11">
        <f>IF(ISERROR(VLOOKUP(U27,'ITWR Dump'!$A$2:$Y$5000,24,0)),0,(VLOOKUP('ILC Report'!U27,'ITWR Dump'!$A$2:$Y$5000,24,0)))</f>
        <v>0</v>
      </c>
      <c r="AC27" s="11" t="str">
        <f t="shared" si="28"/>
        <v>Yes</v>
      </c>
      <c r="AD27" s="11" t="str">
        <f t="shared" si="29"/>
        <v>BASE/Staff Aug</v>
      </c>
      <c r="AE27" s="11">
        <f>IF(ISERROR(VLOOKUP(U27,'ITWR Dump'!$A$2:$Y$5000,13,0)),0,(VLOOKUP(U27,'ITWR Dump'!$A$2:$Y$5000,13,0)))</f>
        <v>0</v>
      </c>
      <c r="AF27" s="11">
        <f>IF(ISERROR(VLOOKUP(U27,'ITWR Dump'!$A$2:$Y$5000,11,0)),0,(VLOOKUP(U27,'ITWR Dump'!$A$2:$Y$5000,11,0)))</f>
        <v>0</v>
      </c>
      <c r="AG27" s="11">
        <f>IF(ISERROR(VLOOKUP(U27,'ITWR Dump'!$A$2:$Y$5000,2,0)),0,(VLOOKUP(U27,'ITWR Dump'!$A$2:$Y$5000,2,0)))</f>
        <v>0</v>
      </c>
      <c r="AH27" s="11">
        <f>IF(ISERROR(VLOOKUP(U27,'ITWR Dump'!$A$2:$Y$5000,14,0)),0,(VLOOKUP(U27,'ITWR Dump'!$A$2:$Y$5000,14,0)))</f>
        <v>0</v>
      </c>
      <c r="AI27" s="11" t="str">
        <f t="shared" si="30"/>
        <v>78-Landed BA-SE Offshore Subcon</v>
      </c>
      <c r="AJ27" s="11" t="str">
        <f t="shared" si="31"/>
        <v>Offshore Subcon</v>
      </c>
      <c r="AK27" s="11" t="str">
        <f>IF(ISERROR(VLOOKUP(A27,'Team Data'!$C$2:$U$213,17,0)),0,(VLOOKUP(A27,'Team Data'!$C$2:$U$213,17,0)))</f>
        <v>IMS and FN</v>
      </c>
      <c r="AL27" s="11" t="str">
        <f t="shared" si="32"/>
        <v>2017-04-24</v>
      </c>
      <c r="AM27" s="11">
        <f>IF(ISERROR(VLOOKUP(U27,'ITWR Dump'!$A$2:$Y$5000,16,0)),0,(VLOOKUP(U27,'ITWR Dump'!$A$2:$Y$5000,16,0)))</f>
        <v>0</v>
      </c>
      <c r="AN27" s="11">
        <f>IF(ISERROR(VLOOKUP(U27,'ITWR Dump'!$A$2:$Y$5000,18,0)),0,(VLOOKUP(U27,'ITWR Dump'!$A$2:$Y$5000,18,0)))</f>
        <v>0</v>
      </c>
      <c r="AO27" s="11">
        <f>IF(ISERROR(VLOOKUP(U27,'ITWR Dump'!$A$2:$Y$5000,25,0)),0,(VLOOKUP('ILC Report'!U27,'ITWR Dump'!$A$2:$Y$5000,25,0)))</f>
        <v>0</v>
      </c>
      <c r="AP27" s="11">
        <f t="shared" si="33"/>
        <v>0</v>
      </c>
      <c r="AQ27" s="26">
        <f t="shared" si="34"/>
        <v>0</v>
      </c>
      <c r="AR27" s="26">
        <f t="shared" si="35"/>
        <v>0</v>
      </c>
      <c r="AS27" s="26">
        <f t="shared" si="36"/>
        <v>0</v>
      </c>
      <c r="AT27" s="26">
        <f t="shared" si="37"/>
        <v>0</v>
      </c>
      <c r="AU27" s="26">
        <f t="shared" si="38"/>
        <v>0</v>
      </c>
      <c r="AV27" s="26">
        <f t="shared" si="39"/>
        <v>0</v>
      </c>
      <c r="AW27" s="11" t="s">
        <v>653</v>
      </c>
      <c r="AX27" s="11" t="str">
        <f>VLOOKUP(L27,Group!$A$2:$B$1000,2,0)</f>
        <v>Enhancement</v>
      </c>
      <c r="AY27" s="11">
        <f>IF(ISERROR(VLOOKUP(U27,'ITWR Dump'!$A$2:$Y$5000,15,0)),0,(VLOOKUP('ILC Report'!U27,'ITWR Dump'!$A$2:$Y$5000,15,0)))</f>
        <v>0</v>
      </c>
      <c r="AZ27" s="11" t="str">
        <f t="shared" si="40"/>
        <v>No</v>
      </c>
      <c r="BA27" s="11" t="str">
        <f t="shared" si="41"/>
        <v>BKI</v>
      </c>
      <c r="BB27" s="11" t="str">
        <f t="shared" si="42"/>
        <v>LB</v>
      </c>
      <c r="BC27" s="11" t="str">
        <f t="shared" si="43"/>
        <v>No</v>
      </c>
    </row>
    <row r="28" spans="1:55" x14ac:dyDescent="0.3">
      <c r="A28" s="11" t="s">
        <v>90</v>
      </c>
      <c r="B28" s="11" t="s">
        <v>1796</v>
      </c>
      <c r="C28" s="11" t="s">
        <v>558</v>
      </c>
      <c r="D28" s="11" t="s">
        <v>1919</v>
      </c>
      <c r="E28" s="38" t="s">
        <v>2901</v>
      </c>
      <c r="F28" s="11">
        <v>27</v>
      </c>
      <c r="G28" s="40" t="s">
        <v>2900</v>
      </c>
      <c r="H28" s="11" t="str">
        <f t="shared" si="25"/>
        <v>Shift</v>
      </c>
      <c r="I28" s="11" t="str">
        <f t="shared" si="0"/>
        <v>INDIA</v>
      </c>
      <c r="J28" s="11" t="str">
        <f>IF(ISERROR(VLOOKUP(C28,'WI Vs ASM'!$B$2:$E$1000,4,0)),0,(VLOOKUP(C28,'WI Vs ASM'!$B$2:$E$1000,4,0)))</f>
        <v>Offshore</v>
      </c>
      <c r="K28" s="11" t="str">
        <f>IF(ISERROR(VLOOKUP(C28,'WI Vs ASM'!$B$2:$F$1000,5,0)),0,(VLOOKUP(C28,'WI Vs ASM'!$B$2:$F$1000,5,0)))</f>
        <v>02-Variable Billable</v>
      </c>
      <c r="L28" s="11" t="str">
        <f>IF(ISERROR(VLOOKUP(C28,'WI Vs ASM'!$B$2:$D$1000,3,0)),0,(VLOOKUP(C28,'WI Vs ASM'!$B$2:$D$1000,3,0)))</f>
        <v>78-Landed BA-SE Offshore</v>
      </c>
      <c r="M28" s="11" t="str">
        <f>IF(ISERROR(VLOOKUP(C28,'WI Vs ASM'!$B$2:$I$1000,8,0)),0,(VLOOKUP(C28,'WI Vs ASM'!$B$2:$I$1000,8,0)))</f>
        <v>Rahul Soman</v>
      </c>
      <c r="N28" s="11" t="str">
        <f>IF(ISERROR(VLOOKUP(C28,'WI Vs ASM'!$B$2:$G$1000,6,0)),0,(VLOOKUP(C28,'WI Vs ASM'!$B$2:$G$1000,6,0)))</f>
        <v>CIS</v>
      </c>
      <c r="O28" s="11" t="str">
        <f>IF(ISERROR(VLOOKUP(C28,'WI Vs ASM'!$B$2:$H$1000,7,0)),0,(VLOOKUP(C28,'WI Vs ASM'!$B$2:$H$1000,7,0)))</f>
        <v>CIS</v>
      </c>
      <c r="P28" s="11" t="str">
        <f t="shared" si="1"/>
        <v>May-17</v>
      </c>
      <c r="Q28" s="11" t="str">
        <f t="shared" si="2"/>
        <v>Q2</v>
      </c>
      <c r="R28" s="11" t="str">
        <f>IF(ISERROR(VLOOKUP(C28,'WI Vs ASM'!$B$2:$J$1000,9,0)),0,(VLOOKUP(C28,'WI Vs ASM'!$B$2:$J$1000,9,0)))</f>
        <v>Jyothi Pai</v>
      </c>
      <c r="S28" s="11" t="str">
        <f>IF(ISERROR(VLOOKUP(C28,'WI Vs ASM'!$B$2:$K$1000,10,0)),0,(VLOOKUP(C28,'WI Vs ASM'!$B$2:$K$1000,10,0)))</f>
        <v>Steve J Sorensen</v>
      </c>
      <c r="T28" s="11" t="str">
        <f>IF(ISERROR(VLOOKUP(C28,'WI Vs ASM'!$B$2:$L$1000,11,0)),0,(VLOOKUP(C28,'WI Vs ASM'!$B$2:$L$1000,11,0)))</f>
        <v>Sreekala Balasubramanian</v>
      </c>
      <c r="U28" s="11" t="e">
        <f t="shared" si="26"/>
        <v>#VALUE!</v>
      </c>
      <c r="V28" s="11" t="str">
        <f t="shared" si="3"/>
        <v>No</v>
      </c>
      <c r="W28" s="11" t="str">
        <f t="shared" si="4"/>
        <v>Yes</v>
      </c>
      <c r="X28" s="11" t="str">
        <f t="shared" si="5"/>
        <v>Yes</v>
      </c>
      <c r="Y28" s="11" t="str">
        <f t="shared" si="6"/>
        <v>No</v>
      </c>
      <c r="Z28" s="11" t="str">
        <f t="shared" si="7"/>
        <v>No</v>
      </c>
      <c r="AA28" s="11" t="str">
        <f t="shared" si="27"/>
        <v>No</v>
      </c>
      <c r="AB28" s="11">
        <f>IF(ISERROR(VLOOKUP(U28,'ITWR Dump'!$A$2:$Y$5000,24,0)),0,(VLOOKUP('ILC Report'!U28,'ITWR Dump'!$A$2:$Y$5000,24,0)))</f>
        <v>0</v>
      </c>
      <c r="AC28" s="11" t="str">
        <f t="shared" si="28"/>
        <v>Yes</v>
      </c>
      <c r="AD28" s="11" t="str">
        <f t="shared" si="29"/>
        <v>BASE/Staff Aug</v>
      </c>
      <c r="AE28" s="11">
        <f>IF(ISERROR(VLOOKUP(U28,'ITWR Dump'!$A$2:$Y$5000,13,0)),0,(VLOOKUP(U28,'ITWR Dump'!$A$2:$Y$5000,13,0)))</f>
        <v>0</v>
      </c>
      <c r="AF28" s="11">
        <f>IF(ISERROR(VLOOKUP(U28,'ITWR Dump'!$A$2:$Y$5000,11,0)),0,(VLOOKUP(U28,'ITWR Dump'!$A$2:$Y$5000,11,0)))</f>
        <v>0</v>
      </c>
      <c r="AG28" s="11">
        <f>IF(ISERROR(VLOOKUP(U28,'ITWR Dump'!$A$2:$Y$5000,2,0)),0,(VLOOKUP(U28,'ITWR Dump'!$A$2:$Y$5000,2,0)))</f>
        <v>0</v>
      </c>
      <c r="AH28" s="11">
        <f>IF(ISERROR(VLOOKUP(U28,'ITWR Dump'!$A$2:$Y$5000,14,0)),0,(VLOOKUP(U28,'ITWR Dump'!$A$2:$Y$5000,14,0)))</f>
        <v>0</v>
      </c>
      <c r="AI28" s="11" t="str">
        <f t="shared" si="30"/>
        <v>78-Landed BA-SE Offshore Subcon</v>
      </c>
      <c r="AJ28" s="11" t="str">
        <f t="shared" si="31"/>
        <v>Offshore Subcon</v>
      </c>
      <c r="AK28" s="11" t="str">
        <f>IF(ISERROR(VLOOKUP(A28,'Team Data'!$C$2:$U$213,17,0)),0,(VLOOKUP(A28,'Team Data'!$C$2:$U$213,17,0)))</f>
        <v>IMS and FN</v>
      </c>
      <c r="AL28" s="11" t="str">
        <f t="shared" si="32"/>
        <v>2017-04-24</v>
      </c>
      <c r="AM28" s="11">
        <f>IF(ISERROR(VLOOKUP(U28,'ITWR Dump'!$A$2:$Y$5000,16,0)),0,(VLOOKUP(U28,'ITWR Dump'!$A$2:$Y$5000,16,0)))</f>
        <v>0</v>
      </c>
      <c r="AN28" s="11">
        <f>IF(ISERROR(VLOOKUP(U28,'ITWR Dump'!$A$2:$Y$5000,18,0)),0,(VLOOKUP(U28,'ITWR Dump'!$A$2:$Y$5000,18,0)))</f>
        <v>0</v>
      </c>
      <c r="AO28" s="11">
        <f>IF(ISERROR(VLOOKUP(U28,'ITWR Dump'!$A$2:$Y$5000,25,0)),0,(VLOOKUP('ILC Report'!U28,'ITWR Dump'!$A$2:$Y$5000,25,0)))</f>
        <v>0</v>
      </c>
      <c r="AP28" s="11">
        <f t="shared" si="33"/>
        <v>0</v>
      </c>
      <c r="AQ28" s="26">
        <f t="shared" si="34"/>
        <v>0</v>
      </c>
      <c r="AR28" s="26">
        <f t="shared" si="35"/>
        <v>0</v>
      </c>
      <c r="AS28" s="26">
        <f t="shared" si="36"/>
        <v>0</v>
      </c>
      <c r="AT28" s="26">
        <f t="shared" si="37"/>
        <v>0</v>
      </c>
      <c r="AU28" s="26">
        <f t="shared" si="38"/>
        <v>0</v>
      </c>
      <c r="AV28" s="26">
        <f t="shared" si="39"/>
        <v>0</v>
      </c>
      <c r="AW28" s="11" t="s">
        <v>653</v>
      </c>
      <c r="AX28" s="11" t="str">
        <f>VLOOKUP(L28,Group!$A$2:$B$1000,2,0)</f>
        <v>Enhancement</v>
      </c>
      <c r="AY28" s="11">
        <f>IF(ISERROR(VLOOKUP(U28,'ITWR Dump'!$A$2:$Y$5000,15,0)),0,(VLOOKUP('ILC Report'!U28,'ITWR Dump'!$A$2:$Y$5000,15,0)))</f>
        <v>0</v>
      </c>
      <c r="AZ28" s="11" t="str">
        <f t="shared" si="40"/>
        <v>No</v>
      </c>
      <c r="BA28" s="11" t="str">
        <f t="shared" si="41"/>
        <v>BKI</v>
      </c>
      <c r="BB28" s="11" t="str">
        <f t="shared" si="42"/>
        <v>LB</v>
      </c>
      <c r="BC28" s="11" t="str">
        <f t="shared" si="43"/>
        <v>No</v>
      </c>
    </row>
    <row r="29" spans="1:55" x14ac:dyDescent="0.3">
      <c r="A29" s="11" t="s">
        <v>90</v>
      </c>
      <c r="B29" s="11" t="s">
        <v>1796</v>
      </c>
      <c r="C29" s="11" t="s">
        <v>558</v>
      </c>
      <c r="D29" s="11" t="s">
        <v>1919</v>
      </c>
      <c r="E29" s="38" t="s">
        <v>2902</v>
      </c>
      <c r="F29" s="11">
        <v>18</v>
      </c>
      <c r="G29" s="40" t="s">
        <v>218</v>
      </c>
      <c r="H29" s="11" t="str">
        <f t="shared" si="25"/>
        <v>Regular</v>
      </c>
      <c r="I29" s="11" t="str">
        <f t="shared" si="0"/>
        <v>INDIA</v>
      </c>
      <c r="J29" s="11" t="str">
        <f>IF(ISERROR(VLOOKUP(C29,'WI Vs ASM'!$B$2:$E$1000,4,0)),0,(VLOOKUP(C29,'WI Vs ASM'!$B$2:$E$1000,4,0)))</f>
        <v>Offshore</v>
      </c>
      <c r="K29" s="11" t="str">
        <f>IF(ISERROR(VLOOKUP(C29,'WI Vs ASM'!$B$2:$F$1000,5,0)),0,(VLOOKUP(C29,'WI Vs ASM'!$B$2:$F$1000,5,0)))</f>
        <v>02-Variable Billable</v>
      </c>
      <c r="L29" s="11" t="str">
        <f>IF(ISERROR(VLOOKUP(C29,'WI Vs ASM'!$B$2:$D$1000,3,0)),0,(VLOOKUP(C29,'WI Vs ASM'!$B$2:$D$1000,3,0)))</f>
        <v>78-Landed BA-SE Offshore</v>
      </c>
      <c r="M29" s="11" t="str">
        <f>IF(ISERROR(VLOOKUP(C29,'WI Vs ASM'!$B$2:$I$1000,8,0)),0,(VLOOKUP(C29,'WI Vs ASM'!$B$2:$I$1000,8,0)))</f>
        <v>Rahul Soman</v>
      </c>
      <c r="N29" s="11" t="str">
        <f>IF(ISERROR(VLOOKUP(C29,'WI Vs ASM'!$B$2:$G$1000,6,0)),0,(VLOOKUP(C29,'WI Vs ASM'!$B$2:$G$1000,6,0)))</f>
        <v>CIS</v>
      </c>
      <c r="O29" s="11" t="str">
        <f>IF(ISERROR(VLOOKUP(C29,'WI Vs ASM'!$B$2:$H$1000,7,0)),0,(VLOOKUP(C29,'WI Vs ASM'!$B$2:$H$1000,7,0)))</f>
        <v>CIS</v>
      </c>
      <c r="P29" s="11" t="str">
        <f t="shared" si="1"/>
        <v>May-17</v>
      </c>
      <c r="Q29" s="11" t="str">
        <f t="shared" si="2"/>
        <v>Q2</v>
      </c>
      <c r="R29" s="11" t="str">
        <f>IF(ISERROR(VLOOKUP(C29,'WI Vs ASM'!$B$2:$J$1000,9,0)),0,(VLOOKUP(C29,'WI Vs ASM'!$B$2:$J$1000,9,0)))</f>
        <v>Jyothi Pai</v>
      </c>
      <c r="S29" s="11" t="str">
        <f>IF(ISERROR(VLOOKUP(C29,'WI Vs ASM'!$B$2:$K$1000,10,0)),0,(VLOOKUP(C29,'WI Vs ASM'!$B$2:$K$1000,10,0)))</f>
        <v>Steve J Sorensen</v>
      </c>
      <c r="T29" s="11" t="str">
        <f>IF(ISERROR(VLOOKUP(C29,'WI Vs ASM'!$B$2:$L$1000,11,0)),0,(VLOOKUP(C29,'WI Vs ASM'!$B$2:$L$1000,11,0)))</f>
        <v>Sreekala Balasubramanian</v>
      </c>
      <c r="U29" s="11" t="e">
        <f t="shared" si="26"/>
        <v>#VALUE!</v>
      </c>
      <c r="V29" s="11" t="str">
        <f t="shared" si="3"/>
        <v>No</v>
      </c>
      <c r="W29" s="11" t="str">
        <f t="shared" si="4"/>
        <v>Yes</v>
      </c>
      <c r="X29" s="11" t="str">
        <f t="shared" si="5"/>
        <v>Yes</v>
      </c>
      <c r="Y29" s="11" t="str">
        <f t="shared" si="6"/>
        <v>No</v>
      </c>
      <c r="Z29" s="11" t="str">
        <f t="shared" si="7"/>
        <v>No</v>
      </c>
      <c r="AA29" s="11" t="str">
        <f t="shared" si="27"/>
        <v>No</v>
      </c>
      <c r="AB29" s="11">
        <f>IF(ISERROR(VLOOKUP(U29,'ITWR Dump'!$A$2:$Y$5000,24,0)),0,(VLOOKUP('ILC Report'!U29,'ITWR Dump'!$A$2:$Y$5000,24,0)))</f>
        <v>0</v>
      </c>
      <c r="AC29" s="11" t="str">
        <f t="shared" si="28"/>
        <v>Yes</v>
      </c>
      <c r="AD29" s="11" t="str">
        <f t="shared" si="29"/>
        <v>BASE/Staff Aug</v>
      </c>
      <c r="AE29" s="11">
        <f>IF(ISERROR(VLOOKUP(U29,'ITWR Dump'!$A$2:$Y$5000,13,0)),0,(VLOOKUP(U29,'ITWR Dump'!$A$2:$Y$5000,13,0)))</f>
        <v>0</v>
      </c>
      <c r="AF29" s="11">
        <f>IF(ISERROR(VLOOKUP(U29,'ITWR Dump'!$A$2:$Y$5000,11,0)),0,(VLOOKUP(U29,'ITWR Dump'!$A$2:$Y$5000,11,0)))</f>
        <v>0</v>
      </c>
      <c r="AG29" s="11">
        <f>IF(ISERROR(VLOOKUP(U29,'ITWR Dump'!$A$2:$Y$5000,2,0)),0,(VLOOKUP(U29,'ITWR Dump'!$A$2:$Y$5000,2,0)))</f>
        <v>0</v>
      </c>
      <c r="AH29" s="11">
        <f>IF(ISERROR(VLOOKUP(U29,'ITWR Dump'!$A$2:$Y$5000,14,0)),0,(VLOOKUP(U29,'ITWR Dump'!$A$2:$Y$5000,14,0)))</f>
        <v>0</v>
      </c>
      <c r="AI29" s="11" t="str">
        <f t="shared" si="30"/>
        <v>78-Landed BA-SE Offshore Subcon</v>
      </c>
      <c r="AJ29" s="11" t="str">
        <f t="shared" si="31"/>
        <v>Offshore Subcon</v>
      </c>
      <c r="AK29" s="11" t="str">
        <f>IF(ISERROR(VLOOKUP(A29,'Team Data'!$C$2:$U$213,17,0)),0,(VLOOKUP(A29,'Team Data'!$C$2:$U$213,17,0)))</f>
        <v>IMS and FN</v>
      </c>
      <c r="AL29" s="11" t="str">
        <f t="shared" si="32"/>
        <v>2017-04-24</v>
      </c>
      <c r="AM29" s="11">
        <f>IF(ISERROR(VLOOKUP(U29,'ITWR Dump'!$A$2:$Y$5000,16,0)),0,(VLOOKUP(U29,'ITWR Dump'!$A$2:$Y$5000,16,0)))</f>
        <v>0</v>
      </c>
      <c r="AN29" s="11">
        <f>IF(ISERROR(VLOOKUP(U29,'ITWR Dump'!$A$2:$Y$5000,18,0)),0,(VLOOKUP(U29,'ITWR Dump'!$A$2:$Y$5000,18,0)))</f>
        <v>0</v>
      </c>
      <c r="AO29" s="11">
        <f>IF(ISERROR(VLOOKUP(U29,'ITWR Dump'!$A$2:$Y$5000,25,0)),0,(VLOOKUP('ILC Report'!U29,'ITWR Dump'!$A$2:$Y$5000,25,0)))</f>
        <v>0</v>
      </c>
      <c r="AP29" s="11">
        <f t="shared" si="33"/>
        <v>0</v>
      </c>
      <c r="AQ29" s="26">
        <f t="shared" si="34"/>
        <v>0</v>
      </c>
      <c r="AR29" s="26">
        <f t="shared" si="35"/>
        <v>0</v>
      </c>
      <c r="AS29" s="26">
        <f t="shared" si="36"/>
        <v>0</v>
      </c>
      <c r="AT29" s="26">
        <f t="shared" si="37"/>
        <v>0</v>
      </c>
      <c r="AU29" s="26">
        <f t="shared" si="38"/>
        <v>0</v>
      </c>
      <c r="AV29" s="26">
        <f t="shared" si="39"/>
        <v>0</v>
      </c>
      <c r="AW29" s="11" t="s">
        <v>653</v>
      </c>
      <c r="AX29" s="11" t="str">
        <f>VLOOKUP(L29,Group!$A$2:$B$1000,2,0)</f>
        <v>Enhancement</v>
      </c>
      <c r="AY29" s="11">
        <f>IF(ISERROR(VLOOKUP(U29,'ITWR Dump'!$A$2:$Y$5000,15,0)),0,(VLOOKUP('ILC Report'!U29,'ITWR Dump'!$A$2:$Y$5000,15,0)))</f>
        <v>0</v>
      </c>
      <c r="AZ29" s="11" t="str">
        <f t="shared" si="40"/>
        <v>No</v>
      </c>
      <c r="BA29" s="11" t="str">
        <f t="shared" si="41"/>
        <v>BKI</v>
      </c>
      <c r="BB29" s="11" t="str">
        <f t="shared" si="42"/>
        <v>LB</v>
      </c>
      <c r="BC29" s="11" t="str">
        <f t="shared" si="43"/>
        <v>No</v>
      </c>
    </row>
    <row r="30" spans="1:55" x14ac:dyDescent="0.3">
      <c r="A30" s="11" t="s">
        <v>90</v>
      </c>
      <c r="B30" s="11" t="s">
        <v>1796</v>
      </c>
      <c r="C30" s="11" t="s">
        <v>558</v>
      </c>
      <c r="D30" s="11" t="s">
        <v>1919</v>
      </c>
      <c r="E30" s="38" t="s">
        <v>2902</v>
      </c>
      <c r="F30" s="11">
        <v>27</v>
      </c>
      <c r="G30" s="40" t="s">
        <v>2900</v>
      </c>
      <c r="H30" s="11" t="str">
        <f t="shared" si="25"/>
        <v>Shift</v>
      </c>
      <c r="I30" s="11" t="str">
        <f t="shared" si="0"/>
        <v>INDIA</v>
      </c>
      <c r="J30" s="11" t="str">
        <f>IF(ISERROR(VLOOKUP(C30,'WI Vs ASM'!$B$2:$E$1000,4,0)),0,(VLOOKUP(C30,'WI Vs ASM'!$B$2:$E$1000,4,0)))</f>
        <v>Offshore</v>
      </c>
      <c r="K30" s="11" t="str">
        <f>IF(ISERROR(VLOOKUP(C30,'WI Vs ASM'!$B$2:$F$1000,5,0)),0,(VLOOKUP(C30,'WI Vs ASM'!$B$2:$F$1000,5,0)))</f>
        <v>02-Variable Billable</v>
      </c>
      <c r="L30" s="11" t="str">
        <f>IF(ISERROR(VLOOKUP(C30,'WI Vs ASM'!$B$2:$D$1000,3,0)),0,(VLOOKUP(C30,'WI Vs ASM'!$B$2:$D$1000,3,0)))</f>
        <v>78-Landed BA-SE Offshore</v>
      </c>
      <c r="M30" s="11" t="str">
        <f>IF(ISERROR(VLOOKUP(C30,'WI Vs ASM'!$B$2:$I$1000,8,0)),0,(VLOOKUP(C30,'WI Vs ASM'!$B$2:$I$1000,8,0)))</f>
        <v>Rahul Soman</v>
      </c>
      <c r="N30" s="11" t="str">
        <f>IF(ISERROR(VLOOKUP(C30,'WI Vs ASM'!$B$2:$G$1000,6,0)),0,(VLOOKUP(C30,'WI Vs ASM'!$B$2:$G$1000,6,0)))</f>
        <v>CIS</v>
      </c>
      <c r="O30" s="11" t="str">
        <f>IF(ISERROR(VLOOKUP(C30,'WI Vs ASM'!$B$2:$H$1000,7,0)),0,(VLOOKUP(C30,'WI Vs ASM'!$B$2:$H$1000,7,0)))</f>
        <v>CIS</v>
      </c>
      <c r="P30" s="11" t="str">
        <f t="shared" si="1"/>
        <v>May-17</v>
      </c>
      <c r="Q30" s="11" t="str">
        <f t="shared" si="2"/>
        <v>Q2</v>
      </c>
      <c r="R30" s="11" t="str">
        <f>IF(ISERROR(VLOOKUP(C30,'WI Vs ASM'!$B$2:$J$1000,9,0)),0,(VLOOKUP(C30,'WI Vs ASM'!$B$2:$J$1000,9,0)))</f>
        <v>Jyothi Pai</v>
      </c>
      <c r="S30" s="11" t="str">
        <f>IF(ISERROR(VLOOKUP(C30,'WI Vs ASM'!$B$2:$K$1000,10,0)),0,(VLOOKUP(C30,'WI Vs ASM'!$B$2:$K$1000,10,0)))</f>
        <v>Steve J Sorensen</v>
      </c>
      <c r="T30" s="11" t="str">
        <f>IF(ISERROR(VLOOKUP(C30,'WI Vs ASM'!$B$2:$L$1000,11,0)),0,(VLOOKUP(C30,'WI Vs ASM'!$B$2:$L$1000,11,0)))</f>
        <v>Sreekala Balasubramanian</v>
      </c>
      <c r="U30" s="11" t="e">
        <f t="shared" si="26"/>
        <v>#VALUE!</v>
      </c>
      <c r="V30" s="11" t="str">
        <f t="shared" si="3"/>
        <v>No</v>
      </c>
      <c r="W30" s="11" t="str">
        <f t="shared" si="4"/>
        <v>Yes</v>
      </c>
      <c r="X30" s="11" t="str">
        <f t="shared" si="5"/>
        <v>Yes</v>
      </c>
      <c r="Y30" s="11" t="str">
        <f t="shared" si="6"/>
        <v>No</v>
      </c>
      <c r="Z30" s="11" t="str">
        <f t="shared" si="7"/>
        <v>No</v>
      </c>
      <c r="AA30" s="11" t="str">
        <f t="shared" si="27"/>
        <v>No</v>
      </c>
      <c r="AB30" s="11">
        <f>IF(ISERROR(VLOOKUP(U30,'ITWR Dump'!$A$2:$Y$5000,24,0)),0,(VLOOKUP('ILC Report'!U30,'ITWR Dump'!$A$2:$Y$5000,24,0)))</f>
        <v>0</v>
      </c>
      <c r="AC30" s="11" t="str">
        <f t="shared" si="28"/>
        <v>Yes</v>
      </c>
      <c r="AD30" s="11" t="str">
        <f t="shared" si="29"/>
        <v>BASE/Staff Aug</v>
      </c>
      <c r="AE30" s="11">
        <f>IF(ISERROR(VLOOKUP(U30,'ITWR Dump'!$A$2:$Y$5000,13,0)),0,(VLOOKUP(U30,'ITWR Dump'!$A$2:$Y$5000,13,0)))</f>
        <v>0</v>
      </c>
      <c r="AF30" s="11">
        <f>IF(ISERROR(VLOOKUP(U30,'ITWR Dump'!$A$2:$Y$5000,11,0)),0,(VLOOKUP(U30,'ITWR Dump'!$A$2:$Y$5000,11,0)))</f>
        <v>0</v>
      </c>
      <c r="AG30" s="11">
        <f>IF(ISERROR(VLOOKUP(U30,'ITWR Dump'!$A$2:$Y$5000,2,0)),0,(VLOOKUP(U30,'ITWR Dump'!$A$2:$Y$5000,2,0)))</f>
        <v>0</v>
      </c>
      <c r="AH30" s="11">
        <f>IF(ISERROR(VLOOKUP(U30,'ITWR Dump'!$A$2:$Y$5000,14,0)),0,(VLOOKUP(U30,'ITWR Dump'!$A$2:$Y$5000,14,0)))</f>
        <v>0</v>
      </c>
      <c r="AI30" s="11" t="str">
        <f t="shared" si="30"/>
        <v>78-Landed BA-SE Offshore Subcon</v>
      </c>
      <c r="AJ30" s="11" t="str">
        <f t="shared" si="31"/>
        <v>Offshore Subcon</v>
      </c>
      <c r="AK30" s="11" t="str">
        <f>IF(ISERROR(VLOOKUP(A30,'Team Data'!$C$2:$U$213,17,0)),0,(VLOOKUP(A30,'Team Data'!$C$2:$U$213,17,0)))</f>
        <v>IMS and FN</v>
      </c>
      <c r="AL30" s="11" t="str">
        <f t="shared" si="32"/>
        <v>2017-04-24</v>
      </c>
      <c r="AM30" s="11">
        <f>IF(ISERROR(VLOOKUP(U30,'ITWR Dump'!$A$2:$Y$5000,16,0)),0,(VLOOKUP(U30,'ITWR Dump'!$A$2:$Y$5000,16,0)))</f>
        <v>0</v>
      </c>
      <c r="AN30" s="11">
        <f>IF(ISERROR(VLOOKUP(U30,'ITWR Dump'!$A$2:$Y$5000,18,0)),0,(VLOOKUP(U30,'ITWR Dump'!$A$2:$Y$5000,18,0)))</f>
        <v>0</v>
      </c>
      <c r="AO30" s="11">
        <f>IF(ISERROR(VLOOKUP(U30,'ITWR Dump'!$A$2:$Y$5000,25,0)),0,(VLOOKUP('ILC Report'!U30,'ITWR Dump'!$A$2:$Y$5000,25,0)))</f>
        <v>0</v>
      </c>
      <c r="AP30" s="11">
        <f t="shared" si="33"/>
        <v>0</v>
      </c>
      <c r="AQ30" s="26">
        <f t="shared" si="34"/>
        <v>0</v>
      </c>
      <c r="AR30" s="26">
        <f t="shared" si="35"/>
        <v>0</v>
      </c>
      <c r="AS30" s="26">
        <f t="shared" si="36"/>
        <v>0</v>
      </c>
      <c r="AT30" s="26">
        <f t="shared" si="37"/>
        <v>0</v>
      </c>
      <c r="AU30" s="26">
        <f t="shared" si="38"/>
        <v>0</v>
      </c>
      <c r="AV30" s="26">
        <f t="shared" si="39"/>
        <v>0</v>
      </c>
      <c r="AW30" s="11" t="s">
        <v>653</v>
      </c>
      <c r="AX30" s="11" t="str">
        <f>VLOOKUP(L30,Group!$A$2:$B$1000,2,0)</f>
        <v>Enhancement</v>
      </c>
      <c r="AY30" s="11">
        <f>IF(ISERROR(VLOOKUP(U30,'ITWR Dump'!$A$2:$Y$5000,15,0)),0,(VLOOKUP('ILC Report'!U30,'ITWR Dump'!$A$2:$Y$5000,15,0)))</f>
        <v>0</v>
      </c>
      <c r="AZ30" s="11" t="str">
        <f t="shared" si="40"/>
        <v>No</v>
      </c>
      <c r="BA30" s="11" t="str">
        <f t="shared" si="41"/>
        <v>BKI</v>
      </c>
      <c r="BB30" s="11" t="str">
        <f t="shared" si="42"/>
        <v>LB</v>
      </c>
      <c r="BC30" s="11" t="str">
        <f t="shared" si="43"/>
        <v>No</v>
      </c>
    </row>
    <row r="31" spans="1:55" x14ac:dyDescent="0.3">
      <c r="A31" s="11" t="s">
        <v>90</v>
      </c>
      <c r="B31" s="11" t="s">
        <v>1796</v>
      </c>
      <c r="C31" s="11" t="s">
        <v>558</v>
      </c>
      <c r="D31" s="11" t="s">
        <v>1919</v>
      </c>
      <c r="E31" s="38" t="s">
        <v>2903</v>
      </c>
      <c r="F31" s="11">
        <v>18</v>
      </c>
      <c r="G31" s="40" t="s">
        <v>218</v>
      </c>
      <c r="H31" s="11" t="str">
        <f t="shared" si="25"/>
        <v>Regular</v>
      </c>
      <c r="I31" s="11" t="str">
        <f t="shared" si="0"/>
        <v>INDIA</v>
      </c>
      <c r="J31" s="11" t="str">
        <f>IF(ISERROR(VLOOKUP(C31,'WI Vs ASM'!$B$2:$E$1000,4,0)),0,(VLOOKUP(C31,'WI Vs ASM'!$B$2:$E$1000,4,0)))</f>
        <v>Offshore</v>
      </c>
      <c r="K31" s="11" t="str">
        <f>IF(ISERROR(VLOOKUP(C31,'WI Vs ASM'!$B$2:$F$1000,5,0)),0,(VLOOKUP(C31,'WI Vs ASM'!$B$2:$F$1000,5,0)))</f>
        <v>02-Variable Billable</v>
      </c>
      <c r="L31" s="11" t="str">
        <f>IF(ISERROR(VLOOKUP(C31,'WI Vs ASM'!$B$2:$D$1000,3,0)),0,(VLOOKUP(C31,'WI Vs ASM'!$B$2:$D$1000,3,0)))</f>
        <v>78-Landed BA-SE Offshore</v>
      </c>
      <c r="M31" s="11" t="str">
        <f>IF(ISERROR(VLOOKUP(C31,'WI Vs ASM'!$B$2:$I$1000,8,0)),0,(VLOOKUP(C31,'WI Vs ASM'!$B$2:$I$1000,8,0)))</f>
        <v>Rahul Soman</v>
      </c>
      <c r="N31" s="11" t="str">
        <f>IF(ISERROR(VLOOKUP(C31,'WI Vs ASM'!$B$2:$G$1000,6,0)),0,(VLOOKUP(C31,'WI Vs ASM'!$B$2:$G$1000,6,0)))</f>
        <v>CIS</v>
      </c>
      <c r="O31" s="11" t="str">
        <f>IF(ISERROR(VLOOKUP(C31,'WI Vs ASM'!$B$2:$H$1000,7,0)),0,(VLOOKUP(C31,'WI Vs ASM'!$B$2:$H$1000,7,0)))</f>
        <v>CIS</v>
      </c>
      <c r="P31" s="11" t="str">
        <f t="shared" si="1"/>
        <v>May-17</v>
      </c>
      <c r="Q31" s="11" t="str">
        <f t="shared" si="2"/>
        <v>Q2</v>
      </c>
      <c r="R31" s="11" t="str">
        <f>IF(ISERROR(VLOOKUP(C31,'WI Vs ASM'!$B$2:$J$1000,9,0)),0,(VLOOKUP(C31,'WI Vs ASM'!$B$2:$J$1000,9,0)))</f>
        <v>Jyothi Pai</v>
      </c>
      <c r="S31" s="11" t="str">
        <f>IF(ISERROR(VLOOKUP(C31,'WI Vs ASM'!$B$2:$K$1000,10,0)),0,(VLOOKUP(C31,'WI Vs ASM'!$B$2:$K$1000,10,0)))</f>
        <v>Steve J Sorensen</v>
      </c>
      <c r="T31" s="11" t="str">
        <f>IF(ISERROR(VLOOKUP(C31,'WI Vs ASM'!$B$2:$L$1000,11,0)),0,(VLOOKUP(C31,'WI Vs ASM'!$B$2:$L$1000,11,0)))</f>
        <v>Sreekala Balasubramanian</v>
      </c>
      <c r="U31" s="11" t="e">
        <f t="shared" si="26"/>
        <v>#VALUE!</v>
      </c>
      <c r="V31" s="11" t="str">
        <f t="shared" si="3"/>
        <v>No</v>
      </c>
      <c r="W31" s="11" t="str">
        <f t="shared" si="4"/>
        <v>Yes</v>
      </c>
      <c r="X31" s="11" t="str">
        <f t="shared" si="5"/>
        <v>Yes</v>
      </c>
      <c r="Y31" s="11" t="str">
        <f t="shared" si="6"/>
        <v>No</v>
      </c>
      <c r="Z31" s="11" t="str">
        <f t="shared" si="7"/>
        <v>No</v>
      </c>
      <c r="AA31" s="11" t="str">
        <f t="shared" si="27"/>
        <v>No</v>
      </c>
      <c r="AB31" s="11">
        <f>IF(ISERROR(VLOOKUP(U31,'ITWR Dump'!$A$2:$Y$5000,24,0)),0,(VLOOKUP('ILC Report'!U31,'ITWR Dump'!$A$2:$Y$5000,24,0)))</f>
        <v>0</v>
      </c>
      <c r="AC31" s="11" t="str">
        <f t="shared" si="28"/>
        <v>Yes</v>
      </c>
      <c r="AD31" s="11" t="str">
        <f t="shared" si="29"/>
        <v>BASE/Staff Aug</v>
      </c>
      <c r="AE31" s="11">
        <f>IF(ISERROR(VLOOKUP(U31,'ITWR Dump'!$A$2:$Y$5000,13,0)),0,(VLOOKUP(U31,'ITWR Dump'!$A$2:$Y$5000,13,0)))</f>
        <v>0</v>
      </c>
      <c r="AF31" s="11">
        <f>IF(ISERROR(VLOOKUP(U31,'ITWR Dump'!$A$2:$Y$5000,11,0)),0,(VLOOKUP(U31,'ITWR Dump'!$A$2:$Y$5000,11,0)))</f>
        <v>0</v>
      </c>
      <c r="AG31" s="11">
        <f>IF(ISERROR(VLOOKUP(U31,'ITWR Dump'!$A$2:$Y$5000,2,0)),0,(VLOOKUP(U31,'ITWR Dump'!$A$2:$Y$5000,2,0)))</f>
        <v>0</v>
      </c>
      <c r="AH31" s="11">
        <f>IF(ISERROR(VLOOKUP(U31,'ITWR Dump'!$A$2:$Y$5000,14,0)),0,(VLOOKUP(U31,'ITWR Dump'!$A$2:$Y$5000,14,0)))</f>
        <v>0</v>
      </c>
      <c r="AI31" s="11" t="str">
        <f t="shared" si="30"/>
        <v>78-Landed BA-SE Offshore Subcon</v>
      </c>
      <c r="AJ31" s="11" t="str">
        <f t="shared" si="31"/>
        <v>Offshore Subcon</v>
      </c>
      <c r="AK31" s="11" t="str">
        <f>IF(ISERROR(VLOOKUP(A31,'Team Data'!$C$2:$U$213,17,0)),0,(VLOOKUP(A31,'Team Data'!$C$2:$U$213,17,0)))</f>
        <v>IMS and FN</v>
      </c>
      <c r="AL31" s="11" t="str">
        <f t="shared" si="32"/>
        <v>2017-04-24</v>
      </c>
      <c r="AM31" s="11">
        <f>IF(ISERROR(VLOOKUP(U31,'ITWR Dump'!$A$2:$Y$5000,16,0)),0,(VLOOKUP(U31,'ITWR Dump'!$A$2:$Y$5000,16,0)))</f>
        <v>0</v>
      </c>
      <c r="AN31" s="11">
        <f>IF(ISERROR(VLOOKUP(U31,'ITWR Dump'!$A$2:$Y$5000,18,0)),0,(VLOOKUP(U31,'ITWR Dump'!$A$2:$Y$5000,18,0)))</f>
        <v>0</v>
      </c>
      <c r="AO31" s="11">
        <f>IF(ISERROR(VLOOKUP(U31,'ITWR Dump'!$A$2:$Y$5000,25,0)),0,(VLOOKUP('ILC Report'!U31,'ITWR Dump'!$A$2:$Y$5000,25,0)))</f>
        <v>0</v>
      </c>
      <c r="AP31" s="11">
        <f t="shared" si="33"/>
        <v>0</v>
      </c>
      <c r="AQ31" s="26">
        <f t="shared" si="34"/>
        <v>0</v>
      </c>
      <c r="AR31" s="26">
        <f t="shared" si="35"/>
        <v>0</v>
      </c>
      <c r="AS31" s="26">
        <f t="shared" si="36"/>
        <v>0</v>
      </c>
      <c r="AT31" s="26">
        <f t="shared" si="37"/>
        <v>0</v>
      </c>
      <c r="AU31" s="26">
        <f t="shared" si="38"/>
        <v>0</v>
      </c>
      <c r="AV31" s="26">
        <f t="shared" si="39"/>
        <v>0</v>
      </c>
      <c r="AW31" s="11" t="s">
        <v>653</v>
      </c>
      <c r="AX31" s="11" t="str">
        <f>VLOOKUP(L31,Group!$A$2:$B$1000,2,0)</f>
        <v>Enhancement</v>
      </c>
      <c r="AY31" s="11">
        <f>IF(ISERROR(VLOOKUP(U31,'ITWR Dump'!$A$2:$Y$5000,15,0)),0,(VLOOKUP('ILC Report'!U31,'ITWR Dump'!$A$2:$Y$5000,15,0)))</f>
        <v>0</v>
      </c>
      <c r="AZ31" s="11" t="str">
        <f t="shared" si="40"/>
        <v>No</v>
      </c>
      <c r="BA31" s="11" t="str">
        <f t="shared" si="41"/>
        <v>BKI</v>
      </c>
      <c r="BB31" s="11" t="str">
        <f t="shared" si="42"/>
        <v>LB</v>
      </c>
      <c r="BC31" s="11" t="str">
        <f t="shared" si="43"/>
        <v>No</v>
      </c>
    </row>
    <row r="32" spans="1:55" x14ac:dyDescent="0.3">
      <c r="A32" s="11" t="s">
        <v>90</v>
      </c>
      <c r="B32" s="11" t="s">
        <v>1796</v>
      </c>
      <c r="C32" s="11" t="s">
        <v>558</v>
      </c>
      <c r="D32" s="11" t="s">
        <v>1919</v>
      </c>
      <c r="E32" s="38" t="s">
        <v>2903</v>
      </c>
      <c r="F32" s="11">
        <v>27</v>
      </c>
      <c r="G32" s="40" t="s">
        <v>2900</v>
      </c>
      <c r="H32" s="11" t="str">
        <f t="shared" si="25"/>
        <v>Shift</v>
      </c>
      <c r="I32" s="11" t="str">
        <f t="shared" si="0"/>
        <v>INDIA</v>
      </c>
      <c r="J32" s="11" t="str">
        <f>IF(ISERROR(VLOOKUP(C32,'WI Vs ASM'!$B$2:$E$1000,4,0)),0,(VLOOKUP(C32,'WI Vs ASM'!$B$2:$E$1000,4,0)))</f>
        <v>Offshore</v>
      </c>
      <c r="K32" s="11" t="str">
        <f>IF(ISERROR(VLOOKUP(C32,'WI Vs ASM'!$B$2:$F$1000,5,0)),0,(VLOOKUP(C32,'WI Vs ASM'!$B$2:$F$1000,5,0)))</f>
        <v>02-Variable Billable</v>
      </c>
      <c r="L32" s="11" t="str">
        <f>IF(ISERROR(VLOOKUP(C32,'WI Vs ASM'!$B$2:$D$1000,3,0)),0,(VLOOKUP(C32,'WI Vs ASM'!$B$2:$D$1000,3,0)))</f>
        <v>78-Landed BA-SE Offshore</v>
      </c>
      <c r="M32" s="11" t="str">
        <f>IF(ISERROR(VLOOKUP(C32,'WI Vs ASM'!$B$2:$I$1000,8,0)),0,(VLOOKUP(C32,'WI Vs ASM'!$B$2:$I$1000,8,0)))</f>
        <v>Rahul Soman</v>
      </c>
      <c r="N32" s="11" t="str">
        <f>IF(ISERROR(VLOOKUP(C32,'WI Vs ASM'!$B$2:$G$1000,6,0)),0,(VLOOKUP(C32,'WI Vs ASM'!$B$2:$G$1000,6,0)))</f>
        <v>CIS</v>
      </c>
      <c r="O32" s="11" t="str">
        <f>IF(ISERROR(VLOOKUP(C32,'WI Vs ASM'!$B$2:$H$1000,7,0)),0,(VLOOKUP(C32,'WI Vs ASM'!$B$2:$H$1000,7,0)))</f>
        <v>CIS</v>
      </c>
      <c r="P32" s="11" t="str">
        <f t="shared" si="1"/>
        <v>May-17</v>
      </c>
      <c r="Q32" s="11" t="str">
        <f t="shared" si="2"/>
        <v>Q2</v>
      </c>
      <c r="R32" s="11" t="str">
        <f>IF(ISERROR(VLOOKUP(C32,'WI Vs ASM'!$B$2:$J$1000,9,0)),0,(VLOOKUP(C32,'WI Vs ASM'!$B$2:$J$1000,9,0)))</f>
        <v>Jyothi Pai</v>
      </c>
      <c r="S32" s="11" t="str">
        <f>IF(ISERROR(VLOOKUP(C32,'WI Vs ASM'!$B$2:$K$1000,10,0)),0,(VLOOKUP(C32,'WI Vs ASM'!$B$2:$K$1000,10,0)))</f>
        <v>Steve J Sorensen</v>
      </c>
      <c r="T32" s="11" t="str">
        <f>IF(ISERROR(VLOOKUP(C32,'WI Vs ASM'!$B$2:$L$1000,11,0)),0,(VLOOKUP(C32,'WI Vs ASM'!$B$2:$L$1000,11,0)))</f>
        <v>Sreekala Balasubramanian</v>
      </c>
      <c r="U32" s="11" t="e">
        <f t="shared" si="26"/>
        <v>#VALUE!</v>
      </c>
      <c r="V32" s="11" t="str">
        <f t="shared" si="3"/>
        <v>No</v>
      </c>
      <c r="W32" s="11" t="str">
        <f t="shared" si="4"/>
        <v>Yes</v>
      </c>
      <c r="X32" s="11" t="str">
        <f t="shared" si="5"/>
        <v>Yes</v>
      </c>
      <c r="Y32" s="11" t="str">
        <f t="shared" si="6"/>
        <v>No</v>
      </c>
      <c r="Z32" s="11" t="str">
        <f t="shared" si="7"/>
        <v>No</v>
      </c>
      <c r="AA32" s="11" t="str">
        <f t="shared" si="27"/>
        <v>No</v>
      </c>
      <c r="AB32" s="11">
        <f>IF(ISERROR(VLOOKUP(U32,'ITWR Dump'!$A$2:$Y$5000,24,0)),0,(VLOOKUP('ILC Report'!U32,'ITWR Dump'!$A$2:$Y$5000,24,0)))</f>
        <v>0</v>
      </c>
      <c r="AC32" s="11" t="str">
        <f t="shared" si="28"/>
        <v>Yes</v>
      </c>
      <c r="AD32" s="11" t="str">
        <f t="shared" si="29"/>
        <v>BASE/Staff Aug</v>
      </c>
      <c r="AE32" s="11">
        <f>IF(ISERROR(VLOOKUP(U32,'ITWR Dump'!$A$2:$Y$5000,13,0)),0,(VLOOKUP(U32,'ITWR Dump'!$A$2:$Y$5000,13,0)))</f>
        <v>0</v>
      </c>
      <c r="AF32" s="11">
        <f>IF(ISERROR(VLOOKUP(U32,'ITWR Dump'!$A$2:$Y$5000,11,0)),0,(VLOOKUP(U32,'ITWR Dump'!$A$2:$Y$5000,11,0)))</f>
        <v>0</v>
      </c>
      <c r="AG32" s="11">
        <f>IF(ISERROR(VLOOKUP(U32,'ITWR Dump'!$A$2:$Y$5000,2,0)),0,(VLOOKUP(U32,'ITWR Dump'!$A$2:$Y$5000,2,0)))</f>
        <v>0</v>
      </c>
      <c r="AH32" s="11">
        <f>IF(ISERROR(VLOOKUP(U32,'ITWR Dump'!$A$2:$Y$5000,14,0)),0,(VLOOKUP(U32,'ITWR Dump'!$A$2:$Y$5000,14,0)))</f>
        <v>0</v>
      </c>
      <c r="AI32" s="11" t="str">
        <f t="shared" si="30"/>
        <v>78-Landed BA-SE Offshore Subcon</v>
      </c>
      <c r="AJ32" s="11" t="str">
        <f t="shared" si="31"/>
        <v>Offshore Subcon</v>
      </c>
      <c r="AK32" s="11" t="str">
        <f>IF(ISERROR(VLOOKUP(A32,'Team Data'!$C$2:$U$213,17,0)),0,(VLOOKUP(A32,'Team Data'!$C$2:$U$213,17,0)))</f>
        <v>IMS and FN</v>
      </c>
      <c r="AL32" s="11" t="str">
        <f t="shared" si="32"/>
        <v>2017-04-24</v>
      </c>
      <c r="AM32" s="11">
        <f>IF(ISERROR(VLOOKUP(U32,'ITWR Dump'!$A$2:$Y$5000,16,0)),0,(VLOOKUP(U32,'ITWR Dump'!$A$2:$Y$5000,16,0)))</f>
        <v>0</v>
      </c>
      <c r="AN32" s="11">
        <f>IF(ISERROR(VLOOKUP(U32,'ITWR Dump'!$A$2:$Y$5000,18,0)),0,(VLOOKUP(U32,'ITWR Dump'!$A$2:$Y$5000,18,0)))</f>
        <v>0</v>
      </c>
      <c r="AO32" s="11">
        <f>IF(ISERROR(VLOOKUP(U32,'ITWR Dump'!$A$2:$Y$5000,25,0)),0,(VLOOKUP('ILC Report'!U32,'ITWR Dump'!$A$2:$Y$5000,25,0)))</f>
        <v>0</v>
      </c>
      <c r="AP32" s="11">
        <f t="shared" si="33"/>
        <v>0</v>
      </c>
      <c r="AQ32" s="26">
        <f t="shared" si="34"/>
        <v>0</v>
      </c>
      <c r="AR32" s="26">
        <f t="shared" si="35"/>
        <v>0</v>
      </c>
      <c r="AS32" s="26">
        <f t="shared" si="36"/>
        <v>0</v>
      </c>
      <c r="AT32" s="26">
        <f t="shared" si="37"/>
        <v>0</v>
      </c>
      <c r="AU32" s="26">
        <f t="shared" si="38"/>
        <v>0</v>
      </c>
      <c r="AV32" s="26">
        <f t="shared" si="39"/>
        <v>0</v>
      </c>
      <c r="AW32" s="11" t="s">
        <v>653</v>
      </c>
      <c r="AX32" s="11" t="str">
        <f>VLOOKUP(L32,Group!$A$2:$B$1000,2,0)</f>
        <v>Enhancement</v>
      </c>
      <c r="AY32" s="11">
        <f>IF(ISERROR(VLOOKUP(U32,'ITWR Dump'!$A$2:$Y$5000,15,0)),0,(VLOOKUP('ILC Report'!U32,'ITWR Dump'!$A$2:$Y$5000,15,0)))</f>
        <v>0</v>
      </c>
      <c r="AZ32" s="11" t="str">
        <f t="shared" si="40"/>
        <v>No</v>
      </c>
      <c r="BA32" s="11" t="str">
        <f t="shared" si="41"/>
        <v>BKI</v>
      </c>
      <c r="BB32" s="11" t="str">
        <f t="shared" si="42"/>
        <v>LB</v>
      </c>
      <c r="BC32" s="11" t="str">
        <f t="shared" si="43"/>
        <v>No</v>
      </c>
    </row>
    <row r="33" spans="1:55" x14ac:dyDescent="0.3">
      <c r="A33" s="11" t="s">
        <v>90</v>
      </c>
      <c r="B33" s="11" t="s">
        <v>1796</v>
      </c>
      <c r="C33" s="11" t="s">
        <v>558</v>
      </c>
      <c r="D33" s="11" t="s">
        <v>1919</v>
      </c>
      <c r="E33" s="38" t="s">
        <v>2904</v>
      </c>
      <c r="F33" s="11">
        <v>18</v>
      </c>
      <c r="G33" s="40" t="s">
        <v>218</v>
      </c>
      <c r="H33" s="11" t="str">
        <f t="shared" si="25"/>
        <v>Regular</v>
      </c>
      <c r="I33" s="11" t="str">
        <f t="shared" si="0"/>
        <v>INDIA</v>
      </c>
      <c r="J33" s="11" t="str">
        <f>IF(ISERROR(VLOOKUP(C33,'WI Vs ASM'!$B$2:$E$1000,4,0)),0,(VLOOKUP(C33,'WI Vs ASM'!$B$2:$E$1000,4,0)))</f>
        <v>Offshore</v>
      </c>
      <c r="K33" s="11" t="str">
        <f>IF(ISERROR(VLOOKUP(C33,'WI Vs ASM'!$B$2:$F$1000,5,0)),0,(VLOOKUP(C33,'WI Vs ASM'!$B$2:$F$1000,5,0)))</f>
        <v>02-Variable Billable</v>
      </c>
      <c r="L33" s="11" t="str">
        <f>IF(ISERROR(VLOOKUP(C33,'WI Vs ASM'!$B$2:$D$1000,3,0)),0,(VLOOKUP(C33,'WI Vs ASM'!$B$2:$D$1000,3,0)))</f>
        <v>78-Landed BA-SE Offshore</v>
      </c>
      <c r="M33" s="11" t="str">
        <f>IF(ISERROR(VLOOKUP(C33,'WI Vs ASM'!$B$2:$I$1000,8,0)),0,(VLOOKUP(C33,'WI Vs ASM'!$B$2:$I$1000,8,0)))</f>
        <v>Rahul Soman</v>
      </c>
      <c r="N33" s="11" t="str">
        <f>IF(ISERROR(VLOOKUP(C33,'WI Vs ASM'!$B$2:$G$1000,6,0)),0,(VLOOKUP(C33,'WI Vs ASM'!$B$2:$G$1000,6,0)))</f>
        <v>CIS</v>
      </c>
      <c r="O33" s="11" t="str">
        <f>IF(ISERROR(VLOOKUP(C33,'WI Vs ASM'!$B$2:$H$1000,7,0)),0,(VLOOKUP(C33,'WI Vs ASM'!$B$2:$H$1000,7,0)))</f>
        <v>CIS</v>
      </c>
      <c r="P33" s="11" t="str">
        <f t="shared" si="1"/>
        <v>May-17</v>
      </c>
      <c r="Q33" s="11" t="str">
        <f t="shared" si="2"/>
        <v>Q2</v>
      </c>
      <c r="R33" s="11" t="str">
        <f>IF(ISERROR(VLOOKUP(C33,'WI Vs ASM'!$B$2:$J$1000,9,0)),0,(VLOOKUP(C33,'WI Vs ASM'!$B$2:$J$1000,9,0)))</f>
        <v>Jyothi Pai</v>
      </c>
      <c r="S33" s="11" t="str">
        <f>IF(ISERROR(VLOOKUP(C33,'WI Vs ASM'!$B$2:$K$1000,10,0)),0,(VLOOKUP(C33,'WI Vs ASM'!$B$2:$K$1000,10,0)))</f>
        <v>Steve J Sorensen</v>
      </c>
      <c r="T33" s="11" t="str">
        <f>IF(ISERROR(VLOOKUP(C33,'WI Vs ASM'!$B$2:$L$1000,11,0)),0,(VLOOKUP(C33,'WI Vs ASM'!$B$2:$L$1000,11,0)))</f>
        <v>Sreekala Balasubramanian</v>
      </c>
      <c r="U33" s="11" t="e">
        <f t="shared" si="26"/>
        <v>#VALUE!</v>
      </c>
      <c r="V33" s="11" t="str">
        <f t="shared" si="3"/>
        <v>No</v>
      </c>
      <c r="W33" s="11" t="str">
        <f t="shared" si="4"/>
        <v>Yes</v>
      </c>
      <c r="X33" s="11" t="str">
        <f t="shared" si="5"/>
        <v>Yes</v>
      </c>
      <c r="Y33" s="11" t="str">
        <f t="shared" si="6"/>
        <v>No</v>
      </c>
      <c r="Z33" s="11" t="str">
        <f t="shared" si="7"/>
        <v>No</v>
      </c>
      <c r="AA33" s="11" t="str">
        <f t="shared" si="27"/>
        <v>No</v>
      </c>
      <c r="AB33" s="11">
        <f>IF(ISERROR(VLOOKUP(U33,'ITWR Dump'!$A$2:$Y$5000,24,0)),0,(VLOOKUP('ILC Report'!U33,'ITWR Dump'!$A$2:$Y$5000,24,0)))</f>
        <v>0</v>
      </c>
      <c r="AC33" s="11" t="str">
        <f t="shared" si="28"/>
        <v>Yes</v>
      </c>
      <c r="AD33" s="11" t="str">
        <f t="shared" si="29"/>
        <v>BASE/Staff Aug</v>
      </c>
      <c r="AE33" s="11">
        <f>IF(ISERROR(VLOOKUP(U33,'ITWR Dump'!$A$2:$Y$5000,13,0)),0,(VLOOKUP(U33,'ITWR Dump'!$A$2:$Y$5000,13,0)))</f>
        <v>0</v>
      </c>
      <c r="AF33" s="11">
        <f>IF(ISERROR(VLOOKUP(U33,'ITWR Dump'!$A$2:$Y$5000,11,0)),0,(VLOOKUP(U33,'ITWR Dump'!$A$2:$Y$5000,11,0)))</f>
        <v>0</v>
      </c>
      <c r="AG33" s="11">
        <f>IF(ISERROR(VLOOKUP(U33,'ITWR Dump'!$A$2:$Y$5000,2,0)),0,(VLOOKUP(U33,'ITWR Dump'!$A$2:$Y$5000,2,0)))</f>
        <v>0</v>
      </c>
      <c r="AH33" s="11">
        <f>IF(ISERROR(VLOOKUP(U33,'ITWR Dump'!$A$2:$Y$5000,14,0)),0,(VLOOKUP(U33,'ITWR Dump'!$A$2:$Y$5000,14,0)))</f>
        <v>0</v>
      </c>
      <c r="AI33" s="11" t="str">
        <f t="shared" si="30"/>
        <v>78-Landed BA-SE Offshore Subcon</v>
      </c>
      <c r="AJ33" s="11" t="str">
        <f t="shared" si="31"/>
        <v>Offshore Subcon</v>
      </c>
      <c r="AK33" s="11" t="str">
        <f>IF(ISERROR(VLOOKUP(A33,'Team Data'!$C$2:$U$213,17,0)),0,(VLOOKUP(A33,'Team Data'!$C$2:$U$213,17,0)))</f>
        <v>IMS and FN</v>
      </c>
      <c r="AL33" s="11" t="str">
        <f t="shared" si="32"/>
        <v>2017-04-24</v>
      </c>
      <c r="AM33" s="11">
        <f>IF(ISERROR(VLOOKUP(U33,'ITWR Dump'!$A$2:$Y$5000,16,0)),0,(VLOOKUP(U33,'ITWR Dump'!$A$2:$Y$5000,16,0)))</f>
        <v>0</v>
      </c>
      <c r="AN33" s="11">
        <f>IF(ISERROR(VLOOKUP(U33,'ITWR Dump'!$A$2:$Y$5000,18,0)),0,(VLOOKUP(U33,'ITWR Dump'!$A$2:$Y$5000,18,0)))</f>
        <v>0</v>
      </c>
      <c r="AO33" s="11">
        <f>IF(ISERROR(VLOOKUP(U33,'ITWR Dump'!$A$2:$Y$5000,25,0)),0,(VLOOKUP('ILC Report'!U33,'ITWR Dump'!$A$2:$Y$5000,25,0)))</f>
        <v>0</v>
      </c>
      <c r="AP33" s="11">
        <f t="shared" si="33"/>
        <v>0</v>
      </c>
      <c r="AQ33" s="26">
        <f t="shared" si="34"/>
        <v>0</v>
      </c>
      <c r="AR33" s="26">
        <f t="shared" si="35"/>
        <v>0</v>
      </c>
      <c r="AS33" s="26">
        <f t="shared" si="36"/>
        <v>0</v>
      </c>
      <c r="AT33" s="26">
        <f t="shared" si="37"/>
        <v>0</v>
      </c>
      <c r="AU33" s="26">
        <f t="shared" si="38"/>
        <v>0</v>
      </c>
      <c r="AV33" s="26">
        <f t="shared" si="39"/>
        <v>0</v>
      </c>
      <c r="AW33" s="11" t="s">
        <v>653</v>
      </c>
      <c r="AX33" s="11" t="str">
        <f>VLOOKUP(L33,Group!$A$2:$B$1000,2,0)</f>
        <v>Enhancement</v>
      </c>
      <c r="AY33" s="11">
        <f>IF(ISERROR(VLOOKUP(U33,'ITWR Dump'!$A$2:$Y$5000,15,0)),0,(VLOOKUP('ILC Report'!U33,'ITWR Dump'!$A$2:$Y$5000,15,0)))</f>
        <v>0</v>
      </c>
      <c r="AZ33" s="11" t="str">
        <f t="shared" si="40"/>
        <v>No</v>
      </c>
      <c r="BA33" s="11" t="str">
        <f t="shared" si="41"/>
        <v>BKI</v>
      </c>
      <c r="BB33" s="11" t="str">
        <f t="shared" si="42"/>
        <v>LB</v>
      </c>
      <c r="BC33" s="11" t="str">
        <f t="shared" si="43"/>
        <v>No</v>
      </c>
    </row>
    <row r="34" spans="1:55" x14ac:dyDescent="0.3">
      <c r="A34" s="11" t="s">
        <v>90</v>
      </c>
      <c r="B34" s="11" t="s">
        <v>1796</v>
      </c>
      <c r="C34" s="11" t="s">
        <v>558</v>
      </c>
      <c r="D34" s="11" t="s">
        <v>1919</v>
      </c>
      <c r="E34" s="38" t="s">
        <v>2904</v>
      </c>
      <c r="F34" s="11">
        <v>27</v>
      </c>
      <c r="G34" s="40" t="s">
        <v>2900</v>
      </c>
      <c r="H34" s="11" t="str">
        <f t="shared" si="25"/>
        <v>Shift</v>
      </c>
      <c r="I34" s="11" t="str">
        <f t="shared" si="0"/>
        <v>INDIA</v>
      </c>
      <c r="J34" s="11" t="str">
        <f>IF(ISERROR(VLOOKUP(C34,'WI Vs ASM'!$B$2:$E$1000,4,0)),0,(VLOOKUP(C34,'WI Vs ASM'!$B$2:$E$1000,4,0)))</f>
        <v>Offshore</v>
      </c>
      <c r="K34" s="11" t="str">
        <f>IF(ISERROR(VLOOKUP(C34,'WI Vs ASM'!$B$2:$F$1000,5,0)),0,(VLOOKUP(C34,'WI Vs ASM'!$B$2:$F$1000,5,0)))</f>
        <v>02-Variable Billable</v>
      </c>
      <c r="L34" s="11" t="str">
        <f>IF(ISERROR(VLOOKUP(C34,'WI Vs ASM'!$B$2:$D$1000,3,0)),0,(VLOOKUP(C34,'WI Vs ASM'!$B$2:$D$1000,3,0)))</f>
        <v>78-Landed BA-SE Offshore</v>
      </c>
      <c r="M34" s="11" t="str">
        <f>IF(ISERROR(VLOOKUP(C34,'WI Vs ASM'!$B$2:$I$1000,8,0)),0,(VLOOKUP(C34,'WI Vs ASM'!$B$2:$I$1000,8,0)))</f>
        <v>Rahul Soman</v>
      </c>
      <c r="N34" s="11" t="str">
        <f>IF(ISERROR(VLOOKUP(C34,'WI Vs ASM'!$B$2:$G$1000,6,0)),0,(VLOOKUP(C34,'WI Vs ASM'!$B$2:$G$1000,6,0)))</f>
        <v>CIS</v>
      </c>
      <c r="O34" s="11" t="str">
        <f>IF(ISERROR(VLOOKUP(C34,'WI Vs ASM'!$B$2:$H$1000,7,0)),0,(VLOOKUP(C34,'WI Vs ASM'!$B$2:$H$1000,7,0)))</f>
        <v>CIS</v>
      </c>
      <c r="P34" s="11" t="str">
        <f t="shared" si="1"/>
        <v>May-17</v>
      </c>
      <c r="Q34" s="11" t="str">
        <f t="shared" si="2"/>
        <v>Q2</v>
      </c>
      <c r="R34" s="11" t="str">
        <f>IF(ISERROR(VLOOKUP(C34,'WI Vs ASM'!$B$2:$J$1000,9,0)),0,(VLOOKUP(C34,'WI Vs ASM'!$B$2:$J$1000,9,0)))</f>
        <v>Jyothi Pai</v>
      </c>
      <c r="S34" s="11" t="str">
        <f>IF(ISERROR(VLOOKUP(C34,'WI Vs ASM'!$B$2:$K$1000,10,0)),0,(VLOOKUP(C34,'WI Vs ASM'!$B$2:$K$1000,10,0)))</f>
        <v>Steve J Sorensen</v>
      </c>
      <c r="T34" s="11" t="str">
        <f>IF(ISERROR(VLOOKUP(C34,'WI Vs ASM'!$B$2:$L$1000,11,0)),0,(VLOOKUP(C34,'WI Vs ASM'!$B$2:$L$1000,11,0)))</f>
        <v>Sreekala Balasubramanian</v>
      </c>
      <c r="U34" s="11" t="e">
        <f t="shared" si="26"/>
        <v>#VALUE!</v>
      </c>
      <c r="V34" s="11" t="str">
        <f t="shared" si="3"/>
        <v>No</v>
      </c>
      <c r="W34" s="11" t="str">
        <f t="shared" si="4"/>
        <v>Yes</v>
      </c>
      <c r="X34" s="11" t="str">
        <f t="shared" si="5"/>
        <v>Yes</v>
      </c>
      <c r="Y34" s="11" t="str">
        <f t="shared" si="6"/>
        <v>No</v>
      </c>
      <c r="Z34" s="11" t="str">
        <f t="shared" si="7"/>
        <v>No</v>
      </c>
      <c r="AA34" s="11" t="str">
        <f t="shared" si="27"/>
        <v>No</v>
      </c>
      <c r="AB34" s="11">
        <f>IF(ISERROR(VLOOKUP(U34,'ITWR Dump'!$A$2:$Y$5000,24,0)),0,(VLOOKUP('ILC Report'!U34,'ITWR Dump'!$A$2:$Y$5000,24,0)))</f>
        <v>0</v>
      </c>
      <c r="AC34" s="11" t="str">
        <f t="shared" si="28"/>
        <v>Yes</v>
      </c>
      <c r="AD34" s="11" t="str">
        <f t="shared" si="29"/>
        <v>BASE/Staff Aug</v>
      </c>
      <c r="AE34" s="11">
        <f>IF(ISERROR(VLOOKUP(U34,'ITWR Dump'!$A$2:$Y$5000,13,0)),0,(VLOOKUP(U34,'ITWR Dump'!$A$2:$Y$5000,13,0)))</f>
        <v>0</v>
      </c>
      <c r="AF34" s="11">
        <f>IF(ISERROR(VLOOKUP(U34,'ITWR Dump'!$A$2:$Y$5000,11,0)),0,(VLOOKUP(U34,'ITWR Dump'!$A$2:$Y$5000,11,0)))</f>
        <v>0</v>
      </c>
      <c r="AG34" s="11">
        <f>IF(ISERROR(VLOOKUP(U34,'ITWR Dump'!$A$2:$Y$5000,2,0)),0,(VLOOKUP(U34,'ITWR Dump'!$A$2:$Y$5000,2,0)))</f>
        <v>0</v>
      </c>
      <c r="AH34" s="11">
        <f>IF(ISERROR(VLOOKUP(U34,'ITWR Dump'!$A$2:$Y$5000,14,0)),0,(VLOOKUP(U34,'ITWR Dump'!$A$2:$Y$5000,14,0)))</f>
        <v>0</v>
      </c>
      <c r="AI34" s="11" t="str">
        <f t="shared" si="30"/>
        <v>78-Landed BA-SE Offshore Subcon</v>
      </c>
      <c r="AJ34" s="11" t="str">
        <f t="shared" si="31"/>
        <v>Offshore Subcon</v>
      </c>
      <c r="AK34" s="11" t="str">
        <f>IF(ISERROR(VLOOKUP(A34,'Team Data'!$C$2:$U$213,17,0)),0,(VLOOKUP(A34,'Team Data'!$C$2:$U$213,17,0)))</f>
        <v>IMS and FN</v>
      </c>
      <c r="AL34" s="11" t="str">
        <f t="shared" si="32"/>
        <v>2017-04-24</v>
      </c>
      <c r="AM34" s="11">
        <f>IF(ISERROR(VLOOKUP(U34,'ITWR Dump'!$A$2:$Y$5000,16,0)),0,(VLOOKUP(U34,'ITWR Dump'!$A$2:$Y$5000,16,0)))</f>
        <v>0</v>
      </c>
      <c r="AN34" s="11">
        <f>IF(ISERROR(VLOOKUP(U34,'ITWR Dump'!$A$2:$Y$5000,18,0)),0,(VLOOKUP(U34,'ITWR Dump'!$A$2:$Y$5000,18,0)))</f>
        <v>0</v>
      </c>
      <c r="AO34" s="11">
        <f>IF(ISERROR(VLOOKUP(U34,'ITWR Dump'!$A$2:$Y$5000,25,0)),0,(VLOOKUP('ILC Report'!U34,'ITWR Dump'!$A$2:$Y$5000,25,0)))</f>
        <v>0</v>
      </c>
      <c r="AP34" s="11">
        <f t="shared" si="33"/>
        <v>0</v>
      </c>
      <c r="AQ34" s="26">
        <f t="shared" si="34"/>
        <v>0</v>
      </c>
      <c r="AR34" s="26">
        <f t="shared" si="35"/>
        <v>0</v>
      </c>
      <c r="AS34" s="26">
        <f t="shared" si="36"/>
        <v>0</v>
      </c>
      <c r="AT34" s="26">
        <f t="shared" si="37"/>
        <v>0</v>
      </c>
      <c r="AU34" s="26">
        <f t="shared" si="38"/>
        <v>0</v>
      </c>
      <c r="AV34" s="26">
        <f t="shared" si="39"/>
        <v>0</v>
      </c>
      <c r="AW34" s="11" t="s">
        <v>653</v>
      </c>
      <c r="AX34" s="11" t="str">
        <f>VLOOKUP(L34,Group!$A$2:$B$1000,2,0)</f>
        <v>Enhancement</v>
      </c>
      <c r="AY34" s="11">
        <f>IF(ISERROR(VLOOKUP(U34,'ITWR Dump'!$A$2:$Y$5000,15,0)),0,(VLOOKUP('ILC Report'!U34,'ITWR Dump'!$A$2:$Y$5000,15,0)))</f>
        <v>0</v>
      </c>
      <c r="AZ34" s="11" t="str">
        <f t="shared" si="40"/>
        <v>No</v>
      </c>
      <c r="BA34" s="11" t="str">
        <f t="shared" si="41"/>
        <v>BKI</v>
      </c>
      <c r="BB34" s="11" t="str">
        <f t="shared" si="42"/>
        <v>LB</v>
      </c>
      <c r="BC34" s="11" t="str">
        <f t="shared" si="43"/>
        <v>No</v>
      </c>
    </row>
    <row r="35" spans="1:55" x14ac:dyDescent="0.3">
      <c r="A35" s="11" t="s">
        <v>91</v>
      </c>
      <c r="B35" s="11" t="s">
        <v>1797</v>
      </c>
      <c r="C35" s="11" t="s">
        <v>572</v>
      </c>
      <c r="D35" s="11" t="s">
        <v>1920</v>
      </c>
      <c r="E35" s="38" t="s">
        <v>652</v>
      </c>
      <c r="F35" s="11">
        <v>38</v>
      </c>
      <c r="G35" s="40" t="s">
        <v>218</v>
      </c>
      <c r="H35" s="11" t="str">
        <f t="shared" si="25"/>
        <v>Regular</v>
      </c>
      <c r="I35" s="11" t="str">
        <f t="shared" si="0"/>
        <v>INDIA</v>
      </c>
      <c r="J35" s="11" t="str">
        <f>IF(ISERROR(VLOOKUP(C35,'WI Vs ASM'!$B$2:$E$1000,4,0)),0,(VLOOKUP(C35,'WI Vs ASM'!$B$2:$E$1000,4,0)))</f>
        <v>Offshore</v>
      </c>
      <c r="K35" s="11" t="str">
        <f>IF(ISERROR(VLOOKUP(C35,'WI Vs ASM'!$B$2:$F$1000,5,0)),0,(VLOOKUP(C35,'WI Vs ASM'!$B$2:$F$1000,5,0)))</f>
        <v>02-Variable Billable</v>
      </c>
      <c r="L35" s="11" t="str">
        <f>IF(ISERROR(VLOOKUP(C35,'WI Vs ASM'!$B$2:$D$1000,3,0)),0,(VLOOKUP(C35,'WI Vs ASM'!$B$2:$D$1000,3,0)))</f>
        <v>78-Landed BA-SE Offshore</v>
      </c>
      <c r="M35" s="11" t="str">
        <f>IF(ISERROR(VLOOKUP(C35,'WI Vs ASM'!$B$2:$I$1000,8,0)),0,(VLOOKUP(C35,'WI Vs ASM'!$B$2:$I$1000,8,0)))</f>
        <v>Rahul Soman</v>
      </c>
      <c r="N35" s="11" t="str">
        <f>IF(ISERROR(VLOOKUP(C35,'WI Vs ASM'!$B$2:$G$1000,6,0)),0,(VLOOKUP(C35,'WI Vs ASM'!$B$2:$G$1000,6,0)))</f>
        <v>Commercial</v>
      </c>
      <c r="O35" s="11" t="str">
        <f>IF(ISERROR(VLOOKUP(C35,'WI Vs ASM'!$B$2:$H$1000,7,0)),0,(VLOOKUP(C35,'WI Vs ASM'!$B$2:$H$1000,7,0)))</f>
        <v>Commercial</v>
      </c>
      <c r="P35" s="11" t="str">
        <f t="shared" si="1"/>
        <v>Apr-17</v>
      </c>
      <c r="Q35" s="11" t="str">
        <f t="shared" si="2"/>
        <v>Q2</v>
      </c>
      <c r="R35" s="11" t="str">
        <f>IF(ISERROR(VLOOKUP(C35,'WI Vs ASM'!$B$2:$J$1000,9,0)),0,(VLOOKUP(C35,'WI Vs ASM'!$B$2:$J$1000,9,0)))</f>
        <v>Jyothi Pai</v>
      </c>
      <c r="S35" s="11" t="str">
        <f>IF(ISERROR(VLOOKUP(C35,'WI Vs ASM'!$B$2:$K$1000,10,0)),0,(VLOOKUP(C35,'WI Vs ASM'!$B$2:$K$1000,10,0)))</f>
        <v>Steve J Sorensen</v>
      </c>
      <c r="T35" s="11" t="str">
        <f>IF(ISERROR(VLOOKUP(C35,'WI Vs ASM'!$B$2:$L$1000,11,0)),0,(VLOOKUP(C35,'WI Vs ASM'!$B$2:$L$1000,11,0)))</f>
        <v>Sreekala Balasubramanian</v>
      </c>
      <c r="U35" s="11" t="e">
        <f t="shared" si="26"/>
        <v>#VALUE!</v>
      </c>
      <c r="V35" s="11" t="str">
        <f t="shared" si="3"/>
        <v>No</v>
      </c>
      <c r="W35" s="11" t="str">
        <f t="shared" si="4"/>
        <v>Yes</v>
      </c>
      <c r="X35" s="11" t="str">
        <f t="shared" si="5"/>
        <v>Yes</v>
      </c>
      <c r="Y35" s="11" t="str">
        <f t="shared" si="6"/>
        <v>No</v>
      </c>
      <c r="Z35" s="11" t="str">
        <f t="shared" si="7"/>
        <v>No</v>
      </c>
      <c r="AA35" s="11" t="str">
        <f t="shared" si="27"/>
        <v>No</v>
      </c>
      <c r="AB35" s="11">
        <f>IF(ISERROR(VLOOKUP(U35,'ITWR Dump'!$A$2:$Y$5000,24,0)),0,(VLOOKUP('ILC Report'!U35,'ITWR Dump'!$A$2:$Y$5000,24,0)))</f>
        <v>0</v>
      </c>
      <c r="AC35" s="11" t="str">
        <f t="shared" si="28"/>
        <v>Yes</v>
      </c>
      <c r="AD35" s="11" t="str">
        <f t="shared" si="29"/>
        <v>BASE/Staff Aug</v>
      </c>
      <c r="AE35" s="11">
        <f>IF(ISERROR(VLOOKUP(U35,'ITWR Dump'!$A$2:$Y$5000,13,0)),0,(VLOOKUP(U35,'ITWR Dump'!$A$2:$Y$5000,13,0)))</f>
        <v>0</v>
      </c>
      <c r="AF35" s="11">
        <f>IF(ISERROR(VLOOKUP(U35,'ITWR Dump'!$A$2:$Y$5000,11,0)),0,(VLOOKUP(U35,'ITWR Dump'!$A$2:$Y$5000,11,0)))</f>
        <v>0</v>
      </c>
      <c r="AG35" s="11">
        <f>IF(ISERROR(VLOOKUP(U35,'ITWR Dump'!$A$2:$Y$5000,2,0)),0,(VLOOKUP(U35,'ITWR Dump'!$A$2:$Y$5000,2,0)))</f>
        <v>0</v>
      </c>
      <c r="AH35" s="11">
        <f>IF(ISERROR(VLOOKUP(U35,'ITWR Dump'!$A$2:$Y$5000,14,0)),0,(VLOOKUP(U35,'ITWR Dump'!$A$2:$Y$5000,14,0)))</f>
        <v>0</v>
      </c>
      <c r="AI35" s="11" t="str">
        <f t="shared" si="30"/>
        <v>78-Landed BA-SE Offshore Subcon</v>
      </c>
      <c r="AJ35" s="11" t="str">
        <f t="shared" si="31"/>
        <v>Offshore Subcon</v>
      </c>
      <c r="AK35" s="11" t="str">
        <f>IF(ISERROR(VLOOKUP(A35,'Team Data'!$C$2:$U$213,17,0)),0,(VLOOKUP(A35,'Team Data'!$C$2:$U$213,17,0)))</f>
        <v>Open System</v>
      </c>
      <c r="AL35" s="11" t="str">
        <f t="shared" si="32"/>
        <v>2017-04-24</v>
      </c>
      <c r="AM35" s="11">
        <f>IF(ISERROR(VLOOKUP(U35,'ITWR Dump'!$A$2:$Y$5000,16,0)),0,(VLOOKUP(U35,'ITWR Dump'!$A$2:$Y$5000,16,0)))</f>
        <v>0</v>
      </c>
      <c r="AN35" s="11">
        <f>IF(ISERROR(VLOOKUP(U35,'ITWR Dump'!$A$2:$Y$5000,18,0)),0,(VLOOKUP(U35,'ITWR Dump'!$A$2:$Y$5000,18,0)))</f>
        <v>0</v>
      </c>
      <c r="AO35" s="11">
        <f>IF(ISERROR(VLOOKUP(U35,'ITWR Dump'!$A$2:$Y$5000,25,0)),0,(VLOOKUP('ILC Report'!U35,'ITWR Dump'!$A$2:$Y$5000,25,0)))</f>
        <v>0</v>
      </c>
      <c r="AP35" s="11">
        <f t="shared" si="33"/>
        <v>0</v>
      </c>
      <c r="AQ35" s="26">
        <f t="shared" si="34"/>
        <v>0</v>
      </c>
      <c r="AR35" s="26">
        <f t="shared" si="35"/>
        <v>0</v>
      </c>
      <c r="AS35" s="26">
        <f t="shared" si="36"/>
        <v>0</v>
      </c>
      <c r="AT35" s="26">
        <f t="shared" si="37"/>
        <v>0</v>
      </c>
      <c r="AU35" s="26">
        <f t="shared" si="38"/>
        <v>0</v>
      </c>
      <c r="AV35" s="26">
        <f t="shared" si="39"/>
        <v>0</v>
      </c>
      <c r="AW35" s="11" t="s">
        <v>653</v>
      </c>
      <c r="AX35" s="11" t="str">
        <f>VLOOKUP(L35,Group!$A$2:$B$1000,2,0)</f>
        <v>Enhancement</v>
      </c>
      <c r="AY35" s="11">
        <f>IF(ISERROR(VLOOKUP(U35,'ITWR Dump'!$A$2:$Y$5000,15,0)),0,(VLOOKUP('ILC Report'!U35,'ITWR Dump'!$A$2:$Y$5000,15,0)))</f>
        <v>0</v>
      </c>
      <c r="AZ35" s="11" t="str">
        <f t="shared" si="40"/>
        <v>No</v>
      </c>
      <c r="BA35" s="11" t="str">
        <f t="shared" si="41"/>
        <v>BKI</v>
      </c>
      <c r="BB35" s="11" t="str">
        <f t="shared" si="42"/>
        <v>LB</v>
      </c>
      <c r="BC35" s="11" t="str">
        <f t="shared" si="43"/>
        <v>No</v>
      </c>
    </row>
    <row r="36" spans="1:55" x14ac:dyDescent="0.3">
      <c r="A36" s="11" t="s">
        <v>91</v>
      </c>
      <c r="B36" s="11" t="s">
        <v>1797</v>
      </c>
      <c r="C36" s="11" t="s">
        <v>572</v>
      </c>
      <c r="D36" s="11" t="s">
        <v>1920</v>
      </c>
      <c r="E36" s="38" t="s">
        <v>652</v>
      </c>
      <c r="F36" s="11">
        <v>2</v>
      </c>
      <c r="G36" s="40" t="s">
        <v>2900</v>
      </c>
      <c r="H36" s="11" t="str">
        <f t="shared" si="25"/>
        <v>Shift</v>
      </c>
      <c r="I36" s="11" t="str">
        <f t="shared" si="0"/>
        <v>INDIA</v>
      </c>
      <c r="J36" s="11" t="str">
        <f>IF(ISERROR(VLOOKUP(C36,'WI Vs ASM'!$B$2:$E$1000,4,0)),0,(VLOOKUP(C36,'WI Vs ASM'!$B$2:$E$1000,4,0)))</f>
        <v>Offshore</v>
      </c>
      <c r="K36" s="11" t="str">
        <f>IF(ISERROR(VLOOKUP(C36,'WI Vs ASM'!$B$2:$F$1000,5,0)),0,(VLOOKUP(C36,'WI Vs ASM'!$B$2:$F$1000,5,0)))</f>
        <v>02-Variable Billable</v>
      </c>
      <c r="L36" s="11" t="str">
        <f>IF(ISERROR(VLOOKUP(C36,'WI Vs ASM'!$B$2:$D$1000,3,0)),0,(VLOOKUP(C36,'WI Vs ASM'!$B$2:$D$1000,3,0)))</f>
        <v>78-Landed BA-SE Offshore</v>
      </c>
      <c r="M36" s="11" t="str">
        <f>IF(ISERROR(VLOOKUP(C36,'WI Vs ASM'!$B$2:$I$1000,8,0)),0,(VLOOKUP(C36,'WI Vs ASM'!$B$2:$I$1000,8,0)))</f>
        <v>Rahul Soman</v>
      </c>
      <c r="N36" s="11" t="str">
        <f>IF(ISERROR(VLOOKUP(C36,'WI Vs ASM'!$B$2:$G$1000,6,0)),0,(VLOOKUP(C36,'WI Vs ASM'!$B$2:$G$1000,6,0)))</f>
        <v>Commercial</v>
      </c>
      <c r="O36" s="11" t="str">
        <f>IF(ISERROR(VLOOKUP(C36,'WI Vs ASM'!$B$2:$H$1000,7,0)),0,(VLOOKUP(C36,'WI Vs ASM'!$B$2:$H$1000,7,0)))</f>
        <v>Commercial</v>
      </c>
      <c r="P36" s="11" t="str">
        <f t="shared" si="1"/>
        <v>Apr-17</v>
      </c>
      <c r="Q36" s="11" t="str">
        <f t="shared" si="2"/>
        <v>Q2</v>
      </c>
      <c r="R36" s="11" t="str">
        <f>IF(ISERROR(VLOOKUP(C36,'WI Vs ASM'!$B$2:$J$1000,9,0)),0,(VLOOKUP(C36,'WI Vs ASM'!$B$2:$J$1000,9,0)))</f>
        <v>Jyothi Pai</v>
      </c>
      <c r="S36" s="11" t="str">
        <f>IF(ISERROR(VLOOKUP(C36,'WI Vs ASM'!$B$2:$K$1000,10,0)),0,(VLOOKUP(C36,'WI Vs ASM'!$B$2:$K$1000,10,0)))</f>
        <v>Steve J Sorensen</v>
      </c>
      <c r="T36" s="11" t="str">
        <f>IF(ISERROR(VLOOKUP(C36,'WI Vs ASM'!$B$2:$L$1000,11,0)),0,(VLOOKUP(C36,'WI Vs ASM'!$B$2:$L$1000,11,0)))</f>
        <v>Sreekala Balasubramanian</v>
      </c>
      <c r="U36" s="11" t="e">
        <f t="shared" si="26"/>
        <v>#VALUE!</v>
      </c>
      <c r="V36" s="11" t="str">
        <f t="shared" si="3"/>
        <v>No</v>
      </c>
      <c r="W36" s="11" t="str">
        <f t="shared" si="4"/>
        <v>Yes</v>
      </c>
      <c r="X36" s="11" t="str">
        <f t="shared" si="5"/>
        <v>Yes</v>
      </c>
      <c r="Y36" s="11" t="str">
        <f t="shared" si="6"/>
        <v>No</v>
      </c>
      <c r="Z36" s="11" t="str">
        <f t="shared" si="7"/>
        <v>No</v>
      </c>
      <c r="AA36" s="11" t="str">
        <f t="shared" si="27"/>
        <v>No</v>
      </c>
      <c r="AB36" s="11">
        <f>IF(ISERROR(VLOOKUP(U36,'ITWR Dump'!$A$2:$Y$5000,24,0)),0,(VLOOKUP('ILC Report'!U36,'ITWR Dump'!$A$2:$Y$5000,24,0)))</f>
        <v>0</v>
      </c>
      <c r="AC36" s="11" t="str">
        <f t="shared" si="28"/>
        <v>Yes</v>
      </c>
      <c r="AD36" s="11" t="str">
        <f t="shared" si="29"/>
        <v>BASE/Staff Aug</v>
      </c>
      <c r="AE36" s="11">
        <f>IF(ISERROR(VLOOKUP(U36,'ITWR Dump'!$A$2:$Y$5000,13,0)),0,(VLOOKUP(U36,'ITWR Dump'!$A$2:$Y$5000,13,0)))</f>
        <v>0</v>
      </c>
      <c r="AF36" s="11">
        <f>IF(ISERROR(VLOOKUP(U36,'ITWR Dump'!$A$2:$Y$5000,11,0)),0,(VLOOKUP(U36,'ITWR Dump'!$A$2:$Y$5000,11,0)))</f>
        <v>0</v>
      </c>
      <c r="AG36" s="11">
        <f>IF(ISERROR(VLOOKUP(U36,'ITWR Dump'!$A$2:$Y$5000,2,0)),0,(VLOOKUP(U36,'ITWR Dump'!$A$2:$Y$5000,2,0)))</f>
        <v>0</v>
      </c>
      <c r="AH36" s="11">
        <f>IF(ISERROR(VLOOKUP(U36,'ITWR Dump'!$A$2:$Y$5000,14,0)),0,(VLOOKUP(U36,'ITWR Dump'!$A$2:$Y$5000,14,0)))</f>
        <v>0</v>
      </c>
      <c r="AI36" s="11" t="str">
        <f t="shared" si="30"/>
        <v>78-Landed BA-SE Offshore Subcon</v>
      </c>
      <c r="AJ36" s="11" t="str">
        <f t="shared" si="31"/>
        <v>Offshore Subcon</v>
      </c>
      <c r="AK36" s="11" t="str">
        <f>IF(ISERROR(VLOOKUP(A36,'Team Data'!$C$2:$U$213,17,0)),0,(VLOOKUP(A36,'Team Data'!$C$2:$U$213,17,0)))</f>
        <v>Open System</v>
      </c>
      <c r="AL36" s="11" t="str">
        <f t="shared" si="32"/>
        <v>2017-04-24</v>
      </c>
      <c r="AM36" s="11">
        <f>IF(ISERROR(VLOOKUP(U36,'ITWR Dump'!$A$2:$Y$5000,16,0)),0,(VLOOKUP(U36,'ITWR Dump'!$A$2:$Y$5000,16,0)))</f>
        <v>0</v>
      </c>
      <c r="AN36" s="11">
        <f>IF(ISERROR(VLOOKUP(U36,'ITWR Dump'!$A$2:$Y$5000,18,0)),0,(VLOOKUP(U36,'ITWR Dump'!$A$2:$Y$5000,18,0)))</f>
        <v>0</v>
      </c>
      <c r="AO36" s="11">
        <f>IF(ISERROR(VLOOKUP(U36,'ITWR Dump'!$A$2:$Y$5000,25,0)),0,(VLOOKUP('ILC Report'!U36,'ITWR Dump'!$A$2:$Y$5000,25,0)))</f>
        <v>0</v>
      </c>
      <c r="AP36" s="11">
        <f t="shared" si="33"/>
        <v>0</v>
      </c>
      <c r="AQ36" s="26">
        <f t="shared" si="34"/>
        <v>0</v>
      </c>
      <c r="AR36" s="26">
        <f t="shared" si="35"/>
        <v>0</v>
      </c>
      <c r="AS36" s="26">
        <f t="shared" si="36"/>
        <v>0</v>
      </c>
      <c r="AT36" s="26">
        <f t="shared" si="37"/>
        <v>0</v>
      </c>
      <c r="AU36" s="26">
        <f t="shared" si="38"/>
        <v>0</v>
      </c>
      <c r="AV36" s="26">
        <f t="shared" si="39"/>
        <v>0</v>
      </c>
      <c r="AW36" s="11" t="s">
        <v>653</v>
      </c>
      <c r="AX36" s="11" t="str">
        <f>VLOOKUP(L36,Group!$A$2:$B$1000,2,0)</f>
        <v>Enhancement</v>
      </c>
      <c r="AY36" s="11">
        <f>IF(ISERROR(VLOOKUP(U36,'ITWR Dump'!$A$2:$Y$5000,15,0)),0,(VLOOKUP('ILC Report'!U36,'ITWR Dump'!$A$2:$Y$5000,15,0)))</f>
        <v>0</v>
      </c>
      <c r="AZ36" s="11" t="str">
        <f t="shared" si="40"/>
        <v>No</v>
      </c>
      <c r="BA36" s="11" t="str">
        <f t="shared" si="41"/>
        <v>BKI</v>
      </c>
      <c r="BB36" s="11" t="str">
        <f t="shared" si="42"/>
        <v>LB</v>
      </c>
      <c r="BC36" s="11" t="str">
        <f t="shared" si="43"/>
        <v>No</v>
      </c>
    </row>
    <row r="37" spans="1:55" x14ac:dyDescent="0.3">
      <c r="A37" s="11" t="s">
        <v>91</v>
      </c>
      <c r="B37" s="11" t="s">
        <v>1797</v>
      </c>
      <c r="C37" s="11" t="s">
        <v>572</v>
      </c>
      <c r="D37" s="11" t="s">
        <v>1920</v>
      </c>
      <c r="E37" s="38" t="s">
        <v>2901</v>
      </c>
      <c r="F37" s="11">
        <v>30</v>
      </c>
      <c r="G37" s="40" t="s">
        <v>218</v>
      </c>
      <c r="H37" s="11" t="str">
        <f t="shared" si="25"/>
        <v>Regular</v>
      </c>
      <c r="I37" s="11" t="str">
        <f t="shared" si="0"/>
        <v>INDIA</v>
      </c>
      <c r="J37" s="11" t="str">
        <f>IF(ISERROR(VLOOKUP(C37,'WI Vs ASM'!$B$2:$E$1000,4,0)),0,(VLOOKUP(C37,'WI Vs ASM'!$B$2:$E$1000,4,0)))</f>
        <v>Offshore</v>
      </c>
      <c r="K37" s="11" t="str">
        <f>IF(ISERROR(VLOOKUP(C37,'WI Vs ASM'!$B$2:$F$1000,5,0)),0,(VLOOKUP(C37,'WI Vs ASM'!$B$2:$F$1000,5,0)))</f>
        <v>02-Variable Billable</v>
      </c>
      <c r="L37" s="11" t="str">
        <f>IF(ISERROR(VLOOKUP(C37,'WI Vs ASM'!$B$2:$D$1000,3,0)),0,(VLOOKUP(C37,'WI Vs ASM'!$B$2:$D$1000,3,0)))</f>
        <v>78-Landed BA-SE Offshore</v>
      </c>
      <c r="M37" s="11" t="str">
        <f>IF(ISERROR(VLOOKUP(C37,'WI Vs ASM'!$B$2:$I$1000,8,0)),0,(VLOOKUP(C37,'WI Vs ASM'!$B$2:$I$1000,8,0)))</f>
        <v>Rahul Soman</v>
      </c>
      <c r="N37" s="11" t="str">
        <f>IF(ISERROR(VLOOKUP(C37,'WI Vs ASM'!$B$2:$G$1000,6,0)),0,(VLOOKUP(C37,'WI Vs ASM'!$B$2:$G$1000,6,0)))</f>
        <v>Commercial</v>
      </c>
      <c r="O37" s="11" t="str">
        <f>IF(ISERROR(VLOOKUP(C37,'WI Vs ASM'!$B$2:$H$1000,7,0)),0,(VLOOKUP(C37,'WI Vs ASM'!$B$2:$H$1000,7,0)))</f>
        <v>Commercial</v>
      </c>
      <c r="P37" s="11" t="str">
        <f t="shared" si="1"/>
        <v>May-17</v>
      </c>
      <c r="Q37" s="11" t="str">
        <f t="shared" si="2"/>
        <v>Q2</v>
      </c>
      <c r="R37" s="11" t="str">
        <f>IF(ISERROR(VLOOKUP(C37,'WI Vs ASM'!$B$2:$J$1000,9,0)),0,(VLOOKUP(C37,'WI Vs ASM'!$B$2:$J$1000,9,0)))</f>
        <v>Jyothi Pai</v>
      </c>
      <c r="S37" s="11" t="str">
        <f>IF(ISERROR(VLOOKUP(C37,'WI Vs ASM'!$B$2:$K$1000,10,0)),0,(VLOOKUP(C37,'WI Vs ASM'!$B$2:$K$1000,10,0)))</f>
        <v>Steve J Sorensen</v>
      </c>
      <c r="T37" s="11" t="str">
        <f>IF(ISERROR(VLOOKUP(C37,'WI Vs ASM'!$B$2:$L$1000,11,0)),0,(VLOOKUP(C37,'WI Vs ASM'!$B$2:$L$1000,11,0)))</f>
        <v>Sreekala Balasubramanian</v>
      </c>
      <c r="U37" s="11" t="e">
        <f t="shared" si="26"/>
        <v>#VALUE!</v>
      </c>
      <c r="V37" s="11" t="str">
        <f t="shared" si="3"/>
        <v>No</v>
      </c>
      <c r="W37" s="11" t="str">
        <f t="shared" si="4"/>
        <v>Yes</v>
      </c>
      <c r="X37" s="11" t="str">
        <f t="shared" si="5"/>
        <v>Yes</v>
      </c>
      <c r="Y37" s="11" t="str">
        <f t="shared" si="6"/>
        <v>No</v>
      </c>
      <c r="Z37" s="11" t="str">
        <f t="shared" si="7"/>
        <v>No</v>
      </c>
      <c r="AA37" s="11" t="str">
        <f t="shared" si="27"/>
        <v>No</v>
      </c>
      <c r="AB37" s="11">
        <f>IF(ISERROR(VLOOKUP(U37,'ITWR Dump'!$A$2:$Y$5000,24,0)),0,(VLOOKUP('ILC Report'!U37,'ITWR Dump'!$A$2:$Y$5000,24,0)))</f>
        <v>0</v>
      </c>
      <c r="AC37" s="11" t="str">
        <f t="shared" si="28"/>
        <v>Yes</v>
      </c>
      <c r="AD37" s="11" t="str">
        <f t="shared" si="29"/>
        <v>BASE/Staff Aug</v>
      </c>
      <c r="AE37" s="11">
        <f>IF(ISERROR(VLOOKUP(U37,'ITWR Dump'!$A$2:$Y$5000,13,0)),0,(VLOOKUP(U37,'ITWR Dump'!$A$2:$Y$5000,13,0)))</f>
        <v>0</v>
      </c>
      <c r="AF37" s="11">
        <f>IF(ISERROR(VLOOKUP(U37,'ITWR Dump'!$A$2:$Y$5000,11,0)),0,(VLOOKUP(U37,'ITWR Dump'!$A$2:$Y$5000,11,0)))</f>
        <v>0</v>
      </c>
      <c r="AG37" s="11">
        <f>IF(ISERROR(VLOOKUP(U37,'ITWR Dump'!$A$2:$Y$5000,2,0)),0,(VLOOKUP(U37,'ITWR Dump'!$A$2:$Y$5000,2,0)))</f>
        <v>0</v>
      </c>
      <c r="AH37" s="11">
        <f>IF(ISERROR(VLOOKUP(U37,'ITWR Dump'!$A$2:$Y$5000,14,0)),0,(VLOOKUP(U37,'ITWR Dump'!$A$2:$Y$5000,14,0)))</f>
        <v>0</v>
      </c>
      <c r="AI37" s="11" t="str">
        <f t="shared" si="30"/>
        <v>78-Landed BA-SE Offshore Subcon</v>
      </c>
      <c r="AJ37" s="11" t="str">
        <f t="shared" si="31"/>
        <v>Offshore Subcon</v>
      </c>
      <c r="AK37" s="11" t="str">
        <f>IF(ISERROR(VLOOKUP(A37,'Team Data'!$C$2:$U$213,17,0)),0,(VLOOKUP(A37,'Team Data'!$C$2:$U$213,17,0)))</f>
        <v>Open System</v>
      </c>
      <c r="AL37" s="11" t="str">
        <f t="shared" si="32"/>
        <v>2017-04-24</v>
      </c>
      <c r="AM37" s="11">
        <f>IF(ISERROR(VLOOKUP(U37,'ITWR Dump'!$A$2:$Y$5000,16,0)),0,(VLOOKUP(U37,'ITWR Dump'!$A$2:$Y$5000,16,0)))</f>
        <v>0</v>
      </c>
      <c r="AN37" s="11">
        <f>IF(ISERROR(VLOOKUP(U37,'ITWR Dump'!$A$2:$Y$5000,18,0)),0,(VLOOKUP(U37,'ITWR Dump'!$A$2:$Y$5000,18,0)))</f>
        <v>0</v>
      </c>
      <c r="AO37" s="11">
        <f>IF(ISERROR(VLOOKUP(U37,'ITWR Dump'!$A$2:$Y$5000,25,0)),0,(VLOOKUP('ILC Report'!U37,'ITWR Dump'!$A$2:$Y$5000,25,0)))</f>
        <v>0</v>
      </c>
      <c r="AP37" s="11">
        <f t="shared" si="33"/>
        <v>0</v>
      </c>
      <c r="AQ37" s="26">
        <f t="shared" si="34"/>
        <v>0</v>
      </c>
      <c r="AR37" s="26">
        <f t="shared" si="35"/>
        <v>0</v>
      </c>
      <c r="AS37" s="26">
        <f t="shared" si="36"/>
        <v>0</v>
      </c>
      <c r="AT37" s="26">
        <f t="shared" si="37"/>
        <v>0</v>
      </c>
      <c r="AU37" s="26">
        <f t="shared" si="38"/>
        <v>0</v>
      </c>
      <c r="AV37" s="26">
        <f t="shared" si="39"/>
        <v>0</v>
      </c>
      <c r="AW37" s="11" t="s">
        <v>653</v>
      </c>
      <c r="AX37" s="11" t="str">
        <f>VLOOKUP(L37,Group!$A$2:$B$1000,2,0)</f>
        <v>Enhancement</v>
      </c>
      <c r="AY37" s="11">
        <f>IF(ISERROR(VLOOKUP(U37,'ITWR Dump'!$A$2:$Y$5000,15,0)),0,(VLOOKUP('ILC Report'!U37,'ITWR Dump'!$A$2:$Y$5000,15,0)))</f>
        <v>0</v>
      </c>
      <c r="AZ37" s="11" t="str">
        <f t="shared" si="40"/>
        <v>No</v>
      </c>
      <c r="BA37" s="11" t="str">
        <f t="shared" si="41"/>
        <v>BKI</v>
      </c>
      <c r="BB37" s="11" t="str">
        <f t="shared" si="42"/>
        <v>LB</v>
      </c>
      <c r="BC37" s="11" t="str">
        <f t="shared" si="43"/>
        <v>No</v>
      </c>
    </row>
    <row r="38" spans="1:55" x14ac:dyDescent="0.3">
      <c r="A38" s="11" t="s">
        <v>91</v>
      </c>
      <c r="B38" s="11" t="s">
        <v>1797</v>
      </c>
      <c r="C38" s="11" t="s">
        <v>572</v>
      </c>
      <c r="D38" s="11" t="s">
        <v>1920</v>
      </c>
      <c r="E38" s="38" t="s">
        <v>2901</v>
      </c>
      <c r="F38" s="11">
        <v>2</v>
      </c>
      <c r="G38" s="40" t="s">
        <v>2900</v>
      </c>
      <c r="H38" s="11" t="str">
        <f t="shared" si="25"/>
        <v>Shift</v>
      </c>
      <c r="I38" s="11" t="str">
        <f t="shared" si="0"/>
        <v>INDIA</v>
      </c>
      <c r="J38" s="11" t="str">
        <f>IF(ISERROR(VLOOKUP(C38,'WI Vs ASM'!$B$2:$E$1000,4,0)),0,(VLOOKUP(C38,'WI Vs ASM'!$B$2:$E$1000,4,0)))</f>
        <v>Offshore</v>
      </c>
      <c r="K38" s="11" t="str">
        <f>IF(ISERROR(VLOOKUP(C38,'WI Vs ASM'!$B$2:$F$1000,5,0)),0,(VLOOKUP(C38,'WI Vs ASM'!$B$2:$F$1000,5,0)))</f>
        <v>02-Variable Billable</v>
      </c>
      <c r="L38" s="11" t="str">
        <f>IF(ISERROR(VLOOKUP(C38,'WI Vs ASM'!$B$2:$D$1000,3,0)),0,(VLOOKUP(C38,'WI Vs ASM'!$B$2:$D$1000,3,0)))</f>
        <v>78-Landed BA-SE Offshore</v>
      </c>
      <c r="M38" s="11" t="str">
        <f>IF(ISERROR(VLOOKUP(C38,'WI Vs ASM'!$B$2:$I$1000,8,0)),0,(VLOOKUP(C38,'WI Vs ASM'!$B$2:$I$1000,8,0)))</f>
        <v>Rahul Soman</v>
      </c>
      <c r="N38" s="11" t="str">
        <f>IF(ISERROR(VLOOKUP(C38,'WI Vs ASM'!$B$2:$G$1000,6,0)),0,(VLOOKUP(C38,'WI Vs ASM'!$B$2:$G$1000,6,0)))</f>
        <v>Commercial</v>
      </c>
      <c r="O38" s="11" t="str">
        <f>IF(ISERROR(VLOOKUP(C38,'WI Vs ASM'!$B$2:$H$1000,7,0)),0,(VLOOKUP(C38,'WI Vs ASM'!$B$2:$H$1000,7,0)))</f>
        <v>Commercial</v>
      </c>
      <c r="P38" s="11" t="str">
        <f t="shared" si="1"/>
        <v>May-17</v>
      </c>
      <c r="Q38" s="11" t="str">
        <f t="shared" si="2"/>
        <v>Q2</v>
      </c>
      <c r="R38" s="11" t="str">
        <f>IF(ISERROR(VLOOKUP(C38,'WI Vs ASM'!$B$2:$J$1000,9,0)),0,(VLOOKUP(C38,'WI Vs ASM'!$B$2:$J$1000,9,0)))</f>
        <v>Jyothi Pai</v>
      </c>
      <c r="S38" s="11" t="str">
        <f>IF(ISERROR(VLOOKUP(C38,'WI Vs ASM'!$B$2:$K$1000,10,0)),0,(VLOOKUP(C38,'WI Vs ASM'!$B$2:$K$1000,10,0)))</f>
        <v>Steve J Sorensen</v>
      </c>
      <c r="T38" s="11" t="str">
        <f>IF(ISERROR(VLOOKUP(C38,'WI Vs ASM'!$B$2:$L$1000,11,0)),0,(VLOOKUP(C38,'WI Vs ASM'!$B$2:$L$1000,11,0)))</f>
        <v>Sreekala Balasubramanian</v>
      </c>
      <c r="U38" s="11" t="e">
        <f t="shared" si="26"/>
        <v>#VALUE!</v>
      </c>
      <c r="V38" s="11" t="str">
        <f t="shared" si="3"/>
        <v>No</v>
      </c>
      <c r="W38" s="11" t="str">
        <f t="shared" si="4"/>
        <v>Yes</v>
      </c>
      <c r="X38" s="11" t="str">
        <f t="shared" si="5"/>
        <v>Yes</v>
      </c>
      <c r="Y38" s="11" t="str">
        <f t="shared" si="6"/>
        <v>No</v>
      </c>
      <c r="Z38" s="11" t="str">
        <f t="shared" si="7"/>
        <v>No</v>
      </c>
      <c r="AA38" s="11" t="str">
        <f t="shared" si="27"/>
        <v>No</v>
      </c>
      <c r="AB38" s="11">
        <f>IF(ISERROR(VLOOKUP(U38,'ITWR Dump'!$A$2:$Y$5000,24,0)),0,(VLOOKUP('ILC Report'!U38,'ITWR Dump'!$A$2:$Y$5000,24,0)))</f>
        <v>0</v>
      </c>
      <c r="AC38" s="11" t="str">
        <f t="shared" si="28"/>
        <v>Yes</v>
      </c>
      <c r="AD38" s="11" t="str">
        <f t="shared" si="29"/>
        <v>BASE/Staff Aug</v>
      </c>
      <c r="AE38" s="11">
        <f>IF(ISERROR(VLOOKUP(U38,'ITWR Dump'!$A$2:$Y$5000,13,0)),0,(VLOOKUP(U38,'ITWR Dump'!$A$2:$Y$5000,13,0)))</f>
        <v>0</v>
      </c>
      <c r="AF38" s="11">
        <f>IF(ISERROR(VLOOKUP(U38,'ITWR Dump'!$A$2:$Y$5000,11,0)),0,(VLOOKUP(U38,'ITWR Dump'!$A$2:$Y$5000,11,0)))</f>
        <v>0</v>
      </c>
      <c r="AG38" s="11">
        <f>IF(ISERROR(VLOOKUP(U38,'ITWR Dump'!$A$2:$Y$5000,2,0)),0,(VLOOKUP(U38,'ITWR Dump'!$A$2:$Y$5000,2,0)))</f>
        <v>0</v>
      </c>
      <c r="AH38" s="11">
        <f>IF(ISERROR(VLOOKUP(U38,'ITWR Dump'!$A$2:$Y$5000,14,0)),0,(VLOOKUP(U38,'ITWR Dump'!$A$2:$Y$5000,14,0)))</f>
        <v>0</v>
      </c>
      <c r="AI38" s="11" t="str">
        <f t="shared" si="30"/>
        <v>78-Landed BA-SE Offshore Subcon</v>
      </c>
      <c r="AJ38" s="11" t="str">
        <f t="shared" si="31"/>
        <v>Offshore Subcon</v>
      </c>
      <c r="AK38" s="11" t="str">
        <f>IF(ISERROR(VLOOKUP(A38,'Team Data'!$C$2:$U$213,17,0)),0,(VLOOKUP(A38,'Team Data'!$C$2:$U$213,17,0)))</f>
        <v>Open System</v>
      </c>
      <c r="AL38" s="11" t="str">
        <f t="shared" si="32"/>
        <v>2017-04-24</v>
      </c>
      <c r="AM38" s="11">
        <f>IF(ISERROR(VLOOKUP(U38,'ITWR Dump'!$A$2:$Y$5000,16,0)),0,(VLOOKUP(U38,'ITWR Dump'!$A$2:$Y$5000,16,0)))</f>
        <v>0</v>
      </c>
      <c r="AN38" s="11">
        <f>IF(ISERROR(VLOOKUP(U38,'ITWR Dump'!$A$2:$Y$5000,18,0)),0,(VLOOKUP(U38,'ITWR Dump'!$A$2:$Y$5000,18,0)))</f>
        <v>0</v>
      </c>
      <c r="AO38" s="11">
        <f>IF(ISERROR(VLOOKUP(U38,'ITWR Dump'!$A$2:$Y$5000,25,0)),0,(VLOOKUP('ILC Report'!U38,'ITWR Dump'!$A$2:$Y$5000,25,0)))</f>
        <v>0</v>
      </c>
      <c r="AP38" s="11">
        <f t="shared" si="33"/>
        <v>0</v>
      </c>
      <c r="AQ38" s="26">
        <f t="shared" si="34"/>
        <v>0</v>
      </c>
      <c r="AR38" s="26">
        <f t="shared" si="35"/>
        <v>0</v>
      </c>
      <c r="AS38" s="26">
        <f t="shared" si="36"/>
        <v>0</v>
      </c>
      <c r="AT38" s="26">
        <f t="shared" si="37"/>
        <v>0</v>
      </c>
      <c r="AU38" s="26">
        <f t="shared" si="38"/>
        <v>0</v>
      </c>
      <c r="AV38" s="26">
        <f t="shared" si="39"/>
        <v>0</v>
      </c>
      <c r="AW38" s="11" t="s">
        <v>653</v>
      </c>
      <c r="AX38" s="11" t="str">
        <f>VLOOKUP(L38,Group!$A$2:$B$1000,2,0)</f>
        <v>Enhancement</v>
      </c>
      <c r="AY38" s="11">
        <f>IF(ISERROR(VLOOKUP(U38,'ITWR Dump'!$A$2:$Y$5000,15,0)),0,(VLOOKUP('ILC Report'!U38,'ITWR Dump'!$A$2:$Y$5000,15,0)))</f>
        <v>0</v>
      </c>
      <c r="AZ38" s="11" t="str">
        <f t="shared" si="40"/>
        <v>No</v>
      </c>
      <c r="BA38" s="11" t="str">
        <f t="shared" si="41"/>
        <v>BKI</v>
      </c>
      <c r="BB38" s="11" t="str">
        <f t="shared" si="42"/>
        <v>LB</v>
      </c>
      <c r="BC38" s="11" t="str">
        <f t="shared" si="43"/>
        <v>No</v>
      </c>
    </row>
    <row r="39" spans="1:55" x14ac:dyDescent="0.3">
      <c r="A39" s="11" t="s">
        <v>91</v>
      </c>
      <c r="B39" s="11" t="s">
        <v>1797</v>
      </c>
      <c r="C39" s="11" t="s">
        <v>572</v>
      </c>
      <c r="D39" s="11" t="s">
        <v>1920</v>
      </c>
      <c r="E39" s="38" t="s">
        <v>2902</v>
      </c>
      <c r="F39" s="11">
        <v>40</v>
      </c>
      <c r="G39" s="40" t="s">
        <v>218</v>
      </c>
      <c r="H39" s="11" t="str">
        <f t="shared" si="25"/>
        <v>Regular</v>
      </c>
      <c r="I39" s="11" t="str">
        <f t="shared" si="0"/>
        <v>INDIA</v>
      </c>
      <c r="J39" s="11" t="str">
        <f>IF(ISERROR(VLOOKUP(C39,'WI Vs ASM'!$B$2:$E$1000,4,0)),0,(VLOOKUP(C39,'WI Vs ASM'!$B$2:$E$1000,4,0)))</f>
        <v>Offshore</v>
      </c>
      <c r="K39" s="11" t="str">
        <f>IF(ISERROR(VLOOKUP(C39,'WI Vs ASM'!$B$2:$F$1000,5,0)),0,(VLOOKUP(C39,'WI Vs ASM'!$B$2:$F$1000,5,0)))</f>
        <v>02-Variable Billable</v>
      </c>
      <c r="L39" s="11" t="str">
        <f>IF(ISERROR(VLOOKUP(C39,'WI Vs ASM'!$B$2:$D$1000,3,0)),0,(VLOOKUP(C39,'WI Vs ASM'!$B$2:$D$1000,3,0)))</f>
        <v>78-Landed BA-SE Offshore</v>
      </c>
      <c r="M39" s="11" t="str">
        <f>IF(ISERROR(VLOOKUP(C39,'WI Vs ASM'!$B$2:$I$1000,8,0)),0,(VLOOKUP(C39,'WI Vs ASM'!$B$2:$I$1000,8,0)))</f>
        <v>Rahul Soman</v>
      </c>
      <c r="N39" s="11" t="str">
        <f>IF(ISERROR(VLOOKUP(C39,'WI Vs ASM'!$B$2:$G$1000,6,0)),0,(VLOOKUP(C39,'WI Vs ASM'!$B$2:$G$1000,6,0)))</f>
        <v>Commercial</v>
      </c>
      <c r="O39" s="11" t="str">
        <f>IF(ISERROR(VLOOKUP(C39,'WI Vs ASM'!$B$2:$H$1000,7,0)),0,(VLOOKUP(C39,'WI Vs ASM'!$B$2:$H$1000,7,0)))</f>
        <v>Commercial</v>
      </c>
      <c r="P39" s="11" t="str">
        <f t="shared" si="1"/>
        <v>May-17</v>
      </c>
      <c r="Q39" s="11" t="str">
        <f t="shared" si="2"/>
        <v>Q2</v>
      </c>
      <c r="R39" s="11" t="str">
        <f>IF(ISERROR(VLOOKUP(C39,'WI Vs ASM'!$B$2:$J$1000,9,0)),0,(VLOOKUP(C39,'WI Vs ASM'!$B$2:$J$1000,9,0)))</f>
        <v>Jyothi Pai</v>
      </c>
      <c r="S39" s="11" t="str">
        <f>IF(ISERROR(VLOOKUP(C39,'WI Vs ASM'!$B$2:$K$1000,10,0)),0,(VLOOKUP(C39,'WI Vs ASM'!$B$2:$K$1000,10,0)))</f>
        <v>Steve J Sorensen</v>
      </c>
      <c r="T39" s="11" t="str">
        <f>IF(ISERROR(VLOOKUP(C39,'WI Vs ASM'!$B$2:$L$1000,11,0)),0,(VLOOKUP(C39,'WI Vs ASM'!$B$2:$L$1000,11,0)))</f>
        <v>Sreekala Balasubramanian</v>
      </c>
      <c r="U39" s="11" t="e">
        <f t="shared" si="26"/>
        <v>#VALUE!</v>
      </c>
      <c r="V39" s="11" t="str">
        <f t="shared" si="3"/>
        <v>No</v>
      </c>
      <c r="W39" s="11" t="str">
        <f t="shared" si="4"/>
        <v>Yes</v>
      </c>
      <c r="X39" s="11" t="str">
        <f t="shared" si="5"/>
        <v>Yes</v>
      </c>
      <c r="Y39" s="11" t="str">
        <f t="shared" si="6"/>
        <v>No</v>
      </c>
      <c r="Z39" s="11" t="str">
        <f t="shared" si="7"/>
        <v>No</v>
      </c>
      <c r="AA39" s="11" t="str">
        <f t="shared" si="27"/>
        <v>No</v>
      </c>
      <c r="AB39" s="11">
        <f>IF(ISERROR(VLOOKUP(U39,'ITWR Dump'!$A$2:$Y$5000,24,0)),0,(VLOOKUP('ILC Report'!U39,'ITWR Dump'!$A$2:$Y$5000,24,0)))</f>
        <v>0</v>
      </c>
      <c r="AC39" s="11" t="str">
        <f t="shared" si="28"/>
        <v>Yes</v>
      </c>
      <c r="AD39" s="11" t="str">
        <f t="shared" si="29"/>
        <v>BASE/Staff Aug</v>
      </c>
      <c r="AE39" s="11">
        <f>IF(ISERROR(VLOOKUP(U39,'ITWR Dump'!$A$2:$Y$5000,13,0)),0,(VLOOKUP(U39,'ITWR Dump'!$A$2:$Y$5000,13,0)))</f>
        <v>0</v>
      </c>
      <c r="AF39" s="11">
        <f>IF(ISERROR(VLOOKUP(U39,'ITWR Dump'!$A$2:$Y$5000,11,0)),0,(VLOOKUP(U39,'ITWR Dump'!$A$2:$Y$5000,11,0)))</f>
        <v>0</v>
      </c>
      <c r="AG39" s="11">
        <f>IF(ISERROR(VLOOKUP(U39,'ITWR Dump'!$A$2:$Y$5000,2,0)),0,(VLOOKUP(U39,'ITWR Dump'!$A$2:$Y$5000,2,0)))</f>
        <v>0</v>
      </c>
      <c r="AH39" s="11">
        <f>IF(ISERROR(VLOOKUP(U39,'ITWR Dump'!$A$2:$Y$5000,14,0)),0,(VLOOKUP(U39,'ITWR Dump'!$A$2:$Y$5000,14,0)))</f>
        <v>0</v>
      </c>
      <c r="AI39" s="11" t="str">
        <f t="shared" si="30"/>
        <v>78-Landed BA-SE Offshore Subcon</v>
      </c>
      <c r="AJ39" s="11" t="str">
        <f t="shared" si="31"/>
        <v>Offshore Subcon</v>
      </c>
      <c r="AK39" s="11" t="str">
        <f>IF(ISERROR(VLOOKUP(A39,'Team Data'!$C$2:$U$213,17,0)),0,(VLOOKUP(A39,'Team Data'!$C$2:$U$213,17,0)))</f>
        <v>Open System</v>
      </c>
      <c r="AL39" s="11" t="str">
        <f t="shared" si="32"/>
        <v>2017-04-24</v>
      </c>
      <c r="AM39" s="11">
        <f>IF(ISERROR(VLOOKUP(U39,'ITWR Dump'!$A$2:$Y$5000,16,0)),0,(VLOOKUP(U39,'ITWR Dump'!$A$2:$Y$5000,16,0)))</f>
        <v>0</v>
      </c>
      <c r="AN39" s="11">
        <f>IF(ISERROR(VLOOKUP(U39,'ITWR Dump'!$A$2:$Y$5000,18,0)),0,(VLOOKUP(U39,'ITWR Dump'!$A$2:$Y$5000,18,0)))</f>
        <v>0</v>
      </c>
      <c r="AO39" s="11">
        <f>IF(ISERROR(VLOOKUP(U39,'ITWR Dump'!$A$2:$Y$5000,25,0)),0,(VLOOKUP('ILC Report'!U39,'ITWR Dump'!$A$2:$Y$5000,25,0)))</f>
        <v>0</v>
      </c>
      <c r="AP39" s="11">
        <f t="shared" si="33"/>
        <v>0</v>
      </c>
      <c r="AQ39" s="26">
        <f t="shared" si="34"/>
        <v>0</v>
      </c>
      <c r="AR39" s="26">
        <f t="shared" si="35"/>
        <v>0</v>
      </c>
      <c r="AS39" s="26">
        <f t="shared" si="36"/>
        <v>0</v>
      </c>
      <c r="AT39" s="26">
        <f t="shared" si="37"/>
        <v>0</v>
      </c>
      <c r="AU39" s="26">
        <f t="shared" si="38"/>
        <v>0</v>
      </c>
      <c r="AV39" s="26">
        <f t="shared" si="39"/>
        <v>0</v>
      </c>
      <c r="AW39" s="11" t="s">
        <v>653</v>
      </c>
      <c r="AX39" s="11" t="str">
        <f>VLOOKUP(L39,Group!$A$2:$B$1000,2,0)</f>
        <v>Enhancement</v>
      </c>
      <c r="AY39" s="11">
        <f>IF(ISERROR(VLOOKUP(U39,'ITWR Dump'!$A$2:$Y$5000,15,0)),0,(VLOOKUP('ILC Report'!U39,'ITWR Dump'!$A$2:$Y$5000,15,0)))</f>
        <v>0</v>
      </c>
      <c r="AZ39" s="11" t="str">
        <f t="shared" si="40"/>
        <v>No</v>
      </c>
      <c r="BA39" s="11" t="str">
        <f t="shared" si="41"/>
        <v>BKI</v>
      </c>
      <c r="BB39" s="11" t="str">
        <f t="shared" si="42"/>
        <v>LB</v>
      </c>
      <c r="BC39" s="11" t="str">
        <f t="shared" si="43"/>
        <v>No</v>
      </c>
    </row>
    <row r="40" spans="1:55" x14ac:dyDescent="0.3">
      <c r="A40" s="11" t="s">
        <v>91</v>
      </c>
      <c r="B40" s="11" t="s">
        <v>1797</v>
      </c>
      <c r="C40" s="11" t="s">
        <v>572</v>
      </c>
      <c r="D40" s="11" t="s">
        <v>1920</v>
      </c>
      <c r="E40" s="38" t="s">
        <v>2903</v>
      </c>
      <c r="F40" s="11">
        <v>40</v>
      </c>
      <c r="G40" s="40" t="s">
        <v>218</v>
      </c>
      <c r="H40" s="11" t="str">
        <f t="shared" si="25"/>
        <v>Regular</v>
      </c>
      <c r="I40" s="11" t="str">
        <f t="shared" si="0"/>
        <v>INDIA</v>
      </c>
      <c r="J40" s="11" t="str">
        <f>IF(ISERROR(VLOOKUP(C40,'WI Vs ASM'!$B$2:$E$1000,4,0)),0,(VLOOKUP(C40,'WI Vs ASM'!$B$2:$E$1000,4,0)))</f>
        <v>Offshore</v>
      </c>
      <c r="K40" s="11" t="str">
        <f>IF(ISERROR(VLOOKUP(C40,'WI Vs ASM'!$B$2:$F$1000,5,0)),0,(VLOOKUP(C40,'WI Vs ASM'!$B$2:$F$1000,5,0)))</f>
        <v>02-Variable Billable</v>
      </c>
      <c r="L40" s="11" t="str">
        <f>IF(ISERROR(VLOOKUP(C40,'WI Vs ASM'!$B$2:$D$1000,3,0)),0,(VLOOKUP(C40,'WI Vs ASM'!$B$2:$D$1000,3,0)))</f>
        <v>78-Landed BA-SE Offshore</v>
      </c>
      <c r="M40" s="11" t="str">
        <f>IF(ISERROR(VLOOKUP(C40,'WI Vs ASM'!$B$2:$I$1000,8,0)),0,(VLOOKUP(C40,'WI Vs ASM'!$B$2:$I$1000,8,0)))</f>
        <v>Rahul Soman</v>
      </c>
      <c r="N40" s="11" t="str">
        <f>IF(ISERROR(VLOOKUP(C40,'WI Vs ASM'!$B$2:$G$1000,6,0)),0,(VLOOKUP(C40,'WI Vs ASM'!$B$2:$G$1000,6,0)))</f>
        <v>Commercial</v>
      </c>
      <c r="O40" s="11" t="str">
        <f>IF(ISERROR(VLOOKUP(C40,'WI Vs ASM'!$B$2:$H$1000,7,0)),0,(VLOOKUP(C40,'WI Vs ASM'!$B$2:$H$1000,7,0)))</f>
        <v>Commercial</v>
      </c>
      <c r="P40" s="11" t="str">
        <f t="shared" si="1"/>
        <v>May-17</v>
      </c>
      <c r="Q40" s="11" t="str">
        <f t="shared" si="2"/>
        <v>Q2</v>
      </c>
      <c r="R40" s="11" t="str">
        <f>IF(ISERROR(VLOOKUP(C40,'WI Vs ASM'!$B$2:$J$1000,9,0)),0,(VLOOKUP(C40,'WI Vs ASM'!$B$2:$J$1000,9,0)))</f>
        <v>Jyothi Pai</v>
      </c>
      <c r="S40" s="11" t="str">
        <f>IF(ISERROR(VLOOKUP(C40,'WI Vs ASM'!$B$2:$K$1000,10,0)),0,(VLOOKUP(C40,'WI Vs ASM'!$B$2:$K$1000,10,0)))</f>
        <v>Steve J Sorensen</v>
      </c>
      <c r="T40" s="11" t="str">
        <f>IF(ISERROR(VLOOKUP(C40,'WI Vs ASM'!$B$2:$L$1000,11,0)),0,(VLOOKUP(C40,'WI Vs ASM'!$B$2:$L$1000,11,0)))</f>
        <v>Sreekala Balasubramanian</v>
      </c>
      <c r="U40" s="11" t="e">
        <f t="shared" si="26"/>
        <v>#VALUE!</v>
      </c>
      <c r="V40" s="11" t="str">
        <f t="shared" si="3"/>
        <v>No</v>
      </c>
      <c r="W40" s="11" t="str">
        <f t="shared" si="4"/>
        <v>Yes</v>
      </c>
      <c r="X40" s="11" t="str">
        <f t="shared" si="5"/>
        <v>Yes</v>
      </c>
      <c r="Y40" s="11" t="str">
        <f t="shared" si="6"/>
        <v>No</v>
      </c>
      <c r="Z40" s="11" t="str">
        <f t="shared" si="7"/>
        <v>No</v>
      </c>
      <c r="AA40" s="11" t="str">
        <f t="shared" si="27"/>
        <v>No</v>
      </c>
      <c r="AB40" s="11">
        <f>IF(ISERROR(VLOOKUP(U40,'ITWR Dump'!$A$2:$Y$5000,24,0)),0,(VLOOKUP('ILC Report'!U40,'ITWR Dump'!$A$2:$Y$5000,24,0)))</f>
        <v>0</v>
      </c>
      <c r="AC40" s="11" t="str">
        <f t="shared" si="28"/>
        <v>Yes</v>
      </c>
      <c r="AD40" s="11" t="str">
        <f t="shared" si="29"/>
        <v>BASE/Staff Aug</v>
      </c>
      <c r="AE40" s="11">
        <f>IF(ISERROR(VLOOKUP(U40,'ITWR Dump'!$A$2:$Y$5000,13,0)),0,(VLOOKUP(U40,'ITWR Dump'!$A$2:$Y$5000,13,0)))</f>
        <v>0</v>
      </c>
      <c r="AF40" s="11">
        <f>IF(ISERROR(VLOOKUP(U40,'ITWR Dump'!$A$2:$Y$5000,11,0)),0,(VLOOKUP(U40,'ITWR Dump'!$A$2:$Y$5000,11,0)))</f>
        <v>0</v>
      </c>
      <c r="AG40" s="11">
        <f>IF(ISERROR(VLOOKUP(U40,'ITWR Dump'!$A$2:$Y$5000,2,0)),0,(VLOOKUP(U40,'ITWR Dump'!$A$2:$Y$5000,2,0)))</f>
        <v>0</v>
      </c>
      <c r="AH40" s="11">
        <f>IF(ISERROR(VLOOKUP(U40,'ITWR Dump'!$A$2:$Y$5000,14,0)),0,(VLOOKUP(U40,'ITWR Dump'!$A$2:$Y$5000,14,0)))</f>
        <v>0</v>
      </c>
      <c r="AI40" s="11" t="str">
        <f t="shared" si="30"/>
        <v>78-Landed BA-SE Offshore Subcon</v>
      </c>
      <c r="AJ40" s="11" t="str">
        <f t="shared" si="31"/>
        <v>Offshore Subcon</v>
      </c>
      <c r="AK40" s="11" t="str">
        <f>IF(ISERROR(VLOOKUP(A40,'Team Data'!$C$2:$U$213,17,0)),0,(VLOOKUP(A40,'Team Data'!$C$2:$U$213,17,0)))</f>
        <v>Open System</v>
      </c>
      <c r="AL40" s="11" t="str">
        <f t="shared" si="32"/>
        <v>2017-04-24</v>
      </c>
      <c r="AM40" s="11">
        <f>IF(ISERROR(VLOOKUP(U40,'ITWR Dump'!$A$2:$Y$5000,16,0)),0,(VLOOKUP(U40,'ITWR Dump'!$A$2:$Y$5000,16,0)))</f>
        <v>0</v>
      </c>
      <c r="AN40" s="11">
        <f>IF(ISERROR(VLOOKUP(U40,'ITWR Dump'!$A$2:$Y$5000,18,0)),0,(VLOOKUP(U40,'ITWR Dump'!$A$2:$Y$5000,18,0)))</f>
        <v>0</v>
      </c>
      <c r="AO40" s="11">
        <f>IF(ISERROR(VLOOKUP(U40,'ITWR Dump'!$A$2:$Y$5000,25,0)),0,(VLOOKUP('ILC Report'!U40,'ITWR Dump'!$A$2:$Y$5000,25,0)))</f>
        <v>0</v>
      </c>
      <c r="AP40" s="11">
        <f t="shared" si="33"/>
        <v>0</v>
      </c>
      <c r="AQ40" s="26">
        <f t="shared" si="34"/>
        <v>0</v>
      </c>
      <c r="AR40" s="26">
        <f t="shared" si="35"/>
        <v>0</v>
      </c>
      <c r="AS40" s="26">
        <f t="shared" si="36"/>
        <v>0</v>
      </c>
      <c r="AT40" s="26">
        <f t="shared" si="37"/>
        <v>0</v>
      </c>
      <c r="AU40" s="26">
        <f t="shared" si="38"/>
        <v>0</v>
      </c>
      <c r="AV40" s="26">
        <f t="shared" si="39"/>
        <v>0</v>
      </c>
      <c r="AW40" s="11" t="s">
        <v>653</v>
      </c>
      <c r="AX40" s="11" t="str">
        <f>VLOOKUP(L40,Group!$A$2:$B$1000,2,0)</f>
        <v>Enhancement</v>
      </c>
      <c r="AY40" s="11">
        <f>IF(ISERROR(VLOOKUP(U40,'ITWR Dump'!$A$2:$Y$5000,15,0)),0,(VLOOKUP('ILC Report'!U40,'ITWR Dump'!$A$2:$Y$5000,15,0)))</f>
        <v>0</v>
      </c>
      <c r="AZ40" s="11" t="str">
        <f t="shared" si="40"/>
        <v>No</v>
      </c>
      <c r="BA40" s="11" t="str">
        <f t="shared" si="41"/>
        <v>BKI</v>
      </c>
      <c r="BB40" s="11" t="str">
        <f t="shared" si="42"/>
        <v>LB</v>
      </c>
      <c r="BC40" s="11" t="str">
        <f t="shared" si="43"/>
        <v>No</v>
      </c>
    </row>
    <row r="41" spans="1:55" x14ac:dyDescent="0.3">
      <c r="A41" s="11" t="s">
        <v>91</v>
      </c>
      <c r="B41" s="11" t="s">
        <v>1797</v>
      </c>
      <c r="C41" s="11" t="s">
        <v>550</v>
      </c>
      <c r="D41" s="11" t="s">
        <v>1921</v>
      </c>
      <c r="E41" s="38" t="s">
        <v>2903</v>
      </c>
      <c r="F41" s="11">
        <v>20</v>
      </c>
      <c r="G41" s="40" t="s">
        <v>218</v>
      </c>
      <c r="H41" s="11" t="str">
        <f t="shared" si="25"/>
        <v>Regular</v>
      </c>
      <c r="I41" s="11" t="str">
        <f t="shared" si="0"/>
        <v>INDIA</v>
      </c>
      <c r="J41" s="11" t="str">
        <f>IF(ISERROR(VLOOKUP(C41,'WI Vs ASM'!$B$2:$E$1000,4,0)),0,(VLOOKUP(C41,'WI Vs ASM'!$B$2:$E$1000,4,0)))</f>
        <v>Offshore</v>
      </c>
      <c r="K41" s="11" t="str">
        <f>IF(ISERROR(VLOOKUP(C41,'WI Vs ASM'!$B$2:$F$1000,5,0)),0,(VLOOKUP(C41,'WI Vs ASM'!$B$2:$F$1000,5,0)))</f>
        <v>02-Variable Billable</v>
      </c>
      <c r="L41" s="11" t="str">
        <f>IF(ISERROR(VLOOKUP(C41,'WI Vs ASM'!$B$2:$D$1000,3,0)),0,(VLOOKUP(C41,'WI Vs ASM'!$B$2:$D$1000,3,0)))</f>
        <v>11-Enhancement Offshore</v>
      </c>
      <c r="M41" s="11" t="str">
        <f>IF(ISERROR(VLOOKUP(C41,'WI Vs ASM'!$B$2:$I$1000,8,0)),0,(VLOOKUP(C41,'WI Vs ASM'!$B$2:$I$1000,8,0)))</f>
        <v>Prakash Varadachari</v>
      </c>
      <c r="N41" s="11" t="str">
        <f>IF(ISERROR(VLOOKUP(C41,'WI Vs ASM'!$B$2:$G$1000,6,0)),0,(VLOOKUP(C41,'WI Vs ASM'!$B$2:$G$1000,6,0)))</f>
        <v>Business Intelligence</v>
      </c>
      <c r="O41" s="11" t="str">
        <f>IF(ISERROR(VLOOKUP(C41,'WI Vs ASM'!$B$2:$H$1000,7,0)),0,(VLOOKUP(C41,'WI Vs ASM'!$B$2:$H$1000,7,0)))</f>
        <v>EBI</v>
      </c>
      <c r="P41" s="11" t="str">
        <f t="shared" si="1"/>
        <v>May-17</v>
      </c>
      <c r="Q41" s="11" t="str">
        <f t="shared" si="2"/>
        <v>Q2</v>
      </c>
      <c r="R41" s="11" t="str">
        <f>IF(ISERROR(VLOOKUP(C41,'WI Vs ASM'!$B$2:$J$1000,9,0)),0,(VLOOKUP(C41,'WI Vs ASM'!$B$2:$J$1000,9,0)))</f>
        <v>Chandraprabha Palaniswamy</v>
      </c>
      <c r="S41" s="11" t="str">
        <f>IF(ISERROR(VLOOKUP(C41,'WI Vs ASM'!$B$2:$K$1000,10,0)),0,(VLOOKUP(C41,'WI Vs ASM'!$B$2:$K$1000,10,0)))</f>
        <v>Kimberly Hale</v>
      </c>
      <c r="T41" s="11" t="str">
        <f>IF(ISERROR(VLOOKUP(C41,'WI Vs ASM'!$B$2:$L$1000,11,0)),0,(VLOOKUP(C41,'WI Vs ASM'!$B$2:$L$1000,11,0)))</f>
        <v>Crystal Romano</v>
      </c>
      <c r="U41" s="11" t="str">
        <f t="shared" si="26"/>
        <v>WR736274</v>
      </c>
      <c r="V41" s="11" t="str">
        <f t="shared" si="3"/>
        <v>No</v>
      </c>
      <c r="W41" s="11" t="str">
        <f t="shared" si="4"/>
        <v>Yes</v>
      </c>
      <c r="X41" s="11" t="str">
        <f t="shared" si="5"/>
        <v>No</v>
      </c>
      <c r="Y41" s="11" t="str">
        <f t="shared" si="6"/>
        <v>No</v>
      </c>
      <c r="Z41" s="11" t="str">
        <f t="shared" si="7"/>
        <v>No</v>
      </c>
      <c r="AA41" s="11" t="str">
        <f t="shared" si="27"/>
        <v>No</v>
      </c>
      <c r="AB41" s="11">
        <f>IF(ISERROR(VLOOKUP(U41,'ITWR Dump'!$A$2:$Y$5000,24,0)),0,(VLOOKUP('ILC Report'!U41,'ITWR Dump'!$A$2:$Y$5000,24,0)))</f>
        <v>0</v>
      </c>
      <c r="AC41" s="11" t="str">
        <f t="shared" si="28"/>
        <v>No</v>
      </c>
      <c r="AD41" s="11" t="str">
        <f t="shared" si="29"/>
        <v/>
      </c>
      <c r="AE41" s="11">
        <f>IF(ISERROR(VLOOKUP(U41,'ITWR Dump'!$A$2:$Y$5000,13,0)),0,(VLOOKUP(U41,'ITWR Dump'!$A$2:$Y$5000,13,0)))</f>
        <v>0</v>
      </c>
      <c r="AF41" s="11">
        <f>IF(ISERROR(VLOOKUP(U41,'ITWR Dump'!$A$2:$Y$5000,11,0)),0,(VLOOKUP(U41,'ITWR Dump'!$A$2:$Y$5000,11,0)))</f>
        <v>0</v>
      </c>
      <c r="AG41" s="11">
        <f>IF(ISERROR(VLOOKUP(U41,'ITWR Dump'!$A$2:$Y$5000,2,0)),0,(VLOOKUP(U41,'ITWR Dump'!$A$2:$Y$5000,2,0)))</f>
        <v>0</v>
      </c>
      <c r="AH41" s="11">
        <f>IF(ISERROR(VLOOKUP(U41,'ITWR Dump'!$A$2:$Y$5000,14,0)),0,(VLOOKUP(U41,'ITWR Dump'!$A$2:$Y$5000,14,0)))</f>
        <v>0</v>
      </c>
      <c r="AI41" s="11" t="str">
        <f t="shared" si="30"/>
        <v>11-Enhancement Offshore Subcon</v>
      </c>
      <c r="AJ41" s="11" t="str">
        <f t="shared" si="31"/>
        <v>Offshore Subcon</v>
      </c>
      <c r="AK41" s="11" t="str">
        <f>IF(ISERROR(VLOOKUP(A41,'Team Data'!$C$2:$U$213,17,0)),0,(VLOOKUP(A41,'Team Data'!$C$2:$U$213,17,0)))</f>
        <v>Open System</v>
      </c>
      <c r="AL41" s="11" t="str">
        <f t="shared" si="32"/>
        <v>2017-04-24</v>
      </c>
      <c r="AM41" s="11">
        <f>IF(ISERROR(VLOOKUP(U41,'ITWR Dump'!$A$2:$Y$5000,16,0)),0,(VLOOKUP(U41,'ITWR Dump'!$A$2:$Y$5000,16,0)))</f>
        <v>0</v>
      </c>
      <c r="AN41" s="11">
        <f>IF(ISERROR(VLOOKUP(U41,'ITWR Dump'!$A$2:$Y$5000,18,0)),0,(VLOOKUP(U41,'ITWR Dump'!$A$2:$Y$5000,18,0)))</f>
        <v>0</v>
      </c>
      <c r="AO41" s="11">
        <f>IF(ISERROR(VLOOKUP(U41,'ITWR Dump'!$A$2:$Y$5000,25,0)),0,(VLOOKUP('ILC Report'!U41,'ITWR Dump'!$A$2:$Y$5000,25,0)))</f>
        <v>0</v>
      </c>
      <c r="AP41" s="11">
        <f t="shared" si="33"/>
        <v>0</v>
      </c>
      <c r="AQ41" s="26">
        <f t="shared" si="34"/>
        <v>0</v>
      </c>
      <c r="AR41" s="26">
        <f t="shared" si="35"/>
        <v>0</v>
      </c>
      <c r="AS41" s="26">
        <f t="shared" si="36"/>
        <v>0</v>
      </c>
      <c r="AT41" s="26">
        <f t="shared" si="37"/>
        <v>0</v>
      </c>
      <c r="AU41" s="26">
        <f t="shared" si="38"/>
        <v>0</v>
      </c>
      <c r="AV41" s="26">
        <f t="shared" si="39"/>
        <v>0</v>
      </c>
      <c r="AW41" s="11" t="s">
        <v>653</v>
      </c>
      <c r="AX41" s="11" t="str">
        <f>VLOOKUP(L41,Group!$A$2:$B$1000,2,0)</f>
        <v>Enhancement</v>
      </c>
      <c r="AY41" s="11">
        <f>IF(ISERROR(VLOOKUP(U41,'ITWR Dump'!$A$2:$Y$5000,15,0)),0,(VLOOKUP('ILC Report'!U41,'ITWR Dump'!$A$2:$Y$5000,15,0)))</f>
        <v>0</v>
      </c>
      <c r="AZ41" s="11" t="str">
        <f t="shared" si="40"/>
        <v>No</v>
      </c>
      <c r="BA41" s="11" t="str">
        <f t="shared" si="41"/>
        <v>BKI</v>
      </c>
      <c r="BB41" s="11" t="str">
        <f t="shared" si="42"/>
        <v>EN</v>
      </c>
      <c r="BC41" s="11" t="str">
        <f t="shared" si="43"/>
        <v>No</v>
      </c>
    </row>
    <row r="42" spans="1:55" x14ac:dyDescent="0.3">
      <c r="A42" s="11" t="s">
        <v>91</v>
      </c>
      <c r="B42" s="11" t="s">
        <v>1797</v>
      </c>
      <c r="C42" s="11" t="s">
        <v>572</v>
      </c>
      <c r="D42" s="11" t="s">
        <v>1920</v>
      </c>
      <c r="E42" s="38" t="s">
        <v>2904</v>
      </c>
      <c r="F42" s="11">
        <v>40</v>
      </c>
      <c r="G42" s="40" t="s">
        <v>218</v>
      </c>
      <c r="H42" s="11" t="str">
        <f t="shared" si="25"/>
        <v>Regular</v>
      </c>
      <c r="I42" s="11" t="str">
        <f t="shared" si="0"/>
        <v>INDIA</v>
      </c>
      <c r="J42" s="11" t="str">
        <f>IF(ISERROR(VLOOKUP(C42,'WI Vs ASM'!$B$2:$E$1000,4,0)),0,(VLOOKUP(C42,'WI Vs ASM'!$B$2:$E$1000,4,0)))</f>
        <v>Offshore</v>
      </c>
      <c r="K42" s="11" t="str">
        <f>IF(ISERROR(VLOOKUP(C42,'WI Vs ASM'!$B$2:$F$1000,5,0)),0,(VLOOKUP(C42,'WI Vs ASM'!$B$2:$F$1000,5,0)))</f>
        <v>02-Variable Billable</v>
      </c>
      <c r="L42" s="11" t="str">
        <f>IF(ISERROR(VLOOKUP(C42,'WI Vs ASM'!$B$2:$D$1000,3,0)),0,(VLOOKUP(C42,'WI Vs ASM'!$B$2:$D$1000,3,0)))</f>
        <v>78-Landed BA-SE Offshore</v>
      </c>
      <c r="M42" s="11" t="str">
        <f>IF(ISERROR(VLOOKUP(C42,'WI Vs ASM'!$B$2:$I$1000,8,0)),0,(VLOOKUP(C42,'WI Vs ASM'!$B$2:$I$1000,8,0)))</f>
        <v>Rahul Soman</v>
      </c>
      <c r="N42" s="11" t="str">
        <f>IF(ISERROR(VLOOKUP(C42,'WI Vs ASM'!$B$2:$G$1000,6,0)),0,(VLOOKUP(C42,'WI Vs ASM'!$B$2:$G$1000,6,0)))</f>
        <v>Commercial</v>
      </c>
      <c r="O42" s="11" t="str">
        <f>IF(ISERROR(VLOOKUP(C42,'WI Vs ASM'!$B$2:$H$1000,7,0)),0,(VLOOKUP(C42,'WI Vs ASM'!$B$2:$H$1000,7,0)))</f>
        <v>Commercial</v>
      </c>
      <c r="P42" s="11" t="str">
        <f t="shared" si="1"/>
        <v>May-17</v>
      </c>
      <c r="Q42" s="11" t="str">
        <f t="shared" si="2"/>
        <v>Q2</v>
      </c>
      <c r="R42" s="11" t="str">
        <f>IF(ISERROR(VLOOKUP(C42,'WI Vs ASM'!$B$2:$J$1000,9,0)),0,(VLOOKUP(C42,'WI Vs ASM'!$B$2:$J$1000,9,0)))</f>
        <v>Jyothi Pai</v>
      </c>
      <c r="S42" s="11" t="str">
        <f>IF(ISERROR(VLOOKUP(C42,'WI Vs ASM'!$B$2:$K$1000,10,0)),0,(VLOOKUP(C42,'WI Vs ASM'!$B$2:$K$1000,10,0)))</f>
        <v>Steve J Sorensen</v>
      </c>
      <c r="T42" s="11" t="str">
        <f>IF(ISERROR(VLOOKUP(C42,'WI Vs ASM'!$B$2:$L$1000,11,0)),0,(VLOOKUP(C42,'WI Vs ASM'!$B$2:$L$1000,11,0)))</f>
        <v>Sreekala Balasubramanian</v>
      </c>
      <c r="U42" s="11" t="e">
        <f t="shared" si="26"/>
        <v>#VALUE!</v>
      </c>
      <c r="V42" s="11" t="str">
        <f t="shared" si="3"/>
        <v>No</v>
      </c>
      <c r="W42" s="11" t="str">
        <f t="shared" si="4"/>
        <v>Yes</v>
      </c>
      <c r="X42" s="11" t="str">
        <f t="shared" si="5"/>
        <v>Yes</v>
      </c>
      <c r="Y42" s="11" t="str">
        <f t="shared" si="6"/>
        <v>No</v>
      </c>
      <c r="Z42" s="11" t="str">
        <f t="shared" si="7"/>
        <v>No</v>
      </c>
      <c r="AA42" s="11" t="str">
        <f t="shared" si="27"/>
        <v>No</v>
      </c>
      <c r="AB42" s="11">
        <f>IF(ISERROR(VLOOKUP(U42,'ITWR Dump'!$A$2:$Y$5000,24,0)),0,(VLOOKUP('ILC Report'!U42,'ITWR Dump'!$A$2:$Y$5000,24,0)))</f>
        <v>0</v>
      </c>
      <c r="AC42" s="11" t="str">
        <f t="shared" si="28"/>
        <v>Yes</v>
      </c>
      <c r="AD42" s="11" t="str">
        <f t="shared" si="29"/>
        <v>BASE/Staff Aug</v>
      </c>
      <c r="AE42" s="11">
        <f>IF(ISERROR(VLOOKUP(U42,'ITWR Dump'!$A$2:$Y$5000,13,0)),0,(VLOOKUP(U42,'ITWR Dump'!$A$2:$Y$5000,13,0)))</f>
        <v>0</v>
      </c>
      <c r="AF42" s="11">
        <f>IF(ISERROR(VLOOKUP(U42,'ITWR Dump'!$A$2:$Y$5000,11,0)),0,(VLOOKUP(U42,'ITWR Dump'!$A$2:$Y$5000,11,0)))</f>
        <v>0</v>
      </c>
      <c r="AG42" s="11">
        <f>IF(ISERROR(VLOOKUP(U42,'ITWR Dump'!$A$2:$Y$5000,2,0)),0,(VLOOKUP(U42,'ITWR Dump'!$A$2:$Y$5000,2,0)))</f>
        <v>0</v>
      </c>
      <c r="AH42" s="11">
        <f>IF(ISERROR(VLOOKUP(U42,'ITWR Dump'!$A$2:$Y$5000,14,0)),0,(VLOOKUP(U42,'ITWR Dump'!$A$2:$Y$5000,14,0)))</f>
        <v>0</v>
      </c>
      <c r="AI42" s="11" t="str">
        <f t="shared" si="30"/>
        <v>78-Landed BA-SE Offshore Subcon</v>
      </c>
      <c r="AJ42" s="11" t="str">
        <f t="shared" si="31"/>
        <v>Offshore Subcon</v>
      </c>
      <c r="AK42" s="11" t="str">
        <f>IF(ISERROR(VLOOKUP(A42,'Team Data'!$C$2:$U$213,17,0)),0,(VLOOKUP(A42,'Team Data'!$C$2:$U$213,17,0)))</f>
        <v>Open System</v>
      </c>
      <c r="AL42" s="11" t="str">
        <f t="shared" si="32"/>
        <v>2017-04-24</v>
      </c>
      <c r="AM42" s="11">
        <f>IF(ISERROR(VLOOKUP(U42,'ITWR Dump'!$A$2:$Y$5000,16,0)),0,(VLOOKUP(U42,'ITWR Dump'!$A$2:$Y$5000,16,0)))</f>
        <v>0</v>
      </c>
      <c r="AN42" s="11">
        <f>IF(ISERROR(VLOOKUP(U42,'ITWR Dump'!$A$2:$Y$5000,18,0)),0,(VLOOKUP(U42,'ITWR Dump'!$A$2:$Y$5000,18,0)))</f>
        <v>0</v>
      </c>
      <c r="AO42" s="11">
        <f>IF(ISERROR(VLOOKUP(U42,'ITWR Dump'!$A$2:$Y$5000,25,0)),0,(VLOOKUP('ILC Report'!U42,'ITWR Dump'!$A$2:$Y$5000,25,0)))</f>
        <v>0</v>
      </c>
      <c r="AP42" s="11">
        <f t="shared" si="33"/>
        <v>0</v>
      </c>
      <c r="AQ42" s="26">
        <f t="shared" si="34"/>
        <v>0</v>
      </c>
      <c r="AR42" s="26">
        <f t="shared" si="35"/>
        <v>0</v>
      </c>
      <c r="AS42" s="26">
        <f t="shared" si="36"/>
        <v>0</v>
      </c>
      <c r="AT42" s="26">
        <f t="shared" si="37"/>
        <v>0</v>
      </c>
      <c r="AU42" s="26">
        <f t="shared" si="38"/>
        <v>0</v>
      </c>
      <c r="AV42" s="26">
        <f t="shared" si="39"/>
        <v>0</v>
      </c>
      <c r="AW42" s="11" t="s">
        <v>653</v>
      </c>
      <c r="AX42" s="11" t="str">
        <f>VLOOKUP(L42,Group!$A$2:$B$1000,2,0)</f>
        <v>Enhancement</v>
      </c>
      <c r="AY42" s="11">
        <f>IF(ISERROR(VLOOKUP(U42,'ITWR Dump'!$A$2:$Y$5000,15,0)),0,(VLOOKUP('ILC Report'!U42,'ITWR Dump'!$A$2:$Y$5000,15,0)))</f>
        <v>0</v>
      </c>
      <c r="AZ42" s="11" t="str">
        <f t="shared" si="40"/>
        <v>No</v>
      </c>
      <c r="BA42" s="11" t="str">
        <f t="shared" si="41"/>
        <v>BKI</v>
      </c>
      <c r="BB42" s="11" t="str">
        <f t="shared" si="42"/>
        <v>LB</v>
      </c>
      <c r="BC42" s="11" t="str">
        <f t="shared" si="43"/>
        <v>No</v>
      </c>
    </row>
    <row r="43" spans="1:55" x14ac:dyDescent="0.3">
      <c r="A43" s="11" t="s">
        <v>94</v>
      </c>
      <c r="B43" s="11" t="s">
        <v>1798</v>
      </c>
      <c r="C43" s="11" t="s">
        <v>564</v>
      </c>
      <c r="D43" s="11" t="s">
        <v>1922</v>
      </c>
      <c r="E43" s="38" t="s">
        <v>652</v>
      </c>
      <c r="F43" s="11">
        <v>2</v>
      </c>
      <c r="G43" s="40" t="s">
        <v>218</v>
      </c>
      <c r="H43" s="11" t="str">
        <f t="shared" si="25"/>
        <v>Regular</v>
      </c>
      <c r="I43" s="11" t="str">
        <f t="shared" si="0"/>
        <v>INDIA</v>
      </c>
      <c r="J43" s="11" t="str">
        <f>IF(ISERROR(VLOOKUP(C43,'WI Vs ASM'!$B$2:$E$1000,4,0)),0,(VLOOKUP(C43,'WI Vs ASM'!$B$2:$E$1000,4,0)))</f>
        <v>Offshore</v>
      </c>
      <c r="K43" s="11" t="str">
        <f>IF(ISERROR(VLOOKUP(C43,'WI Vs ASM'!$B$2:$F$1000,5,0)),0,(VLOOKUP(C43,'WI Vs ASM'!$B$2:$F$1000,5,0)))</f>
        <v>09-NonBillable</v>
      </c>
      <c r="L43" s="11" t="str">
        <f>IF(ISERROR(VLOOKUP(C43,'WI Vs ASM'!$B$2:$D$1000,3,0)),0,(VLOOKUP(C43,'WI Vs ASM'!$B$2:$D$1000,3,0)))</f>
        <v>54-Knowledge Transfer/Training Offshore</v>
      </c>
      <c r="M43" s="11" t="str">
        <f>IF(ISERROR(VLOOKUP(C43,'WI Vs ASM'!$B$2:$I$1000,8,0)),0,(VLOOKUP(C43,'WI Vs ASM'!$B$2:$I$1000,8,0)))</f>
        <v>Prakash Varadachari</v>
      </c>
      <c r="N43" s="11" t="str">
        <f>IF(ISERROR(VLOOKUP(C43,'WI Vs ASM'!$B$2:$G$1000,6,0)),0,(VLOOKUP(C43,'WI Vs ASM'!$B$2:$G$1000,6,0)))</f>
        <v>Claims</v>
      </c>
      <c r="O43" s="11" t="str">
        <f>IF(ISERROR(VLOOKUP(C43,'WI Vs ASM'!$B$2:$H$1000,7,0)),0,(VLOOKUP(C43,'WI Vs ASM'!$B$2:$H$1000,7,0)))</f>
        <v>Claims</v>
      </c>
      <c r="P43" s="11" t="str">
        <f t="shared" si="1"/>
        <v>Apr-17</v>
      </c>
      <c r="Q43" s="11" t="str">
        <f t="shared" si="2"/>
        <v>Q2</v>
      </c>
      <c r="R43" s="11" t="str">
        <f>IF(ISERROR(VLOOKUP(C43,'WI Vs ASM'!$B$2:$J$1000,9,0)),0,(VLOOKUP(C43,'WI Vs ASM'!$B$2:$J$1000,9,0)))</f>
        <v>Chandraprabha Palaniswamy</v>
      </c>
      <c r="S43" s="11" t="str">
        <f>IF(ISERROR(VLOOKUP(C43,'WI Vs ASM'!$B$2:$K$1000,10,0)),0,(VLOOKUP(C43,'WI Vs ASM'!$B$2:$K$1000,10,0)))</f>
        <v>Dana D. Smith</v>
      </c>
      <c r="T43" s="11" t="str">
        <f>IF(ISERROR(VLOOKUP(C43,'WI Vs ASM'!$B$2:$L$1000,11,0)),0,(VLOOKUP(C43,'WI Vs ASM'!$B$2:$L$1000,11,0)))</f>
        <v>Phillip Mclean</v>
      </c>
      <c r="U43" s="11" t="e">
        <f t="shared" si="26"/>
        <v>#VALUE!</v>
      </c>
      <c r="V43" s="11" t="str">
        <f t="shared" si="3"/>
        <v>No</v>
      </c>
      <c r="W43" s="11" t="str">
        <f t="shared" si="4"/>
        <v>No</v>
      </c>
      <c r="X43" s="11" t="str">
        <f t="shared" si="5"/>
        <v>No</v>
      </c>
      <c r="Y43" s="11" t="str">
        <f t="shared" si="6"/>
        <v>No</v>
      </c>
      <c r="Z43" s="11" t="str">
        <f t="shared" si="7"/>
        <v>No</v>
      </c>
      <c r="AA43" s="11" t="str">
        <f t="shared" si="27"/>
        <v>No</v>
      </c>
      <c r="AB43" s="11">
        <f>IF(ISERROR(VLOOKUP(U43,'ITWR Dump'!$A$2:$Y$5000,24,0)),0,(VLOOKUP('ILC Report'!U43,'ITWR Dump'!$A$2:$Y$5000,24,0)))</f>
        <v>0</v>
      </c>
      <c r="AC43" s="11" t="str">
        <f t="shared" si="28"/>
        <v>No</v>
      </c>
      <c r="AD43" s="11" t="str">
        <f t="shared" si="29"/>
        <v/>
      </c>
      <c r="AE43" s="11">
        <f>IF(ISERROR(VLOOKUP(U43,'ITWR Dump'!$A$2:$Y$5000,13,0)),0,(VLOOKUP(U43,'ITWR Dump'!$A$2:$Y$5000,13,0)))</f>
        <v>0</v>
      </c>
      <c r="AF43" s="11">
        <f>IF(ISERROR(VLOOKUP(U43,'ITWR Dump'!$A$2:$Y$5000,11,0)),0,(VLOOKUP(U43,'ITWR Dump'!$A$2:$Y$5000,11,0)))</f>
        <v>0</v>
      </c>
      <c r="AG43" s="11">
        <f>IF(ISERROR(VLOOKUP(U43,'ITWR Dump'!$A$2:$Y$5000,2,0)),0,(VLOOKUP(U43,'ITWR Dump'!$A$2:$Y$5000,2,0)))</f>
        <v>0</v>
      </c>
      <c r="AH43" s="11">
        <f>IF(ISERROR(VLOOKUP(U43,'ITWR Dump'!$A$2:$Y$5000,14,0)),0,(VLOOKUP(U43,'ITWR Dump'!$A$2:$Y$5000,14,0)))</f>
        <v>0</v>
      </c>
      <c r="AI43" s="11" t="str">
        <f t="shared" si="30"/>
        <v>54-Knowledge Transfer/Training Offshore Subcon</v>
      </c>
      <c r="AJ43" s="11" t="str">
        <f t="shared" si="31"/>
        <v>Offshore Subcon</v>
      </c>
      <c r="AK43" s="11">
        <f>IF(ISERROR(VLOOKUP(A43,'Team Data'!$C$2:$U$213,17,0)),0,(VLOOKUP(A43,'Team Data'!$C$2:$U$213,17,0)))</f>
        <v>0</v>
      </c>
      <c r="AL43" s="11" t="str">
        <f t="shared" si="32"/>
        <v>2017-04-24</v>
      </c>
      <c r="AM43" s="11">
        <f>IF(ISERROR(VLOOKUP(U43,'ITWR Dump'!$A$2:$Y$5000,16,0)),0,(VLOOKUP(U43,'ITWR Dump'!$A$2:$Y$5000,16,0)))</f>
        <v>0</v>
      </c>
      <c r="AN43" s="11">
        <f>IF(ISERROR(VLOOKUP(U43,'ITWR Dump'!$A$2:$Y$5000,18,0)),0,(VLOOKUP(U43,'ITWR Dump'!$A$2:$Y$5000,18,0)))</f>
        <v>0</v>
      </c>
      <c r="AO43" s="11">
        <f>IF(ISERROR(VLOOKUP(U43,'ITWR Dump'!$A$2:$Y$5000,25,0)),0,(VLOOKUP('ILC Report'!U43,'ITWR Dump'!$A$2:$Y$5000,25,0)))</f>
        <v>0</v>
      </c>
      <c r="AP43" s="11">
        <f t="shared" si="33"/>
        <v>0</v>
      </c>
      <c r="AQ43" s="26">
        <f t="shared" si="34"/>
        <v>0</v>
      </c>
      <c r="AR43" s="26">
        <f t="shared" si="35"/>
        <v>0</v>
      </c>
      <c r="AS43" s="26">
        <f t="shared" si="36"/>
        <v>0</v>
      </c>
      <c r="AT43" s="26">
        <f t="shared" si="37"/>
        <v>0</v>
      </c>
      <c r="AU43" s="26">
        <f t="shared" si="38"/>
        <v>0</v>
      </c>
      <c r="AV43" s="26">
        <f t="shared" si="39"/>
        <v>0</v>
      </c>
      <c r="AW43" s="11" t="s">
        <v>653</v>
      </c>
      <c r="AX43" s="11" t="str">
        <f>VLOOKUP(L43,Group!$A$2:$B$1000,2,0)</f>
        <v>Maintenance</v>
      </c>
      <c r="AY43" s="11">
        <f>IF(ISERROR(VLOOKUP(U43,'ITWR Dump'!$A$2:$Y$5000,15,0)),0,(VLOOKUP('ILC Report'!U43,'ITWR Dump'!$A$2:$Y$5000,15,0)))</f>
        <v>0</v>
      </c>
      <c r="AZ43" s="11" t="str">
        <f t="shared" si="40"/>
        <v>No</v>
      </c>
      <c r="BA43" s="11" t="str">
        <f t="shared" si="41"/>
        <v>BKI</v>
      </c>
      <c r="BB43" s="11" t="str">
        <f t="shared" si="42"/>
        <v>KT</v>
      </c>
      <c r="BC43" s="11" t="str">
        <f t="shared" si="43"/>
        <v>No</v>
      </c>
    </row>
    <row r="44" spans="1:55" x14ac:dyDescent="0.3">
      <c r="A44" s="11" t="s">
        <v>94</v>
      </c>
      <c r="B44" s="11" t="s">
        <v>1798</v>
      </c>
      <c r="C44" s="11" t="s">
        <v>560</v>
      </c>
      <c r="D44" s="11" t="s">
        <v>1923</v>
      </c>
      <c r="E44" s="38" t="s">
        <v>652</v>
      </c>
      <c r="F44" s="11">
        <v>7</v>
      </c>
      <c r="G44" s="40" t="s">
        <v>218</v>
      </c>
      <c r="H44" s="11" t="str">
        <f t="shared" si="25"/>
        <v>Regular</v>
      </c>
      <c r="I44" s="11" t="str">
        <f t="shared" si="0"/>
        <v>INDIA</v>
      </c>
      <c r="J44" s="11" t="str">
        <f>IF(ISERROR(VLOOKUP(C44,'WI Vs ASM'!$B$2:$E$1000,4,0)),0,(VLOOKUP(C44,'WI Vs ASM'!$B$2:$E$1000,4,0)))</f>
        <v>Offshore</v>
      </c>
      <c r="K44" s="11" t="str">
        <f>IF(ISERROR(VLOOKUP(C44,'WI Vs ASM'!$B$2:$F$1000,5,0)),0,(VLOOKUP(C44,'WI Vs ASM'!$B$2:$F$1000,5,0)))</f>
        <v>02-Variable Billable</v>
      </c>
      <c r="L44" s="11" t="str">
        <f>IF(ISERROR(VLOOKUP(C44,'WI Vs ASM'!$B$2:$D$1000,3,0)),0,(VLOOKUP(C44,'WI Vs ASM'!$B$2:$D$1000,3,0)))</f>
        <v>11-Enhancement Offshore</v>
      </c>
      <c r="M44" s="11" t="str">
        <f>IF(ISERROR(VLOOKUP(C44,'WI Vs ASM'!$B$2:$I$1000,8,0)),0,(VLOOKUP(C44,'WI Vs ASM'!$B$2:$I$1000,8,0)))</f>
        <v>Prakash Varadachari</v>
      </c>
      <c r="N44" s="11" t="str">
        <f>IF(ISERROR(VLOOKUP(C44,'WI Vs ASM'!$B$2:$G$1000,6,0)),0,(VLOOKUP(C44,'WI Vs ASM'!$B$2:$G$1000,6,0)))</f>
        <v>Claims</v>
      </c>
      <c r="O44" s="11" t="str">
        <f>IF(ISERROR(VLOOKUP(C44,'WI Vs ASM'!$B$2:$H$1000,7,0)),0,(VLOOKUP(C44,'WI Vs ASM'!$B$2:$H$1000,7,0)))</f>
        <v>Claims</v>
      </c>
      <c r="P44" s="11" t="str">
        <f t="shared" si="1"/>
        <v>Apr-17</v>
      </c>
      <c r="Q44" s="11" t="str">
        <f t="shared" si="2"/>
        <v>Q2</v>
      </c>
      <c r="R44" s="11" t="str">
        <f>IF(ISERROR(VLOOKUP(C44,'WI Vs ASM'!$B$2:$J$1000,9,0)),0,(VLOOKUP(C44,'WI Vs ASM'!$B$2:$J$1000,9,0)))</f>
        <v>Chandraprabha Palaniswamy</v>
      </c>
      <c r="S44" s="11" t="str">
        <f>IF(ISERROR(VLOOKUP(C44,'WI Vs ASM'!$B$2:$K$1000,10,0)),0,(VLOOKUP(C44,'WI Vs ASM'!$B$2:$K$1000,10,0)))</f>
        <v>Dana D. Smith</v>
      </c>
      <c r="T44" s="11" t="str">
        <f>IF(ISERROR(VLOOKUP(C44,'WI Vs ASM'!$B$2:$L$1000,11,0)),0,(VLOOKUP(C44,'WI Vs ASM'!$B$2:$L$1000,11,0)))</f>
        <v>Phillip Mclean</v>
      </c>
      <c r="U44" s="11" t="str">
        <f t="shared" si="26"/>
        <v>WR533564</v>
      </c>
      <c r="V44" s="11" t="str">
        <f t="shared" si="3"/>
        <v>No</v>
      </c>
      <c r="W44" s="11" t="str">
        <f t="shared" si="4"/>
        <v>Yes</v>
      </c>
      <c r="X44" s="11" t="str">
        <f t="shared" si="5"/>
        <v>No</v>
      </c>
      <c r="Y44" s="11" t="str">
        <f t="shared" si="6"/>
        <v>No</v>
      </c>
      <c r="Z44" s="11" t="str">
        <f t="shared" si="7"/>
        <v>No</v>
      </c>
      <c r="AA44" s="11" t="str">
        <f t="shared" si="27"/>
        <v>No</v>
      </c>
      <c r="AB44" s="11">
        <f>IF(ISERROR(VLOOKUP(U44,'ITWR Dump'!$A$2:$Y$5000,24,0)),0,(VLOOKUP('ILC Report'!U44,'ITWR Dump'!$A$2:$Y$5000,24,0)))</f>
        <v>0</v>
      </c>
      <c r="AC44" s="11" t="str">
        <f t="shared" si="28"/>
        <v>No</v>
      </c>
      <c r="AD44" s="11" t="str">
        <f t="shared" si="29"/>
        <v/>
      </c>
      <c r="AE44" s="11">
        <f>IF(ISERROR(VLOOKUP(U44,'ITWR Dump'!$A$2:$Y$5000,13,0)),0,(VLOOKUP(U44,'ITWR Dump'!$A$2:$Y$5000,13,0)))</f>
        <v>0</v>
      </c>
      <c r="AF44" s="11">
        <f>IF(ISERROR(VLOOKUP(U44,'ITWR Dump'!$A$2:$Y$5000,11,0)),0,(VLOOKUP(U44,'ITWR Dump'!$A$2:$Y$5000,11,0)))</f>
        <v>0</v>
      </c>
      <c r="AG44" s="11">
        <f>IF(ISERROR(VLOOKUP(U44,'ITWR Dump'!$A$2:$Y$5000,2,0)),0,(VLOOKUP(U44,'ITWR Dump'!$A$2:$Y$5000,2,0)))</f>
        <v>0</v>
      </c>
      <c r="AH44" s="11">
        <f>IF(ISERROR(VLOOKUP(U44,'ITWR Dump'!$A$2:$Y$5000,14,0)),0,(VLOOKUP(U44,'ITWR Dump'!$A$2:$Y$5000,14,0)))</f>
        <v>0</v>
      </c>
      <c r="AI44" s="11" t="str">
        <f t="shared" si="30"/>
        <v>11-Enhancement Offshore Subcon</v>
      </c>
      <c r="AJ44" s="11" t="str">
        <f t="shared" si="31"/>
        <v>Offshore Subcon</v>
      </c>
      <c r="AK44" s="11">
        <f>IF(ISERROR(VLOOKUP(A44,'Team Data'!$C$2:$U$213,17,0)),0,(VLOOKUP(A44,'Team Data'!$C$2:$U$213,17,0)))</f>
        <v>0</v>
      </c>
      <c r="AL44" s="11" t="str">
        <f t="shared" si="32"/>
        <v>2017-04-24</v>
      </c>
      <c r="AM44" s="11">
        <f>IF(ISERROR(VLOOKUP(U44,'ITWR Dump'!$A$2:$Y$5000,16,0)),0,(VLOOKUP(U44,'ITWR Dump'!$A$2:$Y$5000,16,0)))</f>
        <v>0</v>
      </c>
      <c r="AN44" s="11">
        <f>IF(ISERROR(VLOOKUP(U44,'ITWR Dump'!$A$2:$Y$5000,18,0)),0,(VLOOKUP(U44,'ITWR Dump'!$A$2:$Y$5000,18,0)))</f>
        <v>0</v>
      </c>
      <c r="AO44" s="11">
        <f>IF(ISERROR(VLOOKUP(U44,'ITWR Dump'!$A$2:$Y$5000,25,0)),0,(VLOOKUP('ILC Report'!U44,'ITWR Dump'!$A$2:$Y$5000,25,0)))</f>
        <v>0</v>
      </c>
      <c r="AP44" s="11">
        <f t="shared" si="33"/>
        <v>0</v>
      </c>
      <c r="AQ44" s="26">
        <f t="shared" si="34"/>
        <v>0</v>
      </c>
      <c r="AR44" s="26">
        <f t="shared" si="35"/>
        <v>0</v>
      </c>
      <c r="AS44" s="26">
        <f t="shared" si="36"/>
        <v>0</v>
      </c>
      <c r="AT44" s="26">
        <f t="shared" si="37"/>
        <v>0</v>
      </c>
      <c r="AU44" s="26">
        <f t="shared" si="38"/>
        <v>0</v>
      </c>
      <c r="AV44" s="26">
        <f t="shared" si="39"/>
        <v>0</v>
      </c>
      <c r="AW44" s="11" t="s">
        <v>653</v>
      </c>
      <c r="AX44" s="11" t="str">
        <f>VLOOKUP(L44,Group!$A$2:$B$1000,2,0)</f>
        <v>Enhancement</v>
      </c>
      <c r="AY44" s="11">
        <f>IF(ISERROR(VLOOKUP(U44,'ITWR Dump'!$A$2:$Y$5000,15,0)),0,(VLOOKUP('ILC Report'!U44,'ITWR Dump'!$A$2:$Y$5000,15,0)))</f>
        <v>0</v>
      </c>
      <c r="AZ44" s="11" t="str">
        <f t="shared" si="40"/>
        <v>No</v>
      </c>
      <c r="BA44" s="11" t="str">
        <f t="shared" si="41"/>
        <v>BKI</v>
      </c>
      <c r="BB44" s="11" t="str">
        <f t="shared" si="42"/>
        <v>EL</v>
      </c>
      <c r="BC44" s="11" t="str">
        <f t="shared" si="43"/>
        <v>No</v>
      </c>
    </row>
    <row r="45" spans="1:55" x14ac:dyDescent="0.3">
      <c r="A45" s="11" t="s">
        <v>94</v>
      </c>
      <c r="B45" s="11" t="s">
        <v>1798</v>
      </c>
      <c r="C45" s="11" t="s">
        <v>560</v>
      </c>
      <c r="D45" s="11" t="s">
        <v>1924</v>
      </c>
      <c r="E45" s="38" t="s">
        <v>652</v>
      </c>
      <c r="F45" s="11">
        <v>3</v>
      </c>
      <c r="G45" s="40" t="s">
        <v>218</v>
      </c>
      <c r="H45" s="11" t="str">
        <f t="shared" si="25"/>
        <v>Regular</v>
      </c>
      <c r="I45" s="11" t="str">
        <f t="shared" si="0"/>
        <v>INDIA</v>
      </c>
      <c r="J45" s="11" t="str">
        <f>IF(ISERROR(VLOOKUP(C45,'WI Vs ASM'!$B$2:$E$1000,4,0)),0,(VLOOKUP(C45,'WI Vs ASM'!$B$2:$E$1000,4,0)))</f>
        <v>Offshore</v>
      </c>
      <c r="K45" s="11" t="str">
        <f>IF(ISERROR(VLOOKUP(C45,'WI Vs ASM'!$B$2:$F$1000,5,0)),0,(VLOOKUP(C45,'WI Vs ASM'!$B$2:$F$1000,5,0)))</f>
        <v>02-Variable Billable</v>
      </c>
      <c r="L45" s="11" t="str">
        <f>IF(ISERROR(VLOOKUP(C45,'WI Vs ASM'!$B$2:$D$1000,3,0)),0,(VLOOKUP(C45,'WI Vs ASM'!$B$2:$D$1000,3,0)))</f>
        <v>11-Enhancement Offshore</v>
      </c>
      <c r="M45" s="11" t="str">
        <f>IF(ISERROR(VLOOKUP(C45,'WI Vs ASM'!$B$2:$I$1000,8,0)),0,(VLOOKUP(C45,'WI Vs ASM'!$B$2:$I$1000,8,0)))</f>
        <v>Prakash Varadachari</v>
      </c>
      <c r="N45" s="11" t="str">
        <f>IF(ISERROR(VLOOKUP(C45,'WI Vs ASM'!$B$2:$G$1000,6,0)),0,(VLOOKUP(C45,'WI Vs ASM'!$B$2:$G$1000,6,0)))</f>
        <v>Claims</v>
      </c>
      <c r="O45" s="11" t="str">
        <f>IF(ISERROR(VLOOKUP(C45,'WI Vs ASM'!$B$2:$H$1000,7,0)),0,(VLOOKUP(C45,'WI Vs ASM'!$B$2:$H$1000,7,0)))</f>
        <v>Claims</v>
      </c>
      <c r="P45" s="11" t="str">
        <f t="shared" si="1"/>
        <v>Apr-17</v>
      </c>
      <c r="Q45" s="11" t="str">
        <f t="shared" si="2"/>
        <v>Q2</v>
      </c>
      <c r="R45" s="11" t="str">
        <f>IF(ISERROR(VLOOKUP(C45,'WI Vs ASM'!$B$2:$J$1000,9,0)),0,(VLOOKUP(C45,'WI Vs ASM'!$B$2:$J$1000,9,0)))</f>
        <v>Chandraprabha Palaniswamy</v>
      </c>
      <c r="S45" s="11" t="str">
        <f>IF(ISERROR(VLOOKUP(C45,'WI Vs ASM'!$B$2:$K$1000,10,0)),0,(VLOOKUP(C45,'WI Vs ASM'!$B$2:$K$1000,10,0)))</f>
        <v>Dana D. Smith</v>
      </c>
      <c r="T45" s="11" t="str">
        <f>IF(ISERROR(VLOOKUP(C45,'WI Vs ASM'!$B$2:$L$1000,11,0)),0,(VLOOKUP(C45,'WI Vs ASM'!$B$2:$L$1000,11,0)))</f>
        <v>Phillip Mclean</v>
      </c>
      <c r="U45" s="11" t="str">
        <f t="shared" si="26"/>
        <v>WR533564</v>
      </c>
      <c r="V45" s="11" t="str">
        <f t="shared" si="3"/>
        <v>No</v>
      </c>
      <c r="W45" s="11" t="str">
        <f t="shared" si="4"/>
        <v>Yes</v>
      </c>
      <c r="X45" s="11" t="str">
        <f t="shared" si="5"/>
        <v>No</v>
      </c>
      <c r="Y45" s="11" t="str">
        <f t="shared" si="6"/>
        <v>No</v>
      </c>
      <c r="Z45" s="11" t="str">
        <f t="shared" si="7"/>
        <v>No</v>
      </c>
      <c r="AA45" s="11" t="str">
        <f t="shared" si="27"/>
        <v>No</v>
      </c>
      <c r="AB45" s="11">
        <f>IF(ISERROR(VLOOKUP(U45,'ITWR Dump'!$A$2:$Y$5000,24,0)),0,(VLOOKUP('ILC Report'!U45,'ITWR Dump'!$A$2:$Y$5000,24,0)))</f>
        <v>0</v>
      </c>
      <c r="AC45" s="11" t="str">
        <f t="shared" si="28"/>
        <v>No</v>
      </c>
      <c r="AD45" s="11" t="str">
        <f t="shared" si="29"/>
        <v/>
      </c>
      <c r="AE45" s="11">
        <f>IF(ISERROR(VLOOKUP(U45,'ITWR Dump'!$A$2:$Y$5000,13,0)),0,(VLOOKUP(U45,'ITWR Dump'!$A$2:$Y$5000,13,0)))</f>
        <v>0</v>
      </c>
      <c r="AF45" s="11">
        <f>IF(ISERROR(VLOOKUP(U45,'ITWR Dump'!$A$2:$Y$5000,11,0)),0,(VLOOKUP(U45,'ITWR Dump'!$A$2:$Y$5000,11,0)))</f>
        <v>0</v>
      </c>
      <c r="AG45" s="11">
        <f>IF(ISERROR(VLOOKUP(U45,'ITWR Dump'!$A$2:$Y$5000,2,0)),0,(VLOOKUP(U45,'ITWR Dump'!$A$2:$Y$5000,2,0)))</f>
        <v>0</v>
      </c>
      <c r="AH45" s="11">
        <f>IF(ISERROR(VLOOKUP(U45,'ITWR Dump'!$A$2:$Y$5000,14,0)),0,(VLOOKUP(U45,'ITWR Dump'!$A$2:$Y$5000,14,0)))</f>
        <v>0</v>
      </c>
      <c r="AI45" s="11" t="str">
        <f t="shared" si="30"/>
        <v>11-Enhancement Offshore Subcon</v>
      </c>
      <c r="AJ45" s="11" t="str">
        <f t="shared" si="31"/>
        <v>Offshore Subcon</v>
      </c>
      <c r="AK45" s="11">
        <f>IF(ISERROR(VLOOKUP(A45,'Team Data'!$C$2:$U$213,17,0)),0,(VLOOKUP(A45,'Team Data'!$C$2:$U$213,17,0)))</f>
        <v>0</v>
      </c>
      <c r="AL45" s="11" t="str">
        <f t="shared" si="32"/>
        <v>2017-04-24</v>
      </c>
      <c r="AM45" s="11">
        <f>IF(ISERROR(VLOOKUP(U45,'ITWR Dump'!$A$2:$Y$5000,16,0)),0,(VLOOKUP(U45,'ITWR Dump'!$A$2:$Y$5000,16,0)))</f>
        <v>0</v>
      </c>
      <c r="AN45" s="11">
        <f>IF(ISERROR(VLOOKUP(U45,'ITWR Dump'!$A$2:$Y$5000,18,0)),0,(VLOOKUP(U45,'ITWR Dump'!$A$2:$Y$5000,18,0)))</f>
        <v>0</v>
      </c>
      <c r="AO45" s="11">
        <f>IF(ISERROR(VLOOKUP(U45,'ITWR Dump'!$A$2:$Y$5000,25,0)),0,(VLOOKUP('ILC Report'!U45,'ITWR Dump'!$A$2:$Y$5000,25,0)))</f>
        <v>0</v>
      </c>
      <c r="AP45" s="11">
        <f t="shared" si="33"/>
        <v>0</v>
      </c>
      <c r="AQ45" s="26">
        <f t="shared" si="34"/>
        <v>0</v>
      </c>
      <c r="AR45" s="26">
        <f t="shared" si="35"/>
        <v>0</v>
      </c>
      <c r="AS45" s="26">
        <f t="shared" si="36"/>
        <v>0</v>
      </c>
      <c r="AT45" s="26">
        <f t="shared" si="37"/>
        <v>0</v>
      </c>
      <c r="AU45" s="26">
        <f t="shared" si="38"/>
        <v>0</v>
      </c>
      <c r="AV45" s="26">
        <f t="shared" si="39"/>
        <v>0</v>
      </c>
      <c r="AW45" s="11" t="s">
        <v>653</v>
      </c>
      <c r="AX45" s="11" t="str">
        <f>VLOOKUP(L45,Group!$A$2:$B$1000,2,0)</f>
        <v>Enhancement</v>
      </c>
      <c r="AY45" s="11">
        <f>IF(ISERROR(VLOOKUP(U45,'ITWR Dump'!$A$2:$Y$5000,15,0)),0,(VLOOKUP('ILC Report'!U45,'ITWR Dump'!$A$2:$Y$5000,15,0)))</f>
        <v>0</v>
      </c>
      <c r="AZ45" s="11" t="str">
        <f t="shared" si="40"/>
        <v>No</v>
      </c>
      <c r="BA45" s="11" t="str">
        <f t="shared" si="41"/>
        <v>BKI</v>
      </c>
      <c r="BB45" s="11" t="str">
        <f t="shared" si="42"/>
        <v>EL</v>
      </c>
      <c r="BC45" s="11" t="str">
        <f t="shared" si="43"/>
        <v>No</v>
      </c>
    </row>
    <row r="46" spans="1:55" x14ac:dyDescent="0.3">
      <c r="A46" s="11" t="s">
        <v>94</v>
      </c>
      <c r="B46" s="11" t="s">
        <v>1798</v>
      </c>
      <c r="C46" s="11" t="s">
        <v>566</v>
      </c>
      <c r="D46" s="11" t="s">
        <v>1925</v>
      </c>
      <c r="E46" s="38" t="s">
        <v>652</v>
      </c>
      <c r="F46" s="11">
        <v>7.5</v>
      </c>
      <c r="G46" s="40" t="s">
        <v>218</v>
      </c>
      <c r="H46" s="11" t="str">
        <f t="shared" si="25"/>
        <v>Regular</v>
      </c>
      <c r="I46" s="11" t="str">
        <f t="shared" si="0"/>
        <v>INDIA</v>
      </c>
      <c r="J46" s="11" t="str">
        <f>IF(ISERROR(VLOOKUP(C46,'WI Vs ASM'!$B$2:$E$1000,4,0)),0,(VLOOKUP(C46,'WI Vs ASM'!$B$2:$E$1000,4,0)))</f>
        <v>Offshore</v>
      </c>
      <c r="K46" s="11" t="str">
        <f>IF(ISERROR(VLOOKUP(C46,'WI Vs ASM'!$B$2:$F$1000,5,0)),0,(VLOOKUP(C46,'WI Vs ASM'!$B$2:$F$1000,5,0)))</f>
        <v>01-Fixed Price</v>
      </c>
      <c r="L46" s="11" t="str">
        <f>IF(ISERROR(VLOOKUP(C46,'WI Vs ASM'!$B$2:$D$1000,3,0)),0,(VLOOKUP(C46,'WI Vs ASM'!$B$2:$D$1000,3,0)))</f>
        <v>01-Maintenance Offshore</v>
      </c>
      <c r="M46" s="11" t="str">
        <f>IF(ISERROR(VLOOKUP(C46,'WI Vs ASM'!$B$2:$I$1000,8,0)),0,(VLOOKUP(C46,'WI Vs ASM'!$B$2:$I$1000,8,0)))</f>
        <v>Rahul Soman</v>
      </c>
      <c r="N46" s="11" t="str">
        <f>IF(ISERROR(VLOOKUP(C46,'WI Vs ASM'!$B$2:$G$1000,6,0)),0,(VLOOKUP(C46,'WI Vs ASM'!$B$2:$G$1000,6,0)))</f>
        <v>Claims</v>
      </c>
      <c r="O46" s="11" t="str">
        <f>IF(ISERROR(VLOOKUP(C46,'WI Vs ASM'!$B$2:$H$1000,7,0)),0,(VLOOKUP(C46,'WI Vs ASM'!$B$2:$H$1000,7,0)))</f>
        <v>Claims</v>
      </c>
      <c r="P46" s="11" t="str">
        <f t="shared" si="1"/>
        <v>Apr-17</v>
      </c>
      <c r="Q46" s="11" t="str">
        <f t="shared" si="2"/>
        <v>Q2</v>
      </c>
      <c r="R46" s="11" t="str">
        <f>IF(ISERROR(VLOOKUP(C46,'WI Vs ASM'!$B$2:$J$1000,9,0)),0,(VLOOKUP(C46,'WI Vs ASM'!$B$2:$J$1000,9,0)))</f>
        <v>Jyothi Pai</v>
      </c>
      <c r="S46" s="11" t="str">
        <f>IF(ISERROR(VLOOKUP(C46,'WI Vs ASM'!$B$2:$K$1000,10,0)),0,(VLOOKUP(C46,'WI Vs ASM'!$B$2:$K$1000,10,0)))</f>
        <v>Dana D. Smith</v>
      </c>
      <c r="T46" s="11" t="str">
        <f>IF(ISERROR(VLOOKUP(C46,'WI Vs ASM'!$B$2:$L$1000,11,0)),0,(VLOOKUP(C46,'WI Vs ASM'!$B$2:$L$1000,11,0)))</f>
        <v>Phillip Mclean</v>
      </c>
      <c r="U46" s="11" t="str">
        <f t="shared" si="26"/>
        <v>WR736001</v>
      </c>
      <c r="V46" s="11" t="str">
        <f t="shared" si="3"/>
        <v>No</v>
      </c>
      <c r="W46" s="11" t="str">
        <f t="shared" si="4"/>
        <v>Yes</v>
      </c>
      <c r="X46" s="11" t="str">
        <f t="shared" si="5"/>
        <v>No</v>
      </c>
      <c r="Y46" s="11" t="str">
        <f t="shared" si="6"/>
        <v>No</v>
      </c>
      <c r="Z46" s="11" t="str">
        <f t="shared" si="7"/>
        <v>No</v>
      </c>
      <c r="AA46" s="11" t="str">
        <f t="shared" si="27"/>
        <v>No</v>
      </c>
      <c r="AB46" s="11">
        <f>IF(ISERROR(VLOOKUP(U46,'ITWR Dump'!$A$2:$Y$5000,24,0)),0,(VLOOKUP('ILC Report'!U46,'ITWR Dump'!$A$2:$Y$5000,24,0)))</f>
        <v>0</v>
      </c>
      <c r="AC46" s="11" t="str">
        <f t="shared" si="28"/>
        <v>No</v>
      </c>
      <c r="AD46" s="11" t="str">
        <f t="shared" si="29"/>
        <v/>
      </c>
      <c r="AE46" s="11">
        <f>IF(ISERROR(VLOOKUP(U46,'ITWR Dump'!$A$2:$Y$5000,13,0)),0,(VLOOKUP(U46,'ITWR Dump'!$A$2:$Y$5000,13,0)))</f>
        <v>0</v>
      </c>
      <c r="AF46" s="11">
        <f>IF(ISERROR(VLOOKUP(U46,'ITWR Dump'!$A$2:$Y$5000,11,0)),0,(VLOOKUP(U46,'ITWR Dump'!$A$2:$Y$5000,11,0)))</f>
        <v>0</v>
      </c>
      <c r="AG46" s="11">
        <f>IF(ISERROR(VLOOKUP(U46,'ITWR Dump'!$A$2:$Y$5000,2,0)),0,(VLOOKUP(U46,'ITWR Dump'!$A$2:$Y$5000,2,0)))</f>
        <v>0</v>
      </c>
      <c r="AH46" s="11">
        <f>IF(ISERROR(VLOOKUP(U46,'ITWR Dump'!$A$2:$Y$5000,14,0)),0,(VLOOKUP(U46,'ITWR Dump'!$A$2:$Y$5000,14,0)))</f>
        <v>0</v>
      </c>
      <c r="AI46" s="11" t="str">
        <f t="shared" si="30"/>
        <v>01-Maintenance Offshore Subcon</v>
      </c>
      <c r="AJ46" s="11" t="str">
        <f t="shared" si="31"/>
        <v>Offshore Subcon</v>
      </c>
      <c r="AK46" s="11">
        <f>IF(ISERROR(VLOOKUP(A46,'Team Data'!$C$2:$U$213,17,0)),0,(VLOOKUP(A46,'Team Data'!$C$2:$U$213,17,0)))</f>
        <v>0</v>
      </c>
      <c r="AL46" s="11" t="str">
        <f t="shared" si="32"/>
        <v>2017-04-24</v>
      </c>
      <c r="AM46" s="11">
        <f>IF(ISERROR(VLOOKUP(U46,'ITWR Dump'!$A$2:$Y$5000,16,0)),0,(VLOOKUP(U46,'ITWR Dump'!$A$2:$Y$5000,16,0)))</f>
        <v>0</v>
      </c>
      <c r="AN46" s="11">
        <f>IF(ISERROR(VLOOKUP(U46,'ITWR Dump'!$A$2:$Y$5000,18,0)),0,(VLOOKUP(U46,'ITWR Dump'!$A$2:$Y$5000,18,0)))</f>
        <v>0</v>
      </c>
      <c r="AO46" s="11">
        <f>IF(ISERROR(VLOOKUP(U46,'ITWR Dump'!$A$2:$Y$5000,25,0)),0,(VLOOKUP('ILC Report'!U46,'ITWR Dump'!$A$2:$Y$5000,25,0)))</f>
        <v>0</v>
      </c>
      <c r="AP46" s="11">
        <f t="shared" si="33"/>
        <v>0</v>
      </c>
      <c r="AQ46" s="26">
        <f t="shared" si="34"/>
        <v>0</v>
      </c>
      <c r="AR46" s="26">
        <f t="shared" si="35"/>
        <v>0</v>
      </c>
      <c r="AS46" s="26">
        <f t="shared" si="36"/>
        <v>0</v>
      </c>
      <c r="AT46" s="26">
        <f t="shared" si="37"/>
        <v>0</v>
      </c>
      <c r="AU46" s="26">
        <f t="shared" si="38"/>
        <v>0</v>
      </c>
      <c r="AV46" s="26">
        <f t="shared" si="39"/>
        <v>0</v>
      </c>
      <c r="AW46" s="11" t="s">
        <v>653</v>
      </c>
      <c r="AX46" s="11" t="str">
        <f>VLOOKUP(L46,Group!$A$2:$B$1000,2,0)</f>
        <v>Maintenance</v>
      </c>
      <c r="AY46" s="11">
        <f>IF(ISERROR(VLOOKUP(U46,'ITWR Dump'!$A$2:$Y$5000,15,0)),0,(VLOOKUP('ILC Report'!U46,'ITWR Dump'!$A$2:$Y$5000,15,0)))</f>
        <v>0</v>
      </c>
      <c r="AZ46" s="11" t="str">
        <f t="shared" si="40"/>
        <v>Yes</v>
      </c>
      <c r="BA46" s="11" t="str">
        <f t="shared" si="41"/>
        <v>BKI</v>
      </c>
      <c r="BB46" s="11" t="str">
        <f t="shared" si="42"/>
        <v>MN</v>
      </c>
      <c r="BC46" s="11" t="str">
        <f t="shared" si="43"/>
        <v>No</v>
      </c>
    </row>
    <row r="47" spans="1:55" x14ac:dyDescent="0.3">
      <c r="A47" s="11" t="s">
        <v>94</v>
      </c>
      <c r="B47" s="11" t="s">
        <v>1798</v>
      </c>
      <c r="C47" s="11" t="s">
        <v>566</v>
      </c>
      <c r="D47" s="11" t="s">
        <v>1926</v>
      </c>
      <c r="E47" s="38" t="s">
        <v>652</v>
      </c>
      <c r="F47" s="11">
        <v>12</v>
      </c>
      <c r="G47" s="40" t="s">
        <v>218</v>
      </c>
      <c r="H47" s="11" t="str">
        <f t="shared" si="25"/>
        <v>Regular</v>
      </c>
      <c r="I47" s="11" t="str">
        <f t="shared" si="0"/>
        <v>INDIA</v>
      </c>
      <c r="J47" s="11" t="str">
        <f>IF(ISERROR(VLOOKUP(C47,'WI Vs ASM'!$B$2:$E$1000,4,0)),0,(VLOOKUP(C47,'WI Vs ASM'!$B$2:$E$1000,4,0)))</f>
        <v>Offshore</v>
      </c>
      <c r="K47" s="11" t="str">
        <f>IF(ISERROR(VLOOKUP(C47,'WI Vs ASM'!$B$2:$F$1000,5,0)),0,(VLOOKUP(C47,'WI Vs ASM'!$B$2:$F$1000,5,0)))</f>
        <v>01-Fixed Price</v>
      </c>
      <c r="L47" s="11" t="str">
        <f>IF(ISERROR(VLOOKUP(C47,'WI Vs ASM'!$B$2:$D$1000,3,0)),0,(VLOOKUP(C47,'WI Vs ASM'!$B$2:$D$1000,3,0)))</f>
        <v>01-Maintenance Offshore</v>
      </c>
      <c r="M47" s="11" t="str">
        <f>IF(ISERROR(VLOOKUP(C47,'WI Vs ASM'!$B$2:$I$1000,8,0)),0,(VLOOKUP(C47,'WI Vs ASM'!$B$2:$I$1000,8,0)))</f>
        <v>Rahul Soman</v>
      </c>
      <c r="N47" s="11" t="str">
        <f>IF(ISERROR(VLOOKUP(C47,'WI Vs ASM'!$B$2:$G$1000,6,0)),0,(VLOOKUP(C47,'WI Vs ASM'!$B$2:$G$1000,6,0)))</f>
        <v>Claims</v>
      </c>
      <c r="O47" s="11" t="str">
        <f>IF(ISERROR(VLOOKUP(C47,'WI Vs ASM'!$B$2:$H$1000,7,0)),0,(VLOOKUP(C47,'WI Vs ASM'!$B$2:$H$1000,7,0)))</f>
        <v>Claims</v>
      </c>
      <c r="P47" s="11" t="str">
        <f t="shared" si="1"/>
        <v>Apr-17</v>
      </c>
      <c r="Q47" s="11" t="str">
        <f t="shared" si="2"/>
        <v>Q2</v>
      </c>
      <c r="R47" s="11" t="str">
        <f>IF(ISERROR(VLOOKUP(C47,'WI Vs ASM'!$B$2:$J$1000,9,0)),0,(VLOOKUP(C47,'WI Vs ASM'!$B$2:$J$1000,9,0)))</f>
        <v>Jyothi Pai</v>
      </c>
      <c r="S47" s="11" t="str">
        <f>IF(ISERROR(VLOOKUP(C47,'WI Vs ASM'!$B$2:$K$1000,10,0)),0,(VLOOKUP(C47,'WI Vs ASM'!$B$2:$K$1000,10,0)))</f>
        <v>Dana D. Smith</v>
      </c>
      <c r="T47" s="11" t="str">
        <f>IF(ISERROR(VLOOKUP(C47,'WI Vs ASM'!$B$2:$L$1000,11,0)),0,(VLOOKUP(C47,'WI Vs ASM'!$B$2:$L$1000,11,0)))</f>
        <v>Phillip Mclean</v>
      </c>
      <c r="U47" s="11" t="str">
        <f t="shared" si="26"/>
        <v>WR736001</v>
      </c>
      <c r="V47" s="11" t="str">
        <f t="shared" si="3"/>
        <v>No</v>
      </c>
      <c r="W47" s="11" t="str">
        <f t="shared" si="4"/>
        <v>Yes</v>
      </c>
      <c r="X47" s="11" t="str">
        <f t="shared" si="5"/>
        <v>No</v>
      </c>
      <c r="Y47" s="11" t="str">
        <f t="shared" si="6"/>
        <v>No</v>
      </c>
      <c r="Z47" s="11" t="str">
        <f t="shared" si="7"/>
        <v>No</v>
      </c>
      <c r="AA47" s="11" t="str">
        <f t="shared" si="27"/>
        <v>No</v>
      </c>
      <c r="AB47" s="11">
        <f>IF(ISERROR(VLOOKUP(U47,'ITWR Dump'!$A$2:$Y$5000,24,0)),0,(VLOOKUP('ILC Report'!U47,'ITWR Dump'!$A$2:$Y$5000,24,0)))</f>
        <v>0</v>
      </c>
      <c r="AC47" s="11" t="str">
        <f t="shared" si="28"/>
        <v>No</v>
      </c>
      <c r="AD47" s="11" t="str">
        <f t="shared" si="29"/>
        <v/>
      </c>
      <c r="AE47" s="11">
        <f>IF(ISERROR(VLOOKUP(U47,'ITWR Dump'!$A$2:$Y$5000,13,0)),0,(VLOOKUP(U47,'ITWR Dump'!$A$2:$Y$5000,13,0)))</f>
        <v>0</v>
      </c>
      <c r="AF47" s="11">
        <f>IF(ISERROR(VLOOKUP(U47,'ITWR Dump'!$A$2:$Y$5000,11,0)),0,(VLOOKUP(U47,'ITWR Dump'!$A$2:$Y$5000,11,0)))</f>
        <v>0</v>
      </c>
      <c r="AG47" s="11">
        <f>IF(ISERROR(VLOOKUP(U47,'ITWR Dump'!$A$2:$Y$5000,2,0)),0,(VLOOKUP(U47,'ITWR Dump'!$A$2:$Y$5000,2,0)))</f>
        <v>0</v>
      </c>
      <c r="AH47" s="11">
        <f>IF(ISERROR(VLOOKUP(U47,'ITWR Dump'!$A$2:$Y$5000,14,0)),0,(VLOOKUP(U47,'ITWR Dump'!$A$2:$Y$5000,14,0)))</f>
        <v>0</v>
      </c>
      <c r="AI47" s="11" t="str">
        <f t="shared" si="30"/>
        <v>01-Maintenance Offshore Subcon</v>
      </c>
      <c r="AJ47" s="11" t="str">
        <f t="shared" si="31"/>
        <v>Offshore Subcon</v>
      </c>
      <c r="AK47" s="11">
        <f>IF(ISERROR(VLOOKUP(A47,'Team Data'!$C$2:$U$213,17,0)),0,(VLOOKUP(A47,'Team Data'!$C$2:$U$213,17,0)))</f>
        <v>0</v>
      </c>
      <c r="AL47" s="11" t="str">
        <f t="shared" si="32"/>
        <v>2017-04-24</v>
      </c>
      <c r="AM47" s="11">
        <f>IF(ISERROR(VLOOKUP(U47,'ITWR Dump'!$A$2:$Y$5000,16,0)),0,(VLOOKUP(U47,'ITWR Dump'!$A$2:$Y$5000,16,0)))</f>
        <v>0</v>
      </c>
      <c r="AN47" s="11">
        <f>IF(ISERROR(VLOOKUP(U47,'ITWR Dump'!$A$2:$Y$5000,18,0)),0,(VLOOKUP(U47,'ITWR Dump'!$A$2:$Y$5000,18,0)))</f>
        <v>0</v>
      </c>
      <c r="AO47" s="11">
        <f>IF(ISERROR(VLOOKUP(U47,'ITWR Dump'!$A$2:$Y$5000,25,0)),0,(VLOOKUP('ILC Report'!U47,'ITWR Dump'!$A$2:$Y$5000,25,0)))</f>
        <v>0</v>
      </c>
      <c r="AP47" s="11">
        <f t="shared" si="33"/>
        <v>0</v>
      </c>
      <c r="AQ47" s="26">
        <f t="shared" si="34"/>
        <v>0</v>
      </c>
      <c r="AR47" s="26">
        <f t="shared" si="35"/>
        <v>0</v>
      </c>
      <c r="AS47" s="26">
        <f t="shared" si="36"/>
        <v>0</v>
      </c>
      <c r="AT47" s="26">
        <f t="shared" si="37"/>
        <v>0</v>
      </c>
      <c r="AU47" s="26">
        <f t="shared" si="38"/>
        <v>0</v>
      </c>
      <c r="AV47" s="26">
        <f t="shared" si="39"/>
        <v>0</v>
      </c>
      <c r="AW47" s="11" t="s">
        <v>653</v>
      </c>
      <c r="AX47" s="11" t="str">
        <f>VLOOKUP(L47,Group!$A$2:$B$1000,2,0)</f>
        <v>Maintenance</v>
      </c>
      <c r="AY47" s="11">
        <f>IF(ISERROR(VLOOKUP(U47,'ITWR Dump'!$A$2:$Y$5000,15,0)),0,(VLOOKUP('ILC Report'!U47,'ITWR Dump'!$A$2:$Y$5000,15,0)))</f>
        <v>0</v>
      </c>
      <c r="AZ47" s="11" t="str">
        <f t="shared" si="40"/>
        <v>Yes</v>
      </c>
      <c r="BA47" s="11" t="str">
        <f t="shared" si="41"/>
        <v>BKI</v>
      </c>
      <c r="BB47" s="11" t="str">
        <f t="shared" si="42"/>
        <v>MN</v>
      </c>
      <c r="BC47" s="11" t="str">
        <f t="shared" si="43"/>
        <v>No</v>
      </c>
    </row>
    <row r="48" spans="1:55" x14ac:dyDescent="0.3">
      <c r="A48" s="11" t="s">
        <v>94</v>
      </c>
      <c r="B48" s="11" t="s">
        <v>1798</v>
      </c>
      <c r="C48" s="11" t="s">
        <v>566</v>
      </c>
      <c r="D48" s="11" t="s">
        <v>1927</v>
      </c>
      <c r="E48" s="38" t="s">
        <v>652</v>
      </c>
      <c r="F48" s="11">
        <v>13.5</v>
      </c>
      <c r="G48" s="40" t="s">
        <v>218</v>
      </c>
      <c r="H48" s="11" t="str">
        <f t="shared" si="25"/>
        <v>Regular</v>
      </c>
      <c r="I48" s="11" t="str">
        <f t="shared" si="0"/>
        <v>INDIA</v>
      </c>
      <c r="J48" s="11" t="str">
        <f>IF(ISERROR(VLOOKUP(C48,'WI Vs ASM'!$B$2:$E$1000,4,0)),0,(VLOOKUP(C48,'WI Vs ASM'!$B$2:$E$1000,4,0)))</f>
        <v>Offshore</v>
      </c>
      <c r="K48" s="11" t="str">
        <f>IF(ISERROR(VLOOKUP(C48,'WI Vs ASM'!$B$2:$F$1000,5,0)),0,(VLOOKUP(C48,'WI Vs ASM'!$B$2:$F$1000,5,0)))</f>
        <v>01-Fixed Price</v>
      </c>
      <c r="L48" s="11" t="str">
        <f>IF(ISERROR(VLOOKUP(C48,'WI Vs ASM'!$B$2:$D$1000,3,0)),0,(VLOOKUP(C48,'WI Vs ASM'!$B$2:$D$1000,3,0)))</f>
        <v>01-Maintenance Offshore</v>
      </c>
      <c r="M48" s="11" t="str">
        <f>IF(ISERROR(VLOOKUP(C48,'WI Vs ASM'!$B$2:$I$1000,8,0)),0,(VLOOKUP(C48,'WI Vs ASM'!$B$2:$I$1000,8,0)))</f>
        <v>Rahul Soman</v>
      </c>
      <c r="N48" s="11" t="str">
        <f>IF(ISERROR(VLOOKUP(C48,'WI Vs ASM'!$B$2:$G$1000,6,0)),0,(VLOOKUP(C48,'WI Vs ASM'!$B$2:$G$1000,6,0)))</f>
        <v>Claims</v>
      </c>
      <c r="O48" s="11" t="str">
        <f>IF(ISERROR(VLOOKUP(C48,'WI Vs ASM'!$B$2:$H$1000,7,0)),0,(VLOOKUP(C48,'WI Vs ASM'!$B$2:$H$1000,7,0)))</f>
        <v>Claims</v>
      </c>
      <c r="P48" s="11" t="str">
        <f t="shared" si="1"/>
        <v>Apr-17</v>
      </c>
      <c r="Q48" s="11" t="str">
        <f t="shared" si="2"/>
        <v>Q2</v>
      </c>
      <c r="R48" s="11" t="str">
        <f>IF(ISERROR(VLOOKUP(C48,'WI Vs ASM'!$B$2:$J$1000,9,0)),0,(VLOOKUP(C48,'WI Vs ASM'!$B$2:$J$1000,9,0)))</f>
        <v>Jyothi Pai</v>
      </c>
      <c r="S48" s="11" t="str">
        <f>IF(ISERROR(VLOOKUP(C48,'WI Vs ASM'!$B$2:$K$1000,10,0)),0,(VLOOKUP(C48,'WI Vs ASM'!$B$2:$K$1000,10,0)))</f>
        <v>Dana D. Smith</v>
      </c>
      <c r="T48" s="11" t="str">
        <f>IF(ISERROR(VLOOKUP(C48,'WI Vs ASM'!$B$2:$L$1000,11,0)),0,(VLOOKUP(C48,'WI Vs ASM'!$B$2:$L$1000,11,0)))</f>
        <v>Phillip Mclean</v>
      </c>
      <c r="U48" s="11" t="str">
        <f t="shared" si="26"/>
        <v>WR736001</v>
      </c>
      <c r="V48" s="11" t="str">
        <f t="shared" si="3"/>
        <v>No</v>
      </c>
      <c r="W48" s="11" t="str">
        <f t="shared" si="4"/>
        <v>Yes</v>
      </c>
      <c r="X48" s="11" t="str">
        <f t="shared" si="5"/>
        <v>No</v>
      </c>
      <c r="Y48" s="11" t="str">
        <f t="shared" si="6"/>
        <v>No</v>
      </c>
      <c r="Z48" s="11" t="str">
        <f t="shared" si="7"/>
        <v>No</v>
      </c>
      <c r="AA48" s="11" t="str">
        <f t="shared" si="27"/>
        <v>No</v>
      </c>
      <c r="AB48" s="11">
        <f>IF(ISERROR(VLOOKUP(U48,'ITWR Dump'!$A$2:$Y$5000,24,0)),0,(VLOOKUP('ILC Report'!U48,'ITWR Dump'!$A$2:$Y$5000,24,0)))</f>
        <v>0</v>
      </c>
      <c r="AC48" s="11" t="str">
        <f t="shared" si="28"/>
        <v>No</v>
      </c>
      <c r="AD48" s="11" t="str">
        <f t="shared" si="29"/>
        <v/>
      </c>
      <c r="AE48" s="11">
        <f>IF(ISERROR(VLOOKUP(U48,'ITWR Dump'!$A$2:$Y$5000,13,0)),0,(VLOOKUP(U48,'ITWR Dump'!$A$2:$Y$5000,13,0)))</f>
        <v>0</v>
      </c>
      <c r="AF48" s="11">
        <f>IF(ISERROR(VLOOKUP(U48,'ITWR Dump'!$A$2:$Y$5000,11,0)),0,(VLOOKUP(U48,'ITWR Dump'!$A$2:$Y$5000,11,0)))</f>
        <v>0</v>
      </c>
      <c r="AG48" s="11">
        <f>IF(ISERROR(VLOOKUP(U48,'ITWR Dump'!$A$2:$Y$5000,2,0)),0,(VLOOKUP(U48,'ITWR Dump'!$A$2:$Y$5000,2,0)))</f>
        <v>0</v>
      </c>
      <c r="AH48" s="11">
        <f>IF(ISERROR(VLOOKUP(U48,'ITWR Dump'!$A$2:$Y$5000,14,0)),0,(VLOOKUP(U48,'ITWR Dump'!$A$2:$Y$5000,14,0)))</f>
        <v>0</v>
      </c>
      <c r="AI48" s="11" t="str">
        <f t="shared" si="30"/>
        <v>01-Maintenance Offshore Subcon</v>
      </c>
      <c r="AJ48" s="11" t="str">
        <f t="shared" si="31"/>
        <v>Offshore Subcon</v>
      </c>
      <c r="AK48" s="11">
        <f>IF(ISERROR(VLOOKUP(A48,'Team Data'!$C$2:$U$213,17,0)),0,(VLOOKUP(A48,'Team Data'!$C$2:$U$213,17,0)))</f>
        <v>0</v>
      </c>
      <c r="AL48" s="11" t="str">
        <f t="shared" si="32"/>
        <v>2017-04-24</v>
      </c>
      <c r="AM48" s="11">
        <f>IF(ISERROR(VLOOKUP(U48,'ITWR Dump'!$A$2:$Y$5000,16,0)),0,(VLOOKUP(U48,'ITWR Dump'!$A$2:$Y$5000,16,0)))</f>
        <v>0</v>
      </c>
      <c r="AN48" s="11">
        <f>IF(ISERROR(VLOOKUP(U48,'ITWR Dump'!$A$2:$Y$5000,18,0)),0,(VLOOKUP(U48,'ITWR Dump'!$A$2:$Y$5000,18,0)))</f>
        <v>0</v>
      </c>
      <c r="AO48" s="11">
        <f>IF(ISERROR(VLOOKUP(U48,'ITWR Dump'!$A$2:$Y$5000,25,0)),0,(VLOOKUP('ILC Report'!U48,'ITWR Dump'!$A$2:$Y$5000,25,0)))</f>
        <v>0</v>
      </c>
      <c r="AP48" s="11">
        <f t="shared" si="33"/>
        <v>0</v>
      </c>
      <c r="AQ48" s="26">
        <f t="shared" si="34"/>
        <v>0</v>
      </c>
      <c r="AR48" s="26">
        <f t="shared" si="35"/>
        <v>0</v>
      </c>
      <c r="AS48" s="26">
        <f t="shared" si="36"/>
        <v>0</v>
      </c>
      <c r="AT48" s="26">
        <f t="shared" si="37"/>
        <v>0</v>
      </c>
      <c r="AU48" s="26">
        <f t="shared" si="38"/>
        <v>0</v>
      </c>
      <c r="AV48" s="26">
        <f t="shared" si="39"/>
        <v>0</v>
      </c>
      <c r="AW48" s="11" t="s">
        <v>653</v>
      </c>
      <c r="AX48" s="11" t="str">
        <f>VLOOKUP(L48,Group!$A$2:$B$1000,2,0)</f>
        <v>Maintenance</v>
      </c>
      <c r="AY48" s="11">
        <f>IF(ISERROR(VLOOKUP(U48,'ITWR Dump'!$A$2:$Y$5000,15,0)),0,(VLOOKUP('ILC Report'!U48,'ITWR Dump'!$A$2:$Y$5000,15,0)))</f>
        <v>0</v>
      </c>
      <c r="AZ48" s="11" t="str">
        <f t="shared" si="40"/>
        <v>Yes</v>
      </c>
      <c r="BA48" s="11" t="str">
        <f t="shared" si="41"/>
        <v>BKI</v>
      </c>
      <c r="BB48" s="11" t="str">
        <f t="shared" si="42"/>
        <v>MN</v>
      </c>
      <c r="BC48" s="11" t="str">
        <f t="shared" si="43"/>
        <v>No</v>
      </c>
    </row>
    <row r="49" spans="1:55" x14ac:dyDescent="0.3">
      <c r="A49" s="11" t="s">
        <v>94</v>
      </c>
      <c r="B49" s="11" t="s">
        <v>1798</v>
      </c>
      <c r="C49" s="11" t="s">
        <v>566</v>
      </c>
      <c r="D49" s="11" t="s">
        <v>1926</v>
      </c>
      <c r="E49" s="38" t="s">
        <v>2901</v>
      </c>
      <c r="F49" s="11">
        <v>13</v>
      </c>
      <c r="G49" s="40" t="s">
        <v>218</v>
      </c>
      <c r="H49" s="11" t="str">
        <f t="shared" si="25"/>
        <v>Regular</v>
      </c>
      <c r="I49" s="11" t="str">
        <f t="shared" si="0"/>
        <v>INDIA</v>
      </c>
      <c r="J49" s="11" t="str">
        <f>IF(ISERROR(VLOOKUP(C49,'WI Vs ASM'!$B$2:$E$1000,4,0)),0,(VLOOKUP(C49,'WI Vs ASM'!$B$2:$E$1000,4,0)))</f>
        <v>Offshore</v>
      </c>
      <c r="K49" s="11" t="str">
        <f>IF(ISERROR(VLOOKUP(C49,'WI Vs ASM'!$B$2:$F$1000,5,0)),0,(VLOOKUP(C49,'WI Vs ASM'!$B$2:$F$1000,5,0)))</f>
        <v>01-Fixed Price</v>
      </c>
      <c r="L49" s="11" t="str">
        <f>IF(ISERROR(VLOOKUP(C49,'WI Vs ASM'!$B$2:$D$1000,3,0)),0,(VLOOKUP(C49,'WI Vs ASM'!$B$2:$D$1000,3,0)))</f>
        <v>01-Maintenance Offshore</v>
      </c>
      <c r="M49" s="11" t="str">
        <f>IF(ISERROR(VLOOKUP(C49,'WI Vs ASM'!$B$2:$I$1000,8,0)),0,(VLOOKUP(C49,'WI Vs ASM'!$B$2:$I$1000,8,0)))</f>
        <v>Rahul Soman</v>
      </c>
      <c r="N49" s="11" t="str">
        <f>IF(ISERROR(VLOOKUP(C49,'WI Vs ASM'!$B$2:$G$1000,6,0)),0,(VLOOKUP(C49,'WI Vs ASM'!$B$2:$G$1000,6,0)))</f>
        <v>Claims</v>
      </c>
      <c r="O49" s="11" t="str">
        <f>IF(ISERROR(VLOOKUP(C49,'WI Vs ASM'!$B$2:$H$1000,7,0)),0,(VLOOKUP(C49,'WI Vs ASM'!$B$2:$H$1000,7,0)))</f>
        <v>Claims</v>
      </c>
      <c r="P49" s="11" t="str">
        <f t="shared" si="1"/>
        <v>May-17</v>
      </c>
      <c r="Q49" s="11" t="str">
        <f t="shared" si="2"/>
        <v>Q2</v>
      </c>
      <c r="R49" s="11" t="str">
        <f>IF(ISERROR(VLOOKUP(C49,'WI Vs ASM'!$B$2:$J$1000,9,0)),0,(VLOOKUP(C49,'WI Vs ASM'!$B$2:$J$1000,9,0)))</f>
        <v>Jyothi Pai</v>
      </c>
      <c r="S49" s="11" t="str">
        <f>IF(ISERROR(VLOOKUP(C49,'WI Vs ASM'!$B$2:$K$1000,10,0)),0,(VLOOKUP(C49,'WI Vs ASM'!$B$2:$K$1000,10,0)))</f>
        <v>Dana D. Smith</v>
      </c>
      <c r="T49" s="11" t="str">
        <f>IF(ISERROR(VLOOKUP(C49,'WI Vs ASM'!$B$2:$L$1000,11,0)),0,(VLOOKUP(C49,'WI Vs ASM'!$B$2:$L$1000,11,0)))</f>
        <v>Phillip Mclean</v>
      </c>
      <c r="U49" s="11" t="str">
        <f t="shared" si="26"/>
        <v>WR736001</v>
      </c>
      <c r="V49" s="11" t="str">
        <f t="shared" si="3"/>
        <v>No</v>
      </c>
      <c r="W49" s="11" t="str">
        <f t="shared" si="4"/>
        <v>Yes</v>
      </c>
      <c r="X49" s="11" t="str">
        <f t="shared" si="5"/>
        <v>No</v>
      </c>
      <c r="Y49" s="11" t="str">
        <f t="shared" si="6"/>
        <v>No</v>
      </c>
      <c r="Z49" s="11" t="str">
        <f t="shared" si="7"/>
        <v>No</v>
      </c>
      <c r="AA49" s="11" t="str">
        <f t="shared" si="27"/>
        <v>No</v>
      </c>
      <c r="AB49" s="11">
        <f>IF(ISERROR(VLOOKUP(U49,'ITWR Dump'!$A$2:$Y$5000,24,0)),0,(VLOOKUP('ILC Report'!U49,'ITWR Dump'!$A$2:$Y$5000,24,0)))</f>
        <v>0</v>
      </c>
      <c r="AC49" s="11" t="str">
        <f t="shared" si="28"/>
        <v>No</v>
      </c>
      <c r="AD49" s="11" t="str">
        <f t="shared" si="29"/>
        <v/>
      </c>
      <c r="AE49" s="11">
        <f>IF(ISERROR(VLOOKUP(U49,'ITWR Dump'!$A$2:$Y$5000,13,0)),0,(VLOOKUP(U49,'ITWR Dump'!$A$2:$Y$5000,13,0)))</f>
        <v>0</v>
      </c>
      <c r="AF49" s="11">
        <f>IF(ISERROR(VLOOKUP(U49,'ITWR Dump'!$A$2:$Y$5000,11,0)),0,(VLOOKUP(U49,'ITWR Dump'!$A$2:$Y$5000,11,0)))</f>
        <v>0</v>
      </c>
      <c r="AG49" s="11">
        <f>IF(ISERROR(VLOOKUP(U49,'ITWR Dump'!$A$2:$Y$5000,2,0)),0,(VLOOKUP(U49,'ITWR Dump'!$A$2:$Y$5000,2,0)))</f>
        <v>0</v>
      </c>
      <c r="AH49" s="11">
        <f>IF(ISERROR(VLOOKUP(U49,'ITWR Dump'!$A$2:$Y$5000,14,0)),0,(VLOOKUP(U49,'ITWR Dump'!$A$2:$Y$5000,14,0)))</f>
        <v>0</v>
      </c>
      <c r="AI49" s="11" t="str">
        <f t="shared" si="30"/>
        <v>01-Maintenance Offshore Subcon</v>
      </c>
      <c r="AJ49" s="11" t="str">
        <f t="shared" si="31"/>
        <v>Offshore Subcon</v>
      </c>
      <c r="AK49" s="11">
        <f>IF(ISERROR(VLOOKUP(A49,'Team Data'!$C$2:$U$213,17,0)),0,(VLOOKUP(A49,'Team Data'!$C$2:$U$213,17,0)))</f>
        <v>0</v>
      </c>
      <c r="AL49" s="11" t="str">
        <f t="shared" si="32"/>
        <v>2017-04-24</v>
      </c>
      <c r="AM49" s="11">
        <f>IF(ISERROR(VLOOKUP(U49,'ITWR Dump'!$A$2:$Y$5000,16,0)),0,(VLOOKUP(U49,'ITWR Dump'!$A$2:$Y$5000,16,0)))</f>
        <v>0</v>
      </c>
      <c r="AN49" s="11">
        <f>IF(ISERROR(VLOOKUP(U49,'ITWR Dump'!$A$2:$Y$5000,18,0)),0,(VLOOKUP(U49,'ITWR Dump'!$A$2:$Y$5000,18,0)))</f>
        <v>0</v>
      </c>
      <c r="AO49" s="11">
        <f>IF(ISERROR(VLOOKUP(U49,'ITWR Dump'!$A$2:$Y$5000,25,0)),0,(VLOOKUP('ILC Report'!U49,'ITWR Dump'!$A$2:$Y$5000,25,0)))</f>
        <v>0</v>
      </c>
      <c r="AP49" s="11">
        <f t="shared" si="33"/>
        <v>0</v>
      </c>
      <c r="AQ49" s="26">
        <f t="shared" si="34"/>
        <v>0</v>
      </c>
      <c r="AR49" s="26">
        <f t="shared" si="35"/>
        <v>0</v>
      </c>
      <c r="AS49" s="26">
        <f t="shared" si="36"/>
        <v>0</v>
      </c>
      <c r="AT49" s="26">
        <f t="shared" si="37"/>
        <v>0</v>
      </c>
      <c r="AU49" s="26">
        <f t="shared" si="38"/>
        <v>0</v>
      </c>
      <c r="AV49" s="26">
        <f t="shared" si="39"/>
        <v>0</v>
      </c>
      <c r="AW49" s="11" t="s">
        <v>653</v>
      </c>
      <c r="AX49" s="11" t="str">
        <f>VLOOKUP(L49,Group!$A$2:$B$1000,2,0)</f>
        <v>Maintenance</v>
      </c>
      <c r="AY49" s="11">
        <f>IF(ISERROR(VLOOKUP(U49,'ITWR Dump'!$A$2:$Y$5000,15,0)),0,(VLOOKUP('ILC Report'!U49,'ITWR Dump'!$A$2:$Y$5000,15,0)))</f>
        <v>0</v>
      </c>
      <c r="AZ49" s="11" t="str">
        <f t="shared" si="40"/>
        <v>Yes</v>
      </c>
      <c r="BA49" s="11" t="str">
        <f t="shared" si="41"/>
        <v>BKI</v>
      </c>
      <c r="BB49" s="11" t="str">
        <f t="shared" si="42"/>
        <v>MN</v>
      </c>
      <c r="BC49" s="11" t="str">
        <f t="shared" si="43"/>
        <v>No</v>
      </c>
    </row>
    <row r="50" spans="1:55" x14ac:dyDescent="0.3">
      <c r="A50" s="11" t="s">
        <v>94</v>
      </c>
      <c r="B50" s="11" t="s">
        <v>1798</v>
      </c>
      <c r="C50" s="11" t="s">
        <v>566</v>
      </c>
      <c r="D50" s="11" t="s">
        <v>1927</v>
      </c>
      <c r="E50" s="38" t="s">
        <v>2901</v>
      </c>
      <c r="F50" s="11">
        <v>9</v>
      </c>
      <c r="G50" s="40" t="s">
        <v>218</v>
      </c>
      <c r="H50" s="11" t="str">
        <f t="shared" si="25"/>
        <v>Regular</v>
      </c>
      <c r="I50" s="11" t="str">
        <f t="shared" si="0"/>
        <v>INDIA</v>
      </c>
      <c r="J50" s="11" t="str">
        <f>IF(ISERROR(VLOOKUP(C50,'WI Vs ASM'!$B$2:$E$1000,4,0)),0,(VLOOKUP(C50,'WI Vs ASM'!$B$2:$E$1000,4,0)))</f>
        <v>Offshore</v>
      </c>
      <c r="K50" s="11" t="str">
        <f>IF(ISERROR(VLOOKUP(C50,'WI Vs ASM'!$B$2:$F$1000,5,0)),0,(VLOOKUP(C50,'WI Vs ASM'!$B$2:$F$1000,5,0)))</f>
        <v>01-Fixed Price</v>
      </c>
      <c r="L50" s="11" t="str">
        <f>IF(ISERROR(VLOOKUP(C50,'WI Vs ASM'!$B$2:$D$1000,3,0)),0,(VLOOKUP(C50,'WI Vs ASM'!$B$2:$D$1000,3,0)))</f>
        <v>01-Maintenance Offshore</v>
      </c>
      <c r="M50" s="11" t="str">
        <f>IF(ISERROR(VLOOKUP(C50,'WI Vs ASM'!$B$2:$I$1000,8,0)),0,(VLOOKUP(C50,'WI Vs ASM'!$B$2:$I$1000,8,0)))</f>
        <v>Rahul Soman</v>
      </c>
      <c r="N50" s="11" t="str">
        <f>IF(ISERROR(VLOOKUP(C50,'WI Vs ASM'!$B$2:$G$1000,6,0)),0,(VLOOKUP(C50,'WI Vs ASM'!$B$2:$G$1000,6,0)))</f>
        <v>Claims</v>
      </c>
      <c r="O50" s="11" t="str">
        <f>IF(ISERROR(VLOOKUP(C50,'WI Vs ASM'!$B$2:$H$1000,7,0)),0,(VLOOKUP(C50,'WI Vs ASM'!$B$2:$H$1000,7,0)))</f>
        <v>Claims</v>
      </c>
      <c r="P50" s="11" t="str">
        <f t="shared" si="1"/>
        <v>May-17</v>
      </c>
      <c r="Q50" s="11" t="str">
        <f t="shared" si="2"/>
        <v>Q2</v>
      </c>
      <c r="R50" s="11" t="str">
        <f>IF(ISERROR(VLOOKUP(C50,'WI Vs ASM'!$B$2:$J$1000,9,0)),0,(VLOOKUP(C50,'WI Vs ASM'!$B$2:$J$1000,9,0)))</f>
        <v>Jyothi Pai</v>
      </c>
      <c r="S50" s="11" t="str">
        <f>IF(ISERROR(VLOOKUP(C50,'WI Vs ASM'!$B$2:$K$1000,10,0)),0,(VLOOKUP(C50,'WI Vs ASM'!$B$2:$K$1000,10,0)))</f>
        <v>Dana D. Smith</v>
      </c>
      <c r="T50" s="11" t="str">
        <f>IF(ISERROR(VLOOKUP(C50,'WI Vs ASM'!$B$2:$L$1000,11,0)),0,(VLOOKUP(C50,'WI Vs ASM'!$B$2:$L$1000,11,0)))</f>
        <v>Phillip Mclean</v>
      </c>
      <c r="U50" s="11" t="str">
        <f t="shared" si="26"/>
        <v>WR736001</v>
      </c>
      <c r="V50" s="11" t="str">
        <f t="shared" si="3"/>
        <v>No</v>
      </c>
      <c r="W50" s="11" t="str">
        <f t="shared" si="4"/>
        <v>Yes</v>
      </c>
      <c r="X50" s="11" t="str">
        <f t="shared" si="5"/>
        <v>No</v>
      </c>
      <c r="Y50" s="11" t="str">
        <f t="shared" si="6"/>
        <v>No</v>
      </c>
      <c r="Z50" s="11" t="str">
        <f t="shared" si="7"/>
        <v>No</v>
      </c>
      <c r="AA50" s="11" t="str">
        <f t="shared" si="27"/>
        <v>No</v>
      </c>
      <c r="AB50" s="11">
        <f>IF(ISERROR(VLOOKUP(U50,'ITWR Dump'!$A$2:$Y$5000,24,0)),0,(VLOOKUP('ILC Report'!U50,'ITWR Dump'!$A$2:$Y$5000,24,0)))</f>
        <v>0</v>
      </c>
      <c r="AC50" s="11" t="str">
        <f t="shared" si="28"/>
        <v>No</v>
      </c>
      <c r="AD50" s="11" t="str">
        <f t="shared" si="29"/>
        <v/>
      </c>
      <c r="AE50" s="11">
        <f>IF(ISERROR(VLOOKUP(U50,'ITWR Dump'!$A$2:$Y$5000,13,0)),0,(VLOOKUP(U50,'ITWR Dump'!$A$2:$Y$5000,13,0)))</f>
        <v>0</v>
      </c>
      <c r="AF50" s="11">
        <f>IF(ISERROR(VLOOKUP(U50,'ITWR Dump'!$A$2:$Y$5000,11,0)),0,(VLOOKUP(U50,'ITWR Dump'!$A$2:$Y$5000,11,0)))</f>
        <v>0</v>
      </c>
      <c r="AG50" s="11">
        <f>IF(ISERROR(VLOOKUP(U50,'ITWR Dump'!$A$2:$Y$5000,2,0)),0,(VLOOKUP(U50,'ITWR Dump'!$A$2:$Y$5000,2,0)))</f>
        <v>0</v>
      </c>
      <c r="AH50" s="11">
        <f>IF(ISERROR(VLOOKUP(U50,'ITWR Dump'!$A$2:$Y$5000,14,0)),0,(VLOOKUP(U50,'ITWR Dump'!$A$2:$Y$5000,14,0)))</f>
        <v>0</v>
      </c>
      <c r="AI50" s="11" t="str">
        <f t="shared" si="30"/>
        <v>01-Maintenance Offshore Subcon</v>
      </c>
      <c r="AJ50" s="11" t="str">
        <f t="shared" si="31"/>
        <v>Offshore Subcon</v>
      </c>
      <c r="AK50" s="11">
        <f>IF(ISERROR(VLOOKUP(A50,'Team Data'!$C$2:$U$213,17,0)),0,(VLOOKUP(A50,'Team Data'!$C$2:$U$213,17,0)))</f>
        <v>0</v>
      </c>
      <c r="AL50" s="11" t="str">
        <f t="shared" si="32"/>
        <v>2017-04-24</v>
      </c>
      <c r="AM50" s="11">
        <f>IF(ISERROR(VLOOKUP(U50,'ITWR Dump'!$A$2:$Y$5000,16,0)),0,(VLOOKUP(U50,'ITWR Dump'!$A$2:$Y$5000,16,0)))</f>
        <v>0</v>
      </c>
      <c r="AN50" s="11">
        <f>IF(ISERROR(VLOOKUP(U50,'ITWR Dump'!$A$2:$Y$5000,18,0)),0,(VLOOKUP(U50,'ITWR Dump'!$A$2:$Y$5000,18,0)))</f>
        <v>0</v>
      </c>
      <c r="AO50" s="11">
        <f>IF(ISERROR(VLOOKUP(U50,'ITWR Dump'!$A$2:$Y$5000,25,0)),0,(VLOOKUP('ILC Report'!U50,'ITWR Dump'!$A$2:$Y$5000,25,0)))</f>
        <v>0</v>
      </c>
      <c r="AP50" s="11">
        <f t="shared" si="33"/>
        <v>0</v>
      </c>
      <c r="AQ50" s="26">
        <f t="shared" si="34"/>
        <v>0</v>
      </c>
      <c r="AR50" s="26">
        <f t="shared" si="35"/>
        <v>0</v>
      </c>
      <c r="AS50" s="26">
        <f t="shared" si="36"/>
        <v>0</v>
      </c>
      <c r="AT50" s="26">
        <f t="shared" si="37"/>
        <v>0</v>
      </c>
      <c r="AU50" s="26">
        <f t="shared" si="38"/>
        <v>0</v>
      </c>
      <c r="AV50" s="26">
        <f t="shared" si="39"/>
        <v>0</v>
      </c>
      <c r="AW50" s="11" t="s">
        <v>653</v>
      </c>
      <c r="AX50" s="11" t="str">
        <f>VLOOKUP(L50,Group!$A$2:$B$1000,2,0)</f>
        <v>Maintenance</v>
      </c>
      <c r="AY50" s="11">
        <f>IF(ISERROR(VLOOKUP(U50,'ITWR Dump'!$A$2:$Y$5000,15,0)),0,(VLOOKUP('ILC Report'!U50,'ITWR Dump'!$A$2:$Y$5000,15,0)))</f>
        <v>0</v>
      </c>
      <c r="AZ50" s="11" t="str">
        <f t="shared" si="40"/>
        <v>Yes</v>
      </c>
      <c r="BA50" s="11" t="str">
        <f t="shared" si="41"/>
        <v>BKI</v>
      </c>
      <c r="BB50" s="11" t="str">
        <f t="shared" si="42"/>
        <v>MN</v>
      </c>
      <c r="BC50" s="11" t="str">
        <f t="shared" si="43"/>
        <v>No</v>
      </c>
    </row>
    <row r="51" spans="1:55" x14ac:dyDescent="0.3">
      <c r="A51" s="11" t="s">
        <v>94</v>
      </c>
      <c r="B51" s="11" t="s">
        <v>1798</v>
      </c>
      <c r="C51" s="11" t="s">
        <v>566</v>
      </c>
      <c r="D51" s="11" t="s">
        <v>1928</v>
      </c>
      <c r="E51" s="38" t="s">
        <v>2901</v>
      </c>
      <c r="F51" s="11">
        <v>5</v>
      </c>
      <c r="G51" s="40" t="s">
        <v>218</v>
      </c>
      <c r="H51" s="11" t="str">
        <f t="shared" si="25"/>
        <v>Regular</v>
      </c>
      <c r="I51" s="11" t="str">
        <f t="shared" si="0"/>
        <v>INDIA</v>
      </c>
      <c r="J51" s="11" t="str">
        <f>IF(ISERROR(VLOOKUP(C51,'WI Vs ASM'!$B$2:$E$1000,4,0)),0,(VLOOKUP(C51,'WI Vs ASM'!$B$2:$E$1000,4,0)))</f>
        <v>Offshore</v>
      </c>
      <c r="K51" s="11" t="str">
        <f>IF(ISERROR(VLOOKUP(C51,'WI Vs ASM'!$B$2:$F$1000,5,0)),0,(VLOOKUP(C51,'WI Vs ASM'!$B$2:$F$1000,5,0)))</f>
        <v>01-Fixed Price</v>
      </c>
      <c r="L51" s="11" t="str">
        <f>IF(ISERROR(VLOOKUP(C51,'WI Vs ASM'!$B$2:$D$1000,3,0)),0,(VLOOKUP(C51,'WI Vs ASM'!$B$2:$D$1000,3,0)))</f>
        <v>01-Maintenance Offshore</v>
      </c>
      <c r="M51" s="11" t="str">
        <f>IF(ISERROR(VLOOKUP(C51,'WI Vs ASM'!$B$2:$I$1000,8,0)),0,(VLOOKUP(C51,'WI Vs ASM'!$B$2:$I$1000,8,0)))</f>
        <v>Rahul Soman</v>
      </c>
      <c r="N51" s="11" t="str">
        <f>IF(ISERROR(VLOOKUP(C51,'WI Vs ASM'!$B$2:$G$1000,6,0)),0,(VLOOKUP(C51,'WI Vs ASM'!$B$2:$G$1000,6,0)))</f>
        <v>Claims</v>
      </c>
      <c r="O51" s="11" t="str">
        <f>IF(ISERROR(VLOOKUP(C51,'WI Vs ASM'!$B$2:$H$1000,7,0)),0,(VLOOKUP(C51,'WI Vs ASM'!$B$2:$H$1000,7,0)))</f>
        <v>Claims</v>
      </c>
      <c r="P51" s="11" t="str">
        <f t="shared" si="1"/>
        <v>May-17</v>
      </c>
      <c r="Q51" s="11" t="str">
        <f t="shared" si="2"/>
        <v>Q2</v>
      </c>
      <c r="R51" s="11" t="str">
        <f>IF(ISERROR(VLOOKUP(C51,'WI Vs ASM'!$B$2:$J$1000,9,0)),0,(VLOOKUP(C51,'WI Vs ASM'!$B$2:$J$1000,9,0)))</f>
        <v>Jyothi Pai</v>
      </c>
      <c r="S51" s="11" t="str">
        <f>IF(ISERROR(VLOOKUP(C51,'WI Vs ASM'!$B$2:$K$1000,10,0)),0,(VLOOKUP(C51,'WI Vs ASM'!$B$2:$K$1000,10,0)))</f>
        <v>Dana D. Smith</v>
      </c>
      <c r="T51" s="11" t="str">
        <f>IF(ISERROR(VLOOKUP(C51,'WI Vs ASM'!$B$2:$L$1000,11,0)),0,(VLOOKUP(C51,'WI Vs ASM'!$B$2:$L$1000,11,0)))</f>
        <v>Phillip Mclean</v>
      </c>
      <c r="U51" s="11" t="str">
        <f t="shared" si="26"/>
        <v>WR736001</v>
      </c>
      <c r="V51" s="11" t="str">
        <f t="shared" si="3"/>
        <v>No</v>
      </c>
      <c r="W51" s="11" t="str">
        <f t="shared" si="4"/>
        <v>Yes</v>
      </c>
      <c r="X51" s="11" t="str">
        <f t="shared" si="5"/>
        <v>No</v>
      </c>
      <c r="Y51" s="11" t="str">
        <f t="shared" si="6"/>
        <v>No</v>
      </c>
      <c r="Z51" s="11" t="str">
        <f t="shared" si="7"/>
        <v>No</v>
      </c>
      <c r="AA51" s="11" t="str">
        <f t="shared" si="27"/>
        <v>No</v>
      </c>
      <c r="AB51" s="11">
        <f>IF(ISERROR(VLOOKUP(U51,'ITWR Dump'!$A$2:$Y$5000,24,0)),0,(VLOOKUP('ILC Report'!U51,'ITWR Dump'!$A$2:$Y$5000,24,0)))</f>
        <v>0</v>
      </c>
      <c r="AC51" s="11" t="str">
        <f t="shared" si="28"/>
        <v>No</v>
      </c>
      <c r="AD51" s="11" t="str">
        <f t="shared" si="29"/>
        <v/>
      </c>
      <c r="AE51" s="11">
        <f>IF(ISERROR(VLOOKUP(U51,'ITWR Dump'!$A$2:$Y$5000,13,0)),0,(VLOOKUP(U51,'ITWR Dump'!$A$2:$Y$5000,13,0)))</f>
        <v>0</v>
      </c>
      <c r="AF51" s="11">
        <f>IF(ISERROR(VLOOKUP(U51,'ITWR Dump'!$A$2:$Y$5000,11,0)),0,(VLOOKUP(U51,'ITWR Dump'!$A$2:$Y$5000,11,0)))</f>
        <v>0</v>
      </c>
      <c r="AG51" s="11">
        <f>IF(ISERROR(VLOOKUP(U51,'ITWR Dump'!$A$2:$Y$5000,2,0)),0,(VLOOKUP(U51,'ITWR Dump'!$A$2:$Y$5000,2,0)))</f>
        <v>0</v>
      </c>
      <c r="AH51" s="11">
        <f>IF(ISERROR(VLOOKUP(U51,'ITWR Dump'!$A$2:$Y$5000,14,0)),0,(VLOOKUP(U51,'ITWR Dump'!$A$2:$Y$5000,14,0)))</f>
        <v>0</v>
      </c>
      <c r="AI51" s="11" t="str">
        <f t="shared" si="30"/>
        <v>01-Maintenance Offshore Subcon</v>
      </c>
      <c r="AJ51" s="11" t="str">
        <f t="shared" si="31"/>
        <v>Offshore Subcon</v>
      </c>
      <c r="AK51" s="11">
        <f>IF(ISERROR(VLOOKUP(A51,'Team Data'!$C$2:$U$213,17,0)),0,(VLOOKUP(A51,'Team Data'!$C$2:$U$213,17,0)))</f>
        <v>0</v>
      </c>
      <c r="AL51" s="11" t="str">
        <f t="shared" si="32"/>
        <v>2017-04-24</v>
      </c>
      <c r="AM51" s="11">
        <f>IF(ISERROR(VLOOKUP(U51,'ITWR Dump'!$A$2:$Y$5000,16,0)),0,(VLOOKUP(U51,'ITWR Dump'!$A$2:$Y$5000,16,0)))</f>
        <v>0</v>
      </c>
      <c r="AN51" s="11">
        <f>IF(ISERROR(VLOOKUP(U51,'ITWR Dump'!$A$2:$Y$5000,18,0)),0,(VLOOKUP(U51,'ITWR Dump'!$A$2:$Y$5000,18,0)))</f>
        <v>0</v>
      </c>
      <c r="AO51" s="11">
        <f>IF(ISERROR(VLOOKUP(U51,'ITWR Dump'!$A$2:$Y$5000,25,0)),0,(VLOOKUP('ILC Report'!U51,'ITWR Dump'!$A$2:$Y$5000,25,0)))</f>
        <v>0</v>
      </c>
      <c r="AP51" s="11">
        <f t="shared" si="33"/>
        <v>0</v>
      </c>
      <c r="AQ51" s="26">
        <f t="shared" si="34"/>
        <v>0</v>
      </c>
      <c r="AR51" s="26">
        <f t="shared" si="35"/>
        <v>0</v>
      </c>
      <c r="AS51" s="26">
        <f t="shared" si="36"/>
        <v>0</v>
      </c>
      <c r="AT51" s="26">
        <f t="shared" si="37"/>
        <v>0</v>
      </c>
      <c r="AU51" s="26">
        <f t="shared" si="38"/>
        <v>0</v>
      </c>
      <c r="AV51" s="26">
        <f t="shared" si="39"/>
        <v>0</v>
      </c>
      <c r="AW51" s="11" t="s">
        <v>653</v>
      </c>
      <c r="AX51" s="11" t="str">
        <f>VLOOKUP(L51,Group!$A$2:$B$1000,2,0)</f>
        <v>Maintenance</v>
      </c>
      <c r="AY51" s="11">
        <f>IF(ISERROR(VLOOKUP(U51,'ITWR Dump'!$A$2:$Y$5000,15,0)),0,(VLOOKUP('ILC Report'!U51,'ITWR Dump'!$A$2:$Y$5000,15,0)))</f>
        <v>0</v>
      </c>
      <c r="AZ51" s="11" t="str">
        <f t="shared" si="40"/>
        <v>Yes</v>
      </c>
      <c r="BA51" s="11" t="str">
        <f t="shared" si="41"/>
        <v>BKI</v>
      </c>
      <c r="BB51" s="11" t="str">
        <f t="shared" si="42"/>
        <v>MN</v>
      </c>
      <c r="BC51" s="11" t="str">
        <f t="shared" si="43"/>
        <v>No</v>
      </c>
    </row>
    <row r="52" spans="1:55" x14ac:dyDescent="0.3">
      <c r="A52" s="11" t="s">
        <v>94</v>
      </c>
      <c r="B52" s="11" t="s">
        <v>1798</v>
      </c>
      <c r="C52" s="11" t="s">
        <v>564</v>
      </c>
      <c r="D52" s="11" t="s">
        <v>1929</v>
      </c>
      <c r="E52" s="38" t="s">
        <v>2902</v>
      </c>
      <c r="F52" s="11">
        <v>1</v>
      </c>
      <c r="G52" s="40" t="s">
        <v>218</v>
      </c>
      <c r="H52" s="11" t="str">
        <f t="shared" si="25"/>
        <v>Regular</v>
      </c>
      <c r="I52" s="11" t="str">
        <f t="shared" si="0"/>
        <v>INDIA</v>
      </c>
      <c r="J52" s="11" t="str">
        <f>IF(ISERROR(VLOOKUP(C52,'WI Vs ASM'!$B$2:$E$1000,4,0)),0,(VLOOKUP(C52,'WI Vs ASM'!$B$2:$E$1000,4,0)))</f>
        <v>Offshore</v>
      </c>
      <c r="K52" s="11" t="str">
        <f>IF(ISERROR(VLOOKUP(C52,'WI Vs ASM'!$B$2:$F$1000,5,0)),0,(VLOOKUP(C52,'WI Vs ASM'!$B$2:$F$1000,5,0)))</f>
        <v>09-NonBillable</v>
      </c>
      <c r="L52" s="11" t="str">
        <f>IF(ISERROR(VLOOKUP(C52,'WI Vs ASM'!$B$2:$D$1000,3,0)),0,(VLOOKUP(C52,'WI Vs ASM'!$B$2:$D$1000,3,0)))</f>
        <v>54-Knowledge Transfer/Training Offshore</v>
      </c>
      <c r="M52" s="11" t="str">
        <f>IF(ISERROR(VLOOKUP(C52,'WI Vs ASM'!$B$2:$I$1000,8,0)),0,(VLOOKUP(C52,'WI Vs ASM'!$B$2:$I$1000,8,0)))</f>
        <v>Prakash Varadachari</v>
      </c>
      <c r="N52" s="11" t="str">
        <f>IF(ISERROR(VLOOKUP(C52,'WI Vs ASM'!$B$2:$G$1000,6,0)),0,(VLOOKUP(C52,'WI Vs ASM'!$B$2:$G$1000,6,0)))</f>
        <v>Claims</v>
      </c>
      <c r="O52" s="11" t="str">
        <f>IF(ISERROR(VLOOKUP(C52,'WI Vs ASM'!$B$2:$H$1000,7,0)),0,(VLOOKUP(C52,'WI Vs ASM'!$B$2:$H$1000,7,0)))</f>
        <v>Claims</v>
      </c>
      <c r="P52" s="11" t="str">
        <f t="shared" si="1"/>
        <v>May-17</v>
      </c>
      <c r="Q52" s="11" t="str">
        <f t="shared" si="2"/>
        <v>Q2</v>
      </c>
      <c r="R52" s="11" t="str">
        <f>IF(ISERROR(VLOOKUP(C52,'WI Vs ASM'!$B$2:$J$1000,9,0)),0,(VLOOKUP(C52,'WI Vs ASM'!$B$2:$J$1000,9,0)))</f>
        <v>Chandraprabha Palaniswamy</v>
      </c>
      <c r="S52" s="11" t="str">
        <f>IF(ISERROR(VLOOKUP(C52,'WI Vs ASM'!$B$2:$K$1000,10,0)),0,(VLOOKUP(C52,'WI Vs ASM'!$B$2:$K$1000,10,0)))</f>
        <v>Dana D. Smith</v>
      </c>
      <c r="T52" s="11" t="str">
        <f>IF(ISERROR(VLOOKUP(C52,'WI Vs ASM'!$B$2:$L$1000,11,0)),0,(VLOOKUP(C52,'WI Vs ASM'!$B$2:$L$1000,11,0)))</f>
        <v>Phillip Mclean</v>
      </c>
      <c r="U52" s="11" t="e">
        <f t="shared" si="26"/>
        <v>#VALUE!</v>
      </c>
      <c r="V52" s="11" t="str">
        <f t="shared" si="3"/>
        <v>No</v>
      </c>
      <c r="W52" s="11" t="str">
        <f t="shared" si="4"/>
        <v>No</v>
      </c>
      <c r="X52" s="11" t="str">
        <f t="shared" si="5"/>
        <v>No</v>
      </c>
      <c r="Y52" s="11" t="str">
        <f t="shared" si="6"/>
        <v>No</v>
      </c>
      <c r="Z52" s="11" t="str">
        <f t="shared" si="7"/>
        <v>No</v>
      </c>
      <c r="AA52" s="11" t="str">
        <f t="shared" si="27"/>
        <v>No</v>
      </c>
      <c r="AB52" s="11">
        <f>IF(ISERROR(VLOOKUP(U52,'ITWR Dump'!$A$2:$Y$5000,24,0)),0,(VLOOKUP('ILC Report'!U52,'ITWR Dump'!$A$2:$Y$5000,24,0)))</f>
        <v>0</v>
      </c>
      <c r="AC52" s="11" t="str">
        <f t="shared" si="28"/>
        <v>No</v>
      </c>
      <c r="AD52" s="11" t="str">
        <f t="shared" si="29"/>
        <v/>
      </c>
      <c r="AE52" s="11">
        <f>IF(ISERROR(VLOOKUP(U52,'ITWR Dump'!$A$2:$Y$5000,13,0)),0,(VLOOKUP(U52,'ITWR Dump'!$A$2:$Y$5000,13,0)))</f>
        <v>0</v>
      </c>
      <c r="AF52" s="11">
        <f>IF(ISERROR(VLOOKUP(U52,'ITWR Dump'!$A$2:$Y$5000,11,0)),0,(VLOOKUP(U52,'ITWR Dump'!$A$2:$Y$5000,11,0)))</f>
        <v>0</v>
      </c>
      <c r="AG52" s="11">
        <f>IF(ISERROR(VLOOKUP(U52,'ITWR Dump'!$A$2:$Y$5000,2,0)),0,(VLOOKUP(U52,'ITWR Dump'!$A$2:$Y$5000,2,0)))</f>
        <v>0</v>
      </c>
      <c r="AH52" s="11">
        <f>IF(ISERROR(VLOOKUP(U52,'ITWR Dump'!$A$2:$Y$5000,14,0)),0,(VLOOKUP(U52,'ITWR Dump'!$A$2:$Y$5000,14,0)))</f>
        <v>0</v>
      </c>
      <c r="AI52" s="11" t="str">
        <f t="shared" si="30"/>
        <v>54-Knowledge Transfer/Training Offshore Subcon</v>
      </c>
      <c r="AJ52" s="11" t="str">
        <f t="shared" si="31"/>
        <v>Offshore Subcon</v>
      </c>
      <c r="AK52" s="11">
        <f>IF(ISERROR(VLOOKUP(A52,'Team Data'!$C$2:$U$213,17,0)),0,(VLOOKUP(A52,'Team Data'!$C$2:$U$213,17,0)))</f>
        <v>0</v>
      </c>
      <c r="AL52" s="11" t="str">
        <f t="shared" si="32"/>
        <v>2017-04-24</v>
      </c>
      <c r="AM52" s="11">
        <f>IF(ISERROR(VLOOKUP(U52,'ITWR Dump'!$A$2:$Y$5000,16,0)),0,(VLOOKUP(U52,'ITWR Dump'!$A$2:$Y$5000,16,0)))</f>
        <v>0</v>
      </c>
      <c r="AN52" s="11">
        <f>IF(ISERROR(VLOOKUP(U52,'ITWR Dump'!$A$2:$Y$5000,18,0)),0,(VLOOKUP(U52,'ITWR Dump'!$A$2:$Y$5000,18,0)))</f>
        <v>0</v>
      </c>
      <c r="AO52" s="11">
        <f>IF(ISERROR(VLOOKUP(U52,'ITWR Dump'!$A$2:$Y$5000,25,0)),0,(VLOOKUP('ILC Report'!U52,'ITWR Dump'!$A$2:$Y$5000,25,0)))</f>
        <v>0</v>
      </c>
      <c r="AP52" s="11">
        <f t="shared" si="33"/>
        <v>0</v>
      </c>
      <c r="AQ52" s="26">
        <f t="shared" si="34"/>
        <v>0</v>
      </c>
      <c r="AR52" s="26">
        <f t="shared" si="35"/>
        <v>0</v>
      </c>
      <c r="AS52" s="26">
        <f t="shared" si="36"/>
        <v>0</v>
      </c>
      <c r="AT52" s="26">
        <f t="shared" si="37"/>
        <v>0</v>
      </c>
      <c r="AU52" s="26">
        <f t="shared" si="38"/>
        <v>0</v>
      </c>
      <c r="AV52" s="26">
        <f t="shared" si="39"/>
        <v>0</v>
      </c>
      <c r="AW52" s="11" t="s">
        <v>653</v>
      </c>
      <c r="AX52" s="11" t="str">
        <f>VLOOKUP(L52,Group!$A$2:$B$1000,2,0)</f>
        <v>Maintenance</v>
      </c>
      <c r="AY52" s="11">
        <f>IF(ISERROR(VLOOKUP(U52,'ITWR Dump'!$A$2:$Y$5000,15,0)),0,(VLOOKUP('ILC Report'!U52,'ITWR Dump'!$A$2:$Y$5000,15,0)))</f>
        <v>0</v>
      </c>
      <c r="AZ52" s="11" t="str">
        <f t="shared" si="40"/>
        <v>No</v>
      </c>
      <c r="BA52" s="11" t="str">
        <f t="shared" si="41"/>
        <v>BKI</v>
      </c>
      <c r="BB52" s="11" t="str">
        <f t="shared" si="42"/>
        <v>KT</v>
      </c>
      <c r="BC52" s="11" t="str">
        <f t="shared" si="43"/>
        <v>No</v>
      </c>
    </row>
    <row r="53" spans="1:55" x14ac:dyDescent="0.3">
      <c r="A53" s="11" t="s">
        <v>94</v>
      </c>
      <c r="B53" s="11" t="s">
        <v>1798</v>
      </c>
      <c r="C53" s="11" t="s">
        <v>565</v>
      </c>
      <c r="D53" s="11" t="s">
        <v>1930</v>
      </c>
      <c r="E53" s="38" t="s">
        <v>2902</v>
      </c>
      <c r="F53" s="11">
        <v>4</v>
      </c>
      <c r="G53" s="40" t="s">
        <v>218</v>
      </c>
      <c r="H53" s="11" t="str">
        <f t="shared" si="25"/>
        <v>Regular</v>
      </c>
      <c r="I53" s="11" t="str">
        <f t="shared" si="0"/>
        <v>INDIA</v>
      </c>
      <c r="J53" s="11" t="str">
        <f>IF(ISERROR(VLOOKUP(C53,'WI Vs ASM'!$B$2:$E$1000,4,0)),0,(VLOOKUP(C53,'WI Vs ASM'!$B$2:$E$1000,4,0)))</f>
        <v>Offshore</v>
      </c>
      <c r="K53" s="11" t="str">
        <f>IF(ISERROR(VLOOKUP(C53,'WI Vs ASM'!$B$2:$F$1000,5,0)),0,(VLOOKUP(C53,'WI Vs ASM'!$B$2:$F$1000,5,0)))</f>
        <v>02-Variable Billable</v>
      </c>
      <c r="L53" s="11" t="str">
        <f>IF(ISERROR(VLOOKUP(C53,'WI Vs ASM'!$B$2:$D$1000,3,0)),0,(VLOOKUP(C53,'WI Vs ASM'!$B$2:$D$1000,3,0)))</f>
        <v>78-Landed BA-SE Offshore</v>
      </c>
      <c r="M53" s="11" t="str">
        <f>IF(ISERROR(VLOOKUP(C53,'WI Vs ASM'!$B$2:$I$1000,8,0)),0,(VLOOKUP(C53,'WI Vs ASM'!$B$2:$I$1000,8,0)))</f>
        <v>Rahul Soman</v>
      </c>
      <c r="N53" s="11" t="str">
        <f>IF(ISERROR(VLOOKUP(C53,'WI Vs ASM'!$B$2:$G$1000,6,0)),0,(VLOOKUP(C53,'WI Vs ASM'!$B$2:$G$1000,6,0)))</f>
        <v>Claims</v>
      </c>
      <c r="O53" s="11" t="str">
        <f>IF(ISERROR(VLOOKUP(C53,'WI Vs ASM'!$B$2:$H$1000,7,0)),0,(VLOOKUP(C53,'WI Vs ASM'!$B$2:$H$1000,7,0)))</f>
        <v>Claims</v>
      </c>
      <c r="P53" s="11" t="str">
        <f t="shared" si="1"/>
        <v>May-17</v>
      </c>
      <c r="Q53" s="11" t="str">
        <f t="shared" si="2"/>
        <v>Q2</v>
      </c>
      <c r="R53" s="11" t="str">
        <f>IF(ISERROR(VLOOKUP(C53,'WI Vs ASM'!$B$2:$J$1000,9,0)),0,(VLOOKUP(C53,'WI Vs ASM'!$B$2:$J$1000,9,0)))</f>
        <v>Jyothi Pai</v>
      </c>
      <c r="S53" s="11" t="str">
        <f>IF(ISERROR(VLOOKUP(C53,'WI Vs ASM'!$B$2:$K$1000,10,0)),0,(VLOOKUP(C53,'WI Vs ASM'!$B$2:$K$1000,10,0)))</f>
        <v>Dana D. Smith</v>
      </c>
      <c r="T53" s="11" t="str">
        <f>IF(ISERROR(VLOOKUP(C53,'WI Vs ASM'!$B$2:$L$1000,11,0)),0,(VLOOKUP(C53,'WI Vs ASM'!$B$2:$L$1000,11,0)))</f>
        <v>Phillip Mclean</v>
      </c>
      <c r="U53" s="11" t="e">
        <f t="shared" si="26"/>
        <v>#VALUE!</v>
      </c>
      <c r="V53" s="11" t="str">
        <f t="shared" si="3"/>
        <v>No</v>
      </c>
      <c r="W53" s="11" t="str">
        <f t="shared" si="4"/>
        <v>Yes</v>
      </c>
      <c r="X53" s="11" t="str">
        <f t="shared" si="5"/>
        <v>Yes</v>
      </c>
      <c r="Y53" s="11" t="str">
        <f t="shared" si="6"/>
        <v>No</v>
      </c>
      <c r="Z53" s="11" t="str">
        <f t="shared" si="7"/>
        <v>No</v>
      </c>
      <c r="AA53" s="11" t="str">
        <f t="shared" si="27"/>
        <v>No</v>
      </c>
      <c r="AB53" s="11">
        <f>IF(ISERROR(VLOOKUP(U53,'ITWR Dump'!$A$2:$Y$5000,24,0)),0,(VLOOKUP('ILC Report'!U53,'ITWR Dump'!$A$2:$Y$5000,24,0)))</f>
        <v>0</v>
      </c>
      <c r="AC53" s="11" t="str">
        <f t="shared" si="28"/>
        <v>Yes</v>
      </c>
      <c r="AD53" s="11" t="str">
        <f t="shared" si="29"/>
        <v>BASE/Staff Aug</v>
      </c>
      <c r="AE53" s="11">
        <f>IF(ISERROR(VLOOKUP(U53,'ITWR Dump'!$A$2:$Y$5000,13,0)),0,(VLOOKUP(U53,'ITWR Dump'!$A$2:$Y$5000,13,0)))</f>
        <v>0</v>
      </c>
      <c r="AF53" s="11">
        <f>IF(ISERROR(VLOOKUP(U53,'ITWR Dump'!$A$2:$Y$5000,11,0)),0,(VLOOKUP(U53,'ITWR Dump'!$A$2:$Y$5000,11,0)))</f>
        <v>0</v>
      </c>
      <c r="AG53" s="11">
        <f>IF(ISERROR(VLOOKUP(U53,'ITWR Dump'!$A$2:$Y$5000,2,0)),0,(VLOOKUP(U53,'ITWR Dump'!$A$2:$Y$5000,2,0)))</f>
        <v>0</v>
      </c>
      <c r="AH53" s="11">
        <f>IF(ISERROR(VLOOKUP(U53,'ITWR Dump'!$A$2:$Y$5000,14,0)),0,(VLOOKUP(U53,'ITWR Dump'!$A$2:$Y$5000,14,0)))</f>
        <v>0</v>
      </c>
      <c r="AI53" s="11" t="str">
        <f t="shared" si="30"/>
        <v>78-Landed BA-SE Offshore Subcon</v>
      </c>
      <c r="AJ53" s="11" t="str">
        <f t="shared" si="31"/>
        <v>Offshore Subcon</v>
      </c>
      <c r="AK53" s="11">
        <f>IF(ISERROR(VLOOKUP(A53,'Team Data'!$C$2:$U$213,17,0)),0,(VLOOKUP(A53,'Team Data'!$C$2:$U$213,17,0)))</f>
        <v>0</v>
      </c>
      <c r="AL53" s="11" t="str">
        <f t="shared" si="32"/>
        <v>2017-04-24</v>
      </c>
      <c r="AM53" s="11">
        <f>IF(ISERROR(VLOOKUP(U53,'ITWR Dump'!$A$2:$Y$5000,16,0)),0,(VLOOKUP(U53,'ITWR Dump'!$A$2:$Y$5000,16,0)))</f>
        <v>0</v>
      </c>
      <c r="AN53" s="11">
        <f>IF(ISERROR(VLOOKUP(U53,'ITWR Dump'!$A$2:$Y$5000,18,0)),0,(VLOOKUP(U53,'ITWR Dump'!$A$2:$Y$5000,18,0)))</f>
        <v>0</v>
      </c>
      <c r="AO53" s="11">
        <f>IF(ISERROR(VLOOKUP(U53,'ITWR Dump'!$A$2:$Y$5000,25,0)),0,(VLOOKUP('ILC Report'!U53,'ITWR Dump'!$A$2:$Y$5000,25,0)))</f>
        <v>0</v>
      </c>
      <c r="AP53" s="11">
        <f t="shared" si="33"/>
        <v>0</v>
      </c>
      <c r="AQ53" s="26">
        <f t="shared" si="34"/>
        <v>0</v>
      </c>
      <c r="AR53" s="26">
        <f t="shared" si="35"/>
        <v>0</v>
      </c>
      <c r="AS53" s="26">
        <f t="shared" si="36"/>
        <v>0</v>
      </c>
      <c r="AT53" s="26">
        <f t="shared" si="37"/>
        <v>0</v>
      </c>
      <c r="AU53" s="26">
        <f t="shared" si="38"/>
        <v>0</v>
      </c>
      <c r="AV53" s="26">
        <f t="shared" si="39"/>
        <v>0</v>
      </c>
      <c r="AW53" s="11" t="s">
        <v>653</v>
      </c>
      <c r="AX53" s="11" t="str">
        <f>VLOOKUP(L53,Group!$A$2:$B$1000,2,0)</f>
        <v>Enhancement</v>
      </c>
      <c r="AY53" s="11">
        <f>IF(ISERROR(VLOOKUP(U53,'ITWR Dump'!$A$2:$Y$5000,15,0)),0,(VLOOKUP('ILC Report'!U53,'ITWR Dump'!$A$2:$Y$5000,15,0)))</f>
        <v>0</v>
      </c>
      <c r="AZ53" s="11" t="str">
        <f t="shared" si="40"/>
        <v>No</v>
      </c>
      <c r="BA53" s="11" t="str">
        <f t="shared" si="41"/>
        <v>BKI</v>
      </c>
      <c r="BB53" s="11" t="str">
        <f t="shared" si="42"/>
        <v>LB</v>
      </c>
      <c r="BC53" s="11" t="str">
        <f t="shared" si="43"/>
        <v>No</v>
      </c>
    </row>
    <row r="54" spans="1:55" x14ac:dyDescent="0.3">
      <c r="A54" s="11" t="s">
        <v>94</v>
      </c>
      <c r="B54" s="11" t="s">
        <v>1798</v>
      </c>
      <c r="C54" s="11" t="s">
        <v>566</v>
      </c>
      <c r="D54" s="11" t="s">
        <v>1931</v>
      </c>
      <c r="E54" s="38" t="s">
        <v>2902</v>
      </c>
      <c r="F54" s="11">
        <v>2</v>
      </c>
      <c r="G54" s="40" t="s">
        <v>218</v>
      </c>
      <c r="H54" s="11" t="str">
        <f t="shared" si="25"/>
        <v>Regular</v>
      </c>
      <c r="I54" s="11" t="str">
        <f t="shared" si="0"/>
        <v>INDIA</v>
      </c>
      <c r="J54" s="11" t="str">
        <f>IF(ISERROR(VLOOKUP(C54,'WI Vs ASM'!$B$2:$E$1000,4,0)),0,(VLOOKUP(C54,'WI Vs ASM'!$B$2:$E$1000,4,0)))</f>
        <v>Offshore</v>
      </c>
      <c r="K54" s="11" t="str">
        <f>IF(ISERROR(VLOOKUP(C54,'WI Vs ASM'!$B$2:$F$1000,5,0)),0,(VLOOKUP(C54,'WI Vs ASM'!$B$2:$F$1000,5,0)))</f>
        <v>01-Fixed Price</v>
      </c>
      <c r="L54" s="11" t="str">
        <f>IF(ISERROR(VLOOKUP(C54,'WI Vs ASM'!$B$2:$D$1000,3,0)),0,(VLOOKUP(C54,'WI Vs ASM'!$B$2:$D$1000,3,0)))</f>
        <v>01-Maintenance Offshore</v>
      </c>
      <c r="M54" s="11" t="str">
        <f>IF(ISERROR(VLOOKUP(C54,'WI Vs ASM'!$B$2:$I$1000,8,0)),0,(VLOOKUP(C54,'WI Vs ASM'!$B$2:$I$1000,8,0)))</f>
        <v>Rahul Soman</v>
      </c>
      <c r="N54" s="11" t="str">
        <f>IF(ISERROR(VLOOKUP(C54,'WI Vs ASM'!$B$2:$G$1000,6,0)),0,(VLOOKUP(C54,'WI Vs ASM'!$B$2:$G$1000,6,0)))</f>
        <v>Claims</v>
      </c>
      <c r="O54" s="11" t="str">
        <f>IF(ISERROR(VLOOKUP(C54,'WI Vs ASM'!$B$2:$H$1000,7,0)),0,(VLOOKUP(C54,'WI Vs ASM'!$B$2:$H$1000,7,0)))</f>
        <v>Claims</v>
      </c>
      <c r="P54" s="11" t="str">
        <f t="shared" si="1"/>
        <v>May-17</v>
      </c>
      <c r="Q54" s="11" t="str">
        <f t="shared" si="2"/>
        <v>Q2</v>
      </c>
      <c r="R54" s="11" t="str">
        <f>IF(ISERROR(VLOOKUP(C54,'WI Vs ASM'!$B$2:$J$1000,9,0)),0,(VLOOKUP(C54,'WI Vs ASM'!$B$2:$J$1000,9,0)))</f>
        <v>Jyothi Pai</v>
      </c>
      <c r="S54" s="11" t="str">
        <f>IF(ISERROR(VLOOKUP(C54,'WI Vs ASM'!$B$2:$K$1000,10,0)),0,(VLOOKUP(C54,'WI Vs ASM'!$B$2:$K$1000,10,0)))</f>
        <v>Dana D. Smith</v>
      </c>
      <c r="T54" s="11" t="str">
        <f>IF(ISERROR(VLOOKUP(C54,'WI Vs ASM'!$B$2:$L$1000,11,0)),0,(VLOOKUP(C54,'WI Vs ASM'!$B$2:$L$1000,11,0)))</f>
        <v>Phillip Mclean</v>
      </c>
      <c r="U54" s="11" t="str">
        <f t="shared" si="26"/>
        <v>WR736001</v>
      </c>
      <c r="V54" s="11" t="str">
        <f t="shared" si="3"/>
        <v>No</v>
      </c>
      <c r="W54" s="11" t="str">
        <f t="shared" si="4"/>
        <v>Yes</v>
      </c>
      <c r="X54" s="11" t="str">
        <f t="shared" si="5"/>
        <v>No</v>
      </c>
      <c r="Y54" s="11" t="str">
        <f t="shared" si="6"/>
        <v>No</v>
      </c>
      <c r="Z54" s="11" t="str">
        <f t="shared" si="7"/>
        <v>No</v>
      </c>
      <c r="AA54" s="11" t="str">
        <f t="shared" si="27"/>
        <v>No</v>
      </c>
      <c r="AB54" s="11">
        <f>IF(ISERROR(VLOOKUP(U54,'ITWR Dump'!$A$2:$Y$5000,24,0)),0,(VLOOKUP('ILC Report'!U54,'ITWR Dump'!$A$2:$Y$5000,24,0)))</f>
        <v>0</v>
      </c>
      <c r="AC54" s="11" t="str">
        <f t="shared" si="28"/>
        <v>No</v>
      </c>
      <c r="AD54" s="11" t="str">
        <f t="shared" si="29"/>
        <v/>
      </c>
      <c r="AE54" s="11">
        <f>IF(ISERROR(VLOOKUP(U54,'ITWR Dump'!$A$2:$Y$5000,13,0)),0,(VLOOKUP(U54,'ITWR Dump'!$A$2:$Y$5000,13,0)))</f>
        <v>0</v>
      </c>
      <c r="AF54" s="11">
        <f>IF(ISERROR(VLOOKUP(U54,'ITWR Dump'!$A$2:$Y$5000,11,0)),0,(VLOOKUP(U54,'ITWR Dump'!$A$2:$Y$5000,11,0)))</f>
        <v>0</v>
      </c>
      <c r="AG54" s="11">
        <f>IF(ISERROR(VLOOKUP(U54,'ITWR Dump'!$A$2:$Y$5000,2,0)),0,(VLOOKUP(U54,'ITWR Dump'!$A$2:$Y$5000,2,0)))</f>
        <v>0</v>
      </c>
      <c r="AH54" s="11">
        <f>IF(ISERROR(VLOOKUP(U54,'ITWR Dump'!$A$2:$Y$5000,14,0)),0,(VLOOKUP(U54,'ITWR Dump'!$A$2:$Y$5000,14,0)))</f>
        <v>0</v>
      </c>
      <c r="AI54" s="11" t="str">
        <f t="shared" si="30"/>
        <v>01-Maintenance Offshore Subcon</v>
      </c>
      <c r="AJ54" s="11" t="str">
        <f t="shared" si="31"/>
        <v>Offshore Subcon</v>
      </c>
      <c r="AK54" s="11">
        <f>IF(ISERROR(VLOOKUP(A54,'Team Data'!$C$2:$U$213,17,0)),0,(VLOOKUP(A54,'Team Data'!$C$2:$U$213,17,0)))</f>
        <v>0</v>
      </c>
      <c r="AL54" s="11" t="str">
        <f t="shared" si="32"/>
        <v>2017-04-24</v>
      </c>
      <c r="AM54" s="11">
        <f>IF(ISERROR(VLOOKUP(U54,'ITWR Dump'!$A$2:$Y$5000,16,0)),0,(VLOOKUP(U54,'ITWR Dump'!$A$2:$Y$5000,16,0)))</f>
        <v>0</v>
      </c>
      <c r="AN54" s="11">
        <f>IF(ISERROR(VLOOKUP(U54,'ITWR Dump'!$A$2:$Y$5000,18,0)),0,(VLOOKUP(U54,'ITWR Dump'!$A$2:$Y$5000,18,0)))</f>
        <v>0</v>
      </c>
      <c r="AO54" s="11">
        <f>IF(ISERROR(VLOOKUP(U54,'ITWR Dump'!$A$2:$Y$5000,25,0)),0,(VLOOKUP('ILC Report'!U54,'ITWR Dump'!$A$2:$Y$5000,25,0)))</f>
        <v>0</v>
      </c>
      <c r="AP54" s="11">
        <f t="shared" si="33"/>
        <v>0</v>
      </c>
      <c r="AQ54" s="26">
        <f t="shared" si="34"/>
        <v>0</v>
      </c>
      <c r="AR54" s="26">
        <f t="shared" si="35"/>
        <v>0</v>
      </c>
      <c r="AS54" s="26">
        <f t="shared" si="36"/>
        <v>0</v>
      </c>
      <c r="AT54" s="26">
        <f t="shared" si="37"/>
        <v>0</v>
      </c>
      <c r="AU54" s="26">
        <f t="shared" si="38"/>
        <v>0</v>
      </c>
      <c r="AV54" s="26">
        <f t="shared" si="39"/>
        <v>0</v>
      </c>
      <c r="AW54" s="11" t="s">
        <v>653</v>
      </c>
      <c r="AX54" s="11" t="str">
        <f>VLOOKUP(L54,Group!$A$2:$B$1000,2,0)</f>
        <v>Maintenance</v>
      </c>
      <c r="AY54" s="11">
        <f>IF(ISERROR(VLOOKUP(U54,'ITWR Dump'!$A$2:$Y$5000,15,0)),0,(VLOOKUP('ILC Report'!U54,'ITWR Dump'!$A$2:$Y$5000,15,0)))</f>
        <v>0</v>
      </c>
      <c r="AZ54" s="11" t="str">
        <f t="shared" si="40"/>
        <v>Yes</v>
      </c>
      <c r="BA54" s="11" t="str">
        <f t="shared" si="41"/>
        <v>BKI</v>
      </c>
      <c r="BB54" s="11" t="str">
        <f t="shared" si="42"/>
        <v>MN</v>
      </c>
      <c r="BC54" s="11" t="str">
        <f t="shared" si="43"/>
        <v>No</v>
      </c>
    </row>
    <row r="55" spans="1:55" x14ac:dyDescent="0.3">
      <c r="A55" s="11" t="s">
        <v>94</v>
      </c>
      <c r="B55" s="11" t="s">
        <v>1798</v>
      </c>
      <c r="C55" s="11" t="s">
        <v>566</v>
      </c>
      <c r="D55" s="11" t="s">
        <v>1927</v>
      </c>
      <c r="E55" s="38" t="s">
        <v>2902</v>
      </c>
      <c r="F55" s="11">
        <v>17</v>
      </c>
      <c r="G55" s="40" t="s">
        <v>218</v>
      </c>
      <c r="H55" s="11" t="str">
        <f t="shared" si="25"/>
        <v>Regular</v>
      </c>
      <c r="I55" s="11" t="str">
        <f t="shared" si="0"/>
        <v>INDIA</v>
      </c>
      <c r="J55" s="11" t="str">
        <f>IF(ISERROR(VLOOKUP(C55,'WI Vs ASM'!$B$2:$E$1000,4,0)),0,(VLOOKUP(C55,'WI Vs ASM'!$B$2:$E$1000,4,0)))</f>
        <v>Offshore</v>
      </c>
      <c r="K55" s="11" t="str">
        <f>IF(ISERROR(VLOOKUP(C55,'WI Vs ASM'!$B$2:$F$1000,5,0)),0,(VLOOKUP(C55,'WI Vs ASM'!$B$2:$F$1000,5,0)))</f>
        <v>01-Fixed Price</v>
      </c>
      <c r="L55" s="11" t="str">
        <f>IF(ISERROR(VLOOKUP(C55,'WI Vs ASM'!$B$2:$D$1000,3,0)),0,(VLOOKUP(C55,'WI Vs ASM'!$B$2:$D$1000,3,0)))</f>
        <v>01-Maintenance Offshore</v>
      </c>
      <c r="M55" s="11" t="str">
        <f>IF(ISERROR(VLOOKUP(C55,'WI Vs ASM'!$B$2:$I$1000,8,0)),0,(VLOOKUP(C55,'WI Vs ASM'!$B$2:$I$1000,8,0)))</f>
        <v>Rahul Soman</v>
      </c>
      <c r="N55" s="11" t="str">
        <f>IF(ISERROR(VLOOKUP(C55,'WI Vs ASM'!$B$2:$G$1000,6,0)),0,(VLOOKUP(C55,'WI Vs ASM'!$B$2:$G$1000,6,0)))</f>
        <v>Claims</v>
      </c>
      <c r="O55" s="11" t="str">
        <f>IF(ISERROR(VLOOKUP(C55,'WI Vs ASM'!$B$2:$H$1000,7,0)),0,(VLOOKUP(C55,'WI Vs ASM'!$B$2:$H$1000,7,0)))</f>
        <v>Claims</v>
      </c>
      <c r="P55" s="11" t="str">
        <f t="shared" si="1"/>
        <v>May-17</v>
      </c>
      <c r="Q55" s="11" t="str">
        <f t="shared" si="2"/>
        <v>Q2</v>
      </c>
      <c r="R55" s="11" t="str">
        <f>IF(ISERROR(VLOOKUP(C55,'WI Vs ASM'!$B$2:$J$1000,9,0)),0,(VLOOKUP(C55,'WI Vs ASM'!$B$2:$J$1000,9,0)))</f>
        <v>Jyothi Pai</v>
      </c>
      <c r="S55" s="11" t="str">
        <f>IF(ISERROR(VLOOKUP(C55,'WI Vs ASM'!$B$2:$K$1000,10,0)),0,(VLOOKUP(C55,'WI Vs ASM'!$B$2:$K$1000,10,0)))</f>
        <v>Dana D. Smith</v>
      </c>
      <c r="T55" s="11" t="str">
        <f>IF(ISERROR(VLOOKUP(C55,'WI Vs ASM'!$B$2:$L$1000,11,0)),0,(VLOOKUP(C55,'WI Vs ASM'!$B$2:$L$1000,11,0)))</f>
        <v>Phillip Mclean</v>
      </c>
      <c r="U55" s="11" t="str">
        <f t="shared" si="26"/>
        <v>WR736001</v>
      </c>
      <c r="V55" s="11" t="str">
        <f t="shared" si="3"/>
        <v>No</v>
      </c>
      <c r="W55" s="11" t="str">
        <f t="shared" si="4"/>
        <v>Yes</v>
      </c>
      <c r="X55" s="11" t="str">
        <f t="shared" si="5"/>
        <v>No</v>
      </c>
      <c r="Y55" s="11" t="str">
        <f t="shared" si="6"/>
        <v>No</v>
      </c>
      <c r="Z55" s="11" t="str">
        <f t="shared" si="7"/>
        <v>No</v>
      </c>
      <c r="AA55" s="11" t="str">
        <f t="shared" si="27"/>
        <v>No</v>
      </c>
      <c r="AB55" s="11">
        <f>IF(ISERROR(VLOOKUP(U55,'ITWR Dump'!$A$2:$Y$5000,24,0)),0,(VLOOKUP('ILC Report'!U55,'ITWR Dump'!$A$2:$Y$5000,24,0)))</f>
        <v>0</v>
      </c>
      <c r="AC55" s="11" t="str">
        <f t="shared" si="28"/>
        <v>No</v>
      </c>
      <c r="AD55" s="11" t="str">
        <f t="shared" si="29"/>
        <v/>
      </c>
      <c r="AE55" s="11">
        <f>IF(ISERROR(VLOOKUP(U55,'ITWR Dump'!$A$2:$Y$5000,13,0)),0,(VLOOKUP(U55,'ITWR Dump'!$A$2:$Y$5000,13,0)))</f>
        <v>0</v>
      </c>
      <c r="AF55" s="11">
        <f>IF(ISERROR(VLOOKUP(U55,'ITWR Dump'!$A$2:$Y$5000,11,0)),0,(VLOOKUP(U55,'ITWR Dump'!$A$2:$Y$5000,11,0)))</f>
        <v>0</v>
      </c>
      <c r="AG55" s="11">
        <f>IF(ISERROR(VLOOKUP(U55,'ITWR Dump'!$A$2:$Y$5000,2,0)),0,(VLOOKUP(U55,'ITWR Dump'!$A$2:$Y$5000,2,0)))</f>
        <v>0</v>
      </c>
      <c r="AH55" s="11">
        <f>IF(ISERROR(VLOOKUP(U55,'ITWR Dump'!$A$2:$Y$5000,14,0)),0,(VLOOKUP(U55,'ITWR Dump'!$A$2:$Y$5000,14,0)))</f>
        <v>0</v>
      </c>
      <c r="AI55" s="11" t="str">
        <f t="shared" si="30"/>
        <v>01-Maintenance Offshore Subcon</v>
      </c>
      <c r="AJ55" s="11" t="str">
        <f t="shared" si="31"/>
        <v>Offshore Subcon</v>
      </c>
      <c r="AK55" s="11">
        <f>IF(ISERROR(VLOOKUP(A55,'Team Data'!$C$2:$U$213,17,0)),0,(VLOOKUP(A55,'Team Data'!$C$2:$U$213,17,0)))</f>
        <v>0</v>
      </c>
      <c r="AL55" s="11" t="str">
        <f t="shared" si="32"/>
        <v>2017-04-24</v>
      </c>
      <c r="AM55" s="11">
        <f>IF(ISERROR(VLOOKUP(U55,'ITWR Dump'!$A$2:$Y$5000,16,0)),0,(VLOOKUP(U55,'ITWR Dump'!$A$2:$Y$5000,16,0)))</f>
        <v>0</v>
      </c>
      <c r="AN55" s="11">
        <f>IF(ISERROR(VLOOKUP(U55,'ITWR Dump'!$A$2:$Y$5000,18,0)),0,(VLOOKUP(U55,'ITWR Dump'!$A$2:$Y$5000,18,0)))</f>
        <v>0</v>
      </c>
      <c r="AO55" s="11">
        <f>IF(ISERROR(VLOOKUP(U55,'ITWR Dump'!$A$2:$Y$5000,25,0)),0,(VLOOKUP('ILC Report'!U55,'ITWR Dump'!$A$2:$Y$5000,25,0)))</f>
        <v>0</v>
      </c>
      <c r="AP55" s="11">
        <f t="shared" si="33"/>
        <v>0</v>
      </c>
      <c r="AQ55" s="26">
        <f t="shared" si="34"/>
        <v>0</v>
      </c>
      <c r="AR55" s="26">
        <f t="shared" si="35"/>
        <v>0</v>
      </c>
      <c r="AS55" s="26">
        <f t="shared" si="36"/>
        <v>0</v>
      </c>
      <c r="AT55" s="26">
        <f t="shared" si="37"/>
        <v>0</v>
      </c>
      <c r="AU55" s="26">
        <f t="shared" si="38"/>
        <v>0</v>
      </c>
      <c r="AV55" s="26">
        <f t="shared" si="39"/>
        <v>0</v>
      </c>
      <c r="AW55" s="11" t="s">
        <v>653</v>
      </c>
      <c r="AX55" s="11" t="str">
        <f>VLOOKUP(L55,Group!$A$2:$B$1000,2,0)</f>
        <v>Maintenance</v>
      </c>
      <c r="AY55" s="11">
        <f>IF(ISERROR(VLOOKUP(U55,'ITWR Dump'!$A$2:$Y$5000,15,0)),0,(VLOOKUP('ILC Report'!U55,'ITWR Dump'!$A$2:$Y$5000,15,0)))</f>
        <v>0</v>
      </c>
      <c r="AZ55" s="11" t="str">
        <f t="shared" si="40"/>
        <v>Yes</v>
      </c>
      <c r="BA55" s="11" t="str">
        <f t="shared" si="41"/>
        <v>BKI</v>
      </c>
      <c r="BB55" s="11" t="str">
        <f t="shared" si="42"/>
        <v>MN</v>
      </c>
      <c r="BC55" s="11" t="str">
        <f t="shared" si="43"/>
        <v>No</v>
      </c>
    </row>
    <row r="56" spans="1:55" x14ac:dyDescent="0.3">
      <c r="A56" s="11" t="s">
        <v>94</v>
      </c>
      <c r="B56" s="11" t="s">
        <v>1798</v>
      </c>
      <c r="C56" s="11" t="s">
        <v>566</v>
      </c>
      <c r="D56" s="11" t="s">
        <v>1932</v>
      </c>
      <c r="E56" s="38" t="s">
        <v>2902</v>
      </c>
      <c r="F56" s="11">
        <v>21</v>
      </c>
      <c r="G56" s="40" t="s">
        <v>218</v>
      </c>
      <c r="H56" s="11" t="str">
        <f t="shared" si="25"/>
        <v>Regular</v>
      </c>
      <c r="I56" s="11" t="str">
        <f t="shared" si="0"/>
        <v>INDIA</v>
      </c>
      <c r="J56" s="11" t="str">
        <f>IF(ISERROR(VLOOKUP(C56,'WI Vs ASM'!$B$2:$E$1000,4,0)),0,(VLOOKUP(C56,'WI Vs ASM'!$B$2:$E$1000,4,0)))</f>
        <v>Offshore</v>
      </c>
      <c r="K56" s="11" t="str">
        <f>IF(ISERROR(VLOOKUP(C56,'WI Vs ASM'!$B$2:$F$1000,5,0)),0,(VLOOKUP(C56,'WI Vs ASM'!$B$2:$F$1000,5,0)))</f>
        <v>01-Fixed Price</v>
      </c>
      <c r="L56" s="11" t="str">
        <f>IF(ISERROR(VLOOKUP(C56,'WI Vs ASM'!$B$2:$D$1000,3,0)),0,(VLOOKUP(C56,'WI Vs ASM'!$B$2:$D$1000,3,0)))</f>
        <v>01-Maintenance Offshore</v>
      </c>
      <c r="M56" s="11" t="str">
        <f>IF(ISERROR(VLOOKUP(C56,'WI Vs ASM'!$B$2:$I$1000,8,0)),0,(VLOOKUP(C56,'WI Vs ASM'!$B$2:$I$1000,8,0)))</f>
        <v>Rahul Soman</v>
      </c>
      <c r="N56" s="11" t="str">
        <f>IF(ISERROR(VLOOKUP(C56,'WI Vs ASM'!$B$2:$G$1000,6,0)),0,(VLOOKUP(C56,'WI Vs ASM'!$B$2:$G$1000,6,0)))</f>
        <v>Claims</v>
      </c>
      <c r="O56" s="11" t="str">
        <f>IF(ISERROR(VLOOKUP(C56,'WI Vs ASM'!$B$2:$H$1000,7,0)),0,(VLOOKUP(C56,'WI Vs ASM'!$B$2:$H$1000,7,0)))</f>
        <v>Claims</v>
      </c>
      <c r="P56" s="11" t="str">
        <f t="shared" si="1"/>
        <v>May-17</v>
      </c>
      <c r="Q56" s="11" t="str">
        <f t="shared" si="2"/>
        <v>Q2</v>
      </c>
      <c r="R56" s="11" t="str">
        <f>IF(ISERROR(VLOOKUP(C56,'WI Vs ASM'!$B$2:$J$1000,9,0)),0,(VLOOKUP(C56,'WI Vs ASM'!$B$2:$J$1000,9,0)))</f>
        <v>Jyothi Pai</v>
      </c>
      <c r="S56" s="11" t="str">
        <f>IF(ISERROR(VLOOKUP(C56,'WI Vs ASM'!$B$2:$K$1000,10,0)),0,(VLOOKUP(C56,'WI Vs ASM'!$B$2:$K$1000,10,0)))</f>
        <v>Dana D. Smith</v>
      </c>
      <c r="T56" s="11" t="str">
        <f>IF(ISERROR(VLOOKUP(C56,'WI Vs ASM'!$B$2:$L$1000,11,0)),0,(VLOOKUP(C56,'WI Vs ASM'!$B$2:$L$1000,11,0)))</f>
        <v>Phillip Mclean</v>
      </c>
      <c r="U56" s="11" t="str">
        <f t="shared" si="26"/>
        <v>WR736001</v>
      </c>
      <c r="V56" s="11" t="str">
        <f t="shared" si="3"/>
        <v>No</v>
      </c>
      <c r="W56" s="11" t="str">
        <f t="shared" si="4"/>
        <v>Yes</v>
      </c>
      <c r="X56" s="11" t="str">
        <f t="shared" si="5"/>
        <v>No</v>
      </c>
      <c r="Y56" s="11" t="str">
        <f t="shared" si="6"/>
        <v>No</v>
      </c>
      <c r="Z56" s="11" t="str">
        <f t="shared" si="7"/>
        <v>No</v>
      </c>
      <c r="AA56" s="11" t="str">
        <f t="shared" si="27"/>
        <v>No</v>
      </c>
      <c r="AB56" s="11">
        <f>IF(ISERROR(VLOOKUP(U56,'ITWR Dump'!$A$2:$Y$5000,24,0)),0,(VLOOKUP('ILC Report'!U56,'ITWR Dump'!$A$2:$Y$5000,24,0)))</f>
        <v>0</v>
      </c>
      <c r="AC56" s="11" t="str">
        <f t="shared" si="28"/>
        <v>No</v>
      </c>
      <c r="AD56" s="11" t="str">
        <f t="shared" si="29"/>
        <v/>
      </c>
      <c r="AE56" s="11">
        <f>IF(ISERROR(VLOOKUP(U56,'ITWR Dump'!$A$2:$Y$5000,13,0)),0,(VLOOKUP(U56,'ITWR Dump'!$A$2:$Y$5000,13,0)))</f>
        <v>0</v>
      </c>
      <c r="AF56" s="11">
        <f>IF(ISERROR(VLOOKUP(U56,'ITWR Dump'!$A$2:$Y$5000,11,0)),0,(VLOOKUP(U56,'ITWR Dump'!$A$2:$Y$5000,11,0)))</f>
        <v>0</v>
      </c>
      <c r="AG56" s="11">
        <f>IF(ISERROR(VLOOKUP(U56,'ITWR Dump'!$A$2:$Y$5000,2,0)),0,(VLOOKUP(U56,'ITWR Dump'!$A$2:$Y$5000,2,0)))</f>
        <v>0</v>
      </c>
      <c r="AH56" s="11">
        <f>IF(ISERROR(VLOOKUP(U56,'ITWR Dump'!$A$2:$Y$5000,14,0)),0,(VLOOKUP(U56,'ITWR Dump'!$A$2:$Y$5000,14,0)))</f>
        <v>0</v>
      </c>
      <c r="AI56" s="11" t="str">
        <f t="shared" si="30"/>
        <v>01-Maintenance Offshore Subcon</v>
      </c>
      <c r="AJ56" s="11" t="str">
        <f t="shared" si="31"/>
        <v>Offshore Subcon</v>
      </c>
      <c r="AK56" s="11">
        <f>IF(ISERROR(VLOOKUP(A56,'Team Data'!$C$2:$U$213,17,0)),0,(VLOOKUP(A56,'Team Data'!$C$2:$U$213,17,0)))</f>
        <v>0</v>
      </c>
      <c r="AL56" s="11" t="str">
        <f t="shared" si="32"/>
        <v>2017-04-24</v>
      </c>
      <c r="AM56" s="11">
        <f>IF(ISERROR(VLOOKUP(U56,'ITWR Dump'!$A$2:$Y$5000,16,0)),0,(VLOOKUP(U56,'ITWR Dump'!$A$2:$Y$5000,16,0)))</f>
        <v>0</v>
      </c>
      <c r="AN56" s="11">
        <f>IF(ISERROR(VLOOKUP(U56,'ITWR Dump'!$A$2:$Y$5000,18,0)),0,(VLOOKUP(U56,'ITWR Dump'!$A$2:$Y$5000,18,0)))</f>
        <v>0</v>
      </c>
      <c r="AO56" s="11">
        <f>IF(ISERROR(VLOOKUP(U56,'ITWR Dump'!$A$2:$Y$5000,25,0)),0,(VLOOKUP('ILC Report'!U56,'ITWR Dump'!$A$2:$Y$5000,25,0)))</f>
        <v>0</v>
      </c>
      <c r="AP56" s="11">
        <f t="shared" si="33"/>
        <v>0</v>
      </c>
      <c r="AQ56" s="26">
        <f t="shared" si="34"/>
        <v>0</v>
      </c>
      <c r="AR56" s="26">
        <f t="shared" si="35"/>
        <v>0</v>
      </c>
      <c r="AS56" s="26">
        <f t="shared" si="36"/>
        <v>0</v>
      </c>
      <c r="AT56" s="26">
        <f t="shared" si="37"/>
        <v>0</v>
      </c>
      <c r="AU56" s="26">
        <f t="shared" si="38"/>
        <v>0</v>
      </c>
      <c r="AV56" s="26">
        <f t="shared" si="39"/>
        <v>0</v>
      </c>
      <c r="AW56" s="11" t="s">
        <v>653</v>
      </c>
      <c r="AX56" s="11" t="str">
        <f>VLOOKUP(L56,Group!$A$2:$B$1000,2,0)</f>
        <v>Maintenance</v>
      </c>
      <c r="AY56" s="11">
        <f>IF(ISERROR(VLOOKUP(U56,'ITWR Dump'!$A$2:$Y$5000,15,0)),0,(VLOOKUP('ILC Report'!U56,'ITWR Dump'!$A$2:$Y$5000,15,0)))</f>
        <v>0</v>
      </c>
      <c r="AZ56" s="11" t="str">
        <f t="shared" si="40"/>
        <v>Yes</v>
      </c>
      <c r="BA56" s="11" t="str">
        <f t="shared" si="41"/>
        <v>BKI</v>
      </c>
      <c r="BB56" s="11" t="str">
        <f t="shared" si="42"/>
        <v>MN</v>
      </c>
      <c r="BC56" s="11" t="str">
        <f t="shared" si="43"/>
        <v>No</v>
      </c>
    </row>
    <row r="57" spans="1:55" x14ac:dyDescent="0.3">
      <c r="A57" s="11" t="s">
        <v>94</v>
      </c>
      <c r="B57" s="11" t="s">
        <v>1798</v>
      </c>
      <c r="C57" s="11" t="s">
        <v>566</v>
      </c>
      <c r="D57" s="11" t="s">
        <v>1932</v>
      </c>
      <c r="E57" s="38" t="s">
        <v>2903</v>
      </c>
      <c r="F57" s="11">
        <v>9</v>
      </c>
      <c r="G57" s="40" t="s">
        <v>218</v>
      </c>
      <c r="H57" s="11" t="str">
        <f t="shared" si="25"/>
        <v>Regular</v>
      </c>
      <c r="I57" s="11" t="str">
        <f t="shared" si="0"/>
        <v>INDIA</v>
      </c>
      <c r="J57" s="11" t="str">
        <f>IF(ISERROR(VLOOKUP(C57,'WI Vs ASM'!$B$2:$E$1000,4,0)),0,(VLOOKUP(C57,'WI Vs ASM'!$B$2:$E$1000,4,0)))</f>
        <v>Offshore</v>
      </c>
      <c r="K57" s="11" t="str">
        <f>IF(ISERROR(VLOOKUP(C57,'WI Vs ASM'!$B$2:$F$1000,5,0)),0,(VLOOKUP(C57,'WI Vs ASM'!$B$2:$F$1000,5,0)))</f>
        <v>01-Fixed Price</v>
      </c>
      <c r="L57" s="11" t="str">
        <f>IF(ISERROR(VLOOKUP(C57,'WI Vs ASM'!$B$2:$D$1000,3,0)),0,(VLOOKUP(C57,'WI Vs ASM'!$B$2:$D$1000,3,0)))</f>
        <v>01-Maintenance Offshore</v>
      </c>
      <c r="M57" s="11" t="str">
        <f>IF(ISERROR(VLOOKUP(C57,'WI Vs ASM'!$B$2:$I$1000,8,0)),0,(VLOOKUP(C57,'WI Vs ASM'!$B$2:$I$1000,8,0)))</f>
        <v>Rahul Soman</v>
      </c>
      <c r="N57" s="11" t="str">
        <f>IF(ISERROR(VLOOKUP(C57,'WI Vs ASM'!$B$2:$G$1000,6,0)),0,(VLOOKUP(C57,'WI Vs ASM'!$B$2:$G$1000,6,0)))</f>
        <v>Claims</v>
      </c>
      <c r="O57" s="11" t="str">
        <f>IF(ISERROR(VLOOKUP(C57,'WI Vs ASM'!$B$2:$H$1000,7,0)),0,(VLOOKUP(C57,'WI Vs ASM'!$B$2:$H$1000,7,0)))</f>
        <v>Claims</v>
      </c>
      <c r="P57" s="11" t="str">
        <f t="shared" si="1"/>
        <v>May-17</v>
      </c>
      <c r="Q57" s="11" t="str">
        <f t="shared" si="2"/>
        <v>Q2</v>
      </c>
      <c r="R57" s="11" t="str">
        <f>IF(ISERROR(VLOOKUP(C57,'WI Vs ASM'!$B$2:$J$1000,9,0)),0,(VLOOKUP(C57,'WI Vs ASM'!$B$2:$J$1000,9,0)))</f>
        <v>Jyothi Pai</v>
      </c>
      <c r="S57" s="11" t="str">
        <f>IF(ISERROR(VLOOKUP(C57,'WI Vs ASM'!$B$2:$K$1000,10,0)),0,(VLOOKUP(C57,'WI Vs ASM'!$B$2:$K$1000,10,0)))</f>
        <v>Dana D. Smith</v>
      </c>
      <c r="T57" s="11" t="str">
        <f>IF(ISERROR(VLOOKUP(C57,'WI Vs ASM'!$B$2:$L$1000,11,0)),0,(VLOOKUP(C57,'WI Vs ASM'!$B$2:$L$1000,11,0)))</f>
        <v>Phillip Mclean</v>
      </c>
      <c r="U57" s="11" t="str">
        <f t="shared" si="26"/>
        <v>WR736001</v>
      </c>
      <c r="V57" s="11" t="str">
        <f t="shared" si="3"/>
        <v>No</v>
      </c>
      <c r="W57" s="11" t="str">
        <f t="shared" si="4"/>
        <v>Yes</v>
      </c>
      <c r="X57" s="11" t="str">
        <f t="shared" si="5"/>
        <v>No</v>
      </c>
      <c r="Y57" s="11" t="str">
        <f t="shared" si="6"/>
        <v>No</v>
      </c>
      <c r="Z57" s="11" t="str">
        <f t="shared" si="7"/>
        <v>No</v>
      </c>
      <c r="AA57" s="11" t="str">
        <f t="shared" si="27"/>
        <v>No</v>
      </c>
      <c r="AB57" s="11">
        <f>IF(ISERROR(VLOOKUP(U57,'ITWR Dump'!$A$2:$Y$5000,24,0)),0,(VLOOKUP('ILC Report'!U57,'ITWR Dump'!$A$2:$Y$5000,24,0)))</f>
        <v>0</v>
      </c>
      <c r="AC57" s="11" t="str">
        <f t="shared" si="28"/>
        <v>No</v>
      </c>
      <c r="AD57" s="11" t="str">
        <f t="shared" si="29"/>
        <v/>
      </c>
      <c r="AE57" s="11">
        <f>IF(ISERROR(VLOOKUP(U57,'ITWR Dump'!$A$2:$Y$5000,13,0)),0,(VLOOKUP(U57,'ITWR Dump'!$A$2:$Y$5000,13,0)))</f>
        <v>0</v>
      </c>
      <c r="AF57" s="11">
        <f>IF(ISERROR(VLOOKUP(U57,'ITWR Dump'!$A$2:$Y$5000,11,0)),0,(VLOOKUP(U57,'ITWR Dump'!$A$2:$Y$5000,11,0)))</f>
        <v>0</v>
      </c>
      <c r="AG57" s="11">
        <f>IF(ISERROR(VLOOKUP(U57,'ITWR Dump'!$A$2:$Y$5000,2,0)),0,(VLOOKUP(U57,'ITWR Dump'!$A$2:$Y$5000,2,0)))</f>
        <v>0</v>
      </c>
      <c r="AH57" s="11">
        <f>IF(ISERROR(VLOOKUP(U57,'ITWR Dump'!$A$2:$Y$5000,14,0)),0,(VLOOKUP(U57,'ITWR Dump'!$A$2:$Y$5000,14,0)))</f>
        <v>0</v>
      </c>
      <c r="AI57" s="11" t="str">
        <f t="shared" si="30"/>
        <v>01-Maintenance Offshore Subcon</v>
      </c>
      <c r="AJ57" s="11" t="str">
        <f t="shared" si="31"/>
        <v>Offshore Subcon</v>
      </c>
      <c r="AK57" s="11">
        <f>IF(ISERROR(VLOOKUP(A57,'Team Data'!$C$2:$U$213,17,0)),0,(VLOOKUP(A57,'Team Data'!$C$2:$U$213,17,0)))</f>
        <v>0</v>
      </c>
      <c r="AL57" s="11" t="str">
        <f t="shared" si="32"/>
        <v>2017-04-24</v>
      </c>
      <c r="AM57" s="11">
        <f>IF(ISERROR(VLOOKUP(U57,'ITWR Dump'!$A$2:$Y$5000,16,0)),0,(VLOOKUP(U57,'ITWR Dump'!$A$2:$Y$5000,16,0)))</f>
        <v>0</v>
      </c>
      <c r="AN57" s="11">
        <f>IF(ISERROR(VLOOKUP(U57,'ITWR Dump'!$A$2:$Y$5000,18,0)),0,(VLOOKUP(U57,'ITWR Dump'!$A$2:$Y$5000,18,0)))</f>
        <v>0</v>
      </c>
      <c r="AO57" s="11">
        <f>IF(ISERROR(VLOOKUP(U57,'ITWR Dump'!$A$2:$Y$5000,25,0)),0,(VLOOKUP('ILC Report'!U57,'ITWR Dump'!$A$2:$Y$5000,25,0)))</f>
        <v>0</v>
      </c>
      <c r="AP57" s="11">
        <f t="shared" si="33"/>
        <v>0</v>
      </c>
      <c r="AQ57" s="26">
        <f t="shared" si="34"/>
        <v>0</v>
      </c>
      <c r="AR57" s="26">
        <f t="shared" si="35"/>
        <v>0</v>
      </c>
      <c r="AS57" s="26">
        <f t="shared" si="36"/>
        <v>0</v>
      </c>
      <c r="AT57" s="26">
        <f t="shared" si="37"/>
        <v>0</v>
      </c>
      <c r="AU57" s="26">
        <f t="shared" si="38"/>
        <v>0</v>
      </c>
      <c r="AV57" s="26">
        <f t="shared" si="39"/>
        <v>0</v>
      </c>
      <c r="AW57" s="11" t="s">
        <v>653</v>
      </c>
      <c r="AX57" s="11" t="str">
        <f>VLOOKUP(L57,Group!$A$2:$B$1000,2,0)</f>
        <v>Maintenance</v>
      </c>
      <c r="AY57" s="11">
        <f>IF(ISERROR(VLOOKUP(U57,'ITWR Dump'!$A$2:$Y$5000,15,0)),0,(VLOOKUP('ILC Report'!U57,'ITWR Dump'!$A$2:$Y$5000,15,0)))</f>
        <v>0</v>
      </c>
      <c r="AZ57" s="11" t="str">
        <f t="shared" si="40"/>
        <v>Yes</v>
      </c>
      <c r="BA57" s="11" t="str">
        <f t="shared" si="41"/>
        <v>BKI</v>
      </c>
      <c r="BB57" s="11" t="str">
        <f t="shared" si="42"/>
        <v>MN</v>
      </c>
      <c r="BC57" s="11" t="str">
        <f t="shared" si="43"/>
        <v>No</v>
      </c>
    </row>
    <row r="58" spans="1:55" x14ac:dyDescent="0.3">
      <c r="A58" s="11" t="s">
        <v>657</v>
      </c>
      <c r="B58" s="11" t="s">
        <v>1799</v>
      </c>
      <c r="C58" s="11" t="s">
        <v>604</v>
      </c>
      <c r="D58" s="11" t="s">
        <v>1933</v>
      </c>
      <c r="E58" s="38" t="s">
        <v>652</v>
      </c>
      <c r="F58" s="11">
        <v>4</v>
      </c>
      <c r="G58" s="40" t="s">
        <v>218</v>
      </c>
      <c r="H58" s="11" t="str">
        <f t="shared" si="25"/>
        <v>Regular</v>
      </c>
      <c r="I58" s="11" t="str">
        <f t="shared" si="0"/>
        <v>INDIA</v>
      </c>
      <c r="J58" s="11" t="str">
        <f>IF(ISERROR(VLOOKUP(C58,'WI Vs ASM'!$B$2:$E$1000,4,0)),0,(VLOOKUP(C58,'WI Vs ASM'!$B$2:$E$1000,4,0)))</f>
        <v>Offshore</v>
      </c>
      <c r="K58" s="11" t="str">
        <f>IF(ISERROR(VLOOKUP(C58,'WI Vs ASM'!$B$2:$F$1000,5,0)),0,(VLOOKUP(C58,'WI Vs ASM'!$B$2:$F$1000,5,0)))</f>
        <v>01-Fixed Price</v>
      </c>
      <c r="L58" s="11" t="str">
        <f>IF(ISERROR(VLOOKUP(C58,'WI Vs ASM'!$B$2:$D$1000,3,0)),0,(VLOOKUP(C58,'WI Vs ASM'!$B$2:$D$1000,3,0)))</f>
        <v>01-Maintenance Offshore</v>
      </c>
      <c r="M58" s="11" t="str">
        <f>IF(ISERROR(VLOOKUP(C58,'WI Vs ASM'!$B$2:$I$1000,8,0)),0,(VLOOKUP(C58,'WI Vs ASM'!$B$2:$I$1000,8,0)))</f>
        <v>Rahul Soman</v>
      </c>
      <c r="N58" s="11" t="str">
        <f>IF(ISERROR(VLOOKUP(C58,'WI Vs ASM'!$B$2:$G$1000,6,0)),0,(VLOOKUP(C58,'WI Vs ASM'!$B$2:$G$1000,6,0)))</f>
        <v>MI Application</v>
      </c>
      <c r="O58" s="11" t="str">
        <f>IF(ISERROR(VLOOKUP(C58,'WI Vs ASM'!$B$2:$H$1000,7,0)),0,(VLOOKUP(C58,'WI Vs ASM'!$B$2:$H$1000,7,0)))</f>
        <v>MI</v>
      </c>
      <c r="P58" s="11" t="str">
        <f t="shared" si="1"/>
        <v>Apr-17</v>
      </c>
      <c r="Q58" s="11" t="str">
        <f t="shared" si="2"/>
        <v>Q2</v>
      </c>
      <c r="R58" s="11" t="str">
        <f>IF(ISERROR(VLOOKUP(C58,'WI Vs ASM'!$B$2:$J$1000,9,0)),0,(VLOOKUP(C58,'WI Vs ASM'!$B$2:$J$1000,9,0)))</f>
        <v>Jyothi Pai</v>
      </c>
      <c r="S58" s="11" t="str">
        <f>IF(ISERROR(VLOOKUP(C58,'WI Vs ASM'!$B$2:$K$1000,10,0)),0,(VLOOKUP(C58,'WI Vs ASM'!$B$2:$K$1000,10,0)))</f>
        <v>Kimberly Hale</v>
      </c>
      <c r="T58" s="11" t="str">
        <f>IF(ISERROR(VLOOKUP(C58,'WI Vs ASM'!$B$2:$L$1000,11,0)),0,(VLOOKUP(C58,'WI Vs ASM'!$B$2:$L$1000,11,0)))</f>
        <v>Crystal Romano</v>
      </c>
      <c r="U58" s="11" t="e">
        <f t="shared" si="26"/>
        <v>#VALUE!</v>
      </c>
      <c r="V58" s="11" t="str">
        <f t="shared" si="3"/>
        <v>No</v>
      </c>
      <c r="W58" s="11" t="str">
        <f t="shared" si="4"/>
        <v>Yes</v>
      </c>
      <c r="X58" s="11" t="str">
        <f t="shared" si="5"/>
        <v>No</v>
      </c>
      <c r="Y58" s="11" t="str">
        <f t="shared" si="6"/>
        <v>No</v>
      </c>
      <c r="Z58" s="11" t="str">
        <f t="shared" si="7"/>
        <v>No</v>
      </c>
      <c r="AA58" s="11" t="str">
        <f t="shared" si="27"/>
        <v>No</v>
      </c>
      <c r="AB58" s="11">
        <f>IF(ISERROR(VLOOKUP(U58,'ITWR Dump'!$A$2:$Y$5000,24,0)),0,(VLOOKUP('ILC Report'!U58,'ITWR Dump'!$A$2:$Y$5000,24,0)))</f>
        <v>0</v>
      </c>
      <c r="AC58" s="11" t="str">
        <f t="shared" si="28"/>
        <v>No</v>
      </c>
      <c r="AD58" s="11" t="str">
        <f t="shared" si="29"/>
        <v/>
      </c>
      <c r="AE58" s="11">
        <f>IF(ISERROR(VLOOKUP(U58,'ITWR Dump'!$A$2:$Y$5000,13,0)),0,(VLOOKUP(U58,'ITWR Dump'!$A$2:$Y$5000,13,0)))</f>
        <v>0</v>
      </c>
      <c r="AF58" s="11">
        <f>IF(ISERROR(VLOOKUP(U58,'ITWR Dump'!$A$2:$Y$5000,11,0)),0,(VLOOKUP(U58,'ITWR Dump'!$A$2:$Y$5000,11,0)))</f>
        <v>0</v>
      </c>
      <c r="AG58" s="11">
        <f>IF(ISERROR(VLOOKUP(U58,'ITWR Dump'!$A$2:$Y$5000,2,0)),0,(VLOOKUP(U58,'ITWR Dump'!$A$2:$Y$5000,2,0)))</f>
        <v>0</v>
      </c>
      <c r="AH58" s="11">
        <f>IF(ISERROR(VLOOKUP(U58,'ITWR Dump'!$A$2:$Y$5000,14,0)),0,(VLOOKUP(U58,'ITWR Dump'!$A$2:$Y$5000,14,0)))</f>
        <v>0</v>
      </c>
      <c r="AI58" s="11" t="str">
        <f t="shared" si="30"/>
        <v>01-Maintenance Offshore Subcon</v>
      </c>
      <c r="AJ58" s="11" t="str">
        <f t="shared" si="31"/>
        <v>Offshore Subcon</v>
      </c>
      <c r="AK58" s="11" t="str">
        <f>IF(ISERROR(VLOOKUP(A58,'Team Data'!$C$2:$U$213,17,0)),0,(VLOOKUP(A58,'Team Data'!$C$2:$U$213,17,0)))</f>
        <v>PRISM</v>
      </c>
      <c r="AL58" s="11" t="str">
        <f t="shared" si="32"/>
        <v>2017-04-24</v>
      </c>
      <c r="AM58" s="11">
        <f>IF(ISERROR(VLOOKUP(U58,'ITWR Dump'!$A$2:$Y$5000,16,0)),0,(VLOOKUP(U58,'ITWR Dump'!$A$2:$Y$5000,16,0)))</f>
        <v>0</v>
      </c>
      <c r="AN58" s="11">
        <f>IF(ISERROR(VLOOKUP(U58,'ITWR Dump'!$A$2:$Y$5000,18,0)),0,(VLOOKUP(U58,'ITWR Dump'!$A$2:$Y$5000,18,0)))</f>
        <v>0</v>
      </c>
      <c r="AO58" s="11">
        <f>IF(ISERROR(VLOOKUP(U58,'ITWR Dump'!$A$2:$Y$5000,25,0)),0,(VLOOKUP('ILC Report'!U58,'ITWR Dump'!$A$2:$Y$5000,25,0)))</f>
        <v>0</v>
      </c>
      <c r="AP58" s="11">
        <f t="shared" si="33"/>
        <v>0</v>
      </c>
      <c r="AQ58" s="26">
        <f t="shared" si="34"/>
        <v>0</v>
      </c>
      <c r="AR58" s="26">
        <f t="shared" si="35"/>
        <v>0</v>
      </c>
      <c r="AS58" s="26">
        <f t="shared" si="36"/>
        <v>0</v>
      </c>
      <c r="AT58" s="26">
        <f t="shared" si="37"/>
        <v>0</v>
      </c>
      <c r="AU58" s="26">
        <f t="shared" si="38"/>
        <v>0</v>
      </c>
      <c r="AV58" s="26">
        <f t="shared" si="39"/>
        <v>0</v>
      </c>
      <c r="AW58" s="11" t="s">
        <v>653</v>
      </c>
      <c r="AX58" s="11" t="str">
        <f>VLOOKUP(L58,Group!$A$2:$B$1000,2,0)</f>
        <v>Maintenance</v>
      </c>
      <c r="AY58" s="11">
        <f>IF(ISERROR(VLOOKUP(U58,'ITWR Dump'!$A$2:$Y$5000,15,0)),0,(VLOOKUP('ILC Report'!U58,'ITWR Dump'!$A$2:$Y$5000,15,0)))</f>
        <v>0</v>
      </c>
      <c r="AZ58" s="11" t="str">
        <f t="shared" si="40"/>
        <v>No</v>
      </c>
      <c r="BA58" s="11" t="str">
        <f t="shared" si="41"/>
        <v>BKI</v>
      </c>
      <c r="BB58" s="11" t="str">
        <f t="shared" si="42"/>
        <v>MN</v>
      </c>
      <c r="BC58" s="11" t="str">
        <f t="shared" si="43"/>
        <v>No</v>
      </c>
    </row>
    <row r="59" spans="1:55" x14ac:dyDescent="0.3">
      <c r="A59" s="11" t="s">
        <v>657</v>
      </c>
      <c r="B59" s="11" t="s">
        <v>1799</v>
      </c>
      <c r="C59" s="11" t="s">
        <v>604</v>
      </c>
      <c r="D59" s="11" t="s">
        <v>1934</v>
      </c>
      <c r="E59" s="38" t="s">
        <v>652</v>
      </c>
      <c r="F59" s="11">
        <v>1</v>
      </c>
      <c r="G59" s="40" t="s">
        <v>218</v>
      </c>
      <c r="H59" s="11" t="str">
        <f t="shared" si="25"/>
        <v>Regular</v>
      </c>
      <c r="I59" s="11" t="str">
        <f t="shared" si="0"/>
        <v>INDIA</v>
      </c>
      <c r="J59" s="11" t="str">
        <f>IF(ISERROR(VLOOKUP(C59,'WI Vs ASM'!$B$2:$E$1000,4,0)),0,(VLOOKUP(C59,'WI Vs ASM'!$B$2:$E$1000,4,0)))</f>
        <v>Offshore</v>
      </c>
      <c r="K59" s="11" t="str">
        <f>IF(ISERROR(VLOOKUP(C59,'WI Vs ASM'!$B$2:$F$1000,5,0)),0,(VLOOKUP(C59,'WI Vs ASM'!$B$2:$F$1000,5,0)))</f>
        <v>01-Fixed Price</v>
      </c>
      <c r="L59" s="11" t="str">
        <f>IF(ISERROR(VLOOKUP(C59,'WI Vs ASM'!$B$2:$D$1000,3,0)),0,(VLOOKUP(C59,'WI Vs ASM'!$B$2:$D$1000,3,0)))</f>
        <v>01-Maintenance Offshore</v>
      </c>
      <c r="M59" s="11" t="str">
        <f>IF(ISERROR(VLOOKUP(C59,'WI Vs ASM'!$B$2:$I$1000,8,0)),0,(VLOOKUP(C59,'WI Vs ASM'!$B$2:$I$1000,8,0)))</f>
        <v>Rahul Soman</v>
      </c>
      <c r="N59" s="11" t="str">
        <f>IF(ISERROR(VLOOKUP(C59,'WI Vs ASM'!$B$2:$G$1000,6,0)),0,(VLOOKUP(C59,'WI Vs ASM'!$B$2:$G$1000,6,0)))</f>
        <v>MI Application</v>
      </c>
      <c r="O59" s="11" t="str">
        <f>IF(ISERROR(VLOOKUP(C59,'WI Vs ASM'!$B$2:$H$1000,7,0)),0,(VLOOKUP(C59,'WI Vs ASM'!$B$2:$H$1000,7,0)))</f>
        <v>MI</v>
      </c>
      <c r="P59" s="11" t="str">
        <f t="shared" si="1"/>
        <v>Apr-17</v>
      </c>
      <c r="Q59" s="11" t="str">
        <f t="shared" si="2"/>
        <v>Q2</v>
      </c>
      <c r="R59" s="11" t="str">
        <f>IF(ISERROR(VLOOKUP(C59,'WI Vs ASM'!$B$2:$J$1000,9,0)),0,(VLOOKUP(C59,'WI Vs ASM'!$B$2:$J$1000,9,0)))</f>
        <v>Jyothi Pai</v>
      </c>
      <c r="S59" s="11" t="str">
        <f>IF(ISERROR(VLOOKUP(C59,'WI Vs ASM'!$B$2:$K$1000,10,0)),0,(VLOOKUP(C59,'WI Vs ASM'!$B$2:$K$1000,10,0)))</f>
        <v>Kimberly Hale</v>
      </c>
      <c r="T59" s="11" t="str">
        <f>IF(ISERROR(VLOOKUP(C59,'WI Vs ASM'!$B$2:$L$1000,11,0)),0,(VLOOKUP(C59,'WI Vs ASM'!$B$2:$L$1000,11,0)))</f>
        <v>Crystal Romano</v>
      </c>
      <c r="U59" s="11" t="e">
        <f t="shared" si="26"/>
        <v>#VALUE!</v>
      </c>
      <c r="V59" s="11" t="str">
        <f t="shared" si="3"/>
        <v>No</v>
      </c>
      <c r="W59" s="11" t="str">
        <f t="shared" si="4"/>
        <v>Yes</v>
      </c>
      <c r="X59" s="11" t="str">
        <f t="shared" si="5"/>
        <v>No</v>
      </c>
      <c r="Y59" s="11" t="str">
        <f t="shared" si="6"/>
        <v>No</v>
      </c>
      <c r="Z59" s="11" t="str">
        <f t="shared" si="7"/>
        <v>No</v>
      </c>
      <c r="AA59" s="11" t="str">
        <f t="shared" si="27"/>
        <v>No</v>
      </c>
      <c r="AB59" s="11">
        <f>IF(ISERROR(VLOOKUP(U59,'ITWR Dump'!$A$2:$Y$5000,24,0)),0,(VLOOKUP('ILC Report'!U59,'ITWR Dump'!$A$2:$Y$5000,24,0)))</f>
        <v>0</v>
      </c>
      <c r="AC59" s="11" t="str">
        <f t="shared" si="28"/>
        <v>No</v>
      </c>
      <c r="AD59" s="11" t="str">
        <f t="shared" si="29"/>
        <v/>
      </c>
      <c r="AE59" s="11">
        <f>IF(ISERROR(VLOOKUP(U59,'ITWR Dump'!$A$2:$Y$5000,13,0)),0,(VLOOKUP(U59,'ITWR Dump'!$A$2:$Y$5000,13,0)))</f>
        <v>0</v>
      </c>
      <c r="AF59" s="11">
        <f>IF(ISERROR(VLOOKUP(U59,'ITWR Dump'!$A$2:$Y$5000,11,0)),0,(VLOOKUP(U59,'ITWR Dump'!$A$2:$Y$5000,11,0)))</f>
        <v>0</v>
      </c>
      <c r="AG59" s="11">
        <f>IF(ISERROR(VLOOKUP(U59,'ITWR Dump'!$A$2:$Y$5000,2,0)),0,(VLOOKUP(U59,'ITWR Dump'!$A$2:$Y$5000,2,0)))</f>
        <v>0</v>
      </c>
      <c r="AH59" s="11">
        <f>IF(ISERROR(VLOOKUP(U59,'ITWR Dump'!$A$2:$Y$5000,14,0)),0,(VLOOKUP(U59,'ITWR Dump'!$A$2:$Y$5000,14,0)))</f>
        <v>0</v>
      </c>
      <c r="AI59" s="11" t="str">
        <f t="shared" si="30"/>
        <v>01-Maintenance Offshore Subcon</v>
      </c>
      <c r="AJ59" s="11" t="str">
        <f t="shared" si="31"/>
        <v>Offshore Subcon</v>
      </c>
      <c r="AK59" s="11" t="str">
        <f>IF(ISERROR(VLOOKUP(A59,'Team Data'!$C$2:$U$213,17,0)),0,(VLOOKUP(A59,'Team Data'!$C$2:$U$213,17,0)))</f>
        <v>PRISM</v>
      </c>
      <c r="AL59" s="11" t="str">
        <f t="shared" si="32"/>
        <v>2017-04-24</v>
      </c>
      <c r="AM59" s="11">
        <f>IF(ISERROR(VLOOKUP(U59,'ITWR Dump'!$A$2:$Y$5000,16,0)),0,(VLOOKUP(U59,'ITWR Dump'!$A$2:$Y$5000,16,0)))</f>
        <v>0</v>
      </c>
      <c r="AN59" s="11">
        <f>IF(ISERROR(VLOOKUP(U59,'ITWR Dump'!$A$2:$Y$5000,18,0)),0,(VLOOKUP(U59,'ITWR Dump'!$A$2:$Y$5000,18,0)))</f>
        <v>0</v>
      </c>
      <c r="AO59" s="11">
        <f>IF(ISERROR(VLOOKUP(U59,'ITWR Dump'!$A$2:$Y$5000,25,0)),0,(VLOOKUP('ILC Report'!U59,'ITWR Dump'!$A$2:$Y$5000,25,0)))</f>
        <v>0</v>
      </c>
      <c r="AP59" s="11">
        <f t="shared" si="33"/>
        <v>0</v>
      </c>
      <c r="AQ59" s="26">
        <f t="shared" si="34"/>
        <v>0</v>
      </c>
      <c r="AR59" s="26">
        <f t="shared" si="35"/>
        <v>0</v>
      </c>
      <c r="AS59" s="26">
        <f t="shared" si="36"/>
        <v>0</v>
      </c>
      <c r="AT59" s="26">
        <f t="shared" si="37"/>
        <v>0</v>
      </c>
      <c r="AU59" s="26">
        <f t="shared" si="38"/>
        <v>0</v>
      </c>
      <c r="AV59" s="26">
        <f t="shared" si="39"/>
        <v>0</v>
      </c>
      <c r="AW59" s="11" t="s">
        <v>653</v>
      </c>
      <c r="AX59" s="11" t="str">
        <f>VLOOKUP(L59,Group!$A$2:$B$1000,2,0)</f>
        <v>Maintenance</v>
      </c>
      <c r="AY59" s="11">
        <f>IF(ISERROR(VLOOKUP(U59,'ITWR Dump'!$A$2:$Y$5000,15,0)),0,(VLOOKUP('ILC Report'!U59,'ITWR Dump'!$A$2:$Y$5000,15,0)))</f>
        <v>0</v>
      </c>
      <c r="AZ59" s="11" t="str">
        <f t="shared" si="40"/>
        <v>No</v>
      </c>
      <c r="BA59" s="11" t="str">
        <f t="shared" si="41"/>
        <v>BKI</v>
      </c>
      <c r="BB59" s="11" t="str">
        <f t="shared" si="42"/>
        <v>MN</v>
      </c>
      <c r="BC59" s="11" t="str">
        <f t="shared" si="43"/>
        <v>No</v>
      </c>
    </row>
    <row r="60" spans="1:55" x14ac:dyDescent="0.3">
      <c r="A60" s="11" t="s">
        <v>657</v>
      </c>
      <c r="B60" s="11" t="s">
        <v>1799</v>
      </c>
      <c r="C60" s="11" t="s">
        <v>604</v>
      </c>
      <c r="D60" s="11" t="s">
        <v>1935</v>
      </c>
      <c r="E60" s="38" t="s">
        <v>652</v>
      </c>
      <c r="F60" s="11">
        <v>1</v>
      </c>
      <c r="G60" s="40" t="s">
        <v>218</v>
      </c>
      <c r="H60" s="11" t="str">
        <f t="shared" si="25"/>
        <v>Regular</v>
      </c>
      <c r="I60" s="11" t="str">
        <f t="shared" si="0"/>
        <v>INDIA</v>
      </c>
      <c r="J60" s="11" t="str">
        <f>IF(ISERROR(VLOOKUP(C60,'WI Vs ASM'!$B$2:$E$1000,4,0)),0,(VLOOKUP(C60,'WI Vs ASM'!$B$2:$E$1000,4,0)))</f>
        <v>Offshore</v>
      </c>
      <c r="K60" s="11" t="str">
        <f>IF(ISERROR(VLOOKUP(C60,'WI Vs ASM'!$B$2:$F$1000,5,0)),0,(VLOOKUP(C60,'WI Vs ASM'!$B$2:$F$1000,5,0)))</f>
        <v>01-Fixed Price</v>
      </c>
      <c r="L60" s="11" t="str">
        <f>IF(ISERROR(VLOOKUP(C60,'WI Vs ASM'!$B$2:$D$1000,3,0)),0,(VLOOKUP(C60,'WI Vs ASM'!$B$2:$D$1000,3,0)))</f>
        <v>01-Maintenance Offshore</v>
      </c>
      <c r="M60" s="11" t="str">
        <f>IF(ISERROR(VLOOKUP(C60,'WI Vs ASM'!$B$2:$I$1000,8,0)),0,(VLOOKUP(C60,'WI Vs ASM'!$B$2:$I$1000,8,0)))</f>
        <v>Rahul Soman</v>
      </c>
      <c r="N60" s="11" t="str">
        <f>IF(ISERROR(VLOOKUP(C60,'WI Vs ASM'!$B$2:$G$1000,6,0)),0,(VLOOKUP(C60,'WI Vs ASM'!$B$2:$G$1000,6,0)))</f>
        <v>MI Application</v>
      </c>
      <c r="O60" s="11" t="str">
        <f>IF(ISERROR(VLOOKUP(C60,'WI Vs ASM'!$B$2:$H$1000,7,0)),0,(VLOOKUP(C60,'WI Vs ASM'!$B$2:$H$1000,7,0)))</f>
        <v>MI</v>
      </c>
      <c r="P60" s="11" t="str">
        <f t="shared" si="1"/>
        <v>Apr-17</v>
      </c>
      <c r="Q60" s="11" t="str">
        <f t="shared" si="2"/>
        <v>Q2</v>
      </c>
      <c r="R60" s="11" t="str">
        <f>IF(ISERROR(VLOOKUP(C60,'WI Vs ASM'!$B$2:$J$1000,9,0)),0,(VLOOKUP(C60,'WI Vs ASM'!$B$2:$J$1000,9,0)))</f>
        <v>Jyothi Pai</v>
      </c>
      <c r="S60" s="11" t="str">
        <f>IF(ISERROR(VLOOKUP(C60,'WI Vs ASM'!$B$2:$K$1000,10,0)),0,(VLOOKUP(C60,'WI Vs ASM'!$B$2:$K$1000,10,0)))</f>
        <v>Kimberly Hale</v>
      </c>
      <c r="T60" s="11" t="str">
        <f>IF(ISERROR(VLOOKUP(C60,'WI Vs ASM'!$B$2:$L$1000,11,0)),0,(VLOOKUP(C60,'WI Vs ASM'!$B$2:$L$1000,11,0)))</f>
        <v>Crystal Romano</v>
      </c>
      <c r="U60" s="11" t="e">
        <f t="shared" si="26"/>
        <v>#VALUE!</v>
      </c>
      <c r="V60" s="11" t="str">
        <f t="shared" si="3"/>
        <v>No</v>
      </c>
      <c r="W60" s="11" t="str">
        <f t="shared" si="4"/>
        <v>Yes</v>
      </c>
      <c r="X60" s="11" t="str">
        <f t="shared" si="5"/>
        <v>No</v>
      </c>
      <c r="Y60" s="11" t="str">
        <f t="shared" si="6"/>
        <v>No</v>
      </c>
      <c r="Z60" s="11" t="str">
        <f t="shared" si="7"/>
        <v>No</v>
      </c>
      <c r="AA60" s="11" t="str">
        <f t="shared" si="27"/>
        <v>No</v>
      </c>
      <c r="AB60" s="11">
        <f>IF(ISERROR(VLOOKUP(U60,'ITWR Dump'!$A$2:$Y$5000,24,0)),0,(VLOOKUP('ILC Report'!U60,'ITWR Dump'!$A$2:$Y$5000,24,0)))</f>
        <v>0</v>
      </c>
      <c r="AC60" s="11" t="str">
        <f t="shared" si="28"/>
        <v>No</v>
      </c>
      <c r="AD60" s="11" t="str">
        <f t="shared" si="29"/>
        <v/>
      </c>
      <c r="AE60" s="11">
        <f>IF(ISERROR(VLOOKUP(U60,'ITWR Dump'!$A$2:$Y$5000,13,0)),0,(VLOOKUP(U60,'ITWR Dump'!$A$2:$Y$5000,13,0)))</f>
        <v>0</v>
      </c>
      <c r="AF60" s="11">
        <f>IF(ISERROR(VLOOKUP(U60,'ITWR Dump'!$A$2:$Y$5000,11,0)),0,(VLOOKUP(U60,'ITWR Dump'!$A$2:$Y$5000,11,0)))</f>
        <v>0</v>
      </c>
      <c r="AG60" s="11">
        <f>IF(ISERROR(VLOOKUP(U60,'ITWR Dump'!$A$2:$Y$5000,2,0)),0,(VLOOKUP(U60,'ITWR Dump'!$A$2:$Y$5000,2,0)))</f>
        <v>0</v>
      </c>
      <c r="AH60" s="11">
        <f>IF(ISERROR(VLOOKUP(U60,'ITWR Dump'!$A$2:$Y$5000,14,0)),0,(VLOOKUP(U60,'ITWR Dump'!$A$2:$Y$5000,14,0)))</f>
        <v>0</v>
      </c>
      <c r="AI60" s="11" t="str">
        <f t="shared" si="30"/>
        <v>01-Maintenance Offshore Subcon</v>
      </c>
      <c r="AJ60" s="11" t="str">
        <f t="shared" si="31"/>
        <v>Offshore Subcon</v>
      </c>
      <c r="AK60" s="11" t="str">
        <f>IF(ISERROR(VLOOKUP(A60,'Team Data'!$C$2:$U$213,17,0)),0,(VLOOKUP(A60,'Team Data'!$C$2:$U$213,17,0)))</f>
        <v>PRISM</v>
      </c>
      <c r="AL60" s="11" t="str">
        <f t="shared" si="32"/>
        <v>2017-04-24</v>
      </c>
      <c r="AM60" s="11">
        <f>IF(ISERROR(VLOOKUP(U60,'ITWR Dump'!$A$2:$Y$5000,16,0)),0,(VLOOKUP(U60,'ITWR Dump'!$A$2:$Y$5000,16,0)))</f>
        <v>0</v>
      </c>
      <c r="AN60" s="11">
        <f>IF(ISERROR(VLOOKUP(U60,'ITWR Dump'!$A$2:$Y$5000,18,0)),0,(VLOOKUP(U60,'ITWR Dump'!$A$2:$Y$5000,18,0)))</f>
        <v>0</v>
      </c>
      <c r="AO60" s="11">
        <f>IF(ISERROR(VLOOKUP(U60,'ITWR Dump'!$A$2:$Y$5000,25,0)),0,(VLOOKUP('ILC Report'!U60,'ITWR Dump'!$A$2:$Y$5000,25,0)))</f>
        <v>0</v>
      </c>
      <c r="AP60" s="11">
        <f t="shared" si="33"/>
        <v>0</v>
      </c>
      <c r="AQ60" s="26">
        <f t="shared" si="34"/>
        <v>0</v>
      </c>
      <c r="AR60" s="26">
        <f t="shared" si="35"/>
        <v>0</v>
      </c>
      <c r="AS60" s="26">
        <f t="shared" si="36"/>
        <v>0</v>
      </c>
      <c r="AT60" s="26">
        <f t="shared" si="37"/>
        <v>0</v>
      </c>
      <c r="AU60" s="26">
        <f t="shared" si="38"/>
        <v>0</v>
      </c>
      <c r="AV60" s="26">
        <f t="shared" si="39"/>
        <v>0</v>
      </c>
      <c r="AW60" s="11" t="s">
        <v>653</v>
      </c>
      <c r="AX60" s="11" t="str">
        <f>VLOOKUP(L60,Group!$A$2:$B$1000,2,0)</f>
        <v>Maintenance</v>
      </c>
      <c r="AY60" s="11">
        <f>IF(ISERROR(VLOOKUP(U60,'ITWR Dump'!$A$2:$Y$5000,15,0)),0,(VLOOKUP('ILC Report'!U60,'ITWR Dump'!$A$2:$Y$5000,15,0)))</f>
        <v>0</v>
      </c>
      <c r="AZ60" s="11" t="str">
        <f t="shared" si="40"/>
        <v>No</v>
      </c>
      <c r="BA60" s="11" t="str">
        <f t="shared" si="41"/>
        <v>BKI</v>
      </c>
      <c r="BB60" s="11" t="str">
        <f t="shared" si="42"/>
        <v>MN</v>
      </c>
      <c r="BC60" s="11" t="str">
        <f t="shared" si="43"/>
        <v>No</v>
      </c>
    </row>
    <row r="61" spans="1:55" x14ac:dyDescent="0.3">
      <c r="A61" s="11" t="s">
        <v>657</v>
      </c>
      <c r="B61" s="11" t="s">
        <v>1799</v>
      </c>
      <c r="C61" s="11" t="s">
        <v>604</v>
      </c>
      <c r="D61" s="11" t="s">
        <v>1936</v>
      </c>
      <c r="E61" s="38" t="s">
        <v>652</v>
      </c>
      <c r="F61" s="11">
        <v>5</v>
      </c>
      <c r="G61" s="40" t="s">
        <v>218</v>
      </c>
      <c r="H61" s="11" t="str">
        <f t="shared" si="25"/>
        <v>Regular</v>
      </c>
      <c r="I61" s="11" t="str">
        <f t="shared" si="0"/>
        <v>INDIA</v>
      </c>
      <c r="J61" s="11" t="str">
        <f>IF(ISERROR(VLOOKUP(C61,'WI Vs ASM'!$B$2:$E$1000,4,0)),0,(VLOOKUP(C61,'WI Vs ASM'!$B$2:$E$1000,4,0)))</f>
        <v>Offshore</v>
      </c>
      <c r="K61" s="11" t="str">
        <f>IF(ISERROR(VLOOKUP(C61,'WI Vs ASM'!$B$2:$F$1000,5,0)),0,(VLOOKUP(C61,'WI Vs ASM'!$B$2:$F$1000,5,0)))</f>
        <v>01-Fixed Price</v>
      </c>
      <c r="L61" s="11" t="str">
        <f>IF(ISERROR(VLOOKUP(C61,'WI Vs ASM'!$B$2:$D$1000,3,0)),0,(VLOOKUP(C61,'WI Vs ASM'!$B$2:$D$1000,3,0)))</f>
        <v>01-Maintenance Offshore</v>
      </c>
      <c r="M61" s="11" t="str">
        <f>IF(ISERROR(VLOOKUP(C61,'WI Vs ASM'!$B$2:$I$1000,8,0)),0,(VLOOKUP(C61,'WI Vs ASM'!$B$2:$I$1000,8,0)))</f>
        <v>Rahul Soman</v>
      </c>
      <c r="N61" s="11" t="str">
        <f>IF(ISERROR(VLOOKUP(C61,'WI Vs ASM'!$B$2:$G$1000,6,0)),0,(VLOOKUP(C61,'WI Vs ASM'!$B$2:$G$1000,6,0)))</f>
        <v>MI Application</v>
      </c>
      <c r="O61" s="11" t="str">
        <f>IF(ISERROR(VLOOKUP(C61,'WI Vs ASM'!$B$2:$H$1000,7,0)),0,(VLOOKUP(C61,'WI Vs ASM'!$B$2:$H$1000,7,0)))</f>
        <v>MI</v>
      </c>
      <c r="P61" s="11" t="str">
        <f t="shared" si="1"/>
        <v>Apr-17</v>
      </c>
      <c r="Q61" s="11" t="str">
        <f t="shared" si="2"/>
        <v>Q2</v>
      </c>
      <c r="R61" s="11" t="str">
        <f>IF(ISERROR(VLOOKUP(C61,'WI Vs ASM'!$B$2:$J$1000,9,0)),0,(VLOOKUP(C61,'WI Vs ASM'!$B$2:$J$1000,9,0)))</f>
        <v>Jyothi Pai</v>
      </c>
      <c r="S61" s="11" t="str">
        <f>IF(ISERROR(VLOOKUP(C61,'WI Vs ASM'!$B$2:$K$1000,10,0)),0,(VLOOKUP(C61,'WI Vs ASM'!$B$2:$K$1000,10,0)))</f>
        <v>Kimberly Hale</v>
      </c>
      <c r="T61" s="11" t="str">
        <f>IF(ISERROR(VLOOKUP(C61,'WI Vs ASM'!$B$2:$L$1000,11,0)),0,(VLOOKUP(C61,'WI Vs ASM'!$B$2:$L$1000,11,0)))</f>
        <v>Crystal Romano</v>
      </c>
      <c r="U61" s="11" t="e">
        <f t="shared" si="26"/>
        <v>#VALUE!</v>
      </c>
      <c r="V61" s="11" t="str">
        <f t="shared" si="3"/>
        <v>No</v>
      </c>
      <c r="W61" s="11" t="str">
        <f t="shared" si="4"/>
        <v>Yes</v>
      </c>
      <c r="X61" s="11" t="str">
        <f t="shared" si="5"/>
        <v>No</v>
      </c>
      <c r="Y61" s="11" t="str">
        <f t="shared" si="6"/>
        <v>No</v>
      </c>
      <c r="Z61" s="11" t="str">
        <f t="shared" si="7"/>
        <v>No</v>
      </c>
      <c r="AA61" s="11" t="str">
        <f t="shared" si="27"/>
        <v>No</v>
      </c>
      <c r="AB61" s="11">
        <f>IF(ISERROR(VLOOKUP(U61,'ITWR Dump'!$A$2:$Y$5000,24,0)),0,(VLOOKUP('ILC Report'!U61,'ITWR Dump'!$A$2:$Y$5000,24,0)))</f>
        <v>0</v>
      </c>
      <c r="AC61" s="11" t="str">
        <f t="shared" si="28"/>
        <v>No</v>
      </c>
      <c r="AD61" s="11" t="str">
        <f t="shared" si="29"/>
        <v/>
      </c>
      <c r="AE61" s="11">
        <f>IF(ISERROR(VLOOKUP(U61,'ITWR Dump'!$A$2:$Y$5000,13,0)),0,(VLOOKUP(U61,'ITWR Dump'!$A$2:$Y$5000,13,0)))</f>
        <v>0</v>
      </c>
      <c r="AF61" s="11">
        <f>IF(ISERROR(VLOOKUP(U61,'ITWR Dump'!$A$2:$Y$5000,11,0)),0,(VLOOKUP(U61,'ITWR Dump'!$A$2:$Y$5000,11,0)))</f>
        <v>0</v>
      </c>
      <c r="AG61" s="11">
        <f>IF(ISERROR(VLOOKUP(U61,'ITWR Dump'!$A$2:$Y$5000,2,0)),0,(VLOOKUP(U61,'ITWR Dump'!$A$2:$Y$5000,2,0)))</f>
        <v>0</v>
      </c>
      <c r="AH61" s="11">
        <f>IF(ISERROR(VLOOKUP(U61,'ITWR Dump'!$A$2:$Y$5000,14,0)),0,(VLOOKUP(U61,'ITWR Dump'!$A$2:$Y$5000,14,0)))</f>
        <v>0</v>
      </c>
      <c r="AI61" s="11" t="str">
        <f t="shared" si="30"/>
        <v>01-Maintenance Offshore Subcon</v>
      </c>
      <c r="AJ61" s="11" t="str">
        <f t="shared" si="31"/>
        <v>Offshore Subcon</v>
      </c>
      <c r="AK61" s="11" t="str">
        <f>IF(ISERROR(VLOOKUP(A61,'Team Data'!$C$2:$U$213,17,0)),0,(VLOOKUP(A61,'Team Data'!$C$2:$U$213,17,0)))</f>
        <v>PRISM</v>
      </c>
      <c r="AL61" s="11" t="str">
        <f t="shared" si="32"/>
        <v>2017-04-24</v>
      </c>
      <c r="AM61" s="11">
        <f>IF(ISERROR(VLOOKUP(U61,'ITWR Dump'!$A$2:$Y$5000,16,0)),0,(VLOOKUP(U61,'ITWR Dump'!$A$2:$Y$5000,16,0)))</f>
        <v>0</v>
      </c>
      <c r="AN61" s="11">
        <f>IF(ISERROR(VLOOKUP(U61,'ITWR Dump'!$A$2:$Y$5000,18,0)),0,(VLOOKUP(U61,'ITWR Dump'!$A$2:$Y$5000,18,0)))</f>
        <v>0</v>
      </c>
      <c r="AO61" s="11">
        <f>IF(ISERROR(VLOOKUP(U61,'ITWR Dump'!$A$2:$Y$5000,25,0)),0,(VLOOKUP('ILC Report'!U61,'ITWR Dump'!$A$2:$Y$5000,25,0)))</f>
        <v>0</v>
      </c>
      <c r="AP61" s="11">
        <f t="shared" si="33"/>
        <v>0</v>
      </c>
      <c r="AQ61" s="26">
        <f t="shared" si="34"/>
        <v>0</v>
      </c>
      <c r="AR61" s="26">
        <f t="shared" si="35"/>
        <v>0</v>
      </c>
      <c r="AS61" s="26">
        <f t="shared" si="36"/>
        <v>0</v>
      </c>
      <c r="AT61" s="26">
        <f t="shared" si="37"/>
        <v>0</v>
      </c>
      <c r="AU61" s="26">
        <f t="shared" si="38"/>
        <v>0</v>
      </c>
      <c r="AV61" s="26">
        <f t="shared" si="39"/>
        <v>0</v>
      </c>
      <c r="AW61" s="11" t="s">
        <v>653</v>
      </c>
      <c r="AX61" s="11" t="str">
        <f>VLOOKUP(L61,Group!$A$2:$B$1000,2,0)</f>
        <v>Maintenance</v>
      </c>
      <c r="AY61" s="11">
        <f>IF(ISERROR(VLOOKUP(U61,'ITWR Dump'!$A$2:$Y$5000,15,0)),0,(VLOOKUP('ILC Report'!U61,'ITWR Dump'!$A$2:$Y$5000,15,0)))</f>
        <v>0</v>
      </c>
      <c r="AZ61" s="11" t="str">
        <f t="shared" si="40"/>
        <v>No</v>
      </c>
      <c r="BA61" s="11" t="str">
        <f t="shared" si="41"/>
        <v>BKI</v>
      </c>
      <c r="BB61" s="11" t="str">
        <f t="shared" si="42"/>
        <v>MN</v>
      </c>
      <c r="BC61" s="11" t="str">
        <f t="shared" si="43"/>
        <v>No</v>
      </c>
    </row>
    <row r="62" spans="1:55" x14ac:dyDescent="0.3">
      <c r="A62" s="11" t="s">
        <v>657</v>
      </c>
      <c r="B62" s="11" t="s">
        <v>1799</v>
      </c>
      <c r="C62" s="11" t="s">
        <v>617</v>
      </c>
      <c r="D62" s="11" t="s">
        <v>1937</v>
      </c>
      <c r="E62" s="38" t="s">
        <v>652</v>
      </c>
      <c r="F62" s="11">
        <v>3</v>
      </c>
      <c r="G62" s="40" t="s">
        <v>218</v>
      </c>
      <c r="H62" s="11" t="str">
        <f t="shared" si="25"/>
        <v>Regular</v>
      </c>
      <c r="I62" s="11" t="str">
        <f t="shared" si="0"/>
        <v>INDIA</v>
      </c>
      <c r="J62" s="11" t="str">
        <f>IF(ISERROR(VLOOKUP(C62,'WI Vs ASM'!$B$2:$E$1000,4,0)),0,(VLOOKUP(C62,'WI Vs ASM'!$B$2:$E$1000,4,0)))</f>
        <v>Offshore</v>
      </c>
      <c r="K62" s="11" t="str">
        <f>IF(ISERROR(VLOOKUP(C62,'WI Vs ASM'!$B$2:$F$1000,5,0)),0,(VLOOKUP(C62,'WI Vs ASM'!$B$2:$F$1000,5,0)))</f>
        <v>01-Fixed Price</v>
      </c>
      <c r="L62" s="11" t="str">
        <f>IF(ISERROR(VLOOKUP(C62,'WI Vs ASM'!$B$2:$D$1000,3,0)),0,(VLOOKUP(C62,'WI Vs ASM'!$B$2:$D$1000,3,0)))</f>
        <v>01-Maintenance Offshore</v>
      </c>
      <c r="M62" s="11" t="str">
        <f>IF(ISERROR(VLOOKUP(C62,'WI Vs ASM'!$B$2:$I$1000,8,0)),0,(VLOOKUP(C62,'WI Vs ASM'!$B$2:$I$1000,8,0)))</f>
        <v>Rahul Soman</v>
      </c>
      <c r="N62" s="11" t="str">
        <f>IF(ISERROR(VLOOKUP(C62,'WI Vs ASM'!$B$2:$G$1000,6,0)),0,(VLOOKUP(C62,'WI Vs ASM'!$B$2:$G$1000,6,0)))</f>
        <v>Treasury</v>
      </c>
      <c r="O62" s="11" t="str">
        <f>IF(ISERROR(VLOOKUP(C62,'WI Vs ASM'!$B$2:$H$1000,7,0)),0,(VLOOKUP(C62,'WI Vs ASM'!$B$2:$H$1000,7,0)))</f>
        <v>Central Functions</v>
      </c>
      <c r="P62" s="11" t="str">
        <f t="shared" si="1"/>
        <v>Apr-17</v>
      </c>
      <c r="Q62" s="11" t="str">
        <f t="shared" si="2"/>
        <v>Q2</v>
      </c>
      <c r="R62" s="11" t="str">
        <f>IF(ISERROR(VLOOKUP(C62,'WI Vs ASM'!$B$2:$J$1000,9,0)),0,(VLOOKUP(C62,'WI Vs ASM'!$B$2:$J$1000,9,0)))</f>
        <v>Jyothi Pai</v>
      </c>
      <c r="S62" s="11" t="str">
        <f>IF(ISERROR(VLOOKUP(C62,'WI Vs ASM'!$B$2:$K$1000,10,0)),0,(VLOOKUP(C62,'WI Vs ASM'!$B$2:$K$1000,10,0)))</f>
        <v>Linda J. Richardson</v>
      </c>
      <c r="T62" s="11" t="str">
        <f>IF(ISERROR(VLOOKUP(C62,'WI Vs ASM'!$B$2:$L$1000,11,0)),0,(VLOOKUP(C62,'WI Vs ASM'!$B$2:$L$1000,11,0)))</f>
        <v>Crystal Romano</v>
      </c>
      <c r="U62" s="11" t="e">
        <f t="shared" si="26"/>
        <v>#VALUE!</v>
      </c>
      <c r="V62" s="11" t="str">
        <f t="shared" si="3"/>
        <v>No</v>
      </c>
      <c r="W62" s="11" t="str">
        <f t="shared" si="4"/>
        <v>Yes</v>
      </c>
      <c r="X62" s="11" t="str">
        <f t="shared" si="5"/>
        <v>No</v>
      </c>
      <c r="Y62" s="11" t="str">
        <f t="shared" si="6"/>
        <v>No</v>
      </c>
      <c r="Z62" s="11" t="str">
        <f t="shared" si="7"/>
        <v>No</v>
      </c>
      <c r="AA62" s="11" t="str">
        <f t="shared" si="27"/>
        <v>No</v>
      </c>
      <c r="AB62" s="11">
        <f>IF(ISERROR(VLOOKUP(U62,'ITWR Dump'!$A$2:$Y$5000,24,0)),0,(VLOOKUP('ILC Report'!U62,'ITWR Dump'!$A$2:$Y$5000,24,0)))</f>
        <v>0</v>
      </c>
      <c r="AC62" s="11" t="str">
        <f t="shared" si="28"/>
        <v>No</v>
      </c>
      <c r="AD62" s="11" t="str">
        <f t="shared" si="29"/>
        <v/>
      </c>
      <c r="AE62" s="11">
        <f>IF(ISERROR(VLOOKUP(U62,'ITWR Dump'!$A$2:$Y$5000,13,0)),0,(VLOOKUP(U62,'ITWR Dump'!$A$2:$Y$5000,13,0)))</f>
        <v>0</v>
      </c>
      <c r="AF62" s="11">
        <f>IF(ISERROR(VLOOKUP(U62,'ITWR Dump'!$A$2:$Y$5000,11,0)),0,(VLOOKUP(U62,'ITWR Dump'!$A$2:$Y$5000,11,0)))</f>
        <v>0</v>
      </c>
      <c r="AG62" s="11">
        <f>IF(ISERROR(VLOOKUP(U62,'ITWR Dump'!$A$2:$Y$5000,2,0)),0,(VLOOKUP(U62,'ITWR Dump'!$A$2:$Y$5000,2,0)))</f>
        <v>0</v>
      </c>
      <c r="AH62" s="11">
        <f>IF(ISERROR(VLOOKUP(U62,'ITWR Dump'!$A$2:$Y$5000,14,0)),0,(VLOOKUP(U62,'ITWR Dump'!$A$2:$Y$5000,14,0)))</f>
        <v>0</v>
      </c>
      <c r="AI62" s="11" t="str">
        <f t="shared" si="30"/>
        <v>01-Maintenance Offshore Subcon</v>
      </c>
      <c r="AJ62" s="11" t="str">
        <f t="shared" si="31"/>
        <v>Offshore Subcon</v>
      </c>
      <c r="AK62" s="11" t="str">
        <f>IF(ISERROR(VLOOKUP(A62,'Team Data'!$C$2:$U$213,17,0)),0,(VLOOKUP(A62,'Team Data'!$C$2:$U$213,17,0)))</f>
        <v>PRISM</v>
      </c>
      <c r="AL62" s="11" t="str">
        <f t="shared" si="32"/>
        <v>2017-04-24</v>
      </c>
      <c r="AM62" s="11">
        <f>IF(ISERROR(VLOOKUP(U62,'ITWR Dump'!$A$2:$Y$5000,16,0)),0,(VLOOKUP(U62,'ITWR Dump'!$A$2:$Y$5000,16,0)))</f>
        <v>0</v>
      </c>
      <c r="AN62" s="11">
        <f>IF(ISERROR(VLOOKUP(U62,'ITWR Dump'!$A$2:$Y$5000,18,0)),0,(VLOOKUP(U62,'ITWR Dump'!$A$2:$Y$5000,18,0)))</f>
        <v>0</v>
      </c>
      <c r="AO62" s="11">
        <f>IF(ISERROR(VLOOKUP(U62,'ITWR Dump'!$A$2:$Y$5000,25,0)),0,(VLOOKUP('ILC Report'!U62,'ITWR Dump'!$A$2:$Y$5000,25,0)))</f>
        <v>0</v>
      </c>
      <c r="AP62" s="11">
        <f t="shared" si="33"/>
        <v>0</v>
      </c>
      <c r="AQ62" s="26">
        <f t="shared" si="34"/>
        <v>0</v>
      </c>
      <c r="AR62" s="26">
        <f t="shared" si="35"/>
        <v>0</v>
      </c>
      <c r="AS62" s="26">
        <f t="shared" si="36"/>
        <v>0</v>
      </c>
      <c r="AT62" s="26">
        <f t="shared" si="37"/>
        <v>0</v>
      </c>
      <c r="AU62" s="26">
        <f t="shared" si="38"/>
        <v>0</v>
      </c>
      <c r="AV62" s="26">
        <f t="shared" si="39"/>
        <v>0</v>
      </c>
      <c r="AW62" s="11" t="s">
        <v>653</v>
      </c>
      <c r="AX62" s="11" t="str">
        <f>VLOOKUP(L62,Group!$A$2:$B$1000,2,0)</f>
        <v>Maintenance</v>
      </c>
      <c r="AY62" s="11">
        <f>IF(ISERROR(VLOOKUP(U62,'ITWR Dump'!$A$2:$Y$5000,15,0)),0,(VLOOKUP('ILC Report'!U62,'ITWR Dump'!$A$2:$Y$5000,15,0)))</f>
        <v>0</v>
      </c>
      <c r="AZ62" s="11" t="str">
        <f t="shared" si="40"/>
        <v>No</v>
      </c>
      <c r="BA62" s="11" t="str">
        <f t="shared" si="41"/>
        <v>BKI</v>
      </c>
      <c r="BB62" s="11" t="str">
        <f t="shared" si="42"/>
        <v>MN</v>
      </c>
      <c r="BC62" s="11" t="str">
        <f t="shared" si="43"/>
        <v>No</v>
      </c>
    </row>
    <row r="63" spans="1:55" x14ac:dyDescent="0.3">
      <c r="A63" s="11" t="s">
        <v>657</v>
      </c>
      <c r="B63" s="11" t="s">
        <v>1799</v>
      </c>
      <c r="C63" s="11" t="s">
        <v>604</v>
      </c>
      <c r="D63" s="11" t="s">
        <v>1938</v>
      </c>
      <c r="E63" s="38" t="s">
        <v>652</v>
      </c>
      <c r="F63" s="11">
        <v>1</v>
      </c>
      <c r="G63" s="40" t="s">
        <v>218</v>
      </c>
      <c r="H63" s="11" t="str">
        <f t="shared" si="25"/>
        <v>Regular</v>
      </c>
      <c r="I63" s="11" t="str">
        <f t="shared" si="0"/>
        <v>INDIA</v>
      </c>
      <c r="J63" s="11" t="str">
        <f>IF(ISERROR(VLOOKUP(C63,'WI Vs ASM'!$B$2:$E$1000,4,0)),0,(VLOOKUP(C63,'WI Vs ASM'!$B$2:$E$1000,4,0)))</f>
        <v>Offshore</v>
      </c>
      <c r="K63" s="11" t="str">
        <f>IF(ISERROR(VLOOKUP(C63,'WI Vs ASM'!$B$2:$F$1000,5,0)),0,(VLOOKUP(C63,'WI Vs ASM'!$B$2:$F$1000,5,0)))</f>
        <v>01-Fixed Price</v>
      </c>
      <c r="L63" s="11" t="str">
        <f>IF(ISERROR(VLOOKUP(C63,'WI Vs ASM'!$B$2:$D$1000,3,0)),0,(VLOOKUP(C63,'WI Vs ASM'!$B$2:$D$1000,3,0)))</f>
        <v>01-Maintenance Offshore</v>
      </c>
      <c r="M63" s="11" t="str">
        <f>IF(ISERROR(VLOOKUP(C63,'WI Vs ASM'!$B$2:$I$1000,8,0)),0,(VLOOKUP(C63,'WI Vs ASM'!$B$2:$I$1000,8,0)))</f>
        <v>Rahul Soman</v>
      </c>
      <c r="N63" s="11" t="str">
        <f>IF(ISERROR(VLOOKUP(C63,'WI Vs ASM'!$B$2:$G$1000,6,0)),0,(VLOOKUP(C63,'WI Vs ASM'!$B$2:$G$1000,6,0)))</f>
        <v>MI Application</v>
      </c>
      <c r="O63" s="11" t="str">
        <f>IF(ISERROR(VLOOKUP(C63,'WI Vs ASM'!$B$2:$H$1000,7,0)),0,(VLOOKUP(C63,'WI Vs ASM'!$B$2:$H$1000,7,0)))</f>
        <v>MI</v>
      </c>
      <c r="P63" s="11" t="str">
        <f t="shared" si="1"/>
        <v>Apr-17</v>
      </c>
      <c r="Q63" s="11" t="str">
        <f t="shared" si="2"/>
        <v>Q2</v>
      </c>
      <c r="R63" s="11" t="str">
        <f>IF(ISERROR(VLOOKUP(C63,'WI Vs ASM'!$B$2:$J$1000,9,0)),0,(VLOOKUP(C63,'WI Vs ASM'!$B$2:$J$1000,9,0)))</f>
        <v>Jyothi Pai</v>
      </c>
      <c r="S63" s="11" t="str">
        <f>IF(ISERROR(VLOOKUP(C63,'WI Vs ASM'!$B$2:$K$1000,10,0)),0,(VLOOKUP(C63,'WI Vs ASM'!$B$2:$K$1000,10,0)))</f>
        <v>Kimberly Hale</v>
      </c>
      <c r="T63" s="11" t="str">
        <f>IF(ISERROR(VLOOKUP(C63,'WI Vs ASM'!$B$2:$L$1000,11,0)),0,(VLOOKUP(C63,'WI Vs ASM'!$B$2:$L$1000,11,0)))</f>
        <v>Crystal Romano</v>
      </c>
      <c r="U63" s="11" t="e">
        <f t="shared" si="26"/>
        <v>#VALUE!</v>
      </c>
      <c r="V63" s="11" t="str">
        <f t="shared" si="3"/>
        <v>No</v>
      </c>
      <c r="W63" s="11" t="str">
        <f t="shared" si="4"/>
        <v>Yes</v>
      </c>
      <c r="X63" s="11" t="str">
        <f t="shared" si="5"/>
        <v>No</v>
      </c>
      <c r="Y63" s="11" t="str">
        <f t="shared" si="6"/>
        <v>No</v>
      </c>
      <c r="Z63" s="11" t="str">
        <f t="shared" si="7"/>
        <v>No</v>
      </c>
      <c r="AA63" s="11" t="str">
        <f t="shared" si="27"/>
        <v>No</v>
      </c>
      <c r="AB63" s="11">
        <f>IF(ISERROR(VLOOKUP(U63,'ITWR Dump'!$A$2:$Y$5000,24,0)),0,(VLOOKUP('ILC Report'!U63,'ITWR Dump'!$A$2:$Y$5000,24,0)))</f>
        <v>0</v>
      </c>
      <c r="AC63" s="11" t="str">
        <f t="shared" si="28"/>
        <v>No</v>
      </c>
      <c r="AD63" s="11" t="str">
        <f t="shared" si="29"/>
        <v/>
      </c>
      <c r="AE63" s="11">
        <f>IF(ISERROR(VLOOKUP(U63,'ITWR Dump'!$A$2:$Y$5000,13,0)),0,(VLOOKUP(U63,'ITWR Dump'!$A$2:$Y$5000,13,0)))</f>
        <v>0</v>
      </c>
      <c r="AF63" s="11">
        <f>IF(ISERROR(VLOOKUP(U63,'ITWR Dump'!$A$2:$Y$5000,11,0)),0,(VLOOKUP(U63,'ITWR Dump'!$A$2:$Y$5000,11,0)))</f>
        <v>0</v>
      </c>
      <c r="AG63" s="11">
        <f>IF(ISERROR(VLOOKUP(U63,'ITWR Dump'!$A$2:$Y$5000,2,0)),0,(VLOOKUP(U63,'ITWR Dump'!$A$2:$Y$5000,2,0)))</f>
        <v>0</v>
      </c>
      <c r="AH63" s="11">
        <f>IF(ISERROR(VLOOKUP(U63,'ITWR Dump'!$A$2:$Y$5000,14,0)),0,(VLOOKUP(U63,'ITWR Dump'!$A$2:$Y$5000,14,0)))</f>
        <v>0</v>
      </c>
      <c r="AI63" s="11" t="str">
        <f t="shared" si="30"/>
        <v>01-Maintenance Offshore Subcon</v>
      </c>
      <c r="AJ63" s="11" t="str">
        <f t="shared" si="31"/>
        <v>Offshore Subcon</v>
      </c>
      <c r="AK63" s="11" t="str">
        <f>IF(ISERROR(VLOOKUP(A63,'Team Data'!$C$2:$U$213,17,0)),0,(VLOOKUP(A63,'Team Data'!$C$2:$U$213,17,0)))</f>
        <v>PRISM</v>
      </c>
      <c r="AL63" s="11" t="str">
        <f t="shared" si="32"/>
        <v>2017-04-24</v>
      </c>
      <c r="AM63" s="11">
        <f>IF(ISERROR(VLOOKUP(U63,'ITWR Dump'!$A$2:$Y$5000,16,0)),0,(VLOOKUP(U63,'ITWR Dump'!$A$2:$Y$5000,16,0)))</f>
        <v>0</v>
      </c>
      <c r="AN63" s="11">
        <f>IF(ISERROR(VLOOKUP(U63,'ITWR Dump'!$A$2:$Y$5000,18,0)),0,(VLOOKUP(U63,'ITWR Dump'!$A$2:$Y$5000,18,0)))</f>
        <v>0</v>
      </c>
      <c r="AO63" s="11">
        <f>IF(ISERROR(VLOOKUP(U63,'ITWR Dump'!$A$2:$Y$5000,25,0)),0,(VLOOKUP('ILC Report'!U63,'ITWR Dump'!$A$2:$Y$5000,25,0)))</f>
        <v>0</v>
      </c>
      <c r="AP63" s="11">
        <f t="shared" si="33"/>
        <v>0</v>
      </c>
      <c r="AQ63" s="26">
        <f t="shared" si="34"/>
        <v>0</v>
      </c>
      <c r="AR63" s="26">
        <f t="shared" si="35"/>
        <v>0</v>
      </c>
      <c r="AS63" s="26">
        <f t="shared" si="36"/>
        <v>0</v>
      </c>
      <c r="AT63" s="26">
        <f t="shared" si="37"/>
        <v>0</v>
      </c>
      <c r="AU63" s="26">
        <f t="shared" si="38"/>
        <v>0</v>
      </c>
      <c r="AV63" s="26">
        <f t="shared" si="39"/>
        <v>0</v>
      </c>
      <c r="AW63" s="11" t="s">
        <v>653</v>
      </c>
      <c r="AX63" s="11" t="str">
        <f>VLOOKUP(L63,Group!$A$2:$B$1000,2,0)</f>
        <v>Maintenance</v>
      </c>
      <c r="AY63" s="11">
        <f>IF(ISERROR(VLOOKUP(U63,'ITWR Dump'!$A$2:$Y$5000,15,0)),0,(VLOOKUP('ILC Report'!U63,'ITWR Dump'!$A$2:$Y$5000,15,0)))</f>
        <v>0</v>
      </c>
      <c r="AZ63" s="11" t="str">
        <f t="shared" si="40"/>
        <v>No</v>
      </c>
      <c r="BA63" s="11" t="str">
        <f t="shared" si="41"/>
        <v>BKI</v>
      </c>
      <c r="BB63" s="11" t="str">
        <f t="shared" si="42"/>
        <v>MN</v>
      </c>
      <c r="BC63" s="11" t="str">
        <f t="shared" si="43"/>
        <v>No</v>
      </c>
    </row>
    <row r="64" spans="1:55" x14ac:dyDescent="0.3">
      <c r="A64" s="11" t="s">
        <v>657</v>
      </c>
      <c r="B64" s="11" t="s">
        <v>1799</v>
      </c>
      <c r="C64" s="11" t="s">
        <v>604</v>
      </c>
      <c r="D64" s="11" t="s">
        <v>1939</v>
      </c>
      <c r="E64" s="38" t="s">
        <v>652</v>
      </c>
      <c r="F64" s="11">
        <v>1</v>
      </c>
      <c r="G64" s="40" t="s">
        <v>218</v>
      </c>
      <c r="H64" s="11" t="str">
        <f t="shared" si="25"/>
        <v>Regular</v>
      </c>
      <c r="I64" s="11" t="str">
        <f t="shared" si="0"/>
        <v>INDIA</v>
      </c>
      <c r="J64" s="11" t="str">
        <f>IF(ISERROR(VLOOKUP(C64,'WI Vs ASM'!$B$2:$E$1000,4,0)),0,(VLOOKUP(C64,'WI Vs ASM'!$B$2:$E$1000,4,0)))</f>
        <v>Offshore</v>
      </c>
      <c r="K64" s="11" t="str">
        <f>IF(ISERROR(VLOOKUP(C64,'WI Vs ASM'!$B$2:$F$1000,5,0)),0,(VLOOKUP(C64,'WI Vs ASM'!$B$2:$F$1000,5,0)))</f>
        <v>01-Fixed Price</v>
      </c>
      <c r="L64" s="11" t="str">
        <f>IF(ISERROR(VLOOKUP(C64,'WI Vs ASM'!$B$2:$D$1000,3,0)),0,(VLOOKUP(C64,'WI Vs ASM'!$B$2:$D$1000,3,0)))</f>
        <v>01-Maintenance Offshore</v>
      </c>
      <c r="M64" s="11" t="str">
        <f>IF(ISERROR(VLOOKUP(C64,'WI Vs ASM'!$B$2:$I$1000,8,0)),0,(VLOOKUP(C64,'WI Vs ASM'!$B$2:$I$1000,8,0)))</f>
        <v>Rahul Soman</v>
      </c>
      <c r="N64" s="11" t="str">
        <f>IF(ISERROR(VLOOKUP(C64,'WI Vs ASM'!$B$2:$G$1000,6,0)),0,(VLOOKUP(C64,'WI Vs ASM'!$B$2:$G$1000,6,0)))</f>
        <v>MI Application</v>
      </c>
      <c r="O64" s="11" t="str">
        <f>IF(ISERROR(VLOOKUP(C64,'WI Vs ASM'!$B$2:$H$1000,7,0)),0,(VLOOKUP(C64,'WI Vs ASM'!$B$2:$H$1000,7,0)))</f>
        <v>MI</v>
      </c>
      <c r="P64" s="11" t="str">
        <f t="shared" si="1"/>
        <v>Apr-17</v>
      </c>
      <c r="Q64" s="11" t="str">
        <f t="shared" si="2"/>
        <v>Q2</v>
      </c>
      <c r="R64" s="11" t="str">
        <f>IF(ISERROR(VLOOKUP(C64,'WI Vs ASM'!$B$2:$J$1000,9,0)),0,(VLOOKUP(C64,'WI Vs ASM'!$B$2:$J$1000,9,0)))</f>
        <v>Jyothi Pai</v>
      </c>
      <c r="S64" s="11" t="str">
        <f>IF(ISERROR(VLOOKUP(C64,'WI Vs ASM'!$B$2:$K$1000,10,0)),0,(VLOOKUP(C64,'WI Vs ASM'!$B$2:$K$1000,10,0)))</f>
        <v>Kimberly Hale</v>
      </c>
      <c r="T64" s="11" t="str">
        <f>IF(ISERROR(VLOOKUP(C64,'WI Vs ASM'!$B$2:$L$1000,11,0)),0,(VLOOKUP(C64,'WI Vs ASM'!$B$2:$L$1000,11,0)))</f>
        <v>Crystal Romano</v>
      </c>
      <c r="U64" s="11" t="e">
        <f t="shared" si="26"/>
        <v>#VALUE!</v>
      </c>
      <c r="V64" s="11" t="str">
        <f t="shared" si="3"/>
        <v>No</v>
      </c>
      <c r="W64" s="11" t="str">
        <f t="shared" si="4"/>
        <v>Yes</v>
      </c>
      <c r="X64" s="11" t="str">
        <f t="shared" si="5"/>
        <v>No</v>
      </c>
      <c r="Y64" s="11" t="str">
        <f t="shared" si="6"/>
        <v>No</v>
      </c>
      <c r="Z64" s="11" t="str">
        <f t="shared" si="7"/>
        <v>No</v>
      </c>
      <c r="AA64" s="11" t="str">
        <f t="shared" si="27"/>
        <v>No</v>
      </c>
      <c r="AB64" s="11">
        <f>IF(ISERROR(VLOOKUP(U64,'ITWR Dump'!$A$2:$Y$5000,24,0)),0,(VLOOKUP('ILC Report'!U64,'ITWR Dump'!$A$2:$Y$5000,24,0)))</f>
        <v>0</v>
      </c>
      <c r="AC64" s="11" t="str">
        <f t="shared" si="28"/>
        <v>No</v>
      </c>
      <c r="AD64" s="11" t="str">
        <f t="shared" si="29"/>
        <v/>
      </c>
      <c r="AE64" s="11">
        <f>IF(ISERROR(VLOOKUP(U64,'ITWR Dump'!$A$2:$Y$5000,13,0)),0,(VLOOKUP(U64,'ITWR Dump'!$A$2:$Y$5000,13,0)))</f>
        <v>0</v>
      </c>
      <c r="AF64" s="11">
        <f>IF(ISERROR(VLOOKUP(U64,'ITWR Dump'!$A$2:$Y$5000,11,0)),0,(VLOOKUP(U64,'ITWR Dump'!$A$2:$Y$5000,11,0)))</f>
        <v>0</v>
      </c>
      <c r="AG64" s="11">
        <f>IF(ISERROR(VLOOKUP(U64,'ITWR Dump'!$A$2:$Y$5000,2,0)),0,(VLOOKUP(U64,'ITWR Dump'!$A$2:$Y$5000,2,0)))</f>
        <v>0</v>
      </c>
      <c r="AH64" s="11">
        <f>IF(ISERROR(VLOOKUP(U64,'ITWR Dump'!$A$2:$Y$5000,14,0)),0,(VLOOKUP(U64,'ITWR Dump'!$A$2:$Y$5000,14,0)))</f>
        <v>0</v>
      </c>
      <c r="AI64" s="11" t="str">
        <f t="shared" si="30"/>
        <v>01-Maintenance Offshore Subcon</v>
      </c>
      <c r="AJ64" s="11" t="str">
        <f t="shared" si="31"/>
        <v>Offshore Subcon</v>
      </c>
      <c r="AK64" s="11" t="str">
        <f>IF(ISERROR(VLOOKUP(A64,'Team Data'!$C$2:$U$213,17,0)),0,(VLOOKUP(A64,'Team Data'!$C$2:$U$213,17,0)))</f>
        <v>PRISM</v>
      </c>
      <c r="AL64" s="11" t="str">
        <f t="shared" si="32"/>
        <v>2017-04-24</v>
      </c>
      <c r="AM64" s="11">
        <f>IF(ISERROR(VLOOKUP(U64,'ITWR Dump'!$A$2:$Y$5000,16,0)),0,(VLOOKUP(U64,'ITWR Dump'!$A$2:$Y$5000,16,0)))</f>
        <v>0</v>
      </c>
      <c r="AN64" s="11">
        <f>IF(ISERROR(VLOOKUP(U64,'ITWR Dump'!$A$2:$Y$5000,18,0)),0,(VLOOKUP(U64,'ITWR Dump'!$A$2:$Y$5000,18,0)))</f>
        <v>0</v>
      </c>
      <c r="AO64" s="11">
        <f>IF(ISERROR(VLOOKUP(U64,'ITWR Dump'!$A$2:$Y$5000,25,0)),0,(VLOOKUP('ILC Report'!U64,'ITWR Dump'!$A$2:$Y$5000,25,0)))</f>
        <v>0</v>
      </c>
      <c r="AP64" s="11">
        <f t="shared" si="33"/>
        <v>0</v>
      </c>
      <c r="AQ64" s="26">
        <f t="shared" si="34"/>
        <v>0</v>
      </c>
      <c r="AR64" s="26">
        <f t="shared" si="35"/>
        <v>0</v>
      </c>
      <c r="AS64" s="26">
        <f t="shared" si="36"/>
        <v>0</v>
      </c>
      <c r="AT64" s="26">
        <f t="shared" si="37"/>
        <v>0</v>
      </c>
      <c r="AU64" s="26">
        <f t="shared" si="38"/>
        <v>0</v>
      </c>
      <c r="AV64" s="26">
        <f t="shared" si="39"/>
        <v>0</v>
      </c>
      <c r="AW64" s="11" t="s">
        <v>653</v>
      </c>
      <c r="AX64" s="11" t="str">
        <f>VLOOKUP(L64,Group!$A$2:$B$1000,2,0)</f>
        <v>Maintenance</v>
      </c>
      <c r="AY64" s="11">
        <f>IF(ISERROR(VLOOKUP(U64,'ITWR Dump'!$A$2:$Y$5000,15,0)),0,(VLOOKUP('ILC Report'!U64,'ITWR Dump'!$A$2:$Y$5000,15,0)))</f>
        <v>0</v>
      </c>
      <c r="AZ64" s="11" t="str">
        <f t="shared" si="40"/>
        <v>No</v>
      </c>
      <c r="BA64" s="11" t="str">
        <f t="shared" si="41"/>
        <v>BKI</v>
      </c>
      <c r="BB64" s="11" t="str">
        <f t="shared" si="42"/>
        <v>MN</v>
      </c>
      <c r="BC64" s="11" t="str">
        <f t="shared" si="43"/>
        <v>No</v>
      </c>
    </row>
    <row r="65" spans="1:55" x14ac:dyDescent="0.3">
      <c r="A65" s="11" t="s">
        <v>657</v>
      </c>
      <c r="B65" s="11" t="s">
        <v>1799</v>
      </c>
      <c r="C65" s="11" t="s">
        <v>604</v>
      </c>
      <c r="D65" s="11" t="s">
        <v>1940</v>
      </c>
      <c r="E65" s="38" t="s">
        <v>652</v>
      </c>
      <c r="F65" s="11">
        <v>8</v>
      </c>
      <c r="G65" s="40" t="s">
        <v>218</v>
      </c>
      <c r="H65" s="11" t="str">
        <f t="shared" si="25"/>
        <v>Regular</v>
      </c>
      <c r="I65" s="11" t="str">
        <f t="shared" si="0"/>
        <v>INDIA</v>
      </c>
      <c r="J65" s="11" t="str">
        <f>IF(ISERROR(VLOOKUP(C65,'WI Vs ASM'!$B$2:$E$1000,4,0)),0,(VLOOKUP(C65,'WI Vs ASM'!$B$2:$E$1000,4,0)))</f>
        <v>Offshore</v>
      </c>
      <c r="K65" s="11" t="str">
        <f>IF(ISERROR(VLOOKUP(C65,'WI Vs ASM'!$B$2:$F$1000,5,0)),0,(VLOOKUP(C65,'WI Vs ASM'!$B$2:$F$1000,5,0)))</f>
        <v>01-Fixed Price</v>
      </c>
      <c r="L65" s="11" t="str">
        <f>IF(ISERROR(VLOOKUP(C65,'WI Vs ASM'!$B$2:$D$1000,3,0)),0,(VLOOKUP(C65,'WI Vs ASM'!$B$2:$D$1000,3,0)))</f>
        <v>01-Maintenance Offshore</v>
      </c>
      <c r="M65" s="11" t="str">
        <f>IF(ISERROR(VLOOKUP(C65,'WI Vs ASM'!$B$2:$I$1000,8,0)),0,(VLOOKUP(C65,'WI Vs ASM'!$B$2:$I$1000,8,0)))</f>
        <v>Rahul Soman</v>
      </c>
      <c r="N65" s="11" t="str">
        <f>IF(ISERROR(VLOOKUP(C65,'WI Vs ASM'!$B$2:$G$1000,6,0)),0,(VLOOKUP(C65,'WI Vs ASM'!$B$2:$G$1000,6,0)))</f>
        <v>MI Application</v>
      </c>
      <c r="O65" s="11" t="str">
        <f>IF(ISERROR(VLOOKUP(C65,'WI Vs ASM'!$B$2:$H$1000,7,0)),0,(VLOOKUP(C65,'WI Vs ASM'!$B$2:$H$1000,7,0)))</f>
        <v>MI</v>
      </c>
      <c r="P65" s="11" t="str">
        <f t="shared" si="1"/>
        <v>Apr-17</v>
      </c>
      <c r="Q65" s="11" t="str">
        <f t="shared" si="2"/>
        <v>Q2</v>
      </c>
      <c r="R65" s="11" t="str">
        <f>IF(ISERROR(VLOOKUP(C65,'WI Vs ASM'!$B$2:$J$1000,9,0)),0,(VLOOKUP(C65,'WI Vs ASM'!$B$2:$J$1000,9,0)))</f>
        <v>Jyothi Pai</v>
      </c>
      <c r="S65" s="11" t="str">
        <f>IF(ISERROR(VLOOKUP(C65,'WI Vs ASM'!$B$2:$K$1000,10,0)),0,(VLOOKUP(C65,'WI Vs ASM'!$B$2:$K$1000,10,0)))</f>
        <v>Kimberly Hale</v>
      </c>
      <c r="T65" s="11" t="str">
        <f>IF(ISERROR(VLOOKUP(C65,'WI Vs ASM'!$B$2:$L$1000,11,0)),0,(VLOOKUP(C65,'WI Vs ASM'!$B$2:$L$1000,11,0)))</f>
        <v>Crystal Romano</v>
      </c>
      <c r="U65" s="11" t="e">
        <f t="shared" si="26"/>
        <v>#VALUE!</v>
      </c>
      <c r="V65" s="11" t="str">
        <f t="shared" si="3"/>
        <v>No</v>
      </c>
      <c r="W65" s="11" t="str">
        <f t="shared" si="4"/>
        <v>Yes</v>
      </c>
      <c r="X65" s="11" t="str">
        <f t="shared" si="5"/>
        <v>No</v>
      </c>
      <c r="Y65" s="11" t="str">
        <f t="shared" si="6"/>
        <v>No</v>
      </c>
      <c r="Z65" s="11" t="str">
        <f t="shared" si="7"/>
        <v>No</v>
      </c>
      <c r="AA65" s="11" t="str">
        <f t="shared" si="27"/>
        <v>No</v>
      </c>
      <c r="AB65" s="11">
        <f>IF(ISERROR(VLOOKUP(U65,'ITWR Dump'!$A$2:$Y$5000,24,0)),0,(VLOOKUP('ILC Report'!U65,'ITWR Dump'!$A$2:$Y$5000,24,0)))</f>
        <v>0</v>
      </c>
      <c r="AC65" s="11" t="str">
        <f t="shared" si="28"/>
        <v>No</v>
      </c>
      <c r="AD65" s="11" t="str">
        <f t="shared" si="29"/>
        <v/>
      </c>
      <c r="AE65" s="11">
        <f>IF(ISERROR(VLOOKUP(U65,'ITWR Dump'!$A$2:$Y$5000,13,0)),0,(VLOOKUP(U65,'ITWR Dump'!$A$2:$Y$5000,13,0)))</f>
        <v>0</v>
      </c>
      <c r="AF65" s="11">
        <f>IF(ISERROR(VLOOKUP(U65,'ITWR Dump'!$A$2:$Y$5000,11,0)),0,(VLOOKUP(U65,'ITWR Dump'!$A$2:$Y$5000,11,0)))</f>
        <v>0</v>
      </c>
      <c r="AG65" s="11">
        <f>IF(ISERROR(VLOOKUP(U65,'ITWR Dump'!$A$2:$Y$5000,2,0)),0,(VLOOKUP(U65,'ITWR Dump'!$A$2:$Y$5000,2,0)))</f>
        <v>0</v>
      </c>
      <c r="AH65" s="11">
        <f>IF(ISERROR(VLOOKUP(U65,'ITWR Dump'!$A$2:$Y$5000,14,0)),0,(VLOOKUP(U65,'ITWR Dump'!$A$2:$Y$5000,14,0)))</f>
        <v>0</v>
      </c>
      <c r="AI65" s="11" t="str">
        <f t="shared" si="30"/>
        <v>01-Maintenance Offshore Subcon</v>
      </c>
      <c r="AJ65" s="11" t="str">
        <f t="shared" si="31"/>
        <v>Offshore Subcon</v>
      </c>
      <c r="AK65" s="11" t="str">
        <f>IF(ISERROR(VLOOKUP(A65,'Team Data'!$C$2:$U$213,17,0)),0,(VLOOKUP(A65,'Team Data'!$C$2:$U$213,17,0)))</f>
        <v>PRISM</v>
      </c>
      <c r="AL65" s="11" t="str">
        <f t="shared" si="32"/>
        <v>2017-04-24</v>
      </c>
      <c r="AM65" s="11">
        <f>IF(ISERROR(VLOOKUP(U65,'ITWR Dump'!$A$2:$Y$5000,16,0)),0,(VLOOKUP(U65,'ITWR Dump'!$A$2:$Y$5000,16,0)))</f>
        <v>0</v>
      </c>
      <c r="AN65" s="11">
        <f>IF(ISERROR(VLOOKUP(U65,'ITWR Dump'!$A$2:$Y$5000,18,0)),0,(VLOOKUP(U65,'ITWR Dump'!$A$2:$Y$5000,18,0)))</f>
        <v>0</v>
      </c>
      <c r="AO65" s="11">
        <f>IF(ISERROR(VLOOKUP(U65,'ITWR Dump'!$A$2:$Y$5000,25,0)),0,(VLOOKUP('ILC Report'!U65,'ITWR Dump'!$A$2:$Y$5000,25,0)))</f>
        <v>0</v>
      </c>
      <c r="AP65" s="11">
        <f t="shared" si="33"/>
        <v>0</v>
      </c>
      <c r="AQ65" s="26">
        <f t="shared" si="34"/>
        <v>0</v>
      </c>
      <c r="AR65" s="26">
        <f t="shared" si="35"/>
        <v>0</v>
      </c>
      <c r="AS65" s="26">
        <f t="shared" si="36"/>
        <v>0</v>
      </c>
      <c r="AT65" s="26">
        <f t="shared" si="37"/>
        <v>0</v>
      </c>
      <c r="AU65" s="26">
        <f t="shared" si="38"/>
        <v>0</v>
      </c>
      <c r="AV65" s="26">
        <f t="shared" si="39"/>
        <v>0</v>
      </c>
      <c r="AW65" s="11" t="s">
        <v>653</v>
      </c>
      <c r="AX65" s="11" t="str">
        <f>VLOOKUP(L65,Group!$A$2:$B$1000,2,0)</f>
        <v>Maintenance</v>
      </c>
      <c r="AY65" s="11">
        <f>IF(ISERROR(VLOOKUP(U65,'ITWR Dump'!$A$2:$Y$5000,15,0)),0,(VLOOKUP('ILC Report'!U65,'ITWR Dump'!$A$2:$Y$5000,15,0)))</f>
        <v>0</v>
      </c>
      <c r="AZ65" s="11" t="str">
        <f t="shared" si="40"/>
        <v>No</v>
      </c>
      <c r="BA65" s="11" t="str">
        <f t="shared" si="41"/>
        <v>BKI</v>
      </c>
      <c r="BB65" s="11" t="str">
        <f t="shared" si="42"/>
        <v>MN</v>
      </c>
      <c r="BC65" s="11" t="str">
        <f t="shared" si="43"/>
        <v>No</v>
      </c>
    </row>
    <row r="66" spans="1:55" x14ac:dyDescent="0.3">
      <c r="A66" s="11" t="s">
        <v>657</v>
      </c>
      <c r="B66" s="11" t="s">
        <v>1799</v>
      </c>
      <c r="C66" s="11" t="s">
        <v>604</v>
      </c>
      <c r="D66" s="11" t="s">
        <v>1941</v>
      </c>
      <c r="E66" s="38" t="s">
        <v>652</v>
      </c>
      <c r="F66" s="11">
        <v>3</v>
      </c>
      <c r="G66" s="40" t="s">
        <v>218</v>
      </c>
      <c r="H66" s="11" t="str">
        <f t="shared" si="25"/>
        <v>Regular</v>
      </c>
      <c r="I66" s="11" t="str">
        <f t="shared" ref="I66:I129" si="44">Locationdetails(J66)</f>
        <v>INDIA</v>
      </c>
      <c r="J66" s="11" t="str">
        <f>IF(ISERROR(VLOOKUP(C66,'WI Vs ASM'!$B$2:$E$1000,4,0)),0,(VLOOKUP(C66,'WI Vs ASM'!$B$2:$E$1000,4,0)))</f>
        <v>Offshore</v>
      </c>
      <c r="K66" s="11" t="str">
        <f>IF(ISERROR(VLOOKUP(C66,'WI Vs ASM'!$B$2:$F$1000,5,0)),0,(VLOOKUP(C66,'WI Vs ASM'!$B$2:$F$1000,5,0)))</f>
        <v>01-Fixed Price</v>
      </c>
      <c r="L66" s="11" t="str">
        <f>IF(ISERROR(VLOOKUP(C66,'WI Vs ASM'!$B$2:$D$1000,3,0)),0,(VLOOKUP(C66,'WI Vs ASM'!$B$2:$D$1000,3,0)))</f>
        <v>01-Maintenance Offshore</v>
      </c>
      <c r="M66" s="11" t="str">
        <f>IF(ISERROR(VLOOKUP(C66,'WI Vs ASM'!$B$2:$I$1000,8,0)),0,(VLOOKUP(C66,'WI Vs ASM'!$B$2:$I$1000,8,0)))</f>
        <v>Rahul Soman</v>
      </c>
      <c r="N66" s="11" t="str">
        <f>IF(ISERROR(VLOOKUP(C66,'WI Vs ASM'!$B$2:$G$1000,6,0)),0,(VLOOKUP(C66,'WI Vs ASM'!$B$2:$G$1000,6,0)))</f>
        <v>MI Application</v>
      </c>
      <c r="O66" s="11" t="str">
        <f>IF(ISERROR(VLOOKUP(C66,'WI Vs ASM'!$B$2:$H$1000,7,0)),0,(VLOOKUP(C66,'WI Vs ASM'!$B$2:$H$1000,7,0)))</f>
        <v>MI</v>
      </c>
      <c r="P66" s="11" t="str">
        <f t="shared" ref="P66:P129" si="45">TEXT(E66,"MMM-YY")</f>
        <v>Apr-17</v>
      </c>
      <c r="Q66" s="11" t="str">
        <f t="shared" ref="Q66:Q129" si="46">Quarterdetails(P66)</f>
        <v>Q2</v>
      </c>
      <c r="R66" s="11" t="str">
        <f>IF(ISERROR(VLOOKUP(C66,'WI Vs ASM'!$B$2:$J$1000,9,0)),0,(VLOOKUP(C66,'WI Vs ASM'!$B$2:$J$1000,9,0)))</f>
        <v>Jyothi Pai</v>
      </c>
      <c r="S66" s="11" t="str">
        <f>IF(ISERROR(VLOOKUP(C66,'WI Vs ASM'!$B$2:$K$1000,10,0)),0,(VLOOKUP(C66,'WI Vs ASM'!$B$2:$K$1000,10,0)))</f>
        <v>Kimberly Hale</v>
      </c>
      <c r="T66" s="11" t="str">
        <f>IF(ISERROR(VLOOKUP(C66,'WI Vs ASM'!$B$2:$L$1000,11,0)),0,(VLOOKUP(C66,'WI Vs ASM'!$B$2:$L$1000,11,0)))</f>
        <v>Crystal Romano</v>
      </c>
      <c r="U66" s="11" t="e">
        <f t="shared" si="26"/>
        <v>#VALUE!</v>
      </c>
      <c r="V66" s="11" t="str">
        <f t="shared" ref="V66:V129" si="47">IF(OR(AP66=1,AQ66=1,AR66=1,AS66=1,AT66=1,AU66=1,AV66=1),"Yes","No")</f>
        <v>Yes</v>
      </c>
      <c r="W66" s="11" t="str">
        <f t="shared" ref="W66:W129" si="48">IF(V66&lt;&gt;"Yes",IF(AND(K66&lt;&gt;"09-NonBillable"),"Yes","No"),"No")</f>
        <v>No</v>
      </c>
      <c r="X66" s="11" t="str">
        <f t="shared" ref="X66:X129" si="49">IF(ISERROR(IF(OR(RIGHT(C66,2)="LB",(RIGHT(C66,2)="MG"),(C66="WAFCOGEN")),"Yes","No")),"No",(IF(OR(RIGHT(C66,2)="LB",(RIGHT(C66,2)="MG"),(C66="WAFCOGEN")),"Yes","No")))</f>
        <v>No</v>
      </c>
      <c r="Y66" s="11" t="str">
        <f t="shared" ref="Y66:Y129" si="50">CTCdetails(AE66)</f>
        <v>No</v>
      </c>
      <c r="Z66" s="11" t="str">
        <f t="shared" ref="Z66:Z129" si="51">Ignitedetails(C66)</f>
        <v>No</v>
      </c>
      <c r="AA66" s="11" t="str">
        <f t="shared" si="27"/>
        <v>No</v>
      </c>
      <c r="AB66" s="11">
        <f>IF(ISERROR(VLOOKUP(U66,'ITWR Dump'!$A$2:$Y$5000,24,0)),0,(VLOOKUP('ILC Report'!U66,'ITWR Dump'!$A$2:$Y$5000,24,0)))</f>
        <v>0</v>
      </c>
      <c r="AC66" s="11" t="str">
        <f t="shared" si="28"/>
        <v>No</v>
      </c>
      <c r="AD66" s="11" t="str">
        <f t="shared" si="29"/>
        <v/>
      </c>
      <c r="AE66" s="11">
        <f>IF(ISERROR(VLOOKUP(U66,'ITWR Dump'!$A$2:$Y$5000,13,0)),0,(VLOOKUP(U66,'ITWR Dump'!$A$2:$Y$5000,13,0)))</f>
        <v>0</v>
      </c>
      <c r="AF66" s="11">
        <f>IF(ISERROR(VLOOKUP(U66,'ITWR Dump'!$A$2:$Y$5000,11,0)),0,(VLOOKUP(U66,'ITWR Dump'!$A$2:$Y$5000,11,0)))</f>
        <v>0</v>
      </c>
      <c r="AG66" s="11">
        <f>IF(ISERROR(VLOOKUP(U66,'ITWR Dump'!$A$2:$Y$5000,2,0)),0,(VLOOKUP(U66,'ITWR Dump'!$A$2:$Y$5000,2,0)))</f>
        <v>0</v>
      </c>
      <c r="AH66" s="11">
        <f>IF(ISERROR(VLOOKUP(U66,'ITWR Dump'!$A$2:$Y$5000,14,0)),0,(VLOOKUP(U66,'ITWR Dump'!$A$2:$Y$5000,14,0)))</f>
        <v>0</v>
      </c>
      <c r="AI66" s="11" t="str">
        <f t="shared" si="30"/>
        <v>01-Maintenance Offshore Subcon</v>
      </c>
      <c r="AJ66" s="11" t="str">
        <f t="shared" si="31"/>
        <v>Offshore Subcon</v>
      </c>
      <c r="AK66" s="11" t="str">
        <f>IF(ISERROR(VLOOKUP(A66,'Team Data'!$C$2:$U$213,17,0)),0,(VLOOKUP(A66,'Team Data'!$C$2:$U$213,17,0)))</f>
        <v>PRISM</v>
      </c>
      <c r="AL66" s="11" t="str">
        <f t="shared" si="32"/>
        <v>2017-04-24</v>
      </c>
      <c r="AM66" s="11">
        <f>IF(ISERROR(VLOOKUP(U66,'ITWR Dump'!$A$2:$Y$5000,16,0)),0,(VLOOKUP(U66,'ITWR Dump'!$A$2:$Y$5000,16,0)))</f>
        <v>0</v>
      </c>
      <c r="AN66" s="11">
        <f>IF(ISERROR(VLOOKUP(U66,'ITWR Dump'!$A$2:$Y$5000,18,0)),0,(VLOOKUP(U66,'ITWR Dump'!$A$2:$Y$5000,18,0)))</f>
        <v>0</v>
      </c>
      <c r="AO66" s="11">
        <f>IF(ISERROR(VLOOKUP(U66,'ITWR Dump'!$A$2:$Y$5000,25,0)),0,(VLOOKUP('ILC Report'!U66,'ITWR Dump'!$A$2:$Y$5000,25,0)))</f>
        <v>0</v>
      </c>
      <c r="AP66" s="11">
        <f t="shared" si="33"/>
        <v>1</v>
      </c>
      <c r="AQ66" s="26">
        <f t="shared" si="34"/>
        <v>0</v>
      </c>
      <c r="AR66" s="26">
        <f t="shared" si="35"/>
        <v>0</v>
      </c>
      <c r="AS66" s="26">
        <f t="shared" si="36"/>
        <v>0</v>
      </c>
      <c r="AT66" s="26">
        <f t="shared" si="37"/>
        <v>0</v>
      </c>
      <c r="AU66" s="26">
        <f t="shared" si="38"/>
        <v>0</v>
      </c>
      <c r="AV66" s="26">
        <f t="shared" si="39"/>
        <v>0</v>
      </c>
      <c r="AW66" s="11" t="s">
        <v>653</v>
      </c>
      <c r="AX66" s="11" t="str">
        <f>VLOOKUP(L66,Group!$A$2:$B$1000,2,0)</f>
        <v>Maintenance</v>
      </c>
      <c r="AY66" s="11">
        <f>IF(ISERROR(VLOOKUP(U66,'ITWR Dump'!$A$2:$Y$5000,15,0)),0,(VLOOKUP('ILC Report'!U66,'ITWR Dump'!$A$2:$Y$5000,15,0)))</f>
        <v>0</v>
      </c>
      <c r="AZ66" s="11" t="str">
        <f t="shared" si="40"/>
        <v>Yes</v>
      </c>
      <c r="BA66" s="11" t="str">
        <f t="shared" si="41"/>
        <v>BKI</v>
      </c>
      <c r="BB66" s="11" t="str">
        <f t="shared" si="42"/>
        <v>MN</v>
      </c>
      <c r="BC66" s="11" t="str">
        <f t="shared" si="43"/>
        <v>No</v>
      </c>
    </row>
    <row r="67" spans="1:55" x14ac:dyDescent="0.3">
      <c r="A67" s="11" t="s">
        <v>657</v>
      </c>
      <c r="B67" s="11" t="s">
        <v>1799</v>
      </c>
      <c r="C67" s="11" t="s">
        <v>552</v>
      </c>
      <c r="D67" s="11" t="s">
        <v>1942</v>
      </c>
      <c r="E67" s="38" t="s">
        <v>652</v>
      </c>
      <c r="F67" s="11">
        <v>48</v>
      </c>
      <c r="G67" s="40" t="s">
        <v>2905</v>
      </c>
      <c r="H67" s="11" t="str">
        <f t="shared" ref="H67:H130" si="52">Shiftdetails($G67)</f>
        <v>Standby</v>
      </c>
      <c r="I67" s="11" t="str">
        <f t="shared" si="44"/>
        <v>INDIA</v>
      </c>
      <c r="J67" s="11" t="str">
        <f>IF(ISERROR(VLOOKUP(C67,'WI Vs ASM'!$B$2:$E$1000,4,0)),0,(VLOOKUP(C67,'WI Vs ASM'!$B$2:$E$1000,4,0)))</f>
        <v>Offshore</v>
      </c>
      <c r="K67" s="11" t="str">
        <f>IF(ISERROR(VLOOKUP(C67,'WI Vs ASM'!$B$2:$F$1000,5,0)),0,(VLOOKUP(C67,'WI Vs ASM'!$B$2:$F$1000,5,0)))</f>
        <v>01-Fixed Price</v>
      </c>
      <c r="L67" s="11" t="str">
        <f>IF(ISERROR(VLOOKUP(C67,'WI Vs ASM'!$B$2:$D$1000,3,0)),0,(VLOOKUP(C67,'WI Vs ASM'!$B$2:$D$1000,3,0)))</f>
        <v>01-Maintenance Offshore</v>
      </c>
      <c r="M67" s="11" t="str">
        <f>IF(ISERROR(VLOOKUP(C67,'WI Vs ASM'!$B$2:$I$1000,8,0)),0,(VLOOKUP(C67,'WI Vs ASM'!$B$2:$I$1000,8,0)))</f>
        <v>Rahul Soman</v>
      </c>
      <c r="N67" s="11" t="str">
        <f>IF(ISERROR(VLOOKUP(C67,'WI Vs ASM'!$B$2:$G$1000,6,0)),0,(VLOOKUP(C67,'WI Vs ASM'!$B$2:$G$1000,6,0)))</f>
        <v>Business Intelligence</v>
      </c>
      <c r="O67" s="11" t="str">
        <f>IF(ISERROR(VLOOKUP(C67,'WI Vs ASM'!$B$2:$H$1000,7,0)),0,(VLOOKUP(C67,'WI Vs ASM'!$B$2:$H$1000,7,0)))</f>
        <v>EBI</v>
      </c>
      <c r="P67" s="11" t="str">
        <f t="shared" si="45"/>
        <v>Apr-17</v>
      </c>
      <c r="Q67" s="11" t="str">
        <f t="shared" si="46"/>
        <v>Q2</v>
      </c>
      <c r="R67" s="11" t="str">
        <f>IF(ISERROR(VLOOKUP(C67,'WI Vs ASM'!$B$2:$J$1000,9,0)),0,(VLOOKUP(C67,'WI Vs ASM'!$B$2:$J$1000,9,0)))</f>
        <v>Jyothi Pai</v>
      </c>
      <c r="S67" s="11" t="str">
        <f>IF(ISERROR(VLOOKUP(C67,'WI Vs ASM'!$B$2:$K$1000,10,0)),0,(VLOOKUP(C67,'WI Vs ASM'!$B$2:$K$1000,10,0)))</f>
        <v>Kimberly Hale</v>
      </c>
      <c r="T67" s="11" t="str">
        <f>IF(ISERROR(VLOOKUP(C67,'WI Vs ASM'!$B$2:$L$1000,11,0)),0,(VLOOKUP(C67,'WI Vs ASM'!$B$2:$L$1000,11,0)))</f>
        <v>Crystal Romano</v>
      </c>
      <c r="U67" s="11" t="e">
        <f t="shared" ref="U67:U130" si="53">IF(ISERROR(MID((UPPER(D67)),(FIND("WR",(UPPER(D67)),1)),8)),MID((UPPER(D67)),(FIND("ENH",(UPPER(D67)),1)),9),MID((UPPER(D67)),(FIND("WR",(UPPER(D67)),1)),8))</f>
        <v>#VALUE!</v>
      </c>
      <c r="V67" s="11" t="str">
        <f t="shared" si="47"/>
        <v>No</v>
      </c>
      <c r="W67" s="11" t="str">
        <f t="shared" si="48"/>
        <v>Yes</v>
      </c>
      <c r="X67" s="11" t="str">
        <f t="shared" si="49"/>
        <v>No</v>
      </c>
      <c r="Y67" s="11" t="str">
        <f t="shared" si="50"/>
        <v>No</v>
      </c>
      <c r="Z67" s="11" t="str">
        <f t="shared" si="51"/>
        <v>No</v>
      </c>
      <c r="AA67" s="11" t="str">
        <f t="shared" ref="AA67:AA130" si="54">RTCdetails(AE67,AY67)</f>
        <v>No</v>
      </c>
      <c r="AB67" s="11">
        <f>IF(ISERROR(VLOOKUP(U67,'ITWR Dump'!$A$2:$Y$5000,24,0)),0,(VLOOKUP('ILC Report'!U67,'ITWR Dump'!$A$2:$Y$5000,24,0)))</f>
        <v>0</v>
      </c>
      <c r="AC67" s="11" t="str">
        <f t="shared" ref="AC67:AC130" si="55">Billable(X67,Y67,Z67,AA67,BC67)</f>
        <v>No</v>
      </c>
      <c r="AD67" s="11" t="str">
        <f t="shared" ref="AD67:AD130" si="56">IF(X67="Yes",$X$1,IF(Y67="Yes",$Y$1,IF(Z67="Yes",$Z$1,IF(AA67="Yes",$AA$1,""))))</f>
        <v/>
      </c>
      <c r="AE67" s="11">
        <f>IF(ISERROR(VLOOKUP(U67,'ITWR Dump'!$A$2:$Y$5000,13,0)),0,(VLOOKUP(U67,'ITWR Dump'!$A$2:$Y$5000,13,0)))</f>
        <v>0</v>
      </c>
      <c r="AF67" s="11">
        <f>IF(ISERROR(VLOOKUP(U67,'ITWR Dump'!$A$2:$Y$5000,11,0)),0,(VLOOKUP(U67,'ITWR Dump'!$A$2:$Y$5000,11,0)))</f>
        <v>0</v>
      </c>
      <c r="AG67" s="11">
        <f>IF(ISERROR(VLOOKUP(U67,'ITWR Dump'!$A$2:$Y$5000,2,0)),0,(VLOOKUP(U67,'ITWR Dump'!$A$2:$Y$5000,2,0)))</f>
        <v>0</v>
      </c>
      <c r="AH67" s="11">
        <f>IF(ISERROR(VLOOKUP(U67,'ITWR Dump'!$A$2:$Y$5000,14,0)),0,(VLOOKUP(U67,'ITWR Dump'!$A$2:$Y$5000,14,0)))</f>
        <v>0</v>
      </c>
      <c r="AI67" s="11" t="str">
        <f t="shared" ref="AI67:AI130" si="57">UdfCategory(H67,L67,AJ67)</f>
        <v>Standby Hours</v>
      </c>
      <c r="AJ67" s="11" t="str">
        <f t="shared" ref="AJ67:AJ130" si="58">OnOffLanded(A67,C67,J67)</f>
        <v>Offshore Subcon</v>
      </c>
      <c r="AK67" s="11" t="str">
        <f>IF(ISERROR(VLOOKUP(A67,'Team Data'!$C$2:$U$213,17,0)),0,(VLOOKUP(A67,'Team Data'!$C$2:$U$213,17,0)))</f>
        <v>PRISM</v>
      </c>
      <c r="AL67" s="11" t="str">
        <f t="shared" ref="AL67:AL130" si="59">LEFT(AW67,10)</f>
        <v>2017-04-24</v>
      </c>
      <c r="AM67" s="11">
        <f>IF(ISERROR(VLOOKUP(U67,'ITWR Dump'!$A$2:$Y$5000,16,0)),0,(VLOOKUP(U67,'ITWR Dump'!$A$2:$Y$5000,16,0)))</f>
        <v>0</v>
      </c>
      <c r="AN67" s="11">
        <f>IF(ISERROR(VLOOKUP(U67,'ITWR Dump'!$A$2:$Y$5000,18,0)),0,(VLOOKUP(U67,'ITWR Dump'!$A$2:$Y$5000,18,0)))</f>
        <v>0</v>
      </c>
      <c r="AO67" s="11">
        <f>IF(ISERROR(VLOOKUP(U67,'ITWR Dump'!$A$2:$Y$5000,25,0)),0,(VLOOKUP('ILC Report'!U67,'ITWR Dump'!$A$2:$Y$5000,25,0)))</f>
        <v>0</v>
      </c>
      <c r="AP67" s="11">
        <f t="shared" ref="AP67:AP130" si="60">IFERROR(FIND("INC0",D67,1),0)</f>
        <v>0</v>
      </c>
      <c r="AQ67" s="26">
        <f t="shared" ref="AQ67:AQ130" si="61">IFERROR(FIND("INC1",D67,1),0)</f>
        <v>0</v>
      </c>
      <c r="AR67" s="26">
        <f t="shared" ref="AR67:AR130" si="62">IFERROR(FIND("INC2",D67,1),0)</f>
        <v>0</v>
      </c>
      <c r="AS67" s="26">
        <f t="shared" ref="AS67:AS130" si="63">IFERROR(FIND("INC3",D67,1),0)</f>
        <v>0</v>
      </c>
      <c r="AT67" s="26">
        <f t="shared" ref="AT67:AT130" si="64">IFERROR(FIND("INC4",D67,1),0)</f>
        <v>0</v>
      </c>
      <c r="AU67" s="26">
        <f t="shared" ref="AU67:AU130" si="65">IFERROR(FIND("INC 0",D67,1),0)</f>
        <v>0</v>
      </c>
      <c r="AV67" s="26">
        <f t="shared" ref="AV67:AV130" si="66">IFERROR(FIND("INC 1",D67,1),0)</f>
        <v>0</v>
      </c>
      <c r="AW67" s="11" t="s">
        <v>653</v>
      </c>
      <c r="AX67" s="11" t="str">
        <f>VLOOKUP(L67,Group!$A$2:$B$1000,2,0)</f>
        <v>Maintenance</v>
      </c>
      <c r="AY67" s="11">
        <f>IF(ISERROR(VLOOKUP(U67,'ITWR Dump'!$A$2:$Y$5000,15,0)),0,(VLOOKUP('ILC Report'!U67,'ITWR Dump'!$A$2:$Y$5000,15,0)))</f>
        <v>0</v>
      </c>
      <c r="AZ67" s="11" t="str">
        <f t="shared" ref="AZ67:AZ130" si="67">Adoc(BB67,D67)</f>
        <v>No</v>
      </c>
      <c r="BA67" s="11" t="str">
        <f t="shared" ref="BA67:BA130" si="68">LEFT(C67,3)</f>
        <v>BKI</v>
      </c>
      <c r="BB67" s="11" t="str">
        <f t="shared" ref="BB67:BB130" si="69">RIGHT(C67,2)</f>
        <v>MN</v>
      </c>
      <c r="BC67" s="11" t="str">
        <f t="shared" ref="BC67:BC130" si="70">Work(AF67)</f>
        <v>No</v>
      </c>
    </row>
    <row r="68" spans="1:55" x14ac:dyDescent="0.3">
      <c r="A68" s="11" t="s">
        <v>657</v>
      </c>
      <c r="B68" s="11" t="s">
        <v>1799</v>
      </c>
      <c r="C68" s="11" t="s">
        <v>550</v>
      </c>
      <c r="D68" s="11" t="s">
        <v>1943</v>
      </c>
      <c r="E68" s="38" t="s">
        <v>652</v>
      </c>
      <c r="F68" s="11">
        <v>16</v>
      </c>
      <c r="G68" s="40" t="s">
        <v>218</v>
      </c>
      <c r="H68" s="11" t="str">
        <f t="shared" si="52"/>
        <v>Regular</v>
      </c>
      <c r="I68" s="11" t="str">
        <f t="shared" si="44"/>
        <v>INDIA</v>
      </c>
      <c r="J68" s="11" t="str">
        <f>IF(ISERROR(VLOOKUP(C68,'WI Vs ASM'!$B$2:$E$1000,4,0)),0,(VLOOKUP(C68,'WI Vs ASM'!$B$2:$E$1000,4,0)))</f>
        <v>Offshore</v>
      </c>
      <c r="K68" s="11" t="str">
        <f>IF(ISERROR(VLOOKUP(C68,'WI Vs ASM'!$B$2:$F$1000,5,0)),0,(VLOOKUP(C68,'WI Vs ASM'!$B$2:$F$1000,5,0)))</f>
        <v>02-Variable Billable</v>
      </c>
      <c r="L68" s="11" t="str">
        <f>IF(ISERROR(VLOOKUP(C68,'WI Vs ASM'!$B$2:$D$1000,3,0)),0,(VLOOKUP(C68,'WI Vs ASM'!$B$2:$D$1000,3,0)))</f>
        <v>11-Enhancement Offshore</v>
      </c>
      <c r="M68" s="11" t="str">
        <f>IF(ISERROR(VLOOKUP(C68,'WI Vs ASM'!$B$2:$I$1000,8,0)),0,(VLOOKUP(C68,'WI Vs ASM'!$B$2:$I$1000,8,0)))</f>
        <v>Prakash Varadachari</v>
      </c>
      <c r="N68" s="11" t="str">
        <f>IF(ISERROR(VLOOKUP(C68,'WI Vs ASM'!$B$2:$G$1000,6,0)),0,(VLOOKUP(C68,'WI Vs ASM'!$B$2:$G$1000,6,0)))</f>
        <v>Business Intelligence</v>
      </c>
      <c r="O68" s="11" t="str">
        <f>IF(ISERROR(VLOOKUP(C68,'WI Vs ASM'!$B$2:$H$1000,7,0)),0,(VLOOKUP(C68,'WI Vs ASM'!$B$2:$H$1000,7,0)))</f>
        <v>EBI</v>
      </c>
      <c r="P68" s="11" t="str">
        <f t="shared" si="45"/>
        <v>Apr-17</v>
      </c>
      <c r="Q68" s="11" t="str">
        <f t="shared" si="46"/>
        <v>Q2</v>
      </c>
      <c r="R68" s="11" t="str">
        <f>IF(ISERROR(VLOOKUP(C68,'WI Vs ASM'!$B$2:$J$1000,9,0)),0,(VLOOKUP(C68,'WI Vs ASM'!$B$2:$J$1000,9,0)))</f>
        <v>Chandraprabha Palaniswamy</v>
      </c>
      <c r="S68" s="11" t="str">
        <f>IF(ISERROR(VLOOKUP(C68,'WI Vs ASM'!$B$2:$K$1000,10,0)),0,(VLOOKUP(C68,'WI Vs ASM'!$B$2:$K$1000,10,0)))</f>
        <v>Kimberly Hale</v>
      </c>
      <c r="T68" s="11" t="str">
        <f>IF(ISERROR(VLOOKUP(C68,'WI Vs ASM'!$B$2:$L$1000,11,0)),0,(VLOOKUP(C68,'WI Vs ASM'!$B$2:$L$1000,11,0)))</f>
        <v>Crystal Romano</v>
      </c>
      <c r="U68" s="11" t="str">
        <f t="shared" si="53"/>
        <v>WR736076</v>
      </c>
      <c r="V68" s="11" t="str">
        <f t="shared" si="47"/>
        <v>No</v>
      </c>
      <c r="W68" s="11" t="str">
        <f t="shared" si="48"/>
        <v>Yes</v>
      </c>
      <c r="X68" s="11" t="str">
        <f t="shared" si="49"/>
        <v>No</v>
      </c>
      <c r="Y68" s="11" t="str">
        <f t="shared" si="50"/>
        <v>No</v>
      </c>
      <c r="Z68" s="11" t="str">
        <f t="shared" si="51"/>
        <v>No</v>
      </c>
      <c r="AA68" s="11" t="str">
        <f t="shared" si="54"/>
        <v>No</v>
      </c>
      <c r="AB68" s="11">
        <f>IF(ISERROR(VLOOKUP(U68,'ITWR Dump'!$A$2:$Y$5000,24,0)),0,(VLOOKUP('ILC Report'!U68,'ITWR Dump'!$A$2:$Y$5000,24,0)))</f>
        <v>0</v>
      </c>
      <c r="AC68" s="11" t="str">
        <f t="shared" si="55"/>
        <v>No</v>
      </c>
      <c r="AD68" s="11" t="str">
        <f t="shared" si="56"/>
        <v/>
      </c>
      <c r="AE68" s="11">
        <f>IF(ISERROR(VLOOKUP(U68,'ITWR Dump'!$A$2:$Y$5000,13,0)),0,(VLOOKUP(U68,'ITWR Dump'!$A$2:$Y$5000,13,0)))</f>
        <v>0</v>
      </c>
      <c r="AF68" s="11">
        <f>IF(ISERROR(VLOOKUP(U68,'ITWR Dump'!$A$2:$Y$5000,11,0)),0,(VLOOKUP(U68,'ITWR Dump'!$A$2:$Y$5000,11,0)))</f>
        <v>0</v>
      </c>
      <c r="AG68" s="11">
        <f>IF(ISERROR(VLOOKUP(U68,'ITWR Dump'!$A$2:$Y$5000,2,0)),0,(VLOOKUP(U68,'ITWR Dump'!$A$2:$Y$5000,2,0)))</f>
        <v>0</v>
      </c>
      <c r="AH68" s="11">
        <f>IF(ISERROR(VLOOKUP(U68,'ITWR Dump'!$A$2:$Y$5000,14,0)),0,(VLOOKUP(U68,'ITWR Dump'!$A$2:$Y$5000,14,0)))</f>
        <v>0</v>
      </c>
      <c r="AI68" s="11" t="str">
        <f t="shared" si="57"/>
        <v>11-Enhancement Offshore Subcon</v>
      </c>
      <c r="AJ68" s="11" t="str">
        <f t="shared" si="58"/>
        <v>Offshore Subcon</v>
      </c>
      <c r="AK68" s="11" t="str">
        <f>IF(ISERROR(VLOOKUP(A68,'Team Data'!$C$2:$U$213,17,0)),0,(VLOOKUP(A68,'Team Data'!$C$2:$U$213,17,0)))</f>
        <v>PRISM</v>
      </c>
      <c r="AL68" s="11" t="str">
        <f t="shared" si="59"/>
        <v>2017-04-24</v>
      </c>
      <c r="AM68" s="11">
        <f>IF(ISERROR(VLOOKUP(U68,'ITWR Dump'!$A$2:$Y$5000,16,0)),0,(VLOOKUP(U68,'ITWR Dump'!$A$2:$Y$5000,16,0)))</f>
        <v>0</v>
      </c>
      <c r="AN68" s="11">
        <f>IF(ISERROR(VLOOKUP(U68,'ITWR Dump'!$A$2:$Y$5000,18,0)),0,(VLOOKUP(U68,'ITWR Dump'!$A$2:$Y$5000,18,0)))</f>
        <v>0</v>
      </c>
      <c r="AO68" s="11">
        <f>IF(ISERROR(VLOOKUP(U68,'ITWR Dump'!$A$2:$Y$5000,25,0)),0,(VLOOKUP('ILC Report'!U68,'ITWR Dump'!$A$2:$Y$5000,25,0)))</f>
        <v>0</v>
      </c>
      <c r="AP68" s="11">
        <f t="shared" si="60"/>
        <v>0</v>
      </c>
      <c r="AQ68" s="26">
        <f t="shared" si="61"/>
        <v>0</v>
      </c>
      <c r="AR68" s="26">
        <f t="shared" si="62"/>
        <v>0</v>
      </c>
      <c r="AS68" s="26">
        <f t="shared" si="63"/>
        <v>0</v>
      </c>
      <c r="AT68" s="26">
        <f t="shared" si="64"/>
        <v>0</v>
      </c>
      <c r="AU68" s="26">
        <f t="shared" si="65"/>
        <v>0</v>
      </c>
      <c r="AV68" s="26">
        <f t="shared" si="66"/>
        <v>0</v>
      </c>
      <c r="AW68" s="11" t="s">
        <v>653</v>
      </c>
      <c r="AX68" s="11" t="str">
        <f>VLOOKUP(L68,Group!$A$2:$B$1000,2,0)</f>
        <v>Enhancement</v>
      </c>
      <c r="AY68" s="11">
        <f>IF(ISERROR(VLOOKUP(U68,'ITWR Dump'!$A$2:$Y$5000,15,0)),0,(VLOOKUP('ILC Report'!U68,'ITWR Dump'!$A$2:$Y$5000,15,0)))</f>
        <v>0</v>
      </c>
      <c r="AZ68" s="11" t="str">
        <f t="shared" si="67"/>
        <v>No</v>
      </c>
      <c r="BA68" s="11" t="str">
        <f t="shared" si="68"/>
        <v>BKI</v>
      </c>
      <c r="BB68" s="11" t="str">
        <f t="shared" si="69"/>
        <v>EN</v>
      </c>
      <c r="BC68" s="11" t="str">
        <f t="shared" si="70"/>
        <v>No</v>
      </c>
    </row>
    <row r="69" spans="1:55" x14ac:dyDescent="0.3">
      <c r="A69" s="11" t="s">
        <v>657</v>
      </c>
      <c r="B69" s="11" t="s">
        <v>1799</v>
      </c>
      <c r="C69" s="11" t="s">
        <v>604</v>
      </c>
      <c r="D69" s="11" t="s">
        <v>1944</v>
      </c>
      <c r="E69" s="38" t="s">
        <v>2901</v>
      </c>
      <c r="F69" s="11">
        <v>7</v>
      </c>
      <c r="G69" s="40" t="s">
        <v>218</v>
      </c>
      <c r="H69" s="11" t="str">
        <f t="shared" si="52"/>
        <v>Regular</v>
      </c>
      <c r="I69" s="11" t="str">
        <f t="shared" si="44"/>
        <v>INDIA</v>
      </c>
      <c r="J69" s="11" t="str">
        <f>IF(ISERROR(VLOOKUP(C69,'WI Vs ASM'!$B$2:$E$1000,4,0)),0,(VLOOKUP(C69,'WI Vs ASM'!$B$2:$E$1000,4,0)))</f>
        <v>Offshore</v>
      </c>
      <c r="K69" s="11" t="str">
        <f>IF(ISERROR(VLOOKUP(C69,'WI Vs ASM'!$B$2:$F$1000,5,0)),0,(VLOOKUP(C69,'WI Vs ASM'!$B$2:$F$1000,5,0)))</f>
        <v>01-Fixed Price</v>
      </c>
      <c r="L69" s="11" t="str">
        <f>IF(ISERROR(VLOOKUP(C69,'WI Vs ASM'!$B$2:$D$1000,3,0)),0,(VLOOKUP(C69,'WI Vs ASM'!$B$2:$D$1000,3,0)))</f>
        <v>01-Maintenance Offshore</v>
      </c>
      <c r="M69" s="11" t="str">
        <f>IF(ISERROR(VLOOKUP(C69,'WI Vs ASM'!$B$2:$I$1000,8,0)),0,(VLOOKUP(C69,'WI Vs ASM'!$B$2:$I$1000,8,0)))</f>
        <v>Rahul Soman</v>
      </c>
      <c r="N69" s="11" t="str">
        <f>IF(ISERROR(VLOOKUP(C69,'WI Vs ASM'!$B$2:$G$1000,6,0)),0,(VLOOKUP(C69,'WI Vs ASM'!$B$2:$G$1000,6,0)))</f>
        <v>MI Application</v>
      </c>
      <c r="O69" s="11" t="str">
        <f>IF(ISERROR(VLOOKUP(C69,'WI Vs ASM'!$B$2:$H$1000,7,0)),0,(VLOOKUP(C69,'WI Vs ASM'!$B$2:$H$1000,7,0)))</f>
        <v>MI</v>
      </c>
      <c r="P69" s="11" t="str">
        <f t="shared" si="45"/>
        <v>May-17</v>
      </c>
      <c r="Q69" s="11" t="str">
        <f t="shared" si="46"/>
        <v>Q2</v>
      </c>
      <c r="R69" s="11" t="str">
        <f>IF(ISERROR(VLOOKUP(C69,'WI Vs ASM'!$B$2:$J$1000,9,0)),0,(VLOOKUP(C69,'WI Vs ASM'!$B$2:$J$1000,9,0)))</f>
        <v>Jyothi Pai</v>
      </c>
      <c r="S69" s="11" t="str">
        <f>IF(ISERROR(VLOOKUP(C69,'WI Vs ASM'!$B$2:$K$1000,10,0)),0,(VLOOKUP(C69,'WI Vs ASM'!$B$2:$K$1000,10,0)))</f>
        <v>Kimberly Hale</v>
      </c>
      <c r="T69" s="11" t="str">
        <f>IF(ISERROR(VLOOKUP(C69,'WI Vs ASM'!$B$2:$L$1000,11,0)),0,(VLOOKUP(C69,'WI Vs ASM'!$B$2:$L$1000,11,0)))</f>
        <v>Crystal Romano</v>
      </c>
      <c r="U69" s="11" t="e">
        <f t="shared" si="53"/>
        <v>#VALUE!</v>
      </c>
      <c r="V69" s="11" t="str">
        <f t="shared" si="47"/>
        <v>No</v>
      </c>
      <c r="W69" s="11" t="str">
        <f t="shared" si="48"/>
        <v>Yes</v>
      </c>
      <c r="X69" s="11" t="str">
        <f t="shared" si="49"/>
        <v>No</v>
      </c>
      <c r="Y69" s="11" t="str">
        <f t="shared" si="50"/>
        <v>No</v>
      </c>
      <c r="Z69" s="11" t="str">
        <f t="shared" si="51"/>
        <v>No</v>
      </c>
      <c r="AA69" s="11" t="str">
        <f t="shared" si="54"/>
        <v>No</v>
      </c>
      <c r="AB69" s="11">
        <f>IF(ISERROR(VLOOKUP(U69,'ITWR Dump'!$A$2:$Y$5000,24,0)),0,(VLOOKUP('ILC Report'!U69,'ITWR Dump'!$A$2:$Y$5000,24,0)))</f>
        <v>0</v>
      </c>
      <c r="AC69" s="11" t="str">
        <f t="shared" si="55"/>
        <v>No</v>
      </c>
      <c r="AD69" s="11" t="str">
        <f t="shared" si="56"/>
        <v/>
      </c>
      <c r="AE69" s="11">
        <f>IF(ISERROR(VLOOKUP(U69,'ITWR Dump'!$A$2:$Y$5000,13,0)),0,(VLOOKUP(U69,'ITWR Dump'!$A$2:$Y$5000,13,0)))</f>
        <v>0</v>
      </c>
      <c r="AF69" s="11">
        <f>IF(ISERROR(VLOOKUP(U69,'ITWR Dump'!$A$2:$Y$5000,11,0)),0,(VLOOKUP(U69,'ITWR Dump'!$A$2:$Y$5000,11,0)))</f>
        <v>0</v>
      </c>
      <c r="AG69" s="11">
        <f>IF(ISERROR(VLOOKUP(U69,'ITWR Dump'!$A$2:$Y$5000,2,0)),0,(VLOOKUP(U69,'ITWR Dump'!$A$2:$Y$5000,2,0)))</f>
        <v>0</v>
      </c>
      <c r="AH69" s="11">
        <f>IF(ISERROR(VLOOKUP(U69,'ITWR Dump'!$A$2:$Y$5000,14,0)),0,(VLOOKUP(U69,'ITWR Dump'!$A$2:$Y$5000,14,0)))</f>
        <v>0</v>
      </c>
      <c r="AI69" s="11" t="str">
        <f t="shared" si="57"/>
        <v>01-Maintenance Offshore Subcon</v>
      </c>
      <c r="AJ69" s="11" t="str">
        <f t="shared" si="58"/>
        <v>Offshore Subcon</v>
      </c>
      <c r="AK69" s="11" t="str">
        <f>IF(ISERROR(VLOOKUP(A69,'Team Data'!$C$2:$U$213,17,0)),0,(VLOOKUP(A69,'Team Data'!$C$2:$U$213,17,0)))</f>
        <v>PRISM</v>
      </c>
      <c r="AL69" s="11" t="str">
        <f t="shared" si="59"/>
        <v>2017-04-24</v>
      </c>
      <c r="AM69" s="11">
        <f>IF(ISERROR(VLOOKUP(U69,'ITWR Dump'!$A$2:$Y$5000,16,0)),0,(VLOOKUP(U69,'ITWR Dump'!$A$2:$Y$5000,16,0)))</f>
        <v>0</v>
      </c>
      <c r="AN69" s="11">
        <f>IF(ISERROR(VLOOKUP(U69,'ITWR Dump'!$A$2:$Y$5000,18,0)),0,(VLOOKUP(U69,'ITWR Dump'!$A$2:$Y$5000,18,0)))</f>
        <v>0</v>
      </c>
      <c r="AO69" s="11">
        <f>IF(ISERROR(VLOOKUP(U69,'ITWR Dump'!$A$2:$Y$5000,25,0)),0,(VLOOKUP('ILC Report'!U69,'ITWR Dump'!$A$2:$Y$5000,25,0)))</f>
        <v>0</v>
      </c>
      <c r="AP69" s="11">
        <f t="shared" si="60"/>
        <v>0</v>
      </c>
      <c r="AQ69" s="26">
        <f t="shared" si="61"/>
        <v>0</v>
      </c>
      <c r="AR69" s="26">
        <f t="shared" si="62"/>
        <v>0</v>
      </c>
      <c r="AS69" s="26">
        <f t="shared" si="63"/>
        <v>0</v>
      </c>
      <c r="AT69" s="26">
        <f t="shared" si="64"/>
        <v>0</v>
      </c>
      <c r="AU69" s="26">
        <f t="shared" si="65"/>
        <v>0</v>
      </c>
      <c r="AV69" s="26">
        <f t="shared" si="66"/>
        <v>0</v>
      </c>
      <c r="AW69" s="11" t="s">
        <v>653</v>
      </c>
      <c r="AX69" s="11" t="str">
        <f>VLOOKUP(L69,Group!$A$2:$B$1000,2,0)</f>
        <v>Maintenance</v>
      </c>
      <c r="AY69" s="11">
        <f>IF(ISERROR(VLOOKUP(U69,'ITWR Dump'!$A$2:$Y$5000,15,0)),0,(VLOOKUP('ILC Report'!U69,'ITWR Dump'!$A$2:$Y$5000,15,0)))</f>
        <v>0</v>
      </c>
      <c r="AZ69" s="11" t="str">
        <f t="shared" si="67"/>
        <v>No</v>
      </c>
      <c r="BA69" s="11" t="str">
        <f t="shared" si="68"/>
        <v>BKI</v>
      </c>
      <c r="BB69" s="11" t="str">
        <f t="shared" si="69"/>
        <v>MN</v>
      </c>
      <c r="BC69" s="11" t="str">
        <f t="shared" si="70"/>
        <v>No</v>
      </c>
    </row>
    <row r="70" spans="1:55" x14ac:dyDescent="0.3">
      <c r="A70" s="11" t="s">
        <v>657</v>
      </c>
      <c r="B70" s="11" t="s">
        <v>1799</v>
      </c>
      <c r="C70" s="11" t="s">
        <v>604</v>
      </c>
      <c r="D70" s="11" t="s">
        <v>1945</v>
      </c>
      <c r="E70" s="38" t="s">
        <v>2901</v>
      </c>
      <c r="F70" s="11">
        <v>2</v>
      </c>
      <c r="G70" s="40" t="s">
        <v>218</v>
      </c>
      <c r="H70" s="11" t="str">
        <f t="shared" si="52"/>
        <v>Regular</v>
      </c>
      <c r="I70" s="11" t="str">
        <f t="shared" si="44"/>
        <v>INDIA</v>
      </c>
      <c r="J70" s="11" t="str">
        <f>IF(ISERROR(VLOOKUP(C70,'WI Vs ASM'!$B$2:$E$1000,4,0)),0,(VLOOKUP(C70,'WI Vs ASM'!$B$2:$E$1000,4,0)))</f>
        <v>Offshore</v>
      </c>
      <c r="K70" s="11" t="str">
        <f>IF(ISERROR(VLOOKUP(C70,'WI Vs ASM'!$B$2:$F$1000,5,0)),0,(VLOOKUP(C70,'WI Vs ASM'!$B$2:$F$1000,5,0)))</f>
        <v>01-Fixed Price</v>
      </c>
      <c r="L70" s="11" t="str">
        <f>IF(ISERROR(VLOOKUP(C70,'WI Vs ASM'!$B$2:$D$1000,3,0)),0,(VLOOKUP(C70,'WI Vs ASM'!$B$2:$D$1000,3,0)))</f>
        <v>01-Maintenance Offshore</v>
      </c>
      <c r="M70" s="11" t="str">
        <f>IF(ISERROR(VLOOKUP(C70,'WI Vs ASM'!$B$2:$I$1000,8,0)),0,(VLOOKUP(C70,'WI Vs ASM'!$B$2:$I$1000,8,0)))</f>
        <v>Rahul Soman</v>
      </c>
      <c r="N70" s="11" t="str">
        <f>IF(ISERROR(VLOOKUP(C70,'WI Vs ASM'!$B$2:$G$1000,6,0)),0,(VLOOKUP(C70,'WI Vs ASM'!$B$2:$G$1000,6,0)))</f>
        <v>MI Application</v>
      </c>
      <c r="O70" s="11" t="str">
        <f>IF(ISERROR(VLOOKUP(C70,'WI Vs ASM'!$B$2:$H$1000,7,0)),0,(VLOOKUP(C70,'WI Vs ASM'!$B$2:$H$1000,7,0)))</f>
        <v>MI</v>
      </c>
      <c r="P70" s="11" t="str">
        <f t="shared" si="45"/>
        <v>May-17</v>
      </c>
      <c r="Q70" s="11" t="str">
        <f t="shared" si="46"/>
        <v>Q2</v>
      </c>
      <c r="R70" s="11" t="str">
        <f>IF(ISERROR(VLOOKUP(C70,'WI Vs ASM'!$B$2:$J$1000,9,0)),0,(VLOOKUP(C70,'WI Vs ASM'!$B$2:$J$1000,9,0)))</f>
        <v>Jyothi Pai</v>
      </c>
      <c r="S70" s="11" t="str">
        <f>IF(ISERROR(VLOOKUP(C70,'WI Vs ASM'!$B$2:$K$1000,10,0)),0,(VLOOKUP(C70,'WI Vs ASM'!$B$2:$K$1000,10,0)))</f>
        <v>Kimberly Hale</v>
      </c>
      <c r="T70" s="11" t="str">
        <f>IF(ISERROR(VLOOKUP(C70,'WI Vs ASM'!$B$2:$L$1000,11,0)),0,(VLOOKUP(C70,'WI Vs ASM'!$B$2:$L$1000,11,0)))</f>
        <v>Crystal Romano</v>
      </c>
      <c r="U70" s="11" t="e">
        <f t="shared" si="53"/>
        <v>#VALUE!</v>
      </c>
      <c r="V70" s="11" t="str">
        <f t="shared" si="47"/>
        <v>No</v>
      </c>
      <c r="W70" s="11" t="str">
        <f t="shared" si="48"/>
        <v>Yes</v>
      </c>
      <c r="X70" s="11" t="str">
        <f t="shared" si="49"/>
        <v>No</v>
      </c>
      <c r="Y70" s="11" t="str">
        <f t="shared" si="50"/>
        <v>No</v>
      </c>
      <c r="Z70" s="11" t="str">
        <f t="shared" si="51"/>
        <v>No</v>
      </c>
      <c r="AA70" s="11" t="str">
        <f t="shared" si="54"/>
        <v>No</v>
      </c>
      <c r="AB70" s="11">
        <f>IF(ISERROR(VLOOKUP(U70,'ITWR Dump'!$A$2:$Y$5000,24,0)),0,(VLOOKUP('ILC Report'!U70,'ITWR Dump'!$A$2:$Y$5000,24,0)))</f>
        <v>0</v>
      </c>
      <c r="AC70" s="11" t="str">
        <f t="shared" si="55"/>
        <v>No</v>
      </c>
      <c r="AD70" s="11" t="str">
        <f t="shared" si="56"/>
        <v/>
      </c>
      <c r="AE70" s="11">
        <f>IF(ISERROR(VLOOKUP(U70,'ITWR Dump'!$A$2:$Y$5000,13,0)),0,(VLOOKUP(U70,'ITWR Dump'!$A$2:$Y$5000,13,0)))</f>
        <v>0</v>
      </c>
      <c r="AF70" s="11">
        <f>IF(ISERROR(VLOOKUP(U70,'ITWR Dump'!$A$2:$Y$5000,11,0)),0,(VLOOKUP(U70,'ITWR Dump'!$A$2:$Y$5000,11,0)))</f>
        <v>0</v>
      </c>
      <c r="AG70" s="11">
        <f>IF(ISERROR(VLOOKUP(U70,'ITWR Dump'!$A$2:$Y$5000,2,0)),0,(VLOOKUP(U70,'ITWR Dump'!$A$2:$Y$5000,2,0)))</f>
        <v>0</v>
      </c>
      <c r="AH70" s="11">
        <f>IF(ISERROR(VLOOKUP(U70,'ITWR Dump'!$A$2:$Y$5000,14,0)),0,(VLOOKUP(U70,'ITWR Dump'!$A$2:$Y$5000,14,0)))</f>
        <v>0</v>
      </c>
      <c r="AI70" s="11" t="str">
        <f t="shared" si="57"/>
        <v>01-Maintenance Offshore Subcon</v>
      </c>
      <c r="AJ70" s="11" t="str">
        <f t="shared" si="58"/>
        <v>Offshore Subcon</v>
      </c>
      <c r="AK70" s="11" t="str">
        <f>IF(ISERROR(VLOOKUP(A70,'Team Data'!$C$2:$U$213,17,0)),0,(VLOOKUP(A70,'Team Data'!$C$2:$U$213,17,0)))</f>
        <v>PRISM</v>
      </c>
      <c r="AL70" s="11" t="str">
        <f t="shared" si="59"/>
        <v>2017-04-24</v>
      </c>
      <c r="AM70" s="11">
        <f>IF(ISERROR(VLOOKUP(U70,'ITWR Dump'!$A$2:$Y$5000,16,0)),0,(VLOOKUP(U70,'ITWR Dump'!$A$2:$Y$5000,16,0)))</f>
        <v>0</v>
      </c>
      <c r="AN70" s="11">
        <f>IF(ISERROR(VLOOKUP(U70,'ITWR Dump'!$A$2:$Y$5000,18,0)),0,(VLOOKUP(U70,'ITWR Dump'!$A$2:$Y$5000,18,0)))</f>
        <v>0</v>
      </c>
      <c r="AO70" s="11">
        <f>IF(ISERROR(VLOOKUP(U70,'ITWR Dump'!$A$2:$Y$5000,25,0)),0,(VLOOKUP('ILC Report'!U70,'ITWR Dump'!$A$2:$Y$5000,25,0)))</f>
        <v>0</v>
      </c>
      <c r="AP70" s="11">
        <f t="shared" si="60"/>
        <v>0</v>
      </c>
      <c r="AQ70" s="26">
        <f t="shared" si="61"/>
        <v>0</v>
      </c>
      <c r="AR70" s="26">
        <f t="shared" si="62"/>
        <v>0</v>
      </c>
      <c r="AS70" s="26">
        <f t="shared" si="63"/>
        <v>0</v>
      </c>
      <c r="AT70" s="26">
        <f t="shared" si="64"/>
        <v>0</v>
      </c>
      <c r="AU70" s="26">
        <f t="shared" si="65"/>
        <v>0</v>
      </c>
      <c r="AV70" s="26">
        <f t="shared" si="66"/>
        <v>0</v>
      </c>
      <c r="AW70" s="11" t="s">
        <v>653</v>
      </c>
      <c r="AX70" s="11" t="str">
        <f>VLOOKUP(L70,Group!$A$2:$B$1000,2,0)</f>
        <v>Maintenance</v>
      </c>
      <c r="AY70" s="11">
        <f>IF(ISERROR(VLOOKUP(U70,'ITWR Dump'!$A$2:$Y$5000,15,0)),0,(VLOOKUP('ILC Report'!U70,'ITWR Dump'!$A$2:$Y$5000,15,0)))</f>
        <v>0</v>
      </c>
      <c r="AZ70" s="11" t="str">
        <f t="shared" si="67"/>
        <v>Yes</v>
      </c>
      <c r="BA70" s="11" t="str">
        <f t="shared" si="68"/>
        <v>BKI</v>
      </c>
      <c r="BB70" s="11" t="str">
        <f t="shared" si="69"/>
        <v>MN</v>
      </c>
      <c r="BC70" s="11" t="str">
        <f t="shared" si="70"/>
        <v>No</v>
      </c>
    </row>
    <row r="71" spans="1:55" x14ac:dyDescent="0.3">
      <c r="A71" s="11" t="s">
        <v>657</v>
      </c>
      <c r="B71" s="11" t="s">
        <v>1799</v>
      </c>
      <c r="C71" s="11" t="s">
        <v>604</v>
      </c>
      <c r="D71" s="11" t="s">
        <v>1946</v>
      </c>
      <c r="E71" s="38" t="s">
        <v>2901</v>
      </c>
      <c r="F71" s="11">
        <v>3</v>
      </c>
      <c r="G71" s="40" t="s">
        <v>218</v>
      </c>
      <c r="H71" s="11" t="str">
        <f t="shared" si="52"/>
        <v>Regular</v>
      </c>
      <c r="I71" s="11" t="str">
        <f t="shared" si="44"/>
        <v>INDIA</v>
      </c>
      <c r="J71" s="11" t="str">
        <f>IF(ISERROR(VLOOKUP(C71,'WI Vs ASM'!$B$2:$E$1000,4,0)),0,(VLOOKUP(C71,'WI Vs ASM'!$B$2:$E$1000,4,0)))</f>
        <v>Offshore</v>
      </c>
      <c r="K71" s="11" t="str">
        <f>IF(ISERROR(VLOOKUP(C71,'WI Vs ASM'!$B$2:$F$1000,5,0)),0,(VLOOKUP(C71,'WI Vs ASM'!$B$2:$F$1000,5,0)))</f>
        <v>01-Fixed Price</v>
      </c>
      <c r="L71" s="11" t="str">
        <f>IF(ISERROR(VLOOKUP(C71,'WI Vs ASM'!$B$2:$D$1000,3,0)),0,(VLOOKUP(C71,'WI Vs ASM'!$B$2:$D$1000,3,0)))</f>
        <v>01-Maintenance Offshore</v>
      </c>
      <c r="M71" s="11" t="str">
        <f>IF(ISERROR(VLOOKUP(C71,'WI Vs ASM'!$B$2:$I$1000,8,0)),0,(VLOOKUP(C71,'WI Vs ASM'!$B$2:$I$1000,8,0)))</f>
        <v>Rahul Soman</v>
      </c>
      <c r="N71" s="11" t="str">
        <f>IF(ISERROR(VLOOKUP(C71,'WI Vs ASM'!$B$2:$G$1000,6,0)),0,(VLOOKUP(C71,'WI Vs ASM'!$B$2:$G$1000,6,0)))</f>
        <v>MI Application</v>
      </c>
      <c r="O71" s="11" t="str">
        <f>IF(ISERROR(VLOOKUP(C71,'WI Vs ASM'!$B$2:$H$1000,7,0)),0,(VLOOKUP(C71,'WI Vs ASM'!$B$2:$H$1000,7,0)))</f>
        <v>MI</v>
      </c>
      <c r="P71" s="11" t="str">
        <f t="shared" si="45"/>
        <v>May-17</v>
      </c>
      <c r="Q71" s="11" t="str">
        <f t="shared" si="46"/>
        <v>Q2</v>
      </c>
      <c r="R71" s="11" t="str">
        <f>IF(ISERROR(VLOOKUP(C71,'WI Vs ASM'!$B$2:$J$1000,9,0)),0,(VLOOKUP(C71,'WI Vs ASM'!$B$2:$J$1000,9,0)))</f>
        <v>Jyothi Pai</v>
      </c>
      <c r="S71" s="11" t="str">
        <f>IF(ISERROR(VLOOKUP(C71,'WI Vs ASM'!$B$2:$K$1000,10,0)),0,(VLOOKUP(C71,'WI Vs ASM'!$B$2:$K$1000,10,0)))</f>
        <v>Kimberly Hale</v>
      </c>
      <c r="T71" s="11" t="str">
        <f>IF(ISERROR(VLOOKUP(C71,'WI Vs ASM'!$B$2:$L$1000,11,0)),0,(VLOOKUP(C71,'WI Vs ASM'!$B$2:$L$1000,11,0)))</f>
        <v>Crystal Romano</v>
      </c>
      <c r="U71" s="11" t="e">
        <f t="shared" si="53"/>
        <v>#VALUE!</v>
      </c>
      <c r="V71" s="11" t="str">
        <f t="shared" si="47"/>
        <v>No</v>
      </c>
      <c r="W71" s="11" t="str">
        <f t="shared" si="48"/>
        <v>Yes</v>
      </c>
      <c r="X71" s="11" t="str">
        <f t="shared" si="49"/>
        <v>No</v>
      </c>
      <c r="Y71" s="11" t="str">
        <f t="shared" si="50"/>
        <v>No</v>
      </c>
      <c r="Z71" s="11" t="str">
        <f t="shared" si="51"/>
        <v>No</v>
      </c>
      <c r="AA71" s="11" t="str">
        <f t="shared" si="54"/>
        <v>No</v>
      </c>
      <c r="AB71" s="11">
        <f>IF(ISERROR(VLOOKUP(U71,'ITWR Dump'!$A$2:$Y$5000,24,0)),0,(VLOOKUP('ILC Report'!U71,'ITWR Dump'!$A$2:$Y$5000,24,0)))</f>
        <v>0</v>
      </c>
      <c r="AC71" s="11" t="str">
        <f t="shared" si="55"/>
        <v>No</v>
      </c>
      <c r="AD71" s="11" t="str">
        <f t="shared" si="56"/>
        <v/>
      </c>
      <c r="AE71" s="11">
        <f>IF(ISERROR(VLOOKUP(U71,'ITWR Dump'!$A$2:$Y$5000,13,0)),0,(VLOOKUP(U71,'ITWR Dump'!$A$2:$Y$5000,13,0)))</f>
        <v>0</v>
      </c>
      <c r="AF71" s="11">
        <f>IF(ISERROR(VLOOKUP(U71,'ITWR Dump'!$A$2:$Y$5000,11,0)),0,(VLOOKUP(U71,'ITWR Dump'!$A$2:$Y$5000,11,0)))</f>
        <v>0</v>
      </c>
      <c r="AG71" s="11">
        <f>IF(ISERROR(VLOOKUP(U71,'ITWR Dump'!$A$2:$Y$5000,2,0)),0,(VLOOKUP(U71,'ITWR Dump'!$A$2:$Y$5000,2,0)))</f>
        <v>0</v>
      </c>
      <c r="AH71" s="11">
        <f>IF(ISERROR(VLOOKUP(U71,'ITWR Dump'!$A$2:$Y$5000,14,0)),0,(VLOOKUP(U71,'ITWR Dump'!$A$2:$Y$5000,14,0)))</f>
        <v>0</v>
      </c>
      <c r="AI71" s="11" t="str">
        <f t="shared" si="57"/>
        <v>01-Maintenance Offshore Subcon</v>
      </c>
      <c r="AJ71" s="11" t="str">
        <f t="shared" si="58"/>
        <v>Offshore Subcon</v>
      </c>
      <c r="AK71" s="11" t="str">
        <f>IF(ISERROR(VLOOKUP(A71,'Team Data'!$C$2:$U$213,17,0)),0,(VLOOKUP(A71,'Team Data'!$C$2:$U$213,17,0)))</f>
        <v>PRISM</v>
      </c>
      <c r="AL71" s="11" t="str">
        <f t="shared" si="59"/>
        <v>2017-04-24</v>
      </c>
      <c r="AM71" s="11">
        <f>IF(ISERROR(VLOOKUP(U71,'ITWR Dump'!$A$2:$Y$5000,16,0)),0,(VLOOKUP(U71,'ITWR Dump'!$A$2:$Y$5000,16,0)))</f>
        <v>0</v>
      </c>
      <c r="AN71" s="11">
        <f>IF(ISERROR(VLOOKUP(U71,'ITWR Dump'!$A$2:$Y$5000,18,0)),0,(VLOOKUP(U71,'ITWR Dump'!$A$2:$Y$5000,18,0)))</f>
        <v>0</v>
      </c>
      <c r="AO71" s="11">
        <f>IF(ISERROR(VLOOKUP(U71,'ITWR Dump'!$A$2:$Y$5000,25,0)),0,(VLOOKUP('ILC Report'!U71,'ITWR Dump'!$A$2:$Y$5000,25,0)))</f>
        <v>0</v>
      </c>
      <c r="AP71" s="11">
        <f t="shared" si="60"/>
        <v>0</v>
      </c>
      <c r="AQ71" s="26">
        <f t="shared" si="61"/>
        <v>0</v>
      </c>
      <c r="AR71" s="26">
        <f t="shared" si="62"/>
        <v>0</v>
      </c>
      <c r="AS71" s="26">
        <f t="shared" si="63"/>
        <v>0</v>
      </c>
      <c r="AT71" s="26">
        <f t="shared" si="64"/>
        <v>0</v>
      </c>
      <c r="AU71" s="26">
        <f t="shared" si="65"/>
        <v>0</v>
      </c>
      <c r="AV71" s="26">
        <f t="shared" si="66"/>
        <v>0</v>
      </c>
      <c r="AW71" s="11" t="s">
        <v>653</v>
      </c>
      <c r="AX71" s="11" t="str">
        <f>VLOOKUP(L71,Group!$A$2:$B$1000,2,0)</f>
        <v>Maintenance</v>
      </c>
      <c r="AY71" s="11">
        <f>IF(ISERROR(VLOOKUP(U71,'ITWR Dump'!$A$2:$Y$5000,15,0)),0,(VLOOKUP('ILC Report'!U71,'ITWR Dump'!$A$2:$Y$5000,15,0)))</f>
        <v>0</v>
      </c>
      <c r="AZ71" s="11" t="str">
        <f t="shared" si="67"/>
        <v>No</v>
      </c>
      <c r="BA71" s="11" t="str">
        <f t="shared" si="68"/>
        <v>BKI</v>
      </c>
      <c r="BB71" s="11" t="str">
        <f t="shared" si="69"/>
        <v>MN</v>
      </c>
      <c r="BC71" s="11" t="str">
        <f t="shared" si="70"/>
        <v>No</v>
      </c>
    </row>
    <row r="72" spans="1:55" x14ac:dyDescent="0.3">
      <c r="A72" s="11" t="s">
        <v>657</v>
      </c>
      <c r="B72" s="11" t="s">
        <v>1799</v>
      </c>
      <c r="C72" s="11" t="s">
        <v>604</v>
      </c>
      <c r="D72" s="11" t="s">
        <v>1934</v>
      </c>
      <c r="E72" s="38" t="s">
        <v>2901</v>
      </c>
      <c r="F72" s="11">
        <v>1</v>
      </c>
      <c r="G72" s="40" t="s">
        <v>218</v>
      </c>
      <c r="H72" s="11" t="str">
        <f t="shared" si="52"/>
        <v>Regular</v>
      </c>
      <c r="I72" s="11" t="str">
        <f t="shared" si="44"/>
        <v>INDIA</v>
      </c>
      <c r="J72" s="11" t="str">
        <f>IF(ISERROR(VLOOKUP(C72,'WI Vs ASM'!$B$2:$E$1000,4,0)),0,(VLOOKUP(C72,'WI Vs ASM'!$B$2:$E$1000,4,0)))</f>
        <v>Offshore</v>
      </c>
      <c r="K72" s="11" t="str">
        <f>IF(ISERROR(VLOOKUP(C72,'WI Vs ASM'!$B$2:$F$1000,5,0)),0,(VLOOKUP(C72,'WI Vs ASM'!$B$2:$F$1000,5,0)))</f>
        <v>01-Fixed Price</v>
      </c>
      <c r="L72" s="11" t="str">
        <f>IF(ISERROR(VLOOKUP(C72,'WI Vs ASM'!$B$2:$D$1000,3,0)),0,(VLOOKUP(C72,'WI Vs ASM'!$B$2:$D$1000,3,0)))</f>
        <v>01-Maintenance Offshore</v>
      </c>
      <c r="M72" s="11" t="str">
        <f>IF(ISERROR(VLOOKUP(C72,'WI Vs ASM'!$B$2:$I$1000,8,0)),0,(VLOOKUP(C72,'WI Vs ASM'!$B$2:$I$1000,8,0)))</f>
        <v>Rahul Soman</v>
      </c>
      <c r="N72" s="11" t="str">
        <f>IF(ISERROR(VLOOKUP(C72,'WI Vs ASM'!$B$2:$G$1000,6,0)),0,(VLOOKUP(C72,'WI Vs ASM'!$B$2:$G$1000,6,0)))</f>
        <v>MI Application</v>
      </c>
      <c r="O72" s="11" t="str">
        <f>IF(ISERROR(VLOOKUP(C72,'WI Vs ASM'!$B$2:$H$1000,7,0)),0,(VLOOKUP(C72,'WI Vs ASM'!$B$2:$H$1000,7,0)))</f>
        <v>MI</v>
      </c>
      <c r="P72" s="11" t="str">
        <f t="shared" si="45"/>
        <v>May-17</v>
      </c>
      <c r="Q72" s="11" t="str">
        <f t="shared" si="46"/>
        <v>Q2</v>
      </c>
      <c r="R72" s="11" t="str">
        <f>IF(ISERROR(VLOOKUP(C72,'WI Vs ASM'!$B$2:$J$1000,9,0)),0,(VLOOKUP(C72,'WI Vs ASM'!$B$2:$J$1000,9,0)))</f>
        <v>Jyothi Pai</v>
      </c>
      <c r="S72" s="11" t="str">
        <f>IF(ISERROR(VLOOKUP(C72,'WI Vs ASM'!$B$2:$K$1000,10,0)),0,(VLOOKUP(C72,'WI Vs ASM'!$B$2:$K$1000,10,0)))</f>
        <v>Kimberly Hale</v>
      </c>
      <c r="T72" s="11" t="str">
        <f>IF(ISERROR(VLOOKUP(C72,'WI Vs ASM'!$B$2:$L$1000,11,0)),0,(VLOOKUP(C72,'WI Vs ASM'!$B$2:$L$1000,11,0)))</f>
        <v>Crystal Romano</v>
      </c>
      <c r="U72" s="11" t="e">
        <f t="shared" si="53"/>
        <v>#VALUE!</v>
      </c>
      <c r="V72" s="11" t="str">
        <f t="shared" si="47"/>
        <v>No</v>
      </c>
      <c r="W72" s="11" t="str">
        <f t="shared" si="48"/>
        <v>Yes</v>
      </c>
      <c r="X72" s="11" t="str">
        <f t="shared" si="49"/>
        <v>No</v>
      </c>
      <c r="Y72" s="11" t="str">
        <f t="shared" si="50"/>
        <v>No</v>
      </c>
      <c r="Z72" s="11" t="str">
        <f t="shared" si="51"/>
        <v>No</v>
      </c>
      <c r="AA72" s="11" t="str">
        <f t="shared" si="54"/>
        <v>No</v>
      </c>
      <c r="AB72" s="11">
        <f>IF(ISERROR(VLOOKUP(U72,'ITWR Dump'!$A$2:$Y$5000,24,0)),0,(VLOOKUP('ILC Report'!U72,'ITWR Dump'!$A$2:$Y$5000,24,0)))</f>
        <v>0</v>
      </c>
      <c r="AC72" s="11" t="str">
        <f t="shared" si="55"/>
        <v>No</v>
      </c>
      <c r="AD72" s="11" t="str">
        <f t="shared" si="56"/>
        <v/>
      </c>
      <c r="AE72" s="11">
        <f>IF(ISERROR(VLOOKUP(U72,'ITWR Dump'!$A$2:$Y$5000,13,0)),0,(VLOOKUP(U72,'ITWR Dump'!$A$2:$Y$5000,13,0)))</f>
        <v>0</v>
      </c>
      <c r="AF72" s="11">
        <f>IF(ISERROR(VLOOKUP(U72,'ITWR Dump'!$A$2:$Y$5000,11,0)),0,(VLOOKUP(U72,'ITWR Dump'!$A$2:$Y$5000,11,0)))</f>
        <v>0</v>
      </c>
      <c r="AG72" s="11">
        <f>IF(ISERROR(VLOOKUP(U72,'ITWR Dump'!$A$2:$Y$5000,2,0)),0,(VLOOKUP(U72,'ITWR Dump'!$A$2:$Y$5000,2,0)))</f>
        <v>0</v>
      </c>
      <c r="AH72" s="11">
        <f>IF(ISERROR(VLOOKUP(U72,'ITWR Dump'!$A$2:$Y$5000,14,0)),0,(VLOOKUP(U72,'ITWR Dump'!$A$2:$Y$5000,14,0)))</f>
        <v>0</v>
      </c>
      <c r="AI72" s="11" t="str">
        <f t="shared" si="57"/>
        <v>01-Maintenance Offshore Subcon</v>
      </c>
      <c r="AJ72" s="11" t="str">
        <f t="shared" si="58"/>
        <v>Offshore Subcon</v>
      </c>
      <c r="AK72" s="11" t="str">
        <f>IF(ISERROR(VLOOKUP(A72,'Team Data'!$C$2:$U$213,17,0)),0,(VLOOKUP(A72,'Team Data'!$C$2:$U$213,17,0)))</f>
        <v>PRISM</v>
      </c>
      <c r="AL72" s="11" t="str">
        <f t="shared" si="59"/>
        <v>2017-04-24</v>
      </c>
      <c r="AM72" s="11">
        <f>IF(ISERROR(VLOOKUP(U72,'ITWR Dump'!$A$2:$Y$5000,16,0)),0,(VLOOKUP(U72,'ITWR Dump'!$A$2:$Y$5000,16,0)))</f>
        <v>0</v>
      </c>
      <c r="AN72" s="11">
        <f>IF(ISERROR(VLOOKUP(U72,'ITWR Dump'!$A$2:$Y$5000,18,0)),0,(VLOOKUP(U72,'ITWR Dump'!$A$2:$Y$5000,18,0)))</f>
        <v>0</v>
      </c>
      <c r="AO72" s="11">
        <f>IF(ISERROR(VLOOKUP(U72,'ITWR Dump'!$A$2:$Y$5000,25,0)),0,(VLOOKUP('ILC Report'!U72,'ITWR Dump'!$A$2:$Y$5000,25,0)))</f>
        <v>0</v>
      </c>
      <c r="AP72" s="11">
        <f t="shared" si="60"/>
        <v>0</v>
      </c>
      <c r="AQ72" s="26">
        <f t="shared" si="61"/>
        <v>0</v>
      </c>
      <c r="AR72" s="26">
        <f t="shared" si="62"/>
        <v>0</v>
      </c>
      <c r="AS72" s="26">
        <f t="shared" si="63"/>
        <v>0</v>
      </c>
      <c r="AT72" s="26">
        <f t="shared" si="64"/>
        <v>0</v>
      </c>
      <c r="AU72" s="26">
        <f t="shared" si="65"/>
        <v>0</v>
      </c>
      <c r="AV72" s="26">
        <f t="shared" si="66"/>
        <v>0</v>
      </c>
      <c r="AW72" s="11" t="s">
        <v>653</v>
      </c>
      <c r="AX72" s="11" t="str">
        <f>VLOOKUP(L72,Group!$A$2:$B$1000,2,0)</f>
        <v>Maintenance</v>
      </c>
      <c r="AY72" s="11">
        <f>IF(ISERROR(VLOOKUP(U72,'ITWR Dump'!$A$2:$Y$5000,15,0)),0,(VLOOKUP('ILC Report'!U72,'ITWR Dump'!$A$2:$Y$5000,15,0)))</f>
        <v>0</v>
      </c>
      <c r="AZ72" s="11" t="str">
        <f t="shared" si="67"/>
        <v>No</v>
      </c>
      <c r="BA72" s="11" t="str">
        <f t="shared" si="68"/>
        <v>BKI</v>
      </c>
      <c r="BB72" s="11" t="str">
        <f t="shared" si="69"/>
        <v>MN</v>
      </c>
      <c r="BC72" s="11" t="str">
        <f t="shared" si="70"/>
        <v>No</v>
      </c>
    </row>
    <row r="73" spans="1:55" x14ac:dyDescent="0.3">
      <c r="A73" s="11" t="s">
        <v>657</v>
      </c>
      <c r="B73" s="11" t="s">
        <v>1799</v>
      </c>
      <c r="C73" s="11" t="s">
        <v>604</v>
      </c>
      <c r="D73" s="11" t="s">
        <v>1947</v>
      </c>
      <c r="E73" s="38" t="s">
        <v>2901</v>
      </c>
      <c r="F73" s="11">
        <v>5</v>
      </c>
      <c r="G73" s="40" t="s">
        <v>218</v>
      </c>
      <c r="H73" s="11" t="str">
        <f t="shared" si="52"/>
        <v>Regular</v>
      </c>
      <c r="I73" s="11" t="str">
        <f t="shared" si="44"/>
        <v>INDIA</v>
      </c>
      <c r="J73" s="11" t="str">
        <f>IF(ISERROR(VLOOKUP(C73,'WI Vs ASM'!$B$2:$E$1000,4,0)),0,(VLOOKUP(C73,'WI Vs ASM'!$B$2:$E$1000,4,0)))</f>
        <v>Offshore</v>
      </c>
      <c r="K73" s="11" t="str">
        <f>IF(ISERROR(VLOOKUP(C73,'WI Vs ASM'!$B$2:$F$1000,5,0)),0,(VLOOKUP(C73,'WI Vs ASM'!$B$2:$F$1000,5,0)))</f>
        <v>01-Fixed Price</v>
      </c>
      <c r="L73" s="11" t="str">
        <f>IF(ISERROR(VLOOKUP(C73,'WI Vs ASM'!$B$2:$D$1000,3,0)),0,(VLOOKUP(C73,'WI Vs ASM'!$B$2:$D$1000,3,0)))</f>
        <v>01-Maintenance Offshore</v>
      </c>
      <c r="M73" s="11" t="str">
        <f>IF(ISERROR(VLOOKUP(C73,'WI Vs ASM'!$B$2:$I$1000,8,0)),0,(VLOOKUP(C73,'WI Vs ASM'!$B$2:$I$1000,8,0)))</f>
        <v>Rahul Soman</v>
      </c>
      <c r="N73" s="11" t="str">
        <f>IF(ISERROR(VLOOKUP(C73,'WI Vs ASM'!$B$2:$G$1000,6,0)),0,(VLOOKUP(C73,'WI Vs ASM'!$B$2:$G$1000,6,0)))</f>
        <v>MI Application</v>
      </c>
      <c r="O73" s="11" t="str">
        <f>IF(ISERROR(VLOOKUP(C73,'WI Vs ASM'!$B$2:$H$1000,7,0)),0,(VLOOKUP(C73,'WI Vs ASM'!$B$2:$H$1000,7,0)))</f>
        <v>MI</v>
      </c>
      <c r="P73" s="11" t="str">
        <f t="shared" si="45"/>
        <v>May-17</v>
      </c>
      <c r="Q73" s="11" t="str">
        <f t="shared" si="46"/>
        <v>Q2</v>
      </c>
      <c r="R73" s="11" t="str">
        <f>IF(ISERROR(VLOOKUP(C73,'WI Vs ASM'!$B$2:$J$1000,9,0)),0,(VLOOKUP(C73,'WI Vs ASM'!$B$2:$J$1000,9,0)))</f>
        <v>Jyothi Pai</v>
      </c>
      <c r="S73" s="11" t="str">
        <f>IF(ISERROR(VLOOKUP(C73,'WI Vs ASM'!$B$2:$K$1000,10,0)),0,(VLOOKUP(C73,'WI Vs ASM'!$B$2:$K$1000,10,0)))</f>
        <v>Kimberly Hale</v>
      </c>
      <c r="T73" s="11" t="str">
        <f>IF(ISERROR(VLOOKUP(C73,'WI Vs ASM'!$B$2:$L$1000,11,0)),0,(VLOOKUP(C73,'WI Vs ASM'!$B$2:$L$1000,11,0)))</f>
        <v>Crystal Romano</v>
      </c>
      <c r="U73" s="11" t="e">
        <f t="shared" si="53"/>
        <v>#VALUE!</v>
      </c>
      <c r="V73" s="11" t="str">
        <f t="shared" si="47"/>
        <v>No</v>
      </c>
      <c r="W73" s="11" t="str">
        <f t="shared" si="48"/>
        <v>Yes</v>
      </c>
      <c r="X73" s="11" t="str">
        <f t="shared" si="49"/>
        <v>No</v>
      </c>
      <c r="Y73" s="11" t="str">
        <f t="shared" si="50"/>
        <v>No</v>
      </c>
      <c r="Z73" s="11" t="str">
        <f t="shared" si="51"/>
        <v>No</v>
      </c>
      <c r="AA73" s="11" t="str">
        <f t="shared" si="54"/>
        <v>No</v>
      </c>
      <c r="AB73" s="11">
        <f>IF(ISERROR(VLOOKUP(U73,'ITWR Dump'!$A$2:$Y$5000,24,0)),0,(VLOOKUP('ILC Report'!U73,'ITWR Dump'!$A$2:$Y$5000,24,0)))</f>
        <v>0</v>
      </c>
      <c r="AC73" s="11" t="str">
        <f t="shared" si="55"/>
        <v>No</v>
      </c>
      <c r="AD73" s="11" t="str">
        <f t="shared" si="56"/>
        <v/>
      </c>
      <c r="AE73" s="11">
        <f>IF(ISERROR(VLOOKUP(U73,'ITWR Dump'!$A$2:$Y$5000,13,0)),0,(VLOOKUP(U73,'ITWR Dump'!$A$2:$Y$5000,13,0)))</f>
        <v>0</v>
      </c>
      <c r="AF73" s="11">
        <f>IF(ISERROR(VLOOKUP(U73,'ITWR Dump'!$A$2:$Y$5000,11,0)),0,(VLOOKUP(U73,'ITWR Dump'!$A$2:$Y$5000,11,0)))</f>
        <v>0</v>
      </c>
      <c r="AG73" s="11">
        <f>IF(ISERROR(VLOOKUP(U73,'ITWR Dump'!$A$2:$Y$5000,2,0)),0,(VLOOKUP(U73,'ITWR Dump'!$A$2:$Y$5000,2,0)))</f>
        <v>0</v>
      </c>
      <c r="AH73" s="11">
        <f>IF(ISERROR(VLOOKUP(U73,'ITWR Dump'!$A$2:$Y$5000,14,0)),0,(VLOOKUP(U73,'ITWR Dump'!$A$2:$Y$5000,14,0)))</f>
        <v>0</v>
      </c>
      <c r="AI73" s="11" t="str">
        <f t="shared" si="57"/>
        <v>01-Maintenance Offshore Subcon</v>
      </c>
      <c r="AJ73" s="11" t="str">
        <f t="shared" si="58"/>
        <v>Offshore Subcon</v>
      </c>
      <c r="AK73" s="11" t="str">
        <f>IF(ISERROR(VLOOKUP(A73,'Team Data'!$C$2:$U$213,17,0)),0,(VLOOKUP(A73,'Team Data'!$C$2:$U$213,17,0)))</f>
        <v>PRISM</v>
      </c>
      <c r="AL73" s="11" t="str">
        <f t="shared" si="59"/>
        <v>2017-04-24</v>
      </c>
      <c r="AM73" s="11">
        <f>IF(ISERROR(VLOOKUP(U73,'ITWR Dump'!$A$2:$Y$5000,16,0)),0,(VLOOKUP(U73,'ITWR Dump'!$A$2:$Y$5000,16,0)))</f>
        <v>0</v>
      </c>
      <c r="AN73" s="11">
        <f>IF(ISERROR(VLOOKUP(U73,'ITWR Dump'!$A$2:$Y$5000,18,0)),0,(VLOOKUP(U73,'ITWR Dump'!$A$2:$Y$5000,18,0)))</f>
        <v>0</v>
      </c>
      <c r="AO73" s="11">
        <f>IF(ISERROR(VLOOKUP(U73,'ITWR Dump'!$A$2:$Y$5000,25,0)),0,(VLOOKUP('ILC Report'!U73,'ITWR Dump'!$A$2:$Y$5000,25,0)))</f>
        <v>0</v>
      </c>
      <c r="AP73" s="11">
        <f t="shared" si="60"/>
        <v>0</v>
      </c>
      <c r="AQ73" s="26">
        <f t="shared" si="61"/>
        <v>0</v>
      </c>
      <c r="AR73" s="26">
        <f t="shared" si="62"/>
        <v>0</v>
      </c>
      <c r="AS73" s="26">
        <f t="shared" si="63"/>
        <v>0</v>
      </c>
      <c r="AT73" s="26">
        <f t="shared" si="64"/>
        <v>0</v>
      </c>
      <c r="AU73" s="26">
        <f t="shared" si="65"/>
        <v>0</v>
      </c>
      <c r="AV73" s="26">
        <f t="shared" si="66"/>
        <v>0</v>
      </c>
      <c r="AW73" s="11" t="s">
        <v>653</v>
      </c>
      <c r="AX73" s="11" t="str">
        <f>VLOOKUP(L73,Group!$A$2:$B$1000,2,0)</f>
        <v>Maintenance</v>
      </c>
      <c r="AY73" s="11">
        <f>IF(ISERROR(VLOOKUP(U73,'ITWR Dump'!$A$2:$Y$5000,15,0)),0,(VLOOKUP('ILC Report'!U73,'ITWR Dump'!$A$2:$Y$5000,15,0)))</f>
        <v>0</v>
      </c>
      <c r="AZ73" s="11" t="str">
        <f t="shared" si="67"/>
        <v>No</v>
      </c>
      <c r="BA73" s="11" t="str">
        <f t="shared" si="68"/>
        <v>BKI</v>
      </c>
      <c r="BB73" s="11" t="str">
        <f t="shared" si="69"/>
        <v>MN</v>
      </c>
      <c r="BC73" s="11" t="str">
        <f t="shared" si="70"/>
        <v>No</v>
      </c>
    </row>
    <row r="74" spans="1:55" x14ac:dyDescent="0.3">
      <c r="A74" s="11" t="s">
        <v>657</v>
      </c>
      <c r="B74" s="11" t="s">
        <v>1799</v>
      </c>
      <c r="C74" s="11" t="s">
        <v>604</v>
      </c>
      <c r="D74" s="11" t="s">
        <v>1936</v>
      </c>
      <c r="E74" s="38" t="s">
        <v>2901</v>
      </c>
      <c r="F74" s="11">
        <v>5</v>
      </c>
      <c r="G74" s="40" t="s">
        <v>218</v>
      </c>
      <c r="H74" s="11" t="str">
        <f t="shared" si="52"/>
        <v>Regular</v>
      </c>
      <c r="I74" s="11" t="str">
        <f t="shared" si="44"/>
        <v>INDIA</v>
      </c>
      <c r="J74" s="11" t="str">
        <f>IF(ISERROR(VLOOKUP(C74,'WI Vs ASM'!$B$2:$E$1000,4,0)),0,(VLOOKUP(C74,'WI Vs ASM'!$B$2:$E$1000,4,0)))</f>
        <v>Offshore</v>
      </c>
      <c r="K74" s="11" t="str">
        <f>IF(ISERROR(VLOOKUP(C74,'WI Vs ASM'!$B$2:$F$1000,5,0)),0,(VLOOKUP(C74,'WI Vs ASM'!$B$2:$F$1000,5,0)))</f>
        <v>01-Fixed Price</v>
      </c>
      <c r="L74" s="11" t="str">
        <f>IF(ISERROR(VLOOKUP(C74,'WI Vs ASM'!$B$2:$D$1000,3,0)),0,(VLOOKUP(C74,'WI Vs ASM'!$B$2:$D$1000,3,0)))</f>
        <v>01-Maintenance Offshore</v>
      </c>
      <c r="M74" s="11" t="str">
        <f>IF(ISERROR(VLOOKUP(C74,'WI Vs ASM'!$B$2:$I$1000,8,0)),0,(VLOOKUP(C74,'WI Vs ASM'!$B$2:$I$1000,8,0)))</f>
        <v>Rahul Soman</v>
      </c>
      <c r="N74" s="11" t="str">
        <f>IF(ISERROR(VLOOKUP(C74,'WI Vs ASM'!$B$2:$G$1000,6,0)),0,(VLOOKUP(C74,'WI Vs ASM'!$B$2:$G$1000,6,0)))</f>
        <v>MI Application</v>
      </c>
      <c r="O74" s="11" t="str">
        <f>IF(ISERROR(VLOOKUP(C74,'WI Vs ASM'!$B$2:$H$1000,7,0)),0,(VLOOKUP(C74,'WI Vs ASM'!$B$2:$H$1000,7,0)))</f>
        <v>MI</v>
      </c>
      <c r="P74" s="11" t="str">
        <f t="shared" si="45"/>
        <v>May-17</v>
      </c>
      <c r="Q74" s="11" t="str">
        <f t="shared" si="46"/>
        <v>Q2</v>
      </c>
      <c r="R74" s="11" t="str">
        <f>IF(ISERROR(VLOOKUP(C74,'WI Vs ASM'!$B$2:$J$1000,9,0)),0,(VLOOKUP(C74,'WI Vs ASM'!$B$2:$J$1000,9,0)))</f>
        <v>Jyothi Pai</v>
      </c>
      <c r="S74" s="11" t="str">
        <f>IF(ISERROR(VLOOKUP(C74,'WI Vs ASM'!$B$2:$K$1000,10,0)),0,(VLOOKUP(C74,'WI Vs ASM'!$B$2:$K$1000,10,0)))</f>
        <v>Kimberly Hale</v>
      </c>
      <c r="T74" s="11" t="str">
        <f>IF(ISERROR(VLOOKUP(C74,'WI Vs ASM'!$B$2:$L$1000,11,0)),0,(VLOOKUP(C74,'WI Vs ASM'!$B$2:$L$1000,11,0)))</f>
        <v>Crystal Romano</v>
      </c>
      <c r="U74" s="11" t="e">
        <f t="shared" si="53"/>
        <v>#VALUE!</v>
      </c>
      <c r="V74" s="11" t="str">
        <f t="shared" si="47"/>
        <v>No</v>
      </c>
      <c r="W74" s="11" t="str">
        <f t="shared" si="48"/>
        <v>Yes</v>
      </c>
      <c r="X74" s="11" t="str">
        <f t="shared" si="49"/>
        <v>No</v>
      </c>
      <c r="Y74" s="11" t="str">
        <f t="shared" si="50"/>
        <v>No</v>
      </c>
      <c r="Z74" s="11" t="str">
        <f t="shared" si="51"/>
        <v>No</v>
      </c>
      <c r="AA74" s="11" t="str">
        <f t="shared" si="54"/>
        <v>No</v>
      </c>
      <c r="AB74" s="11">
        <f>IF(ISERROR(VLOOKUP(U74,'ITWR Dump'!$A$2:$Y$5000,24,0)),0,(VLOOKUP('ILC Report'!U74,'ITWR Dump'!$A$2:$Y$5000,24,0)))</f>
        <v>0</v>
      </c>
      <c r="AC74" s="11" t="str">
        <f t="shared" si="55"/>
        <v>No</v>
      </c>
      <c r="AD74" s="11" t="str">
        <f t="shared" si="56"/>
        <v/>
      </c>
      <c r="AE74" s="11">
        <f>IF(ISERROR(VLOOKUP(U74,'ITWR Dump'!$A$2:$Y$5000,13,0)),0,(VLOOKUP(U74,'ITWR Dump'!$A$2:$Y$5000,13,0)))</f>
        <v>0</v>
      </c>
      <c r="AF74" s="11">
        <f>IF(ISERROR(VLOOKUP(U74,'ITWR Dump'!$A$2:$Y$5000,11,0)),0,(VLOOKUP(U74,'ITWR Dump'!$A$2:$Y$5000,11,0)))</f>
        <v>0</v>
      </c>
      <c r="AG74" s="11">
        <f>IF(ISERROR(VLOOKUP(U74,'ITWR Dump'!$A$2:$Y$5000,2,0)),0,(VLOOKUP(U74,'ITWR Dump'!$A$2:$Y$5000,2,0)))</f>
        <v>0</v>
      </c>
      <c r="AH74" s="11">
        <f>IF(ISERROR(VLOOKUP(U74,'ITWR Dump'!$A$2:$Y$5000,14,0)),0,(VLOOKUP(U74,'ITWR Dump'!$A$2:$Y$5000,14,0)))</f>
        <v>0</v>
      </c>
      <c r="AI74" s="11" t="str">
        <f t="shared" si="57"/>
        <v>01-Maintenance Offshore Subcon</v>
      </c>
      <c r="AJ74" s="11" t="str">
        <f t="shared" si="58"/>
        <v>Offshore Subcon</v>
      </c>
      <c r="AK74" s="11" t="str">
        <f>IF(ISERROR(VLOOKUP(A74,'Team Data'!$C$2:$U$213,17,0)),0,(VLOOKUP(A74,'Team Data'!$C$2:$U$213,17,0)))</f>
        <v>PRISM</v>
      </c>
      <c r="AL74" s="11" t="str">
        <f t="shared" si="59"/>
        <v>2017-04-24</v>
      </c>
      <c r="AM74" s="11">
        <f>IF(ISERROR(VLOOKUP(U74,'ITWR Dump'!$A$2:$Y$5000,16,0)),0,(VLOOKUP(U74,'ITWR Dump'!$A$2:$Y$5000,16,0)))</f>
        <v>0</v>
      </c>
      <c r="AN74" s="11">
        <f>IF(ISERROR(VLOOKUP(U74,'ITWR Dump'!$A$2:$Y$5000,18,0)),0,(VLOOKUP(U74,'ITWR Dump'!$A$2:$Y$5000,18,0)))</f>
        <v>0</v>
      </c>
      <c r="AO74" s="11">
        <f>IF(ISERROR(VLOOKUP(U74,'ITWR Dump'!$A$2:$Y$5000,25,0)),0,(VLOOKUP('ILC Report'!U74,'ITWR Dump'!$A$2:$Y$5000,25,0)))</f>
        <v>0</v>
      </c>
      <c r="AP74" s="11">
        <f t="shared" si="60"/>
        <v>0</v>
      </c>
      <c r="AQ74" s="26">
        <f t="shared" si="61"/>
        <v>0</v>
      </c>
      <c r="AR74" s="26">
        <f t="shared" si="62"/>
        <v>0</v>
      </c>
      <c r="AS74" s="26">
        <f t="shared" si="63"/>
        <v>0</v>
      </c>
      <c r="AT74" s="26">
        <f t="shared" si="64"/>
        <v>0</v>
      </c>
      <c r="AU74" s="26">
        <f t="shared" si="65"/>
        <v>0</v>
      </c>
      <c r="AV74" s="26">
        <f t="shared" si="66"/>
        <v>0</v>
      </c>
      <c r="AW74" s="11" t="s">
        <v>653</v>
      </c>
      <c r="AX74" s="11" t="str">
        <f>VLOOKUP(L74,Group!$A$2:$B$1000,2,0)</f>
        <v>Maintenance</v>
      </c>
      <c r="AY74" s="11">
        <f>IF(ISERROR(VLOOKUP(U74,'ITWR Dump'!$A$2:$Y$5000,15,0)),0,(VLOOKUP('ILC Report'!U74,'ITWR Dump'!$A$2:$Y$5000,15,0)))</f>
        <v>0</v>
      </c>
      <c r="AZ74" s="11" t="str">
        <f t="shared" si="67"/>
        <v>No</v>
      </c>
      <c r="BA74" s="11" t="str">
        <f t="shared" si="68"/>
        <v>BKI</v>
      </c>
      <c r="BB74" s="11" t="str">
        <f t="shared" si="69"/>
        <v>MN</v>
      </c>
      <c r="BC74" s="11" t="str">
        <f t="shared" si="70"/>
        <v>No</v>
      </c>
    </row>
    <row r="75" spans="1:55" x14ac:dyDescent="0.3">
      <c r="A75" s="11" t="s">
        <v>657</v>
      </c>
      <c r="B75" s="11" t="s">
        <v>1799</v>
      </c>
      <c r="C75" s="11" t="s">
        <v>617</v>
      </c>
      <c r="D75" s="11" t="s">
        <v>1948</v>
      </c>
      <c r="E75" s="38" t="s">
        <v>2901</v>
      </c>
      <c r="F75" s="11">
        <v>3</v>
      </c>
      <c r="G75" s="40" t="s">
        <v>218</v>
      </c>
      <c r="H75" s="11" t="str">
        <f t="shared" si="52"/>
        <v>Regular</v>
      </c>
      <c r="I75" s="11" t="str">
        <f t="shared" si="44"/>
        <v>INDIA</v>
      </c>
      <c r="J75" s="11" t="str">
        <f>IF(ISERROR(VLOOKUP(C75,'WI Vs ASM'!$B$2:$E$1000,4,0)),0,(VLOOKUP(C75,'WI Vs ASM'!$B$2:$E$1000,4,0)))</f>
        <v>Offshore</v>
      </c>
      <c r="K75" s="11" t="str">
        <f>IF(ISERROR(VLOOKUP(C75,'WI Vs ASM'!$B$2:$F$1000,5,0)),0,(VLOOKUP(C75,'WI Vs ASM'!$B$2:$F$1000,5,0)))</f>
        <v>01-Fixed Price</v>
      </c>
      <c r="L75" s="11" t="str">
        <f>IF(ISERROR(VLOOKUP(C75,'WI Vs ASM'!$B$2:$D$1000,3,0)),0,(VLOOKUP(C75,'WI Vs ASM'!$B$2:$D$1000,3,0)))</f>
        <v>01-Maintenance Offshore</v>
      </c>
      <c r="M75" s="11" t="str">
        <f>IF(ISERROR(VLOOKUP(C75,'WI Vs ASM'!$B$2:$I$1000,8,0)),0,(VLOOKUP(C75,'WI Vs ASM'!$B$2:$I$1000,8,0)))</f>
        <v>Rahul Soman</v>
      </c>
      <c r="N75" s="11" t="str">
        <f>IF(ISERROR(VLOOKUP(C75,'WI Vs ASM'!$B$2:$G$1000,6,0)),0,(VLOOKUP(C75,'WI Vs ASM'!$B$2:$G$1000,6,0)))</f>
        <v>Treasury</v>
      </c>
      <c r="O75" s="11" t="str">
        <f>IF(ISERROR(VLOOKUP(C75,'WI Vs ASM'!$B$2:$H$1000,7,0)),0,(VLOOKUP(C75,'WI Vs ASM'!$B$2:$H$1000,7,0)))</f>
        <v>Central Functions</v>
      </c>
      <c r="P75" s="11" t="str">
        <f t="shared" si="45"/>
        <v>May-17</v>
      </c>
      <c r="Q75" s="11" t="str">
        <f t="shared" si="46"/>
        <v>Q2</v>
      </c>
      <c r="R75" s="11" t="str">
        <f>IF(ISERROR(VLOOKUP(C75,'WI Vs ASM'!$B$2:$J$1000,9,0)),0,(VLOOKUP(C75,'WI Vs ASM'!$B$2:$J$1000,9,0)))</f>
        <v>Jyothi Pai</v>
      </c>
      <c r="S75" s="11" t="str">
        <f>IF(ISERROR(VLOOKUP(C75,'WI Vs ASM'!$B$2:$K$1000,10,0)),0,(VLOOKUP(C75,'WI Vs ASM'!$B$2:$K$1000,10,0)))</f>
        <v>Linda J. Richardson</v>
      </c>
      <c r="T75" s="11" t="str">
        <f>IF(ISERROR(VLOOKUP(C75,'WI Vs ASM'!$B$2:$L$1000,11,0)),0,(VLOOKUP(C75,'WI Vs ASM'!$B$2:$L$1000,11,0)))</f>
        <v>Crystal Romano</v>
      </c>
      <c r="U75" s="11" t="e">
        <f t="shared" si="53"/>
        <v>#VALUE!</v>
      </c>
      <c r="V75" s="11" t="str">
        <f t="shared" si="47"/>
        <v>No</v>
      </c>
      <c r="W75" s="11" t="str">
        <f t="shared" si="48"/>
        <v>Yes</v>
      </c>
      <c r="X75" s="11" t="str">
        <f t="shared" si="49"/>
        <v>No</v>
      </c>
      <c r="Y75" s="11" t="str">
        <f t="shared" si="50"/>
        <v>No</v>
      </c>
      <c r="Z75" s="11" t="str">
        <f t="shared" si="51"/>
        <v>No</v>
      </c>
      <c r="AA75" s="11" t="str">
        <f t="shared" si="54"/>
        <v>No</v>
      </c>
      <c r="AB75" s="11">
        <f>IF(ISERROR(VLOOKUP(U75,'ITWR Dump'!$A$2:$Y$5000,24,0)),0,(VLOOKUP('ILC Report'!U75,'ITWR Dump'!$A$2:$Y$5000,24,0)))</f>
        <v>0</v>
      </c>
      <c r="AC75" s="11" t="str">
        <f t="shared" si="55"/>
        <v>No</v>
      </c>
      <c r="AD75" s="11" t="str">
        <f t="shared" si="56"/>
        <v/>
      </c>
      <c r="AE75" s="11">
        <f>IF(ISERROR(VLOOKUP(U75,'ITWR Dump'!$A$2:$Y$5000,13,0)),0,(VLOOKUP(U75,'ITWR Dump'!$A$2:$Y$5000,13,0)))</f>
        <v>0</v>
      </c>
      <c r="AF75" s="11">
        <f>IF(ISERROR(VLOOKUP(U75,'ITWR Dump'!$A$2:$Y$5000,11,0)),0,(VLOOKUP(U75,'ITWR Dump'!$A$2:$Y$5000,11,0)))</f>
        <v>0</v>
      </c>
      <c r="AG75" s="11">
        <f>IF(ISERROR(VLOOKUP(U75,'ITWR Dump'!$A$2:$Y$5000,2,0)),0,(VLOOKUP(U75,'ITWR Dump'!$A$2:$Y$5000,2,0)))</f>
        <v>0</v>
      </c>
      <c r="AH75" s="11">
        <f>IF(ISERROR(VLOOKUP(U75,'ITWR Dump'!$A$2:$Y$5000,14,0)),0,(VLOOKUP(U75,'ITWR Dump'!$A$2:$Y$5000,14,0)))</f>
        <v>0</v>
      </c>
      <c r="AI75" s="11" t="str">
        <f t="shared" si="57"/>
        <v>01-Maintenance Offshore Subcon</v>
      </c>
      <c r="AJ75" s="11" t="str">
        <f t="shared" si="58"/>
        <v>Offshore Subcon</v>
      </c>
      <c r="AK75" s="11" t="str">
        <f>IF(ISERROR(VLOOKUP(A75,'Team Data'!$C$2:$U$213,17,0)),0,(VLOOKUP(A75,'Team Data'!$C$2:$U$213,17,0)))</f>
        <v>PRISM</v>
      </c>
      <c r="AL75" s="11" t="str">
        <f t="shared" si="59"/>
        <v>2017-04-24</v>
      </c>
      <c r="AM75" s="11">
        <f>IF(ISERROR(VLOOKUP(U75,'ITWR Dump'!$A$2:$Y$5000,16,0)),0,(VLOOKUP(U75,'ITWR Dump'!$A$2:$Y$5000,16,0)))</f>
        <v>0</v>
      </c>
      <c r="AN75" s="11">
        <f>IF(ISERROR(VLOOKUP(U75,'ITWR Dump'!$A$2:$Y$5000,18,0)),0,(VLOOKUP(U75,'ITWR Dump'!$A$2:$Y$5000,18,0)))</f>
        <v>0</v>
      </c>
      <c r="AO75" s="11">
        <f>IF(ISERROR(VLOOKUP(U75,'ITWR Dump'!$A$2:$Y$5000,25,0)),0,(VLOOKUP('ILC Report'!U75,'ITWR Dump'!$A$2:$Y$5000,25,0)))</f>
        <v>0</v>
      </c>
      <c r="AP75" s="11">
        <f t="shared" si="60"/>
        <v>0</v>
      </c>
      <c r="AQ75" s="26">
        <f t="shared" si="61"/>
        <v>0</v>
      </c>
      <c r="AR75" s="26">
        <f t="shared" si="62"/>
        <v>0</v>
      </c>
      <c r="AS75" s="26">
        <f t="shared" si="63"/>
        <v>0</v>
      </c>
      <c r="AT75" s="26">
        <f t="shared" si="64"/>
        <v>0</v>
      </c>
      <c r="AU75" s="26">
        <f t="shared" si="65"/>
        <v>0</v>
      </c>
      <c r="AV75" s="26">
        <f t="shared" si="66"/>
        <v>0</v>
      </c>
      <c r="AW75" s="11" t="s">
        <v>653</v>
      </c>
      <c r="AX75" s="11" t="str">
        <f>VLOOKUP(L75,Group!$A$2:$B$1000,2,0)</f>
        <v>Maintenance</v>
      </c>
      <c r="AY75" s="11">
        <f>IF(ISERROR(VLOOKUP(U75,'ITWR Dump'!$A$2:$Y$5000,15,0)),0,(VLOOKUP('ILC Report'!U75,'ITWR Dump'!$A$2:$Y$5000,15,0)))</f>
        <v>0</v>
      </c>
      <c r="AZ75" s="11" t="str">
        <f t="shared" si="67"/>
        <v>No</v>
      </c>
      <c r="BA75" s="11" t="str">
        <f t="shared" si="68"/>
        <v>BKI</v>
      </c>
      <c r="BB75" s="11" t="str">
        <f t="shared" si="69"/>
        <v>MN</v>
      </c>
      <c r="BC75" s="11" t="str">
        <f t="shared" si="70"/>
        <v>No</v>
      </c>
    </row>
    <row r="76" spans="1:55" x14ac:dyDescent="0.3">
      <c r="A76" s="11" t="s">
        <v>657</v>
      </c>
      <c r="B76" s="11" t="s">
        <v>1799</v>
      </c>
      <c r="C76" s="11" t="s">
        <v>604</v>
      </c>
      <c r="D76" s="11" t="s">
        <v>1949</v>
      </c>
      <c r="E76" s="38" t="s">
        <v>2901</v>
      </c>
      <c r="F76" s="11">
        <v>2</v>
      </c>
      <c r="G76" s="40" t="s">
        <v>218</v>
      </c>
      <c r="H76" s="11" t="str">
        <f t="shared" si="52"/>
        <v>Regular</v>
      </c>
      <c r="I76" s="11" t="str">
        <f t="shared" si="44"/>
        <v>INDIA</v>
      </c>
      <c r="J76" s="11" t="str">
        <f>IF(ISERROR(VLOOKUP(C76,'WI Vs ASM'!$B$2:$E$1000,4,0)),0,(VLOOKUP(C76,'WI Vs ASM'!$B$2:$E$1000,4,0)))</f>
        <v>Offshore</v>
      </c>
      <c r="K76" s="11" t="str">
        <f>IF(ISERROR(VLOOKUP(C76,'WI Vs ASM'!$B$2:$F$1000,5,0)),0,(VLOOKUP(C76,'WI Vs ASM'!$B$2:$F$1000,5,0)))</f>
        <v>01-Fixed Price</v>
      </c>
      <c r="L76" s="11" t="str">
        <f>IF(ISERROR(VLOOKUP(C76,'WI Vs ASM'!$B$2:$D$1000,3,0)),0,(VLOOKUP(C76,'WI Vs ASM'!$B$2:$D$1000,3,0)))</f>
        <v>01-Maintenance Offshore</v>
      </c>
      <c r="M76" s="11" t="str">
        <f>IF(ISERROR(VLOOKUP(C76,'WI Vs ASM'!$B$2:$I$1000,8,0)),0,(VLOOKUP(C76,'WI Vs ASM'!$B$2:$I$1000,8,0)))</f>
        <v>Rahul Soman</v>
      </c>
      <c r="N76" s="11" t="str">
        <f>IF(ISERROR(VLOOKUP(C76,'WI Vs ASM'!$B$2:$G$1000,6,0)),0,(VLOOKUP(C76,'WI Vs ASM'!$B$2:$G$1000,6,0)))</f>
        <v>MI Application</v>
      </c>
      <c r="O76" s="11" t="str">
        <f>IF(ISERROR(VLOOKUP(C76,'WI Vs ASM'!$B$2:$H$1000,7,0)),0,(VLOOKUP(C76,'WI Vs ASM'!$B$2:$H$1000,7,0)))</f>
        <v>MI</v>
      </c>
      <c r="P76" s="11" t="str">
        <f t="shared" si="45"/>
        <v>May-17</v>
      </c>
      <c r="Q76" s="11" t="str">
        <f t="shared" si="46"/>
        <v>Q2</v>
      </c>
      <c r="R76" s="11" t="str">
        <f>IF(ISERROR(VLOOKUP(C76,'WI Vs ASM'!$B$2:$J$1000,9,0)),0,(VLOOKUP(C76,'WI Vs ASM'!$B$2:$J$1000,9,0)))</f>
        <v>Jyothi Pai</v>
      </c>
      <c r="S76" s="11" t="str">
        <f>IF(ISERROR(VLOOKUP(C76,'WI Vs ASM'!$B$2:$K$1000,10,0)),0,(VLOOKUP(C76,'WI Vs ASM'!$B$2:$K$1000,10,0)))</f>
        <v>Kimberly Hale</v>
      </c>
      <c r="T76" s="11" t="str">
        <f>IF(ISERROR(VLOOKUP(C76,'WI Vs ASM'!$B$2:$L$1000,11,0)),0,(VLOOKUP(C76,'WI Vs ASM'!$B$2:$L$1000,11,0)))</f>
        <v>Crystal Romano</v>
      </c>
      <c r="U76" s="11" t="e">
        <f t="shared" si="53"/>
        <v>#VALUE!</v>
      </c>
      <c r="V76" s="11" t="str">
        <f t="shared" si="47"/>
        <v>Yes</v>
      </c>
      <c r="W76" s="11" t="str">
        <f t="shared" si="48"/>
        <v>No</v>
      </c>
      <c r="X76" s="11" t="str">
        <f t="shared" si="49"/>
        <v>No</v>
      </c>
      <c r="Y76" s="11" t="str">
        <f t="shared" si="50"/>
        <v>No</v>
      </c>
      <c r="Z76" s="11" t="str">
        <f t="shared" si="51"/>
        <v>No</v>
      </c>
      <c r="AA76" s="11" t="str">
        <f t="shared" si="54"/>
        <v>No</v>
      </c>
      <c r="AB76" s="11">
        <f>IF(ISERROR(VLOOKUP(U76,'ITWR Dump'!$A$2:$Y$5000,24,0)),0,(VLOOKUP('ILC Report'!U76,'ITWR Dump'!$A$2:$Y$5000,24,0)))</f>
        <v>0</v>
      </c>
      <c r="AC76" s="11" t="str">
        <f t="shared" si="55"/>
        <v>No</v>
      </c>
      <c r="AD76" s="11" t="str">
        <f t="shared" si="56"/>
        <v/>
      </c>
      <c r="AE76" s="11">
        <f>IF(ISERROR(VLOOKUP(U76,'ITWR Dump'!$A$2:$Y$5000,13,0)),0,(VLOOKUP(U76,'ITWR Dump'!$A$2:$Y$5000,13,0)))</f>
        <v>0</v>
      </c>
      <c r="AF76" s="11">
        <f>IF(ISERROR(VLOOKUP(U76,'ITWR Dump'!$A$2:$Y$5000,11,0)),0,(VLOOKUP(U76,'ITWR Dump'!$A$2:$Y$5000,11,0)))</f>
        <v>0</v>
      </c>
      <c r="AG76" s="11">
        <f>IF(ISERROR(VLOOKUP(U76,'ITWR Dump'!$A$2:$Y$5000,2,0)),0,(VLOOKUP(U76,'ITWR Dump'!$A$2:$Y$5000,2,0)))</f>
        <v>0</v>
      </c>
      <c r="AH76" s="11">
        <f>IF(ISERROR(VLOOKUP(U76,'ITWR Dump'!$A$2:$Y$5000,14,0)),0,(VLOOKUP(U76,'ITWR Dump'!$A$2:$Y$5000,14,0)))</f>
        <v>0</v>
      </c>
      <c r="AI76" s="11" t="str">
        <f t="shared" si="57"/>
        <v>01-Maintenance Offshore Subcon</v>
      </c>
      <c r="AJ76" s="11" t="str">
        <f t="shared" si="58"/>
        <v>Offshore Subcon</v>
      </c>
      <c r="AK76" s="11" t="str">
        <f>IF(ISERROR(VLOOKUP(A76,'Team Data'!$C$2:$U$213,17,0)),0,(VLOOKUP(A76,'Team Data'!$C$2:$U$213,17,0)))</f>
        <v>PRISM</v>
      </c>
      <c r="AL76" s="11" t="str">
        <f t="shared" si="59"/>
        <v>2017-04-24</v>
      </c>
      <c r="AM76" s="11">
        <f>IF(ISERROR(VLOOKUP(U76,'ITWR Dump'!$A$2:$Y$5000,16,0)),0,(VLOOKUP(U76,'ITWR Dump'!$A$2:$Y$5000,16,0)))</f>
        <v>0</v>
      </c>
      <c r="AN76" s="11">
        <f>IF(ISERROR(VLOOKUP(U76,'ITWR Dump'!$A$2:$Y$5000,18,0)),0,(VLOOKUP(U76,'ITWR Dump'!$A$2:$Y$5000,18,0)))</f>
        <v>0</v>
      </c>
      <c r="AO76" s="11">
        <f>IF(ISERROR(VLOOKUP(U76,'ITWR Dump'!$A$2:$Y$5000,25,0)),0,(VLOOKUP('ILC Report'!U76,'ITWR Dump'!$A$2:$Y$5000,25,0)))</f>
        <v>0</v>
      </c>
      <c r="AP76" s="11">
        <f t="shared" si="60"/>
        <v>1</v>
      </c>
      <c r="AQ76" s="26">
        <f t="shared" si="61"/>
        <v>0</v>
      </c>
      <c r="AR76" s="26">
        <f t="shared" si="62"/>
        <v>0</v>
      </c>
      <c r="AS76" s="26">
        <f t="shared" si="63"/>
        <v>0</v>
      </c>
      <c r="AT76" s="26">
        <f t="shared" si="64"/>
        <v>0</v>
      </c>
      <c r="AU76" s="26">
        <f t="shared" si="65"/>
        <v>0</v>
      </c>
      <c r="AV76" s="26">
        <f t="shared" si="66"/>
        <v>0</v>
      </c>
      <c r="AW76" s="11" t="s">
        <v>653</v>
      </c>
      <c r="AX76" s="11" t="str">
        <f>VLOOKUP(L76,Group!$A$2:$B$1000,2,0)</f>
        <v>Maintenance</v>
      </c>
      <c r="AY76" s="11">
        <f>IF(ISERROR(VLOOKUP(U76,'ITWR Dump'!$A$2:$Y$5000,15,0)),0,(VLOOKUP('ILC Report'!U76,'ITWR Dump'!$A$2:$Y$5000,15,0)))</f>
        <v>0</v>
      </c>
      <c r="AZ76" s="11" t="str">
        <f t="shared" si="67"/>
        <v>Yes</v>
      </c>
      <c r="BA76" s="11" t="str">
        <f t="shared" si="68"/>
        <v>BKI</v>
      </c>
      <c r="BB76" s="11" t="str">
        <f t="shared" si="69"/>
        <v>MN</v>
      </c>
      <c r="BC76" s="11" t="str">
        <f t="shared" si="70"/>
        <v>No</v>
      </c>
    </row>
    <row r="77" spans="1:55" x14ac:dyDescent="0.3">
      <c r="A77" s="11" t="s">
        <v>657</v>
      </c>
      <c r="B77" s="11" t="s">
        <v>1799</v>
      </c>
      <c r="C77" s="11" t="s">
        <v>604</v>
      </c>
      <c r="D77" s="11" t="s">
        <v>1950</v>
      </c>
      <c r="E77" s="38" t="s">
        <v>2901</v>
      </c>
      <c r="F77" s="11">
        <v>4</v>
      </c>
      <c r="G77" s="40" t="s">
        <v>218</v>
      </c>
      <c r="H77" s="11" t="str">
        <f t="shared" si="52"/>
        <v>Regular</v>
      </c>
      <c r="I77" s="11" t="str">
        <f t="shared" si="44"/>
        <v>INDIA</v>
      </c>
      <c r="J77" s="11" t="str">
        <f>IF(ISERROR(VLOOKUP(C77,'WI Vs ASM'!$B$2:$E$1000,4,0)),0,(VLOOKUP(C77,'WI Vs ASM'!$B$2:$E$1000,4,0)))</f>
        <v>Offshore</v>
      </c>
      <c r="K77" s="11" t="str">
        <f>IF(ISERROR(VLOOKUP(C77,'WI Vs ASM'!$B$2:$F$1000,5,0)),0,(VLOOKUP(C77,'WI Vs ASM'!$B$2:$F$1000,5,0)))</f>
        <v>01-Fixed Price</v>
      </c>
      <c r="L77" s="11" t="str">
        <f>IF(ISERROR(VLOOKUP(C77,'WI Vs ASM'!$B$2:$D$1000,3,0)),0,(VLOOKUP(C77,'WI Vs ASM'!$B$2:$D$1000,3,0)))</f>
        <v>01-Maintenance Offshore</v>
      </c>
      <c r="M77" s="11" t="str">
        <f>IF(ISERROR(VLOOKUP(C77,'WI Vs ASM'!$B$2:$I$1000,8,0)),0,(VLOOKUP(C77,'WI Vs ASM'!$B$2:$I$1000,8,0)))</f>
        <v>Rahul Soman</v>
      </c>
      <c r="N77" s="11" t="str">
        <f>IF(ISERROR(VLOOKUP(C77,'WI Vs ASM'!$B$2:$G$1000,6,0)),0,(VLOOKUP(C77,'WI Vs ASM'!$B$2:$G$1000,6,0)))</f>
        <v>MI Application</v>
      </c>
      <c r="O77" s="11" t="str">
        <f>IF(ISERROR(VLOOKUP(C77,'WI Vs ASM'!$B$2:$H$1000,7,0)),0,(VLOOKUP(C77,'WI Vs ASM'!$B$2:$H$1000,7,0)))</f>
        <v>MI</v>
      </c>
      <c r="P77" s="11" t="str">
        <f t="shared" si="45"/>
        <v>May-17</v>
      </c>
      <c r="Q77" s="11" t="str">
        <f t="shared" si="46"/>
        <v>Q2</v>
      </c>
      <c r="R77" s="11" t="str">
        <f>IF(ISERROR(VLOOKUP(C77,'WI Vs ASM'!$B$2:$J$1000,9,0)),0,(VLOOKUP(C77,'WI Vs ASM'!$B$2:$J$1000,9,0)))</f>
        <v>Jyothi Pai</v>
      </c>
      <c r="S77" s="11" t="str">
        <f>IF(ISERROR(VLOOKUP(C77,'WI Vs ASM'!$B$2:$K$1000,10,0)),0,(VLOOKUP(C77,'WI Vs ASM'!$B$2:$K$1000,10,0)))</f>
        <v>Kimberly Hale</v>
      </c>
      <c r="T77" s="11" t="str">
        <f>IF(ISERROR(VLOOKUP(C77,'WI Vs ASM'!$B$2:$L$1000,11,0)),0,(VLOOKUP(C77,'WI Vs ASM'!$B$2:$L$1000,11,0)))</f>
        <v>Crystal Romano</v>
      </c>
      <c r="U77" s="11" t="e">
        <f t="shared" si="53"/>
        <v>#VALUE!</v>
      </c>
      <c r="V77" s="11" t="str">
        <f t="shared" si="47"/>
        <v>Yes</v>
      </c>
      <c r="W77" s="11" t="str">
        <f t="shared" si="48"/>
        <v>No</v>
      </c>
      <c r="X77" s="11" t="str">
        <f t="shared" si="49"/>
        <v>No</v>
      </c>
      <c r="Y77" s="11" t="str">
        <f t="shared" si="50"/>
        <v>No</v>
      </c>
      <c r="Z77" s="11" t="str">
        <f t="shared" si="51"/>
        <v>No</v>
      </c>
      <c r="AA77" s="11" t="str">
        <f t="shared" si="54"/>
        <v>No</v>
      </c>
      <c r="AB77" s="11">
        <f>IF(ISERROR(VLOOKUP(U77,'ITWR Dump'!$A$2:$Y$5000,24,0)),0,(VLOOKUP('ILC Report'!U77,'ITWR Dump'!$A$2:$Y$5000,24,0)))</f>
        <v>0</v>
      </c>
      <c r="AC77" s="11" t="str">
        <f t="shared" si="55"/>
        <v>No</v>
      </c>
      <c r="AD77" s="11" t="str">
        <f t="shared" si="56"/>
        <v/>
      </c>
      <c r="AE77" s="11">
        <f>IF(ISERROR(VLOOKUP(U77,'ITWR Dump'!$A$2:$Y$5000,13,0)),0,(VLOOKUP(U77,'ITWR Dump'!$A$2:$Y$5000,13,0)))</f>
        <v>0</v>
      </c>
      <c r="AF77" s="11">
        <f>IF(ISERROR(VLOOKUP(U77,'ITWR Dump'!$A$2:$Y$5000,11,0)),0,(VLOOKUP(U77,'ITWR Dump'!$A$2:$Y$5000,11,0)))</f>
        <v>0</v>
      </c>
      <c r="AG77" s="11">
        <f>IF(ISERROR(VLOOKUP(U77,'ITWR Dump'!$A$2:$Y$5000,2,0)),0,(VLOOKUP(U77,'ITWR Dump'!$A$2:$Y$5000,2,0)))</f>
        <v>0</v>
      </c>
      <c r="AH77" s="11">
        <f>IF(ISERROR(VLOOKUP(U77,'ITWR Dump'!$A$2:$Y$5000,14,0)),0,(VLOOKUP(U77,'ITWR Dump'!$A$2:$Y$5000,14,0)))</f>
        <v>0</v>
      </c>
      <c r="AI77" s="11" t="str">
        <f t="shared" si="57"/>
        <v>01-Maintenance Offshore Subcon</v>
      </c>
      <c r="AJ77" s="11" t="str">
        <f t="shared" si="58"/>
        <v>Offshore Subcon</v>
      </c>
      <c r="AK77" s="11" t="str">
        <f>IF(ISERROR(VLOOKUP(A77,'Team Data'!$C$2:$U$213,17,0)),0,(VLOOKUP(A77,'Team Data'!$C$2:$U$213,17,0)))</f>
        <v>PRISM</v>
      </c>
      <c r="AL77" s="11" t="str">
        <f t="shared" si="59"/>
        <v>2017-04-24</v>
      </c>
      <c r="AM77" s="11">
        <f>IF(ISERROR(VLOOKUP(U77,'ITWR Dump'!$A$2:$Y$5000,16,0)),0,(VLOOKUP(U77,'ITWR Dump'!$A$2:$Y$5000,16,0)))</f>
        <v>0</v>
      </c>
      <c r="AN77" s="11">
        <f>IF(ISERROR(VLOOKUP(U77,'ITWR Dump'!$A$2:$Y$5000,18,0)),0,(VLOOKUP(U77,'ITWR Dump'!$A$2:$Y$5000,18,0)))</f>
        <v>0</v>
      </c>
      <c r="AO77" s="11">
        <f>IF(ISERROR(VLOOKUP(U77,'ITWR Dump'!$A$2:$Y$5000,25,0)),0,(VLOOKUP('ILC Report'!U77,'ITWR Dump'!$A$2:$Y$5000,25,0)))</f>
        <v>0</v>
      </c>
      <c r="AP77" s="11">
        <f t="shared" si="60"/>
        <v>1</v>
      </c>
      <c r="AQ77" s="26">
        <f t="shared" si="61"/>
        <v>0</v>
      </c>
      <c r="AR77" s="26">
        <f t="shared" si="62"/>
        <v>0</v>
      </c>
      <c r="AS77" s="26">
        <f t="shared" si="63"/>
        <v>0</v>
      </c>
      <c r="AT77" s="26">
        <f t="shared" si="64"/>
        <v>0</v>
      </c>
      <c r="AU77" s="26">
        <f t="shared" si="65"/>
        <v>0</v>
      </c>
      <c r="AV77" s="26">
        <f t="shared" si="66"/>
        <v>0</v>
      </c>
      <c r="AW77" s="11" t="s">
        <v>653</v>
      </c>
      <c r="AX77" s="11" t="str">
        <f>VLOOKUP(L77,Group!$A$2:$B$1000,2,0)</f>
        <v>Maintenance</v>
      </c>
      <c r="AY77" s="11">
        <f>IF(ISERROR(VLOOKUP(U77,'ITWR Dump'!$A$2:$Y$5000,15,0)),0,(VLOOKUP('ILC Report'!U77,'ITWR Dump'!$A$2:$Y$5000,15,0)))</f>
        <v>0</v>
      </c>
      <c r="AZ77" s="11" t="str">
        <f t="shared" si="67"/>
        <v>Yes</v>
      </c>
      <c r="BA77" s="11" t="str">
        <f t="shared" si="68"/>
        <v>BKI</v>
      </c>
      <c r="BB77" s="11" t="str">
        <f t="shared" si="69"/>
        <v>MN</v>
      </c>
      <c r="BC77" s="11" t="str">
        <f t="shared" si="70"/>
        <v>No</v>
      </c>
    </row>
    <row r="78" spans="1:55" x14ac:dyDescent="0.3">
      <c r="A78" s="11" t="s">
        <v>657</v>
      </c>
      <c r="B78" s="11" t="s">
        <v>1799</v>
      </c>
      <c r="C78" s="11" t="s">
        <v>552</v>
      </c>
      <c r="D78" s="11" t="s">
        <v>1942</v>
      </c>
      <c r="E78" s="38" t="s">
        <v>2901</v>
      </c>
      <c r="F78" s="11">
        <v>48</v>
      </c>
      <c r="G78" s="40" t="s">
        <v>2905</v>
      </c>
      <c r="H78" s="11" t="str">
        <f t="shared" si="52"/>
        <v>Standby</v>
      </c>
      <c r="I78" s="11" t="str">
        <f t="shared" si="44"/>
        <v>INDIA</v>
      </c>
      <c r="J78" s="11" t="str">
        <f>IF(ISERROR(VLOOKUP(C78,'WI Vs ASM'!$B$2:$E$1000,4,0)),0,(VLOOKUP(C78,'WI Vs ASM'!$B$2:$E$1000,4,0)))</f>
        <v>Offshore</v>
      </c>
      <c r="K78" s="11" t="str">
        <f>IF(ISERROR(VLOOKUP(C78,'WI Vs ASM'!$B$2:$F$1000,5,0)),0,(VLOOKUP(C78,'WI Vs ASM'!$B$2:$F$1000,5,0)))</f>
        <v>01-Fixed Price</v>
      </c>
      <c r="L78" s="11" t="str">
        <f>IF(ISERROR(VLOOKUP(C78,'WI Vs ASM'!$B$2:$D$1000,3,0)),0,(VLOOKUP(C78,'WI Vs ASM'!$B$2:$D$1000,3,0)))</f>
        <v>01-Maintenance Offshore</v>
      </c>
      <c r="M78" s="11" t="str">
        <f>IF(ISERROR(VLOOKUP(C78,'WI Vs ASM'!$B$2:$I$1000,8,0)),0,(VLOOKUP(C78,'WI Vs ASM'!$B$2:$I$1000,8,0)))</f>
        <v>Rahul Soman</v>
      </c>
      <c r="N78" s="11" t="str">
        <f>IF(ISERROR(VLOOKUP(C78,'WI Vs ASM'!$B$2:$G$1000,6,0)),0,(VLOOKUP(C78,'WI Vs ASM'!$B$2:$G$1000,6,0)))</f>
        <v>Business Intelligence</v>
      </c>
      <c r="O78" s="11" t="str">
        <f>IF(ISERROR(VLOOKUP(C78,'WI Vs ASM'!$B$2:$H$1000,7,0)),0,(VLOOKUP(C78,'WI Vs ASM'!$B$2:$H$1000,7,0)))</f>
        <v>EBI</v>
      </c>
      <c r="P78" s="11" t="str">
        <f t="shared" si="45"/>
        <v>May-17</v>
      </c>
      <c r="Q78" s="11" t="str">
        <f t="shared" si="46"/>
        <v>Q2</v>
      </c>
      <c r="R78" s="11" t="str">
        <f>IF(ISERROR(VLOOKUP(C78,'WI Vs ASM'!$B$2:$J$1000,9,0)),0,(VLOOKUP(C78,'WI Vs ASM'!$B$2:$J$1000,9,0)))</f>
        <v>Jyothi Pai</v>
      </c>
      <c r="S78" s="11" t="str">
        <f>IF(ISERROR(VLOOKUP(C78,'WI Vs ASM'!$B$2:$K$1000,10,0)),0,(VLOOKUP(C78,'WI Vs ASM'!$B$2:$K$1000,10,0)))</f>
        <v>Kimberly Hale</v>
      </c>
      <c r="T78" s="11" t="str">
        <f>IF(ISERROR(VLOOKUP(C78,'WI Vs ASM'!$B$2:$L$1000,11,0)),0,(VLOOKUP(C78,'WI Vs ASM'!$B$2:$L$1000,11,0)))</f>
        <v>Crystal Romano</v>
      </c>
      <c r="U78" s="11" t="e">
        <f t="shared" si="53"/>
        <v>#VALUE!</v>
      </c>
      <c r="V78" s="11" t="str">
        <f t="shared" si="47"/>
        <v>No</v>
      </c>
      <c r="W78" s="11" t="str">
        <f t="shared" si="48"/>
        <v>Yes</v>
      </c>
      <c r="X78" s="11" t="str">
        <f t="shared" si="49"/>
        <v>No</v>
      </c>
      <c r="Y78" s="11" t="str">
        <f t="shared" si="50"/>
        <v>No</v>
      </c>
      <c r="Z78" s="11" t="str">
        <f t="shared" si="51"/>
        <v>No</v>
      </c>
      <c r="AA78" s="11" t="str">
        <f t="shared" si="54"/>
        <v>No</v>
      </c>
      <c r="AB78" s="11">
        <f>IF(ISERROR(VLOOKUP(U78,'ITWR Dump'!$A$2:$Y$5000,24,0)),0,(VLOOKUP('ILC Report'!U78,'ITWR Dump'!$A$2:$Y$5000,24,0)))</f>
        <v>0</v>
      </c>
      <c r="AC78" s="11" t="str">
        <f t="shared" si="55"/>
        <v>No</v>
      </c>
      <c r="AD78" s="11" t="str">
        <f t="shared" si="56"/>
        <v/>
      </c>
      <c r="AE78" s="11">
        <f>IF(ISERROR(VLOOKUP(U78,'ITWR Dump'!$A$2:$Y$5000,13,0)),0,(VLOOKUP(U78,'ITWR Dump'!$A$2:$Y$5000,13,0)))</f>
        <v>0</v>
      </c>
      <c r="AF78" s="11">
        <f>IF(ISERROR(VLOOKUP(U78,'ITWR Dump'!$A$2:$Y$5000,11,0)),0,(VLOOKUP(U78,'ITWR Dump'!$A$2:$Y$5000,11,0)))</f>
        <v>0</v>
      </c>
      <c r="AG78" s="11">
        <f>IF(ISERROR(VLOOKUP(U78,'ITWR Dump'!$A$2:$Y$5000,2,0)),0,(VLOOKUP(U78,'ITWR Dump'!$A$2:$Y$5000,2,0)))</f>
        <v>0</v>
      </c>
      <c r="AH78" s="11">
        <f>IF(ISERROR(VLOOKUP(U78,'ITWR Dump'!$A$2:$Y$5000,14,0)),0,(VLOOKUP(U78,'ITWR Dump'!$A$2:$Y$5000,14,0)))</f>
        <v>0</v>
      </c>
      <c r="AI78" s="11" t="str">
        <f t="shared" si="57"/>
        <v>Standby Hours</v>
      </c>
      <c r="AJ78" s="11" t="str">
        <f t="shared" si="58"/>
        <v>Offshore Subcon</v>
      </c>
      <c r="AK78" s="11" t="str">
        <f>IF(ISERROR(VLOOKUP(A78,'Team Data'!$C$2:$U$213,17,0)),0,(VLOOKUP(A78,'Team Data'!$C$2:$U$213,17,0)))</f>
        <v>PRISM</v>
      </c>
      <c r="AL78" s="11" t="str">
        <f t="shared" si="59"/>
        <v>2017-04-24</v>
      </c>
      <c r="AM78" s="11">
        <f>IF(ISERROR(VLOOKUP(U78,'ITWR Dump'!$A$2:$Y$5000,16,0)),0,(VLOOKUP(U78,'ITWR Dump'!$A$2:$Y$5000,16,0)))</f>
        <v>0</v>
      </c>
      <c r="AN78" s="11">
        <f>IF(ISERROR(VLOOKUP(U78,'ITWR Dump'!$A$2:$Y$5000,18,0)),0,(VLOOKUP(U78,'ITWR Dump'!$A$2:$Y$5000,18,0)))</f>
        <v>0</v>
      </c>
      <c r="AO78" s="11">
        <f>IF(ISERROR(VLOOKUP(U78,'ITWR Dump'!$A$2:$Y$5000,25,0)),0,(VLOOKUP('ILC Report'!U78,'ITWR Dump'!$A$2:$Y$5000,25,0)))</f>
        <v>0</v>
      </c>
      <c r="AP78" s="11">
        <f t="shared" si="60"/>
        <v>0</v>
      </c>
      <c r="AQ78" s="26">
        <f t="shared" si="61"/>
        <v>0</v>
      </c>
      <c r="AR78" s="26">
        <f t="shared" si="62"/>
        <v>0</v>
      </c>
      <c r="AS78" s="26">
        <f t="shared" si="63"/>
        <v>0</v>
      </c>
      <c r="AT78" s="26">
        <f t="shared" si="64"/>
        <v>0</v>
      </c>
      <c r="AU78" s="26">
        <f t="shared" si="65"/>
        <v>0</v>
      </c>
      <c r="AV78" s="26">
        <f t="shared" si="66"/>
        <v>0</v>
      </c>
      <c r="AW78" s="11" t="s">
        <v>653</v>
      </c>
      <c r="AX78" s="11" t="str">
        <f>VLOOKUP(L78,Group!$A$2:$B$1000,2,0)</f>
        <v>Maintenance</v>
      </c>
      <c r="AY78" s="11">
        <f>IF(ISERROR(VLOOKUP(U78,'ITWR Dump'!$A$2:$Y$5000,15,0)),0,(VLOOKUP('ILC Report'!U78,'ITWR Dump'!$A$2:$Y$5000,15,0)))</f>
        <v>0</v>
      </c>
      <c r="AZ78" s="11" t="str">
        <f t="shared" si="67"/>
        <v>No</v>
      </c>
      <c r="BA78" s="11" t="str">
        <f t="shared" si="68"/>
        <v>BKI</v>
      </c>
      <c r="BB78" s="11" t="str">
        <f t="shared" si="69"/>
        <v>MN</v>
      </c>
      <c r="BC78" s="11" t="str">
        <f t="shared" si="70"/>
        <v>No</v>
      </c>
    </row>
    <row r="79" spans="1:55" x14ac:dyDescent="0.3">
      <c r="A79" s="11" t="s">
        <v>657</v>
      </c>
      <c r="B79" s="11" t="s">
        <v>1799</v>
      </c>
      <c r="C79" s="11" t="s">
        <v>604</v>
      </c>
      <c r="D79" s="11" t="s">
        <v>1944</v>
      </c>
      <c r="E79" s="38" t="s">
        <v>2902</v>
      </c>
      <c r="F79" s="11">
        <v>22</v>
      </c>
      <c r="G79" s="40" t="s">
        <v>218</v>
      </c>
      <c r="H79" s="11" t="str">
        <f t="shared" si="52"/>
        <v>Regular</v>
      </c>
      <c r="I79" s="11" t="str">
        <f t="shared" si="44"/>
        <v>INDIA</v>
      </c>
      <c r="J79" s="11" t="str">
        <f>IF(ISERROR(VLOOKUP(C79,'WI Vs ASM'!$B$2:$E$1000,4,0)),0,(VLOOKUP(C79,'WI Vs ASM'!$B$2:$E$1000,4,0)))</f>
        <v>Offshore</v>
      </c>
      <c r="K79" s="11" t="str">
        <f>IF(ISERROR(VLOOKUP(C79,'WI Vs ASM'!$B$2:$F$1000,5,0)),0,(VLOOKUP(C79,'WI Vs ASM'!$B$2:$F$1000,5,0)))</f>
        <v>01-Fixed Price</v>
      </c>
      <c r="L79" s="11" t="str">
        <f>IF(ISERROR(VLOOKUP(C79,'WI Vs ASM'!$B$2:$D$1000,3,0)),0,(VLOOKUP(C79,'WI Vs ASM'!$B$2:$D$1000,3,0)))</f>
        <v>01-Maintenance Offshore</v>
      </c>
      <c r="M79" s="11" t="str">
        <f>IF(ISERROR(VLOOKUP(C79,'WI Vs ASM'!$B$2:$I$1000,8,0)),0,(VLOOKUP(C79,'WI Vs ASM'!$B$2:$I$1000,8,0)))</f>
        <v>Rahul Soman</v>
      </c>
      <c r="N79" s="11" t="str">
        <f>IF(ISERROR(VLOOKUP(C79,'WI Vs ASM'!$B$2:$G$1000,6,0)),0,(VLOOKUP(C79,'WI Vs ASM'!$B$2:$G$1000,6,0)))</f>
        <v>MI Application</v>
      </c>
      <c r="O79" s="11" t="str">
        <f>IF(ISERROR(VLOOKUP(C79,'WI Vs ASM'!$B$2:$H$1000,7,0)),0,(VLOOKUP(C79,'WI Vs ASM'!$B$2:$H$1000,7,0)))</f>
        <v>MI</v>
      </c>
      <c r="P79" s="11" t="str">
        <f t="shared" si="45"/>
        <v>May-17</v>
      </c>
      <c r="Q79" s="11" t="str">
        <f t="shared" si="46"/>
        <v>Q2</v>
      </c>
      <c r="R79" s="11" t="str">
        <f>IF(ISERROR(VLOOKUP(C79,'WI Vs ASM'!$B$2:$J$1000,9,0)),0,(VLOOKUP(C79,'WI Vs ASM'!$B$2:$J$1000,9,0)))</f>
        <v>Jyothi Pai</v>
      </c>
      <c r="S79" s="11" t="str">
        <f>IF(ISERROR(VLOOKUP(C79,'WI Vs ASM'!$B$2:$K$1000,10,0)),0,(VLOOKUP(C79,'WI Vs ASM'!$B$2:$K$1000,10,0)))</f>
        <v>Kimberly Hale</v>
      </c>
      <c r="T79" s="11" t="str">
        <f>IF(ISERROR(VLOOKUP(C79,'WI Vs ASM'!$B$2:$L$1000,11,0)),0,(VLOOKUP(C79,'WI Vs ASM'!$B$2:$L$1000,11,0)))</f>
        <v>Crystal Romano</v>
      </c>
      <c r="U79" s="11" t="e">
        <f t="shared" si="53"/>
        <v>#VALUE!</v>
      </c>
      <c r="V79" s="11" t="str">
        <f t="shared" si="47"/>
        <v>No</v>
      </c>
      <c r="W79" s="11" t="str">
        <f t="shared" si="48"/>
        <v>Yes</v>
      </c>
      <c r="X79" s="11" t="str">
        <f t="shared" si="49"/>
        <v>No</v>
      </c>
      <c r="Y79" s="11" t="str">
        <f t="shared" si="50"/>
        <v>No</v>
      </c>
      <c r="Z79" s="11" t="str">
        <f t="shared" si="51"/>
        <v>No</v>
      </c>
      <c r="AA79" s="11" t="str">
        <f t="shared" si="54"/>
        <v>No</v>
      </c>
      <c r="AB79" s="11">
        <f>IF(ISERROR(VLOOKUP(U79,'ITWR Dump'!$A$2:$Y$5000,24,0)),0,(VLOOKUP('ILC Report'!U79,'ITWR Dump'!$A$2:$Y$5000,24,0)))</f>
        <v>0</v>
      </c>
      <c r="AC79" s="11" t="str">
        <f t="shared" si="55"/>
        <v>No</v>
      </c>
      <c r="AD79" s="11" t="str">
        <f t="shared" si="56"/>
        <v/>
      </c>
      <c r="AE79" s="11">
        <f>IF(ISERROR(VLOOKUP(U79,'ITWR Dump'!$A$2:$Y$5000,13,0)),0,(VLOOKUP(U79,'ITWR Dump'!$A$2:$Y$5000,13,0)))</f>
        <v>0</v>
      </c>
      <c r="AF79" s="11">
        <f>IF(ISERROR(VLOOKUP(U79,'ITWR Dump'!$A$2:$Y$5000,11,0)),0,(VLOOKUP(U79,'ITWR Dump'!$A$2:$Y$5000,11,0)))</f>
        <v>0</v>
      </c>
      <c r="AG79" s="11">
        <f>IF(ISERROR(VLOOKUP(U79,'ITWR Dump'!$A$2:$Y$5000,2,0)),0,(VLOOKUP(U79,'ITWR Dump'!$A$2:$Y$5000,2,0)))</f>
        <v>0</v>
      </c>
      <c r="AH79" s="11">
        <f>IF(ISERROR(VLOOKUP(U79,'ITWR Dump'!$A$2:$Y$5000,14,0)),0,(VLOOKUP(U79,'ITWR Dump'!$A$2:$Y$5000,14,0)))</f>
        <v>0</v>
      </c>
      <c r="AI79" s="11" t="str">
        <f t="shared" si="57"/>
        <v>01-Maintenance Offshore Subcon</v>
      </c>
      <c r="AJ79" s="11" t="str">
        <f t="shared" si="58"/>
        <v>Offshore Subcon</v>
      </c>
      <c r="AK79" s="11" t="str">
        <f>IF(ISERROR(VLOOKUP(A79,'Team Data'!$C$2:$U$213,17,0)),0,(VLOOKUP(A79,'Team Data'!$C$2:$U$213,17,0)))</f>
        <v>PRISM</v>
      </c>
      <c r="AL79" s="11" t="str">
        <f t="shared" si="59"/>
        <v>2017-04-24</v>
      </c>
      <c r="AM79" s="11">
        <f>IF(ISERROR(VLOOKUP(U79,'ITWR Dump'!$A$2:$Y$5000,16,0)),0,(VLOOKUP(U79,'ITWR Dump'!$A$2:$Y$5000,16,0)))</f>
        <v>0</v>
      </c>
      <c r="AN79" s="11">
        <f>IF(ISERROR(VLOOKUP(U79,'ITWR Dump'!$A$2:$Y$5000,18,0)),0,(VLOOKUP(U79,'ITWR Dump'!$A$2:$Y$5000,18,0)))</f>
        <v>0</v>
      </c>
      <c r="AO79" s="11">
        <f>IF(ISERROR(VLOOKUP(U79,'ITWR Dump'!$A$2:$Y$5000,25,0)),0,(VLOOKUP('ILC Report'!U79,'ITWR Dump'!$A$2:$Y$5000,25,0)))</f>
        <v>0</v>
      </c>
      <c r="AP79" s="11">
        <f t="shared" si="60"/>
        <v>0</v>
      </c>
      <c r="AQ79" s="26">
        <f t="shared" si="61"/>
        <v>0</v>
      </c>
      <c r="AR79" s="26">
        <f t="shared" si="62"/>
        <v>0</v>
      </c>
      <c r="AS79" s="26">
        <f t="shared" si="63"/>
        <v>0</v>
      </c>
      <c r="AT79" s="26">
        <f t="shared" si="64"/>
        <v>0</v>
      </c>
      <c r="AU79" s="26">
        <f t="shared" si="65"/>
        <v>0</v>
      </c>
      <c r="AV79" s="26">
        <f t="shared" si="66"/>
        <v>0</v>
      </c>
      <c r="AW79" s="11" t="s">
        <v>653</v>
      </c>
      <c r="AX79" s="11" t="str">
        <f>VLOOKUP(L79,Group!$A$2:$B$1000,2,0)</f>
        <v>Maintenance</v>
      </c>
      <c r="AY79" s="11">
        <f>IF(ISERROR(VLOOKUP(U79,'ITWR Dump'!$A$2:$Y$5000,15,0)),0,(VLOOKUP('ILC Report'!U79,'ITWR Dump'!$A$2:$Y$5000,15,0)))</f>
        <v>0</v>
      </c>
      <c r="AZ79" s="11" t="str">
        <f t="shared" si="67"/>
        <v>No</v>
      </c>
      <c r="BA79" s="11" t="str">
        <f t="shared" si="68"/>
        <v>BKI</v>
      </c>
      <c r="BB79" s="11" t="str">
        <f t="shared" si="69"/>
        <v>MN</v>
      </c>
      <c r="BC79" s="11" t="str">
        <f t="shared" si="70"/>
        <v>No</v>
      </c>
    </row>
    <row r="80" spans="1:55" x14ac:dyDescent="0.3">
      <c r="A80" s="11" t="s">
        <v>657</v>
      </c>
      <c r="B80" s="11" t="s">
        <v>1799</v>
      </c>
      <c r="C80" s="11" t="s">
        <v>604</v>
      </c>
      <c r="D80" s="11" t="s">
        <v>1951</v>
      </c>
      <c r="E80" s="38" t="s">
        <v>2902</v>
      </c>
      <c r="F80" s="11">
        <v>3</v>
      </c>
      <c r="G80" s="40" t="s">
        <v>218</v>
      </c>
      <c r="H80" s="11" t="str">
        <f t="shared" si="52"/>
        <v>Regular</v>
      </c>
      <c r="I80" s="11" t="str">
        <f t="shared" si="44"/>
        <v>INDIA</v>
      </c>
      <c r="J80" s="11" t="str">
        <f>IF(ISERROR(VLOOKUP(C80,'WI Vs ASM'!$B$2:$E$1000,4,0)),0,(VLOOKUP(C80,'WI Vs ASM'!$B$2:$E$1000,4,0)))</f>
        <v>Offshore</v>
      </c>
      <c r="K80" s="11" t="str">
        <f>IF(ISERROR(VLOOKUP(C80,'WI Vs ASM'!$B$2:$F$1000,5,0)),0,(VLOOKUP(C80,'WI Vs ASM'!$B$2:$F$1000,5,0)))</f>
        <v>01-Fixed Price</v>
      </c>
      <c r="L80" s="11" t="str">
        <f>IF(ISERROR(VLOOKUP(C80,'WI Vs ASM'!$B$2:$D$1000,3,0)),0,(VLOOKUP(C80,'WI Vs ASM'!$B$2:$D$1000,3,0)))</f>
        <v>01-Maintenance Offshore</v>
      </c>
      <c r="M80" s="11" t="str">
        <f>IF(ISERROR(VLOOKUP(C80,'WI Vs ASM'!$B$2:$I$1000,8,0)),0,(VLOOKUP(C80,'WI Vs ASM'!$B$2:$I$1000,8,0)))</f>
        <v>Rahul Soman</v>
      </c>
      <c r="N80" s="11" t="str">
        <f>IF(ISERROR(VLOOKUP(C80,'WI Vs ASM'!$B$2:$G$1000,6,0)),0,(VLOOKUP(C80,'WI Vs ASM'!$B$2:$G$1000,6,0)))</f>
        <v>MI Application</v>
      </c>
      <c r="O80" s="11" t="str">
        <f>IF(ISERROR(VLOOKUP(C80,'WI Vs ASM'!$B$2:$H$1000,7,0)),0,(VLOOKUP(C80,'WI Vs ASM'!$B$2:$H$1000,7,0)))</f>
        <v>MI</v>
      </c>
      <c r="P80" s="11" t="str">
        <f t="shared" si="45"/>
        <v>May-17</v>
      </c>
      <c r="Q80" s="11" t="str">
        <f t="shared" si="46"/>
        <v>Q2</v>
      </c>
      <c r="R80" s="11" t="str">
        <f>IF(ISERROR(VLOOKUP(C80,'WI Vs ASM'!$B$2:$J$1000,9,0)),0,(VLOOKUP(C80,'WI Vs ASM'!$B$2:$J$1000,9,0)))</f>
        <v>Jyothi Pai</v>
      </c>
      <c r="S80" s="11" t="str">
        <f>IF(ISERROR(VLOOKUP(C80,'WI Vs ASM'!$B$2:$K$1000,10,0)),0,(VLOOKUP(C80,'WI Vs ASM'!$B$2:$K$1000,10,0)))</f>
        <v>Kimberly Hale</v>
      </c>
      <c r="T80" s="11" t="str">
        <f>IF(ISERROR(VLOOKUP(C80,'WI Vs ASM'!$B$2:$L$1000,11,0)),0,(VLOOKUP(C80,'WI Vs ASM'!$B$2:$L$1000,11,0)))</f>
        <v>Crystal Romano</v>
      </c>
      <c r="U80" s="11" t="e">
        <f t="shared" si="53"/>
        <v>#VALUE!</v>
      </c>
      <c r="V80" s="11" t="str">
        <f t="shared" si="47"/>
        <v>No</v>
      </c>
      <c r="W80" s="11" t="str">
        <f t="shared" si="48"/>
        <v>Yes</v>
      </c>
      <c r="X80" s="11" t="str">
        <f t="shared" si="49"/>
        <v>No</v>
      </c>
      <c r="Y80" s="11" t="str">
        <f t="shared" si="50"/>
        <v>No</v>
      </c>
      <c r="Z80" s="11" t="str">
        <f t="shared" si="51"/>
        <v>No</v>
      </c>
      <c r="AA80" s="11" t="str">
        <f t="shared" si="54"/>
        <v>No</v>
      </c>
      <c r="AB80" s="11">
        <f>IF(ISERROR(VLOOKUP(U80,'ITWR Dump'!$A$2:$Y$5000,24,0)),0,(VLOOKUP('ILC Report'!U80,'ITWR Dump'!$A$2:$Y$5000,24,0)))</f>
        <v>0</v>
      </c>
      <c r="AC80" s="11" t="str">
        <f t="shared" si="55"/>
        <v>No</v>
      </c>
      <c r="AD80" s="11" t="str">
        <f t="shared" si="56"/>
        <v/>
      </c>
      <c r="AE80" s="11">
        <f>IF(ISERROR(VLOOKUP(U80,'ITWR Dump'!$A$2:$Y$5000,13,0)),0,(VLOOKUP(U80,'ITWR Dump'!$A$2:$Y$5000,13,0)))</f>
        <v>0</v>
      </c>
      <c r="AF80" s="11">
        <f>IF(ISERROR(VLOOKUP(U80,'ITWR Dump'!$A$2:$Y$5000,11,0)),0,(VLOOKUP(U80,'ITWR Dump'!$A$2:$Y$5000,11,0)))</f>
        <v>0</v>
      </c>
      <c r="AG80" s="11">
        <f>IF(ISERROR(VLOOKUP(U80,'ITWR Dump'!$A$2:$Y$5000,2,0)),0,(VLOOKUP(U80,'ITWR Dump'!$A$2:$Y$5000,2,0)))</f>
        <v>0</v>
      </c>
      <c r="AH80" s="11">
        <f>IF(ISERROR(VLOOKUP(U80,'ITWR Dump'!$A$2:$Y$5000,14,0)),0,(VLOOKUP(U80,'ITWR Dump'!$A$2:$Y$5000,14,0)))</f>
        <v>0</v>
      </c>
      <c r="AI80" s="11" t="str">
        <f t="shared" si="57"/>
        <v>01-Maintenance Offshore Subcon</v>
      </c>
      <c r="AJ80" s="11" t="str">
        <f t="shared" si="58"/>
        <v>Offshore Subcon</v>
      </c>
      <c r="AK80" s="11" t="str">
        <f>IF(ISERROR(VLOOKUP(A80,'Team Data'!$C$2:$U$213,17,0)),0,(VLOOKUP(A80,'Team Data'!$C$2:$U$213,17,0)))</f>
        <v>PRISM</v>
      </c>
      <c r="AL80" s="11" t="str">
        <f t="shared" si="59"/>
        <v>2017-04-24</v>
      </c>
      <c r="AM80" s="11">
        <f>IF(ISERROR(VLOOKUP(U80,'ITWR Dump'!$A$2:$Y$5000,16,0)),0,(VLOOKUP(U80,'ITWR Dump'!$A$2:$Y$5000,16,0)))</f>
        <v>0</v>
      </c>
      <c r="AN80" s="11">
        <f>IF(ISERROR(VLOOKUP(U80,'ITWR Dump'!$A$2:$Y$5000,18,0)),0,(VLOOKUP(U80,'ITWR Dump'!$A$2:$Y$5000,18,0)))</f>
        <v>0</v>
      </c>
      <c r="AO80" s="11">
        <f>IF(ISERROR(VLOOKUP(U80,'ITWR Dump'!$A$2:$Y$5000,25,0)),0,(VLOOKUP('ILC Report'!U80,'ITWR Dump'!$A$2:$Y$5000,25,0)))</f>
        <v>0</v>
      </c>
      <c r="AP80" s="11">
        <f t="shared" si="60"/>
        <v>0</v>
      </c>
      <c r="AQ80" s="26">
        <f t="shared" si="61"/>
        <v>0</v>
      </c>
      <c r="AR80" s="26">
        <f t="shared" si="62"/>
        <v>0</v>
      </c>
      <c r="AS80" s="26">
        <f t="shared" si="63"/>
        <v>0</v>
      </c>
      <c r="AT80" s="26">
        <f t="shared" si="64"/>
        <v>0</v>
      </c>
      <c r="AU80" s="26">
        <f t="shared" si="65"/>
        <v>0</v>
      </c>
      <c r="AV80" s="26">
        <f t="shared" si="66"/>
        <v>0</v>
      </c>
      <c r="AW80" s="11" t="s">
        <v>653</v>
      </c>
      <c r="AX80" s="11" t="str">
        <f>VLOOKUP(L80,Group!$A$2:$B$1000,2,0)</f>
        <v>Maintenance</v>
      </c>
      <c r="AY80" s="11">
        <f>IF(ISERROR(VLOOKUP(U80,'ITWR Dump'!$A$2:$Y$5000,15,0)),0,(VLOOKUP('ILC Report'!U80,'ITWR Dump'!$A$2:$Y$5000,15,0)))</f>
        <v>0</v>
      </c>
      <c r="AZ80" s="11" t="str">
        <f t="shared" si="67"/>
        <v>Yes</v>
      </c>
      <c r="BA80" s="11" t="str">
        <f t="shared" si="68"/>
        <v>BKI</v>
      </c>
      <c r="BB80" s="11" t="str">
        <f t="shared" si="69"/>
        <v>MN</v>
      </c>
      <c r="BC80" s="11" t="str">
        <f t="shared" si="70"/>
        <v>No</v>
      </c>
    </row>
    <row r="81" spans="1:55" x14ac:dyDescent="0.3">
      <c r="A81" s="11" t="s">
        <v>657</v>
      </c>
      <c r="B81" s="11" t="s">
        <v>1799</v>
      </c>
      <c r="C81" s="11" t="s">
        <v>604</v>
      </c>
      <c r="D81" s="11" t="s">
        <v>1934</v>
      </c>
      <c r="E81" s="38" t="s">
        <v>2902</v>
      </c>
      <c r="F81" s="11">
        <v>1</v>
      </c>
      <c r="G81" s="40" t="s">
        <v>218</v>
      </c>
      <c r="H81" s="11" t="str">
        <f t="shared" si="52"/>
        <v>Regular</v>
      </c>
      <c r="I81" s="11" t="str">
        <f t="shared" si="44"/>
        <v>INDIA</v>
      </c>
      <c r="J81" s="11" t="str">
        <f>IF(ISERROR(VLOOKUP(C81,'WI Vs ASM'!$B$2:$E$1000,4,0)),0,(VLOOKUP(C81,'WI Vs ASM'!$B$2:$E$1000,4,0)))</f>
        <v>Offshore</v>
      </c>
      <c r="K81" s="11" t="str">
        <f>IF(ISERROR(VLOOKUP(C81,'WI Vs ASM'!$B$2:$F$1000,5,0)),0,(VLOOKUP(C81,'WI Vs ASM'!$B$2:$F$1000,5,0)))</f>
        <v>01-Fixed Price</v>
      </c>
      <c r="L81" s="11" t="str">
        <f>IF(ISERROR(VLOOKUP(C81,'WI Vs ASM'!$B$2:$D$1000,3,0)),0,(VLOOKUP(C81,'WI Vs ASM'!$B$2:$D$1000,3,0)))</f>
        <v>01-Maintenance Offshore</v>
      </c>
      <c r="M81" s="11" t="str">
        <f>IF(ISERROR(VLOOKUP(C81,'WI Vs ASM'!$B$2:$I$1000,8,0)),0,(VLOOKUP(C81,'WI Vs ASM'!$B$2:$I$1000,8,0)))</f>
        <v>Rahul Soman</v>
      </c>
      <c r="N81" s="11" t="str">
        <f>IF(ISERROR(VLOOKUP(C81,'WI Vs ASM'!$B$2:$G$1000,6,0)),0,(VLOOKUP(C81,'WI Vs ASM'!$B$2:$G$1000,6,0)))</f>
        <v>MI Application</v>
      </c>
      <c r="O81" s="11" t="str">
        <f>IF(ISERROR(VLOOKUP(C81,'WI Vs ASM'!$B$2:$H$1000,7,0)),0,(VLOOKUP(C81,'WI Vs ASM'!$B$2:$H$1000,7,0)))</f>
        <v>MI</v>
      </c>
      <c r="P81" s="11" t="str">
        <f t="shared" si="45"/>
        <v>May-17</v>
      </c>
      <c r="Q81" s="11" t="str">
        <f t="shared" si="46"/>
        <v>Q2</v>
      </c>
      <c r="R81" s="11" t="str">
        <f>IF(ISERROR(VLOOKUP(C81,'WI Vs ASM'!$B$2:$J$1000,9,0)),0,(VLOOKUP(C81,'WI Vs ASM'!$B$2:$J$1000,9,0)))</f>
        <v>Jyothi Pai</v>
      </c>
      <c r="S81" s="11" t="str">
        <f>IF(ISERROR(VLOOKUP(C81,'WI Vs ASM'!$B$2:$K$1000,10,0)),0,(VLOOKUP(C81,'WI Vs ASM'!$B$2:$K$1000,10,0)))</f>
        <v>Kimberly Hale</v>
      </c>
      <c r="T81" s="11" t="str">
        <f>IF(ISERROR(VLOOKUP(C81,'WI Vs ASM'!$B$2:$L$1000,11,0)),0,(VLOOKUP(C81,'WI Vs ASM'!$B$2:$L$1000,11,0)))</f>
        <v>Crystal Romano</v>
      </c>
      <c r="U81" s="11" t="e">
        <f t="shared" si="53"/>
        <v>#VALUE!</v>
      </c>
      <c r="V81" s="11" t="str">
        <f t="shared" si="47"/>
        <v>No</v>
      </c>
      <c r="W81" s="11" t="str">
        <f t="shared" si="48"/>
        <v>Yes</v>
      </c>
      <c r="X81" s="11" t="str">
        <f t="shared" si="49"/>
        <v>No</v>
      </c>
      <c r="Y81" s="11" t="str">
        <f t="shared" si="50"/>
        <v>No</v>
      </c>
      <c r="Z81" s="11" t="str">
        <f t="shared" si="51"/>
        <v>No</v>
      </c>
      <c r="AA81" s="11" t="str">
        <f t="shared" si="54"/>
        <v>No</v>
      </c>
      <c r="AB81" s="11">
        <f>IF(ISERROR(VLOOKUP(U81,'ITWR Dump'!$A$2:$Y$5000,24,0)),0,(VLOOKUP('ILC Report'!U81,'ITWR Dump'!$A$2:$Y$5000,24,0)))</f>
        <v>0</v>
      </c>
      <c r="AC81" s="11" t="str">
        <f t="shared" si="55"/>
        <v>No</v>
      </c>
      <c r="AD81" s="11" t="str">
        <f t="shared" si="56"/>
        <v/>
      </c>
      <c r="AE81" s="11">
        <f>IF(ISERROR(VLOOKUP(U81,'ITWR Dump'!$A$2:$Y$5000,13,0)),0,(VLOOKUP(U81,'ITWR Dump'!$A$2:$Y$5000,13,0)))</f>
        <v>0</v>
      </c>
      <c r="AF81" s="11">
        <f>IF(ISERROR(VLOOKUP(U81,'ITWR Dump'!$A$2:$Y$5000,11,0)),0,(VLOOKUP(U81,'ITWR Dump'!$A$2:$Y$5000,11,0)))</f>
        <v>0</v>
      </c>
      <c r="AG81" s="11">
        <f>IF(ISERROR(VLOOKUP(U81,'ITWR Dump'!$A$2:$Y$5000,2,0)),0,(VLOOKUP(U81,'ITWR Dump'!$A$2:$Y$5000,2,0)))</f>
        <v>0</v>
      </c>
      <c r="AH81" s="11">
        <f>IF(ISERROR(VLOOKUP(U81,'ITWR Dump'!$A$2:$Y$5000,14,0)),0,(VLOOKUP(U81,'ITWR Dump'!$A$2:$Y$5000,14,0)))</f>
        <v>0</v>
      </c>
      <c r="AI81" s="11" t="str">
        <f t="shared" si="57"/>
        <v>01-Maintenance Offshore Subcon</v>
      </c>
      <c r="AJ81" s="11" t="str">
        <f t="shared" si="58"/>
        <v>Offshore Subcon</v>
      </c>
      <c r="AK81" s="11" t="str">
        <f>IF(ISERROR(VLOOKUP(A81,'Team Data'!$C$2:$U$213,17,0)),0,(VLOOKUP(A81,'Team Data'!$C$2:$U$213,17,0)))</f>
        <v>PRISM</v>
      </c>
      <c r="AL81" s="11" t="str">
        <f t="shared" si="59"/>
        <v>2017-04-24</v>
      </c>
      <c r="AM81" s="11">
        <f>IF(ISERROR(VLOOKUP(U81,'ITWR Dump'!$A$2:$Y$5000,16,0)),0,(VLOOKUP(U81,'ITWR Dump'!$A$2:$Y$5000,16,0)))</f>
        <v>0</v>
      </c>
      <c r="AN81" s="11">
        <f>IF(ISERROR(VLOOKUP(U81,'ITWR Dump'!$A$2:$Y$5000,18,0)),0,(VLOOKUP(U81,'ITWR Dump'!$A$2:$Y$5000,18,0)))</f>
        <v>0</v>
      </c>
      <c r="AO81" s="11">
        <f>IF(ISERROR(VLOOKUP(U81,'ITWR Dump'!$A$2:$Y$5000,25,0)),0,(VLOOKUP('ILC Report'!U81,'ITWR Dump'!$A$2:$Y$5000,25,0)))</f>
        <v>0</v>
      </c>
      <c r="AP81" s="11">
        <f t="shared" si="60"/>
        <v>0</v>
      </c>
      <c r="AQ81" s="26">
        <f t="shared" si="61"/>
        <v>0</v>
      </c>
      <c r="AR81" s="26">
        <f t="shared" si="62"/>
        <v>0</v>
      </c>
      <c r="AS81" s="26">
        <f t="shared" si="63"/>
        <v>0</v>
      </c>
      <c r="AT81" s="26">
        <f t="shared" si="64"/>
        <v>0</v>
      </c>
      <c r="AU81" s="26">
        <f t="shared" si="65"/>
        <v>0</v>
      </c>
      <c r="AV81" s="26">
        <f t="shared" si="66"/>
        <v>0</v>
      </c>
      <c r="AW81" s="11" t="s">
        <v>653</v>
      </c>
      <c r="AX81" s="11" t="str">
        <f>VLOOKUP(L81,Group!$A$2:$B$1000,2,0)</f>
        <v>Maintenance</v>
      </c>
      <c r="AY81" s="11">
        <f>IF(ISERROR(VLOOKUP(U81,'ITWR Dump'!$A$2:$Y$5000,15,0)),0,(VLOOKUP('ILC Report'!U81,'ITWR Dump'!$A$2:$Y$5000,15,0)))</f>
        <v>0</v>
      </c>
      <c r="AZ81" s="11" t="str">
        <f t="shared" si="67"/>
        <v>No</v>
      </c>
      <c r="BA81" s="11" t="str">
        <f t="shared" si="68"/>
        <v>BKI</v>
      </c>
      <c r="BB81" s="11" t="str">
        <f t="shared" si="69"/>
        <v>MN</v>
      </c>
      <c r="BC81" s="11" t="str">
        <f t="shared" si="70"/>
        <v>No</v>
      </c>
    </row>
    <row r="82" spans="1:55" x14ac:dyDescent="0.3">
      <c r="A82" s="11" t="s">
        <v>657</v>
      </c>
      <c r="B82" s="11" t="s">
        <v>1799</v>
      </c>
      <c r="C82" s="11" t="s">
        <v>604</v>
      </c>
      <c r="D82" s="11" t="s">
        <v>1952</v>
      </c>
      <c r="E82" s="38" t="s">
        <v>2902</v>
      </c>
      <c r="F82" s="11">
        <v>7</v>
      </c>
      <c r="G82" s="40" t="s">
        <v>218</v>
      </c>
      <c r="H82" s="11" t="str">
        <f t="shared" si="52"/>
        <v>Regular</v>
      </c>
      <c r="I82" s="11" t="str">
        <f t="shared" si="44"/>
        <v>INDIA</v>
      </c>
      <c r="J82" s="11" t="str">
        <f>IF(ISERROR(VLOOKUP(C82,'WI Vs ASM'!$B$2:$E$1000,4,0)),0,(VLOOKUP(C82,'WI Vs ASM'!$B$2:$E$1000,4,0)))</f>
        <v>Offshore</v>
      </c>
      <c r="K82" s="11" t="str">
        <f>IF(ISERROR(VLOOKUP(C82,'WI Vs ASM'!$B$2:$F$1000,5,0)),0,(VLOOKUP(C82,'WI Vs ASM'!$B$2:$F$1000,5,0)))</f>
        <v>01-Fixed Price</v>
      </c>
      <c r="L82" s="11" t="str">
        <f>IF(ISERROR(VLOOKUP(C82,'WI Vs ASM'!$B$2:$D$1000,3,0)),0,(VLOOKUP(C82,'WI Vs ASM'!$B$2:$D$1000,3,0)))</f>
        <v>01-Maintenance Offshore</v>
      </c>
      <c r="M82" s="11" t="str">
        <f>IF(ISERROR(VLOOKUP(C82,'WI Vs ASM'!$B$2:$I$1000,8,0)),0,(VLOOKUP(C82,'WI Vs ASM'!$B$2:$I$1000,8,0)))</f>
        <v>Rahul Soman</v>
      </c>
      <c r="N82" s="11" t="str">
        <f>IF(ISERROR(VLOOKUP(C82,'WI Vs ASM'!$B$2:$G$1000,6,0)),0,(VLOOKUP(C82,'WI Vs ASM'!$B$2:$G$1000,6,0)))</f>
        <v>MI Application</v>
      </c>
      <c r="O82" s="11" t="str">
        <f>IF(ISERROR(VLOOKUP(C82,'WI Vs ASM'!$B$2:$H$1000,7,0)),0,(VLOOKUP(C82,'WI Vs ASM'!$B$2:$H$1000,7,0)))</f>
        <v>MI</v>
      </c>
      <c r="P82" s="11" t="str">
        <f t="shared" si="45"/>
        <v>May-17</v>
      </c>
      <c r="Q82" s="11" t="str">
        <f t="shared" si="46"/>
        <v>Q2</v>
      </c>
      <c r="R82" s="11" t="str">
        <f>IF(ISERROR(VLOOKUP(C82,'WI Vs ASM'!$B$2:$J$1000,9,0)),0,(VLOOKUP(C82,'WI Vs ASM'!$B$2:$J$1000,9,0)))</f>
        <v>Jyothi Pai</v>
      </c>
      <c r="S82" s="11" t="str">
        <f>IF(ISERROR(VLOOKUP(C82,'WI Vs ASM'!$B$2:$K$1000,10,0)),0,(VLOOKUP(C82,'WI Vs ASM'!$B$2:$K$1000,10,0)))</f>
        <v>Kimberly Hale</v>
      </c>
      <c r="T82" s="11" t="str">
        <f>IF(ISERROR(VLOOKUP(C82,'WI Vs ASM'!$B$2:$L$1000,11,0)),0,(VLOOKUP(C82,'WI Vs ASM'!$B$2:$L$1000,11,0)))</f>
        <v>Crystal Romano</v>
      </c>
      <c r="U82" s="11" t="e">
        <f t="shared" si="53"/>
        <v>#VALUE!</v>
      </c>
      <c r="V82" s="11" t="str">
        <f t="shared" si="47"/>
        <v>No</v>
      </c>
      <c r="W82" s="11" t="str">
        <f t="shared" si="48"/>
        <v>Yes</v>
      </c>
      <c r="X82" s="11" t="str">
        <f t="shared" si="49"/>
        <v>No</v>
      </c>
      <c r="Y82" s="11" t="str">
        <f t="shared" si="50"/>
        <v>No</v>
      </c>
      <c r="Z82" s="11" t="str">
        <f t="shared" si="51"/>
        <v>No</v>
      </c>
      <c r="AA82" s="11" t="str">
        <f t="shared" si="54"/>
        <v>No</v>
      </c>
      <c r="AB82" s="11">
        <f>IF(ISERROR(VLOOKUP(U82,'ITWR Dump'!$A$2:$Y$5000,24,0)),0,(VLOOKUP('ILC Report'!U82,'ITWR Dump'!$A$2:$Y$5000,24,0)))</f>
        <v>0</v>
      </c>
      <c r="AC82" s="11" t="str">
        <f t="shared" si="55"/>
        <v>No</v>
      </c>
      <c r="AD82" s="11" t="str">
        <f t="shared" si="56"/>
        <v/>
      </c>
      <c r="AE82" s="11">
        <f>IF(ISERROR(VLOOKUP(U82,'ITWR Dump'!$A$2:$Y$5000,13,0)),0,(VLOOKUP(U82,'ITWR Dump'!$A$2:$Y$5000,13,0)))</f>
        <v>0</v>
      </c>
      <c r="AF82" s="11">
        <f>IF(ISERROR(VLOOKUP(U82,'ITWR Dump'!$A$2:$Y$5000,11,0)),0,(VLOOKUP(U82,'ITWR Dump'!$A$2:$Y$5000,11,0)))</f>
        <v>0</v>
      </c>
      <c r="AG82" s="11">
        <f>IF(ISERROR(VLOOKUP(U82,'ITWR Dump'!$A$2:$Y$5000,2,0)),0,(VLOOKUP(U82,'ITWR Dump'!$A$2:$Y$5000,2,0)))</f>
        <v>0</v>
      </c>
      <c r="AH82" s="11">
        <f>IF(ISERROR(VLOOKUP(U82,'ITWR Dump'!$A$2:$Y$5000,14,0)),0,(VLOOKUP(U82,'ITWR Dump'!$A$2:$Y$5000,14,0)))</f>
        <v>0</v>
      </c>
      <c r="AI82" s="11" t="str">
        <f t="shared" si="57"/>
        <v>01-Maintenance Offshore Subcon</v>
      </c>
      <c r="AJ82" s="11" t="str">
        <f t="shared" si="58"/>
        <v>Offshore Subcon</v>
      </c>
      <c r="AK82" s="11" t="str">
        <f>IF(ISERROR(VLOOKUP(A82,'Team Data'!$C$2:$U$213,17,0)),0,(VLOOKUP(A82,'Team Data'!$C$2:$U$213,17,0)))</f>
        <v>PRISM</v>
      </c>
      <c r="AL82" s="11" t="str">
        <f t="shared" si="59"/>
        <v>2017-04-24</v>
      </c>
      <c r="AM82" s="11">
        <f>IF(ISERROR(VLOOKUP(U82,'ITWR Dump'!$A$2:$Y$5000,16,0)),0,(VLOOKUP(U82,'ITWR Dump'!$A$2:$Y$5000,16,0)))</f>
        <v>0</v>
      </c>
      <c r="AN82" s="11">
        <f>IF(ISERROR(VLOOKUP(U82,'ITWR Dump'!$A$2:$Y$5000,18,0)),0,(VLOOKUP(U82,'ITWR Dump'!$A$2:$Y$5000,18,0)))</f>
        <v>0</v>
      </c>
      <c r="AO82" s="11">
        <f>IF(ISERROR(VLOOKUP(U82,'ITWR Dump'!$A$2:$Y$5000,25,0)),0,(VLOOKUP('ILC Report'!U82,'ITWR Dump'!$A$2:$Y$5000,25,0)))</f>
        <v>0</v>
      </c>
      <c r="AP82" s="11">
        <f t="shared" si="60"/>
        <v>0</v>
      </c>
      <c r="AQ82" s="26">
        <f t="shared" si="61"/>
        <v>0</v>
      </c>
      <c r="AR82" s="26">
        <f t="shared" si="62"/>
        <v>0</v>
      </c>
      <c r="AS82" s="26">
        <f t="shared" si="63"/>
        <v>0</v>
      </c>
      <c r="AT82" s="26">
        <f t="shared" si="64"/>
        <v>0</v>
      </c>
      <c r="AU82" s="26">
        <f t="shared" si="65"/>
        <v>0</v>
      </c>
      <c r="AV82" s="26">
        <f t="shared" si="66"/>
        <v>0</v>
      </c>
      <c r="AW82" s="11" t="s">
        <v>653</v>
      </c>
      <c r="AX82" s="11" t="str">
        <f>VLOOKUP(L82,Group!$A$2:$B$1000,2,0)</f>
        <v>Maintenance</v>
      </c>
      <c r="AY82" s="11">
        <f>IF(ISERROR(VLOOKUP(U82,'ITWR Dump'!$A$2:$Y$5000,15,0)),0,(VLOOKUP('ILC Report'!U82,'ITWR Dump'!$A$2:$Y$5000,15,0)))</f>
        <v>0</v>
      </c>
      <c r="AZ82" s="11" t="str">
        <f t="shared" si="67"/>
        <v>No</v>
      </c>
      <c r="BA82" s="11" t="str">
        <f t="shared" si="68"/>
        <v>BKI</v>
      </c>
      <c r="BB82" s="11" t="str">
        <f t="shared" si="69"/>
        <v>MN</v>
      </c>
      <c r="BC82" s="11" t="str">
        <f t="shared" si="70"/>
        <v>No</v>
      </c>
    </row>
    <row r="83" spans="1:55" x14ac:dyDescent="0.3">
      <c r="A83" s="11" t="s">
        <v>657</v>
      </c>
      <c r="B83" s="11" t="s">
        <v>1799</v>
      </c>
      <c r="C83" s="11" t="s">
        <v>604</v>
      </c>
      <c r="D83" s="11" t="s">
        <v>1936</v>
      </c>
      <c r="E83" s="38" t="s">
        <v>2902</v>
      </c>
      <c r="F83" s="11">
        <v>5</v>
      </c>
      <c r="G83" s="40" t="s">
        <v>218</v>
      </c>
      <c r="H83" s="11" t="str">
        <f t="shared" si="52"/>
        <v>Regular</v>
      </c>
      <c r="I83" s="11" t="str">
        <f t="shared" si="44"/>
        <v>INDIA</v>
      </c>
      <c r="J83" s="11" t="str">
        <f>IF(ISERROR(VLOOKUP(C83,'WI Vs ASM'!$B$2:$E$1000,4,0)),0,(VLOOKUP(C83,'WI Vs ASM'!$B$2:$E$1000,4,0)))</f>
        <v>Offshore</v>
      </c>
      <c r="K83" s="11" t="str">
        <f>IF(ISERROR(VLOOKUP(C83,'WI Vs ASM'!$B$2:$F$1000,5,0)),0,(VLOOKUP(C83,'WI Vs ASM'!$B$2:$F$1000,5,0)))</f>
        <v>01-Fixed Price</v>
      </c>
      <c r="L83" s="11" t="str">
        <f>IF(ISERROR(VLOOKUP(C83,'WI Vs ASM'!$B$2:$D$1000,3,0)),0,(VLOOKUP(C83,'WI Vs ASM'!$B$2:$D$1000,3,0)))</f>
        <v>01-Maintenance Offshore</v>
      </c>
      <c r="M83" s="11" t="str">
        <f>IF(ISERROR(VLOOKUP(C83,'WI Vs ASM'!$B$2:$I$1000,8,0)),0,(VLOOKUP(C83,'WI Vs ASM'!$B$2:$I$1000,8,0)))</f>
        <v>Rahul Soman</v>
      </c>
      <c r="N83" s="11" t="str">
        <f>IF(ISERROR(VLOOKUP(C83,'WI Vs ASM'!$B$2:$G$1000,6,0)),0,(VLOOKUP(C83,'WI Vs ASM'!$B$2:$G$1000,6,0)))</f>
        <v>MI Application</v>
      </c>
      <c r="O83" s="11" t="str">
        <f>IF(ISERROR(VLOOKUP(C83,'WI Vs ASM'!$B$2:$H$1000,7,0)),0,(VLOOKUP(C83,'WI Vs ASM'!$B$2:$H$1000,7,0)))</f>
        <v>MI</v>
      </c>
      <c r="P83" s="11" t="str">
        <f t="shared" si="45"/>
        <v>May-17</v>
      </c>
      <c r="Q83" s="11" t="str">
        <f t="shared" si="46"/>
        <v>Q2</v>
      </c>
      <c r="R83" s="11" t="str">
        <f>IF(ISERROR(VLOOKUP(C83,'WI Vs ASM'!$B$2:$J$1000,9,0)),0,(VLOOKUP(C83,'WI Vs ASM'!$B$2:$J$1000,9,0)))</f>
        <v>Jyothi Pai</v>
      </c>
      <c r="S83" s="11" t="str">
        <f>IF(ISERROR(VLOOKUP(C83,'WI Vs ASM'!$B$2:$K$1000,10,0)),0,(VLOOKUP(C83,'WI Vs ASM'!$B$2:$K$1000,10,0)))</f>
        <v>Kimberly Hale</v>
      </c>
      <c r="T83" s="11" t="str">
        <f>IF(ISERROR(VLOOKUP(C83,'WI Vs ASM'!$B$2:$L$1000,11,0)),0,(VLOOKUP(C83,'WI Vs ASM'!$B$2:$L$1000,11,0)))</f>
        <v>Crystal Romano</v>
      </c>
      <c r="U83" s="11" t="e">
        <f t="shared" si="53"/>
        <v>#VALUE!</v>
      </c>
      <c r="V83" s="11" t="str">
        <f t="shared" si="47"/>
        <v>No</v>
      </c>
      <c r="W83" s="11" t="str">
        <f t="shared" si="48"/>
        <v>Yes</v>
      </c>
      <c r="X83" s="11" t="str">
        <f t="shared" si="49"/>
        <v>No</v>
      </c>
      <c r="Y83" s="11" t="str">
        <f t="shared" si="50"/>
        <v>No</v>
      </c>
      <c r="Z83" s="11" t="str">
        <f t="shared" si="51"/>
        <v>No</v>
      </c>
      <c r="AA83" s="11" t="str">
        <f t="shared" si="54"/>
        <v>No</v>
      </c>
      <c r="AB83" s="11">
        <f>IF(ISERROR(VLOOKUP(U83,'ITWR Dump'!$A$2:$Y$5000,24,0)),0,(VLOOKUP('ILC Report'!U83,'ITWR Dump'!$A$2:$Y$5000,24,0)))</f>
        <v>0</v>
      </c>
      <c r="AC83" s="11" t="str">
        <f t="shared" si="55"/>
        <v>No</v>
      </c>
      <c r="AD83" s="11" t="str">
        <f t="shared" si="56"/>
        <v/>
      </c>
      <c r="AE83" s="11">
        <f>IF(ISERROR(VLOOKUP(U83,'ITWR Dump'!$A$2:$Y$5000,13,0)),0,(VLOOKUP(U83,'ITWR Dump'!$A$2:$Y$5000,13,0)))</f>
        <v>0</v>
      </c>
      <c r="AF83" s="11">
        <f>IF(ISERROR(VLOOKUP(U83,'ITWR Dump'!$A$2:$Y$5000,11,0)),0,(VLOOKUP(U83,'ITWR Dump'!$A$2:$Y$5000,11,0)))</f>
        <v>0</v>
      </c>
      <c r="AG83" s="11">
        <f>IF(ISERROR(VLOOKUP(U83,'ITWR Dump'!$A$2:$Y$5000,2,0)),0,(VLOOKUP(U83,'ITWR Dump'!$A$2:$Y$5000,2,0)))</f>
        <v>0</v>
      </c>
      <c r="AH83" s="11">
        <f>IF(ISERROR(VLOOKUP(U83,'ITWR Dump'!$A$2:$Y$5000,14,0)),0,(VLOOKUP(U83,'ITWR Dump'!$A$2:$Y$5000,14,0)))</f>
        <v>0</v>
      </c>
      <c r="AI83" s="11" t="str">
        <f t="shared" si="57"/>
        <v>01-Maintenance Offshore Subcon</v>
      </c>
      <c r="AJ83" s="11" t="str">
        <f t="shared" si="58"/>
        <v>Offshore Subcon</v>
      </c>
      <c r="AK83" s="11" t="str">
        <f>IF(ISERROR(VLOOKUP(A83,'Team Data'!$C$2:$U$213,17,0)),0,(VLOOKUP(A83,'Team Data'!$C$2:$U$213,17,0)))</f>
        <v>PRISM</v>
      </c>
      <c r="AL83" s="11" t="str">
        <f t="shared" si="59"/>
        <v>2017-04-24</v>
      </c>
      <c r="AM83" s="11">
        <f>IF(ISERROR(VLOOKUP(U83,'ITWR Dump'!$A$2:$Y$5000,16,0)),0,(VLOOKUP(U83,'ITWR Dump'!$A$2:$Y$5000,16,0)))</f>
        <v>0</v>
      </c>
      <c r="AN83" s="11">
        <f>IF(ISERROR(VLOOKUP(U83,'ITWR Dump'!$A$2:$Y$5000,18,0)),0,(VLOOKUP(U83,'ITWR Dump'!$A$2:$Y$5000,18,0)))</f>
        <v>0</v>
      </c>
      <c r="AO83" s="11">
        <f>IF(ISERROR(VLOOKUP(U83,'ITWR Dump'!$A$2:$Y$5000,25,0)),0,(VLOOKUP('ILC Report'!U83,'ITWR Dump'!$A$2:$Y$5000,25,0)))</f>
        <v>0</v>
      </c>
      <c r="AP83" s="11">
        <f t="shared" si="60"/>
        <v>0</v>
      </c>
      <c r="AQ83" s="26">
        <f t="shared" si="61"/>
        <v>0</v>
      </c>
      <c r="AR83" s="26">
        <f t="shared" si="62"/>
        <v>0</v>
      </c>
      <c r="AS83" s="26">
        <f t="shared" si="63"/>
        <v>0</v>
      </c>
      <c r="AT83" s="26">
        <f t="shared" si="64"/>
        <v>0</v>
      </c>
      <c r="AU83" s="26">
        <f t="shared" si="65"/>
        <v>0</v>
      </c>
      <c r="AV83" s="26">
        <f t="shared" si="66"/>
        <v>0</v>
      </c>
      <c r="AW83" s="11" t="s">
        <v>653</v>
      </c>
      <c r="AX83" s="11" t="str">
        <f>VLOOKUP(L83,Group!$A$2:$B$1000,2,0)</f>
        <v>Maintenance</v>
      </c>
      <c r="AY83" s="11">
        <f>IF(ISERROR(VLOOKUP(U83,'ITWR Dump'!$A$2:$Y$5000,15,0)),0,(VLOOKUP('ILC Report'!U83,'ITWR Dump'!$A$2:$Y$5000,15,0)))</f>
        <v>0</v>
      </c>
      <c r="AZ83" s="11" t="str">
        <f t="shared" si="67"/>
        <v>No</v>
      </c>
      <c r="BA83" s="11" t="str">
        <f t="shared" si="68"/>
        <v>BKI</v>
      </c>
      <c r="BB83" s="11" t="str">
        <f t="shared" si="69"/>
        <v>MN</v>
      </c>
      <c r="BC83" s="11" t="str">
        <f t="shared" si="70"/>
        <v>No</v>
      </c>
    </row>
    <row r="84" spans="1:55" x14ac:dyDescent="0.3">
      <c r="A84" s="11" t="s">
        <v>657</v>
      </c>
      <c r="B84" s="11" t="s">
        <v>1799</v>
      </c>
      <c r="C84" s="11" t="s">
        <v>552</v>
      </c>
      <c r="D84" s="11" t="s">
        <v>1942</v>
      </c>
      <c r="E84" s="38" t="s">
        <v>2902</v>
      </c>
      <c r="F84" s="11">
        <v>48</v>
      </c>
      <c r="G84" s="40" t="s">
        <v>2905</v>
      </c>
      <c r="H84" s="11" t="str">
        <f t="shared" si="52"/>
        <v>Standby</v>
      </c>
      <c r="I84" s="11" t="str">
        <f t="shared" si="44"/>
        <v>INDIA</v>
      </c>
      <c r="J84" s="11" t="str">
        <f>IF(ISERROR(VLOOKUP(C84,'WI Vs ASM'!$B$2:$E$1000,4,0)),0,(VLOOKUP(C84,'WI Vs ASM'!$B$2:$E$1000,4,0)))</f>
        <v>Offshore</v>
      </c>
      <c r="K84" s="11" t="str">
        <f>IF(ISERROR(VLOOKUP(C84,'WI Vs ASM'!$B$2:$F$1000,5,0)),0,(VLOOKUP(C84,'WI Vs ASM'!$B$2:$F$1000,5,0)))</f>
        <v>01-Fixed Price</v>
      </c>
      <c r="L84" s="11" t="str">
        <f>IF(ISERROR(VLOOKUP(C84,'WI Vs ASM'!$B$2:$D$1000,3,0)),0,(VLOOKUP(C84,'WI Vs ASM'!$B$2:$D$1000,3,0)))</f>
        <v>01-Maintenance Offshore</v>
      </c>
      <c r="M84" s="11" t="str">
        <f>IF(ISERROR(VLOOKUP(C84,'WI Vs ASM'!$B$2:$I$1000,8,0)),0,(VLOOKUP(C84,'WI Vs ASM'!$B$2:$I$1000,8,0)))</f>
        <v>Rahul Soman</v>
      </c>
      <c r="N84" s="11" t="str">
        <f>IF(ISERROR(VLOOKUP(C84,'WI Vs ASM'!$B$2:$G$1000,6,0)),0,(VLOOKUP(C84,'WI Vs ASM'!$B$2:$G$1000,6,0)))</f>
        <v>Business Intelligence</v>
      </c>
      <c r="O84" s="11" t="str">
        <f>IF(ISERROR(VLOOKUP(C84,'WI Vs ASM'!$B$2:$H$1000,7,0)),0,(VLOOKUP(C84,'WI Vs ASM'!$B$2:$H$1000,7,0)))</f>
        <v>EBI</v>
      </c>
      <c r="P84" s="11" t="str">
        <f t="shared" si="45"/>
        <v>May-17</v>
      </c>
      <c r="Q84" s="11" t="str">
        <f t="shared" si="46"/>
        <v>Q2</v>
      </c>
      <c r="R84" s="11" t="str">
        <f>IF(ISERROR(VLOOKUP(C84,'WI Vs ASM'!$B$2:$J$1000,9,0)),0,(VLOOKUP(C84,'WI Vs ASM'!$B$2:$J$1000,9,0)))</f>
        <v>Jyothi Pai</v>
      </c>
      <c r="S84" s="11" t="str">
        <f>IF(ISERROR(VLOOKUP(C84,'WI Vs ASM'!$B$2:$K$1000,10,0)),0,(VLOOKUP(C84,'WI Vs ASM'!$B$2:$K$1000,10,0)))</f>
        <v>Kimberly Hale</v>
      </c>
      <c r="T84" s="11" t="str">
        <f>IF(ISERROR(VLOOKUP(C84,'WI Vs ASM'!$B$2:$L$1000,11,0)),0,(VLOOKUP(C84,'WI Vs ASM'!$B$2:$L$1000,11,0)))</f>
        <v>Crystal Romano</v>
      </c>
      <c r="U84" s="11" t="e">
        <f t="shared" si="53"/>
        <v>#VALUE!</v>
      </c>
      <c r="V84" s="11" t="str">
        <f t="shared" si="47"/>
        <v>No</v>
      </c>
      <c r="W84" s="11" t="str">
        <f t="shared" si="48"/>
        <v>Yes</v>
      </c>
      <c r="X84" s="11" t="str">
        <f t="shared" si="49"/>
        <v>No</v>
      </c>
      <c r="Y84" s="11" t="str">
        <f t="shared" si="50"/>
        <v>No</v>
      </c>
      <c r="Z84" s="11" t="str">
        <f t="shared" si="51"/>
        <v>No</v>
      </c>
      <c r="AA84" s="11" t="str">
        <f t="shared" si="54"/>
        <v>No</v>
      </c>
      <c r="AB84" s="11">
        <f>IF(ISERROR(VLOOKUP(U84,'ITWR Dump'!$A$2:$Y$5000,24,0)),0,(VLOOKUP('ILC Report'!U84,'ITWR Dump'!$A$2:$Y$5000,24,0)))</f>
        <v>0</v>
      </c>
      <c r="AC84" s="11" t="str">
        <f t="shared" si="55"/>
        <v>No</v>
      </c>
      <c r="AD84" s="11" t="str">
        <f t="shared" si="56"/>
        <v/>
      </c>
      <c r="AE84" s="11">
        <f>IF(ISERROR(VLOOKUP(U84,'ITWR Dump'!$A$2:$Y$5000,13,0)),0,(VLOOKUP(U84,'ITWR Dump'!$A$2:$Y$5000,13,0)))</f>
        <v>0</v>
      </c>
      <c r="AF84" s="11">
        <f>IF(ISERROR(VLOOKUP(U84,'ITWR Dump'!$A$2:$Y$5000,11,0)),0,(VLOOKUP(U84,'ITWR Dump'!$A$2:$Y$5000,11,0)))</f>
        <v>0</v>
      </c>
      <c r="AG84" s="11">
        <f>IF(ISERROR(VLOOKUP(U84,'ITWR Dump'!$A$2:$Y$5000,2,0)),0,(VLOOKUP(U84,'ITWR Dump'!$A$2:$Y$5000,2,0)))</f>
        <v>0</v>
      </c>
      <c r="AH84" s="11">
        <f>IF(ISERROR(VLOOKUP(U84,'ITWR Dump'!$A$2:$Y$5000,14,0)),0,(VLOOKUP(U84,'ITWR Dump'!$A$2:$Y$5000,14,0)))</f>
        <v>0</v>
      </c>
      <c r="AI84" s="11" t="str">
        <f t="shared" si="57"/>
        <v>Standby Hours</v>
      </c>
      <c r="AJ84" s="11" t="str">
        <f t="shared" si="58"/>
        <v>Offshore Subcon</v>
      </c>
      <c r="AK84" s="11" t="str">
        <f>IF(ISERROR(VLOOKUP(A84,'Team Data'!$C$2:$U$213,17,0)),0,(VLOOKUP(A84,'Team Data'!$C$2:$U$213,17,0)))</f>
        <v>PRISM</v>
      </c>
      <c r="AL84" s="11" t="str">
        <f t="shared" si="59"/>
        <v>2017-04-24</v>
      </c>
      <c r="AM84" s="11">
        <f>IF(ISERROR(VLOOKUP(U84,'ITWR Dump'!$A$2:$Y$5000,16,0)),0,(VLOOKUP(U84,'ITWR Dump'!$A$2:$Y$5000,16,0)))</f>
        <v>0</v>
      </c>
      <c r="AN84" s="11">
        <f>IF(ISERROR(VLOOKUP(U84,'ITWR Dump'!$A$2:$Y$5000,18,0)),0,(VLOOKUP(U84,'ITWR Dump'!$A$2:$Y$5000,18,0)))</f>
        <v>0</v>
      </c>
      <c r="AO84" s="11">
        <f>IF(ISERROR(VLOOKUP(U84,'ITWR Dump'!$A$2:$Y$5000,25,0)),0,(VLOOKUP('ILC Report'!U84,'ITWR Dump'!$A$2:$Y$5000,25,0)))</f>
        <v>0</v>
      </c>
      <c r="AP84" s="11">
        <f t="shared" si="60"/>
        <v>0</v>
      </c>
      <c r="AQ84" s="26">
        <f t="shared" si="61"/>
        <v>0</v>
      </c>
      <c r="AR84" s="26">
        <f t="shared" si="62"/>
        <v>0</v>
      </c>
      <c r="AS84" s="26">
        <f t="shared" si="63"/>
        <v>0</v>
      </c>
      <c r="AT84" s="26">
        <f t="shared" si="64"/>
        <v>0</v>
      </c>
      <c r="AU84" s="26">
        <f t="shared" si="65"/>
        <v>0</v>
      </c>
      <c r="AV84" s="26">
        <f t="shared" si="66"/>
        <v>0</v>
      </c>
      <c r="AW84" s="11" t="s">
        <v>653</v>
      </c>
      <c r="AX84" s="11" t="str">
        <f>VLOOKUP(L84,Group!$A$2:$B$1000,2,0)</f>
        <v>Maintenance</v>
      </c>
      <c r="AY84" s="11">
        <f>IF(ISERROR(VLOOKUP(U84,'ITWR Dump'!$A$2:$Y$5000,15,0)),0,(VLOOKUP('ILC Report'!U84,'ITWR Dump'!$A$2:$Y$5000,15,0)))</f>
        <v>0</v>
      </c>
      <c r="AZ84" s="11" t="str">
        <f t="shared" si="67"/>
        <v>No</v>
      </c>
      <c r="BA84" s="11" t="str">
        <f t="shared" si="68"/>
        <v>BKI</v>
      </c>
      <c r="BB84" s="11" t="str">
        <f t="shared" si="69"/>
        <v>MN</v>
      </c>
      <c r="BC84" s="11" t="str">
        <f t="shared" si="70"/>
        <v>No</v>
      </c>
    </row>
    <row r="85" spans="1:55" x14ac:dyDescent="0.3">
      <c r="A85" s="11" t="s">
        <v>657</v>
      </c>
      <c r="B85" s="11" t="s">
        <v>1799</v>
      </c>
      <c r="C85" s="11" t="s">
        <v>550</v>
      </c>
      <c r="D85" s="11" t="s">
        <v>1953</v>
      </c>
      <c r="E85" s="38" t="s">
        <v>2902</v>
      </c>
      <c r="F85" s="11">
        <v>2</v>
      </c>
      <c r="G85" s="40" t="s">
        <v>218</v>
      </c>
      <c r="H85" s="11" t="str">
        <f t="shared" si="52"/>
        <v>Regular</v>
      </c>
      <c r="I85" s="11" t="str">
        <f t="shared" si="44"/>
        <v>INDIA</v>
      </c>
      <c r="J85" s="11" t="str">
        <f>IF(ISERROR(VLOOKUP(C85,'WI Vs ASM'!$B$2:$E$1000,4,0)),0,(VLOOKUP(C85,'WI Vs ASM'!$B$2:$E$1000,4,0)))</f>
        <v>Offshore</v>
      </c>
      <c r="K85" s="11" t="str">
        <f>IF(ISERROR(VLOOKUP(C85,'WI Vs ASM'!$B$2:$F$1000,5,0)),0,(VLOOKUP(C85,'WI Vs ASM'!$B$2:$F$1000,5,0)))</f>
        <v>02-Variable Billable</v>
      </c>
      <c r="L85" s="11" t="str">
        <f>IF(ISERROR(VLOOKUP(C85,'WI Vs ASM'!$B$2:$D$1000,3,0)),0,(VLOOKUP(C85,'WI Vs ASM'!$B$2:$D$1000,3,0)))</f>
        <v>11-Enhancement Offshore</v>
      </c>
      <c r="M85" s="11" t="str">
        <f>IF(ISERROR(VLOOKUP(C85,'WI Vs ASM'!$B$2:$I$1000,8,0)),0,(VLOOKUP(C85,'WI Vs ASM'!$B$2:$I$1000,8,0)))</f>
        <v>Prakash Varadachari</v>
      </c>
      <c r="N85" s="11" t="str">
        <f>IF(ISERROR(VLOOKUP(C85,'WI Vs ASM'!$B$2:$G$1000,6,0)),0,(VLOOKUP(C85,'WI Vs ASM'!$B$2:$G$1000,6,0)))</f>
        <v>Business Intelligence</v>
      </c>
      <c r="O85" s="11" t="str">
        <f>IF(ISERROR(VLOOKUP(C85,'WI Vs ASM'!$B$2:$H$1000,7,0)),0,(VLOOKUP(C85,'WI Vs ASM'!$B$2:$H$1000,7,0)))</f>
        <v>EBI</v>
      </c>
      <c r="P85" s="11" t="str">
        <f t="shared" si="45"/>
        <v>May-17</v>
      </c>
      <c r="Q85" s="11" t="str">
        <f t="shared" si="46"/>
        <v>Q2</v>
      </c>
      <c r="R85" s="11" t="str">
        <f>IF(ISERROR(VLOOKUP(C85,'WI Vs ASM'!$B$2:$J$1000,9,0)),0,(VLOOKUP(C85,'WI Vs ASM'!$B$2:$J$1000,9,0)))</f>
        <v>Chandraprabha Palaniswamy</v>
      </c>
      <c r="S85" s="11" t="str">
        <f>IF(ISERROR(VLOOKUP(C85,'WI Vs ASM'!$B$2:$K$1000,10,0)),0,(VLOOKUP(C85,'WI Vs ASM'!$B$2:$K$1000,10,0)))</f>
        <v>Kimberly Hale</v>
      </c>
      <c r="T85" s="11" t="str">
        <f>IF(ISERROR(VLOOKUP(C85,'WI Vs ASM'!$B$2:$L$1000,11,0)),0,(VLOOKUP(C85,'WI Vs ASM'!$B$2:$L$1000,11,0)))</f>
        <v>Crystal Romano</v>
      </c>
      <c r="U85" s="11" t="str">
        <f t="shared" si="53"/>
        <v>WR736076</v>
      </c>
      <c r="V85" s="11" t="str">
        <f t="shared" si="47"/>
        <v>No</v>
      </c>
      <c r="W85" s="11" t="str">
        <f t="shared" si="48"/>
        <v>Yes</v>
      </c>
      <c r="X85" s="11" t="str">
        <f t="shared" si="49"/>
        <v>No</v>
      </c>
      <c r="Y85" s="11" t="str">
        <f t="shared" si="50"/>
        <v>No</v>
      </c>
      <c r="Z85" s="11" t="str">
        <f t="shared" si="51"/>
        <v>No</v>
      </c>
      <c r="AA85" s="11" t="str">
        <f t="shared" si="54"/>
        <v>No</v>
      </c>
      <c r="AB85" s="11">
        <f>IF(ISERROR(VLOOKUP(U85,'ITWR Dump'!$A$2:$Y$5000,24,0)),0,(VLOOKUP('ILC Report'!U85,'ITWR Dump'!$A$2:$Y$5000,24,0)))</f>
        <v>0</v>
      </c>
      <c r="AC85" s="11" t="str">
        <f t="shared" si="55"/>
        <v>No</v>
      </c>
      <c r="AD85" s="11" t="str">
        <f t="shared" si="56"/>
        <v/>
      </c>
      <c r="AE85" s="11">
        <f>IF(ISERROR(VLOOKUP(U85,'ITWR Dump'!$A$2:$Y$5000,13,0)),0,(VLOOKUP(U85,'ITWR Dump'!$A$2:$Y$5000,13,0)))</f>
        <v>0</v>
      </c>
      <c r="AF85" s="11">
        <f>IF(ISERROR(VLOOKUP(U85,'ITWR Dump'!$A$2:$Y$5000,11,0)),0,(VLOOKUP(U85,'ITWR Dump'!$A$2:$Y$5000,11,0)))</f>
        <v>0</v>
      </c>
      <c r="AG85" s="11">
        <f>IF(ISERROR(VLOOKUP(U85,'ITWR Dump'!$A$2:$Y$5000,2,0)),0,(VLOOKUP(U85,'ITWR Dump'!$A$2:$Y$5000,2,0)))</f>
        <v>0</v>
      </c>
      <c r="AH85" s="11">
        <f>IF(ISERROR(VLOOKUP(U85,'ITWR Dump'!$A$2:$Y$5000,14,0)),0,(VLOOKUP(U85,'ITWR Dump'!$A$2:$Y$5000,14,0)))</f>
        <v>0</v>
      </c>
      <c r="AI85" s="11" t="str">
        <f t="shared" si="57"/>
        <v>11-Enhancement Offshore Subcon</v>
      </c>
      <c r="AJ85" s="11" t="str">
        <f t="shared" si="58"/>
        <v>Offshore Subcon</v>
      </c>
      <c r="AK85" s="11" t="str">
        <f>IF(ISERROR(VLOOKUP(A85,'Team Data'!$C$2:$U$213,17,0)),0,(VLOOKUP(A85,'Team Data'!$C$2:$U$213,17,0)))</f>
        <v>PRISM</v>
      </c>
      <c r="AL85" s="11" t="str">
        <f t="shared" si="59"/>
        <v>2017-04-24</v>
      </c>
      <c r="AM85" s="11">
        <f>IF(ISERROR(VLOOKUP(U85,'ITWR Dump'!$A$2:$Y$5000,16,0)),0,(VLOOKUP(U85,'ITWR Dump'!$A$2:$Y$5000,16,0)))</f>
        <v>0</v>
      </c>
      <c r="AN85" s="11">
        <f>IF(ISERROR(VLOOKUP(U85,'ITWR Dump'!$A$2:$Y$5000,18,0)),0,(VLOOKUP(U85,'ITWR Dump'!$A$2:$Y$5000,18,0)))</f>
        <v>0</v>
      </c>
      <c r="AO85" s="11">
        <f>IF(ISERROR(VLOOKUP(U85,'ITWR Dump'!$A$2:$Y$5000,25,0)),0,(VLOOKUP('ILC Report'!U85,'ITWR Dump'!$A$2:$Y$5000,25,0)))</f>
        <v>0</v>
      </c>
      <c r="AP85" s="11">
        <f t="shared" si="60"/>
        <v>0</v>
      </c>
      <c r="AQ85" s="26">
        <f t="shared" si="61"/>
        <v>0</v>
      </c>
      <c r="AR85" s="26">
        <f t="shared" si="62"/>
        <v>0</v>
      </c>
      <c r="AS85" s="26">
        <f t="shared" si="63"/>
        <v>0</v>
      </c>
      <c r="AT85" s="26">
        <f t="shared" si="64"/>
        <v>0</v>
      </c>
      <c r="AU85" s="26">
        <f t="shared" si="65"/>
        <v>0</v>
      </c>
      <c r="AV85" s="26">
        <f t="shared" si="66"/>
        <v>0</v>
      </c>
      <c r="AW85" s="11" t="s">
        <v>653</v>
      </c>
      <c r="AX85" s="11" t="str">
        <f>VLOOKUP(L85,Group!$A$2:$B$1000,2,0)</f>
        <v>Enhancement</v>
      </c>
      <c r="AY85" s="11">
        <f>IF(ISERROR(VLOOKUP(U85,'ITWR Dump'!$A$2:$Y$5000,15,0)),0,(VLOOKUP('ILC Report'!U85,'ITWR Dump'!$A$2:$Y$5000,15,0)))</f>
        <v>0</v>
      </c>
      <c r="AZ85" s="11" t="str">
        <f t="shared" si="67"/>
        <v>No</v>
      </c>
      <c r="BA85" s="11" t="str">
        <f t="shared" si="68"/>
        <v>BKI</v>
      </c>
      <c r="BB85" s="11" t="str">
        <f t="shared" si="69"/>
        <v>EN</v>
      </c>
      <c r="BC85" s="11" t="str">
        <f t="shared" si="70"/>
        <v>No</v>
      </c>
    </row>
    <row r="86" spans="1:55" x14ac:dyDescent="0.3">
      <c r="A86" s="11" t="s">
        <v>657</v>
      </c>
      <c r="B86" s="11" t="s">
        <v>1799</v>
      </c>
      <c r="C86" s="11" t="s">
        <v>604</v>
      </c>
      <c r="D86" s="11" t="s">
        <v>1944</v>
      </c>
      <c r="E86" s="38" t="s">
        <v>2903</v>
      </c>
      <c r="F86" s="11">
        <v>7</v>
      </c>
      <c r="G86" s="40" t="s">
        <v>218</v>
      </c>
      <c r="H86" s="11" t="str">
        <f t="shared" si="52"/>
        <v>Regular</v>
      </c>
      <c r="I86" s="11" t="str">
        <f t="shared" si="44"/>
        <v>INDIA</v>
      </c>
      <c r="J86" s="11" t="str">
        <f>IF(ISERROR(VLOOKUP(C86,'WI Vs ASM'!$B$2:$E$1000,4,0)),0,(VLOOKUP(C86,'WI Vs ASM'!$B$2:$E$1000,4,0)))</f>
        <v>Offshore</v>
      </c>
      <c r="K86" s="11" t="str">
        <f>IF(ISERROR(VLOOKUP(C86,'WI Vs ASM'!$B$2:$F$1000,5,0)),0,(VLOOKUP(C86,'WI Vs ASM'!$B$2:$F$1000,5,0)))</f>
        <v>01-Fixed Price</v>
      </c>
      <c r="L86" s="11" t="str">
        <f>IF(ISERROR(VLOOKUP(C86,'WI Vs ASM'!$B$2:$D$1000,3,0)),0,(VLOOKUP(C86,'WI Vs ASM'!$B$2:$D$1000,3,0)))</f>
        <v>01-Maintenance Offshore</v>
      </c>
      <c r="M86" s="11" t="str">
        <f>IF(ISERROR(VLOOKUP(C86,'WI Vs ASM'!$B$2:$I$1000,8,0)),0,(VLOOKUP(C86,'WI Vs ASM'!$B$2:$I$1000,8,0)))</f>
        <v>Rahul Soman</v>
      </c>
      <c r="N86" s="11" t="str">
        <f>IF(ISERROR(VLOOKUP(C86,'WI Vs ASM'!$B$2:$G$1000,6,0)),0,(VLOOKUP(C86,'WI Vs ASM'!$B$2:$G$1000,6,0)))</f>
        <v>MI Application</v>
      </c>
      <c r="O86" s="11" t="str">
        <f>IF(ISERROR(VLOOKUP(C86,'WI Vs ASM'!$B$2:$H$1000,7,0)),0,(VLOOKUP(C86,'WI Vs ASM'!$B$2:$H$1000,7,0)))</f>
        <v>MI</v>
      </c>
      <c r="P86" s="11" t="str">
        <f t="shared" si="45"/>
        <v>May-17</v>
      </c>
      <c r="Q86" s="11" t="str">
        <f t="shared" si="46"/>
        <v>Q2</v>
      </c>
      <c r="R86" s="11" t="str">
        <f>IF(ISERROR(VLOOKUP(C86,'WI Vs ASM'!$B$2:$J$1000,9,0)),0,(VLOOKUP(C86,'WI Vs ASM'!$B$2:$J$1000,9,0)))</f>
        <v>Jyothi Pai</v>
      </c>
      <c r="S86" s="11" t="str">
        <f>IF(ISERROR(VLOOKUP(C86,'WI Vs ASM'!$B$2:$K$1000,10,0)),0,(VLOOKUP(C86,'WI Vs ASM'!$B$2:$K$1000,10,0)))</f>
        <v>Kimberly Hale</v>
      </c>
      <c r="T86" s="11" t="str">
        <f>IF(ISERROR(VLOOKUP(C86,'WI Vs ASM'!$B$2:$L$1000,11,0)),0,(VLOOKUP(C86,'WI Vs ASM'!$B$2:$L$1000,11,0)))</f>
        <v>Crystal Romano</v>
      </c>
      <c r="U86" s="11" t="e">
        <f t="shared" si="53"/>
        <v>#VALUE!</v>
      </c>
      <c r="V86" s="11" t="str">
        <f t="shared" si="47"/>
        <v>No</v>
      </c>
      <c r="W86" s="11" t="str">
        <f t="shared" si="48"/>
        <v>Yes</v>
      </c>
      <c r="X86" s="11" t="str">
        <f t="shared" si="49"/>
        <v>No</v>
      </c>
      <c r="Y86" s="11" t="str">
        <f t="shared" si="50"/>
        <v>No</v>
      </c>
      <c r="Z86" s="11" t="str">
        <f t="shared" si="51"/>
        <v>No</v>
      </c>
      <c r="AA86" s="11" t="str">
        <f t="shared" si="54"/>
        <v>No</v>
      </c>
      <c r="AB86" s="11">
        <f>IF(ISERROR(VLOOKUP(U86,'ITWR Dump'!$A$2:$Y$5000,24,0)),0,(VLOOKUP('ILC Report'!U86,'ITWR Dump'!$A$2:$Y$5000,24,0)))</f>
        <v>0</v>
      </c>
      <c r="AC86" s="11" t="str">
        <f t="shared" si="55"/>
        <v>No</v>
      </c>
      <c r="AD86" s="11" t="str">
        <f t="shared" si="56"/>
        <v/>
      </c>
      <c r="AE86" s="11">
        <f>IF(ISERROR(VLOOKUP(U86,'ITWR Dump'!$A$2:$Y$5000,13,0)),0,(VLOOKUP(U86,'ITWR Dump'!$A$2:$Y$5000,13,0)))</f>
        <v>0</v>
      </c>
      <c r="AF86" s="11">
        <f>IF(ISERROR(VLOOKUP(U86,'ITWR Dump'!$A$2:$Y$5000,11,0)),0,(VLOOKUP(U86,'ITWR Dump'!$A$2:$Y$5000,11,0)))</f>
        <v>0</v>
      </c>
      <c r="AG86" s="11">
        <f>IF(ISERROR(VLOOKUP(U86,'ITWR Dump'!$A$2:$Y$5000,2,0)),0,(VLOOKUP(U86,'ITWR Dump'!$A$2:$Y$5000,2,0)))</f>
        <v>0</v>
      </c>
      <c r="AH86" s="11">
        <f>IF(ISERROR(VLOOKUP(U86,'ITWR Dump'!$A$2:$Y$5000,14,0)),0,(VLOOKUP(U86,'ITWR Dump'!$A$2:$Y$5000,14,0)))</f>
        <v>0</v>
      </c>
      <c r="AI86" s="11" t="str">
        <f t="shared" si="57"/>
        <v>01-Maintenance Offshore Subcon</v>
      </c>
      <c r="AJ86" s="11" t="str">
        <f t="shared" si="58"/>
        <v>Offshore Subcon</v>
      </c>
      <c r="AK86" s="11" t="str">
        <f>IF(ISERROR(VLOOKUP(A86,'Team Data'!$C$2:$U$213,17,0)),0,(VLOOKUP(A86,'Team Data'!$C$2:$U$213,17,0)))</f>
        <v>PRISM</v>
      </c>
      <c r="AL86" s="11" t="str">
        <f t="shared" si="59"/>
        <v>2017-04-24</v>
      </c>
      <c r="AM86" s="11">
        <f>IF(ISERROR(VLOOKUP(U86,'ITWR Dump'!$A$2:$Y$5000,16,0)),0,(VLOOKUP(U86,'ITWR Dump'!$A$2:$Y$5000,16,0)))</f>
        <v>0</v>
      </c>
      <c r="AN86" s="11">
        <f>IF(ISERROR(VLOOKUP(U86,'ITWR Dump'!$A$2:$Y$5000,18,0)),0,(VLOOKUP(U86,'ITWR Dump'!$A$2:$Y$5000,18,0)))</f>
        <v>0</v>
      </c>
      <c r="AO86" s="11">
        <f>IF(ISERROR(VLOOKUP(U86,'ITWR Dump'!$A$2:$Y$5000,25,0)),0,(VLOOKUP('ILC Report'!U86,'ITWR Dump'!$A$2:$Y$5000,25,0)))</f>
        <v>0</v>
      </c>
      <c r="AP86" s="11">
        <f t="shared" si="60"/>
        <v>0</v>
      </c>
      <c r="AQ86" s="26">
        <f t="shared" si="61"/>
        <v>0</v>
      </c>
      <c r="AR86" s="26">
        <f t="shared" si="62"/>
        <v>0</v>
      </c>
      <c r="AS86" s="26">
        <f t="shared" si="63"/>
        <v>0</v>
      </c>
      <c r="AT86" s="26">
        <f t="shared" si="64"/>
        <v>0</v>
      </c>
      <c r="AU86" s="26">
        <f t="shared" si="65"/>
        <v>0</v>
      </c>
      <c r="AV86" s="26">
        <f t="shared" si="66"/>
        <v>0</v>
      </c>
      <c r="AW86" s="11" t="s">
        <v>653</v>
      </c>
      <c r="AX86" s="11" t="str">
        <f>VLOOKUP(L86,Group!$A$2:$B$1000,2,0)</f>
        <v>Maintenance</v>
      </c>
      <c r="AY86" s="11">
        <f>IF(ISERROR(VLOOKUP(U86,'ITWR Dump'!$A$2:$Y$5000,15,0)),0,(VLOOKUP('ILC Report'!U86,'ITWR Dump'!$A$2:$Y$5000,15,0)))</f>
        <v>0</v>
      </c>
      <c r="AZ86" s="11" t="str">
        <f t="shared" si="67"/>
        <v>No</v>
      </c>
      <c r="BA86" s="11" t="str">
        <f t="shared" si="68"/>
        <v>BKI</v>
      </c>
      <c r="BB86" s="11" t="str">
        <f t="shared" si="69"/>
        <v>MN</v>
      </c>
      <c r="BC86" s="11" t="str">
        <f t="shared" si="70"/>
        <v>No</v>
      </c>
    </row>
    <row r="87" spans="1:55" x14ac:dyDescent="0.3">
      <c r="A87" s="11" t="s">
        <v>657</v>
      </c>
      <c r="B87" s="11" t="s">
        <v>1799</v>
      </c>
      <c r="C87" s="11" t="s">
        <v>604</v>
      </c>
      <c r="D87" s="11" t="s">
        <v>1936</v>
      </c>
      <c r="E87" s="38" t="s">
        <v>2903</v>
      </c>
      <c r="F87" s="11">
        <v>1</v>
      </c>
      <c r="G87" s="40" t="s">
        <v>218</v>
      </c>
      <c r="H87" s="11" t="str">
        <f t="shared" si="52"/>
        <v>Regular</v>
      </c>
      <c r="I87" s="11" t="str">
        <f t="shared" si="44"/>
        <v>INDIA</v>
      </c>
      <c r="J87" s="11" t="str">
        <f>IF(ISERROR(VLOOKUP(C87,'WI Vs ASM'!$B$2:$E$1000,4,0)),0,(VLOOKUP(C87,'WI Vs ASM'!$B$2:$E$1000,4,0)))</f>
        <v>Offshore</v>
      </c>
      <c r="K87" s="11" t="str">
        <f>IF(ISERROR(VLOOKUP(C87,'WI Vs ASM'!$B$2:$F$1000,5,0)),0,(VLOOKUP(C87,'WI Vs ASM'!$B$2:$F$1000,5,0)))</f>
        <v>01-Fixed Price</v>
      </c>
      <c r="L87" s="11" t="str">
        <f>IF(ISERROR(VLOOKUP(C87,'WI Vs ASM'!$B$2:$D$1000,3,0)),0,(VLOOKUP(C87,'WI Vs ASM'!$B$2:$D$1000,3,0)))</f>
        <v>01-Maintenance Offshore</v>
      </c>
      <c r="M87" s="11" t="str">
        <f>IF(ISERROR(VLOOKUP(C87,'WI Vs ASM'!$B$2:$I$1000,8,0)),0,(VLOOKUP(C87,'WI Vs ASM'!$B$2:$I$1000,8,0)))</f>
        <v>Rahul Soman</v>
      </c>
      <c r="N87" s="11" t="str">
        <f>IF(ISERROR(VLOOKUP(C87,'WI Vs ASM'!$B$2:$G$1000,6,0)),0,(VLOOKUP(C87,'WI Vs ASM'!$B$2:$G$1000,6,0)))</f>
        <v>MI Application</v>
      </c>
      <c r="O87" s="11" t="str">
        <f>IF(ISERROR(VLOOKUP(C87,'WI Vs ASM'!$B$2:$H$1000,7,0)),0,(VLOOKUP(C87,'WI Vs ASM'!$B$2:$H$1000,7,0)))</f>
        <v>MI</v>
      </c>
      <c r="P87" s="11" t="str">
        <f t="shared" si="45"/>
        <v>May-17</v>
      </c>
      <c r="Q87" s="11" t="str">
        <f t="shared" si="46"/>
        <v>Q2</v>
      </c>
      <c r="R87" s="11" t="str">
        <f>IF(ISERROR(VLOOKUP(C87,'WI Vs ASM'!$B$2:$J$1000,9,0)),0,(VLOOKUP(C87,'WI Vs ASM'!$B$2:$J$1000,9,0)))</f>
        <v>Jyothi Pai</v>
      </c>
      <c r="S87" s="11" t="str">
        <f>IF(ISERROR(VLOOKUP(C87,'WI Vs ASM'!$B$2:$K$1000,10,0)),0,(VLOOKUP(C87,'WI Vs ASM'!$B$2:$K$1000,10,0)))</f>
        <v>Kimberly Hale</v>
      </c>
      <c r="T87" s="11" t="str">
        <f>IF(ISERROR(VLOOKUP(C87,'WI Vs ASM'!$B$2:$L$1000,11,0)),0,(VLOOKUP(C87,'WI Vs ASM'!$B$2:$L$1000,11,0)))</f>
        <v>Crystal Romano</v>
      </c>
      <c r="U87" s="11" t="e">
        <f t="shared" si="53"/>
        <v>#VALUE!</v>
      </c>
      <c r="V87" s="11" t="str">
        <f t="shared" si="47"/>
        <v>No</v>
      </c>
      <c r="W87" s="11" t="str">
        <f t="shared" si="48"/>
        <v>Yes</v>
      </c>
      <c r="X87" s="11" t="str">
        <f t="shared" si="49"/>
        <v>No</v>
      </c>
      <c r="Y87" s="11" t="str">
        <f t="shared" si="50"/>
        <v>No</v>
      </c>
      <c r="Z87" s="11" t="str">
        <f t="shared" si="51"/>
        <v>No</v>
      </c>
      <c r="AA87" s="11" t="str">
        <f t="shared" si="54"/>
        <v>No</v>
      </c>
      <c r="AB87" s="11">
        <f>IF(ISERROR(VLOOKUP(U87,'ITWR Dump'!$A$2:$Y$5000,24,0)),0,(VLOOKUP('ILC Report'!U87,'ITWR Dump'!$A$2:$Y$5000,24,0)))</f>
        <v>0</v>
      </c>
      <c r="AC87" s="11" t="str">
        <f t="shared" si="55"/>
        <v>No</v>
      </c>
      <c r="AD87" s="11" t="str">
        <f t="shared" si="56"/>
        <v/>
      </c>
      <c r="AE87" s="11">
        <f>IF(ISERROR(VLOOKUP(U87,'ITWR Dump'!$A$2:$Y$5000,13,0)),0,(VLOOKUP(U87,'ITWR Dump'!$A$2:$Y$5000,13,0)))</f>
        <v>0</v>
      </c>
      <c r="AF87" s="11">
        <f>IF(ISERROR(VLOOKUP(U87,'ITWR Dump'!$A$2:$Y$5000,11,0)),0,(VLOOKUP(U87,'ITWR Dump'!$A$2:$Y$5000,11,0)))</f>
        <v>0</v>
      </c>
      <c r="AG87" s="11">
        <f>IF(ISERROR(VLOOKUP(U87,'ITWR Dump'!$A$2:$Y$5000,2,0)),0,(VLOOKUP(U87,'ITWR Dump'!$A$2:$Y$5000,2,0)))</f>
        <v>0</v>
      </c>
      <c r="AH87" s="11">
        <f>IF(ISERROR(VLOOKUP(U87,'ITWR Dump'!$A$2:$Y$5000,14,0)),0,(VLOOKUP(U87,'ITWR Dump'!$A$2:$Y$5000,14,0)))</f>
        <v>0</v>
      </c>
      <c r="AI87" s="11" t="str">
        <f t="shared" si="57"/>
        <v>01-Maintenance Offshore Subcon</v>
      </c>
      <c r="AJ87" s="11" t="str">
        <f t="shared" si="58"/>
        <v>Offshore Subcon</v>
      </c>
      <c r="AK87" s="11" t="str">
        <f>IF(ISERROR(VLOOKUP(A87,'Team Data'!$C$2:$U$213,17,0)),0,(VLOOKUP(A87,'Team Data'!$C$2:$U$213,17,0)))</f>
        <v>PRISM</v>
      </c>
      <c r="AL87" s="11" t="str">
        <f t="shared" si="59"/>
        <v>2017-04-24</v>
      </c>
      <c r="AM87" s="11">
        <f>IF(ISERROR(VLOOKUP(U87,'ITWR Dump'!$A$2:$Y$5000,16,0)),0,(VLOOKUP(U87,'ITWR Dump'!$A$2:$Y$5000,16,0)))</f>
        <v>0</v>
      </c>
      <c r="AN87" s="11">
        <f>IF(ISERROR(VLOOKUP(U87,'ITWR Dump'!$A$2:$Y$5000,18,0)),0,(VLOOKUP(U87,'ITWR Dump'!$A$2:$Y$5000,18,0)))</f>
        <v>0</v>
      </c>
      <c r="AO87" s="11">
        <f>IF(ISERROR(VLOOKUP(U87,'ITWR Dump'!$A$2:$Y$5000,25,0)),0,(VLOOKUP('ILC Report'!U87,'ITWR Dump'!$A$2:$Y$5000,25,0)))</f>
        <v>0</v>
      </c>
      <c r="AP87" s="11">
        <f t="shared" si="60"/>
        <v>0</v>
      </c>
      <c r="AQ87" s="26">
        <f t="shared" si="61"/>
        <v>0</v>
      </c>
      <c r="AR87" s="26">
        <f t="shared" si="62"/>
        <v>0</v>
      </c>
      <c r="AS87" s="26">
        <f t="shared" si="63"/>
        <v>0</v>
      </c>
      <c r="AT87" s="26">
        <f t="shared" si="64"/>
        <v>0</v>
      </c>
      <c r="AU87" s="26">
        <f t="shared" si="65"/>
        <v>0</v>
      </c>
      <c r="AV87" s="26">
        <f t="shared" si="66"/>
        <v>0</v>
      </c>
      <c r="AW87" s="11" t="s">
        <v>653</v>
      </c>
      <c r="AX87" s="11" t="str">
        <f>VLOOKUP(L87,Group!$A$2:$B$1000,2,0)</f>
        <v>Maintenance</v>
      </c>
      <c r="AY87" s="11">
        <f>IF(ISERROR(VLOOKUP(U87,'ITWR Dump'!$A$2:$Y$5000,15,0)),0,(VLOOKUP('ILC Report'!U87,'ITWR Dump'!$A$2:$Y$5000,15,0)))</f>
        <v>0</v>
      </c>
      <c r="AZ87" s="11" t="str">
        <f t="shared" si="67"/>
        <v>No</v>
      </c>
      <c r="BA87" s="11" t="str">
        <f t="shared" si="68"/>
        <v>BKI</v>
      </c>
      <c r="BB87" s="11" t="str">
        <f t="shared" si="69"/>
        <v>MN</v>
      </c>
      <c r="BC87" s="11" t="str">
        <f t="shared" si="70"/>
        <v>No</v>
      </c>
    </row>
    <row r="88" spans="1:55" x14ac:dyDescent="0.3">
      <c r="A88" s="11" t="s">
        <v>657</v>
      </c>
      <c r="B88" s="11" t="s">
        <v>1799</v>
      </c>
      <c r="C88" s="11" t="s">
        <v>552</v>
      </c>
      <c r="D88" s="11" t="s">
        <v>1942</v>
      </c>
      <c r="E88" s="38" t="s">
        <v>2903</v>
      </c>
      <c r="F88" s="11">
        <v>24</v>
      </c>
      <c r="G88" s="40" t="s">
        <v>2905</v>
      </c>
      <c r="H88" s="11" t="str">
        <f t="shared" si="52"/>
        <v>Standby</v>
      </c>
      <c r="I88" s="11" t="str">
        <f t="shared" si="44"/>
        <v>INDIA</v>
      </c>
      <c r="J88" s="11" t="str">
        <f>IF(ISERROR(VLOOKUP(C88,'WI Vs ASM'!$B$2:$E$1000,4,0)),0,(VLOOKUP(C88,'WI Vs ASM'!$B$2:$E$1000,4,0)))</f>
        <v>Offshore</v>
      </c>
      <c r="K88" s="11" t="str">
        <f>IF(ISERROR(VLOOKUP(C88,'WI Vs ASM'!$B$2:$F$1000,5,0)),0,(VLOOKUP(C88,'WI Vs ASM'!$B$2:$F$1000,5,0)))</f>
        <v>01-Fixed Price</v>
      </c>
      <c r="L88" s="11" t="str">
        <f>IF(ISERROR(VLOOKUP(C88,'WI Vs ASM'!$B$2:$D$1000,3,0)),0,(VLOOKUP(C88,'WI Vs ASM'!$B$2:$D$1000,3,0)))</f>
        <v>01-Maintenance Offshore</v>
      </c>
      <c r="M88" s="11" t="str">
        <f>IF(ISERROR(VLOOKUP(C88,'WI Vs ASM'!$B$2:$I$1000,8,0)),0,(VLOOKUP(C88,'WI Vs ASM'!$B$2:$I$1000,8,0)))</f>
        <v>Rahul Soman</v>
      </c>
      <c r="N88" s="11" t="str">
        <f>IF(ISERROR(VLOOKUP(C88,'WI Vs ASM'!$B$2:$G$1000,6,0)),0,(VLOOKUP(C88,'WI Vs ASM'!$B$2:$G$1000,6,0)))</f>
        <v>Business Intelligence</v>
      </c>
      <c r="O88" s="11" t="str">
        <f>IF(ISERROR(VLOOKUP(C88,'WI Vs ASM'!$B$2:$H$1000,7,0)),0,(VLOOKUP(C88,'WI Vs ASM'!$B$2:$H$1000,7,0)))</f>
        <v>EBI</v>
      </c>
      <c r="P88" s="11" t="str">
        <f t="shared" si="45"/>
        <v>May-17</v>
      </c>
      <c r="Q88" s="11" t="str">
        <f t="shared" si="46"/>
        <v>Q2</v>
      </c>
      <c r="R88" s="11" t="str">
        <f>IF(ISERROR(VLOOKUP(C88,'WI Vs ASM'!$B$2:$J$1000,9,0)),0,(VLOOKUP(C88,'WI Vs ASM'!$B$2:$J$1000,9,0)))</f>
        <v>Jyothi Pai</v>
      </c>
      <c r="S88" s="11" t="str">
        <f>IF(ISERROR(VLOOKUP(C88,'WI Vs ASM'!$B$2:$K$1000,10,0)),0,(VLOOKUP(C88,'WI Vs ASM'!$B$2:$K$1000,10,0)))</f>
        <v>Kimberly Hale</v>
      </c>
      <c r="T88" s="11" t="str">
        <f>IF(ISERROR(VLOOKUP(C88,'WI Vs ASM'!$B$2:$L$1000,11,0)),0,(VLOOKUP(C88,'WI Vs ASM'!$B$2:$L$1000,11,0)))</f>
        <v>Crystal Romano</v>
      </c>
      <c r="U88" s="11" t="e">
        <f t="shared" si="53"/>
        <v>#VALUE!</v>
      </c>
      <c r="V88" s="11" t="str">
        <f t="shared" si="47"/>
        <v>No</v>
      </c>
      <c r="W88" s="11" t="str">
        <f t="shared" si="48"/>
        <v>Yes</v>
      </c>
      <c r="X88" s="11" t="str">
        <f t="shared" si="49"/>
        <v>No</v>
      </c>
      <c r="Y88" s="11" t="str">
        <f t="shared" si="50"/>
        <v>No</v>
      </c>
      <c r="Z88" s="11" t="str">
        <f t="shared" si="51"/>
        <v>No</v>
      </c>
      <c r="AA88" s="11" t="str">
        <f t="shared" si="54"/>
        <v>No</v>
      </c>
      <c r="AB88" s="11">
        <f>IF(ISERROR(VLOOKUP(U88,'ITWR Dump'!$A$2:$Y$5000,24,0)),0,(VLOOKUP('ILC Report'!U88,'ITWR Dump'!$A$2:$Y$5000,24,0)))</f>
        <v>0</v>
      </c>
      <c r="AC88" s="11" t="str">
        <f t="shared" si="55"/>
        <v>No</v>
      </c>
      <c r="AD88" s="11" t="str">
        <f t="shared" si="56"/>
        <v/>
      </c>
      <c r="AE88" s="11">
        <f>IF(ISERROR(VLOOKUP(U88,'ITWR Dump'!$A$2:$Y$5000,13,0)),0,(VLOOKUP(U88,'ITWR Dump'!$A$2:$Y$5000,13,0)))</f>
        <v>0</v>
      </c>
      <c r="AF88" s="11">
        <f>IF(ISERROR(VLOOKUP(U88,'ITWR Dump'!$A$2:$Y$5000,11,0)),0,(VLOOKUP(U88,'ITWR Dump'!$A$2:$Y$5000,11,0)))</f>
        <v>0</v>
      </c>
      <c r="AG88" s="11">
        <f>IF(ISERROR(VLOOKUP(U88,'ITWR Dump'!$A$2:$Y$5000,2,0)),0,(VLOOKUP(U88,'ITWR Dump'!$A$2:$Y$5000,2,0)))</f>
        <v>0</v>
      </c>
      <c r="AH88" s="11">
        <f>IF(ISERROR(VLOOKUP(U88,'ITWR Dump'!$A$2:$Y$5000,14,0)),0,(VLOOKUP(U88,'ITWR Dump'!$A$2:$Y$5000,14,0)))</f>
        <v>0</v>
      </c>
      <c r="AI88" s="11" t="str">
        <f t="shared" si="57"/>
        <v>Standby Hours</v>
      </c>
      <c r="AJ88" s="11" t="str">
        <f t="shared" si="58"/>
        <v>Offshore Subcon</v>
      </c>
      <c r="AK88" s="11" t="str">
        <f>IF(ISERROR(VLOOKUP(A88,'Team Data'!$C$2:$U$213,17,0)),0,(VLOOKUP(A88,'Team Data'!$C$2:$U$213,17,0)))</f>
        <v>PRISM</v>
      </c>
      <c r="AL88" s="11" t="str">
        <f t="shared" si="59"/>
        <v>2017-04-24</v>
      </c>
      <c r="AM88" s="11">
        <f>IF(ISERROR(VLOOKUP(U88,'ITWR Dump'!$A$2:$Y$5000,16,0)),0,(VLOOKUP(U88,'ITWR Dump'!$A$2:$Y$5000,16,0)))</f>
        <v>0</v>
      </c>
      <c r="AN88" s="11">
        <f>IF(ISERROR(VLOOKUP(U88,'ITWR Dump'!$A$2:$Y$5000,18,0)),0,(VLOOKUP(U88,'ITWR Dump'!$A$2:$Y$5000,18,0)))</f>
        <v>0</v>
      </c>
      <c r="AO88" s="11">
        <f>IF(ISERROR(VLOOKUP(U88,'ITWR Dump'!$A$2:$Y$5000,25,0)),0,(VLOOKUP('ILC Report'!U88,'ITWR Dump'!$A$2:$Y$5000,25,0)))</f>
        <v>0</v>
      </c>
      <c r="AP88" s="11">
        <f t="shared" si="60"/>
        <v>0</v>
      </c>
      <c r="AQ88" s="26">
        <f t="shared" si="61"/>
        <v>0</v>
      </c>
      <c r="AR88" s="26">
        <f t="shared" si="62"/>
        <v>0</v>
      </c>
      <c r="AS88" s="26">
        <f t="shared" si="63"/>
        <v>0</v>
      </c>
      <c r="AT88" s="26">
        <f t="shared" si="64"/>
        <v>0</v>
      </c>
      <c r="AU88" s="26">
        <f t="shared" si="65"/>
        <v>0</v>
      </c>
      <c r="AV88" s="26">
        <f t="shared" si="66"/>
        <v>0</v>
      </c>
      <c r="AW88" s="11" t="s">
        <v>653</v>
      </c>
      <c r="AX88" s="11" t="str">
        <f>VLOOKUP(L88,Group!$A$2:$B$1000,2,0)</f>
        <v>Maintenance</v>
      </c>
      <c r="AY88" s="11">
        <f>IF(ISERROR(VLOOKUP(U88,'ITWR Dump'!$A$2:$Y$5000,15,0)),0,(VLOOKUP('ILC Report'!U88,'ITWR Dump'!$A$2:$Y$5000,15,0)))</f>
        <v>0</v>
      </c>
      <c r="AZ88" s="11" t="str">
        <f t="shared" si="67"/>
        <v>No</v>
      </c>
      <c r="BA88" s="11" t="str">
        <f t="shared" si="68"/>
        <v>BKI</v>
      </c>
      <c r="BB88" s="11" t="str">
        <f t="shared" si="69"/>
        <v>MN</v>
      </c>
      <c r="BC88" s="11" t="str">
        <f t="shared" si="70"/>
        <v>No</v>
      </c>
    </row>
    <row r="89" spans="1:55" x14ac:dyDescent="0.3">
      <c r="A89" s="11" t="s">
        <v>657</v>
      </c>
      <c r="B89" s="11" t="s">
        <v>1799</v>
      </c>
      <c r="C89" s="11" t="s">
        <v>604</v>
      </c>
      <c r="D89" s="11" t="s">
        <v>1944</v>
      </c>
      <c r="E89" s="38" t="s">
        <v>2904</v>
      </c>
      <c r="F89" s="11">
        <v>15</v>
      </c>
      <c r="G89" s="40" t="s">
        <v>218</v>
      </c>
      <c r="H89" s="11" t="str">
        <f t="shared" si="52"/>
        <v>Regular</v>
      </c>
      <c r="I89" s="11" t="str">
        <f t="shared" si="44"/>
        <v>INDIA</v>
      </c>
      <c r="J89" s="11" t="str">
        <f>IF(ISERROR(VLOOKUP(C89,'WI Vs ASM'!$B$2:$E$1000,4,0)),0,(VLOOKUP(C89,'WI Vs ASM'!$B$2:$E$1000,4,0)))</f>
        <v>Offshore</v>
      </c>
      <c r="K89" s="11" t="str">
        <f>IF(ISERROR(VLOOKUP(C89,'WI Vs ASM'!$B$2:$F$1000,5,0)),0,(VLOOKUP(C89,'WI Vs ASM'!$B$2:$F$1000,5,0)))</f>
        <v>01-Fixed Price</v>
      </c>
      <c r="L89" s="11" t="str">
        <f>IF(ISERROR(VLOOKUP(C89,'WI Vs ASM'!$B$2:$D$1000,3,0)),0,(VLOOKUP(C89,'WI Vs ASM'!$B$2:$D$1000,3,0)))</f>
        <v>01-Maintenance Offshore</v>
      </c>
      <c r="M89" s="11" t="str">
        <f>IF(ISERROR(VLOOKUP(C89,'WI Vs ASM'!$B$2:$I$1000,8,0)),0,(VLOOKUP(C89,'WI Vs ASM'!$B$2:$I$1000,8,0)))</f>
        <v>Rahul Soman</v>
      </c>
      <c r="N89" s="11" t="str">
        <f>IF(ISERROR(VLOOKUP(C89,'WI Vs ASM'!$B$2:$G$1000,6,0)),0,(VLOOKUP(C89,'WI Vs ASM'!$B$2:$G$1000,6,0)))</f>
        <v>MI Application</v>
      </c>
      <c r="O89" s="11" t="str">
        <f>IF(ISERROR(VLOOKUP(C89,'WI Vs ASM'!$B$2:$H$1000,7,0)),0,(VLOOKUP(C89,'WI Vs ASM'!$B$2:$H$1000,7,0)))</f>
        <v>MI</v>
      </c>
      <c r="P89" s="11" t="str">
        <f t="shared" si="45"/>
        <v>May-17</v>
      </c>
      <c r="Q89" s="11" t="str">
        <f t="shared" si="46"/>
        <v>Q2</v>
      </c>
      <c r="R89" s="11" t="str">
        <f>IF(ISERROR(VLOOKUP(C89,'WI Vs ASM'!$B$2:$J$1000,9,0)),0,(VLOOKUP(C89,'WI Vs ASM'!$B$2:$J$1000,9,0)))</f>
        <v>Jyothi Pai</v>
      </c>
      <c r="S89" s="11" t="str">
        <f>IF(ISERROR(VLOOKUP(C89,'WI Vs ASM'!$B$2:$K$1000,10,0)),0,(VLOOKUP(C89,'WI Vs ASM'!$B$2:$K$1000,10,0)))</f>
        <v>Kimberly Hale</v>
      </c>
      <c r="T89" s="11" t="str">
        <f>IF(ISERROR(VLOOKUP(C89,'WI Vs ASM'!$B$2:$L$1000,11,0)),0,(VLOOKUP(C89,'WI Vs ASM'!$B$2:$L$1000,11,0)))</f>
        <v>Crystal Romano</v>
      </c>
      <c r="U89" s="11" t="e">
        <f t="shared" si="53"/>
        <v>#VALUE!</v>
      </c>
      <c r="V89" s="11" t="str">
        <f t="shared" si="47"/>
        <v>No</v>
      </c>
      <c r="W89" s="11" t="str">
        <f t="shared" si="48"/>
        <v>Yes</v>
      </c>
      <c r="X89" s="11" t="str">
        <f t="shared" si="49"/>
        <v>No</v>
      </c>
      <c r="Y89" s="11" t="str">
        <f t="shared" si="50"/>
        <v>No</v>
      </c>
      <c r="Z89" s="11" t="str">
        <f t="shared" si="51"/>
        <v>No</v>
      </c>
      <c r="AA89" s="11" t="str">
        <f t="shared" si="54"/>
        <v>No</v>
      </c>
      <c r="AB89" s="11">
        <f>IF(ISERROR(VLOOKUP(U89,'ITWR Dump'!$A$2:$Y$5000,24,0)),0,(VLOOKUP('ILC Report'!U89,'ITWR Dump'!$A$2:$Y$5000,24,0)))</f>
        <v>0</v>
      </c>
      <c r="AC89" s="11" t="str">
        <f t="shared" si="55"/>
        <v>No</v>
      </c>
      <c r="AD89" s="11" t="str">
        <f t="shared" si="56"/>
        <v/>
      </c>
      <c r="AE89" s="11">
        <f>IF(ISERROR(VLOOKUP(U89,'ITWR Dump'!$A$2:$Y$5000,13,0)),0,(VLOOKUP(U89,'ITWR Dump'!$A$2:$Y$5000,13,0)))</f>
        <v>0</v>
      </c>
      <c r="AF89" s="11">
        <f>IF(ISERROR(VLOOKUP(U89,'ITWR Dump'!$A$2:$Y$5000,11,0)),0,(VLOOKUP(U89,'ITWR Dump'!$A$2:$Y$5000,11,0)))</f>
        <v>0</v>
      </c>
      <c r="AG89" s="11">
        <f>IF(ISERROR(VLOOKUP(U89,'ITWR Dump'!$A$2:$Y$5000,2,0)),0,(VLOOKUP(U89,'ITWR Dump'!$A$2:$Y$5000,2,0)))</f>
        <v>0</v>
      </c>
      <c r="AH89" s="11">
        <f>IF(ISERROR(VLOOKUP(U89,'ITWR Dump'!$A$2:$Y$5000,14,0)),0,(VLOOKUP(U89,'ITWR Dump'!$A$2:$Y$5000,14,0)))</f>
        <v>0</v>
      </c>
      <c r="AI89" s="11" t="str">
        <f t="shared" si="57"/>
        <v>01-Maintenance Offshore Subcon</v>
      </c>
      <c r="AJ89" s="11" t="str">
        <f t="shared" si="58"/>
        <v>Offshore Subcon</v>
      </c>
      <c r="AK89" s="11" t="str">
        <f>IF(ISERROR(VLOOKUP(A89,'Team Data'!$C$2:$U$213,17,0)),0,(VLOOKUP(A89,'Team Data'!$C$2:$U$213,17,0)))</f>
        <v>PRISM</v>
      </c>
      <c r="AL89" s="11" t="str">
        <f t="shared" si="59"/>
        <v>2017-04-24</v>
      </c>
      <c r="AM89" s="11">
        <f>IF(ISERROR(VLOOKUP(U89,'ITWR Dump'!$A$2:$Y$5000,16,0)),0,(VLOOKUP(U89,'ITWR Dump'!$A$2:$Y$5000,16,0)))</f>
        <v>0</v>
      </c>
      <c r="AN89" s="11">
        <f>IF(ISERROR(VLOOKUP(U89,'ITWR Dump'!$A$2:$Y$5000,18,0)),0,(VLOOKUP(U89,'ITWR Dump'!$A$2:$Y$5000,18,0)))</f>
        <v>0</v>
      </c>
      <c r="AO89" s="11">
        <f>IF(ISERROR(VLOOKUP(U89,'ITWR Dump'!$A$2:$Y$5000,25,0)),0,(VLOOKUP('ILC Report'!U89,'ITWR Dump'!$A$2:$Y$5000,25,0)))</f>
        <v>0</v>
      </c>
      <c r="AP89" s="11">
        <f t="shared" si="60"/>
        <v>0</v>
      </c>
      <c r="AQ89" s="26">
        <f t="shared" si="61"/>
        <v>0</v>
      </c>
      <c r="AR89" s="26">
        <f t="shared" si="62"/>
        <v>0</v>
      </c>
      <c r="AS89" s="26">
        <f t="shared" si="63"/>
        <v>0</v>
      </c>
      <c r="AT89" s="26">
        <f t="shared" si="64"/>
        <v>0</v>
      </c>
      <c r="AU89" s="26">
        <f t="shared" si="65"/>
        <v>0</v>
      </c>
      <c r="AV89" s="26">
        <f t="shared" si="66"/>
        <v>0</v>
      </c>
      <c r="AW89" s="11" t="s">
        <v>653</v>
      </c>
      <c r="AX89" s="11" t="str">
        <f>VLOOKUP(L89,Group!$A$2:$B$1000,2,0)</f>
        <v>Maintenance</v>
      </c>
      <c r="AY89" s="11">
        <f>IF(ISERROR(VLOOKUP(U89,'ITWR Dump'!$A$2:$Y$5000,15,0)),0,(VLOOKUP('ILC Report'!U89,'ITWR Dump'!$A$2:$Y$5000,15,0)))</f>
        <v>0</v>
      </c>
      <c r="AZ89" s="11" t="str">
        <f t="shared" si="67"/>
        <v>No</v>
      </c>
      <c r="BA89" s="11" t="str">
        <f t="shared" si="68"/>
        <v>BKI</v>
      </c>
      <c r="BB89" s="11" t="str">
        <f t="shared" si="69"/>
        <v>MN</v>
      </c>
      <c r="BC89" s="11" t="str">
        <f t="shared" si="70"/>
        <v>No</v>
      </c>
    </row>
    <row r="90" spans="1:55" x14ac:dyDescent="0.3">
      <c r="A90" s="11" t="s">
        <v>657</v>
      </c>
      <c r="B90" s="11" t="s">
        <v>1799</v>
      </c>
      <c r="C90" s="11" t="s">
        <v>604</v>
      </c>
      <c r="D90" s="11" t="s">
        <v>1954</v>
      </c>
      <c r="E90" s="38" t="s">
        <v>2904</v>
      </c>
      <c r="F90" s="11">
        <v>2</v>
      </c>
      <c r="G90" s="40" t="s">
        <v>218</v>
      </c>
      <c r="H90" s="11" t="str">
        <f t="shared" si="52"/>
        <v>Regular</v>
      </c>
      <c r="I90" s="11" t="str">
        <f t="shared" si="44"/>
        <v>INDIA</v>
      </c>
      <c r="J90" s="11" t="str">
        <f>IF(ISERROR(VLOOKUP(C90,'WI Vs ASM'!$B$2:$E$1000,4,0)),0,(VLOOKUP(C90,'WI Vs ASM'!$B$2:$E$1000,4,0)))</f>
        <v>Offshore</v>
      </c>
      <c r="K90" s="11" t="str">
        <f>IF(ISERROR(VLOOKUP(C90,'WI Vs ASM'!$B$2:$F$1000,5,0)),0,(VLOOKUP(C90,'WI Vs ASM'!$B$2:$F$1000,5,0)))</f>
        <v>01-Fixed Price</v>
      </c>
      <c r="L90" s="11" t="str">
        <f>IF(ISERROR(VLOOKUP(C90,'WI Vs ASM'!$B$2:$D$1000,3,0)),0,(VLOOKUP(C90,'WI Vs ASM'!$B$2:$D$1000,3,0)))</f>
        <v>01-Maintenance Offshore</v>
      </c>
      <c r="M90" s="11" t="str">
        <f>IF(ISERROR(VLOOKUP(C90,'WI Vs ASM'!$B$2:$I$1000,8,0)),0,(VLOOKUP(C90,'WI Vs ASM'!$B$2:$I$1000,8,0)))</f>
        <v>Rahul Soman</v>
      </c>
      <c r="N90" s="11" t="str">
        <f>IF(ISERROR(VLOOKUP(C90,'WI Vs ASM'!$B$2:$G$1000,6,0)),0,(VLOOKUP(C90,'WI Vs ASM'!$B$2:$G$1000,6,0)))</f>
        <v>MI Application</v>
      </c>
      <c r="O90" s="11" t="str">
        <f>IF(ISERROR(VLOOKUP(C90,'WI Vs ASM'!$B$2:$H$1000,7,0)),0,(VLOOKUP(C90,'WI Vs ASM'!$B$2:$H$1000,7,0)))</f>
        <v>MI</v>
      </c>
      <c r="P90" s="11" t="str">
        <f t="shared" si="45"/>
        <v>May-17</v>
      </c>
      <c r="Q90" s="11" t="str">
        <f t="shared" si="46"/>
        <v>Q2</v>
      </c>
      <c r="R90" s="11" t="str">
        <f>IF(ISERROR(VLOOKUP(C90,'WI Vs ASM'!$B$2:$J$1000,9,0)),0,(VLOOKUP(C90,'WI Vs ASM'!$B$2:$J$1000,9,0)))</f>
        <v>Jyothi Pai</v>
      </c>
      <c r="S90" s="11" t="str">
        <f>IF(ISERROR(VLOOKUP(C90,'WI Vs ASM'!$B$2:$K$1000,10,0)),0,(VLOOKUP(C90,'WI Vs ASM'!$B$2:$K$1000,10,0)))</f>
        <v>Kimberly Hale</v>
      </c>
      <c r="T90" s="11" t="str">
        <f>IF(ISERROR(VLOOKUP(C90,'WI Vs ASM'!$B$2:$L$1000,11,0)),0,(VLOOKUP(C90,'WI Vs ASM'!$B$2:$L$1000,11,0)))</f>
        <v>Crystal Romano</v>
      </c>
      <c r="U90" s="11" t="e">
        <f t="shared" si="53"/>
        <v>#VALUE!</v>
      </c>
      <c r="V90" s="11" t="str">
        <f t="shared" si="47"/>
        <v>No</v>
      </c>
      <c r="W90" s="11" t="str">
        <f t="shared" si="48"/>
        <v>Yes</v>
      </c>
      <c r="X90" s="11" t="str">
        <f t="shared" si="49"/>
        <v>No</v>
      </c>
      <c r="Y90" s="11" t="str">
        <f t="shared" si="50"/>
        <v>No</v>
      </c>
      <c r="Z90" s="11" t="str">
        <f t="shared" si="51"/>
        <v>No</v>
      </c>
      <c r="AA90" s="11" t="str">
        <f t="shared" si="54"/>
        <v>No</v>
      </c>
      <c r="AB90" s="11">
        <f>IF(ISERROR(VLOOKUP(U90,'ITWR Dump'!$A$2:$Y$5000,24,0)),0,(VLOOKUP('ILC Report'!U90,'ITWR Dump'!$A$2:$Y$5000,24,0)))</f>
        <v>0</v>
      </c>
      <c r="AC90" s="11" t="str">
        <f t="shared" si="55"/>
        <v>No</v>
      </c>
      <c r="AD90" s="11" t="str">
        <f t="shared" si="56"/>
        <v/>
      </c>
      <c r="AE90" s="11">
        <f>IF(ISERROR(VLOOKUP(U90,'ITWR Dump'!$A$2:$Y$5000,13,0)),0,(VLOOKUP(U90,'ITWR Dump'!$A$2:$Y$5000,13,0)))</f>
        <v>0</v>
      </c>
      <c r="AF90" s="11">
        <f>IF(ISERROR(VLOOKUP(U90,'ITWR Dump'!$A$2:$Y$5000,11,0)),0,(VLOOKUP(U90,'ITWR Dump'!$A$2:$Y$5000,11,0)))</f>
        <v>0</v>
      </c>
      <c r="AG90" s="11">
        <f>IF(ISERROR(VLOOKUP(U90,'ITWR Dump'!$A$2:$Y$5000,2,0)),0,(VLOOKUP(U90,'ITWR Dump'!$A$2:$Y$5000,2,0)))</f>
        <v>0</v>
      </c>
      <c r="AH90" s="11">
        <f>IF(ISERROR(VLOOKUP(U90,'ITWR Dump'!$A$2:$Y$5000,14,0)),0,(VLOOKUP(U90,'ITWR Dump'!$A$2:$Y$5000,14,0)))</f>
        <v>0</v>
      </c>
      <c r="AI90" s="11" t="str">
        <f t="shared" si="57"/>
        <v>01-Maintenance Offshore Subcon</v>
      </c>
      <c r="AJ90" s="11" t="str">
        <f t="shared" si="58"/>
        <v>Offshore Subcon</v>
      </c>
      <c r="AK90" s="11" t="str">
        <f>IF(ISERROR(VLOOKUP(A90,'Team Data'!$C$2:$U$213,17,0)),0,(VLOOKUP(A90,'Team Data'!$C$2:$U$213,17,0)))</f>
        <v>PRISM</v>
      </c>
      <c r="AL90" s="11" t="str">
        <f t="shared" si="59"/>
        <v>2017-04-24</v>
      </c>
      <c r="AM90" s="11">
        <f>IF(ISERROR(VLOOKUP(U90,'ITWR Dump'!$A$2:$Y$5000,16,0)),0,(VLOOKUP(U90,'ITWR Dump'!$A$2:$Y$5000,16,0)))</f>
        <v>0</v>
      </c>
      <c r="AN90" s="11">
        <f>IF(ISERROR(VLOOKUP(U90,'ITWR Dump'!$A$2:$Y$5000,18,0)),0,(VLOOKUP(U90,'ITWR Dump'!$A$2:$Y$5000,18,0)))</f>
        <v>0</v>
      </c>
      <c r="AO90" s="11">
        <f>IF(ISERROR(VLOOKUP(U90,'ITWR Dump'!$A$2:$Y$5000,25,0)),0,(VLOOKUP('ILC Report'!U90,'ITWR Dump'!$A$2:$Y$5000,25,0)))</f>
        <v>0</v>
      </c>
      <c r="AP90" s="11">
        <f t="shared" si="60"/>
        <v>0</v>
      </c>
      <c r="AQ90" s="26">
        <f t="shared" si="61"/>
        <v>0</v>
      </c>
      <c r="AR90" s="26">
        <f t="shared" si="62"/>
        <v>0</v>
      </c>
      <c r="AS90" s="26">
        <f t="shared" si="63"/>
        <v>0</v>
      </c>
      <c r="AT90" s="26">
        <f t="shared" si="64"/>
        <v>0</v>
      </c>
      <c r="AU90" s="26">
        <f t="shared" si="65"/>
        <v>0</v>
      </c>
      <c r="AV90" s="26">
        <f t="shared" si="66"/>
        <v>0</v>
      </c>
      <c r="AW90" s="11" t="s">
        <v>653</v>
      </c>
      <c r="AX90" s="11" t="str">
        <f>VLOOKUP(L90,Group!$A$2:$B$1000,2,0)</f>
        <v>Maintenance</v>
      </c>
      <c r="AY90" s="11">
        <f>IF(ISERROR(VLOOKUP(U90,'ITWR Dump'!$A$2:$Y$5000,15,0)),0,(VLOOKUP('ILC Report'!U90,'ITWR Dump'!$A$2:$Y$5000,15,0)))</f>
        <v>0</v>
      </c>
      <c r="AZ90" s="11" t="str">
        <f t="shared" si="67"/>
        <v>Yes</v>
      </c>
      <c r="BA90" s="11" t="str">
        <f t="shared" si="68"/>
        <v>BKI</v>
      </c>
      <c r="BB90" s="11" t="str">
        <f t="shared" si="69"/>
        <v>MN</v>
      </c>
      <c r="BC90" s="11" t="str">
        <f t="shared" si="70"/>
        <v>No</v>
      </c>
    </row>
    <row r="91" spans="1:55" x14ac:dyDescent="0.3">
      <c r="A91" s="11" t="s">
        <v>657</v>
      </c>
      <c r="B91" s="11" t="s">
        <v>1799</v>
      </c>
      <c r="C91" s="11" t="s">
        <v>604</v>
      </c>
      <c r="D91" s="11" t="s">
        <v>1934</v>
      </c>
      <c r="E91" s="38" t="s">
        <v>2904</v>
      </c>
      <c r="F91" s="11">
        <v>1</v>
      </c>
      <c r="G91" s="40" t="s">
        <v>218</v>
      </c>
      <c r="H91" s="11" t="str">
        <f t="shared" si="52"/>
        <v>Regular</v>
      </c>
      <c r="I91" s="11" t="str">
        <f t="shared" si="44"/>
        <v>INDIA</v>
      </c>
      <c r="J91" s="11" t="str">
        <f>IF(ISERROR(VLOOKUP(C91,'WI Vs ASM'!$B$2:$E$1000,4,0)),0,(VLOOKUP(C91,'WI Vs ASM'!$B$2:$E$1000,4,0)))</f>
        <v>Offshore</v>
      </c>
      <c r="K91" s="11" t="str">
        <f>IF(ISERROR(VLOOKUP(C91,'WI Vs ASM'!$B$2:$F$1000,5,0)),0,(VLOOKUP(C91,'WI Vs ASM'!$B$2:$F$1000,5,0)))</f>
        <v>01-Fixed Price</v>
      </c>
      <c r="L91" s="11" t="str">
        <f>IF(ISERROR(VLOOKUP(C91,'WI Vs ASM'!$B$2:$D$1000,3,0)),0,(VLOOKUP(C91,'WI Vs ASM'!$B$2:$D$1000,3,0)))</f>
        <v>01-Maintenance Offshore</v>
      </c>
      <c r="M91" s="11" t="str">
        <f>IF(ISERROR(VLOOKUP(C91,'WI Vs ASM'!$B$2:$I$1000,8,0)),0,(VLOOKUP(C91,'WI Vs ASM'!$B$2:$I$1000,8,0)))</f>
        <v>Rahul Soman</v>
      </c>
      <c r="N91" s="11" t="str">
        <f>IF(ISERROR(VLOOKUP(C91,'WI Vs ASM'!$B$2:$G$1000,6,0)),0,(VLOOKUP(C91,'WI Vs ASM'!$B$2:$G$1000,6,0)))</f>
        <v>MI Application</v>
      </c>
      <c r="O91" s="11" t="str">
        <f>IF(ISERROR(VLOOKUP(C91,'WI Vs ASM'!$B$2:$H$1000,7,0)),0,(VLOOKUP(C91,'WI Vs ASM'!$B$2:$H$1000,7,0)))</f>
        <v>MI</v>
      </c>
      <c r="P91" s="11" t="str">
        <f t="shared" si="45"/>
        <v>May-17</v>
      </c>
      <c r="Q91" s="11" t="str">
        <f t="shared" si="46"/>
        <v>Q2</v>
      </c>
      <c r="R91" s="11" t="str">
        <f>IF(ISERROR(VLOOKUP(C91,'WI Vs ASM'!$B$2:$J$1000,9,0)),0,(VLOOKUP(C91,'WI Vs ASM'!$B$2:$J$1000,9,0)))</f>
        <v>Jyothi Pai</v>
      </c>
      <c r="S91" s="11" t="str">
        <f>IF(ISERROR(VLOOKUP(C91,'WI Vs ASM'!$B$2:$K$1000,10,0)),0,(VLOOKUP(C91,'WI Vs ASM'!$B$2:$K$1000,10,0)))</f>
        <v>Kimberly Hale</v>
      </c>
      <c r="T91" s="11" t="str">
        <f>IF(ISERROR(VLOOKUP(C91,'WI Vs ASM'!$B$2:$L$1000,11,0)),0,(VLOOKUP(C91,'WI Vs ASM'!$B$2:$L$1000,11,0)))</f>
        <v>Crystal Romano</v>
      </c>
      <c r="U91" s="11" t="e">
        <f t="shared" si="53"/>
        <v>#VALUE!</v>
      </c>
      <c r="V91" s="11" t="str">
        <f t="shared" si="47"/>
        <v>No</v>
      </c>
      <c r="W91" s="11" t="str">
        <f t="shared" si="48"/>
        <v>Yes</v>
      </c>
      <c r="X91" s="11" t="str">
        <f t="shared" si="49"/>
        <v>No</v>
      </c>
      <c r="Y91" s="11" t="str">
        <f t="shared" si="50"/>
        <v>No</v>
      </c>
      <c r="Z91" s="11" t="str">
        <f t="shared" si="51"/>
        <v>No</v>
      </c>
      <c r="AA91" s="11" t="str">
        <f t="shared" si="54"/>
        <v>No</v>
      </c>
      <c r="AB91" s="11">
        <f>IF(ISERROR(VLOOKUP(U91,'ITWR Dump'!$A$2:$Y$5000,24,0)),0,(VLOOKUP('ILC Report'!U91,'ITWR Dump'!$A$2:$Y$5000,24,0)))</f>
        <v>0</v>
      </c>
      <c r="AC91" s="11" t="str">
        <f t="shared" si="55"/>
        <v>No</v>
      </c>
      <c r="AD91" s="11" t="str">
        <f t="shared" si="56"/>
        <v/>
      </c>
      <c r="AE91" s="11">
        <f>IF(ISERROR(VLOOKUP(U91,'ITWR Dump'!$A$2:$Y$5000,13,0)),0,(VLOOKUP(U91,'ITWR Dump'!$A$2:$Y$5000,13,0)))</f>
        <v>0</v>
      </c>
      <c r="AF91" s="11">
        <f>IF(ISERROR(VLOOKUP(U91,'ITWR Dump'!$A$2:$Y$5000,11,0)),0,(VLOOKUP(U91,'ITWR Dump'!$A$2:$Y$5000,11,0)))</f>
        <v>0</v>
      </c>
      <c r="AG91" s="11">
        <f>IF(ISERROR(VLOOKUP(U91,'ITWR Dump'!$A$2:$Y$5000,2,0)),0,(VLOOKUP(U91,'ITWR Dump'!$A$2:$Y$5000,2,0)))</f>
        <v>0</v>
      </c>
      <c r="AH91" s="11">
        <f>IF(ISERROR(VLOOKUP(U91,'ITWR Dump'!$A$2:$Y$5000,14,0)),0,(VLOOKUP(U91,'ITWR Dump'!$A$2:$Y$5000,14,0)))</f>
        <v>0</v>
      </c>
      <c r="AI91" s="11" t="str">
        <f t="shared" si="57"/>
        <v>01-Maintenance Offshore Subcon</v>
      </c>
      <c r="AJ91" s="11" t="str">
        <f t="shared" si="58"/>
        <v>Offshore Subcon</v>
      </c>
      <c r="AK91" s="11" t="str">
        <f>IF(ISERROR(VLOOKUP(A91,'Team Data'!$C$2:$U$213,17,0)),0,(VLOOKUP(A91,'Team Data'!$C$2:$U$213,17,0)))</f>
        <v>PRISM</v>
      </c>
      <c r="AL91" s="11" t="str">
        <f t="shared" si="59"/>
        <v>2017-04-24</v>
      </c>
      <c r="AM91" s="11">
        <f>IF(ISERROR(VLOOKUP(U91,'ITWR Dump'!$A$2:$Y$5000,16,0)),0,(VLOOKUP(U91,'ITWR Dump'!$A$2:$Y$5000,16,0)))</f>
        <v>0</v>
      </c>
      <c r="AN91" s="11">
        <f>IF(ISERROR(VLOOKUP(U91,'ITWR Dump'!$A$2:$Y$5000,18,0)),0,(VLOOKUP(U91,'ITWR Dump'!$A$2:$Y$5000,18,0)))</f>
        <v>0</v>
      </c>
      <c r="AO91" s="11">
        <f>IF(ISERROR(VLOOKUP(U91,'ITWR Dump'!$A$2:$Y$5000,25,0)),0,(VLOOKUP('ILC Report'!U91,'ITWR Dump'!$A$2:$Y$5000,25,0)))</f>
        <v>0</v>
      </c>
      <c r="AP91" s="11">
        <f t="shared" si="60"/>
        <v>0</v>
      </c>
      <c r="AQ91" s="26">
        <f t="shared" si="61"/>
        <v>0</v>
      </c>
      <c r="AR91" s="26">
        <f t="shared" si="62"/>
        <v>0</v>
      </c>
      <c r="AS91" s="26">
        <f t="shared" si="63"/>
        <v>0</v>
      </c>
      <c r="AT91" s="26">
        <f t="shared" si="64"/>
        <v>0</v>
      </c>
      <c r="AU91" s="26">
        <f t="shared" si="65"/>
        <v>0</v>
      </c>
      <c r="AV91" s="26">
        <f t="shared" si="66"/>
        <v>0</v>
      </c>
      <c r="AW91" s="11" t="s">
        <v>653</v>
      </c>
      <c r="AX91" s="11" t="str">
        <f>VLOOKUP(L91,Group!$A$2:$B$1000,2,0)</f>
        <v>Maintenance</v>
      </c>
      <c r="AY91" s="11">
        <f>IF(ISERROR(VLOOKUP(U91,'ITWR Dump'!$A$2:$Y$5000,15,0)),0,(VLOOKUP('ILC Report'!U91,'ITWR Dump'!$A$2:$Y$5000,15,0)))</f>
        <v>0</v>
      </c>
      <c r="AZ91" s="11" t="str">
        <f t="shared" si="67"/>
        <v>No</v>
      </c>
      <c r="BA91" s="11" t="str">
        <f t="shared" si="68"/>
        <v>BKI</v>
      </c>
      <c r="BB91" s="11" t="str">
        <f t="shared" si="69"/>
        <v>MN</v>
      </c>
      <c r="BC91" s="11" t="str">
        <f t="shared" si="70"/>
        <v>No</v>
      </c>
    </row>
    <row r="92" spans="1:55" x14ac:dyDescent="0.3">
      <c r="A92" s="11" t="s">
        <v>657</v>
      </c>
      <c r="B92" s="11" t="s">
        <v>1799</v>
      </c>
      <c r="C92" s="11" t="s">
        <v>604</v>
      </c>
      <c r="D92" s="11" t="s">
        <v>1935</v>
      </c>
      <c r="E92" s="38" t="s">
        <v>2904</v>
      </c>
      <c r="F92" s="11">
        <v>1</v>
      </c>
      <c r="G92" s="40" t="s">
        <v>218</v>
      </c>
      <c r="H92" s="11" t="str">
        <f t="shared" si="52"/>
        <v>Regular</v>
      </c>
      <c r="I92" s="11" t="str">
        <f t="shared" si="44"/>
        <v>INDIA</v>
      </c>
      <c r="J92" s="11" t="str">
        <f>IF(ISERROR(VLOOKUP(C92,'WI Vs ASM'!$B$2:$E$1000,4,0)),0,(VLOOKUP(C92,'WI Vs ASM'!$B$2:$E$1000,4,0)))</f>
        <v>Offshore</v>
      </c>
      <c r="K92" s="11" t="str">
        <f>IF(ISERROR(VLOOKUP(C92,'WI Vs ASM'!$B$2:$F$1000,5,0)),0,(VLOOKUP(C92,'WI Vs ASM'!$B$2:$F$1000,5,0)))</f>
        <v>01-Fixed Price</v>
      </c>
      <c r="L92" s="11" t="str">
        <f>IF(ISERROR(VLOOKUP(C92,'WI Vs ASM'!$B$2:$D$1000,3,0)),0,(VLOOKUP(C92,'WI Vs ASM'!$B$2:$D$1000,3,0)))</f>
        <v>01-Maintenance Offshore</v>
      </c>
      <c r="M92" s="11" t="str">
        <f>IF(ISERROR(VLOOKUP(C92,'WI Vs ASM'!$B$2:$I$1000,8,0)),0,(VLOOKUP(C92,'WI Vs ASM'!$B$2:$I$1000,8,0)))</f>
        <v>Rahul Soman</v>
      </c>
      <c r="N92" s="11" t="str">
        <f>IF(ISERROR(VLOOKUP(C92,'WI Vs ASM'!$B$2:$G$1000,6,0)),0,(VLOOKUP(C92,'WI Vs ASM'!$B$2:$G$1000,6,0)))</f>
        <v>MI Application</v>
      </c>
      <c r="O92" s="11" t="str">
        <f>IF(ISERROR(VLOOKUP(C92,'WI Vs ASM'!$B$2:$H$1000,7,0)),0,(VLOOKUP(C92,'WI Vs ASM'!$B$2:$H$1000,7,0)))</f>
        <v>MI</v>
      </c>
      <c r="P92" s="11" t="str">
        <f t="shared" si="45"/>
        <v>May-17</v>
      </c>
      <c r="Q92" s="11" t="str">
        <f t="shared" si="46"/>
        <v>Q2</v>
      </c>
      <c r="R92" s="11" t="str">
        <f>IF(ISERROR(VLOOKUP(C92,'WI Vs ASM'!$B$2:$J$1000,9,0)),0,(VLOOKUP(C92,'WI Vs ASM'!$B$2:$J$1000,9,0)))</f>
        <v>Jyothi Pai</v>
      </c>
      <c r="S92" s="11" t="str">
        <f>IF(ISERROR(VLOOKUP(C92,'WI Vs ASM'!$B$2:$K$1000,10,0)),0,(VLOOKUP(C92,'WI Vs ASM'!$B$2:$K$1000,10,0)))</f>
        <v>Kimberly Hale</v>
      </c>
      <c r="T92" s="11" t="str">
        <f>IF(ISERROR(VLOOKUP(C92,'WI Vs ASM'!$B$2:$L$1000,11,0)),0,(VLOOKUP(C92,'WI Vs ASM'!$B$2:$L$1000,11,0)))</f>
        <v>Crystal Romano</v>
      </c>
      <c r="U92" s="11" t="e">
        <f t="shared" si="53"/>
        <v>#VALUE!</v>
      </c>
      <c r="V92" s="11" t="str">
        <f t="shared" si="47"/>
        <v>No</v>
      </c>
      <c r="W92" s="11" t="str">
        <f t="shared" si="48"/>
        <v>Yes</v>
      </c>
      <c r="X92" s="11" t="str">
        <f t="shared" si="49"/>
        <v>No</v>
      </c>
      <c r="Y92" s="11" t="str">
        <f t="shared" si="50"/>
        <v>No</v>
      </c>
      <c r="Z92" s="11" t="str">
        <f t="shared" si="51"/>
        <v>No</v>
      </c>
      <c r="AA92" s="11" t="str">
        <f t="shared" si="54"/>
        <v>No</v>
      </c>
      <c r="AB92" s="11">
        <f>IF(ISERROR(VLOOKUP(U92,'ITWR Dump'!$A$2:$Y$5000,24,0)),0,(VLOOKUP('ILC Report'!U92,'ITWR Dump'!$A$2:$Y$5000,24,0)))</f>
        <v>0</v>
      </c>
      <c r="AC92" s="11" t="str">
        <f t="shared" si="55"/>
        <v>No</v>
      </c>
      <c r="AD92" s="11" t="str">
        <f t="shared" si="56"/>
        <v/>
      </c>
      <c r="AE92" s="11">
        <f>IF(ISERROR(VLOOKUP(U92,'ITWR Dump'!$A$2:$Y$5000,13,0)),0,(VLOOKUP(U92,'ITWR Dump'!$A$2:$Y$5000,13,0)))</f>
        <v>0</v>
      </c>
      <c r="AF92" s="11">
        <f>IF(ISERROR(VLOOKUP(U92,'ITWR Dump'!$A$2:$Y$5000,11,0)),0,(VLOOKUP(U92,'ITWR Dump'!$A$2:$Y$5000,11,0)))</f>
        <v>0</v>
      </c>
      <c r="AG92" s="11">
        <f>IF(ISERROR(VLOOKUP(U92,'ITWR Dump'!$A$2:$Y$5000,2,0)),0,(VLOOKUP(U92,'ITWR Dump'!$A$2:$Y$5000,2,0)))</f>
        <v>0</v>
      </c>
      <c r="AH92" s="11">
        <f>IF(ISERROR(VLOOKUP(U92,'ITWR Dump'!$A$2:$Y$5000,14,0)),0,(VLOOKUP(U92,'ITWR Dump'!$A$2:$Y$5000,14,0)))</f>
        <v>0</v>
      </c>
      <c r="AI92" s="11" t="str">
        <f t="shared" si="57"/>
        <v>01-Maintenance Offshore Subcon</v>
      </c>
      <c r="AJ92" s="11" t="str">
        <f t="shared" si="58"/>
        <v>Offshore Subcon</v>
      </c>
      <c r="AK92" s="11" t="str">
        <f>IF(ISERROR(VLOOKUP(A92,'Team Data'!$C$2:$U$213,17,0)),0,(VLOOKUP(A92,'Team Data'!$C$2:$U$213,17,0)))</f>
        <v>PRISM</v>
      </c>
      <c r="AL92" s="11" t="str">
        <f t="shared" si="59"/>
        <v>2017-04-24</v>
      </c>
      <c r="AM92" s="11">
        <f>IF(ISERROR(VLOOKUP(U92,'ITWR Dump'!$A$2:$Y$5000,16,0)),0,(VLOOKUP(U92,'ITWR Dump'!$A$2:$Y$5000,16,0)))</f>
        <v>0</v>
      </c>
      <c r="AN92" s="11">
        <f>IF(ISERROR(VLOOKUP(U92,'ITWR Dump'!$A$2:$Y$5000,18,0)),0,(VLOOKUP(U92,'ITWR Dump'!$A$2:$Y$5000,18,0)))</f>
        <v>0</v>
      </c>
      <c r="AO92" s="11">
        <f>IF(ISERROR(VLOOKUP(U92,'ITWR Dump'!$A$2:$Y$5000,25,0)),0,(VLOOKUP('ILC Report'!U92,'ITWR Dump'!$A$2:$Y$5000,25,0)))</f>
        <v>0</v>
      </c>
      <c r="AP92" s="11">
        <f t="shared" si="60"/>
        <v>0</v>
      </c>
      <c r="AQ92" s="26">
        <f t="shared" si="61"/>
        <v>0</v>
      </c>
      <c r="AR92" s="26">
        <f t="shared" si="62"/>
        <v>0</v>
      </c>
      <c r="AS92" s="26">
        <f t="shared" si="63"/>
        <v>0</v>
      </c>
      <c r="AT92" s="26">
        <f t="shared" si="64"/>
        <v>0</v>
      </c>
      <c r="AU92" s="26">
        <f t="shared" si="65"/>
        <v>0</v>
      </c>
      <c r="AV92" s="26">
        <f t="shared" si="66"/>
        <v>0</v>
      </c>
      <c r="AW92" s="11" t="s">
        <v>653</v>
      </c>
      <c r="AX92" s="11" t="str">
        <f>VLOOKUP(L92,Group!$A$2:$B$1000,2,0)</f>
        <v>Maintenance</v>
      </c>
      <c r="AY92" s="11">
        <f>IF(ISERROR(VLOOKUP(U92,'ITWR Dump'!$A$2:$Y$5000,15,0)),0,(VLOOKUP('ILC Report'!U92,'ITWR Dump'!$A$2:$Y$5000,15,0)))</f>
        <v>0</v>
      </c>
      <c r="AZ92" s="11" t="str">
        <f t="shared" si="67"/>
        <v>No</v>
      </c>
      <c r="BA92" s="11" t="str">
        <f t="shared" si="68"/>
        <v>BKI</v>
      </c>
      <c r="BB92" s="11" t="str">
        <f t="shared" si="69"/>
        <v>MN</v>
      </c>
      <c r="BC92" s="11" t="str">
        <f t="shared" si="70"/>
        <v>No</v>
      </c>
    </row>
    <row r="93" spans="1:55" x14ac:dyDescent="0.3">
      <c r="A93" s="11" t="s">
        <v>657</v>
      </c>
      <c r="B93" s="11" t="s">
        <v>1799</v>
      </c>
      <c r="C93" s="11" t="s">
        <v>604</v>
      </c>
      <c r="D93" s="11" t="s">
        <v>1947</v>
      </c>
      <c r="E93" s="38" t="s">
        <v>2904</v>
      </c>
      <c r="F93" s="11">
        <v>3</v>
      </c>
      <c r="G93" s="40" t="s">
        <v>218</v>
      </c>
      <c r="H93" s="11" t="str">
        <f t="shared" si="52"/>
        <v>Regular</v>
      </c>
      <c r="I93" s="11" t="str">
        <f t="shared" si="44"/>
        <v>INDIA</v>
      </c>
      <c r="J93" s="11" t="str">
        <f>IF(ISERROR(VLOOKUP(C93,'WI Vs ASM'!$B$2:$E$1000,4,0)),0,(VLOOKUP(C93,'WI Vs ASM'!$B$2:$E$1000,4,0)))</f>
        <v>Offshore</v>
      </c>
      <c r="K93" s="11" t="str">
        <f>IF(ISERROR(VLOOKUP(C93,'WI Vs ASM'!$B$2:$F$1000,5,0)),0,(VLOOKUP(C93,'WI Vs ASM'!$B$2:$F$1000,5,0)))</f>
        <v>01-Fixed Price</v>
      </c>
      <c r="L93" s="11" t="str">
        <f>IF(ISERROR(VLOOKUP(C93,'WI Vs ASM'!$B$2:$D$1000,3,0)),0,(VLOOKUP(C93,'WI Vs ASM'!$B$2:$D$1000,3,0)))</f>
        <v>01-Maintenance Offshore</v>
      </c>
      <c r="M93" s="11" t="str">
        <f>IF(ISERROR(VLOOKUP(C93,'WI Vs ASM'!$B$2:$I$1000,8,0)),0,(VLOOKUP(C93,'WI Vs ASM'!$B$2:$I$1000,8,0)))</f>
        <v>Rahul Soman</v>
      </c>
      <c r="N93" s="11" t="str">
        <f>IF(ISERROR(VLOOKUP(C93,'WI Vs ASM'!$B$2:$G$1000,6,0)),0,(VLOOKUP(C93,'WI Vs ASM'!$B$2:$G$1000,6,0)))</f>
        <v>MI Application</v>
      </c>
      <c r="O93" s="11" t="str">
        <f>IF(ISERROR(VLOOKUP(C93,'WI Vs ASM'!$B$2:$H$1000,7,0)),0,(VLOOKUP(C93,'WI Vs ASM'!$B$2:$H$1000,7,0)))</f>
        <v>MI</v>
      </c>
      <c r="P93" s="11" t="str">
        <f t="shared" si="45"/>
        <v>May-17</v>
      </c>
      <c r="Q93" s="11" t="str">
        <f t="shared" si="46"/>
        <v>Q2</v>
      </c>
      <c r="R93" s="11" t="str">
        <f>IF(ISERROR(VLOOKUP(C93,'WI Vs ASM'!$B$2:$J$1000,9,0)),0,(VLOOKUP(C93,'WI Vs ASM'!$B$2:$J$1000,9,0)))</f>
        <v>Jyothi Pai</v>
      </c>
      <c r="S93" s="11" t="str">
        <f>IF(ISERROR(VLOOKUP(C93,'WI Vs ASM'!$B$2:$K$1000,10,0)),0,(VLOOKUP(C93,'WI Vs ASM'!$B$2:$K$1000,10,0)))</f>
        <v>Kimberly Hale</v>
      </c>
      <c r="T93" s="11" t="str">
        <f>IF(ISERROR(VLOOKUP(C93,'WI Vs ASM'!$B$2:$L$1000,11,0)),0,(VLOOKUP(C93,'WI Vs ASM'!$B$2:$L$1000,11,0)))</f>
        <v>Crystal Romano</v>
      </c>
      <c r="U93" s="11" t="e">
        <f t="shared" si="53"/>
        <v>#VALUE!</v>
      </c>
      <c r="V93" s="11" t="str">
        <f t="shared" si="47"/>
        <v>No</v>
      </c>
      <c r="W93" s="11" t="str">
        <f t="shared" si="48"/>
        <v>Yes</v>
      </c>
      <c r="X93" s="11" t="str">
        <f t="shared" si="49"/>
        <v>No</v>
      </c>
      <c r="Y93" s="11" t="str">
        <f t="shared" si="50"/>
        <v>No</v>
      </c>
      <c r="Z93" s="11" t="str">
        <f t="shared" si="51"/>
        <v>No</v>
      </c>
      <c r="AA93" s="11" t="str">
        <f t="shared" si="54"/>
        <v>No</v>
      </c>
      <c r="AB93" s="11">
        <f>IF(ISERROR(VLOOKUP(U93,'ITWR Dump'!$A$2:$Y$5000,24,0)),0,(VLOOKUP('ILC Report'!U93,'ITWR Dump'!$A$2:$Y$5000,24,0)))</f>
        <v>0</v>
      </c>
      <c r="AC93" s="11" t="str">
        <f t="shared" si="55"/>
        <v>No</v>
      </c>
      <c r="AD93" s="11" t="str">
        <f t="shared" si="56"/>
        <v/>
      </c>
      <c r="AE93" s="11">
        <f>IF(ISERROR(VLOOKUP(U93,'ITWR Dump'!$A$2:$Y$5000,13,0)),0,(VLOOKUP(U93,'ITWR Dump'!$A$2:$Y$5000,13,0)))</f>
        <v>0</v>
      </c>
      <c r="AF93" s="11">
        <f>IF(ISERROR(VLOOKUP(U93,'ITWR Dump'!$A$2:$Y$5000,11,0)),0,(VLOOKUP(U93,'ITWR Dump'!$A$2:$Y$5000,11,0)))</f>
        <v>0</v>
      </c>
      <c r="AG93" s="11">
        <f>IF(ISERROR(VLOOKUP(U93,'ITWR Dump'!$A$2:$Y$5000,2,0)),0,(VLOOKUP(U93,'ITWR Dump'!$A$2:$Y$5000,2,0)))</f>
        <v>0</v>
      </c>
      <c r="AH93" s="11">
        <f>IF(ISERROR(VLOOKUP(U93,'ITWR Dump'!$A$2:$Y$5000,14,0)),0,(VLOOKUP(U93,'ITWR Dump'!$A$2:$Y$5000,14,0)))</f>
        <v>0</v>
      </c>
      <c r="AI93" s="11" t="str">
        <f t="shared" si="57"/>
        <v>01-Maintenance Offshore Subcon</v>
      </c>
      <c r="AJ93" s="11" t="str">
        <f t="shared" si="58"/>
        <v>Offshore Subcon</v>
      </c>
      <c r="AK93" s="11" t="str">
        <f>IF(ISERROR(VLOOKUP(A93,'Team Data'!$C$2:$U$213,17,0)),0,(VLOOKUP(A93,'Team Data'!$C$2:$U$213,17,0)))</f>
        <v>PRISM</v>
      </c>
      <c r="AL93" s="11" t="str">
        <f t="shared" si="59"/>
        <v>2017-04-24</v>
      </c>
      <c r="AM93" s="11">
        <f>IF(ISERROR(VLOOKUP(U93,'ITWR Dump'!$A$2:$Y$5000,16,0)),0,(VLOOKUP(U93,'ITWR Dump'!$A$2:$Y$5000,16,0)))</f>
        <v>0</v>
      </c>
      <c r="AN93" s="11">
        <f>IF(ISERROR(VLOOKUP(U93,'ITWR Dump'!$A$2:$Y$5000,18,0)),0,(VLOOKUP(U93,'ITWR Dump'!$A$2:$Y$5000,18,0)))</f>
        <v>0</v>
      </c>
      <c r="AO93" s="11">
        <f>IF(ISERROR(VLOOKUP(U93,'ITWR Dump'!$A$2:$Y$5000,25,0)),0,(VLOOKUP('ILC Report'!U93,'ITWR Dump'!$A$2:$Y$5000,25,0)))</f>
        <v>0</v>
      </c>
      <c r="AP93" s="11">
        <f t="shared" si="60"/>
        <v>0</v>
      </c>
      <c r="AQ93" s="26">
        <f t="shared" si="61"/>
        <v>0</v>
      </c>
      <c r="AR93" s="26">
        <f t="shared" si="62"/>
        <v>0</v>
      </c>
      <c r="AS93" s="26">
        <f t="shared" si="63"/>
        <v>0</v>
      </c>
      <c r="AT93" s="26">
        <f t="shared" si="64"/>
        <v>0</v>
      </c>
      <c r="AU93" s="26">
        <f t="shared" si="65"/>
        <v>0</v>
      </c>
      <c r="AV93" s="26">
        <f t="shared" si="66"/>
        <v>0</v>
      </c>
      <c r="AW93" s="11" t="s">
        <v>653</v>
      </c>
      <c r="AX93" s="11" t="str">
        <f>VLOOKUP(L93,Group!$A$2:$B$1000,2,0)</f>
        <v>Maintenance</v>
      </c>
      <c r="AY93" s="11">
        <f>IF(ISERROR(VLOOKUP(U93,'ITWR Dump'!$A$2:$Y$5000,15,0)),0,(VLOOKUP('ILC Report'!U93,'ITWR Dump'!$A$2:$Y$5000,15,0)))</f>
        <v>0</v>
      </c>
      <c r="AZ93" s="11" t="str">
        <f t="shared" si="67"/>
        <v>No</v>
      </c>
      <c r="BA93" s="11" t="str">
        <f t="shared" si="68"/>
        <v>BKI</v>
      </c>
      <c r="BB93" s="11" t="str">
        <f t="shared" si="69"/>
        <v>MN</v>
      </c>
      <c r="BC93" s="11" t="str">
        <f t="shared" si="70"/>
        <v>No</v>
      </c>
    </row>
    <row r="94" spans="1:55" x14ac:dyDescent="0.3">
      <c r="A94" s="11" t="s">
        <v>657</v>
      </c>
      <c r="B94" s="11" t="s">
        <v>1799</v>
      </c>
      <c r="C94" s="11" t="s">
        <v>604</v>
      </c>
      <c r="D94" s="11" t="s">
        <v>1936</v>
      </c>
      <c r="E94" s="38" t="s">
        <v>2904</v>
      </c>
      <c r="F94" s="11">
        <v>5</v>
      </c>
      <c r="G94" s="40" t="s">
        <v>218</v>
      </c>
      <c r="H94" s="11" t="str">
        <f t="shared" si="52"/>
        <v>Regular</v>
      </c>
      <c r="I94" s="11" t="str">
        <f t="shared" si="44"/>
        <v>INDIA</v>
      </c>
      <c r="J94" s="11" t="str">
        <f>IF(ISERROR(VLOOKUP(C94,'WI Vs ASM'!$B$2:$E$1000,4,0)),0,(VLOOKUP(C94,'WI Vs ASM'!$B$2:$E$1000,4,0)))</f>
        <v>Offshore</v>
      </c>
      <c r="K94" s="11" t="str">
        <f>IF(ISERROR(VLOOKUP(C94,'WI Vs ASM'!$B$2:$F$1000,5,0)),0,(VLOOKUP(C94,'WI Vs ASM'!$B$2:$F$1000,5,0)))</f>
        <v>01-Fixed Price</v>
      </c>
      <c r="L94" s="11" t="str">
        <f>IF(ISERROR(VLOOKUP(C94,'WI Vs ASM'!$B$2:$D$1000,3,0)),0,(VLOOKUP(C94,'WI Vs ASM'!$B$2:$D$1000,3,0)))</f>
        <v>01-Maintenance Offshore</v>
      </c>
      <c r="M94" s="11" t="str">
        <f>IF(ISERROR(VLOOKUP(C94,'WI Vs ASM'!$B$2:$I$1000,8,0)),0,(VLOOKUP(C94,'WI Vs ASM'!$B$2:$I$1000,8,0)))</f>
        <v>Rahul Soman</v>
      </c>
      <c r="N94" s="11" t="str">
        <f>IF(ISERROR(VLOOKUP(C94,'WI Vs ASM'!$B$2:$G$1000,6,0)),0,(VLOOKUP(C94,'WI Vs ASM'!$B$2:$G$1000,6,0)))</f>
        <v>MI Application</v>
      </c>
      <c r="O94" s="11" t="str">
        <f>IF(ISERROR(VLOOKUP(C94,'WI Vs ASM'!$B$2:$H$1000,7,0)),0,(VLOOKUP(C94,'WI Vs ASM'!$B$2:$H$1000,7,0)))</f>
        <v>MI</v>
      </c>
      <c r="P94" s="11" t="str">
        <f t="shared" si="45"/>
        <v>May-17</v>
      </c>
      <c r="Q94" s="11" t="str">
        <f t="shared" si="46"/>
        <v>Q2</v>
      </c>
      <c r="R94" s="11" t="str">
        <f>IF(ISERROR(VLOOKUP(C94,'WI Vs ASM'!$B$2:$J$1000,9,0)),0,(VLOOKUP(C94,'WI Vs ASM'!$B$2:$J$1000,9,0)))</f>
        <v>Jyothi Pai</v>
      </c>
      <c r="S94" s="11" t="str">
        <f>IF(ISERROR(VLOOKUP(C94,'WI Vs ASM'!$B$2:$K$1000,10,0)),0,(VLOOKUP(C94,'WI Vs ASM'!$B$2:$K$1000,10,0)))</f>
        <v>Kimberly Hale</v>
      </c>
      <c r="T94" s="11" t="str">
        <f>IF(ISERROR(VLOOKUP(C94,'WI Vs ASM'!$B$2:$L$1000,11,0)),0,(VLOOKUP(C94,'WI Vs ASM'!$B$2:$L$1000,11,0)))</f>
        <v>Crystal Romano</v>
      </c>
      <c r="U94" s="11" t="e">
        <f t="shared" si="53"/>
        <v>#VALUE!</v>
      </c>
      <c r="V94" s="11" t="str">
        <f t="shared" si="47"/>
        <v>No</v>
      </c>
      <c r="W94" s="11" t="str">
        <f t="shared" si="48"/>
        <v>Yes</v>
      </c>
      <c r="X94" s="11" t="str">
        <f t="shared" si="49"/>
        <v>No</v>
      </c>
      <c r="Y94" s="11" t="str">
        <f t="shared" si="50"/>
        <v>No</v>
      </c>
      <c r="Z94" s="11" t="str">
        <f t="shared" si="51"/>
        <v>No</v>
      </c>
      <c r="AA94" s="11" t="str">
        <f t="shared" si="54"/>
        <v>No</v>
      </c>
      <c r="AB94" s="11">
        <f>IF(ISERROR(VLOOKUP(U94,'ITWR Dump'!$A$2:$Y$5000,24,0)),0,(VLOOKUP('ILC Report'!U94,'ITWR Dump'!$A$2:$Y$5000,24,0)))</f>
        <v>0</v>
      </c>
      <c r="AC94" s="11" t="str">
        <f t="shared" si="55"/>
        <v>No</v>
      </c>
      <c r="AD94" s="11" t="str">
        <f t="shared" si="56"/>
        <v/>
      </c>
      <c r="AE94" s="11">
        <f>IF(ISERROR(VLOOKUP(U94,'ITWR Dump'!$A$2:$Y$5000,13,0)),0,(VLOOKUP(U94,'ITWR Dump'!$A$2:$Y$5000,13,0)))</f>
        <v>0</v>
      </c>
      <c r="AF94" s="11">
        <f>IF(ISERROR(VLOOKUP(U94,'ITWR Dump'!$A$2:$Y$5000,11,0)),0,(VLOOKUP(U94,'ITWR Dump'!$A$2:$Y$5000,11,0)))</f>
        <v>0</v>
      </c>
      <c r="AG94" s="11">
        <f>IF(ISERROR(VLOOKUP(U94,'ITWR Dump'!$A$2:$Y$5000,2,0)),0,(VLOOKUP(U94,'ITWR Dump'!$A$2:$Y$5000,2,0)))</f>
        <v>0</v>
      </c>
      <c r="AH94" s="11">
        <f>IF(ISERROR(VLOOKUP(U94,'ITWR Dump'!$A$2:$Y$5000,14,0)),0,(VLOOKUP(U94,'ITWR Dump'!$A$2:$Y$5000,14,0)))</f>
        <v>0</v>
      </c>
      <c r="AI94" s="11" t="str">
        <f t="shared" si="57"/>
        <v>01-Maintenance Offshore Subcon</v>
      </c>
      <c r="AJ94" s="11" t="str">
        <f t="shared" si="58"/>
        <v>Offshore Subcon</v>
      </c>
      <c r="AK94" s="11" t="str">
        <f>IF(ISERROR(VLOOKUP(A94,'Team Data'!$C$2:$U$213,17,0)),0,(VLOOKUP(A94,'Team Data'!$C$2:$U$213,17,0)))</f>
        <v>PRISM</v>
      </c>
      <c r="AL94" s="11" t="str">
        <f t="shared" si="59"/>
        <v>2017-04-24</v>
      </c>
      <c r="AM94" s="11">
        <f>IF(ISERROR(VLOOKUP(U94,'ITWR Dump'!$A$2:$Y$5000,16,0)),0,(VLOOKUP(U94,'ITWR Dump'!$A$2:$Y$5000,16,0)))</f>
        <v>0</v>
      </c>
      <c r="AN94" s="11">
        <f>IF(ISERROR(VLOOKUP(U94,'ITWR Dump'!$A$2:$Y$5000,18,0)),0,(VLOOKUP(U94,'ITWR Dump'!$A$2:$Y$5000,18,0)))</f>
        <v>0</v>
      </c>
      <c r="AO94" s="11">
        <f>IF(ISERROR(VLOOKUP(U94,'ITWR Dump'!$A$2:$Y$5000,25,0)),0,(VLOOKUP('ILC Report'!U94,'ITWR Dump'!$A$2:$Y$5000,25,0)))</f>
        <v>0</v>
      </c>
      <c r="AP94" s="11">
        <f t="shared" si="60"/>
        <v>0</v>
      </c>
      <c r="AQ94" s="26">
        <f t="shared" si="61"/>
        <v>0</v>
      </c>
      <c r="AR94" s="26">
        <f t="shared" si="62"/>
        <v>0</v>
      </c>
      <c r="AS94" s="26">
        <f t="shared" si="63"/>
        <v>0</v>
      </c>
      <c r="AT94" s="26">
        <f t="shared" si="64"/>
        <v>0</v>
      </c>
      <c r="AU94" s="26">
        <f t="shared" si="65"/>
        <v>0</v>
      </c>
      <c r="AV94" s="26">
        <f t="shared" si="66"/>
        <v>0</v>
      </c>
      <c r="AW94" s="11" t="s">
        <v>653</v>
      </c>
      <c r="AX94" s="11" t="str">
        <f>VLOOKUP(L94,Group!$A$2:$B$1000,2,0)</f>
        <v>Maintenance</v>
      </c>
      <c r="AY94" s="11">
        <f>IF(ISERROR(VLOOKUP(U94,'ITWR Dump'!$A$2:$Y$5000,15,0)),0,(VLOOKUP('ILC Report'!U94,'ITWR Dump'!$A$2:$Y$5000,15,0)))</f>
        <v>0</v>
      </c>
      <c r="AZ94" s="11" t="str">
        <f t="shared" si="67"/>
        <v>No</v>
      </c>
      <c r="BA94" s="11" t="str">
        <f t="shared" si="68"/>
        <v>BKI</v>
      </c>
      <c r="BB94" s="11" t="str">
        <f t="shared" si="69"/>
        <v>MN</v>
      </c>
      <c r="BC94" s="11" t="str">
        <f t="shared" si="70"/>
        <v>No</v>
      </c>
    </row>
    <row r="95" spans="1:55" x14ac:dyDescent="0.3">
      <c r="A95" s="11" t="s">
        <v>657</v>
      </c>
      <c r="B95" s="11" t="s">
        <v>1799</v>
      </c>
      <c r="C95" s="11" t="s">
        <v>617</v>
      </c>
      <c r="D95" s="11" t="s">
        <v>1937</v>
      </c>
      <c r="E95" s="38" t="s">
        <v>2904</v>
      </c>
      <c r="F95" s="11">
        <v>3</v>
      </c>
      <c r="G95" s="40" t="s">
        <v>218</v>
      </c>
      <c r="H95" s="11" t="str">
        <f t="shared" si="52"/>
        <v>Regular</v>
      </c>
      <c r="I95" s="11" t="str">
        <f t="shared" si="44"/>
        <v>INDIA</v>
      </c>
      <c r="J95" s="11" t="str">
        <f>IF(ISERROR(VLOOKUP(C95,'WI Vs ASM'!$B$2:$E$1000,4,0)),0,(VLOOKUP(C95,'WI Vs ASM'!$B$2:$E$1000,4,0)))</f>
        <v>Offshore</v>
      </c>
      <c r="K95" s="11" t="str">
        <f>IF(ISERROR(VLOOKUP(C95,'WI Vs ASM'!$B$2:$F$1000,5,0)),0,(VLOOKUP(C95,'WI Vs ASM'!$B$2:$F$1000,5,0)))</f>
        <v>01-Fixed Price</v>
      </c>
      <c r="L95" s="11" t="str">
        <f>IF(ISERROR(VLOOKUP(C95,'WI Vs ASM'!$B$2:$D$1000,3,0)),0,(VLOOKUP(C95,'WI Vs ASM'!$B$2:$D$1000,3,0)))</f>
        <v>01-Maintenance Offshore</v>
      </c>
      <c r="M95" s="11" t="str">
        <f>IF(ISERROR(VLOOKUP(C95,'WI Vs ASM'!$B$2:$I$1000,8,0)),0,(VLOOKUP(C95,'WI Vs ASM'!$B$2:$I$1000,8,0)))</f>
        <v>Rahul Soman</v>
      </c>
      <c r="N95" s="11" t="str">
        <f>IF(ISERROR(VLOOKUP(C95,'WI Vs ASM'!$B$2:$G$1000,6,0)),0,(VLOOKUP(C95,'WI Vs ASM'!$B$2:$G$1000,6,0)))</f>
        <v>Treasury</v>
      </c>
      <c r="O95" s="11" t="str">
        <f>IF(ISERROR(VLOOKUP(C95,'WI Vs ASM'!$B$2:$H$1000,7,0)),0,(VLOOKUP(C95,'WI Vs ASM'!$B$2:$H$1000,7,0)))</f>
        <v>Central Functions</v>
      </c>
      <c r="P95" s="11" t="str">
        <f t="shared" si="45"/>
        <v>May-17</v>
      </c>
      <c r="Q95" s="11" t="str">
        <f t="shared" si="46"/>
        <v>Q2</v>
      </c>
      <c r="R95" s="11" t="str">
        <f>IF(ISERROR(VLOOKUP(C95,'WI Vs ASM'!$B$2:$J$1000,9,0)),0,(VLOOKUP(C95,'WI Vs ASM'!$B$2:$J$1000,9,0)))</f>
        <v>Jyothi Pai</v>
      </c>
      <c r="S95" s="11" t="str">
        <f>IF(ISERROR(VLOOKUP(C95,'WI Vs ASM'!$B$2:$K$1000,10,0)),0,(VLOOKUP(C95,'WI Vs ASM'!$B$2:$K$1000,10,0)))</f>
        <v>Linda J. Richardson</v>
      </c>
      <c r="T95" s="11" t="str">
        <f>IF(ISERROR(VLOOKUP(C95,'WI Vs ASM'!$B$2:$L$1000,11,0)),0,(VLOOKUP(C95,'WI Vs ASM'!$B$2:$L$1000,11,0)))</f>
        <v>Crystal Romano</v>
      </c>
      <c r="U95" s="11" t="e">
        <f t="shared" si="53"/>
        <v>#VALUE!</v>
      </c>
      <c r="V95" s="11" t="str">
        <f t="shared" si="47"/>
        <v>No</v>
      </c>
      <c r="W95" s="11" t="str">
        <f t="shared" si="48"/>
        <v>Yes</v>
      </c>
      <c r="X95" s="11" t="str">
        <f t="shared" si="49"/>
        <v>No</v>
      </c>
      <c r="Y95" s="11" t="str">
        <f t="shared" si="50"/>
        <v>No</v>
      </c>
      <c r="Z95" s="11" t="str">
        <f t="shared" si="51"/>
        <v>No</v>
      </c>
      <c r="AA95" s="11" t="str">
        <f t="shared" si="54"/>
        <v>No</v>
      </c>
      <c r="AB95" s="11">
        <f>IF(ISERROR(VLOOKUP(U95,'ITWR Dump'!$A$2:$Y$5000,24,0)),0,(VLOOKUP('ILC Report'!U95,'ITWR Dump'!$A$2:$Y$5000,24,0)))</f>
        <v>0</v>
      </c>
      <c r="AC95" s="11" t="str">
        <f t="shared" si="55"/>
        <v>No</v>
      </c>
      <c r="AD95" s="11" t="str">
        <f t="shared" si="56"/>
        <v/>
      </c>
      <c r="AE95" s="11">
        <f>IF(ISERROR(VLOOKUP(U95,'ITWR Dump'!$A$2:$Y$5000,13,0)),0,(VLOOKUP(U95,'ITWR Dump'!$A$2:$Y$5000,13,0)))</f>
        <v>0</v>
      </c>
      <c r="AF95" s="11">
        <f>IF(ISERROR(VLOOKUP(U95,'ITWR Dump'!$A$2:$Y$5000,11,0)),0,(VLOOKUP(U95,'ITWR Dump'!$A$2:$Y$5000,11,0)))</f>
        <v>0</v>
      </c>
      <c r="AG95" s="11">
        <f>IF(ISERROR(VLOOKUP(U95,'ITWR Dump'!$A$2:$Y$5000,2,0)),0,(VLOOKUP(U95,'ITWR Dump'!$A$2:$Y$5000,2,0)))</f>
        <v>0</v>
      </c>
      <c r="AH95" s="11">
        <f>IF(ISERROR(VLOOKUP(U95,'ITWR Dump'!$A$2:$Y$5000,14,0)),0,(VLOOKUP(U95,'ITWR Dump'!$A$2:$Y$5000,14,0)))</f>
        <v>0</v>
      </c>
      <c r="AI95" s="11" t="str">
        <f t="shared" si="57"/>
        <v>01-Maintenance Offshore Subcon</v>
      </c>
      <c r="AJ95" s="11" t="str">
        <f t="shared" si="58"/>
        <v>Offshore Subcon</v>
      </c>
      <c r="AK95" s="11" t="str">
        <f>IF(ISERROR(VLOOKUP(A95,'Team Data'!$C$2:$U$213,17,0)),0,(VLOOKUP(A95,'Team Data'!$C$2:$U$213,17,0)))</f>
        <v>PRISM</v>
      </c>
      <c r="AL95" s="11" t="str">
        <f t="shared" si="59"/>
        <v>2017-04-24</v>
      </c>
      <c r="AM95" s="11">
        <f>IF(ISERROR(VLOOKUP(U95,'ITWR Dump'!$A$2:$Y$5000,16,0)),0,(VLOOKUP(U95,'ITWR Dump'!$A$2:$Y$5000,16,0)))</f>
        <v>0</v>
      </c>
      <c r="AN95" s="11">
        <f>IF(ISERROR(VLOOKUP(U95,'ITWR Dump'!$A$2:$Y$5000,18,0)),0,(VLOOKUP(U95,'ITWR Dump'!$A$2:$Y$5000,18,0)))</f>
        <v>0</v>
      </c>
      <c r="AO95" s="11">
        <f>IF(ISERROR(VLOOKUP(U95,'ITWR Dump'!$A$2:$Y$5000,25,0)),0,(VLOOKUP('ILC Report'!U95,'ITWR Dump'!$A$2:$Y$5000,25,0)))</f>
        <v>0</v>
      </c>
      <c r="AP95" s="11">
        <f t="shared" si="60"/>
        <v>0</v>
      </c>
      <c r="AQ95" s="26">
        <f t="shared" si="61"/>
        <v>0</v>
      </c>
      <c r="AR95" s="26">
        <f t="shared" si="62"/>
        <v>0</v>
      </c>
      <c r="AS95" s="26">
        <f t="shared" si="63"/>
        <v>0</v>
      </c>
      <c r="AT95" s="26">
        <f t="shared" si="64"/>
        <v>0</v>
      </c>
      <c r="AU95" s="26">
        <f t="shared" si="65"/>
        <v>0</v>
      </c>
      <c r="AV95" s="26">
        <f t="shared" si="66"/>
        <v>0</v>
      </c>
      <c r="AW95" s="11" t="s">
        <v>653</v>
      </c>
      <c r="AX95" s="11" t="str">
        <f>VLOOKUP(L95,Group!$A$2:$B$1000,2,0)</f>
        <v>Maintenance</v>
      </c>
      <c r="AY95" s="11">
        <f>IF(ISERROR(VLOOKUP(U95,'ITWR Dump'!$A$2:$Y$5000,15,0)),0,(VLOOKUP('ILC Report'!U95,'ITWR Dump'!$A$2:$Y$5000,15,0)))</f>
        <v>0</v>
      </c>
      <c r="AZ95" s="11" t="str">
        <f t="shared" si="67"/>
        <v>No</v>
      </c>
      <c r="BA95" s="11" t="str">
        <f t="shared" si="68"/>
        <v>BKI</v>
      </c>
      <c r="BB95" s="11" t="str">
        <f t="shared" si="69"/>
        <v>MN</v>
      </c>
      <c r="BC95" s="11" t="str">
        <f t="shared" si="70"/>
        <v>No</v>
      </c>
    </row>
    <row r="96" spans="1:55" x14ac:dyDescent="0.3">
      <c r="A96" s="11" t="s">
        <v>657</v>
      </c>
      <c r="B96" s="11" t="s">
        <v>1799</v>
      </c>
      <c r="C96" s="11" t="s">
        <v>604</v>
      </c>
      <c r="D96" s="11" t="s">
        <v>1938</v>
      </c>
      <c r="E96" s="38" t="s">
        <v>2904</v>
      </c>
      <c r="F96" s="11">
        <v>1</v>
      </c>
      <c r="G96" s="40" t="s">
        <v>218</v>
      </c>
      <c r="H96" s="11" t="str">
        <f t="shared" si="52"/>
        <v>Regular</v>
      </c>
      <c r="I96" s="11" t="str">
        <f t="shared" si="44"/>
        <v>INDIA</v>
      </c>
      <c r="J96" s="11" t="str">
        <f>IF(ISERROR(VLOOKUP(C96,'WI Vs ASM'!$B$2:$E$1000,4,0)),0,(VLOOKUP(C96,'WI Vs ASM'!$B$2:$E$1000,4,0)))</f>
        <v>Offshore</v>
      </c>
      <c r="K96" s="11" t="str">
        <f>IF(ISERROR(VLOOKUP(C96,'WI Vs ASM'!$B$2:$F$1000,5,0)),0,(VLOOKUP(C96,'WI Vs ASM'!$B$2:$F$1000,5,0)))</f>
        <v>01-Fixed Price</v>
      </c>
      <c r="L96" s="11" t="str">
        <f>IF(ISERROR(VLOOKUP(C96,'WI Vs ASM'!$B$2:$D$1000,3,0)),0,(VLOOKUP(C96,'WI Vs ASM'!$B$2:$D$1000,3,0)))</f>
        <v>01-Maintenance Offshore</v>
      </c>
      <c r="M96" s="11" t="str">
        <f>IF(ISERROR(VLOOKUP(C96,'WI Vs ASM'!$B$2:$I$1000,8,0)),0,(VLOOKUP(C96,'WI Vs ASM'!$B$2:$I$1000,8,0)))</f>
        <v>Rahul Soman</v>
      </c>
      <c r="N96" s="11" t="str">
        <f>IF(ISERROR(VLOOKUP(C96,'WI Vs ASM'!$B$2:$G$1000,6,0)),0,(VLOOKUP(C96,'WI Vs ASM'!$B$2:$G$1000,6,0)))</f>
        <v>MI Application</v>
      </c>
      <c r="O96" s="11" t="str">
        <f>IF(ISERROR(VLOOKUP(C96,'WI Vs ASM'!$B$2:$H$1000,7,0)),0,(VLOOKUP(C96,'WI Vs ASM'!$B$2:$H$1000,7,0)))</f>
        <v>MI</v>
      </c>
      <c r="P96" s="11" t="str">
        <f t="shared" si="45"/>
        <v>May-17</v>
      </c>
      <c r="Q96" s="11" t="str">
        <f t="shared" si="46"/>
        <v>Q2</v>
      </c>
      <c r="R96" s="11" t="str">
        <f>IF(ISERROR(VLOOKUP(C96,'WI Vs ASM'!$B$2:$J$1000,9,0)),0,(VLOOKUP(C96,'WI Vs ASM'!$B$2:$J$1000,9,0)))</f>
        <v>Jyothi Pai</v>
      </c>
      <c r="S96" s="11" t="str">
        <f>IF(ISERROR(VLOOKUP(C96,'WI Vs ASM'!$B$2:$K$1000,10,0)),0,(VLOOKUP(C96,'WI Vs ASM'!$B$2:$K$1000,10,0)))</f>
        <v>Kimberly Hale</v>
      </c>
      <c r="T96" s="11" t="str">
        <f>IF(ISERROR(VLOOKUP(C96,'WI Vs ASM'!$B$2:$L$1000,11,0)),0,(VLOOKUP(C96,'WI Vs ASM'!$B$2:$L$1000,11,0)))</f>
        <v>Crystal Romano</v>
      </c>
      <c r="U96" s="11" t="e">
        <f t="shared" si="53"/>
        <v>#VALUE!</v>
      </c>
      <c r="V96" s="11" t="str">
        <f t="shared" si="47"/>
        <v>No</v>
      </c>
      <c r="W96" s="11" t="str">
        <f t="shared" si="48"/>
        <v>Yes</v>
      </c>
      <c r="X96" s="11" t="str">
        <f t="shared" si="49"/>
        <v>No</v>
      </c>
      <c r="Y96" s="11" t="str">
        <f t="shared" si="50"/>
        <v>No</v>
      </c>
      <c r="Z96" s="11" t="str">
        <f t="shared" si="51"/>
        <v>No</v>
      </c>
      <c r="AA96" s="11" t="str">
        <f t="shared" si="54"/>
        <v>No</v>
      </c>
      <c r="AB96" s="11">
        <f>IF(ISERROR(VLOOKUP(U96,'ITWR Dump'!$A$2:$Y$5000,24,0)),0,(VLOOKUP('ILC Report'!U96,'ITWR Dump'!$A$2:$Y$5000,24,0)))</f>
        <v>0</v>
      </c>
      <c r="AC96" s="11" t="str">
        <f t="shared" si="55"/>
        <v>No</v>
      </c>
      <c r="AD96" s="11" t="str">
        <f t="shared" si="56"/>
        <v/>
      </c>
      <c r="AE96" s="11">
        <f>IF(ISERROR(VLOOKUP(U96,'ITWR Dump'!$A$2:$Y$5000,13,0)),0,(VLOOKUP(U96,'ITWR Dump'!$A$2:$Y$5000,13,0)))</f>
        <v>0</v>
      </c>
      <c r="AF96" s="11">
        <f>IF(ISERROR(VLOOKUP(U96,'ITWR Dump'!$A$2:$Y$5000,11,0)),0,(VLOOKUP(U96,'ITWR Dump'!$A$2:$Y$5000,11,0)))</f>
        <v>0</v>
      </c>
      <c r="AG96" s="11">
        <f>IF(ISERROR(VLOOKUP(U96,'ITWR Dump'!$A$2:$Y$5000,2,0)),0,(VLOOKUP(U96,'ITWR Dump'!$A$2:$Y$5000,2,0)))</f>
        <v>0</v>
      </c>
      <c r="AH96" s="11">
        <f>IF(ISERROR(VLOOKUP(U96,'ITWR Dump'!$A$2:$Y$5000,14,0)),0,(VLOOKUP(U96,'ITWR Dump'!$A$2:$Y$5000,14,0)))</f>
        <v>0</v>
      </c>
      <c r="AI96" s="11" t="str">
        <f t="shared" si="57"/>
        <v>01-Maintenance Offshore Subcon</v>
      </c>
      <c r="AJ96" s="11" t="str">
        <f t="shared" si="58"/>
        <v>Offshore Subcon</v>
      </c>
      <c r="AK96" s="11" t="str">
        <f>IF(ISERROR(VLOOKUP(A96,'Team Data'!$C$2:$U$213,17,0)),0,(VLOOKUP(A96,'Team Data'!$C$2:$U$213,17,0)))</f>
        <v>PRISM</v>
      </c>
      <c r="AL96" s="11" t="str">
        <f t="shared" si="59"/>
        <v>2017-04-24</v>
      </c>
      <c r="AM96" s="11">
        <f>IF(ISERROR(VLOOKUP(U96,'ITWR Dump'!$A$2:$Y$5000,16,0)),0,(VLOOKUP(U96,'ITWR Dump'!$A$2:$Y$5000,16,0)))</f>
        <v>0</v>
      </c>
      <c r="AN96" s="11">
        <f>IF(ISERROR(VLOOKUP(U96,'ITWR Dump'!$A$2:$Y$5000,18,0)),0,(VLOOKUP(U96,'ITWR Dump'!$A$2:$Y$5000,18,0)))</f>
        <v>0</v>
      </c>
      <c r="AO96" s="11">
        <f>IF(ISERROR(VLOOKUP(U96,'ITWR Dump'!$A$2:$Y$5000,25,0)),0,(VLOOKUP('ILC Report'!U96,'ITWR Dump'!$A$2:$Y$5000,25,0)))</f>
        <v>0</v>
      </c>
      <c r="AP96" s="11">
        <f t="shared" si="60"/>
        <v>0</v>
      </c>
      <c r="AQ96" s="26">
        <f t="shared" si="61"/>
        <v>0</v>
      </c>
      <c r="AR96" s="26">
        <f t="shared" si="62"/>
        <v>0</v>
      </c>
      <c r="AS96" s="26">
        <f t="shared" si="63"/>
        <v>0</v>
      </c>
      <c r="AT96" s="26">
        <f t="shared" si="64"/>
        <v>0</v>
      </c>
      <c r="AU96" s="26">
        <f t="shared" si="65"/>
        <v>0</v>
      </c>
      <c r="AV96" s="26">
        <f t="shared" si="66"/>
        <v>0</v>
      </c>
      <c r="AW96" s="11" t="s">
        <v>653</v>
      </c>
      <c r="AX96" s="11" t="str">
        <f>VLOOKUP(L96,Group!$A$2:$B$1000,2,0)</f>
        <v>Maintenance</v>
      </c>
      <c r="AY96" s="11">
        <f>IF(ISERROR(VLOOKUP(U96,'ITWR Dump'!$A$2:$Y$5000,15,0)),0,(VLOOKUP('ILC Report'!U96,'ITWR Dump'!$A$2:$Y$5000,15,0)))</f>
        <v>0</v>
      </c>
      <c r="AZ96" s="11" t="str">
        <f t="shared" si="67"/>
        <v>No</v>
      </c>
      <c r="BA96" s="11" t="str">
        <f t="shared" si="68"/>
        <v>BKI</v>
      </c>
      <c r="BB96" s="11" t="str">
        <f t="shared" si="69"/>
        <v>MN</v>
      </c>
      <c r="BC96" s="11" t="str">
        <f t="shared" si="70"/>
        <v>No</v>
      </c>
    </row>
    <row r="97" spans="1:55" x14ac:dyDescent="0.3">
      <c r="A97" s="11" t="s">
        <v>657</v>
      </c>
      <c r="B97" s="11" t="s">
        <v>1799</v>
      </c>
      <c r="C97" s="11" t="s">
        <v>604</v>
      </c>
      <c r="D97" s="11" t="s">
        <v>1955</v>
      </c>
      <c r="E97" s="38" t="s">
        <v>2904</v>
      </c>
      <c r="F97" s="11">
        <v>2</v>
      </c>
      <c r="G97" s="40" t="s">
        <v>218</v>
      </c>
      <c r="H97" s="11" t="str">
        <f t="shared" si="52"/>
        <v>Regular</v>
      </c>
      <c r="I97" s="11" t="str">
        <f t="shared" si="44"/>
        <v>INDIA</v>
      </c>
      <c r="J97" s="11" t="str">
        <f>IF(ISERROR(VLOOKUP(C97,'WI Vs ASM'!$B$2:$E$1000,4,0)),0,(VLOOKUP(C97,'WI Vs ASM'!$B$2:$E$1000,4,0)))</f>
        <v>Offshore</v>
      </c>
      <c r="K97" s="11" t="str">
        <f>IF(ISERROR(VLOOKUP(C97,'WI Vs ASM'!$B$2:$F$1000,5,0)),0,(VLOOKUP(C97,'WI Vs ASM'!$B$2:$F$1000,5,0)))</f>
        <v>01-Fixed Price</v>
      </c>
      <c r="L97" s="11" t="str">
        <f>IF(ISERROR(VLOOKUP(C97,'WI Vs ASM'!$B$2:$D$1000,3,0)),0,(VLOOKUP(C97,'WI Vs ASM'!$B$2:$D$1000,3,0)))</f>
        <v>01-Maintenance Offshore</v>
      </c>
      <c r="M97" s="11" t="str">
        <f>IF(ISERROR(VLOOKUP(C97,'WI Vs ASM'!$B$2:$I$1000,8,0)),0,(VLOOKUP(C97,'WI Vs ASM'!$B$2:$I$1000,8,0)))</f>
        <v>Rahul Soman</v>
      </c>
      <c r="N97" s="11" t="str">
        <f>IF(ISERROR(VLOOKUP(C97,'WI Vs ASM'!$B$2:$G$1000,6,0)),0,(VLOOKUP(C97,'WI Vs ASM'!$B$2:$G$1000,6,0)))</f>
        <v>MI Application</v>
      </c>
      <c r="O97" s="11" t="str">
        <f>IF(ISERROR(VLOOKUP(C97,'WI Vs ASM'!$B$2:$H$1000,7,0)),0,(VLOOKUP(C97,'WI Vs ASM'!$B$2:$H$1000,7,0)))</f>
        <v>MI</v>
      </c>
      <c r="P97" s="11" t="str">
        <f t="shared" si="45"/>
        <v>May-17</v>
      </c>
      <c r="Q97" s="11" t="str">
        <f t="shared" si="46"/>
        <v>Q2</v>
      </c>
      <c r="R97" s="11" t="str">
        <f>IF(ISERROR(VLOOKUP(C97,'WI Vs ASM'!$B$2:$J$1000,9,0)),0,(VLOOKUP(C97,'WI Vs ASM'!$B$2:$J$1000,9,0)))</f>
        <v>Jyothi Pai</v>
      </c>
      <c r="S97" s="11" t="str">
        <f>IF(ISERROR(VLOOKUP(C97,'WI Vs ASM'!$B$2:$K$1000,10,0)),0,(VLOOKUP(C97,'WI Vs ASM'!$B$2:$K$1000,10,0)))</f>
        <v>Kimberly Hale</v>
      </c>
      <c r="T97" s="11" t="str">
        <f>IF(ISERROR(VLOOKUP(C97,'WI Vs ASM'!$B$2:$L$1000,11,0)),0,(VLOOKUP(C97,'WI Vs ASM'!$B$2:$L$1000,11,0)))</f>
        <v>Crystal Romano</v>
      </c>
      <c r="U97" s="11" t="e">
        <f t="shared" si="53"/>
        <v>#VALUE!</v>
      </c>
      <c r="V97" s="11" t="str">
        <f t="shared" si="47"/>
        <v>Yes</v>
      </c>
      <c r="W97" s="11" t="str">
        <f t="shared" si="48"/>
        <v>No</v>
      </c>
      <c r="X97" s="11" t="str">
        <f t="shared" si="49"/>
        <v>No</v>
      </c>
      <c r="Y97" s="11" t="str">
        <f t="shared" si="50"/>
        <v>No</v>
      </c>
      <c r="Z97" s="11" t="str">
        <f t="shared" si="51"/>
        <v>No</v>
      </c>
      <c r="AA97" s="11" t="str">
        <f t="shared" si="54"/>
        <v>No</v>
      </c>
      <c r="AB97" s="11">
        <f>IF(ISERROR(VLOOKUP(U97,'ITWR Dump'!$A$2:$Y$5000,24,0)),0,(VLOOKUP('ILC Report'!U97,'ITWR Dump'!$A$2:$Y$5000,24,0)))</f>
        <v>0</v>
      </c>
      <c r="AC97" s="11" t="str">
        <f t="shared" si="55"/>
        <v>No</v>
      </c>
      <c r="AD97" s="11" t="str">
        <f t="shared" si="56"/>
        <v/>
      </c>
      <c r="AE97" s="11">
        <f>IF(ISERROR(VLOOKUP(U97,'ITWR Dump'!$A$2:$Y$5000,13,0)),0,(VLOOKUP(U97,'ITWR Dump'!$A$2:$Y$5000,13,0)))</f>
        <v>0</v>
      </c>
      <c r="AF97" s="11">
        <f>IF(ISERROR(VLOOKUP(U97,'ITWR Dump'!$A$2:$Y$5000,11,0)),0,(VLOOKUP(U97,'ITWR Dump'!$A$2:$Y$5000,11,0)))</f>
        <v>0</v>
      </c>
      <c r="AG97" s="11">
        <f>IF(ISERROR(VLOOKUP(U97,'ITWR Dump'!$A$2:$Y$5000,2,0)),0,(VLOOKUP(U97,'ITWR Dump'!$A$2:$Y$5000,2,0)))</f>
        <v>0</v>
      </c>
      <c r="AH97" s="11">
        <f>IF(ISERROR(VLOOKUP(U97,'ITWR Dump'!$A$2:$Y$5000,14,0)),0,(VLOOKUP(U97,'ITWR Dump'!$A$2:$Y$5000,14,0)))</f>
        <v>0</v>
      </c>
      <c r="AI97" s="11" t="str">
        <f t="shared" si="57"/>
        <v>01-Maintenance Offshore Subcon</v>
      </c>
      <c r="AJ97" s="11" t="str">
        <f t="shared" si="58"/>
        <v>Offshore Subcon</v>
      </c>
      <c r="AK97" s="11" t="str">
        <f>IF(ISERROR(VLOOKUP(A97,'Team Data'!$C$2:$U$213,17,0)),0,(VLOOKUP(A97,'Team Data'!$C$2:$U$213,17,0)))</f>
        <v>PRISM</v>
      </c>
      <c r="AL97" s="11" t="str">
        <f t="shared" si="59"/>
        <v>2017-04-24</v>
      </c>
      <c r="AM97" s="11">
        <f>IF(ISERROR(VLOOKUP(U97,'ITWR Dump'!$A$2:$Y$5000,16,0)),0,(VLOOKUP(U97,'ITWR Dump'!$A$2:$Y$5000,16,0)))</f>
        <v>0</v>
      </c>
      <c r="AN97" s="11">
        <f>IF(ISERROR(VLOOKUP(U97,'ITWR Dump'!$A$2:$Y$5000,18,0)),0,(VLOOKUP(U97,'ITWR Dump'!$A$2:$Y$5000,18,0)))</f>
        <v>0</v>
      </c>
      <c r="AO97" s="11">
        <f>IF(ISERROR(VLOOKUP(U97,'ITWR Dump'!$A$2:$Y$5000,25,0)),0,(VLOOKUP('ILC Report'!U97,'ITWR Dump'!$A$2:$Y$5000,25,0)))</f>
        <v>0</v>
      </c>
      <c r="AP97" s="11">
        <f t="shared" si="60"/>
        <v>1</v>
      </c>
      <c r="AQ97" s="26">
        <f t="shared" si="61"/>
        <v>0</v>
      </c>
      <c r="AR97" s="26">
        <f t="shared" si="62"/>
        <v>0</v>
      </c>
      <c r="AS97" s="26">
        <f t="shared" si="63"/>
        <v>0</v>
      </c>
      <c r="AT97" s="26">
        <f t="shared" si="64"/>
        <v>0</v>
      </c>
      <c r="AU97" s="26">
        <f t="shared" si="65"/>
        <v>0</v>
      </c>
      <c r="AV97" s="26">
        <f t="shared" si="66"/>
        <v>0</v>
      </c>
      <c r="AW97" s="11" t="s">
        <v>653</v>
      </c>
      <c r="AX97" s="11" t="str">
        <f>VLOOKUP(L97,Group!$A$2:$B$1000,2,0)</f>
        <v>Maintenance</v>
      </c>
      <c r="AY97" s="11">
        <f>IF(ISERROR(VLOOKUP(U97,'ITWR Dump'!$A$2:$Y$5000,15,0)),0,(VLOOKUP('ILC Report'!U97,'ITWR Dump'!$A$2:$Y$5000,15,0)))</f>
        <v>0</v>
      </c>
      <c r="AZ97" s="11" t="str">
        <f t="shared" si="67"/>
        <v>Yes</v>
      </c>
      <c r="BA97" s="11" t="str">
        <f t="shared" si="68"/>
        <v>BKI</v>
      </c>
      <c r="BB97" s="11" t="str">
        <f t="shared" si="69"/>
        <v>MN</v>
      </c>
      <c r="BC97" s="11" t="str">
        <f t="shared" si="70"/>
        <v>No</v>
      </c>
    </row>
    <row r="98" spans="1:55" x14ac:dyDescent="0.3">
      <c r="A98" s="11" t="s">
        <v>657</v>
      </c>
      <c r="B98" s="11" t="s">
        <v>1799</v>
      </c>
      <c r="C98" s="11" t="s">
        <v>604</v>
      </c>
      <c r="D98" s="11" t="s">
        <v>1956</v>
      </c>
      <c r="E98" s="38" t="s">
        <v>2904</v>
      </c>
      <c r="F98" s="11">
        <v>2</v>
      </c>
      <c r="G98" s="40" t="s">
        <v>218</v>
      </c>
      <c r="H98" s="11" t="str">
        <f t="shared" si="52"/>
        <v>Regular</v>
      </c>
      <c r="I98" s="11" t="str">
        <f t="shared" si="44"/>
        <v>INDIA</v>
      </c>
      <c r="J98" s="11" t="str">
        <f>IF(ISERROR(VLOOKUP(C98,'WI Vs ASM'!$B$2:$E$1000,4,0)),0,(VLOOKUP(C98,'WI Vs ASM'!$B$2:$E$1000,4,0)))</f>
        <v>Offshore</v>
      </c>
      <c r="K98" s="11" t="str">
        <f>IF(ISERROR(VLOOKUP(C98,'WI Vs ASM'!$B$2:$F$1000,5,0)),0,(VLOOKUP(C98,'WI Vs ASM'!$B$2:$F$1000,5,0)))</f>
        <v>01-Fixed Price</v>
      </c>
      <c r="L98" s="11" t="str">
        <f>IF(ISERROR(VLOOKUP(C98,'WI Vs ASM'!$B$2:$D$1000,3,0)),0,(VLOOKUP(C98,'WI Vs ASM'!$B$2:$D$1000,3,0)))</f>
        <v>01-Maintenance Offshore</v>
      </c>
      <c r="M98" s="11" t="str">
        <f>IF(ISERROR(VLOOKUP(C98,'WI Vs ASM'!$B$2:$I$1000,8,0)),0,(VLOOKUP(C98,'WI Vs ASM'!$B$2:$I$1000,8,0)))</f>
        <v>Rahul Soman</v>
      </c>
      <c r="N98" s="11" t="str">
        <f>IF(ISERROR(VLOOKUP(C98,'WI Vs ASM'!$B$2:$G$1000,6,0)),0,(VLOOKUP(C98,'WI Vs ASM'!$B$2:$G$1000,6,0)))</f>
        <v>MI Application</v>
      </c>
      <c r="O98" s="11" t="str">
        <f>IF(ISERROR(VLOOKUP(C98,'WI Vs ASM'!$B$2:$H$1000,7,0)),0,(VLOOKUP(C98,'WI Vs ASM'!$B$2:$H$1000,7,0)))</f>
        <v>MI</v>
      </c>
      <c r="P98" s="11" t="str">
        <f t="shared" si="45"/>
        <v>May-17</v>
      </c>
      <c r="Q98" s="11" t="str">
        <f t="shared" si="46"/>
        <v>Q2</v>
      </c>
      <c r="R98" s="11" t="str">
        <f>IF(ISERROR(VLOOKUP(C98,'WI Vs ASM'!$B$2:$J$1000,9,0)),0,(VLOOKUP(C98,'WI Vs ASM'!$B$2:$J$1000,9,0)))</f>
        <v>Jyothi Pai</v>
      </c>
      <c r="S98" s="11" t="str">
        <f>IF(ISERROR(VLOOKUP(C98,'WI Vs ASM'!$B$2:$K$1000,10,0)),0,(VLOOKUP(C98,'WI Vs ASM'!$B$2:$K$1000,10,0)))</f>
        <v>Kimberly Hale</v>
      </c>
      <c r="T98" s="11" t="str">
        <f>IF(ISERROR(VLOOKUP(C98,'WI Vs ASM'!$B$2:$L$1000,11,0)),0,(VLOOKUP(C98,'WI Vs ASM'!$B$2:$L$1000,11,0)))</f>
        <v>Crystal Romano</v>
      </c>
      <c r="U98" s="11" t="e">
        <f t="shared" si="53"/>
        <v>#VALUE!</v>
      </c>
      <c r="V98" s="11" t="str">
        <f t="shared" si="47"/>
        <v>Yes</v>
      </c>
      <c r="W98" s="11" t="str">
        <f t="shared" si="48"/>
        <v>No</v>
      </c>
      <c r="X98" s="11" t="str">
        <f t="shared" si="49"/>
        <v>No</v>
      </c>
      <c r="Y98" s="11" t="str">
        <f t="shared" si="50"/>
        <v>No</v>
      </c>
      <c r="Z98" s="11" t="str">
        <f t="shared" si="51"/>
        <v>No</v>
      </c>
      <c r="AA98" s="11" t="str">
        <f t="shared" si="54"/>
        <v>No</v>
      </c>
      <c r="AB98" s="11">
        <f>IF(ISERROR(VLOOKUP(U98,'ITWR Dump'!$A$2:$Y$5000,24,0)),0,(VLOOKUP('ILC Report'!U98,'ITWR Dump'!$A$2:$Y$5000,24,0)))</f>
        <v>0</v>
      </c>
      <c r="AC98" s="11" t="str">
        <f t="shared" si="55"/>
        <v>No</v>
      </c>
      <c r="AD98" s="11" t="str">
        <f t="shared" si="56"/>
        <v/>
      </c>
      <c r="AE98" s="11">
        <f>IF(ISERROR(VLOOKUP(U98,'ITWR Dump'!$A$2:$Y$5000,13,0)),0,(VLOOKUP(U98,'ITWR Dump'!$A$2:$Y$5000,13,0)))</f>
        <v>0</v>
      </c>
      <c r="AF98" s="11">
        <f>IF(ISERROR(VLOOKUP(U98,'ITWR Dump'!$A$2:$Y$5000,11,0)),0,(VLOOKUP(U98,'ITWR Dump'!$A$2:$Y$5000,11,0)))</f>
        <v>0</v>
      </c>
      <c r="AG98" s="11">
        <f>IF(ISERROR(VLOOKUP(U98,'ITWR Dump'!$A$2:$Y$5000,2,0)),0,(VLOOKUP(U98,'ITWR Dump'!$A$2:$Y$5000,2,0)))</f>
        <v>0</v>
      </c>
      <c r="AH98" s="11">
        <f>IF(ISERROR(VLOOKUP(U98,'ITWR Dump'!$A$2:$Y$5000,14,0)),0,(VLOOKUP(U98,'ITWR Dump'!$A$2:$Y$5000,14,0)))</f>
        <v>0</v>
      </c>
      <c r="AI98" s="11" t="str">
        <f t="shared" si="57"/>
        <v>01-Maintenance Offshore Subcon</v>
      </c>
      <c r="AJ98" s="11" t="str">
        <f t="shared" si="58"/>
        <v>Offshore Subcon</v>
      </c>
      <c r="AK98" s="11" t="str">
        <f>IF(ISERROR(VLOOKUP(A98,'Team Data'!$C$2:$U$213,17,0)),0,(VLOOKUP(A98,'Team Data'!$C$2:$U$213,17,0)))</f>
        <v>PRISM</v>
      </c>
      <c r="AL98" s="11" t="str">
        <f t="shared" si="59"/>
        <v>2017-04-24</v>
      </c>
      <c r="AM98" s="11">
        <f>IF(ISERROR(VLOOKUP(U98,'ITWR Dump'!$A$2:$Y$5000,16,0)),0,(VLOOKUP(U98,'ITWR Dump'!$A$2:$Y$5000,16,0)))</f>
        <v>0</v>
      </c>
      <c r="AN98" s="11">
        <f>IF(ISERROR(VLOOKUP(U98,'ITWR Dump'!$A$2:$Y$5000,18,0)),0,(VLOOKUP(U98,'ITWR Dump'!$A$2:$Y$5000,18,0)))</f>
        <v>0</v>
      </c>
      <c r="AO98" s="11">
        <f>IF(ISERROR(VLOOKUP(U98,'ITWR Dump'!$A$2:$Y$5000,25,0)),0,(VLOOKUP('ILC Report'!U98,'ITWR Dump'!$A$2:$Y$5000,25,0)))</f>
        <v>0</v>
      </c>
      <c r="AP98" s="11">
        <f t="shared" si="60"/>
        <v>1</v>
      </c>
      <c r="AQ98" s="26">
        <f t="shared" si="61"/>
        <v>0</v>
      </c>
      <c r="AR98" s="26">
        <f t="shared" si="62"/>
        <v>0</v>
      </c>
      <c r="AS98" s="26">
        <f t="shared" si="63"/>
        <v>0</v>
      </c>
      <c r="AT98" s="26">
        <f t="shared" si="64"/>
        <v>0</v>
      </c>
      <c r="AU98" s="26">
        <f t="shared" si="65"/>
        <v>0</v>
      </c>
      <c r="AV98" s="26">
        <f t="shared" si="66"/>
        <v>0</v>
      </c>
      <c r="AW98" s="11" t="s">
        <v>653</v>
      </c>
      <c r="AX98" s="11" t="str">
        <f>VLOOKUP(L98,Group!$A$2:$B$1000,2,0)</f>
        <v>Maintenance</v>
      </c>
      <c r="AY98" s="11">
        <f>IF(ISERROR(VLOOKUP(U98,'ITWR Dump'!$A$2:$Y$5000,15,0)),0,(VLOOKUP('ILC Report'!U98,'ITWR Dump'!$A$2:$Y$5000,15,0)))</f>
        <v>0</v>
      </c>
      <c r="AZ98" s="11" t="str">
        <f t="shared" si="67"/>
        <v>Yes</v>
      </c>
      <c r="BA98" s="11" t="str">
        <f t="shared" si="68"/>
        <v>BKI</v>
      </c>
      <c r="BB98" s="11" t="str">
        <f t="shared" si="69"/>
        <v>MN</v>
      </c>
      <c r="BC98" s="11" t="str">
        <f t="shared" si="70"/>
        <v>No</v>
      </c>
    </row>
    <row r="99" spans="1:55" x14ac:dyDescent="0.3">
      <c r="A99" s="11" t="s">
        <v>657</v>
      </c>
      <c r="B99" s="11" t="s">
        <v>1799</v>
      </c>
      <c r="C99" s="11" t="s">
        <v>604</v>
      </c>
      <c r="D99" s="11" t="s">
        <v>1957</v>
      </c>
      <c r="E99" s="38" t="s">
        <v>2904</v>
      </c>
      <c r="F99" s="11">
        <v>2</v>
      </c>
      <c r="G99" s="40" t="s">
        <v>218</v>
      </c>
      <c r="H99" s="11" t="str">
        <f t="shared" si="52"/>
        <v>Regular</v>
      </c>
      <c r="I99" s="11" t="str">
        <f t="shared" si="44"/>
        <v>INDIA</v>
      </c>
      <c r="J99" s="11" t="str">
        <f>IF(ISERROR(VLOOKUP(C99,'WI Vs ASM'!$B$2:$E$1000,4,0)),0,(VLOOKUP(C99,'WI Vs ASM'!$B$2:$E$1000,4,0)))</f>
        <v>Offshore</v>
      </c>
      <c r="K99" s="11" t="str">
        <f>IF(ISERROR(VLOOKUP(C99,'WI Vs ASM'!$B$2:$F$1000,5,0)),0,(VLOOKUP(C99,'WI Vs ASM'!$B$2:$F$1000,5,0)))</f>
        <v>01-Fixed Price</v>
      </c>
      <c r="L99" s="11" t="str">
        <f>IF(ISERROR(VLOOKUP(C99,'WI Vs ASM'!$B$2:$D$1000,3,0)),0,(VLOOKUP(C99,'WI Vs ASM'!$B$2:$D$1000,3,0)))</f>
        <v>01-Maintenance Offshore</v>
      </c>
      <c r="M99" s="11" t="str">
        <f>IF(ISERROR(VLOOKUP(C99,'WI Vs ASM'!$B$2:$I$1000,8,0)),0,(VLOOKUP(C99,'WI Vs ASM'!$B$2:$I$1000,8,0)))</f>
        <v>Rahul Soman</v>
      </c>
      <c r="N99" s="11" t="str">
        <f>IF(ISERROR(VLOOKUP(C99,'WI Vs ASM'!$B$2:$G$1000,6,0)),0,(VLOOKUP(C99,'WI Vs ASM'!$B$2:$G$1000,6,0)))</f>
        <v>MI Application</v>
      </c>
      <c r="O99" s="11" t="str">
        <f>IF(ISERROR(VLOOKUP(C99,'WI Vs ASM'!$B$2:$H$1000,7,0)),0,(VLOOKUP(C99,'WI Vs ASM'!$B$2:$H$1000,7,0)))</f>
        <v>MI</v>
      </c>
      <c r="P99" s="11" t="str">
        <f t="shared" si="45"/>
        <v>May-17</v>
      </c>
      <c r="Q99" s="11" t="str">
        <f t="shared" si="46"/>
        <v>Q2</v>
      </c>
      <c r="R99" s="11" t="str">
        <f>IF(ISERROR(VLOOKUP(C99,'WI Vs ASM'!$B$2:$J$1000,9,0)),0,(VLOOKUP(C99,'WI Vs ASM'!$B$2:$J$1000,9,0)))</f>
        <v>Jyothi Pai</v>
      </c>
      <c r="S99" s="11" t="str">
        <f>IF(ISERROR(VLOOKUP(C99,'WI Vs ASM'!$B$2:$K$1000,10,0)),0,(VLOOKUP(C99,'WI Vs ASM'!$B$2:$K$1000,10,0)))</f>
        <v>Kimberly Hale</v>
      </c>
      <c r="T99" s="11" t="str">
        <f>IF(ISERROR(VLOOKUP(C99,'WI Vs ASM'!$B$2:$L$1000,11,0)),0,(VLOOKUP(C99,'WI Vs ASM'!$B$2:$L$1000,11,0)))</f>
        <v>Crystal Romano</v>
      </c>
      <c r="U99" s="11" t="e">
        <f t="shared" si="53"/>
        <v>#VALUE!</v>
      </c>
      <c r="V99" s="11" t="str">
        <f t="shared" si="47"/>
        <v>Yes</v>
      </c>
      <c r="W99" s="11" t="str">
        <f t="shared" si="48"/>
        <v>No</v>
      </c>
      <c r="X99" s="11" t="str">
        <f t="shared" si="49"/>
        <v>No</v>
      </c>
      <c r="Y99" s="11" t="str">
        <f t="shared" si="50"/>
        <v>No</v>
      </c>
      <c r="Z99" s="11" t="str">
        <f t="shared" si="51"/>
        <v>No</v>
      </c>
      <c r="AA99" s="11" t="str">
        <f t="shared" si="54"/>
        <v>No</v>
      </c>
      <c r="AB99" s="11">
        <f>IF(ISERROR(VLOOKUP(U99,'ITWR Dump'!$A$2:$Y$5000,24,0)),0,(VLOOKUP('ILC Report'!U99,'ITWR Dump'!$A$2:$Y$5000,24,0)))</f>
        <v>0</v>
      </c>
      <c r="AC99" s="11" t="str">
        <f t="shared" si="55"/>
        <v>No</v>
      </c>
      <c r="AD99" s="11" t="str">
        <f t="shared" si="56"/>
        <v/>
      </c>
      <c r="AE99" s="11">
        <f>IF(ISERROR(VLOOKUP(U99,'ITWR Dump'!$A$2:$Y$5000,13,0)),0,(VLOOKUP(U99,'ITWR Dump'!$A$2:$Y$5000,13,0)))</f>
        <v>0</v>
      </c>
      <c r="AF99" s="11">
        <f>IF(ISERROR(VLOOKUP(U99,'ITWR Dump'!$A$2:$Y$5000,11,0)),0,(VLOOKUP(U99,'ITWR Dump'!$A$2:$Y$5000,11,0)))</f>
        <v>0</v>
      </c>
      <c r="AG99" s="11">
        <f>IF(ISERROR(VLOOKUP(U99,'ITWR Dump'!$A$2:$Y$5000,2,0)),0,(VLOOKUP(U99,'ITWR Dump'!$A$2:$Y$5000,2,0)))</f>
        <v>0</v>
      </c>
      <c r="AH99" s="11">
        <f>IF(ISERROR(VLOOKUP(U99,'ITWR Dump'!$A$2:$Y$5000,14,0)),0,(VLOOKUP(U99,'ITWR Dump'!$A$2:$Y$5000,14,0)))</f>
        <v>0</v>
      </c>
      <c r="AI99" s="11" t="str">
        <f t="shared" si="57"/>
        <v>01-Maintenance Offshore Subcon</v>
      </c>
      <c r="AJ99" s="11" t="str">
        <f t="shared" si="58"/>
        <v>Offshore Subcon</v>
      </c>
      <c r="AK99" s="11" t="str">
        <f>IF(ISERROR(VLOOKUP(A99,'Team Data'!$C$2:$U$213,17,0)),0,(VLOOKUP(A99,'Team Data'!$C$2:$U$213,17,0)))</f>
        <v>PRISM</v>
      </c>
      <c r="AL99" s="11" t="str">
        <f t="shared" si="59"/>
        <v>2017-04-24</v>
      </c>
      <c r="AM99" s="11">
        <f>IF(ISERROR(VLOOKUP(U99,'ITWR Dump'!$A$2:$Y$5000,16,0)),0,(VLOOKUP(U99,'ITWR Dump'!$A$2:$Y$5000,16,0)))</f>
        <v>0</v>
      </c>
      <c r="AN99" s="11">
        <f>IF(ISERROR(VLOOKUP(U99,'ITWR Dump'!$A$2:$Y$5000,18,0)),0,(VLOOKUP(U99,'ITWR Dump'!$A$2:$Y$5000,18,0)))</f>
        <v>0</v>
      </c>
      <c r="AO99" s="11">
        <f>IF(ISERROR(VLOOKUP(U99,'ITWR Dump'!$A$2:$Y$5000,25,0)),0,(VLOOKUP('ILC Report'!U99,'ITWR Dump'!$A$2:$Y$5000,25,0)))</f>
        <v>0</v>
      </c>
      <c r="AP99" s="11">
        <f t="shared" si="60"/>
        <v>1</v>
      </c>
      <c r="AQ99" s="26">
        <f t="shared" si="61"/>
        <v>0</v>
      </c>
      <c r="AR99" s="26">
        <f t="shared" si="62"/>
        <v>0</v>
      </c>
      <c r="AS99" s="26">
        <f t="shared" si="63"/>
        <v>0</v>
      </c>
      <c r="AT99" s="26">
        <f t="shared" si="64"/>
        <v>0</v>
      </c>
      <c r="AU99" s="26">
        <f t="shared" si="65"/>
        <v>0</v>
      </c>
      <c r="AV99" s="26">
        <f t="shared" si="66"/>
        <v>0</v>
      </c>
      <c r="AW99" s="11" t="s">
        <v>653</v>
      </c>
      <c r="AX99" s="11" t="str">
        <f>VLOOKUP(L99,Group!$A$2:$B$1000,2,0)</f>
        <v>Maintenance</v>
      </c>
      <c r="AY99" s="11">
        <f>IF(ISERROR(VLOOKUP(U99,'ITWR Dump'!$A$2:$Y$5000,15,0)),0,(VLOOKUP('ILC Report'!U99,'ITWR Dump'!$A$2:$Y$5000,15,0)))</f>
        <v>0</v>
      </c>
      <c r="AZ99" s="11" t="str">
        <f t="shared" si="67"/>
        <v>Yes</v>
      </c>
      <c r="BA99" s="11" t="str">
        <f t="shared" si="68"/>
        <v>BKI</v>
      </c>
      <c r="BB99" s="11" t="str">
        <f t="shared" si="69"/>
        <v>MN</v>
      </c>
      <c r="BC99" s="11" t="str">
        <f t="shared" si="70"/>
        <v>No</v>
      </c>
    </row>
    <row r="100" spans="1:55" x14ac:dyDescent="0.3">
      <c r="A100" s="11" t="s">
        <v>657</v>
      </c>
      <c r="B100" s="11" t="s">
        <v>1799</v>
      </c>
      <c r="C100" s="11" t="s">
        <v>604</v>
      </c>
      <c r="D100" s="11" t="s">
        <v>1958</v>
      </c>
      <c r="E100" s="38" t="s">
        <v>2904</v>
      </c>
      <c r="F100" s="11">
        <v>3</v>
      </c>
      <c r="G100" s="40" t="s">
        <v>218</v>
      </c>
      <c r="H100" s="11" t="str">
        <f t="shared" si="52"/>
        <v>Regular</v>
      </c>
      <c r="I100" s="11" t="str">
        <f t="shared" si="44"/>
        <v>INDIA</v>
      </c>
      <c r="J100" s="11" t="str">
        <f>IF(ISERROR(VLOOKUP(C100,'WI Vs ASM'!$B$2:$E$1000,4,0)),0,(VLOOKUP(C100,'WI Vs ASM'!$B$2:$E$1000,4,0)))</f>
        <v>Offshore</v>
      </c>
      <c r="K100" s="11" t="str">
        <f>IF(ISERROR(VLOOKUP(C100,'WI Vs ASM'!$B$2:$F$1000,5,0)),0,(VLOOKUP(C100,'WI Vs ASM'!$B$2:$F$1000,5,0)))</f>
        <v>01-Fixed Price</v>
      </c>
      <c r="L100" s="11" t="str">
        <f>IF(ISERROR(VLOOKUP(C100,'WI Vs ASM'!$B$2:$D$1000,3,0)),0,(VLOOKUP(C100,'WI Vs ASM'!$B$2:$D$1000,3,0)))</f>
        <v>01-Maintenance Offshore</v>
      </c>
      <c r="M100" s="11" t="str">
        <f>IF(ISERROR(VLOOKUP(C100,'WI Vs ASM'!$B$2:$I$1000,8,0)),0,(VLOOKUP(C100,'WI Vs ASM'!$B$2:$I$1000,8,0)))</f>
        <v>Rahul Soman</v>
      </c>
      <c r="N100" s="11" t="str">
        <f>IF(ISERROR(VLOOKUP(C100,'WI Vs ASM'!$B$2:$G$1000,6,0)),0,(VLOOKUP(C100,'WI Vs ASM'!$B$2:$G$1000,6,0)))</f>
        <v>MI Application</v>
      </c>
      <c r="O100" s="11" t="str">
        <f>IF(ISERROR(VLOOKUP(C100,'WI Vs ASM'!$B$2:$H$1000,7,0)),0,(VLOOKUP(C100,'WI Vs ASM'!$B$2:$H$1000,7,0)))</f>
        <v>MI</v>
      </c>
      <c r="P100" s="11" t="str">
        <f t="shared" si="45"/>
        <v>May-17</v>
      </c>
      <c r="Q100" s="11" t="str">
        <f t="shared" si="46"/>
        <v>Q2</v>
      </c>
      <c r="R100" s="11" t="str">
        <f>IF(ISERROR(VLOOKUP(C100,'WI Vs ASM'!$B$2:$J$1000,9,0)),0,(VLOOKUP(C100,'WI Vs ASM'!$B$2:$J$1000,9,0)))</f>
        <v>Jyothi Pai</v>
      </c>
      <c r="S100" s="11" t="str">
        <f>IF(ISERROR(VLOOKUP(C100,'WI Vs ASM'!$B$2:$K$1000,10,0)),0,(VLOOKUP(C100,'WI Vs ASM'!$B$2:$K$1000,10,0)))</f>
        <v>Kimberly Hale</v>
      </c>
      <c r="T100" s="11" t="str">
        <f>IF(ISERROR(VLOOKUP(C100,'WI Vs ASM'!$B$2:$L$1000,11,0)),0,(VLOOKUP(C100,'WI Vs ASM'!$B$2:$L$1000,11,0)))</f>
        <v>Crystal Romano</v>
      </c>
      <c r="U100" s="11" t="e">
        <f t="shared" si="53"/>
        <v>#VALUE!</v>
      </c>
      <c r="V100" s="11" t="str">
        <f t="shared" si="47"/>
        <v>Yes</v>
      </c>
      <c r="W100" s="11" t="str">
        <f t="shared" si="48"/>
        <v>No</v>
      </c>
      <c r="X100" s="11" t="str">
        <f t="shared" si="49"/>
        <v>No</v>
      </c>
      <c r="Y100" s="11" t="str">
        <f t="shared" si="50"/>
        <v>No</v>
      </c>
      <c r="Z100" s="11" t="str">
        <f t="shared" si="51"/>
        <v>No</v>
      </c>
      <c r="AA100" s="11" t="str">
        <f t="shared" si="54"/>
        <v>No</v>
      </c>
      <c r="AB100" s="11">
        <f>IF(ISERROR(VLOOKUP(U100,'ITWR Dump'!$A$2:$Y$5000,24,0)),0,(VLOOKUP('ILC Report'!U100,'ITWR Dump'!$A$2:$Y$5000,24,0)))</f>
        <v>0</v>
      </c>
      <c r="AC100" s="11" t="str">
        <f t="shared" si="55"/>
        <v>No</v>
      </c>
      <c r="AD100" s="11" t="str">
        <f t="shared" si="56"/>
        <v/>
      </c>
      <c r="AE100" s="11">
        <f>IF(ISERROR(VLOOKUP(U100,'ITWR Dump'!$A$2:$Y$5000,13,0)),0,(VLOOKUP(U100,'ITWR Dump'!$A$2:$Y$5000,13,0)))</f>
        <v>0</v>
      </c>
      <c r="AF100" s="11">
        <f>IF(ISERROR(VLOOKUP(U100,'ITWR Dump'!$A$2:$Y$5000,11,0)),0,(VLOOKUP(U100,'ITWR Dump'!$A$2:$Y$5000,11,0)))</f>
        <v>0</v>
      </c>
      <c r="AG100" s="11">
        <f>IF(ISERROR(VLOOKUP(U100,'ITWR Dump'!$A$2:$Y$5000,2,0)),0,(VLOOKUP(U100,'ITWR Dump'!$A$2:$Y$5000,2,0)))</f>
        <v>0</v>
      </c>
      <c r="AH100" s="11">
        <f>IF(ISERROR(VLOOKUP(U100,'ITWR Dump'!$A$2:$Y$5000,14,0)),0,(VLOOKUP(U100,'ITWR Dump'!$A$2:$Y$5000,14,0)))</f>
        <v>0</v>
      </c>
      <c r="AI100" s="11" t="str">
        <f t="shared" si="57"/>
        <v>01-Maintenance Offshore Subcon</v>
      </c>
      <c r="AJ100" s="11" t="str">
        <f t="shared" si="58"/>
        <v>Offshore Subcon</v>
      </c>
      <c r="AK100" s="11" t="str">
        <f>IF(ISERROR(VLOOKUP(A100,'Team Data'!$C$2:$U$213,17,0)),0,(VLOOKUP(A100,'Team Data'!$C$2:$U$213,17,0)))</f>
        <v>PRISM</v>
      </c>
      <c r="AL100" s="11" t="str">
        <f t="shared" si="59"/>
        <v>2017-04-24</v>
      </c>
      <c r="AM100" s="11">
        <f>IF(ISERROR(VLOOKUP(U100,'ITWR Dump'!$A$2:$Y$5000,16,0)),0,(VLOOKUP(U100,'ITWR Dump'!$A$2:$Y$5000,16,0)))</f>
        <v>0</v>
      </c>
      <c r="AN100" s="11">
        <f>IF(ISERROR(VLOOKUP(U100,'ITWR Dump'!$A$2:$Y$5000,18,0)),0,(VLOOKUP(U100,'ITWR Dump'!$A$2:$Y$5000,18,0)))</f>
        <v>0</v>
      </c>
      <c r="AO100" s="11">
        <f>IF(ISERROR(VLOOKUP(U100,'ITWR Dump'!$A$2:$Y$5000,25,0)),0,(VLOOKUP('ILC Report'!U100,'ITWR Dump'!$A$2:$Y$5000,25,0)))</f>
        <v>0</v>
      </c>
      <c r="AP100" s="11">
        <f t="shared" si="60"/>
        <v>1</v>
      </c>
      <c r="AQ100" s="26">
        <f t="shared" si="61"/>
        <v>0</v>
      </c>
      <c r="AR100" s="26">
        <f t="shared" si="62"/>
        <v>0</v>
      </c>
      <c r="AS100" s="26">
        <f t="shared" si="63"/>
        <v>0</v>
      </c>
      <c r="AT100" s="26">
        <f t="shared" si="64"/>
        <v>0</v>
      </c>
      <c r="AU100" s="26">
        <f t="shared" si="65"/>
        <v>0</v>
      </c>
      <c r="AV100" s="26">
        <f t="shared" si="66"/>
        <v>0</v>
      </c>
      <c r="AW100" s="11" t="s">
        <v>653</v>
      </c>
      <c r="AX100" s="11" t="str">
        <f>VLOOKUP(L100,Group!$A$2:$B$1000,2,0)</f>
        <v>Maintenance</v>
      </c>
      <c r="AY100" s="11">
        <f>IF(ISERROR(VLOOKUP(U100,'ITWR Dump'!$A$2:$Y$5000,15,0)),0,(VLOOKUP('ILC Report'!U100,'ITWR Dump'!$A$2:$Y$5000,15,0)))</f>
        <v>0</v>
      </c>
      <c r="AZ100" s="11" t="str">
        <f t="shared" si="67"/>
        <v>Yes</v>
      </c>
      <c r="BA100" s="11" t="str">
        <f t="shared" si="68"/>
        <v>BKI</v>
      </c>
      <c r="BB100" s="11" t="str">
        <f t="shared" si="69"/>
        <v>MN</v>
      </c>
      <c r="BC100" s="11" t="str">
        <f t="shared" si="70"/>
        <v>No</v>
      </c>
    </row>
    <row r="101" spans="1:55" x14ac:dyDescent="0.3">
      <c r="A101" s="11" t="s">
        <v>657</v>
      </c>
      <c r="B101" s="11" t="s">
        <v>1799</v>
      </c>
      <c r="C101" s="11" t="s">
        <v>604</v>
      </c>
      <c r="D101" s="11" t="s">
        <v>1959</v>
      </c>
      <c r="E101" s="38" t="s">
        <v>2904</v>
      </c>
      <c r="F101" s="11">
        <v>2</v>
      </c>
      <c r="G101" s="40" t="s">
        <v>218</v>
      </c>
      <c r="H101" s="11" t="str">
        <f t="shared" si="52"/>
        <v>Regular</v>
      </c>
      <c r="I101" s="11" t="str">
        <f t="shared" si="44"/>
        <v>INDIA</v>
      </c>
      <c r="J101" s="11" t="str">
        <f>IF(ISERROR(VLOOKUP(C101,'WI Vs ASM'!$B$2:$E$1000,4,0)),0,(VLOOKUP(C101,'WI Vs ASM'!$B$2:$E$1000,4,0)))</f>
        <v>Offshore</v>
      </c>
      <c r="K101" s="11" t="str">
        <f>IF(ISERROR(VLOOKUP(C101,'WI Vs ASM'!$B$2:$F$1000,5,0)),0,(VLOOKUP(C101,'WI Vs ASM'!$B$2:$F$1000,5,0)))</f>
        <v>01-Fixed Price</v>
      </c>
      <c r="L101" s="11" t="str">
        <f>IF(ISERROR(VLOOKUP(C101,'WI Vs ASM'!$B$2:$D$1000,3,0)),0,(VLOOKUP(C101,'WI Vs ASM'!$B$2:$D$1000,3,0)))</f>
        <v>01-Maintenance Offshore</v>
      </c>
      <c r="M101" s="11" t="str">
        <f>IF(ISERROR(VLOOKUP(C101,'WI Vs ASM'!$B$2:$I$1000,8,0)),0,(VLOOKUP(C101,'WI Vs ASM'!$B$2:$I$1000,8,0)))</f>
        <v>Rahul Soman</v>
      </c>
      <c r="N101" s="11" t="str">
        <f>IF(ISERROR(VLOOKUP(C101,'WI Vs ASM'!$B$2:$G$1000,6,0)),0,(VLOOKUP(C101,'WI Vs ASM'!$B$2:$G$1000,6,0)))</f>
        <v>MI Application</v>
      </c>
      <c r="O101" s="11" t="str">
        <f>IF(ISERROR(VLOOKUP(C101,'WI Vs ASM'!$B$2:$H$1000,7,0)),0,(VLOOKUP(C101,'WI Vs ASM'!$B$2:$H$1000,7,0)))</f>
        <v>MI</v>
      </c>
      <c r="P101" s="11" t="str">
        <f t="shared" si="45"/>
        <v>May-17</v>
      </c>
      <c r="Q101" s="11" t="str">
        <f t="shared" si="46"/>
        <v>Q2</v>
      </c>
      <c r="R101" s="11" t="str">
        <f>IF(ISERROR(VLOOKUP(C101,'WI Vs ASM'!$B$2:$J$1000,9,0)),0,(VLOOKUP(C101,'WI Vs ASM'!$B$2:$J$1000,9,0)))</f>
        <v>Jyothi Pai</v>
      </c>
      <c r="S101" s="11" t="str">
        <f>IF(ISERROR(VLOOKUP(C101,'WI Vs ASM'!$B$2:$K$1000,10,0)),0,(VLOOKUP(C101,'WI Vs ASM'!$B$2:$K$1000,10,0)))</f>
        <v>Kimberly Hale</v>
      </c>
      <c r="T101" s="11" t="str">
        <f>IF(ISERROR(VLOOKUP(C101,'WI Vs ASM'!$B$2:$L$1000,11,0)),0,(VLOOKUP(C101,'WI Vs ASM'!$B$2:$L$1000,11,0)))</f>
        <v>Crystal Romano</v>
      </c>
      <c r="U101" s="11" t="e">
        <f t="shared" si="53"/>
        <v>#VALUE!</v>
      </c>
      <c r="V101" s="11" t="str">
        <f t="shared" si="47"/>
        <v>Yes</v>
      </c>
      <c r="W101" s="11" t="str">
        <f t="shared" si="48"/>
        <v>No</v>
      </c>
      <c r="X101" s="11" t="str">
        <f t="shared" si="49"/>
        <v>No</v>
      </c>
      <c r="Y101" s="11" t="str">
        <f t="shared" si="50"/>
        <v>No</v>
      </c>
      <c r="Z101" s="11" t="str">
        <f t="shared" si="51"/>
        <v>No</v>
      </c>
      <c r="AA101" s="11" t="str">
        <f t="shared" si="54"/>
        <v>No</v>
      </c>
      <c r="AB101" s="11">
        <f>IF(ISERROR(VLOOKUP(U101,'ITWR Dump'!$A$2:$Y$5000,24,0)),0,(VLOOKUP('ILC Report'!U101,'ITWR Dump'!$A$2:$Y$5000,24,0)))</f>
        <v>0</v>
      </c>
      <c r="AC101" s="11" t="str">
        <f t="shared" si="55"/>
        <v>No</v>
      </c>
      <c r="AD101" s="11" t="str">
        <f t="shared" si="56"/>
        <v/>
      </c>
      <c r="AE101" s="11">
        <f>IF(ISERROR(VLOOKUP(U101,'ITWR Dump'!$A$2:$Y$5000,13,0)),0,(VLOOKUP(U101,'ITWR Dump'!$A$2:$Y$5000,13,0)))</f>
        <v>0</v>
      </c>
      <c r="AF101" s="11">
        <f>IF(ISERROR(VLOOKUP(U101,'ITWR Dump'!$A$2:$Y$5000,11,0)),0,(VLOOKUP(U101,'ITWR Dump'!$A$2:$Y$5000,11,0)))</f>
        <v>0</v>
      </c>
      <c r="AG101" s="11">
        <f>IF(ISERROR(VLOOKUP(U101,'ITWR Dump'!$A$2:$Y$5000,2,0)),0,(VLOOKUP(U101,'ITWR Dump'!$A$2:$Y$5000,2,0)))</f>
        <v>0</v>
      </c>
      <c r="AH101" s="11">
        <f>IF(ISERROR(VLOOKUP(U101,'ITWR Dump'!$A$2:$Y$5000,14,0)),0,(VLOOKUP(U101,'ITWR Dump'!$A$2:$Y$5000,14,0)))</f>
        <v>0</v>
      </c>
      <c r="AI101" s="11" t="str">
        <f t="shared" si="57"/>
        <v>01-Maintenance Offshore Subcon</v>
      </c>
      <c r="AJ101" s="11" t="str">
        <f t="shared" si="58"/>
        <v>Offshore Subcon</v>
      </c>
      <c r="AK101" s="11" t="str">
        <f>IF(ISERROR(VLOOKUP(A101,'Team Data'!$C$2:$U$213,17,0)),0,(VLOOKUP(A101,'Team Data'!$C$2:$U$213,17,0)))</f>
        <v>PRISM</v>
      </c>
      <c r="AL101" s="11" t="str">
        <f t="shared" si="59"/>
        <v>2017-04-24</v>
      </c>
      <c r="AM101" s="11">
        <f>IF(ISERROR(VLOOKUP(U101,'ITWR Dump'!$A$2:$Y$5000,16,0)),0,(VLOOKUP(U101,'ITWR Dump'!$A$2:$Y$5000,16,0)))</f>
        <v>0</v>
      </c>
      <c r="AN101" s="11">
        <f>IF(ISERROR(VLOOKUP(U101,'ITWR Dump'!$A$2:$Y$5000,18,0)),0,(VLOOKUP(U101,'ITWR Dump'!$A$2:$Y$5000,18,0)))</f>
        <v>0</v>
      </c>
      <c r="AO101" s="11">
        <f>IF(ISERROR(VLOOKUP(U101,'ITWR Dump'!$A$2:$Y$5000,25,0)),0,(VLOOKUP('ILC Report'!U101,'ITWR Dump'!$A$2:$Y$5000,25,0)))</f>
        <v>0</v>
      </c>
      <c r="AP101" s="11">
        <f t="shared" si="60"/>
        <v>1</v>
      </c>
      <c r="AQ101" s="26">
        <f t="shared" si="61"/>
        <v>0</v>
      </c>
      <c r="AR101" s="26">
        <f t="shared" si="62"/>
        <v>0</v>
      </c>
      <c r="AS101" s="26">
        <f t="shared" si="63"/>
        <v>0</v>
      </c>
      <c r="AT101" s="26">
        <f t="shared" si="64"/>
        <v>0</v>
      </c>
      <c r="AU101" s="26">
        <f t="shared" si="65"/>
        <v>0</v>
      </c>
      <c r="AV101" s="26">
        <f t="shared" si="66"/>
        <v>0</v>
      </c>
      <c r="AW101" s="11" t="s">
        <v>653</v>
      </c>
      <c r="AX101" s="11" t="str">
        <f>VLOOKUP(L101,Group!$A$2:$B$1000,2,0)</f>
        <v>Maintenance</v>
      </c>
      <c r="AY101" s="11">
        <f>IF(ISERROR(VLOOKUP(U101,'ITWR Dump'!$A$2:$Y$5000,15,0)),0,(VLOOKUP('ILC Report'!U101,'ITWR Dump'!$A$2:$Y$5000,15,0)))</f>
        <v>0</v>
      </c>
      <c r="AZ101" s="11" t="str">
        <f t="shared" si="67"/>
        <v>Yes</v>
      </c>
      <c r="BA101" s="11" t="str">
        <f t="shared" si="68"/>
        <v>BKI</v>
      </c>
      <c r="BB101" s="11" t="str">
        <f t="shared" si="69"/>
        <v>MN</v>
      </c>
      <c r="BC101" s="11" t="str">
        <f t="shared" si="70"/>
        <v>No</v>
      </c>
    </row>
    <row r="102" spans="1:55" x14ac:dyDescent="0.3">
      <c r="A102" s="11" t="s">
        <v>657</v>
      </c>
      <c r="B102" s="11" t="s">
        <v>1799</v>
      </c>
      <c r="C102" s="11" t="s">
        <v>552</v>
      </c>
      <c r="D102" s="11" t="s">
        <v>1942</v>
      </c>
      <c r="E102" s="38" t="s">
        <v>2904</v>
      </c>
      <c r="F102" s="11">
        <v>48</v>
      </c>
      <c r="G102" s="40" t="s">
        <v>2905</v>
      </c>
      <c r="H102" s="11" t="str">
        <f t="shared" si="52"/>
        <v>Standby</v>
      </c>
      <c r="I102" s="11" t="str">
        <f t="shared" si="44"/>
        <v>INDIA</v>
      </c>
      <c r="J102" s="11" t="str">
        <f>IF(ISERROR(VLOOKUP(C102,'WI Vs ASM'!$B$2:$E$1000,4,0)),0,(VLOOKUP(C102,'WI Vs ASM'!$B$2:$E$1000,4,0)))</f>
        <v>Offshore</v>
      </c>
      <c r="K102" s="11" t="str">
        <f>IF(ISERROR(VLOOKUP(C102,'WI Vs ASM'!$B$2:$F$1000,5,0)),0,(VLOOKUP(C102,'WI Vs ASM'!$B$2:$F$1000,5,0)))</f>
        <v>01-Fixed Price</v>
      </c>
      <c r="L102" s="11" t="str">
        <f>IF(ISERROR(VLOOKUP(C102,'WI Vs ASM'!$B$2:$D$1000,3,0)),0,(VLOOKUP(C102,'WI Vs ASM'!$B$2:$D$1000,3,0)))</f>
        <v>01-Maintenance Offshore</v>
      </c>
      <c r="M102" s="11" t="str">
        <f>IF(ISERROR(VLOOKUP(C102,'WI Vs ASM'!$B$2:$I$1000,8,0)),0,(VLOOKUP(C102,'WI Vs ASM'!$B$2:$I$1000,8,0)))</f>
        <v>Rahul Soman</v>
      </c>
      <c r="N102" s="11" t="str">
        <f>IF(ISERROR(VLOOKUP(C102,'WI Vs ASM'!$B$2:$G$1000,6,0)),0,(VLOOKUP(C102,'WI Vs ASM'!$B$2:$G$1000,6,0)))</f>
        <v>Business Intelligence</v>
      </c>
      <c r="O102" s="11" t="str">
        <f>IF(ISERROR(VLOOKUP(C102,'WI Vs ASM'!$B$2:$H$1000,7,0)),0,(VLOOKUP(C102,'WI Vs ASM'!$B$2:$H$1000,7,0)))</f>
        <v>EBI</v>
      </c>
      <c r="P102" s="11" t="str">
        <f t="shared" si="45"/>
        <v>May-17</v>
      </c>
      <c r="Q102" s="11" t="str">
        <f t="shared" si="46"/>
        <v>Q2</v>
      </c>
      <c r="R102" s="11" t="str">
        <f>IF(ISERROR(VLOOKUP(C102,'WI Vs ASM'!$B$2:$J$1000,9,0)),0,(VLOOKUP(C102,'WI Vs ASM'!$B$2:$J$1000,9,0)))</f>
        <v>Jyothi Pai</v>
      </c>
      <c r="S102" s="11" t="str">
        <f>IF(ISERROR(VLOOKUP(C102,'WI Vs ASM'!$B$2:$K$1000,10,0)),0,(VLOOKUP(C102,'WI Vs ASM'!$B$2:$K$1000,10,0)))</f>
        <v>Kimberly Hale</v>
      </c>
      <c r="T102" s="11" t="str">
        <f>IF(ISERROR(VLOOKUP(C102,'WI Vs ASM'!$B$2:$L$1000,11,0)),0,(VLOOKUP(C102,'WI Vs ASM'!$B$2:$L$1000,11,0)))</f>
        <v>Crystal Romano</v>
      </c>
      <c r="U102" s="11" t="e">
        <f t="shared" si="53"/>
        <v>#VALUE!</v>
      </c>
      <c r="V102" s="11" t="str">
        <f t="shared" si="47"/>
        <v>No</v>
      </c>
      <c r="W102" s="11" t="str">
        <f t="shared" si="48"/>
        <v>Yes</v>
      </c>
      <c r="X102" s="11" t="str">
        <f t="shared" si="49"/>
        <v>No</v>
      </c>
      <c r="Y102" s="11" t="str">
        <f t="shared" si="50"/>
        <v>No</v>
      </c>
      <c r="Z102" s="11" t="str">
        <f t="shared" si="51"/>
        <v>No</v>
      </c>
      <c r="AA102" s="11" t="str">
        <f t="shared" si="54"/>
        <v>No</v>
      </c>
      <c r="AB102" s="11">
        <f>IF(ISERROR(VLOOKUP(U102,'ITWR Dump'!$A$2:$Y$5000,24,0)),0,(VLOOKUP('ILC Report'!U102,'ITWR Dump'!$A$2:$Y$5000,24,0)))</f>
        <v>0</v>
      </c>
      <c r="AC102" s="11" t="str">
        <f t="shared" si="55"/>
        <v>No</v>
      </c>
      <c r="AD102" s="11" t="str">
        <f t="shared" si="56"/>
        <v/>
      </c>
      <c r="AE102" s="11">
        <f>IF(ISERROR(VLOOKUP(U102,'ITWR Dump'!$A$2:$Y$5000,13,0)),0,(VLOOKUP(U102,'ITWR Dump'!$A$2:$Y$5000,13,0)))</f>
        <v>0</v>
      </c>
      <c r="AF102" s="11">
        <f>IF(ISERROR(VLOOKUP(U102,'ITWR Dump'!$A$2:$Y$5000,11,0)),0,(VLOOKUP(U102,'ITWR Dump'!$A$2:$Y$5000,11,0)))</f>
        <v>0</v>
      </c>
      <c r="AG102" s="11">
        <f>IF(ISERROR(VLOOKUP(U102,'ITWR Dump'!$A$2:$Y$5000,2,0)),0,(VLOOKUP(U102,'ITWR Dump'!$A$2:$Y$5000,2,0)))</f>
        <v>0</v>
      </c>
      <c r="AH102" s="11">
        <f>IF(ISERROR(VLOOKUP(U102,'ITWR Dump'!$A$2:$Y$5000,14,0)),0,(VLOOKUP(U102,'ITWR Dump'!$A$2:$Y$5000,14,0)))</f>
        <v>0</v>
      </c>
      <c r="AI102" s="11" t="str">
        <f t="shared" si="57"/>
        <v>Standby Hours</v>
      </c>
      <c r="AJ102" s="11" t="str">
        <f t="shared" si="58"/>
        <v>Offshore Subcon</v>
      </c>
      <c r="AK102" s="11" t="str">
        <f>IF(ISERROR(VLOOKUP(A102,'Team Data'!$C$2:$U$213,17,0)),0,(VLOOKUP(A102,'Team Data'!$C$2:$U$213,17,0)))</f>
        <v>PRISM</v>
      </c>
      <c r="AL102" s="11" t="str">
        <f t="shared" si="59"/>
        <v>2017-04-24</v>
      </c>
      <c r="AM102" s="11">
        <f>IF(ISERROR(VLOOKUP(U102,'ITWR Dump'!$A$2:$Y$5000,16,0)),0,(VLOOKUP(U102,'ITWR Dump'!$A$2:$Y$5000,16,0)))</f>
        <v>0</v>
      </c>
      <c r="AN102" s="11">
        <f>IF(ISERROR(VLOOKUP(U102,'ITWR Dump'!$A$2:$Y$5000,18,0)),0,(VLOOKUP(U102,'ITWR Dump'!$A$2:$Y$5000,18,0)))</f>
        <v>0</v>
      </c>
      <c r="AO102" s="11">
        <f>IF(ISERROR(VLOOKUP(U102,'ITWR Dump'!$A$2:$Y$5000,25,0)),0,(VLOOKUP('ILC Report'!U102,'ITWR Dump'!$A$2:$Y$5000,25,0)))</f>
        <v>0</v>
      </c>
      <c r="AP102" s="11">
        <f t="shared" si="60"/>
        <v>0</v>
      </c>
      <c r="AQ102" s="26">
        <f t="shared" si="61"/>
        <v>0</v>
      </c>
      <c r="AR102" s="26">
        <f t="shared" si="62"/>
        <v>0</v>
      </c>
      <c r="AS102" s="26">
        <f t="shared" si="63"/>
        <v>0</v>
      </c>
      <c r="AT102" s="26">
        <f t="shared" si="64"/>
        <v>0</v>
      </c>
      <c r="AU102" s="26">
        <f t="shared" si="65"/>
        <v>0</v>
      </c>
      <c r="AV102" s="26">
        <f t="shared" si="66"/>
        <v>0</v>
      </c>
      <c r="AW102" s="11" t="s">
        <v>653</v>
      </c>
      <c r="AX102" s="11" t="str">
        <f>VLOOKUP(L102,Group!$A$2:$B$1000,2,0)</f>
        <v>Maintenance</v>
      </c>
      <c r="AY102" s="11">
        <f>IF(ISERROR(VLOOKUP(U102,'ITWR Dump'!$A$2:$Y$5000,15,0)),0,(VLOOKUP('ILC Report'!U102,'ITWR Dump'!$A$2:$Y$5000,15,0)))</f>
        <v>0</v>
      </c>
      <c r="AZ102" s="11" t="str">
        <f t="shared" si="67"/>
        <v>No</v>
      </c>
      <c r="BA102" s="11" t="str">
        <f t="shared" si="68"/>
        <v>BKI</v>
      </c>
      <c r="BB102" s="11" t="str">
        <f t="shared" si="69"/>
        <v>MN</v>
      </c>
      <c r="BC102" s="11" t="str">
        <f t="shared" si="70"/>
        <v>No</v>
      </c>
    </row>
    <row r="103" spans="1:55" x14ac:dyDescent="0.3">
      <c r="A103" s="11" t="s">
        <v>658</v>
      </c>
      <c r="B103" s="11" t="s">
        <v>1800</v>
      </c>
      <c r="C103" s="11" t="s">
        <v>1915</v>
      </c>
      <c r="D103" s="11" t="s">
        <v>1960</v>
      </c>
      <c r="E103" s="38" t="s">
        <v>652</v>
      </c>
      <c r="F103" s="11">
        <v>45</v>
      </c>
      <c r="G103" s="40" t="s">
        <v>218</v>
      </c>
      <c r="H103" s="11" t="str">
        <f t="shared" si="52"/>
        <v>Regular</v>
      </c>
      <c r="I103" s="11">
        <f t="shared" si="44"/>
        <v>0</v>
      </c>
      <c r="J103" s="11">
        <f>IF(ISERROR(VLOOKUP(C103,'WI Vs ASM'!$B$2:$E$1000,4,0)),0,(VLOOKUP(C103,'WI Vs ASM'!$B$2:$E$1000,4,0)))</f>
        <v>0</v>
      </c>
      <c r="K103" s="11">
        <f>IF(ISERROR(VLOOKUP(C103,'WI Vs ASM'!$B$2:$F$1000,5,0)),0,(VLOOKUP(C103,'WI Vs ASM'!$B$2:$F$1000,5,0)))</f>
        <v>0</v>
      </c>
      <c r="L103" s="11">
        <f>IF(ISERROR(VLOOKUP(C103,'WI Vs ASM'!$B$2:$D$1000,3,0)),0,(VLOOKUP(C103,'WI Vs ASM'!$B$2:$D$1000,3,0)))</f>
        <v>0</v>
      </c>
      <c r="M103" s="11">
        <f>IF(ISERROR(VLOOKUP(C103,'WI Vs ASM'!$B$2:$I$1000,8,0)),0,(VLOOKUP(C103,'WI Vs ASM'!$B$2:$I$1000,8,0)))</f>
        <v>0</v>
      </c>
      <c r="N103" s="11">
        <f>IF(ISERROR(VLOOKUP(C103,'WI Vs ASM'!$B$2:$G$1000,6,0)),0,(VLOOKUP(C103,'WI Vs ASM'!$B$2:$G$1000,6,0)))</f>
        <v>0</v>
      </c>
      <c r="O103" s="11">
        <f>IF(ISERROR(VLOOKUP(C103,'WI Vs ASM'!$B$2:$H$1000,7,0)),0,(VLOOKUP(C103,'WI Vs ASM'!$B$2:$H$1000,7,0)))</f>
        <v>0</v>
      </c>
      <c r="P103" s="11" t="str">
        <f t="shared" si="45"/>
        <v>Apr-17</v>
      </c>
      <c r="Q103" s="11" t="str">
        <f t="shared" si="46"/>
        <v>Q2</v>
      </c>
      <c r="R103" s="11">
        <f>IF(ISERROR(VLOOKUP(C103,'WI Vs ASM'!$B$2:$J$1000,9,0)),0,(VLOOKUP(C103,'WI Vs ASM'!$B$2:$J$1000,9,0)))</f>
        <v>0</v>
      </c>
      <c r="S103" s="11">
        <f>IF(ISERROR(VLOOKUP(C103,'WI Vs ASM'!$B$2:$K$1000,10,0)),0,(VLOOKUP(C103,'WI Vs ASM'!$B$2:$K$1000,10,0)))</f>
        <v>0</v>
      </c>
      <c r="T103" s="11">
        <f>IF(ISERROR(VLOOKUP(C103,'WI Vs ASM'!$B$2:$L$1000,11,0)),0,(VLOOKUP(C103,'WI Vs ASM'!$B$2:$L$1000,11,0)))</f>
        <v>0</v>
      </c>
      <c r="U103" s="11" t="e">
        <f t="shared" si="53"/>
        <v>#VALUE!</v>
      </c>
      <c r="V103" s="11" t="str">
        <f t="shared" si="47"/>
        <v>No</v>
      </c>
      <c r="W103" s="11" t="str">
        <f t="shared" si="48"/>
        <v>Yes</v>
      </c>
      <c r="X103" s="11" t="str">
        <f t="shared" si="49"/>
        <v>No</v>
      </c>
      <c r="Y103" s="11" t="str">
        <f t="shared" si="50"/>
        <v>No</v>
      </c>
      <c r="Z103" s="11" t="str">
        <f t="shared" si="51"/>
        <v>No</v>
      </c>
      <c r="AA103" s="11" t="str">
        <f t="shared" si="54"/>
        <v>No</v>
      </c>
      <c r="AB103" s="11">
        <f>IF(ISERROR(VLOOKUP(U103,'ITWR Dump'!$A$2:$Y$5000,24,0)),0,(VLOOKUP('ILC Report'!U103,'ITWR Dump'!$A$2:$Y$5000,24,0)))</f>
        <v>0</v>
      </c>
      <c r="AC103" s="11" t="str">
        <f t="shared" si="55"/>
        <v>No</v>
      </c>
      <c r="AD103" s="11" t="str">
        <f t="shared" si="56"/>
        <v/>
      </c>
      <c r="AE103" s="11">
        <f>IF(ISERROR(VLOOKUP(U103,'ITWR Dump'!$A$2:$Y$5000,13,0)),0,(VLOOKUP(U103,'ITWR Dump'!$A$2:$Y$5000,13,0)))</f>
        <v>0</v>
      </c>
      <c r="AF103" s="11">
        <f>IF(ISERROR(VLOOKUP(U103,'ITWR Dump'!$A$2:$Y$5000,11,0)),0,(VLOOKUP(U103,'ITWR Dump'!$A$2:$Y$5000,11,0)))</f>
        <v>0</v>
      </c>
      <c r="AG103" s="11">
        <f>IF(ISERROR(VLOOKUP(U103,'ITWR Dump'!$A$2:$Y$5000,2,0)),0,(VLOOKUP(U103,'ITWR Dump'!$A$2:$Y$5000,2,0)))</f>
        <v>0</v>
      </c>
      <c r="AH103" s="11">
        <f>IF(ISERROR(VLOOKUP(U103,'ITWR Dump'!$A$2:$Y$5000,14,0)),0,(VLOOKUP(U103,'ITWR Dump'!$A$2:$Y$5000,14,0)))</f>
        <v>0</v>
      </c>
      <c r="AI103" s="11">
        <f t="shared" si="57"/>
        <v>0</v>
      </c>
      <c r="AJ103" s="11" t="str">
        <f t="shared" si="58"/>
        <v>Offshore Subcon</v>
      </c>
      <c r="AK103" s="11" t="str">
        <f>IF(ISERROR(VLOOKUP(A103,'Team Data'!$C$2:$U$213,17,0)),0,(VLOOKUP(A103,'Team Data'!$C$2:$U$213,17,0)))</f>
        <v>Non-ADM Team</v>
      </c>
      <c r="AL103" s="11" t="str">
        <f t="shared" si="59"/>
        <v>2017-04-24</v>
      </c>
      <c r="AM103" s="11">
        <f>IF(ISERROR(VLOOKUP(U103,'ITWR Dump'!$A$2:$Y$5000,16,0)),0,(VLOOKUP(U103,'ITWR Dump'!$A$2:$Y$5000,16,0)))</f>
        <v>0</v>
      </c>
      <c r="AN103" s="11">
        <f>IF(ISERROR(VLOOKUP(U103,'ITWR Dump'!$A$2:$Y$5000,18,0)),0,(VLOOKUP(U103,'ITWR Dump'!$A$2:$Y$5000,18,0)))</f>
        <v>0</v>
      </c>
      <c r="AO103" s="11">
        <f>IF(ISERROR(VLOOKUP(U103,'ITWR Dump'!$A$2:$Y$5000,25,0)),0,(VLOOKUP('ILC Report'!U103,'ITWR Dump'!$A$2:$Y$5000,25,0)))</f>
        <v>0</v>
      </c>
      <c r="AP103" s="11">
        <f t="shared" si="60"/>
        <v>0</v>
      </c>
      <c r="AQ103" s="26">
        <f t="shared" si="61"/>
        <v>0</v>
      </c>
      <c r="AR103" s="26">
        <f t="shared" si="62"/>
        <v>0</v>
      </c>
      <c r="AS103" s="26">
        <f t="shared" si="63"/>
        <v>0</v>
      </c>
      <c r="AT103" s="26">
        <f t="shared" si="64"/>
        <v>0</v>
      </c>
      <c r="AU103" s="26">
        <f t="shared" si="65"/>
        <v>0</v>
      </c>
      <c r="AV103" s="26">
        <f t="shared" si="66"/>
        <v>0</v>
      </c>
      <c r="AW103" s="11" t="s">
        <v>653</v>
      </c>
      <c r="AX103" s="11" t="e">
        <f>VLOOKUP(L103,Group!$A$2:$B$1000,2,0)</f>
        <v>#N/A</v>
      </c>
      <c r="AY103" s="11">
        <f>IF(ISERROR(VLOOKUP(U103,'ITWR Dump'!$A$2:$Y$5000,15,0)),0,(VLOOKUP('ILC Report'!U103,'ITWR Dump'!$A$2:$Y$5000,15,0)))</f>
        <v>0</v>
      </c>
      <c r="AZ103" s="11" t="str">
        <f t="shared" si="67"/>
        <v>No</v>
      </c>
      <c r="BA103" s="11" t="str">
        <f t="shared" si="68"/>
        <v>WAW</v>
      </c>
      <c r="BB103" s="11" t="str">
        <f t="shared" si="69"/>
        <v>10</v>
      </c>
      <c r="BC103" s="11" t="str">
        <f t="shared" si="70"/>
        <v>No</v>
      </c>
    </row>
    <row r="104" spans="1:55" x14ac:dyDescent="0.3">
      <c r="A104" s="11" t="s">
        <v>658</v>
      </c>
      <c r="B104" s="11" t="s">
        <v>1800</v>
      </c>
      <c r="C104" s="11" t="s">
        <v>1915</v>
      </c>
      <c r="D104" s="11" t="s">
        <v>1960</v>
      </c>
      <c r="E104" s="38" t="s">
        <v>2901</v>
      </c>
      <c r="F104" s="11">
        <v>36</v>
      </c>
      <c r="G104" s="40" t="s">
        <v>218</v>
      </c>
      <c r="H104" s="11" t="str">
        <f t="shared" si="52"/>
        <v>Regular</v>
      </c>
      <c r="I104" s="11">
        <f t="shared" si="44"/>
        <v>0</v>
      </c>
      <c r="J104" s="11">
        <f>IF(ISERROR(VLOOKUP(C104,'WI Vs ASM'!$B$2:$E$1000,4,0)),0,(VLOOKUP(C104,'WI Vs ASM'!$B$2:$E$1000,4,0)))</f>
        <v>0</v>
      </c>
      <c r="K104" s="11">
        <f>IF(ISERROR(VLOOKUP(C104,'WI Vs ASM'!$B$2:$F$1000,5,0)),0,(VLOOKUP(C104,'WI Vs ASM'!$B$2:$F$1000,5,0)))</f>
        <v>0</v>
      </c>
      <c r="L104" s="11">
        <f>IF(ISERROR(VLOOKUP(C104,'WI Vs ASM'!$B$2:$D$1000,3,0)),0,(VLOOKUP(C104,'WI Vs ASM'!$B$2:$D$1000,3,0)))</f>
        <v>0</v>
      </c>
      <c r="M104" s="11">
        <f>IF(ISERROR(VLOOKUP(C104,'WI Vs ASM'!$B$2:$I$1000,8,0)),0,(VLOOKUP(C104,'WI Vs ASM'!$B$2:$I$1000,8,0)))</f>
        <v>0</v>
      </c>
      <c r="N104" s="11">
        <f>IF(ISERROR(VLOOKUP(C104,'WI Vs ASM'!$B$2:$G$1000,6,0)),0,(VLOOKUP(C104,'WI Vs ASM'!$B$2:$G$1000,6,0)))</f>
        <v>0</v>
      </c>
      <c r="O104" s="11">
        <f>IF(ISERROR(VLOOKUP(C104,'WI Vs ASM'!$B$2:$H$1000,7,0)),0,(VLOOKUP(C104,'WI Vs ASM'!$B$2:$H$1000,7,0)))</f>
        <v>0</v>
      </c>
      <c r="P104" s="11" t="str">
        <f t="shared" si="45"/>
        <v>May-17</v>
      </c>
      <c r="Q104" s="11" t="str">
        <f t="shared" si="46"/>
        <v>Q2</v>
      </c>
      <c r="R104" s="11">
        <f>IF(ISERROR(VLOOKUP(C104,'WI Vs ASM'!$B$2:$J$1000,9,0)),0,(VLOOKUP(C104,'WI Vs ASM'!$B$2:$J$1000,9,0)))</f>
        <v>0</v>
      </c>
      <c r="S104" s="11">
        <f>IF(ISERROR(VLOOKUP(C104,'WI Vs ASM'!$B$2:$K$1000,10,0)),0,(VLOOKUP(C104,'WI Vs ASM'!$B$2:$K$1000,10,0)))</f>
        <v>0</v>
      </c>
      <c r="T104" s="11">
        <f>IF(ISERROR(VLOOKUP(C104,'WI Vs ASM'!$B$2:$L$1000,11,0)),0,(VLOOKUP(C104,'WI Vs ASM'!$B$2:$L$1000,11,0)))</f>
        <v>0</v>
      </c>
      <c r="U104" s="11" t="e">
        <f t="shared" si="53"/>
        <v>#VALUE!</v>
      </c>
      <c r="V104" s="11" t="str">
        <f t="shared" si="47"/>
        <v>No</v>
      </c>
      <c r="W104" s="11" t="str">
        <f t="shared" si="48"/>
        <v>Yes</v>
      </c>
      <c r="X104" s="11" t="str">
        <f t="shared" si="49"/>
        <v>No</v>
      </c>
      <c r="Y104" s="11" t="str">
        <f t="shared" si="50"/>
        <v>No</v>
      </c>
      <c r="Z104" s="11" t="str">
        <f t="shared" si="51"/>
        <v>No</v>
      </c>
      <c r="AA104" s="11" t="str">
        <f t="shared" si="54"/>
        <v>No</v>
      </c>
      <c r="AB104" s="11">
        <f>IF(ISERROR(VLOOKUP(U104,'ITWR Dump'!$A$2:$Y$5000,24,0)),0,(VLOOKUP('ILC Report'!U104,'ITWR Dump'!$A$2:$Y$5000,24,0)))</f>
        <v>0</v>
      </c>
      <c r="AC104" s="11" t="str">
        <f t="shared" si="55"/>
        <v>No</v>
      </c>
      <c r="AD104" s="11" t="str">
        <f t="shared" si="56"/>
        <v/>
      </c>
      <c r="AE104" s="11">
        <f>IF(ISERROR(VLOOKUP(U104,'ITWR Dump'!$A$2:$Y$5000,13,0)),0,(VLOOKUP(U104,'ITWR Dump'!$A$2:$Y$5000,13,0)))</f>
        <v>0</v>
      </c>
      <c r="AF104" s="11">
        <f>IF(ISERROR(VLOOKUP(U104,'ITWR Dump'!$A$2:$Y$5000,11,0)),0,(VLOOKUP(U104,'ITWR Dump'!$A$2:$Y$5000,11,0)))</f>
        <v>0</v>
      </c>
      <c r="AG104" s="11">
        <f>IF(ISERROR(VLOOKUP(U104,'ITWR Dump'!$A$2:$Y$5000,2,0)),0,(VLOOKUP(U104,'ITWR Dump'!$A$2:$Y$5000,2,0)))</f>
        <v>0</v>
      </c>
      <c r="AH104" s="11">
        <f>IF(ISERROR(VLOOKUP(U104,'ITWR Dump'!$A$2:$Y$5000,14,0)),0,(VLOOKUP(U104,'ITWR Dump'!$A$2:$Y$5000,14,0)))</f>
        <v>0</v>
      </c>
      <c r="AI104" s="11">
        <f t="shared" si="57"/>
        <v>0</v>
      </c>
      <c r="AJ104" s="11" t="str">
        <f t="shared" si="58"/>
        <v>Offshore Subcon</v>
      </c>
      <c r="AK104" s="11" t="str">
        <f>IF(ISERROR(VLOOKUP(A104,'Team Data'!$C$2:$U$213,17,0)),0,(VLOOKUP(A104,'Team Data'!$C$2:$U$213,17,0)))</f>
        <v>Non-ADM Team</v>
      </c>
      <c r="AL104" s="11" t="str">
        <f t="shared" si="59"/>
        <v>2017-04-24</v>
      </c>
      <c r="AM104" s="11">
        <f>IF(ISERROR(VLOOKUP(U104,'ITWR Dump'!$A$2:$Y$5000,16,0)),0,(VLOOKUP(U104,'ITWR Dump'!$A$2:$Y$5000,16,0)))</f>
        <v>0</v>
      </c>
      <c r="AN104" s="11">
        <f>IF(ISERROR(VLOOKUP(U104,'ITWR Dump'!$A$2:$Y$5000,18,0)),0,(VLOOKUP(U104,'ITWR Dump'!$A$2:$Y$5000,18,0)))</f>
        <v>0</v>
      </c>
      <c r="AO104" s="11">
        <f>IF(ISERROR(VLOOKUP(U104,'ITWR Dump'!$A$2:$Y$5000,25,0)),0,(VLOOKUP('ILC Report'!U104,'ITWR Dump'!$A$2:$Y$5000,25,0)))</f>
        <v>0</v>
      </c>
      <c r="AP104" s="11">
        <f t="shared" si="60"/>
        <v>0</v>
      </c>
      <c r="AQ104" s="26">
        <f t="shared" si="61"/>
        <v>0</v>
      </c>
      <c r="AR104" s="26">
        <f t="shared" si="62"/>
        <v>0</v>
      </c>
      <c r="AS104" s="26">
        <f t="shared" si="63"/>
        <v>0</v>
      </c>
      <c r="AT104" s="26">
        <f t="shared" si="64"/>
        <v>0</v>
      </c>
      <c r="AU104" s="26">
        <f t="shared" si="65"/>
        <v>0</v>
      </c>
      <c r="AV104" s="26">
        <f t="shared" si="66"/>
        <v>0</v>
      </c>
      <c r="AW104" s="11" t="s">
        <v>653</v>
      </c>
      <c r="AX104" s="11" t="e">
        <f>VLOOKUP(L104,Group!$A$2:$B$1000,2,0)</f>
        <v>#N/A</v>
      </c>
      <c r="AY104" s="11">
        <f>IF(ISERROR(VLOOKUP(U104,'ITWR Dump'!$A$2:$Y$5000,15,0)),0,(VLOOKUP('ILC Report'!U104,'ITWR Dump'!$A$2:$Y$5000,15,0)))</f>
        <v>0</v>
      </c>
      <c r="AZ104" s="11" t="str">
        <f t="shared" si="67"/>
        <v>No</v>
      </c>
      <c r="BA104" s="11" t="str">
        <f t="shared" si="68"/>
        <v>WAW</v>
      </c>
      <c r="BB104" s="11" t="str">
        <f t="shared" si="69"/>
        <v>10</v>
      </c>
      <c r="BC104" s="11" t="str">
        <f t="shared" si="70"/>
        <v>No</v>
      </c>
    </row>
    <row r="105" spans="1:55" x14ac:dyDescent="0.3">
      <c r="A105" s="11" t="s">
        <v>658</v>
      </c>
      <c r="B105" s="11" t="s">
        <v>1800</v>
      </c>
      <c r="C105" s="11" t="s">
        <v>1915</v>
      </c>
      <c r="D105" s="11" t="s">
        <v>1960</v>
      </c>
      <c r="E105" s="38" t="s">
        <v>2902</v>
      </c>
      <c r="F105" s="11">
        <v>45</v>
      </c>
      <c r="G105" s="40" t="s">
        <v>218</v>
      </c>
      <c r="H105" s="11" t="str">
        <f t="shared" si="52"/>
        <v>Regular</v>
      </c>
      <c r="I105" s="11">
        <f t="shared" si="44"/>
        <v>0</v>
      </c>
      <c r="J105" s="11">
        <f>IF(ISERROR(VLOOKUP(C105,'WI Vs ASM'!$B$2:$E$1000,4,0)),0,(VLOOKUP(C105,'WI Vs ASM'!$B$2:$E$1000,4,0)))</f>
        <v>0</v>
      </c>
      <c r="K105" s="11">
        <f>IF(ISERROR(VLOOKUP(C105,'WI Vs ASM'!$B$2:$F$1000,5,0)),0,(VLOOKUP(C105,'WI Vs ASM'!$B$2:$F$1000,5,0)))</f>
        <v>0</v>
      </c>
      <c r="L105" s="11">
        <f>IF(ISERROR(VLOOKUP(C105,'WI Vs ASM'!$B$2:$D$1000,3,0)),0,(VLOOKUP(C105,'WI Vs ASM'!$B$2:$D$1000,3,0)))</f>
        <v>0</v>
      </c>
      <c r="M105" s="11">
        <f>IF(ISERROR(VLOOKUP(C105,'WI Vs ASM'!$B$2:$I$1000,8,0)),0,(VLOOKUP(C105,'WI Vs ASM'!$B$2:$I$1000,8,0)))</f>
        <v>0</v>
      </c>
      <c r="N105" s="11">
        <f>IF(ISERROR(VLOOKUP(C105,'WI Vs ASM'!$B$2:$G$1000,6,0)),0,(VLOOKUP(C105,'WI Vs ASM'!$B$2:$G$1000,6,0)))</f>
        <v>0</v>
      </c>
      <c r="O105" s="11">
        <f>IF(ISERROR(VLOOKUP(C105,'WI Vs ASM'!$B$2:$H$1000,7,0)),0,(VLOOKUP(C105,'WI Vs ASM'!$B$2:$H$1000,7,0)))</f>
        <v>0</v>
      </c>
      <c r="P105" s="11" t="str">
        <f t="shared" si="45"/>
        <v>May-17</v>
      </c>
      <c r="Q105" s="11" t="str">
        <f t="shared" si="46"/>
        <v>Q2</v>
      </c>
      <c r="R105" s="11">
        <f>IF(ISERROR(VLOOKUP(C105,'WI Vs ASM'!$B$2:$J$1000,9,0)),0,(VLOOKUP(C105,'WI Vs ASM'!$B$2:$J$1000,9,0)))</f>
        <v>0</v>
      </c>
      <c r="S105" s="11">
        <f>IF(ISERROR(VLOOKUP(C105,'WI Vs ASM'!$B$2:$K$1000,10,0)),0,(VLOOKUP(C105,'WI Vs ASM'!$B$2:$K$1000,10,0)))</f>
        <v>0</v>
      </c>
      <c r="T105" s="11">
        <f>IF(ISERROR(VLOOKUP(C105,'WI Vs ASM'!$B$2:$L$1000,11,0)),0,(VLOOKUP(C105,'WI Vs ASM'!$B$2:$L$1000,11,0)))</f>
        <v>0</v>
      </c>
      <c r="U105" s="11" t="e">
        <f t="shared" si="53"/>
        <v>#VALUE!</v>
      </c>
      <c r="V105" s="11" t="str">
        <f t="shared" si="47"/>
        <v>No</v>
      </c>
      <c r="W105" s="11" t="str">
        <f t="shared" si="48"/>
        <v>Yes</v>
      </c>
      <c r="X105" s="11" t="str">
        <f t="shared" si="49"/>
        <v>No</v>
      </c>
      <c r="Y105" s="11" t="str">
        <f t="shared" si="50"/>
        <v>No</v>
      </c>
      <c r="Z105" s="11" t="str">
        <f t="shared" si="51"/>
        <v>No</v>
      </c>
      <c r="AA105" s="11" t="str">
        <f t="shared" si="54"/>
        <v>No</v>
      </c>
      <c r="AB105" s="11">
        <f>IF(ISERROR(VLOOKUP(U105,'ITWR Dump'!$A$2:$Y$5000,24,0)),0,(VLOOKUP('ILC Report'!U105,'ITWR Dump'!$A$2:$Y$5000,24,0)))</f>
        <v>0</v>
      </c>
      <c r="AC105" s="11" t="str">
        <f t="shared" si="55"/>
        <v>No</v>
      </c>
      <c r="AD105" s="11" t="str">
        <f t="shared" si="56"/>
        <v/>
      </c>
      <c r="AE105" s="11">
        <f>IF(ISERROR(VLOOKUP(U105,'ITWR Dump'!$A$2:$Y$5000,13,0)),0,(VLOOKUP(U105,'ITWR Dump'!$A$2:$Y$5000,13,0)))</f>
        <v>0</v>
      </c>
      <c r="AF105" s="11">
        <f>IF(ISERROR(VLOOKUP(U105,'ITWR Dump'!$A$2:$Y$5000,11,0)),0,(VLOOKUP(U105,'ITWR Dump'!$A$2:$Y$5000,11,0)))</f>
        <v>0</v>
      </c>
      <c r="AG105" s="11">
        <f>IF(ISERROR(VLOOKUP(U105,'ITWR Dump'!$A$2:$Y$5000,2,0)),0,(VLOOKUP(U105,'ITWR Dump'!$A$2:$Y$5000,2,0)))</f>
        <v>0</v>
      </c>
      <c r="AH105" s="11">
        <f>IF(ISERROR(VLOOKUP(U105,'ITWR Dump'!$A$2:$Y$5000,14,0)),0,(VLOOKUP(U105,'ITWR Dump'!$A$2:$Y$5000,14,0)))</f>
        <v>0</v>
      </c>
      <c r="AI105" s="11">
        <f t="shared" si="57"/>
        <v>0</v>
      </c>
      <c r="AJ105" s="11" t="str">
        <f t="shared" si="58"/>
        <v>Offshore Subcon</v>
      </c>
      <c r="AK105" s="11" t="str">
        <f>IF(ISERROR(VLOOKUP(A105,'Team Data'!$C$2:$U$213,17,0)),0,(VLOOKUP(A105,'Team Data'!$C$2:$U$213,17,0)))</f>
        <v>Non-ADM Team</v>
      </c>
      <c r="AL105" s="11" t="str">
        <f t="shared" si="59"/>
        <v>2017-04-24</v>
      </c>
      <c r="AM105" s="11">
        <f>IF(ISERROR(VLOOKUP(U105,'ITWR Dump'!$A$2:$Y$5000,16,0)),0,(VLOOKUP(U105,'ITWR Dump'!$A$2:$Y$5000,16,0)))</f>
        <v>0</v>
      </c>
      <c r="AN105" s="11">
        <f>IF(ISERROR(VLOOKUP(U105,'ITWR Dump'!$A$2:$Y$5000,18,0)),0,(VLOOKUP(U105,'ITWR Dump'!$A$2:$Y$5000,18,0)))</f>
        <v>0</v>
      </c>
      <c r="AO105" s="11">
        <f>IF(ISERROR(VLOOKUP(U105,'ITWR Dump'!$A$2:$Y$5000,25,0)),0,(VLOOKUP('ILC Report'!U105,'ITWR Dump'!$A$2:$Y$5000,25,0)))</f>
        <v>0</v>
      </c>
      <c r="AP105" s="11">
        <f t="shared" si="60"/>
        <v>0</v>
      </c>
      <c r="AQ105" s="26">
        <f t="shared" si="61"/>
        <v>0</v>
      </c>
      <c r="AR105" s="26">
        <f t="shared" si="62"/>
        <v>0</v>
      </c>
      <c r="AS105" s="26">
        <f t="shared" si="63"/>
        <v>0</v>
      </c>
      <c r="AT105" s="26">
        <f t="shared" si="64"/>
        <v>0</v>
      </c>
      <c r="AU105" s="26">
        <f t="shared" si="65"/>
        <v>0</v>
      </c>
      <c r="AV105" s="26">
        <f t="shared" si="66"/>
        <v>0</v>
      </c>
      <c r="AW105" s="11" t="s">
        <v>653</v>
      </c>
      <c r="AX105" s="11" t="e">
        <f>VLOOKUP(L105,Group!$A$2:$B$1000,2,0)</f>
        <v>#N/A</v>
      </c>
      <c r="AY105" s="11">
        <f>IF(ISERROR(VLOOKUP(U105,'ITWR Dump'!$A$2:$Y$5000,15,0)),0,(VLOOKUP('ILC Report'!U105,'ITWR Dump'!$A$2:$Y$5000,15,0)))</f>
        <v>0</v>
      </c>
      <c r="AZ105" s="11" t="str">
        <f t="shared" si="67"/>
        <v>No</v>
      </c>
      <c r="BA105" s="11" t="str">
        <f t="shared" si="68"/>
        <v>WAW</v>
      </c>
      <c r="BB105" s="11" t="str">
        <f t="shared" si="69"/>
        <v>10</v>
      </c>
      <c r="BC105" s="11" t="str">
        <f t="shared" si="70"/>
        <v>No</v>
      </c>
    </row>
    <row r="106" spans="1:55" x14ac:dyDescent="0.3">
      <c r="A106" s="11" t="s">
        <v>658</v>
      </c>
      <c r="B106" s="11" t="s">
        <v>1800</v>
      </c>
      <c r="C106" s="11" t="s">
        <v>1915</v>
      </c>
      <c r="D106" s="11" t="s">
        <v>1960</v>
      </c>
      <c r="E106" s="38" t="s">
        <v>2903</v>
      </c>
      <c r="F106" s="11">
        <v>45</v>
      </c>
      <c r="G106" s="40" t="s">
        <v>218</v>
      </c>
      <c r="H106" s="11" t="str">
        <f t="shared" si="52"/>
        <v>Regular</v>
      </c>
      <c r="I106" s="11">
        <f t="shared" si="44"/>
        <v>0</v>
      </c>
      <c r="J106" s="11">
        <f>IF(ISERROR(VLOOKUP(C106,'WI Vs ASM'!$B$2:$E$1000,4,0)),0,(VLOOKUP(C106,'WI Vs ASM'!$B$2:$E$1000,4,0)))</f>
        <v>0</v>
      </c>
      <c r="K106" s="11">
        <f>IF(ISERROR(VLOOKUP(C106,'WI Vs ASM'!$B$2:$F$1000,5,0)),0,(VLOOKUP(C106,'WI Vs ASM'!$B$2:$F$1000,5,0)))</f>
        <v>0</v>
      </c>
      <c r="L106" s="11">
        <f>IF(ISERROR(VLOOKUP(C106,'WI Vs ASM'!$B$2:$D$1000,3,0)),0,(VLOOKUP(C106,'WI Vs ASM'!$B$2:$D$1000,3,0)))</f>
        <v>0</v>
      </c>
      <c r="M106" s="11">
        <f>IF(ISERROR(VLOOKUP(C106,'WI Vs ASM'!$B$2:$I$1000,8,0)),0,(VLOOKUP(C106,'WI Vs ASM'!$B$2:$I$1000,8,0)))</f>
        <v>0</v>
      </c>
      <c r="N106" s="11">
        <f>IF(ISERROR(VLOOKUP(C106,'WI Vs ASM'!$B$2:$G$1000,6,0)),0,(VLOOKUP(C106,'WI Vs ASM'!$B$2:$G$1000,6,0)))</f>
        <v>0</v>
      </c>
      <c r="O106" s="11">
        <f>IF(ISERROR(VLOOKUP(C106,'WI Vs ASM'!$B$2:$H$1000,7,0)),0,(VLOOKUP(C106,'WI Vs ASM'!$B$2:$H$1000,7,0)))</f>
        <v>0</v>
      </c>
      <c r="P106" s="11" t="str">
        <f t="shared" si="45"/>
        <v>May-17</v>
      </c>
      <c r="Q106" s="11" t="str">
        <f t="shared" si="46"/>
        <v>Q2</v>
      </c>
      <c r="R106" s="11">
        <f>IF(ISERROR(VLOOKUP(C106,'WI Vs ASM'!$B$2:$J$1000,9,0)),0,(VLOOKUP(C106,'WI Vs ASM'!$B$2:$J$1000,9,0)))</f>
        <v>0</v>
      </c>
      <c r="S106" s="11">
        <f>IF(ISERROR(VLOOKUP(C106,'WI Vs ASM'!$B$2:$K$1000,10,0)),0,(VLOOKUP(C106,'WI Vs ASM'!$B$2:$K$1000,10,0)))</f>
        <v>0</v>
      </c>
      <c r="T106" s="11">
        <f>IF(ISERROR(VLOOKUP(C106,'WI Vs ASM'!$B$2:$L$1000,11,0)),0,(VLOOKUP(C106,'WI Vs ASM'!$B$2:$L$1000,11,0)))</f>
        <v>0</v>
      </c>
      <c r="U106" s="11" t="e">
        <f t="shared" si="53"/>
        <v>#VALUE!</v>
      </c>
      <c r="V106" s="11" t="str">
        <f t="shared" si="47"/>
        <v>No</v>
      </c>
      <c r="W106" s="11" t="str">
        <f t="shared" si="48"/>
        <v>Yes</v>
      </c>
      <c r="X106" s="11" t="str">
        <f t="shared" si="49"/>
        <v>No</v>
      </c>
      <c r="Y106" s="11" t="str">
        <f t="shared" si="50"/>
        <v>No</v>
      </c>
      <c r="Z106" s="11" t="str">
        <f t="shared" si="51"/>
        <v>No</v>
      </c>
      <c r="AA106" s="11" t="str">
        <f t="shared" si="54"/>
        <v>No</v>
      </c>
      <c r="AB106" s="11">
        <f>IF(ISERROR(VLOOKUP(U106,'ITWR Dump'!$A$2:$Y$5000,24,0)),0,(VLOOKUP('ILC Report'!U106,'ITWR Dump'!$A$2:$Y$5000,24,0)))</f>
        <v>0</v>
      </c>
      <c r="AC106" s="11" t="str">
        <f t="shared" si="55"/>
        <v>No</v>
      </c>
      <c r="AD106" s="11" t="str">
        <f t="shared" si="56"/>
        <v/>
      </c>
      <c r="AE106" s="11">
        <f>IF(ISERROR(VLOOKUP(U106,'ITWR Dump'!$A$2:$Y$5000,13,0)),0,(VLOOKUP(U106,'ITWR Dump'!$A$2:$Y$5000,13,0)))</f>
        <v>0</v>
      </c>
      <c r="AF106" s="11">
        <f>IF(ISERROR(VLOOKUP(U106,'ITWR Dump'!$A$2:$Y$5000,11,0)),0,(VLOOKUP(U106,'ITWR Dump'!$A$2:$Y$5000,11,0)))</f>
        <v>0</v>
      </c>
      <c r="AG106" s="11">
        <f>IF(ISERROR(VLOOKUP(U106,'ITWR Dump'!$A$2:$Y$5000,2,0)),0,(VLOOKUP(U106,'ITWR Dump'!$A$2:$Y$5000,2,0)))</f>
        <v>0</v>
      </c>
      <c r="AH106" s="11">
        <f>IF(ISERROR(VLOOKUP(U106,'ITWR Dump'!$A$2:$Y$5000,14,0)),0,(VLOOKUP(U106,'ITWR Dump'!$A$2:$Y$5000,14,0)))</f>
        <v>0</v>
      </c>
      <c r="AI106" s="11">
        <f t="shared" si="57"/>
        <v>0</v>
      </c>
      <c r="AJ106" s="11" t="str">
        <f t="shared" si="58"/>
        <v>Offshore Subcon</v>
      </c>
      <c r="AK106" s="11" t="str">
        <f>IF(ISERROR(VLOOKUP(A106,'Team Data'!$C$2:$U$213,17,0)),0,(VLOOKUP(A106,'Team Data'!$C$2:$U$213,17,0)))</f>
        <v>Non-ADM Team</v>
      </c>
      <c r="AL106" s="11" t="str">
        <f t="shared" si="59"/>
        <v>2017-04-24</v>
      </c>
      <c r="AM106" s="11">
        <f>IF(ISERROR(VLOOKUP(U106,'ITWR Dump'!$A$2:$Y$5000,16,0)),0,(VLOOKUP(U106,'ITWR Dump'!$A$2:$Y$5000,16,0)))</f>
        <v>0</v>
      </c>
      <c r="AN106" s="11">
        <f>IF(ISERROR(VLOOKUP(U106,'ITWR Dump'!$A$2:$Y$5000,18,0)),0,(VLOOKUP(U106,'ITWR Dump'!$A$2:$Y$5000,18,0)))</f>
        <v>0</v>
      </c>
      <c r="AO106" s="11">
        <f>IF(ISERROR(VLOOKUP(U106,'ITWR Dump'!$A$2:$Y$5000,25,0)),0,(VLOOKUP('ILC Report'!U106,'ITWR Dump'!$A$2:$Y$5000,25,0)))</f>
        <v>0</v>
      </c>
      <c r="AP106" s="11">
        <f t="shared" si="60"/>
        <v>0</v>
      </c>
      <c r="AQ106" s="26">
        <f t="shared" si="61"/>
        <v>0</v>
      </c>
      <c r="AR106" s="26">
        <f t="shared" si="62"/>
        <v>0</v>
      </c>
      <c r="AS106" s="26">
        <f t="shared" si="63"/>
        <v>0</v>
      </c>
      <c r="AT106" s="26">
        <f t="shared" si="64"/>
        <v>0</v>
      </c>
      <c r="AU106" s="26">
        <f t="shared" si="65"/>
        <v>0</v>
      </c>
      <c r="AV106" s="26">
        <f t="shared" si="66"/>
        <v>0</v>
      </c>
      <c r="AW106" s="11" t="s">
        <v>653</v>
      </c>
      <c r="AX106" s="11" t="e">
        <f>VLOOKUP(L106,Group!$A$2:$B$1000,2,0)</f>
        <v>#N/A</v>
      </c>
      <c r="AY106" s="11">
        <f>IF(ISERROR(VLOOKUP(U106,'ITWR Dump'!$A$2:$Y$5000,15,0)),0,(VLOOKUP('ILC Report'!U106,'ITWR Dump'!$A$2:$Y$5000,15,0)))</f>
        <v>0</v>
      </c>
      <c r="AZ106" s="11" t="str">
        <f t="shared" si="67"/>
        <v>No</v>
      </c>
      <c r="BA106" s="11" t="str">
        <f t="shared" si="68"/>
        <v>WAW</v>
      </c>
      <c r="BB106" s="11" t="str">
        <f t="shared" si="69"/>
        <v>10</v>
      </c>
      <c r="BC106" s="11" t="str">
        <f t="shared" si="70"/>
        <v>No</v>
      </c>
    </row>
    <row r="107" spans="1:55" x14ac:dyDescent="0.3">
      <c r="A107" s="11" t="s">
        <v>658</v>
      </c>
      <c r="B107" s="11" t="s">
        <v>1800</v>
      </c>
      <c r="C107" s="11" t="s">
        <v>1915</v>
      </c>
      <c r="D107" s="11" t="s">
        <v>1960</v>
      </c>
      <c r="E107" s="38" t="s">
        <v>2904</v>
      </c>
      <c r="F107" s="11">
        <v>45</v>
      </c>
      <c r="G107" s="40" t="s">
        <v>218</v>
      </c>
      <c r="H107" s="11" t="str">
        <f t="shared" si="52"/>
        <v>Regular</v>
      </c>
      <c r="I107" s="11">
        <f t="shared" si="44"/>
        <v>0</v>
      </c>
      <c r="J107" s="11">
        <f>IF(ISERROR(VLOOKUP(C107,'WI Vs ASM'!$B$2:$E$1000,4,0)),0,(VLOOKUP(C107,'WI Vs ASM'!$B$2:$E$1000,4,0)))</f>
        <v>0</v>
      </c>
      <c r="K107" s="11">
        <f>IF(ISERROR(VLOOKUP(C107,'WI Vs ASM'!$B$2:$F$1000,5,0)),0,(VLOOKUP(C107,'WI Vs ASM'!$B$2:$F$1000,5,0)))</f>
        <v>0</v>
      </c>
      <c r="L107" s="11">
        <f>IF(ISERROR(VLOOKUP(C107,'WI Vs ASM'!$B$2:$D$1000,3,0)),0,(VLOOKUP(C107,'WI Vs ASM'!$B$2:$D$1000,3,0)))</f>
        <v>0</v>
      </c>
      <c r="M107" s="11">
        <f>IF(ISERROR(VLOOKUP(C107,'WI Vs ASM'!$B$2:$I$1000,8,0)),0,(VLOOKUP(C107,'WI Vs ASM'!$B$2:$I$1000,8,0)))</f>
        <v>0</v>
      </c>
      <c r="N107" s="11">
        <f>IF(ISERROR(VLOOKUP(C107,'WI Vs ASM'!$B$2:$G$1000,6,0)),0,(VLOOKUP(C107,'WI Vs ASM'!$B$2:$G$1000,6,0)))</f>
        <v>0</v>
      </c>
      <c r="O107" s="11">
        <f>IF(ISERROR(VLOOKUP(C107,'WI Vs ASM'!$B$2:$H$1000,7,0)),0,(VLOOKUP(C107,'WI Vs ASM'!$B$2:$H$1000,7,0)))</f>
        <v>0</v>
      </c>
      <c r="P107" s="11" t="str">
        <f t="shared" si="45"/>
        <v>May-17</v>
      </c>
      <c r="Q107" s="11" t="str">
        <f t="shared" si="46"/>
        <v>Q2</v>
      </c>
      <c r="R107" s="11">
        <f>IF(ISERROR(VLOOKUP(C107,'WI Vs ASM'!$B$2:$J$1000,9,0)),0,(VLOOKUP(C107,'WI Vs ASM'!$B$2:$J$1000,9,0)))</f>
        <v>0</v>
      </c>
      <c r="S107" s="11">
        <f>IF(ISERROR(VLOOKUP(C107,'WI Vs ASM'!$B$2:$K$1000,10,0)),0,(VLOOKUP(C107,'WI Vs ASM'!$B$2:$K$1000,10,0)))</f>
        <v>0</v>
      </c>
      <c r="T107" s="11">
        <f>IF(ISERROR(VLOOKUP(C107,'WI Vs ASM'!$B$2:$L$1000,11,0)),0,(VLOOKUP(C107,'WI Vs ASM'!$B$2:$L$1000,11,0)))</f>
        <v>0</v>
      </c>
      <c r="U107" s="11" t="e">
        <f t="shared" si="53"/>
        <v>#VALUE!</v>
      </c>
      <c r="V107" s="11" t="str">
        <f t="shared" si="47"/>
        <v>No</v>
      </c>
      <c r="W107" s="11" t="str">
        <f t="shared" si="48"/>
        <v>Yes</v>
      </c>
      <c r="X107" s="11" t="str">
        <f t="shared" si="49"/>
        <v>No</v>
      </c>
      <c r="Y107" s="11" t="str">
        <f t="shared" si="50"/>
        <v>No</v>
      </c>
      <c r="Z107" s="11" t="str">
        <f t="shared" si="51"/>
        <v>No</v>
      </c>
      <c r="AA107" s="11" t="str">
        <f t="shared" si="54"/>
        <v>No</v>
      </c>
      <c r="AB107" s="11">
        <f>IF(ISERROR(VLOOKUP(U107,'ITWR Dump'!$A$2:$Y$5000,24,0)),0,(VLOOKUP('ILC Report'!U107,'ITWR Dump'!$A$2:$Y$5000,24,0)))</f>
        <v>0</v>
      </c>
      <c r="AC107" s="11" t="str">
        <f t="shared" si="55"/>
        <v>No</v>
      </c>
      <c r="AD107" s="11" t="str">
        <f t="shared" si="56"/>
        <v/>
      </c>
      <c r="AE107" s="11">
        <f>IF(ISERROR(VLOOKUP(U107,'ITWR Dump'!$A$2:$Y$5000,13,0)),0,(VLOOKUP(U107,'ITWR Dump'!$A$2:$Y$5000,13,0)))</f>
        <v>0</v>
      </c>
      <c r="AF107" s="11">
        <f>IF(ISERROR(VLOOKUP(U107,'ITWR Dump'!$A$2:$Y$5000,11,0)),0,(VLOOKUP(U107,'ITWR Dump'!$A$2:$Y$5000,11,0)))</f>
        <v>0</v>
      </c>
      <c r="AG107" s="11">
        <f>IF(ISERROR(VLOOKUP(U107,'ITWR Dump'!$A$2:$Y$5000,2,0)),0,(VLOOKUP(U107,'ITWR Dump'!$A$2:$Y$5000,2,0)))</f>
        <v>0</v>
      </c>
      <c r="AH107" s="11">
        <f>IF(ISERROR(VLOOKUP(U107,'ITWR Dump'!$A$2:$Y$5000,14,0)),0,(VLOOKUP(U107,'ITWR Dump'!$A$2:$Y$5000,14,0)))</f>
        <v>0</v>
      </c>
      <c r="AI107" s="11">
        <f t="shared" si="57"/>
        <v>0</v>
      </c>
      <c r="AJ107" s="11" t="str">
        <f t="shared" si="58"/>
        <v>Offshore Subcon</v>
      </c>
      <c r="AK107" s="11" t="str">
        <f>IF(ISERROR(VLOOKUP(A107,'Team Data'!$C$2:$U$213,17,0)),0,(VLOOKUP(A107,'Team Data'!$C$2:$U$213,17,0)))</f>
        <v>Non-ADM Team</v>
      </c>
      <c r="AL107" s="11" t="str">
        <f t="shared" si="59"/>
        <v>2017-04-24</v>
      </c>
      <c r="AM107" s="11">
        <f>IF(ISERROR(VLOOKUP(U107,'ITWR Dump'!$A$2:$Y$5000,16,0)),0,(VLOOKUP(U107,'ITWR Dump'!$A$2:$Y$5000,16,0)))</f>
        <v>0</v>
      </c>
      <c r="AN107" s="11">
        <f>IF(ISERROR(VLOOKUP(U107,'ITWR Dump'!$A$2:$Y$5000,18,0)),0,(VLOOKUP(U107,'ITWR Dump'!$A$2:$Y$5000,18,0)))</f>
        <v>0</v>
      </c>
      <c r="AO107" s="11">
        <f>IF(ISERROR(VLOOKUP(U107,'ITWR Dump'!$A$2:$Y$5000,25,0)),0,(VLOOKUP('ILC Report'!U107,'ITWR Dump'!$A$2:$Y$5000,25,0)))</f>
        <v>0</v>
      </c>
      <c r="AP107" s="11">
        <f t="shared" si="60"/>
        <v>0</v>
      </c>
      <c r="AQ107" s="26">
        <f t="shared" si="61"/>
        <v>0</v>
      </c>
      <c r="AR107" s="26">
        <f t="shared" si="62"/>
        <v>0</v>
      </c>
      <c r="AS107" s="26">
        <f t="shared" si="63"/>
        <v>0</v>
      </c>
      <c r="AT107" s="26">
        <f t="shared" si="64"/>
        <v>0</v>
      </c>
      <c r="AU107" s="26">
        <f t="shared" si="65"/>
        <v>0</v>
      </c>
      <c r="AV107" s="26">
        <f t="shared" si="66"/>
        <v>0</v>
      </c>
      <c r="AW107" s="11" t="s">
        <v>653</v>
      </c>
      <c r="AX107" s="11" t="e">
        <f>VLOOKUP(L107,Group!$A$2:$B$1000,2,0)</f>
        <v>#N/A</v>
      </c>
      <c r="AY107" s="11">
        <f>IF(ISERROR(VLOOKUP(U107,'ITWR Dump'!$A$2:$Y$5000,15,0)),0,(VLOOKUP('ILC Report'!U107,'ITWR Dump'!$A$2:$Y$5000,15,0)))</f>
        <v>0</v>
      </c>
      <c r="AZ107" s="11" t="str">
        <f t="shared" si="67"/>
        <v>No</v>
      </c>
      <c r="BA107" s="11" t="str">
        <f t="shared" si="68"/>
        <v>WAW</v>
      </c>
      <c r="BB107" s="11" t="str">
        <f t="shared" si="69"/>
        <v>10</v>
      </c>
      <c r="BC107" s="11" t="str">
        <f t="shared" si="70"/>
        <v>No</v>
      </c>
    </row>
    <row r="108" spans="1:55" x14ac:dyDescent="0.3">
      <c r="A108" s="11" t="s">
        <v>659</v>
      </c>
      <c r="B108" s="11" t="s">
        <v>1801</v>
      </c>
      <c r="C108" s="11" t="s">
        <v>588</v>
      </c>
      <c r="D108" s="11" t="s">
        <v>1961</v>
      </c>
      <c r="E108" s="38" t="s">
        <v>652</v>
      </c>
      <c r="F108" s="11">
        <v>45</v>
      </c>
      <c r="G108" s="40" t="s">
        <v>218</v>
      </c>
      <c r="H108" s="11" t="str">
        <f t="shared" si="52"/>
        <v>Regular</v>
      </c>
      <c r="I108" s="11" t="str">
        <f t="shared" si="44"/>
        <v>INDIA</v>
      </c>
      <c r="J108" s="11" t="str">
        <f>IF(ISERROR(VLOOKUP(C108,'WI Vs ASM'!$B$2:$E$1000,4,0)),0,(VLOOKUP(C108,'WI Vs ASM'!$B$2:$E$1000,4,0)))</f>
        <v>Offshore</v>
      </c>
      <c r="K108" s="11" t="str">
        <f>IF(ISERROR(VLOOKUP(C108,'WI Vs ASM'!$B$2:$F$1000,5,0)),0,(VLOOKUP(C108,'WI Vs ASM'!$B$2:$F$1000,5,0)))</f>
        <v>02-Variable Billable</v>
      </c>
      <c r="L108" s="11" t="str">
        <f>IF(ISERROR(VLOOKUP(C108,'WI Vs ASM'!$B$2:$D$1000,3,0)),0,(VLOOKUP(C108,'WI Vs ASM'!$B$2:$D$1000,3,0)))</f>
        <v>11-Enhancement Offshore</v>
      </c>
      <c r="M108" s="11" t="str">
        <f>IF(ISERROR(VLOOKUP(C108,'WI Vs ASM'!$B$2:$I$1000,8,0)),0,(VLOOKUP(C108,'WI Vs ASM'!$B$2:$I$1000,8,0)))</f>
        <v>Prasad P Naik</v>
      </c>
      <c r="N108" s="11" t="str">
        <f>IF(ISERROR(VLOOKUP(C108,'WI Vs ASM'!$B$2:$G$1000,6,0)),0,(VLOOKUP(C108,'WI Vs ASM'!$B$2:$G$1000,6,0)))</f>
        <v>FileNet</v>
      </c>
      <c r="O108" s="11" t="str">
        <f>IF(ISERROR(VLOOKUP(C108,'WI Vs ASM'!$B$2:$H$1000,7,0)),0,(VLOOKUP(C108,'WI Vs ASM'!$B$2:$H$1000,7,0)))</f>
        <v>FileNet</v>
      </c>
      <c r="P108" s="11" t="str">
        <f t="shared" si="45"/>
        <v>Apr-17</v>
      </c>
      <c r="Q108" s="11" t="str">
        <f t="shared" si="46"/>
        <v>Q2</v>
      </c>
      <c r="R108" s="11" t="str">
        <f>IF(ISERROR(VLOOKUP(C108,'WI Vs ASM'!$B$2:$J$1000,9,0)),0,(VLOOKUP(C108,'WI Vs ASM'!$B$2:$J$1000,9,0)))</f>
        <v>Namita R Baskaran</v>
      </c>
      <c r="S108" s="11" t="str">
        <f>IF(ISERROR(VLOOKUP(C108,'WI Vs ASM'!$B$2:$K$1000,10,0)),0,(VLOOKUP(C108,'WI Vs ASM'!$B$2:$K$1000,10,0)))</f>
        <v>Vasudevan Srinivasan</v>
      </c>
      <c r="T108" s="11" t="str">
        <f>IF(ISERROR(VLOOKUP(C108,'WI Vs ASM'!$B$2:$L$1000,11,0)),0,(VLOOKUP(C108,'WI Vs ASM'!$B$2:$L$1000,11,0)))</f>
        <v>Noha Salama</v>
      </c>
      <c r="U108" s="11" t="str">
        <f t="shared" si="53"/>
        <v>WR635815</v>
      </c>
      <c r="V108" s="11" t="str">
        <f t="shared" si="47"/>
        <v>No</v>
      </c>
      <c r="W108" s="11" t="str">
        <f t="shared" si="48"/>
        <v>Yes</v>
      </c>
      <c r="X108" s="11" t="str">
        <f t="shared" si="49"/>
        <v>No</v>
      </c>
      <c r="Y108" s="11" t="str">
        <f t="shared" si="50"/>
        <v>No</v>
      </c>
      <c r="Z108" s="11" t="str">
        <f t="shared" si="51"/>
        <v>No</v>
      </c>
      <c r="AA108" s="11" t="str">
        <f t="shared" si="54"/>
        <v>No</v>
      </c>
      <c r="AB108" s="11">
        <f>IF(ISERROR(VLOOKUP(U108,'ITWR Dump'!$A$2:$Y$5000,24,0)),0,(VLOOKUP('ILC Report'!U108,'ITWR Dump'!$A$2:$Y$5000,24,0)))</f>
        <v>0</v>
      </c>
      <c r="AC108" s="11" t="str">
        <f t="shared" si="55"/>
        <v>No</v>
      </c>
      <c r="AD108" s="11" t="str">
        <f t="shared" si="56"/>
        <v/>
      </c>
      <c r="AE108" s="11">
        <f>IF(ISERROR(VLOOKUP(U108,'ITWR Dump'!$A$2:$Y$5000,13,0)),0,(VLOOKUP(U108,'ITWR Dump'!$A$2:$Y$5000,13,0)))</f>
        <v>0</v>
      </c>
      <c r="AF108" s="11">
        <f>IF(ISERROR(VLOOKUP(U108,'ITWR Dump'!$A$2:$Y$5000,11,0)),0,(VLOOKUP(U108,'ITWR Dump'!$A$2:$Y$5000,11,0)))</f>
        <v>0</v>
      </c>
      <c r="AG108" s="11">
        <f>IF(ISERROR(VLOOKUP(U108,'ITWR Dump'!$A$2:$Y$5000,2,0)),0,(VLOOKUP(U108,'ITWR Dump'!$A$2:$Y$5000,2,0)))</f>
        <v>0</v>
      </c>
      <c r="AH108" s="11">
        <f>IF(ISERROR(VLOOKUP(U108,'ITWR Dump'!$A$2:$Y$5000,14,0)),0,(VLOOKUP(U108,'ITWR Dump'!$A$2:$Y$5000,14,0)))</f>
        <v>0</v>
      </c>
      <c r="AI108" s="11" t="str">
        <f t="shared" si="57"/>
        <v>11-Enhancement Offshore Subcon</v>
      </c>
      <c r="AJ108" s="11" t="str">
        <f t="shared" si="58"/>
        <v>Offshore Subcon</v>
      </c>
      <c r="AK108" s="11" t="str">
        <f>IF(ISERROR(VLOOKUP(A108,'Team Data'!$C$2:$U$213,17,0)),0,(VLOOKUP(A108,'Team Data'!$C$2:$U$213,17,0)))</f>
        <v>IMS and FN</v>
      </c>
      <c r="AL108" s="11" t="str">
        <f t="shared" si="59"/>
        <v>2017-04-24</v>
      </c>
      <c r="AM108" s="11">
        <f>IF(ISERROR(VLOOKUP(U108,'ITWR Dump'!$A$2:$Y$5000,16,0)),0,(VLOOKUP(U108,'ITWR Dump'!$A$2:$Y$5000,16,0)))</f>
        <v>0</v>
      </c>
      <c r="AN108" s="11">
        <f>IF(ISERROR(VLOOKUP(U108,'ITWR Dump'!$A$2:$Y$5000,18,0)),0,(VLOOKUP(U108,'ITWR Dump'!$A$2:$Y$5000,18,0)))</f>
        <v>0</v>
      </c>
      <c r="AO108" s="11">
        <f>IF(ISERROR(VLOOKUP(U108,'ITWR Dump'!$A$2:$Y$5000,25,0)),0,(VLOOKUP('ILC Report'!U108,'ITWR Dump'!$A$2:$Y$5000,25,0)))</f>
        <v>0</v>
      </c>
      <c r="AP108" s="11">
        <f t="shared" si="60"/>
        <v>0</v>
      </c>
      <c r="AQ108" s="26">
        <f t="shared" si="61"/>
        <v>0</v>
      </c>
      <c r="AR108" s="26">
        <f t="shared" si="62"/>
        <v>0</v>
      </c>
      <c r="AS108" s="26">
        <f t="shared" si="63"/>
        <v>0</v>
      </c>
      <c r="AT108" s="26">
        <f t="shared" si="64"/>
        <v>0</v>
      </c>
      <c r="AU108" s="26">
        <f t="shared" si="65"/>
        <v>0</v>
      </c>
      <c r="AV108" s="26">
        <f t="shared" si="66"/>
        <v>0</v>
      </c>
      <c r="AW108" s="11" t="s">
        <v>653</v>
      </c>
      <c r="AX108" s="11" t="str">
        <f>VLOOKUP(L108,Group!$A$2:$B$1000,2,0)</f>
        <v>Enhancement</v>
      </c>
      <c r="AY108" s="11">
        <f>IF(ISERROR(VLOOKUP(U108,'ITWR Dump'!$A$2:$Y$5000,15,0)),0,(VLOOKUP('ILC Report'!U108,'ITWR Dump'!$A$2:$Y$5000,15,0)))</f>
        <v>0</v>
      </c>
      <c r="AZ108" s="11" t="str">
        <f t="shared" si="67"/>
        <v>No</v>
      </c>
      <c r="BA108" s="11" t="str">
        <f t="shared" si="68"/>
        <v>BKI</v>
      </c>
      <c r="BB108" s="11" t="str">
        <f t="shared" si="69"/>
        <v>EL</v>
      </c>
      <c r="BC108" s="11" t="str">
        <f t="shared" si="70"/>
        <v>No</v>
      </c>
    </row>
    <row r="109" spans="1:55" x14ac:dyDescent="0.3">
      <c r="A109" s="11" t="s">
        <v>659</v>
      </c>
      <c r="B109" s="11" t="s">
        <v>1801</v>
      </c>
      <c r="C109" s="11" t="s">
        <v>588</v>
      </c>
      <c r="D109" s="11" t="s">
        <v>1961</v>
      </c>
      <c r="E109" s="38" t="s">
        <v>2901</v>
      </c>
      <c r="F109" s="11">
        <v>36</v>
      </c>
      <c r="G109" s="40" t="s">
        <v>218</v>
      </c>
      <c r="H109" s="11" t="str">
        <f t="shared" si="52"/>
        <v>Regular</v>
      </c>
      <c r="I109" s="11" t="str">
        <f t="shared" si="44"/>
        <v>INDIA</v>
      </c>
      <c r="J109" s="11" t="str">
        <f>IF(ISERROR(VLOOKUP(C109,'WI Vs ASM'!$B$2:$E$1000,4,0)),0,(VLOOKUP(C109,'WI Vs ASM'!$B$2:$E$1000,4,0)))</f>
        <v>Offshore</v>
      </c>
      <c r="K109" s="11" t="str">
        <f>IF(ISERROR(VLOOKUP(C109,'WI Vs ASM'!$B$2:$F$1000,5,0)),0,(VLOOKUP(C109,'WI Vs ASM'!$B$2:$F$1000,5,0)))</f>
        <v>02-Variable Billable</v>
      </c>
      <c r="L109" s="11" t="str">
        <f>IF(ISERROR(VLOOKUP(C109,'WI Vs ASM'!$B$2:$D$1000,3,0)),0,(VLOOKUP(C109,'WI Vs ASM'!$B$2:$D$1000,3,0)))</f>
        <v>11-Enhancement Offshore</v>
      </c>
      <c r="M109" s="11" t="str">
        <f>IF(ISERROR(VLOOKUP(C109,'WI Vs ASM'!$B$2:$I$1000,8,0)),0,(VLOOKUP(C109,'WI Vs ASM'!$B$2:$I$1000,8,0)))</f>
        <v>Prasad P Naik</v>
      </c>
      <c r="N109" s="11" t="str">
        <f>IF(ISERROR(VLOOKUP(C109,'WI Vs ASM'!$B$2:$G$1000,6,0)),0,(VLOOKUP(C109,'WI Vs ASM'!$B$2:$G$1000,6,0)))</f>
        <v>FileNet</v>
      </c>
      <c r="O109" s="11" t="str">
        <f>IF(ISERROR(VLOOKUP(C109,'WI Vs ASM'!$B$2:$H$1000,7,0)),0,(VLOOKUP(C109,'WI Vs ASM'!$B$2:$H$1000,7,0)))</f>
        <v>FileNet</v>
      </c>
      <c r="P109" s="11" t="str">
        <f t="shared" si="45"/>
        <v>May-17</v>
      </c>
      <c r="Q109" s="11" t="str">
        <f t="shared" si="46"/>
        <v>Q2</v>
      </c>
      <c r="R109" s="11" t="str">
        <f>IF(ISERROR(VLOOKUP(C109,'WI Vs ASM'!$B$2:$J$1000,9,0)),0,(VLOOKUP(C109,'WI Vs ASM'!$B$2:$J$1000,9,0)))</f>
        <v>Namita R Baskaran</v>
      </c>
      <c r="S109" s="11" t="str">
        <f>IF(ISERROR(VLOOKUP(C109,'WI Vs ASM'!$B$2:$K$1000,10,0)),0,(VLOOKUP(C109,'WI Vs ASM'!$B$2:$K$1000,10,0)))</f>
        <v>Vasudevan Srinivasan</v>
      </c>
      <c r="T109" s="11" t="str">
        <f>IF(ISERROR(VLOOKUP(C109,'WI Vs ASM'!$B$2:$L$1000,11,0)),0,(VLOOKUP(C109,'WI Vs ASM'!$B$2:$L$1000,11,0)))</f>
        <v>Noha Salama</v>
      </c>
      <c r="U109" s="11" t="str">
        <f t="shared" si="53"/>
        <v>WR635815</v>
      </c>
      <c r="V109" s="11" t="str">
        <f t="shared" si="47"/>
        <v>No</v>
      </c>
      <c r="W109" s="11" t="str">
        <f t="shared" si="48"/>
        <v>Yes</v>
      </c>
      <c r="X109" s="11" t="str">
        <f t="shared" si="49"/>
        <v>No</v>
      </c>
      <c r="Y109" s="11" t="str">
        <f t="shared" si="50"/>
        <v>No</v>
      </c>
      <c r="Z109" s="11" t="str">
        <f t="shared" si="51"/>
        <v>No</v>
      </c>
      <c r="AA109" s="11" t="str">
        <f t="shared" si="54"/>
        <v>No</v>
      </c>
      <c r="AB109" s="11">
        <f>IF(ISERROR(VLOOKUP(U109,'ITWR Dump'!$A$2:$Y$5000,24,0)),0,(VLOOKUP('ILC Report'!U109,'ITWR Dump'!$A$2:$Y$5000,24,0)))</f>
        <v>0</v>
      </c>
      <c r="AC109" s="11" t="str">
        <f t="shared" si="55"/>
        <v>No</v>
      </c>
      <c r="AD109" s="11" t="str">
        <f t="shared" si="56"/>
        <v/>
      </c>
      <c r="AE109" s="11">
        <f>IF(ISERROR(VLOOKUP(U109,'ITWR Dump'!$A$2:$Y$5000,13,0)),0,(VLOOKUP(U109,'ITWR Dump'!$A$2:$Y$5000,13,0)))</f>
        <v>0</v>
      </c>
      <c r="AF109" s="11">
        <f>IF(ISERROR(VLOOKUP(U109,'ITWR Dump'!$A$2:$Y$5000,11,0)),0,(VLOOKUP(U109,'ITWR Dump'!$A$2:$Y$5000,11,0)))</f>
        <v>0</v>
      </c>
      <c r="AG109" s="11">
        <f>IF(ISERROR(VLOOKUP(U109,'ITWR Dump'!$A$2:$Y$5000,2,0)),0,(VLOOKUP(U109,'ITWR Dump'!$A$2:$Y$5000,2,0)))</f>
        <v>0</v>
      </c>
      <c r="AH109" s="11">
        <f>IF(ISERROR(VLOOKUP(U109,'ITWR Dump'!$A$2:$Y$5000,14,0)),0,(VLOOKUP(U109,'ITWR Dump'!$A$2:$Y$5000,14,0)))</f>
        <v>0</v>
      </c>
      <c r="AI109" s="11" t="str">
        <f t="shared" si="57"/>
        <v>11-Enhancement Offshore Subcon</v>
      </c>
      <c r="AJ109" s="11" t="str">
        <f t="shared" si="58"/>
        <v>Offshore Subcon</v>
      </c>
      <c r="AK109" s="11" t="str">
        <f>IF(ISERROR(VLOOKUP(A109,'Team Data'!$C$2:$U$213,17,0)),0,(VLOOKUP(A109,'Team Data'!$C$2:$U$213,17,0)))</f>
        <v>IMS and FN</v>
      </c>
      <c r="AL109" s="11" t="str">
        <f t="shared" si="59"/>
        <v>2017-04-24</v>
      </c>
      <c r="AM109" s="11">
        <f>IF(ISERROR(VLOOKUP(U109,'ITWR Dump'!$A$2:$Y$5000,16,0)),0,(VLOOKUP(U109,'ITWR Dump'!$A$2:$Y$5000,16,0)))</f>
        <v>0</v>
      </c>
      <c r="AN109" s="11">
        <f>IF(ISERROR(VLOOKUP(U109,'ITWR Dump'!$A$2:$Y$5000,18,0)),0,(VLOOKUP(U109,'ITWR Dump'!$A$2:$Y$5000,18,0)))</f>
        <v>0</v>
      </c>
      <c r="AO109" s="11">
        <f>IF(ISERROR(VLOOKUP(U109,'ITWR Dump'!$A$2:$Y$5000,25,0)),0,(VLOOKUP('ILC Report'!U109,'ITWR Dump'!$A$2:$Y$5000,25,0)))</f>
        <v>0</v>
      </c>
      <c r="AP109" s="11">
        <f t="shared" si="60"/>
        <v>0</v>
      </c>
      <c r="AQ109" s="26">
        <f t="shared" si="61"/>
        <v>0</v>
      </c>
      <c r="AR109" s="26">
        <f t="shared" si="62"/>
        <v>0</v>
      </c>
      <c r="AS109" s="26">
        <f t="shared" si="63"/>
        <v>0</v>
      </c>
      <c r="AT109" s="26">
        <f t="shared" si="64"/>
        <v>0</v>
      </c>
      <c r="AU109" s="26">
        <f t="shared" si="65"/>
        <v>0</v>
      </c>
      <c r="AV109" s="26">
        <f t="shared" si="66"/>
        <v>0</v>
      </c>
      <c r="AW109" s="11" t="s">
        <v>653</v>
      </c>
      <c r="AX109" s="11" t="str">
        <f>VLOOKUP(L109,Group!$A$2:$B$1000,2,0)</f>
        <v>Enhancement</v>
      </c>
      <c r="AY109" s="11">
        <f>IF(ISERROR(VLOOKUP(U109,'ITWR Dump'!$A$2:$Y$5000,15,0)),0,(VLOOKUP('ILC Report'!U109,'ITWR Dump'!$A$2:$Y$5000,15,0)))</f>
        <v>0</v>
      </c>
      <c r="AZ109" s="11" t="str">
        <f t="shared" si="67"/>
        <v>No</v>
      </c>
      <c r="BA109" s="11" t="str">
        <f t="shared" si="68"/>
        <v>BKI</v>
      </c>
      <c r="BB109" s="11" t="str">
        <f t="shared" si="69"/>
        <v>EL</v>
      </c>
      <c r="BC109" s="11" t="str">
        <f t="shared" si="70"/>
        <v>No</v>
      </c>
    </row>
    <row r="110" spans="1:55" x14ac:dyDescent="0.3">
      <c r="A110" s="11" t="s">
        <v>659</v>
      </c>
      <c r="B110" s="11" t="s">
        <v>1801</v>
      </c>
      <c r="C110" s="11" t="s">
        <v>588</v>
      </c>
      <c r="D110" s="11" t="s">
        <v>1961</v>
      </c>
      <c r="E110" s="38" t="s">
        <v>2902</v>
      </c>
      <c r="F110" s="11">
        <v>36</v>
      </c>
      <c r="G110" s="40" t="s">
        <v>218</v>
      </c>
      <c r="H110" s="11" t="str">
        <f t="shared" si="52"/>
        <v>Regular</v>
      </c>
      <c r="I110" s="11" t="str">
        <f t="shared" si="44"/>
        <v>INDIA</v>
      </c>
      <c r="J110" s="11" t="str">
        <f>IF(ISERROR(VLOOKUP(C110,'WI Vs ASM'!$B$2:$E$1000,4,0)),0,(VLOOKUP(C110,'WI Vs ASM'!$B$2:$E$1000,4,0)))</f>
        <v>Offshore</v>
      </c>
      <c r="K110" s="11" t="str">
        <f>IF(ISERROR(VLOOKUP(C110,'WI Vs ASM'!$B$2:$F$1000,5,0)),0,(VLOOKUP(C110,'WI Vs ASM'!$B$2:$F$1000,5,0)))</f>
        <v>02-Variable Billable</v>
      </c>
      <c r="L110" s="11" t="str">
        <f>IF(ISERROR(VLOOKUP(C110,'WI Vs ASM'!$B$2:$D$1000,3,0)),0,(VLOOKUP(C110,'WI Vs ASM'!$B$2:$D$1000,3,0)))</f>
        <v>11-Enhancement Offshore</v>
      </c>
      <c r="M110" s="11" t="str">
        <f>IF(ISERROR(VLOOKUP(C110,'WI Vs ASM'!$B$2:$I$1000,8,0)),0,(VLOOKUP(C110,'WI Vs ASM'!$B$2:$I$1000,8,0)))</f>
        <v>Prasad P Naik</v>
      </c>
      <c r="N110" s="11" t="str">
        <f>IF(ISERROR(VLOOKUP(C110,'WI Vs ASM'!$B$2:$G$1000,6,0)),0,(VLOOKUP(C110,'WI Vs ASM'!$B$2:$G$1000,6,0)))</f>
        <v>FileNet</v>
      </c>
      <c r="O110" s="11" t="str">
        <f>IF(ISERROR(VLOOKUP(C110,'WI Vs ASM'!$B$2:$H$1000,7,0)),0,(VLOOKUP(C110,'WI Vs ASM'!$B$2:$H$1000,7,0)))</f>
        <v>FileNet</v>
      </c>
      <c r="P110" s="11" t="str">
        <f t="shared" si="45"/>
        <v>May-17</v>
      </c>
      <c r="Q110" s="11" t="str">
        <f t="shared" si="46"/>
        <v>Q2</v>
      </c>
      <c r="R110" s="11" t="str">
        <f>IF(ISERROR(VLOOKUP(C110,'WI Vs ASM'!$B$2:$J$1000,9,0)),0,(VLOOKUP(C110,'WI Vs ASM'!$B$2:$J$1000,9,0)))</f>
        <v>Namita R Baskaran</v>
      </c>
      <c r="S110" s="11" t="str">
        <f>IF(ISERROR(VLOOKUP(C110,'WI Vs ASM'!$B$2:$K$1000,10,0)),0,(VLOOKUP(C110,'WI Vs ASM'!$B$2:$K$1000,10,0)))</f>
        <v>Vasudevan Srinivasan</v>
      </c>
      <c r="T110" s="11" t="str">
        <f>IF(ISERROR(VLOOKUP(C110,'WI Vs ASM'!$B$2:$L$1000,11,0)),0,(VLOOKUP(C110,'WI Vs ASM'!$B$2:$L$1000,11,0)))</f>
        <v>Noha Salama</v>
      </c>
      <c r="U110" s="11" t="str">
        <f t="shared" si="53"/>
        <v>WR635815</v>
      </c>
      <c r="V110" s="11" t="str">
        <f t="shared" si="47"/>
        <v>No</v>
      </c>
      <c r="W110" s="11" t="str">
        <f t="shared" si="48"/>
        <v>Yes</v>
      </c>
      <c r="X110" s="11" t="str">
        <f t="shared" si="49"/>
        <v>No</v>
      </c>
      <c r="Y110" s="11" t="str">
        <f t="shared" si="50"/>
        <v>No</v>
      </c>
      <c r="Z110" s="11" t="str">
        <f t="shared" si="51"/>
        <v>No</v>
      </c>
      <c r="AA110" s="11" t="str">
        <f t="shared" si="54"/>
        <v>No</v>
      </c>
      <c r="AB110" s="11">
        <f>IF(ISERROR(VLOOKUP(U110,'ITWR Dump'!$A$2:$Y$5000,24,0)),0,(VLOOKUP('ILC Report'!U110,'ITWR Dump'!$A$2:$Y$5000,24,0)))</f>
        <v>0</v>
      </c>
      <c r="AC110" s="11" t="str">
        <f t="shared" si="55"/>
        <v>No</v>
      </c>
      <c r="AD110" s="11" t="str">
        <f t="shared" si="56"/>
        <v/>
      </c>
      <c r="AE110" s="11">
        <f>IF(ISERROR(VLOOKUP(U110,'ITWR Dump'!$A$2:$Y$5000,13,0)),0,(VLOOKUP(U110,'ITWR Dump'!$A$2:$Y$5000,13,0)))</f>
        <v>0</v>
      </c>
      <c r="AF110" s="11">
        <f>IF(ISERROR(VLOOKUP(U110,'ITWR Dump'!$A$2:$Y$5000,11,0)),0,(VLOOKUP(U110,'ITWR Dump'!$A$2:$Y$5000,11,0)))</f>
        <v>0</v>
      </c>
      <c r="AG110" s="11">
        <f>IF(ISERROR(VLOOKUP(U110,'ITWR Dump'!$A$2:$Y$5000,2,0)),0,(VLOOKUP(U110,'ITWR Dump'!$A$2:$Y$5000,2,0)))</f>
        <v>0</v>
      </c>
      <c r="AH110" s="11">
        <f>IF(ISERROR(VLOOKUP(U110,'ITWR Dump'!$A$2:$Y$5000,14,0)),0,(VLOOKUP(U110,'ITWR Dump'!$A$2:$Y$5000,14,0)))</f>
        <v>0</v>
      </c>
      <c r="AI110" s="11" t="str">
        <f t="shared" si="57"/>
        <v>11-Enhancement Offshore Subcon</v>
      </c>
      <c r="AJ110" s="11" t="str">
        <f t="shared" si="58"/>
        <v>Offshore Subcon</v>
      </c>
      <c r="AK110" s="11" t="str">
        <f>IF(ISERROR(VLOOKUP(A110,'Team Data'!$C$2:$U$213,17,0)),0,(VLOOKUP(A110,'Team Data'!$C$2:$U$213,17,0)))</f>
        <v>IMS and FN</v>
      </c>
      <c r="AL110" s="11" t="str">
        <f t="shared" si="59"/>
        <v>2017-04-24</v>
      </c>
      <c r="AM110" s="11">
        <f>IF(ISERROR(VLOOKUP(U110,'ITWR Dump'!$A$2:$Y$5000,16,0)),0,(VLOOKUP(U110,'ITWR Dump'!$A$2:$Y$5000,16,0)))</f>
        <v>0</v>
      </c>
      <c r="AN110" s="11">
        <f>IF(ISERROR(VLOOKUP(U110,'ITWR Dump'!$A$2:$Y$5000,18,0)),0,(VLOOKUP(U110,'ITWR Dump'!$A$2:$Y$5000,18,0)))</f>
        <v>0</v>
      </c>
      <c r="AO110" s="11">
        <f>IF(ISERROR(VLOOKUP(U110,'ITWR Dump'!$A$2:$Y$5000,25,0)),0,(VLOOKUP('ILC Report'!U110,'ITWR Dump'!$A$2:$Y$5000,25,0)))</f>
        <v>0</v>
      </c>
      <c r="AP110" s="11">
        <f t="shared" si="60"/>
        <v>0</v>
      </c>
      <c r="AQ110" s="26">
        <f t="shared" si="61"/>
        <v>0</v>
      </c>
      <c r="AR110" s="26">
        <f t="shared" si="62"/>
        <v>0</v>
      </c>
      <c r="AS110" s="26">
        <f t="shared" si="63"/>
        <v>0</v>
      </c>
      <c r="AT110" s="26">
        <f t="shared" si="64"/>
        <v>0</v>
      </c>
      <c r="AU110" s="26">
        <f t="shared" si="65"/>
        <v>0</v>
      </c>
      <c r="AV110" s="26">
        <f t="shared" si="66"/>
        <v>0</v>
      </c>
      <c r="AW110" s="11" t="s">
        <v>653</v>
      </c>
      <c r="AX110" s="11" t="str">
        <f>VLOOKUP(L110,Group!$A$2:$B$1000,2,0)</f>
        <v>Enhancement</v>
      </c>
      <c r="AY110" s="11">
        <f>IF(ISERROR(VLOOKUP(U110,'ITWR Dump'!$A$2:$Y$5000,15,0)),0,(VLOOKUP('ILC Report'!U110,'ITWR Dump'!$A$2:$Y$5000,15,0)))</f>
        <v>0</v>
      </c>
      <c r="AZ110" s="11" t="str">
        <f t="shared" si="67"/>
        <v>No</v>
      </c>
      <c r="BA110" s="11" t="str">
        <f t="shared" si="68"/>
        <v>BKI</v>
      </c>
      <c r="BB110" s="11" t="str">
        <f t="shared" si="69"/>
        <v>EL</v>
      </c>
      <c r="BC110" s="11" t="str">
        <f t="shared" si="70"/>
        <v>No</v>
      </c>
    </row>
    <row r="111" spans="1:55" x14ac:dyDescent="0.3">
      <c r="A111" s="11" t="s">
        <v>659</v>
      </c>
      <c r="B111" s="11" t="s">
        <v>1801</v>
      </c>
      <c r="C111" s="11" t="s">
        <v>600</v>
      </c>
      <c r="D111" s="11" t="s">
        <v>1962</v>
      </c>
      <c r="E111" s="38" t="s">
        <v>2903</v>
      </c>
      <c r="F111" s="11">
        <v>35</v>
      </c>
      <c r="G111" s="40" t="s">
        <v>218</v>
      </c>
      <c r="H111" s="11" t="str">
        <f t="shared" si="52"/>
        <v>Regular</v>
      </c>
      <c r="I111" s="11" t="str">
        <f t="shared" si="44"/>
        <v>INDIA</v>
      </c>
      <c r="J111" s="11" t="str">
        <f>IF(ISERROR(VLOOKUP(C111,'WI Vs ASM'!$B$2:$E$1000,4,0)),0,(VLOOKUP(C111,'WI Vs ASM'!$B$2:$E$1000,4,0)))</f>
        <v>Offshore</v>
      </c>
      <c r="K111" s="11" t="str">
        <f>IF(ISERROR(VLOOKUP(C111,'WI Vs ASM'!$B$2:$F$1000,5,0)),0,(VLOOKUP(C111,'WI Vs ASM'!$B$2:$F$1000,5,0)))</f>
        <v>09-NonBillable</v>
      </c>
      <c r="L111" s="11" t="str">
        <f>IF(ISERROR(VLOOKUP(C111,'WI Vs ASM'!$B$2:$D$1000,3,0)),0,(VLOOKUP(C111,'WI Vs ASM'!$B$2:$D$1000,3,0)))</f>
        <v>13-Enhancement Offshore Bench</v>
      </c>
      <c r="M111" s="11" t="str">
        <f>IF(ISERROR(VLOOKUP(C111,'WI Vs ASM'!$B$2:$I$1000,8,0)),0,(VLOOKUP(C111,'WI Vs ASM'!$B$2:$I$1000,8,0)))</f>
        <v>Prakash Varadachari</v>
      </c>
      <c r="N111" s="11" t="str">
        <f>IF(ISERROR(VLOOKUP(C111,'WI Vs ASM'!$B$2:$G$1000,6,0)),0,(VLOOKUP(C111,'WI Vs ASM'!$B$2:$G$1000,6,0)))</f>
        <v>Bench - IMS Tower</v>
      </c>
      <c r="O111" s="11" t="str">
        <f>IF(ISERROR(VLOOKUP(C111,'WI Vs ASM'!$B$2:$H$1000,7,0)),0,(VLOOKUP(C111,'WI Vs ASM'!$B$2:$H$1000,7,0)))</f>
        <v>Bench - IMS Tower</v>
      </c>
      <c r="P111" s="11" t="str">
        <f t="shared" si="45"/>
        <v>May-17</v>
      </c>
      <c r="Q111" s="11" t="str">
        <f t="shared" si="46"/>
        <v>Q2</v>
      </c>
      <c r="R111" s="11" t="str">
        <f>IF(ISERROR(VLOOKUP(C111,'WI Vs ASM'!$B$2:$J$1000,9,0)),0,(VLOOKUP(C111,'WI Vs ASM'!$B$2:$J$1000,9,0)))</f>
        <v>Chandraprabha Palaniswamy</v>
      </c>
      <c r="S111" s="11">
        <f>IF(ISERROR(VLOOKUP(C111,'WI Vs ASM'!$B$2:$K$1000,10,0)),0,(VLOOKUP(C111,'WI Vs ASM'!$B$2:$K$1000,10,0)))</f>
        <v>0</v>
      </c>
      <c r="T111" s="11">
        <f>IF(ISERROR(VLOOKUP(C111,'WI Vs ASM'!$B$2:$L$1000,11,0)),0,(VLOOKUP(C111,'WI Vs ASM'!$B$2:$L$1000,11,0)))</f>
        <v>0</v>
      </c>
      <c r="U111" s="11" t="str">
        <f t="shared" si="53"/>
        <v>ENHANCEME</v>
      </c>
      <c r="V111" s="11" t="str">
        <f t="shared" si="47"/>
        <v>No</v>
      </c>
      <c r="W111" s="11" t="str">
        <f t="shared" si="48"/>
        <v>No</v>
      </c>
      <c r="X111" s="11" t="str">
        <f t="shared" si="49"/>
        <v>No</v>
      </c>
      <c r="Y111" s="11" t="str">
        <f t="shared" si="50"/>
        <v>No</v>
      </c>
      <c r="Z111" s="11" t="str">
        <f t="shared" si="51"/>
        <v>No</v>
      </c>
      <c r="AA111" s="11" t="str">
        <f t="shared" si="54"/>
        <v>No</v>
      </c>
      <c r="AB111" s="11">
        <f>IF(ISERROR(VLOOKUP(U111,'ITWR Dump'!$A$2:$Y$5000,24,0)),0,(VLOOKUP('ILC Report'!U111,'ITWR Dump'!$A$2:$Y$5000,24,0)))</f>
        <v>0</v>
      </c>
      <c r="AC111" s="11" t="str">
        <f t="shared" si="55"/>
        <v>No</v>
      </c>
      <c r="AD111" s="11" t="str">
        <f t="shared" si="56"/>
        <v/>
      </c>
      <c r="AE111" s="11">
        <f>IF(ISERROR(VLOOKUP(U111,'ITWR Dump'!$A$2:$Y$5000,13,0)),0,(VLOOKUP(U111,'ITWR Dump'!$A$2:$Y$5000,13,0)))</f>
        <v>0</v>
      </c>
      <c r="AF111" s="11">
        <f>IF(ISERROR(VLOOKUP(U111,'ITWR Dump'!$A$2:$Y$5000,11,0)),0,(VLOOKUP(U111,'ITWR Dump'!$A$2:$Y$5000,11,0)))</f>
        <v>0</v>
      </c>
      <c r="AG111" s="11">
        <f>IF(ISERROR(VLOOKUP(U111,'ITWR Dump'!$A$2:$Y$5000,2,0)),0,(VLOOKUP(U111,'ITWR Dump'!$A$2:$Y$5000,2,0)))</f>
        <v>0</v>
      </c>
      <c r="AH111" s="11">
        <f>IF(ISERROR(VLOOKUP(U111,'ITWR Dump'!$A$2:$Y$5000,14,0)),0,(VLOOKUP(U111,'ITWR Dump'!$A$2:$Y$5000,14,0)))</f>
        <v>0</v>
      </c>
      <c r="AI111" s="11" t="str">
        <f t="shared" si="57"/>
        <v>13-Enhancement Offshore Bench Subcon</v>
      </c>
      <c r="AJ111" s="11" t="str">
        <f t="shared" si="58"/>
        <v>Offshore Subcon</v>
      </c>
      <c r="AK111" s="11" t="str">
        <f>IF(ISERROR(VLOOKUP(A111,'Team Data'!$C$2:$U$213,17,0)),0,(VLOOKUP(A111,'Team Data'!$C$2:$U$213,17,0)))</f>
        <v>IMS and FN</v>
      </c>
      <c r="AL111" s="11" t="str">
        <f t="shared" si="59"/>
        <v>2017-04-24</v>
      </c>
      <c r="AM111" s="11">
        <f>IF(ISERROR(VLOOKUP(U111,'ITWR Dump'!$A$2:$Y$5000,16,0)),0,(VLOOKUP(U111,'ITWR Dump'!$A$2:$Y$5000,16,0)))</f>
        <v>0</v>
      </c>
      <c r="AN111" s="11">
        <f>IF(ISERROR(VLOOKUP(U111,'ITWR Dump'!$A$2:$Y$5000,18,0)),0,(VLOOKUP(U111,'ITWR Dump'!$A$2:$Y$5000,18,0)))</f>
        <v>0</v>
      </c>
      <c r="AO111" s="11">
        <f>IF(ISERROR(VLOOKUP(U111,'ITWR Dump'!$A$2:$Y$5000,25,0)),0,(VLOOKUP('ILC Report'!U111,'ITWR Dump'!$A$2:$Y$5000,25,0)))</f>
        <v>0</v>
      </c>
      <c r="AP111" s="11">
        <f t="shared" si="60"/>
        <v>0</v>
      </c>
      <c r="AQ111" s="26">
        <f t="shared" si="61"/>
        <v>0</v>
      </c>
      <c r="AR111" s="26">
        <f t="shared" si="62"/>
        <v>0</v>
      </c>
      <c r="AS111" s="26">
        <f t="shared" si="63"/>
        <v>0</v>
      </c>
      <c r="AT111" s="26">
        <f t="shared" si="64"/>
        <v>0</v>
      </c>
      <c r="AU111" s="26">
        <f t="shared" si="65"/>
        <v>0</v>
      </c>
      <c r="AV111" s="26">
        <f t="shared" si="66"/>
        <v>0</v>
      </c>
      <c r="AW111" s="11" t="s">
        <v>653</v>
      </c>
      <c r="AX111" s="11" t="str">
        <f>VLOOKUP(L111,Group!$A$2:$B$1000,2,0)</f>
        <v>Enhancement Bench</v>
      </c>
      <c r="AY111" s="11">
        <f>IF(ISERROR(VLOOKUP(U111,'ITWR Dump'!$A$2:$Y$5000,15,0)),0,(VLOOKUP('ILC Report'!U111,'ITWR Dump'!$A$2:$Y$5000,15,0)))</f>
        <v>0</v>
      </c>
      <c r="AZ111" s="11" t="str">
        <f t="shared" si="67"/>
        <v>No</v>
      </c>
      <c r="BA111" s="11" t="str">
        <f t="shared" si="68"/>
        <v>BKI</v>
      </c>
      <c r="BB111" s="11" t="str">
        <f t="shared" si="69"/>
        <v>BN</v>
      </c>
      <c r="BC111" s="11" t="str">
        <f t="shared" si="70"/>
        <v>No</v>
      </c>
    </row>
    <row r="112" spans="1:55" x14ac:dyDescent="0.3">
      <c r="A112" s="11" t="s">
        <v>659</v>
      </c>
      <c r="B112" s="11" t="s">
        <v>1801</v>
      </c>
      <c r="C112" s="11" t="s">
        <v>588</v>
      </c>
      <c r="D112" s="11" t="s">
        <v>1963</v>
      </c>
      <c r="E112" s="38" t="s">
        <v>2903</v>
      </c>
      <c r="F112" s="11">
        <v>10</v>
      </c>
      <c r="G112" s="40" t="s">
        <v>218</v>
      </c>
      <c r="H112" s="11" t="str">
        <f t="shared" si="52"/>
        <v>Regular</v>
      </c>
      <c r="I112" s="11" t="str">
        <f t="shared" si="44"/>
        <v>INDIA</v>
      </c>
      <c r="J112" s="11" t="str">
        <f>IF(ISERROR(VLOOKUP(C112,'WI Vs ASM'!$B$2:$E$1000,4,0)),0,(VLOOKUP(C112,'WI Vs ASM'!$B$2:$E$1000,4,0)))</f>
        <v>Offshore</v>
      </c>
      <c r="K112" s="11" t="str">
        <f>IF(ISERROR(VLOOKUP(C112,'WI Vs ASM'!$B$2:$F$1000,5,0)),0,(VLOOKUP(C112,'WI Vs ASM'!$B$2:$F$1000,5,0)))</f>
        <v>02-Variable Billable</v>
      </c>
      <c r="L112" s="11" t="str">
        <f>IF(ISERROR(VLOOKUP(C112,'WI Vs ASM'!$B$2:$D$1000,3,0)),0,(VLOOKUP(C112,'WI Vs ASM'!$B$2:$D$1000,3,0)))</f>
        <v>11-Enhancement Offshore</v>
      </c>
      <c r="M112" s="11" t="str">
        <f>IF(ISERROR(VLOOKUP(C112,'WI Vs ASM'!$B$2:$I$1000,8,0)),0,(VLOOKUP(C112,'WI Vs ASM'!$B$2:$I$1000,8,0)))</f>
        <v>Prasad P Naik</v>
      </c>
      <c r="N112" s="11" t="str">
        <f>IF(ISERROR(VLOOKUP(C112,'WI Vs ASM'!$B$2:$G$1000,6,0)),0,(VLOOKUP(C112,'WI Vs ASM'!$B$2:$G$1000,6,0)))</f>
        <v>FileNet</v>
      </c>
      <c r="O112" s="11" t="str">
        <f>IF(ISERROR(VLOOKUP(C112,'WI Vs ASM'!$B$2:$H$1000,7,0)),0,(VLOOKUP(C112,'WI Vs ASM'!$B$2:$H$1000,7,0)))</f>
        <v>FileNet</v>
      </c>
      <c r="P112" s="11" t="str">
        <f t="shared" si="45"/>
        <v>May-17</v>
      </c>
      <c r="Q112" s="11" t="str">
        <f t="shared" si="46"/>
        <v>Q2</v>
      </c>
      <c r="R112" s="11" t="str">
        <f>IF(ISERROR(VLOOKUP(C112,'WI Vs ASM'!$B$2:$J$1000,9,0)),0,(VLOOKUP(C112,'WI Vs ASM'!$B$2:$J$1000,9,0)))</f>
        <v>Namita R Baskaran</v>
      </c>
      <c r="S112" s="11" t="str">
        <f>IF(ISERROR(VLOOKUP(C112,'WI Vs ASM'!$B$2:$K$1000,10,0)),0,(VLOOKUP(C112,'WI Vs ASM'!$B$2:$K$1000,10,0)))</f>
        <v>Vasudevan Srinivasan</v>
      </c>
      <c r="T112" s="11" t="str">
        <f>IF(ISERROR(VLOOKUP(C112,'WI Vs ASM'!$B$2:$L$1000,11,0)),0,(VLOOKUP(C112,'WI Vs ASM'!$B$2:$L$1000,11,0)))</f>
        <v>Noha Salama</v>
      </c>
      <c r="U112" s="11" t="str">
        <f t="shared" si="53"/>
        <v>WR635835</v>
      </c>
      <c r="V112" s="11" t="str">
        <f t="shared" si="47"/>
        <v>No</v>
      </c>
      <c r="W112" s="11" t="str">
        <f t="shared" si="48"/>
        <v>Yes</v>
      </c>
      <c r="X112" s="11" t="str">
        <f t="shared" si="49"/>
        <v>No</v>
      </c>
      <c r="Y112" s="11" t="str">
        <f t="shared" si="50"/>
        <v>No</v>
      </c>
      <c r="Z112" s="11" t="str">
        <f t="shared" si="51"/>
        <v>No</v>
      </c>
      <c r="AA112" s="11" t="str">
        <f t="shared" si="54"/>
        <v>No</v>
      </c>
      <c r="AB112" s="11">
        <f>IF(ISERROR(VLOOKUP(U112,'ITWR Dump'!$A$2:$Y$5000,24,0)),0,(VLOOKUP('ILC Report'!U112,'ITWR Dump'!$A$2:$Y$5000,24,0)))</f>
        <v>0</v>
      </c>
      <c r="AC112" s="11" t="str">
        <f t="shared" si="55"/>
        <v>No</v>
      </c>
      <c r="AD112" s="11" t="str">
        <f t="shared" si="56"/>
        <v/>
      </c>
      <c r="AE112" s="11">
        <f>IF(ISERROR(VLOOKUP(U112,'ITWR Dump'!$A$2:$Y$5000,13,0)),0,(VLOOKUP(U112,'ITWR Dump'!$A$2:$Y$5000,13,0)))</f>
        <v>0</v>
      </c>
      <c r="AF112" s="11">
        <f>IF(ISERROR(VLOOKUP(U112,'ITWR Dump'!$A$2:$Y$5000,11,0)),0,(VLOOKUP(U112,'ITWR Dump'!$A$2:$Y$5000,11,0)))</f>
        <v>0</v>
      </c>
      <c r="AG112" s="11">
        <f>IF(ISERROR(VLOOKUP(U112,'ITWR Dump'!$A$2:$Y$5000,2,0)),0,(VLOOKUP(U112,'ITWR Dump'!$A$2:$Y$5000,2,0)))</f>
        <v>0</v>
      </c>
      <c r="AH112" s="11">
        <f>IF(ISERROR(VLOOKUP(U112,'ITWR Dump'!$A$2:$Y$5000,14,0)),0,(VLOOKUP(U112,'ITWR Dump'!$A$2:$Y$5000,14,0)))</f>
        <v>0</v>
      </c>
      <c r="AI112" s="11" t="str">
        <f t="shared" si="57"/>
        <v>11-Enhancement Offshore Subcon</v>
      </c>
      <c r="AJ112" s="11" t="str">
        <f t="shared" si="58"/>
        <v>Offshore Subcon</v>
      </c>
      <c r="AK112" s="11" t="str">
        <f>IF(ISERROR(VLOOKUP(A112,'Team Data'!$C$2:$U$213,17,0)),0,(VLOOKUP(A112,'Team Data'!$C$2:$U$213,17,0)))</f>
        <v>IMS and FN</v>
      </c>
      <c r="AL112" s="11" t="str">
        <f t="shared" si="59"/>
        <v>2017-04-24</v>
      </c>
      <c r="AM112" s="11">
        <f>IF(ISERROR(VLOOKUP(U112,'ITWR Dump'!$A$2:$Y$5000,16,0)),0,(VLOOKUP(U112,'ITWR Dump'!$A$2:$Y$5000,16,0)))</f>
        <v>0</v>
      </c>
      <c r="AN112" s="11">
        <f>IF(ISERROR(VLOOKUP(U112,'ITWR Dump'!$A$2:$Y$5000,18,0)),0,(VLOOKUP(U112,'ITWR Dump'!$A$2:$Y$5000,18,0)))</f>
        <v>0</v>
      </c>
      <c r="AO112" s="11">
        <f>IF(ISERROR(VLOOKUP(U112,'ITWR Dump'!$A$2:$Y$5000,25,0)),0,(VLOOKUP('ILC Report'!U112,'ITWR Dump'!$A$2:$Y$5000,25,0)))</f>
        <v>0</v>
      </c>
      <c r="AP112" s="11">
        <f t="shared" si="60"/>
        <v>0</v>
      </c>
      <c r="AQ112" s="26">
        <f t="shared" si="61"/>
        <v>0</v>
      </c>
      <c r="AR112" s="26">
        <f t="shared" si="62"/>
        <v>0</v>
      </c>
      <c r="AS112" s="26">
        <f t="shared" si="63"/>
        <v>0</v>
      </c>
      <c r="AT112" s="26">
        <f t="shared" si="64"/>
        <v>0</v>
      </c>
      <c r="AU112" s="26">
        <f t="shared" si="65"/>
        <v>0</v>
      </c>
      <c r="AV112" s="26">
        <f t="shared" si="66"/>
        <v>0</v>
      </c>
      <c r="AW112" s="11" t="s">
        <v>653</v>
      </c>
      <c r="AX112" s="11" t="str">
        <f>VLOOKUP(L112,Group!$A$2:$B$1000,2,0)</f>
        <v>Enhancement</v>
      </c>
      <c r="AY112" s="11">
        <f>IF(ISERROR(VLOOKUP(U112,'ITWR Dump'!$A$2:$Y$5000,15,0)),0,(VLOOKUP('ILC Report'!U112,'ITWR Dump'!$A$2:$Y$5000,15,0)))</f>
        <v>0</v>
      </c>
      <c r="AZ112" s="11" t="str">
        <f t="shared" si="67"/>
        <v>No</v>
      </c>
      <c r="BA112" s="11" t="str">
        <f t="shared" si="68"/>
        <v>BKI</v>
      </c>
      <c r="BB112" s="11" t="str">
        <f t="shared" si="69"/>
        <v>EL</v>
      </c>
      <c r="BC112" s="11" t="str">
        <f t="shared" si="70"/>
        <v>No</v>
      </c>
    </row>
    <row r="113" spans="1:55" x14ac:dyDescent="0.3">
      <c r="A113" s="11" t="s">
        <v>659</v>
      </c>
      <c r="B113" s="11" t="s">
        <v>1801</v>
      </c>
      <c r="C113" s="11" t="s">
        <v>588</v>
      </c>
      <c r="D113" s="11" t="s">
        <v>1964</v>
      </c>
      <c r="E113" s="38" t="s">
        <v>2904</v>
      </c>
      <c r="F113" s="11">
        <v>18</v>
      </c>
      <c r="G113" s="40" t="s">
        <v>218</v>
      </c>
      <c r="H113" s="11" t="str">
        <f t="shared" si="52"/>
        <v>Regular</v>
      </c>
      <c r="I113" s="11" t="str">
        <f t="shared" si="44"/>
        <v>INDIA</v>
      </c>
      <c r="J113" s="11" t="str">
        <f>IF(ISERROR(VLOOKUP(C113,'WI Vs ASM'!$B$2:$E$1000,4,0)),0,(VLOOKUP(C113,'WI Vs ASM'!$B$2:$E$1000,4,0)))</f>
        <v>Offshore</v>
      </c>
      <c r="K113" s="11" t="str">
        <f>IF(ISERROR(VLOOKUP(C113,'WI Vs ASM'!$B$2:$F$1000,5,0)),0,(VLOOKUP(C113,'WI Vs ASM'!$B$2:$F$1000,5,0)))</f>
        <v>02-Variable Billable</v>
      </c>
      <c r="L113" s="11" t="str">
        <f>IF(ISERROR(VLOOKUP(C113,'WI Vs ASM'!$B$2:$D$1000,3,0)),0,(VLOOKUP(C113,'WI Vs ASM'!$B$2:$D$1000,3,0)))</f>
        <v>11-Enhancement Offshore</v>
      </c>
      <c r="M113" s="11" t="str">
        <f>IF(ISERROR(VLOOKUP(C113,'WI Vs ASM'!$B$2:$I$1000,8,0)),0,(VLOOKUP(C113,'WI Vs ASM'!$B$2:$I$1000,8,0)))</f>
        <v>Prasad P Naik</v>
      </c>
      <c r="N113" s="11" t="str">
        <f>IF(ISERROR(VLOOKUP(C113,'WI Vs ASM'!$B$2:$G$1000,6,0)),0,(VLOOKUP(C113,'WI Vs ASM'!$B$2:$G$1000,6,0)))</f>
        <v>FileNet</v>
      </c>
      <c r="O113" s="11" t="str">
        <f>IF(ISERROR(VLOOKUP(C113,'WI Vs ASM'!$B$2:$H$1000,7,0)),0,(VLOOKUP(C113,'WI Vs ASM'!$B$2:$H$1000,7,0)))</f>
        <v>FileNet</v>
      </c>
      <c r="P113" s="11" t="str">
        <f t="shared" si="45"/>
        <v>May-17</v>
      </c>
      <c r="Q113" s="11" t="str">
        <f t="shared" si="46"/>
        <v>Q2</v>
      </c>
      <c r="R113" s="11" t="str">
        <f>IF(ISERROR(VLOOKUP(C113,'WI Vs ASM'!$B$2:$J$1000,9,0)),0,(VLOOKUP(C113,'WI Vs ASM'!$B$2:$J$1000,9,0)))</f>
        <v>Namita R Baskaran</v>
      </c>
      <c r="S113" s="11" t="str">
        <f>IF(ISERROR(VLOOKUP(C113,'WI Vs ASM'!$B$2:$K$1000,10,0)),0,(VLOOKUP(C113,'WI Vs ASM'!$B$2:$K$1000,10,0)))</f>
        <v>Vasudevan Srinivasan</v>
      </c>
      <c r="T113" s="11" t="str">
        <f>IF(ISERROR(VLOOKUP(C113,'WI Vs ASM'!$B$2:$L$1000,11,0)),0,(VLOOKUP(C113,'WI Vs ASM'!$B$2:$L$1000,11,0)))</f>
        <v>Noha Salama</v>
      </c>
      <c r="U113" s="11" t="str">
        <f t="shared" si="53"/>
        <v>WR635815</v>
      </c>
      <c r="V113" s="11" t="str">
        <f t="shared" si="47"/>
        <v>No</v>
      </c>
      <c r="W113" s="11" t="str">
        <f t="shared" si="48"/>
        <v>Yes</v>
      </c>
      <c r="X113" s="11" t="str">
        <f t="shared" si="49"/>
        <v>No</v>
      </c>
      <c r="Y113" s="11" t="str">
        <f t="shared" si="50"/>
        <v>No</v>
      </c>
      <c r="Z113" s="11" t="str">
        <f t="shared" si="51"/>
        <v>No</v>
      </c>
      <c r="AA113" s="11" t="str">
        <f t="shared" si="54"/>
        <v>No</v>
      </c>
      <c r="AB113" s="11">
        <f>IF(ISERROR(VLOOKUP(U113,'ITWR Dump'!$A$2:$Y$5000,24,0)),0,(VLOOKUP('ILC Report'!U113,'ITWR Dump'!$A$2:$Y$5000,24,0)))</f>
        <v>0</v>
      </c>
      <c r="AC113" s="11" t="str">
        <f t="shared" si="55"/>
        <v>No</v>
      </c>
      <c r="AD113" s="11" t="str">
        <f t="shared" si="56"/>
        <v/>
      </c>
      <c r="AE113" s="11">
        <f>IF(ISERROR(VLOOKUP(U113,'ITWR Dump'!$A$2:$Y$5000,13,0)),0,(VLOOKUP(U113,'ITWR Dump'!$A$2:$Y$5000,13,0)))</f>
        <v>0</v>
      </c>
      <c r="AF113" s="11">
        <f>IF(ISERROR(VLOOKUP(U113,'ITWR Dump'!$A$2:$Y$5000,11,0)),0,(VLOOKUP(U113,'ITWR Dump'!$A$2:$Y$5000,11,0)))</f>
        <v>0</v>
      </c>
      <c r="AG113" s="11">
        <f>IF(ISERROR(VLOOKUP(U113,'ITWR Dump'!$A$2:$Y$5000,2,0)),0,(VLOOKUP(U113,'ITWR Dump'!$A$2:$Y$5000,2,0)))</f>
        <v>0</v>
      </c>
      <c r="AH113" s="11">
        <f>IF(ISERROR(VLOOKUP(U113,'ITWR Dump'!$A$2:$Y$5000,14,0)),0,(VLOOKUP(U113,'ITWR Dump'!$A$2:$Y$5000,14,0)))</f>
        <v>0</v>
      </c>
      <c r="AI113" s="11" t="str">
        <f t="shared" si="57"/>
        <v>11-Enhancement Offshore Subcon</v>
      </c>
      <c r="AJ113" s="11" t="str">
        <f t="shared" si="58"/>
        <v>Offshore Subcon</v>
      </c>
      <c r="AK113" s="11" t="str">
        <f>IF(ISERROR(VLOOKUP(A113,'Team Data'!$C$2:$U$213,17,0)),0,(VLOOKUP(A113,'Team Data'!$C$2:$U$213,17,0)))</f>
        <v>IMS and FN</v>
      </c>
      <c r="AL113" s="11" t="str">
        <f t="shared" si="59"/>
        <v>2017-04-24</v>
      </c>
      <c r="AM113" s="11">
        <f>IF(ISERROR(VLOOKUP(U113,'ITWR Dump'!$A$2:$Y$5000,16,0)),0,(VLOOKUP(U113,'ITWR Dump'!$A$2:$Y$5000,16,0)))</f>
        <v>0</v>
      </c>
      <c r="AN113" s="11">
        <f>IF(ISERROR(VLOOKUP(U113,'ITWR Dump'!$A$2:$Y$5000,18,0)),0,(VLOOKUP(U113,'ITWR Dump'!$A$2:$Y$5000,18,0)))</f>
        <v>0</v>
      </c>
      <c r="AO113" s="11">
        <f>IF(ISERROR(VLOOKUP(U113,'ITWR Dump'!$A$2:$Y$5000,25,0)),0,(VLOOKUP('ILC Report'!U113,'ITWR Dump'!$A$2:$Y$5000,25,0)))</f>
        <v>0</v>
      </c>
      <c r="AP113" s="11">
        <f t="shared" si="60"/>
        <v>0</v>
      </c>
      <c r="AQ113" s="26">
        <f t="shared" si="61"/>
        <v>0</v>
      </c>
      <c r="AR113" s="26">
        <f t="shared" si="62"/>
        <v>0</v>
      </c>
      <c r="AS113" s="26">
        <f t="shared" si="63"/>
        <v>0</v>
      </c>
      <c r="AT113" s="26">
        <f t="shared" si="64"/>
        <v>0</v>
      </c>
      <c r="AU113" s="26">
        <f t="shared" si="65"/>
        <v>0</v>
      </c>
      <c r="AV113" s="26">
        <f t="shared" si="66"/>
        <v>0</v>
      </c>
      <c r="AW113" s="11" t="s">
        <v>653</v>
      </c>
      <c r="AX113" s="11" t="str">
        <f>VLOOKUP(L113,Group!$A$2:$B$1000,2,0)</f>
        <v>Enhancement</v>
      </c>
      <c r="AY113" s="11">
        <f>IF(ISERROR(VLOOKUP(U113,'ITWR Dump'!$A$2:$Y$5000,15,0)),0,(VLOOKUP('ILC Report'!U113,'ITWR Dump'!$A$2:$Y$5000,15,0)))</f>
        <v>0</v>
      </c>
      <c r="AZ113" s="11" t="str">
        <f t="shared" si="67"/>
        <v>No</v>
      </c>
      <c r="BA113" s="11" t="str">
        <f t="shared" si="68"/>
        <v>BKI</v>
      </c>
      <c r="BB113" s="11" t="str">
        <f t="shared" si="69"/>
        <v>EL</v>
      </c>
      <c r="BC113" s="11" t="str">
        <f t="shared" si="70"/>
        <v>No</v>
      </c>
    </row>
    <row r="114" spans="1:55" x14ac:dyDescent="0.3">
      <c r="A114" s="11" t="s">
        <v>660</v>
      </c>
      <c r="B114" s="11" t="s">
        <v>1802</v>
      </c>
      <c r="C114" s="11" t="s">
        <v>592</v>
      </c>
      <c r="D114" s="11" t="s">
        <v>1965</v>
      </c>
      <c r="E114" s="38" t="s">
        <v>652</v>
      </c>
      <c r="F114" s="11">
        <v>45</v>
      </c>
      <c r="G114" s="40" t="s">
        <v>218</v>
      </c>
      <c r="H114" s="11" t="str">
        <f t="shared" si="52"/>
        <v>Regular</v>
      </c>
      <c r="I114" s="11" t="str">
        <f t="shared" si="44"/>
        <v>INDIA</v>
      </c>
      <c r="J114" s="11" t="str">
        <f>IF(ISERROR(VLOOKUP(C114,'WI Vs ASM'!$B$2:$E$1000,4,0)),0,(VLOOKUP(C114,'WI Vs ASM'!$B$2:$E$1000,4,0)))</f>
        <v>Offshore</v>
      </c>
      <c r="K114" s="11" t="str">
        <f>IF(ISERROR(VLOOKUP(C114,'WI Vs ASM'!$B$2:$F$1000,5,0)),0,(VLOOKUP(C114,'WI Vs ASM'!$B$2:$F$1000,5,0)))</f>
        <v>09-NonBillable</v>
      </c>
      <c r="L114" s="11" t="str">
        <f>IF(ISERROR(VLOOKUP(C114,'WI Vs ASM'!$B$2:$D$1000,3,0)),0,(VLOOKUP(C114,'WI Vs ASM'!$B$2:$D$1000,3,0)))</f>
        <v>65-Bench Hours Offshore</v>
      </c>
      <c r="M114" s="11" t="str">
        <f>IF(ISERROR(VLOOKUP(C114,'WI Vs ASM'!$B$2:$I$1000,8,0)),0,(VLOOKUP(C114,'WI Vs ASM'!$B$2:$I$1000,8,0)))</f>
        <v>Vinodh</v>
      </c>
      <c r="N114" s="11" t="str">
        <f>IF(ISERROR(VLOOKUP(C114,'WI Vs ASM'!$B$2:$G$1000,6,0)),0,(VLOOKUP(C114,'WI Vs ASM'!$B$2:$G$1000,6,0)))</f>
        <v>FFIC Account Team</v>
      </c>
      <c r="O114" s="11" t="str">
        <f>IF(ISERROR(VLOOKUP(C114,'WI Vs ASM'!$B$2:$H$1000,7,0)),0,(VLOOKUP(C114,'WI Vs ASM'!$B$2:$H$1000,7,0)))</f>
        <v>FFIC Account Team</v>
      </c>
      <c r="P114" s="11" t="str">
        <f t="shared" si="45"/>
        <v>Apr-17</v>
      </c>
      <c r="Q114" s="11" t="str">
        <f t="shared" si="46"/>
        <v>Q2</v>
      </c>
      <c r="R114" s="11" t="str">
        <f>IF(ISERROR(VLOOKUP(C114,'WI Vs ASM'!$B$2:$J$1000,9,0)),0,(VLOOKUP(C114,'WI Vs ASM'!$B$2:$J$1000,9,0)))</f>
        <v>Manash M Dutta</v>
      </c>
      <c r="S114" s="11">
        <f>IF(ISERROR(VLOOKUP(C114,'WI Vs ASM'!$B$2:$K$1000,10,0)),0,(VLOOKUP(C114,'WI Vs ASM'!$B$2:$K$1000,10,0)))</f>
        <v>0</v>
      </c>
      <c r="T114" s="11">
        <f>IF(ISERROR(VLOOKUP(C114,'WI Vs ASM'!$B$2:$L$1000,11,0)),0,(VLOOKUP(C114,'WI Vs ASM'!$B$2:$L$1000,11,0)))</f>
        <v>0</v>
      </c>
      <c r="U114" s="11" t="e">
        <f t="shared" si="53"/>
        <v>#VALUE!</v>
      </c>
      <c r="V114" s="11" t="str">
        <f t="shared" si="47"/>
        <v>No</v>
      </c>
      <c r="W114" s="11" t="str">
        <f t="shared" si="48"/>
        <v>No</v>
      </c>
      <c r="X114" s="11" t="str">
        <f t="shared" si="49"/>
        <v>No</v>
      </c>
      <c r="Y114" s="11" t="str">
        <f t="shared" si="50"/>
        <v>No</v>
      </c>
      <c r="Z114" s="11" t="str">
        <f t="shared" si="51"/>
        <v>No</v>
      </c>
      <c r="AA114" s="11" t="str">
        <f t="shared" si="54"/>
        <v>No</v>
      </c>
      <c r="AB114" s="11">
        <f>IF(ISERROR(VLOOKUP(U114,'ITWR Dump'!$A$2:$Y$5000,24,0)),0,(VLOOKUP('ILC Report'!U114,'ITWR Dump'!$A$2:$Y$5000,24,0)))</f>
        <v>0</v>
      </c>
      <c r="AC114" s="11" t="str">
        <f t="shared" si="55"/>
        <v>No</v>
      </c>
      <c r="AD114" s="11" t="str">
        <f t="shared" si="56"/>
        <v/>
      </c>
      <c r="AE114" s="11">
        <f>IF(ISERROR(VLOOKUP(U114,'ITWR Dump'!$A$2:$Y$5000,13,0)),0,(VLOOKUP(U114,'ITWR Dump'!$A$2:$Y$5000,13,0)))</f>
        <v>0</v>
      </c>
      <c r="AF114" s="11">
        <f>IF(ISERROR(VLOOKUP(U114,'ITWR Dump'!$A$2:$Y$5000,11,0)),0,(VLOOKUP(U114,'ITWR Dump'!$A$2:$Y$5000,11,0)))</f>
        <v>0</v>
      </c>
      <c r="AG114" s="11">
        <f>IF(ISERROR(VLOOKUP(U114,'ITWR Dump'!$A$2:$Y$5000,2,0)),0,(VLOOKUP(U114,'ITWR Dump'!$A$2:$Y$5000,2,0)))</f>
        <v>0</v>
      </c>
      <c r="AH114" s="11">
        <f>IF(ISERROR(VLOOKUP(U114,'ITWR Dump'!$A$2:$Y$5000,14,0)),0,(VLOOKUP(U114,'ITWR Dump'!$A$2:$Y$5000,14,0)))</f>
        <v>0</v>
      </c>
      <c r="AI114" s="11" t="str">
        <f t="shared" si="57"/>
        <v>65-Bench Hours Offshore Subcon</v>
      </c>
      <c r="AJ114" s="11" t="str">
        <f t="shared" si="58"/>
        <v>Offshore Subcon</v>
      </c>
      <c r="AK114" s="11" t="str">
        <f>IF(ISERROR(VLOOKUP(A114,'Team Data'!$C$2:$U$213,17,0)),0,(VLOOKUP(A114,'Team Data'!$C$2:$U$213,17,0)))</f>
        <v>MF PI and CF</v>
      </c>
      <c r="AL114" s="11" t="str">
        <f t="shared" si="59"/>
        <v>2017-04-24</v>
      </c>
      <c r="AM114" s="11">
        <f>IF(ISERROR(VLOOKUP(U114,'ITWR Dump'!$A$2:$Y$5000,16,0)),0,(VLOOKUP(U114,'ITWR Dump'!$A$2:$Y$5000,16,0)))</f>
        <v>0</v>
      </c>
      <c r="AN114" s="11">
        <f>IF(ISERROR(VLOOKUP(U114,'ITWR Dump'!$A$2:$Y$5000,18,0)),0,(VLOOKUP(U114,'ITWR Dump'!$A$2:$Y$5000,18,0)))</f>
        <v>0</v>
      </c>
      <c r="AO114" s="11">
        <f>IF(ISERROR(VLOOKUP(U114,'ITWR Dump'!$A$2:$Y$5000,25,0)),0,(VLOOKUP('ILC Report'!U114,'ITWR Dump'!$A$2:$Y$5000,25,0)))</f>
        <v>0</v>
      </c>
      <c r="AP114" s="11">
        <f t="shared" si="60"/>
        <v>0</v>
      </c>
      <c r="AQ114" s="26">
        <f t="shared" si="61"/>
        <v>0</v>
      </c>
      <c r="AR114" s="26">
        <f t="shared" si="62"/>
        <v>0</v>
      </c>
      <c r="AS114" s="26">
        <f t="shared" si="63"/>
        <v>0</v>
      </c>
      <c r="AT114" s="26">
        <f t="shared" si="64"/>
        <v>0</v>
      </c>
      <c r="AU114" s="26">
        <f t="shared" si="65"/>
        <v>0</v>
      </c>
      <c r="AV114" s="26">
        <f t="shared" si="66"/>
        <v>0</v>
      </c>
      <c r="AW114" s="11" t="s">
        <v>653</v>
      </c>
      <c r="AX114" s="11" t="str">
        <f>VLOOKUP(L114,Group!$A$2:$B$1000,2,0)</f>
        <v>Maintenance</v>
      </c>
      <c r="AY114" s="11">
        <f>IF(ISERROR(VLOOKUP(U114,'ITWR Dump'!$A$2:$Y$5000,15,0)),0,(VLOOKUP('ILC Report'!U114,'ITWR Dump'!$A$2:$Y$5000,15,0)))</f>
        <v>0</v>
      </c>
      <c r="AZ114" s="11" t="str">
        <f t="shared" si="67"/>
        <v>No</v>
      </c>
      <c r="BA114" s="11" t="str">
        <f t="shared" si="68"/>
        <v>BKI</v>
      </c>
      <c r="BB114" s="11" t="str">
        <f t="shared" si="69"/>
        <v>BN</v>
      </c>
      <c r="BC114" s="11" t="str">
        <f t="shared" si="70"/>
        <v>No</v>
      </c>
    </row>
    <row r="115" spans="1:55" x14ac:dyDescent="0.3">
      <c r="A115" s="11" t="s">
        <v>660</v>
      </c>
      <c r="B115" s="11" t="s">
        <v>1802</v>
      </c>
      <c r="C115" s="11" t="s">
        <v>592</v>
      </c>
      <c r="D115" s="11" t="s">
        <v>1966</v>
      </c>
      <c r="E115" s="38" t="s">
        <v>2901</v>
      </c>
      <c r="F115" s="11">
        <v>32</v>
      </c>
      <c r="G115" s="40" t="s">
        <v>218</v>
      </c>
      <c r="H115" s="11" t="str">
        <f t="shared" si="52"/>
        <v>Regular</v>
      </c>
      <c r="I115" s="11" t="str">
        <f t="shared" si="44"/>
        <v>INDIA</v>
      </c>
      <c r="J115" s="11" t="str">
        <f>IF(ISERROR(VLOOKUP(C115,'WI Vs ASM'!$B$2:$E$1000,4,0)),0,(VLOOKUP(C115,'WI Vs ASM'!$B$2:$E$1000,4,0)))</f>
        <v>Offshore</v>
      </c>
      <c r="K115" s="11" t="str">
        <f>IF(ISERROR(VLOOKUP(C115,'WI Vs ASM'!$B$2:$F$1000,5,0)),0,(VLOOKUP(C115,'WI Vs ASM'!$B$2:$F$1000,5,0)))</f>
        <v>09-NonBillable</v>
      </c>
      <c r="L115" s="11" t="str">
        <f>IF(ISERROR(VLOOKUP(C115,'WI Vs ASM'!$B$2:$D$1000,3,0)),0,(VLOOKUP(C115,'WI Vs ASM'!$B$2:$D$1000,3,0)))</f>
        <v>65-Bench Hours Offshore</v>
      </c>
      <c r="M115" s="11" t="str">
        <f>IF(ISERROR(VLOOKUP(C115,'WI Vs ASM'!$B$2:$I$1000,8,0)),0,(VLOOKUP(C115,'WI Vs ASM'!$B$2:$I$1000,8,0)))</f>
        <v>Vinodh</v>
      </c>
      <c r="N115" s="11" t="str">
        <f>IF(ISERROR(VLOOKUP(C115,'WI Vs ASM'!$B$2:$G$1000,6,0)),0,(VLOOKUP(C115,'WI Vs ASM'!$B$2:$G$1000,6,0)))</f>
        <v>FFIC Account Team</v>
      </c>
      <c r="O115" s="11" t="str">
        <f>IF(ISERROR(VLOOKUP(C115,'WI Vs ASM'!$B$2:$H$1000,7,0)),0,(VLOOKUP(C115,'WI Vs ASM'!$B$2:$H$1000,7,0)))</f>
        <v>FFIC Account Team</v>
      </c>
      <c r="P115" s="11" t="str">
        <f t="shared" si="45"/>
        <v>May-17</v>
      </c>
      <c r="Q115" s="11" t="str">
        <f t="shared" si="46"/>
        <v>Q2</v>
      </c>
      <c r="R115" s="11" t="str">
        <f>IF(ISERROR(VLOOKUP(C115,'WI Vs ASM'!$B$2:$J$1000,9,0)),0,(VLOOKUP(C115,'WI Vs ASM'!$B$2:$J$1000,9,0)))</f>
        <v>Manash M Dutta</v>
      </c>
      <c r="S115" s="11">
        <f>IF(ISERROR(VLOOKUP(C115,'WI Vs ASM'!$B$2:$K$1000,10,0)),0,(VLOOKUP(C115,'WI Vs ASM'!$B$2:$K$1000,10,0)))</f>
        <v>0</v>
      </c>
      <c r="T115" s="11">
        <f>IF(ISERROR(VLOOKUP(C115,'WI Vs ASM'!$B$2:$L$1000,11,0)),0,(VLOOKUP(C115,'WI Vs ASM'!$B$2:$L$1000,11,0)))</f>
        <v>0</v>
      </c>
      <c r="U115" s="11" t="e">
        <f t="shared" si="53"/>
        <v>#VALUE!</v>
      </c>
      <c r="V115" s="11" t="str">
        <f t="shared" si="47"/>
        <v>No</v>
      </c>
      <c r="W115" s="11" t="str">
        <f t="shared" si="48"/>
        <v>No</v>
      </c>
      <c r="X115" s="11" t="str">
        <f t="shared" si="49"/>
        <v>No</v>
      </c>
      <c r="Y115" s="11" t="str">
        <f t="shared" si="50"/>
        <v>No</v>
      </c>
      <c r="Z115" s="11" t="str">
        <f t="shared" si="51"/>
        <v>No</v>
      </c>
      <c r="AA115" s="11" t="str">
        <f t="shared" si="54"/>
        <v>No</v>
      </c>
      <c r="AB115" s="11">
        <f>IF(ISERROR(VLOOKUP(U115,'ITWR Dump'!$A$2:$Y$5000,24,0)),0,(VLOOKUP('ILC Report'!U115,'ITWR Dump'!$A$2:$Y$5000,24,0)))</f>
        <v>0</v>
      </c>
      <c r="AC115" s="11" t="str">
        <f t="shared" si="55"/>
        <v>No</v>
      </c>
      <c r="AD115" s="11" t="str">
        <f t="shared" si="56"/>
        <v/>
      </c>
      <c r="AE115" s="11">
        <f>IF(ISERROR(VLOOKUP(U115,'ITWR Dump'!$A$2:$Y$5000,13,0)),0,(VLOOKUP(U115,'ITWR Dump'!$A$2:$Y$5000,13,0)))</f>
        <v>0</v>
      </c>
      <c r="AF115" s="11">
        <f>IF(ISERROR(VLOOKUP(U115,'ITWR Dump'!$A$2:$Y$5000,11,0)),0,(VLOOKUP(U115,'ITWR Dump'!$A$2:$Y$5000,11,0)))</f>
        <v>0</v>
      </c>
      <c r="AG115" s="11">
        <f>IF(ISERROR(VLOOKUP(U115,'ITWR Dump'!$A$2:$Y$5000,2,0)),0,(VLOOKUP(U115,'ITWR Dump'!$A$2:$Y$5000,2,0)))</f>
        <v>0</v>
      </c>
      <c r="AH115" s="11">
        <f>IF(ISERROR(VLOOKUP(U115,'ITWR Dump'!$A$2:$Y$5000,14,0)),0,(VLOOKUP(U115,'ITWR Dump'!$A$2:$Y$5000,14,0)))</f>
        <v>0</v>
      </c>
      <c r="AI115" s="11" t="str">
        <f t="shared" si="57"/>
        <v>65-Bench Hours Offshore Subcon</v>
      </c>
      <c r="AJ115" s="11" t="str">
        <f t="shared" si="58"/>
        <v>Offshore Subcon</v>
      </c>
      <c r="AK115" s="11" t="str">
        <f>IF(ISERROR(VLOOKUP(A115,'Team Data'!$C$2:$U$213,17,0)),0,(VLOOKUP(A115,'Team Data'!$C$2:$U$213,17,0)))</f>
        <v>MF PI and CF</v>
      </c>
      <c r="AL115" s="11" t="str">
        <f t="shared" si="59"/>
        <v>2017-04-24</v>
      </c>
      <c r="AM115" s="11">
        <f>IF(ISERROR(VLOOKUP(U115,'ITWR Dump'!$A$2:$Y$5000,16,0)),0,(VLOOKUP(U115,'ITWR Dump'!$A$2:$Y$5000,16,0)))</f>
        <v>0</v>
      </c>
      <c r="AN115" s="11">
        <f>IF(ISERROR(VLOOKUP(U115,'ITWR Dump'!$A$2:$Y$5000,18,0)),0,(VLOOKUP(U115,'ITWR Dump'!$A$2:$Y$5000,18,0)))</f>
        <v>0</v>
      </c>
      <c r="AO115" s="11">
        <f>IF(ISERROR(VLOOKUP(U115,'ITWR Dump'!$A$2:$Y$5000,25,0)),0,(VLOOKUP('ILC Report'!U115,'ITWR Dump'!$A$2:$Y$5000,25,0)))</f>
        <v>0</v>
      </c>
      <c r="AP115" s="11">
        <f t="shared" si="60"/>
        <v>0</v>
      </c>
      <c r="AQ115" s="26">
        <f t="shared" si="61"/>
        <v>0</v>
      </c>
      <c r="AR115" s="26">
        <f t="shared" si="62"/>
        <v>0</v>
      </c>
      <c r="AS115" s="26">
        <f t="shared" si="63"/>
        <v>0</v>
      </c>
      <c r="AT115" s="26">
        <f t="shared" si="64"/>
        <v>0</v>
      </c>
      <c r="AU115" s="26">
        <f t="shared" si="65"/>
        <v>0</v>
      </c>
      <c r="AV115" s="26">
        <f t="shared" si="66"/>
        <v>0</v>
      </c>
      <c r="AW115" s="11" t="s">
        <v>653</v>
      </c>
      <c r="AX115" s="11" t="str">
        <f>VLOOKUP(L115,Group!$A$2:$B$1000,2,0)</f>
        <v>Maintenance</v>
      </c>
      <c r="AY115" s="11">
        <f>IF(ISERROR(VLOOKUP(U115,'ITWR Dump'!$A$2:$Y$5000,15,0)),0,(VLOOKUP('ILC Report'!U115,'ITWR Dump'!$A$2:$Y$5000,15,0)))</f>
        <v>0</v>
      </c>
      <c r="AZ115" s="11" t="str">
        <f t="shared" si="67"/>
        <v>No</v>
      </c>
      <c r="BA115" s="11" t="str">
        <f t="shared" si="68"/>
        <v>BKI</v>
      </c>
      <c r="BB115" s="11" t="str">
        <f t="shared" si="69"/>
        <v>BN</v>
      </c>
      <c r="BC115" s="11" t="str">
        <f t="shared" si="70"/>
        <v>No</v>
      </c>
    </row>
    <row r="116" spans="1:55" x14ac:dyDescent="0.3">
      <c r="A116" s="11" t="s">
        <v>660</v>
      </c>
      <c r="B116" s="11" t="s">
        <v>1802</v>
      </c>
      <c r="C116" s="11" t="s">
        <v>592</v>
      </c>
      <c r="D116" s="11" t="s">
        <v>1966</v>
      </c>
      <c r="E116" s="38" t="s">
        <v>2902</v>
      </c>
      <c r="F116" s="11">
        <v>35.5</v>
      </c>
      <c r="G116" s="40" t="s">
        <v>218</v>
      </c>
      <c r="H116" s="11" t="str">
        <f t="shared" si="52"/>
        <v>Regular</v>
      </c>
      <c r="I116" s="11" t="str">
        <f t="shared" si="44"/>
        <v>INDIA</v>
      </c>
      <c r="J116" s="11" t="str">
        <f>IF(ISERROR(VLOOKUP(C116,'WI Vs ASM'!$B$2:$E$1000,4,0)),0,(VLOOKUP(C116,'WI Vs ASM'!$B$2:$E$1000,4,0)))</f>
        <v>Offshore</v>
      </c>
      <c r="K116" s="11" t="str">
        <f>IF(ISERROR(VLOOKUP(C116,'WI Vs ASM'!$B$2:$F$1000,5,0)),0,(VLOOKUP(C116,'WI Vs ASM'!$B$2:$F$1000,5,0)))</f>
        <v>09-NonBillable</v>
      </c>
      <c r="L116" s="11" t="str">
        <f>IF(ISERROR(VLOOKUP(C116,'WI Vs ASM'!$B$2:$D$1000,3,0)),0,(VLOOKUP(C116,'WI Vs ASM'!$B$2:$D$1000,3,0)))</f>
        <v>65-Bench Hours Offshore</v>
      </c>
      <c r="M116" s="11" t="str">
        <f>IF(ISERROR(VLOOKUP(C116,'WI Vs ASM'!$B$2:$I$1000,8,0)),0,(VLOOKUP(C116,'WI Vs ASM'!$B$2:$I$1000,8,0)))</f>
        <v>Vinodh</v>
      </c>
      <c r="N116" s="11" t="str">
        <f>IF(ISERROR(VLOOKUP(C116,'WI Vs ASM'!$B$2:$G$1000,6,0)),0,(VLOOKUP(C116,'WI Vs ASM'!$B$2:$G$1000,6,0)))</f>
        <v>FFIC Account Team</v>
      </c>
      <c r="O116" s="11" t="str">
        <f>IF(ISERROR(VLOOKUP(C116,'WI Vs ASM'!$B$2:$H$1000,7,0)),0,(VLOOKUP(C116,'WI Vs ASM'!$B$2:$H$1000,7,0)))</f>
        <v>FFIC Account Team</v>
      </c>
      <c r="P116" s="11" t="str">
        <f t="shared" si="45"/>
        <v>May-17</v>
      </c>
      <c r="Q116" s="11" t="str">
        <f t="shared" si="46"/>
        <v>Q2</v>
      </c>
      <c r="R116" s="11" t="str">
        <f>IF(ISERROR(VLOOKUP(C116,'WI Vs ASM'!$B$2:$J$1000,9,0)),0,(VLOOKUP(C116,'WI Vs ASM'!$B$2:$J$1000,9,0)))</f>
        <v>Manash M Dutta</v>
      </c>
      <c r="S116" s="11">
        <f>IF(ISERROR(VLOOKUP(C116,'WI Vs ASM'!$B$2:$K$1000,10,0)),0,(VLOOKUP(C116,'WI Vs ASM'!$B$2:$K$1000,10,0)))</f>
        <v>0</v>
      </c>
      <c r="T116" s="11">
        <f>IF(ISERROR(VLOOKUP(C116,'WI Vs ASM'!$B$2:$L$1000,11,0)),0,(VLOOKUP(C116,'WI Vs ASM'!$B$2:$L$1000,11,0)))</f>
        <v>0</v>
      </c>
      <c r="U116" s="11" t="e">
        <f t="shared" si="53"/>
        <v>#VALUE!</v>
      </c>
      <c r="V116" s="11" t="str">
        <f t="shared" si="47"/>
        <v>No</v>
      </c>
      <c r="W116" s="11" t="str">
        <f t="shared" si="48"/>
        <v>No</v>
      </c>
      <c r="X116" s="11" t="str">
        <f t="shared" si="49"/>
        <v>No</v>
      </c>
      <c r="Y116" s="11" t="str">
        <f t="shared" si="50"/>
        <v>No</v>
      </c>
      <c r="Z116" s="11" t="str">
        <f t="shared" si="51"/>
        <v>No</v>
      </c>
      <c r="AA116" s="11" t="str">
        <f t="shared" si="54"/>
        <v>No</v>
      </c>
      <c r="AB116" s="11">
        <f>IF(ISERROR(VLOOKUP(U116,'ITWR Dump'!$A$2:$Y$5000,24,0)),0,(VLOOKUP('ILC Report'!U116,'ITWR Dump'!$A$2:$Y$5000,24,0)))</f>
        <v>0</v>
      </c>
      <c r="AC116" s="11" t="str">
        <f t="shared" si="55"/>
        <v>No</v>
      </c>
      <c r="AD116" s="11" t="str">
        <f t="shared" si="56"/>
        <v/>
      </c>
      <c r="AE116" s="11">
        <f>IF(ISERROR(VLOOKUP(U116,'ITWR Dump'!$A$2:$Y$5000,13,0)),0,(VLOOKUP(U116,'ITWR Dump'!$A$2:$Y$5000,13,0)))</f>
        <v>0</v>
      </c>
      <c r="AF116" s="11">
        <f>IF(ISERROR(VLOOKUP(U116,'ITWR Dump'!$A$2:$Y$5000,11,0)),0,(VLOOKUP(U116,'ITWR Dump'!$A$2:$Y$5000,11,0)))</f>
        <v>0</v>
      </c>
      <c r="AG116" s="11">
        <f>IF(ISERROR(VLOOKUP(U116,'ITWR Dump'!$A$2:$Y$5000,2,0)),0,(VLOOKUP(U116,'ITWR Dump'!$A$2:$Y$5000,2,0)))</f>
        <v>0</v>
      </c>
      <c r="AH116" s="11">
        <f>IF(ISERROR(VLOOKUP(U116,'ITWR Dump'!$A$2:$Y$5000,14,0)),0,(VLOOKUP(U116,'ITWR Dump'!$A$2:$Y$5000,14,0)))</f>
        <v>0</v>
      </c>
      <c r="AI116" s="11" t="str">
        <f t="shared" si="57"/>
        <v>65-Bench Hours Offshore Subcon</v>
      </c>
      <c r="AJ116" s="11" t="str">
        <f t="shared" si="58"/>
        <v>Offshore Subcon</v>
      </c>
      <c r="AK116" s="11" t="str">
        <f>IF(ISERROR(VLOOKUP(A116,'Team Data'!$C$2:$U$213,17,0)),0,(VLOOKUP(A116,'Team Data'!$C$2:$U$213,17,0)))</f>
        <v>MF PI and CF</v>
      </c>
      <c r="AL116" s="11" t="str">
        <f t="shared" si="59"/>
        <v>2017-04-24</v>
      </c>
      <c r="AM116" s="11">
        <f>IF(ISERROR(VLOOKUP(U116,'ITWR Dump'!$A$2:$Y$5000,16,0)),0,(VLOOKUP(U116,'ITWR Dump'!$A$2:$Y$5000,16,0)))</f>
        <v>0</v>
      </c>
      <c r="AN116" s="11">
        <f>IF(ISERROR(VLOOKUP(U116,'ITWR Dump'!$A$2:$Y$5000,18,0)),0,(VLOOKUP(U116,'ITWR Dump'!$A$2:$Y$5000,18,0)))</f>
        <v>0</v>
      </c>
      <c r="AO116" s="11">
        <f>IF(ISERROR(VLOOKUP(U116,'ITWR Dump'!$A$2:$Y$5000,25,0)),0,(VLOOKUP('ILC Report'!U116,'ITWR Dump'!$A$2:$Y$5000,25,0)))</f>
        <v>0</v>
      </c>
      <c r="AP116" s="11">
        <f t="shared" si="60"/>
        <v>0</v>
      </c>
      <c r="AQ116" s="26">
        <f t="shared" si="61"/>
        <v>0</v>
      </c>
      <c r="AR116" s="26">
        <f t="shared" si="62"/>
        <v>0</v>
      </c>
      <c r="AS116" s="26">
        <f t="shared" si="63"/>
        <v>0</v>
      </c>
      <c r="AT116" s="26">
        <f t="shared" si="64"/>
        <v>0</v>
      </c>
      <c r="AU116" s="26">
        <f t="shared" si="65"/>
        <v>0</v>
      </c>
      <c r="AV116" s="26">
        <f t="shared" si="66"/>
        <v>0</v>
      </c>
      <c r="AW116" s="11" t="s">
        <v>653</v>
      </c>
      <c r="AX116" s="11" t="str">
        <f>VLOOKUP(L116,Group!$A$2:$B$1000,2,0)</f>
        <v>Maintenance</v>
      </c>
      <c r="AY116" s="11">
        <f>IF(ISERROR(VLOOKUP(U116,'ITWR Dump'!$A$2:$Y$5000,15,0)),0,(VLOOKUP('ILC Report'!U116,'ITWR Dump'!$A$2:$Y$5000,15,0)))</f>
        <v>0</v>
      </c>
      <c r="AZ116" s="11" t="str">
        <f t="shared" si="67"/>
        <v>No</v>
      </c>
      <c r="BA116" s="11" t="str">
        <f t="shared" si="68"/>
        <v>BKI</v>
      </c>
      <c r="BB116" s="11" t="str">
        <f t="shared" si="69"/>
        <v>BN</v>
      </c>
      <c r="BC116" s="11" t="str">
        <f t="shared" si="70"/>
        <v>No</v>
      </c>
    </row>
    <row r="117" spans="1:55" x14ac:dyDescent="0.3">
      <c r="A117" s="11" t="s">
        <v>660</v>
      </c>
      <c r="B117" s="11" t="s">
        <v>1802</v>
      </c>
      <c r="C117" s="11" t="s">
        <v>616</v>
      </c>
      <c r="D117" s="11" t="s">
        <v>1967</v>
      </c>
      <c r="E117" s="38" t="s">
        <v>2902</v>
      </c>
      <c r="F117" s="11">
        <v>2</v>
      </c>
      <c r="G117" s="40" t="s">
        <v>218</v>
      </c>
      <c r="H117" s="11" t="str">
        <f t="shared" si="52"/>
        <v>Regular</v>
      </c>
      <c r="I117" s="11" t="str">
        <f t="shared" si="44"/>
        <v>INDIA</v>
      </c>
      <c r="J117" s="11" t="str">
        <f>IF(ISERROR(VLOOKUP(C117,'WI Vs ASM'!$B$2:$E$1000,4,0)),0,(VLOOKUP(C117,'WI Vs ASM'!$B$2:$E$1000,4,0)))</f>
        <v>Offshore</v>
      </c>
      <c r="K117" s="11" t="str">
        <f>IF(ISERROR(VLOOKUP(C117,'WI Vs ASM'!$B$2:$F$1000,5,0)),0,(VLOOKUP(C117,'WI Vs ASM'!$B$2:$F$1000,5,0)))</f>
        <v>09-NonBillable</v>
      </c>
      <c r="L117" s="11" t="str">
        <f>IF(ISERROR(VLOOKUP(C117,'WI Vs ASM'!$B$2:$D$1000,3,0)),0,(VLOOKUP(C117,'WI Vs ASM'!$B$2:$D$1000,3,0)))</f>
        <v>54-Knowledge Transfer/Training Offshore</v>
      </c>
      <c r="M117" s="11" t="str">
        <f>IF(ISERROR(VLOOKUP(C117,'WI Vs ASM'!$B$2:$I$1000,8,0)),0,(VLOOKUP(C117,'WI Vs ASM'!$B$2:$I$1000,8,0)))</f>
        <v>Prakash Varadachari</v>
      </c>
      <c r="N117" s="11" t="str">
        <f>IF(ISERROR(VLOOKUP(C117,'WI Vs ASM'!$B$2:$G$1000,6,0)),0,(VLOOKUP(C117,'WI Vs ASM'!$B$2:$G$1000,6,0)))</f>
        <v>Treasury</v>
      </c>
      <c r="O117" s="11" t="str">
        <f>IF(ISERROR(VLOOKUP(C117,'WI Vs ASM'!$B$2:$H$1000,7,0)),0,(VLOOKUP(C117,'WI Vs ASM'!$B$2:$H$1000,7,0)))</f>
        <v>Central Functions</v>
      </c>
      <c r="P117" s="11" t="str">
        <f t="shared" si="45"/>
        <v>May-17</v>
      </c>
      <c r="Q117" s="11" t="str">
        <f t="shared" si="46"/>
        <v>Q2</v>
      </c>
      <c r="R117" s="11" t="str">
        <f>IF(ISERROR(VLOOKUP(C117,'WI Vs ASM'!$B$2:$J$1000,9,0)),0,(VLOOKUP(C117,'WI Vs ASM'!$B$2:$J$1000,9,0)))</f>
        <v>Jyothi Pai</v>
      </c>
      <c r="S117" s="11" t="str">
        <f>IF(ISERROR(VLOOKUP(C117,'WI Vs ASM'!$B$2:$K$1000,10,0)),0,(VLOOKUP(C117,'WI Vs ASM'!$B$2:$K$1000,10,0)))</f>
        <v>Linda J. Richardson</v>
      </c>
      <c r="T117" s="11" t="str">
        <f>IF(ISERROR(VLOOKUP(C117,'WI Vs ASM'!$B$2:$L$1000,11,0)),0,(VLOOKUP(C117,'WI Vs ASM'!$B$2:$L$1000,11,0)))</f>
        <v>Crystal Romano</v>
      </c>
      <c r="U117" s="11" t="e">
        <f t="shared" si="53"/>
        <v>#VALUE!</v>
      </c>
      <c r="V117" s="11" t="str">
        <f t="shared" si="47"/>
        <v>No</v>
      </c>
      <c r="W117" s="11" t="str">
        <f t="shared" si="48"/>
        <v>No</v>
      </c>
      <c r="X117" s="11" t="str">
        <f t="shared" si="49"/>
        <v>No</v>
      </c>
      <c r="Y117" s="11" t="str">
        <f t="shared" si="50"/>
        <v>No</v>
      </c>
      <c r="Z117" s="11" t="str">
        <f t="shared" si="51"/>
        <v>No</v>
      </c>
      <c r="AA117" s="11" t="str">
        <f t="shared" si="54"/>
        <v>No</v>
      </c>
      <c r="AB117" s="11">
        <f>IF(ISERROR(VLOOKUP(U117,'ITWR Dump'!$A$2:$Y$5000,24,0)),0,(VLOOKUP('ILC Report'!U117,'ITWR Dump'!$A$2:$Y$5000,24,0)))</f>
        <v>0</v>
      </c>
      <c r="AC117" s="11" t="str">
        <f t="shared" si="55"/>
        <v>No</v>
      </c>
      <c r="AD117" s="11" t="str">
        <f t="shared" si="56"/>
        <v/>
      </c>
      <c r="AE117" s="11">
        <f>IF(ISERROR(VLOOKUP(U117,'ITWR Dump'!$A$2:$Y$5000,13,0)),0,(VLOOKUP(U117,'ITWR Dump'!$A$2:$Y$5000,13,0)))</f>
        <v>0</v>
      </c>
      <c r="AF117" s="11">
        <f>IF(ISERROR(VLOOKUP(U117,'ITWR Dump'!$A$2:$Y$5000,11,0)),0,(VLOOKUP(U117,'ITWR Dump'!$A$2:$Y$5000,11,0)))</f>
        <v>0</v>
      </c>
      <c r="AG117" s="11">
        <f>IF(ISERROR(VLOOKUP(U117,'ITWR Dump'!$A$2:$Y$5000,2,0)),0,(VLOOKUP(U117,'ITWR Dump'!$A$2:$Y$5000,2,0)))</f>
        <v>0</v>
      </c>
      <c r="AH117" s="11">
        <f>IF(ISERROR(VLOOKUP(U117,'ITWR Dump'!$A$2:$Y$5000,14,0)),0,(VLOOKUP(U117,'ITWR Dump'!$A$2:$Y$5000,14,0)))</f>
        <v>0</v>
      </c>
      <c r="AI117" s="11" t="str">
        <f t="shared" si="57"/>
        <v>54-Knowledge Transfer/Training Offshore Subcon</v>
      </c>
      <c r="AJ117" s="11" t="str">
        <f t="shared" si="58"/>
        <v>Offshore Subcon</v>
      </c>
      <c r="AK117" s="11" t="str">
        <f>IF(ISERROR(VLOOKUP(A117,'Team Data'!$C$2:$U$213,17,0)),0,(VLOOKUP(A117,'Team Data'!$C$2:$U$213,17,0)))</f>
        <v>MF PI and CF</v>
      </c>
      <c r="AL117" s="11" t="str">
        <f t="shared" si="59"/>
        <v>2017-04-24</v>
      </c>
      <c r="AM117" s="11">
        <f>IF(ISERROR(VLOOKUP(U117,'ITWR Dump'!$A$2:$Y$5000,16,0)),0,(VLOOKUP(U117,'ITWR Dump'!$A$2:$Y$5000,16,0)))</f>
        <v>0</v>
      </c>
      <c r="AN117" s="11">
        <f>IF(ISERROR(VLOOKUP(U117,'ITWR Dump'!$A$2:$Y$5000,18,0)),0,(VLOOKUP(U117,'ITWR Dump'!$A$2:$Y$5000,18,0)))</f>
        <v>0</v>
      </c>
      <c r="AO117" s="11">
        <f>IF(ISERROR(VLOOKUP(U117,'ITWR Dump'!$A$2:$Y$5000,25,0)),0,(VLOOKUP('ILC Report'!U117,'ITWR Dump'!$A$2:$Y$5000,25,0)))</f>
        <v>0</v>
      </c>
      <c r="AP117" s="11">
        <f t="shared" si="60"/>
        <v>0</v>
      </c>
      <c r="AQ117" s="26">
        <f t="shared" si="61"/>
        <v>0</v>
      </c>
      <c r="AR117" s="26">
        <f t="shared" si="62"/>
        <v>0</v>
      </c>
      <c r="AS117" s="26">
        <f t="shared" si="63"/>
        <v>0</v>
      </c>
      <c r="AT117" s="26">
        <f t="shared" si="64"/>
        <v>0</v>
      </c>
      <c r="AU117" s="26">
        <f t="shared" si="65"/>
        <v>0</v>
      </c>
      <c r="AV117" s="26">
        <f t="shared" si="66"/>
        <v>0</v>
      </c>
      <c r="AW117" s="11" t="s">
        <v>653</v>
      </c>
      <c r="AX117" s="11" t="str">
        <f>VLOOKUP(L117,Group!$A$2:$B$1000,2,0)</f>
        <v>Maintenance</v>
      </c>
      <c r="AY117" s="11">
        <f>IF(ISERROR(VLOOKUP(U117,'ITWR Dump'!$A$2:$Y$5000,15,0)),0,(VLOOKUP('ILC Report'!U117,'ITWR Dump'!$A$2:$Y$5000,15,0)))</f>
        <v>0</v>
      </c>
      <c r="AZ117" s="11" t="str">
        <f t="shared" si="67"/>
        <v>No</v>
      </c>
      <c r="BA117" s="11" t="str">
        <f t="shared" si="68"/>
        <v>BKI</v>
      </c>
      <c r="BB117" s="11" t="str">
        <f t="shared" si="69"/>
        <v>KT</v>
      </c>
      <c r="BC117" s="11" t="str">
        <f t="shared" si="70"/>
        <v>No</v>
      </c>
    </row>
    <row r="118" spans="1:55" x14ac:dyDescent="0.3">
      <c r="A118" s="11" t="s">
        <v>660</v>
      </c>
      <c r="B118" s="11" t="s">
        <v>1802</v>
      </c>
      <c r="C118" s="11" t="s">
        <v>616</v>
      </c>
      <c r="D118" s="11" t="s">
        <v>1968</v>
      </c>
      <c r="E118" s="38" t="s">
        <v>2902</v>
      </c>
      <c r="F118" s="11">
        <v>2.5</v>
      </c>
      <c r="G118" s="40" t="s">
        <v>218</v>
      </c>
      <c r="H118" s="11" t="str">
        <f t="shared" si="52"/>
        <v>Regular</v>
      </c>
      <c r="I118" s="11" t="str">
        <f t="shared" si="44"/>
        <v>INDIA</v>
      </c>
      <c r="J118" s="11" t="str">
        <f>IF(ISERROR(VLOOKUP(C118,'WI Vs ASM'!$B$2:$E$1000,4,0)),0,(VLOOKUP(C118,'WI Vs ASM'!$B$2:$E$1000,4,0)))</f>
        <v>Offshore</v>
      </c>
      <c r="K118" s="11" t="str">
        <f>IF(ISERROR(VLOOKUP(C118,'WI Vs ASM'!$B$2:$F$1000,5,0)),0,(VLOOKUP(C118,'WI Vs ASM'!$B$2:$F$1000,5,0)))</f>
        <v>09-NonBillable</v>
      </c>
      <c r="L118" s="11" t="str">
        <f>IF(ISERROR(VLOOKUP(C118,'WI Vs ASM'!$B$2:$D$1000,3,0)),0,(VLOOKUP(C118,'WI Vs ASM'!$B$2:$D$1000,3,0)))</f>
        <v>54-Knowledge Transfer/Training Offshore</v>
      </c>
      <c r="M118" s="11" t="str">
        <f>IF(ISERROR(VLOOKUP(C118,'WI Vs ASM'!$B$2:$I$1000,8,0)),0,(VLOOKUP(C118,'WI Vs ASM'!$B$2:$I$1000,8,0)))</f>
        <v>Prakash Varadachari</v>
      </c>
      <c r="N118" s="11" t="str">
        <f>IF(ISERROR(VLOOKUP(C118,'WI Vs ASM'!$B$2:$G$1000,6,0)),0,(VLOOKUP(C118,'WI Vs ASM'!$B$2:$G$1000,6,0)))</f>
        <v>Treasury</v>
      </c>
      <c r="O118" s="11" t="str">
        <f>IF(ISERROR(VLOOKUP(C118,'WI Vs ASM'!$B$2:$H$1000,7,0)),0,(VLOOKUP(C118,'WI Vs ASM'!$B$2:$H$1000,7,0)))</f>
        <v>Central Functions</v>
      </c>
      <c r="P118" s="11" t="str">
        <f t="shared" si="45"/>
        <v>May-17</v>
      </c>
      <c r="Q118" s="11" t="str">
        <f t="shared" si="46"/>
        <v>Q2</v>
      </c>
      <c r="R118" s="11" t="str">
        <f>IF(ISERROR(VLOOKUP(C118,'WI Vs ASM'!$B$2:$J$1000,9,0)),0,(VLOOKUP(C118,'WI Vs ASM'!$B$2:$J$1000,9,0)))</f>
        <v>Jyothi Pai</v>
      </c>
      <c r="S118" s="11" t="str">
        <f>IF(ISERROR(VLOOKUP(C118,'WI Vs ASM'!$B$2:$K$1000,10,0)),0,(VLOOKUP(C118,'WI Vs ASM'!$B$2:$K$1000,10,0)))</f>
        <v>Linda J. Richardson</v>
      </c>
      <c r="T118" s="11" t="str">
        <f>IF(ISERROR(VLOOKUP(C118,'WI Vs ASM'!$B$2:$L$1000,11,0)),0,(VLOOKUP(C118,'WI Vs ASM'!$B$2:$L$1000,11,0)))</f>
        <v>Crystal Romano</v>
      </c>
      <c r="U118" s="11" t="e">
        <f t="shared" si="53"/>
        <v>#VALUE!</v>
      </c>
      <c r="V118" s="11" t="str">
        <f t="shared" si="47"/>
        <v>No</v>
      </c>
      <c r="W118" s="11" t="str">
        <f t="shared" si="48"/>
        <v>No</v>
      </c>
      <c r="X118" s="11" t="str">
        <f t="shared" si="49"/>
        <v>No</v>
      </c>
      <c r="Y118" s="11" t="str">
        <f t="shared" si="50"/>
        <v>No</v>
      </c>
      <c r="Z118" s="11" t="str">
        <f t="shared" si="51"/>
        <v>No</v>
      </c>
      <c r="AA118" s="11" t="str">
        <f t="shared" si="54"/>
        <v>No</v>
      </c>
      <c r="AB118" s="11">
        <f>IF(ISERROR(VLOOKUP(U118,'ITWR Dump'!$A$2:$Y$5000,24,0)),0,(VLOOKUP('ILC Report'!U118,'ITWR Dump'!$A$2:$Y$5000,24,0)))</f>
        <v>0</v>
      </c>
      <c r="AC118" s="11" t="str">
        <f t="shared" si="55"/>
        <v>No</v>
      </c>
      <c r="AD118" s="11" t="str">
        <f t="shared" si="56"/>
        <v/>
      </c>
      <c r="AE118" s="11">
        <f>IF(ISERROR(VLOOKUP(U118,'ITWR Dump'!$A$2:$Y$5000,13,0)),0,(VLOOKUP(U118,'ITWR Dump'!$A$2:$Y$5000,13,0)))</f>
        <v>0</v>
      </c>
      <c r="AF118" s="11">
        <f>IF(ISERROR(VLOOKUP(U118,'ITWR Dump'!$A$2:$Y$5000,11,0)),0,(VLOOKUP(U118,'ITWR Dump'!$A$2:$Y$5000,11,0)))</f>
        <v>0</v>
      </c>
      <c r="AG118" s="11">
        <f>IF(ISERROR(VLOOKUP(U118,'ITWR Dump'!$A$2:$Y$5000,2,0)),0,(VLOOKUP(U118,'ITWR Dump'!$A$2:$Y$5000,2,0)))</f>
        <v>0</v>
      </c>
      <c r="AH118" s="11">
        <f>IF(ISERROR(VLOOKUP(U118,'ITWR Dump'!$A$2:$Y$5000,14,0)),0,(VLOOKUP(U118,'ITWR Dump'!$A$2:$Y$5000,14,0)))</f>
        <v>0</v>
      </c>
      <c r="AI118" s="11" t="str">
        <f t="shared" si="57"/>
        <v>54-Knowledge Transfer/Training Offshore Subcon</v>
      </c>
      <c r="AJ118" s="11" t="str">
        <f t="shared" si="58"/>
        <v>Offshore Subcon</v>
      </c>
      <c r="AK118" s="11" t="str">
        <f>IF(ISERROR(VLOOKUP(A118,'Team Data'!$C$2:$U$213,17,0)),0,(VLOOKUP(A118,'Team Data'!$C$2:$U$213,17,0)))</f>
        <v>MF PI and CF</v>
      </c>
      <c r="AL118" s="11" t="str">
        <f t="shared" si="59"/>
        <v>2017-04-24</v>
      </c>
      <c r="AM118" s="11">
        <f>IF(ISERROR(VLOOKUP(U118,'ITWR Dump'!$A$2:$Y$5000,16,0)),0,(VLOOKUP(U118,'ITWR Dump'!$A$2:$Y$5000,16,0)))</f>
        <v>0</v>
      </c>
      <c r="AN118" s="11">
        <f>IF(ISERROR(VLOOKUP(U118,'ITWR Dump'!$A$2:$Y$5000,18,0)),0,(VLOOKUP(U118,'ITWR Dump'!$A$2:$Y$5000,18,0)))</f>
        <v>0</v>
      </c>
      <c r="AO118" s="11">
        <f>IF(ISERROR(VLOOKUP(U118,'ITWR Dump'!$A$2:$Y$5000,25,0)),0,(VLOOKUP('ILC Report'!U118,'ITWR Dump'!$A$2:$Y$5000,25,0)))</f>
        <v>0</v>
      </c>
      <c r="AP118" s="11">
        <f t="shared" si="60"/>
        <v>0</v>
      </c>
      <c r="AQ118" s="26">
        <f t="shared" si="61"/>
        <v>0</v>
      </c>
      <c r="AR118" s="26">
        <f t="shared" si="62"/>
        <v>0</v>
      </c>
      <c r="AS118" s="26">
        <f t="shared" si="63"/>
        <v>0</v>
      </c>
      <c r="AT118" s="26">
        <f t="shared" si="64"/>
        <v>0</v>
      </c>
      <c r="AU118" s="26">
        <f t="shared" si="65"/>
        <v>0</v>
      </c>
      <c r="AV118" s="26">
        <f t="shared" si="66"/>
        <v>0</v>
      </c>
      <c r="AW118" s="11" t="s">
        <v>653</v>
      </c>
      <c r="AX118" s="11" t="str">
        <f>VLOOKUP(L118,Group!$A$2:$B$1000,2,0)</f>
        <v>Maintenance</v>
      </c>
      <c r="AY118" s="11">
        <f>IF(ISERROR(VLOOKUP(U118,'ITWR Dump'!$A$2:$Y$5000,15,0)),0,(VLOOKUP('ILC Report'!U118,'ITWR Dump'!$A$2:$Y$5000,15,0)))</f>
        <v>0</v>
      </c>
      <c r="AZ118" s="11" t="str">
        <f t="shared" si="67"/>
        <v>No</v>
      </c>
      <c r="BA118" s="11" t="str">
        <f t="shared" si="68"/>
        <v>BKI</v>
      </c>
      <c r="BB118" s="11" t="str">
        <f t="shared" si="69"/>
        <v>KT</v>
      </c>
      <c r="BC118" s="11" t="str">
        <f t="shared" si="70"/>
        <v>No</v>
      </c>
    </row>
    <row r="119" spans="1:55" x14ac:dyDescent="0.3">
      <c r="A119" s="11" t="s">
        <v>660</v>
      </c>
      <c r="B119" s="11" t="s">
        <v>1802</v>
      </c>
      <c r="C119" s="11" t="s">
        <v>592</v>
      </c>
      <c r="D119" s="11" t="s">
        <v>1966</v>
      </c>
      <c r="E119" s="38" t="s">
        <v>2903</v>
      </c>
      <c r="F119" s="11">
        <v>35.5</v>
      </c>
      <c r="G119" s="40" t="s">
        <v>218</v>
      </c>
      <c r="H119" s="11" t="str">
        <f t="shared" si="52"/>
        <v>Regular</v>
      </c>
      <c r="I119" s="11" t="str">
        <f t="shared" si="44"/>
        <v>INDIA</v>
      </c>
      <c r="J119" s="11" t="str">
        <f>IF(ISERROR(VLOOKUP(C119,'WI Vs ASM'!$B$2:$E$1000,4,0)),0,(VLOOKUP(C119,'WI Vs ASM'!$B$2:$E$1000,4,0)))</f>
        <v>Offshore</v>
      </c>
      <c r="K119" s="11" t="str">
        <f>IF(ISERROR(VLOOKUP(C119,'WI Vs ASM'!$B$2:$F$1000,5,0)),0,(VLOOKUP(C119,'WI Vs ASM'!$B$2:$F$1000,5,0)))</f>
        <v>09-NonBillable</v>
      </c>
      <c r="L119" s="11" t="str">
        <f>IF(ISERROR(VLOOKUP(C119,'WI Vs ASM'!$B$2:$D$1000,3,0)),0,(VLOOKUP(C119,'WI Vs ASM'!$B$2:$D$1000,3,0)))</f>
        <v>65-Bench Hours Offshore</v>
      </c>
      <c r="M119" s="11" t="str">
        <f>IF(ISERROR(VLOOKUP(C119,'WI Vs ASM'!$B$2:$I$1000,8,0)),0,(VLOOKUP(C119,'WI Vs ASM'!$B$2:$I$1000,8,0)))</f>
        <v>Vinodh</v>
      </c>
      <c r="N119" s="11" t="str">
        <f>IF(ISERROR(VLOOKUP(C119,'WI Vs ASM'!$B$2:$G$1000,6,0)),0,(VLOOKUP(C119,'WI Vs ASM'!$B$2:$G$1000,6,0)))</f>
        <v>FFIC Account Team</v>
      </c>
      <c r="O119" s="11" t="str">
        <f>IF(ISERROR(VLOOKUP(C119,'WI Vs ASM'!$B$2:$H$1000,7,0)),0,(VLOOKUP(C119,'WI Vs ASM'!$B$2:$H$1000,7,0)))</f>
        <v>FFIC Account Team</v>
      </c>
      <c r="P119" s="11" t="str">
        <f t="shared" si="45"/>
        <v>May-17</v>
      </c>
      <c r="Q119" s="11" t="str">
        <f t="shared" si="46"/>
        <v>Q2</v>
      </c>
      <c r="R119" s="11" t="str">
        <f>IF(ISERROR(VLOOKUP(C119,'WI Vs ASM'!$B$2:$J$1000,9,0)),0,(VLOOKUP(C119,'WI Vs ASM'!$B$2:$J$1000,9,0)))</f>
        <v>Manash M Dutta</v>
      </c>
      <c r="S119" s="11">
        <f>IF(ISERROR(VLOOKUP(C119,'WI Vs ASM'!$B$2:$K$1000,10,0)),0,(VLOOKUP(C119,'WI Vs ASM'!$B$2:$K$1000,10,0)))</f>
        <v>0</v>
      </c>
      <c r="T119" s="11">
        <f>IF(ISERROR(VLOOKUP(C119,'WI Vs ASM'!$B$2:$L$1000,11,0)),0,(VLOOKUP(C119,'WI Vs ASM'!$B$2:$L$1000,11,0)))</f>
        <v>0</v>
      </c>
      <c r="U119" s="11" t="e">
        <f t="shared" si="53"/>
        <v>#VALUE!</v>
      </c>
      <c r="V119" s="11" t="str">
        <f t="shared" si="47"/>
        <v>No</v>
      </c>
      <c r="W119" s="11" t="str">
        <f t="shared" si="48"/>
        <v>No</v>
      </c>
      <c r="X119" s="11" t="str">
        <f t="shared" si="49"/>
        <v>No</v>
      </c>
      <c r="Y119" s="11" t="str">
        <f t="shared" si="50"/>
        <v>No</v>
      </c>
      <c r="Z119" s="11" t="str">
        <f t="shared" si="51"/>
        <v>No</v>
      </c>
      <c r="AA119" s="11" t="str">
        <f t="shared" si="54"/>
        <v>No</v>
      </c>
      <c r="AB119" s="11">
        <f>IF(ISERROR(VLOOKUP(U119,'ITWR Dump'!$A$2:$Y$5000,24,0)),0,(VLOOKUP('ILC Report'!U119,'ITWR Dump'!$A$2:$Y$5000,24,0)))</f>
        <v>0</v>
      </c>
      <c r="AC119" s="11" t="str">
        <f t="shared" si="55"/>
        <v>No</v>
      </c>
      <c r="AD119" s="11" t="str">
        <f t="shared" si="56"/>
        <v/>
      </c>
      <c r="AE119" s="11">
        <f>IF(ISERROR(VLOOKUP(U119,'ITWR Dump'!$A$2:$Y$5000,13,0)),0,(VLOOKUP(U119,'ITWR Dump'!$A$2:$Y$5000,13,0)))</f>
        <v>0</v>
      </c>
      <c r="AF119" s="11">
        <f>IF(ISERROR(VLOOKUP(U119,'ITWR Dump'!$A$2:$Y$5000,11,0)),0,(VLOOKUP(U119,'ITWR Dump'!$A$2:$Y$5000,11,0)))</f>
        <v>0</v>
      </c>
      <c r="AG119" s="11">
        <f>IF(ISERROR(VLOOKUP(U119,'ITWR Dump'!$A$2:$Y$5000,2,0)),0,(VLOOKUP(U119,'ITWR Dump'!$A$2:$Y$5000,2,0)))</f>
        <v>0</v>
      </c>
      <c r="AH119" s="11">
        <f>IF(ISERROR(VLOOKUP(U119,'ITWR Dump'!$A$2:$Y$5000,14,0)),0,(VLOOKUP(U119,'ITWR Dump'!$A$2:$Y$5000,14,0)))</f>
        <v>0</v>
      </c>
      <c r="AI119" s="11" t="str">
        <f t="shared" si="57"/>
        <v>65-Bench Hours Offshore Subcon</v>
      </c>
      <c r="AJ119" s="11" t="str">
        <f t="shared" si="58"/>
        <v>Offshore Subcon</v>
      </c>
      <c r="AK119" s="11" t="str">
        <f>IF(ISERROR(VLOOKUP(A119,'Team Data'!$C$2:$U$213,17,0)),0,(VLOOKUP(A119,'Team Data'!$C$2:$U$213,17,0)))</f>
        <v>MF PI and CF</v>
      </c>
      <c r="AL119" s="11" t="str">
        <f t="shared" si="59"/>
        <v>2017-04-24</v>
      </c>
      <c r="AM119" s="11">
        <f>IF(ISERROR(VLOOKUP(U119,'ITWR Dump'!$A$2:$Y$5000,16,0)),0,(VLOOKUP(U119,'ITWR Dump'!$A$2:$Y$5000,16,0)))</f>
        <v>0</v>
      </c>
      <c r="AN119" s="11">
        <f>IF(ISERROR(VLOOKUP(U119,'ITWR Dump'!$A$2:$Y$5000,18,0)),0,(VLOOKUP(U119,'ITWR Dump'!$A$2:$Y$5000,18,0)))</f>
        <v>0</v>
      </c>
      <c r="AO119" s="11">
        <f>IF(ISERROR(VLOOKUP(U119,'ITWR Dump'!$A$2:$Y$5000,25,0)),0,(VLOOKUP('ILC Report'!U119,'ITWR Dump'!$A$2:$Y$5000,25,0)))</f>
        <v>0</v>
      </c>
      <c r="AP119" s="11">
        <f t="shared" si="60"/>
        <v>0</v>
      </c>
      <c r="AQ119" s="26">
        <f t="shared" si="61"/>
        <v>0</v>
      </c>
      <c r="AR119" s="26">
        <f t="shared" si="62"/>
        <v>0</v>
      </c>
      <c r="AS119" s="26">
        <f t="shared" si="63"/>
        <v>0</v>
      </c>
      <c r="AT119" s="26">
        <f t="shared" si="64"/>
        <v>0</v>
      </c>
      <c r="AU119" s="26">
        <f t="shared" si="65"/>
        <v>0</v>
      </c>
      <c r="AV119" s="26">
        <f t="shared" si="66"/>
        <v>0</v>
      </c>
      <c r="AW119" s="11" t="s">
        <v>653</v>
      </c>
      <c r="AX119" s="11" t="str">
        <f>VLOOKUP(L119,Group!$A$2:$B$1000,2,0)</f>
        <v>Maintenance</v>
      </c>
      <c r="AY119" s="11">
        <f>IF(ISERROR(VLOOKUP(U119,'ITWR Dump'!$A$2:$Y$5000,15,0)),0,(VLOOKUP('ILC Report'!U119,'ITWR Dump'!$A$2:$Y$5000,15,0)))</f>
        <v>0</v>
      </c>
      <c r="AZ119" s="11" t="str">
        <f t="shared" si="67"/>
        <v>No</v>
      </c>
      <c r="BA119" s="11" t="str">
        <f t="shared" si="68"/>
        <v>BKI</v>
      </c>
      <c r="BB119" s="11" t="str">
        <f t="shared" si="69"/>
        <v>BN</v>
      </c>
      <c r="BC119" s="11" t="str">
        <f t="shared" si="70"/>
        <v>No</v>
      </c>
    </row>
    <row r="120" spans="1:55" x14ac:dyDescent="0.3">
      <c r="A120" s="11" t="s">
        <v>660</v>
      </c>
      <c r="B120" s="11" t="s">
        <v>1802</v>
      </c>
      <c r="C120" s="11" t="s">
        <v>616</v>
      </c>
      <c r="D120" s="11" t="s">
        <v>1967</v>
      </c>
      <c r="E120" s="38" t="s">
        <v>2903</v>
      </c>
      <c r="F120" s="11">
        <v>2</v>
      </c>
      <c r="G120" s="40" t="s">
        <v>218</v>
      </c>
      <c r="H120" s="11" t="str">
        <f t="shared" si="52"/>
        <v>Regular</v>
      </c>
      <c r="I120" s="11" t="str">
        <f t="shared" si="44"/>
        <v>INDIA</v>
      </c>
      <c r="J120" s="11" t="str">
        <f>IF(ISERROR(VLOOKUP(C120,'WI Vs ASM'!$B$2:$E$1000,4,0)),0,(VLOOKUP(C120,'WI Vs ASM'!$B$2:$E$1000,4,0)))</f>
        <v>Offshore</v>
      </c>
      <c r="K120" s="11" t="str">
        <f>IF(ISERROR(VLOOKUP(C120,'WI Vs ASM'!$B$2:$F$1000,5,0)),0,(VLOOKUP(C120,'WI Vs ASM'!$B$2:$F$1000,5,0)))</f>
        <v>09-NonBillable</v>
      </c>
      <c r="L120" s="11" t="str">
        <f>IF(ISERROR(VLOOKUP(C120,'WI Vs ASM'!$B$2:$D$1000,3,0)),0,(VLOOKUP(C120,'WI Vs ASM'!$B$2:$D$1000,3,0)))</f>
        <v>54-Knowledge Transfer/Training Offshore</v>
      </c>
      <c r="M120" s="11" t="str">
        <f>IF(ISERROR(VLOOKUP(C120,'WI Vs ASM'!$B$2:$I$1000,8,0)),0,(VLOOKUP(C120,'WI Vs ASM'!$B$2:$I$1000,8,0)))</f>
        <v>Prakash Varadachari</v>
      </c>
      <c r="N120" s="11" t="str">
        <f>IF(ISERROR(VLOOKUP(C120,'WI Vs ASM'!$B$2:$G$1000,6,0)),0,(VLOOKUP(C120,'WI Vs ASM'!$B$2:$G$1000,6,0)))</f>
        <v>Treasury</v>
      </c>
      <c r="O120" s="11" t="str">
        <f>IF(ISERROR(VLOOKUP(C120,'WI Vs ASM'!$B$2:$H$1000,7,0)),0,(VLOOKUP(C120,'WI Vs ASM'!$B$2:$H$1000,7,0)))</f>
        <v>Central Functions</v>
      </c>
      <c r="P120" s="11" t="str">
        <f t="shared" si="45"/>
        <v>May-17</v>
      </c>
      <c r="Q120" s="11" t="str">
        <f t="shared" si="46"/>
        <v>Q2</v>
      </c>
      <c r="R120" s="11" t="str">
        <f>IF(ISERROR(VLOOKUP(C120,'WI Vs ASM'!$B$2:$J$1000,9,0)),0,(VLOOKUP(C120,'WI Vs ASM'!$B$2:$J$1000,9,0)))</f>
        <v>Jyothi Pai</v>
      </c>
      <c r="S120" s="11" t="str">
        <f>IF(ISERROR(VLOOKUP(C120,'WI Vs ASM'!$B$2:$K$1000,10,0)),0,(VLOOKUP(C120,'WI Vs ASM'!$B$2:$K$1000,10,0)))</f>
        <v>Linda J. Richardson</v>
      </c>
      <c r="T120" s="11" t="str">
        <f>IF(ISERROR(VLOOKUP(C120,'WI Vs ASM'!$B$2:$L$1000,11,0)),0,(VLOOKUP(C120,'WI Vs ASM'!$B$2:$L$1000,11,0)))</f>
        <v>Crystal Romano</v>
      </c>
      <c r="U120" s="11" t="e">
        <f t="shared" si="53"/>
        <v>#VALUE!</v>
      </c>
      <c r="V120" s="11" t="str">
        <f t="shared" si="47"/>
        <v>No</v>
      </c>
      <c r="W120" s="11" t="str">
        <f t="shared" si="48"/>
        <v>No</v>
      </c>
      <c r="X120" s="11" t="str">
        <f t="shared" si="49"/>
        <v>No</v>
      </c>
      <c r="Y120" s="11" t="str">
        <f t="shared" si="50"/>
        <v>No</v>
      </c>
      <c r="Z120" s="11" t="str">
        <f t="shared" si="51"/>
        <v>No</v>
      </c>
      <c r="AA120" s="11" t="str">
        <f t="shared" si="54"/>
        <v>No</v>
      </c>
      <c r="AB120" s="11">
        <f>IF(ISERROR(VLOOKUP(U120,'ITWR Dump'!$A$2:$Y$5000,24,0)),0,(VLOOKUP('ILC Report'!U120,'ITWR Dump'!$A$2:$Y$5000,24,0)))</f>
        <v>0</v>
      </c>
      <c r="AC120" s="11" t="str">
        <f t="shared" si="55"/>
        <v>No</v>
      </c>
      <c r="AD120" s="11" t="str">
        <f t="shared" si="56"/>
        <v/>
      </c>
      <c r="AE120" s="11">
        <f>IF(ISERROR(VLOOKUP(U120,'ITWR Dump'!$A$2:$Y$5000,13,0)),0,(VLOOKUP(U120,'ITWR Dump'!$A$2:$Y$5000,13,0)))</f>
        <v>0</v>
      </c>
      <c r="AF120" s="11">
        <f>IF(ISERROR(VLOOKUP(U120,'ITWR Dump'!$A$2:$Y$5000,11,0)),0,(VLOOKUP(U120,'ITWR Dump'!$A$2:$Y$5000,11,0)))</f>
        <v>0</v>
      </c>
      <c r="AG120" s="11">
        <f>IF(ISERROR(VLOOKUP(U120,'ITWR Dump'!$A$2:$Y$5000,2,0)),0,(VLOOKUP(U120,'ITWR Dump'!$A$2:$Y$5000,2,0)))</f>
        <v>0</v>
      </c>
      <c r="AH120" s="11">
        <f>IF(ISERROR(VLOOKUP(U120,'ITWR Dump'!$A$2:$Y$5000,14,0)),0,(VLOOKUP(U120,'ITWR Dump'!$A$2:$Y$5000,14,0)))</f>
        <v>0</v>
      </c>
      <c r="AI120" s="11" t="str">
        <f t="shared" si="57"/>
        <v>54-Knowledge Transfer/Training Offshore Subcon</v>
      </c>
      <c r="AJ120" s="11" t="str">
        <f t="shared" si="58"/>
        <v>Offshore Subcon</v>
      </c>
      <c r="AK120" s="11" t="str">
        <f>IF(ISERROR(VLOOKUP(A120,'Team Data'!$C$2:$U$213,17,0)),0,(VLOOKUP(A120,'Team Data'!$C$2:$U$213,17,0)))</f>
        <v>MF PI and CF</v>
      </c>
      <c r="AL120" s="11" t="str">
        <f t="shared" si="59"/>
        <v>2017-04-24</v>
      </c>
      <c r="AM120" s="11">
        <f>IF(ISERROR(VLOOKUP(U120,'ITWR Dump'!$A$2:$Y$5000,16,0)),0,(VLOOKUP(U120,'ITWR Dump'!$A$2:$Y$5000,16,0)))</f>
        <v>0</v>
      </c>
      <c r="AN120" s="11">
        <f>IF(ISERROR(VLOOKUP(U120,'ITWR Dump'!$A$2:$Y$5000,18,0)),0,(VLOOKUP(U120,'ITWR Dump'!$A$2:$Y$5000,18,0)))</f>
        <v>0</v>
      </c>
      <c r="AO120" s="11">
        <f>IF(ISERROR(VLOOKUP(U120,'ITWR Dump'!$A$2:$Y$5000,25,0)),0,(VLOOKUP('ILC Report'!U120,'ITWR Dump'!$A$2:$Y$5000,25,0)))</f>
        <v>0</v>
      </c>
      <c r="AP120" s="11">
        <f t="shared" si="60"/>
        <v>0</v>
      </c>
      <c r="AQ120" s="26">
        <f t="shared" si="61"/>
        <v>0</v>
      </c>
      <c r="AR120" s="26">
        <f t="shared" si="62"/>
        <v>0</v>
      </c>
      <c r="AS120" s="26">
        <f t="shared" si="63"/>
        <v>0</v>
      </c>
      <c r="AT120" s="26">
        <f t="shared" si="64"/>
        <v>0</v>
      </c>
      <c r="AU120" s="26">
        <f t="shared" si="65"/>
        <v>0</v>
      </c>
      <c r="AV120" s="26">
        <f t="shared" si="66"/>
        <v>0</v>
      </c>
      <c r="AW120" s="11" t="s">
        <v>653</v>
      </c>
      <c r="AX120" s="11" t="str">
        <f>VLOOKUP(L120,Group!$A$2:$B$1000,2,0)</f>
        <v>Maintenance</v>
      </c>
      <c r="AY120" s="11">
        <f>IF(ISERROR(VLOOKUP(U120,'ITWR Dump'!$A$2:$Y$5000,15,0)),0,(VLOOKUP('ILC Report'!U120,'ITWR Dump'!$A$2:$Y$5000,15,0)))</f>
        <v>0</v>
      </c>
      <c r="AZ120" s="11" t="str">
        <f t="shared" si="67"/>
        <v>No</v>
      </c>
      <c r="BA120" s="11" t="str">
        <f t="shared" si="68"/>
        <v>BKI</v>
      </c>
      <c r="BB120" s="11" t="str">
        <f t="shared" si="69"/>
        <v>KT</v>
      </c>
      <c r="BC120" s="11" t="str">
        <f t="shared" si="70"/>
        <v>No</v>
      </c>
    </row>
    <row r="121" spans="1:55" x14ac:dyDescent="0.3">
      <c r="A121" s="11" t="s">
        <v>660</v>
      </c>
      <c r="B121" s="11" t="s">
        <v>1802</v>
      </c>
      <c r="C121" s="11" t="s">
        <v>616</v>
      </c>
      <c r="D121" s="11" t="s">
        <v>1968</v>
      </c>
      <c r="E121" s="38" t="s">
        <v>2903</v>
      </c>
      <c r="F121" s="11">
        <v>2.5</v>
      </c>
      <c r="G121" s="40" t="s">
        <v>218</v>
      </c>
      <c r="H121" s="11" t="str">
        <f t="shared" si="52"/>
        <v>Regular</v>
      </c>
      <c r="I121" s="11" t="str">
        <f t="shared" si="44"/>
        <v>INDIA</v>
      </c>
      <c r="J121" s="11" t="str">
        <f>IF(ISERROR(VLOOKUP(C121,'WI Vs ASM'!$B$2:$E$1000,4,0)),0,(VLOOKUP(C121,'WI Vs ASM'!$B$2:$E$1000,4,0)))</f>
        <v>Offshore</v>
      </c>
      <c r="K121" s="11" t="str">
        <f>IF(ISERROR(VLOOKUP(C121,'WI Vs ASM'!$B$2:$F$1000,5,0)),0,(VLOOKUP(C121,'WI Vs ASM'!$B$2:$F$1000,5,0)))</f>
        <v>09-NonBillable</v>
      </c>
      <c r="L121" s="11" t="str">
        <f>IF(ISERROR(VLOOKUP(C121,'WI Vs ASM'!$B$2:$D$1000,3,0)),0,(VLOOKUP(C121,'WI Vs ASM'!$B$2:$D$1000,3,0)))</f>
        <v>54-Knowledge Transfer/Training Offshore</v>
      </c>
      <c r="M121" s="11" t="str">
        <f>IF(ISERROR(VLOOKUP(C121,'WI Vs ASM'!$B$2:$I$1000,8,0)),0,(VLOOKUP(C121,'WI Vs ASM'!$B$2:$I$1000,8,0)))</f>
        <v>Prakash Varadachari</v>
      </c>
      <c r="N121" s="11" t="str">
        <f>IF(ISERROR(VLOOKUP(C121,'WI Vs ASM'!$B$2:$G$1000,6,0)),0,(VLOOKUP(C121,'WI Vs ASM'!$B$2:$G$1000,6,0)))</f>
        <v>Treasury</v>
      </c>
      <c r="O121" s="11" t="str">
        <f>IF(ISERROR(VLOOKUP(C121,'WI Vs ASM'!$B$2:$H$1000,7,0)),0,(VLOOKUP(C121,'WI Vs ASM'!$B$2:$H$1000,7,0)))</f>
        <v>Central Functions</v>
      </c>
      <c r="P121" s="11" t="str">
        <f t="shared" si="45"/>
        <v>May-17</v>
      </c>
      <c r="Q121" s="11" t="str">
        <f t="shared" si="46"/>
        <v>Q2</v>
      </c>
      <c r="R121" s="11" t="str">
        <f>IF(ISERROR(VLOOKUP(C121,'WI Vs ASM'!$B$2:$J$1000,9,0)),0,(VLOOKUP(C121,'WI Vs ASM'!$B$2:$J$1000,9,0)))</f>
        <v>Jyothi Pai</v>
      </c>
      <c r="S121" s="11" t="str">
        <f>IF(ISERROR(VLOOKUP(C121,'WI Vs ASM'!$B$2:$K$1000,10,0)),0,(VLOOKUP(C121,'WI Vs ASM'!$B$2:$K$1000,10,0)))</f>
        <v>Linda J. Richardson</v>
      </c>
      <c r="T121" s="11" t="str">
        <f>IF(ISERROR(VLOOKUP(C121,'WI Vs ASM'!$B$2:$L$1000,11,0)),0,(VLOOKUP(C121,'WI Vs ASM'!$B$2:$L$1000,11,0)))</f>
        <v>Crystal Romano</v>
      </c>
      <c r="U121" s="11" t="e">
        <f t="shared" si="53"/>
        <v>#VALUE!</v>
      </c>
      <c r="V121" s="11" t="str">
        <f t="shared" si="47"/>
        <v>No</v>
      </c>
      <c r="W121" s="11" t="str">
        <f t="shared" si="48"/>
        <v>No</v>
      </c>
      <c r="X121" s="11" t="str">
        <f t="shared" si="49"/>
        <v>No</v>
      </c>
      <c r="Y121" s="11" t="str">
        <f t="shared" si="50"/>
        <v>No</v>
      </c>
      <c r="Z121" s="11" t="str">
        <f t="shared" si="51"/>
        <v>No</v>
      </c>
      <c r="AA121" s="11" t="str">
        <f t="shared" si="54"/>
        <v>No</v>
      </c>
      <c r="AB121" s="11">
        <f>IF(ISERROR(VLOOKUP(U121,'ITWR Dump'!$A$2:$Y$5000,24,0)),0,(VLOOKUP('ILC Report'!U121,'ITWR Dump'!$A$2:$Y$5000,24,0)))</f>
        <v>0</v>
      </c>
      <c r="AC121" s="11" t="str">
        <f t="shared" si="55"/>
        <v>No</v>
      </c>
      <c r="AD121" s="11" t="str">
        <f t="shared" si="56"/>
        <v/>
      </c>
      <c r="AE121" s="11">
        <f>IF(ISERROR(VLOOKUP(U121,'ITWR Dump'!$A$2:$Y$5000,13,0)),0,(VLOOKUP(U121,'ITWR Dump'!$A$2:$Y$5000,13,0)))</f>
        <v>0</v>
      </c>
      <c r="AF121" s="11">
        <f>IF(ISERROR(VLOOKUP(U121,'ITWR Dump'!$A$2:$Y$5000,11,0)),0,(VLOOKUP(U121,'ITWR Dump'!$A$2:$Y$5000,11,0)))</f>
        <v>0</v>
      </c>
      <c r="AG121" s="11">
        <f>IF(ISERROR(VLOOKUP(U121,'ITWR Dump'!$A$2:$Y$5000,2,0)),0,(VLOOKUP(U121,'ITWR Dump'!$A$2:$Y$5000,2,0)))</f>
        <v>0</v>
      </c>
      <c r="AH121" s="11">
        <f>IF(ISERROR(VLOOKUP(U121,'ITWR Dump'!$A$2:$Y$5000,14,0)),0,(VLOOKUP(U121,'ITWR Dump'!$A$2:$Y$5000,14,0)))</f>
        <v>0</v>
      </c>
      <c r="AI121" s="11" t="str">
        <f t="shared" si="57"/>
        <v>54-Knowledge Transfer/Training Offshore Subcon</v>
      </c>
      <c r="AJ121" s="11" t="str">
        <f t="shared" si="58"/>
        <v>Offshore Subcon</v>
      </c>
      <c r="AK121" s="11" t="str">
        <f>IF(ISERROR(VLOOKUP(A121,'Team Data'!$C$2:$U$213,17,0)),0,(VLOOKUP(A121,'Team Data'!$C$2:$U$213,17,0)))</f>
        <v>MF PI and CF</v>
      </c>
      <c r="AL121" s="11" t="str">
        <f t="shared" si="59"/>
        <v>2017-04-24</v>
      </c>
      <c r="AM121" s="11">
        <f>IF(ISERROR(VLOOKUP(U121,'ITWR Dump'!$A$2:$Y$5000,16,0)),0,(VLOOKUP(U121,'ITWR Dump'!$A$2:$Y$5000,16,0)))</f>
        <v>0</v>
      </c>
      <c r="AN121" s="11">
        <f>IF(ISERROR(VLOOKUP(U121,'ITWR Dump'!$A$2:$Y$5000,18,0)),0,(VLOOKUP(U121,'ITWR Dump'!$A$2:$Y$5000,18,0)))</f>
        <v>0</v>
      </c>
      <c r="AO121" s="11">
        <f>IF(ISERROR(VLOOKUP(U121,'ITWR Dump'!$A$2:$Y$5000,25,0)),0,(VLOOKUP('ILC Report'!U121,'ITWR Dump'!$A$2:$Y$5000,25,0)))</f>
        <v>0</v>
      </c>
      <c r="AP121" s="11">
        <f t="shared" si="60"/>
        <v>0</v>
      </c>
      <c r="AQ121" s="26">
        <f t="shared" si="61"/>
        <v>0</v>
      </c>
      <c r="AR121" s="26">
        <f t="shared" si="62"/>
        <v>0</v>
      </c>
      <c r="AS121" s="26">
        <f t="shared" si="63"/>
        <v>0</v>
      </c>
      <c r="AT121" s="26">
        <f t="shared" si="64"/>
        <v>0</v>
      </c>
      <c r="AU121" s="26">
        <f t="shared" si="65"/>
        <v>0</v>
      </c>
      <c r="AV121" s="26">
        <f t="shared" si="66"/>
        <v>0</v>
      </c>
      <c r="AW121" s="11" t="s">
        <v>653</v>
      </c>
      <c r="AX121" s="11" t="str">
        <f>VLOOKUP(L121,Group!$A$2:$B$1000,2,0)</f>
        <v>Maintenance</v>
      </c>
      <c r="AY121" s="11">
        <f>IF(ISERROR(VLOOKUP(U121,'ITWR Dump'!$A$2:$Y$5000,15,0)),0,(VLOOKUP('ILC Report'!U121,'ITWR Dump'!$A$2:$Y$5000,15,0)))</f>
        <v>0</v>
      </c>
      <c r="AZ121" s="11" t="str">
        <f t="shared" si="67"/>
        <v>No</v>
      </c>
      <c r="BA121" s="11" t="str">
        <f t="shared" si="68"/>
        <v>BKI</v>
      </c>
      <c r="BB121" s="11" t="str">
        <f t="shared" si="69"/>
        <v>KT</v>
      </c>
      <c r="BC121" s="11" t="str">
        <f t="shared" si="70"/>
        <v>No</v>
      </c>
    </row>
    <row r="122" spans="1:55" x14ac:dyDescent="0.3">
      <c r="A122" s="11" t="s">
        <v>660</v>
      </c>
      <c r="B122" s="11" t="s">
        <v>1802</v>
      </c>
      <c r="C122" s="11" t="s">
        <v>592</v>
      </c>
      <c r="D122" s="11" t="s">
        <v>1966</v>
      </c>
      <c r="E122" s="38" t="s">
        <v>2904</v>
      </c>
      <c r="F122" s="11">
        <v>37</v>
      </c>
      <c r="G122" s="40" t="s">
        <v>218</v>
      </c>
      <c r="H122" s="11" t="str">
        <f t="shared" si="52"/>
        <v>Regular</v>
      </c>
      <c r="I122" s="11" t="str">
        <f t="shared" si="44"/>
        <v>INDIA</v>
      </c>
      <c r="J122" s="11" t="str">
        <f>IF(ISERROR(VLOOKUP(C122,'WI Vs ASM'!$B$2:$E$1000,4,0)),0,(VLOOKUP(C122,'WI Vs ASM'!$B$2:$E$1000,4,0)))</f>
        <v>Offshore</v>
      </c>
      <c r="K122" s="11" t="str">
        <f>IF(ISERROR(VLOOKUP(C122,'WI Vs ASM'!$B$2:$F$1000,5,0)),0,(VLOOKUP(C122,'WI Vs ASM'!$B$2:$F$1000,5,0)))</f>
        <v>09-NonBillable</v>
      </c>
      <c r="L122" s="11" t="str">
        <f>IF(ISERROR(VLOOKUP(C122,'WI Vs ASM'!$B$2:$D$1000,3,0)),0,(VLOOKUP(C122,'WI Vs ASM'!$B$2:$D$1000,3,0)))</f>
        <v>65-Bench Hours Offshore</v>
      </c>
      <c r="M122" s="11" t="str">
        <f>IF(ISERROR(VLOOKUP(C122,'WI Vs ASM'!$B$2:$I$1000,8,0)),0,(VLOOKUP(C122,'WI Vs ASM'!$B$2:$I$1000,8,0)))</f>
        <v>Vinodh</v>
      </c>
      <c r="N122" s="11" t="str">
        <f>IF(ISERROR(VLOOKUP(C122,'WI Vs ASM'!$B$2:$G$1000,6,0)),0,(VLOOKUP(C122,'WI Vs ASM'!$B$2:$G$1000,6,0)))</f>
        <v>FFIC Account Team</v>
      </c>
      <c r="O122" s="11" t="str">
        <f>IF(ISERROR(VLOOKUP(C122,'WI Vs ASM'!$B$2:$H$1000,7,0)),0,(VLOOKUP(C122,'WI Vs ASM'!$B$2:$H$1000,7,0)))</f>
        <v>FFIC Account Team</v>
      </c>
      <c r="P122" s="11" t="str">
        <f t="shared" si="45"/>
        <v>May-17</v>
      </c>
      <c r="Q122" s="11" t="str">
        <f t="shared" si="46"/>
        <v>Q2</v>
      </c>
      <c r="R122" s="11" t="str">
        <f>IF(ISERROR(VLOOKUP(C122,'WI Vs ASM'!$B$2:$J$1000,9,0)),0,(VLOOKUP(C122,'WI Vs ASM'!$B$2:$J$1000,9,0)))</f>
        <v>Manash M Dutta</v>
      </c>
      <c r="S122" s="11">
        <f>IF(ISERROR(VLOOKUP(C122,'WI Vs ASM'!$B$2:$K$1000,10,0)),0,(VLOOKUP(C122,'WI Vs ASM'!$B$2:$K$1000,10,0)))</f>
        <v>0</v>
      </c>
      <c r="T122" s="11">
        <f>IF(ISERROR(VLOOKUP(C122,'WI Vs ASM'!$B$2:$L$1000,11,0)),0,(VLOOKUP(C122,'WI Vs ASM'!$B$2:$L$1000,11,0)))</f>
        <v>0</v>
      </c>
      <c r="U122" s="11" t="e">
        <f t="shared" si="53"/>
        <v>#VALUE!</v>
      </c>
      <c r="V122" s="11" t="str">
        <f t="shared" si="47"/>
        <v>No</v>
      </c>
      <c r="W122" s="11" t="str">
        <f t="shared" si="48"/>
        <v>No</v>
      </c>
      <c r="X122" s="11" t="str">
        <f t="shared" si="49"/>
        <v>No</v>
      </c>
      <c r="Y122" s="11" t="str">
        <f t="shared" si="50"/>
        <v>No</v>
      </c>
      <c r="Z122" s="11" t="str">
        <f t="shared" si="51"/>
        <v>No</v>
      </c>
      <c r="AA122" s="11" t="str">
        <f t="shared" si="54"/>
        <v>No</v>
      </c>
      <c r="AB122" s="11">
        <f>IF(ISERROR(VLOOKUP(U122,'ITWR Dump'!$A$2:$Y$5000,24,0)),0,(VLOOKUP('ILC Report'!U122,'ITWR Dump'!$A$2:$Y$5000,24,0)))</f>
        <v>0</v>
      </c>
      <c r="AC122" s="11" t="str">
        <f t="shared" si="55"/>
        <v>No</v>
      </c>
      <c r="AD122" s="11" t="str">
        <f t="shared" si="56"/>
        <v/>
      </c>
      <c r="AE122" s="11">
        <f>IF(ISERROR(VLOOKUP(U122,'ITWR Dump'!$A$2:$Y$5000,13,0)),0,(VLOOKUP(U122,'ITWR Dump'!$A$2:$Y$5000,13,0)))</f>
        <v>0</v>
      </c>
      <c r="AF122" s="11">
        <f>IF(ISERROR(VLOOKUP(U122,'ITWR Dump'!$A$2:$Y$5000,11,0)),0,(VLOOKUP(U122,'ITWR Dump'!$A$2:$Y$5000,11,0)))</f>
        <v>0</v>
      </c>
      <c r="AG122" s="11">
        <f>IF(ISERROR(VLOOKUP(U122,'ITWR Dump'!$A$2:$Y$5000,2,0)),0,(VLOOKUP(U122,'ITWR Dump'!$A$2:$Y$5000,2,0)))</f>
        <v>0</v>
      </c>
      <c r="AH122" s="11">
        <f>IF(ISERROR(VLOOKUP(U122,'ITWR Dump'!$A$2:$Y$5000,14,0)),0,(VLOOKUP(U122,'ITWR Dump'!$A$2:$Y$5000,14,0)))</f>
        <v>0</v>
      </c>
      <c r="AI122" s="11" t="str">
        <f t="shared" si="57"/>
        <v>65-Bench Hours Offshore Subcon</v>
      </c>
      <c r="AJ122" s="11" t="str">
        <f t="shared" si="58"/>
        <v>Offshore Subcon</v>
      </c>
      <c r="AK122" s="11" t="str">
        <f>IF(ISERROR(VLOOKUP(A122,'Team Data'!$C$2:$U$213,17,0)),0,(VLOOKUP(A122,'Team Data'!$C$2:$U$213,17,0)))</f>
        <v>MF PI and CF</v>
      </c>
      <c r="AL122" s="11" t="str">
        <f t="shared" si="59"/>
        <v>2017-04-24</v>
      </c>
      <c r="AM122" s="11">
        <f>IF(ISERROR(VLOOKUP(U122,'ITWR Dump'!$A$2:$Y$5000,16,0)),0,(VLOOKUP(U122,'ITWR Dump'!$A$2:$Y$5000,16,0)))</f>
        <v>0</v>
      </c>
      <c r="AN122" s="11">
        <f>IF(ISERROR(VLOOKUP(U122,'ITWR Dump'!$A$2:$Y$5000,18,0)),0,(VLOOKUP(U122,'ITWR Dump'!$A$2:$Y$5000,18,0)))</f>
        <v>0</v>
      </c>
      <c r="AO122" s="11">
        <f>IF(ISERROR(VLOOKUP(U122,'ITWR Dump'!$A$2:$Y$5000,25,0)),0,(VLOOKUP('ILC Report'!U122,'ITWR Dump'!$A$2:$Y$5000,25,0)))</f>
        <v>0</v>
      </c>
      <c r="AP122" s="11">
        <f t="shared" si="60"/>
        <v>0</v>
      </c>
      <c r="AQ122" s="26">
        <f t="shared" si="61"/>
        <v>0</v>
      </c>
      <c r="AR122" s="26">
        <f t="shared" si="62"/>
        <v>0</v>
      </c>
      <c r="AS122" s="26">
        <f t="shared" si="63"/>
        <v>0</v>
      </c>
      <c r="AT122" s="26">
        <f t="shared" si="64"/>
        <v>0</v>
      </c>
      <c r="AU122" s="26">
        <f t="shared" si="65"/>
        <v>0</v>
      </c>
      <c r="AV122" s="26">
        <f t="shared" si="66"/>
        <v>0</v>
      </c>
      <c r="AW122" s="11" t="s">
        <v>653</v>
      </c>
      <c r="AX122" s="11" t="str">
        <f>VLOOKUP(L122,Group!$A$2:$B$1000,2,0)</f>
        <v>Maintenance</v>
      </c>
      <c r="AY122" s="11">
        <f>IF(ISERROR(VLOOKUP(U122,'ITWR Dump'!$A$2:$Y$5000,15,0)),0,(VLOOKUP('ILC Report'!U122,'ITWR Dump'!$A$2:$Y$5000,15,0)))</f>
        <v>0</v>
      </c>
      <c r="AZ122" s="11" t="str">
        <f t="shared" si="67"/>
        <v>No</v>
      </c>
      <c r="BA122" s="11" t="str">
        <f t="shared" si="68"/>
        <v>BKI</v>
      </c>
      <c r="BB122" s="11" t="str">
        <f t="shared" si="69"/>
        <v>BN</v>
      </c>
      <c r="BC122" s="11" t="str">
        <f t="shared" si="70"/>
        <v>No</v>
      </c>
    </row>
    <row r="123" spans="1:55" x14ac:dyDescent="0.3">
      <c r="A123" s="11" t="s">
        <v>660</v>
      </c>
      <c r="B123" s="11" t="s">
        <v>1802</v>
      </c>
      <c r="C123" s="11" t="s">
        <v>616</v>
      </c>
      <c r="D123" s="11" t="s">
        <v>1967</v>
      </c>
      <c r="E123" s="38" t="s">
        <v>2904</v>
      </c>
      <c r="F123" s="11">
        <v>3</v>
      </c>
      <c r="G123" s="40" t="s">
        <v>218</v>
      </c>
      <c r="H123" s="11" t="str">
        <f t="shared" si="52"/>
        <v>Regular</v>
      </c>
      <c r="I123" s="11" t="str">
        <f t="shared" si="44"/>
        <v>INDIA</v>
      </c>
      <c r="J123" s="11" t="str">
        <f>IF(ISERROR(VLOOKUP(C123,'WI Vs ASM'!$B$2:$E$1000,4,0)),0,(VLOOKUP(C123,'WI Vs ASM'!$B$2:$E$1000,4,0)))</f>
        <v>Offshore</v>
      </c>
      <c r="K123" s="11" t="str">
        <f>IF(ISERROR(VLOOKUP(C123,'WI Vs ASM'!$B$2:$F$1000,5,0)),0,(VLOOKUP(C123,'WI Vs ASM'!$B$2:$F$1000,5,0)))</f>
        <v>09-NonBillable</v>
      </c>
      <c r="L123" s="11" t="str">
        <f>IF(ISERROR(VLOOKUP(C123,'WI Vs ASM'!$B$2:$D$1000,3,0)),0,(VLOOKUP(C123,'WI Vs ASM'!$B$2:$D$1000,3,0)))</f>
        <v>54-Knowledge Transfer/Training Offshore</v>
      </c>
      <c r="M123" s="11" t="str">
        <f>IF(ISERROR(VLOOKUP(C123,'WI Vs ASM'!$B$2:$I$1000,8,0)),0,(VLOOKUP(C123,'WI Vs ASM'!$B$2:$I$1000,8,0)))</f>
        <v>Prakash Varadachari</v>
      </c>
      <c r="N123" s="11" t="str">
        <f>IF(ISERROR(VLOOKUP(C123,'WI Vs ASM'!$B$2:$G$1000,6,0)),0,(VLOOKUP(C123,'WI Vs ASM'!$B$2:$G$1000,6,0)))</f>
        <v>Treasury</v>
      </c>
      <c r="O123" s="11" t="str">
        <f>IF(ISERROR(VLOOKUP(C123,'WI Vs ASM'!$B$2:$H$1000,7,0)),0,(VLOOKUP(C123,'WI Vs ASM'!$B$2:$H$1000,7,0)))</f>
        <v>Central Functions</v>
      </c>
      <c r="P123" s="11" t="str">
        <f t="shared" si="45"/>
        <v>May-17</v>
      </c>
      <c r="Q123" s="11" t="str">
        <f t="shared" si="46"/>
        <v>Q2</v>
      </c>
      <c r="R123" s="11" t="str">
        <f>IF(ISERROR(VLOOKUP(C123,'WI Vs ASM'!$B$2:$J$1000,9,0)),0,(VLOOKUP(C123,'WI Vs ASM'!$B$2:$J$1000,9,0)))</f>
        <v>Jyothi Pai</v>
      </c>
      <c r="S123" s="11" t="str">
        <f>IF(ISERROR(VLOOKUP(C123,'WI Vs ASM'!$B$2:$K$1000,10,0)),0,(VLOOKUP(C123,'WI Vs ASM'!$B$2:$K$1000,10,0)))</f>
        <v>Linda J. Richardson</v>
      </c>
      <c r="T123" s="11" t="str">
        <f>IF(ISERROR(VLOOKUP(C123,'WI Vs ASM'!$B$2:$L$1000,11,0)),0,(VLOOKUP(C123,'WI Vs ASM'!$B$2:$L$1000,11,0)))</f>
        <v>Crystal Romano</v>
      </c>
      <c r="U123" s="11" t="e">
        <f t="shared" si="53"/>
        <v>#VALUE!</v>
      </c>
      <c r="V123" s="11" t="str">
        <f t="shared" si="47"/>
        <v>No</v>
      </c>
      <c r="W123" s="11" t="str">
        <f t="shared" si="48"/>
        <v>No</v>
      </c>
      <c r="X123" s="11" t="str">
        <f t="shared" si="49"/>
        <v>No</v>
      </c>
      <c r="Y123" s="11" t="str">
        <f t="shared" si="50"/>
        <v>No</v>
      </c>
      <c r="Z123" s="11" t="str">
        <f t="shared" si="51"/>
        <v>No</v>
      </c>
      <c r="AA123" s="11" t="str">
        <f t="shared" si="54"/>
        <v>No</v>
      </c>
      <c r="AB123" s="11">
        <f>IF(ISERROR(VLOOKUP(U123,'ITWR Dump'!$A$2:$Y$5000,24,0)),0,(VLOOKUP('ILC Report'!U123,'ITWR Dump'!$A$2:$Y$5000,24,0)))</f>
        <v>0</v>
      </c>
      <c r="AC123" s="11" t="str">
        <f t="shared" si="55"/>
        <v>No</v>
      </c>
      <c r="AD123" s="11" t="str">
        <f t="shared" si="56"/>
        <v/>
      </c>
      <c r="AE123" s="11">
        <f>IF(ISERROR(VLOOKUP(U123,'ITWR Dump'!$A$2:$Y$5000,13,0)),0,(VLOOKUP(U123,'ITWR Dump'!$A$2:$Y$5000,13,0)))</f>
        <v>0</v>
      </c>
      <c r="AF123" s="11">
        <f>IF(ISERROR(VLOOKUP(U123,'ITWR Dump'!$A$2:$Y$5000,11,0)),0,(VLOOKUP(U123,'ITWR Dump'!$A$2:$Y$5000,11,0)))</f>
        <v>0</v>
      </c>
      <c r="AG123" s="11">
        <f>IF(ISERROR(VLOOKUP(U123,'ITWR Dump'!$A$2:$Y$5000,2,0)),0,(VLOOKUP(U123,'ITWR Dump'!$A$2:$Y$5000,2,0)))</f>
        <v>0</v>
      </c>
      <c r="AH123" s="11">
        <f>IF(ISERROR(VLOOKUP(U123,'ITWR Dump'!$A$2:$Y$5000,14,0)),0,(VLOOKUP(U123,'ITWR Dump'!$A$2:$Y$5000,14,0)))</f>
        <v>0</v>
      </c>
      <c r="AI123" s="11" t="str">
        <f t="shared" si="57"/>
        <v>54-Knowledge Transfer/Training Offshore Subcon</v>
      </c>
      <c r="AJ123" s="11" t="str">
        <f t="shared" si="58"/>
        <v>Offshore Subcon</v>
      </c>
      <c r="AK123" s="11" t="str">
        <f>IF(ISERROR(VLOOKUP(A123,'Team Data'!$C$2:$U$213,17,0)),0,(VLOOKUP(A123,'Team Data'!$C$2:$U$213,17,0)))</f>
        <v>MF PI and CF</v>
      </c>
      <c r="AL123" s="11" t="str">
        <f t="shared" si="59"/>
        <v>2017-04-24</v>
      </c>
      <c r="AM123" s="11">
        <f>IF(ISERROR(VLOOKUP(U123,'ITWR Dump'!$A$2:$Y$5000,16,0)),0,(VLOOKUP(U123,'ITWR Dump'!$A$2:$Y$5000,16,0)))</f>
        <v>0</v>
      </c>
      <c r="AN123" s="11">
        <f>IF(ISERROR(VLOOKUP(U123,'ITWR Dump'!$A$2:$Y$5000,18,0)),0,(VLOOKUP(U123,'ITWR Dump'!$A$2:$Y$5000,18,0)))</f>
        <v>0</v>
      </c>
      <c r="AO123" s="11">
        <f>IF(ISERROR(VLOOKUP(U123,'ITWR Dump'!$A$2:$Y$5000,25,0)),0,(VLOOKUP('ILC Report'!U123,'ITWR Dump'!$A$2:$Y$5000,25,0)))</f>
        <v>0</v>
      </c>
      <c r="AP123" s="11">
        <f t="shared" si="60"/>
        <v>0</v>
      </c>
      <c r="AQ123" s="26">
        <f t="shared" si="61"/>
        <v>0</v>
      </c>
      <c r="AR123" s="26">
        <f t="shared" si="62"/>
        <v>0</v>
      </c>
      <c r="AS123" s="26">
        <f t="shared" si="63"/>
        <v>0</v>
      </c>
      <c r="AT123" s="26">
        <f t="shared" si="64"/>
        <v>0</v>
      </c>
      <c r="AU123" s="26">
        <f t="shared" si="65"/>
        <v>0</v>
      </c>
      <c r="AV123" s="26">
        <f t="shared" si="66"/>
        <v>0</v>
      </c>
      <c r="AW123" s="11" t="s">
        <v>653</v>
      </c>
      <c r="AX123" s="11" t="str">
        <f>VLOOKUP(L123,Group!$A$2:$B$1000,2,0)</f>
        <v>Maintenance</v>
      </c>
      <c r="AY123" s="11">
        <f>IF(ISERROR(VLOOKUP(U123,'ITWR Dump'!$A$2:$Y$5000,15,0)),0,(VLOOKUP('ILC Report'!U123,'ITWR Dump'!$A$2:$Y$5000,15,0)))</f>
        <v>0</v>
      </c>
      <c r="AZ123" s="11" t="str">
        <f t="shared" si="67"/>
        <v>No</v>
      </c>
      <c r="BA123" s="11" t="str">
        <f t="shared" si="68"/>
        <v>BKI</v>
      </c>
      <c r="BB123" s="11" t="str">
        <f t="shared" si="69"/>
        <v>KT</v>
      </c>
      <c r="BC123" s="11" t="str">
        <f t="shared" si="70"/>
        <v>No</v>
      </c>
    </row>
    <row r="124" spans="1:55" x14ac:dyDescent="0.3">
      <c r="A124" s="11" t="s">
        <v>1803</v>
      </c>
      <c r="B124" s="11" t="s">
        <v>1804</v>
      </c>
      <c r="C124" s="11" t="s">
        <v>564</v>
      </c>
      <c r="D124" s="11" t="s">
        <v>1969</v>
      </c>
      <c r="E124" s="38" t="s">
        <v>652</v>
      </c>
      <c r="F124" s="11">
        <v>14</v>
      </c>
      <c r="G124" s="40" t="s">
        <v>218</v>
      </c>
      <c r="H124" s="11" t="str">
        <f t="shared" si="52"/>
        <v>Regular</v>
      </c>
      <c r="I124" s="11" t="str">
        <f t="shared" si="44"/>
        <v>INDIA</v>
      </c>
      <c r="J124" s="11" t="str">
        <f>IF(ISERROR(VLOOKUP(C124,'WI Vs ASM'!$B$2:$E$1000,4,0)),0,(VLOOKUP(C124,'WI Vs ASM'!$B$2:$E$1000,4,0)))</f>
        <v>Offshore</v>
      </c>
      <c r="K124" s="11" t="str">
        <f>IF(ISERROR(VLOOKUP(C124,'WI Vs ASM'!$B$2:$F$1000,5,0)),0,(VLOOKUP(C124,'WI Vs ASM'!$B$2:$F$1000,5,0)))</f>
        <v>09-NonBillable</v>
      </c>
      <c r="L124" s="11" t="str">
        <f>IF(ISERROR(VLOOKUP(C124,'WI Vs ASM'!$B$2:$D$1000,3,0)),0,(VLOOKUP(C124,'WI Vs ASM'!$B$2:$D$1000,3,0)))</f>
        <v>54-Knowledge Transfer/Training Offshore</v>
      </c>
      <c r="M124" s="11" t="str">
        <f>IF(ISERROR(VLOOKUP(C124,'WI Vs ASM'!$B$2:$I$1000,8,0)),0,(VLOOKUP(C124,'WI Vs ASM'!$B$2:$I$1000,8,0)))</f>
        <v>Prakash Varadachari</v>
      </c>
      <c r="N124" s="11" t="str">
        <f>IF(ISERROR(VLOOKUP(C124,'WI Vs ASM'!$B$2:$G$1000,6,0)),0,(VLOOKUP(C124,'WI Vs ASM'!$B$2:$G$1000,6,0)))</f>
        <v>Claims</v>
      </c>
      <c r="O124" s="11" t="str">
        <f>IF(ISERROR(VLOOKUP(C124,'WI Vs ASM'!$B$2:$H$1000,7,0)),0,(VLOOKUP(C124,'WI Vs ASM'!$B$2:$H$1000,7,0)))</f>
        <v>Claims</v>
      </c>
      <c r="P124" s="11" t="str">
        <f t="shared" si="45"/>
        <v>Apr-17</v>
      </c>
      <c r="Q124" s="11" t="str">
        <f t="shared" si="46"/>
        <v>Q2</v>
      </c>
      <c r="R124" s="11" t="str">
        <f>IF(ISERROR(VLOOKUP(C124,'WI Vs ASM'!$B$2:$J$1000,9,0)),0,(VLOOKUP(C124,'WI Vs ASM'!$B$2:$J$1000,9,0)))</f>
        <v>Chandraprabha Palaniswamy</v>
      </c>
      <c r="S124" s="11" t="str">
        <f>IF(ISERROR(VLOOKUP(C124,'WI Vs ASM'!$B$2:$K$1000,10,0)),0,(VLOOKUP(C124,'WI Vs ASM'!$B$2:$K$1000,10,0)))</f>
        <v>Dana D. Smith</v>
      </c>
      <c r="T124" s="11" t="str">
        <f>IF(ISERROR(VLOOKUP(C124,'WI Vs ASM'!$B$2:$L$1000,11,0)),0,(VLOOKUP(C124,'WI Vs ASM'!$B$2:$L$1000,11,0)))</f>
        <v>Phillip Mclean</v>
      </c>
      <c r="U124" s="11" t="e">
        <f t="shared" si="53"/>
        <v>#VALUE!</v>
      </c>
      <c r="V124" s="11" t="str">
        <f t="shared" si="47"/>
        <v>No</v>
      </c>
      <c r="W124" s="11" t="str">
        <f t="shared" si="48"/>
        <v>No</v>
      </c>
      <c r="X124" s="11" t="str">
        <f t="shared" si="49"/>
        <v>No</v>
      </c>
      <c r="Y124" s="11" t="str">
        <f t="shared" si="50"/>
        <v>No</v>
      </c>
      <c r="Z124" s="11" t="str">
        <f t="shared" si="51"/>
        <v>No</v>
      </c>
      <c r="AA124" s="11" t="str">
        <f t="shared" si="54"/>
        <v>No</v>
      </c>
      <c r="AB124" s="11">
        <f>IF(ISERROR(VLOOKUP(U124,'ITWR Dump'!$A$2:$Y$5000,24,0)),0,(VLOOKUP('ILC Report'!U124,'ITWR Dump'!$A$2:$Y$5000,24,0)))</f>
        <v>0</v>
      </c>
      <c r="AC124" s="11" t="str">
        <f t="shared" si="55"/>
        <v>No</v>
      </c>
      <c r="AD124" s="11" t="str">
        <f t="shared" si="56"/>
        <v/>
      </c>
      <c r="AE124" s="11">
        <f>IF(ISERROR(VLOOKUP(U124,'ITWR Dump'!$A$2:$Y$5000,13,0)),0,(VLOOKUP(U124,'ITWR Dump'!$A$2:$Y$5000,13,0)))</f>
        <v>0</v>
      </c>
      <c r="AF124" s="11">
        <f>IF(ISERROR(VLOOKUP(U124,'ITWR Dump'!$A$2:$Y$5000,11,0)),0,(VLOOKUP(U124,'ITWR Dump'!$A$2:$Y$5000,11,0)))</f>
        <v>0</v>
      </c>
      <c r="AG124" s="11">
        <f>IF(ISERROR(VLOOKUP(U124,'ITWR Dump'!$A$2:$Y$5000,2,0)),0,(VLOOKUP(U124,'ITWR Dump'!$A$2:$Y$5000,2,0)))</f>
        <v>0</v>
      </c>
      <c r="AH124" s="11">
        <f>IF(ISERROR(VLOOKUP(U124,'ITWR Dump'!$A$2:$Y$5000,14,0)),0,(VLOOKUP(U124,'ITWR Dump'!$A$2:$Y$5000,14,0)))</f>
        <v>0</v>
      </c>
      <c r="AI124" s="11" t="str">
        <f t="shared" si="57"/>
        <v>54-Knowledge Transfer/Training Offshore Subcon</v>
      </c>
      <c r="AJ124" s="11" t="str">
        <f t="shared" si="58"/>
        <v>Offshore Subcon</v>
      </c>
      <c r="AK124" s="11">
        <f>IF(ISERROR(VLOOKUP(A124,'Team Data'!$C$2:$U$213,17,0)),0,(VLOOKUP(A124,'Team Data'!$C$2:$U$213,17,0)))</f>
        <v>0</v>
      </c>
      <c r="AL124" s="11" t="str">
        <f t="shared" si="59"/>
        <v>2017-04-24</v>
      </c>
      <c r="AM124" s="11">
        <f>IF(ISERROR(VLOOKUP(U124,'ITWR Dump'!$A$2:$Y$5000,16,0)),0,(VLOOKUP(U124,'ITWR Dump'!$A$2:$Y$5000,16,0)))</f>
        <v>0</v>
      </c>
      <c r="AN124" s="11">
        <f>IF(ISERROR(VLOOKUP(U124,'ITWR Dump'!$A$2:$Y$5000,18,0)),0,(VLOOKUP(U124,'ITWR Dump'!$A$2:$Y$5000,18,0)))</f>
        <v>0</v>
      </c>
      <c r="AO124" s="11">
        <f>IF(ISERROR(VLOOKUP(U124,'ITWR Dump'!$A$2:$Y$5000,25,0)),0,(VLOOKUP('ILC Report'!U124,'ITWR Dump'!$A$2:$Y$5000,25,0)))</f>
        <v>0</v>
      </c>
      <c r="AP124" s="11">
        <f t="shared" si="60"/>
        <v>0</v>
      </c>
      <c r="AQ124" s="26">
        <f t="shared" si="61"/>
        <v>0</v>
      </c>
      <c r="AR124" s="26">
        <f t="shared" si="62"/>
        <v>0</v>
      </c>
      <c r="AS124" s="26">
        <f t="shared" si="63"/>
        <v>0</v>
      </c>
      <c r="AT124" s="26">
        <f t="shared" si="64"/>
        <v>0</v>
      </c>
      <c r="AU124" s="26">
        <f t="shared" si="65"/>
        <v>0</v>
      </c>
      <c r="AV124" s="26">
        <f t="shared" si="66"/>
        <v>0</v>
      </c>
      <c r="AW124" s="11" t="s">
        <v>653</v>
      </c>
      <c r="AX124" s="11" t="str">
        <f>VLOOKUP(L124,Group!$A$2:$B$1000,2,0)</f>
        <v>Maintenance</v>
      </c>
      <c r="AY124" s="11">
        <f>IF(ISERROR(VLOOKUP(U124,'ITWR Dump'!$A$2:$Y$5000,15,0)),0,(VLOOKUP('ILC Report'!U124,'ITWR Dump'!$A$2:$Y$5000,15,0)))</f>
        <v>0</v>
      </c>
      <c r="AZ124" s="11" t="str">
        <f t="shared" si="67"/>
        <v>No</v>
      </c>
      <c r="BA124" s="11" t="str">
        <f t="shared" si="68"/>
        <v>BKI</v>
      </c>
      <c r="BB124" s="11" t="str">
        <f t="shared" si="69"/>
        <v>KT</v>
      </c>
      <c r="BC124" s="11" t="str">
        <f t="shared" si="70"/>
        <v>No</v>
      </c>
    </row>
    <row r="125" spans="1:55" x14ac:dyDescent="0.3">
      <c r="A125" s="11" t="s">
        <v>1803</v>
      </c>
      <c r="B125" s="11" t="s">
        <v>1804</v>
      </c>
      <c r="C125" s="11" t="s">
        <v>566</v>
      </c>
      <c r="D125" s="11" t="s">
        <v>1970</v>
      </c>
      <c r="E125" s="38" t="s">
        <v>652</v>
      </c>
      <c r="F125" s="11">
        <v>21</v>
      </c>
      <c r="G125" s="40" t="s">
        <v>218</v>
      </c>
      <c r="H125" s="11" t="str">
        <f t="shared" si="52"/>
        <v>Regular</v>
      </c>
      <c r="I125" s="11" t="str">
        <f t="shared" si="44"/>
        <v>INDIA</v>
      </c>
      <c r="J125" s="11" t="str">
        <f>IF(ISERROR(VLOOKUP(C125,'WI Vs ASM'!$B$2:$E$1000,4,0)),0,(VLOOKUP(C125,'WI Vs ASM'!$B$2:$E$1000,4,0)))</f>
        <v>Offshore</v>
      </c>
      <c r="K125" s="11" t="str">
        <f>IF(ISERROR(VLOOKUP(C125,'WI Vs ASM'!$B$2:$F$1000,5,0)),0,(VLOOKUP(C125,'WI Vs ASM'!$B$2:$F$1000,5,0)))</f>
        <v>01-Fixed Price</v>
      </c>
      <c r="L125" s="11" t="str">
        <f>IF(ISERROR(VLOOKUP(C125,'WI Vs ASM'!$B$2:$D$1000,3,0)),0,(VLOOKUP(C125,'WI Vs ASM'!$B$2:$D$1000,3,0)))</f>
        <v>01-Maintenance Offshore</v>
      </c>
      <c r="M125" s="11" t="str">
        <f>IF(ISERROR(VLOOKUP(C125,'WI Vs ASM'!$B$2:$I$1000,8,0)),0,(VLOOKUP(C125,'WI Vs ASM'!$B$2:$I$1000,8,0)))</f>
        <v>Rahul Soman</v>
      </c>
      <c r="N125" s="11" t="str">
        <f>IF(ISERROR(VLOOKUP(C125,'WI Vs ASM'!$B$2:$G$1000,6,0)),0,(VLOOKUP(C125,'WI Vs ASM'!$B$2:$G$1000,6,0)))</f>
        <v>Claims</v>
      </c>
      <c r="O125" s="11" t="str">
        <f>IF(ISERROR(VLOOKUP(C125,'WI Vs ASM'!$B$2:$H$1000,7,0)),0,(VLOOKUP(C125,'WI Vs ASM'!$B$2:$H$1000,7,0)))</f>
        <v>Claims</v>
      </c>
      <c r="P125" s="11" t="str">
        <f t="shared" si="45"/>
        <v>Apr-17</v>
      </c>
      <c r="Q125" s="11" t="str">
        <f t="shared" si="46"/>
        <v>Q2</v>
      </c>
      <c r="R125" s="11" t="str">
        <f>IF(ISERROR(VLOOKUP(C125,'WI Vs ASM'!$B$2:$J$1000,9,0)),0,(VLOOKUP(C125,'WI Vs ASM'!$B$2:$J$1000,9,0)))</f>
        <v>Jyothi Pai</v>
      </c>
      <c r="S125" s="11" t="str">
        <f>IF(ISERROR(VLOOKUP(C125,'WI Vs ASM'!$B$2:$K$1000,10,0)),0,(VLOOKUP(C125,'WI Vs ASM'!$B$2:$K$1000,10,0)))</f>
        <v>Dana D. Smith</v>
      </c>
      <c r="T125" s="11" t="str">
        <f>IF(ISERROR(VLOOKUP(C125,'WI Vs ASM'!$B$2:$L$1000,11,0)),0,(VLOOKUP(C125,'WI Vs ASM'!$B$2:$L$1000,11,0)))</f>
        <v>Phillip Mclean</v>
      </c>
      <c r="U125" s="11" t="e">
        <f t="shared" si="53"/>
        <v>#VALUE!</v>
      </c>
      <c r="V125" s="11" t="str">
        <f t="shared" si="47"/>
        <v>Yes</v>
      </c>
      <c r="W125" s="11" t="str">
        <f t="shared" si="48"/>
        <v>No</v>
      </c>
      <c r="X125" s="11" t="str">
        <f t="shared" si="49"/>
        <v>No</v>
      </c>
      <c r="Y125" s="11" t="str">
        <f t="shared" si="50"/>
        <v>No</v>
      </c>
      <c r="Z125" s="11" t="str">
        <f t="shared" si="51"/>
        <v>No</v>
      </c>
      <c r="AA125" s="11" t="str">
        <f t="shared" si="54"/>
        <v>No</v>
      </c>
      <c r="AB125" s="11">
        <f>IF(ISERROR(VLOOKUP(U125,'ITWR Dump'!$A$2:$Y$5000,24,0)),0,(VLOOKUP('ILC Report'!U125,'ITWR Dump'!$A$2:$Y$5000,24,0)))</f>
        <v>0</v>
      </c>
      <c r="AC125" s="11" t="str">
        <f t="shared" si="55"/>
        <v>No</v>
      </c>
      <c r="AD125" s="11" t="str">
        <f t="shared" si="56"/>
        <v/>
      </c>
      <c r="AE125" s="11">
        <f>IF(ISERROR(VLOOKUP(U125,'ITWR Dump'!$A$2:$Y$5000,13,0)),0,(VLOOKUP(U125,'ITWR Dump'!$A$2:$Y$5000,13,0)))</f>
        <v>0</v>
      </c>
      <c r="AF125" s="11">
        <f>IF(ISERROR(VLOOKUP(U125,'ITWR Dump'!$A$2:$Y$5000,11,0)),0,(VLOOKUP(U125,'ITWR Dump'!$A$2:$Y$5000,11,0)))</f>
        <v>0</v>
      </c>
      <c r="AG125" s="11">
        <f>IF(ISERROR(VLOOKUP(U125,'ITWR Dump'!$A$2:$Y$5000,2,0)),0,(VLOOKUP(U125,'ITWR Dump'!$A$2:$Y$5000,2,0)))</f>
        <v>0</v>
      </c>
      <c r="AH125" s="11">
        <f>IF(ISERROR(VLOOKUP(U125,'ITWR Dump'!$A$2:$Y$5000,14,0)),0,(VLOOKUP(U125,'ITWR Dump'!$A$2:$Y$5000,14,0)))</f>
        <v>0</v>
      </c>
      <c r="AI125" s="11" t="str">
        <f t="shared" si="57"/>
        <v>01-Maintenance Offshore Subcon</v>
      </c>
      <c r="AJ125" s="11" t="str">
        <f t="shared" si="58"/>
        <v>Offshore Subcon</v>
      </c>
      <c r="AK125" s="11">
        <f>IF(ISERROR(VLOOKUP(A125,'Team Data'!$C$2:$U$213,17,0)),0,(VLOOKUP(A125,'Team Data'!$C$2:$U$213,17,0)))</f>
        <v>0</v>
      </c>
      <c r="AL125" s="11" t="str">
        <f t="shared" si="59"/>
        <v>2017-04-24</v>
      </c>
      <c r="AM125" s="11">
        <f>IF(ISERROR(VLOOKUP(U125,'ITWR Dump'!$A$2:$Y$5000,16,0)),0,(VLOOKUP(U125,'ITWR Dump'!$A$2:$Y$5000,16,0)))</f>
        <v>0</v>
      </c>
      <c r="AN125" s="11">
        <f>IF(ISERROR(VLOOKUP(U125,'ITWR Dump'!$A$2:$Y$5000,18,0)),0,(VLOOKUP(U125,'ITWR Dump'!$A$2:$Y$5000,18,0)))</f>
        <v>0</v>
      </c>
      <c r="AO125" s="11">
        <f>IF(ISERROR(VLOOKUP(U125,'ITWR Dump'!$A$2:$Y$5000,25,0)),0,(VLOOKUP('ILC Report'!U125,'ITWR Dump'!$A$2:$Y$5000,25,0)))</f>
        <v>0</v>
      </c>
      <c r="AP125" s="11">
        <f t="shared" si="60"/>
        <v>1</v>
      </c>
      <c r="AQ125" s="26">
        <f t="shared" si="61"/>
        <v>0</v>
      </c>
      <c r="AR125" s="26">
        <f t="shared" si="62"/>
        <v>0</v>
      </c>
      <c r="AS125" s="26">
        <f t="shared" si="63"/>
        <v>0</v>
      </c>
      <c r="AT125" s="26">
        <f t="shared" si="64"/>
        <v>0</v>
      </c>
      <c r="AU125" s="26">
        <f t="shared" si="65"/>
        <v>0</v>
      </c>
      <c r="AV125" s="26">
        <f t="shared" si="66"/>
        <v>0</v>
      </c>
      <c r="AW125" s="11" t="s">
        <v>653</v>
      </c>
      <c r="AX125" s="11" t="str">
        <f>VLOOKUP(L125,Group!$A$2:$B$1000,2,0)</f>
        <v>Maintenance</v>
      </c>
      <c r="AY125" s="11">
        <f>IF(ISERROR(VLOOKUP(U125,'ITWR Dump'!$A$2:$Y$5000,15,0)),0,(VLOOKUP('ILC Report'!U125,'ITWR Dump'!$A$2:$Y$5000,15,0)))</f>
        <v>0</v>
      </c>
      <c r="AZ125" s="11" t="str">
        <f t="shared" si="67"/>
        <v>Yes</v>
      </c>
      <c r="BA125" s="11" t="str">
        <f t="shared" si="68"/>
        <v>BKI</v>
      </c>
      <c r="BB125" s="11" t="str">
        <f t="shared" si="69"/>
        <v>MN</v>
      </c>
      <c r="BC125" s="11" t="str">
        <f t="shared" si="70"/>
        <v>No</v>
      </c>
    </row>
    <row r="126" spans="1:55" x14ac:dyDescent="0.3">
      <c r="A126" s="11" t="s">
        <v>1803</v>
      </c>
      <c r="B126" s="11" t="s">
        <v>1804</v>
      </c>
      <c r="C126" s="11" t="s">
        <v>566</v>
      </c>
      <c r="D126" s="11" t="s">
        <v>1971</v>
      </c>
      <c r="E126" s="38" t="s">
        <v>652</v>
      </c>
      <c r="F126" s="11">
        <v>10</v>
      </c>
      <c r="G126" s="40" t="s">
        <v>218</v>
      </c>
      <c r="H126" s="11" t="str">
        <f t="shared" si="52"/>
        <v>Regular</v>
      </c>
      <c r="I126" s="11" t="str">
        <f t="shared" si="44"/>
        <v>INDIA</v>
      </c>
      <c r="J126" s="11" t="str">
        <f>IF(ISERROR(VLOOKUP(C126,'WI Vs ASM'!$B$2:$E$1000,4,0)),0,(VLOOKUP(C126,'WI Vs ASM'!$B$2:$E$1000,4,0)))</f>
        <v>Offshore</v>
      </c>
      <c r="K126" s="11" t="str">
        <f>IF(ISERROR(VLOOKUP(C126,'WI Vs ASM'!$B$2:$F$1000,5,0)),0,(VLOOKUP(C126,'WI Vs ASM'!$B$2:$F$1000,5,0)))</f>
        <v>01-Fixed Price</v>
      </c>
      <c r="L126" s="11" t="str">
        <f>IF(ISERROR(VLOOKUP(C126,'WI Vs ASM'!$B$2:$D$1000,3,0)),0,(VLOOKUP(C126,'WI Vs ASM'!$B$2:$D$1000,3,0)))</f>
        <v>01-Maintenance Offshore</v>
      </c>
      <c r="M126" s="11" t="str">
        <f>IF(ISERROR(VLOOKUP(C126,'WI Vs ASM'!$B$2:$I$1000,8,0)),0,(VLOOKUP(C126,'WI Vs ASM'!$B$2:$I$1000,8,0)))</f>
        <v>Rahul Soman</v>
      </c>
      <c r="N126" s="11" t="str">
        <f>IF(ISERROR(VLOOKUP(C126,'WI Vs ASM'!$B$2:$G$1000,6,0)),0,(VLOOKUP(C126,'WI Vs ASM'!$B$2:$G$1000,6,0)))</f>
        <v>Claims</v>
      </c>
      <c r="O126" s="11" t="str">
        <f>IF(ISERROR(VLOOKUP(C126,'WI Vs ASM'!$B$2:$H$1000,7,0)),0,(VLOOKUP(C126,'WI Vs ASM'!$B$2:$H$1000,7,0)))</f>
        <v>Claims</v>
      </c>
      <c r="P126" s="11" t="str">
        <f t="shared" si="45"/>
        <v>Apr-17</v>
      </c>
      <c r="Q126" s="11" t="str">
        <f t="shared" si="46"/>
        <v>Q2</v>
      </c>
      <c r="R126" s="11" t="str">
        <f>IF(ISERROR(VLOOKUP(C126,'WI Vs ASM'!$B$2:$J$1000,9,0)),0,(VLOOKUP(C126,'WI Vs ASM'!$B$2:$J$1000,9,0)))</f>
        <v>Jyothi Pai</v>
      </c>
      <c r="S126" s="11" t="str">
        <f>IF(ISERROR(VLOOKUP(C126,'WI Vs ASM'!$B$2:$K$1000,10,0)),0,(VLOOKUP(C126,'WI Vs ASM'!$B$2:$K$1000,10,0)))</f>
        <v>Dana D. Smith</v>
      </c>
      <c r="T126" s="11" t="str">
        <f>IF(ISERROR(VLOOKUP(C126,'WI Vs ASM'!$B$2:$L$1000,11,0)),0,(VLOOKUP(C126,'WI Vs ASM'!$B$2:$L$1000,11,0)))</f>
        <v>Phillip Mclean</v>
      </c>
      <c r="U126" s="11" t="str">
        <f t="shared" si="53"/>
        <v>WR736001</v>
      </c>
      <c r="V126" s="11" t="str">
        <f t="shared" si="47"/>
        <v>No</v>
      </c>
      <c r="W126" s="11" t="str">
        <f t="shared" si="48"/>
        <v>Yes</v>
      </c>
      <c r="X126" s="11" t="str">
        <f t="shared" si="49"/>
        <v>No</v>
      </c>
      <c r="Y126" s="11" t="str">
        <f t="shared" si="50"/>
        <v>No</v>
      </c>
      <c r="Z126" s="11" t="str">
        <f t="shared" si="51"/>
        <v>No</v>
      </c>
      <c r="AA126" s="11" t="str">
        <f t="shared" si="54"/>
        <v>No</v>
      </c>
      <c r="AB126" s="11">
        <f>IF(ISERROR(VLOOKUP(U126,'ITWR Dump'!$A$2:$Y$5000,24,0)),0,(VLOOKUP('ILC Report'!U126,'ITWR Dump'!$A$2:$Y$5000,24,0)))</f>
        <v>0</v>
      </c>
      <c r="AC126" s="11" t="str">
        <f t="shared" si="55"/>
        <v>No</v>
      </c>
      <c r="AD126" s="11" t="str">
        <f t="shared" si="56"/>
        <v/>
      </c>
      <c r="AE126" s="11">
        <f>IF(ISERROR(VLOOKUP(U126,'ITWR Dump'!$A$2:$Y$5000,13,0)),0,(VLOOKUP(U126,'ITWR Dump'!$A$2:$Y$5000,13,0)))</f>
        <v>0</v>
      </c>
      <c r="AF126" s="11">
        <f>IF(ISERROR(VLOOKUP(U126,'ITWR Dump'!$A$2:$Y$5000,11,0)),0,(VLOOKUP(U126,'ITWR Dump'!$A$2:$Y$5000,11,0)))</f>
        <v>0</v>
      </c>
      <c r="AG126" s="11">
        <f>IF(ISERROR(VLOOKUP(U126,'ITWR Dump'!$A$2:$Y$5000,2,0)),0,(VLOOKUP(U126,'ITWR Dump'!$A$2:$Y$5000,2,0)))</f>
        <v>0</v>
      </c>
      <c r="AH126" s="11">
        <f>IF(ISERROR(VLOOKUP(U126,'ITWR Dump'!$A$2:$Y$5000,14,0)),0,(VLOOKUP(U126,'ITWR Dump'!$A$2:$Y$5000,14,0)))</f>
        <v>0</v>
      </c>
      <c r="AI126" s="11" t="str">
        <f t="shared" si="57"/>
        <v>01-Maintenance Offshore Subcon</v>
      </c>
      <c r="AJ126" s="11" t="str">
        <f t="shared" si="58"/>
        <v>Offshore Subcon</v>
      </c>
      <c r="AK126" s="11">
        <f>IF(ISERROR(VLOOKUP(A126,'Team Data'!$C$2:$U$213,17,0)),0,(VLOOKUP(A126,'Team Data'!$C$2:$U$213,17,0)))</f>
        <v>0</v>
      </c>
      <c r="AL126" s="11" t="str">
        <f t="shared" si="59"/>
        <v>2017-04-24</v>
      </c>
      <c r="AM126" s="11">
        <f>IF(ISERROR(VLOOKUP(U126,'ITWR Dump'!$A$2:$Y$5000,16,0)),0,(VLOOKUP(U126,'ITWR Dump'!$A$2:$Y$5000,16,0)))</f>
        <v>0</v>
      </c>
      <c r="AN126" s="11">
        <f>IF(ISERROR(VLOOKUP(U126,'ITWR Dump'!$A$2:$Y$5000,18,0)),0,(VLOOKUP(U126,'ITWR Dump'!$A$2:$Y$5000,18,0)))</f>
        <v>0</v>
      </c>
      <c r="AO126" s="11">
        <f>IF(ISERROR(VLOOKUP(U126,'ITWR Dump'!$A$2:$Y$5000,25,0)),0,(VLOOKUP('ILC Report'!U126,'ITWR Dump'!$A$2:$Y$5000,25,0)))</f>
        <v>0</v>
      </c>
      <c r="AP126" s="11">
        <f t="shared" si="60"/>
        <v>0</v>
      </c>
      <c r="AQ126" s="26">
        <f t="shared" si="61"/>
        <v>0</v>
      </c>
      <c r="AR126" s="26">
        <f t="shared" si="62"/>
        <v>0</v>
      </c>
      <c r="AS126" s="26">
        <f t="shared" si="63"/>
        <v>0</v>
      </c>
      <c r="AT126" s="26">
        <f t="shared" si="64"/>
        <v>0</v>
      </c>
      <c r="AU126" s="26">
        <f t="shared" si="65"/>
        <v>0</v>
      </c>
      <c r="AV126" s="26">
        <f t="shared" si="66"/>
        <v>0</v>
      </c>
      <c r="AW126" s="11" t="s">
        <v>653</v>
      </c>
      <c r="AX126" s="11" t="str">
        <f>VLOOKUP(L126,Group!$A$2:$B$1000,2,0)</f>
        <v>Maintenance</v>
      </c>
      <c r="AY126" s="11">
        <f>IF(ISERROR(VLOOKUP(U126,'ITWR Dump'!$A$2:$Y$5000,15,0)),0,(VLOOKUP('ILC Report'!U126,'ITWR Dump'!$A$2:$Y$5000,15,0)))</f>
        <v>0</v>
      </c>
      <c r="AZ126" s="11" t="str">
        <f t="shared" si="67"/>
        <v>Yes</v>
      </c>
      <c r="BA126" s="11" t="str">
        <f t="shared" si="68"/>
        <v>BKI</v>
      </c>
      <c r="BB126" s="11" t="str">
        <f t="shared" si="69"/>
        <v>MN</v>
      </c>
      <c r="BC126" s="11" t="str">
        <f t="shared" si="70"/>
        <v>No</v>
      </c>
    </row>
    <row r="127" spans="1:55" x14ac:dyDescent="0.3">
      <c r="A127" s="11" t="s">
        <v>1805</v>
      </c>
      <c r="B127" s="11" t="s">
        <v>1806</v>
      </c>
      <c r="C127" s="11" t="s">
        <v>1916</v>
      </c>
      <c r="D127" s="11" t="s">
        <v>1972</v>
      </c>
      <c r="E127" s="38" t="s">
        <v>652</v>
      </c>
      <c r="F127" s="11">
        <v>40</v>
      </c>
      <c r="G127" s="40" t="s">
        <v>218</v>
      </c>
      <c r="H127" s="11" t="str">
        <f t="shared" si="52"/>
        <v>Regular</v>
      </c>
      <c r="I127" s="11">
        <f t="shared" si="44"/>
        <v>0</v>
      </c>
      <c r="J127" s="11">
        <f>IF(ISERROR(VLOOKUP(C127,'WI Vs ASM'!$B$2:$E$1000,4,0)),0,(VLOOKUP(C127,'WI Vs ASM'!$B$2:$E$1000,4,0)))</f>
        <v>0</v>
      </c>
      <c r="K127" s="11">
        <f>IF(ISERROR(VLOOKUP(C127,'WI Vs ASM'!$B$2:$F$1000,5,0)),0,(VLOOKUP(C127,'WI Vs ASM'!$B$2:$F$1000,5,0)))</f>
        <v>0</v>
      </c>
      <c r="L127" s="11">
        <f>IF(ISERROR(VLOOKUP(C127,'WI Vs ASM'!$B$2:$D$1000,3,0)),0,(VLOOKUP(C127,'WI Vs ASM'!$B$2:$D$1000,3,0)))</f>
        <v>0</v>
      </c>
      <c r="M127" s="11">
        <f>IF(ISERROR(VLOOKUP(C127,'WI Vs ASM'!$B$2:$I$1000,8,0)),0,(VLOOKUP(C127,'WI Vs ASM'!$B$2:$I$1000,8,0)))</f>
        <v>0</v>
      </c>
      <c r="N127" s="11">
        <f>IF(ISERROR(VLOOKUP(C127,'WI Vs ASM'!$B$2:$G$1000,6,0)),0,(VLOOKUP(C127,'WI Vs ASM'!$B$2:$G$1000,6,0)))</f>
        <v>0</v>
      </c>
      <c r="O127" s="11">
        <f>IF(ISERROR(VLOOKUP(C127,'WI Vs ASM'!$B$2:$H$1000,7,0)),0,(VLOOKUP(C127,'WI Vs ASM'!$B$2:$H$1000,7,0)))</f>
        <v>0</v>
      </c>
      <c r="P127" s="11" t="str">
        <f t="shared" si="45"/>
        <v>Apr-17</v>
      </c>
      <c r="Q127" s="11" t="str">
        <f t="shared" si="46"/>
        <v>Q2</v>
      </c>
      <c r="R127" s="11">
        <f>IF(ISERROR(VLOOKUP(C127,'WI Vs ASM'!$B$2:$J$1000,9,0)),0,(VLOOKUP(C127,'WI Vs ASM'!$B$2:$J$1000,9,0)))</f>
        <v>0</v>
      </c>
      <c r="S127" s="11">
        <f>IF(ISERROR(VLOOKUP(C127,'WI Vs ASM'!$B$2:$K$1000,10,0)),0,(VLOOKUP(C127,'WI Vs ASM'!$B$2:$K$1000,10,0)))</f>
        <v>0</v>
      </c>
      <c r="T127" s="11">
        <f>IF(ISERROR(VLOOKUP(C127,'WI Vs ASM'!$B$2:$L$1000,11,0)),0,(VLOOKUP(C127,'WI Vs ASM'!$B$2:$L$1000,11,0)))</f>
        <v>0</v>
      </c>
      <c r="U127" s="11" t="e">
        <f t="shared" si="53"/>
        <v>#VALUE!</v>
      </c>
      <c r="V127" s="11" t="str">
        <f t="shared" si="47"/>
        <v>No</v>
      </c>
      <c r="W127" s="11" t="str">
        <f t="shared" si="48"/>
        <v>Yes</v>
      </c>
      <c r="X127" s="11" t="str">
        <f t="shared" si="49"/>
        <v>No</v>
      </c>
      <c r="Y127" s="11" t="str">
        <f t="shared" si="50"/>
        <v>No</v>
      </c>
      <c r="Z127" s="11" t="str">
        <f t="shared" si="51"/>
        <v>No</v>
      </c>
      <c r="AA127" s="11" t="str">
        <f t="shared" si="54"/>
        <v>No</v>
      </c>
      <c r="AB127" s="11">
        <f>IF(ISERROR(VLOOKUP(U127,'ITWR Dump'!$A$2:$Y$5000,24,0)),0,(VLOOKUP('ILC Report'!U127,'ITWR Dump'!$A$2:$Y$5000,24,0)))</f>
        <v>0</v>
      </c>
      <c r="AC127" s="11" t="str">
        <f t="shared" si="55"/>
        <v>No</v>
      </c>
      <c r="AD127" s="11" t="str">
        <f t="shared" si="56"/>
        <v/>
      </c>
      <c r="AE127" s="11">
        <f>IF(ISERROR(VLOOKUP(U127,'ITWR Dump'!$A$2:$Y$5000,13,0)),0,(VLOOKUP(U127,'ITWR Dump'!$A$2:$Y$5000,13,0)))</f>
        <v>0</v>
      </c>
      <c r="AF127" s="11">
        <f>IF(ISERROR(VLOOKUP(U127,'ITWR Dump'!$A$2:$Y$5000,11,0)),0,(VLOOKUP(U127,'ITWR Dump'!$A$2:$Y$5000,11,0)))</f>
        <v>0</v>
      </c>
      <c r="AG127" s="11">
        <f>IF(ISERROR(VLOOKUP(U127,'ITWR Dump'!$A$2:$Y$5000,2,0)),0,(VLOOKUP(U127,'ITWR Dump'!$A$2:$Y$5000,2,0)))</f>
        <v>0</v>
      </c>
      <c r="AH127" s="11">
        <f>IF(ISERROR(VLOOKUP(U127,'ITWR Dump'!$A$2:$Y$5000,14,0)),0,(VLOOKUP(U127,'ITWR Dump'!$A$2:$Y$5000,14,0)))</f>
        <v>0</v>
      </c>
      <c r="AI127" s="11">
        <f t="shared" si="57"/>
        <v>0</v>
      </c>
      <c r="AJ127" s="11" t="str">
        <f t="shared" si="58"/>
        <v>Onshore Subcon</v>
      </c>
      <c r="AK127" s="11">
        <f>IF(ISERROR(VLOOKUP(A127,'Team Data'!$C$2:$U$213,17,0)),0,(VLOOKUP(A127,'Team Data'!$C$2:$U$213,17,0)))</f>
        <v>0</v>
      </c>
      <c r="AL127" s="11" t="str">
        <f t="shared" si="59"/>
        <v>2017-04-24</v>
      </c>
      <c r="AM127" s="11">
        <f>IF(ISERROR(VLOOKUP(U127,'ITWR Dump'!$A$2:$Y$5000,16,0)),0,(VLOOKUP(U127,'ITWR Dump'!$A$2:$Y$5000,16,0)))</f>
        <v>0</v>
      </c>
      <c r="AN127" s="11">
        <f>IF(ISERROR(VLOOKUP(U127,'ITWR Dump'!$A$2:$Y$5000,18,0)),0,(VLOOKUP(U127,'ITWR Dump'!$A$2:$Y$5000,18,0)))</f>
        <v>0</v>
      </c>
      <c r="AO127" s="11">
        <f>IF(ISERROR(VLOOKUP(U127,'ITWR Dump'!$A$2:$Y$5000,25,0)),0,(VLOOKUP('ILC Report'!U127,'ITWR Dump'!$A$2:$Y$5000,25,0)))</f>
        <v>0</v>
      </c>
      <c r="AP127" s="11">
        <f t="shared" si="60"/>
        <v>0</v>
      </c>
      <c r="AQ127" s="26">
        <f t="shared" si="61"/>
        <v>0</v>
      </c>
      <c r="AR127" s="26">
        <f t="shared" si="62"/>
        <v>0</v>
      </c>
      <c r="AS127" s="26">
        <f t="shared" si="63"/>
        <v>0</v>
      </c>
      <c r="AT127" s="26">
        <f t="shared" si="64"/>
        <v>0</v>
      </c>
      <c r="AU127" s="26">
        <f t="shared" si="65"/>
        <v>0</v>
      </c>
      <c r="AV127" s="26">
        <f t="shared" si="66"/>
        <v>0</v>
      </c>
      <c r="AW127" s="11" t="s">
        <v>653</v>
      </c>
      <c r="AX127" s="11" t="e">
        <f>VLOOKUP(L127,Group!$A$2:$B$1000,2,0)</f>
        <v>#N/A</v>
      </c>
      <c r="AY127" s="11">
        <f>IF(ISERROR(VLOOKUP(U127,'ITWR Dump'!$A$2:$Y$5000,15,0)),0,(VLOOKUP('ILC Report'!U127,'ITWR Dump'!$A$2:$Y$5000,15,0)))</f>
        <v>0</v>
      </c>
      <c r="AZ127" s="11" t="str">
        <f t="shared" si="67"/>
        <v>No</v>
      </c>
      <c r="BA127" s="11" t="str">
        <f t="shared" si="68"/>
        <v>WBW</v>
      </c>
      <c r="BB127" s="11" t="str">
        <f t="shared" si="69"/>
        <v>01</v>
      </c>
      <c r="BC127" s="11" t="str">
        <f t="shared" si="70"/>
        <v>No</v>
      </c>
    </row>
    <row r="128" spans="1:55" x14ac:dyDescent="0.3">
      <c r="A128" s="11" t="s">
        <v>1805</v>
      </c>
      <c r="B128" s="11" t="s">
        <v>1806</v>
      </c>
      <c r="C128" s="11" t="s">
        <v>1916</v>
      </c>
      <c r="D128" s="11" t="s">
        <v>1972</v>
      </c>
      <c r="E128" s="38" t="s">
        <v>2901</v>
      </c>
      <c r="F128" s="11">
        <v>18</v>
      </c>
      <c r="G128" s="40" t="s">
        <v>218</v>
      </c>
      <c r="H128" s="11" t="str">
        <f t="shared" si="52"/>
        <v>Regular</v>
      </c>
      <c r="I128" s="11">
        <f t="shared" si="44"/>
        <v>0</v>
      </c>
      <c r="J128" s="11">
        <f>IF(ISERROR(VLOOKUP(C128,'WI Vs ASM'!$B$2:$E$1000,4,0)),0,(VLOOKUP(C128,'WI Vs ASM'!$B$2:$E$1000,4,0)))</f>
        <v>0</v>
      </c>
      <c r="K128" s="11">
        <f>IF(ISERROR(VLOOKUP(C128,'WI Vs ASM'!$B$2:$F$1000,5,0)),0,(VLOOKUP(C128,'WI Vs ASM'!$B$2:$F$1000,5,0)))</f>
        <v>0</v>
      </c>
      <c r="L128" s="11">
        <f>IF(ISERROR(VLOOKUP(C128,'WI Vs ASM'!$B$2:$D$1000,3,0)),0,(VLOOKUP(C128,'WI Vs ASM'!$B$2:$D$1000,3,0)))</f>
        <v>0</v>
      </c>
      <c r="M128" s="11">
        <f>IF(ISERROR(VLOOKUP(C128,'WI Vs ASM'!$B$2:$I$1000,8,0)),0,(VLOOKUP(C128,'WI Vs ASM'!$B$2:$I$1000,8,0)))</f>
        <v>0</v>
      </c>
      <c r="N128" s="11">
        <f>IF(ISERROR(VLOOKUP(C128,'WI Vs ASM'!$B$2:$G$1000,6,0)),0,(VLOOKUP(C128,'WI Vs ASM'!$B$2:$G$1000,6,0)))</f>
        <v>0</v>
      </c>
      <c r="O128" s="11">
        <f>IF(ISERROR(VLOOKUP(C128,'WI Vs ASM'!$B$2:$H$1000,7,0)),0,(VLOOKUP(C128,'WI Vs ASM'!$B$2:$H$1000,7,0)))</f>
        <v>0</v>
      </c>
      <c r="P128" s="11" t="str">
        <f t="shared" si="45"/>
        <v>May-17</v>
      </c>
      <c r="Q128" s="11" t="str">
        <f t="shared" si="46"/>
        <v>Q2</v>
      </c>
      <c r="R128" s="11">
        <f>IF(ISERROR(VLOOKUP(C128,'WI Vs ASM'!$B$2:$J$1000,9,0)),0,(VLOOKUP(C128,'WI Vs ASM'!$B$2:$J$1000,9,0)))</f>
        <v>0</v>
      </c>
      <c r="S128" s="11">
        <f>IF(ISERROR(VLOOKUP(C128,'WI Vs ASM'!$B$2:$K$1000,10,0)),0,(VLOOKUP(C128,'WI Vs ASM'!$B$2:$K$1000,10,0)))</f>
        <v>0</v>
      </c>
      <c r="T128" s="11">
        <f>IF(ISERROR(VLOOKUP(C128,'WI Vs ASM'!$B$2:$L$1000,11,0)),0,(VLOOKUP(C128,'WI Vs ASM'!$B$2:$L$1000,11,0)))</f>
        <v>0</v>
      </c>
      <c r="U128" s="11" t="e">
        <f t="shared" si="53"/>
        <v>#VALUE!</v>
      </c>
      <c r="V128" s="11" t="str">
        <f t="shared" si="47"/>
        <v>No</v>
      </c>
      <c r="W128" s="11" t="str">
        <f t="shared" si="48"/>
        <v>Yes</v>
      </c>
      <c r="X128" s="11" t="str">
        <f t="shared" si="49"/>
        <v>No</v>
      </c>
      <c r="Y128" s="11" t="str">
        <f t="shared" si="50"/>
        <v>No</v>
      </c>
      <c r="Z128" s="11" t="str">
        <f t="shared" si="51"/>
        <v>No</v>
      </c>
      <c r="AA128" s="11" t="str">
        <f t="shared" si="54"/>
        <v>No</v>
      </c>
      <c r="AB128" s="11">
        <f>IF(ISERROR(VLOOKUP(U128,'ITWR Dump'!$A$2:$Y$5000,24,0)),0,(VLOOKUP('ILC Report'!U128,'ITWR Dump'!$A$2:$Y$5000,24,0)))</f>
        <v>0</v>
      </c>
      <c r="AC128" s="11" t="str">
        <f t="shared" si="55"/>
        <v>No</v>
      </c>
      <c r="AD128" s="11" t="str">
        <f t="shared" si="56"/>
        <v/>
      </c>
      <c r="AE128" s="11">
        <f>IF(ISERROR(VLOOKUP(U128,'ITWR Dump'!$A$2:$Y$5000,13,0)),0,(VLOOKUP(U128,'ITWR Dump'!$A$2:$Y$5000,13,0)))</f>
        <v>0</v>
      </c>
      <c r="AF128" s="11">
        <f>IF(ISERROR(VLOOKUP(U128,'ITWR Dump'!$A$2:$Y$5000,11,0)),0,(VLOOKUP(U128,'ITWR Dump'!$A$2:$Y$5000,11,0)))</f>
        <v>0</v>
      </c>
      <c r="AG128" s="11">
        <f>IF(ISERROR(VLOOKUP(U128,'ITWR Dump'!$A$2:$Y$5000,2,0)),0,(VLOOKUP(U128,'ITWR Dump'!$A$2:$Y$5000,2,0)))</f>
        <v>0</v>
      </c>
      <c r="AH128" s="11">
        <f>IF(ISERROR(VLOOKUP(U128,'ITWR Dump'!$A$2:$Y$5000,14,0)),0,(VLOOKUP(U128,'ITWR Dump'!$A$2:$Y$5000,14,0)))</f>
        <v>0</v>
      </c>
      <c r="AI128" s="11">
        <f t="shared" si="57"/>
        <v>0</v>
      </c>
      <c r="AJ128" s="11" t="str">
        <f t="shared" si="58"/>
        <v>Onshore Subcon</v>
      </c>
      <c r="AK128" s="11">
        <f>IF(ISERROR(VLOOKUP(A128,'Team Data'!$C$2:$U$213,17,0)),0,(VLOOKUP(A128,'Team Data'!$C$2:$U$213,17,0)))</f>
        <v>0</v>
      </c>
      <c r="AL128" s="11" t="str">
        <f t="shared" si="59"/>
        <v>2017-04-24</v>
      </c>
      <c r="AM128" s="11">
        <f>IF(ISERROR(VLOOKUP(U128,'ITWR Dump'!$A$2:$Y$5000,16,0)),0,(VLOOKUP(U128,'ITWR Dump'!$A$2:$Y$5000,16,0)))</f>
        <v>0</v>
      </c>
      <c r="AN128" s="11">
        <f>IF(ISERROR(VLOOKUP(U128,'ITWR Dump'!$A$2:$Y$5000,18,0)),0,(VLOOKUP(U128,'ITWR Dump'!$A$2:$Y$5000,18,0)))</f>
        <v>0</v>
      </c>
      <c r="AO128" s="11">
        <f>IF(ISERROR(VLOOKUP(U128,'ITWR Dump'!$A$2:$Y$5000,25,0)),0,(VLOOKUP('ILC Report'!U128,'ITWR Dump'!$A$2:$Y$5000,25,0)))</f>
        <v>0</v>
      </c>
      <c r="AP128" s="11">
        <f t="shared" si="60"/>
        <v>0</v>
      </c>
      <c r="AQ128" s="26">
        <f t="shared" si="61"/>
        <v>0</v>
      </c>
      <c r="AR128" s="26">
        <f t="shared" si="62"/>
        <v>0</v>
      </c>
      <c r="AS128" s="26">
        <f t="shared" si="63"/>
        <v>0</v>
      </c>
      <c r="AT128" s="26">
        <f t="shared" si="64"/>
        <v>0</v>
      </c>
      <c r="AU128" s="26">
        <f t="shared" si="65"/>
        <v>0</v>
      </c>
      <c r="AV128" s="26">
        <f t="shared" si="66"/>
        <v>0</v>
      </c>
      <c r="AW128" s="11" t="s">
        <v>653</v>
      </c>
      <c r="AX128" s="11" t="e">
        <f>VLOOKUP(L128,Group!$A$2:$B$1000,2,0)</f>
        <v>#N/A</v>
      </c>
      <c r="AY128" s="11">
        <f>IF(ISERROR(VLOOKUP(U128,'ITWR Dump'!$A$2:$Y$5000,15,0)),0,(VLOOKUP('ILC Report'!U128,'ITWR Dump'!$A$2:$Y$5000,15,0)))</f>
        <v>0</v>
      </c>
      <c r="AZ128" s="11" t="str">
        <f t="shared" si="67"/>
        <v>No</v>
      </c>
      <c r="BA128" s="11" t="str">
        <f t="shared" si="68"/>
        <v>WBW</v>
      </c>
      <c r="BB128" s="11" t="str">
        <f t="shared" si="69"/>
        <v>01</v>
      </c>
      <c r="BC128" s="11" t="str">
        <f t="shared" si="70"/>
        <v>No</v>
      </c>
    </row>
    <row r="129" spans="1:55" x14ac:dyDescent="0.3">
      <c r="A129" s="11" t="s">
        <v>95</v>
      </c>
      <c r="B129" s="11" t="s">
        <v>1807</v>
      </c>
      <c r="C129" s="11" t="s">
        <v>537</v>
      </c>
      <c r="D129" s="11" t="s">
        <v>1973</v>
      </c>
      <c r="E129" s="38" t="s">
        <v>652</v>
      </c>
      <c r="F129" s="11">
        <v>1</v>
      </c>
      <c r="G129" s="40" t="s">
        <v>218</v>
      </c>
      <c r="H129" s="11" t="str">
        <f t="shared" si="52"/>
        <v>Regular</v>
      </c>
      <c r="I129" s="11" t="str">
        <f t="shared" si="44"/>
        <v>US</v>
      </c>
      <c r="J129" s="11" t="str">
        <f>IF(ISERROR(VLOOKUP(C129,'WI Vs ASM'!$B$2:$E$1000,4,0)),0,(VLOOKUP(C129,'WI Vs ASM'!$B$2:$E$1000,4,0)))</f>
        <v>Onshore</v>
      </c>
      <c r="K129" s="11" t="str">
        <f>IF(ISERROR(VLOOKUP(C129,'WI Vs ASM'!$B$2:$F$1000,5,0)),0,(VLOOKUP(C129,'WI Vs ASM'!$B$2:$F$1000,5,0)))</f>
        <v>01-Fixed Price</v>
      </c>
      <c r="L129" s="11" t="str">
        <f>IF(ISERROR(VLOOKUP(C129,'WI Vs ASM'!$B$2:$D$1000,3,0)),0,(VLOOKUP(C129,'WI Vs ASM'!$B$2:$D$1000,3,0)))</f>
        <v>00-Maintenance Onshore</v>
      </c>
      <c r="M129" s="11" t="str">
        <f>IF(ISERROR(VLOOKUP(C129,'WI Vs ASM'!$B$2:$I$1000,8,0)),0,(VLOOKUP(C129,'WI Vs ASM'!$B$2:$I$1000,8,0)))</f>
        <v>Prasad P Naik</v>
      </c>
      <c r="N129" s="11" t="str">
        <f>IF(ISERROR(VLOOKUP(C129,'WI Vs ASM'!$B$2:$G$1000,6,0)),0,(VLOOKUP(C129,'WI Vs ASM'!$B$2:$G$1000,6,0)))</f>
        <v>FileNet</v>
      </c>
      <c r="O129" s="11" t="str">
        <f>IF(ISERROR(VLOOKUP(C129,'WI Vs ASM'!$B$2:$H$1000,7,0)),0,(VLOOKUP(C129,'WI Vs ASM'!$B$2:$H$1000,7,0)))</f>
        <v>FileNet</v>
      </c>
      <c r="P129" s="11" t="str">
        <f t="shared" si="45"/>
        <v>Apr-17</v>
      </c>
      <c r="Q129" s="11" t="str">
        <f t="shared" si="46"/>
        <v>Q2</v>
      </c>
      <c r="R129" s="11" t="str">
        <f>IF(ISERROR(VLOOKUP(C129,'WI Vs ASM'!$B$2:$J$1000,9,0)),0,(VLOOKUP(C129,'WI Vs ASM'!$B$2:$J$1000,9,0)))</f>
        <v>Jyothi Pai</v>
      </c>
      <c r="S129" s="11" t="str">
        <f>IF(ISERROR(VLOOKUP(C129,'WI Vs ASM'!$B$2:$K$1000,10,0)),0,(VLOOKUP(C129,'WI Vs ASM'!$B$2:$K$1000,10,0)))</f>
        <v>Vasudevan Srinivasan</v>
      </c>
      <c r="T129" s="11" t="str">
        <f>IF(ISERROR(VLOOKUP(C129,'WI Vs ASM'!$B$2:$L$1000,11,0)),0,(VLOOKUP(C129,'WI Vs ASM'!$B$2:$L$1000,11,0)))</f>
        <v>Noha Salama</v>
      </c>
      <c r="U129" s="11" t="e">
        <f t="shared" si="53"/>
        <v>#VALUE!</v>
      </c>
      <c r="V129" s="11" t="str">
        <f t="shared" si="47"/>
        <v>No</v>
      </c>
      <c r="W129" s="11" t="str">
        <f t="shared" si="48"/>
        <v>Yes</v>
      </c>
      <c r="X129" s="11" t="str">
        <f t="shared" si="49"/>
        <v>No</v>
      </c>
      <c r="Y129" s="11" t="str">
        <f t="shared" si="50"/>
        <v>No</v>
      </c>
      <c r="Z129" s="11" t="str">
        <f t="shared" si="51"/>
        <v>No</v>
      </c>
      <c r="AA129" s="11" t="str">
        <f t="shared" si="54"/>
        <v>No</v>
      </c>
      <c r="AB129" s="11">
        <f>IF(ISERROR(VLOOKUP(U129,'ITWR Dump'!$A$2:$Y$5000,24,0)),0,(VLOOKUP('ILC Report'!U129,'ITWR Dump'!$A$2:$Y$5000,24,0)))</f>
        <v>0</v>
      </c>
      <c r="AC129" s="11" t="str">
        <f t="shared" si="55"/>
        <v>No</v>
      </c>
      <c r="AD129" s="11" t="str">
        <f t="shared" si="56"/>
        <v/>
      </c>
      <c r="AE129" s="11">
        <f>IF(ISERROR(VLOOKUP(U129,'ITWR Dump'!$A$2:$Y$5000,13,0)),0,(VLOOKUP(U129,'ITWR Dump'!$A$2:$Y$5000,13,0)))</f>
        <v>0</v>
      </c>
      <c r="AF129" s="11">
        <f>IF(ISERROR(VLOOKUP(U129,'ITWR Dump'!$A$2:$Y$5000,11,0)),0,(VLOOKUP(U129,'ITWR Dump'!$A$2:$Y$5000,11,0)))</f>
        <v>0</v>
      </c>
      <c r="AG129" s="11">
        <f>IF(ISERROR(VLOOKUP(U129,'ITWR Dump'!$A$2:$Y$5000,2,0)),0,(VLOOKUP(U129,'ITWR Dump'!$A$2:$Y$5000,2,0)))</f>
        <v>0</v>
      </c>
      <c r="AH129" s="11">
        <f>IF(ISERROR(VLOOKUP(U129,'ITWR Dump'!$A$2:$Y$5000,14,0)),0,(VLOOKUP(U129,'ITWR Dump'!$A$2:$Y$5000,14,0)))</f>
        <v>0</v>
      </c>
      <c r="AI129" s="11" t="str">
        <f t="shared" si="57"/>
        <v>00-Maintenance Onshore Subcon</v>
      </c>
      <c r="AJ129" s="11" t="str">
        <f t="shared" si="58"/>
        <v>Onshore Subcon</v>
      </c>
      <c r="AK129" s="11" t="str">
        <f>IF(ISERROR(VLOOKUP(A129,'Team Data'!$C$2:$U$213,17,0)),0,(VLOOKUP(A129,'Team Data'!$C$2:$U$213,17,0)))</f>
        <v>IMS and FN</v>
      </c>
      <c r="AL129" s="11" t="str">
        <f t="shared" si="59"/>
        <v>2017-04-24</v>
      </c>
      <c r="AM129" s="11">
        <f>IF(ISERROR(VLOOKUP(U129,'ITWR Dump'!$A$2:$Y$5000,16,0)),0,(VLOOKUP(U129,'ITWR Dump'!$A$2:$Y$5000,16,0)))</f>
        <v>0</v>
      </c>
      <c r="AN129" s="11">
        <f>IF(ISERROR(VLOOKUP(U129,'ITWR Dump'!$A$2:$Y$5000,18,0)),0,(VLOOKUP(U129,'ITWR Dump'!$A$2:$Y$5000,18,0)))</f>
        <v>0</v>
      </c>
      <c r="AO129" s="11">
        <f>IF(ISERROR(VLOOKUP(U129,'ITWR Dump'!$A$2:$Y$5000,25,0)),0,(VLOOKUP('ILC Report'!U129,'ITWR Dump'!$A$2:$Y$5000,25,0)))</f>
        <v>0</v>
      </c>
      <c r="AP129" s="11">
        <f t="shared" si="60"/>
        <v>0</v>
      </c>
      <c r="AQ129" s="26">
        <f t="shared" si="61"/>
        <v>0</v>
      </c>
      <c r="AR129" s="26">
        <f t="shared" si="62"/>
        <v>0</v>
      </c>
      <c r="AS129" s="26">
        <f t="shared" si="63"/>
        <v>0</v>
      </c>
      <c r="AT129" s="26">
        <f t="shared" si="64"/>
        <v>0</v>
      </c>
      <c r="AU129" s="26">
        <f t="shared" si="65"/>
        <v>0</v>
      </c>
      <c r="AV129" s="26">
        <f t="shared" si="66"/>
        <v>0</v>
      </c>
      <c r="AW129" s="11" t="s">
        <v>653</v>
      </c>
      <c r="AX129" s="11" t="str">
        <f>VLOOKUP(L129,Group!$A$2:$B$1000,2,0)</f>
        <v>Maintenance</v>
      </c>
      <c r="AY129" s="11">
        <f>IF(ISERROR(VLOOKUP(U129,'ITWR Dump'!$A$2:$Y$5000,15,0)),0,(VLOOKUP('ILC Report'!U129,'ITWR Dump'!$A$2:$Y$5000,15,0)))</f>
        <v>0</v>
      </c>
      <c r="AZ129" s="11" t="str">
        <f t="shared" si="67"/>
        <v>No</v>
      </c>
      <c r="BA129" s="11" t="str">
        <f t="shared" si="68"/>
        <v>WFN</v>
      </c>
      <c r="BB129" s="11" t="str">
        <f t="shared" si="69"/>
        <v>MN</v>
      </c>
      <c r="BC129" s="11" t="str">
        <f t="shared" si="70"/>
        <v>No</v>
      </c>
    </row>
    <row r="130" spans="1:55" x14ac:dyDescent="0.3">
      <c r="A130" s="11" t="s">
        <v>95</v>
      </c>
      <c r="B130" s="11" t="s">
        <v>1807</v>
      </c>
      <c r="C130" s="11" t="s">
        <v>536</v>
      </c>
      <c r="D130" s="11" t="s">
        <v>1974</v>
      </c>
      <c r="E130" s="38" t="s">
        <v>652</v>
      </c>
      <c r="F130" s="11">
        <v>11</v>
      </c>
      <c r="G130" s="40" t="s">
        <v>218</v>
      </c>
      <c r="H130" s="11" t="str">
        <f t="shared" si="52"/>
        <v>Regular</v>
      </c>
      <c r="I130" s="11" t="str">
        <f t="shared" ref="I130:I193" si="71">Locationdetails(J130)</f>
        <v>US</v>
      </c>
      <c r="J130" s="11" t="str">
        <f>IF(ISERROR(VLOOKUP(C130,'WI Vs ASM'!$B$2:$E$1000,4,0)),0,(VLOOKUP(C130,'WI Vs ASM'!$B$2:$E$1000,4,0)))</f>
        <v>Onshore</v>
      </c>
      <c r="K130" s="11" t="str">
        <f>IF(ISERROR(VLOOKUP(C130,'WI Vs ASM'!$B$2:$F$1000,5,0)),0,(VLOOKUP(C130,'WI Vs ASM'!$B$2:$F$1000,5,0)))</f>
        <v>02-Variable Billable</v>
      </c>
      <c r="L130" s="11" t="str">
        <f>IF(ISERROR(VLOOKUP(C130,'WI Vs ASM'!$B$2:$D$1000,3,0)),0,(VLOOKUP(C130,'WI Vs ASM'!$B$2:$D$1000,3,0)))</f>
        <v>10-Enhancement Onshore</v>
      </c>
      <c r="M130" s="11" t="str">
        <f>IF(ISERROR(VLOOKUP(C130,'WI Vs ASM'!$B$2:$I$1000,8,0)),0,(VLOOKUP(C130,'WI Vs ASM'!$B$2:$I$1000,8,0)))</f>
        <v>Prasad P Naik</v>
      </c>
      <c r="N130" s="11" t="str">
        <f>IF(ISERROR(VLOOKUP(C130,'WI Vs ASM'!$B$2:$G$1000,6,0)),0,(VLOOKUP(C130,'WI Vs ASM'!$B$2:$G$1000,6,0)))</f>
        <v>FileNet</v>
      </c>
      <c r="O130" s="11" t="str">
        <f>IF(ISERROR(VLOOKUP(C130,'WI Vs ASM'!$B$2:$H$1000,7,0)),0,(VLOOKUP(C130,'WI Vs ASM'!$B$2:$H$1000,7,0)))</f>
        <v>FileNet</v>
      </c>
      <c r="P130" s="11" t="str">
        <f t="shared" ref="P130:P193" si="72">TEXT(E130,"MMM-YY")</f>
        <v>Apr-17</v>
      </c>
      <c r="Q130" s="11" t="str">
        <f t="shared" ref="Q130:Q193" si="73">Quarterdetails(P130)</f>
        <v>Q2</v>
      </c>
      <c r="R130" s="11" t="str">
        <f>IF(ISERROR(VLOOKUP(C130,'WI Vs ASM'!$B$2:$J$1000,9,0)),0,(VLOOKUP(C130,'WI Vs ASM'!$B$2:$J$1000,9,0)))</f>
        <v>Namita R Baskaran</v>
      </c>
      <c r="S130" s="11" t="str">
        <f>IF(ISERROR(VLOOKUP(C130,'WI Vs ASM'!$B$2:$K$1000,10,0)),0,(VLOOKUP(C130,'WI Vs ASM'!$B$2:$K$1000,10,0)))</f>
        <v>Vasudevan Srinivasan</v>
      </c>
      <c r="T130" s="11" t="str">
        <f>IF(ISERROR(VLOOKUP(C130,'WI Vs ASM'!$B$2:$L$1000,11,0)),0,(VLOOKUP(C130,'WI Vs ASM'!$B$2:$L$1000,11,0)))</f>
        <v>Noha Salama</v>
      </c>
      <c r="U130" s="11" t="str">
        <f t="shared" si="53"/>
        <v>WR635667</v>
      </c>
      <c r="V130" s="11" t="str">
        <f t="shared" ref="V130:V193" si="74">IF(OR(AP130=1,AQ130=1,AR130=1,AS130=1,AT130=1,AU130=1,AV130=1),"Yes","No")</f>
        <v>No</v>
      </c>
      <c r="W130" s="11" t="str">
        <f t="shared" ref="W130:W193" si="75">IF(V130&lt;&gt;"Yes",IF(AND(K130&lt;&gt;"09-NonBillable"),"Yes","No"),"No")</f>
        <v>Yes</v>
      </c>
      <c r="X130" s="11" t="str">
        <f t="shared" ref="X130:X193" si="76">IF(ISERROR(IF(OR(RIGHT(C130,2)="LB",(RIGHT(C130,2)="MG"),(C130="WAFCOGEN")),"Yes","No")),"No",(IF(OR(RIGHT(C130,2)="LB",(RIGHT(C130,2)="MG"),(C130="WAFCOGEN")),"Yes","No")))</f>
        <v>No</v>
      </c>
      <c r="Y130" s="11" t="str">
        <f t="shared" ref="Y130:Y193" si="77">CTCdetails(AE130)</f>
        <v>No</v>
      </c>
      <c r="Z130" s="11" t="str">
        <f t="shared" ref="Z130:Z193" si="78">Ignitedetails(C130)</f>
        <v>No</v>
      </c>
      <c r="AA130" s="11" t="str">
        <f t="shared" si="54"/>
        <v>No</v>
      </c>
      <c r="AB130" s="11">
        <f>IF(ISERROR(VLOOKUP(U130,'ITWR Dump'!$A$2:$Y$5000,24,0)),0,(VLOOKUP('ILC Report'!U130,'ITWR Dump'!$A$2:$Y$5000,24,0)))</f>
        <v>0</v>
      </c>
      <c r="AC130" s="11" t="str">
        <f t="shared" si="55"/>
        <v>No</v>
      </c>
      <c r="AD130" s="11" t="str">
        <f t="shared" si="56"/>
        <v/>
      </c>
      <c r="AE130" s="11">
        <f>IF(ISERROR(VLOOKUP(U130,'ITWR Dump'!$A$2:$Y$5000,13,0)),0,(VLOOKUP(U130,'ITWR Dump'!$A$2:$Y$5000,13,0)))</f>
        <v>0</v>
      </c>
      <c r="AF130" s="11">
        <f>IF(ISERROR(VLOOKUP(U130,'ITWR Dump'!$A$2:$Y$5000,11,0)),0,(VLOOKUP(U130,'ITWR Dump'!$A$2:$Y$5000,11,0)))</f>
        <v>0</v>
      </c>
      <c r="AG130" s="11">
        <f>IF(ISERROR(VLOOKUP(U130,'ITWR Dump'!$A$2:$Y$5000,2,0)),0,(VLOOKUP(U130,'ITWR Dump'!$A$2:$Y$5000,2,0)))</f>
        <v>0</v>
      </c>
      <c r="AH130" s="11">
        <f>IF(ISERROR(VLOOKUP(U130,'ITWR Dump'!$A$2:$Y$5000,14,0)),0,(VLOOKUP(U130,'ITWR Dump'!$A$2:$Y$5000,14,0)))</f>
        <v>0</v>
      </c>
      <c r="AI130" s="11" t="str">
        <f t="shared" si="57"/>
        <v>10-Enhancement Onshore Subcon</v>
      </c>
      <c r="AJ130" s="11" t="str">
        <f t="shared" si="58"/>
        <v>Onshore Subcon</v>
      </c>
      <c r="AK130" s="11" t="str">
        <f>IF(ISERROR(VLOOKUP(A130,'Team Data'!$C$2:$U$213,17,0)),0,(VLOOKUP(A130,'Team Data'!$C$2:$U$213,17,0)))</f>
        <v>IMS and FN</v>
      </c>
      <c r="AL130" s="11" t="str">
        <f t="shared" si="59"/>
        <v>2017-04-24</v>
      </c>
      <c r="AM130" s="11">
        <f>IF(ISERROR(VLOOKUP(U130,'ITWR Dump'!$A$2:$Y$5000,16,0)),0,(VLOOKUP(U130,'ITWR Dump'!$A$2:$Y$5000,16,0)))</f>
        <v>0</v>
      </c>
      <c r="AN130" s="11">
        <f>IF(ISERROR(VLOOKUP(U130,'ITWR Dump'!$A$2:$Y$5000,18,0)),0,(VLOOKUP(U130,'ITWR Dump'!$A$2:$Y$5000,18,0)))</f>
        <v>0</v>
      </c>
      <c r="AO130" s="11">
        <f>IF(ISERROR(VLOOKUP(U130,'ITWR Dump'!$A$2:$Y$5000,25,0)),0,(VLOOKUP('ILC Report'!U130,'ITWR Dump'!$A$2:$Y$5000,25,0)))</f>
        <v>0</v>
      </c>
      <c r="AP130" s="11">
        <f t="shared" si="60"/>
        <v>0</v>
      </c>
      <c r="AQ130" s="26">
        <f t="shared" si="61"/>
        <v>0</v>
      </c>
      <c r="AR130" s="26">
        <f t="shared" si="62"/>
        <v>0</v>
      </c>
      <c r="AS130" s="26">
        <f t="shared" si="63"/>
        <v>0</v>
      </c>
      <c r="AT130" s="26">
        <f t="shared" si="64"/>
        <v>0</v>
      </c>
      <c r="AU130" s="26">
        <f t="shared" si="65"/>
        <v>0</v>
      </c>
      <c r="AV130" s="26">
        <f t="shared" si="66"/>
        <v>0</v>
      </c>
      <c r="AW130" s="11" t="s">
        <v>653</v>
      </c>
      <c r="AX130" s="11" t="str">
        <f>VLOOKUP(L130,Group!$A$2:$B$1000,2,0)</f>
        <v>Enhancement</v>
      </c>
      <c r="AY130" s="11">
        <f>IF(ISERROR(VLOOKUP(U130,'ITWR Dump'!$A$2:$Y$5000,15,0)),0,(VLOOKUP('ILC Report'!U130,'ITWR Dump'!$A$2:$Y$5000,15,0)))</f>
        <v>0</v>
      </c>
      <c r="AZ130" s="11" t="str">
        <f t="shared" si="67"/>
        <v>No</v>
      </c>
      <c r="BA130" s="11" t="str">
        <f t="shared" si="68"/>
        <v>WFN</v>
      </c>
      <c r="BB130" s="11" t="str">
        <f t="shared" si="69"/>
        <v>EL</v>
      </c>
      <c r="BC130" s="11" t="str">
        <f t="shared" si="70"/>
        <v>No</v>
      </c>
    </row>
    <row r="131" spans="1:55" x14ac:dyDescent="0.3">
      <c r="A131" s="11" t="s">
        <v>95</v>
      </c>
      <c r="B131" s="11" t="s">
        <v>1807</v>
      </c>
      <c r="C131" s="11" t="s">
        <v>536</v>
      </c>
      <c r="D131" s="11" t="s">
        <v>1975</v>
      </c>
      <c r="E131" s="38" t="s">
        <v>652</v>
      </c>
      <c r="F131" s="11">
        <v>13</v>
      </c>
      <c r="G131" s="40" t="s">
        <v>218</v>
      </c>
      <c r="H131" s="11" t="str">
        <f t="shared" ref="H131:H194" si="79">Shiftdetails($G131)</f>
        <v>Regular</v>
      </c>
      <c r="I131" s="11" t="str">
        <f t="shared" si="71"/>
        <v>US</v>
      </c>
      <c r="J131" s="11" t="str">
        <f>IF(ISERROR(VLOOKUP(C131,'WI Vs ASM'!$B$2:$E$1000,4,0)),0,(VLOOKUP(C131,'WI Vs ASM'!$B$2:$E$1000,4,0)))</f>
        <v>Onshore</v>
      </c>
      <c r="K131" s="11" t="str">
        <f>IF(ISERROR(VLOOKUP(C131,'WI Vs ASM'!$B$2:$F$1000,5,0)),0,(VLOOKUP(C131,'WI Vs ASM'!$B$2:$F$1000,5,0)))</f>
        <v>02-Variable Billable</v>
      </c>
      <c r="L131" s="11" t="str">
        <f>IF(ISERROR(VLOOKUP(C131,'WI Vs ASM'!$B$2:$D$1000,3,0)),0,(VLOOKUP(C131,'WI Vs ASM'!$B$2:$D$1000,3,0)))</f>
        <v>10-Enhancement Onshore</v>
      </c>
      <c r="M131" s="11" t="str">
        <f>IF(ISERROR(VLOOKUP(C131,'WI Vs ASM'!$B$2:$I$1000,8,0)),0,(VLOOKUP(C131,'WI Vs ASM'!$B$2:$I$1000,8,0)))</f>
        <v>Prasad P Naik</v>
      </c>
      <c r="N131" s="11" t="str">
        <f>IF(ISERROR(VLOOKUP(C131,'WI Vs ASM'!$B$2:$G$1000,6,0)),0,(VLOOKUP(C131,'WI Vs ASM'!$B$2:$G$1000,6,0)))</f>
        <v>FileNet</v>
      </c>
      <c r="O131" s="11" t="str">
        <f>IF(ISERROR(VLOOKUP(C131,'WI Vs ASM'!$B$2:$H$1000,7,0)),0,(VLOOKUP(C131,'WI Vs ASM'!$B$2:$H$1000,7,0)))</f>
        <v>FileNet</v>
      </c>
      <c r="P131" s="11" t="str">
        <f t="shared" si="72"/>
        <v>Apr-17</v>
      </c>
      <c r="Q131" s="11" t="str">
        <f t="shared" si="73"/>
        <v>Q2</v>
      </c>
      <c r="R131" s="11" t="str">
        <f>IF(ISERROR(VLOOKUP(C131,'WI Vs ASM'!$B$2:$J$1000,9,0)),0,(VLOOKUP(C131,'WI Vs ASM'!$B$2:$J$1000,9,0)))</f>
        <v>Namita R Baskaran</v>
      </c>
      <c r="S131" s="11" t="str">
        <f>IF(ISERROR(VLOOKUP(C131,'WI Vs ASM'!$B$2:$K$1000,10,0)),0,(VLOOKUP(C131,'WI Vs ASM'!$B$2:$K$1000,10,0)))</f>
        <v>Vasudevan Srinivasan</v>
      </c>
      <c r="T131" s="11" t="str">
        <f>IF(ISERROR(VLOOKUP(C131,'WI Vs ASM'!$B$2:$L$1000,11,0)),0,(VLOOKUP(C131,'WI Vs ASM'!$B$2:$L$1000,11,0)))</f>
        <v>Noha Salama</v>
      </c>
      <c r="U131" s="11" t="str">
        <f t="shared" ref="U131:U194" si="80">IF(ISERROR(MID((UPPER(D131)),(FIND("WR",(UPPER(D131)),1)),8)),MID((UPPER(D131)),(FIND("ENH",(UPPER(D131)),1)),9),MID((UPPER(D131)),(FIND("WR",(UPPER(D131)),1)),8))</f>
        <v>WR635815</v>
      </c>
      <c r="V131" s="11" t="str">
        <f t="shared" si="74"/>
        <v>No</v>
      </c>
      <c r="W131" s="11" t="str">
        <f t="shared" si="75"/>
        <v>Yes</v>
      </c>
      <c r="X131" s="11" t="str">
        <f t="shared" si="76"/>
        <v>No</v>
      </c>
      <c r="Y131" s="11" t="str">
        <f t="shared" si="77"/>
        <v>No</v>
      </c>
      <c r="Z131" s="11" t="str">
        <f t="shared" si="78"/>
        <v>No</v>
      </c>
      <c r="AA131" s="11" t="str">
        <f t="shared" ref="AA131:AA194" si="81">RTCdetails(AE131,AY131)</f>
        <v>No</v>
      </c>
      <c r="AB131" s="11">
        <f>IF(ISERROR(VLOOKUP(U131,'ITWR Dump'!$A$2:$Y$5000,24,0)),0,(VLOOKUP('ILC Report'!U131,'ITWR Dump'!$A$2:$Y$5000,24,0)))</f>
        <v>0</v>
      </c>
      <c r="AC131" s="11" t="str">
        <f t="shared" ref="AC131:AC194" si="82">Billable(X131,Y131,Z131,AA131,BC131)</f>
        <v>No</v>
      </c>
      <c r="AD131" s="11" t="str">
        <f t="shared" ref="AD131:AD194" si="83">IF(X131="Yes",$X$1,IF(Y131="Yes",$Y$1,IF(Z131="Yes",$Z$1,IF(AA131="Yes",$AA$1,""))))</f>
        <v/>
      </c>
      <c r="AE131" s="11">
        <f>IF(ISERROR(VLOOKUP(U131,'ITWR Dump'!$A$2:$Y$5000,13,0)),0,(VLOOKUP(U131,'ITWR Dump'!$A$2:$Y$5000,13,0)))</f>
        <v>0</v>
      </c>
      <c r="AF131" s="11">
        <f>IF(ISERROR(VLOOKUP(U131,'ITWR Dump'!$A$2:$Y$5000,11,0)),0,(VLOOKUP(U131,'ITWR Dump'!$A$2:$Y$5000,11,0)))</f>
        <v>0</v>
      </c>
      <c r="AG131" s="11">
        <f>IF(ISERROR(VLOOKUP(U131,'ITWR Dump'!$A$2:$Y$5000,2,0)),0,(VLOOKUP(U131,'ITWR Dump'!$A$2:$Y$5000,2,0)))</f>
        <v>0</v>
      </c>
      <c r="AH131" s="11">
        <f>IF(ISERROR(VLOOKUP(U131,'ITWR Dump'!$A$2:$Y$5000,14,0)),0,(VLOOKUP(U131,'ITWR Dump'!$A$2:$Y$5000,14,0)))</f>
        <v>0</v>
      </c>
      <c r="AI131" s="11" t="str">
        <f t="shared" ref="AI131:AI194" si="84">UdfCategory(H131,L131,AJ131)</f>
        <v>10-Enhancement Onshore Subcon</v>
      </c>
      <c r="AJ131" s="11" t="str">
        <f t="shared" ref="AJ131:AJ194" si="85">OnOffLanded(A131,C131,J131)</f>
        <v>Onshore Subcon</v>
      </c>
      <c r="AK131" s="11" t="str">
        <f>IF(ISERROR(VLOOKUP(A131,'Team Data'!$C$2:$U$213,17,0)),0,(VLOOKUP(A131,'Team Data'!$C$2:$U$213,17,0)))</f>
        <v>IMS and FN</v>
      </c>
      <c r="AL131" s="11" t="str">
        <f t="shared" ref="AL131:AL194" si="86">LEFT(AW131,10)</f>
        <v>2017-04-24</v>
      </c>
      <c r="AM131" s="11">
        <f>IF(ISERROR(VLOOKUP(U131,'ITWR Dump'!$A$2:$Y$5000,16,0)),0,(VLOOKUP(U131,'ITWR Dump'!$A$2:$Y$5000,16,0)))</f>
        <v>0</v>
      </c>
      <c r="AN131" s="11">
        <f>IF(ISERROR(VLOOKUP(U131,'ITWR Dump'!$A$2:$Y$5000,18,0)),0,(VLOOKUP(U131,'ITWR Dump'!$A$2:$Y$5000,18,0)))</f>
        <v>0</v>
      </c>
      <c r="AO131" s="11">
        <f>IF(ISERROR(VLOOKUP(U131,'ITWR Dump'!$A$2:$Y$5000,25,0)),0,(VLOOKUP('ILC Report'!U131,'ITWR Dump'!$A$2:$Y$5000,25,0)))</f>
        <v>0</v>
      </c>
      <c r="AP131" s="11">
        <f t="shared" ref="AP131:AP194" si="87">IFERROR(FIND("INC0",D131,1),0)</f>
        <v>0</v>
      </c>
      <c r="AQ131" s="26">
        <f t="shared" ref="AQ131:AQ194" si="88">IFERROR(FIND("INC1",D131,1),0)</f>
        <v>0</v>
      </c>
      <c r="AR131" s="26">
        <f t="shared" ref="AR131:AR194" si="89">IFERROR(FIND("INC2",D131,1),0)</f>
        <v>0</v>
      </c>
      <c r="AS131" s="26">
        <f t="shared" ref="AS131:AS194" si="90">IFERROR(FIND("INC3",D131,1),0)</f>
        <v>0</v>
      </c>
      <c r="AT131" s="26">
        <f t="shared" ref="AT131:AT194" si="91">IFERROR(FIND("INC4",D131,1),0)</f>
        <v>0</v>
      </c>
      <c r="AU131" s="26">
        <f t="shared" ref="AU131:AU194" si="92">IFERROR(FIND("INC 0",D131,1),0)</f>
        <v>0</v>
      </c>
      <c r="AV131" s="26">
        <f t="shared" ref="AV131:AV194" si="93">IFERROR(FIND("INC 1",D131,1),0)</f>
        <v>0</v>
      </c>
      <c r="AW131" s="11" t="s">
        <v>653</v>
      </c>
      <c r="AX131" s="11" t="str">
        <f>VLOOKUP(L131,Group!$A$2:$B$1000,2,0)</f>
        <v>Enhancement</v>
      </c>
      <c r="AY131" s="11">
        <f>IF(ISERROR(VLOOKUP(U131,'ITWR Dump'!$A$2:$Y$5000,15,0)),0,(VLOOKUP('ILC Report'!U131,'ITWR Dump'!$A$2:$Y$5000,15,0)))</f>
        <v>0</v>
      </c>
      <c r="AZ131" s="11" t="str">
        <f t="shared" ref="AZ131:AZ194" si="94">Adoc(BB131,D131)</f>
        <v>No</v>
      </c>
      <c r="BA131" s="11" t="str">
        <f t="shared" ref="BA131:BA194" si="95">LEFT(C131,3)</f>
        <v>WFN</v>
      </c>
      <c r="BB131" s="11" t="str">
        <f t="shared" ref="BB131:BB194" si="96">RIGHT(C131,2)</f>
        <v>EL</v>
      </c>
      <c r="BC131" s="11" t="str">
        <f t="shared" ref="BC131:BC194" si="97">Work(AF131)</f>
        <v>No</v>
      </c>
    </row>
    <row r="132" spans="1:55" x14ac:dyDescent="0.3">
      <c r="A132" s="11" t="s">
        <v>95</v>
      </c>
      <c r="B132" s="11" t="s">
        <v>1807</v>
      </c>
      <c r="C132" s="11" t="s">
        <v>536</v>
      </c>
      <c r="D132" s="11" t="s">
        <v>1976</v>
      </c>
      <c r="E132" s="38" t="s">
        <v>652</v>
      </c>
      <c r="F132" s="11">
        <v>15</v>
      </c>
      <c r="G132" s="40" t="s">
        <v>218</v>
      </c>
      <c r="H132" s="11" t="str">
        <f t="shared" si="79"/>
        <v>Regular</v>
      </c>
      <c r="I132" s="11" t="str">
        <f t="shared" si="71"/>
        <v>US</v>
      </c>
      <c r="J132" s="11" t="str">
        <f>IF(ISERROR(VLOOKUP(C132,'WI Vs ASM'!$B$2:$E$1000,4,0)),0,(VLOOKUP(C132,'WI Vs ASM'!$B$2:$E$1000,4,0)))</f>
        <v>Onshore</v>
      </c>
      <c r="K132" s="11" t="str">
        <f>IF(ISERROR(VLOOKUP(C132,'WI Vs ASM'!$B$2:$F$1000,5,0)),0,(VLOOKUP(C132,'WI Vs ASM'!$B$2:$F$1000,5,0)))</f>
        <v>02-Variable Billable</v>
      </c>
      <c r="L132" s="11" t="str">
        <f>IF(ISERROR(VLOOKUP(C132,'WI Vs ASM'!$B$2:$D$1000,3,0)),0,(VLOOKUP(C132,'WI Vs ASM'!$B$2:$D$1000,3,0)))</f>
        <v>10-Enhancement Onshore</v>
      </c>
      <c r="M132" s="11" t="str">
        <f>IF(ISERROR(VLOOKUP(C132,'WI Vs ASM'!$B$2:$I$1000,8,0)),0,(VLOOKUP(C132,'WI Vs ASM'!$B$2:$I$1000,8,0)))</f>
        <v>Prasad P Naik</v>
      </c>
      <c r="N132" s="11" t="str">
        <f>IF(ISERROR(VLOOKUP(C132,'WI Vs ASM'!$B$2:$G$1000,6,0)),0,(VLOOKUP(C132,'WI Vs ASM'!$B$2:$G$1000,6,0)))</f>
        <v>FileNet</v>
      </c>
      <c r="O132" s="11" t="str">
        <f>IF(ISERROR(VLOOKUP(C132,'WI Vs ASM'!$B$2:$H$1000,7,0)),0,(VLOOKUP(C132,'WI Vs ASM'!$B$2:$H$1000,7,0)))</f>
        <v>FileNet</v>
      </c>
      <c r="P132" s="11" t="str">
        <f t="shared" si="72"/>
        <v>Apr-17</v>
      </c>
      <c r="Q132" s="11" t="str">
        <f t="shared" si="73"/>
        <v>Q2</v>
      </c>
      <c r="R132" s="11" t="str">
        <f>IF(ISERROR(VLOOKUP(C132,'WI Vs ASM'!$B$2:$J$1000,9,0)),0,(VLOOKUP(C132,'WI Vs ASM'!$B$2:$J$1000,9,0)))</f>
        <v>Namita R Baskaran</v>
      </c>
      <c r="S132" s="11" t="str">
        <f>IF(ISERROR(VLOOKUP(C132,'WI Vs ASM'!$B$2:$K$1000,10,0)),0,(VLOOKUP(C132,'WI Vs ASM'!$B$2:$K$1000,10,0)))</f>
        <v>Vasudevan Srinivasan</v>
      </c>
      <c r="T132" s="11" t="str">
        <f>IF(ISERROR(VLOOKUP(C132,'WI Vs ASM'!$B$2:$L$1000,11,0)),0,(VLOOKUP(C132,'WI Vs ASM'!$B$2:$L$1000,11,0)))</f>
        <v>Noha Salama</v>
      </c>
      <c r="U132" s="11" t="str">
        <f t="shared" si="80"/>
        <v>WR635835</v>
      </c>
      <c r="V132" s="11" t="str">
        <f t="shared" si="74"/>
        <v>No</v>
      </c>
      <c r="W132" s="11" t="str">
        <f t="shared" si="75"/>
        <v>Yes</v>
      </c>
      <c r="X132" s="11" t="str">
        <f t="shared" si="76"/>
        <v>No</v>
      </c>
      <c r="Y132" s="11" t="str">
        <f t="shared" si="77"/>
        <v>No</v>
      </c>
      <c r="Z132" s="11" t="str">
        <f t="shared" si="78"/>
        <v>No</v>
      </c>
      <c r="AA132" s="11" t="str">
        <f t="shared" si="81"/>
        <v>No</v>
      </c>
      <c r="AB132" s="11">
        <f>IF(ISERROR(VLOOKUP(U132,'ITWR Dump'!$A$2:$Y$5000,24,0)),0,(VLOOKUP('ILC Report'!U132,'ITWR Dump'!$A$2:$Y$5000,24,0)))</f>
        <v>0</v>
      </c>
      <c r="AC132" s="11" t="str">
        <f t="shared" si="82"/>
        <v>No</v>
      </c>
      <c r="AD132" s="11" t="str">
        <f t="shared" si="83"/>
        <v/>
      </c>
      <c r="AE132" s="11">
        <f>IF(ISERROR(VLOOKUP(U132,'ITWR Dump'!$A$2:$Y$5000,13,0)),0,(VLOOKUP(U132,'ITWR Dump'!$A$2:$Y$5000,13,0)))</f>
        <v>0</v>
      </c>
      <c r="AF132" s="11">
        <f>IF(ISERROR(VLOOKUP(U132,'ITWR Dump'!$A$2:$Y$5000,11,0)),0,(VLOOKUP(U132,'ITWR Dump'!$A$2:$Y$5000,11,0)))</f>
        <v>0</v>
      </c>
      <c r="AG132" s="11">
        <f>IF(ISERROR(VLOOKUP(U132,'ITWR Dump'!$A$2:$Y$5000,2,0)),0,(VLOOKUP(U132,'ITWR Dump'!$A$2:$Y$5000,2,0)))</f>
        <v>0</v>
      </c>
      <c r="AH132" s="11">
        <f>IF(ISERROR(VLOOKUP(U132,'ITWR Dump'!$A$2:$Y$5000,14,0)),0,(VLOOKUP(U132,'ITWR Dump'!$A$2:$Y$5000,14,0)))</f>
        <v>0</v>
      </c>
      <c r="AI132" s="11" t="str">
        <f t="shared" si="84"/>
        <v>10-Enhancement Onshore Subcon</v>
      </c>
      <c r="AJ132" s="11" t="str">
        <f t="shared" si="85"/>
        <v>Onshore Subcon</v>
      </c>
      <c r="AK132" s="11" t="str">
        <f>IF(ISERROR(VLOOKUP(A132,'Team Data'!$C$2:$U$213,17,0)),0,(VLOOKUP(A132,'Team Data'!$C$2:$U$213,17,0)))</f>
        <v>IMS and FN</v>
      </c>
      <c r="AL132" s="11" t="str">
        <f t="shared" si="86"/>
        <v>2017-04-24</v>
      </c>
      <c r="AM132" s="11">
        <f>IF(ISERROR(VLOOKUP(U132,'ITWR Dump'!$A$2:$Y$5000,16,0)),0,(VLOOKUP(U132,'ITWR Dump'!$A$2:$Y$5000,16,0)))</f>
        <v>0</v>
      </c>
      <c r="AN132" s="11">
        <f>IF(ISERROR(VLOOKUP(U132,'ITWR Dump'!$A$2:$Y$5000,18,0)),0,(VLOOKUP(U132,'ITWR Dump'!$A$2:$Y$5000,18,0)))</f>
        <v>0</v>
      </c>
      <c r="AO132" s="11">
        <f>IF(ISERROR(VLOOKUP(U132,'ITWR Dump'!$A$2:$Y$5000,25,0)),0,(VLOOKUP('ILC Report'!U132,'ITWR Dump'!$A$2:$Y$5000,25,0)))</f>
        <v>0</v>
      </c>
      <c r="AP132" s="11">
        <f t="shared" si="87"/>
        <v>0</v>
      </c>
      <c r="AQ132" s="26">
        <f t="shared" si="88"/>
        <v>0</v>
      </c>
      <c r="AR132" s="26">
        <f t="shared" si="89"/>
        <v>0</v>
      </c>
      <c r="AS132" s="26">
        <f t="shared" si="90"/>
        <v>0</v>
      </c>
      <c r="AT132" s="26">
        <f t="shared" si="91"/>
        <v>0</v>
      </c>
      <c r="AU132" s="26">
        <f t="shared" si="92"/>
        <v>0</v>
      </c>
      <c r="AV132" s="26">
        <f t="shared" si="93"/>
        <v>0</v>
      </c>
      <c r="AW132" s="11" t="s">
        <v>653</v>
      </c>
      <c r="AX132" s="11" t="str">
        <f>VLOOKUP(L132,Group!$A$2:$B$1000,2,0)</f>
        <v>Enhancement</v>
      </c>
      <c r="AY132" s="11">
        <f>IF(ISERROR(VLOOKUP(U132,'ITWR Dump'!$A$2:$Y$5000,15,0)),0,(VLOOKUP('ILC Report'!U132,'ITWR Dump'!$A$2:$Y$5000,15,0)))</f>
        <v>0</v>
      </c>
      <c r="AZ132" s="11" t="str">
        <f t="shared" si="94"/>
        <v>No</v>
      </c>
      <c r="BA132" s="11" t="str">
        <f t="shared" si="95"/>
        <v>WFN</v>
      </c>
      <c r="BB132" s="11" t="str">
        <f t="shared" si="96"/>
        <v>EL</v>
      </c>
      <c r="BC132" s="11" t="str">
        <f t="shared" si="97"/>
        <v>No</v>
      </c>
    </row>
    <row r="133" spans="1:55" x14ac:dyDescent="0.3">
      <c r="A133" s="11" t="s">
        <v>95</v>
      </c>
      <c r="B133" s="11" t="s">
        <v>1807</v>
      </c>
      <c r="C133" s="11" t="s">
        <v>537</v>
      </c>
      <c r="D133" s="11" t="s">
        <v>1973</v>
      </c>
      <c r="E133" s="38" t="s">
        <v>2901</v>
      </c>
      <c r="F133" s="11">
        <v>1</v>
      </c>
      <c r="G133" s="40" t="s">
        <v>218</v>
      </c>
      <c r="H133" s="11" t="str">
        <f t="shared" si="79"/>
        <v>Regular</v>
      </c>
      <c r="I133" s="11" t="str">
        <f t="shared" si="71"/>
        <v>US</v>
      </c>
      <c r="J133" s="11" t="str">
        <f>IF(ISERROR(VLOOKUP(C133,'WI Vs ASM'!$B$2:$E$1000,4,0)),0,(VLOOKUP(C133,'WI Vs ASM'!$B$2:$E$1000,4,0)))</f>
        <v>Onshore</v>
      </c>
      <c r="K133" s="11" t="str">
        <f>IF(ISERROR(VLOOKUP(C133,'WI Vs ASM'!$B$2:$F$1000,5,0)),0,(VLOOKUP(C133,'WI Vs ASM'!$B$2:$F$1000,5,0)))</f>
        <v>01-Fixed Price</v>
      </c>
      <c r="L133" s="11" t="str">
        <f>IF(ISERROR(VLOOKUP(C133,'WI Vs ASM'!$B$2:$D$1000,3,0)),0,(VLOOKUP(C133,'WI Vs ASM'!$B$2:$D$1000,3,0)))</f>
        <v>00-Maintenance Onshore</v>
      </c>
      <c r="M133" s="11" t="str">
        <f>IF(ISERROR(VLOOKUP(C133,'WI Vs ASM'!$B$2:$I$1000,8,0)),0,(VLOOKUP(C133,'WI Vs ASM'!$B$2:$I$1000,8,0)))</f>
        <v>Prasad P Naik</v>
      </c>
      <c r="N133" s="11" t="str">
        <f>IF(ISERROR(VLOOKUP(C133,'WI Vs ASM'!$B$2:$G$1000,6,0)),0,(VLOOKUP(C133,'WI Vs ASM'!$B$2:$G$1000,6,0)))</f>
        <v>FileNet</v>
      </c>
      <c r="O133" s="11" t="str">
        <f>IF(ISERROR(VLOOKUP(C133,'WI Vs ASM'!$B$2:$H$1000,7,0)),0,(VLOOKUP(C133,'WI Vs ASM'!$B$2:$H$1000,7,0)))</f>
        <v>FileNet</v>
      </c>
      <c r="P133" s="11" t="str">
        <f t="shared" si="72"/>
        <v>May-17</v>
      </c>
      <c r="Q133" s="11" t="str">
        <f t="shared" si="73"/>
        <v>Q2</v>
      </c>
      <c r="R133" s="11" t="str">
        <f>IF(ISERROR(VLOOKUP(C133,'WI Vs ASM'!$B$2:$J$1000,9,0)),0,(VLOOKUP(C133,'WI Vs ASM'!$B$2:$J$1000,9,0)))</f>
        <v>Jyothi Pai</v>
      </c>
      <c r="S133" s="11" t="str">
        <f>IF(ISERROR(VLOOKUP(C133,'WI Vs ASM'!$B$2:$K$1000,10,0)),0,(VLOOKUP(C133,'WI Vs ASM'!$B$2:$K$1000,10,0)))</f>
        <v>Vasudevan Srinivasan</v>
      </c>
      <c r="T133" s="11" t="str">
        <f>IF(ISERROR(VLOOKUP(C133,'WI Vs ASM'!$B$2:$L$1000,11,0)),0,(VLOOKUP(C133,'WI Vs ASM'!$B$2:$L$1000,11,0)))</f>
        <v>Noha Salama</v>
      </c>
      <c r="U133" s="11" t="e">
        <f t="shared" si="80"/>
        <v>#VALUE!</v>
      </c>
      <c r="V133" s="11" t="str">
        <f t="shared" si="74"/>
        <v>No</v>
      </c>
      <c r="W133" s="11" t="str">
        <f t="shared" si="75"/>
        <v>Yes</v>
      </c>
      <c r="X133" s="11" t="str">
        <f t="shared" si="76"/>
        <v>No</v>
      </c>
      <c r="Y133" s="11" t="str">
        <f t="shared" si="77"/>
        <v>No</v>
      </c>
      <c r="Z133" s="11" t="str">
        <f t="shared" si="78"/>
        <v>No</v>
      </c>
      <c r="AA133" s="11" t="str">
        <f t="shared" si="81"/>
        <v>No</v>
      </c>
      <c r="AB133" s="11">
        <f>IF(ISERROR(VLOOKUP(U133,'ITWR Dump'!$A$2:$Y$5000,24,0)),0,(VLOOKUP('ILC Report'!U133,'ITWR Dump'!$A$2:$Y$5000,24,0)))</f>
        <v>0</v>
      </c>
      <c r="AC133" s="11" t="str">
        <f t="shared" si="82"/>
        <v>No</v>
      </c>
      <c r="AD133" s="11" t="str">
        <f t="shared" si="83"/>
        <v/>
      </c>
      <c r="AE133" s="11">
        <f>IF(ISERROR(VLOOKUP(U133,'ITWR Dump'!$A$2:$Y$5000,13,0)),0,(VLOOKUP(U133,'ITWR Dump'!$A$2:$Y$5000,13,0)))</f>
        <v>0</v>
      </c>
      <c r="AF133" s="11">
        <f>IF(ISERROR(VLOOKUP(U133,'ITWR Dump'!$A$2:$Y$5000,11,0)),0,(VLOOKUP(U133,'ITWR Dump'!$A$2:$Y$5000,11,0)))</f>
        <v>0</v>
      </c>
      <c r="AG133" s="11">
        <f>IF(ISERROR(VLOOKUP(U133,'ITWR Dump'!$A$2:$Y$5000,2,0)),0,(VLOOKUP(U133,'ITWR Dump'!$A$2:$Y$5000,2,0)))</f>
        <v>0</v>
      </c>
      <c r="AH133" s="11">
        <f>IF(ISERROR(VLOOKUP(U133,'ITWR Dump'!$A$2:$Y$5000,14,0)),0,(VLOOKUP(U133,'ITWR Dump'!$A$2:$Y$5000,14,0)))</f>
        <v>0</v>
      </c>
      <c r="AI133" s="11" t="str">
        <f t="shared" si="84"/>
        <v>00-Maintenance Onshore Subcon</v>
      </c>
      <c r="AJ133" s="11" t="str">
        <f t="shared" si="85"/>
        <v>Onshore Subcon</v>
      </c>
      <c r="AK133" s="11" t="str">
        <f>IF(ISERROR(VLOOKUP(A133,'Team Data'!$C$2:$U$213,17,0)),0,(VLOOKUP(A133,'Team Data'!$C$2:$U$213,17,0)))</f>
        <v>IMS and FN</v>
      </c>
      <c r="AL133" s="11" t="str">
        <f t="shared" si="86"/>
        <v>2017-04-24</v>
      </c>
      <c r="AM133" s="11">
        <f>IF(ISERROR(VLOOKUP(U133,'ITWR Dump'!$A$2:$Y$5000,16,0)),0,(VLOOKUP(U133,'ITWR Dump'!$A$2:$Y$5000,16,0)))</f>
        <v>0</v>
      </c>
      <c r="AN133" s="11">
        <f>IF(ISERROR(VLOOKUP(U133,'ITWR Dump'!$A$2:$Y$5000,18,0)),0,(VLOOKUP(U133,'ITWR Dump'!$A$2:$Y$5000,18,0)))</f>
        <v>0</v>
      </c>
      <c r="AO133" s="11">
        <f>IF(ISERROR(VLOOKUP(U133,'ITWR Dump'!$A$2:$Y$5000,25,0)),0,(VLOOKUP('ILC Report'!U133,'ITWR Dump'!$A$2:$Y$5000,25,0)))</f>
        <v>0</v>
      </c>
      <c r="AP133" s="11">
        <f t="shared" si="87"/>
        <v>0</v>
      </c>
      <c r="AQ133" s="26">
        <f t="shared" si="88"/>
        <v>0</v>
      </c>
      <c r="AR133" s="26">
        <f t="shared" si="89"/>
        <v>0</v>
      </c>
      <c r="AS133" s="26">
        <f t="shared" si="90"/>
        <v>0</v>
      </c>
      <c r="AT133" s="26">
        <f t="shared" si="91"/>
        <v>0</v>
      </c>
      <c r="AU133" s="26">
        <f t="shared" si="92"/>
        <v>0</v>
      </c>
      <c r="AV133" s="26">
        <f t="shared" si="93"/>
        <v>0</v>
      </c>
      <c r="AW133" s="11" t="s">
        <v>653</v>
      </c>
      <c r="AX133" s="11" t="str">
        <f>VLOOKUP(L133,Group!$A$2:$B$1000,2,0)</f>
        <v>Maintenance</v>
      </c>
      <c r="AY133" s="11">
        <f>IF(ISERROR(VLOOKUP(U133,'ITWR Dump'!$A$2:$Y$5000,15,0)),0,(VLOOKUP('ILC Report'!U133,'ITWR Dump'!$A$2:$Y$5000,15,0)))</f>
        <v>0</v>
      </c>
      <c r="AZ133" s="11" t="str">
        <f t="shared" si="94"/>
        <v>No</v>
      </c>
      <c r="BA133" s="11" t="str">
        <f t="shared" si="95"/>
        <v>WFN</v>
      </c>
      <c r="BB133" s="11" t="str">
        <f t="shared" si="96"/>
        <v>MN</v>
      </c>
      <c r="BC133" s="11" t="str">
        <f t="shared" si="97"/>
        <v>No</v>
      </c>
    </row>
    <row r="134" spans="1:55" x14ac:dyDescent="0.3">
      <c r="A134" s="11" t="s">
        <v>95</v>
      </c>
      <c r="B134" s="11" t="s">
        <v>1807</v>
      </c>
      <c r="C134" s="11" t="s">
        <v>536</v>
      </c>
      <c r="D134" s="11" t="s">
        <v>1977</v>
      </c>
      <c r="E134" s="38" t="s">
        <v>2901</v>
      </c>
      <c r="F134" s="11">
        <v>3</v>
      </c>
      <c r="G134" s="40" t="s">
        <v>218</v>
      </c>
      <c r="H134" s="11" t="str">
        <f t="shared" si="79"/>
        <v>Regular</v>
      </c>
      <c r="I134" s="11" t="str">
        <f t="shared" si="71"/>
        <v>US</v>
      </c>
      <c r="J134" s="11" t="str">
        <f>IF(ISERROR(VLOOKUP(C134,'WI Vs ASM'!$B$2:$E$1000,4,0)),0,(VLOOKUP(C134,'WI Vs ASM'!$B$2:$E$1000,4,0)))</f>
        <v>Onshore</v>
      </c>
      <c r="K134" s="11" t="str">
        <f>IF(ISERROR(VLOOKUP(C134,'WI Vs ASM'!$B$2:$F$1000,5,0)),0,(VLOOKUP(C134,'WI Vs ASM'!$B$2:$F$1000,5,0)))</f>
        <v>02-Variable Billable</v>
      </c>
      <c r="L134" s="11" t="str">
        <f>IF(ISERROR(VLOOKUP(C134,'WI Vs ASM'!$B$2:$D$1000,3,0)),0,(VLOOKUP(C134,'WI Vs ASM'!$B$2:$D$1000,3,0)))</f>
        <v>10-Enhancement Onshore</v>
      </c>
      <c r="M134" s="11" t="str">
        <f>IF(ISERROR(VLOOKUP(C134,'WI Vs ASM'!$B$2:$I$1000,8,0)),0,(VLOOKUP(C134,'WI Vs ASM'!$B$2:$I$1000,8,0)))</f>
        <v>Prasad P Naik</v>
      </c>
      <c r="N134" s="11" t="str">
        <f>IF(ISERROR(VLOOKUP(C134,'WI Vs ASM'!$B$2:$G$1000,6,0)),0,(VLOOKUP(C134,'WI Vs ASM'!$B$2:$G$1000,6,0)))</f>
        <v>FileNet</v>
      </c>
      <c r="O134" s="11" t="str">
        <f>IF(ISERROR(VLOOKUP(C134,'WI Vs ASM'!$B$2:$H$1000,7,0)),0,(VLOOKUP(C134,'WI Vs ASM'!$B$2:$H$1000,7,0)))</f>
        <v>FileNet</v>
      </c>
      <c r="P134" s="11" t="str">
        <f t="shared" si="72"/>
        <v>May-17</v>
      </c>
      <c r="Q134" s="11" t="str">
        <f t="shared" si="73"/>
        <v>Q2</v>
      </c>
      <c r="R134" s="11" t="str">
        <f>IF(ISERROR(VLOOKUP(C134,'WI Vs ASM'!$B$2:$J$1000,9,0)),0,(VLOOKUP(C134,'WI Vs ASM'!$B$2:$J$1000,9,0)))</f>
        <v>Namita R Baskaran</v>
      </c>
      <c r="S134" s="11" t="str">
        <f>IF(ISERROR(VLOOKUP(C134,'WI Vs ASM'!$B$2:$K$1000,10,0)),0,(VLOOKUP(C134,'WI Vs ASM'!$B$2:$K$1000,10,0)))</f>
        <v>Vasudevan Srinivasan</v>
      </c>
      <c r="T134" s="11" t="str">
        <f>IF(ISERROR(VLOOKUP(C134,'WI Vs ASM'!$B$2:$L$1000,11,0)),0,(VLOOKUP(C134,'WI Vs ASM'!$B$2:$L$1000,11,0)))</f>
        <v>Noha Salama</v>
      </c>
      <c r="U134" s="11" t="str">
        <f t="shared" si="80"/>
        <v>WR534168</v>
      </c>
      <c r="V134" s="11" t="str">
        <f t="shared" si="74"/>
        <v>No</v>
      </c>
      <c r="W134" s="11" t="str">
        <f t="shared" si="75"/>
        <v>Yes</v>
      </c>
      <c r="X134" s="11" t="str">
        <f t="shared" si="76"/>
        <v>No</v>
      </c>
      <c r="Y134" s="11" t="str">
        <f t="shared" si="77"/>
        <v>No</v>
      </c>
      <c r="Z134" s="11" t="str">
        <f t="shared" si="78"/>
        <v>No</v>
      </c>
      <c r="AA134" s="11" t="str">
        <f t="shared" si="81"/>
        <v>No</v>
      </c>
      <c r="AB134" s="11">
        <f>IF(ISERROR(VLOOKUP(U134,'ITWR Dump'!$A$2:$Y$5000,24,0)),0,(VLOOKUP('ILC Report'!U134,'ITWR Dump'!$A$2:$Y$5000,24,0)))</f>
        <v>0</v>
      </c>
      <c r="AC134" s="11" t="str">
        <f t="shared" si="82"/>
        <v>No</v>
      </c>
      <c r="AD134" s="11" t="str">
        <f t="shared" si="83"/>
        <v/>
      </c>
      <c r="AE134" s="11">
        <f>IF(ISERROR(VLOOKUP(U134,'ITWR Dump'!$A$2:$Y$5000,13,0)),0,(VLOOKUP(U134,'ITWR Dump'!$A$2:$Y$5000,13,0)))</f>
        <v>0</v>
      </c>
      <c r="AF134" s="11">
        <f>IF(ISERROR(VLOOKUP(U134,'ITWR Dump'!$A$2:$Y$5000,11,0)),0,(VLOOKUP(U134,'ITWR Dump'!$A$2:$Y$5000,11,0)))</f>
        <v>0</v>
      </c>
      <c r="AG134" s="11">
        <f>IF(ISERROR(VLOOKUP(U134,'ITWR Dump'!$A$2:$Y$5000,2,0)),0,(VLOOKUP(U134,'ITWR Dump'!$A$2:$Y$5000,2,0)))</f>
        <v>0</v>
      </c>
      <c r="AH134" s="11">
        <f>IF(ISERROR(VLOOKUP(U134,'ITWR Dump'!$A$2:$Y$5000,14,0)),0,(VLOOKUP(U134,'ITWR Dump'!$A$2:$Y$5000,14,0)))</f>
        <v>0</v>
      </c>
      <c r="AI134" s="11" t="str">
        <f t="shared" si="84"/>
        <v>10-Enhancement Onshore Subcon</v>
      </c>
      <c r="AJ134" s="11" t="str">
        <f t="shared" si="85"/>
        <v>Onshore Subcon</v>
      </c>
      <c r="AK134" s="11" t="str">
        <f>IF(ISERROR(VLOOKUP(A134,'Team Data'!$C$2:$U$213,17,0)),0,(VLOOKUP(A134,'Team Data'!$C$2:$U$213,17,0)))</f>
        <v>IMS and FN</v>
      </c>
      <c r="AL134" s="11" t="str">
        <f t="shared" si="86"/>
        <v>2017-04-24</v>
      </c>
      <c r="AM134" s="11">
        <f>IF(ISERROR(VLOOKUP(U134,'ITWR Dump'!$A$2:$Y$5000,16,0)),0,(VLOOKUP(U134,'ITWR Dump'!$A$2:$Y$5000,16,0)))</f>
        <v>0</v>
      </c>
      <c r="AN134" s="11">
        <f>IF(ISERROR(VLOOKUP(U134,'ITWR Dump'!$A$2:$Y$5000,18,0)),0,(VLOOKUP(U134,'ITWR Dump'!$A$2:$Y$5000,18,0)))</f>
        <v>0</v>
      </c>
      <c r="AO134" s="11">
        <f>IF(ISERROR(VLOOKUP(U134,'ITWR Dump'!$A$2:$Y$5000,25,0)),0,(VLOOKUP('ILC Report'!U134,'ITWR Dump'!$A$2:$Y$5000,25,0)))</f>
        <v>0</v>
      </c>
      <c r="AP134" s="11">
        <f t="shared" si="87"/>
        <v>0</v>
      </c>
      <c r="AQ134" s="26">
        <f t="shared" si="88"/>
        <v>0</v>
      </c>
      <c r="AR134" s="26">
        <f t="shared" si="89"/>
        <v>0</v>
      </c>
      <c r="AS134" s="26">
        <f t="shared" si="90"/>
        <v>0</v>
      </c>
      <c r="AT134" s="26">
        <f t="shared" si="91"/>
        <v>0</v>
      </c>
      <c r="AU134" s="26">
        <f t="shared" si="92"/>
        <v>0</v>
      </c>
      <c r="AV134" s="26">
        <f t="shared" si="93"/>
        <v>0</v>
      </c>
      <c r="AW134" s="11" t="s">
        <v>653</v>
      </c>
      <c r="AX134" s="11" t="str">
        <f>VLOOKUP(L134,Group!$A$2:$B$1000,2,0)</f>
        <v>Enhancement</v>
      </c>
      <c r="AY134" s="11">
        <f>IF(ISERROR(VLOOKUP(U134,'ITWR Dump'!$A$2:$Y$5000,15,0)),0,(VLOOKUP('ILC Report'!U134,'ITWR Dump'!$A$2:$Y$5000,15,0)))</f>
        <v>0</v>
      </c>
      <c r="AZ134" s="11" t="str">
        <f t="shared" si="94"/>
        <v>No</v>
      </c>
      <c r="BA134" s="11" t="str">
        <f t="shared" si="95"/>
        <v>WFN</v>
      </c>
      <c r="BB134" s="11" t="str">
        <f t="shared" si="96"/>
        <v>EL</v>
      </c>
      <c r="BC134" s="11" t="str">
        <f t="shared" si="97"/>
        <v>No</v>
      </c>
    </row>
    <row r="135" spans="1:55" x14ac:dyDescent="0.3">
      <c r="A135" s="11" t="s">
        <v>95</v>
      </c>
      <c r="B135" s="11" t="s">
        <v>1807</v>
      </c>
      <c r="C135" s="11" t="s">
        <v>536</v>
      </c>
      <c r="D135" s="11" t="s">
        <v>1978</v>
      </c>
      <c r="E135" s="38" t="s">
        <v>2901</v>
      </c>
      <c r="F135" s="11">
        <v>3</v>
      </c>
      <c r="G135" s="40" t="s">
        <v>218</v>
      </c>
      <c r="H135" s="11" t="str">
        <f t="shared" si="79"/>
        <v>Regular</v>
      </c>
      <c r="I135" s="11" t="str">
        <f t="shared" si="71"/>
        <v>US</v>
      </c>
      <c r="J135" s="11" t="str">
        <f>IF(ISERROR(VLOOKUP(C135,'WI Vs ASM'!$B$2:$E$1000,4,0)),0,(VLOOKUP(C135,'WI Vs ASM'!$B$2:$E$1000,4,0)))</f>
        <v>Onshore</v>
      </c>
      <c r="K135" s="11" t="str">
        <f>IF(ISERROR(VLOOKUP(C135,'WI Vs ASM'!$B$2:$F$1000,5,0)),0,(VLOOKUP(C135,'WI Vs ASM'!$B$2:$F$1000,5,0)))</f>
        <v>02-Variable Billable</v>
      </c>
      <c r="L135" s="11" t="str">
        <f>IF(ISERROR(VLOOKUP(C135,'WI Vs ASM'!$B$2:$D$1000,3,0)),0,(VLOOKUP(C135,'WI Vs ASM'!$B$2:$D$1000,3,0)))</f>
        <v>10-Enhancement Onshore</v>
      </c>
      <c r="M135" s="11" t="str">
        <f>IF(ISERROR(VLOOKUP(C135,'WI Vs ASM'!$B$2:$I$1000,8,0)),0,(VLOOKUP(C135,'WI Vs ASM'!$B$2:$I$1000,8,0)))</f>
        <v>Prasad P Naik</v>
      </c>
      <c r="N135" s="11" t="str">
        <f>IF(ISERROR(VLOOKUP(C135,'WI Vs ASM'!$B$2:$G$1000,6,0)),0,(VLOOKUP(C135,'WI Vs ASM'!$B$2:$G$1000,6,0)))</f>
        <v>FileNet</v>
      </c>
      <c r="O135" s="11" t="str">
        <f>IF(ISERROR(VLOOKUP(C135,'WI Vs ASM'!$B$2:$H$1000,7,0)),0,(VLOOKUP(C135,'WI Vs ASM'!$B$2:$H$1000,7,0)))</f>
        <v>FileNet</v>
      </c>
      <c r="P135" s="11" t="str">
        <f t="shared" si="72"/>
        <v>May-17</v>
      </c>
      <c r="Q135" s="11" t="str">
        <f t="shared" si="73"/>
        <v>Q2</v>
      </c>
      <c r="R135" s="11" t="str">
        <f>IF(ISERROR(VLOOKUP(C135,'WI Vs ASM'!$B$2:$J$1000,9,0)),0,(VLOOKUP(C135,'WI Vs ASM'!$B$2:$J$1000,9,0)))</f>
        <v>Namita R Baskaran</v>
      </c>
      <c r="S135" s="11" t="str">
        <f>IF(ISERROR(VLOOKUP(C135,'WI Vs ASM'!$B$2:$K$1000,10,0)),0,(VLOOKUP(C135,'WI Vs ASM'!$B$2:$K$1000,10,0)))</f>
        <v>Vasudevan Srinivasan</v>
      </c>
      <c r="T135" s="11" t="str">
        <f>IF(ISERROR(VLOOKUP(C135,'WI Vs ASM'!$B$2:$L$1000,11,0)),0,(VLOOKUP(C135,'WI Vs ASM'!$B$2:$L$1000,11,0)))</f>
        <v>Noha Salama</v>
      </c>
      <c r="U135" s="11" t="str">
        <f t="shared" si="80"/>
        <v>WR635636</v>
      </c>
      <c r="V135" s="11" t="str">
        <f t="shared" si="74"/>
        <v>No</v>
      </c>
      <c r="W135" s="11" t="str">
        <f t="shared" si="75"/>
        <v>Yes</v>
      </c>
      <c r="X135" s="11" t="str">
        <f t="shared" si="76"/>
        <v>No</v>
      </c>
      <c r="Y135" s="11" t="str">
        <f t="shared" si="77"/>
        <v>No</v>
      </c>
      <c r="Z135" s="11" t="str">
        <f t="shared" si="78"/>
        <v>No</v>
      </c>
      <c r="AA135" s="11" t="str">
        <f t="shared" si="81"/>
        <v>No</v>
      </c>
      <c r="AB135" s="11">
        <f>IF(ISERROR(VLOOKUP(U135,'ITWR Dump'!$A$2:$Y$5000,24,0)),0,(VLOOKUP('ILC Report'!U135,'ITWR Dump'!$A$2:$Y$5000,24,0)))</f>
        <v>0</v>
      </c>
      <c r="AC135" s="11" t="str">
        <f t="shared" si="82"/>
        <v>No</v>
      </c>
      <c r="AD135" s="11" t="str">
        <f t="shared" si="83"/>
        <v/>
      </c>
      <c r="AE135" s="11">
        <f>IF(ISERROR(VLOOKUP(U135,'ITWR Dump'!$A$2:$Y$5000,13,0)),0,(VLOOKUP(U135,'ITWR Dump'!$A$2:$Y$5000,13,0)))</f>
        <v>0</v>
      </c>
      <c r="AF135" s="11">
        <f>IF(ISERROR(VLOOKUP(U135,'ITWR Dump'!$A$2:$Y$5000,11,0)),0,(VLOOKUP(U135,'ITWR Dump'!$A$2:$Y$5000,11,0)))</f>
        <v>0</v>
      </c>
      <c r="AG135" s="11">
        <f>IF(ISERROR(VLOOKUP(U135,'ITWR Dump'!$A$2:$Y$5000,2,0)),0,(VLOOKUP(U135,'ITWR Dump'!$A$2:$Y$5000,2,0)))</f>
        <v>0</v>
      </c>
      <c r="AH135" s="11">
        <f>IF(ISERROR(VLOOKUP(U135,'ITWR Dump'!$A$2:$Y$5000,14,0)),0,(VLOOKUP(U135,'ITWR Dump'!$A$2:$Y$5000,14,0)))</f>
        <v>0</v>
      </c>
      <c r="AI135" s="11" t="str">
        <f t="shared" si="84"/>
        <v>10-Enhancement Onshore Subcon</v>
      </c>
      <c r="AJ135" s="11" t="str">
        <f t="shared" si="85"/>
        <v>Onshore Subcon</v>
      </c>
      <c r="AK135" s="11" t="str">
        <f>IF(ISERROR(VLOOKUP(A135,'Team Data'!$C$2:$U$213,17,0)),0,(VLOOKUP(A135,'Team Data'!$C$2:$U$213,17,0)))</f>
        <v>IMS and FN</v>
      </c>
      <c r="AL135" s="11" t="str">
        <f t="shared" si="86"/>
        <v>2017-04-24</v>
      </c>
      <c r="AM135" s="11">
        <f>IF(ISERROR(VLOOKUP(U135,'ITWR Dump'!$A$2:$Y$5000,16,0)),0,(VLOOKUP(U135,'ITWR Dump'!$A$2:$Y$5000,16,0)))</f>
        <v>0</v>
      </c>
      <c r="AN135" s="11">
        <f>IF(ISERROR(VLOOKUP(U135,'ITWR Dump'!$A$2:$Y$5000,18,0)),0,(VLOOKUP(U135,'ITWR Dump'!$A$2:$Y$5000,18,0)))</f>
        <v>0</v>
      </c>
      <c r="AO135" s="11">
        <f>IF(ISERROR(VLOOKUP(U135,'ITWR Dump'!$A$2:$Y$5000,25,0)),0,(VLOOKUP('ILC Report'!U135,'ITWR Dump'!$A$2:$Y$5000,25,0)))</f>
        <v>0</v>
      </c>
      <c r="AP135" s="11">
        <f t="shared" si="87"/>
        <v>0</v>
      </c>
      <c r="AQ135" s="26">
        <f t="shared" si="88"/>
        <v>0</v>
      </c>
      <c r="AR135" s="26">
        <f t="shared" si="89"/>
        <v>0</v>
      </c>
      <c r="AS135" s="26">
        <f t="shared" si="90"/>
        <v>0</v>
      </c>
      <c r="AT135" s="26">
        <f t="shared" si="91"/>
        <v>0</v>
      </c>
      <c r="AU135" s="26">
        <f t="shared" si="92"/>
        <v>0</v>
      </c>
      <c r="AV135" s="26">
        <f t="shared" si="93"/>
        <v>0</v>
      </c>
      <c r="AW135" s="11" t="s">
        <v>653</v>
      </c>
      <c r="AX135" s="11" t="str">
        <f>VLOOKUP(L135,Group!$A$2:$B$1000,2,0)</f>
        <v>Enhancement</v>
      </c>
      <c r="AY135" s="11">
        <f>IF(ISERROR(VLOOKUP(U135,'ITWR Dump'!$A$2:$Y$5000,15,0)),0,(VLOOKUP('ILC Report'!U135,'ITWR Dump'!$A$2:$Y$5000,15,0)))</f>
        <v>0</v>
      </c>
      <c r="AZ135" s="11" t="str">
        <f t="shared" si="94"/>
        <v>No</v>
      </c>
      <c r="BA135" s="11" t="str">
        <f t="shared" si="95"/>
        <v>WFN</v>
      </c>
      <c r="BB135" s="11" t="str">
        <f t="shared" si="96"/>
        <v>EL</v>
      </c>
      <c r="BC135" s="11" t="str">
        <f t="shared" si="97"/>
        <v>No</v>
      </c>
    </row>
    <row r="136" spans="1:55" x14ac:dyDescent="0.3">
      <c r="A136" s="11" t="s">
        <v>95</v>
      </c>
      <c r="B136" s="11" t="s">
        <v>1807</v>
      </c>
      <c r="C136" s="11" t="s">
        <v>536</v>
      </c>
      <c r="D136" s="11" t="s">
        <v>1974</v>
      </c>
      <c r="E136" s="38" t="s">
        <v>2901</v>
      </c>
      <c r="F136" s="11">
        <v>10</v>
      </c>
      <c r="G136" s="40" t="s">
        <v>218</v>
      </c>
      <c r="H136" s="11" t="str">
        <f t="shared" si="79"/>
        <v>Regular</v>
      </c>
      <c r="I136" s="11" t="str">
        <f t="shared" si="71"/>
        <v>US</v>
      </c>
      <c r="J136" s="11" t="str">
        <f>IF(ISERROR(VLOOKUP(C136,'WI Vs ASM'!$B$2:$E$1000,4,0)),0,(VLOOKUP(C136,'WI Vs ASM'!$B$2:$E$1000,4,0)))</f>
        <v>Onshore</v>
      </c>
      <c r="K136" s="11" t="str">
        <f>IF(ISERROR(VLOOKUP(C136,'WI Vs ASM'!$B$2:$F$1000,5,0)),0,(VLOOKUP(C136,'WI Vs ASM'!$B$2:$F$1000,5,0)))</f>
        <v>02-Variable Billable</v>
      </c>
      <c r="L136" s="11" t="str">
        <f>IF(ISERROR(VLOOKUP(C136,'WI Vs ASM'!$B$2:$D$1000,3,0)),0,(VLOOKUP(C136,'WI Vs ASM'!$B$2:$D$1000,3,0)))</f>
        <v>10-Enhancement Onshore</v>
      </c>
      <c r="M136" s="11" t="str">
        <f>IF(ISERROR(VLOOKUP(C136,'WI Vs ASM'!$B$2:$I$1000,8,0)),0,(VLOOKUP(C136,'WI Vs ASM'!$B$2:$I$1000,8,0)))</f>
        <v>Prasad P Naik</v>
      </c>
      <c r="N136" s="11" t="str">
        <f>IF(ISERROR(VLOOKUP(C136,'WI Vs ASM'!$B$2:$G$1000,6,0)),0,(VLOOKUP(C136,'WI Vs ASM'!$B$2:$G$1000,6,0)))</f>
        <v>FileNet</v>
      </c>
      <c r="O136" s="11" t="str">
        <f>IF(ISERROR(VLOOKUP(C136,'WI Vs ASM'!$B$2:$H$1000,7,0)),0,(VLOOKUP(C136,'WI Vs ASM'!$B$2:$H$1000,7,0)))</f>
        <v>FileNet</v>
      </c>
      <c r="P136" s="11" t="str">
        <f t="shared" si="72"/>
        <v>May-17</v>
      </c>
      <c r="Q136" s="11" t="str">
        <f t="shared" si="73"/>
        <v>Q2</v>
      </c>
      <c r="R136" s="11" t="str">
        <f>IF(ISERROR(VLOOKUP(C136,'WI Vs ASM'!$B$2:$J$1000,9,0)),0,(VLOOKUP(C136,'WI Vs ASM'!$B$2:$J$1000,9,0)))</f>
        <v>Namita R Baskaran</v>
      </c>
      <c r="S136" s="11" t="str">
        <f>IF(ISERROR(VLOOKUP(C136,'WI Vs ASM'!$B$2:$K$1000,10,0)),0,(VLOOKUP(C136,'WI Vs ASM'!$B$2:$K$1000,10,0)))</f>
        <v>Vasudevan Srinivasan</v>
      </c>
      <c r="T136" s="11" t="str">
        <f>IF(ISERROR(VLOOKUP(C136,'WI Vs ASM'!$B$2:$L$1000,11,0)),0,(VLOOKUP(C136,'WI Vs ASM'!$B$2:$L$1000,11,0)))</f>
        <v>Noha Salama</v>
      </c>
      <c r="U136" s="11" t="str">
        <f t="shared" si="80"/>
        <v>WR635667</v>
      </c>
      <c r="V136" s="11" t="str">
        <f t="shared" si="74"/>
        <v>No</v>
      </c>
      <c r="W136" s="11" t="str">
        <f t="shared" si="75"/>
        <v>Yes</v>
      </c>
      <c r="X136" s="11" t="str">
        <f t="shared" si="76"/>
        <v>No</v>
      </c>
      <c r="Y136" s="11" t="str">
        <f t="shared" si="77"/>
        <v>No</v>
      </c>
      <c r="Z136" s="11" t="str">
        <f t="shared" si="78"/>
        <v>No</v>
      </c>
      <c r="AA136" s="11" t="str">
        <f t="shared" si="81"/>
        <v>No</v>
      </c>
      <c r="AB136" s="11">
        <f>IF(ISERROR(VLOOKUP(U136,'ITWR Dump'!$A$2:$Y$5000,24,0)),0,(VLOOKUP('ILC Report'!U136,'ITWR Dump'!$A$2:$Y$5000,24,0)))</f>
        <v>0</v>
      </c>
      <c r="AC136" s="11" t="str">
        <f t="shared" si="82"/>
        <v>No</v>
      </c>
      <c r="AD136" s="11" t="str">
        <f t="shared" si="83"/>
        <v/>
      </c>
      <c r="AE136" s="11">
        <f>IF(ISERROR(VLOOKUP(U136,'ITWR Dump'!$A$2:$Y$5000,13,0)),0,(VLOOKUP(U136,'ITWR Dump'!$A$2:$Y$5000,13,0)))</f>
        <v>0</v>
      </c>
      <c r="AF136" s="11">
        <f>IF(ISERROR(VLOOKUP(U136,'ITWR Dump'!$A$2:$Y$5000,11,0)),0,(VLOOKUP(U136,'ITWR Dump'!$A$2:$Y$5000,11,0)))</f>
        <v>0</v>
      </c>
      <c r="AG136" s="11">
        <f>IF(ISERROR(VLOOKUP(U136,'ITWR Dump'!$A$2:$Y$5000,2,0)),0,(VLOOKUP(U136,'ITWR Dump'!$A$2:$Y$5000,2,0)))</f>
        <v>0</v>
      </c>
      <c r="AH136" s="11">
        <f>IF(ISERROR(VLOOKUP(U136,'ITWR Dump'!$A$2:$Y$5000,14,0)),0,(VLOOKUP(U136,'ITWR Dump'!$A$2:$Y$5000,14,0)))</f>
        <v>0</v>
      </c>
      <c r="AI136" s="11" t="str">
        <f t="shared" si="84"/>
        <v>10-Enhancement Onshore Subcon</v>
      </c>
      <c r="AJ136" s="11" t="str">
        <f t="shared" si="85"/>
        <v>Onshore Subcon</v>
      </c>
      <c r="AK136" s="11" t="str">
        <f>IF(ISERROR(VLOOKUP(A136,'Team Data'!$C$2:$U$213,17,0)),0,(VLOOKUP(A136,'Team Data'!$C$2:$U$213,17,0)))</f>
        <v>IMS and FN</v>
      </c>
      <c r="AL136" s="11" t="str">
        <f t="shared" si="86"/>
        <v>2017-04-24</v>
      </c>
      <c r="AM136" s="11">
        <f>IF(ISERROR(VLOOKUP(U136,'ITWR Dump'!$A$2:$Y$5000,16,0)),0,(VLOOKUP(U136,'ITWR Dump'!$A$2:$Y$5000,16,0)))</f>
        <v>0</v>
      </c>
      <c r="AN136" s="11">
        <f>IF(ISERROR(VLOOKUP(U136,'ITWR Dump'!$A$2:$Y$5000,18,0)),0,(VLOOKUP(U136,'ITWR Dump'!$A$2:$Y$5000,18,0)))</f>
        <v>0</v>
      </c>
      <c r="AO136" s="11">
        <f>IF(ISERROR(VLOOKUP(U136,'ITWR Dump'!$A$2:$Y$5000,25,0)),0,(VLOOKUP('ILC Report'!U136,'ITWR Dump'!$A$2:$Y$5000,25,0)))</f>
        <v>0</v>
      </c>
      <c r="AP136" s="11">
        <f t="shared" si="87"/>
        <v>0</v>
      </c>
      <c r="AQ136" s="26">
        <f t="shared" si="88"/>
        <v>0</v>
      </c>
      <c r="AR136" s="26">
        <f t="shared" si="89"/>
        <v>0</v>
      </c>
      <c r="AS136" s="26">
        <f t="shared" si="90"/>
        <v>0</v>
      </c>
      <c r="AT136" s="26">
        <f t="shared" si="91"/>
        <v>0</v>
      </c>
      <c r="AU136" s="26">
        <f t="shared" si="92"/>
        <v>0</v>
      </c>
      <c r="AV136" s="26">
        <f t="shared" si="93"/>
        <v>0</v>
      </c>
      <c r="AW136" s="11" t="s">
        <v>653</v>
      </c>
      <c r="AX136" s="11" t="str">
        <f>VLOOKUP(L136,Group!$A$2:$B$1000,2,0)</f>
        <v>Enhancement</v>
      </c>
      <c r="AY136" s="11">
        <f>IF(ISERROR(VLOOKUP(U136,'ITWR Dump'!$A$2:$Y$5000,15,0)),0,(VLOOKUP('ILC Report'!U136,'ITWR Dump'!$A$2:$Y$5000,15,0)))</f>
        <v>0</v>
      </c>
      <c r="AZ136" s="11" t="str">
        <f t="shared" si="94"/>
        <v>No</v>
      </c>
      <c r="BA136" s="11" t="str">
        <f t="shared" si="95"/>
        <v>WFN</v>
      </c>
      <c r="BB136" s="11" t="str">
        <f t="shared" si="96"/>
        <v>EL</v>
      </c>
      <c r="BC136" s="11" t="str">
        <f t="shared" si="97"/>
        <v>No</v>
      </c>
    </row>
    <row r="137" spans="1:55" x14ac:dyDescent="0.3">
      <c r="A137" s="11" t="s">
        <v>95</v>
      </c>
      <c r="B137" s="11" t="s">
        <v>1807</v>
      </c>
      <c r="C137" s="11" t="s">
        <v>536</v>
      </c>
      <c r="D137" s="11" t="s">
        <v>1975</v>
      </c>
      <c r="E137" s="38" t="s">
        <v>2901</v>
      </c>
      <c r="F137" s="11">
        <v>12</v>
      </c>
      <c r="G137" s="40" t="s">
        <v>218</v>
      </c>
      <c r="H137" s="11" t="str">
        <f t="shared" si="79"/>
        <v>Regular</v>
      </c>
      <c r="I137" s="11" t="str">
        <f t="shared" si="71"/>
        <v>US</v>
      </c>
      <c r="J137" s="11" t="str">
        <f>IF(ISERROR(VLOOKUP(C137,'WI Vs ASM'!$B$2:$E$1000,4,0)),0,(VLOOKUP(C137,'WI Vs ASM'!$B$2:$E$1000,4,0)))</f>
        <v>Onshore</v>
      </c>
      <c r="K137" s="11" t="str">
        <f>IF(ISERROR(VLOOKUP(C137,'WI Vs ASM'!$B$2:$F$1000,5,0)),0,(VLOOKUP(C137,'WI Vs ASM'!$B$2:$F$1000,5,0)))</f>
        <v>02-Variable Billable</v>
      </c>
      <c r="L137" s="11" t="str">
        <f>IF(ISERROR(VLOOKUP(C137,'WI Vs ASM'!$B$2:$D$1000,3,0)),0,(VLOOKUP(C137,'WI Vs ASM'!$B$2:$D$1000,3,0)))</f>
        <v>10-Enhancement Onshore</v>
      </c>
      <c r="M137" s="11" t="str">
        <f>IF(ISERROR(VLOOKUP(C137,'WI Vs ASM'!$B$2:$I$1000,8,0)),0,(VLOOKUP(C137,'WI Vs ASM'!$B$2:$I$1000,8,0)))</f>
        <v>Prasad P Naik</v>
      </c>
      <c r="N137" s="11" t="str">
        <f>IF(ISERROR(VLOOKUP(C137,'WI Vs ASM'!$B$2:$G$1000,6,0)),0,(VLOOKUP(C137,'WI Vs ASM'!$B$2:$G$1000,6,0)))</f>
        <v>FileNet</v>
      </c>
      <c r="O137" s="11" t="str">
        <f>IF(ISERROR(VLOOKUP(C137,'WI Vs ASM'!$B$2:$H$1000,7,0)),0,(VLOOKUP(C137,'WI Vs ASM'!$B$2:$H$1000,7,0)))</f>
        <v>FileNet</v>
      </c>
      <c r="P137" s="11" t="str">
        <f t="shared" si="72"/>
        <v>May-17</v>
      </c>
      <c r="Q137" s="11" t="str">
        <f t="shared" si="73"/>
        <v>Q2</v>
      </c>
      <c r="R137" s="11" t="str">
        <f>IF(ISERROR(VLOOKUP(C137,'WI Vs ASM'!$B$2:$J$1000,9,0)),0,(VLOOKUP(C137,'WI Vs ASM'!$B$2:$J$1000,9,0)))</f>
        <v>Namita R Baskaran</v>
      </c>
      <c r="S137" s="11" t="str">
        <f>IF(ISERROR(VLOOKUP(C137,'WI Vs ASM'!$B$2:$K$1000,10,0)),0,(VLOOKUP(C137,'WI Vs ASM'!$B$2:$K$1000,10,0)))</f>
        <v>Vasudevan Srinivasan</v>
      </c>
      <c r="T137" s="11" t="str">
        <f>IF(ISERROR(VLOOKUP(C137,'WI Vs ASM'!$B$2:$L$1000,11,0)),0,(VLOOKUP(C137,'WI Vs ASM'!$B$2:$L$1000,11,0)))</f>
        <v>Noha Salama</v>
      </c>
      <c r="U137" s="11" t="str">
        <f t="shared" si="80"/>
        <v>WR635815</v>
      </c>
      <c r="V137" s="11" t="str">
        <f t="shared" si="74"/>
        <v>No</v>
      </c>
      <c r="W137" s="11" t="str">
        <f t="shared" si="75"/>
        <v>Yes</v>
      </c>
      <c r="X137" s="11" t="str">
        <f t="shared" si="76"/>
        <v>No</v>
      </c>
      <c r="Y137" s="11" t="str">
        <f t="shared" si="77"/>
        <v>No</v>
      </c>
      <c r="Z137" s="11" t="str">
        <f t="shared" si="78"/>
        <v>No</v>
      </c>
      <c r="AA137" s="11" t="str">
        <f t="shared" si="81"/>
        <v>No</v>
      </c>
      <c r="AB137" s="11">
        <f>IF(ISERROR(VLOOKUP(U137,'ITWR Dump'!$A$2:$Y$5000,24,0)),0,(VLOOKUP('ILC Report'!U137,'ITWR Dump'!$A$2:$Y$5000,24,0)))</f>
        <v>0</v>
      </c>
      <c r="AC137" s="11" t="str">
        <f t="shared" si="82"/>
        <v>No</v>
      </c>
      <c r="AD137" s="11" t="str">
        <f t="shared" si="83"/>
        <v/>
      </c>
      <c r="AE137" s="11">
        <f>IF(ISERROR(VLOOKUP(U137,'ITWR Dump'!$A$2:$Y$5000,13,0)),0,(VLOOKUP(U137,'ITWR Dump'!$A$2:$Y$5000,13,0)))</f>
        <v>0</v>
      </c>
      <c r="AF137" s="11">
        <f>IF(ISERROR(VLOOKUP(U137,'ITWR Dump'!$A$2:$Y$5000,11,0)),0,(VLOOKUP(U137,'ITWR Dump'!$A$2:$Y$5000,11,0)))</f>
        <v>0</v>
      </c>
      <c r="AG137" s="11">
        <f>IF(ISERROR(VLOOKUP(U137,'ITWR Dump'!$A$2:$Y$5000,2,0)),0,(VLOOKUP(U137,'ITWR Dump'!$A$2:$Y$5000,2,0)))</f>
        <v>0</v>
      </c>
      <c r="AH137" s="11">
        <f>IF(ISERROR(VLOOKUP(U137,'ITWR Dump'!$A$2:$Y$5000,14,0)),0,(VLOOKUP(U137,'ITWR Dump'!$A$2:$Y$5000,14,0)))</f>
        <v>0</v>
      </c>
      <c r="AI137" s="11" t="str">
        <f t="shared" si="84"/>
        <v>10-Enhancement Onshore Subcon</v>
      </c>
      <c r="AJ137" s="11" t="str">
        <f t="shared" si="85"/>
        <v>Onshore Subcon</v>
      </c>
      <c r="AK137" s="11" t="str">
        <f>IF(ISERROR(VLOOKUP(A137,'Team Data'!$C$2:$U$213,17,0)),0,(VLOOKUP(A137,'Team Data'!$C$2:$U$213,17,0)))</f>
        <v>IMS and FN</v>
      </c>
      <c r="AL137" s="11" t="str">
        <f t="shared" si="86"/>
        <v>2017-04-24</v>
      </c>
      <c r="AM137" s="11">
        <f>IF(ISERROR(VLOOKUP(U137,'ITWR Dump'!$A$2:$Y$5000,16,0)),0,(VLOOKUP(U137,'ITWR Dump'!$A$2:$Y$5000,16,0)))</f>
        <v>0</v>
      </c>
      <c r="AN137" s="11">
        <f>IF(ISERROR(VLOOKUP(U137,'ITWR Dump'!$A$2:$Y$5000,18,0)),0,(VLOOKUP(U137,'ITWR Dump'!$A$2:$Y$5000,18,0)))</f>
        <v>0</v>
      </c>
      <c r="AO137" s="11">
        <f>IF(ISERROR(VLOOKUP(U137,'ITWR Dump'!$A$2:$Y$5000,25,0)),0,(VLOOKUP('ILC Report'!U137,'ITWR Dump'!$A$2:$Y$5000,25,0)))</f>
        <v>0</v>
      </c>
      <c r="AP137" s="11">
        <f t="shared" si="87"/>
        <v>0</v>
      </c>
      <c r="AQ137" s="26">
        <f t="shared" si="88"/>
        <v>0</v>
      </c>
      <c r="AR137" s="26">
        <f t="shared" si="89"/>
        <v>0</v>
      </c>
      <c r="AS137" s="26">
        <f t="shared" si="90"/>
        <v>0</v>
      </c>
      <c r="AT137" s="26">
        <f t="shared" si="91"/>
        <v>0</v>
      </c>
      <c r="AU137" s="26">
        <f t="shared" si="92"/>
        <v>0</v>
      </c>
      <c r="AV137" s="26">
        <f t="shared" si="93"/>
        <v>0</v>
      </c>
      <c r="AW137" s="11" t="s">
        <v>653</v>
      </c>
      <c r="AX137" s="11" t="str">
        <f>VLOOKUP(L137,Group!$A$2:$B$1000,2,0)</f>
        <v>Enhancement</v>
      </c>
      <c r="AY137" s="11">
        <f>IF(ISERROR(VLOOKUP(U137,'ITWR Dump'!$A$2:$Y$5000,15,0)),0,(VLOOKUP('ILC Report'!U137,'ITWR Dump'!$A$2:$Y$5000,15,0)))</f>
        <v>0</v>
      </c>
      <c r="AZ137" s="11" t="str">
        <f t="shared" si="94"/>
        <v>No</v>
      </c>
      <c r="BA137" s="11" t="str">
        <f t="shared" si="95"/>
        <v>WFN</v>
      </c>
      <c r="BB137" s="11" t="str">
        <f t="shared" si="96"/>
        <v>EL</v>
      </c>
      <c r="BC137" s="11" t="str">
        <f t="shared" si="97"/>
        <v>No</v>
      </c>
    </row>
    <row r="138" spans="1:55" x14ac:dyDescent="0.3">
      <c r="A138" s="11" t="s">
        <v>95</v>
      </c>
      <c r="B138" s="11" t="s">
        <v>1807</v>
      </c>
      <c r="C138" s="11" t="s">
        <v>536</v>
      </c>
      <c r="D138" s="11" t="s">
        <v>1976</v>
      </c>
      <c r="E138" s="38" t="s">
        <v>2901</v>
      </c>
      <c r="F138" s="11">
        <v>9</v>
      </c>
      <c r="G138" s="40" t="s">
        <v>218</v>
      </c>
      <c r="H138" s="11" t="str">
        <f t="shared" si="79"/>
        <v>Regular</v>
      </c>
      <c r="I138" s="11" t="str">
        <f t="shared" si="71"/>
        <v>US</v>
      </c>
      <c r="J138" s="11" t="str">
        <f>IF(ISERROR(VLOOKUP(C138,'WI Vs ASM'!$B$2:$E$1000,4,0)),0,(VLOOKUP(C138,'WI Vs ASM'!$B$2:$E$1000,4,0)))</f>
        <v>Onshore</v>
      </c>
      <c r="K138" s="11" t="str">
        <f>IF(ISERROR(VLOOKUP(C138,'WI Vs ASM'!$B$2:$F$1000,5,0)),0,(VLOOKUP(C138,'WI Vs ASM'!$B$2:$F$1000,5,0)))</f>
        <v>02-Variable Billable</v>
      </c>
      <c r="L138" s="11" t="str">
        <f>IF(ISERROR(VLOOKUP(C138,'WI Vs ASM'!$B$2:$D$1000,3,0)),0,(VLOOKUP(C138,'WI Vs ASM'!$B$2:$D$1000,3,0)))</f>
        <v>10-Enhancement Onshore</v>
      </c>
      <c r="M138" s="11" t="str">
        <f>IF(ISERROR(VLOOKUP(C138,'WI Vs ASM'!$B$2:$I$1000,8,0)),0,(VLOOKUP(C138,'WI Vs ASM'!$B$2:$I$1000,8,0)))</f>
        <v>Prasad P Naik</v>
      </c>
      <c r="N138" s="11" t="str">
        <f>IF(ISERROR(VLOOKUP(C138,'WI Vs ASM'!$B$2:$G$1000,6,0)),0,(VLOOKUP(C138,'WI Vs ASM'!$B$2:$G$1000,6,0)))</f>
        <v>FileNet</v>
      </c>
      <c r="O138" s="11" t="str">
        <f>IF(ISERROR(VLOOKUP(C138,'WI Vs ASM'!$B$2:$H$1000,7,0)),0,(VLOOKUP(C138,'WI Vs ASM'!$B$2:$H$1000,7,0)))</f>
        <v>FileNet</v>
      </c>
      <c r="P138" s="11" t="str">
        <f t="shared" si="72"/>
        <v>May-17</v>
      </c>
      <c r="Q138" s="11" t="str">
        <f t="shared" si="73"/>
        <v>Q2</v>
      </c>
      <c r="R138" s="11" t="str">
        <f>IF(ISERROR(VLOOKUP(C138,'WI Vs ASM'!$B$2:$J$1000,9,0)),0,(VLOOKUP(C138,'WI Vs ASM'!$B$2:$J$1000,9,0)))</f>
        <v>Namita R Baskaran</v>
      </c>
      <c r="S138" s="11" t="str">
        <f>IF(ISERROR(VLOOKUP(C138,'WI Vs ASM'!$B$2:$K$1000,10,0)),0,(VLOOKUP(C138,'WI Vs ASM'!$B$2:$K$1000,10,0)))</f>
        <v>Vasudevan Srinivasan</v>
      </c>
      <c r="T138" s="11" t="str">
        <f>IF(ISERROR(VLOOKUP(C138,'WI Vs ASM'!$B$2:$L$1000,11,0)),0,(VLOOKUP(C138,'WI Vs ASM'!$B$2:$L$1000,11,0)))</f>
        <v>Noha Salama</v>
      </c>
      <c r="U138" s="11" t="str">
        <f t="shared" si="80"/>
        <v>WR635835</v>
      </c>
      <c r="V138" s="11" t="str">
        <f t="shared" si="74"/>
        <v>No</v>
      </c>
      <c r="W138" s="11" t="str">
        <f t="shared" si="75"/>
        <v>Yes</v>
      </c>
      <c r="X138" s="11" t="str">
        <f t="shared" si="76"/>
        <v>No</v>
      </c>
      <c r="Y138" s="11" t="str">
        <f t="shared" si="77"/>
        <v>No</v>
      </c>
      <c r="Z138" s="11" t="str">
        <f t="shared" si="78"/>
        <v>No</v>
      </c>
      <c r="AA138" s="11" t="str">
        <f t="shared" si="81"/>
        <v>No</v>
      </c>
      <c r="AB138" s="11">
        <f>IF(ISERROR(VLOOKUP(U138,'ITWR Dump'!$A$2:$Y$5000,24,0)),0,(VLOOKUP('ILC Report'!U138,'ITWR Dump'!$A$2:$Y$5000,24,0)))</f>
        <v>0</v>
      </c>
      <c r="AC138" s="11" t="str">
        <f t="shared" si="82"/>
        <v>No</v>
      </c>
      <c r="AD138" s="11" t="str">
        <f t="shared" si="83"/>
        <v/>
      </c>
      <c r="AE138" s="11">
        <f>IF(ISERROR(VLOOKUP(U138,'ITWR Dump'!$A$2:$Y$5000,13,0)),0,(VLOOKUP(U138,'ITWR Dump'!$A$2:$Y$5000,13,0)))</f>
        <v>0</v>
      </c>
      <c r="AF138" s="11">
        <f>IF(ISERROR(VLOOKUP(U138,'ITWR Dump'!$A$2:$Y$5000,11,0)),0,(VLOOKUP(U138,'ITWR Dump'!$A$2:$Y$5000,11,0)))</f>
        <v>0</v>
      </c>
      <c r="AG138" s="11">
        <f>IF(ISERROR(VLOOKUP(U138,'ITWR Dump'!$A$2:$Y$5000,2,0)),0,(VLOOKUP(U138,'ITWR Dump'!$A$2:$Y$5000,2,0)))</f>
        <v>0</v>
      </c>
      <c r="AH138" s="11">
        <f>IF(ISERROR(VLOOKUP(U138,'ITWR Dump'!$A$2:$Y$5000,14,0)),0,(VLOOKUP(U138,'ITWR Dump'!$A$2:$Y$5000,14,0)))</f>
        <v>0</v>
      </c>
      <c r="AI138" s="11" t="str">
        <f t="shared" si="84"/>
        <v>10-Enhancement Onshore Subcon</v>
      </c>
      <c r="AJ138" s="11" t="str">
        <f t="shared" si="85"/>
        <v>Onshore Subcon</v>
      </c>
      <c r="AK138" s="11" t="str">
        <f>IF(ISERROR(VLOOKUP(A138,'Team Data'!$C$2:$U$213,17,0)),0,(VLOOKUP(A138,'Team Data'!$C$2:$U$213,17,0)))</f>
        <v>IMS and FN</v>
      </c>
      <c r="AL138" s="11" t="str">
        <f t="shared" si="86"/>
        <v>2017-04-24</v>
      </c>
      <c r="AM138" s="11">
        <f>IF(ISERROR(VLOOKUP(U138,'ITWR Dump'!$A$2:$Y$5000,16,0)),0,(VLOOKUP(U138,'ITWR Dump'!$A$2:$Y$5000,16,0)))</f>
        <v>0</v>
      </c>
      <c r="AN138" s="11">
        <f>IF(ISERROR(VLOOKUP(U138,'ITWR Dump'!$A$2:$Y$5000,18,0)),0,(VLOOKUP(U138,'ITWR Dump'!$A$2:$Y$5000,18,0)))</f>
        <v>0</v>
      </c>
      <c r="AO138" s="11">
        <f>IF(ISERROR(VLOOKUP(U138,'ITWR Dump'!$A$2:$Y$5000,25,0)),0,(VLOOKUP('ILC Report'!U138,'ITWR Dump'!$A$2:$Y$5000,25,0)))</f>
        <v>0</v>
      </c>
      <c r="AP138" s="11">
        <f t="shared" si="87"/>
        <v>0</v>
      </c>
      <c r="AQ138" s="26">
        <f t="shared" si="88"/>
        <v>0</v>
      </c>
      <c r="AR138" s="26">
        <f t="shared" si="89"/>
        <v>0</v>
      </c>
      <c r="AS138" s="26">
        <f t="shared" si="90"/>
        <v>0</v>
      </c>
      <c r="AT138" s="26">
        <f t="shared" si="91"/>
        <v>0</v>
      </c>
      <c r="AU138" s="26">
        <f t="shared" si="92"/>
        <v>0</v>
      </c>
      <c r="AV138" s="26">
        <f t="shared" si="93"/>
        <v>0</v>
      </c>
      <c r="AW138" s="11" t="s">
        <v>653</v>
      </c>
      <c r="AX138" s="11" t="str">
        <f>VLOOKUP(L138,Group!$A$2:$B$1000,2,0)</f>
        <v>Enhancement</v>
      </c>
      <c r="AY138" s="11">
        <f>IF(ISERROR(VLOOKUP(U138,'ITWR Dump'!$A$2:$Y$5000,15,0)),0,(VLOOKUP('ILC Report'!U138,'ITWR Dump'!$A$2:$Y$5000,15,0)))</f>
        <v>0</v>
      </c>
      <c r="AZ138" s="11" t="str">
        <f t="shared" si="94"/>
        <v>No</v>
      </c>
      <c r="BA138" s="11" t="str">
        <f t="shared" si="95"/>
        <v>WFN</v>
      </c>
      <c r="BB138" s="11" t="str">
        <f t="shared" si="96"/>
        <v>EL</v>
      </c>
      <c r="BC138" s="11" t="str">
        <f t="shared" si="97"/>
        <v>No</v>
      </c>
    </row>
    <row r="139" spans="1:55" x14ac:dyDescent="0.3">
      <c r="A139" s="11" t="s">
        <v>95</v>
      </c>
      <c r="B139" s="11" t="s">
        <v>1807</v>
      </c>
      <c r="C139" s="11" t="s">
        <v>536</v>
      </c>
      <c r="D139" s="11" t="s">
        <v>1979</v>
      </c>
      <c r="E139" s="38" t="s">
        <v>2901</v>
      </c>
      <c r="F139" s="11">
        <v>2</v>
      </c>
      <c r="G139" s="40" t="s">
        <v>218</v>
      </c>
      <c r="H139" s="11" t="str">
        <f t="shared" si="79"/>
        <v>Regular</v>
      </c>
      <c r="I139" s="11" t="str">
        <f t="shared" si="71"/>
        <v>US</v>
      </c>
      <c r="J139" s="11" t="str">
        <f>IF(ISERROR(VLOOKUP(C139,'WI Vs ASM'!$B$2:$E$1000,4,0)),0,(VLOOKUP(C139,'WI Vs ASM'!$B$2:$E$1000,4,0)))</f>
        <v>Onshore</v>
      </c>
      <c r="K139" s="11" t="str">
        <f>IF(ISERROR(VLOOKUP(C139,'WI Vs ASM'!$B$2:$F$1000,5,0)),0,(VLOOKUP(C139,'WI Vs ASM'!$B$2:$F$1000,5,0)))</f>
        <v>02-Variable Billable</v>
      </c>
      <c r="L139" s="11" t="str">
        <f>IF(ISERROR(VLOOKUP(C139,'WI Vs ASM'!$B$2:$D$1000,3,0)),0,(VLOOKUP(C139,'WI Vs ASM'!$B$2:$D$1000,3,0)))</f>
        <v>10-Enhancement Onshore</v>
      </c>
      <c r="M139" s="11" t="str">
        <f>IF(ISERROR(VLOOKUP(C139,'WI Vs ASM'!$B$2:$I$1000,8,0)),0,(VLOOKUP(C139,'WI Vs ASM'!$B$2:$I$1000,8,0)))</f>
        <v>Prasad P Naik</v>
      </c>
      <c r="N139" s="11" t="str">
        <f>IF(ISERROR(VLOOKUP(C139,'WI Vs ASM'!$B$2:$G$1000,6,0)),0,(VLOOKUP(C139,'WI Vs ASM'!$B$2:$G$1000,6,0)))</f>
        <v>FileNet</v>
      </c>
      <c r="O139" s="11" t="str">
        <f>IF(ISERROR(VLOOKUP(C139,'WI Vs ASM'!$B$2:$H$1000,7,0)),0,(VLOOKUP(C139,'WI Vs ASM'!$B$2:$H$1000,7,0)))</f>
        <v>FileNet</v>
      </c>
      <c r="P139" s="11" t="str">
        <f t="shared" si="72"/>
        <v>May-17</v>
      </c>
      <c r="Q139" s="11" t="str">
        <f t="shared" si="73"/>
        <v>Q2</v>
      </c>
      <c r="R139" s="11" t="str">
        <f>IF(ISERROR(VLOOKUP(C139,'WI Vs ASM'!$B$2:$J$1000,9,0)),0,(VLOOKUP(C139,'WI Vs ASM'!$B$2:$J$1000,9,0)))</f>
        <v>Namita R Baskaran</v>
      </c>
      <c r="S139" s="11" t="str">
        <f>IF(ISERROR(VLOOKUP(C139,'WI Vs ASM'!$B$2:$K$1000,10,0)),0,(VLOOKUP(C139,'WI Vs ASM'!$B$2:$K$1000,10,0)))</f>
        <v>Vasudevan Srinivasan</v>
      </c>
      <c r="T139" s="11" t="str">
        <f>IF(ISERROR(VLOOKUP(C139,'WI Vs ASM'!$B$2:$L$1000,11,0)),0,(VLOOKUP(C139,'WI Vs ASM'!$B$2:$L$1000,11,0)))</f>
        <v>Noha Salama</v>
      </c>
      <c r="U139" s="11" t="str">
        <f t="shared" si="80"/>
        <v>WR635854</v>
      </c>
      <c r="V139" s="11" t="str">
        <f t="shared" si="74"/>
        <v>No</v>
      </c>
      <c r="W139" s="11" t="str">
        <f t="shared" si="75"/>
        <v>Yes</v>
      </c>
      <c r="X139" s="11" t="str">
        <f t="shared" si="76"/>
        <v>No</v>
      </c>
      <c r="Y139" s="11" t="str">
        <f t="shared" si="77"/>
        <v>No</v>
      </c>
      <c r="Z139" s="11" t="str">
        <f t="shared" si="78"/>
        <v>No</v>
      </c>
      <c r="AA139" s="11" t="str">
        <f t="shared" si="81"/>
        <v>No</v>
      </c>
      <c r="AB139" s="11">
        <f>IF(ISERROR(VLOOKUP(U139,'ITWR Dump'!$A$2:$Y$5000,24,0)),0,(VLOOKUP('ILC Report'!U139,'ITWR Dump'!$A$2:$Y$5000,24,0)))</f>
        <v>0</v>
      </c>
      <c r="AC139" s="11" t="str">
        <f t="shared" si="82"/>
        <v>No</v>
      </c>
      <c r="AD139" s="11" t="str">
        <f t="shared" si="83"/>
        <v/>
      </c>
      <c r="AE139" s="11">
        <f>IF(ISERROR(VLOOKUP(U139,'ITWR Dump'!$A$2:$Y$5000,13,0)),0,(VLOOKUP(U139,'ITWR Dump'!$A$2:$Y$5000,13,0)))</f>
        <v>0</v>
      </c>
      <c r="AF139" s="11">
        <f>IF(ISERROR(VLOOKUP(U139,'ITWR Dump'!$A$2:$Y$5000,11,0)),0,(VLOOKUP(U139,'ITWR Dump'!$A$2:$Y$5000,11,0)))</f>
        <v>0</v>
      </c>
      <c r="AG139" s="11">
        <f>IF(ISERROR(VLOOKUP(U139,'ITWR Dump'!$A$2:$Y$5000,2,0)),0,(VLOOKUP(U139,'ITWR Dump'!$A$2:$Y$5000,2,0)))</f>
        <v>0</v>
      </c>
      <c r="AH139" s="11">
        <f>IF(ISERROR(VLOOKUP(U139,'ITWR Dump'!$A$2:$Y$5000,14,0)),0,(VLOOKUP(U139,'ITWR Dump'!$A$2:$Y$5000,14,0)))</f>
        <v>0</v>
      </c>
      <c r="AI139" s="11" t="str">
        <f t="shared" si="84"/>
        <v>10-Enhancement Onshore Subcon</v>
      </c>
      <c r="AJ139" s="11" t="str">
        <f t="shared" si="85"/>
        <v>Onshore Subcon</v>
      </c>
      <c r="AK139" s="11" t="str">
        <f>IF(ISERROR(VLOOKUP(A139,'Team Data'!$C$2:$U$213,17,0)),0,(VLOOKUP(A139,'Team Data'!$C$2:$U$213,17,0)))</f>
        <v>IMS and FN</v>
      </c>
      <c r="AL139" s="11" t="str">
        <f t="shared" si="86"/>
        <v>2017-04-24</v>
      </c>
      <c r="AM139" s="11">
        <f>IF(ISERROR(VLOOKUP(U139,'ITWR Dump'!$A$2:$Y$5000,16,0)),0,(VLOOKUP(U139,'ITWR Dump'!$A$2:$Y$5000,16,0)))</f>
        <v>0</v>
      </c>
      <c r="AN139" s="11">
        <f>IF(ISERROR(VLOOKUP(U139,'ITWR Dump'!$A$2:$Y$5000,18,0)),0,(VLOOKUP(U139,'ITWR Dump'!$A$2:$Y$5000,18,0)))</f>
        <v>0</v>
      </c>
      <c r="AO139" s="11">
        <f>IF(ISERROR(VLOOKUP(U139,'ITWR Dump'!$A$2:$Y$5000,25,0)),0,(VLOOKUP('ILC Report'!U139,'ITWR Dump'!$A$2:$Y$5000,25,0)))</f>
        <v>0</v>
      </c>
      <c r="AP139" s="11">
        <f t="shared" si="87"/>
        <v>0</v>
      </c>
      <c r="AQ139" s="26">
        <f t="shared" si="88"/>
        <v>0</v>
      </c>
      <c r="AR139" s="26">
        <f t="shared" si="89"/>
        <v>0</v>
      </c>
      <c r="AS139" s="26">
        <f t="shared" si="90"/>
        <v>0</v>
      </c>
      <c r="AT139" s="26">
        <f t="shared" si="91"/>
        <v>0</v>
      </c>
      <c r="AU139" s="26">
        <f t="shared" si="92"/>
        <v>0</v>
      </c>
      <c r="AV139" s="26">
        <f t="shared" si="93"/>
        <v>0</v>
      </c>
      <c r="AW139" s="11" t="s">
        <v>653</v>
      </c>
      <c r="AX139" s="11" t="str">
        <f>VLOOKUP(L139,Group!$A$2:$B$1000,2,0)</f>
        <v>Enhancement</v>
      </c>
      <c r="AY139" s="11">
        <f>IF(ISERROR(VLOOKUP(U139,'ITWR Dump'!$A$2:$Y$5000,15,0)),0,(VLOOKUP('ILC Report'!U139,'ITWR Dump'!$A$2:$Y$5000,15,0)))</f>
        <v>0</v>
      </c>
      <c r="AZ139" s="11" t="str">
        <f t="shared" si="94"/>
        <v>No</v>
      </c>
      <c r="BA139" s="11" t="str">
        <f t="shared" si="95"/>
        <v>WFN</v>
      </c>
      <c r="BB139" s="11" t="str">
        <f t="shared" si="96"/>
        <v>EL</v>
      </c>
      <c r="BC139" s="11" t="str">
        <f t="shared" si="97"/>
        <v>No</v>
      </c>
    </row>
    <row r="140" spans="1:55" x14ac:dyDescent="0.3">
      <c r="A140" s="11" t="s">
        <v>95</v>
      </c>
      <c r="B140" s="11" t="s">
        <v>1807</v>
      </c>
      <c r="C140" s="11" t="s">
        <v>537</v>
      </c>
      <c r="D140" s="11" t="s">
        <v>1973</v>
      </c>
      <c r="E140" s="38" t="s">
        <v>2902</v>
      </c>
      <c r="F140" s="11">
        <v>1</v>
      </c>
      <c r="G140" s="40" t="s">
        <v>218</v>
      </c>
      <c r="H140" s="11" t="str">
        <f t="shared" si="79"/>
        <v>Regular</v>
      </c>
      <c r="I140" s="11" t="str">
        <f t="shared" si="71"/>
        <v>US</v>
      </c>
      <c r="J140" s="11" t="str">
        <f>IF(ISERROR(VLOOKUP(C140,'WI Vs ASM'!$B$2:$E$1000,4,0)),0,(VLOOKUP(C140,'WI Vs ASM'!$B$2:$E$1000,4,0)))</f>
        <v>Onshore</v>
      </c>
      <c r="K140" s="11" t="str">
        <f>IF(ISERROR(VLOOKUP(C140,'WI Vs ASM'!$B$2:$F$1000,5,0)),0,(VLOOKUP(C140,'WI Vs ASM'!$B$2:$F$1000,5,0)))</f>
        <v>01-Fixed Price</v>
      </c>
      <c r="L140" s="11" t="str">
        <f>IF(ISERROR(VLOOKUP(C140,'WI Vs ASM'!$B$2:$D$1000,3,0)),0,(VLOOKUP(C140,'WI Vs ASM'!$B$2:$D$1000,3,0)))</f>
        <v>00-Maintenance Onshore</v>
      </c>
      <c r="M140" s="11" t="str">
        <f>IF(ISERROR(VLOOKUP(C140,'WI Vs ASM'!$B$2:$I$1000,8,0)),0,(VLOOKUP(C140,'WI Vs ASM'!$B$2:$I$1000,8,0)))</f>
        <v>Prasad P Naik</v>
      </c>
      <c r="N140" s="11" t="str">
        <f>IF(ISERROR(VLOOKUP(C140,'WI Vs ASM'!$B$2:$G$1000,6,0)),0,(VLOOKUP(C140,'WI Vs ASM'!$B$2:$G$1000,6,0)))</f>
        <v>FileNet</v>
      </c>
      <c r="O140" s="11" t="str">
        <f>IF(ISERROR(VLOOKUP(C140,'WI Vs ASM'!$B$2:$H$1000,7,0)),0,(VLOOKUP(C140,'WI Vs ASM'!$B$2:$H$1000,7,0)))</f>
        <v>FileNet</v>
      </c>
      <c r="P140" s="11" t="str">
        <f t="shared" si="72"/>
        <v>May-17</v>
      </c>
      <c r="Q140" s="11" t="str">
        <f t="shared" si="73"/>
        <v>Q2</v>
      </c>
      <c r="R140" s="11" t="str">
        <f>IF(ISERROR(VLOOKUP(C140,'WI Vs ASM'!$B$2:$J$1000,9,0)),0,(VLOOKUP(C140,'WI Vs ASM'!$B$2:$J$1000,9,0)))</f>
        <v>Jyothi Pai</v>
      </c>
      <c r="S140" s="11" t="str">
        <f>IF(ISERROR(VLOOKUP(C140,'WI Vs ASM'!$B$2:$K$1000,10,0)),0,(VLOOKUP(C140,'WI Vs ASM'!$B$2:$K$1000,10,0)))</f>
        <v>Vasudevan Srinivasan</v>
      </c>
      <c r="T140" s="11" t="str">
        <f>IF(ISERROR(VLOOKUP(C140,'WI Vs ASM'!$B$2:$L$1000,11,0)),0,(VLOOKUP(C140,'WI Vs ASM'!$B$2:$L$1000,11,0)))</f>
        <v>Noha Salama</v>
      </c>
      <c r="U140" s="11" t="e">
        <f t="shared" si="80"/>
        <v>#VALUE!</v>
      </c>
      <c r="V140" s="11" t="str">
        <f t="shared" si="74"/>
        <v>No</v>
      </c>
      <c r="W140" s="11" t="str">
        <f t="shared" si="75"/>
        <v>Yes</v>
      </c>
      <c r="X140" s="11" t="str">
        <f t="shared" si="76"/>
        <v>No</v>
      </c>
      <c r="Y140" s="11" t="str">
        <f t="shared" si="77"/>
        <v>No</v>
      </c>
      <c r="Z140" s="11" t="str">
        <f t="shared" si="78"/>
        <v>No</v>
      </c>
      <c r="AA140" s="11" t="str">
        <f t="shared" si="81"/>
        <v>No</v>
      </c>
      <c r="AB140" s="11">
        <f>IF(ISERROR(VLOOKUP(U140,'ITWR Dump'!$A$2:$Y$5000,24,0)),0,(VLOOKUP('ILC Report'!U140,'ITWR Dump'!$A$2:$Y$5000,24,0)))</f>
        <v>0</v>
      </c>
      <c r="AC140" s="11" t="str">
        <f t="shared" si="82"/>
        <v>No</v>
      </c>
      <c r="AD140" s="11" t="str">
        <f t="shared" si="83"/>
        <v/>
      </c>
      <c r="AE140" s="11">
        <f>IF(ISERROR(VLOOKUP(U140,'ITWR Dump'!$A$2:$Y$5000,13,0)),0,(VLOOKUP(U140,'ITWR Dump'!$A$2:$Y$5000,13,0)))</f>
        <v>0</v>
      </c>
      <c r="AF140" s="11">
        <f>IF(ISERROR(VLOOKUP(U140,'ITWR Dump'!$A$2:$Y$5000,11,0)),0,(VLOOKUP(U140,'ITWR Dump'!$A$2:$Y$5000,11,0)))</f>
        <v>0</v>
      </c>
      <c r="AG140" s="11">
        <f>IF(ISERROR(VLOOKUP(U140,'ITWR Dump'!$A$2:$Y$5000,2,0)),0,(VLOOKUP(U140,'ITWR Dump'!$A$2:$Y$5000,2,0)))</f>
        <v>0</v>
      </c>
      <c r="AH140" s="11">
        <f>IF(ISERROR(VLOOKUP(U140,'ITWR Dump'!$A$2:$Y$5000,14,0)),0,(VLOOKUP(U140,'ITWR Dump'!$A$2:$Y$5000,14,0)))</f>
        <v>0</v>
      </c>
      <c r="AI140" s="11" t="str">
        <f t="shared" si="84"/>
        <v>00-Maintenance Onshore Subcon</v>
      </c>
      <c r="AJ140" s="11" t="str">
        <f t="shared" si="85"/>
        <v>Onshore Subcon</v>
      </c>
      <c r="AK140" s="11" t="str">
        <f>IF(ISERROR(VLOOKUP(A140,'Team Data'!$C$2:$U$213,17,0)),0,(VLOOKUP(A140,'Team Data'!$C$2:$U$213,17,0)))</f>
        <v>IMS and FN</v>
      </c>
      <c r="AL140" s="11" t="str">
        <f t="shared" si="86"/>
        <v>2017-04-24</v>
      </c>
      <c r="AM140" s="11">
        <f>IF(ISERROR(VLOOKUP(U140,'ITWR Dump'!$A$2:$Y$5000,16,0)),0,(VLOOKUP(U140,'ITWR Dump'!$A$2:$Y$5000,16,0)))</f>
        <v>0</v>
      </c>
      <c r="AN140" s="11">
        <f>IF(ISERROR(VLOOKUP(U140,'ITWR Dump'!$A$2:$Y$5000,18,0)),0,(VLOOKUP(U140,'ITWR Dump'!$A$2:$Y$5000,18,0)))</f>
        <v>0</v>
      </c>
      <c r="AO140" s="11">
        <f>IF(ISERROR(VLOOKUP(U140,'ITWR Dump'!$A$2:$Y$5000,25,0)),0,(VLOOKUP('ILC Report'!U140,'ITWR Dump'!$A$2:$Y$5000,25,0)))</f>
        <v>0</v>
      </c>
      <c r="AP140" s="11">
        <f t="shared" si="87"/>
        <v>0</v>
      </c>
      <c r="AQ140" s="26">
        <f t="shared" si="88"/>
        <v>0</v>
      </c>
      <c r="AR140" s="26">
        <f t="shared" si="89"/>
        <v>0</v>
      </c>
      <c r="AS140" s="26">
        <f t="shared" si="90"/>
        <v>0</v>
      </c>
      <c r="AT140" s="26">
        <f t="shared" si="91"/>
        <v>0</v>
      </c>
      <c r="AU140" s="26">
        <f t="shared" si="92"/>
        <v>0</v>
      </c>
      <c r="AV140" s="26">
        <f t="shared" si="93"/>
        <v>0</v>
      </c>
      <c r="AW140" s="11" t="s">
        <v>653</v>
      </c>
      <c r="AX140" s="11" t="str">
        <f>VLOOKUP(L140,Group!$A$2:$B$1000,2,0)</f>
        <v>Maintenance</v>
      </c>
      <c r="AY140" s="11">
        <f>IF(ISERROR(VLOOKUP(U140,'ITWR Dump'!$A$2:$Y$5000,15,0)),0,(VLOOKUP('ILC Report'!U140,'ITWR Dump'!$A$2:$Y$5000,15,0)))</f>
        <v>0</v>
      </c>
      <c r="AZ140" s="11" t="str">
        <f t="shared" si="94"/>
        <v>No</v>
      </c>
      <c r="BA140" s="11" t="str">
        <f t="shared" si="95"/>
        <v>WFN</v>
      </c>
      <c r="BB140" s="11" t="str">
        <f t="shared" si="96"/>
        <v>MN</v>
      </c>
      <c r="BC140" s="11" t="str">
        <f t="shared" si="97"/>
        <v>No</v>
      </c>
    </row>
    <row r="141" spans="1:55" x14ac:dyDescent="0.3">
      <c r="A141" s="11" t="s">
        <v>95</v>
      </c>
      <c r="B141" s="11" t="s">
        <v>1807</v>
      </c>
      <c r="C141" s="11" t="s">
        <v>537</v>
      </c>
      <c r="D141" s="11" t="s">
        <v>1980</v>
      </c>
      <c r="E141" s="38" t="s">
        <v>2902</v>
      </c>
      <c r="F141" s="11">
        <v>8</v>
      </c>
      <c r="G141" s="40" t="s">
        <v>218</v>
      </c>
      <c r="H141" s="11" t="str">
        <f t="shared" si="79"/>
        <v>Regular</v>
      </c>
      <c r="I141" s="11" t="str">
        <f t="shared" si="71"/>
        <v>US</v>
      </c>
      <c r="J141" s="11" t="str">
        <f>IF(ISERROR(VLOOKUP(C141,'WI Vs ASM'!$B$2:$E$1000,4,0)),0,(VLOOKUP(C141,'WI Vs ASM'!$B$2:$E$1000,4,0)))</f>
        <v>Onshore</v>
      </c>
      <c r="K141" s="11" t="str">
        <f>IF(ISERROR(VLOOKUP(C141,'WI Vs ASM'!$B$2:$F$1000,5,0)),0,(VLOOKUP(C141,'WI Vs ASM'!$B$2:$F$1000,5,0)))</f>
        <v>01-Fixed Price</v>
      </c>
      <c r="L141" s="11" t="str">
        <f>IF(ISERROR(VLOOKUP(C141,'WI Vs ASM'!$B$2:$D$1000,3,0)),0,(VLOOKUP(C141,'WI Vs ASM'!$B$2:$D$1000,3,0)))</f>
        <v>00-Maintenance Onshore</v>
      </c>
      <c r="M141" s="11" t="str">
        <f>IF(ISERROR(VLOOKUP(C141,'WI Vs ASM'!$B$2:$I$1000,8,0)),0,(VLOOKUP(C141,'WI Vs ASM'!$B$2:$I$1000,8,0)))</f>
        <v>Prasad P Naik</v>
      </c>
      <c r="N141" s="11" t="str">
        <f>IF(ISERROR(VLOOKUP(C141,'WI Vs ASM'!$B$2:$G$1000,6,0)),0,(VLOOKUP(C141,'WI Vs ASM'!$B$2:$G$1000,6,0)))</f>
        <v>FileNet</v>
      </c>
      <c r="O141" s="11" t="str">
        <f>IF(ISERROR(VLOOKUP(C141,'WI Vs ASM'!$B$2:$H$1000,7,0)),0,(VLOOKUP(C141,'WI Vs ASM'!$B$2:$H$1000,7,0)))</f>
        <v>FileNet</v>
      </c>
      <c r="P141" s="11" t="str">
        <f t="shared" si="72"/>
        <v>May-17</v>
      </c>
      <c r="Q141" s="11" t="str">
        <f t="shared" si="73"/>
        <v>Q2</v>
      </c>
      <c r="R141" s="11" t="str">
        <f>IF(ISERROR(VLOOKUP(C141,'WI Vs ASM'!$B$2:$J$1000,9,0)),0,(VLOOKUP(C141,'WI Vs ASM'!$B$2:$J$1000,9,0)))</f>
        <v>Jyothi Pai</v>
      </c>
      <c r="S141" s="11" t="str">
        <f>IF(ISERROR(VLOOKUP(C141,'WI Vs ASM'!$B$2:$K$1000,10,0)),0,(VLOOKUP(C141,'WI Vs ASM'!$B$2:$K$1000,10,0)))</f>
        <v>Vasudevan Srinivasan</v>
      </c>
      <c r="T141" s="11" t="str">
        <f>IF(ISERROR(VLOOKUP(C141,'WI Vs ASM'!$B$2:$L$1000,11,0)),0,(VLOOKUP(C141,'WI Vs ASM'!$B$2:$L$1000,11,0)))</f>
        <v>Noha Salama</v>
      </c>
      <c r="U141" s="11" t="e">
        <f t="shared" si="80"/>
        <v>#VALUE!</v>
      </c>
      <c r="V141" s="11" t="str">
        <f t="shared" si="74"/>
        <v>No</v>
      </c>
      <c r="W141" s="11" t="str">
        <f t="shared" si="75"/>
        <v>Yes</v>
      </c>
      <c r="X141" s="11" t="str">
        <f t="shared" si="76"/>
        <v>No</v>
      </c>
      <c r="Y141" s="11" t="str">
        <f t="shared" si="77"/>
        <v>No</v>
      </c>
      <c r="Z141" s="11" t="str">
        <f t="shared" si="78"/>
        <v>No</v>
      </c>
      <c r="AA141" s="11" t="str">
        <f t="shared" si="81"/>
        <v>No</v>
      </c>
      <c r="AB141" s="11">
        <f>IF(ISERROR(VLOOKUP(U141,'ITWR Dump'!$A$2:$Y$5000,24,0)),0,(VLOOKUP('ILC Report'!U141,'ITWR Dump'!$A$2:$Y$5000,24,0)))</f>
        <v>0</v>
      </c>
      <c r="AC141" s="11" t="str">
        <f t="shared" si="82"/>
        <v>No</v>
      </c>
      <c r="AD141" s="11" t="str">
        <f t="shared" si="83"/>
        <v/>
      </c>
      <c r="AE141" s="11">
        <f>IF(ISERROR(VLOOKUP(U141,'ITWR Dump'!$A$2:$Y$5000,13,0)),0,(VLOOKUP(U141,'ITWR Dump'!$A$2:$Y$5000,13,0)))</f>
        <v>0</v>
      </c>
      <c r="AF141" s="11">
        <f>IF(ISERROR(VLOOKUP(U141,'ITWR Dump'!$A$2:$Y$5000,11,0)),0,(VLOOKUP(U141,'ITWR Dump'!$A$2:$Y$5000,11,0)))</f>
        <v>0</v>
      </c>
      <c r="AG141" s="11">
        <f>IF(ISERROR(VLOOKUP(U141,'ITWR Dump'!$A$2:$Y$5000,2,0)),0,(VLOOKUP(U141,'ITWR Dump'!$A$2:$Y$5000,2,0)))</f>
        <v>0</v>
      </c>
      <c r="AH141" s="11">
        <f>IF(ISERROR(VLOOKUP(U141,'ITWR Dump'!$A$2:$Y$5000,14,0)),0,(VLOOKUP(U141,'ITWR Dump'!$A$2:$Y$5000,14,0)))</f>
        <v>0</v>
      </c>
      <c r="AI141" s="11" t="str">
        <f t="shared" si="84"/>
        <v>00-Maintenance Onshore Subcon</v>
      </c>
      <c r="AJ141" s="11" t="str">
        <f t="shared" si="85"/>
        <v>Onshore Subcon</v>
      </c>
      <c r="AK141" s="11" t="str">
        <f>IF(ISERROR(VLOOKUP(A141,'Team Data'!$C$2:$U$213,17,0)),0,(VLOOKUP(A141,'Team Data'!$C$2:$U$213,17,0)))</f>
        <v>IMS and FN</v>
      </c>
      <c r="AL141" s="11" t="str">
        <f t="shared" si="86"/>
        <v>2017-04-24</v>
      </c>
      <c r="AM141" s="11">
        <f>IF(ISERROR(VLOOKUP(U141,'ITWR Dump'!$A$2:$Y$5000,16,0)),0,(VLOOKUP(U141,'ITWR Dump'!$A$2:$Y$5000,16,0)))</f>
        <v>0</v>
      </c>
      <c r="AN141" s="11">
        <f>IF(ISERROR(VLOOKUP(U141,'ITWR Dump'!$A$2:$Y$5000,18,0)),0,(VLOOKUP(U141,'ITWR Dump'!$A$2:$Y$5000,18,0)))</f>
        <v>0</v>
      </c>
      <c r="AO141" s="11">
        <f>IF(ISERROR(VLOOKUP(U141,'ITWR Dump'!$A$2:$Y$5000,25,0)),0,(VLOOKUP('ILC Report'!U141,'ITWR Dump'!$A$2:$Y$5000,25,0)))</f>
        <v>0</v>
      </c>
      <c r="AP141" s="11">
        <f t="shared" si="87"/>
        <v>0</v>
      </c>
      <c r="AQ141" s="26">
        <f t="shared" si="88"/>
        <v>0</v>
      </c>
      <c r="AR141" s="26">
        <f t="shared" si="89"/>
        <v>0</v>
      </c>
      <c r="AS141" s="26">
        <f t="shared" si="90"/>
        <v>0</v>
      </c>
      <c r="AT141" s="26">
        <f t="shared" si="91"/>
        <v>0</v>
      </c>
      <c r="AU141" s="26">
        <f t="shared" si="92"/>
        <v>0</v>
      </c>
      <c r="AV141" s="26">
        <f t="shared" si="93"/>
        <v>0</v>
      </c>
      <c r="AW141" s="11" t="s">
        <v>653</v>
      </c>
      <c r="AX141" s="11" t="str">
        <f>VLOOKUP(L141,Group!$A$2:$B$1000,2,0)</f>
        <v>Maintenance</v>
      </c>
      <c r="AY141" s="11">
        <f>IF(ISERROR(VLOOKUP(U141,'ITWR Dump'!$A$2:$Y$5000,15,0)),0,(VLOOKUP('ILC Report'!U141,'ITWR Dump'!$A$2:$Y$5000,15,0)))</f>
        <v>0</v>
      </c>
      <c r="AZ141" s="11" t="str">
        <f t="shared" si="94"/>
        <v>No</v>
      </c>
      <c r="BA141" s="11" t="str">
        <f t="shared" si="95"/>
        <v>WFN</v>
      </c>
      <c r="BB141" s="11" t="str">
        <f t="shared" si="96"/>
        <v>MN</v>
      </c>
      <c r="BC141" s="11" t="str">
        <f t="shared" si="97"/>
        <v>No</v>
      </c>
    </row>
    <row r="142" spans="1:55" x14ac:dyDescent="0.3">
      <c r="A142" s="11" t="s">
        <v>95</v>
      </c>
      <c r="B142" s="11" t="s">
        <v>1807</v>
      </c>
      <c r="C142" s="11" t="s">
        <v>536</v>
      </c>
      <c r="D142" s="11" t="s">
        <v>1977</v>
      </c>
      <c r="E142" s="38" t="s">
        <v>2902</v>
      </c>
      <c r="F142" s="11">
        <v>6</v>
      </c>
      <c r="G142" s="40" t="s">
        <v>218</v>
      </c>
      <c r="H142" s="11" t="str">
        <f t="shared" si="79"/>
        <v>Regular</v>
      </c>
      <c r="I142" s="11" t="str">
        <f t="shared" si="71"/>
        <v>US</v>
      </c>
      <c r="J142" s="11" t="str">
        <f>IF(ISERROR(VLOOKUP(C142,'WI Vs ASM'!$B$2:$E$1000,4,0)),0,(VLOOKUP(C142,'WI Vs ASM'!$B$2:$E$1000,4,0)))</f>
        <v>Onshore</v>
      </c>
      <c r="K142" s="11" t="str">
        <f>IF(ISERROR(VLOOKUP(C142,'WI Vs ASM'!$B$2:$F$1000,5,0)),0,(VLOOKUP(C142,'WI Vs ASM'!$B$2:$F$1000,5,0)))</f>
        <v>02-Variable Billable</v>
      </c>
      <c r="L142" s="11" t="str">
        <f>IF(ISERROR(VLOOKUP(C142,'WI Vs ASM'!$B$2:$D$1000,3,0)),0,(VLOOKUP(C142,'WI Vs ASM'!$B$2:$D$1000,3,0)))</f>
        <v>10-Enhancement Onshore</v>
      </c>
      <c r="M142" s="11" t="str">
        <f>IF(ISERROR(VLOOKUP(C142,'WI Vs ASM'!$B$2:$I$1000,8,0)),0,(VLOOKUP(C142,'WI Vs ASM'!$B$2:$I$1000,8,0)))</f>
        <v>Prasad P Naik</v>
      </c>
      <c r="N142" s="11" t="str">
        <f>IF(ISERROR(VLOOKUP(C142,'WI Vs ASM'!$B$2:$G$1000,6,0)),0,(VLOOKUP(C142,'WI Vs ASM'!$B$2:$G$1000,6,0)))</f>
        <v>FileNet</v>
      </c>
      <c r="O142" s="11" t="str">
        <f>IF(ISERROR(VLOOKUP(C142,'WI Vs ASM'!$B$2:$H$1000,7,0)),0,(VLOOKUP(C142,'WI Vs ASM'!$B$2:$H$1000,7,0)))</f>
        <v>FileNet</v>
      </c>
      <c r="P142" s="11" t="str">
        <f t="shared" si="72"/>
        <v>May-17</v>
      </c>
      <c r="Q142" s="11" t="str">
        <f t="shared" si="73"/>
        <v>Q2</v>
      </c>
      <c r="R142" s="11" t="str">
        <f>IF(ISERROR(VLOOKUP(C142,'WI Vs ASM'!$B$2:$J$1000,9,0)),0,(VLOOKUP(C142,'WI Vs ASM'!$B$2:$J$1000,9,0)))</f>
        <v>Namita R Baskaran</v>
      </c>
      <c r="S142" s="11" t="str">
        <f>IF(ISERROR(VLOOKUP(C142,'WI Vs ASM'!$B$2:$K$1000,10,0)),0,(VLOOKUP(C142,'WI Vs ASM'!$B$2:$K$1000,10,0)))</f>
        <v>Vasudevan Srinivasan</v>
      </c>
      <c r="T142" s="11" t="str">
        <f>IF(ISERROR(VLOOKUP(C142,'WI Vs ASM'!$B$2:$L$1000,11,0)),0,(VLOOKUP(C142,'WI Vs ASM'!$B$2:$L$1000,11,0)))</f>
        <v>Noha Salama</v>
      </c>
      <c r="U142" s="11" t="str">
        <f t="shared" si="80"/>
        <v>WR534168</v>
      </c>
      <c r="V142" s="11" t="str">
        <f t="shared" si="74"/>
        <v>No</v>
      </c>
      <c r="W142" s="11" t="str">
        <f t="shared" si="75"/>
        <v>Yes</v>
      </c>
      <c r="X142" s="11" t="str">
        <f t="shared" si="76"/>
        <v>No</v>
      </c>
      <c r="Y142" s="11" t="str">
        <f t="shared" si="77"/>
        <v>No</v>
      </c>
      <c r="Z142" s="11" t="str">
        <f t="shared" si="78"/>
        <v>No</v>
      </c>
      <c r="AA142" s="11" t="str">
        <f t="shared" si="81"/>
        <v>No</v>
      </c>
      <c r="AB142" s="11">
        <f>IF(ISERROR(VLOOKUP(U142,'ITWR Dump'!$A$2:$Y$5000,24,0)),0,(VLOOKUP('ILC Report'!U142,'ITWR Dump'!$A$2:$Y$5000,24,0)))</f>
        <v>0</v>
      </c>
      <c r="AC142" s="11" t="str">
        <f t="shared" si="82"/>
        <v>No</v>
      </c>
      <c r="AD142" s="11" t="str">
        <f t="shared" si="83"/>
        <v/>
      </c>
      <c r="AE142" s="11">
        <f>IF(ISERROR(VLOOKUP(U142,'ITWR Dump'!$A$2:$Y$5000,13,0)),0,(VLOOKUP(U142,'ITWR Dump'!$A$2:$Y$5000,13,0)))</f>
        <v>0</v>
      </c>
      <c r="AF142" s="11">
        <f>IF(ISERROR(VLOOKUP(U142,'ITWR Dump'!$A$2:$Y$5000,11,0)),0,(VLOOKUP(U142,'ITWR Dump'!$A$2:$Y$5000,11,0)))</f>
        <v>0</v>
      </c>
      <c r="AG142" s="11">
        <f>IF(ISERROR(VLOOKUP(U142,'ITWR Dump'!$A$2:$Y$5000,2,0)),0,(VLOOKUP(U142,'ITWR Dump'!$A$2:$Y$5000,2,0)))</f>
        <v>0</v>
      </c>
      <c r="AH142" s="11">
        <f>IF(ISERROR(VLOOKUP(U142,'ITWR Dump'!$A$2:$Y$5000,14,0)),0,(VLOOKUP(U142,'ITWR Dump'!$A$2:$Y$5000,14,0)))</f>
        <v>0</v>
      </c>
      <c r="AI142" s="11" t="str">
        <f t="shared" si="84"/>
        <v>10-Enhancement Onshore Subcon</v>
      </c>
      <c r="AJ142" s="11" t="str">
        <f t="shared" si="85"/>
        <v>Onshore Subcon</v>
      </c>
      <c r="AK142" s="11" t="str">
        <f>IF(ISERROR(VLOOKUP(A142,'Team Data'!$C$2:$U$213,17,0)),0,(VLOOKUP(A142,'Team Data'!$C$2:$U$213,17,0)))</f>
        <v>IMS and FN</v>
      </c>
      <c r="AL142" s="11" t="str">
        <f t="shared" si="86"/>
        <v>2017-04-24</v>
      </c>
      <c r="AM142" s="11">
        <f>IF(ISERROR(VLOOKUP(U142,'ITWR Dump'!$A$2:$Y$5000,16,0)),0,(VLOOKUP(U142,'ITWR Dump'!$A$2:$Y$5000,16,0)))</f>
        <v>0</v>
      </c>
      <c r="AN142" s="11">
        <f>IF(ISERROR(VLOOKUP(U142,'ITWR Dump'!$A$2:$Y$5000,18,0)),0,(VLOOKUP(U142,'ITWR Dump'!$A$2:$Y$5000,18,0)))</f>
        <v>0</v>
      </c>
      <c r="AO142" s="11">
        <f>IF(ISERROR(VLOOKUP(U142,'ITWR Dump'!$A$2:$Y$5000,25,0)),0,(VLOOKUP('ILC Report'!U142,'ITWR Dump'!$A$2:$Y$5000,25,0)))</f>
        <v>0</v>
      </c>
      <c r="AP142" s="11">
        <f t="shared" si="87"/>
        <v>0</v>
      </c>
      <c r="AQ142" s="26">
        <f t="shared" si="88"/>
        <v>0</v>
      </c>
      <c r="AR142" s="26">
        <f t="shared" si="89"/>
        <v>0</v>
      </c>
      <c r="AS142" s="26">
        <f t="shared" si="90"/>
        <v>0</v>
      </c>
      <c r="AT142" s="26">
        <f t="shared" si="91"/>
        <v>0</v>
      </c>
      <c r="AU142" s="26">
        <f t="shared" si="92"/>
        <v>0</v>
      </c>
      <c r="AV142" s="26">
        <f t="shared" si="93"/>
        <v>0</v>
      </c>
      <c r="AW142" s="11" t="s">
        <v>653</v>
      </c>
      <c r="AX142" s="11" t="str">
        <f>VLOOKUP(L142,Group!$A$2:$B$1000,2,0)</f>
        <v>Enhancement</v>
      </c>
      <c r="AY142" s="11">
        <f>IF(ISERROR(VLOOKUP(U142,'ITWR Dump'!$A$2:$Y$5000,15,0)),0,(VLOOKUP('ILC Report'!U142,'ITWR Dump'!$A$2:$Y$5000,15,0)))</f>
        <v>0</v>
      </c>
      <c r="AZ142" s="11" t="str">
        <f t="shared" si="94"/>
        <v>No</v>
      </c>
      <c r="BA142" s="11" t="str">
        <f t="shared" si="95"/>
        <v>WFN</v>
      </c>
      <c r="BB142" s="11" t="str">
        <f t="shared" si="96"/>
        <v>EL</v>
      </c>
      <c r="BC142" s="11" t="str">
        <f t="shared" si="97"/>
        <v>No</v>
      </c>
    </row>
    <row r="143" spans="1:55" x14ac:dyDescent="0.3">
      <c r="A143" s="11" t="s">
        <v>95</v>
      </c>
      <c r="B143" s="11" t="s">
        <v>1807</v>
      </c>
      <c r="C143" s="11" t="s">
        <v>536</v>
      </c>
      <c r="D143" s="11" t="s">
        <v>1978</v>
      </c>
      <c r="E143" s="38" t="s">
        <v>2902</v>
      </c>
      <c r="F143" s="11">
        <v>2</v>
      </c>
      <c r="G143" s="40" t="s">
        <v>218</v>
      </c>
      <c r="H143" s="11" t="str">
        <f t="shared" si="79"/>
        <v>Regular</v>
      </c>
      <c r="I143" s="11" t="str">
        <f t="shared" si="71"/>
        <v>US</v>
      </c>
      <c r="J143" s="11" t="str">
        <f>IF(ISERROR(VLOOKUP(C143,'WI Vs ASM'!$B$2:$E$1000,4,0)),0,(VLOOKUP(C143,'WI Vs ASM'!$B$2:$E$1000,4,0)))</f>
        <v>Onshore</v>
      </c>
      <c r="K143" s="11" t="str">
        <f>IF(ISERROR(VLOOKUP(C143,'WI Vs ASM'!$B$2:$F$1000,5,0)),0,(VLOOKUP(C143,'WI Vs ASM'!$B$2:$F$1000,5,0)))</f>
        <v>02-Variable Billable</v>
      </c>
      <c r="L143" s="11" t="str">
        <f>IF(ISERROR(VLOOKUP(C143,'WI Vs ASM'!$B$2:$D$1000,3,0)),0,(VLOOKUP(C143,'WI Vs ASM'!$B$2:$D$1000,3,0)))</f>
        <v>10-Enhancement Onshore</v>
      </c>
      <c r="M143" s="11" t="str">
        <f>IF(ISERROR(VLOOKUP(C143,'WI Vs ASM'!$B$2:$I$1000,8,0)),0,(VLOOKUP(C143,'WI Vs ASM'!$B$2:$I$1000,8,0)))</f>
        <v>Prasad P Naik</v>
      </c>
      <c r="N143" s="11" t="str">
        <f>IF(ISERROR(VLOOKUP(C143,'WI Vs ASM'!$B$2:$G$1000,6,0)),0,(VLOOKUP(C143,'WI Vs ASM'!$B$2:$G$1000,6,0)))</f>
        <v>FileNet</v>
      </c>
      <c r="O143" s="11" t="str">
        <f>IF(ISERROR(VLOOKUP(C143,'WI Vs ASM'!$B$2:$H$1000,7,0)),0,(VLOOKUP(C143,'WI Vs ASM'!$B$2:$H$1000,7,0)))</f>
        <v>FileNet</v>
      </c>
      <c r="P143" s="11" t="str">
        <f t="shared" si="72"/>
        <v>May-17</v>
      </c>
      <c r="Q143" s="11" t="str">
        <f t="shared" si="73"/>
        <v>Q2</v>
      </c>
      <c r="R143" s="11" t="str">
        <f>IF(ISERROR(VLOOKUP(C143,'WI Vs ASM'!$B$2:$J$1000,9,0)),0,(VLOOKUP(C143,'WI Vs ASM'!$B$2:$J$1000,9,0)))</f>
        <v>Namita R Baskaran</v>
      </c>
      <c r="S143" s="11" t="str">
        <f>IF(ISERROR(VLOOKUP(C143,'WI Vs ASM'!$B$2:$K$1000,10,0)),0,(VLOOKUP(C143,'WI Vs ASM'!$B$2:$K$1000,10,0)))</f>
        <v>Vasudevan Srinivasan</v>
      </c>
      <c r="T143" s="11" t="str">
        <f>IF(ISERROR(VLOOKUP(C143,'WI Vs ASM'!$B$2:$L$1000,11,0)),0,(VLOOKUP(C143,'WI Vs ASM'!$B$2:$L$1000,11,0)))</f>
        <v>Noha Salama</v>
      </c>
      <c r="U143" s="11" t="str">
        <f t="shared" si="80"/>
        <v>WR635636</v>
      </c>
      <c r="V143" s="11" t="str">
        <f t="shared" si="74"/>
        <v>No</v>
      </c>
      <c r="W143" s="11" t="str">
        <f t="shared" si="75"/>
        <v>Yes</v>
      </c>
      <c r="X143" s="11" t="str">
        <f t="shared" si="76"/>
        <v>No</v>
      </c>
      <c r="Y143" s="11" t="str">
        <f t="shared" si="77"/>
        <v>No</v>
      </c>
      <c r="Z143" s="11" t="str">
        <f t="shared" si="78"/>
        <v>No</v>
      </c>
      <c r="AA143" s="11" t="str">
        <f t="shared" si="81"/>
        <v>No</v>
      </c>
      <c r="AB143" s="11">
        <f>IF(ISERROR(VLOOKUP(U143,'ITWR Dump'!$A$2:$Y$5000,24,0)),0,(VLOOKUP('ILC Report'!U143,'ITWR Dump'!$A$2:$Y$5000,24,0)))</f>
        <v>0</v>
      </c>
      <c r="AC143" s="11" t="str">
        <f t="shared" si="82"/>
        <v>No</v>
      </c>
      <c r="AD143" s="11" t="str">
        <f t="shared" si="83"/>
        <v/>
      </c>
      <c r="AE143" s="11">
        <f>IF(ISERROR(VLOOKUP(U143,'ITWR Dump'!$A$2:$Y$5000,13,0)),0,(VLOOKUP(U143,'ITWR Dump'!$A$2:$Y$5000,13,0)))</f>
        <v>0</v>
      </c>
      <c r="AF143" s="11">
        <f>IF(ISERROR(VLOOKUP(U143,'ITWR Dump'!$A$2:$Y$5000,11,0)),0,(VLOOKUP(U143,'ITWR Dump'!$A$2:$Y$5000,11,0)))</f>
        <v>0</v>
      </c>
      <c r="AG143" s="11">
        <f>IF(ISERROR(VLOOKUP(U143,'ITWR Dump'!$A$2:$Y$5000,2,0)),0,(VLOOKUP(U143,'ITWR Dump'!$A$2:$Y$5000,2,0)))</f>
        <v>0</v>
      </c>
      <c r="AH143" s="11">
        <f>IF(ISERROR(VLOOKUP(U143,'ITWR Dump'!$A$2:$Y$5000,14,0)),0,(VLOOKUP(U143,'ITWR Dump'!$A$2:$Y$5000,14,0)))</f>
        <v>0</v>
      </c>
      <c r="AI143" s="11" t="str">
        <f t="shared" si="84"/>
        <v>10-Enhancement Onshore Subcon</v>
      </c>
      <c r="AJ143" s="11" t="str">
        <f t="shared" si="85"/>
        <v>Onshore Subcon</v>
      </c>
      <c r="AK143" s="11" t="str">
        <f>IF(ISERROR(VLOOKUP(A143,'Team Data'!$C$2:$U$213,17,0)),0,(VLOOKUP(A143,'Team Data'!$C$2:$U$213,17,0)))</f>
        <v>IMS and FN</v>
      </c>
      <c r="AL143" s="11" t="str">
        <f t="shared" si="86"/>
        <v>2017-04-24</v>
      </c>
      <c r="AM143" s="11">
        <f>IF(ISERROR(VLOOKUP(U143,'ITWR Dump'!$A$2:$Y$5000,16,0)),0,(VLOOKUP(U143,'ITWR Dump'!$A$2:$Y$5000,16,0)))</f>
        <v>0</v>
      </c>
      <c r="AN143" s="11">
        <f>IF(ISERROR(VLOOKUP(U143,'ITWR Dump'!$A$2:$Y$5000,18,0)),0,(VLOOKUP(U143,'ITWR Dump'!$A$2:$Y$5000,18,0)))</f>
        <v>0</v>
      </c>
      <c r="AO143" s="11">
        <f>IF(ISERROR(VLOOKUP(U143,'ITWR Dump'!$A$2:$Y$5000,25,0)),0,(VLOOKUP('ILC Report'!U143,'ITWR Dump'!$A$2:$Y$5000,25,0)))</f>
        <v>0</v>
      </c>
      <c r="AP143" s="11">
        <f t="shared" si="87"/>
        <v>0</v>
      </c>
      <c r="AQ143" s="26">
        <f t="shared" si="88"/>
        <v>0</v>
      </c>
      <c r="AR143" s="26">
        <f t="shared" si="89"/>
        <v>0</v>
      </c>
      <c r="AS143" s="26">
        <f t="shared" si="90"/>
        <v>0</v>
      </c>
      <c r="AT143" s="26">
        <f t="shared" si="91"/>
        <v>0</v>
      </c>
      <c r="AU143" s="26">
        <f t="shared" si="92"/>
        <v>0</v>
      </c>
      <c r="AV143" s="26">
        <f t="shared" si="93"/>
        <v>0</v>
      </c>
      <c r="AW143" s="11" t="s">
        <v>653</v>
      </c>
      <c r="AX143" s="11" t="str">
        <f>VLOOKUP(L143,Group!$A$2:$B$1000,2,0)</f>
        <v>Enhancement</v>
      </c>
      <c r="AY143" s="11">
        <f>IF(ISERROR(VLOOKUP(U143,'ITWR Dump'!$A$2:$Y$5000,15,0)),0,(VLOOKUP('ILC Report'!U143,'ITWR Dump'!$A$2:$Y$5000,15,0)))</f>
        <v>0</v>
      </c>
      <c r="AZ143" s="11" t="str">
        <f t="shared" si="94"/>
        <v>No</v>
      </c>
      <c r="BA143" s="11" t="str">
        <f t="shared" si="95"/>
        <v>WFN</v>
      </c>
      <c r="BB143" s="11" t="str">
        <f t="shared" si="96"/>
        <v>EL</v>
      </c>
      <c r="BC143" s="11" t="str">
        <f t="shared" si="97"/>
        <v>No</v>
      </c>
    </row>
    <row r="144" spans="1:55" x14ac:dyDescent="0.3">
      <c r="A144" s="11" t="s">
        <v>95</v>
      </c>
      <c r="B144" s="11" t="s">
        <v>1807</v>
      </c>
      <c r="C144" s="11" t="s">
        <v>536</v>
      </c>
      <c r="D144" s="11" t="s">
        <v>1975</v>
      </c>
      <c r="E144" s="38" t="s">
        <v>2902</v>
      </c>
      <c r="F144" s="11">
        <v>11</v>
      </c>
      <c r="G144" s="40" t="s">
        <v>218</v>
      </c>
      <c r="H144" s="11" t="str">
        <f t="shared" si="79"/>
        <v>Regular</v>
      </c>
      <c r="I144" s="11" t="str">
        <f t="shared" si="71"/>
        <v>US</v>
      </c>
      <c r="J144" s="11" t="str">
        <f>IF(ISERROR(VLOOKUP(C144,'WI Vs ASM'!$B$2:$E$1000,4,0)),0,(VLOOKUP(C144,'WI Vs ASM'!$B$2:$E$1000,4,0)))</f>
        <v>Onshore</v>
      </c>
      <c r="K144" s="11" t="str">
        <f>IF(ISERROR(VLOOKUP(C144,'WI Vs ASM'!$B$2:$F$1000,5,0)),0,(VLOOKUP(C144,'WI Vs ASM'!$B$2:$F$1000,5,0)))</f>
        <v>02-Variable Billable</v>
      </c>
      <c r="L144" s="11" t="str">
        <f>IF(ISERROR(VLOOKUP(C144,'WI Vs ASM'!$B$2:$D$1000,3,0)),0,(VLOOKUP(C144,'WI Vs ASM'!$B$2:$D$1000,3,0)))</f>
        <v>10-Enhancement Onshore</v>
      </c>
      <c r="M144" s="11" t="str">
        <f>IF(ISERROR(VLOOKUP(C144,'WI Vs ASM'!$B$2:$I$1000,8,0)),0,(VLOOKUP(C144,'WI Vs ASM'!$B$2:$I$1000,8,0)))</f>
        <v>Prasad P Naik</v>
      </c>
      <c r="N144" s="11" t="str">
        <f>IF(ISERROR(VLOOKUP(C144,'WI Vs ASM'!$B$2:$G$1000,6,0)),0,(VLOOKUP(C144,'WI Vs ASM'!$B$2:$G$1000,6,0)))</f>
        <v>FileNet</v>
      </c>
      <c r="O144" s="11" t="str">
        <f>IF(ISERROR(VLOOKUP(C144,'WI Vs ASM'!$B$2:$H$1000,7,0)),0,(VLOOKUP(C144,'WI Vs ASM'!$B$2:$H$1000,7,0)))</f>
        <v>FileNet</v>
      </c>
      <c r="P144" s="11" t="str">
        <f t="shared" si="72"/>
        <v>May-17</v>
      </c>
      <c r="Q144" s="11" t="str">
        <f t="shared" si="73"/>
        <v>Q2</v>
      </c>
      <c r="R144" s="11" t="str">
        <f>IF(ISERROR(VLOOKUP(C144,'WI Vs ASM'!$B$2:$J$1000,9,0)),0,(VLOOKUP(C144,'WI Vs ASM'!$B$2:$J$1000,9,0)))</f>
        <v>Namita R Baskaran</v>
      </c>
      <c r="S144" s="11" t="str">
        <f>IF(ISERROR(VLOOKUP(C144,'WI Vs ASM'!$B$2:$K$1000,10,0)),0,(VLOOKUP(C144,'WI Vs ASM'!$B$2:$K$1000,10,0)))</f>
        <v>Vasudevan Srinivasan</v>
      </c>
      <c r="T144" s="11" t="str">
        <f>IF(ISERROR(VLOOKUP(C144,'WI Vs ASM'!$B$2:$L$1000,11,0)),0,(VLOOKUP(C144,'WI Vs ASM'!$B$2:$L$1000,11,0)))</f>
        <v>Noha Salama</v>
      </c>
      <c r="U144" s="11" t="str">
        <f t="shared" si="80"/>
        <v>WR635815</v>
      </c>
      <c r="V144" s="11" t="str">
        <f t="shared" si="74"/>
        <v>No</v>
      </c>
      <c r="W144" s="11" t="str">
        <f t="shared" si="75"/>
        <v>Yes</v>
      </c>
      <c r="X144" s="11" t="str">
        <f t="shared" si="76"/>
        <v>No</v>
      </c>
      <c r="Y144" s="11" t="str">
        <f t="shared" si="77"/>
        <v>No</v>
      </c>
      <c r="Z144" s="11" t="str">
        <f t="shared" si="78"/>
        <v>No</v>
      </c>
      <c r="AA144" s="11" t="str">
        <f t="shared" si="81"/>
        <v>No</v>
      </c>
      <c r="AB144" s="11">
        <f>IF(ISERROR(VLOOKUP(U144,'ITWR Dump'!$A$2:$Y$5000,24,0)),0,(VLOOKUP('ILC Report'!U144,'ITWR Dump'!$A$2:$Y$5000,24,0)))</f>
        <v>0</v>
      </c>
      <c r="AC144" s="11" t="str">
        <f t="shared" si="82"/>
        <v>No</v>
      </c>
      <c r="AD144" s="11" t="str">
        <f t="shared" si="83"/>
        <v/>
      </c>
      <c r="AE144" s="11">
        <f>IF(ISERROR(VLOOKUP(U144,'ITWR Dump'!$A$2:$Y$5000,13,0)),0,(VLOOKUP(U144,'ITWR Dump'!$A$2:$Y$5000,13,0)))</f>
        <v>0</v>
      </c>
      <c r="AF144" s="11">
        <f>IF(ISERROR(VLOOKUP(U144,'ITWR Dump'!$A$2:$Y$5000,11,0)),0,(VLOOKUP(U144,'ITWR Dump'!$A$2:$Y$5000,11,0)))</f>
        <v>0</v>
      </c>
      <c r="AG144" s="11">
        <f>IF(ISERROR(VLOOKUP(U144,'ITWR Dump'!$A$2:$Y$5000,2,0)),0,(VLOOKUP(U144,'ITWR Dump'!$A$2:$Y$5000,2,0)))</f>
        <v>0</v>
      </c>
      <c r="AH144" s="11">
        <f>IF(ISERROR(VLOOKUP(U144,'ITWR Dump'!$A$2:$Y$5000,14,0)),0,(VLOOKUP(U144,'ITWR Dump'!$A$2:$Y$5000,14,0)))</f>
        <v>0</v>
      </c>
      <c r="AI144" s="11" t="str">
        <f t="shared" si="84"/>
        <v>10-Enhancement Onshore Subcon</v>
      </c>
      <c r="AJ144" s="11" t="str">
        <f t="shared" si="85"/>
        <v>Onshore Subcon</v>
      </c>
      <c r="AK144" s="11" t="str">
        <f>IF(ISERROR(VLOOKUP(A144,'Team Data'!$C$2:$U$213,17,0)),0,(VLOOKUP(A144,'Team Data'!$C$2:$U$213,17,0)))</f>
        <v>IMS and FN</v>
      </c>
      <c r="AL144" s="11" t="str">
        <f t="shared" si="86"/>
        <v>2017-04-24</v>
      </c>
      <c r="AM144" s="11">
        <f>IF(ISERROR(VLOOKUP(U144,'ITWR Dump'!$A$2:$Y$5000,16,0)),0,(VLOOKUP(U144,'ITWR Dump'!$A$2:$Y$5000,16,0)))</f>
        <v>0</v>
      </c>
      <c r="AN144" s="11">
        <f>IF(ISERROR(VLOOKUP(U144,'ITWR Dump'!$A$2:$Y$5000,18,0)),0,(VLOOKUP(U144,'ITWR Dump'!$A$2:$Y$5000,18,0)))</f>
        <v>0</v>
      </c>
      <c r="AO144" s="11">
        <f>IF(ISERROR(VLOOKUP(U144,'ITWR Dump'!$A$2:$Y$5000,25,0)),0,(VLOOKUP('ILC Report'!U144,'ITWR Dump'!$A$2:$Y$5000,25,0)))</f>
        <v>0</v>
      </c>
      <c r="AP144" s="11">
        <f t="shared" si="87"/>
        <v>0</v>
      </c>
      <c r="AQ144" s="26">
        <f t="shared" si="88"/>
        <v>0</v>
      </c>
      <c r="AR144" s="26">
        <f t="shared" si="89"/>
        <v>0</v>
      </c>
      <c r="AS144" s="26">
        <f t="shared" si="90"/>
        <v>0</v>
      </c>
      <c r="AT144" s="26">
        <f t="shared" si="91"/>
        <v>0</v>
      </c>
      <c r="AU144" s="26">
        <f t="shared" si="92"/>
        <v>0</v>
      </c>
      <c r="AV144" s="26">
        <f t="shared" si="93"/>
        <v>0</v>
      </c>
      <c r="AW144" s="11" t="s">
        <v>653</v>
      </c>
      <c r="AX144" s="11" t="str">
        <f>VLOOKUP(L144,Group!$A$2:$B$1000,2,0)</f>
        <v>Enhancement</v>
      </c>
      <c r="AY144" s="11">
        <f>IF(ISERROR(VLOOKUP(U144,'ITWR Dump'!$A$2:$Y$5000,15,0)),0,(VLOOKUP('ILC Report'!U144,'ITWR Dump'!$A$2:$Y$5000,15,0)))</f>
        <v>0</v>
      </c>
      <c r="AZ144" s="11" t="str">
        <f t="shared" si="94"/>
        <v>No</v>
      </c>
      <c r="BA144" s="11" t="str">
        <f t="shared" si="95"/>
        <v>WFN</v>
      </c>
      <c r="BB144" s="11" t="str">
        <f t="shared" si="96"/>
        <v>EL</v>
      </c>
      <c r="BC144" s="11" t="str">
        <f t="shared" si="97"/>
        <v>No</v>
      </c>
    </row>
    <row r="145" spans="1:55" x14ac:dyDescent="0.3">
      <c r="A145" s="11" t="s">
        <v>95</v>
      </c>
      <c r="B145" s="11" t="s">
        <v>1807</v>
      </c>
      <c r="C145" s="11" t="s">
        <v>536</v>
      </c>
      <c r="D145" s="11" t="s">
        <v>1976</v>
      </c>
      <c r="E145" s="38" t="s">
        <v>2902</v>
      </c>
      <c r="F145" s="11">
        <v>8</v>
      </c>
      <c r="G145" s="40" t="s">
        <v>218</v>
      </c>
      <c r="H145" s="11" t="str">
        <f t="shared" si="79"/>
        <v>Regular</v>
      </c>
      <c r="I145" s="11" t="str">
        <f t="shared" si="71"/>
        <v>US</v>
      </c>
      <c r="J145" s="11" t="str">
        <f>IF(ISERROR(VLOOKUP(C145,'WI Vs ASM'!$B$2:$E$1000,4,0)),0,(VLOOKUP(C145,'WI Vs ASM'!$B$2:$E$1000,4,0)))</f>
        <v>Onshore</v>
      </c>
      <c r="K145" s="11" t="str">
        <f>IF(ISERROR(VLOOKUP(C145,'WI Vs ASM'!$B$2:$F$1000,5,0)),0,(VLOOKUP(C145,'WI Vs ASM'!$B$2:$F$1000,5,0)))</f>
        <v>02-Variable Billable</v>
      </c>
      <c r="L145" s="11" t="str">
        <f>IF(ISERROR(VLOOKUP(C145,'WI Vs ASM'!$B$2:$D$1000,3,0)),0,(VLOOKUP(C145,'WI Vs ASM'!$B$2:$D$1000,3,0)))</f>
        <v>10-Enhancement Onshore</v>
      </c>
      <c r="M145" s="11" t="str">
        <f>IF(ISERROR(VLOOKUP(C145,'WI Vs ASM'!$B$2:$I$1000,8,0)),0,(VLOOKUP(C145,'WI Vs ASM'!$B$2:$I$1000,8,0)))</f>
        <v>Prasad P Naik</v>
      </c>
      <c r="N145" s="11" t="str">
        <f>IF(ISERROR(VLOOKUP(C145,'WI Vs ASM'!$B$2:$G$1000,6,0)),0,(VLOOKUP(C145,'WI Vs ASM'!$B$2:$G$1000,6,0)))</f>
        <v>FileNet</v>
      </c>
      <c r="O145" s="11" t="str">
        <f>IF(ISERROR(VLOOKUP(C145,'WI Vs ASM'!$B$2:$H$1000,7,0)),0,(VLOOKUP(C145,'WI Vs ASM'!$B$2:$H$1000,7,0)))</f>
        <v>FileNet</v>
      </c>
      <c r="P145" s="11" t="str">
        <f t="shared" si="72"/>
        <v>May-17</v>
      </c>
      <c r="Q145" s="11" t="str">
        <f t="shared" si="73"/>
        <v>Q2</v>
      </c>
      <c r="R145" s="11" t="str">
        <f>IF(ISERROR(VLOOKUP(C145,'WI Vs ASM'!$B$2:$J$1000,9,0)),0,(VLOOKUP(C145,'WI Vs ASM'!$B$2:$J$1000,9,0)))</f>
        <v>Namita R Baskaran</v>
      </c>
      <c r="S145" s="11" t="str">
        <f>IF(ISERROR(VLOOKUP(C145,'WI Vs ASM'!$B$2:$K$1000,10,0)),0,(VLOOKUP(C145,'WI Vs ASM'!$B$2:$K$1000,10,0)))</f>
        <v>Vasudevan Srinivasan</v>
      </c>
      <c r="T145" s="11" t="str">
        <f>IF(ISERROR(VLOOKUP(C145,'WI Vs ASM'!$B$2:$L$1000,11,0)),0,(VLOOKUP(C145,'WI Vs ASM'!$B$2:$L$1000,11,0)))</f>
        <v>Noha Salama</v>
      </c>
      <c r="U145" s="11" t="str">
        <f t="shared" si="80"/>
        <v>WR635835</v>
      </c>
      <c r="V145" s="11" t="str">
        <f t="shared" si="74"/>
        <v>No</v>
      </c>
      <c r="W145" s="11" t="str">
        <f t="shared" si="75"/>
        <v>Yes</v>
      </c>
      <c r="X145" s="11" t="str">
        <f t="shared" si="76"/>
        <v>No</v>
      </c>
      <c r="Y145" s="11" t="str">
        <f t="shared" si="77"/>
        <v>No</v>
      </c>
      <c r="Z145" s="11" t="str">
        <f t="shared" si="78"/>
        <v>No</v>
      </c>
      <c r="AA145" s="11" t="str">
        <f t="shared" si="81"/>
        <v>No</v>
      </c>
      <c r="AB145" s="11">
        <f>IF(ISERROR(VLOOKUP(U145,'ITWR Dump'!$A$2:$Y$5000,24,0)),0,(VLOOKUP('ILC Report'!U145,'ITWR Dump'!$A$2:$Y$5000,24,0)))</f>
        <v>0</v>
      </c>
      <c r="AC145" s="11" t="str">
        <f t="shared" si="82"/>
        <v>No</v>
      </c>
      <c r="AD145" s="11" t="str">
        <f t="shared" si="83"/>
        <v/>
      </c>
      <c r="AE145" s="11">
        <f>IF(ISERROR(VLOOKUP(U145,'ITWR Dump'!$A$2:$Y$5000,13,0)),0,(VLOOKUP(U145,'ITWR Dump'!$A$2:$Y$5000,13,0)))</f>
        <v>0</v>
      </c>
      <c r="AF145" s="11">
        <f>IF(ISERROR(VLOOKUP(U145,'ITWR Dump'!$A$2:$Y$5000,11,0)),0,(VLOOKUP(U145,'ITWR Dump'!$A$2:$Y$5000,11,0)))</f>
        <v>0</v>
      </c>
      <c r="AG145" s="11">
        <f>IF(ISERROR(VLOOKUP(U145,'ITWR Dump'!$A$2:$Y$5000,2,0)),0,(VLOOKUP(U145,'ITWR Dump'!$A$2:$Y$5000,2,0)))</f>
        <v>0</v>
      </c>
      <c r="AH145" s="11">
        <f>IF(ISERROR(VLOOKUP(U145,'ITWR Dump'!$A$2:$Y$5000,14,0)),0,(VLOOKUP(U145,'ITWR Dump'!$A$2:$Y$5000,14,0)))</f>
        <v>0</v>
      </c>
      <c r="AI145" s="11" t="str">
        <f t="shared" si="84"/>
        <v>10-Enhancement Onshore Subcon</v>
      </c>
      <c r="AJ145" s="11" t="str">
        <f t="shared" si="85"/>
        <v>Onshore Subcon</v>
      </c>
      <c r="AK145" s="11" t="str">
        <f>IF(ISERROR(VLOOKUP(A145,'Team Data'!$C$2:$U$213,17,0)),0,(VLOOKUP(A145,'Team Data'!$C$2:$U$213,17,0)))</f>
        <v>IMS and FN</v>
      </c>
      <c r="AL145" s="11" t="str">
        <f t="shared" si="86"/>
        <v>2017-04-24</v>
      </c>
      <c r="AM145" s="11">
        <f>IF(ISERROR(VLOOKUP(U145,'ITWR Dump'!$A$2:$Y$5000,16,0)),0,(VLOOKUP(U145,'ITWR Dump'!$A$2:$Y$5000,16,0)))</f>
        <v>0</v>
      </c>
      <c r="AN145" s="11">
        <f>IF(ISERROR(VLOOKUP(U145,'ITWR Dump'!$A$2:$Y$5000,18,0)),0,(VLOOKUP(U145,'ITWR Dump'!$A$2:$Y$5000,18,0)))</f>
        <v>0</v>
      </c>
      <c r="AO145" s="11">
        <f>IF(ISERROR(VLOOKUP(U145,'ITWR Dump'!$A$2:$Y$5000,25,0)),0,(VLOOKUP('ILC Report'!U145,'ITWR Dump'!$A$2:$Y$5000,25,0)))</f>
        <v>0</v>
      </c>
      <c r="AP145" s="11">
        <f t="shared" si="87"/>
        <v>0</v>
      </c>
      <c r="AQ145" s="26">
        <f t="shared" si="88"/>
        <v>0</v>
      </c>
      <c r="AR145" s="26">
        <f t="shared" si="89"/>
        <v>0</v>
      </c>
      <c r="AS145" s="26">
        <f t="shared" si="90"/>
        <v>0</v>
      </c>
      <c r="AT145" s="26">
        <f t="shared" si="91"/>
        <v>0</v>
      </c>
      <c r="AU145" s="26">
        <f t="shared" si="92"/>
        <v>0</v>
      </c>
      <c r="AV145" s="26">
        <f t="shared" si="93"/>
        <v>0</v>
      </c>
      <c r="AW145" s="11" t="s">
        <v>653</v>
      </c>
      <c r="AX145" s="11" t="str">
        <f>VLOOKUP(L145,Group!$A$2:$B$1000,2,0)</f>
        <v>Enhancement</v>
      </c>
      <c r="AY145" s="11">
        <f>IF(ISERROR(VLOOKUP(U145,'ITWR Dump'!$A$2:$Y$5000,15,0)),0,(VLOOKUP('ILC Report'!U145,'ITWR Dump'!$A$2:$Y$5000,15,0)))</f>
        <v>0</v>
      </c>
      <c r="AZ145" s="11" t="str">
        <f t="shared" si="94"/>
        <v>No</v>
      </c>
      <c r="BA145" s="11" t="str">
        <f t="shared" si="95"/>
        <v>WFN</v>
      </c>
      <c r="BB145" s="11" t="str">
        <f t="shared" si="96"/>
        <v>EL</v>
      </c>
      <c r="BC145" s="11" t="str">
        <f t="shared" si="97"/>
        <v>No</v>
      </c>
    </row>
    <row r="146" spans="1:55" x14ac:dyDescent="0.3">
      <c r="A146" s="11" t="s">
        <v>95</v>
      </c>
      <c r="B146" s="11" t="s">
        <v>1807</v>
      </c>
      <c r="C146" s="11" t="s">
        <v>536</v>
      </c>
      <c r="D146" s="11" t="s">
        <v>1979</v>
      </c>
      <c r="E146" s="38" t="s">
        <v>2902</v>
      </c>
      <c r="F146" s="11">
        <v>4</v>
      </c>
      <c r="G146" s="40" t="s">
        <v>218</v>
      </c>
      <c r="H146" s="11" t="str">
        <f t="shared" si="79"/>
        <v>Regular</v>
      </c>
      <c r="I146" s="11" t="str">
        <f t="shared" si="71"/>
        <v>US</v>
      </c>
      <c r="J146" s="11" t="str">
        <f>IF(ISERROR(VLOOKUP(C146,'WI Vs ASM'!$B$2:$E$1000,4,0)),0,(VLOOKUP(C146,'WI Vs ASM'!$B$2:$E$1000,4,0)))</f>
        <v>Onshore</v>
      </c>
      <c r="K146" s="11" t="str">
        <f>IF(ISERROR(VLOOKUP(C146,'WI Vs ASM'!$B$2:$F$1000,5,0)),0,(VLOOKUP(C146,'WI Vs ASM'!$B$2:$F$1000,5,0)))</f>
        <v>02-Variable Billable</v>
      </c>
      <c r="L146" s="11" t="str">
        <f>IF(ISERROR(VLOOKUP(C146,'WI Vs ASM'!$B$2:$D$1000,3,0)),0,(VLOOKUP(C146,'WI Vs ASM'!$B$2:$D$1000,3,0)))</f>
        <v>10-Enhancement Onshore</v>
      </c>
      <c r="M146" s="11" t="str">
        <f>IF(ISERROR(VLOOKUP(C146,'WI Vs ASM'!$B$2:$I$1000,8,0)),0,(VLOOKUP(C146,'WI Vs ASM'!$B$2:$I$1000,8,0)))</f>
        <v>Prasad P Naik</v>
      </c>
      <c r="N146" s="11" t="str">
        <f>IF(ISERROR(VLOOKUP(C146,'WI Vs ASM'!$B$2:$G$1000,6,0)),0,(VLOOKUP(C146,'WI Vs ASM'!$B$2:$G$1000,6,0)))</f>
        <v>FileNet</v>
      </c>
      <c r="O146" s="11" t="str">
        <f>IF(ISERROR(VLOOKUP(C146,'WI Vs ASM'!$B$2:$H$1000,7,0)),0,(VLOOKUP(C146,'WI Vs ASM'!$B$2:$H$1000,7,0)))</f>
        <v>FileNet</v>
      </c>
      <c r="P146" s="11" t="str">
        <f t="shared" si="72"/>
        <v>May-17</v>
      </c>
      <c r="Q146" s="11" t="str">
        <f t="shared" si="73"/>
        <v>Q2</v>
      </c>
      <c r="R146" s="11" t="str">
        <f>IF(ISERROR(VLOOKUP(C146,'WI Vs ASM'!$B$2:$J$1000,9,0)),0,(VLOOKUP(C146,'WI Vs ASM'!$B$2:$J$1000,9,0)))</f>
        <v>Namita R Baskaran</v>
      </c>
      <c r="S146" s="11" t="str">
        <f>IF(ISERROR(VLOOKUP(C146,'WI Vs ASM'!$B$2:$K$1000,10,0)),0,(VLOOKUP(C146,'WI Vs ASM'!$B$2:$K$1000,10,0)))</f>
        <v>Vasudevan Srinivasan</v>
      </c>
      <c r="T146" s="11" t="str">
        <f>IF(ISERROR(VLOOKUP(C146,'WI Vs ASM'!$B$2:$L$1000,11,0)),0,(VLOOKUP(C146,'WI Vs ASM'!$B$2:$L$1000,11,0)))</f>
        <v>Noha Salama</v>
      </c>
      <c r="U146" s="11" t="str">
        <f t="shared" si="80"/>
        <v>WR635854</v>
      </c>
      <c r="V146" s="11" t="str">
        <f t="shared" si="74"/>
        <v>No</v>
      </c>
      <c r="W146" s="11" t="str">
        <f t="shared" si="75"/>
        <v>Yes</v>
      </c>
      <c r="X146" s="11" t="str">
        <f t="shared" si="76"/>
        <v>No</v>
      </c>
      <c r="Y146" s="11" t="str">
        <f t="shared" si="77"/>
        <v>No</v>
      </c>
      <c r="Z146" s="11" t="str">
        <f t="shared" si="78"/>
        <v>No</v>
      </c>
      <c r="AA146" s="11" t="str">
        <f t="shared" si="81"/>
        <v>No</v>
      </c>
      <c r="AB146" s="11">
        <f>IF(ISERROR(VLOOKUP(U146,'ITWR Dump'!$A$2:$Y$5000,24,0)),0,(VLOOKUP('ILC Report'!U146,'ITWR Dump'!$A$2:$Y$5000,24,0)))</f>
        <v>0</v>
      </c>
      <c r="AC146" s="11" t="str">
        <f t="shared" si="82"/>
        <v>No</v>
      </c>
      <c r="AD146" s="11" t="str">
        <f t="shared" si="83"/>
        <v/>
      </c>
      <c r="AE146" s="11">
        <f>IF(ISERROR(VLOOKUP(U146,'ITWR Dump'!$A$2:$Y$5000,13,0)),0,(VLOOKUP(U146,'ITWR Dump'!$A$2:$Y$5000,13,0)))</f>
        <v>0</v>
      </c>
      <c r="AF146" s="11">
        <f>IF(ISERROR(VLOOKUP(U146,'ITWR Dump'!$A$2:$Y$5000,11,0)),0,(VLOOKUP(U146,'ITWR Dump'!$A$2:$Y$5000,11,0)))</f>
        <v>0</v>
      </c>
      <c r="AG146" s="11">
        <f>IF(ISERROR(VLOOKUP(U146,'ITWR Dump'!$A$2:$Y$5000,2,0)),0,(VLOOKUP(U146,'ITWR Dump'!$A$2:$Y$5000,2,0)))</f>
        <v>0</v>
      </c>
      <c r="AH146" s="11">
        <f>IF(ISERROR(VLOOKUP(U146,'ITWR Dump'!$A$2:$Y$5000,14,0)),0,(VLOOKUP(U146,'ITWR Dump'!$A$2:$Y$5000,14,0)))</f>
        <v>0</v>
      </c>
      <c r="AI146" s="11" t="str">
        <f t="shared" si="84"/>
        <v>10-Enhancement Onshore Subcon</v>
      </c>
      <c r="AJ146" s="11" t="str">
        <f t="shared" si="85"/>
        <v>Onshore Subcon</v>
      </c>
      <c r="AK146" s="11" t="str">
        <f>IF(ISERROR(VLOOKUP(A146,'Team Data'!$C$2:$U$213,17,0)),0,(VLOOKUP(A146,'Team Data'!$C$2:$U$213,17,0)))</f>
        <v>IMS and FN</v>
      </c>
      <c r="AL146" s="11" t="str">
        <f t="shared" si="86"/>
        <v>2017-04-24</v>
      </c>
      <c r="AM146" s="11">
        <f>IF(ISERROR(VLOOKUP(U146,'ITWR Dump'!$A$2:$Y$5000,16,0)),0,(VLOOKUP(U146,'ITWR Dump'!$A$2:$Y$5000,16,0)))</f>
        <v>0</v>
      </c>
      <c r="AN146" s="11">
        <f>IF(ISERROR(VLOOKUP(U146,'ITWR Dump'!$A$2:$Y$5000,18,0)),0,(VLOOKUP(U146,'ITWR Dump'!$A$2:$Y$5000,18,0)))</f>
        <v>0</v>
      </c>
      <c r="AO146" s="11">
        <f>IF(ISERROR(VLOOKUP(U146,'ITWR Dump'!$A$2:$Y$5000,25,0)),0,(VLOOKUP('ILC Report'!U146,'ITWR Dump'!$A$2:$Y$5000,25,0)))</f>
        <v>0</v>
      </c>
      <c r="AP146" s="11">
        <f t="shared" si="87"/>
        <v>0</v>
      </c>
      <c r="AQ146" s="26">
        <f t="shared" si="88"/>
        <v>0</v>
      </c>
      <c r="AR146" s="26">
        <f t="shared" si="89"/>
        <v>0</v>
      </c>
      <c r="AS146" s="26">
        <f t="shared" si="90"/>
        <v>0</v>
      </c>
      <c r="AT146" s="26">
        <f t="shared" si="91"/>
        <v>0</v>
      </c>
      <c r="AU146" s="26">
        <f t="shared" si="92"/>
        <v>0</v>
      </c>
      <c r="AV146" s="26">
        <f t="shared" si="93"/>
        <v>0</v>
      </c>
      <c r="AW146" s="11" t="s">
        <v>653</v>
      </c>
      <c r="AX146" s="11" t="str">
        <f>VLOOKUP(L146,Group!$A$2:$B$1000,2,0)</f>
        <v>Enhancement</v>
      </c>
      <c r="AY146" s="11">
        <f>IF(ISERROR(VLOOKUP(U146,'ITWR Dump'!$A$2:$Y$5000,15,0)),0,(VLOOKUP('ILC Report'!U146,'ITWR Dump'!$A$2:$Y$5000,15,0)))</f>
        <v>0</v>
      </c>
      <c r="AZ146" s="11" t="str">
        <f t="shared" si="94"/>
        <v>No</v>
      </c>
      <c r="BA146" s="11" t="str">
        <f t="shared" si="95"/>
        <v>WFN</v>
      </c>
      <c r="BB146" s="11" t="str">
        <f t="shared" si="96"/>
        <v>EL</v>
      </c>
      <c r="BC146" s="11" t="str">
        <f t="shared" si="97"/>
        <v>No</v>
      </c>
    </row>
    <row r="147" spans="1:55" x14ac:dyDescent="0.3">
      <c r="A147" s="11" t="s">
        <v>95</v>
      </c>
      <c r="B147" s="11" t="s">
        <v>1807</v>
      </c>
      <c r="C147" s="11" t="s">
        <v>537</v>
      </c>
      <c r="D147" s="11" t="s">
        <v>1973</v>
      </c>
      <c r="E147" s="38" t="s">
        <v>2903</v>
      </c>
      <c r="F147" s="11">
        <v>1</v>
      </c>
      <c r="G147" s="40" t="s">
        <v>218</v>
      </c>
      <c r="H147" s="11" t="str">
        <f t="shared" si="79"/>
        <v>Regular</v>
      </c>
      <c r="I147" s="11" t="str">
        <f t="shared" si="71"/>
        <v>US</v>
      </c>
      <c r="J147" s="11" t="str">
        <f>IF(ISERROR(VLOOKUP(C147,'WI Vs ASM'!$B$2:$E$1000,4,0)),0,(VLOOKUP(C147,'WI Vs ASM'!$B$2:$E$1000,4,0)))</f>
        <v>Onshore</v>
      </c>
      <c r="K147" s="11" t="str">
        <f>IF(ISERROR(VLOOKUP(C147,'WI Vs ASM'!$B$2:$F$1000,5,0)),0,(VLOOKUP(C147,'WI Vs ASM'!$B$2:$F$1000,5,0)))</f>
        <v>01-Fixed Price</v>
      </c>
      <c r="L147" s="11" t="str">
        <f>IF(ISERROR(VLOOKUP(C147,'WI Vs ASM'!$B$2:$D$1000,3,0)),0,(VLOOKUP(C147,'WI Vs ASM'!$B$2:$D$1000,3,0)))</f>
        <v>00-Maintenance Onshore</v>
      </c>
      <c r="M147" s="11" t="str">
        <f>IF(ISERROR(VLOOKUP(C147,'WI Vs ASM'!$B$2:$I$1000,8,0)),0,(VLOOKUP(C147,'WI Vs ASM'!$B$2:$I$1000,8,0)))</f>
        <v>Prasad P Naik</v>
      </c>
      <c r="N147" s="11" t="str">
        <f>IF(ISERROR(VLOOKUP(C147,'WI Vs ASM'!$B$2:$G$1000,6,0)),0,(VLOOKUP(C147,'WI Vs ASM'!$B$2:$G$1000,6,0)))</f>
        <v>FileNet</v>
      </c>
      <c r="O147" s="11" t="str">
        <f>IF(ISERROR(VLOOKUP(C147,'WI Vs ASM'!$B$2:$H$1000,7,0)),0,(VLOOKUP(C147,'WI Vs ASM'!$B$2:$H$1000,7,0)))</f>
        <v>FileNet</v>
      </c>
      <c r="P147" s="11" t="str">
        <f t="shared" si="72"/>
        <v>May-17</v>
      </c>
      <c r="Q147" s="11" t="str">
        <f t="shared" si="73"/>
        <v>Q2</v>
      </c>
      <c r="R147" s="11" t="str">
        <f>IF(ISERROR(VLOOKUP(C147,'WI Vs ASM'!$B$2:$J$1000,9,0)),0,(VLOOKUP(C147,'WI Vs ASM'!$B$2:$J$1000,9,0)))</f>
        <v>Jyothi Pai</v>
      </c>
      <c r="S147" s="11" t="str">
        <f>IF(ISERROR(VLOOKUP(C147,'WI Vs ASM'!$B$2:$K$1000,10,0)),0,(VLOOKUP(C147,'WI Vs ASM'!$B$2:$K$1000,10,0)))</f>
        <v>Vasudevan Srinivasan</v>
      </c>
      <c r="T147" s="11" t="str">
        <f>IF(ISERROR(VLOOKUP(C147,'WI Vs ASM'!$B$2:$L$1000,11,0)),0,(VLOOKUP(C147,'WI Vs ASM'!$B$2:$L$1000,11,0)))</f>
        <v>Noha Salama</v>
      </c>
      <c r="U147" s="11" t="e">
        <f t="shared" si="80"/>
        <v>#VALUE!</v>
      </c>
      <c r="V147" s="11" t="str">
        <f t="shared" si="74"/>
        <v>No</v>
      </c>
      <c r="W147" s="11" t="str">
        <f t="shared" si="75"/>
        <v>Yes</v>
      </c>
      <c r="X147" s="11" t="str">
        <f t="shared" si="76"/>
        <v>No</v>
      </c>
      <c r="Y147" s="11" t="str">
        <f t="shared" si="77"/>
        <v>No</v>
      </c>
      <c r="Z147" s="11" t="str">
        <f t="shared" si="78"/>
        <v>No</v>
      </c>
      <c r="AA147" s="11" t="str">
        <f t="shared" si="81"/>
        <v>No</v>
      </c>
      <c r="AB147" s="11">
        <f>IF(ISERROR(VLOOKUP(U147,'ITWR Dump'!$A$2:$Y$5000,24,0)),0,(VLOOKUP('ILC Report'!U147,'ITWR Dump'!$A$2:$Y$5000,24,0)))</f>
        <v>0</v>
      </c>
      <c r="AC147" s="11" t="str">
        <f t="shared" si="82"/>
        <v>No</v>
      </c>
      <c r="AD147" s="11" t="str">
        <f t="shared" si="83"/>
        <v/>
      </c>
      <c r="AE147" s="11">
        <f>IF(ISERROR(VLOOKUP(U147,'ITWR Dump'!$A$2:$Y$5000,13,0)),0,(VLOOKUP(U147,'ITWR Dump'!$A$2:$Y$5000,13,0)))</f>
        <v>0</v>
      </c>
      <c r="AF147" s="11">
        <f>IF(ISERROR(VLOOKUP(U147,'ITWR Dump'!$A$2:$Y$5000,11,0)),0,(VLOOKUP(U147,'ITWR Dump'!$A$2:$Y$5000,11,0)))</f>
        <v>0</v>
      </c>
      <c r="AG147" s="11">
        <f>IF(ISERROR(VLOOKUP(U147,'ITWR Dump'!$A$2:$Y$5000,2,0)),0,(VLOOKUP(U147,'ITWR Dump'!$A$2:$Y$5000,2,0)))</f>
        <v>0</v>
      </c>
      <c r="AH147" s="11">
        <f>IF(ISERROR(VLOOKUP(U147,'ITWR Dump'!$A$2:$Y$5000,14,0)),0,(VLOOKUP(U147,'ITWR Dump'!$A$2:$Y$5000,14,0)))</f>
        <v>0</v>
      </c>
      <c r="AI147" s="11" t="str">
        <f t="shared" si="84"/>
        <v>00-Maintenance Onshore Subcon</v>
      </c>
      <c r="AJ147" s="11" t="str">
        <f t="shared" si="85"/>
        <v>Onshore Subcon</v>
      </c>
      <c r="AK147" s="11" t="str">
        <f>IF(ISERROR(VLOOKUP(A147,'Team Data'!$C$2:$U$213,17,0)),0,(VLOOKUP(A147,'Team Data'!$C$2:$U$213,17,0)))</f>
        <v>IMS and FN</v>
      </c>
      <c r="AL147" s="11" t="str">
        <f t="shared" si="86"/>
        <v>2017-04-24</v>
      </c>
      <c r="AM147" s="11">
        <f>IF(ISERROR(VLOOKUP(U147,'ITWR Dump'!$A$2:$Y$5000,16,0)),0,(VLOOKUP(U147,'ITWR Dump'!$A$2:$Y$5000,16,0)))</f>
        <v>0</v>
      </c>
      <c r="AN147" s="11">
        <f>IF(ISERROR(VLOOKUP(U147,'ITWR Dump'!$A$2:$Y$5000,18,0)),0,(VLOOKUP(U147,'ITWR Dump'!$A$2:$Y$5000,18,0)))</f>
        <v>0</v>
      </c>
      <c r="AO147" s="11">
        <f>IF(ISERROR(VLOOKUP(U147,'ITWR Dump'!$A$2:$Y$5000,25,0)),0,(VLOOKUP('ILC Report'!U147,'ITWR Dump'!$A$2:$Y$5000,25,0)))</f>
        <v>0</v>
      </c>
      <c r="AP147" s="11">
        <f t="shared" si="87"/>
        <v>0</v>
      </c>
      <c r="AQ147" s="26">
        <f t="shared" si="88"/>
        <v>0</v>
      </c>
      <c r="AR147" s="26">
        <f t="shared" si="89"/>
        <v>0</v>
      </c>
      <c r="AS147" s="26">
        <f t="shared" si="90"/>
        <v>0</v>
      </c>
      <c r="AT147" s="26">
        <f t="shared" si="91"/>
        <v>0</v>
      </c>
      <c r="AU147" s="26">
        <f t="shared" si="92"/>
        <v>0</v>
      </c>
      <c r="AV147" s="26">
        <f t="shared" si="93"/>
        <v>0</v>
      </c>
      <c r="AW147" s="11" t="s">
        <v>653</v>
      </c>
      <c r="AX147" s="11" t="str">
        <f>VLOOKUP(L147,Group!$A$2:$B$1000,2,0)</f>
        <v>Maintenance</v>
      </c>
      <c r="AY147" s="11">
        <f>IF(ISERROR(VLOOKUP(U147,'ITWR Dump'!$A$2:$Y$5000,15,0)),0,(VLOOKUP('ILC Report'!U147,'ITWR Dump'!$A$2:$Y$5000,15,0)))</f>
        <v>0</v>
      </c>
      <c r="AZ147" s="11" t="str">
        <f t="shared" si="94"/>
        <v>No</v>
      </c>
      <c r="BA147" s="11" t="str">
        <f t="shared" si="95"/>
        <v>WFN</v>
      </c>
      <c r="BB147" s="11" t="str">
        <f t="shared" si="96"/>
        <v>MN</v>
      </c>
      <c r="BC147" s="11" t="str">
        <f t="shared" si="97"/>
        <v>No</v>
      </c>
    </row>
    <row r="148" spans="1:55" x14ac:dyDescent="0.3">
      <c r="A148" s="11" t="s">
        <v>95</v>
      </c>
      <c r="B148" s="11" t="s">
        <v>1807</v>
      </c>
      <c r="C148" s="11" t="s">
        <v>537</v>
      </c>
      <c r="D148" s="11" t="s">
        <v>1980</v>
      </c>
      <c r="E148" s="38" t="s">
        <v>2903</v>
      </c>
      <c r="F148" s="11">
        <v>11</v>
      </c>
      <c r="G148" s="40" t="s">
        <v>218</v>
      </c>
      <c r="H148" s="11" t="str">
        <f t="shared" si="79"/>
        <v>Regular</v>
      </c>
      <c r="I148" s="11" t="str">
        <f t="shared" si="71"/>
        <v>US</v>
      </c>
      <c r="J148" s="11" t="str">
        <f>IF(ISERROR(VLOOKUP(C148,'WI Vs ASM'!$B$2:$E$1000,4,0)),0,(VLOOKUP(C148,'WI Vs ASM'!$B$2:$E$1000,4,0)))</f>
        <v>Onshore</v>
      </c>
      <c r="K148" s="11" t="str">
        <f>IF(ISERROR(VLOOKUP(C148,'WI Vs ASM'!$B$2:$F$1000,5,0)),0,(VLOOKUP(C148,'WI Vs ASM'!$B$2:$F$1000,5,0)))</f>
        <v>01-Fixed Price</v>
      </c>
      <c r="L148" s="11" t="str">
        <f>IF(ISERROR(VLOOKUP(C148,'WI Vs ASM'!$B$2:$D$1000,3,0)),0,(VLOOKUP(C148,'WI Vs ASM'!$B$2:$D$1000,3,0)))</f>
        <v>00-Maintenance Onshore</v>
      </c>
      <c r="M148" s="11" t="str">
        <f>IF(ISERROR(VLOOKUP(C148,'WI Vs ASM'!$B$2:$I$1000,8,0)),0,(VLOOKUP(C148,'WI Vs ASM'!$B$2:$I$1000,8,0)))</f>
        <v>Prasad P Naik</v>
      </c>
      <c r="N148" s="11" t="str">
        <f>IF(ISERROR(VLOOKUP(C148,'WI Vs ASM'!$B$2:$G$1000,6,0)),0,(VLOOKUP(C148,'WI Vs ASM'!$B$2:$G$1000,6,0)))</f>
        <v>FileNet</v>
      </c>
      <c r="O148" s="11" t="str">
        <f>IF(ISERROR(VLOOKUP(C148,'WI Vs ASM'!$B$2:$H$1000,7,0)),0,(VLOOKUP(C148,'WI Vs ASM'!$B$2:$H$1000,7,0)))</f>
        <v>FileNet</v>
      </c>
      <c r="P148" s="11" t="str">
        <f t="shared" si="72"/>
        <v>May-17</v>
      </c>
      <c r="Q148" s="11" t="str">
        <f t="shared" si="73"/>
        <v>Q2</v>
      </c>
      <c r="R148" s="11" t="str">
        <f>IF(ISERROR(VLOOKUP(C148,'WI Vs ASM'!$B$2:$J$1000,9,0)),0,(VLOOKUP(C148,'WI Vs ASM'!$B$2:$J$1000,9,0)))</f>
        <v>Jyothi Pai</v>
      </c>
      <c r="S148" s="11" t="str">
        <f>IF(ISERROR(VLOOKUP(C148,'WI Vs ASM'!$B$2:$K$1000,10,0)),0,(VLOOKUP(C148,'WI Vs ASM'!$B$2:$K$1000,10,0)))</f>
        <v>Vasudevan Srinivasan</v>
      </c>
      <c r="T148" s="11" t="str">
        <f>IF(ISERROR(VLOOKUP(C148,'WI Vs ASM'!$B$2:$L$1000,11,0)),0,(VLOOKUP(C148,'WI Vs ASM'!$B$2:$L$1000,11,0)))</f>
        <v>Noha Salama</v>
      </c>
      <c r="U148" s="11" t="e">
        <f t="shared" si="80"/>
        <v>#VALUE!</v>
      </c>
      <c r="V148" s="11" t="str">
        <f t="shared" si="74"/>
        <v>No</v>
      </c>
      <c r="W148" s="11" t="str">
        <f t="shared" si="75"/>
        <v>Yes</v>
      </c>
      <c r="X148" s="11" t="str">
        <f t="shared" si="76"/>
        <v>No</v>
      </c>
      <c r="Y148" s="11" t="str">
        <f t="shared" si="77"/>
        <v>No</v>
      </c>
      <c r="Z148" s="11" t="str">
        <f t="shared" si="78"/>
        <v>No</v>
      </c>
      <c r="AA148" s="11" t="str">
        <f t="shared" si="81"/>
        <v>No</v>
      </c>
      <c r="AB148" s="11">
        <f>IF(ISERROR(VLOOKUP(U148,'ITWR Dump'!$A$2:$Y$5000,24,0)),0,(VLOOKUP('ILC Report'!U148,'ITWR Dump'!$A$2:$Y$5000,24,0)))</f>
        <v>0</v>
      </c>
      <c r="AC148" s="11" t="str">
        <f t="shared" si="82"/>
        <v>No</v>
      </c>
      <c r="AD148" s="11" t="str">
        <f t="shared" si="83"/>
        <v/>
      </c>
      <c r="AE148" s="11">
        <f>IF(ISERROR(VLOOKUP(U148,'ITWR Dump'!$A$2:$Y$5000,13,0)),0,(VLOOKUP(U148,'ITWR Dump'!$A$2:$Y$5000,13,0)))</f>
        <v>0</v>
      </c>
      <c r="AF148" s="11">
        <f>IF(ISERROR(VLOOKUP(U148,'ITWR Dump'!$A$2:$Y$5000,11,0)),0,(VLOOKUP(U148,'ITWR Dump'!$A$2:$Y$5000,11,0)))</f>
        <v>0</v>
      </c>
      <c r="AG148" s="11">
        <f>IF(ISERROR(VLOOKUP(U148,'ITWR Dump'!$A$2:$Y$5000,2,0)),0,(VLOOKUP(U148,'ITWR Dump'!$A$2:$Y$5000,2,0)))</f>
        <v>0</v>
      </c>
      <c r="AH148" s="11">
        <f>IF(ISERROR(VLOOKUP(U148,'ITWR Dump'!$A$2:$Y$5000,14,0)),0,(VLOOKUP(U148,'ITWR Dump'!$A$2:$Y$5000,14,0)))</f>
        <v>0</v>
      </c>
      <c r="AI148" s="11" t="str">
        <f t="shared" si="84"/>
        <v>00-Maintenance Onshore Subcon</v>
      </c>
      <c r="AJ148" s="11" t="str">
        <f t="shared" si="85"/>
        <v>Onshore Subcon</v>
      </c>
      <c r="AK148" s="11" t="str">
        <f>IF(ISERROR(VLOOKUP(A148,'Team Data'!$C$2:$U$213,17,0)),0,(VLOOKUP(A148,'Team Data'!$C$2:$U$213,17,0)))</f>
        <v>IMS and FN</v>
      </c>
      <c r="AL148" s="11" t="str">
        <f t="shared" si="86"/>
        <v>2017-04-24</v>
      </c>
      <c r="AM148" s="11">
        <f>IF(ISERROR(VLOOKUP(U148,'ITWR Dump'!$A$2:$Y$5000,16,0)),0,(VLOOKUP(U148,'ITWR Dump'!$A$2:$Y$5000,16,0)))</f>
        <v>0</v>
      </c>
      <c r="AN148" s="11">
        <f>IF(ISERROR(VLOOKUP(U148,'ITWR Dump'!$A$2:$Y$5000,18,0)),0,(VLOOKUP(U148,'ITWR Dump'!$A$2:$Y$5000,18,0)))</f>
        <v>0</v>
      </c>
      <c r="AO148" s="11">
        <f>IF(ISERROR(VLOOKUP(U148,'ITWR Dump'!$A$2:$Y$5000,25,0)),0,(VLOOKUP('ILC Report'!U148,'ITWR Dump'!$A$2:$Y$5000,25,0)))</f>
        <v>0</v>
      </c>
      <c r="AP148" s="11">
        <f t="shared" si="87"/>
        <v>0</v>
      </c>
      <c r="AQ148" s="26">
        <f t="shared" si="88"/>
        <v>0</v>
      </c>
      <c r="AR148" s="26">
        <f t="shared" si="89"/>
        <v>0</v>
      </c>
      <c r="AS148" s="26">
        <f t="shared" si="90"/>
        <v>0</v>
      </c>
      <c r="AT148" s="26">
        <f t="shared" si="91"/>
        <v>0</v>
      </c>
      <c r="AU148" s="26">
        <f t="shared" si="92"/>
        <v>0</v>
      </c>
      <c r="AV148" s="26">
        <f t="shared" si="93"/>
        <v>0</v>
      </c>
      <c r="AW148" s="11" t="s">
        <v>653</v>
      </c>
      <c r="AX148" s="11" t="str">
        <f>VLOOKUP(L148,Group!$A$2:$B$1000,2,0)</f>
        <v>Maintenance</v>
      </c>
      <c r="AY148" s="11">
        <f>IF(ISERROR(VLOOKUP(U148,'ITWR Dump'!$A$2:$Y$5000,15,0)),0,(VLOOKUP('ILC Report'!U148,'ITWR Dump'!$A$2:$Y$5000,15,0)))</f>
        <v>0</v>
      </c>
      <c r="AZ148" s="11" t="str">
        <f t="shared" si="94"/>
        <v>No</v>
      </c>
      <c r="BA148" s="11" t="str">
        <f t="shared" si="95"/>
        <v>WFN</v>
      </c>
      <c r="BB148" s="11" t="str">
        <f t="shared" si="96"/>
        <v>MN</v>
      </c>
      <c r="BC148" s="11" t="str">
        <f t="shared" si="97"/>
        <v>No</v>
      </c>
    </row>
    <row r="149" spans="1:55" x14ac:dyDescent="0.3">
      <c r="A149" s="11" t="s">
        <v>95</v>
      </c>
      <c r="B149" s="11" t="s">
        <v>1807</v>
      </c>
      <c r="C149" s="11" t="s">
        <v>536</v>
      </c>
      <c r="D149" s="11" t="s">
        <v>1977</v>
      </c>
      <c r="E149" s="38" t="s">
        <v>2903</v>
      </c>
      <c r="F149" s="11">
        <v>9</v>
      </c>
      <c r="G149" s="40" t="s">
        <v>218</v>
      </c>
      <c r="H149" s="11" t="str">
        <f t="shared" si="79"/>
        <v>Regular</v>
      </c>
      <c r="I149" s="11" t="str">
        <f t="shared" si="71"/>
        <v>US</v>
      </c>
      <c r="J149" s="11" t="str">
        <f>IF(ISERROR(VLOOKUP(C149,'WI Vs ASM'!$B$2:$E$1000,4,0)),0,(VLOOKUP(C149,'WI Vs ASM'!$B$2:$E$1000,4,0)))</f>
        <v>Onshore</v>
      </c>
      <c r="K149" s="11" t="str">
        <f>IF(ISERROR(VLOOKUP(C149,'WI Vs ASM'!$B$2:$F$1000,5,0)),0,(VLOOKUP(C149,'WI Vs ASM'!$B$2:$F$1000,5,0)))</f>
        <v>02-Variable Billable</v>
      </c>
      <c r="L149" s="11" t="str">
        <f>IF(ISERROR(VLOOKUP(C149,'WI Vs ASM'!$B$2:$D$1000,3,0)),0,(VLOOKUP(C149,'WI Vs ASM'!$B$2:$D$1000,3,0)))</f>
        <v>10-Enhancement Onshore</v>
      </c>
      <c r="M149" s="11" t="str">
        <f>IF(ISERROR(VLOOKUP(C149,'WI Vs ASM'!$B$2:$I$1000,8,0)),0,(VLOOKUP(C149,'WI Vs ASM'!$B$2:$I$1000,8,0)))</f>
        <v>Prasad P Naik</v>
      </c>
      <c r="N149" s="11" t="str">
        <f>IF(ISERROR(VLOOKUP(C149,'WI Vs ASM'!$B$2:$G$1000,6,0)),0,(VLOOKUP(C149,'WI Vs ASM'!$B$2:$G$1000,6,0)))</f>
        <v>FileNet</v>
      </c>
      <c r="O149" s="11" t="str">
        <f>IF(ISERROR(VLOOKUP(C149,'WI Vs ASM'!$B$2:$H$1000,7,0)),0,(VLOOKUP(C149,'WI Vs ASM'!$B$2:$H$1000,7,0)))</f>
        <v>FileNet</v>
      </c>
      <c r="P149" s="11" t="str">
        <f t="shared" si="72"/>
        <v>May-17</v>
      </c>
      <c r="Q149" s="11" t="str">
        <f t="shared" si="73"/>
        <v>Q2</v>
      </c>
      <c r="R149" s="11" t="str">
        <f>IF(ISERROR(VLOOKUP(C149,'WI Vs ASM'!$B$2:$J$1000,9,0)),0,(VLOOKUP(C149,'WI Vs ASM'!$B$2:$J$1000,9,0)))</f>
        <v>Namita R Baskaran</v>
      </c>
      <c r="S149" s="11" t="str">
        <f>IF(ISERROR(VLOOKUP(C149,'WI Vs ASM'!$B$2:$K$1000,10,0)),0,(VLOOKUP(C149,'WI Vs ASM'!$B$2:$K$1000,10,0)))</f>
        <v>Vasudevan Srinivasan</v>
      </c>
      <c r="T149" s="11" t="str">
        <f>IF(ISERROR(VLOOKUP(C149,'WI Vs ASM'!$B$2:$L$1000,11,0)),0,(VLOOKUP(C149,'WI Vs ASM'!$B$2:$L$1000,11,0)))</f>
        <v>Noha Salama</v>
      </c>
      <c r="U149" s="11" t="str">
        <f t="shared" si="80"/>
        <v>WR534168</v>
      </c>
      <c r="V149" s="11" t="str">
        <f t="shared" si="74"/>
        <v>No</v>
      </c>
      <c r="W149" s="11" t="str">
        <f t="shared" si="75"/>
        <v>Yes</v>
      </c>
      <c r="X149" s="11" t="str">
        <f t="shared" si="76"/>
        <v>No</v>
      </c>
      <c r="Y149" s="11" t="str">
        <f t="shared" si="77"/>
        <v>No</v>
      </c>
      <c r="Z149" s="11" t="str">
        <f t="shared" si="78"/>
        <v>No</v>
      </c>
      <c r="AA149" s="11" t="str">
        <f t="shared" si="81"/>
        <v>No</v>
      </c>
      <c r="AB149" s="11">
        <f>IF(ISERROR(VLOOKUP(U149,'ITWR Dump'!$A$2:$Y$5000,24,0)),0,(VLOOKUP('ILC Report'!U149,'ITWR Dump'!$A$2:$Y$5000,24,0)))</f>
        <v>0</v>
      </c>
      <c r="AC149" s="11" t="str">
        <f t="shared" si="82"/>
        <v>No</v>
      </c>
      <c r="AD149" s="11" t="str">
        <f t="shared" si="83"/>
        <v/>
      </c>
      <c r="AE149" s="11">
        <f>IF(ISERROR(VLOOKUP(U149,'ITWR Dump'!$A$2:$Y$5000,13,0)),0,(VLOOKUP(U149,'ITWR Dump'!$A$2:$Y$5000,13,0)))</f>
        <v>0</v>
      </c>
      <c r="AF149" s="11">
        <f>IF(ISERROR(VLOOKUP(U149,'ITWR Dump'!$A$2:$Y$5000,11,0)),0,(VLOOKUP(U149,'ITWR Dump'!$A$2:$Y$5000,11,0)))</f>
        <v>0</v>
      </c>
      <c r="AG149" s="11">
        <f>IF(ISERROR(VLOOKUP(U149,'ITWR Dump'!$A$2:$Y$5000,2,0)),0,(VLOOKUP(U149,'ITWR Dump'!$A$2:$Y$5000,2,0)))</f>
        <v>0</v>
      </c>
      <c r="AH149" s="11">
        <f>IF(ISERROR(VLOOKUP(U149,'ITWR Dump'!$A$2:$Y$5000,14,0)),0,(VLOOKUP(U149,'ITWR Dump'!$A$2:$Y$5000,14,0)))</f>
        <v>0</v>
      </c>
      <c r="AI149" s="11" t="str">
        <f t="shared" si="84"/>
        <v>10-Enhancement Onshore Subcon</v>
      </c>
      <c r="AJ149" s="11" t="str">
        <f t="shared" si="85"/>
        <v>Onshore Subcon</v>
      </c>
      <c r="AK149" s="11" t="str">
        <f>IF(ISERROR(VLOOKUP(A149,'Team Data'!$C$2:$U$213,17,0)),0,(VLOOKUP(A149,'Team Data'!$C$2:$U$213,17,0)))</f>
        <v>IMS and FN</v>
      </c>
      <c r="AL149" s="11" t="str">
        <f t="shared" si="86"/>
        <v>2017-04-24</v>
      </c>
      <c r="AM149" s="11">
        <f>IF(ISERROR(VLOOKUP(U149,'ITWR Dump'!$A$2:$Y$5000,16,0)),0,(VLOOKUP(U149,'ITWR Dump'!$A$2:$Y$5000,16,0)))</f>
        <v>0</v>
      </c>
      <c r="AN149" s="11">
        <f>IF(ISERROR(VLOOKUP(U149,'ITWR Dump'!$A$2:$Y$5000,18,0)),0,(VLOOKUP(U149,'ITWR Dump'!$A$2:$Y$5000,18,0)))</f>
        <v>0</v>
      </c>
      <c r="AO149" s="11">
        <f>IF(ISERROR(VLOOKUP(U149,'ITWR Dump'!$A$2:$Y$5000,25,0)),0,(VLOOKUP('ILC Report'!U149,'ITWR Dump'!$A$2:$Y$5000,25,0)))</f>
        <v>0</v>
      </c>
      <c r="AP149" s="11">
        <f t="shared" si="87"/>
        <v>0</v>
      </c>
      <c r="AQ149" s="26">
        <f t="shared" si="88"/>
        <v>0</v>
      </c>
      <c r="AR149" s="26">
        <f t="shared" si="89"/>
        <v>0</v>
      </c>
      <c r="AS149" s="26">
        <f t="shared" si="90"/>
        <v>0</v>
      </c>
      <c r="AT149" s="26">
        <f t="shared" si="91"/>
        <v>0</v>
      </c>
      <c r="AU149" s="26">
        <f t="shared" si="92"/>
        <v>0</v>
      </c>
      <c r="AV149" s="26">
        <f t="shared" si="93"/>
        <v>0</v>
      </c>
      <c r="AW149" s="11" t="s">
        <v>653</v>
      </c>
      <c r="AX149" s="11" t="str">
        <f>VLOOKUP(L149,Group!$A$2:$B$1000,2,0)</f>
        <v>Enhancement</v>
      </c>
      <c r="AY149" s="11">
        <f>IF(ISERROR(VLOOKUP(U149,'ITWR Dump'!$A$2:$Y$5000,15,0)),0,(VLOOKUP('ILC Report'!U149,'ITWR Dump'!$A$2:$Y$5000,15,0)))</f>
        <v>0</v>
      </c>
      <c r="AZ149" s="11" t="str">
        <f t="shared" si="94"/>
        <v>No</v>
      </c>
      <c r="BA149" s="11" t="str">
        <f t="shared" si="95"/>
        <v>WFN</v>
      </c>
      <c r="BB149" s="11" t="str">
        <f t="shared" si="96"/>
        <v>EL</v>
      </c>
      <c r="BC149" s="11" t="str">
        <f t="shared" si="97"/>
        <v>No</v>
      </c>
    </row>
    <row r="150" spans="1:55" x14ac:dyDescent="0.3">
      <c r="A150" s="11" t="s">
        <v>95</v>
      </c>
      <c r="B150" s="11" t="s">
        <v>1807</v>
      </c>
      <c r="C150" s="11" t="s">
        <v>536</v>
      </c>
      <c r="D150" s="11" t="s">
        <v>1978</v>
      </c>
      <c r="E150" s="38" t="s">
        <v>2903</v>
      </c>
      <c r="F150" s="11">
        <v>5</v>
      </c>
      <c r="G150" s="40" t="s">
        <v>218</v>
      </c>
      <c r="H150" s="11" t="str">
        <f t="shared" si="79"/>
        <v>Regular</v>
      </c>
      <c r="I150" s="11" t="str">
        <f t="shared" si="71"/>
        <v>US</v>
      </c>
      <c r="J150" s="11" t="str">
        <f>IF(ISERROR(VLOOKUP(C150,'WI Vs ASM'!$B$2:$E$1000,4,0)),0,(VLOOKUP(C150,'WI Vs ASM'!$B$2:$E$1000,4,0)))</f>
        <v>Onshore</v>
      </c>
      <c r="K150" s="11" t="str">
        <f>IF(ISERROR(VLOOKUP(C150,'WI Vs ASM'!$B$2:$F$1000,5,0)),0,(VLOOKUP(C150,'WI Vs ASM'!$B$2:$F$1000,5,0)))</f>
        <v>02-Variable Billable</v>
      </c>
      <c r="L150" s="11" t="str">
        <f>IF(ISERROR(VLOOKUP(C150,'WI Vs ASM'!$B$2:$D$1000,3,0)),0,(VLOOKUP(C150,'WI Vs ASM'!$B$2:$D$1000,3,0)))</f>
        <v>10-Enhancement Onshore</v>
      </c>
      <c r="M150" s="11" t="str">
        <f>IF(ISERROR(VLOOKUP(C150,'WI Vs ASM'!$B$2:$I$1000,8,0)),0,(VLOOKUP(C150,'WI Vs ASM'!$B$2:$I$1000,8,0)))</f>
        <v>Prasad P Naik</v>
      </c>
      <c r="N150" s="11" t="str">
        <f>IF(ISERROR(VLOOKUP(C150,'WI Vs ASM'!$B$2:$G$1000,6,0)),0,(VLOOKUP(C150,'WI Vs ASM'!$B$2:$G$1000,6,0)))</f>
        <v>FileNet</v>
      </c>
      <c r="O150" s="11" t="str">
        <f>IF(ISERROR(VLOOKUP(C150,'WI Vs ASM'!$B$2:$H$1000,7,0)),0,(VLOOKUP(C150,'WI Vs ASM'!$B$2:$H$1000,7,0)))</f>
        <v>FileNet</v>
      </c>
      <c r="P150" s="11" t="str">
        <f t="shared" si="72"/>
        <v>May-17</v>
      </c>
      <c r="Q150" s="11" t="str">
        <f t="shared" si="73"/>
        <v>Q2</v>
      </c>
      <c r="R150" s="11" t="str">
        <f>IF(ISERROR(VLOOKUP(C150,'WI Vs ASM'!$B$2:$J$1000,9,0)),0,(VLOOKUP(C150,'WI Vs ASM'!$B$2:$J$1000,9,0)))</f>
        <v>Namita R Baskaran</v>
      </c>
      <c r="S150" s="11" t="str">
        <f>IF(ISERROR(VLOOKUP(C150,'WI Vs ASM'!$B$2:$K$1000,10,0)),0,(VLOOKUP(C150,'WI Vs ASM'!$B$2:$K$1000,10,0)))</f>
        <v>Vasudevan Srinivasan</v>
      </c>
      <c r="T150" s="11" t="str">
        <f>IF(ISERROR(VLOOKUP(C150,'WI Vs ASM'!$B$2:$L$1000,11,0)),0,(VLOOKUP(C150,'WI Vs ASM'!$B$2:$L$1000,11,0)))</f>
        <v>Noha Salama</v>
      </c>
      <c r="U150" s="11" t="str">
        <f t="shared" si="80"/>
        <v>WR635636</v>
      </c>
      <c r="V150" s="11" t="str">
        <f t="shared" si="74"/>
        <v>No</v>
      </c>
      <c r="W150" s="11" t="str">
        <f t="shared" si="75"/>
        <v>Yes</v>
      </c>
      <c r="X150" s="11" t="str">
        <f t="shared" si="76"/>
        <v>No</v>
      </c>
      <c r="Y150" s="11" t="str">
        <f t="shared" si="77"/>
        <v>No</v>
      </c>
      <c r="Z150" s="11" t="str">
        <f t="shared" si="78"/>
        <v>No</v>
      </c>
      <c r="AA150" s="11" t="str">
        <f t="shared" si="81"/>
        <v>No</v>
      </c>
      <c r="AB150" s="11">
        <f>IF(ISERROR(VLOOKUP(U150,'ITWR Dump'!$A$2:$Y$5000,24,0)),0,(VLOOKUP('ILC Report'!U150,'ITWR Dump'!$A$2:$Y$5000,24,0)))</f>
        <v>0</v>
      </c>
      <c r="AC150" s="11" t="str">
        <f t="shared" si="82"/>
        <v>No</v>
      </c>
      <c r="AD150" s="11" t="str">
        <f t="shared" si="83"/>
        <v/>
      </c>
      <c r="AE150" s="11">
        <f>IF(ISERROR(VLOOKUP(U150,'ITWR Dump'!$A$2:$Y$5000,13,0)),0,(VLOOKUP(U150,'ITWR Dump'!$A$2:$Y$5000,13,0)))</f>
        <v>0</v>
      </c>
      <c r="AF150" s="11">
        <f>IF(ISERROR(VLOOKUP(U150,'ITWR Dump'!$A$2:$Y$5000,11,0)),0,(VLOOKUP(U150,'ITWR Dump'!$A$2:$Y$5000,11,0)))</f>
        <v>0</v>
      </c>
      <c r="AG150" s="11">
        <f>IF(ISERROR(VLOOKUP(U150,'ITWR Dump'!$A$2:$Y$5000,2,0)),0,(VLOOKUP(U150,'ITWR Dump'!$A$2:$Y$5000,2,0)))</f>
        <v>0</v>
      </c>
      <c r="AH150" s="11">
        <f>IF(ISERROR(VLOOKUP(U150,'ITWR Dump'!$A$2:$Y$5000,14,0)),0,(VLOOKUP(U150,'ITWR Dump'!$A$2:$Y$5000,14,0)))</f>
        <v>0</v>
      </c>
      <c r="AI150" s="11" t="str">
        <f t="shared" si="84"/>
        <v>10-Enhancement Onshore Subcon</v>
      </c>
      <c r="AJ150" s="11" t="str">
        <f t="shared" si="85"/>
        <v>Onshore Subcon</v>
      </c>
      <c r="AK150" s="11" t="str">
        <f>IF(ISERROR(VLOOKUP(A150,'Team Data'!$C$2:$U$213,17,0)),0,(VLOOKUP(A150,'Team Data'!$C$2:$U$213,17,0)))</f>
        <v>IMS and FN</v>
      </c>
      <c r="AL150" s="11" t="str">
        <f t="shared" si="86"/>
        <v>2017-04-24</v>
      </c>
      <c r="AM150" s="11">
        <f>IF(ISERROR(VLOOKUP(U150,'ITWR Dump'!$A$2:$Y$5000,16,0)),0,(VLOOKUP(U150,'ITWR Dump'!$A$2:$Y$5000,16,0)))</f>
        <v>0</v>
      </c>
      <c r="AN150" s="11">
        <f>IF(ISERROR(VLOOKUP(U150,'ITWR Dump'!$A$2:$Y$5000,18,0)),0,(VLOOKUP(U150,'ITWR Dump'!$A$2:$Y$5000,18,0)))</f>
        <v>0</v>
      </c>
      <c r="AO150" s="11">
        <f>IF(ISERROR(VLOOKUP(U150,'ITWR Dump'!$A$2:$Y$5000,25,0)),0,(VLOOKUP('ILC Report'!U150,'ITWR Dump'!$A$2:$Y$5000,25,0)))</f>
        <v>0</v>
      </c>
      <c r="AP150" s="11">
        <f t="shared" si="87"/>
        <v>0</v>
      </c>
      <c r="AQ150" s="26">
        <f t="shared" si="88"/>
        <v>0</v>
      </c>
      <c r="AR150" s="26">
        <f t="shared" si="89"/>
        <v>0</v>
      </c>
      <c r="AS150" s="26">
        <f t="shared" si="90"/>
        <v>0</v>
      </c>
      <c r="AT150" s="26">
        <f t="shared" si="91"/>
        <v>0</v>
      </c>
      <c r="AU150" s="26">
        <f t="shared" si="92"/>
        <v>0</v>
      </c>
      <c r="AV150" s="26">
        <f t="shared" si="93"/>
        <v>0</v>
      </c>
      <c r="AW150" s="11" t="s">
        <v>653</v>
      </c>
      <c r="AX150" s="11" t="str">
        <f>VLOOKUP(L150,Group!$A$2:$B$1000,2,0)</f>
        <v>Enhancement</v>
      </c>
      <c r="AY150" s="11">
        <f>IF(ISERROR(VLOOKUP(U150,'ITWR Dump'!$A$2:$Y$5000,15,0)),0,(VLOOKUP('ILC Report'!U150,'ITWR Dump'!$A$2:$Y$5000,15,0)))</f>
        <v>0</v>
      </c>
      <c r="AZ150" s="11" t="str">
        <f t="shared" si="94"/>
        <v>No</v>
      </c>
      <c r="BA150" s="11" t="str">
        <f t="shared" si="95"/>
        <v>WFN</v>
      </c>
      <c r="BB150" s="11" t="str">
        <f t="shared" si="96"/>
        <v>EL</v>
      </c>
      <c r="BC150" s="11" t="str">
        <f t="shared" si="97"/>
        <v>No</v>
      </c>
    </row>
    <row r="151" spans="1:55" x14ac:dyDescent="0.3">
      <c r="A151" s="11" t="s">
        <v>95</v>
      </c>
      <c r="B151" s="11" t="s">
        <v>1807</v>
      </c>
      <c r="C151" s="11" t="s">
        <v>536</v>
      </c>
      <c r="D151" s="11" t="s">
        <v>1975</v>
      </c>
      <c r="E151" s="38" t="s">
        <v>2903</v>
      </c>
      <c r="F151" s="11">
        <v>5</v>
      </c>
      <c r="G151" s="40" t="s">
        <v>218</v>
      </c>
      <c r="H151" s="11" t="str">
        <f t="shared" si="79"/>
        <v>Regular</v>
      </c>
      <c r="I151" s="11" t="str">
        <f t="shared" si="71"/>
        <v>US</v>
      </c>
      <c r="J151" s="11" t="str">
        <f>IF(ISERROR(VLOOKUP(C151,'WI Vs ASM'!$B$2:$E$1000,4,0)),0,(VLOOKUP(C151,'WI Vs ASM'!$B$2:$E$1000,4,0)))</f>
        <v>Onshore</v>
      </c>
      <c r="K151" s="11" t="str">
        <f>IF(ISERROR(VLOOKUP(C151,'WI Vs ASM'!$B$2:$F$1000,5,0)),0,(VLOOKUP(C151,'WI Vs ASM'!$B$2:$F$1000,5,0)))</f>
        <v>02-Variable Billable</v>
      </c>
      <c r="L151" s="11" t="str">
        <f>IF(ISERROR(VLOOKUP(C151,'WI Vs ASM'!$B$2:$D$1000,3,0)),0,(VLOOKUP(C151,'WI Vs ASM'!$B$2:$D$1000,3,0)))</f>
        <v>10-Enhancement Onshore</v>
      </c>
      <c r="M151" s="11" t="str">
        <f>IF(ISERROR(VLOOKUP(C151,'WI Vs ASM'!$B$2:$I$1000,8,0)),0,(VLOOKUP(C151,'WI Vs ASM'!$B$2:$I$1000,8,0)))</f>
        <v>Prasad P Naik</v>
      </c>
      <c r="N151" s="11" t="str">
        <f>IF(ISERROR(VLOOKUP(C151,'WI Vs ASM'!$B$2:$G$1000,6,0)),0,(VLOOKUP(C151,'WI Vs ASM'!$B$2:$G$1000,6,0)))</f>
        <v>FileNet</v>
      </c>
      <c r="O151" s="11" t="str">
        <f>IF(ISERROR(VLOOKUP(C151,'WI Vs ASM'!$B$2:$H$1000,7,0)),0,(VLOOKUP(C151,'WI Vs ASM'!$B$2:$H$1000,7,0)))</f>
        <v>FileNet</v>
      </c>
      <c r="P151" s="11" t="str">
        <f t="shared" si="72"/>
        <v>May-17</v>
      </c>
      <c r="Q151" s="11" t="str">
        <f t="shared" si="73"/>
        <v>Q2</v>
      </c>
      <c r="R151" s="11" t="str">
        <f>IF(ISERROR(VLOOKUP(C151,'WI Vs ASM'!$B$2:$J$1000,9,0)),0,(VLOOKUP(C151,'WI Vs ASM'!$B$2:$J$1000,9,0)))</f>
        <v>Namita R Baskaran</v>
      </c>
      <c r="S151" s="11" t="str">
        <f>IF(ISERROR(VLOOKUP(C151,'WI Vs ASM'!$B$2:$K$1000,10,0)),0,(VLOOKUP(C151,'WI Vs ASM'!$B$2:$K$1000,10,0)))</f>
        <v>Vasudevan Srinivasan</v>
      </c>
      <c r="T151" s="11" t="str">
        <f>IF(ISERROR(VLOOKUP(C151,'WI Vs ASM'!$B$2:$L$1000,11,0)),0,(VLOOKUP(C151,'WI Vs ASM'!$B$2:$L$1000,11,0)))</f>
        <v>Noha Salama</v>
      </c>
      <c r="U151" s="11" t="str">
        <f t="shared" si="80"/>
        <v>WR635815</v>
      </c>
      <c r="V151" s="11" t="str">
        <f t="shared" si="74"/>
        <v>No</v>
      </c>
      <c r="W151" s="11" t="str">
        <f t="shared" si="75"/>
        <v>Yes</v>
      </c>
      <c r="X151" s="11" t="str">
        <f t="shared" si="76"/>
        <v>No</v>
      </c>
      <c r="Y151" s="11" t="str">
        <f t="shared" si="77"/>
        <v>No</v>
      </c>
      <c r="Z151" s="11" t="str">
        <f t="shared" si="78"/>
        <v>No</v>
      </c>
      <c r="AA151" s="11" t="str">
        <f t="shared" si="81"/>
        <v>No</v>
      </c>
      <c r="AB151" s="11">
        <f>IF(ISERROR(VLOOKUP(U151,'ITWR Dump'!$A$2:$Y$5000,24,0)),0,(VLOOKUP('ILC Report'!U151,'ITWR Dump'!$A$2:$Y$5000,24,0)))</f>
        <v>0</v>
      </c>
      <c r="AC151" s="11" t="str">
        <f t="shared" si="82"/>
        <v>No</v>
      </c>
      <c r="AD151" s="11" t="str">
        <f t="shared" si="83"/>
        <v/>
      </c>
      <c r="AE151" s="11">
        <f>IF(ISERROR(VLOOKUP(U151,'ITWR Dump'!$A$2:$Y$5000,13,0)),0,(VLOOKUP(U151,'ITWR Dump'!$A$2:$Y$5000,13,0)))</f>
        <v>0</v>
      </c>
      <c r="AF151" s="11">
        <f>IF(ISERROR(VLOOKUP(U151,'ITWR Dump'!$A$2:$Y$5000,11,0)),0,(VLOOKUP(U151,'ITWR Dump'!$A$2:$Y$5000,11,0)))</f>
        <v>0</v>
      </c>
      <c r="AG151" s="11">
        <f>IF(ISERROR(VLOOKUP(U151,'ITWR Dump'!$A$2:$Y$5000,2,0)),0,(VLOOKUP(U151,'ITWR Dump'!$A$2:$Y$5000,2,0)))</f>
        <v>0</v>
      </c>
      <c r="AH151" s="11">
        <f>IF(ISERROR(VLOOKUP(U151,'ITWR Dump'!$A$2:$Y$5000,14,0)),0,(VLOOKUP(U151,'ITWR Dump'!$A$2:$Y$5000,14,0)))</f>
        <v>0</v>
      </c>
      <c r="AI151" s="11" t="str">
        <f t="shared" si="84"/>
        <v>10-Enhancement Onshore Subcon</v>
      </c>
      <c r="AJ151" s="11" t="str">
        <f t="shared" si="85"/>
        <v>Onshore Subcon</v>
      </c>
      <c r="AK151" s="11" t="str">
        <f>IF(ISERROR(VLOOKUP(A151,'Team Data'!$C$2:$U$213,17,0)),0,(VLOOKUP(A151,'Team Data'!$C$2:$U$213,17,0)))</f>
        <v>IMS and FN</v>
      </c>
      <c r="AL151" s="11" t="str">
        <f t="shared" si="86"/>
        <v>2017-04-24</v>
      </c>
      <c r="AM151" s="11">
        <f>IF(ISERROR(VLOOKUP(U151,'ITWR Dump'!$A$2:$Y$5000,16,0)),0,(VLOOKUP(U151,'ITWR Dump'!$A$2:$Y$5000,16,0)))</f>
        <v>0</v>
      </c>
      <c r="AN151" s="11">
        <f>IF(ISERROR(VLOOKUP(U151,'ITWR Dump'!$A$2:$Y$5000,18,0)),0,(VLOOKUP(U151,'ITWR Dump'!$A$2:$Y$5000,18,0)))</f>
        <v>0</v>
      </c>
      <c r="AO151" s="11">
        <f>IF(ISERROR(VLOOKUP(U151,'ITWR Dump'!$A$2:$Y$5000,25,0)),0,(VLOOKUP('ILC Report'!U151,'ITWR Dump'!$A$2:$Y$5000,25,0)))</f>
        <v>0</v>
      </c>
      <c r="AP151" s="11">
        <f t="shared" si="87"/>
        <v>0</v>
      </c>
      <c r="AQ151" s="26">
        <f t="shared" si="88"/>
        <v>0</v>
      </c>
      <c r="AR151" s="26">
        <f t="shared" si="89"/>
        <v>0</v>
      </c>
      <c r="AS151" s="26">
        <f t="shared" si="90"/>
        <v>0</v>
      </c>
      <c r="AT151" s="26">
        <f t="shared" si="91"/>
        <v>0</v>
      </c>
      <c r="AU151" s="26">
        <f t="shared" si="92"/>
        <v>0</v>
      </c>
      <c r="AV151" s="26">
        <f t="shared" si="93"/>
        <v>0</v>
      </c>
      <c r="AW151" s="11" t="s">
        <v>653</v>
      </c>
      <c r="AX151" s="11" t="str">
        <f>VLOOKUP(L151,Group!$A$2:$B$1000,2,0)</f>
        <v>Enhancement</v>
      </c>
      <c r="AY151" s="11">
        <f>IF(ISERROR(VLOOKUP(U151,'ITWR Dump'!$A$2:$Y$5000,15,0)),0,(VLOOKUP('ILC Report'!U151,'ITWR Dump'!$A$2:$Y$5000,15,0)))</f>
        <v>0</v>
      </c>
      <c r="AZ151" s="11" t="str">
        <f t="shared" si="94"/>
        <v>No</v>
      </c>
      <c r="BA151" s="11" t="str">
        <f t="shared" si="95"/>
        <v>WFN</v>
      </c>
      <c r="BB151" s="11" t="str">
        <f t="shared" si="96"/>
        <v>EL</v>
      </c>
      <c r="BC151" s="11" t="str">
        <f t="shared" si="97"/>
        <v>No</v>
      </c>
    </row>
    <row r="152" spans="1:55" x14ac:dyDescent="0.3">
      <c r="A152" s="11" t="s">
        <v>95</v>
      </c>
      <c r="B152" s="11" t="s">
        <v>1807</v>
      </c>
      <c r="C152" s="11" t="s">
        <v>536</v>
      </c>
      <c r="D152" s="11" t="s">
        <v>1976</v>
      </c>
      <c r="E152" s="38" t="s">
        <v>2903</v>
      </c>
      <c r="F152" s="11">
        <v>5</v>
      </c>
      <c r="G152" s="40" t="s">
        <v>218</v>
      </c>
      <c r="H152" s="11" t="str">
        <f t="shared" si="79"/>
        <v>Regular</v>
      </c>
      <c r="I152" s="11" t="str">
        <f t="shared" si="71"/>
        <v>US</v>
      </c>
      <c r="J152" s="11" t="str">
        <f>IF(ISERROR(VLOOKUP(C152,'WI Vs ASM'!$B$2:$E$1000,4,0)),0,(VLOOKUP(C152,'WI Vs ASM'!$B$2:$E$1000,4,0)))</f>
        <v>Onshore</v>
      </c>
      <c r="K152" s="11" t="str">
        <f>IF(ISERROR(VLOOKUP(C152,'WI Vs ASM'!$B$2:$F$1000,5,0)),0,(VLOOKUP(C152,'WI Vs ASM'!$B$2:$F$1000,5,0)))</f>
        <v>02-Variable Billable</v>
      </c>
      <c r="L152" s="11" t="str">
        <f>IF(ISERROR(VLOOKUP(C152,'WI Vs ASM'!$B$2:$D$1000,3,0)),0,(VLOOKUP(C152,'WI Vs ASM'!$B$2:$D$1000,3,0)))</f>
        <v>10-Enhancement Onshore</v>
      </c>
      <c r="M152" s="11" t="str">
        <f>IF(ISERROR(VLOOKUP(C152,'WI Vs ASM'!$B$2:$I$1000,8,0)),0,(VLOOKUP(C152,'WI Vs ASM'!$B$2:$I$1000,8,0)))</f>
        <v>Prasad P Naik</v>
      </c>
      <c r="N152" s="11" t="str">
        <f>IF(ISERROR(VLOOKUP(C152,'WI Vs ASM'!$B$2:$G$1000,6,0)),0,(VLOOKUP(C152,'WI Vs ASM'!$B$2:$G$1000,6,0)))</f>
        <v>FileNet</v>
      </c>
      <c r="O152" s="11" t="str">
        <f>IF(ISERROR(VLOOKUP(C152,'WI Vs ASM'!$B$2:$H$1000,7,0)),0,(VLOOKUP(C152,'WI Vs ASM'!$B$2:$H$1000,7,0)))</f>
        <v>FileNet</v>
      </c>
      <c r="P152" s="11" t="str">
        <f t="shared" si="72"/>
        <v>May-17</v>
      </c>
      <c r="Q152" s="11" t="str">
        <f t="shared" si="73"/>
        <v>Q2</v>
      </c>
      <c r="R152" s="11" t="str">
        <f>IF(ISERROR(VLOOKUP(C152,'WI Vs ASM'!$B$2:$J$1000,9,0)),0,(VLOOKUP(C152,'WI Vs ASM'!$B$2:$J$1000,9,0)))</f>
        <v>Namita R Baskaran</v>
      </c>
      <c r="S152" s="11" t="str">
        <f>IF(ISERROR(VLOOKUP(C152,'WI Vs ASM'!$B$2:$K$1000,10,0)),0,(VLOOKUP(C152,'WI Vs ASM'!$B$2:$K$1000,10,0)))</f>
        <v>Vasudevan Srinivasan</v>
      </c>
      <c r="T152" s="11" t="str">
        <f>IF(ISERROR(VLOOKUP(C152,'WI Vs ASM'!$B$2:$L$1000,11,0)),0,(VLOOKUP(C152,'WI Vs ASM'!$B$2:$L$1000,11,0)))</f>
        <v>Noha Salama</v>
      </c>
      <c r="U152" s="11" t="str">
        <f t="shared" si="80"/>
        <v>WR635835</v>
      </c>
      <c r="V152" s="11" t="str">
        <f t="shared" si="74"/>
        <v>No</v>
      </c>
      <c r="W152" s="11" t="str">
        <f t="shared" si="75"/>
        <v>Yes</v>
      </c>
      <c r="X152" s="11" t="str">
        <f t="shared" si="76"/>
        <v>No</v>
      </c>
      <c r="Y152" s="11" t="str">
        <f t="shared" si="77"/>
        <v>No</v>
      </c>
      <c r="Z152" s="11" t="str">
        <f t="shared" si="78"/>
        <v>No</v>
      </c>
      <c r="AA152" s="11" t="str">
        <f t="shared" si="81"/>
        <v>No</v>
      </c>
      <c r="AB152" s="11">
        <f>IF(ISERROR(VLOOKUP(U152,'ITWR Dump'!$A$2:$Y$5000,24,0)),0,(VLOOKUP('ILC Report'!U152,'ITWR Dump'!$A$2:$Y$5000,24,0)))</f>
        <v>0</v>
      </c>
      <c r="AC152" s="11" t="str">
        <f t="shared" si="82"/>
        <v>No</v>
      </c>
      <c r="AD152" s="11" t="str">
        <f t="shared" si="83"/>
        <v/>
      </c>
      <c r="AE152" s="11">
        <f>IF(ISERROR(VLOOKUP(U152,'ITWR Dump'!$A$2:$Y$5000,13,0)),0,(VLOOKUP(U152,'ITWR Dump'!$A$2:$Y$5000,13,0)))</f>
        <v>0</v>
      </c>
      <c r="AF152" s="11">
        <f>IF(ISERROR(VLOOKUP(U152,'ITWR Dump'!$A$2:$Y$5000,11,0)),0,(VLOOKUP(U152,'ITWR Dump'!$A$2:$Y$5000,11,0)))</f>
        <v>0</v>
      </c>
      <c r="AG152" s="11">
        <f>IF(ISERROR(VLOOKUP(U152,'ITWR Dump'!$A$2:$Y$5000,2,0)),0,(VLOOKUP(U152,'ITWR Dump'!$A$2:$Y$5000,2,0)))</f>
        <v>0</v>
      </c>
      <c r="AH152" s="11">
        <f>IF(ISERROR(VLOOKUP(U152,'ITWR Dump'!$A$2:$Y$5000,14,0)),0,(VLOOKUP(U152,'ITWR Dump'!$A$2:$Y$5000,14,0)))</f>
        <v>0</v>
      </c>
      <c r="AI152" s="11" t="str">
        <f t="shared" si="84"/>
        <v>10-Enhancement Onshore Subcon</v>
      </c>
      <c r="AJ152" s="11" t="str">
        <f t="shared" si="85"/>
        <v>Onshore Subcon</v>
      </c>
      <c r="AK152" s="11" t="str">
        <f>IF(ISERROR(VLOOKUP(A152,'Team Data'!$C$2:$U$213,17,0)),0,(VLOOKUP(A152,'Team Data'!$C$2:$U$213,17,0)))</f>
        <v>IMS and FN</v>
      </c>
      <c r="AL152" s="11" t="str">
        <f t="shared" si="86"/>
        <v>2017-04-24</v>
      </c>
      <c r="AM152" s="11">
        <f>IF(ISERROR(VLOOKUP(U152,'ITWR Dump'!$A$2:$Y$5000,16,0)),0,(VLOOKUP(U152,'ITWR Dump'!$A$2:$Y$5000,16,0)))</f>
        <v>0</v>
      </c>
      <c r="AN152" s="11">
        <f>IF(ISERROR(VLOOKUP(U152,'ITWR Dump'!$A$2:$Y$5000,18,0)),0,(VLOOKUP(U152,'ITWR Dump'!$A$2:$Y$5000,18,0)))</f>
        <v>0</v>
      </c>
      <c r="AO152" s="11">
        <f>IF(ISERROR(VLOOKUP(U152,'ITWR Dump'!$A$2:$Y$5000,25,0)),0,(VLOOKUP('ILC Report'!U152,'ITWR Dump'!$A$2:$Y$5000,25,0)))</f>
        <v>0</v>
      </c>
      <c r="AP152" s="11">
        <f t="shared" si="87"/>
        <v>0</v>
      </c>
      <c r="AQ152" s="26">
        <f t="shared" si="88"/>
        <v>0</v>
      </c>
      <c r="AR152" s="26">
        <f t="shared" si="89"/>
        <v>0</v>
      </c>
      <c r="AS152" s="26">
        <f t="shared" si="90"/>
        <v>0</v>
      </c>
      <c r="AT152" s="26">
        <f t="shared" si="91"/>
        <v>0</v>
      </c>
      <c r="AU152" s="26">
        <f t="shared" si="92"/>
        <v>0</v>
      </c>
      <c r="AV152" s="26">
        <f t="shared" si="93"/>
        <v>0</v>
      </c>
      <c r="AW152" s="11" t="s">
        <v>653</v>
      </c>
      <c r="AX152" s="11" t="str">
        <f>VLOOKUP(L152,Group!$A$2:$B$1000,2,0)</f>
        <v>Enhancement</v>
      </c>
      <c r="AY152" s="11">
        <f>IF(ISERROR(VLOOKUP(U152,'ITWR Dump'!$A$2:$Y$5000,15,0)),0,(VLOOKUP('ILC Report'!U152,'ITWR Dump'!$A$2:$Y$5000,15,0)))</f>
        <v>0</v>
      </c>
      <c r="AZ152" s="11" t="str">
        <f t="shared" si="94"/>
        <v>No</v>
      </c>
      <c r="BA152" s="11" t="str">
        <f t="shared" si="95"/>
        <v>WFN</v>
      </c>
      <c r="BB152" s="11" t="str">
        <f t="shared" si="96"/>
        <v>EL</v>
      </c>
      <c r="BC152" s="11" t="str">
        <f t="shared" si="97"/>
        <v>No</v>
      </c>
    </row>
    <row r="153" spans="1:55" x14ac:dyDescent="0.3">
      <c r="A153" s="11" t="s">
        <v>95</v>
      </c>
      <c r="B153" s="11" t="s">
        <v>1807</v>
      </c>
      <c r="C153" s="11" t="s">
        <v>536</v>
      </c>
      <c r="D153" s="11" t="s">
        <v>1979</v>
      </c>
      <c r="E153" s="38" t="s">
        <v>2903</v>
      </c>
      <c r="F153" s="11">
        <v>4</v>
      </c>
      <c r="G153" s="40" t="s">
        <v>218</v>
      </c>
      <c r="H153" s="11" t="str">
        <f t="shared" si="79"/>
        <v>Regular</v>
      </c>
      <c r="I153" s="11" t="str">
        <f t="shared" si="71"/>
        <v>US</v>
      </c>
      <c r="J153" s="11" t="str">
        <f>IF(ISERROR(VLOOKUP(C153,'WI Vs ASM'!$B$2:$E$1000,4,0)),0,(VLOOKUP(C153,'WI Vs ASM'!$B$2:$E$1000,4,0)))</f>
        <v>Onshore</v>
      </c>
      <c r="K153" s="11" t="str">
        <f>IF(ISERROR(VLOOKUP(C153,'WI Vs ASM'!$B$2:$F$1000,5,0)),0,(VLOOKUP(C153,'WI Vs ASM'!$B$2:$F$1000,5,0)))</f>
        <v>02-Variable Billable</v>
      </c>
      <c r="L153" s="11" t="str">
        <f>IF(ISERROR(VLOOKUP(C153,'WI Vs ASM'!$B$2:$D$1000,3,0)),0,(VLOOKUP(C153,'WI Vs ASM'!$B$2:$D$1000,3,0)))</f>
        <v>10-Enhancement Onshore</v>
      </c>
      <c r="M153" s="11" t="str">
        <f>IF(ISERROR(VLOOKUP(C153,'WI Vs ASM'!$B$2:$I$1000,8,0)),0,(VLOOKUP(C153,'WI Vs ASM'!$B$2:$I$1000,8,0)))</f>
        <v>Prasad P Naik</v>
      </c>
      <c r="N153" s="11" t="str">
        <f>IF(ISERROR(VLOOKUP(C153,'WI Vs ASM'!$B$2:$G$1000,6,0)),0,(VLOOKUP(C153,'WI Vs ASM'!$B$2:$G$1000,6,0)))</f>
        <v>FileNet</v>
      </c>
      <c r="O153" s="11" t="str">
        <f>IF(ISERROR(VLOOKUP(C153,'WI Vs ASM'!$B$2:$H$1000,7,0)),0,(VLOOKUP(C153,'WI Vs ASM'!$B$2:$H$1000,7,0)))</f>
        <v>FileNet</v>
      </c>
      <c r="P153" s="11" t="str">
        <f t="shared" si="72"/>
        <v>May-17</v>
      </c>
      <c r="Q153" s="11" t="str">
        <f t="shared" si="73"/>
        <v>Q2</v>
      </c>
      <c r="R153" s="11" t="str">
        <f>IF(ISERROR(VLOOKUP(C153,'WI Vs ASM'!$B$2:$J$1000,9,0)),0,(VLOOKUP(C153,'WI Vs ASM'!$B$2:$J$1000,9,0)))</f>
        <v>Namita R Baskaran</v>
      </c>
      <c r="S153" s="11" t="str">
        <f>IF(ISERROR(VLOOKUP(C153,'WI Vs ASM'!$B$2:$K$1000,10,0)),0,(VLOOKUP(C153,'WI Vs ASM'!$B$2:$K$1000,10,0)))</f>
        <v>Vasudevan Srinivasan</v>
      </c>
      <c r="T153" s="11" t="str">
        <f>IF(ISERROR(VLOOKUP(C153,'WI Vs ASM'!$B$2:$L$1000,11,0)),0,(VLOOKUP(C153,'WI Vs ASM'!$B$2:$L$1000,11,0)))</f>
        <v>Noha Salama</v>
      </c>
      <c r="U153" s="11" t="str">
        <f t="shared" si="80"/>
        <v>WR635854</v>
      </c>
      <c r="V153" s="11" t="str">
        <f t="shared" si="74"/>
        <v>No</v>
      </c>
      <c r="W153" s="11" t="str">
        <f t="shared" si="75"/>
        <v>Yes</v>
      </c>
      <c r="X153" s="11" t="str">
        <f t="shared" si="76"/>
        <v>No</v>
      </c>
      <c r="Y153" s="11" t="str">
        <f t="shared" si="77"/>
        <v>No</v>
      </c>
      <c r="Z153" s="11" t="str">
        <f t="shared" si="78"/>
        <v>No</v>
      </c>
      <c r="AA153" s="11" t="str">
        <f t="shared" si="81"/>
        <v>No</v>
      </c>
      <c r="AB153" s="11">
        <f>IF(ISERROR(VLOOKUP(U153,'ITWR Dump'!$A$2:$Y$5000,24,0)),0,(VLOOKUP('ILC Report'!U153,'ITWR Dump'!$A$2:$Y$5000,24,0)))</f>
        <v>0</v>
      </c>
      <c r="AC153" s="11" t="str">
        <f t="shared" si="82"/>
        <v>No</v>
      </c>
      <c r="AD153" s="11" t="str">
        <f t="shared" si="83"/>
        <v/>
      </c>
      <c r="AE153" s="11">
        <f>IF(ISERROR(VLOOKUP(U153,'ITWR Dump'!$A$2:$Y$5000,13,0)),0,(VLOOKUP(U153,'ITWR Dump'!$A$2:$Y$5000,13,0)))</f>
        <v>0</v>
      </c>
      <c r="AF153" s="11">
        <f>IF(ISERROR(VLOOKUP(U153,'ITWR Dump'!$A$2:$Y$5000,11,0)),0,(VLOOKUP(U153,'ITWR Dump'!$A$2:$Y$5000,11,0)))</f>
        <v>0</v>
      </c>
      <c r="AG153" s="11">
        <f>IF(ISERROR(VLOOKUP(U153,'ITWR Dump'!$A$2:$Y$5000,2,0)),0,(VLOOKUP(U153,'ITWR Dump'!$A$2:$Y$5000,2,0)))</f>
        <v>0</v>
      </c>
      <c r="AH153" s="11">
        <f>IF(ISERROR(VLOOKUP(U153,'ITWR Dump'!$A$2:$Y$5000,14,0)),0,(VLOOKUP(U153,'ITWR Dump'!$A$2:$Y$5000,14,0)))</f>
        <v>0</v>
      </c>
      <c r="AI153" s="11" t="str">
        <f t="shared" si="84"/>
        <v>10-Enhancement Onshore Subcon</v>
      </c>
      <c r="AJ153" s="11" t="str">
        <f t="shared" si="85"/>
        <v>Onshore Subcon</v>
      </c>
      <c r="AK153" s="11" t="str">
        <f>IF(ISERROR(VLOOKUP(A153,'Team Data'!$C$2:$U$213,17,0)),0,(VLOOKUP(A153,'Team Data'!$C$2:$U$213,17,0)))</f>
        <v>IMS and FN</v>
      </c>
      <c r="AL153" s="11" t="str">
        <f t="shared" si="86"/>
        <v>2017-04-24</v>
      </c>
      <c r="AM153" s="11">
        <f>IF(ISERROR(VLOOKUP(U153,'ITWR Dump'!$A$2:$Y$5000,16,0)),0,(VLOOKUP(U153,'ITWR Dump'!$A$2:$Y$5000,16,0)))</f>
        <v>0</v>
      </c>
      <c r="AN153" s="11">
        <f>IF(ISERROR(VLOOKUP(U153,'ITWR Dump'!$A$2:$Y$5000,18,0)),0,(VLOOKUP(U153,'ITWR Dump'!$A$2:$Y$5000,18,0)))</f>
        <v>0</v>
      </c>
      <c r="AO153" s="11">
        <f>IF(ISERROR(VLOOKUP(U153,'ITWR Dump'!$A$2:$Y$5000,25,0)),0,(VLOOKUP('ILC Report'!U153,'ITWR Dump'!$A$2:$Y$5000,25,0)))</f>
        <v>0</v>
      </c>
      <c r="AP153" s="11">
        <f t="shared" si="87"/>
        <v>0</v>
      </c>
      <c r="AQ153" s="26">
        <f t="shared" si="88"/>
        <v>0</v>
      </c>
      <c r="AR153" s="26">
        <f t="shared" si="89"/>
        <v>0</v>
      </c>
      <c r="AS153" s="26">
        <f t="shared" si="90"/>
        <v>0</v>
      </c>
      <c r="AT153" s="26">
        <f t="shared" si="91"/>
        <v>0</v>
      </c>
      <c r="AU153" s="26">
        <f t="shared" si="92"/>
        <v>0</v>
      </c>
      <c r="AV153" s="26">
        <f t="shared" si="93"/>
        <v>0</v>
      </c>
      <c r="AW153" s="11" t="s">
        <v>653</v>
      </c>
      <c r="AX153" s="11" t="str">
        <f>VLOOKUP(L153,Group!$A$2:$B$1000,2,0)</f>
        <v>Enhancement</v>
      </c>
      <c r="AY153" s="11">
        <f>IF(ISERROR(VLOOKUP(U153,'ITWR Dump'!$A$2:$Y$5000,15,0)),0,(VLOOKUP('ILC Report'!U153,'ITWR Dump'!$A$2:$Y$5000,15,0)))</f>
        <v>0</v>
      </c>
      <c r="AZ153" s="11" t="str">
        <f t="shared" si="94"/>
        <v>No</v>
      </c>
      <c r="BA153" s="11" t="str">
        <f t="shared" si="95"/>
        <v>WFN</v>
      </c>
      <c r="BB153" s="11" t="str">
        <f t="shared" si="96"/>
        <v>EL</v>
      </c>
      <c r="BC153" s="11" t="str">
        <f t="shared" si="97"/>
        <v>No</v>
      </c>
    </row>
    <row r="154" spans="1:55" x14ac:dyDescent="0.3">
      <c r="A154" s="11" t="s">
        <v>95</v>
      </c>
      <c r="B154" s="11" t="s">
        <v>1807</v>
      </c>
      <c r="C154" s="11" t="s">
        <v>537</v>
      </c>
      <c r="D154" s="11" t="s">
        <v>1973</v>
      </c>
      <c r="E154" s="38" t="s">
        <v>2904</v>
      </c>
      <c r="F154" s="11">
        <v>1</v>
      </c>
      <c r="G154" s="40" t="s">
        <v>218</v>
      </c>
      <c r="H154" s="11" t="str">
        <f t="shared" si="79"/>
        <v>Regular</v>
      </c>
      <c r="I154" s="11" t="str">
        <f t="shared" si="71"/>
        <v>US</v>
      </c>
      <c r="J154" s="11" t="str">
        <f>IF(ISERROR(VLOOKUP(C154,'WI Vs ASM'!$B$2:$E$1000,4,0)),0,(VLOOKUP(C154,'WI Vs ASM'!$B$2:$E$1000,4,0)))</f>
        <v>Onshore</v>
      </c>
      <c r="K154" s="11" t="str">
        <f>IF(ISERROR(VLOOKUP(C154,'WI Vs ASM'!$B$2:$F$1000,5,0)),0,(VLOOKUP(C154,'WI Vs ASM'!$B$2:$F$1000,5,0)))</f>
        <v>01-Fixed Price</v>
      </c>
      <c r="L154" s="11" t="str">
        <f>IF(ISERROR(VLOOKUP(C154,'WI Vs ASM'!$B$2:$D$1000,3,0)),0,(VLOOKUP(C154,'WI Vs ASM'!$B$2:$D$1000,3,0)))</f>
        <v>00-Maintenance Onshore</v>
      </c>
      <c r="M154" s="11" t="str">
        <f>IF(ISERROR(VLOOKUP(C154,'WI Vs ASM'!$B$2:$I$1000,8,0)),0,(VLOOKUP(C154,'WI Vs ASM'!$B$2:$I$1000,8,0)))</f>
        <v>Prasad P Naik</v>
      </c>
      <c r="N154" s="11" t="str">
        <f>IF(ISERROR(VLOOKUP(C154,'WI Vs ASM'!$B$2:$G$1000,6,0)),0,(VLOOKUP(C154,'WI Vs ASM'!$B$2:$G$1000,6,0)))</f>
        <v>FileNet</v>
      </c>
      <c r="O154" s="11" t="str">
        <f>IF(ISERROR(VLOOKUP(C154,'WI Vs ASM'!$B$2:$H$1000,7,0)),0,(VLOOKUP(C154,'WI Vs ASM'!$B$2:$H$1000,7,0)))</f>
        <v>FileNet</v>
      </c>
      <c r="P154" s="11" t="str">
        <f t="shared" si="72"/>
        <v>May-17</v>
      </c>
      <c r="Q154" s="11" t="str">
        <f t="shared" si="73"/>
        <v>Q2</v>
      </c>
      <c r="R154" s="11" t="str">
        <f>IF(ISERROR(VLOOKUP(C154,'WI Vs ASM'!$B$2:$J$1000,9,0)),0,(VLOOKUP(C154,'WI Vs ASM'!$B$2:$J$1000,9,0)))</f>
        <v>Jyothi Pai</v>
      </c>
      <c r="S154" s="11" t="str">
        <f>IF(ISERROR(VLOOKUP(C154,'WI Vs ASM'!$B$2:$K$1000,10,0)),0,(VLOOKUP(C154,'WI Vs ASM'!$B$2:$K$1000,10,0)))</f>
        <v>Vasudevan Srinivasan</v>
      </c>
      <c r="T154" s="11" t="str">
        <f>IF(ISERROR(VLOOKUP(C154,'WI Vs ASM'!$B$2:$L$1000,11,0)),0,(VLOOKUP(C154,'WI Vs ASM'!$B$2:$L$1000,11,0)))</f>
        <v>Noha Salama</v>
      </c>
      <c r="U154" s="11" t="e">
        <f t="shared" si="80"/>
        <v>#VALUE!</v>
      </c>
      <c r="V154" s="11" t="str">
        <f t="shared" si="74"/>
        <v>No</v>
      </c>
      <c r="W154" s="11" t="str">
        <f t="shared" si="75"/>
        <v>Yes</v>
      </c>
      <c r="X154" s="11" t="str">
        <f t="shared" si="76"/>
        <v>No</v>
      </c>
      <c r="Y154" s="11" t="str">
        <f t="shared" si="77"/>
        <v>No</v>
      </c>
      <c r="Z154" s="11" t="str">
        <f t="shared" si="78"/>
        <v>No</v>
      </c>
      <c r="AA154" s="11" t="str">
        <f t="shared" si="81"/>
        <v>No</v>
      </c>
      <c r="AB154" s="11">
        <f>IF(ISERROR(VLOOKUP(U154,'ITWR Dump'!$A$2:$Y$5000,24,0)),0,(VLOOKUP('ILC Report'!U154,'ITWR Dump'!$A$2:$Y$5000,24,0)))</f>
        <v>0</v>
      </c>
      <c r="AC154" s="11" t="str">
        <f t="shared" si="82"/>
        <v>No</v>
      </c>
      <c r="AD154" s="11" t="str">
        <f t="shared" si="83"/>
        <v/>
      </c>
      <c r="AE154" s="11">
        <f>IF(ISERROR(VLOOKUP(U154,'ITWR Dump'!$A$2:$Y$5000,13,0)),0,(VLOOKUP(U154,'ITWR Dump'!$A$2:$Y$5000,13,0)))</f>
        <v>0</v>
      </c>
      <c r="AF154" s="11">
        <f>IF(ISERROR(VLOOKUP(U154,'ITWR Dump'!$A$2:$Y$5000,11,0)),0,(VLOOKUP(U154,'ITWR Dump'!$A$2:$Y$5000,11,0)))</f>
        <v>0</v>
      </c>
      <c r="AG154" s="11">
        <f>IF(ISERROR(VLOOKUP(U154,'ITWR Dump'!$A$2:$Y$5000,2,0)),0,(VLOOKUP(U154,'ITWR Dump'!$A$2:$Y$5000,2,0)))</f>
        <v>0</v>
      </c>
      <c r="AH154" s="11">
        <f>IF(ISERROR(VLOOKUP(U154,'ITWR Dump'!$A$2:$Y$5000,14,0)),0,(VLOOKUP(U154,'ITWR Dump'!$A$2:$Y$5000,14,0)))</f>
        <v>0</v>
      </c>
      <c r="AI154" s="11" t="str">
        <f t="shared" si="84"/>
        <v>00-Maintenance Onshore Subcon</v>
      </c>
      <c r="AJ154" s="11" t="str">
        <f t="shared" si="85"/>
        <v>Onshore Subcon</v>
      </c>
      <c r="AK154" s="11" t="str">
        <f>IF(ISERROR(VLOOKUP(A154,'Team Data'!$C$2:$U$213,17,0)),0,(VLOOKUP(A154,'Team Data'!$C$2:$U$213,17,0)))</f>
        <v>IMS and FN</v>
      </c>
      <c r="AL154" s="11" t="str">
        <f t="shared" si="86"/>
        <v>2017-04-24</v>
      </c>
      <c r="AM154" s="11">
        <f>IF(ISERROR(VLOOKUP(U154,'ITWR Dump'!$A$2:$Y$5000,16,0)),0,(VLOOKUP(U154,'ITWR Dump'!$A$2:$Y$5000,16,0)))</f>
        <v>0</v>
      </c>
      <c r="AN154" s="11">
        <f>IF(ISERROR(VLOOKUP(U154,'ITWR Dump'!$A$2:$Y$5000,18,0)),0,(VLOOKUP(U154,'ITWR Dump'!$A$2:$Y$5000,18,0)))</f>
        <v>0</v>
      </c>
      <c r="AO154" s="11">
        <f>IF(ISERROR(VLOOKUP(U154,'ITWR Dump'!$A$2:$Y$5000,25,0)),0,(VLOOKUP('ILC Report'!U154,'ITWR Dump'!$A$2:$Y$5000,25,0)))</f>
        <v>0</v>
      </c>
      <c r="AP154" s="11">
        <f t="shared" si="87"/>
        <v>0</v>
      </c>
      <c r="AQ154" s="26">
        <f t="shared" si="88"/>
        <v>0</v>
      </c>
      <c r="AR154" s="26">
        <f t="shared" si="89"/>
        <v>0</v>
      </c>
      <c r="AS154" s="26">
        <f t="shared" si="90"/>
        <v>0</v>
      </c>
      <c r="AT154" s="26">
        <f t="shared" si="91"/>
        <v>0</v>
      </c>
      <c r="AU154" s="26">
        <f t="shared" si="92"/>
        <v>0</v>
      </c>
      <c r="AV154" s="26">
        <f t="shared" si="93"/>
        <v>0</v>
      </c>
      <c r="AW154" s="11" t="s">
        <v>653</v>
      </c>
      <c r="AX154" s="11" t="str">
        <f>VLOOKUP(L154,Group!$A$2:$B$1000,2,0)</f>
        <v>Maintenance</v>
      </c>
      <c r="AY154" s="11">
        <f>IF(ISERROR(VLOOKUP(U154,'ITWR Dump'!$A$2:$Y$5000,15,0)),0,(VLOOKUP('ILC Report'!U154,'ITWR Dump'!$A$2:$Y$5000,15,0)))</f>
        <v>0</v>
      </c>
      <c r="AZ154" s="11" t="str">
        <f t="shared" si="94"/>
        <v>No</v>
      </c>
      <c r="BA154" s="11" t="str">
        <f t="shared" si="95"/>
        <v>WFN</v>
      </c>
      <c r="BB154" s="11" t="str">
        <f t="shared" si="96"/>
        <v>MN</v>
      </c>
      <c r="BC154" s="11" t="str">
        <f t="shared" si="97"/>
        <v>No</v>
      </c>
    </row>
    <row r="155" spans="1:55" x14ac:dyDescent="0.3">
      <c r="A155" s="11" t="s">
        <v>95</v>
      </c>
      <c r="B155" s="11" t="s">
        <v>1807</v>
      </c>
      <c r="C155" s="11" t="s">
        <v>537</v>
      </c>
      <c r="D155" s="11" t="s">
        <v>1980</v>
      </c>
      <c r="E155" s="38" t="s">
        <v>2904</v>
      </c>
      <c r="F155" s="11">
        <v>5</v>
      </c>
      <c r="G155" s="40" t="s">
        <v>218</v>
      </c>
      <c r="H155" s="11" t="str">
        <f t="shared" si="79"/>
        <v>Regular</v>
      </c>
      <c r="I155" s="11" t="str">
        <f t="shared" si="71"/>
        <v>US</v>
      </c>
      <c r="J155" s="11" t="str">
        <f>IF(ISERROR(VLOOKUP(C155,'WI Vs ASM'!$B$2:$E$1000,4,0)),0,(VLOOKUP(C155,'WI Vs ASM'!$B$2:$E$1000,4,0)))</f>
        <v>Onshore</v>
      </c>
      <c r="K155" s="11" t="str">
        <f>IF(ISERROR(VLOOKUP(C155,'WI Vs ASM'!$B$2:$F$1000,5,0)),0,(VLOOKUP(C155,'WI Vs ASM'!$B$2:$F$1000,5,0)))</f>
        <v>01-Fixed Price</v>
      </c>
      <c r="L155" s="11" t="str">
        <f>IF(ISERROR(VLOOKUP(C155,'WI Vs ASM'!$B$2:$D$1000,3,0)),0,(VLOOKUP(C155,'WI Vs ASM'!$B$2:$D$1000,3,0)))</f>
        <v>00-Maintenance Onshore</v>
      </c>
      <c r="M155" s="11" t="str">
        <f>IF(ISERROR(VLOOKUP(C155,'WI Vs ASM'!$B$2:$I$1000,8,0)),0,(VLOOKUP(C155,'WI Vs ASM'!$B$2:$I$1000,8,0)))</f>
        <v>Prasad P Naik</v>
      </c>
      <c r="N155" s="11" t="str">
        <f>IF(ISERROR(VLOOKUP(C155,'WI Vs ASM'!$B$2:$G$1000,6,0)),0,(VLOOKUP(C155,'WI Vs ASM'!$B$2:$G$1000,6,0)))</f>
        <v>FileNet</v>
      </c>
      <c r="O155" s="11" t="str">
        <f>IF(ISERROR(VLOOKUP(C155,'WI Vs ASM'!$B$2:$H$1000,7,0)),0,(VLOOKUP(C155,'WI Vs ASM'!$B$2:$H$1000,7,0)))</f>
        <v>FileNet</v>
      </c>
      <c r="P155" s="11" t="str">
        <f t="shared" si="72"/>
        <v>May-17</v>
      </c>
      <c r="Q155" s="11" t="str">
        <f t="shared" si="73"/>
        <v>Q2</v>
      </c>
      <c r="R155" s="11" t="str">
        <f>IF(ISERROR(VLOOKUP(C155,'WI Vs ASM'!$B$2:$J$1000,9,0)),0,(VLOOKUP(C155,'WI Vs ASM'!$B$2:$J$1000,9,0)))</f>
        <v>Jyothi Pai</v>
      </c>
      <c r="S155" s="11" t="str">
        <f>IF(ISERROR(VLOOKUP(C155,'WI Vs ASM'!$B$2:$K$1000,10,0)),0,(VLOOKUP(C155,'WI Vs ASM'!$B$2:$K$1000,10,0)))</f>
        <v>Vasudevan Srinivasan</v>
      </c>
      <c r="T155" s="11" t="str">
        <f>IF(ISERROR(VLOOKUP(C155,'WI Vs ASM'!$B$2:$L$1000,11,0)),0,(VLOOKUP(C155,'WI Vs ASM'!$B$2:$L$1000,11,0)))</f>
        <v>Noha Salama</v>
      </c>
      <c r="U155" s="11" t="e">
        <f t="shared" si="80"/>
        <v>#VALUE!</v>
      </c>
      <c r="V155" s="11" t="str">
        <f t="shared" si="74"/>
        <v>No</v>
      </c>
      <c r="W155" s="11" t="str">
        <f t="shared" si="75"/>
        <v>Yes</v>
      </c>
      <c r="X155" s="11" t="str">
        <f t="shared" si="76"/>
        <v>No</v>
      </c>
      <c r="Y155" s="11" t="str">
        <f t="shared" si="77"/>
        <v>No</v>
      </c>
      <c r="Z155" s="11" t="str">
        <f t="shared" si="78"/>
        <v>No</v>
      </c>
      <c r="AA155" s="11" t="str">
        <f t="shared" si="81"/>
        <v>No</v>
      </c>
      <c r="AB155" s="11">
        <f>IF(ISERROR(VLOOKUP(U155,'ITWR Dump'!$A$2:$Y$5000,24,0)),0,(VLOOKUP('ILC Report'!U155,'ITWR Dump'!$A$2:$Y$5000,24,0)))</f>
        <v>0</v>
      </c>
      <c r="AC155" s="11" t="str">
        <f t="shared" si="82"/>
        <v>No</v>
      </c>
      <c r="AD155" s="11" t="str">
        <f t="shared" si="83"/>
        <v/>
      </c>
      <c r="AE155" s="11">
        <f>IF(ISERROR(VLOOKUP(U155,'ITWR Dump'!$A$2:$Y$5000,13,0)),0,(VLOOKUP(U155,'ITWR Dump'!$A$2:$Y$5000,13,0)))</f>
        <v>0</v>
      </c>
      <c r="AF155" s="11">
        <f>IF(ISERROR(VLOOKUP(U155,'ITWR Dump'!$A$2:$Y$5000,11,0)),0,(VLOOKUP(U155,'ITWR Dump'!$A$2:$Y$5000,11,0)))</f>
        <v>0</v>
      </c>
      <c r="AG155" s="11">
        <f>IF(ISERROR(VLOOKUP(U155,'ITWR Dump'!$A$2:$Y$5000,2,0)),0,(VLOOKUP(U155,'ITWR Dump'!$A$2:$Y$5000,2,0)))</f>
        <v>0</v>
      </c>
      <c r="AH155" s="11">
        <f>IF(ISERROR(VLOOKUP(U155,'ITWR Dump'!$A$2:$Y$5000,14,0)),0,(VLOOKUP(U155,'ITWR Dump'!$A$2:$Y$5000,14,0)))</f>
        <v>0</v>
      </c>
      <c r="AI155" s="11" t="str">
        <f t="shared" si="84"/>
        <v>00-Maintenance Onshore Subcon</v>
      </c>
      <c r="AJ155" s="11" t="str">
        <f t="shared" si="85"/>
        <v>Onshore Subcon</v>
      </c>
      <c r="AK155" s="11" t="str">
        <f>IF(ISERROR(VLOOKUP(A155,'Team Data'!$C$2:$U$213,17,0)),0,(VLOOKUP(A155,'Team Data'!$C$2:$U$213,17,0)))</f>
        <v>IMS and FN</v>
      </c>
      <c r="AL155" s="11" t="str">
        <f t="shared" si="86"/>
        <v>2017-04-24</v>
      </c>
      <c r="AM155" s="11">
        <f>IF(ISERROR(VLOOKUP(U155,'ITWR Dump'!$A$2:$Y$5000,16,0)),0,(VLOOKUP(U155,'ITWR Dump'!$A$2:$Y$5000,16,0)))</f>
        <v>0</v>
      </c>
      <c r="AN155" s="11">
        <f>IF(ISERROR(VLOOKUP(U155,'ITWR Dump'!$A$2:$Y$5000,18,0)),0,(VLOOKUP(U155,'ITWR Dump'!$A$2:$Y$5000,18,0)))</f>
        <v>0</v>
      </c>
      <c r="AO155" s="11">
        <f>IF(ISERROR(VLOOKUP(U155,'ITWR Dump'!$A$2:$Y$5000,25,0)),0,(VLOOKUP('ILC Report'!U155,'ITWR Dump'!$A$2:$Y$5000,25,0)))</f>
        <v>0</v>
      </c>
      <c r="AP155" s="11">
        <f t="shared" si="87"/>
        <v>0</v>
      </c>
      <c r="AQ155" s="26">
        <f t="shared" si="88"/>
        <v>0</v>
      </c>
      <c r="AR155" s="26">
        <f t="shared" si="89"/>
        <v>0</v>
      </c>
      <c r="AS155" s="26">
        <f t="shared" si="90"/>
        <v>0</v>
      </c>
      <c r="AT155" s="26">
        <f t="shared" si="91"/>
        <v>0</v>
      </c>
      <c r="AU155" s="26">
        <f t="shared" si="92"/>
        <v>0</v>
      </c>
      <c r="AV155" s="26">
        <f t="shared" si="93"/>
        <v>0</v>
      </c>
      <c r="AW155" s="11" t="s">
        <v>653</v>
      </c>
      <c r="AX155" s="11" t="str">
        <f>VLOOKUP(L155,Group!$A$2:$B$1000,2,0)</f>
        <v>Maintenance</v>
      </c>
      <c r="AY155" s="11">
        <f>IF(ISERROR(VLOOKUP(U155,'ITWR Dump'!$A$2:$Y$5000,15,0)),0,(VLOOKUP('ILC Report'!U155,'ITWR Dump'!$A$2:$Y$5000,15,0)))</f>
        <v>0</v>
      </c>
      <c r="AZ155" s="11" t="str">
        <f t="shared" si="94"/>
        <v>No</v>
      </c>
      <c r="BA155" s="11" t="str">
        <f t="shared" si="95"/>
        <v>WFN</v>
      </c>
      <c r="BB155" s="11" t="str">
        <f t="shared" si="96"/>
        <v>MN</v>
      </c>
      <c r="BC155" s="11" t="str">
        <f t="shared" si="97"/>
        <v>No</v>
      </c>
    </row>
    <row r="156" spans="1:55" x14ac:dyDescent="0.3">
      <c r="A156" s="11" t="s">
        <v>95</v>
      </c>
      <c r="B156" s="11" t="s">
        <v>1807</v>
      </c>
      <c r="C156" s="11" t="s">
        <v>536</v>
      </c>
      <c r="D156" s="11" t="s">
        <v>1977</v>
      </c>
      <c r="E156" s="38" t="s">
        <v>2904</v>
      </c>
      <c r="F156" s="11">
        <v>7</v>
      </c>
      <c r="G156" s="40" t="s">
        <v>218</v>
      </c>
      <c r="H156" s="11" t="str">
        <f t="shared" si="79"/>
        <v>Regular</v>
      </c>
      <c r="I156" s="11" t="str">
        <f t="shared" si="71"/>
        <v>US</v>
      </c>
      <c r="J156" s="11" t="str">
        <f>IF(ISERROR(VLOOKUP(C156,'WI Vs ASM'!$B$2:$E$1000,4,0)),0,(VLOOKUP(C156,'WI Vs ASM'!$B$2:$E$1000,4,0)))</f>
        <v>Onshore</v>
      </c>
      <c r="K156" s="11" t="str">
        <f>IF(ISERROR(VLOOKUP(C156,'WI Vs ASM'!$B$2:$F$1000,5,0)),0,(VLOOKUP(C156,'WI Vs ASM'!$B$2:$F$1000,5,0)))</f>
        <v>02-Variable Billable</v>
      </c>
      <c r="L156" s="11" t="str">
        <f>IF(ISERROR(VLOOKUP(C156,'WI Vs ASM'!$B$2:$D$1000,3,0)),0,(VLOOKUP(C156,'WI Vs ASM'!$B$2:$D$1000,3,0)))</f>
        <v>10-Enhancement Onshore</v>
      </c>
      <c r="M156" s="11" t="str">
        <f>IF(ISERROR(VLOOKUP(C156,'WI Vs ASM'!$B$2:$I$1000,8,0)),0,(VLOOKUP(C156,'WI Vs ASM'!$B$2:$I$1000,8,0)))</f>
        <v>Prasad P Naik</v>
      </c>
      <c r="N156" s="11" t="str">
        <f>IF(ISERROR(VLOOKUP(C156,'WI Vs ASM'!$B$2:$G$1000,6,0)),0,(VLOOKUP(C156,'WI Vs ASM'!$B$2:$G$1000,6,0)))</f>
        <v>FileNet</v>
      </c>
      <c r="O156" s="11" t="str">
        <f>IF(ISERROR(VLOOKUP(C156,'WI Vs ASM'!$B$2:$H$1000,7,0)),0,(VLOOKUP(C156,'WI Vs ASM'!$B$2:$H$1000,7,0)))</f>
        <v>FileNet</v>
      </c>
      <c r="P156" s="11" t="str">
        <f t="shared" si="72"/>
        <v>May-17</v>
      </c>
      <c r="Q156" s="11" t="str">
        <f t="shared" si="73"/>
        <v>Q2</v>
      </c>
      <c r="R156" s="11" t="str">
        <f>IF(ISERROR(VLOOKUP(C156,'WI Vs ASM'!$B$2:$J$1000,9,0)),0,(VLOOKUP(C156,'WI Vs ASM'!$B$2:$J$1000,9,0)))</f>
        <v>Namita R Baskaran</v>
      </c>
      <c r="S156" s="11" t="str">
        <f>IF(ISERROR(VLOOKUP(C156,'WI Vs ASM'!$B$2:$K$1000,10,0)),0,(VLOOKUP(C156,'WI Vs ASM'!$B$2:$K$1000,10,0)))</f>
        <v>Vasudevan Srinivasan</v>
      </c>
      <c r="T156" s="11" t="str">
        <f>IF(ISERROR(VLOOKUP(C156,'WI Vs ASM'!$B$2:$L$1000,11,0)),0,(VLOOKUP(C156,'WI Vs ASM'!$B$2:$L$1000,11,0)))</f>
        <v>Noha Salama</v>
      </c>
      <c r="U156" s="11" t="str">
        <f t="shared" si="80"/>
        <v>WR534168</v>
      </c>
      <c r="V156" s="11" t="str">
        <f t="shared" si="74"/>
        <v>No</v>
      </c>
      <c r="W156" s="11" t="str">
        <f t="shared" si="75"/>
        <v>Yes</v>
      </c>
      <c r="X156" s="11" t="str">
        <f t="shared" si="76"/>
        <v>No</v>
      </c>
      <c r="Y156" s="11" t="str">
        <f t="shared" si="77"/>
        <v>No</v>
      </c>
      <c r="Z156" s="11" t="str">
        <f t="shared" si="78"/>
        <v>No</v>
      </c>
      <c r="AA156" s="11" t="str">
        <f t="shared" si="81"/>
        <v>No</v>
      </c>
      <c r="AB156" s="11">
        <f>IF(ISERROR(VLOOKUP(U156,'ITWR Dump'!$A$2:$Y$5000,24,0)),0,(VLOOKUP('ILC Report'!U156,'ITWR Dump'!$A$2:$Y$5000,24,0)))</f>
        <v>0</v>
      </c>
      <c r="AC156" s="11" t="str">
        <f t="shared" si="82"/>
        <v>No</v>
      </c>
      <c r="AD156" s="11" t="str">
        <f t="shared" si="83"/>
        <v/>
      </c>
      <c r="AE156" s="11">
        <f>IF(ISERROR(VLOOKUP(U156,'ITWR Dump'!$A$2:$Y$5000,13,0)),0,(VLOOKUP(U156,'ITWR Dump'!$A$2:$Y$5000,13,0)))</f>
        <v>0</v>
      </c>
      <c r="AF156" s="11">
        <f>IF(ISERROR(VLOOKUP(U156,'ITWR Dump'!$A$2:$Y$5000,11,0)),0,(VLOOKUP(U156,'ITWR Dump'!$A$2:$Y$5000,11,0)))</f>
        <v>0</v>
      </c>
      <c r="AG156" s="11">
        <f>IF(ISERROR(VLOOKUP(U156,'ITWR Dump'!$A$2:$Y$5000,2,0)),0,(VLOOKUP(U156,'ITWR Dump'!$A$2:$Y$5000,2,0)))</f>
        <v>0</v>
      </c>
      <c r="AH156" s="11">
        <f>IF(ISERROR(VLOOKUP(U156,'ITWR Dump'!$A$2:$Y$5000,14,0)),0,(VLOOKUP(U156,'ITWR Dump'!$A$2:$Y$5000,14,0)))</f>
        <v>0</v>
      </c>
      <c r="AI156" s="11" t="str">
        <f t="shared" si="84"/>
        <v>10-Enhancement Onshore Subcon</v>
      </c>
      <c r="AJ156" s="11" t="str">
        <f t="shared" si="85"/>
        <v>Onshore Subcon</v>
      </c>
      <c r="AK156" s="11" t="str">
        <f>IF(ISERROR(VLOOKUP(A156,'Team Data'!$C$2:$U$213,17,0)),0,(VLOOKUP(A156,'Team Data'!$C$2:$U$213,17,0)))</f>
        <v>IMS and FN</v>
      </c>
      <c r="AL156" s="11" t="str">
        <f t="shared" si="86"/>
        <v>2017-04-24</v>
      </c>
      <c r="AM156" s="11">
        <f>IF(ISERROR(VLOOKUP(U156,'ITWR Dump'!$A$2:$Y$5000,16,0)),0,(VLOOKUP(U156,'ITWR Dump'!$A$2:$Y$5000,16,0)))</f>
        <v>0</v>
      </c>
      <c r="AN156" s="11">
        <f>IF(ISERROR(VLOOKUP(U156,'ITWR Dump'!$A$2:$Y$5000,18,0)),0,(VLOOKUP(U156,'ITWR Dump'!$A$2:$Y$5000,18,0)))</f>
        <v>0</v>
      </c>
      <c r="AO156" s="11">
        <f>IF(ISERROR(VLOOKUP(U156,'ITWR Dump'!$A$2:$Y$5000,25,0)),0,(VLOOKUP('ILC Report'!U156,'ITWR Dump'!$A$2:$Y$5000,25,0)))</f>
        <v>0</v>
      </c>
      <c r="AP156" s="11">
        <f t="shared" si="87"/>
        <v>0</v>
      </c>
      <c r="AQ156" s="26">
        <f t="shared" si="88"/>
        <v>0</v>
      </c>
      <c r="AR156" s="26">
        <f t="shared" si="89"/>
        <v>0</v>
      </c>
      <c r="AS156" s="26">
        <f t="shared" si="90"/>
        <v>0</v>
      </c>
      <c r="AT156" s="26">
        <f t="shared" si="91"/>
        <v>0</v>
      </c>
      <c r="AU156" s="26">
        <f t="shared" si="92"/>
        <v>0</v>
      </c>
      <c r="AV156" s="26">
        <f t="shared" si="93"/>
        <v>0</v>
      </c>
      <c r="AW156" s="11" t="s">
        <v>653</v>
      </c>
      <c r="AX156" s="11" t="str">
        <f>VLOOKUP(L156,Group!$A$2:$B$1000,2,0)</f>
        <v>Enhancement</v>
      </c>
      <c r="AY156" s="11">
        <f>IF(ISERROR(VLOOKUP(U156,'ITWR Dump'!$A$2:$Y$5000,15,0)),0,(VLOOKUP('ILC Report'!U156,'ITWR Dump'!$A$2:$Y$5000,15,0)))</f>
        <v>0</v>
      </c>
      <c r="AZ156" s="11" t="str">
        <f t="shared" si="94"/>
        <v>No</v>
      </c>
      <c r="BA156" s="11" t="str">
        <f t="shared" si="95"/>
        <v>WFN</v>
      </c>
      <c r="BB156" s="11" t="str">
        <f t="shared" si="96"/>
        <v>EL</v>
      </c>
      <c r="BC156" s="11" t="str">
        <f t="shared" si="97"/>
        <v>No</v>
      </c>
    </row>
    <row r="157" spans="1:55" x14ac:dyDescent="0.3">
      <c r="A157" s="11" t="s">
        <v>95</v>
      </c>
      <c r="B157" s="11" t="s">
        <v>1807</v>
      </c>
      <c r="C157" s="11" t="s">
        <v>536</v>
      </c>
      <c r="D157" s="11" t="s">
        <v>1978</v>
      </c>
      <c r="E157" s="38" t="s">
        <v>2904</v>
      </c>
      <c r="F157" s="11">
        <v>5</v>
      </c>
      <c r="G157" s="40" t="s">
        <v>218</v>
      </c>
      <c r="H157" s="11" t="str">
        <f t="shared" si="79"/>
        <v>Regular</v>
      </c>
      <c r="I157" s="11" t="str">
        <f t="shared" si="71"/>
        <v>US</v>
      </c>
      <c r="J157" s="11" t="str">
        <f>IF(ISERROR(VLOOKUP(C157,'WI Vs ASM'!$B$2:$E$1000,4,0)),0,(VLOOKUP(C157,'WI Vs ASM'!$B$2:$E$1000,4,0)))</f>
        <v>Onshore</v>
      </c>
      <c r="K157" s="11" t="str">
        <f>IF(ISERROR(VLOOKUP(C157,'WI Vs ASM'!$B$2:$F$1000,5,0)),0,(VLOOKUP(C157,'WI Vs ASM'!$B$2:$F$1000,5,0)))</f>
        <v>02-Variable Billable</v>
      </c>
      <c r="L157" s="11" t="str">
        <f>IF(ISERROR(VLOOKUP(C157,'WI Vs ASM'!$B$2:$D$1000,3,0)),0,(VLOOKUP(C157,'WI Vs ASM'!$B$2:$D$1000,3,0)))</f>
        <v>10-Enhancement Onshore</v>
      </c>
      <c r="M157" s="11" t="str">
        <f>IF(ISERROR(VLOOKUP(C157,'WI Vs ASM'!$B$2:$I$1000,8,0)),0,(VLOOKUP(C157,'WI Vs ASM'!$B$2:$I$1000,8,0)))</f>
        <v>Prasad P Naik</v>
      </c>
      <c r="N157" s="11" t="str">
        <f>IF(ISERROR(VLOOKUP(C157,'WI Vs ASM'!$B$2:$G$1000,6,0)),0,(VLOOKUP(C157,'WI Vs ASM'!$B$2:$G$1000,6,0)))</f>
        <v>FileNet</v>
      </c>
      <c r="O157" s="11" t="str">
        <f>IF(ISERROR(VLOOKUP(C157,'WI Vs ASM'!$B$2:$H$1000,7,0)),0,(VLOOKUP(C157,'WI Vs ASM'!$B$2:$H$1000,7,0)))</f>
        <v>FileNet</v>
      </c>
      <c r="P157" s="11" t="str">
        <f t="shared" si="72"/>
        <v>May-17</v>
      </c>
      <c r="Q157" s="11" t="str">
        <f t="shared" si="73"/>
        <v>Q2</v>
      </c>
      <c r="R157" s="11" t="str">
        <f>IF(ISERROR(VLOOKUP(C157,'WI Vs ASM'!$B$2:$J$1000,9,0)),0,(VLOOKUP(C157,'WI Vs ASM'!$B$2:$J$1000,9,0)))</f>
        <v>Namita R Baskaran</v>
      </c>
      <c r="S157" s="11" t="str">
        <f>IF(ISERROR(VLOOKUP(C157,'WI Vs ASM'!$B$2:$K$1000,10,0)),0,(VLOOKUP(C157,'WI Vs ASM'!$B$2:$K$1000,10,0)))</f>
        <v>Vasudevan Srinivasan</v>
      </c>
      <c r="T157" s="11" t="str">
        <f>IF(ISERROR(VLOOKUP(C157,'WI Vs ASM'!$B$2:$L$1000,11,0)),0,(VLOOKUP(C157,'WI Vs ASM'!$B$2:$L$1000,11,0)))</f>
        <v>Noha Salama</v>
      </c>
      <c r="U157" s="11" t="str">
        <f t="shared" si="80"/>
        <v>WR635636</v>
      </c>
      <c r="V157" s="11" t="str">
        <f t="shared" si="74"/>
        <v>No</v>
      </c>
      <c r="W157" s="11" t="str">
        <f t="shared" si="75"/>
        <v>Yes</v>
      </c>
      <c r="X157" s="11" t="str">
        <f t="shared" si="76"/>
        <v>No</v>
      </c>
      <c r="Y157" s="11" t="str">
        <f t="shared" si="77"/>
        <v>No</v>
      </c>
      <c r="Z157" s="11" t="str">
        <f t="shared" si="78"/>
        <v>No</v>
      </c>
      <c r="AA157" s="11" t="str">
        <f t="shared" si="81"/>
        <v>No</v>
      </c>
      <c r="AB157" s="11">
        <f>IF(ISERROR(VLOOKUP(U157,'ITWR Dump'!$A$2:$Y$5000,24,0)),0,(VLOOKUP('ILC Report'!U157,'ITWR Dump'!$A$2:$Y$5000,24,0)))</f>
        <v>0</v>
      </c>
      <c r="AC157" s="11" t="str">
        <f t="shared" si="82"/>
        <v>No</v>
      </c>
      <c r="AD157" s="11" t="str">
        <f t="shared" si="83"/>
        <v/>
      </c>
      <c r="AE157" s="11">
        <f>IF(ISERROR(VLOOKUP(U157,'ITWR Dump'!$A$2:$Y$5000,13,0)),0,(VLOOKUP(U157,'ITWR Dump'!$A$2:$Y$5000,13,0)))</f>
        <v>0</v>
      </c>
      <c r="AF157" s="11">
        <f>IF(ISERROR(VLOOKUP(U157,'ITWR Dump'!$A$2:$Y$5000,11,0)),0,(VLOOKUP(U157,'ITWR Dump'!$A$2:$Y$5000,11,0)))</f>
        <v>0</v>
      </c>
      <c r="AG157" s="11">
        <f>IF(ISERROR(VLOOKUP(U157,'ITWR Dump'!$A$2:$Y$5000,2,0)),0,(VLOOKUP(U157,'ITWR Dump'!$A$2:$Y$5000,2,0)))</f>
        <v>0</v>
      </c>
      <c r="AH157" s="11">
        <f>IF(ISERROR(VLOOKUP(U157,'ITWR Dump'!$A$2:$Y$5000,14,0)),0,(VLOOKUP(U157,'ITWR Dump'!$A$2:$Y$5000,14,0)))</f>
        <v>0</v>
      </c>
      <c r="AI157" s="11" t="str">
        <f t="shared" si="84"/>
        <v>10-Enhancement Onshore Subcon</v>
      </c>
      <c r="AJ157" s="11" t="str">
        <f t="shared" si="85"/>
        <v>Onshore Subcon</v>
      </c>
      <c r="AK157" s="11" t="str">
        <f>IF(ISERROR(VLOOKUP(A157,'Team Data'!$C$2:$U$213,17,0)),0,(VLOOKUP(A157,'Team Data'!$C$2:$U$213,17,0)))</f>
        <v>IMS and FN</v>
      </c>
      <c r="AL157" s="11" t="str">
        <f t="shared" si="86"/>
        <v>2017-04-24</v>
      </c>
      <c r="AM157" s="11">
        <f>IF(ISERROR(VLOOKUP(U157,'ITWR Dump'!$A$2:$Y$5000,16,0)),0,(VLOOKUP(U157,'ITWR Dump'!$A$2:$Y$5000,16,0)))</f>
        <v>0</v>
      </c>
      <c r="AN157" s="11">
        <f>IF(ISERROR(VLOOKUP(U157,'ITWR Dump'!$A$2:$Y$5000,18,0)),0,(VLOOKUP(U157,'ITWR Dump'!$A$2:$Y$5000,18,0)))</f>
        <v>0</v>
      </c>
      <c r="AO157" s="11">
        <f>IF(ISERROR(VLOOKUP(U157,'ITWR Dump'!$A$2:$Y$5000,25,0)),0,(VLOOKUP('ILC Report'!U157,'ITWR Dump'!$A$2:$Y$5000,25,0)))</f>
        <v>0</v>
      </c>
      <c r="AP157" s="11">
        <f t="shared" si="87"/>
        <v>0</v>
      </c>
      <c r="AQ157" s="26">
        <f t="shared" si="88"/>
        <v>0</v>
      </c>
      <c r="AR157" s="26">
        <f t="shared" si="89"/>
        <v>0</v>
      </c>
      <c r="AS157" s="26">
        <f t="shared" si="90"/>
        <v>0</v>
      </c>
      <c r="AT157" s="26">
        <f t="shared" si="91"/>
        <v>0</v>
      </c>
      <c r="AU157" s="26">
        <f t="shared" si="92"/>
        <v>0</v>
      </c>
      <c r="AV157" s="26">
        <f t="shared" si="93"/>
        <v>0</v>
      </c>
      <c r="AW157" s="11" t="s">
        <v>653</v>
      </c>
      <c r="AX157" s="11" t="str">
        <f>VLOOKUP(L157,Group!$A$2:$B$1000,2,0)</f>
        <v>Enhancement</v>
      </c>
      <c r="AY157" s="11">
        <f>IF(ISERROR(VLOOKUP(U157,'ITWR Dump'!$A$2:$Y$5000,15,0)),0,(VLOOKUP('ILC Report'!U157,'ITWR Dump'!$A$2:$Y$5000,15,0)))</f>
        <v>0</v>
      </c>
      <c r="AZ157" s="11" t="str">
        <f t="shared" si="94"/>
        <v>No</v>
      </c>
      <c r="BA157" s="11" t="str">
        <f t="shared" si="95"/>
        <v>WFN</v>
      </c>
      <c r="BB157" s="11" t="str">
        <f t="shared" si="96"/>
        <v>EL</v>
      </c>
      <c r="BC157" s="11" t="str">
        <f t="shared" si="97"/>
        <v>No</v>
      </c>
    </row>
    <row r="158" spans="1:55" x14ac:dyDescent="0.3">
      <c r="A158" s="11" t="s">
        <v>95</v>
      </c>
      <c r="B158" s="11" t="s">
        <v>1807</v>
      </c>
      <c r="C158" s="11" t="s">
        <v>536</v>
      </c>
      <c r="D158" s="11" t="s">
        <v>1975</v>
      </c>
      <c r="E158" s="38" t="s">
        <v>2904</v>
      </c>
      <c r="F158" s="11">
        <v>5</v>
      </c>
      <c r="G158" s="40" t="s">
        <v>218</v>
      </c>
      <c r="H158" s="11" t="str">
        <f t="shared" si="79"/>
        <v>Regular</v>
      </c>
      <c r="I158" s="11" t="str">
        <f t="shared" si="71"/>
        <v>US</v>
      </c>
      <c r="J158" s="11" t="str">
        <f>IF(ISERROR(VLOOKUP(C158,'WI Vs ASM'!$B$2:$E$1000,4,0)),0,(VLOOKUP(C158,'WI Vs ASM'!$B$2:$E$1000,4,0)))</f>
        <v>Onshore</v>
      </c>
      <c r="K158" s="11" t="str">
        <f>IF(ISERROR(VLOOKUP(C158,'WI Vs ASM'!$B$2:$F$1000,5,0)),0,(VLOOKUP(C158,'WI Vs ASM'!$B$2:$F$1000,5,0)))</f>
        <v>02-Variable Billable</v>
      </c>
      <c r="L158" s="11" t="str">
        <f>IF(ISERROR(VLOOKUP(C158,'WI Vs ASM'!$B$2:$D$1000,3,0)),0,(VLOOKUP(C158,'WI Vs ASM'!$B$2:$D$1000,3,0)))</f>
        <v>10-Enhancement Onshore</v>
      </c>
      <c r="M158" s="11" t="str">
        <f>IF(ISERROR(VLOOKUP(C158,'WI Vs ASM'!$B$2:$I$1000,8,0)),0,(VLOOKUP(C158,'WI Vs ASM'!$B$2:$I$1000,8,0)))</f>
        <v>Prasad P Naik</v>
      </c>
      <c r="N158" s="11" t="str">
        <f>IF(ISERROR(VLOOKUP(C158,'WI Vs ASM'!$B$2:$G$1000,6,0)),0,(VLOOKUP(C158,'WI Vs ASM'!$B$2:$G$1000,6,0)))</f>
        <v>FileNet</v>
      </c>
      <c r="O158" s="11" t="str">
        <f>IF(ISERROR(VLOOKUP(C158,'WI Vs ASM'!$B$2:$H$1000,7,0)),0,(VLOOKUP(C158,'WI Vs ASM'!$B$2:$H$1000,7,0)))</f>
        <v>FileNet</v>
      </c>
      <c r="P158" s="11" t="str">
        <f t="shared" si="72"/>
        <v>May-17</v>
      </c>
      <c r="Q158" s="11" t="str">
        <f t="shared" si="73"/>
        <v>Q2</v>
      </c>
      <c r="R158" s="11" t="str">
        <f>IF(ISERROR(VLOOKUP(C158,'WI Vs ASM'!$B$2:$J$1000,9,0)),0,(VLOOKUP(C158,'WI Vs ASM'!$B$2:$J$1000,9,0)))</f>
        <v>Namita R Baskaran</v>
      </c>
      <c r="S158" s="11" t="str">
        <f>IF(ISERROR(VLOOKUP(C158,'WI Vs ASM'!$B$2:$K$1000,10,0)),0,(VLOOKUP(C158,'WI Vs ASM'!$B$2:$K$1000,10,0)))</f>
        <v>Vasudevan Srinivasan</v>
      </c>
      <c r="T158" s="11" t="str">
        <f>IF(ISERROR(VLOOKUP(C158,'WI Vs ASM'!$B$2:$L$1000,11,0)),0,(VLOOKUP(C158,'WI Vs ASM'!$B$2:$L$1000,11,0)))</f>
        <v>Noha Salama</v>
      </c>
      <c r="U158" s="11" t="str">
        <f t="shared" si="80"/>
        <v>WR635815</v>
      </c>
      <c r="V158" s="11" t="str">
        <f t="shared" si="74"/>
        <v>No</v>
      </c>
      <c r="W158" s="11" t="str">
        <f t="shared" si="75"/>
        <v>Yes</v>
      </c>
      <c r="X158" s="11" t="str">
        <f t="shared" si="76"/>
        <v>No</v>
      </c>
      <c r="Y158" s="11" t="str">
        <f t="shared" si="77"/>
        <v>No</v>
      </c>
      <c r="Z158" s="11" t="str">
        <f t="shared" si="78"/>
        <v>No</v>
      </c>
      <c r="AA158" s="11" t="str">
        <f t="shared" si="81"/>
        <v>No</v>
      </c>
      <c r="AB158" s="11">
        <f>IF(ISERROR(VLOOKUP(U158,'ITWR Dump'!$A$2:$Y$5000,24,0)),0,(VLOOKUP('ILC Report'!U158,'ITWR Dump'!$A$2:$Y$5000,24,0)))</f>
        <v>0</v>
      </c>
      <c r="AC158" s="11" t="str">
        <f t="shared" si="82"/>
        <v>No</v>
      </c>
      <c r="AD158" s="11" t="str">
        <f t="shared" si="83"/>
        <v/>
      </c>
      <c r="AE158" s="11">
        <f>IF(ISERROR(VLOOKUP(U158,'ITWR Dump'!$A$2:$Y$5000,13,0)),0,(VLOOKUP(U158,'ITWR Dump'!$A$2:$Y$5000,13,0)))</f>
        <v>0</v>
      </c>
      <c r="AF158" s="11">
        <f>IF(ISERROR(VLOOKUP(U158,'ITWR Dump'!$A$2:$Y$5000,11,0)),0,(VLOOKUP(U158,'ITWR Dump'!$A$2:$Y$5000,11,0)))</f>
        <v>0</v>
      </c>
      <c r="AG158" s="11">
        <f>IF(ISERROR(VLOOKUP(U158,'ITWR Dump'!$A$2:$Y$5000,2,0)),0,(VLOOKUP(U158,'ITWR Dump'!$A$2:$Y$5000,2,0)))</f>
        <v>0</v>
      </c>
      <c r="AH158" s="11">
        <f>IF(ISERROR(VLOOKUP(U158,'ITWR Dump'!$A$2:$Y$5000,14,0)),0,(VLOOKUP(U158,'ITWR Dump'!$A$2:$Y$5000,14,0)))</f>
        <v>0</v>
      </c>
      <c r="AI158" s="11" t="str">
        <f t="shared" si="84"/>
        <v>10-Enhancement Onshore Subcon</v>
      </c>
      <c r="AJ158" s="11" t="str">
        <f t="shared" si="85"/>
        <v>Onshore Subcon</v>
      </c>
      <c r="AK158" s="11" t="str">
        <f>IF(ISERROR(VLOOKUP(A158,'Team Data'!$C$2:$U$213,17,0)),0,(VLOOKUP(A158,'Team Data'!$C$2:$U$213,17,0)))</f>
        <v>IMS and FN</v>
      </c>
      <c r="AL158" s="11" t="str">
        <f t="shared" si="86"/>
        <v>2017-04-24</v>
      </c>
      <c r="AM158" s="11">
        <f>IF(ISERROR(VLOOKUP(U158,'ITWR Dump'!$A$2:$Y$5000,16,0)),0,(VLOOKUP(U158,'ITWR Dump'!$A$2:$Y$5000,16,0)))</f>
        <v>0</v>
      </c>
      <c r="AN158" s="11">
        <f>IF(ISERROR(VLOOKUP(U158,'ITWR Dump'!$A$2:$Y$5000,18,0)),0,(VLOOKUP(U158,'ITWR Dump'!$A$2:$Y$5000,18,0)))</f>
        <v>0</v>
      </c>
      <c r="AO158" s="11">
        <f>IF(ISERROR(VLOOKUP(U158,'ITWR Dump'!$A$2:$Y$5000,25,0)),0,(VLOOKUP('ILC Report'!U158,'ITWR Dump'!$A$2:$Y$5000,25,0)))</f>
        <v>0</v>
      </c>
      <c r="AP158" s="11">
        <f t="shared" si="87"/>
        <v>0</v>
      </c>
      <c r="AQ158" s="26">
        <f t="shared" si="88"/>
        <v>0</v>
      </c>
      <c r="AR158" s="26">
        <f t="shared" si="89"/>
        <v>0</v>
      </c>
      <c r="AS158" s="26">
        <f t="shared" si="90"/>
        <v>0</v>
      </c>
      <c r="AT158" s="26">
        <f t="shared" si="91"/>
        <v>0</v>
      </c>
      <c r="AU158" s="26">
        <f t="shared" si="92"/>
        <v>0</v>
      </c>
      <c r="AV158" s="26">
        <f t="shared" si="93"/>
        <v>0</v>
      </c>
      <c r="AW158" s="11" t="s">
        <v>653</v>
      </c>
      <c r="AX158" s="11" t="str">
        <f>VLOOKUP(L158,Group!$A$2:$B$1000,2,0)</f>
        <v>Enhancement</v>
      </c>
      <c r="AY158" s="11">
        <f>IF(ISERROR(VLOOKUP(U158,'ITWR Dump'!$A$2:$Y$5000,15,0)),0,(VLOOKUP('ILC Report'!U158,'ITWR Dump'!$A$2:$Y$5000,15,0)))</f>
        <v>0</v>
      </c>
      <c r="AZ158" s="11" t="str">
        <f t="shared" si="94"/>
        <v>No</v>
      </c>
      <c r="BA158" s="11" t="str">
        <f t="shared" si="95"/>
        <v>WFN</v>
      </c>
      <c r="BB158" s="11" t="str">
        <f t="shared" si="96"/>
        <v>EL</v>
      </c>
      <c r="BC158" s="11" t="str">
        <f t="shared" si="97"/>
        <v>No</v>
      </c>
    </row>
    <row r="159" spans="1:55" x14ac:dyDescent="0.3">
      <c r="A159" s="11" t="s">
        <v>95</v>
      </c>
      <c r="B159" s="11" t="s">
        <v>1807</v>
      </c>
      <c r="C159" s="11" t="s">
        <v>536</v>
      </c>
      <c r="D159" s="11" t="s">
        <v>1976</v>
      </c>
      <c r="E159" s="38" t="s">
        <v>2904</v>
      </c>
      <c r="F159" s="11">
        <v>5</v>
      </c>
      <c r="G159" s="40" t="s">
        <v>218</v>
      </c>
      <c r="H159" s="11" t="str">
        <f t="shared" si="79"/>
        <v>Regular</v>
      </c>
      <c r="I159" s="11" t="str">
        <f t="shared" si="71"/>
        <v>US</v>
      </c>
      <c r="J159" s="11" t="str">
        <f>IF(ISERROR(VLOOKUP(C159,'WI Vs ASM'!$B$2:$E$1000,4,0)),0,(VLOOKUP(C159,'WI Vs ASM'!$B$2:$E$1000,4,0)))</f>
        <v>Onshore</v>
      </c>
      <c r="K159" s="11" t="str">
        <f>IF(ISERROR(VLOOKUP(C159,'WI Vs ASM'!$B$2:$F$1000,5,0)),0,(VLOOKUP(C159,'WI Vs ASM'!$B$2:$F$1000,5,0)))</f>
        <v>02-Variable Billable</v>
      </c>
      <c r="L159" s="11" t="str">
        <f>IF(ISERROR(VLOOKUP(C159,'WI Vs ASM'!$B$2:$D$1000,3,0)),0,(VLOOKUP(C159,'WI Vs ASM'!$B$2:$D$1000,3,0)))</f>
        <v>10-Enhancement Onshore</v>
      </c>
      <c r="M159" s="11" t="str">
        <f>IF(ISERROR(VLOOKUP(C159,'WI Vs ASM'!$B$2:$I$1000,8,0)),0,(VLOOKUP(C159,'WI Vs ASM'!$B$2:$I$1000,8,0)))</f>
        <v>Prasad P Naik</v>
      </c>
      <c r="N159" s="11" t="str">
        <f>IF(ISERROR(VLOOKUP(C159,'WI Vs ASM'!$B$2:$G$1000,6,0)),0,(VLOOKUP(C159,'WI Vs ASM'!$B$2:$G$1000,6,0)))</f>
        <v>FileNet</v>
      </c>
      <c r="O159" s="11" t="str">
        <f>IF(ISERROR(VLOOKUP(C159,'WI Vs ASM'!$B$2:$H$1000,7,0)),0,(VLOOKUP(C159,'WI Vs ASM'!$B$2:$H$1000,7,0)))</f>
        <v>FileNet</v>
      </c>
      <c r="P159" s="11" t="str">
        <f t="shared" si="72"/>
        <v>May-17</v>
      </c>
      <c r="Q159" s="11" t="str">
        <f t="shared" si="73"/>
        <v>Q2</v>
      </c>
      <c r="R159" s="11" t="str">
        <f>IF(ISERROR(VLOOKUP(C159,'WI Vs ASM'!$B$2:$J$1000,9,0)),0,(VLOOKUP(C159,'WI Vs ASM'!$B$2:$J$1000,9,0)))</f>
        <v>Namita R Baskaran</v>
      </c>
      <c r="S159" s="11" t="str">
        <f>IF(ISERROR(VLOOKUP(C159,'WI Vs ASM'!$B$2:$K$1000,10,0)),0,(VLOOKUP(C159,'WI Vs ASM'!$B$2:$K$1000,10,0)))</f>
        <v>Vasudevan Srinivasan</v>
      </c>
      <c r="T159" s="11" t="str">
        <f>IF(ISERROR(VLOOKUP(C159,'WI Vs ASM'!$B$2:$L$1000,11,0)),0,(VLOOKUP(C159,'WI Vs ASM'!$B$2:$L$1000,11,0)))</f>
        <v>Noha Salama</v>
      </c>
      <c r="U159" s="11" t="str">
        <f t="shared" si="80"/>
        <v>WR635835</v>
      </c>
      <c r="V159" s="11" t="str">
        <f t="shared" si="74"/>
        <v>No</v>
      </c>
      <c r="W159" s="11" t="str">
        <f t="shared" si="75"/>
        <v>Yes</v>
      </c>
      <c r="X159" s="11" t="str">
        <f t="shared" si="76"/>
        <v>No</v>
      </c>
      <c r="Y159" s="11" t="str">
        <f t="shared" si="77"/>
        <v>No</v>
      </c>
      <c r="Z159" s="11" t="str">
        <f t="shared" si="78"/>
        <v>No</v>
      </c>
      <c r="AA159" s="11" t="str">
        <f t="shared" si="81"/>
        <v>No</v>
      </c>
      <c r="AB159" s="11">
        <f>IF(ISERROR(VLOOKUP(U159,'ITWR Dump'!$A$2:$Y$5000,24,0)),0,(VLOOKUP('ILC Report'!U159,'ITWR Dump'!$A$2:$Y$5000,24,0)))</f>
        <v>0</v>
      </c>
      <c r="AC159" s="11" t="str">
        <f t="shared" si="82"/>
        <v>No</v>
      </c>
      <c r="AD159" s="11" t="str">
        <f t="shared" si="83"/>
        <v/>
      </c>
      <c r="AE159" s="11">
        <f>IF(ISERROR(VLOOKUP(U159,'ITWR Dump'!$A$2:$Y$5000,13,0)),0,(VLOOKUP(U159,'ITWR Dump'!$A$2:$Y$5000,13,0)))</f>
        <v>0</v>
      </c>
      <c r="AF159" s="11">
        <f>IF(ISERROR(VLOOKUP(U159,'ITWR Dump'!$A$2:$Y$5000,11,0)),0,(VLOOKUP(U159,'ITWR Dump'!$A$2:$Y$5000,11,0)))</f>
        <v>0</v>
      </c>
      <c r="AG159" s="11">
        <f>IF(ISERROR(VLOOKUP(U159,'ITWR Dump'!$A$2:$Y$5000,2,0)),0,(VLOOKUP(U159,'ITWR Dump'!$A$2:$Y$5000,2,0)))</f>
        <v>0</v>
      </c>
      <c r="AH159" s="11">
        <f>IF(ISERROR(VLOOKUP(U159,'ITWR Dump'!$A$2:$Y$5000,14,0)),0,(VLOOKUP(U159,'ITWR Dump'!$A$2:$Y$5000,14,0)))</f>
        <v>0</v>
      </c>
      <c r="AI159" s="11" t="str">
        <f t="shared" si="84"/>
        <v>10-Enhancement Onshore Subcon</v>
      </c>
      <c r="AJ159" s="11" t="str">
        <f t="shared" si="85"/>
        <v>Onshore Subcon</v>
      </c>
      <c r="AK159" s="11" t="str">
        <f>IF(ISERROR(VLOOKUP(A159,'Team Data'!$C$2:$U$213,17,0)),0,(VLOOKUP(A159,'Team Data'!$C$2:$U$213,17,0)))</f>
        <v>IMS and FN</v>
      </c>
      <c r="AL159" s="11" t="str">
        <f t="shared" si="86"/>
        <v>2017-04-24</v>
      </c>
      <c r="AM159" s="11">
        <f>IF(ISERROR(VLOOKUP(U159,'ITWR Dump'!$A$2:$Y$5000,16,0)),0,(VLOOKUP(U159,'ITWR Dump'!$A$2:$Y$5000,16,0)))</f>
        <v>0</v>
      </c>
      <c r="AN159" s="11">
        <f>IF(ISERROR(VLOOKUP(U159,'ITWR Dump'!$A$2:$Y$5000,18,0)),0,(VLOOKUP(U159,'ITWR Dump'!$A$2:$Y$5000,18,0)))</f>
        <v>0</v>
      </c>
      <c r="AO159" s="11">
        <f>IF(ISERROR(VLOOKUP(U159,'ITWR Dump'!$A$2:$Y$5000,25,0)),0,(VLOOKUP('ILC Report'!U159,'ITWR Dump'!$A$2:$Y$5000,25,0)))</f>
        <v>0</v>
      </c>
      <c r="AP159" s="11">
        <f t="shared" si="87"/>
        <v>0</v>
      </c>
      <c r="AQ159" s="26">
        <f t="shared" si="88"/>
        <v>0</v>
      </c>
      <c r="AR159" s="26">
        <f t="shared" si="89"/>
        <v>0</v>
      </c>
      <c r="AS159" s="26">
        <f t="shared" si="90"/>
        <v>0</v>
      </c>
      <c r="AT159" s="26">
        <f t="shared" si="91"/>
        <v>0</v>
      </c>
      <c r="AU159" s="26">
        <f t="shared" si="92"/>
        <v>0</v>
      </c>
      <c r="AV159" s="26">
        <f t="shared" si="93"/>
        <v>0</v>
      </c>
      <c r="AW159" s="11" t="s">
        <v>653</v>
      </c>
      <c r="AX159" s="11" t="str">
        <f>VLOOKUP(L159,Group!$A$2:$B$1000,2,0)</f>
        <v>Enhancement</v>
      </c>
      <c r="AY159" s="11">
        <f>IF(ISERROR(VLOOKUP(U159,'ITWR Dump'!$A$2:$Y$5000,15,0)),0,(VLOOKUP('ILC Report'!U159,'ITWR Dump'!$A$2:$Y$5000,15,0)))</f>
        <v>0</v>
      </c>
      <c r="AZ159" s="11" t="str">
        <f t="shared" si="94"/>
        <v>No</v>
      </c>
      <c r="BA159" s="11" t="str">
        <f t="shared" si="95"/>
        <v>WFN</v>
      </c>
      <c r="BB159" s="11" t="str">
        <f t="shared" si="96"/>
        <v>EL</v>
      </c>
      <c r="BC159" s="11" t="str">
        <f t="shared" si="97"/>
        <v>No</v>
      </c>
    </row>
    <row r="160" spans="1:55" x14ac:dyDescent="0.3">
      <c r="A160" s="11" t="s">
        <v>95</v>
      </c>
      <c r="B160" s="11" t="s">
        <v>1807</v>
      </c>
      <c r="C160" s="11" t="s">
        <v>536</v>
      </c>
      <c r="D160" s="11" t="s">
        <v>1979</v>
      </c>
      <c r="E160" s="38" t="s">
        <v>2904</v>
      </c>
      <c r="F160" s="11">
        <v>2</v>
      </c>
      <c r="G160" s="40" t="s">
        <v>218</v>
      </c>
      <c r="H160" s="11" t="str">
        <f t="shared" si="79"/>
        <v>Regular</v>
      </c>
      <c r="I160" s="11" t="str">
        <f t="shared" si="71"/>
        <v>US</v>
      </c>
      <c r="J160" s="11" t="str">
        <f>IF(ISERROR(VLOOKUP(C160,'WI Vs ASM'!$B$2:$E$1000,4,0)),0,(VLOOKUP(C160,'WI Vs ASM'!$B$2:$E$1000,4,0)))</f>
        <v>Onshore</v>
      </c>
      <c r="K160" s="11" t="str">
        <f>IF(ISERROR(VLOOKUP(C160,'WI Vs ASM'!$B$2:$F$1000,5,0)),0,(VLOOKUP(C160,'WI Vs ASM'!$B$2:$F$1000,5,0)))</f>
        <v>02-Variable Billable</v>
      </c>
      <c r="L160" s="11" t="str">
        <f>IF(ISERROR(VLOOKUP(C160,'WI Vs ASM'!$B$2:$D$1000,3,0)),0,(VLOOKUP(C160,'WI Vs ASM'!$B$2:$D$1000,3,0)))</f>
        <v>10-Enhancement Onshore</v>
      </c>
      <c r="M160" s="11" t="str">
        <f>IF(ISERROR(VLOOKUP(C160,'WI Vs ASM'!$B$2:$I$1000,8,0)),0,(VLOOKUP(C160,'WI Vs ASM'!$B$2:$I$1000,8,0)))</f>
        <v>Prasad P Naik</v>
      </c>
      <c r="N160" s="11" t="str">
        <f>IF(ISERROR(VLOOKUP(C160,'WI Vs ASM'!$B$2:$G$1000,6,0)),0,(VLOOKUP(C160,'WI Vs ASM'!$B$2:$G$1000,6,0)))</f>
        <v>FileNet</v>
      </c>
      <c r="O160" s="11" t="str">
        <f>IF(ISERROR(VLOOKUP(C160,'WI Vs ASM'!$B$2:$H$1000,7,0)),0,(VLOOKUP(C160,'WI Vs ASM'!$B$2:$H$1000,7,0)))</f>
        <v>FileNet</v>
      </c>
      <c r="P160" s="11" t="str">
        <f t="shared" si="72"/>
        <v>May-17</v>
      </c>
      <c r="Q160" s="11" t="str">
        <f t="shared" si="73"/>
        <v>Q2</v>
      </c>
      <c r="R160" s="11" t="str">
        <f>IF(ISERROR(VLOOKUP(C160,'WI Vs ASM'!$B$2:$J$1000,9,0)),0,(VLOOKUP(C160,'WI Vs ASM'!$B$2:$J$1000,9,0)))</f>
        <v>Namita R Baskaran</v>
      </c>
      <c r="S160" s="11" t="str">
        <f>IF(ISERROR(VLOOKUP(C160,'WI Vs ASM'!$B$2:$K$1000,10,0)),0,(VLOOKUP(C160,'WI Vs ASM'!$B$2:$K$1000,10,0)))</f>
        <v>Vasudevan Srinivasan</v>
      </c>
      <c r="T160" s="11" t="str">
        <f>IF(ISERROR(VLOOKUP(C160,'WI Vs ASM'!$B$2:$L$1000,11,0)),0,(VLOOKUP(C160,'WI Vs ASM'!$B$2:$L$1000,11,0)))</f>
        <v>Noha Salama</v>
      </c>
      <c r="U160" s="11" t="str">
        <f t="shared" si="80"/>
        <v>WR635854</v>
      </c>
      <c r="V160" s="11" t="str">
        <f t="shared" si="74"/>
        <v>No</v>
      </c>
      <c r="W160" s="11" t="str">
        <f t="shared" si="75"/>
        <v>Yes</v>
      </c>
      <c r="X160" s="11" t="str">
        <f t="shared" si="76"/>
        <v>No</v>
      </c>
      <c r="Y160" s="11" t="str">
        <f t="shared" si="77"/>
        <v>No</v>
      </c>
      <c r="Z160" s="11" t="str">
        <f t="shared" si="78"/>
        <v>No</v>
      </c>
      <c r="AA160" s="11" t="str">
        <f t="shared" si="81"/>
        <v>No</v>
      </c>
      <c r="AB160" s="11">
        <f>IF(ISERROR(VLOOKUP(U160,'ITWR Dump'!$A$2:$Y$5000,24,0)),0,(VLOOKUP('ILC Report'!U160,'ITWR Dump'!$A$2:$Y$5000,24,0)))</f>
        <v>0</v>
      </c>
      <c r="AC160" s="11" t="str">
        <f t="shared" si="82"/>
        <v>No</v>
      </c>
      <c r="AD160" s="11" t="str">
        <f t="shared" si="83"/>
        <v/>
      </c>
      <c r="AE160" s="11">
        <f>IF(ISERROR(VLOOKUP(U160,'ITWR Dump'!$A$2:$Y$5000,13,0)),0,(VLOOKUP(U160,'ITWR Dump'!$A$2:$Y$5000,13,0)))</f>
        <v>0</v>
      </c>
      <c r="AF160" s="11">
        <f>IF(ISERROR(VLOOKUP(U160,'ITWR Dump'!$A$2:$Y$5000,11,0)),0,(VLOOKUP(U160,'ITWR Dump'!$A$2:$Y$5000,11,0)))</f>
        <v>0</v>
      </c>
      <c r="AG160" s="11">
        <f>IF(ISERROR(VLOOKUP(U160,'ITWR Dump'!$A$2:$Y$5000,2,0)),0,(VLOOKUP(U160,'ITWR Dump'!$A$2:$Y$5000,2,0)))</f>
        <v>0</v>
      </c>
      <c r="AH160" s="11">
        <f>IF(ISERROR(VLOOKUP(U160,'ITWR Dump'!$A$2:$Y$5000,14,0)),0,(VLOOKUP(U160,'ITWR Dump'!$A$2:$Y$5000,14,0)))</f>
        <v>0</v>
      </c>
      <c r="AI160" s="11" t="str">
        <f t="shared" si="84"/>
        <v>10-Enhancement Onshore Subcon</v>
      </c>
      <c r="AJ160" s="11" t="str">
        <f t="shared" si="85"/>
        <v>Onshore Subcon</v>
      </c>
      <c r="AK160" s="11" t="str">
        <f>IF(ISERROR(VLOOKUP(A160,'Team Data'!$C$2:$U$213,17,0)),0,(VLOOKUP(A160,'Team Data'!$C$2:$U$213,17,0)))</f>
        <v>IMS and FN</v>
      </c>
      <c r="AL160" s="11" t="str">
        <f t="shared" si="86"/>
        <v>2017-04-24</v>
      </c>
      <c r="AM160" s="11">
        <f>IF(ISERROR(VLOOKUP(U160,'ITWR Dump'!$A$2:$Y$5000,16,0)),0,(VLOOKUP(U160,'ITWR Dump'!$A$2:$Y$5000,16,0)))</f>
        <v>0</v>
      </c>
      <c r="AN160" s="11">
        <f>IF(ISERROR(VLOOKUP(U160,'ITWR Dump'!$A$2:$Y$5000,18,0)),0,(VLOOKUP(U160,'ITWR Dump'!$A$2:$Y$5000,18,0)))</f>
        <v>0</v>
      </c>
      <c r="AO160" s="11">
        <f>IF(ISERROR(VLOOKUP(U160,'ITWR Dump'!$A$2:$Y$5000,25,0)),0,(VLOOKUP('ILC Report'!U160,'ITWR Dump'!$A$2:$Y$5000,25,0)))</f>
        <v>0</v>
      </c>
      <c r="AP160" s="11">
        <f t="shared" si="87"/>
        <v>0</v>
      </c>
      <c r="AQ160" s="26">
        <f t="shared" si="88"/>
        <v>0</v>
      </c>
      <c r="AR160" s="26">
        <f t="shared" si="89"/>
        <v>0</v>
      </c>
      <c r="AS160" s="26">
        <f t="shared" si="90"/>
        <v>0</v>
      </c>
      <c r="AT160" s="26">
        <f t="shared" si="91"/>
        <v>0</v>
      </c>
      <c r="AU160" s="26">
        <f t="shared" si="92"/>
        <v>0</v>
      </c>
      <c r="AV160" s="26">
        <f t="shared" si="93"/>
        <v>0</v>
      </c>
      <c r="AW160" s="11" t="s">
        <v>653</v>
      </c>
      <c r="AX160" s="11" t="str">
        <f>VLOOKUP(L160,Group!$A$2:$B$1000,2,0)</f>
        <v>Enhancement</v>
      </c>
      <c r="AY160" s="11">
        <f>IF(ISERROR(VLOOKUP(U160,'ITWR Dump'!$A$2:$Y$5000,15,0)),0,(VLOOKUP('ILC Report'!U160,'ITWR Dump'!$A$2:$Y$5000,15,0)))</f>
        <v>0</v>
      </c>
      <c r="AZ160" s="11" t="str">
        <f t="shared" si="94"/>
        <v>No</v>
      </c>
      <c r="BA160" s="11" t="str">
        <f t="shared" si="95"/>
        <v>WFN</v>
      </c>
      <c r="BB160" s="11" t="str">
        <f t="shared" si="96"/>
        <v>EL</v>
      </c>
      <c r="BC160" s="11" t="str">
        <f t="shared" si="97"/>
        <v>No</v>
      </c>
    </row>
    <row r="161" spans="1:55" x14ac:dyDescent="0.3">
      <c r="A161" s="11" t="s">
        <v>95</v>
      </c>
      <c r="B161" s="11" t="s">
        <v>1807</v>
      </c>
      <c r="C161" s="11" t="s">
        <v>537</v>
      </c>
      <c r="D161" s="11" t="s">
        <v>1981</v>
      </c>
      <c r="E161" s="38" t="s">
        <v>2904</v>
      </c>
      <c r="F161" s="11">
        <v>10</v>
      </c>
      <c r="G161" s="40" t="s">
        <v>218</v>
      </c>
      <c r="H161" s="11" t="str">
        <f t="shared" si="79"/>
        <v>Regular</v>
      </c>
      <c r="I161" s="11" t="str">
        <f t="shared" si="71"/>
        <v>US</v>
      </c>
      <c r="J161" s="11" t="str">
        <f>IF(ISERROR(VLOOKUP(C161,'WI Vs ASM'!$B$2:$E$1000,4,0)),0,(VLOOKUP(C161,'WI Vs ASM'!$B$2:$E$1000,4,0)))</f>
        <v>Onshore</v>
      </c>
      <c r="K161" s="11" t="str">
        <f>IF(ISERROR(VLOOKUP(C161,'WI Vs ASM'!$B$2:$F$1000,5,0)),0,(VLOOKUP(C161,'WI Vs ASM'!$B$2:$F$1000,5,0)))</f>
        <v>01-Fixed Price</v>
      </c>
      <c r="L161" s="11" t="str">
        <f>IF(ISERROR(VLOOKUP(C161,'WI Vs ASM'!$B$2:$D$1000,3,0)),0,(VLOOKUP(C161,'WI Vs ASM'!$B$2:$D$1000,3,0)))</f>
        <v>00-Maintenance Onshore</v>
      </c>
      <c r="M161" s="11" t="str">
        <f>IF(ISERROR(VLOOKUP(C161,'WI Vs ASM'!$B$2:$I$1000,8,0)),0,(VLOOKUP(C161,'WI Vs ASM'!$B$2:$I$1000,8,0)))</f>
        <v>Prasad P Naik</v>
      </c>
      <c r="N161" s="11" t="str">
        <f>IF(ISERROR(VLOOKUP(C161,'WI Vs ASM'!$B$2:$G$1000,6,0)),0,(VLOOKUP(C161,'WI Vs ASM'!$B$2:$G$1000,6,0)))</f>
        <v>FileNet</v>
      </c>
      <c r="O161" s="11" t="str">
        <f>IF(ISERROR(VLOOKUP(C161,'WI Vs ASM'!$B$2:$H$1000,7,0)),0,(VLOOKUP(C161,'WI Vs ASM'!$B$2:$H$1000,7,0)))</f>
        <v>FileNet</v>
      </c>
      <c r="P161" s="11" t="str">
        <f t="shared" si="72"/>
        <v>May-17</v>
      </c>
      <c r="Q161" s="11" t="str">
        <f t="shared" si="73"/>
        <v>Q2</v>
      </c>
      <c r="R161" s="11" t="str">
        <f>IF(ISERROR(VLOOKUP(C161,'WI Vs ASM'!$B$2:$J$1000,9,0)),0,(VLOOKUP(C161,'WI Vs ASM'!$B$2:$J$1000,9,0)))</f>
        <v>Jyothi Pai</v>
      </c>
      <c r="S161" s="11" t="str">
        <f>IF(ISERROR(VLOOKUP(C161,'WI Vs ASM'!$B$2:$K$1000,10,0)),0,(VLOOKUP(C161,'WI Vs ASM'!$B$2:$K$1000,10,0)))</f>
        <v>Vasudevan Srinivasan</v>
      </c>
      <c r="T161" s="11" t="str">
        <f>IF(ISERROR(VLOOKUP(C161,'WI Vs ASM'!$B$2:$L$1000,11,0)),0,(VLOOKUP(C161,'WI Vs ASM'!$B$2:$L$1000,11,0)))</f>
        <v>Noha Salama</v>
      </c>
      <c r="U161" s="11" t="str">
        <f t="shared" si="80"/>
        <v>WR736374</v>
      </c>
      <c r="V161" s="11" t="str">
        <f t="shared" si="74"/>
        <v>No</v>
      </c>
      <c r="W161" s="11" t="str">
        <f t="shared" si="75"/>
        <v>Yes</v>
      </c>
      <c r="X161" s="11" t="str">
        <f t="shared" si="76"/>
        <v>No</v>
      </c>
      <c r="Y161" s="11" t="str">
        <f t="shared" si="77"/>
        <v>No</v>
      </c>
      <c r="Z161" s="11" t="str">
        <f t="shared" si="78"/>
        <v>No</v>
      </c>
      <c r="AA161" s="11" t="str">
        <f t="shared" si="81"/>
        <v>No</v>
      </c>
      <c r="AB161" s="11">
        <f>IF(ISERROR(VLOOKUP(U161,'ITWR Dump'!$A$2:$Y$5000,24,0)),0,(VLOOKUP('ILC Report'!U161,'ITWR Dump'!$A$2:$Y$5000,24,0)))</f>
        <v>0</v>
      </c>
      <c r="AC161" s="11" t="str">
        <f t="shared" si="82"/>
        <v>No</v>
      </c>
      <c r="AD161" s="11" t="str">
        <f t="shared" si="83"/>
        <v/>
      </c>
      <c r="AE161" s="11">
        <f>IF(ISERROR(VLOOKUP(U161,'ITWR Dump'!$A$2:$Y$5000,13,0)),0,(VLOOKUP(U161,'ITWR Dump'!$A$2:$Y$5000,13,0)))</f>
        <v>0</v>
      </c>
      <c r="AF161" s="11">
        <f>IF(ISERROR(VLOOKUP(U161,'ITWR Dump'!$A$2:$Y$5000,11,0)),0,(VLOOKUP(U161,'ITWR Dump'!$A$2:$Y$5000,11,0)))</f>
        <v>0</v>
      </c>
      <c r="AG161" s="11">
        <f>IF(ISERROR(VLOOKUP(U161,'ITWR Dump'!$A$2:$Y$5000,2,0)),0,(VLOOKUP(U161,'ITWR Dump'!$A$2:$Y$5000,2,0)))</f>
        <v>0</v>
      </c>
      <c r="AH161" s="11">
        <f>IF(ISERROR(VLOOKUP(U161,'ITWR Dump'!$A$2:$Y$5000,14,0)),0,(VLOOKUP(U161,'ITWR Dump'!$A$2:$Y$5000,14,0)))</f>
        <v>0</v>
      </c>
      <c r="AI161" s="11" t="str">
        <f t="shared" si="84"/>
        <v>00-Maintenance Onshore Subcon</v>
      </c>
      <c r="AJ161" s="11" t="str">
        <f t="shared" si="85"/>
        <v>Onshore Subcon</v>
      </c>
      <c r="AK161" s="11" t="str">
        <f>IF(ISERROR(VLOOKUP(A161,'Team Data'!$C$2:$U$213,17,0)),0,(VLOOKUP(A161,'Team Data'!$C$2:$U$213,17,0)))</f>
        <v>IMS and FN</v>
      </c>
      <c r="AL161" s="11" t="str">
        <f t="shared" si="86"/>
        <v>2017-04-24</v>
      </c>
      <c r="AM161" s="11">
        <f>IF(ISERROR(VLOOKUP(U161,'ITWR Dump'!$A$2:$Y$5000,16,0)),0,(VLOOKUP(U161,'ITWR Dump'!$A$2:$Y$5000,16,0)))</f>
        <v>0</v>
      </c>
      <c r="AN161" s="11">
        <f>IF(ISERROR(VLOOKUP(U161,'ITWR Dump'!$A$2:$Y$5000,18,0)),0,(VLOOKUP(U161,'ITWR Dump'!$A$2:$Y$5000,18,0)))</f>
        <v>0</v>
      </c>
      <c r="AO161" s="11">
        <f>IF(ISERROR(VLOOKUP(U161,'ITWR Dump'!$A$2:$Y$5000,25,0)),0,(VLOOKUP('ILC Report'!U161,'ITWR Dump'!$A$2:$Y$5000,25,0)))</f>
        <v>0</v>
      </c>
      <c r="AP161" s="11">
        <f t="shared" si="87"/>
        <v>0</v>
      </c>
      <c r="AQ161" s="26">
        <f t="shared" si="88"/>
        <v>0</v>
      </c>
      <c r="AR161" s="26">
        <f t="shared" si="89"/>
        <v>0</v>
      </c>
      <c r="AS161" s="26">
        <f t="shared" si="90"/>
        <v>0</v>
      </c>
      <c r="AT161" s="26">
        <f t="shared" si="91"/>
        <v>0</v>
      </c>
      <c r="AU161" s="26">
        <f t="shared" si="92"/>
        <v>0</v>
      </c>
      <c r="AV161" s="26">
        <f t="shared" si="93"/>
        <v>0</v>
      </c>
      <c r="AW161" s="11" t="s">
        <v>653</v>
      </c>
      <c r="AX161" s="11" t="str">
        <f>VLOOKUP(L161,Group!$A$2:$B$1000,2,0)</f>
        <v>Maintenance</v>
      </c>
      <c r="AY161" s="11">
        <f>IF(ISERROR(VLOOKUP(U161,'ITWR Dump'!$A$2:$Y$5000,15,0)),0,(VLOOKUP('ILC Report'!U161,'ITWR Dump'!$A$2:$Y$5000,15,0)))</f>
        <v>0</v>
      </c>
      <c r="AZ161" s="11" t="str">
        <f t="shared" si="94"/>
        <v>Yes</v>
      </c>
      <c r="BA161" s="11" t="str">
        <f t="shared" si="95"/>
        <v>WFN</v>
      </c>
      <c r="BB161" s="11" t="str">
        <f t="shared" si="96"/>
        <v>MN</v>
      </c>
      <c r="BC161" s="11" t="str">
        <f t="shared" si="97"/>
        <v>No</v>
      </c>
    </row>
    <row r="162" spans="1:55" x14ac:dyDescent="0.3">
      <c r="A162" s="11" t="s">
        <v>1808</v>
      </c>
      <c r="B162" s="11" t="s">
        <v>1809</v>
      </c>
      <c r="C162" s="11" t="s">
        <v>1915</v>
      </c>
      <c r="D162" s="11" t="s">
        <v>1982</v>
      </c>
      <c r="E162" s="38" t="s">
        <v>652</v>
      </c>
      <c r="F162" s="11">
        <v>38</v>
      </c>
      <c r="G162" s="40" t="s">
        <v>218</v>
      </c>
      <c r="H162" s="11" t="str">
        <f t="shared" si="79"/>
        <v>Regular</v>
      </c>
      <c r="I162" s="11">
        <f t="shared" si="71"/>
        <v>0</v>
      </c>
      <c r="J162" s="11">
        <f>IF(ISERROR(VLOOKUP(C162,'WI Vs ASM'!$B$2:$E$1000,4,0)),0,(VLOOKUP(C162,'WI Vs ASM'!$B$2:$E$1000,4,0)))</f>
        <v>0</v>
      </c>
      <c r="K162" s="11">
        <f>IF(ISERROR(VLOOKUP(C162,'WI Vs ASM'!$B$2:$F$1000,5,0)),0,(VLOOKUP(C162,'WI Vs ASM'!$B$2:$F$1000,5,0)))</f>
        <v>0</v>
      </c>
      <c r="L162" s="11">
        <f>IF(ISERROR(VLOOKUP(C162,'WI Vs ASM'!$B$2:$D$1000,3,0)),0,(VLOOKUP(C162,'WI Vs ASM'!$B$2:$D$1000,3,0)))</f>
        <v>0</v>
      </c>
      <c r="M162" s="11">
        <f>IF(ISERROR(VLOOKUP(C162,'WI Vs ASM'!$B$2:$I$1000,8,0)),0,(VLOOKUP(C162,'WI Vs ASM'!$B$2:$I$1000,8,0)))</f>
        <v>0</v>
      </c>
      <c r="N162" s="11">
        <f>IF(ISERROR(VLOOKUP(C162,'WI Vs ASM'!$B$2:$G$1000,6,0)),0,(VLOOKUP(C162,'WI Vs ASM'!$B$2:$G$1000,6,0)))</f>
        <v>0</v>
      </c>
      <c r="O162" s="11">
        <f>IF(ISERROR(VLOOKUP(C162,'WI Vs ASM'!$B$2:$H$1000,7,0)),0,(VLOOKUP(C162,'WI Vs ASM'!$B$2:$H$1000,7,0)))</f>
        <v>0</v>
      </c>
      <c r="P162" s="11" t="str">
        <f t="shared" si="72"/>
        <v>Apr-17</v>
      </c>
      <c r="Q162" s="11" t="str">
        <f t="shared" si="73"/>
        <v>Q2</v>
      </c>
      <c r="R162" s="11">
        <f>IF(ISERROR(VLOOKUP(C162,'WI Vs ASM'!$B$2:$J$1000,9,0)),0,(VLOOKUP(C162,'WI Vs ASM'!$B$2:$J$1000,9,0)))</f>
        <v>0</v>
      </c>
      <c r="S162" s="11">
        <f>IF(ISERROR(VLOOKUP(C162,'WI Vs ASM'!$B$2:$K$1000,10,0)),0,(VLOOKUP(C162,'WI Vs ASM'!$B$2:$K$1000,10,0)))</f>
        <v>0</v>
      </c>
      <c r="T162" s="11">
        <f>IF(ISERROR(VLOOKUP(C162,'WI Vs ASM'!$B$2:$L$1000,11,0)),0,(VLOOKUP(C162,'WI Vs ASM'!$B$2:$L$1000,11,0)))</f>
        <v>0</v>
      </c>
      <c r="U162" s="11" t="e">
        <f t="shared" si="80"/>
        <v>#VALUE!</v>
      </c>
      <c r="V162" s="11" t="str">
        <f t="shared" si="74"/>
        <v>No</v>
      </c>
      <c r="W162" s="11" t="str">
        <f t="shared" si="75"/>
        <v>Yes</v>
      </c>
      <c r="X162" s="11" t="str">
        <f t="shared" si="76"/>
        <v>No</v>
      </c>
      <c r="Y162" s="11" t="str">
        <f t="shared" si="77"/>
        <v>No</v>
      </c>
      <c r="Z162" s="11" t="str">
        <f t="shared" si="78"/>
        <v>No</v>
      </c>
      <c r="AA162" s="11" t="str">
        <f t="shared" si="81"/>
        <v>No</v>
      </c>
      <c r="AB162" s="11">
        <f>IF(ISERROR(VLOOKUP(U162,'ITWR Dump'!$A$2:$Y$5000,24,0)),0,(VLOOKUP('ILC Report'!U162,'ITWR Dump'!$A$2:$Y$5000,24,0)))</f>
        <v>0</v>
      </c>
      <c r="AC162" s="11" t="str">
        <f t="shared" si="82"/>
        <v>No</v>
      </c>
      <c r="AD162" s="11" t="str">
        <f t="shared" si="83"/>
        <v/>
      </c>
      <c r="AE162" s="11">
        <f>IF(ISERROR(VLOOKUP(U162,'ITWR Dump'!$A$2:$Y$5000,13,0)),0,(VLOOKUP(U162,'ITWR Dump'!$A$2:$Y$5000,13,0)))</f>
        <v>0</v>
      </c>
      <c r="AF162" s="11">
        <f>IF(ISERROR(VLOOKUP(U162,'ITWR Dump'!$A$2:$Y$5000,11,0)),0,(VLOOKUP(U162,'ITWR Dump'!$A$2:$Y$5000,11,0)))</f>
        <v>0</v>
      </c>
      <c r="AG162" s="11">
        <f>IF(ISERROR(VLOOKUP(U162,'ITWR Dump'!$A$2:$Y$5000,2,0)),0,(VLOOKUP(U162,'ITWR Dump'!$A$2:$Y$5000,2,0)))</f>
        <v>0</v>
      </c>
      <c r="AH162" s="11">
        <f>IF(ISERROR(VLOOKUP(U162,'ITWR Dump'!$A$2:$Y$5000,14,0)),0,(VLOOKUP(U162,'ITWR Dump'!$A$2:$Y$5000,14,0)))</f>
        <v>0</v>
      </c>
      <c r="AI162" s="11">
        <f t="shared" si="84"/>
        <v>0</v>
      </c>
      <c r="AJ162" s="11" t="str">
        <f t="shared" si="85"/>
        <v>Onshore Subcon</v>
      </c>
      <c r="AK162" s="11">
        <f>IF(ISERROR(VLOOKUP(A162,'Team Data'!$C$2:$U$213,17,0)),0,(VLOOKUP(A162,'Team Data'!$C$2:$U$213,17,0)))</f>
        <v>0</v>
      </c>
      <c r="AL162" s="11" t="str">
        <f t="shared" si="86"/>
        <v>2017-04-24</v>
      </c>
      <c r="AM162" s="11">
        <f>IF(ISERROR(VLOOKUP(U162,'ITWR Dump'!$A$2:$Y$5000,16,0)),0,(VLOOKUP(U162,'ITWR Dump'!$A$2:$Y$5000,16,0)))</f>
        <v>0</v>
      </c>
      <c r="AN162" s="11">
        <f>IF(ISERROR(VLOOKUP(U162,'ITWR Dump'!$A$2:$Y$5000,18,0)),0,(VLOOKUP(U162,'ITWR Dump'!$A$2:$Y$5000,18,0)))</f>
        <v>0</v>
      </c>
      <c r="AO162" s="11">
        <f>IF(ISERROR(VLOOKUP(U162,'ITWR Dump'!$A$2:$Y$5000,25,0)),0,(VLOOKUP('ILC Report'!U162,'ITWR Dump'!$A$2:$Y$5000,25,0)))</f>
        <v>0</v>
      </c>
      <c r="AP162" s="11">
        <f t="shared" si="87"/>
        <v>0</v>
      </c>
      <c r="AQ162" s="26">
        <f t="shared" si="88"/>
        <v>0</v>
      </c>
      <c r="AR162" s="26">
        <f t="shared" si="89"/>
        <v>0</v>
      </c>
      <c r="AS162" s="26">
        <f t="shared" si="90"/>
        <v>0</v>
      </c>
      <c r="AT162" s="26">
        <f t="shared" si="91"/>
        <v>0</v>
      </c>
      <c r="AU162" s="26">
        <f t="shared" si="92"/>
        <v>0</v>
      </c>
      <c r="AV162" s="26">
        <f t="shared" si="93"/>
        <v>0</v>
      </c>
      <c r="AW162" s="11" t="s">
        <v>653</v>
      </c>
      <c r="AX162" s="11" t="e">
        <f>VLOOKUP(L162,Group!$A$2:$B$1000,2,0)</f>
        <v>#N/A</v>
      </c>
      <c r="AY162" s="11">
        <f>IF(ISERROR(VLOOKUP(U162,'ITWR Dump'!$A$2:$Y$5000,15,0)),0,(VLOOKUP('ILC Report'!U162,'ITWR Dump'!$A$2:$Y$5000,15,0)))</f>
        <v>0</v>
      </c>
      <c r="AZ162" s="11" t="str">
        <f t="shared" si="94"/>
        <v>No</v>
      </c>
      <c r="BA162" s="11" t="str">
        <f t="shared" si="95"/>
        <v>WAW</v>
      </c>
      <c r="BB162" s="11" t="str">
        <f t="shared" si="96"/>
        <v>10</v>
      </c>
      <c r="BC162" s="11" t="str">
        <f t="shared" si="97"/>
        <v>No</v>
      </c>
    </row>
    <row r="163" spans="1:55" x14ac:dyDescent="0.3">
      <c r="A163" s="11" t="s">
        <v>1808</v>
      </c>
      <c r="B163" s="11" t="s">
        <v>1809</v>
      </c>
      <c r="C163" s="11" t="s">
        <v>1915</v>
      </c>
      <c r="D163" s="11" t="s">
        <v>1982</v>
      </c>
      <c r="E163" s="38" t="s">
        <v>652</v>
      </c>
      <c r="F163" s="11">
        <v>7</v>
      </c>
      <c r="G163" s="40" t="s">
        <v>2906</v>
      </c>
      <c r="H163" s="11" t="str">
        <f t="shared" si="79"/>
        <v>Overtime</v>
      </c>
      <c r="I163" s="11">
        <f t="shared" si="71"/>
        <v>0</v>
      </c>
      <c r="J163" s="11">
        <f>IF(ISERROR(VLOOKUP(C163,'WI Vs ASM'!$B$2:$E$1000,4,0)),0,(VLOOKUP(C163,'WI Vs ASM'!$B$2:$E$1000,4,0)))</f>
        <v>0</v>
      </c>
      <c r="K163" s="11">
        <f>IF(ISERROR(VLOOKUP(C163,'WI Vs ASM'!$B$2:$F$1000,5,0)),0,(VLOOKUP(C163,'WI Vs ASM'!$B$2:$F$1000,5,0)))</f>
        <v>0</v>
      </c>
      <c r="L163" s="11">
        <f>IF(ISERROR(VLOOKUP(C163,'WI Vs ASM'!$B$2:$D$1000,3,0)),0,(VLOOKUP(C163,'WI Vs ASM'!$B$2:$D$1000,3,0)))</f>
        <v>0</v>
      </c>
      <c r="M163" s="11">
        <f>IF(ISERROR(VLOOKUP(C163,'WI Vs ASM'!$B$2:$I$1000,8,0)),0,(VLOOKUP(C163,'WI Vs ASM'!$B$2:$I$1000,8,0)))</f>
        <v>0</v>
      </c>
      <c r="N163" s="11">
        <f>IF(ISERROR(VLOOKUP(C163,'WI Vs ASM'!$B$2:$G$1000,6,0)),0,(VLOOKUP(C163,'WI Vs ASM'!$B$2:$G$1000,6,0)))</f>
        <v>0</v>
      </c>
      <c r="O163" s="11">
        <f>IF(ISERROR(VLOOKUP(C163,'WI Vs ASM'!$B$2:$H$1000,7,0)),0,(VLOOKUP(C163,'WI Vs ASM'!$B$2:$H$1000,7,0)))</f>
        <v>0</v>
      </c>
      <c r="P163" s="11" t="str">
        <f t="shared" si="72"/>
        <v>Apr-17</v>
      </c>
      <c r="Q163" s="11" t="str">
        <f t="shared" si="73"/>
        <v>Q2</v>
      </c>
      <c r="R163" s="11">
        <f>IF(ISERROR(VLOOKUP(C163,'WI Vs ASM'!$B$2:$J$1000,9,0)),0,(VLOOKUP(C163,'WI Vs ASM'!$B$2:$J$1000,9,0)))</f>
        <v>0</v>
      </c>
      <c r="S163" s="11">
        <f>IF(ISERROR(VLOOKUP(C163,'WI Vs ASM'!$B$2:$K$1000,10,0)),0,(VLOOKUP(C163,'WI Vs ASM'!$B$2:$K$1000,10,0)))</f>
        <v>0</v>
      </c>
      <c r="T163" s="11">
        <f>IF(ISERROR(VLOOKUP(C163,'WI Vs ASM'!$B$2:$L$1000,11,0)),0,(VLOOKUP(C163,'WI Vs ASM'!$B$2:$L$1000,11,0)))</f>
        <v>0</v>
      </c>
      <c r="U163" s="11" t="e">
        <f t="shared" si="80"/>
        <v>#VALUE!</v>
      </c>
      <c r="V163" s="11" t="str">
        <f t="shared" si="74"/>
        <v>No</v>
      </c>
      <c r="W163" s="11" t="str">
        <f t="shared" si="75"/>
        <v>Yes</v>
      </c>
      <c r="X163" s="11" t="str">
        <f t="shared" si="76"/>
        <v>No</v>
      </c>
      <c r="Y163" s="11" t="str">
        <f t="shared" si="77"/>
        <v>No</v>
      </c>
      <c r="Z163" s="11" t="str">
        <f t="shared" si="78"/>
        <v>No</v>
      </c>
      <c r="AA163" s="11" t="str">
        <f t="shared" si="81"/>
        <v>No</v>
      </c>
      <c r="AB163" s="11">
        <f>IF(ISERROR(VLOOKUP(U163,'ITWR Dump'!$A$2:$Y$5000,24,0)),0,(VLOOKUP('ILC Report'!U163,'ITWR Dump'!$A$2:$Y$5000,24,0)))</f>
        <v>0</v>
      </c>
      <c r="AC163" s="11" t="str">
        <f t="shared" si="82"/>
        <v>No</v>
      </c>
      <c r="AD163" s="11" t="str">
        <f t="shared" si="83"/>
        <v/>
      </c>
      <c r="AE163" s="11">
        <f>IF(ISERROR(VLOOKUP(U163,'ITWR Dump'!$A$2:$Y$5000,13,0)),0,(VLOOKUP(U163,'ITWR Dump'!$A$2:$Y$5000,13,0)))</f>
        <v>0</v>
      </c>
      <c r="AF163" s="11">
        <f>IF(ISERROR(VLOOKUP(U163,'ITWR Dump'!$A$2:$Y$5000,11,0)),0,(VLOOKUP(U163,'ITWR Dump'!$A$2:$Y$5000,11,0)))</f>
        <v>0</v>
      </c>
      <c r="AG163" s="11">
        <f>IF(ISERROR(VLOOKUP(U163,'ITWR Dump'!$A$2:$Y$5000,2,0)),0,(VLOOKUP(U163,'ITWR Dump'!$A$2:$Y$5000,2,0)))</f>
        <v>0</v>
      </c>
      <c r="AH163" s="11">
        <f>IF(ISERROR(VLOOKUP(U163,'ITWR Dump'!$A$2:$Y$5000,14,0)),0,(VLOOKUP(U163,'ITWR Dump'!$A$2:$Y$5000,14,0)))</f>
        <v>0</v>
      </c>
      <c r="AI163" s="11">
        <f t="shared" si="84"/>
        <v>0</v>
      </c>
      <c r="AJ163" s="11" t="str">
        <f t="shared" si="85"/>
        <v>Onshore Subcon</v>
      </c>
      <c r="AK163" s="11">
        <f>IF(ISERROR(VLOOKUP(A163,'Team Data'!$C$2:$U$213,17,0)),0,(VLOOKUP(A163,'Team Data'!$C$2:$U$213,17,0)))</f>
        <v>0</v>
      </c>
      <c r="AL163" s="11" t="str">
        <f t="shared" si="86"/>
        <v>2017-04-24</v>
      </c>
      <c r="AM163" s="11">
        <f>IF(ISERROR(VLOOKUP(U163,'ITWR Dump'!$A$2:$Y$5000,16,0)),0,(VLOOKUP(U163,'ITWR Dump'!$A$2:$Y$5000,16,0)))</f>
        <v>0</v>
      </c>
      <c r="AN163" s="11">
        <f>IF(ISERROR(VLOOKUP(U163,'ITWR Dump'!$A$2:$Y$5000,18,0)),0,(VLOOKUP(U163,'ITWR Dump'!$A$2:$Y$5000,18,0)))</f>
        <v>0</v>
      </c>
      <c r="AO163" s="11">
        <f>IF(ISERROR(VLOOKUP(U163,'ITWR Dump'!$A$2:$Y$5000,25,0)),0,(VLOOKUP('ILC Report'!U163,'ITWR Dump'!$A$2:$Y$5000,25,0)))</f>
        <v>0</v>
      </c>
      <c r="AP163" s="11">
        <f t="shared" si="87"/>
        <v>0</v>
      </c>
      <c r="AQ163" s="26">
        <f t="shared" si="88"/>
        <v>0</v>
      </c>
      <c r="AR163" s="26">
        <f t="shared" si="89"/>
        <v>0</v>
      </c>
      <c r="AS163" s="26">
        <f t="shared" si="90"/>
        <v>0</v>
      </c>
      <c r="AT163" s="26">
        <f t="shared" si="91"/>
        <v>0</v>
      </c>
      <c r="AU163" s="26">
        <f t="shared" si="92"/>
        <v>0</v>
      </c>
      <c r="AV163" s="26">
        <f t="shared" si="93"/>
        <v>0</v>
      </c>
      <c r="AW163" s="11" t="s">
        <v>653</v>
      </c>
      <c r="AX163" s="11" t="e">
        <f>VLOOKUP(L163,Group!$A$2:$B$1000,2,0)</f>
        <v>#N/A</v>
      </c>
      <c r="AY163" s="11">
        <f>IF(ISERROR(VLOOKUP(U163,'ITWR Dump'!$A$2:$Y$5000,15,0)),0,(VLOOKUP('ILC Report'!U163,'ITWR Dump'!$A$2:$Y$5000,15,0)))</f>
        <v>0</v>
      </c>
      <c r="AZ163" s="11" t="str">
        <f t="shared" si="94"/>
        <v>No</v>
      </c>
      <c r="BA163" s="11" t="str">
        <f t="shared" si="95"/>
        <v>WAW</v>
      </c>
      <c r="BB163" s="11" t="str">
        <f t="shared" si="96"/>
        <v>10</v>
      </c>
      <c r="BC163" s="11" t="str">
        <f t="shared" si="97"/>
        <v>No</v>
      </c>
    </row>
    <row r="164" spans="1:55" x14ac:dyDescent="0.3">
      <c r="A164" s="11" t="s">
        <v>1808</v>
      </c>
      <c r="B164" s="11" t="s">
        <v>1809</v>
      </c>
      <c r="C164" s="11" t="s">
        <v>1915</v>
      </c>
      <c r="D164" s="11" t="s">
        <v>1982</v>
      </c>
      <c r="E164" s="38" t="s">
        <v>2901</v>
      </c>
      <c r="F164" s="11">
        <v>16</v>
      </c>
      <c r="G164" s="40" t="s">
        <v>218</v>
      </c>
      <c r="H164" s="11" t="str">
        <f t="shared" si="79"/>
        <v>Regular</v>
      </c>
      <c r="I164" s="11">
        <f t="shared" si="71"/>
        <v>0</v>
      </c>
      <c r="J164" s="11">
        <f>IF(ISERROR(VLOOKUP(C164,'WI Vs ASM'!$B$2:$E$1000,4,0)),0,(VLOOKUP(C164,'WI Vs ASM'!$B$2:$E$1000,4,0)))</f>
        <v>0</v>
      </c>
      <c r="K164" s="11">
        <f>IF(ISERROR(VLOOKUP(C164,'WI Vs ASM'!$B$2:$F$1000,5,0)),0,(VLOOKUP(C164,'WI Vs ASM'!$B$2:$F$1000,5,0)))</f>
        <v>0</v>
      </c>
      <c r="L164" s="11">
        <f>IF(ISERROR(VLOOKUP(C164,'WI Vs ASM'!$B$2:$D$1000,3,0)),0,(VLOOKUP(C164,'WI Vs ASM'!$B$2:$D$1000,3,0)))</f>
        <v>0</v>
      </c>
      <c r="M164" s="11">
        <f>IF(ISERROR(VLOOKUP(C164,'WI Vs ASM'!$B$2:$I$1000,8,0)),0,(VLOOKUP(C164,'WI Vs ASM'!$B$2:$I$1000,8,0)))</f>
        <v>0</v>
      </c>
      <c r="N164" s="11">
        <f>IF(ISERROR(VLOOKUP(C164,'WI Vs ASM'!$B$2:$G$1000,6,0)),0,(VLOOKUP(C164,'WI Vs ASM'!$B$2:$G$1000,6,0)))</f>
        <v>0</v>
      </c>
      <c r="O164" s="11">
        <f>IF(ISERROR(VLOOKUP(C164,'WI Vs ASM'!$B$2:$H$1000,7,0)),0,(VLOOKUP(C164,'WI Vs ASM'!$B$2:$H$1000,7,0)))</f>
        <v>0</v>
      </c>
      <c r="P164" s="11" t="str">
        <f t="shared" si="72"/>
        <v>May-17</v>
      </c>
      <c r="Q164" s="11" t="str">
        <f t="shared" si="73"/>
        <v>Q2</v>
      </c>
      <c r="R164" s="11">
        <f>IF(ISERROR(VLOOKUP(C164,'WI Vs ASM'!$B$2:$J$1000,9,0)),0,(VLOOKUP(C164,'WI Vs ASM'!$B$2:$J$1000,9,0)))</f>
        <v>0</v>
      </c>
      <c r="S164" s="11">
        <f>IF(ISERROR(VLOOKUP(C164,'WI Vs ASM'!$B$2:$K$1000,10,0)),0,(VLOOKUP(C164,'WI Vs ASM'!$B$2:$K$1000,10,0)))</f>
        <v>0</v>
      </c>
      <c r="T164" s="11">
        <f>IF(ISERROR(VLOOKUP(C164,'WI Vs ASM'!$B$2:$L$1000,11,0)),0,(VLOOKUP(C164,'WI Vs ASM'!$B$2:$L$1000,11,0)))</f>
        <v>0</v>
      </c>
      <c r="U164" s="11" t="e">
        <f t="shared" si="80"/>
        <v>#VALUE!</v>
      </c>
      <c r="V164" s="11" t="str">
        <f t="shared" si="74"/>
        <v>No</v>
      </c>
      <c r="W164" s="11" t="str">
        <f t="shared" si="75"/>
        <v>Yes</v>
      </c>
      <c r="X164" s="11" t="str">
        <f t="shared" si="76"/>
        <v>No</v>
      </c>
      <c r="Y164" s="11" t="str">
        <f t="shared" si="77"/>
        <v>No</v>
      </c>
      <c r="Z164" s="11" t="str">
        <f t="shared" si="78"/>
        <v>No</v>
      </c>
      <c r="AA164" s="11" t="str">
        <f t="shared" si="81"/>
        <v>No</v>
      </c>
      <c r="AB164" s="11">
        <f>IF(ISERROR(VLOOKUP(U164,'ITWR Dump'!$A$2:$Y$5000,24,0)),0,(VLOOKUP('ILC Report'!U164,'ITWR Dump'!$A$2:$Y$5000,24,0)))</f>
        <v>0</v>
      </c>
      <c r="AC164" s="11" t="str">
        <f t="shared" si="82"/>
        <v>No</v>
      </c>
      <c r="AD164" s="11" t="str">
        <f t="shared" si="83"/>
        <v/>
      </c>
      <c r="AE164" s="11">
        <f>IF(ISERROR(VLOOKUP(U164,'ITWR Dump'!$A$2:$Y$5000,13,0)),0,(VLOOKUP(U164,'ITWR Dump'!$A$2:$Y$5000,13,0)))</f>
        <v>0</v>
      </c>
      <c r="AF164" s="11">
        <f>IF(ISERROR(VLOOKUP(U164,'ITWR Dump'!$A$2:$Y$5000,11,0)),0,(VLOOKUP(U164,'ITWR Dump'!$A$2:$Y$5000,11,0)))</f>
        <v>0</v>
      </c>
      <c r="AG164" s="11">
        <f>IF(ISERROR(VLOOKUP(U164,'ITWR Dump'!$A$2:$Y$5000,2,0)),0,(VLOOKUP(U164,'ITWR Dump'!$A$2:$Y$5000,2,0)))</f>
        <v>0</v>
      </c>
      <c r="AH164" s="11">
        <f>IF(ISERROR(VLOOKUP(U164,'ITWR Dump'!$A$2:$Y$5000,14,0)),0,(VLOOKUP(U164,'ITWR Dump'!$A$2:$Y$5000,14,0)))</f>
        <v>0</v>
      </c>
      <c r="AI164" s="11">
        <f t="shared" si="84"/>
        <v>0</v>
      </c>
      <c r="AJ164" s="11" t="str">
        <f t="shared" si="85"/>
        <v>Onshore Subcon</v>
      </c>
      <c r="AK164" s="11">
        <f>IF(ISERROR(VLOOKUP(A164,'Team Data'!$C$2:$U$213,17,0)),0,(VLOOKUP(A164,'Team Data'!$C$2:$U$213,17,0)))</f>
        <v>0</v>
      </c>
      <c r="AL164" s="11" t="str">
        <f t="shared" si="86"/>
        <v>2017-04-24</v>
      </c>
      <c r="AM164" s="11">
        <f>IF(ISERROR(VLOOKUP(U164,'ITWR Dump'!$A$2:$Y$5000,16,0)),0,(VLOOKUP(U164,'ITWR Dump'!$A$2:$Y$5000,16,0)))</f>
        <v>0</v>
      </c>
      <c r="AN164" s="11">
        <f>IF(ISERROR(VLOOKUP(U164,'ITWR Dump'!$A$2:$Y$5000,18,0)),0,(VLOOKUP(U164,'ITWR Dump'!$A$2:$Y$5000,18,0)))</f>
        <v>0</v>
      </c>
      <c r="AO164" s="11">
        <f>IF(ISERROR(VLOOKUP(U164,'ITWR Dump'!$A$2:$Y$5000,25,0)),0,(VLOOKUP('ILC Report'!U164,'ITWR Dump'!$A$2:$Y$5000,25,0)))</f>
        <v>0</v>
      </c>
      <c r="AP164" s="11">
        <f t="shared" si="87"/>
        <v>0</v>
      </c>
      <c r="AQ164" s="26">
        <f t="shared" si="88"/>
        <v>0</v>
      </c>
      <c r="AR164" s="26">
        <f t="shared" si="89"/>
        <v>0</v>
      </c>
      <c r="AS164" s="26">
        <f t="shared" si="90"/>
        <v>0</v>
      </c>
      <c r="AT164" s="26">
        <f t="shared" si="91"/>
        <v>0</v>
      </c>
      <c r="AU164" s="26">
        <f t="shared" si="92"/>
        <v>0</v>
      </c>
      <c r="AV164" s="26">
        <f t="shared" si="93"/>
        <v>0</v>
      </c>
      <c r="AW164" s="11" t="s">
        <v>653</v>
      </c>
      <c r="AX164" s="11" t="e">
        <f>VLOOKUP(L164,Group!$A$2:$B$1000,2,0)</f>
        <v>#N/A</v>
      </c>
      <c r="AY164" s="11">
        <f>IF(ISERROR(VLOOKUP(U164,'ITWR Dump'!$A$2:$Y$5000,15,0)),0,(VLOOKUP('ILC Report'!U164,'ITWR Dump'!$A$2:$Y$5000,15,0)))</f>
        <v>0</v>
      </c>
      <c r="AZ164" s="11" t="str">
        <f t="shared" si="94"/>
        <v>No</v>
      </c>
      <c r="BA164" s="11" t="str">
        <f t="shared" si="95"/>
        <v>WAW</v>
      </c>
      <c r="BB164" s="11" t="str">
        <f t="shared" si="96"/>
        <v>10</v>
      </c>
      <c r="BC164" s="11" t="str">
        <f t="shared" si="97"/>
        <v>No</v>
      </c>
    </row>
    <row r="165" spans="1:55" x14ac:dyDescent="0.3">
      <c r="A165" s="11" t="s">
        <v>1808</v>
      </c>
      <c r="B165" s="11" t="s">
        <v>1809</v>
      </c>
      <c r="C165" s="11" t="s">
        <v>1915</v>
      </c>
      <c r="D165" s="11" t="s">
        <v>1982</v>
      </c>
      <c r="E165" s="38" t="s">
        <v>2901</v>
      </c>
      <c r="F165" s="11">
        <v>8.5</v>
      </c>
      <c r="G165" s="40" t="s">
        <v>2906</v>
      </c>
      <c r="H165" s="11" t="str">
        <f t="shared" si="79"/>
        <v>Overtime</v>
      </c>
      <c r="I165" s="11">
        <f t="shared" si="71"/>
        <v>0</v>
      </c>
      <c r="J165" s="11">
        <f>IF(ISERROR(VLOOKUP(C165,'WI Vs ASM'!$B$2:$E$1000,4,0)),0,(VLOOKUP(C165,'WI Vs ASM'!$B$2:$E$1000,4,0)))</f>
        <v>0</v>
      </c>
      <c r="K165" s="11">
        <f>IF(ISERROR(VLOOKUP(C165,'WI Vs ASM'!$B$2:$F$1000,5,0)),0,(VLOOKUP(C165,'WI Vs ASM'!$B$2:$F$1000,5,0)))</f>
        <v>0</v>
      </c>
      <c r="L165" s="11">
        <f>IF(ISERROR(VLOOKUP(C165,'WI Vs ASM'!$B$2:$D$1000,3,0)),0,(VLOOKUP(C165,'WI Vs ASM'!$B$2:$D$1000,3,0)))</f>
        <v>0</v>
      </c>
      <c r="M165" s="11">
        <f>IF(ISERROR(VLOOKUP(C165,'WI Vs ASM'!$B$2:$I$1000,8,0)),0,(VLOOKUP(C165,'WI Vs ASM'!$B$2:$I$1000,8,0)))</f>
        <v>0</v>
      </c>
      <c r="N165" s="11">
        <f>IF(ISERROR(VLOOKUP(C165,'WI Vs ASM'!$B$2:$G$1000,6,0)),0,(VLOOKUP(C165,'WI Vs ASM'!$B$2:$G$1000,6,0)))</f>
        <v>0</v>
      </c>
      <c r="O165" s="11">
        <f>IF(ISERROR(VLOOKUP(C165,'WI Vs ASM'!$B$2:$H$1000,7,0)),0,(VLOOKUP(C165,'WI Vs ASM'!$B$2:$H$1000,7,0)))</f>
        <v>0</v>
      </c>
      <c r="P165" s="11" t="str">
        <f t="shared" si="72"/>
        <v>May-17</v>
      </c>
      <c r="Q165" s="11" t="str">
        <f t="shared" si="73"/>
        <v>Q2</v>
      </c>
      <c r="R165" s="11">
        <f>IF(ISERROR(VLOOKUP(C165,'WI Vs ASM'!$B$2:$J$1000,9,0)),0,(VLOOKUP(C165,'WI Vs ASM'!$B$2:$J$1000,9,0)))</f>
        <v>0</v>
      </c>
      <c r="S165" s="11">
        <f>IF(ISERROR(VLOOKUP(C165,'WI Vs ASM'!$B$2:$K$1000,10,0)),0,(VLOOKUP(C165,'WI Vs ASM'!$B$2:$K$1000,10,0)))</f>
        <v>0</v>
      </c>
      <c r="T165" s="11">
        <f>IF(ISERROR(VLOOKUP(C165,'WI Vs ASM'!$B$2:$L$1000,11,0)),0,(VLOOKUP(C165,'WI Vs ASM'!$B$2:$L$1000,11,0)))</f>
        <v>0</v>
      </c>
      <c r="U165" s="11" t="e">
        <f t="shared" si="80"/>
        <v>#VALUE!</v>
      </c>
      <c r="V165" s="11" t="str">
        <f t="shared" si="74"/>
        <v>No</v>
      </c>
      <c r="W165" s="11" t="str">
        <f t="shared" si="75"/>
        <v>Yes</v>
      </c>
      <c r="X165" s="11" t="str">
        <f t="shared" si="76"/>
        <v>No</v>
      </c>
      <c r="Y165" s="11" t="str">
        <f t="shared" si="77"/>
        <v>No</v>
      </c>
      <c r="Z165" s="11" t="str">
        <f t="shared" si="78"/>
        <v>No</v>
      </c>
      <c r="AA165" s="11" t="str">
        <f t="shared" si="81"/>
        <v>No</v>
      </c>
      <c r="AB165" s="11">
        <f>IF(ISERROR(VLOOKUP(U165,'ITWR Dump'!$A$2:$Y$5000,24,0)),0,(VLOOKUP('ILC Report'!U165,'ITWR Dump'!$A$2:$Y$5000,24,0)))</f>
        <v>0</v>
      </c>
      <c r="AC165" s="11" t="str">
        <f t="shared" si="82"/>
        <v>No</v>
      </c>
      <c r="AD165" s="11" t="str">
        <f t="shared" si="83"/>
        <v/>
      </c>
      <c r="AE165" s="11">
        <f>IF(ISERROR(VLOOKUP(U165,'ITWR Dump'!$A$2:$Y$5000,13,0)),0,(VLOOKUP(U165,'ITWR Dump'!$A$2:$Y$5000,13,0)))</f>
        <v>0</v>
      </c>
      <c r="AF165" s="11">
        <f>IF(ISERROR(VLOOKUP(U165,'ITWR Dump'!$A$2:$Y$5000,11,0)),0,(VLOOKUP(U165,'ITWR Dump'!$A$2:$Y$5000,11,0)))</f>
        <v>0</v>
      </c>
      <c r="AG165" s="11">
        <f>IF(ISERROR(VLOOKUP(U165,'ITWR Dump'!$A$2:$Y$5000,2,0)),0,(VLOOKUP(U165,'ITWR Dump'!$A$2:$Y$5000,2,0)))</f>
        <v>0</v>
      </c>
      <c r="AH165" s="11">
        <f>IF(ISERROR(VLOOKUP(U165,'ITWR Dump'!$A$2:$Y$5000,14,0)),0,(VLOOKUP(U165,'ITWR Dump'!$A$2:$Y$5000,14,0)))</f>
        <v>0</v>
      </c>
      <c r="AI165" s="11">
        <f t="shared" si="84"/>
        <v>0</v>
      </c>
      <c r="AJ165" s="11" t="str">
        <f t="shared" si="85"/>
        <v>Onshore Subcon</v>
      </c>
      <c r="AK165" s="11">
        <f>IF(ISERROR(VLOOKUP(A165,'Team Data'!$C$2:$U$213,17,0)),0,(VLOOKUP(A165,'Team Data'!$C$2:$U$213,17,0)))</f>
        <v>0</v>
      </c>
      <c r="AL165" s="11" t="str">
        <f t="shared" si="86"/>
        <v>2017-04-24</v>
      </c>
      <c r="AM165" s="11">
        <f>IF(ISERROR(VLOOKUP(U165,'ITWR Dump'!$A$2:$Y$5000,16,0)),0,(VLOOKUP(U165,'ITWR Dump'!$A$2:$Y$5000,16,0)))</f>
        <v>0</v>
      </c>
      <c r="AN165" s="11">
        <f>IF(ISERROR(VLOOKUP(U165,'ITWR Dump'!$A$2:$Y$5000,18,0)),0,(VLOOKUP(U165,'ITWR Dump'!$A$2:$Y$5000,18,0)))</f>
        <v>0</v>
      </c>
      <c r="AO165" s="11">
        <f>IF(ISERROR(VLOOKUP(U165,'ITWR Dump'!$A$2:$Y$5000,25,0)),0,(VLOOKUP('ILC Report'!U165,'ITWR Dump'!$A$2:$Y$5000,25,0)))</f>
        <v>0</v>
      </c>
      <c r="AP165" s="11">
        <f t="shared" si="87"/>
        <v>0</v>
      </c>
      <c r="AQ165" s="26">
        <f t="shared" si="88"/>
        <v>0</v>
      </c>
      <c r="AR165" s="26">
        <f t="shared" si="89"/>
        <v>0</v>
      </c>
      <c r="AS165" s="26">
        <f t="shared" si="90"/>
        <v>0</v>
      </c>
      <c r="AT165" s="26">
        <f t="shared" si="91"/>
        <v>0</v>
      </c>
      <c r="AU165" s="26">
        <f t="shared" si="92"/>
        <v>0</v>
      </c>
      <c r="AV165" s="26">
        <f t="shared" si="93"/>
        <v>0</v>
      </c>
      <c r="AW165" s="11" t="s">
        <v>653</v>
      </c>
      <c r="AX165" s="11" t="e">
        <f>VLOOKUP(L165,Group!$A$2:$B$1000,2,0)</f>
        <v>#N/A</v>
      </c>
      <c r="AY165" s="11">
        <f>IF(ISERROR(VLOOKUP(U165,'ITWR Dump'!$A$2:$Y$5000,15,0)),0,(VLOOKUP('ILC Report'!U165,'ITWR Dump'!$A$2:$Y$5000,15,0)))</f>
        <v>0</v>
      </c>
      <c r="AZ165" s="11" t="str">
        <f t="shared" si="94"/>
        <v>No</v>
      </c>
      <c r="BA165" s="11" t="str">
        <f t="shared" si="95"/>
        <v>WAW</v>
      </c>
      <c r="BB165" s="11" t="str">
        <f t="shared" si="96"/>
        <v>10</v>
      </c>
      <c r="BC165" s="11" t="str">
        <f t="shared" si="97"/>
        <v>No</v>
      </c>
    </row>
    <row r="166" spans="1:55" x14ac:dyDescent="0.3">
      <c r="A166" s="11" t="s">
        <v>1810</v>
      </c>
      <c r="B166" s="11" t="s">
        <v>1811</v>
      </c>
      <c r="C166" s="11" t="s">
        <v>713</v>
      </c>
      <c r="D166" s="11" t="s">
        <v>1983</v>
      </c>
      <c r="E166" s="38" t="s">
        <v>652</v>
      </c>
      <c r="F166" s="11">
        <v>6</v>
      </c>
      <c r="G166" s="40" t="s">
        <v>218</v>
      </c>
      <c r="H166" s="11" t="str">
        <f t="shared" si="79"/>
        <v>Regular</v>
      </c>
      <c r="I166" s="11" t="str">
        <f t="shared" si="71"/>
        <v>US</v>
      </c>
      <c r="J166" s="11" t="str">
        <f>IF(ISERROR(VLOOKUP(C166,'WI Vs ASM'!$B$2:$E$1000,4,0)),0,(VLOOKUP(C166,'WI Vs ASM'!$B$2:$E$1000,4,0)))</f>
        <v>Onshore</v>
      </c>
      <c r="K166" s="11" t="str">
        <f>IF(ISERROR(VLOOKUP(C166,'WI Vs ASM'!$B$2:$F$1000,5,0)),0,(VLOOKUP(C166,'WI Vs ASM'!$B$2:$F$1000,5,0)))</f>
        <v>09-NonBillable</v>
      </c>
      <c r="L166" s="11" t="str">
        <f>IF(ISERROR(VLOOKUP(C166,'WI Vs ASM'!$B$2:$D$1000,3,0)),0,(VLOOKUP(C166,'WI Vs ASM'!$B$2:$D$1000,3,0)))</f>
        <v>92-Mgmt Onshore (OH)</v>
      </c>
      <c r="M166" s="11" t="str">
        <f>IF(ISERROR(VLOOKUP(C166,'WI Vs ASM'!$B$2:$I$1000,8,0)),0,(VLOOKUP(C166,'WI Vs ASM'!$B$2:$I$1000,8,0)))</f>
        <v>Vinodh</v>
      </c>
      <c r="N166" s="11" t="str">
        <f>IF(ISERROR(VLOOKUP(C166,'WI Vs ASM'!$B$2:$G$1000,6,0)),0,(VLOOKUP(C166,'WI Vs ASM'!$B$2:$G$1000,6,0)))</f>
        <v>FFIC Account Team</v>
      </c>
      <c r="O166" s="11" t="str">
        <f>IF(ISERROR(VLOOKUP(C166,'WI Vs ASM'!$B$2:$H$1000,7,0)),0,(VLOOKUP(C166,'WI Vs ASM'!$B$2:$H$1000,7,0)))</f>
        <v>FFIC Account Team</v>
      </c>
      <c r="P166" s="11" t="str">
        <f t="shared" si="72"/>
        <v>Apr-17</v>
      </c>
      <c r="Q166" s="11" t="str">
        <f t="shared" si="73"/>
        <v>Q2</v>
      </c>
      <c r="R166" s="11" t="str">
        <f>IF(ISERROR(VLOOKUP(C166,'WI Vs ASM'!$B$2:$J$1000,9,0)),0,(VLOOKUP(C166,'WI Vs ASM'!$B$2:$J$1000,9,0)))</f>
        <v>Manash M Dutta</v>
      </c>
      <c r="S166" s="11">
        <f>IF(ISERROR(VLOOKUP(C166,'WI Vs ASM'!$B$2:$K$1000,10,0)),0,(VLOOKUP(C166,'WI Vs ASM'!$B$2:$K$1000,10,0)))</f>
        <v>0</v>
      </c>
      <c r="T166" s="11">
        <f>IF(ISERROR(VLOOKUP(C166,'WI Vs ASM'!$B$2:$L$1000,11,0)),0,(VLOOKUP(C166,'WI Vs ASM'!$B$2:$L$1000,11,0)))</f>
        <v>0</v>
      </c>
      <c r="U166" s="11" t="e">
        <f t="shared" si="80"/>
        <v>#VALUE!</v>
      </c>
      <c r="V166" s="11" t="str">
        <f t="shared" si="74"/>
        <v>No</v>
      </c>
      <c r="W166" s="11" t="str">
        <f t="shared" si="75"/>
        <v>No</v>
      </c>
      <c r="X166" s="11" t="str">
        <f t="shared" si="76"/>
        <v>No</v>
      </c>
      <c r="Y166" s="11" t="str">
        <f t="shared" si="77"/>
        <v>No</v>
      </c>
      <c r="Z166" s="11" t="str">
        <f t="shared" si="78"/>
        <v>No</v>
      </c>
      <c r="AA166" s="11" t="str">
        <f t="shared" si="81"/>
        <v>No</v>
      </c>
      <c r="AB166" s="11">
        <f>IF(ISERROR(VLOOKUP(U166,'ITWR Dump'!$A$2:$Y$5000,24,0)),0,(VLOOKUP('ILC Report'!U166,'ITWR Dump'!$A$2:$Y$5000,24,0)))</f>
        <v>0</v>
      </c>
      <c r="AC166" s="11" t="str">
        <f t="shared" si="82"/>
        <v>No</v>
      </c>
      <c r="AD166" s="11" t="str">
        <f t="shared" si="83"/>
        <v/>
      </c>
      <c r="AE166" s="11">
        <f>IF(ISERROR(VLOOKUP(U166,'ITWR Dump'!$A$2:$Y$5000,13,0)),0,(VLOOKUP(U166,'ITWR Dump'!$A$2:$Y$5000,13,0)))</f>
        <v>0</v>
      </c>
      <c r="AF166" s="11">
        <f>IF(ISERROR(VLOOKUP(U166,'ITWR Dump'!$A$2:$Y$5000,11,0)),0,(VLOOKUP(U166,'ITWR Dump'!$A$2:$Y$5000,11,0)))</f>
        <v>0</v>
      </c>
      <c r="AG166" s="11">
        <f>IF(ISERROR(VLOOKUP(U166,'ITWR Dump'!$A$2:$Y$5000,2,0)),0,(VLOOKUP(U166,'ITWR Dump'!$A$2:$Y$5000,2,0)))</f>
        <v>0</v>
      </c>
      <c r="AH166" s="11">
        <f>IF(ISERROR(VLOOKUP(U166,'ITWR Dump'!$A$2:$Y$5000,14,0)),0,(VLOOKUP(U166,'ITWR Dump'!$A$2:$Y$5000,14,0)))</f>
        <v>0</v>
      </c>
      <c r="AI166" s="11" t="str">
        <f t="shared" si="84"/>
        <v>92-Mgmt Onshore (OH) Subcon</v>
      </c>
      <c r="AJ166" s="11" t="str">
        <f t="shared" si="85"/>
        <v>Onshore Subcon</v>
      </c>
      <c r="AK166" s="11">
        <f>IF(ISERROR(VLOOKUP(A166,'Team Data'!$C$2:$U$213,17,0)),0,(VLOOKUP(A166,'Team Data'!$C$2:$U$213,17,0)))</f>
        <v>0</v>
      </c>
      <c r="AL166" s="11" t="str">
        <f t="shared" si="86"/>
        <v>2017-04-24</v>
      </c>
      <c r="AM166" s="11">
        <f>IF(ISERROR(VLOOKUP(U166,'ITWR Dump'!$A$2:$Y$5000,16,0)),0,(VLOOKUP(U166,'ITWR Dump'!$A$2:$Y$5000,16,0)))</f>
        <v>0</v>
      </c>
      <c r="AN166" s="11">
        <f>IF(ISERROR(VLOOKUP(U166,'ITWR Dump'!$A$2:$Y$5000,18,0)),0,(VLOOKUP(U166,'ITWR Dump'!$A$2:$Y$5000,18,0)))</f>
        <v>0</v>
      </c>
      <c r="AO166" s="11">
        <f>IF(ISERROR(VLOOKUP(U166,'ITWR Dump'!$A$2:$Y$5000,25,0)),0,(VLOOKUP('ILC Report'!U166,'ITWR Dump'!$A$2:$Y$5000,25,0)))</f>
        <v>0</v>
      </c>
      <c r="AP166" s="11">
        <f t="shared" si="87"/>
        <v>0</v>
      </c>
      <c r="AQ166" s="26">
        <f t="shared" si="88"/>
        <v>0</v>
      </c>
      <c r="AR166" s="26">
        <f t="shared" si="89"/>
        <v>0</v>
      </c>
      <c r="AS166" s="26">
        <f t="shared" si="90"/>
        <v>0</v>
      </c>
      <c r="AT166" s="26">
        <f t="shared" si="91"/>
        <v>0</v>
      </c>
      <c r="AU166" s="26">
        <f t="shared" si="92"/>
        <v>0</v>
      </c>
      <c r="AV166" s="26">
        <f t="shared" si="93"/>
        <v>0</v>
      </c>
      <c r="AW166" s="11" t="s">
        <v>653</v>
      </c>
      <c r="AX166" s="11" t="str">
        <f>VLOOKUP(L166,Group!$A$2:$B$1000,2,0)</f>
        <v>Maintenance</v>
      </c>
      <c r="AY166" s="11">
        <f>IF(ISERROR(VLOOKUP(U166,'ITWR Dump'!$A$2:$Y$5000,15,0)),0,(VLOOKUP('ILC Report'!U166,'ITWR Dump'!$A$2:$Y$5000,15,0)))</f>
        <v>0</v>
      </c>
      <c r="AZ166" s="11" t="str">
        <f t="shared" si="94"/>
        <v>No</v>
      </c>
      <c r="BA166" s="11" t="str">
        <f t="shared" si="95"/>
        <v>WAN</v>
      </c>
      <c r="BB166" s="11" t="str">
        <f t="shared" si="96"/>
        <v>GM</v>
      </c>
      <c r="BC166" s="11" t="str">
        <f t="shared" si="97"/>
        <v>No</v>
      </c>
    </row>
    <row r="167" spans="1:55" x14ac:dyDescent="0.3">
      <c r="A167" s="11" t="s">
        <v>1810</v>
      </c>
      <c r="B167" s="11" t="s">
        <v>1811</v>
      </c>
      <c r="C167" s="11" t="s">
        <v>713</v>
      </c>
      <c r="D167" s="11" t="s">
        <v>1983</v>
      </c>
      <c r="E167" s="38" t="s">
        <v>2901</v>
      </c>
      <c r="F167" s="11">
        <v>6</v>
      </c>
      <c r="G167" s="40" t="s">
        <v>218</v>
      </c>
      <c r="H167" s="11" t="str">
        <f t="shared" si="79"/>
        <v>Regular</v>
      </c>
      <c r="I167" s="11" t="str">
        <f t="shared" si="71"/>
        <v>US</v>
      </c>
      <c r="J167" s="11" t="str">
        <f>IF(ISERROR(VLOOKUP(C167,'WI Vs ASM'!$B$2:$E$1000,4,0)),0,(VLOOKUP(C167,'WI Vs ASM'!$B$2:$E$1000,4,0)))</f>
        <v>Onshore</v>
      </c>
      <c r="K167" s="11" t="str">
        <f>IF(ISERROR(VLOOKUP(C167,'WI Vs ASM'!$B$2:$F$1000,5,0)),0,(VLOOKUP(C167,'WI Vs ASM'!$B$2:$F$1000,5,0)))</f>
        <v>09-NonBillable</v>
      </c>
      <c r="L167" s="11" t="str">
        <f>IF(ISERROR(VLOOKUP(C167,'WI Vs ASM'!$B$2:$D$1000,3,0)),0,(VLOOKUP(C167,'WI Vs ASM'!$B$2:$D$1000,3,0)))</f>
        <v>92-Mgmt Onshore (OH)</v>
      </c>
      <c r="M167" s="11" t="str">
        <f>IF(ISERROR(VLOOKUP(C167,'WI Vs ASM'!$B$2:$I$1000,8,0)),0,(VLOOKUP(C167,'WI Vs ASM'!$B$2:$I$1000,8,0)))</f>
        <v>Vinodh</v>
      </c>
      <c r="N167" s="11" t="str">
        <f>IF(ISERROR(VLOOKUP(C167,'WI Vs ASM'!$B$2:$G$1000,6,0)),0,(VLOOKUP(C167,'WI Vs ASM'!$B$2:$G$1000,6,0)))</f>
        <v>FFIC Account Team</v>
      </c>
      <c r="O167" s="11" t="str">
        <f>IF(ISERROR(VLOOKUP(C167,'WI Vs ASM'!$B$2:$H$1000,7,0)),0,(VLOOKUP(C167,'WI Vs ASM'!$B$2:$H$1000,7,0)))</f>
        <v>FFIC Account Team</v>
      </c>
      <c r="P167" s="11" t="str">
        <f t="shared" si="72"/>
        <v>May-17</v>
      </c>
      <c r="Q167" s="11" t="str">
        <f t="shared" si="73"/>
        <v>Q2</v>
      </c>
      <c r="R167" s="11" t="str">
        <f>IF(ISERROR(VLOOKUP(C167,'WI Vs ASM'!$B$2:$J$1000,9,0)),0,(VLOOKUP(C167,'WI Vs ASM'!$B$2:$J$1000,9,0)))</f>
        <v>Manash M Dutta</v>
      </c>
      <c r="S167" s="11">
        <f>IF(ISERROR(VLOOKUP(C167,'WI Vs ASM'!$B$2:$K$1000,10,0)),0,(VLOOKUP(C167,'WI Vs ASM'!$B$2:$K$1000,10,0)))</f>
        <v>0</v>
      </c>
      <c r="T167" s="11">
        <f>IF(ISERROR(VLOOKUP(C167,'WI Vs ASM'!$B$2:$L$1000,11,0)),0,(VLOOKUP(C167,'WI Vs ASM'!$B$2:$L$1000,11,0)))</f>
        <v>0</v>
      </c>
      <c r="U167" s="11" t="e">
        <f t="shared" si="80"/>
        <v>#VALUE!</v>
      </c>
      <c r="V167" s="11" t="str">
        <f t="shared" si="74"/>
        <v>No</v>
      </c>
      <c r="W167" s="11" t="str">
        <f t="shared" si="75"/>
        <v>No</v>
      </c>
      <c r="X167" s="11" t="str">
        <f t="shared" si="76"/>
        <v>No</v>
      </c>
      <c r="Y167" s="11" t="str">
        <f t="shared" si="77"/>
        <v>No</v>
      </c>
      <c r="Z167" s="11" t="str">
        <f t="shared" si="78"/>
        <v>No</v>
      </c>
      <c r="AA167" s="11" t="str">
        <f t="shared" si="81"/>
        <v>No</v>
      </c>
      <c r="AB167" s="11">
        <f>IF(ISERROR(VLOOKUP(U167,'ITWR Dump'!$A$2:$Y$5000,24,0)),0,(VLOOKUP('ILC Report'!U167,'ITWR Dump'!$A$2:$Y$5000,24,0)))</f>
        <v>0</v>
      </c>
      <c r="AC167" s="11" t="str">
        <f t="shared" si="82"/>
        <v>No</v>
      </c>
      <c r="AD167" s="11" t="str">
        <f t="shared" si="83"/>
        <v/>
      </c>
      <c r="AE167" s="11">
        <f>IF(ISERROR(VLOOKUP(U167,'ITWR Dump'!$A$2:$Y$5000,13,0)),0,(VLOOKUP(U167,'ITWR Dump'!$A$2:$Y$5000,13,0)))</f>
        <v>0</v>
      </c>
      <c r="AF167" s="11">
        <f>IF(ISERROR(VLOOKUP(U167,'ITWR Dump'!$A$2:$Y$5000,11,0)),0,(VLOOKUP(U167,'ITWR Dump'!$A$2:$Y$5000,11,0)))</f>
        <v>0</v>
      </c>
      <c r="AG167" s="11">
        <f>IF(ISERROR(VLOOKUP(U167,'ITWR Dump'!$A$2:$Y$5000,2,0)),0,(VLOOKUP(U167,'ITWR Dump'!$A$2:$Y$5000,2,0)))</f>
        <v>0</v>
      </c>
      <c r="AH167" s="11">
        <f>IF(ISERROR(VLOOKUP(U167,'ITWR Dump'!$A$2:$Y$5000,14,0)),0,(VLOOKUP(U167,'ITWR Dump'!$A$2:$Y$5000,14,0)))</f>
        <v>0</v>
      </c>
      <c r="AI167" s="11" t="str">
        <f t="shared" si="84"/>
        <v>92-Mgmt Onshore (OH) Subcon</v>
      </c>
      <c r="AJ167" s="11" t="str">
        <f t="shared" si="85"/>
        <v>Onshore Subcon</v>
      </c>
      <c r="AK167" s="11">
        <f>IF(ISERROR(VLOOKUP(A167,'Team Data'!$C$2:$U$213,17,0)),0,(VLOOKUP(A167,'Team Data'!$C$2:$U$213,17,0)))</f>
        <v>0</v>
      </c>
      <c r="AL167" s="11" t="str">
        <f t="shared" si="86"/>
        <v>2017-04-24</v>
      </c>
      <c r="AM167" s="11">
        <f>IF(ISERROR(VLOOKUP(U167,'ITWR Dump'!$A$2:$Y$5000,16,0)),0,(VLOOKUP(U167,'ITWR Dump'!$A$2:$Y$5000,16,0)))</f>
        <v>0</v>
      </c>
      <c r="AN167" s="11">
        <f>IF(ISERROR(VLOOKUP(U167,'ITWR Dump'!$A$2:$Y$5000,18,0)),0,(VLOOKUP(U167,'ITWR Dump'!$A$2:$Y$5000,18,0)))</f>
        <v>0</v>
      </c>
      <c r="AO167" s="11">
        <f>IF(ISERROR(VLOOKUP(U167,'ITWR Dump'!$A$2:$Y$5000,25,0)),0,(VLOOKUP('ILC Report'!U167,'ITWR Dump'!$A$2:$Y$5000,25,0)))</f>
        <v>0</v>
      </c>
      <c r="AP167" s="11">
        <f t="shared" si="87"/>
        <v>0</v>
      </c>
      <c r="AQ167" s="26">
        <f t="shared" si="88"/>
        <v>0</v>
      </c>
      <c r="AR167" s="26">
        <f t="shared" si="89"/>
        <v>0</v>
      </c>
      <c r="AS167" s="26">
        <f t="shared" si="90"/>
        <v>0</v>
      </c>
      <c r="AT167" s="26">
        <f t="shared" si="91"/>
        <v>0</v>
      </c>
      <c r="AU167" s="26">
        <f t="shared" si="92"/>
        <v>0</v>
      </c>
      <c r="AV167" s="26">
        <f t="shared" si="93"/>
        <v>0</v>
      </c>
      <c r="AW167" s="11" t="s">
        <v>653</v>
      </c>
      <c r="AX167" s="11" t="str">
        <f>VLOOKUP(L167,Group!$A$2:$B$1000,2,0)</f>
        <v>Maintenance</v>
      </c>
      <c r="AY167" s="11">
        <f>IF(ISERROR(VLOOKUP(U167,'ITWR Dump'!$A$2:$Y$5000,15,0)),0,(VLOOKUP('ILC Report'!U167,'ITWR Dump'!$A$2:$Y$5000,15,0)))</f>
        <v>0</v>
      </c>
      <c r="AZ167" s="11" t="str">
        <f t="shared" si="94"/>
        <v>No</v>
      </c>
      <c r="BA167" s="11" t="str">
        <f t="shared" si="95"/>
        <v>WAN</v>
      </c>
      <c r="BB167" s="11" t="str">
        <f t="shared" si="96"/>
        <v>GM</v>
      </c>
      <c r="BC167" s="11" t="str">
        <f t="shared" si="97"/>
        <v>No</v>
      </c>
    </row>
    <row r="168" spans="1:55" x14ac:dyDescent="0.3">
      <c r="A168" s="11" t="s">
        <v>1810</v>
      </c>
      <c r="B168" s="11" t="s">
        <v>1811</v>
      </c>
      <c r="C168" s="11" t="s">
        <v>713</v>
      </c>
      <c r="D168" s="11" t="s">
        <v>1983</v>
      </c>
      <c r="E168" s="38" t="s">
        <v>2902</v>
      </c>
      <c r="F168" s="11">
        <v>6</v>
      </c>
      <c r="G168" s="40" t="s">
        <v>218</v>
      </c>
      <c r="H168" s="11" t="str">
        <f t="shared" si="79"/>
        <v>Regular</v>
      </c>
      <c r="I168" s="11" t="str">
        <f t="shared" si="71"/>
        <v>US</v>
      </c>
      <c r="J168" s="11" t="str">
        <f>IF(ISERROR(VLOOKUP(C168,'WI Vs ASM'!$B$2:$E$1000,4,0)),0,(VLOOKUP(C168,'WI Vs ASM'!$B$2:$E$1000,4,0)))</f>
        <v>Onshore</v>
      </c>
      <c r="K168" s="11" t="str">
        <f>IF(ISERROR(VLOOKUP(C168,'WI Vs ASM'!$B$2:$F$1000,5,0)),0,(VLOOKUP(C168,'WI Vs ASM'!$B$2:$F$1000,5,0)))</f>
        <v>09-NonBillable</v>
      </c>
      <c r="L168" s="11" t="str">
        <f>IF(ISERROR(VLOOKUP(C168,'WI Vs ASM'!$B$2:$D$1000,3,0)),0,(VLOOKUP(C168,'WI Vs ASM'!$B$2:$D$1000,3,0)))</f>
        <v>92-Mgmt Onshore (OH)</v>
      </c>
      <c r="M168" s="11" t="str">
        <f>IF(ISERROR(VLOOKUP(C168,'WI Vs ASM'!$B$2:$I$1000,8,0)),0,(VLOOKUP(C168,'WI Vs ASM'!$B$2:$I$1000,8,0)))</f>
        <v>Vinodh</v>
      </c>
      <c r="N168" s="11" t="str">
        <f>IF(ISERROR(VLOOKUP(C168,'WI Vs ASM'!$B$2:$G$1000,6,0)),0,(VLOOKUP(C168,'WI Vs ASM'!$B$2:$G$1000,6,0)))</f>
        <v>FFIC Account Team</v>
      </c>
      <c r="O168" s="11" t="str">
        <f>IF(ISERROR(VLOOKUP(C168,'WI Vs ASM'!$B$2:$H$1000,7,0)),0,(VLOOKUP(C168,'WI Vs ASM'!$B$2:$H$1000,7,0)))</f>
        <v>FFIC Account Team</v>
      </c>
      <c r="P168" s="11" t="str">
        <f t="shared" si="72"/>
        <v>May-17</v>
      </c>
      <c r="Q168" s="11" t="str">
        <f t="shared" si="73"/>
        <v>Q2</v>
      </c>
      <c r="R168" s="11" t="str">
        <f>IF(ISERROR(VLOOKUP(C168,'WI Vs ASM'!$B$2:$J$1000,9,0)),0,(VLOOKUP(C168,'WI Vs ASM'!$B$2:$J$1000,9,0)))</f>
        <v>Manash M Dutta</v>
      </c>
      <c r="S168" s="11">
        <f>IF(ISERROR(VLOOKUP(C168,'WI Vs ASM'!$B$2:$K$1000,10,0)),0,(VLOOKUP(C168,'WI Vs ASM'!$B$2:$K$1000,10,0)))</f>
        <v>0</v>
      </c>
      <c r="T168" s="11">
        <f>IF(ISERROR(VLOOKUP(C168,'WI Vs ASM'!$B$2:$L$1000,11,0)),0,(VLOOKUP(C168,'WI Vs ASM'!$B$2:$L$1000,11,0)))</f>
        <v>0</v>
      </c>
      <c r="U168" s="11" t="e">
        <f t="shared" si="80"/>
        <v>#VALUE!</v>
      </c>
      <c r="V168" s="11" t="str">
        <f t="shared" si="74"/>
        <v>No</v>
      </c>
      <c r="W168" s="11" t="str">
        <f t="shared" si="75"/>
        <v>No</v>
      </c>
      <c r="X168" s="11" t="str">
        <f t="shared" si="76"/>
        <v>No</v>
      </c>
      <c r="Y168" s="11" t="str">
        <f t="shared" si="77"/>
        <v>No</v>
      </c>
      <c r="Z168" s="11" t="str">
        <f t="shared" si="78"/>
        <v>No</v>
      </c>
      <c r="AA168" s="11" t="str">
        <f t="shared" si="81"/>
        <v>No</v>
      </c>
      <c r="AB168" s="11">
        <f>IF(ISERROR(VLOOKUP(U168,'ITWR Dump'!$A$2:$Y$5000,24,0)),0,(VLOOKUP('ILC Report'!U168,'ITWR Dump'!$A$2:$Y$5000,24,0)))</f>
        <v>0</v>
      </c>
      <c r="AC168" s="11" t="str">
        <f t="shared" si="82"/>
        <v>No</v>
      </c>
      <c r="AD168" s="11" t="str">
        <f t="shared" si="83"/>
        <v/>
      </c>
      <c r="AE168" s="11">
        <f>IF(ISERROR(VLOOKUP(U168,'ITWR Dump'!$A$2:$Y$5000,13,0)),0,(VLOOKUP(U168,'ITWR Dump'!$A$2:$Y$5000,13,0)))</f>
        <v>0</v>
      </c>
      <c r="AF168" s="11">
        <f>IF(ISERROR(VLOOKUP(U168,'ITWR Dump'!$A$2:$Y$5000,11,0)),0,(VLOOKUP(U168,'ITWR Dump'!$A$2:$Y$5000,11,0)))</f>
        <v>0</v>
      </c>
      <c r="AG168" s="11">
        <f>IF(ISERROR(VLOOKUP(U168,'ITWR Dump'!$A$2:$Y$5000,2,0)),0,(VLOOKUP(U168,'ITWR Dump'!$A$2:$Y$5000,2,0)))</f>
        <v>0</v>
      </c>
      <c r="AH168" s="11">
        <f>IF(ISERROR(VLOOKUP(U168,'ITWR Dump'!$A$2:$Y$5000,14,0)),0,(VLOOKUP(U168,'ITWR Dump'!$A$2:$Y$5000,14,0)))</f>
        <v>0</v>
      </c>
      <c r="AI168" s="11" t="str">
        <f t="shared" si="84"/>
        <v>92-Mgmt Onshore (OH) Subcon</v>
      </c>
      <c r="AJ168" s="11" t="str">
        <f t="shared" si="85"/>
        <v>Onshore Subcon</v>
      </c>
      <c r="AK168" s="11">
        <f>IF(ISERROR(VLOOKUP(A168,'Team Data'!$C$2:$U$213,17,0)),0,(VLOOKUP(A168,'Team Data'!$C$2:$U$213,17,0)))</f>
        <v>0</v>
      </c>
      <c r="AL168" s="11" t="str">
        <f t="shared" si="86"/>
        <v>2017-04-24</v>
      </c>
      <c r="AM168" s="11">
        <f>IF(ISERROR(VLOOKUP(U168,'ITWR Dump'!$A$2:$Y$5000,16,0)),0,(VLOOKUP(U168,'ITWR Dump'!$A$2:$Y$5000,16,0)))</f>
        <v>0</v>
      </c>
      <c r="AN168" s="11">
        <f>IF(ISERROR(VLOOKUP(U168,'ITWR Dump'!$A$2:$Y$5000,18,0)),0,(VLOOKUP(U168,'ITWR Dump'!$A$2:$Y$5000,18,0)))</f>
        <v>0</v>
      </c>
      <c r="AO168" s="11">
        <f>IF(ISERROR(VLOOKUP(U168,'ITWR Dump'!$A$2:$Y$5000,25,0)),0,(VLOOKUP('ILC Report'!U168,'ITWR Dump'!$A$2:$Y$5000,25,0)))</f>
        <v>0</v>
      </c>
      <c r="AP168" s="11">
        <f t="shared" si="87"/>
        <v>0</v>
      </c>
      <c r="AQ168" s="26">
        <f t="shared" si="88"/>
        <v>0</v>
      </c>
      <c r="AR168" s="26">
        <f t="shared" si="89"/>
        <v>0</v>
      </c>
      <c r="AS168" s="26">
        <f t="shared" si="90"/>
        <v>0</v>
      </c>
      <c r="AT168" s="26">
        <f t="shared" si="91"/>
        <v>0</v>
      </c>
      <c r="AU168" s="26">
        <f t="shared" si="92"/>
        <v>0</v>
      </c>
      <c r="AV168" s="26">
        <f t="shared" si="93"/>
        <v>0</v>
      </c>
      <c r="AW168" s="11" t="s">
        <v>653</v>
      </c>
      <c r="AX168" s="11" t="str">
        <f>VLOOKUP(L168,Group!$A$2:$B$1000,2,0)</f>
        <v>Maintenance</v>
      </c>
      <c r="AY168" s="11">
        <f>IF(ISERROR(VLOOKUP(U168,'ITWR Dump'!$A$2:$Y$5000,15,0)),0,(VLOOKUP('ILC Report'!U168,'ITWR Dump'!$A$2:$Y$5000,15,0)))</f>
        <v>0</v>
      </c>
      <c r="AZ168" s="11" t="str">
        <f t="shared" si="94"/>
        <v>No</v>
      </c>
      <c r="BA168" s="11" t="str">
        <f t="shared" si="95"/>
        <v>WAN</v>
      </c>
      <c r="BB168" s="11" t="str">
        <f t="shared" si="96"/>
        <v>GM</v>
      </c>
      <c r="BC168" s="11" t="str">
        <f t="shared" si="97"/>
        <v>No</v>
      </c>
    </row>
    <row r="169" spans="1:55" x14ac:dyDescent="0.3">
      <c r="A169" s="11" t="s">
        <v>1810</v>
      </c>
      <c r="B169" s="11" t="s">
        <v>1811</v>
      </c>
      <c r="C169" s="11" t="s">
        <v>713</v>
      </c>
      <c r="D169" s="11" t="s">
        <v>1983</v>
      </c>
      <c r="E169" s="38" t="s">
        <v>2903</v>
      </c>
      <c r="F169" s="11">
        <v>6</v>
      </c>
      <c r="G169" s="40" t="s">
        <v>218</v>
      </c>
      <c r="H169" s="11" t="str">
        <f t="shared" si="79"/>
        <v>Regular</v>
      </c>
      <c r="I169" s="11" t="str">
        <f t="shared" si="71"/>
        <v>US</v>
      </c>
      <c r="J169" s="11" t="str">
        <f>IF(ISERROR(VLOOKUP(C169,'WI Vs ASM'!$B$2:$E$1000,4,0)),0,(VLOOKUP(C169,'WI Vs ASM'!$B$2:$E$1000,4,0)))</f>
        <v>Onshore</v>
      </c>
      <c r="K169" s="11" t="str">
        <f>IF(ISERROR(VLOOKUP(C169,'WI Vs ASM'!$B$2:$F$1000,5,0)),0,(VLOOKUP(C169,'WI Vs ASM'!$B$2:$F$1000,5,0)))</f>
        <v>09-NonBillable</v>
      </c>
      <c r="L169" s="11" t="str">
        <f>IF(ISERROR(VLOOKUP(C169,'WI Vs ASM'!$B$2:$D$1000,3,0)),0,(VLOOKUP(C169,'WI Vs ASM'!$B$2:$D$1000,3,0)))</f>
        <v>92-Mgmt Onshore (OH)</v>
      </c>
      <c r="M169" s="11" t="str">
        <f>IF(ISERROR(VLOOKUP(C169,'WI Vs ASM'!$B$2:$I$1000,8,0)),0,(VLOOKUP(C169,'WI Vs ASM'!$B$2:$I$1000,8,0)))</f>
        <v>Vinodh</v>
      </c>
      <c r="N169" s="11" t="str">
        <f>IF(ISERROR(VLOOKUP(C169,'WI Vs ASM'!$B$2:$G$1000,6,0)),0,(VLOOKUP(C169,'WI Vs ASM'!$B$2:$G$1000,6,0)))</f>
        <v>FFIC Account Team</v>
      </c>
      <c r="O169" s="11" t="str">
        <f>IF(ISERROR(VLOOKUP(C169,'WI Vs ASM'!$B$2:$H$1000,7,0)),0,(VLOOKUP(C169,'WI Vs ASM'!$B$2:$H$1000,7,0)))</f>
        <v>FFIC Account Team</v>
      </c>
      <c r="P169" s="11" t="str">
        <f t="shared" si="72"/>
        <v>May-17</v>
      </c>
      <c r="Q169" s="11" t="str">
        <f t="shared" si="73"/>
        <v>Q2</v>
      </c>
      <c r="R169" s="11" t="str">
        <f>IF(ISERROR(VLOOKUP(C169,'WI Vs ASM'!$B$2:$J$1000,9,0)),0,(VLOOKUP(C169,'WI Vs ASM'!$B$2:$J$1000,9,0)))</f>
        <v>Manash M Dutta</v>
      </c>
      <c r="S169" s="11">
        <f>IF(ISERROR(VLOOKUP(C169,'WI Vs ASM'!$B$2:$K$1000,10,0)),0,(VLOOKUP(C169,'WI Vs ASM'!$B$2:$K$1000,10,0)))</f>
        <v>0</v>
      </c>
      <c r="T169" s="11">
        <f>IF(ISERROR(VLOOKUP(C169,'WI Vs ASM'!$B$2:$L$1000,11,0)),0,(VLOOKUP(C169,'WI Vs ASM'!$B$2:$L$1000,11,0)))</f>
        <v>0</v>
      </c>
      <c r="U169" s="11" t="e">
        <f t="shared" si="80"/>
        <v>#VALUE!</v>
      </c>
      <c r="V169" s="11" t="str">
        <f t="shared" si="74"/>
        <v>No</v>
      </c>
      <c r="W169" s="11" t="str">
        <f t="shared" si="75"/>
        <v>No</v>
      </c>
      <c r="X169" s="11" t="str">
        <f t="shared" si="76"/>
        <v>No</v>
      </c>
      <c r="Y169" s="11" t="str">
        <f t="shared" si="77"/>
        <v>No</v>
      </c>
      <c r="Z169" s="11" t="str">
        <f t="shared" si="78"/>
        <v>No</v>
      </c>
      <c r="AA169" s="11" t="str">
        <f t="shared" si="81"/>
        <v>No</v>
      </c>
      <c r="AB169" s="11">
        <f>IF(ISERROR(VLOOKUP(U169,'ITWR Dump'!$A$2:$Y$5000,24,0)),0,(VLOOKUP('ILC Report'!U169,'ITWR Dump'!$A$2:$Y$5000,24,0)))</f>
        <v>0</v>
      </c>
      <c r="AC169" s="11" t="str">
        <f t="shared" si="82"/>
        <v>No</v>
      </c>
      <c r="AD169" s="11" t="str">
        <f t="shared" si="83"/>
        <v/>
      </c>
      <c r="AE169" s="11">
        <f>IF(ISERROR(VLOOKUP(U169,'ITWR Dump'!$A$2:$Y$5000,13,0)),0,(VLOOKUP(U169,'ITWR Dump'!$A$2:$Y$5000,13,0)))</f>
        <v>0</v>
      </c>
      <c r="AF169" s="11">
        <f>IF(ISERROR(VLOOKUP(U169,'ITWR Dump'!$A$2:$Y$5000,11,0)),0,(VLOOKUP(U169,'ITWR Dump'!$A$2:$Y$5000,11,0)))</f>
        <v>0</v>
      </c>
      <c r="AG169" s="11">
        <f>IF(ISERROR(VLOOKUP(U169,'ITWR Dump'!$A$2:$Y$5000,2,0)),0,(VLOOKUP(U169,'ITWR Dump'!$A$2:$Y$5000,2,0)))</f>
        <v>0</v>
      </c>
      <c r="AH169" s="11">
        <f>IF(ISERROR(VLOOKUP(U169,'ITWR Dump'!$A$2:$Y$5000,14,0)),0,(VLOOKUP(U169,'ITWR Dump'!$A$2:$Y$5000,14,0)))</f>
        <v>0</v>
      </c>
      <c r="AI169" s="11" t="str">
        <f t="shared" si="84"/>
        <v>92-Mgmt Onshore (OH) Subcon</v>
      </c>
      <c r="AJ169" s="11" t="str">
        <f t="shared" si="85"/>
        <v>Onshore Subcon</v>
      </c>
      <c r="AK169" s="11">
        <f>IF(ISERROR(VLOOKUP(A169,'Team Data'!$C$2:$U$213,17,0)),0,(VLOOKUP(A169,'Team Data'!$C$2:$U$213,17,0)))</f>
        <v>0</v>
      </c>
      <c r="AL169" s="11" t="str">
        <f t="shared" si="86"/>
        <v>2017-04-24</v>
      </c>
      <c r="AM169" s="11">
        <f>IF(ISERROR(VLOOKUP(U169,'ITWR Dump'!$A$2:$Y$5000,16,0)),0,(VLOOKUP(U169,'ITWR Dump'!$A$2:$Y$5000,16,0)))</f>
        <v>0</v>
      </c>
      <c r="AN169" s="11">
        <f>IF(ISERROR(VLOOKUP(U169,'ITWR Dump'!$A$2:$Y$5000,18,0)),0,(VLOOKUP(U169,'ITWR Dump'!$A$2:$Y$5000,18,0)))</f>
        <v>0</v>
      </c>
      <c r="AO169" s="11">
        <f>IF(ISERROR(VLOOKUP(U169,'ITWR Dump'!$A$2:$Y$5000,25,0)),0,(VLOOKUP('ILC Report'!U169,'ITWR Dump'!$A$2:$Y$5000,25,0)))</f>
        <v>0</v>
      </c>
      <c r="AP169" s="11">
        <f t="shared" si="87"/>
        <v>0</v>
      </c>
      <c r="AQ169" s="26">
        <f t="shared" si="88"/>
        <v>0</v>
      </c>
      <c r="AR169" s="26">
        <f t="shared" si="89"/>
        <v>0</v>
      </c>
      <c r="AS169" s="26">
        <f t="shared" si="90"/>
        <v>0</v>
      </c>
      <c r="AT169" s="26">
        <f t="shared" si="91"/>
        <v>0</v>
      </c>
      <c r="AU169" s="26">
        <f t="shared" si="92"/>
        <v>0</v>
      </c>
      <c r="AV169" s="26">
        <f t="shared" si="93"/>
        <v>0</v>
      </c>
      <c r="AW169" s="11" t="s">
        <v>653</v>
      </c>
      <c r="AX169" s="11" t="str">
        <f>VLOOKUP(L169,Group!$A$2:$B$1000,2,0)</f>
        <v>Maintenance</v>
      </c>
      <c r="AY169" s="11">
        <f>IF(ISERROR(VLOOKUP(U169,'ITWR Dump'!$A$2:$Y$5000,15,0)),0,(VLOOKUP('ILC Report'!U169,'ITWR Dump'!$A$2:$Y$5000,15,0)))</f>
        <v>0</v>
      </c>
      <c r="AZ169" s="11" t="str">
        <f t="shared" si="94"/>
        <v>No</v>
      </c>
      <c r="BA169" s="11" t="str">
        <f t="shared" si="95"/>
        <v>WAN</v>
      </c>
      <c r="BB169" s="11" t="str">
        <f t="shared" si="96"/>
        <v>GM</v>
      </c>
      <c r="BC169" s="11" t="str">
        <f t="shared" si="97"/>
        <v>No</v>
      </c>
    </row>
    <row r="170" spans="1:55" x14ac:dyDescent="0.3">
      <c r="A170" s="11" t="s">
        <v>1810</v>
      </c>
      <c r="B170" s="11" t="s">
        <v>1811</v>
      </c>
      <c r="C170" s="11" t="s">
        <v>713</v>
      </c>
      <c r="D170" s="11" t="s">
        <v>1983</v>
      </c>
      <c r="E170" s="38" t="s">
        <v>2904</v>
      </c>
      <c r="F170" s="11">
        <v>6</v>
      </c>
      <c r="G170" s="40" t="s">
        <v>218</v>
      </c>
      <c r="H170" s="11" t="str">
        <f t="shared" si="79"/>
        <v>Regular</v>
      </c>
      <c r="I170" s="11" t="str">
        <f t="shared" si="71"/>
        <v>US</v>
      </c>
      <c r="J170" s="11" t="str">
        <f>IF(ISERROR(VLOOKUP(C170,'WI Vs ASM'!$B$2:$E$1000,4,0)),0,(VLOOKUP(C170,'WI Vs ASM'!$B$2:$E$1000,4,0)))</f>
        <v>Onshore</v>
      </c>
      <c r="K170" s="11" t="str">
        <f>IF(ISERROR(VLOOKUP(C170,'WI Vs ASM'!$B$2:$F$1000,5,0)),0,(VLOOKUP(C170,'WI Vs ASM'!$B$2:$F$1000,5,0)))</f>
        <v>09-NonBillable</v>
      </c>
      <c r="L170" s="11" t="str">
        <f>IF(ISERROR(VLOOKUP(C170,'WI Vs ASM'!$B$2:$D$1000,3,0)),0,(VLOOKUP(C170,'WI Vs ASM'!$B$2:$D$1000,3,0)))</f>
        <v>92-Mgmt Onshore (OH)</v>
      </c>
      <c r="M170" s="11" t="str">
        <f>IF(ISERROR(VLOOKUP(C170,'WI Vs ASM'!$B$2:$I$1000,8,0)),0,(VLOOKUP(C170,'WI Vs ASM'!$B$2:$I$1000,8,0)))</f>
        <v>Vinodh</v>
      </c>
      <c r="N170" s="11" t="str">
        <f>IF(ISERROR(VLOOKUP(C170,'WI Vs ASM'!$B$2:$G$1000,6,0)),0,(VLOOKUP(C170,'WI Vs ASM'!$B$2:$G$1000,6,0)))</f>
        <v>FFIC Account Team</v>
      </c>
      <c r="O170" s="11" t="str">
        <f>IF(ISERROR(VLOOKUP(C170,'WI Vs ASM'!$B$2:$H$1000,7,0)),0,(VLOOKUP(C170,'WI Vs ASM'!$B$2:$H$1000,7,0)))</f>
        <v>FFIC Account Team</v>
      </c>
      <c r="P170" s="11" t="str">
        <f t="shared" si="72"/>
        <v>May-17</v>
      </c>
      <c r="Q170" s="11" t="str">
        <f t="shared" si="73"/>
        <v>Q2</v>
      </c>
      <c r="R170" s="11" t="str">
        <f>IF(ISERROR(VLOOKUP(C170,'WI Vs ASM'!$B$2:$J$1000,9,0)),0,(VLOOKUP(C170,'WI Vs ASM'!$B$2:$J$1000,9,0)))</f>
        <v>Manash M Dutta</v>
      </c>
      <c r="S170" s="11">
        <f>IF(ISERROR(VLOOKUP(C170,'WI Vs ASM'!$B$2:$K$1000,10,0)),0,(VLOOKUP(C170,'WI Vs ASM'!$B$2:$K$1000,10,0)))</f>
        <v>0</v>
      </c>
      <c r="T170" s="11">
        <f>IF(ISERROR(VLOOKUP(C170,'WI Vs ASM'!$B$2:$L$1000,11,0)),0,(VLOOKUP(C170,'WI Vs ASM'!$B$2:$L$1000,11,0)))</f>
        <v>0</v>
      </c>
      <c r="U170" s="11" t="e">
        <f t="shared" si="80"/>
        <v>#VALUE!</v>
      </c>
      <c r="V170" s="11" t="str">
        <f t="shared" si="74"/>
        <v>No</v>
      </c>
      <c r="W170" s="11" t="str">
        <f t="shared" si="75"/>
        <v>No</v>
      </c>
      <c r="X170" s="11" t="str">
        <f t="shared" si="76"/>
        <v>No</v>
      </c>
      <c r="Y170" s="11" t="str">
        <f t="shared" si="77"/>
        <v>No</v>
      </c>
      <c r="Z170" s="11" t="str">
        <f t="shared" si="78"/>
        <v>No</v>
      </c>
      <c r="AA170" s="11" t="str">
        <f t="shared" si="81"/>
        <v>No</v>
      </c>
      <c r="AB170" s="11">
        <f>IF(ISERROR(VLOOKUP(U170,'ITWR Dump'!$A$2:$Y$5000,24,0)),0,(VLOOKUP('ILC Report'!U170,'ITWR Dump'!$A$2:$Y$5000,24,0)))</f>
        <v>0</v>
      </c>
      <c r="AC170" s="11" t="str">
        <f t="shared" si="82"/>
        <v>No</v>
      </c>
      <c r="AD170" s="11" t="str">
        <f t="shared" si="83"/>
        <v/>
      </c>
      <c r="AE170" s="11">
        <f>IF(ISERROR(VLOOKUP(U170,'ITWR Dump'!$A$2:$Y$5000,13,0)),0,(VLOOKUP(U170,'ITWR Dump'!$A$2:$Y$5000,13,0)))</f>
        <v>0</v>
      </c>
      <c r="AF170" s="11">
        <f>IF(ISERROR(VLOOKUP(U170,'ITWR Dump'!$A$2:$Y$5000,11,0)),0,(VLOOKUP(U170,'ITWR Dump'!$A$2:$Y$5000,11,0)))</f>
        <v>0</v>
      </c>
      <c r="AG170" s="11">
        <f>IF(ISERROR(VLOOKUP(U170,'ITWR Dump'!$A$2:$Y$5000,2,0)),0,(VLOOKUP(U170,'ITWR Dump'!$A$2:$Y$5000,2,0)))</f>
        <v>0</v>
      </c>
      <c r="AH170" s="11">
        <f>IF(ISERROR(VLOOKUP(U170,'ITWR Dump'!$A$2:$Y$5000,14,0)),0,(VLOOKUP(U170,'ITWR Dump'!$A$2:$Y$5000,14,0)))</f>
        <v>0</v>
      </c>
      <c r="AI170" s="11" t="str">
        <f t="shared" si="84"/>
        <v>92-Mgmt Onshore (OH) Subcon</v>
      </c>
      <c r="AJ170" s="11" t="str">
        <f t="shared" si="85"/>
        <v>Onshore Subcon</v>
      </c>
      <c r="AK170" s="11">
        <f>IF(ISERROR(VLOOKUP(A170,'Team Data'!$C$2:$U$213,17,0)),0,(VLOOKUP(A170,'Team Data'!$C$2:$U$213,17,0)))</f>
        <v>0</v>
      </c>
      <c r="AL170" s="11" t="str">
        <f t="shared" si="86"/>
        <v>2017-04-24</v>
      </c>
      <c r="AM170" s="11">
        <f>IF(ISERROR(VLOOKUP(U170,'ITWR Dump'!$A$2:$Y$5000,16,0)),0,(VLOOKUP(U170,'ITWR Dump'!$A$2:$Y$5000,16,0)))</f>
        <v>0</v>
      </c>
      <c r="AN170" s="11">
        <f>IF(ISERROR(VLOOKUP(U170,'ITWR Dump'!$A$2:$Y$5000,18,0)),0,(VLOOKUP(U170,'ITWR Dump'!$A$2:$Y$5000,18,0)))</f>
        <v>0</v>
      </c>
      <c r="AO170" s="11">
        <f>IF(ISERROR(VLOOKUP(U170,'ITWR Dump'!$A$2:$Y$5000,25,0)),0,(VLOOKUP('ILC Report'!U170,'ITWR Dump'!$A$2:$Y$5000,25,0)))</f>
        <v>0</v>
      </c>
      <c r="AP170" s="11">
        <f t="shared" si="87"/>
        <v>0</v>
      </c>
      <c r="AQ170" s="26">
        <f t="shared" si="88"/>
        <v>0</v>
      </c>
      <c r="AR170" s="26">
        <f t="shared" si="89"/>
        <v>0</v>
      </c>
      <c r="AS170" s="26">
        <f t="shared" si="90"/>
        <v>0</v>
      </c>
      <c r="AT170" s="26">
        <f t="shared" si="91"/>
        <v>0</v>
      </c>
      <c r="AU170" s="26">
        <f t="shared" si="92"/>
        <v>0</v>
      </c>
      <c r="AV170" s="26">
        <f t="shared" si="93"/>
        <v>0</v>
      </c>
      <c r="AW170" s="11" t="s">
        <v>653</v>
      </c>
      <c r="AX170" s="11" t="str">
        <f>VLOOKUP(L170,Group!$A$2:$B$1000,2,0)</f>
        <v>Maintenance</v>
      </c>
      <c r="AY170" s="11">
        <f>IF(ISERROR(VLOOKUP(U170,'ITWR Dump'!$A$2:$Y$5000,15,0)),0,(VLOOKUP('ILC Report'!U170,'ITWR Dump'!$A$2:$Y$5000,15,0)))</f>
        <v>0</v>
      </c>
      <c r="AZ170" s="11" t="str">
        <f t="shared" si="94"/>
        <v>No</v>
      </c>
      <c r="BA170" s="11" t="str">
        <f t="shared" si="95"/>
        <v>WAN</v>
      </c>
      <c r="BB170" s="11" t="str">
        <f t="shared" si="96"/>
        <v>GM</v>
      </c>
      <c r="BC170" s="11" t="str">
        <f t="shared" si="97"/>
        <v>No</v>
      </c>
    </row>
    <row r="171" spans="1:55" x14ac:dyDescent="0.3">
      <c r="A171" s="11" t="s">
        <v>1812</v>
      </c>
      <c r="B171" s="11" t="s">
        <v>1813</v>
      </c>
      <c r="C171" s="11" t="s">
        <v>1917</v>
      </c>
      <c r="D171" s="11" t="s">
        <v>1984</v>
      </c>
      <c r="E171" s="38" t="s">
        <v>652</v>
      </c>
      <c r="F171" s="11">
        <v>35</v>
      </c>
      <c r="G171" s="40" t="s">
        <v>218</v>
      </c>
      <c r="H171" s="11" t="str">
        <f t="shared" si="79"/>
        <v>Regular</v>
      </c>
      <c r="I171" s="11">
        <f t="shared" si="71"/>
        <v>0</v>
      </c>
      <c r="J171" s="11">
        <f>IF(ISERROR(VLOOKUP(C171,'WI Vs ASM'!$B$2:$E$1000,4,0)),0,(VLOOKUP(C171,'WI Vs ASM'!$B$2:$E$1000,4,0)))</f>
        <v>0</v>
      </c>
      <c r="K171" s="11">
        <f>IF(ISERROR(VLOOKUP(C171,'WI Vs ASM'!$B$2:$F$1000,5,0)),0,(VLOOKUP(C171,'WI Vs ASM'!$B$2:$F$1000,5,0)))</f>
        <v>0</v>
      </c>
      <c r="L171" s="11">
        <f>IF(ISERROR(VLOOKUP(C171,'WI Vs ASM'!$B$2:$D$1000,3,0)),0,(VLOOKUP(C171,'WI Vs ASM'!$B$2:$D$1000,3,0)))</f>
        <v>0</v>
      </c>
      <c r="M171" s="11">
        <f>IF(ISERROR(VLOOKUP(C171,'WI Vs ASM'!$B$2:$I$1000,8,0)),0,(VLOOKUP(C171,'WI Vs ASM'!$B$2:$I$1000,8,0)))</f>
        <v>0</v>
      </c>
      <c r="N171" s="11">
        <f>IF(ISERROR(VLOOKUP(C171,'WI Vs ASM'!$B$2:$G$1000,6,0)),0,(VLOOKUP(C171,'WI Vs ASM'!$B$2:$G$1000,6,0)))</f>
        <v>0</v>
      </c>
      <c r="O171" s="11">
        <f>IF(ISERROR(VLOOKUP(C171,'WI Vs ASM'!$B$2:$H$1000,7,0)),0,(VLOOKUP(C171,'WI Vs ASM'!$B$2:$H$1000,7,0)))</f>
        <v>0</v>
      </c>
      <c r="P171" s="11" t="str">
        <f t="shared" si="72"/>
        <v>Apr-17</v>
      </c>
      <c r="Q171" s="11" t="str">
        <f t="shared" si="73"/>
        <v>Q2</v>
      </c>
      <c r="R171" s="11">
        <f>IF(ISERROR(VLOOKUP(C171,'WI Vs ASM'!$B$2:$J$1000,9,0)),0,(VLOOKUP(C171,'WI Vs ASM'!$B$2:$J$1000,9,0)))</f>
        <v>0</v>
      </c>
      <c r="S171" s="11">
        <f>IF(ISERROR(VLOOKUP(C171,'WI Vs ASM'!$B$2:$K$1000,10,0)),0,(VLOOKUP(C171,'WI Vs ASM'!$B$2:$K$1000,10,0)))</f>
        <v>0</v>
      </c>
      <c r="T171" s="11">
        <f>IF(ISERROR(VLOOKUP(C171,'WI Vs ASM'!$B$2:$L$1000,11,0)),0,(VLOOKUP(C171,'WI Vs ASM'!$B$2:$L$1000,11,0)))</f>
        <v>0</v>
      </c>
      <c r="U171" s="11" t="e">
        <f t="shared" si="80"/>
        <v>#VALUE!</v>
      </c>
      <c r="V171" s="11" t="str">
        <f t="shared" si="74"/>
        <v>No</v>
      </c>
      <c r="W171" s="11" t="str">
        <f t="shared" si="75"/>
        <v>Yes</v>
      </c>
      <c r="X171" s="11" t="str">
        <f t="shared" si="76"/>
        <v>No</v>
      </c>
      <c r="Y171" s="11" t="str">
        <f t="shared" si="77"/>
        <v>No</v>
      </c>
      <c r="Z171" s="11" t="str">
        <f t="shared" si="78"/>
        <v>No</v>
      </c>
      <c r="AA171" s="11" t="str">
        <f t="shared" si="81"/>
        <v>No</v>
      </c>
      <c r="AB171" s="11">
        <f>IF(ISERROR(VLOOKUP(U171,'ITWR Dump'!$A$2:$Y$5000,24,0)),0,(VLOOKUP('ILC Report'!U171,'ITWR Dump'!$A$2:$Y$5000,24,0)))</f>
        <v>0</v>
      </c>
      <c r="AC171" s="11" t="str">
        <f t="shared" si="82"/>
        <v>No</v>
      </c>
      <c r="AD171" s="11" t="str">
        <f t="shared" si="83"/>
        <v/>
      </c>
      <c r="AE171" s="11">
        <f>IF(ISERROR(VLOOKUP(U171,'ITWR Dump'!$A$2:$Y$5000,13,0)),0,(VLOOKUP(U171,'ITWR Dump'!$A$2:$Y$5000,13,0)))</f>
        <v>0</v>
      </c>
      <c r="AF171" s="11">
        <f>IF(ISERROR(VLOOKUP(U171,'ITWR Dump'!$A$2:$Y$5000,11,0)),0,(VLOOKUP(U171,'ITWR Dump'!$A$2:$Y$5000,11,0)))</f>
        <v>0</v>
      </c>
      <c r="AG171" s="11">
        <f>IF(ISERROR(VLOOKUP(U171,'ITWR Dump'!$A$2:$Y$5000,2,0)),0,(VLOOKUP(U171,'ITWR Dump'!$A$2:$Y$5000,2,0)))</f>
        <v>0</v>
      </c>
      <c r="AH171" s="11">
        <f>IF(ISERROR(VLOOKUP(U171,'ITWR Dump'!$A$2:$Y$5000,14,0)),0,(VLOOKUP(U171,'ITWR Dump'!$A$2:$Y$5000,14,0)))</f>
        <v>0</v>
      </c>
      <c r="AI171" s="11">
        <f t="shared" si="84"/>
        <v>0</v>
      </c>
      <c r="AJ171" s="11" t="str">
        <f t="shared" si="85"/>
        <v>Onshore Subcon</v>
      </c>
      <c r="AK171" s="11">
        <f>IF(ISERROR(VLOOKUP(A171,'Team Data'!$C$2:$U$213,17,0)),0,(VLOOKUP(A171,'Team Data'!$C$2:$U$213,17,0)))</f>
        <v>0</v>
      </c>
      <c r="AL171" s="11" t="str">
        <f t="shared" si="86"/>
        <v>2017-04-24</v>
      </c>
      <c r="AM171" s="11">
        <f>IF(ISERROR(VLOOKUP(U171,'ITWR Dump'!$A$2:$Y$5000,16,0)),0,(VLOOKUP(U171,'ITWR Dump'!$A$2:$Y$5000,16,0)))</f>
        <v>0</v>
      </c>
      <c r="AN171" s="11">
        <f>IF(ISERROR(VLOOKUP(U171,'ITWR Dump'!$A$2:$Y$5000,18,0)),0,(VLOOKUP(U171,'ITWR Dump'!$A$2:$Y$5000,18,0)))</f>
        <v>0</v>
      </c>
      <c r="AO171" s="11">
        <f>IF(ISERROR(VLOOKUP(U171,'ITWR Dump'!$A$2:$Y$5000,25,0)),0,(VLOOKUP('ILC Report'!U171,'ITWR Dump'!$A$2:$Y$5000,25,0)))</f>
        <v>0</v>
      </c>
      <c r="AP171" s="11">
        <f t="shared" si="87"/>
        <v>0</v>
      </c>
      <c r="AQ171" s="26">
        <f t="shared" si="88"/>
        <v>0</v>
      </c>
      <c r="AR171" s="26">
        <f t="shared" si="89"/>
        <v>0</v>
      </c>
      <c r="AS171" s="26">
        <f t="shared" si="90"/>
        <v>0</v>
      </c>
      <c r="AT171" s="26">
        <f t="shared" si="91"/>
        <v>0</v>
      </c>
      <c r="AU171" s="26">
        <f t="shared" si="92"/>
        <v>0</v>
      </c>
      <c r="AV171" s="26">
        <f t="shared" si="93"/>
        <v>0</v>
      </c>
      <c r="AW171" s="11" t="s">
        <v>653</v>
      </c>
      <c r="AX171" s="11" t="e">
        <f>VLOOKUP(L171,Group!$A$2:$B$1000,2,0)</f>
        <v>#N/A</v>
      </c>
      <c r="AY171" s="11">
        <f>IF(ISERROR(VLOOKUP(U171,'ITWR Dump'!$A$2:$Y$5000,15,0)),0,(VLOOKUP('ILC Report'!U171,'ITWR Dump'!$A$2:$Y$5000,15,0)))</f>
        <v>0</v>
      </c>
      <c r="AZ171" s="11" t="str">
        <f t="shared" si="94"/>
        <v>No</v>
      </c>
      <c r="BA171" s="11" t="str">
        <f t="shared" si="95"/>
        <v>W4W</v>
      </c>
      <c r="BB171" s="11" t="str">
        <f t="shared" si="96"/>
        <v>01</v>
      </c>
      <c r="BC171" s="11" t="str">
        <f t="shared" si="97"/>
        <v>No</v>
      </c>
    </row>
    <row r="172" spans="1:55" x14ac:dyDescent="0.3">
      <c r="A172" s="11" t="s">
        <v>1812</v>
      </c>
      <c r="B172" s="11" t="s">
        <v>1813</v>
      </c>
      <c r="C172" s="11" t="s">
        <v>1917</v>
      </c>
      <c r="D172" s="11" t="s">
        <v>1984</v>
      </c>
      <c r="E172" s="38" t="s">
        <v>2901</v>
      </c>
      <c r="F172" s="11">
        <v>35</v>
      </c>
      <c r="G172" s="40" t="s">
        <v>218</v>
      </c>
      <c r="H172" s="11" t="str">
        <f t="shared" si="79"/>
        <v>Regular</v>
      </c>
      <c r="I172" s="11">
        <f t="shared" si="71"/>
        <v>0</v>
      </c>
      <c r="J172" s="11">
        <f>IF(ISERROR(VLOOKUP(C172,'WI Vs ASM'!$B$2:$E$1000,4,0)),0,(VLOOKUP(C172,'WI Vs ASM'!$B$2:$E$1000,4,0)))</f>
        <v>0</v>
      </c>
      <c r="K172" s="11">
        <f>IF(ISERROR(VLOOKUP(C172,'WI Vs ASM'!$B$2:$F$1000,5,0)),0,(VLOOKUP(C172,'WI Vs ASM'!$B$2:$F$1000,5,0)))</f>
        <v>0</v>
      </c>
      <c r="L172" s="11">
        <f>IF(ISERROR(VLOOKUP(C172,'WI Vs ASM'!$B$2:$D$1000,3,0)),0,(VLOOKUP(C172,'WI Vs ASM'!$B$2:$D$1000,3,0)))</f>
        <v>0</v>
      </c>
      <c r="M172" s="11">
        <f>IF(ISERROR(VLOOKUP(C172,'WI Vs ASM'!$B$2:$I$1000,8,0)),0,(VLOOKUP(C172,'WI Vs ASM'!$B$2:$I$1000,8,0)))</f>
        <v>0</v>
      </c>
      <c r="N172" s="11">
        <f>IF(ISERROR(VLOOKUP(C172,'WI Vs ASM'!$B$2:$G$1000,6,0)),0,(VLOOKUP(C172,'WI Vs ASM'!$B$2:$G$1000,6,0)))</f>
        <v>0</v>
      </c>
      <c r="O172" s="11">
        <f>IF(ISERROR(VLOOKUP(C172,'WI Vs ASM'!$B$2:$H$1000,7,0)),0,(VLOOKUP(C172,'WI Vs ASM'!$B$2:$H$1000,7,0)))</f>
        <v>0</v>
      </c>
      <c r="P172" s="11" t="str">
        <f t="shared" si="72"/>
        <v>May-17</v>
      </c>
      <c r="Q172" s="11" t="str">
        <f t="shared" si="73"/>
        <v>Q2</v>
      </c>
      <c r="R172" s="11">
        <f>IF(ISERROR(VLOOKUP(C172,'WI Vs ASM'!$B$2:$J$1000,9,0)),0,(VLOOKUP(C172,'WI Vs ASM'!$B$2:$J$1000,9,0)))</f>
        <v>0</v>
      </c>
      <c r="S172" s="11">
        <f>IF(ISERROR(VLOOKUP(C172,'WI Vs ASM'!$B$2:$K$1000,10,0)),0,(VLOOKUP(C172,'WI Vs ASM'!$B$2:$K$1000,10,0)))</f>
        <v>0</v>
      </c>
      <c r="T172" s="11">
        <f>IF(ISERROR(VLOOKUP(C172,'WI Vs ASM'!$B$2:$L$1000,11,0)),0,(VLOOKUP(C172,'WI Vs ASM'!$B$2:$L$1000,11,0)))</f>
        <v>0</v>
      </c>
      <c r="U172" s="11" t="e">
        <f t="shared" si="80"/>
        <v>#VALUE!</v>
      </c>
      <c r="V172" s="11" t="str">
        <f t="shared" si="74"/>
        <v>No</v>
      </c>
      <c r="W172" s="11" t="str">
        <f t="shared" si="75"/>
        <v>Yes</v>
      </c>
      <c r="X172" s="11" t="str">
        <f t="shared" si="76"/>
        <v>No</v>
      </c>
      <c r="Y172" s="11" t="str">
        <f t="shared" si="77"/>
        <v>No</v>
      </c>
      <c r="Z172" s="11" t="str">
        <f t="shared" si="78"/>
        <v>No</v>
      </c>
      <c r="AA172" s="11" t="str">
        <f t="shared" si="81"/>
        <v>No</v>
      </c>
      <c r="AB172" s="11">
        <f>IF(ISERROR(VLOOKUP(U172,'ITWR Dump'!$A$2:$Y$5000,24,0)),0,(VLOOKUP('ILC Report'!U172,'ITWR Dump'!$A$2:$Y$5000,24,0)))</f>
        <v>0</v>
      </c>
      <c r="AC172" s="11" t="str">
        <f t="shared" si="82"/>
        <v>No</v>
      </c>
      <c r="AD172" s="11" t="str">
        <f t="shared" si="83"/>
        <v/>
      </c>
      <c r="AE172" s="11">
        <f>IF(ISERROR(VLOOKUP(U172,'ITWR Dump'!$A$2:$Y$5000,13,0)),0,(VLOOKUP(U172,'ITWR Dump'!$A$2:$Y$5000,13,0)))</f>
        <v>0</v>
      </c>
      <c r="AF172" s="11">
        <f>IF(ISERROR(VLOOKUP(U172,'ITWR Dump'!$A$2:$Y$5000,11,0)),0,(VLOOKUP(U172,'ITWR Dump'!$A$2:$Y$5000,11,0)))</f>
        <v>0</v>
      </c>
      <c r="AG172" s="11">
        <f>IF(ISERROR(VLOOKUP(U172,'ITWR Dump'!$A$2:$Y$5000,2,0)),0,(VLOOKUP(U172,'ITWR Dump'!$A$2:$Y$5000,2,0)))</f>
        <v>0</v>
      </c>
      <c r="AH172" s="11">
        <f>IF(ISERROR(VLOOKUP(U172,'ITWR Dump'!$A$2:$Y$5000,14,0)),0,(VLOOKUP(U172,'ITWR Dump'!$A$2:$Y$5000,14,0)))</f>
        <v>0</v>
      </c>
      <c r="AI172" s="11">
        <f t="shared" si="84"/>
        <v>0</v>
      </c>
      <c r="AJ172" s="11" t="str">
        <f t="shared" si="85"/>
        <v>Onshore Subcon</v>
      </c>
      <c r="AK172" s="11">
        <f>IF(ISERROR(VLOOKUP(A172,'Team Data'!$C$2:$U$213,17,0)),0,(VLOOKUP(A172,'Team Data'!$C$2:$U$213,17,0)))</f>
        <v>0</v>
      </c>
      <c r="AL172" s="11" t="str">
        <f t="shared" si="86"/>
        <v>2017-04-24</v>
      </c>
      <c r="AM172" s="11">
        <f>IF(ISERROR(VLOOKUP(U172,'ITWR Dump'!$A$2:$Y$5000,16,0)),0,(VLOOKUP(U172,'ITWR Dump'!$A$2:$Y$5000,16,0)))</f>
        <v>0</v>
      </c>
      <c r="AN172" s="11">
        <f>IF(ISERROR(VLOOKUP(U172,'ITWR Dump'!$A$2:$Y$5000,18,0)),0,(VLOOKUP(U172,'ITWR Dump'!$A$2:$Y$5000,18,0)))</f>
        <v>0</v>
      </c>
      <c r="AO172" s="11">
        <f>IF(ISERROR(VLOOKUP(U172,'ITWR Dump'!$A$2:$Y$5000,25,0)),0,(VLOOKUP('ILC Report'!U172,'ITWR Dump'!$A$2:$Y$5000,25,0)))</f>
        <v>0</v>
      </c>
      <c r="AP172" s="11">
        <f t="shared" si="87"/>
        <v>0</v>
      </c>
      <c r="AQ172" s="26">
        <f t="shared" si="88"/>
        <v>0</v>
      </c>
      <c r="AR172" s="26">
        <f t="shared" si="89"/>
        <v>0</v>
      </c>
      <c r="AS172" s="26">
        <f t="shared" si="90"/>
        <v>0</v>
      </c>
      <c r="AT172" s="26">
        <f t="shared" si="91"/>
        <v>0</v>
      </c>
      <c r="AU172" s="26">
        <f t="shared" si="92"/>
        <v>0</v>
      </c>
      <c r="AV172" s="26">
        <f t="shared" si="93"/>
        <v>0</v>
      </c>
      <c r="AW172" s="11" t="s">
        <v>653</v>
      </c>
      <c r="AX172" s="11" t="e">
        <f>VLOOKUP(L172,Group!$A$2:$B$1000,2,0)</f>
        <v>#N/A</v>
      </c>
      <c r="AY172" s="11">
        <f>IF(ISERROR(VLOOKUP(U172,'ITWR Dump'!$A$2:$Y$5000,15,0)),0,(VLOOKUP('ILC Report'!U172,'ITWR Dump'!$A$2:$Y$5000,15,0)))</f>
        <v>0</v>
      </c>
      <c r="AZ172" s="11" t="str">
        <f t="shared" si="94"/>
        <v>No</v>
      </c>
      <c r="BA172" s="11" t="str">
        <f t="shared" si="95"/>
        <v>W4W</v>
      </c>
      <c r="BB172" s="11" t="str">
        <f t="shared" si="96"/>
        <v>01</v>
      </c>
      <c r="BC172" s="11" t="str">
        <f t="shared" si="97"/>
        <v>No</v>
      </c>
    </row>
    <row r="173" spans="1:55" x14ac:dyDescent="0.3">
      <c r="A173" s="11" t="s">
        <v>1812</v>
      </c>
      <c r="B173" s="11" t="s">
        <v>1813</v>
      </c>
      <c r="C173" s="11" t="s">
        <v>1917</v>
      </c>
      <c r="D173" s="11" t="s">
        <v>1984</v>
      </c>
      <c r="E173" s="38" t="s">
        <v>2902</v>
      </c>
      <c r="F173" s="11">
        <v>35</v>
      </c>
      <c r="G173" s="40" t="s">
        <v>218</v>
      </c>
      <c r="H173" s="11" t="str">
        <f t="shared" si="79"/>
        <v>Regular</v>
      </c>
      <c r="I173" s="11">
        <f t="shared" si="71"/>
        <v>0</v>
      </c>
      <c r="J173" s="11">
        <f>IF(ISERROR(VLOOKUP(C173,'WI Vs ASM'!$B$2:$E$1000,4,0)),0,(VLOOKUP(C173,'WI Vs ASM'!$B$2:$E$1000,4,0)))</f>
        <v>0</v>
      </c>
      <c r="K173" s="11">
        <f>IF(ISERROR(VLOOKUP(C173,'WI Vs ASM'!$B$2:$F$1000,5,0)),0,(VLOOKUP(C173,'WI Vs ASM'!$B$2:$F$1000,5,0)))</f>
        <v>0</v>
      </c>
      <c r="L173" s="11">
        <f>IF(ISERROR(VLOOKUP(C173,'WI Vs ASM'!$B$2:$D$1000,3,0)),0,(VLOOKUP(C173,'WI Vs ASM'!$B$2:$D$1000,3,0)))</f>
        <v>0</v>
      </c>
      <c r="M173" s="11">
        <f>IF(ISERROR(VLOOKUP(C173,'WI Vs ASM'!$B$2:$I$1000,8,0)),0,(VLOOKUP(C173,'WI Vs ASM'!$B$2:$I$1000,8,0)))</f>
        <v>0</v>
      </c>
      <c r="N173" s="11">
        <f>IF(ISERROR(VLOOKUP(C173,'WI Vs ASM'!$B$2:$G$1000,6,0)),0,(VLOOKUP(C173,'WI Vs ASM'!$B$2:$G$1000,6,0)))</f>
        <v>0</v>
      </c>
      <c r="O173" s="11">
        <f>IF(ISERROR(VLOOKUP(C173,'WI Vs ASM'!$B$2:$H$1000,7,0)),0,(VLOOKUP(C173,'WI Vs ASM'!$B$2:$H$1000,7,0)))</f>
        <v>0</v>
      </c>
      <c r="P173" s="11" t="str">
        <f t="shared" si="72"/>
        <v>May-17</v>
      </c>
      <c r="Q173" s="11" t="str">
        <f t="shared" si="73"/>
        <v>Q2</v>
      </c>
      <c r="R173" s="11">
        <f>IF(ISERROR(VLOOKUP(C173,'WI Vs ASM'!$B$2:$J$1000,9,0)),0,(VLOOKUP(C173,'WI Vs ASM'!$B$2:$J$1000,9,0)))</f>
        <v>0</v>
      </c>
      <c r="S173" s="11">
        <f>IF(ISERROR(VLOOKUP(C173,'WI Vs ASM'!$B$2:$K$1000,10,0)),0,(VLOOKUP(C173,'WI Vs ASM'!$B$2:$K$1000,10,0)))</f>
        <v>0</v>
      </c>
      <c r="T173" s="11">
        <f>IF(ISERROR(VLOOKUP(C173,'WI Vs ASM'!$B$2:$L$1000,11,0)),0,(VLOOKUP(C173,'WI Vs ASM'!$B$2:$L$1000,11,0)))</f>
        <v>0</v>
      </c>
      <c r="U173" s="11" t="e">
        <f t="shared" si="80"/>
        <v>#VALUE!</v>
      </c>
      <c r="V173" s="11" t="str">
        <f t="shared" si="74"/>
        <v>No</v>
      </c>
      <c r="W173" s="11" t="str">
        <f t="shared" si="75"/>
        <v>Yes</v>
      </c>
      <c r="X173" s="11" t="str">
        <f t="shared" si="76"/>
        <v>No</v>
      </c>
      <c r="Y173" s="11" t="str">
        <f t="shared" si="77"/>
        <v>No</v>
      </c>
      <c r="Z173" s="11" t="str">
        <f t="shared" si="78"/>
        <v>No</v>
      </c>
      <c r="AA173" s="11" t="str">
        <f t="shared" si="81"/>
        <v>No</v>
      </c>
      <c r="AB173" s="11">
        <f>IF(ISERROR(VLOOKUP(U173,'ITWR Dump'!$A$2:$Y$5000,24,0)),0,(VLOOKUP('ILC Report'!U173,'ITWR Dump'!$A$2:$Y$5000,24,0)))</f>
        <v>0</v>
      </c>
      <c r="AC173" s="11" t="str">
        <f t="shared" si="82"/>
        <v>No</v>
      </c>
      <c r="AD173" s="11" t="str">
        <f t="shared" si="83"/>
        <v/>
      </c>
      <c r="AE173" s="11">
        <f>IF(ISERROR(VLOOKUP(U173,'ITWR Dump'!$A$2:$Y$5000,13,0)),0,(VLOOKUP(U173,'ITWR Dump'!$A$2:$Y$5000,13,0)))</f>
        <v>0</v>
      </c>
      <c r="AF173" s="11">
        <f>IF(ISERROR(VLOOKUP(U173,'ITWR Dump'!$A$2:$Y$5000,11,0)),0,(VLOOKUP(U173,'ITWR Dump'!$A$2:$Y$5000,11,0)))</f>
        <v>0</v>
      </c>
      <c r="AG173" s="11">
        <f>IF(ISERROR(VLOOKUP(U173,'ITWR Dump'!$A$2:$Y$5000,2,0)),0,(VLOOKUP(U173,'ITWR Dump'!$A$2:$Y$5000,2,0)))</f>
        <v>0</v>
      </c>
      <c r="AH173" s="11">
        <f>IF(ISERROR(VLOOKUP(U173,'ITWR Dump'!$A$2:$Y$5000,14,0)),0,(VLOOKUP(U173,'ITWR Dump'!$A$2:$Y$5000,14,0)))</f>
        <v>0</v>
      </c>
      <c r="AI173" s="11">
        <f t="shared" si="84"/>
        <v>0</v>
      </c>
      <c r="AJ173" s="11" t="str">
        <f t="shared" si="85"/>
        <v>Onshore Subcon</v>
      </c>
      <c r="AK173" s="11">
        <f>IF(ISERROR(VLOOKUP(A173,'Team Data'!$C$2:$U$213,17,0)),0,(VLOOKUP(A173,'Team Data'!$C$2:$U$213,17,0)))</f>
        <v>0</v>
      </c>
      <c r="AL173" s="11" t="str">
        <f t="shared" si="86"/>
        <v>2017-04-24</v>
      </c>
      <c r="AM173" s="11">
        <f>IF(ISERROR(VLOOKUP(U173,'ITWR Dump'!$A$2:$Y$5000,16,0)),0,(VLOOKUP(U173,'ITWR Dump'!$A$2:$Y$5000,16,0)))</f>
        <v>0</v>
      </c>
      <c r="AN173" s="11">
        <f>IF(ISERROR(VLOOKUP(U173,'ITWR Dump'!$A$2:$Y$5000,18,0)),0,(VLOOKUP(U173,'ITWR Dump'!$A$2:$Y$5000,18,0)))</f>
        <v>0</v>
      </c>
      <c r="AO173" s="11">
        <f>IF(ISERROR(VLOOKUP(U173,'ITWR Dump'!$A$2:$Y$5000,25,0)),0,(VLOOKUP('ILC Report'!U173,'ITWR Dump'!$A$2:$Y$5000,25,0)))</f>
        <v>0</v>
      </c>
      <c r="AP173" s="11">
        <f t="shared" si="87"/>
        <v>0</v>
      </c>
      <c r="AQ173" s="26">
        <f t="shared" si="88"/>
        <v>0</v>
      </c>
      <c r="AR173" s="26">
        <f t="shared" si="89"/>
        <v>0</v>
      </c>
      <c r="AS173" s="26">
        <f t="shared" si="90"/>
        <v>0</v>
      </c>
      <c r="AT173" s="26">
        <f t="shared" si="91"/>
        <v>0</v>
      </c>
      <c r="AU173" s="26">
        <f t="shared" si="92"/>
        <v>0</v>
      </c>
      <c r="AV173" s="26">
        <f t="shared" si="93"/>
        <v>0</v>
      </c>
      <c r="AW173" s="11" t="s">
        <v>653</v>
      </c>
      <c r="AX173" s="11" t="e">
        <f>VLOOKUP(L173,Group!$A$2:$B$1000,2,0)</f>
        <v>#N/A</v>
      </c>
      <c r="AY173" s="11">
        <f>IF(ISERROR(VLOOKUP(U173,'ITWR Dump'!$A$2:$Y$5000,15,0)),0,(VLOOKUP('ILC Report'!U173,'ITWR Dump'!$A$2:$Y$5000,15,0)))</f>
        <v>0</v>
      </c>
      <c r="AZ173" s="11" t="str">
        <f t="shared" si="94"/>
        <v>No</v>
      </c>
      <c r="BA173" s="11" t="str">
        <f t="shared" si="95"/>
        <v>W4W</v>
      </c>
      <c r="BB173" s="11" t="str">
        <f t="shared" si="96"/>
        <v>01</v>
      </c>
      <c r="BC173" s="11" t="str">
        <f t="shared" si="97"/>
        <v>No</v>
      </c>
    </row>
    <row r="174" spans="1:55" x14ac:dyDescent="0.3">
      <c r="A174" s="11" t="s">
        <v>1812</v>
      </c>
      <c r="B174" s="11" t="s">
        <v>1813</v>
      </c>
      <c r="C174" s="11" t="s">
        <v>1917</v>
      </c>
      <c r="D174" s="11" t="s">
        <v>1984</v>
      </c>
      <c r="E174" s="38" t="s">
        <v>2903</v>
      </c>
      <c r="F174" s="11">
        <v>35</v>
      </c>
      <c r="G174" s="40" t="s">
        <v>218</v>
      </c>
      <c r="H174" s="11" t="str">
        <f t="shared" si="79"/>
        <v>Regular</v>
      </c>
      <c r="I174" s="11">
        <f t="shared" si="71"/>
        <v>0</v>
      </c>
      <c r="J174" s="11">
        <f>IF(ISERROR(VLOOKUP(C174,'WI Vs ASM'!$B$2:$E$1000,4,0)),0,(VLOOKUP(C174,'WI Vs ASM'!$B$2:$E$1000,4,0)))</f>
        <v>0</v>
      </c>
      <c r="K174" s="11">
        <f>IF(ISERROR(VLOOKUP(C174,'WI Vs ASM'!$B$2:$F$1000,5,0)),0,(VLOOKUP(C174,'WI Vs ASM'!$B$2:$F$1000,5,0)))</f>
        <v>0</v>
      </c>
      <c r="L174" s="11">
        <f>IF(ISERROR(VLOOKUP(C174,'WI Vs ASM'!$B$2:$D$1000,3,0)),0,(VLOOKUP(C174,'WI Vs ASM'!$B$2:$D$1000,3,0)))</f>
        <v>0</v>
      </c>
      <c r="M174" s="11">
        <f>IF(ISERROR(VLOOKUP(C174,'WI Vs ASM'!$B$2:$I$1000,8,0)),0,(VLOOKUP(C174,'WI Vs ASM'!$B$2:$I$1000,8,0)))</f>
        <v>0</v>
      </c>
      <c r="N174" s="11">
        <f>IF(ISERROR(VLOOKUP(C174,'WI Vs ASM'!$B$2:$G$1000,6,0)),0,(VLOOKUP(C174,'WI Vs ASM'!$B$2:$G$1000,6,0)))</f>
        <v>0</v>
      </c>
      <c r="O174" s="11">
        <f>IF(ISERROR(VLOOKUP(C174,'WI Vs ASM'!$B$2:$H$1000,7,0)),0,(VLOOKUP(C174,'WI Vs ASM'!$B$2:$H$1000,7,0)))</f>
        <v>0</v>
      </c>
      <c r="P174" s="11" t="str">
        <f t="shared" si="72"/>
        <v>May-17</v>
      </c>
      <c r="Q174" s="11" t="str">
        <f t="shared" si="73"/>
        <v>Q2</v>
      </c>
      <c r="R174" s="11">
        <f>IF(ISERROR(VLOOKUP(C174,'WI Vs ASM'!$B$2:$J$1000,9,0)),0,(VLOOKUP(C174,'WI Vs ASM'!$B$2:$J$1000,9,0)))</f>
        <v>0</v>
      </c>
      <c r="S174" s="11">
        <f>IF(ISERROR(VLOOKUP(C174,'WI Vs ASM'!$B$2:$K$1000,10,0)),0,(VLOOKUP(C174,'WI Vs ASM'!$B$2:$K$1000,10,0)))</f>
        <v>0</v>
      </c>
      <c r="T174" s="11">
        <f>IF(ISERROR(VLOOKUP(C174,'WI Vs ASM'!$B$2:$L$1000,11,0)),0,(VLOOKUP(C174,'WI Vs ASM'!$B$2:$L$1000,11,0)))</f>
        <v>0</v>
      </c>
      <c r="U174" s="11" t="e">
        <f t="shared" si="80"/>
        <v>#VALUE!</v>
      </c>
      <c r="V174" s="11" t="str">
        <f t="shared" si="74"/>
        <v>No</v>
      </c>
      <c r="W174" s="11" t="str">
        <f t="shared" si="75"/>
        <v>Yes</v>
      </c>
      <c r="X174" s="11" t="str">
        <f t="shared" si="76"/>
        <v>No</v>
      </c>
      <c r="Y174" s="11" t="str">
        <f t="shared" si="77"/>
        <v>No</v>
      </c>
      <c r="Z174" s="11" t="str">
        <f t="shared" si="78"/>
        <v>No</v>
      </c>
      <c r="AA174" s="11" t="str">
        <f t="shared" si="81"/>
        <v>No</v>
      </c>
      <c r="AB174" s="11">
        <f>IF(ISERROR(VLOOKUP(U174,'ITWR Dump'!$A$2:$Y$5000,24,0)),0,(VLOOKUP('ILC Report'!U174,'ITWR Dump'!$A$2:$Y$5000,24,0)))</f>
        <v>0</v>
      </c>
      <c r="AC174" s="11" t="str">
        <f t="shared" si="82"/>
        <v>No</v>
      </c>
      <c r="AD174" s="11" t="str">
        <f t="shared" si="83"/>
        <v/>
      </c>
      <c r="AE174" s="11">
        <f>IF(ISERROR(VLOOKUP(U174,'ITWR Dump'!$A$2:$Y$5000,13,0)),0,(VLOOKUP(U174,'ITWR Dump'!$A$2:$Y$5000,13,0)))</f>
        <v>0</v>
      </c>
      <c r="AF174" s="11">
        <f>IF(ISERROR(VLOOKUP(U174,'ITWR Dump'!$A$2:$Y$5000,11,0)),0,(VLOOKUP(U174,'ITWR Dump'!$A$2:$Y$5000,11,0)))</f>
        <v>0</v>
      </c>
      <c r="AG174" s="11">
        <f>IF(ISERROR(VLOOKUP(U174,'ITWR Dump'!$A$2:$Y$5000,2,0)),0,(VLOOKUP(U174,'ITWR Dump'!$A$2:$Y$5000,2,0)))</f>
        <v>0</v>
      </c>
      <c r="AH174" s="11">
        <f>IF(ISERROR(VLOOKUP(U174,'ITWR Dump'!$A$2:$Y$5000,14,0)),0,(VLOOKUP(U174,'ITWR Dump'!$A$2:$Y$5000,14,0)))</f>
        <v>0</v>
      </c>
      <c r="AI174" s="11">
        <f t="shared" si="84"/>
        <v>0</v>
      </c>
      <c r="AJ174" s="11" t="str">
        <f t="shared" si="85"/>
        <v>Onshore Subcon</v>
      </c>
      <c r="AK174" s="11">
        <f>IF(ISERROR(VLOOKUP(A174,'Team Data'!$C$2:$U$213,17,0)),0,(VLOOKUP(A174,'Team Data'!$C$2:$U$213,17,0)))</f>
        <v>0</v>
      </c>
      <c r="AL174" s="11" t="str">
        <f t="shared" si="86"/>
        <v>2017-04-24</v>
      </c>
      <c r="AM174" s="11">
        <f>IF(ISERROR(VLOOKUP(U174,'ITWR Dump'!$A$2:$Y$5000,16,0)),0,(VLOOKUP(U174,'ITWR Dump'!$A$2:$Y$5000,16,0)))</f>
        <v>0</v>
      </c>
      <c r="AN174" s="11">
        <f>IF(ISERROR(VLOOKUP(U174,'ITWR Dump'!$A$2:$Y$5000,18,0)),0,(VLOOKUP(U174,'ITWR Dump'!$A$2:$Y$5000,18,0)))</f>
        <v>0</v>
      </c>
      <c r="AO174" s="11">
        <f>IF(ISERROR(VLOOKUP(U174,'ITWR Dump'!$A$2:$Y$5000,25,0)),0,(VLOOKUP('ILC Report'!U174,'ITWR Dump'!$A$2:$Y$5000,25,0)))</f>
        <v>0</v>
      </c>
      <c r="AP174" s="11">
        <f t="shared" si="87"/>
        <v>0</v>
      </c>
      <c r="AQ174" s="26">
        <f t="shared" si="88"/>
        <v>0</v>
      </c>
      <c r="AR174" s="26">
        <f t="shared" si="89"/>
        <v>0</v>
      </c>
      <c r="AS174" s="26">
        <f t="shared" si="90"/>
        <v>0</v>
      </c>
      <c r="AT174" s="26">
        <f t="shared" si="91"/>
        <v>0</v>
      </c>
      <c r="AU174" s="26">
        <f t="shared" si="92"/>
        <v>0</v>
      </c>
      <c r="AV174" s="26">
        <f t="shared" si="93"/>
        <v>0</v>
      </c>
      <c r="AW174" s="11" t="s">
        <v>653</v>
      </c>
      <c r="AX174" s="11" t="e">
        <f>VLOOKUP(L174,Group!$A$2:$B$1000,2,0)</f>
        <v>#N/A</v>
      </c>
      <c r="AY174" s="11">
        <f>IF(ISERROR(VLOOKUP(U174,'ITWR Dump'!$A$2:$Y$5000,15,0)),0,(VLOOKUP('ILC Report'!U174,'ITWR Dump'!$A$2:$Y$5000,15,0)))</f>
        <v>0</v>
      </c>
      <c r="AZ174" s="11" t="str">
        <f t="shared" si="94"/>
        <v>No</v>
      </c>
      <c r="BA174" s="11" t="str">
        <f t="shared" si="95"/>
        <v>W4W</v>
      </c>
      <c r="BB174" s="11" t="str">
        <f t="shared" si="96"/>
        <v>01</v>
      </c>
      <c r="BC174" s="11" t="str">
        <f t="shared" si="97"/>
        <v>No</v>
      </c>
    </row>
    <row r="175" spans="1:55" x14ac:dyDescent="0.3">
      <c r="A175" s="11" t="s">
        <v>1812</v>
      </c>
      <c r="B175" s="11" t="s">
        <v>1813</v>
      </c>
      <c r="C175" s="11" t="s">
        <v>1917</v>
      </c>
      <c r="D175" s="11" t="s">
        <v>1984</v>
      </c>
      <c r="E175" s="38" t="s">
        <v>2904</v>
      </c>
      <c r="F175" s="11">
        <v>35</v>
      </c>
      <c r="G175" s="40" t="s">
        <v>218</v>
      </c>
      <c r="H175" s="11" t="str">
        <f t="shared" si="79"/>
        <v>Regular</v>
      </c>
      <c r="I175" s="11">
        <f t="shared" si="71"/>
        <v>0</v>
      </c>
      <c r="J175" s="11">
        <f>IF(ISERROR(VLOOKUP(C175,'WI Vs ASM'!$B$2:$E$1000,4,0)),0,(VLOOKUP(C175,'WI Vs ASM'!$B$2:$E$1000,4,0)))</f>
        <v>0</v>
      </c>
      <c r="K175" s="11">
        <f>IF(ISERROR(VLOOKUP(C175,'WI Vs ASM'!$B$2:$F$1000,5,0)),0,(VLOOKUP(C175,'WI Vs ASM'!$B$2:$F$1000,5,0)))</f>
        <v>0</v>
      </c>
      <c r="L175" s="11">
        <f>IF(ISERROR(VLOOKUP(C175,'WI Vs ASM'!$B$2:$D$1000,3,0)),0,(VLOOKUP(C175,'WI Vs ASM'!$B$2:$D$1000,3,0)))</f>
        <v>0</v>
      </c>
      <c r="M175" s="11">
        <f>IF(ISERROR(VLOOKUP(C175,'WI Vs ASM'!$B$2:$I$1000,8,0)),0,(VLOOKUP(C175,'WI Vs ASM'!$B$2:$I$1000,8,0)))</f>
        <v>0</v>
      </c>
      <c r="N175" s="11">
        <f>IF(ISERROR(VLOOKUP(C175,'WI Vs ASM'!$B$2:$G$1000,6,0)),0,(VLOOKUP(C175,'WI Vs ASM'!$B$2:$G$1000,6,0)))</f>
        <v>0</v>
      </c>
      <c r="O175" s="11">
        <f>IF(ISERROR(VLOOKUP(C175,'WI Vs ASM'!$B$2:$H$1000,7,0)),0,(VLOOKUP(C175,'WI Vs ASM'!$B$2:$H$1000,7,0)))</f>
        <v>0</v>
      </c>
      <c r="P175" s="11" t="str">
        <f t="shared" si="72"/>
        <v>May-17</v>
      </c>
      <c r="Q175" s="11" t="str">
        <f t="shared" si="73"/>
        <v>Q2</v>
      </c>
      <c r="R175" s="11">
        <f>IF(ISERROR(VLOOKUP(C175,'WI Vs ASM'!$B$2:$J$1000,9,0)),0,(VLOOKUP(C175,'WI Vs ASM'!$B$2:$J$1000,9,0)))</f>
        <v>0</v>
      </c>
      <c r="S175" s="11">
        <f>IF(ISERROR(VLOOKUP(C175,'WI Vs ASM'!$B$2:$K$1000,10,0)),0,(VLOOKUP(C175,'WI Vs ASM'!$B$2:$K$1000,10,0)))</f>
        <v>0</v>
      </c>
      <c r="T175" s="11">
        <f>IF(ISERROR(VLOOKUP(C175,'WI Vs ASM'!$B$2:$L$1000,11,0)),0,(VLOOKUP(C175,'WI Vs ASM'!$B$2:$L$1000,11,0)))</f>
        <v>0</v>
      </c>
      <c r="U175" s="11" t="e">
        <f t="shared" si="80"/>
        <v>#VALUE!</v>
      </c>
      <c r="V175" s="11" t="str">
        <f t="shared" si="74"/>
        <v>No</v>
      </c>
      <c r="W175" s="11" t="str">
        <f t="shared" si="75"/>
        <v>Yes</v>
      </c>
      <c r="X175" s="11" t="str">
        <f t="shared" si="76"/>
        <v>No</v>
      </c>
      <c r="Y175" s="11" t="str">
        <f t="shared" si="77"/>
        <v>No</v>
      </c>
      <c r="Z175" s="11" t="str">
        <f t="shared" si="78"/>
        <v>No</v>
      </c>
      <c r="AA175" s="11" t="str">
        <f t="shared" si="81"/>
        <v>No</v>
      </c>
      <c r="AB175" s="11">
        <f>IF(ISERROR(VLOOKUP(U175,'ITWR Dump'!$A$2:$Y$5000,24,0)),0,(VLOOKUP('ILC Report'!U175,'ITWR Dump'!$A$2:$Y$5000,24,0)))</f>
        <v>0</v>
      </c>
      <c r="AC175" s="11" t="str">
        <f t="shared" si="82"/>
        <v>No</v>
      </c>
      <c r="AD175" s="11" t="str">
        <f t="shared" si="83"/>
        <v/>
      </c>
      <c r="AE175" s="11">
        <f>IF(ISERROR(VLOOKUP(U175,'ITWR Dump'!$A$2:$Y$5000,13,0)),0,(VLOOKUP(U175,'ITWR Dump'!$A$2:$Y$5000,13,0)))</f>
        <v>0</v>
      </c>
      <c r="AF175" s="11">
        <f>IF(ISERROR(VLOOKUP(U175,'ITWR Dump'!$A$2:$Y$5000,11,0)),0,(VLOOKUP(U175,'ITWR Dump'!$A$2:$Y$5000,11,0)))</f>
        <v>0</v>
      </c>
      <c r="AG175" s="11">
        <f>IF(ISERROR(VLOOKUP(U175,'ITWR Dump'!$A$2:$Y$5000,2,0)),0,(VLOOKUP(U175,'ITWR Dump'!$A$2:$Y$5000,2,0)))</f>
        <v>0</v>
      </c>
      <c r="AH175" s="11">
        <f>IF(ISERROR(VLOOKUP(U175,'ITWR Dump'!$A$2:$Y$5000,14,0)),0,(VLOOKUP(U175,'ITWR Dump'!$A$2:$Y$5000,14,0)))</f>
        <v>0</v>
      </c>
      <c r="AI175" s="11">
        <f t="shared" si="84"/>
        <v>0</v>
      </c>
      <c r="AJ175" s="11" t="str">
        <f t="shared" si="85"/>
        <v>Onshore Subcon</v>
      </c>
      <c r="AK175" s="11">
        <f>IF(ISERROR(VLOOKUP(A175,'Team Data'!$C$2:$U$213,17,0)),0,(VLOOKUP(A175,'Team Data'!$C$2:$U$213,17,0)))</f>
        <v>0</v>
      </c>
      <c r="AL175" s="11" t="str">
        <f t="shared" si="86"/>
        <v>2017-04-24</v>
      </c>
      <c r="AM175" s="11">
        <f>IF(ISERROR(VLOOKUP(U175,'ITWR Dump'!$A$2:$Y$5000,16,0)),0,(VLOOKUP(U175,'ITWR Dump'!$A$2:$Y$5000,16,0)))</f>
        <v>0</v>
      </c>
      <c r="AN175" s="11">
        <f>IF(ISERROR(VLOOKUP(U175,'ITWR Dump'!$A$2:$Y$5000,18,0)),0,(VLOOKUP(U175,'ITWR Dump'!$A$2:$Y$5000,18,0)))</f>
        <v>0</v>
      </c>
      <c r="AO175" s="11">
        <f>IF(ISERROR(VLOOKUP(U175,'ITWR Dump'!$A$2:$Y$5000,25,0)),0,(VLOOKUP('ILC Report'!U175,'ITWR Dump'!$A$2:$Y$5000,25,0)))</f>
        <v>0</v>
      </c>
      <c r="AP175" s="11">
        <f t="shared" si="87"/>
        <v>0</v>
      </c>
      <c r="AQ175" s="26">
        <f t="shared" si="88"/>
        <v>0</v>
      </c>
      <c r="AR175" s="26">
        <f t="shared" si="89"/>
        <v>0</v>
      </c>
      <c r="AS175" s="26">
        <f t="shared" si="90"/>
        <v>0</v>
      </c>
      <c r="AT175" s="26">
        <f t="shared" si="91"/>
        <v>0</v>
      </c>
      <c r="AU175" s="26">
        <f t="shared" si="92"/>
        <v>0</v>
      </c>
      <c r="AV175" s="26">
        <f t="shared" si="93"/>
        <v>0</v>
      </c>
      <c r="AW175" s="11" t="s">
        <v>653</v>
      </c>
      <c r="AX175" s="11" t="e">
        <f>VLOOKUP(L175,Group!$A$2:$B$1000,2,0)</f>
        <v>#N/A</v>
      </c>
      <c r="AY175" s="11">
        <f>IF(ISERROR(VLOOKUP(U175,'ITWR Dump'!$A$2:$Y$5000,15,0)),0,(VLOOKUP('ILC Report'!U175,'ITWR Dump'!$A$2:$Y$5000,15,0)))</f>
        <v>0</v>
      </c>
      <c r="AZ175" s="11" t="str">
        <f t="shared" si="94"/>
        <v>No</v>
      </c>
      <c r="BA175" s="11" t="str">
        <f t="shared" si="95"/>
        <v>W4W</v>
      </c>
      <c r="BB175" s="11" t="str">
        <f t="shared" si="96"/>
        <v>01</v>
      </c>
      <c r="BC175" s="11" t="str">
        <f t="shared" si="97"/>
        <v>No</v>
      </c>
    </row>
    <row r="176" spans="1:55" x14ac:dyDescent="0.3">
      <c r="A176" s="11" t="s">
        <v>661</v>
      </c>
      <c r="B176" s="11" t="s">
        <v>1814</v>
      </c>
      <c r="C176" s="11" t="s">
        <v>566</v>
      </c>
      <c r="D176" s="11" t="s">
        <v>1985</v>
      </c>
      <c r="E176" s="38" t="s">
        <v>652</v>
      </c>
      <c r="F176" s="11">
        <v>3</v>
      </c>
      <c r="G176" s="40" t="s">
        <v>218</v>
      </c>
      <c r="H176" s="11" t="str">
        <f t="shared" si="79"/>
        <v>Regular</v>
      </c>
      <c r="I176" s="11" t="str">
        <f t="shared" si="71"/>
        <v>INDIA</v>
      </c>
      <c r="J176" s="11" t="str">
        <f>IF(ISERROR(VLOOKUP(C176,'WI Vs ASM'!$B$2:$E$1000,4,0)),0,(VLOOKUP(C176,'WI Vs ASM'!$B$2:$E$1000,4,0)))</f>
        <v>Offshore</v>
      </c>
      <c r="K176" s="11" t="str">
        <f>IF(ISERROR(VLOOKUP(C176,'WI Vs ASM'!$B$2:$F$1000,5,0)),0,(VLOOKUP(C176,'WI Vs ASM'!$B$2:$F$1000,5,0)))</f>
        <v>01-Fixed Price</v>
      </c>
      <c r="L176" s="11" t="str">
        <f>IF(ISERROR(VLOOKUP(C176,'WI Vs ASM'!$B$2:$D$1000,3,0)),0,(VLOOKUP(C176,'WI Vs ASM'!$B$2:$D$1000,3,0)))</f>
        <v>01-Maintenance Offshore</v>
      </c>
      <c r="M176" s="11" t="str">
        <f>IF(ISERROR(VLOOKUP(C176,'WI Vs ASM'!$B$2:$I$1000,8,0)),0,(VLOOKUP(C176,'WI Vs ASM'!$B$2:$I$1000,8,0)))</f>
        <v>Rahul Soman</v>
      </c>
      <c r="N176" s="11" t="str">
        <f>IF(ISERROR(VLOOKUP(C176,'WI Vs ASM'!$B$2:$G$1000,6,0)),0,(VLOOKUP(C176,'WI Vs ASM'!$B$2:$G$1000,6,0)))</f>
        <v>Claims</v>
      </c>
      <c r="O176" s="11" t="str">
        <f>IF(ISERROR(VLOOKUP(C176,'WI Vs ASM'!$B$2:$H$1000,7,0)),0,(VLOOKUP(C176,'WI Vs ASM'!$B$2:$H$1000,7,0)))</f>
        <v>Claims</v>
      </c>
      <c r="P176" s="11" t="str">
        <f t="shared" si="72"/>
        <v>Apr-17</v>
      </c>
      <c r="Q176" s="11" t="str">
        <f t="shared" si="73"/>
        <v>Q2</v>
      </c>
      <c r="R176" s="11" t="str">
        <f>IF(ISERROR(VLOOKUP(C176,'WI Vs ASM'!$B$2:$J$1000,9,0)),0,(VLOOKUP(C176,'WI Vs ASM'!$B$2:$J$1000,9,0)))</f>
        <v>Jyothi Pai</v>
      </c>
      <c r="S176" s="11" t="str">
        <f>IF(ISERROR(VLOOKUP(C176,'WI Vs ASM'!$B$2:$K$1000,10,0)),0,(VLOOKUP(C176,'WI Vs ASM'!$B$2:$K$1000,10,0)))</f>
        <v>Dana D. Smith</v>
      </c>
      <c r="T176" s="11" t="str">
        <f>IF(ISERROR(VLOOKUP(C176,'WI Vs ASM'!$B$2:$L$1000,11,0)),0,(VLOOKUP(C176,'WI Vs ASM'!$B$2:$L$1000,11,0)))</f>
        <v>Phillip Mclean</v>
      </c>
      <c r="U176" s="11" t="e">
        <f t="shared" si="80"/>
        <v>#VALUE!</v>
      </c>
      <c r="V176" s="11" t="str">
        <f t="shared" si="74"/>
        <v>No</v>
      </c>
      <c r="W176" s="11" t="str">
        <f t="shared" si="75"/>
        <v>Yes</v>
      </c>
      <c r="X176" s="11" t="str">
        <f t="shared" si="76"/>
        <v>No</v>
      </c>
      <c r="Y176" s="11" t="str">
        <f t="shared" si="77"/>
        <v>No</v>
      </c>
      <c r="Z176" s="11" t="str">
        <f t="shared" si="78"/>
        <v>No</v>
      </c>
      <c r="AA176" s="11" t="str">
        <f t="shared" si="81"/>
        <v>No</v>
      </c>
      <c r="AB176" s="11">
        <f>IF(ISERROR(VLOOKUP(U176,'ITWR Dump'!$A$2:$Y$5000,24,0)),0,(VLOOKUP('ILC Report'!U176,'ITWR Dump'!$A$2:$Y$5000,24,0)))</f>
        <v>0</v>
      </c>
      <c r="AC176" s="11" t="str">
        <f t="shared" si="82"/>
        <v>No</v>
      </c>
      <c r="AD176" s="11" t="str">
        <f t="shared" si="83"/>
        <v/>
      </c>
      <c r="AE176" s="11">
        <f>IF(ISERROR(VLOOKUP(U176,'ITWR Dump'!$A$2:$Y$5000,13,0)),0,(VLOOKUP(U176,'ITWR Dump'!$A$2:$Y$5000,13,0)))</f>
        <v>0</v>
      </c>
      <c r="AF176" s="11">
        <f>IF(ISERROR(VLOOKUP(U176,'ITWR Dump'!$A$2:$Y$5000,11,0)),0,(VLOOKUP(U176,'ITWR Dump'!$A$2:$Y$5000,11,0)))</f>
        <v>0</v>
      </c>
      <c r="AG176" s="11">
        <f>IF(ISERROR(VLOOKUP(U176,'ITWR Dump'!$A$2:$Y$5000,2,0)),0,(VLOOKUP(U176,'ITWR Dump'!$A$2:$Y$5000,2,0)))</f>
        <v>0</v>
      </c>
      <c r="AH176" s="11">
        <f>IF(ISERROR(VLOOKUP(U176,'ITWR Dump'!$A$2:$Y$5000,14,0)),0,(VLOOKUP(U176,'ITWR Dump'!$A$2:$Y$5000,14,0)))</f>
        <v>0</v>
      </c>
      <c r="AI176" s="11" t="str">
        <f t="shared" si="84"/>
        <v>01-Maintenance Offshore</v>
      </c>
      <c r="AJ176" s="11" t="str">
        <f t="shared" si="85"/>
        <v>Offshore</v>
      </c>
      <c r="AK176" s="11" t="str">
        <f>IF(ISERROR(VLOOKUP(A176,'Team Data'!$C$2:$U$213,17,0)),0,(VLOOKUP(A176,'Team Data'!$C$2:$U$213,17,0)))</f>
        <v>PRISM</v>
      </c>
      <c r="AL176" s="11" t="str">
        <f t="shared" si="86"/>
        <v>2017-04-24</v>
      </c>
      <c r="AM176" s="11">
        <f>IF(ISERROR(VLOOKUP(U176,'ITWR Dump'!$A$2:$Y$5000,16,0)),0,(VLOOKUP(U176,'ITWR Dump'!$A$2:$Y$5000,16,0)))</f>
        <v>0</v>
      </c>
      <c r="AN176" s="11">
        <f>IF(ISERROR(VLOOKUP(U176,'ITWR Dump'!$A$2:$Y$5000,18,0)),0,(VLOOKUP(U176,'ITWR Dump'!$A$2:$Y$5000,18,0)))</f>
        <v>0</v>
      </c>
      <c r="AO176" s="11">
        <f>IF(ISERROR(VLOOKUP(U176,'ITWR Dump'!$A$2:$Y$5000,25,0)),0,(VLOOKUP('ILC Report'!U176,'ITWR Dump'!$A$2:$Y$5000,25,0)))</f>
        <v>0</v>
      </c>
      <c r="AP176" s="11">
        <f t="shared" si="87"/>
        <v>0</v>
      </c>
      <c r="AQ176" s="26">
        <f t="shared" si="88"/>
        <v>0</v>
      </c>
      <c r="AR176" s="26">
        <f t="shared" si="89"/>
        <v>0</v>
      </c>
      <c r="AS176" s="26">
        <f t="shared" si="90"/>
        <v>0</v>
      </c>
      <c r="AT176" s="26">
        <f t="shared" si="91"/>
        <v>0</v>
      </c>
      <c r="AU176" s="26">
        <f t="shared" si="92"/>
        <v>0</v>
      </c>
      <c r="AV176" s="26">
        <f t="shared" si="93"/>
        <v>0</v>
      </c>
      <c r="AW176" s="11" t="s">
        <v>653</v>
      </c>
      <c r="AX176" s="11" t="str">
        <f>VLOOKUP(L176,Group!$A$2:$B$1000,2,0)</f>
        <v>Maintenance</v>
      </c>
      <c r="AY176" s="11">
        <f>IF(ISERROR(VLOOKUP(U176,'ITWR Dump'!$A$2:$Y$5000,15,0)),0,(VLOOKUP('ILC Report'!U176,'ITWR Dump'!$A$2:$Y$5000,15,0)))</f>
        <v>0</v>
      </c>
      <c r="AZ176" s="11" t="str">
        <f t="shared" si="94"/>
        <v>Yes</v>
      </c>
      <c r="BA176" s="11" t="str">
        <f t="shared" si="95"/>
        <v>BKI</v>
      </c>
      <c r="BB176" s="11" t="str">
        <f t="shared" si="96"/>
        <v>MN</v>
      </c>
      <c r="BC176" s="11" t="str">
        <f t="shared" si="97"/>
        <v>No</v>
      </c>
    </row>
    <row r="177" spans="1:55" x14ac:dyDescent="0.3">
      <c r="A177" s="11" t="s">
        <v>661</v>
      </c>
      <c r="B177" s="11" t="s">
        <v>1814</v>
      </c>
      <c r="C177" s="11" t="s">
        <v>566</v>
      </c>
      <c r="D177" s="11" t="s">
        <v>1986</v>
      </c>
      <c r="E177" s="38" t="s">
        <v>652</v>
      </c>
      <c r="F177" s="11">
        <v>13</v>
      </c>
      <c r="G177" s="40" t="s">
        <v>218</v>
      </c>
      <c r="H177" s="11" t="str">
        <f t="shared" si="79"/>
        <v>Regular</v>
      </c>
      <c r="I177" s="11" t="str">
        <f t="shared" si="71"/>
        <v>INDIA</v>
      </c>
      <c r="J177" s="11" t="str">
        <f>IF(ISERROR(VLOOKUP(C177,'WI Vs ASM'!$B$2:$E$1000,4,0)),0,(VLOOKUP(C177,'WI Vs ASM'!$B$2:$E$1000,4,0)))</f>
        <v>Offshore</v>
      </c>
      <c r="K177" s="11" t="str">
        <f>IF(ISERROR(VLOOKUP(C177,'WI Vs ASM'!$B$2:$F$1000,5,0)),0,(VLOOKUP(C177,'WI Vs ASM'!$B$2:$F$1000,5,0)))</f>
        <v>01-Fixed Price</v>
      </c>
      <c r="L177" s="11" t="str">
        <f>IF(ISERROR(VLOOKUP(C177,'WI Vs ASM'!$B$2:$D$1000,3,0)),0,(VLOOKUP(C177,'WI Vs ASM'!$B$2:$D$1000,3,0)))</f>
        <v>01-Maintenance Offshore</v>
      </c>
      <c r="M177" s="11" t="str">
        <f>IF(ISERROR(VLOOKUP(C177,'WI Vs ASM'!$B$2:$I$1000,8,0)),0,(VLOOKUP(C177,'WI Vs ASM'!$B$2:$I$1000,8,0)))</f>
        <v>Rahul Soman</v>
      </c>
      <c r="N177" s="11" t="str">
        <f>IF(ISERROR(VLOOKUP(C177,'WI Vs ASM'!$B$2:$G$1000,6,0)),0,(VLOOKUP(C177,'WI Vs ASM'!$B$2:$G$1000,6,0)))</f>
        <v>Claims</v>
      </c>
      <c r="O177" s="11" t="str">
        <f>IF(ISERROR(VLOOKUP(C177,'WI Vs ASM'!$B$2:$H$1000,7,0)),0,(VLOOKUP(C177,'WI Vs ASM'!$B$2:$H$1000,7,0)))</f>
        <v>Claims</v>
      </c>
      <c r="P177" s="11" t="str">
        <f t="shared" si="72"/>
        <v>Apr-17</v>
      </c>
      <c r="Q177" s="11" t="str">
        <f t="shared" si="73"/>
        <v>Q2</v>
      </c>
      <c r="R177" s="11" t="str">
        <f>IF(ISERROR(VLOOKUP(C177,'WI Vs ASM'!$B$2:$J$1000,9,0)),0,(VLOOKUP(C177,'WI Vs ASM'!$B$2:$J$1000,9,0)))</f>
        <v>Jyothi Pai</v>
      </c>
      <c r="S177" s="11" t="str">
        <f>IF(ISERROR(VLOOKUP(C177,'WI Vs ASM'!$B$2:$K$1000,10,0)),0,(VLOOKUP(C177,'WI Vs ASM'!$B$2:$K$1000,10,0)))</f>
        <v>Dana D. Smith</v>
      </c>
      <c r="T177" s="11" t="str">
        <f>IF(ISERROR(VLOOKUP(C177,'WI Vs ASM'!$B$2:$L$1000,11,0)),0,(VLOOKUP(C177,'WI Vs ASM'!$B$2:$L$1000,11,0)))</f>
        <v>Phillip Mclean</v>
      </c>
      <c r="U177" s="11" t="e">
        <f t="shared" si="80"/>
        <v>#VALUE!</v>
      </c>
      <c r="V177" s="11" t="str">
        <f t="shared" si="74"/>
        <v>No</v>
      </c>
      <c r="W177" s="11" t="str">
        <f t="shared" si="75"/>
        <v>Yes</v>
      </c>
      <c r="X177" s="11" t="str">
        <f t="shared" si="76"/>
        <v>No</v>
      </c>
      <c r="Y177" s="11" t="str">
        <f t="shared" si="77"/>
        <v>No</v>
      </c>
      <c r="Z177" s="11" t="str">
        <f t="shared" si="78"/>
        <v>No</v>
      </c>
      <c r="AA177" s="11" t="str">
        <f t="shared" si="81"/>
        <v>No</v>
      </c>
      <c r="AB177" s="11">
        <f>IF(ISERROR(VLOOKUP(U177,'ITWR Dump'!$A$2:$Y$5000,24,0)),0,(VLOOKUP('ILC Report'!U177,'ITWR Dump'!$A$2:$Y$5000,24,0)))</f>
        <v>0</v>
      </c>
      <c r="AC177" s="11" t="str">
        <f t="shared" si="82"/>
        <v>No</v>
      </c>
      <c r="AD177" s="11" t="str">
        <f t="shared" si="83"/>
        <v/>
      </c>
      <c r="AE177" s="11">
        <f>IF(ISERROR(VLOOKUP(U177,'ITWR Dump'!$A$2:$Y$5000,13,0)),0,(VLOOKUP(U177,'ITWR Dump'!$A$2:$Y$5000,13,0)))</f>
        <v>0</v>
      </c>
      <c r="AF177" s="11">
        <f>IF(ISERROR(VLOOKUP(U177,'ITWR Dump'!$A$2:$Y$5000,11,0)),0,(VLOOKUP(U177,'ITWR Dump'!$A$2:$Y$5000,11,0)))</f>
        <v>0</v>
      </c>
      <c r="AG177" s="11">
        <f>IF(ISERROR(VLOOKUP(U177,'ITWR Dump'!$A$2:$Y$5000,2,0)),0,(VLOOKUP(U177,'ITWR Dump'!$A$2:$Y$5000,2,0)))</f>
        <v>0</v>
      </c>
      <c r="AH177" s="11">
        <f>IF(ISERROR(VLOOKUP(U177,'ITWR Dump'!$A$2:$Y$5000,14,0)),0,(VLOOKUP(U177,'ITWR Dump'!$A$2:$Y$5000,14,0)))</f>
        <v>0</v>
      </c>
      <c r="AI177" s="11" t="str">
        <f t="shared" si="84"/>
        <v>01-Maintenance Offshore</v>
      </c>
      <c r="AJ177" s="11" t="str">
        <f t="shared" si="85"/>
        <v>Offshore</v>
      </c>
      <c r="AK177" s="11" t="str">
        <f>IF(ISERROR(VLOOKUP(A177,'Team Data'!$C$2:$U$213,17,0)),0,(VLOOKUP(A177,'Team Data'!$C$2:$U$213,17,0)))</f>
        <v>PRISM</v>
      </c>
      <c r="AL177" s="11" t="str">
        <f t="shared" si="86"/>
        <v>2017-04-24</v>
      </c>
      <c r="AM177" s="11">
        <f>IF(ISERROR(VLOOKUP(U177,'ITWR Dump'!$A$2:$Y$5000,16,0)),0,(VLOOKUP(U177,'ITWR Dump'!$A$2:$Y$5000,16,0)))</f>
        <v>0</v>
      </c>
      <c r="AN177" s="11">
        <f>IF(ISERROR(VLOOKUP(U177,'ITWR Dump'!$A$2:$Y$5000,18,0)),0,(VLOOKUP(U177,'ITWR Dump'!$A$2:$Y$5000,18,0)))</f>
        <v>0</v>
      </c>
      <c r="AO177" s="11">
        <f>IF(ISERROR(VLOOKUP(U177,'ITWR Dump'!$A$2:$Y$5000,25,0)),0,(VLOOKUP('ILC Report'!U177,'ITWR Dump'!$A$2:$Y$5000,25,0)))</f>
        <v>0</v>
      </c>
      <c r="AP177" s="11">
        <f t="shared" si="87"/>
        <v>0</v>
      </c>
      <c r="AQ177" s="26">
        <f t="shared" si="88"/>
        <v>0</v>
      </c>
      <c r="AR177" s="26">
        <f t="shared" si="89"/>
        <v>0</v>
      </c>
      <c r="AS177" s="26">
        <f t="shared" si="90"/>
        <v>0</v>
      </c>
      <c r="AT177" s="26">
        <f t="shared" si="91"/>
        <v>0</v>
      </c>
      <c r="AU177" s="26">
        <f t="shared" si="92"/>
        <v>0</v>
      </c>
      <c r="AV177" s="26">
        <f t="shared" si="93"/>
        <v>0</v>
      </c>
      <c r="AW177" s="11" t="s">
        <v>653</v>
      </c>
      <c r="AX177" s="11" t="str">
        <f>VLOOKUP(L177,Group!$A$2:$B$1000,2,0)</f>
        <v>Maintenance</v>
      </c>
      <c r="AY177" s="11">
        <f>IF(ISERROR(VLOOKUP(U177,'ITWR Dump'!$A$2:$Y$5000,15,0)),0,(VLOOKUP('ILC Report'!U177,'ITWR Dump'!$A$2:$Y$5000,15,0)))</f>
        <v>0</v>
      </c>
      <c r="AZ177" s="11" t="str">
        <f t="shared" si="94"/>
        <v>No</v>
      </c>
      <c r="BA177" s="11" t="str">
        <f t="shared" si="95"/>
        <v>BKI</v>
      </c>
      <c r="BB177" s="11" t="str">
        <f t="shared" si="96"/>
        <v>MN</v>
      </c>
      <c r="BC177" s="11" t="str">
        <f t="shared" si="97"/>
        <v>No</v>
      </c>
    </row>
    <row r="178" spans="1:55" x14ac:dyDescent="0.3">
      <c r="A178" s="11" t="s">
        <v>661</v>
      </c>
      <c r="B178" s="11" t="s">
        <v>1814</v>
      </c>
      <c r="C178" s="11" t="s">
        <v>566</v>
      </c>
      <c r="D178" s="11" t="s">
        <v>1987</v>
      </c>
      <c r="E178" s="38" t="s">
        <v>652</v>
      </c>
      <c r="F178" s="11">
        <v>5</v>
      </c>
      <c r="G178" s="40" t="s">
        <v>218</v>
      </c>
      <c r="H178" s="11" t="str">
        <f t="shared" si="79"/>
        <v>Regular</v>
      </c>
      <c r="I178" s="11" t="str">
        <f t="shared" si="71"/>
        <v>INDIA</v>
      </c>
      <c r="J178" s="11" t="str">
        <f>IF(ISERROR(VLOOKUP(C178,'WI Vs ASM'!$B$2:$E$1000,4,0)),0,(VLOOKUP(C178,'WI Vs ASM'!$B$2:$E$1000,4,0)))</f>
        <v>Offshore</v>
      </c>
      <c r="K178" s="11" t="str">
        <f>IF(ISERROR(VLOOKUP(C178,'WI Vs ASM'!$B$2:$F$1000,5,0)),0,(VLOOKUP(C178,'WI Vs ASM'!$B$2:$F$1000,5,0)))</f>
        <v>01-Fixed Price</v>
      </c>
      <c r="L178" s="11" t="str">
        <f>IF(ISERROR(VLOOKUP(C178,'WI Vs ASM'!$B$2:$D$1000,3,0)),0,(VLOOKUP(C178,'WI Vs ASM'!$B$2:$D$1000,3,0)))</f>
        <v>01-Maintenance Offshore</v>
      </c>
      <c r="M178" s="11" t="str">
        <f>IF(ISERROR(VLOOKUP(C178,'WI Vs ASM'!$B$2:$I$1000,8,0)),0,(VLOOKUP(C178,'WI Vs ASM'!$B$2:$I$1000,8,0)))</f>
        <v>Rahul Soman</v>
      </c>
      <c r="N178" s="11" t="str">
        <f>IF(ISERROR(VLOOKUP(C178,'WI Vs ASM'!$B$2:$G$1000,6,0)),0,(VLOOKUP(C178,'WI Vs ASM'!$B$2:$G$1000,6,0)))</f>
        <v>Claims</v>
      </c>
      <c r="O178" s="11" t="str">
        <f>IF(ISERROR(VLOOKUP(C178,'WI Vs ASM'!$B$2:$H$1000,7,0)),0,(VLOOKUP(C178,'WI Vs ASM'!$B$2:$H$1000,7,0)))</f>
        <v>Claims</v>
      </c>
      <c r="P178" s="11" t="str">
        <f t="shared" si="72"/>
        <v>Apr-17</v>
      </c>
      <c r="Q178" s="11" t="str">
        <f t="shared" si="73"/>
        <v>Q2</v>
      </c>
      <c r="R178" s="11" t="str">
        <f>IF(ISERROR(VLOOKUP(C178,'WI Vs ASM'!$B$2:$J$1000,9,0)),0,(VLOOKUP(C178,'WI Vs ASM'!$B$2:$J$1000,9,0)))</f>
        <v>Jyothi Pai</v>
      </c>
      <c r="S178" s="11" t="str">
        <f>IF(ISERROR(VLOOKUP(C178,'WI Vs ASM'!$B$2:$K$1000,10,0)),0,(VLOOKUP(C178,'WI Vs ASM'!$B$2:$K$1000,10,0)))</f>
        <v>Dana D. Smith</v>
      </c>
      <c r="T178" s="11" t="str">
        <f>IF(ISERROR(VLOOKUP(C178,'WI Vs ASM'!$B$2:$L$1000,11,0)),0,(VLOOKUP(C178,'WI Vs ASM'!$B$2:$L$1000,11,0)))</f>
        <v>Phillip Mclean</v>
      </c>
      <c r="U178" s="11" t="e">
        <f t="shared" si="80"/>
        <v>#VALUE!</v>
      </c>
      <c r="V178" s="11" t="str">
        <f t="shared" si="74"/>
        <v>No</v>
      </c>
      <c r="W178" s="11" t="str">
        <f t="shared" si="75"/>
        <v>Yes</v>
      </c>
      <c r="X178" s="11" t="str">
        <f t="shared" si="76"/>
        <v>No</v>
      </c>
      <c r="Y178" s="11" t="str">
        <f t="shared" si="77"/>
        <v>No</v>
      </c>
      <c r="Z178" s="11" t="str">
        <f t="shared" si="78"/>
        <v>No</v>
      </c>
      <c r="AA178" s="11" t="str">
        <f t="shared" si="81"/>
        <v>No</v>
      </c>
      <c r="AB178" s="11">
        <f>IF(ISERROR(VLOOKUP(U178,'ITWR Dump'!$A$2:$Y$5000,24,0)),0,(VLOOKUP('ILC Report'!U178,'ITWR Dump'!$A$2:$Y$5000,24,0)))</f>
        <v>0</v>
      </c>
      <c r="AC178" s="11" t="str">
        <f t="shared" si="82"/>
        <v>No</v>
      </c>
      <c r="AD178" s="11" t="str">
        <f t="shared" si="83"/>
        <v/>
      </c>
      <c r="AE178" s="11">
        <f>IF(ISERROR(VLOOKUP(U178,'ITWR Dump'!$A$2:$Y$5000,13,0)),0,(VLOOKUP(U178,'ITWR Dump'!$A$2:$Y$5000,13,0)))</f>
        <v>0</v>
      </c>
      <c r="AF178" s="11">
        <f>IF(ISERROR(VLOOKUP(U178,'ITWR Dump'!$A$2:$Y$5000,11,0)),0,(VLOOKUP(U178,'ITWR Dump'!$A$2:$Y$5000,11,0)))</f>
        <v>0</v>
      </c>
      <c r="AG178" s="11">
        <f>IF(ISERROR(VLOOKUP(U178,'ITWR Dump'!$A$2:$Y$5000,2,0)),0,(VLOOKUP(U178,'ITWR Dump'!$A$2:$Y$5000,2,0)))</f>
        <v>0</v>
      </c>
      <c r="AH178" s="11">
        <f>IF(ISERROR(VLOOKUP(U178,'ITWR Dump'!$A$2:$Y$5000,14,0)),0,(VLOOKUP(U178,'ITWR Dump'!$A$2:$Y$5000,14,0)))</f>
        <v>0</v>
      </c>
      <c r="AI178" s="11" t="str">
        <f t="shared" si="84"/>
        <v>01-Maintenance Offshore</v>
      </c>
      <c r="AJ178" s="11" t="str">
        <f t="shared" si="85"/>
        <v>Offshore</v>
      </c>
      <c r="AK178" s="11" t="str">
        <f>IF(ISERROR(VLOOKUP(A178,'Team Data'!$C$2:$U$213,17,0)),0,(VLOOKUP(A178,'Team Data'!$C$2:$U$213,17,0)))</f>
        <v>PRISM</v>
      </c>
      <c r="AL178" s="11" t="str">
        <f t="shared" si="86"/>
        <v>2017-04-24</v>
      </c>
      <c r="AM178" s="11">
        <f>IF(ISERROR(VLOOKUP(U178,'ITWR Dump'!$A$2:$Y$5000,16,0)),0,(VLOOKUP(U178,'ITWR Dump'!$A$2:$Y$5000,16,0)))</f>
        <v>0</v>
      </c>
      <c r="AN178" s="11">
        <f>IF(ISERROR(VLOOKUP(U178,'ITWR Dump'!$A$2:$Y$5000,18,0)),0,(VLOOKUP(U178,'ITWR Dump'!$A$2:$Y$5000,18,0)))</f>
        <v>0</v>
      </c>
      <c r="AO178" s="11">
        <f>IF(ISERROR(VLOOKUP(U178,'ITWR Dump'!$A$2:$Y$5000,25,0)),0,(VLOOKUP('ILC Report'!U178,'ITWR Dump'!$A$2:$Y$5000,25,0)))</f>
        <v>0</v>
      </c>
      <c r="AP178" s="11">
        <f t="shared" si="87"/>
        <v>0</v>
      </c>
      <c r="AQ178" s="26">
        <f t="shared" si="88"/>
        <v>0</v>
      </c>
      <c r="AR178" s="26">
        <f t="shared" si="89"/>
        <v>0</v>
      </c>
      <c r="AS178" s="26">
        <f t="shared" si="90"/>
        <v>0</v>
      </c>
      <c r="AT178" s="26">
        <f t="shared" si="91"/>
        <v>0</v>
      </c>
      <c r="AU178" s="26">
        <f t="shared" si="92"/>
        <v>0</v>
      </c>
      <c r="AV178" s="26">
        <f t="shared" si="93"/>
        <v>0</v>
      </c>
      <c r="AW178" s="11" t="s">
        <v>653</v>
      </c>
      <c r="AX178" s="11" t="str">
        <f>VLOOKUP(L178,Group!$A$2:$B$1000,2,0)</f>
        <v>Maintenance</v>
      </c>
      <c r="AY178" s="11">
        <f>IF(ISERROR(VLOOKUP(U178,'ITWR Dump'!$A$2:$Y$5000,15,0)),0,(VLOOKUP('ILC Report'!U178,'ITWR Dump'!$A$2:$Y$5000,15,0)))</f>
        <v>0</v>
      </c>
      <c r="AZ178" s="11" t="str">
        <f t="shared" si="94"/>
        <v>No</v>
      </c>
      <c r="BA178" s="11" t="str">
        <f t="shared" si="95"/>
        <v>BKI</v>
      </c>
      <c r="BB178" s="11" t="str">
        <f t="shared" si="96"/>
        <v>MN</v>
      </c>
      <c r="BC178" s="11" t="str">
        <f t="shared" si="97"/>
        <v>No</v>
      </c>
    </row>
    <row r="179" spans="1:55" x14ac:dyDescent="0.3">
      <c r="A179" s="11" t="s">
        <v>661</v>
      </c>
      <c r="B179" s="11" t="s">
        <v>1814</v>
      </c>
      <c r="C179" s="11" t="s">
        <v>566</v>
      </c>
      <c r="D179" s="11" t="s">
        <v>1988</v>
      </c>
      <c r="E179" s="38" t="s">
        <v>652</v>
      </c>
      <c r="F179" s="11">
        <v>5</v>
      </c>
      <c r="G179" s="40" t="s">
        <v>218</v>
      </c>
      <c r="H179" s="11" t="str">
        <f t="shared" si="79"/>
        <v>Regular</v>
      </c>
      <c r="I179" s="11" t="str">
        <f t="shared" si="71"/>
        <v>INDIA</v>
      </c>
      <c r="J179" s="11" t="str">
        <f>IF(ISERROR(VLOOKUP(C179,'WI Vs ASM'!$B$2:$E$1000,4,0)),0,(VLOOKUP(C179,'WI Vs ASM'!$B$2:$E$1000,4,0)))</f>
        <v>Offshore</v>
      </c>
      <c r="K179" s="11" t="str">
        <f>IF(ISERROR(VLOOKUP(C179,'WI Vs ASM'!$B$2:$F$1000,5,0)),0,(VLOOKUP(C179,'WI Vs ASM'!$B$2:$F$1000,5,0)))</f>
        <v>01-Fixed Price</v>
      </c>
      <c r="L179" s="11" t="str">
        <f>IF(ISERROR(VLOOKUP(C179,'WI Vs ASM'!$B$2:$D$1000,3,0)),0,(VLOOKUP(C179,'WI Vs ASM'!$B$2:$D$1000,3,0)))</f>
        <v>01-Maintenance Offshore</v>
      </c>
      <c r="M179" s="11" t="str">
        <f>IF(ISERROR(VLOOKUP(C179,'WI Vs ASM'!$B$2:$I$1000,8,0)),0,(VLOOKUP(C179,'WI Vs ASM'!$B$2:$I$1000,8,0)))</f>
        <v>Rahul Soman</v>
      </c>
      <c r="N179" s="11" t="str">
        <f>IF(ISERROR(VLOOKUP(C179,'WI Vs ASM'!$B$2:$G$1000,6,0)),0,(VLOOKUP(C179,'WI Vs ASM'!$B$2:$G$1000,6,0)))</f>
        <v>Claims</v>
      </c>
      <c r="O179" s="11" t="str">
        <f>IF(ISERROR(VLOOKUP(C179,'WI Vs ASM'!$B$2:$H$1000,7,0)),0,(VLOOKUP(C179,'WI Vs ASM'!$B$2:$H$1000,7,0)))</f>
        <v>Claims</v>
      </c>
      <c r="P179" s="11" t="str">
        <f t="shared" si="72"/>
        <v>Apr-17</v>
      </c>
      <c r="Q179" s="11" t="str">
        <f t="shared" si="73"/>
        <v>Q2</v>
      </c>
      <c r="R179" s="11" t="str">
        <f>IF(ISERROR(VLOOKUP(C179,'WI Vs ASM'!$B$2:$J$1000,9,0)),0,(VLOOKUP(C179,'WI Vs ASM'!$B$2:$J$1000,9,0)))</f>
        <v>Jyothi Pai</v>
      </c>
      <c r="S179" s="11" t="str">
        <f>IF(ISERROR(VLOOKUP(C179,'WI Vs ASM'!$B$2:$K$1000,10,0)),0,(VLOOKUP(C179,'WI Vs ASM'!$B$2:$K$1000,10,0)))</f>
        <v>Dana D. Smith</v>
      </c>
      <c r="T179" s="11" t="str">
        <f>IF(ISERROR(VLOOKUP(C179,'WI Vs ASM'!$B$2:$L$1000,11,0)),0,(VLOOKUP(C179,'WI Vs ASM'!$B$2:$L$1000,11,0)))</f>
        <v>Phillip Mclean</v>
      </c>
      <c r="U179" s="11" t="e">
        <f t="shared" si="80"/>
        <v>#VALUE!</v>
      </c>
      <c r="V179" s="11" t="str">
        <f t="shared" si="74"/>
        <v>No</v>
      </c>
      <c r="W179" s="11" t="str">
        <f t="shared" si="75"/>
        <v>Yes</v>
      </c>
      <c r="X179" s="11" t="str">
        <f t="shared" si="76"/>
        <v>No</v>
      </c>
      <c r="Y179" s="11" t="str">
        <f t="shared" si="77"/>
        <v>No</v>
      </c>
      <c r="Z179" s="11" t="str">
        <f t="shared" si="78"/>
        <v>No</v>
      </c>
      <c r="AA179" s="11" t="str">
        <f t="shared" si="81"/>
        <v>No</v>
      </c>
      <c r="AB179" s="11">
        <f>IF(ISERROR(VLOOKUP(U179,'ITWR Dump'!$A$2:$Y$5000,24,0)),0,(VLOOKUP('ILC Report'!U179,'ITWR Dump'!$A$2:$Y$5000,24,0)))</f>
        <v>0</v>
      </c>
      <c r="AC179" s="11" t="str">
        <f t="shared" si="82"/>
        <v>No</v>
      </c>
      <c r="AD179" s="11" t="str">
        <f t="shared" si="83"/>
        <v/>
      </c>
      <c r="AE179" s="11">
        <f>IF(ISERROR(VLOOKUP(U179,'ITWR Dump'!$A$2:$Y$5000,13,0)),0,(VLOOKUP(U179,'ITWR Dump'!$A$2:$Y$5000,13,0)))</f>
        <v>0</v>
      </c>
      <c r="AF179" s="11">
        <f>IF(ISERROR(VLOOKUP(U179,'ITWR Dump'!$A$2:$Y$5000,11,0)),0,(VLOOKUP(U179,'ITWR Dump'!$A$2:$Y$5000,11,0)))</f>
        <v>0</v>
      </c>
      <c r="AG179" s="11">
        <f>IF(ISERROR(VLOOKUP(U179,'ITWR Dump'!$A$2:$Y$5000,2,0)),0,(VLOOKUP(U179,'ITWR Dump'!$A$2:$Y$5000,2,0)))</f>
        <v>0</v>
      </c>
      <c r="AH179" s="11">
        <f>IF(ISERROR(VLOOKUP(U179,'ITWR Dump'!$A$2:$Y$5000,14,0)),0,(VLOOKUP(U179,'ITWR Dump'!$A$2:$Y$5000,14,0)))</f>
        <v>0</v>
      </c>
      <c r="AI179" s="11" t="str">
        <f t="shared" si="84"/>
        <v>01-Maintenance Offshore</v>
      </c>
      <c r="AJ179" s="11" t="str">
        <f t="shared" si="85"/>
        <v>Offshore</v>
      </c>
      <c r="AK179" s="11" t="str">
        <f>IF(ISERROR(VLOOKUP(A179,'Team Data'!$C$2:$U$213,17,0)),0,(VLOOKUP(A179,'Team Data'!$C$2:$U$213,17,0)))</f>
        <v>PRISM</v>
      </c>
      <c r="AL179" s="11" t="str">
        <f t="shared" si="86"/>
        <v>2017-04-24</v>
      </c>
      <c r="AM179" s="11">
        <f>IF(ISERROR(VLOOKUP(U179,'ITWR Dump'!$A$2:$Y$5000,16,0)),0,(VLOOKUP(U179,'ITWR Dump'!$A$2:$Y$5000,16,0)))</f>
        <v>0</v>
      </c>
      <c r="AN179" s="11">
        <f>IF(ISERROR(VLOOKUP(U179,'ITWR Dump'!$A$2:$Y$5000,18,0)),0,(VLOOKUP(U179,'ITWR Dump'!$A$2:$Y$5000,18,0)))</f>
        <v>0</v>
      </c>
      <c r="AO179" s="11">
        <f>IF(ISERROR(VLOOKUP(U179,'ITWR Dump'!$A$2:$Y$5000,25,0)),0,(VLOOKUP('ILC Report'!U179,'ITWR Dump'!$A$2:$Y$5000,25,0)))</f>
        <v>0</v>
      </c>
      <c r="AP179" s="11">
        <f t="shared" si="87"/>
        <v>0</v>
      </c>
      <c r="AQ179" s="26">
        <f t="shared" si="88"/>
        <v>0</v>
      </c>
      <c r="AR179" s="26">
        <f t="shared" si="89"/>
        <v>0</v>
      </c>
      <c r="AS179" s="26">
        <f t="shared" si="90"/>
        <v>0</v>
      </c>
      <c r="AT179" s="26">
        <f t="shared" si="91"/>
        <v>0</v>
      </c>
      <c r="AU179" s="26">
        <f t="shared" si="92"/>
        <v>0</v>
      </c>
      <c r="AV179" s="26">
        <f t="shared" si="93"/>
        <v>0</v>
      </c>
      <c r="AW179" s="11" t="s">
        <v>653</v>
      </c>
      <c r="AX179" s="11" t="str">
        <f>VLOOKUP(L179,Group!$A$2:$B$1000,2,0)</f>
        <v>Maintenance</v>
      </c>
      <c r="AY179" s="11">
        <f>IF(ISERROR(VLOOKUP(U179,'ITWR Dump'!$A$2:$Y$5000,15,0)),0,(VLOOKUP('ILC Report'!U179,'ITWR Dump'!$A$2:$Y$5000,15,0)))</f>
        <v>0</v>
      </c>
      <c r="AZ179" s="11" t="str">
        <f t="shared" si="94"/>
        <v>No</v>
      </c>
      <c r="BA179" s="11" t="str">
        <f t="shared" si="95"/>
        <v>BKI</v>
      </c>
      <c r="BB179" s="11" t="str">
        <f t="shared" si="96"/>
        <v>MN</v>
      </c>
      <c r="BC179" s="11" t="str">
        <f t="shared" si="97"/>
        <v>No</v>
      </c>
    </row>
    <row r="180" spans="1:55" x14ac:dyDescent="0.3">
      <c r="A180" s="11" t="s">
        <v>661</v>
      </c>
      <c r="B180" s="11" t="s">
        <v>1814</v>
      </c>
      <c r="C180" s="11" t="s">
        <v>566</v>
      </c>
      <c r="D180" s="11" t="s">
        <v>1989</v>
      </c>
      <c r="E180" s="38" t="s">
        <v>652</v>
      </c>
      <c r="F180" s="11">
        <v>1</v>
      </c>
      <c r="G180" s="40" t="s">
        <v>218</v>
      </c>
      <c r="H180" s="11" t="str">
        <f t="shared" si="79"/>
        <v>Regular</v>
      </c>
      <c r="I180" s="11" t="str">
        <f t="shared" si="71"/>
        <v>INDIA</v>
      </c>
      <c r="J180" s="11" t="str">
        <f>IF(ISERROR(VLOOKUP(C180,'WI Vs ASM'!$B$2:$E$1000,4,0)),0,(VLOOKUP(C180,'WI Vs ASM'!$B$2:$E$1000,4,0)))</f>
        <v>Offshore</v>
      </c>
      <c r="K180" s="11" t="str">
        <f>IF(ISERROR(VLOOKUP(C180,'WI Vs ASM'!$B$2:$F$1000,5,0)),0,(VLOOKUP(C180,'WI Vs ASM'!$B$2:$F$1000,5,0)))</f>
        <v>01-Fixed Price</v>
      </c>
      <c r="L180" s="11" t="str">
        <f>IF(ISERROR(VLOOKUP(C180,'WI Vs ASM'!$B$2:$D$1000,3,0)),0,(VLOOKUP(C180,'WI Vs ASM'!$B$2:$D$1000,3,0)))</f>
        <v>01-Maintenance Offshore</v>
      </c>
      <c r="M180" s="11" t="str">
        <f>IF(ISERROR(VLOOKUP(C180,'WI Vs ASM'!$B$2:$I$1000,8,0)),0,(VLOOKUP(C180,'WI Vs ASM'!$B$2:$I$1000,8,0)))</f>
        <v>Rahul Soman</v>
      </c>
      <c r="N180" s="11" t="str">
        <f>IF(ISERROR(VLOOKUP(C180,'WI Vs ASM'!$B$2:$G$1000,6,0)),0,(VLOOKUP(C180,'WI Vs ASM'!$B$2:$G$1000,6,0)))</f>
        <v>Claims</v>
      </c>
      <c r="O180" s="11" t="str">
        <f>IF(ISERROR(VLOOKUP(C180,'WI Vs ASM'!$B$2:$H$1000,7,0)),0,(VLOOKUP(C180,'WI Vs ASM'!$B$2:$H$1000,7,0)))</f>
        <v>Claims</v>
      </c>
      <c r="P180" s="11" t="str">
        <f t="shared" si="72"/>
        <v>Apr-17</v>
      </c>
      <c r="Q180" s="11" t="str">
        <f t="shared" si="73"/>
        <v>Q2</v>
      </c>
      <c r="R180" s="11" t="str">
        <f>IF(ISERROR(VLOOKUP(C180,'WI Vs ASM'!$B$2:$J$1000,9,0)),0,(VLOOKUP(C180,'WI Vs ASM'!$B$2:$J$1000,9,0)))</f>
        <v>Jyothi Pai</v>
      </c>
      <c r="S180" s="11" t="str">
        <f>IF(ISERROR(VLOOKUP(C180,'WI Vs ASM'!$B$2:$K$1000,10,0)),0,(VLOOKUP(C180,'WI Vs ASM'!$B$2:$K$1000,10,0)))</f>
        <v>Dana D. Smith</v>
      </c>
      <c r="T180" s="11" t="str">
        <f>IF(ISERROR(VLOOKUP(C180,'WI Vs ASM'!$B$2:$L$1000,11,0)),0,(VLOOKUP(C180,'WI Vs ASM'!$B$2:$L$1000,11,0)))</f>
        <v>Phillip Mclean</v>
      </c>
      <c r="U180" s="11" t="e">
        <f t="shared" si="80"/>
        <v>#VALUE!</v>
      </c>
      <c r="V180" s="11" t="str">
        <f t="shared" si="74"/>
        <v>No</v>
      </c>
      <c r="W180" s="11" t="str">
        <f t="shared" si="75"/>
        <v>Yes</v>
      </c>
      <c r="X180" s="11" t="str">
        <f t="shared" si="76"/>
        <v>No</v>
      </c>
      <c r="Y180" s="11" t="str">
        <f t="shared" si="77"/>
        <v>No</v>
      </c>
      <c r="Z180" s="11" t="str">
        <f t="shared" si="78"/>
        <v>No</v>
      </c>
      <c r="AA180" s="11" t="str">
        <f t="shared" si="81"/>
        <v>No</v>
      </c>
      <c r="AB180" s="11">
        <f>IF(ISERROR(VLOOKUP(U180,'ITWR Dump'!$A$2:$Y$5000,24,0)),0,(VLOOKUP('ILC Report'!U180,'ITWR Dump'!$A$2:$Y$5000,24,0)))</f>
        <v>0</v>
      </c>
      <c r="AC180" s="11" t="str">
        <f t="shared" si="82"/>
        <v>No</v>
      </c>
      <c r="AD180" s="11" t="str">
        <f t="shared" si="83"/>
        <v/>
      </c>
      <c r="AE180" s="11">
        <f>IF(ISERROR(VLOOKUP(U180,'ITWR Dump'!$A$2:$Y$5000,13,0)),0,(VLOOKUP(U180,'ITWR Dump'!$A$2:$Y$5000,13,0)))</f>
        <v>0</v>
      </c>
      <c r="AF180" s="11">
        <f>IF(ISERROR(VLOOKUP(U180,'ITWR Dump'!$A$2:$Y$5000,11,0)),0,(VLOOKUP(U180,'ITWR Dump'!$A$2:$Y$5000,11,0)))</f>
        <v>0</v>
      </c>
      <c r="AG180" s="11">
        <f>IF(ISERROR(VLOOKUP(U180,'ITWR Dump'!$A$2:$Y$5000,2,0)),0,(VLOOKUP(U180,'ITWR Dump'!$A$2:$Y$5000,2,0)))</f>
        <v>0</v>
      </c>
      <c r="AH180" s="11">
        <f>IF(ISERROR(VLOOKUP(U180,'ITWR Dump'!$A$2:$Y$5000,14,0)),0,(VLOOKUP(U180,'ITWR Dump'!$A$2:$Y$5000,14,0)))</f>
        <v>0</v>
      </c>
      <c r="AI180" s="11" t="str">
        <f t="shared" si="84"/>
        <v>01-Maintenance Offshore</v>
      </c>
      <c r="AJ180" s="11" t="str">
        <f t="shared" si="85"/>
        <v>Offshore</v>
      </c>
      <c r="AK180" s="11" t="str">
        <f>IF(ISERROR(VLOOKUP(A180,'Team Data'!$C$2:$U$213,17,0)),0,(VLOOKUP(A180,'Team Data'!$C$2:$U$213,17,0)))</f>
        <v>PRISM</v>
      </c>
      <c r="AL180" s="11" t="str">
        <f t="shared" si="86"/>
        <v>2017-04-24</v>
      </c>
      <c r="AM180" s="11">
        <f>IF(ISERROR(VLOOKUP(U180,'ITWR Dump'!$A$2:$Y$5000,16,0)),0,(VLOOKUP(U180,'ITWR Dump'!$A$2:$Y$5000,16,0)))</f>
        <v>0</v>
      </c>
      <c r="AN180" s="11">
        <f>IF(ISERROR(VLOOKUP(U180,'ITWR Dump'!$A$2:$Y$5000,18,0)),0,(VLOOKUP(U180,'ITWR Dump'!$A$2:$Y$5000,18,0)))</f>
        <v>0</v>
      </c>
      <c r="AO180" s="11">
        <f>IF(ISERROR(VLOOKUP(U180,'ITWR Dump'!$A$2:$Y$5000,25,0)),0,(VLOOKUP('ILC Report'!U180,'ITWR Dump'!$A$2:$Y$5000,25,0)))</f>
        <v>0</v>
      </c>
      <c r="AP180" s="11">
        <f t="shared" si="87"/>
        <v>0</v>
      </c>
      <c r="AQ180" s="26">
        <f t="shared" si="88"/>
        <v>0</v>
      </c>
      <c r="AR180" s="26">
        <f t="shared" si="89"/>
        <v>0</v>
      </c>
      <c r="AS180" s="26">
        <f t="shared" si="90"/>
        <v>0</v>
      </c>
      <c r="AT180" s="26">
        <f t="shared" si="91"/>
        <v>0</v>
      </c>
      <c r="AU180" s="26">
        <f t="shared" si="92"/>
        <v>0</v>
      </c>
      <c r="AV180" s="26">
        <f t="shared" si="93"/>
        <v>0</v>
      </c>
      <c r="AW180" s="11" t="s">
        <v>653</v>
      </c>
      <c r="AX180" s="11" t="str">
        <f>VLOOKUP(L180,Group!$A$2:$B$1000,2,0)</f>
        <v>Maintenance</v>
      </c>
      <c r="AY180" s="11">
        <f>IF(ISERROR(VLOOKUP(U180,'ITWR Dump'!$A$2:$Y$5000,15,0)),0,(VLOOKUP('ILC Report'!U180,'ITWR Dump'!$A$2:$Y$5000,15,0)))</f>
        <v>0</v>
      </c>
      <c r="AZ180" s="11" t="str">
        <f t="shared" si="94"/>
        <v>No</v>
      </c>
      <c r="BA180" s="11" t="str">
        <f t="shared" si="95"/>
        <v>BKI</v>
      </c>
      <c r="BB180" s="11" t="str">
        <f t="shared" si="96"/>
        <v>MN</v>
      </c>
      <c r="BC180" s="11" t="str">
        <f t="shared" si="97"/>
        <v>No</v>
      </c>
    </row>
    <row r="181" spans="1:55" x14ac:dyDescent="0.3">
      <c r="A181" s="11" t="s">
        <v>661</v>
      </c>
      <c r="B181" s="11" t="s">
        <v>1814</v>
      </c>
      <c r="C181" s="11" t="s">
        <v>564</v>
      </c>
      <c r="D181" s="11" t="s">
        <v>1990</v>
      </c>
      <c r="E181" s="38" t="s">
        <v>652</v>
      </c>
      <c r="F181" s="11">
        <v>7</v>
      </c>
      <c r="G181" s="40" t="s">
        <v>218</v>
      </c>
      <c r="H181" s="11" t="str">
        <f t="shared" si="79"/>
        <v>Regular</v>
      </c>
      <c r="I181" s="11" t="str">
        <f t="shared" si="71"/>
        <v>INDIA</v>
      </c>
      <c r="J181" s="11" t="str">
        <f>IF(ISERROR(VLOOKUP(C181,'WI Vs ASM'!$B$2:$E$1000,4,0)),0,(VLOOKUP(C181,'WI Vs ASM'!$B$2:$E$1000,4,0)))</f>
        <v>Offshore</v>
      </c>
      <c r="K181" s="11" t="str">
        <f>IF(ISERROR(VLOOKUP(C181,'WI Vs ASM'!$B$2:$F$1000,5,0)),0,(VLOOKUP(C181,'WI Vs ASM'!$B$2:$F$1000,5,0)))</f>
        <v>09-NonBillable</v>
      </c>
      <c r="L181" s="11" t="str">
        <f>IF(ISERROR(VLOOKUP(C181,'WI Vs ASM'!$B$2:$D$1000,3,0)),0,(VLOOKUP(C181,'WI Vs ASM'!$B$2:$D$1000,3,0)))</f>
        <v>54-Knowledge Transfer/Training Offshore</v>
      </c>
      <c r="M181" s="11" t="str">
        <f>IF(ISERROR(VLOOKUP(C181,'WI Vs ASM'!$B$2:$I$1000,8,0)),0,(VLOOKUP(C181,'WI Vs ASM'!$B$2:$I$1000,8,0)))</f>
        <v>Prakash Varadachari</v>
      </c>
      <c r="N181" s="11" t="str">
        <f>IF(ISERROR(VLOOKUP(C181,'WI Vs ASM'!$B$2:$G$1000,6,0)),0,(VLOOKUP(C181,'WI Vs ASM'!$B$2:$G$1000,6,0)))</f>
        <v>Claims</v>
      </c>
      <c r="O181" s="11" t="str">
        <f>IF(ISERROR(VLOOKUP(C181,'WI Vs ASM'!$B$2:$H$1000,7,0)),0,(VLOOKUP(C181,'WI Vs ASM'!$B$2:$H$1000,7,0)))</f>
        <v>Claims</v>
      </c>
      <c r="P181" s="11" t="str">
        <f t="shared" si="72"/>
        <v>Apr-17</v>
      </c>
      <c r="Q181" s="11" t="str">
        <f t="shared" si="73"/>
        <v>Q2</v>
      </c>
      <c r="R181" s="11" t="str">
        <f>IF(ISERROR(VLOOKUP(C181,'WI Vs ASM'!$B$2:$J$1000,9,0)),0,(VLOOKUP(C181,'WI Vs ASM'!$B$2:$J$1000,9,0)))</f>
        <v>Chandraprabha Palaniswamy</v>
      </c>
      <c r="S181" s="11" t="str">
        <f>IF(ISERROR(VLOOKUP(C181,'WI Vs ASM'!$B$2:$K$1000,10,0)),0,(VLOOKUP(C181,'WI Vs ASM'!$B$2:$K$1000,10,0)))</f>
        <v>Dana D. Smith</v>
      </c>
      <c r="T181" s="11" t="str">
        <f>IF(ISERROR(VLOOKUP(C181,'WI Vs ASM'!$B$2:$L$1000,11,0)),0,(VLOOKUP(C181,'WI Vs ASM'!$B$2:$L$1000,11,0)))</f>
        <v>Phillip Mclean</v>
      </c>
      <c r="U181" s="11" t="e">
        <f t="shared" si="80"/>
        <v>#VALUE!</v>
      </c>
      <c r="V181" s="11" t="str">
        <f t="shared" si="74"/>
        <v>No</v>
      </c>
      <c r="W181" s="11" t="str">
        <f t="shared" si="75"/>
        <v>No</v>
      </c>
      <c r="X181" s="11" t="str">
        <f t="shared" si="76"/>
        <v>No</v>
      </c>
      <c r="Y181" s="11" t="str">
        <f t="shared" si="77"/>
        <v>No</v>
      </c>
      <c r="Z181" s="11" t="str">
        <f t="shared" si="78"/>
        <v>No</v>
      </c>
      <c r="AA181" s="11" t="str">
        <f t="shared" si="81"/>
        <v>No</v>
      </c>
      <c r="AB181" s="11">
        <f>IF(ISERROR(VLOOKUP(U181,'ITWR Dump'!$A$2:$Y$5000,24,0)),0,(VLOOKUP('ILC Report'!U181,'ITWR Dump'!$A$2:$Y$5000,24,0)))</f>
        <v>0</v>
      </c>
      <c r="AC181" s="11" t="str">
        <f t="shared" si="82"/>
        <v>No</v>
      </c>
      <c r="AD181" s="11" t="str">
        <f t="shared" si="83"/>
        <v/>
      </c>
      <c r="AE181" s="11">
        <f>IF(ISERROR(VLOOKUP(U181,'ITWR Dump'!$A$2:$Y$5000,13,0)),0,(VLOOKUP(U181,'ITWR Dump'!$A$2:$Y$5000,13,0)))</f>
        <v>0</v>
      </c>
      <c r="AF181" s="11">
        <f>IF(ISERROR(VLOOKUP(U181,'ITWR Dump'!$A$2:$Y$5000,11,0)),0,(VLOOKUP(U181,'ITWR Dump'!$A$2:$Y$5000,11,0)))</f>
        <v>0</v>
      </c>
      <c r="AG181" s="11">
        <f>IF(ISERROR(VLOOKUP(U181,'ITWR Dump'!$A$2:$Y$5000,2,0)),0,(VLOOKUP(U181,'ITWR Dump'!$A$2:$Y$5000,2,0)))</f>
        <v>0</v>
      </c>
      <c r="AH181" s="11">
        <f>IF(ISERROR(VLOOKUP(U181,'ITWR Dump'!$A$2:$Y$5000,14,0)),0,(VLOOKUP(U181,'ITWR Dump'!$A$2:$Y$5000,14,0)))</f>
        <v>0</v>
      </c>
      <c r="AI181" s="11" t="str">
        <f t="shared" si="84"/>
        <v>54-Knowledge Transfer/Training Offshore</v>
      </c>
      <c r="AJ181" s="11" t="str">
        <f t="shared" si="85"/>
        <v>Offshore</v>
      </c>
      <c r="AK181" s="11" t="str">
        <f>IF(ISERROR(VLOOKUP(A181,'Team Data'!$C$2:$U$213,17,0)),0,(VLOOKUP(A181,'Team Data'!$C$2:$U$213,17,0)))</f>
        <v>PRISM</v>
      </c>
      <c r="AL181" s="11" t="str">
        <f t="shared" si="86"/>
        <v>2017-04-24</v>
      </c>
      <c r="AM181" s="11">
        <f>IF(ISERROR(VLOOKUP(U181,'ITWR Dump'!$A$2:$Y$5000,16,0)),0,(VLOOKUP(U181,'ITWR Dump'!$A$2:$Y$5000,16,0)))</f>
        <v>0</v>
      </c>
      <c r="AN181" s="11">
        <f>IF(ISERROR(VLOOKUP(U181,'ITWR Dump'!$A$2:$Y$5000,18,0)),0,(VLOOKUP(U181,'ITWR Dump'!$A$2:$Y$5000,18,0)))</f>
        <v>0</v>
      </c>
      <c r="AO181" s="11">
        <f>IF(ISERROR(VLOOKUP(U181,'ITWR Dump'!$A$2:$Y$5000,25,0)),0,(VLOOKUP('ILC Report'!U181,'ITWR Dump'!$A$2:$Y$5000,25,0)))</f>
        <v>0</v>
      </c>
      <c r="AP181" s="11">
        <f t="shared" si="87"/>
        <v>0</v>
      </c>
      <c r="AQ181" s="26">
        <f t="shared" si="88"/>
        <v>0</v>
      </c>
      <c r="AR181" s="26">
        <f t="shared" si="89"/>
        <v>0</v>
      </c>
      <c r="AS181" s="26">
        <f t="shared" si="90"/>
        <v>0</v>
      </c>
      <c r="AT181" s="26">
        <f t="shared" si="91"/>
        <v>0</v>
      </c>
      <c r="AU181" s="26">
        <f t="shared" si="92"/>
        <v>0</v>
      </c>
      <c r="AV181" s="26">
        <f t="shared" si="93"/>
        <v>0</v>
      </c>
      <c r="AW181" s="11" t="s">
        <v>653</v>
      </c>
      <c r="AX181" s="11" t="str">
        <f>VLOOKUP(L181,Group!$A$2:$B$1000,2,0)</f>
        <v>Maintenance</v>
      </c>
      <c r="AY181" s="11">
        <f>IF(ISERROR(VLOOKUP(U181,'ITWR Dump'!$A$2:$Y$5000,15,0)),0,(VLOOKUP('ILC Report'!U181,'ITWR Dump'!$A$2:$Y$5000,15,0)))</f>
        <v>0</v>
      </c>
      <c r="AZ181" s="11" t="str">
        <f t="shared" si="94"/>
        <v>No</v>
      </c>
      <c r="BA181" s="11" t="str">
        <f t="shared" si="95"/>
        <v>BKI</v>
      </c>
      <c r="BB181" s="11" t="str">
        <f t="shared" si="96"/>
        <v>KT</v>
      </c>
      <c r="BC181" s="11" t="str">
        <f t="shared" si="97"/>
        <v>No</v>
      </c>
    </row>
    <row r="182" spans="1:55" x14ac:dyDescent="0.3">
      <c r="A182" s="11" t="s">
        <v>661</v>
      </c>
      <c r="B182" s="11" t="s">
        <v>1814</v>
      </c>
      <c r="C182" s="11" t="s">
        <v>564</v>
      </c>
      <c r="D182" s="11" t="s">
        <v>1991</v>
      </c>
      <c r="E182" s="38" t="s">
        <v>652</v>
      </c>
      <c r="F182" s="11">
        <v>4</v>
      </c>
      <c r="G182" s="40" t="s">
        <v>218</v>
      </c>
      <c r="H182" s="11" t="str">
        <f t="shared" si="79"/>
        <v>Regular</v>
      </c>
      <c r="I182" s="11" t="str">
        <f t="shared" si="71"/>
        <v>INDIA</v>
      </c>
      <c r="J182" s="11" t="str">
        <f>IF(ISERROR(VLOOKUP(C182,'WI Vs ASM'!$B$2:$E$1000,4,0)),0,(VLOOKUP(C182,'WI Vs ASM'!$B$2:$E$1000,4,0)))</f>
        <v>Offshore</v>
      </c>
      <c r="K182" s="11" t="str">
        <f>IF(ISERROR(VLOOKUP(C182,'WI Vs ASM'!$B$2:$F$1000,5,0)),0,(VLOOKUP(C182,'WI Vs ASM'!$B$2:$F$1000,5,0)))</f>
        <v>09-NonBillable</v>
      </c>
      <c r="L182" s="11" t="str">
        <f>IF(ISERROR(VLOOKUP(C182,'WI Vs ASM'!$B$2:$D$1000,3,0)),0,(VLOOKUP(C182,'WI Vs ASM'!$B$2:$D$1000,3,0)))</f>
        <v>54-Knowledge Transfer/Training Offshore</v>
      </c>
      <c r="M182" s="11" t="str">
        <f>IF(ISERROR(VLOOKUP(C182,'WI Vs ASM'!$B$2:$I$1000,8,0)),0,(VLOOKUP(C182,'WI Vs ASM'!$B$2:$I$1000,8,0)))</f>
        <v>Prakash Varadachari</v>
      </c>
      <c r="N182" s="11" t="str">
        <f>IF(ISERROR(VLOOKUP(C182,'WI Vs ASM'!$B$2:$G$1000,6,0)),0,(VLOOKUP(C182,'WI Vs ASM'!$B$2:$G$1000,6,0)))</f>
        <v>Claims</v>
      </c>
      <c r="O182" s="11" t="str">
        <f>IF(ISERROR(VLOOKUP(C182,'WI Vs ASM'!$B$2:$H$1000,7,0)),0,(VLOOKUP(C182,'WI Vs ASM'!$B$2:$H$1000,7,0)))</f>
        <v>Claims</v>
      </c>
      <c r="P182" s="11" t="str">
        <f t="shared" si="72"/>
        <v>Apr-17</v>
      </c>
      <c r="Q182" s="11" t="str">
        <f t="shared" si="73"/>
        <v>Q2</v>
      </c>
      <c r="R182" s="11" t="str">
        <f>IF(ISERROR(VLOOKUP(C182,'WI Vs ASM'!$B$2:$J$1000,9,0)),0,(VLOOKUP(C182,'WI Vs ASM'!$B$2:$J$1000,9,0)))</f>
        <v>Chandraprabha Palaniswamy</v>
      </c>
      <c r="S182" s="11" t="str">
        <f>IF(ISERROR(VLOOKUP(C182,'WI Vs ASM'!$B$2:$K$1000,10,0)),0,(VLOOKUP(C182,'WI Vs ASM'!$B$2:$K$1000,10,0)))</f>
        <v>Dana D. Smith</v>
      </c>
      <c r="T182" s="11" t="str">
        <f>IF(ISERROR(VLOOKUP(C182,'WI Vs ASM'!$B$2:$L$1000,11,0)),0,(VLOOKUP(C182,'WI Vs ASM'!$B$2:$L$1000,11,0)))</f>
        <v>Phillip Mclean</v>
      </c>
      <c r="U182" s="11" t="e">
        <f t="shared" si="80"/>
        <v>#VALUE!</v>
      </c>
      <c r="V182" s="11" t="str">
        <f t="shared" si="74"/>
        <v>No</v>
      </c>
      <c r="W182" s="11" t="str">
        <f t="shared" si="75"/>
        <v>No</v>
      </c>
      <c r="X182" s="11" t="str">
        <f t="shared" si="76"/>
        <v>No</v>
      </c>
      <c r="Y182" s="11" t="str">
        <f t="shared" si="77"/>
        <v>No</v>
      </c>
      <c r="Z182" s="11" t="str">
        <f t="shared" si="78"/>
        <v>No</v>
      </c>
      <c r="AA182" s="11" t="str">
        <f t="shared" si="81"/>
        <v>No</v>
      </c>
      <c r="AB182" s="11">
        <f>IF(ISERROR(VLOOKUP(U182,'ITWR Dump'!$A$2:$Y$5000,24,0)),0,(VLOOKUP('ILC Report'!U182,'ITWR Dump'!$A$2:$Y$5000,24,0)))</f>
        <v>0</v>
      </c>
      <c r="AC182" s="11" t="str">
        <f t="shared" si="82"/>
        <v>No</v>
      </c>
      <c r="AD182" s="11" t="str">
        <f t="shared" si="83"/>
        <v/>
      </c>
      <c r="AE182" s="11">
        <f>IF(ISERROR(VLOOKUP(U182,'ITWR Dump'!$A$2:$Y$5000,13,0)),0,(VLOOKUP(U182,'ITWR Dump'!$A$2:$Y$5000,13,0)))</f>
        <v>0</v>
      </c>
      <c r="AF182" s="11">
        <f>IF(ISERROR(VLOOKUP(U182,'ITWR Dump'!$A$2:$Y$5000,11,0)),0,(VLOOKUP(U182,'ITWR Dump'!$A$2:$Y$5000,11,0)))</f>
        <v>0</v>
      </c>
      <c r="AG182" s="11">
        <f>IF(ISERROR(VLOOKUP(U182,'ITWR Dump'!$A$2:$Y$5000,2,0)),0,(VLOOKUP(U182,'ITWR Dump'!$A$2:$Y$5000,2,0)))</f>
        <v>0</v>
      </c>
      <c r="AH182" s="11">
        <f>IF(ISERROR(VLOOKUP(U182,'ITWR Dump'!$A$2:$Y$5000,14,0)),0,(VLOOKUP(U182,'ITWR Dump'!$A$2:$Y$5000,14,0)))</f>
        <v>0</v>
      </c>
      <c r="AI182" s="11" t="str">
        <f t="shared" si="84"/>
        <v>54-Knowledge Transfer/Training Offshore</v>
      </c>
      <c r="AJ182" s="11" t="str">
        <f t="shared" si="85"/>
        <v>Offshore</v>
      </c>
      <c r="AK182" s="11" t="str">
        <f>IF(ISERROR(VLOOKUP(A182,'Team Data'!$C$2:$U$213,17,0)),0,(VLOOKUP(A182,'Team Data'!$C$2:$U$213,17,0)))</f>
        <v>PRISM</v>
      </c>
      <c r="AL182" s="11" t="str">
        <f t="shared" si="86"/>
        <v>2017-04-24</v>
      </c>
      <c r="AM182" s="11">
        <f>IF(ISERROR(VLOOKUP(U182,'ITWR Dump'!$A$2:$Y$5000,16,0)),0,(VLOOKUP(U182,'ITWR Dump'!$A$2:$Y$5000,16,0)))</f>
        <v>0</v>
      </c>
      <c r="AN182" s="11">
        <f>IF(ISERROR(VLOOKUP(U182,'ITWR Dump'!$A$2:$Y$5000,18,0)),0,(VLOOKUP(U182,'ITWR Dump'!$A$2:$Y$5000,18,0)))</f>
        <v>0</v>
      </c>
      <c r="AO182" s="11">
        <f>IF(ISERROR(VLOOKUP(U182,'ITWR Dump'!$A$2:$Y$5000,25,0)),0,(VLOOKUP('ILC Report'!U182,'ITWR Dump'!$A$2:$Y$5000,25,0)))</f>
        <v>0</v>
      </c>
      <c r="AP182" s="11">
        <f t="shared" si="87"/>
        <v>0</v>
      </c>
      <c r="AQ182" s="26">
        <f t="shared" si="88"/>
        <v>0</v>
      </c>
      <c r="AR182" s="26">
        <f t="shared" si="89"/>
        <v>0</v>
      </c>
      <c r="AS182" s="26">
        <f t="shared" si="90"/>
        <v>0</v>
      </c>
      <c r="AT182" s="26">
        <f t="shared" si="91"/>
        <v>0</v>
      </c>
      <c r="AU182" s="26">
        <f t="shared" si="92"/>
        <v>0</v>
      </c>
      <c r="AV182" s="26">
        <f t="shared" si="93"/>
        <v>0</v>
      </c>
      <c r="AW182" s="11" t="s">
        <v>653</v>
      </c>
      <c r="AX182" s="11" t="str">
        <f>VLOOKUP(L182,Group!$A$2:$B$1000,2,0)</f>
        <v>Maintenance</v>
      </c>
      <c r="AY182" s="11">
        <f>IF(ISERROR(VLOOKUP(U182,'ITWR Dump'!$A$2:$Y$5000,15,0)),0,(VLOOKUP('ILC Report'!U182,'ITWR Dump'!$A$2:$Y$5000,15,0)))</f>
        <v>0</v>
      </c>
      <c r="AZ182" s="11" t="str">
        <f t="shared" si="94"/>
        <v>No</v>
      </c>
      <c r="BA182" s="11" t="str">
        <f t="shared" si="95"/>
        <v>BKI</v>
      </c>
      <c r="BB182" s="11" t="str">
        <f t="shared" si="96"/>
        <v>KT</v>
      </c>
      <c r="BC182" s="11" t="str">
        <f t="shared" si="97"/>
        <v>No</v>
      </c>
    </row>
    <row r="183" spans="1:55" x14ac:dyDescent="0.3">
      <c r="A183" s="11" t="s">
        <v>661</v>
      </c>
      <c r="B183" s="11" t="s">
        <v>1814</v>
      </c>
      <c r="C183" s="11" t="s">
        <v>566</v>
      </c>
      <c r="D183" s="11" t="s">
        <v>1992</v>
      </c>
      <c r="E183" s="38" t="s">
        <v>652</v>
      </c>
      <c r="F183" s="11">
        <v>8</v>
      </c>
      <c r="G183" s="40" t="s">
        <v>218</v>
      </c>
      <c r="H183" s="11" t="str">
        <f t="shared" si="79"/>
        <v>Regular</v>
      </c>
      <c r="I183" s="11" t="str">
        <f t="shared" si="71"/>
        <v>INDIA</v>
      </c>
      <c r="J183" s="11" t="str">
        <f>IF(ISERROR(VLOOKUP(C183,'WI Vs ASM'!$B$2:$E$1000,4,0)),0,(VLOOKUP(C183,'WI Vs ASM'!$B$2:$E$1000,4,0)))</f>
        <v>Offshore</v>
      </c>
      <c r="K183" s="11" t="str">
        <f>IF(ISERROR(VLOOKUP(C183,'WI Vs ASM'!$B$2:$F$1000,5,0)),0,(VLOOKUP(C183,'WI Vs ASM'!$B$2:$F$1000,5,0)))</f>
        <v>01-Fixed Price</v>
      </c>
      <c r="L183" s="11" t="str">
        <f>IF(ISERROR(VLOOKUP(C183,'WI Vs ASM'!$B$2:$D$1000,3,0)),0,(VLOOKUP(C183,'WI Vs ASM'!$B$2:$D$1000,3,0)))</f>
        <v>01-Maintenance Offshore</v>
      </c>
      <c r="M183" s="11" t="str">
        <f>IF(ISERROR(VLOOKUP(C183,'WI Vs ASM'!$B$2:$I$1000,8,0)),0,(VLOOKUP(C183,'WI Vs ASM'!$B$2:$I$1000,8,0)))</f>
        <v>Rahul Soman</v>
      </c>
      <c r="N183" s="11" t="str">
        <f>IF(ISERROR(VLOOKUP(C183,'WI Vs ASM'!$B$2:$G$1000,6,0)),0,(VLOOKUP(C183,'WI Vs ASM'!$B$2:$G$1000,6,0)))</f>
        <v>Claims</v>
      </c>
      <c r="O183" s="11" t="str">
        <f>IF(ISERROR(VLOOKUP(C183,'WI Vs ASM'!$B$2:$H$1000,7,0)),0,(VLOOKUP(C183,'WI Vs ASM'!$B$2:$H$1000,7,0)))</f>
        <v>Claims</v>
      </c>
      <c r="P183" s="11" t="str">
        <f t="shared" si="72"/>
        <v>Apr-17</v>
      </c>
      <c r="Q183" s="11" t="str">
        <f t="shared" si="73"/>
        <v>Q2</v>
      </c>
      <c r="R183" s="11" t="str">
        <f>IF(ISERROR(VLOOKUP(C183,'WI Vs ASM'!$B$2:$J$1000,9,0)),0,(VLOOKUP(C183,'WI Vs ASM'!$B$2:$J$1000,9,0)))</f>
        <v>Jyothi Pai</v>
      </c>
      <c r="S183" s="11" t="str">
        <f>IF(ISERROR(VLOOKUP(C183,'WI Vs ASM'!$B$2:$K$1000,10,0)),0,(VLOOKUP(C183,'WI Vs ASM'!$B$2:$K$1000,10,0)))</f>
        <v>Dana D. Smith</v>
      </c>
      <c r="T183" s="11" t="str">
        <f>IF(ISERROR(VLOOKUP(C183,'WI Vs ASM'!$B$2:$L$1000,11,0)),0,(VLOOKUP(C183,'WI Vs ASM'!$B$2:$L$1000,11,0)))</f>
        <v>Phillip Mclean</v>
      </c>
      <c r="U183" s="11" t="str">
        <f t="shared" si="80"/>
        <v>WR736001</v>
      </c>
      <c r="V183" s="11" t="str">
        <f t="shared" si="74"/>
        <v>No</v>
      </c>
      <c r="W183" s="11" t="str">
        <f t="shared" si="75"/>
        <v>Yes</v>
      </c>
      <c r="X183" s="11" t="str">
        <f t="shared" si="76"/>
        <v>No</v>
      </c>
      <c r="Y183" s="11" t="str">
        <f t="shared" si="77"/>
        <v>No</v>
      </c>
      <c r="Z183" s="11" t="str">
        <f t="shared" si="78"/>
        <v>No</v>
      </c>
      <c r="AA183" s="11" t="str">
        <f t="shared" si="81"/>
        <v>No</v>
      </c>
      <c r="AB183" s="11">
        <f>IF(ISERROR(VLOOKUP(U183,'ITWR Dump'!$A$2:$Y$5000,24,0)),0,(VLOOKUP('ILC Report'!U183,'ITWR Dump'!$A$2:$Y$5000,24,0)))</f>
        <v>0</v>
      </c>
      <c r="AC183" s="11" t="str">
        <f t="shared" si="82"/>
        <v>No</v>
      </c>
      <c r="AD183" s="11" t="str">
        <f t="shared" si="83"/>
        <v/>
      </c>
      <c r="AE183" s="11">
        <f>IF(ISERROR(VLOOKUP(U183,'ITWR Dump'!$A$2:$Y$5000,13,0)),0,(VLOOKUP(U183,'ITWR Dump'!$A$2:$Y$5000,13,0)))</f>
        <v>0</v>
      </c>
      <c r="AF183" s="11">
        <f>IF(ISERROR(VLOOKUP(U183,'ITWR Dump'!$A$2:$Y$5000,11,0)),0,(VLOOKUP(U183,'ITWR Dump'!$A$2:$Y$5000,11,0)))</f>
        <v>0</v>
      </c>
      <c r="AG183" s="11">
        <f>IF(ISERROR(VLOOKUP(U183,'ITWR Dump'!$A$2:$Y$5000,2,0)),0,(VLOOKUP(U183,'ITWR Dump'!$A$2:$Y$5000,2,0)))</f>
        <v>0</v>
      </c>
      <c r="AH183" s="11">
        <f>IF(ISERROR(VLOOKUP(U183,'ITWR Dump'!$A$2:$Y$5000,14,0)),0,(VLOOKUP(U183,'ITWR Dump'!$A$2:$Y$5000,14,0)))</f>
        <v>0</v>
      </c>
      <c r="AI183" s="11" t="str">
        <f t="shared" si="84"/>
        <v>01-Maintenance Offshore</v>
      </c>
      <c r="AJ183" s="11" t="str">
        <f t="shared" si="85"/>
        <v>Offshore</v>
      </c>
      <c r="AK183" s="11" t="str">
        <f>IF(ISERROR(VLOOKUP(A183,'Team Data'!$C$2:$U$213,17,0)),0,(VLOOKUP(A183,'Team Data'!$C$2:$U$213,17,0)))</f>
        <v>PRISM</v>
      </c>
      <c r="AL183" s="11" t="str">
        <f t="shared" si="86"/>
        <v>2017-04-24</v>
      </c>
      <c r="AM183" s="11">
        <f>IF(ISERROR(VLOOKUP(U183,'ITWR Dump'!$A$2:$Y$5000,16,0)),0,(VLOOKUP(U183,'ITWR Dump'!$A$2:$Y$5000,16,0)))</f>
        <v>0</v>
      </c>
      <c r="AN183" s="11">
        <f>IF(ISERROR(VLOOKUP(U183,'ITWR Dump'!$A$2:$Y$5000,18,0)),0,(VLOOKUP(U183,'ITWR Dump'!$A$2:$Y$5000,18,0)))</f>
        <v>0</v>
      </c>
      <c r="AO183" s="11">
        <f>IF(ISERROR(VLOOKUP(U183,'ITWR Dump'!$A$2:$Y$5000,25,0)),0,(VLOOKUP('ILC Report'!U183,'ITWR Dump'!$A$2:$Y$5000,25,0)))</f>
        <v>0</v>
      </c>
      <c r="AP183" s="11">
        <f t="shared" si="87"/>
        <v>0</v>
      </c>
      <c r="AQ183" s="26">
        <f t="shared" si="88"/>
        <v>0</v>
      </c>
      <c r="AR183" s="26">
        <f t="shared" si="89"/>
        <v>0</v>
      </c>
      <c r="AS183" s="26">
        <f t="shared" si="90"/>
        <v>0</v>
      </c>
      <c r="AT183" s="26">
        <f t="shared" si="91"/>
        <v>0</v>
      </c>
      <c r="AU183" s="26">
        <f t="shared" si="92"/>
        <v>0</v>
      </c>
      <c r="AV183" s="26">
        <f t="shared" si="93"/>
        <v>0</v>
      </c>
      <c r="AW183" s="11" t="s">
        <v>653</v>
      </c>
      <c r="AX183" s="11" t="str">
        <f>VLOOKUP(L183,Group!$A$2:$B$1000,2,0)</f>
        <v>Maintenance</v>
      </c>
      <c r="AY183" s="11">
        <f>IF(ISERROR(VLOOKUP(U183,'ITWR Dump'!$A$2:$Y$5000,15,0)),0,(VLOOKUP('ILC Report'!U183,'ITWR Dump'!$A$2:$Y$5000,15,0)))</f>
        <v>0</v>
      </c>
      <c r="AZ183" s="11" t="str">
        <f t="shared" si="94"/>
        <v>Yes</v>
      </c>
      <c r="BA183" s="11" t="str">
        <f t="shared" si="95"/>
        <v>BKI</v>
      </c>
      <c r="BB183" s="11" t="str">
        <f t="shared" si="96"/>
        <v>MN</v>
      </c>
      <c r="BC183" s="11" t="str">
        <f t="shared" si="97"/>
        <v>No</v>
      </c>
    </row>
    <row r="184" spans="1:55" x14ac:dyDescent="0.3">
      <c r="A184" s="11" t="s">
        <v>661</v>
      </c>
      <c r="B184" s="11" t="s">
        <v>1814</v>
      </c>
      <c r="C184" s="11" t="s">
        <v>592</v>
      </c>
      <c r="D184" s="11" t="s">
        <v>1993</v>
      </c>
      <c r="E184" s="38" t="s">
        <v>2901</v>
      </c>
      <c r="F184" s="11">
        <v>3.5</v>
      </c>
      <c r="G184" s="40" t="s">
        <v>218</v>
      </c>
      <c r="H184" s="11" t="str">
        <f t="shared" si="79"/>
        <v>Regular</v>
      </c>
      <c r="I184" s="11" t="str">
        <f t="shared" si="71"/>
        <v>INDIA</v>
      </c>
      <c r="J184" s="11" t="str">
        <f>IF(ISERROR(VLOOKUP(C184,'WI Vs ASM'!$B$2:$E$1000,4,0)),0,(VLOOKUP(C184,'WI Vs ASM'!$B$2:$E$1000,4,0)))</f>
        <v>Offshore</v>
      </c>
      <c r="K184" s="11" t="str">
        <f>IF(ISERROR(VLOOKUP(C184,'WI Vs ASM'!$B$2:$F$1000,5,0)),0,(VLOOKUP(C184,'WI Vs ASM'!$B$2:$F$1000,5,0)))</f>
        <v>09-NonBillable</v>
      </c>
      <c r="L184" s="11" t="str">
        <f>IF(ISERROR(VLOOKUP(C184,'WI Vs ASM'!$B$2:$D$1000,3,0)),0,(VLOOKUP(C184,'WI Vs ASM'!$B$2:$D$1000,3,0)))</f>
        <v>65-Bench Hours Offshore</v>
      </c>
      <c r="M184" s="11" t="str">
        <f>IF(ISERROR(VLOOKUP(C184,'WI Vs ASM'!$B$2:$I$1000,8,0)),0,(VLOOKUP(C184,'WI Vs ASM'!$B$2:$I$1000,8,0)))</f>
        <v>Vinodh</v>
      </c>
      <c r="N184" s="11" t="str">
        <f>IF(ISERROR(VLOOKUP(C184,'WI Vs ASM'!$B$2:$G$1000,6,0)),0,(VLOOKUP(C184,'WI Vs ASM'!$B$2:$G$1000,6,0)))</f>
        <v>FFIC Account Team</v>
      </c>
      <c r="O184" s="11" t="str">
        <f>IF(ISERROR(VLOOKUP(C184,'WI Vs ASM'!$B$2:$H$1000,7,0)),0,(VLOOKUP(C184,'WI Vs ASM'!$B$2:$H$1000,7,0)))</f>
        <v>FFIC Account Team</v>
      </c>
      <c r="P184" s="11" t="str">
        <f t="shared" si="72"/>
        <v>May-17</v>
      </c>
      <c r="Q184" s="11" t="str">
        <f t="shared" si="73"/>
        <v>Q2</v>
      </c>
      <c r="R184" s="11" t="str">
        <f>IF(ISERROR(VLOOKUP(C184,'WI Vs ASM'!$B$2:$J$1000,9,0)),0,(VLOOKUP(C184,'WI Vs ASM'!$B$2:$J$1000,9,0)))</f>
        <v>Manash M Dutta</v>
      </c>
      <c r="S184" s="11">
        <f>IF(ISERROR(VLOOKUP(C184,'WI Vs ASM'!$B$2:$K$1000,10,0)),0,(VLOOKUP(C184,'WI Vs ASM'!$B$2:$K$1000,10,0)))</f>
        <v>0</v>
      </c>
      <c r="T184" s="11">
        <f>IF(ISERROR(VLOOKUP(C184,'WI Vs ASM'!$B$2:$L$1000,11,0)),0,(VLOOKUP(C184,'WI Vs ASM'!$B$2:$L$1000,11,0)))</f>
        <v>0</v>
      </c>
      <c r="U184" s="11" t="e">
        <f t="shared" si="80"/>
        <v>#VALUE!</v>
      </c>
      <c r="V184" s="11" t="str">
        <f t="shared" si="74"/>
        <v>No</v>
      </c>
      <c r="W184" s="11" t="str">
        <f t="shared" si="75"/>
        <v>No</v>
      </c>
      <c r="X184" s="11" t="str">
        <f t="shared" si="76"/>
        <v>No</v>
      </c>
      <c r="Y184" s="11" t="str">
        <f t="shared" si="77"/>
        <v>No</v>
      </c>
      <c r="Z184" s="11" t="str">
        <f t="shared" si="78"/>
        <v>No</v>
      </c>
      <c r="AA184" s="11" t="str">
        <f t="shared" si="81"/>
        <v>No</v>
      </c>
      <c r="AB184" s="11">
        <f>IF(ISERROR(VLOOKUP(U184,'ITWR Dump'!$A$2:$Y$5000,24,0)),0,(VLOOKUP('ILC Report'!U184,'ITWR Dump'!$A$2:$Y$5000,24,0)))</f>
        <v>0</v>
      </c>
      <c r="AC184" s="11" t="str">
        <f t="shared" si="82"/>
        <v>No</v>
      </c>
      <c r="AD184" s="11" t="str">
        <f t="shared" si="83"/>
        <v/>
      </c>
      <c r="AE184" s="11">
        <f>IF(ISERROR(VLOOKUP(U184,'ITWR Dump'!$A$2:$Y$5000,13,0)),0,(VLOOKUP(U184,'ITWR Dump'!$A$2:$Y$5000,13,0)))</f>
        <v>0</v>
      </c>
      <c r="AF184" s="11">
        <f>IF(ISERROR(VLOOKUP(U184,'ITWR Dump'!$A$2:$Y$5000,11,0)),0,(VLOOKUP(U184,'ITWR Dump'!$A$2:$Y$5000,11,0)))</f>
        <v>0</v>
      </c>
      <c r="AG184" s="11">
        <f>IF(ISERROR(VLOOKUP(U184,'ITWR Dump'!$A$2:$Y$5000,2,0)),0,(VLOOKUP(U184,'ITWR Dump'!$A$2:$Y$5000,2,0)))</f>
        <v>0</v>
      </c>
      <c r="AH184" s="11">
        <f>IF(ISERROR(VLOOKUP(U184,'ITWR Dump'!$A$2:$Y$5000,14,0)),0,(VLOOKUP(U184,'ITWR Dump'!$A$2:$Y$5000,14,0)))</f>
        <v>0</v>
      </c>
      <c r="AI184" s="11" t="str">
        <f t="shared" si="84"/>
        <v>65-Bench Hours Offshore</v>
      </c>
      <c r="AJ184" s="11" t="str">
        <f t="shared" si="85"/>
        <v>Offshore</v>
      </c>
      <c r="AK184" s="11" t="str">
        <f>IF(ISERROR(VLOOKUP(A184,'Team Data'!$C$2:$U$213,17,0)),0,(VLOOKUP(A184,'Team Data'!$C$2:$U$213,17,0)))</f>
        <v>PRISM</v>
      </c>
      <c r="AL184" s="11" t="str">
        <f t="shared" si="86"/>
        <v>2017-04-24</v>
      </c>
      <c r="AM184" s="11">
        <f>IF(ISERROR(VLOOKUP(U184,'ITWR Dump'!$A$2:$Y$5000,16,0)),0,(VLOOKUP(U184,'ITWR Dump'!$A$2:$Y$5000,16,0)))</f>
        <v>0</v>
      </c>
      <c r="AN184" s="11">
        <f>IF(ISERROR(VLOOKUP(U184,'ITWR Dump'!$A$2:$Y$5000,18,0)),0,(VLOOKUP(U184,'ITWR Dump'!$A$2:$Y$5000,18,0)))</f>
        <v>0</v>
      </c>
      <c r="AO184" s="11">
        <f>IF(ISERROR(VLOOKUP(U184,'ITWR Dump'!$A$2:$Y$5000,25,0)),0,(VLOOKUP('ILC Report'!U184,'ITWR Dump'!$A$2:$Y$5000,25,0)))</f>
        <v>0</v>
      </c>
      <c r="AP184" s="11">
        <f t="shared" si="87"/>
        <v>0</v>
      </c>
      <c r="AQ184" s="26">
        <f t="shared" si="88"/>
        <v>0</v>
      </c>
      <c r="AR184" s="26">
        <f t="shared" si="89"/>
        <v>0</v>
      </c>
      <c r="AS184" s="26">
        <f t="shared" si="90"/>
        <v>0</v>
      </c>
      <c r="AT184" s="26">
        <f t="shared" si="91"/>
        <v>0</v>
      </c>
      <c r="AU184" s="26">
        <f t="shared" si="92"/>
        <v>0</v>
      </c>
      <c r="AV184" s="26">
        <f t="shared" si="93"/>
        <v>0</v>
      </c>
      <c r="AW184" s="11" t="s">
        <v>653</v>
      </c>
      <c r="AX184" s="11" t="str">
        <f>VLOOKUP(L184,Group!$A$2:$B$1000,2,0)</f>
        <v>Maintenance</v>
      </c>
      <c r="AY184" s="11">
        <f>IF(ISERROR(VLOOKUP(U184,'ITWR Dump'!$A$2:$Y$5000,15,0)),0,(VLOOKUP('ILC Report'!U184,'ITWR Dump'!$A$2:$Y$5000,15,0)))</f>
        <v>0</v>
      </c>
      <c r="AZ184" s="11" t="str">
        <f t="shared" si="94"/>
        <v>No</v>
      </c>
      <c r="BA184" s="11" t="str">
        <f t="shared" si="95"/>
        <v>BKI</v>
      </c>
      <c r="BB184" s="11" t="str">
        <f t="shared" si="96"/>
        <v>BN</v>
      </c>
      <c r="BC184" s="11" t="str">
        <f t="shared" si="97"/>
        <v>No</v>
      </c>
    </row>
    <row r="185" spans="1:55" x14ac:dyDescent="0.3">
      <c r="A185" s="11" t="s">
        <v>661</v>
      </c>
      <c r="B185" s="11" t="s">
        <v>1814</v>
      </c>
      <c r="C185" s="11" t="s">
        <v>566</v>
      </c>
      <c r="D185" s="11" t="s">
        <v>1994</v>
      </c>
      <c r="E185" s="38" t="s">
        <v>2901</v>
      </c>
      <c r="F185" s="11">
        <v>1</v>
      </c>
      <c r="G185" s="40" t="s">
        <v>218</v>
      </c>
      <c r="H185" s="11" t="str">
        <f t="shared" si="79"/>
        <v>Regular</v>
      </c>
      <c r="I185" s="11" t="str">
        <f t="shared" si="71"/>
        <v>INDIA</v>
      </c>
      <c r="J185" s="11" t="str">
        <f>IF(ISERROR(VLOOKUP(C185,'WI Vs ASM'!$B$2:$E$1000,4,0)),0,(VLOOKUP(C185,'WI Vs ASM'!$B$2:$E$1000,4,0)))</f>
        <v>Offshore</v>
      </c>
      <c r="K185" s="11" t="str">
        <f>IF(ISERROR(VLOOKUP(C185,'WI Vs ASM'!$B$2:$F$1000,5,0)),0,(VLOOKUP(C185,'WI Vs ASM'!$B$2:$F$1000,5,0)))</f>
        <v>01-Fixed Price</v>
      </c>
      <c r="L185" s="11" t="str">
        <f>IF(ISERROR(VLOOKUP(C185,'WI Vs ASM'!$B$2:$D$1000,3,0)),0,(VLOOKUP(C185,'WI Vs ASM'!$B$2:$D$1000,3,0)))</f>
        <v>01-Maintenance Offshore</v>
      </c>
      <c r="M185" s="11" t="str">
        <f>IF(ISERROR(VLOOKUP(C185,'WI Vs ASM'!$B$2:$I$1000,8,0)),0,(VLOOKUP(C185,'WI Vs ASM'!$B$2:$I$1000,8,0)))</f>
        <v>Rahul Soman</v>
      </c>
      <c r="N185" s="11" t="str">
        <f>IF(ISERROR(VLOOKUP(C185,'WI Vs ASM'!$B$2:$G$1000,6,0)),0,(VLOOKUP(C185,'WI Vs ASM'!$B$2:$G$1000,6,0)))</f>
        <v>Claims</v>
      </c>
      <c r="O185" s="11" t="str">
        <f>IF(ISERROR(VLOOKUP(C185,'WI Vs ASM'!$B$2:$H$1000,7,0)),0,(VLOOKUP(C185,'WI Vs ASM'!$B$2:$H$1000,7,0)))</f>
        <v>Claims</v>
      </c>
      <c r="P185" s="11" t="str">
        <f t="shared" si="72"/>
        <v>May-17</v>
      </c>
      <c r="Q185" s="11" t="str">
        <f t="shared" si="73"/>
        <v>Q2</v>
      </c>
      <c r="R185" s="11" t="str">
        <f>IF(ISERROR(VLOOKUP(C185,'WI Vs ASM'!$B$2:$J$1000,9,0)),0,(VLOOKUP(C185,'WI Vs ASM'!$B$2:$J$1000,9,0)))</f>
        <v>Jyothi Pai</v>
      </c>
      <c r="S185" s="11" t="str">
        <f>IF(ISERROR(VLOOKUP(C185,'WI Vs ASM'!$B$2:$K$1000,10,0)),0,(VLOOKUP(C185,'WI Vs ASM'!$B$2:$K$1000,10,0)))</f>
        <v>Dana D. Smith</v>
      </c>
      <c r="T185" s="11" t="str">
        <f>IF(ISERROR(VLOOKUP(C185,'WI Vs ASM'!$B$2:$L$1000,11,0)),0,(VLOOKUP(C185,'WI Vs ASM'!$B$2:$L$1000,11,0)))</f>
        <v>Phillip Mclean</v>
      </c>
      <c r="U185" s="11" t="e">
        <f t="shared" si="80"/>
        <v>#VALUE!</v>
      </c>
      <c r="V185" s="11" t="str">
        <f t="shared" si="74"/>
        <v>No</v>
      </c>
      <c r="W185" s="11" t="str">
        <f t="shared" si="75"/>
        <v>Yes</v>
      </c>
      <c r="X185" s="11" t="str">
        <f t="shared" si="76"/>
        <v>No</v>
      </c>
      <c r="Y185" s="11" t="str">
        <f t="shared" si="77"/>
        <v>No</v>
      </c>
      <c r="Z185" s="11" t="str">
        <f t="shared" si="78"/>
        <v>No</v>
      </c>
      <c r="AA185" s="11" t="str">
        <f t="shared" si="81"/>
        <v>No</v>
      </c>
      <c r="AB185" s="11">
        <f>IF(ISERROR(VLOOKUP(U185,'ITWR Dump'!$A$2:$Y$5000,24,0)),0,(VLOOKUP('ILC Report'!U185,'ITWR Dump'!$A$2:$Y$5000,24,0)))</f>
        <v>0</v>
      </c>
      <c r="AC185" s="11" t="str">
        <f t="shared" si="82"/>
        <v>No</v>
      </c>
      <c r="AD185" s="11" t="str">
        <f t="shared" si="83"/>
        <v/>
      </c>
      <c r="AE185" s="11">
        <f>IF(ISERROR(VLOOKUP(U185,'ITWR Dump'!$A$2:$Y$5000,13,0)),0,(VLOOKUP(U185,'ITWR Dump'!$A$2:$Y$5000,13,0)))</f>
        <v>0</v>
      </c>
      <c r="AF185" s="11">
        <f>IF(ISERROR(VLOOKUP(U185,'ITWR Dump'!$A$2:$Y$5000,11,0)),0,(VLOOKUP(U185,'ITWR Dump'!$A$2:$Y$5000,11,0)))</f>
        <v>0</v>
      </c>
      <c r="AG185" s="11">
        <f>IF(ISERROR(VLOOKUP(U185,'ITWR Dump'!$A$2:$Y$5000,2,0)),0,(VLOOKUP(U185,'ITWR Dump'!$A$2:$Y$5000,2,0)))</f>
        <v>0</v>
      </c>
      <c r="AH185" s="11">
        <f>IF(ISERROR(VLOOKUP(U185,'ITWR Dump'!$A$2:$Y$5000,14,0)),0,(VLOOKUP(U185,'ITWR Dump'!$A$2:$Y$5000,14,0)))</f>
        <v>0</v>
      </c>
      <c r="AI185" s="11" t="str">
        <f t="shared" si="84"/>
        <v>01-Maintenance Offshore</v>
      </c>
      <c r="AJ185" s="11" t="str">
        <f t="shared" si="85"/>
        <v>Offshore</v>
      </c>
      <c r="AK185" s="11" t="str">
        <f>IF(ISERROR(VLOOKUP(A185,'Team Data'!$C$2:$U$213,17,0)),0,(VLOOKUP(A185,'Team Data'!$C$2:$U$213,17,0)))</f>
        <v>PRISM</v>
      </c>
      <c r="AL185" s="11" t="str">
        <f t="shared" si="86"/>
        <v>2017-04-24</v>
      </c>
      <c r="AM185" s="11">
        <f>IF(ISERROR(VLOOKUP(U185,'ITWR Dump'!$A$2:$Y$5000,16,0)),0,(VLOOKUP(U185,'ITWR Dump'!$A$2:$Y$5000,16,0)))</f>
        <v>0</v>
      </c>
      <c r="AN185" s="11">
        <f>IF(ISERROR(VLOOKUP(U185,'ITWR Dump'!$A$2:$Y$5000,18,0)),0,(VLOOKUP(U185,'ITWR Dump'!$A$2:$Y$5000,18,0)))</f>
        <v>0</v>
      </c>
      <c r="AO185" s="11">
        <f>IF(ISERROR(VLOOKUP(U185,'ITWR Dump'!$A$2:$Y$5000,25,0)),0,(VLOOKUP('ILC Report'!U185,'ITWR Dump'!$A$2:$Y$5000,25,0)))</f>
        <v>0</v>
      </c>
      <c r="AP185" s="11">
        <f t="shared" si="87"/>
        <v>0</v>
      </c>
      <c r="AQ185" s="26">
        <f t="shared" si="88"/>
        <v>0</v>
      </c>
      <c r="AR185" s="26">
        <f t="shared" si="89"/>
        <v>0</v>
      </c>
      <c r="AS185" s="26">
        <f t="shared" si="90"/>
        <v>0</v>
      </c>
      <c r="AT185" s="26">
        <f t="shared" si="91"/>
        <v>0</v>
      </c>
      <c r="AU185" s="26">
        <f t="shared" si="92"/>
        <v>0</v>
      </c>
      <c r="AV185" s="26">
        <f t="shared" si="93"/>
        <v>0</v>
      </c>
      <c r="AW185" s="11" t="s">
        <v>653</v>
      </c>
      <c r="AX185" s="11" t="str">
        <f>VLOOKUP(L185,Group!$A$2:$B$1000,2,0)</f>
        <v>Maintenance</v>
      </c>
      <c r="AY185" s="11">
        <f>IF(ISERROR(VLOOKUP(U185,'ITWR Dump'!$A$2:$Y$5000,15,0)),0,(VLOOKUP('ILC Report'!U185,'ITWR Dump'!$A$2:$Y$5000,15,0)))</f>
        <v>0</v>
      </c>
      <c r="AZ185" s="11" t="str">
        <f t="shared" si="94"/>
        <v>No</v>
      </c>
      <c r="BA185" s="11" t="str">
        <f t="shared" si="95"/>
        <v>BKI</v>
      </c>
      <c r="BB185" s="11" t="str">
        <f t="shared" si="96"/>
        <v>MN</v>
      </c>
      <c r="BC185" s="11" t="str">
        <f t="shared" si="97"/>
        <v>No</v>
      </c>
    </row>
    <row r="186" spans="1:55" x14ac:dyDescent="0.3">
      <c r="A186" s="11" t="s">
        <v>661</v>
      </c>
      <c r="B186" s="11" t="s">
        <v>1814</v>
      </c>
      <c r="C186" s="11" t="s">
        <v>566</v>
      </c>
      <c r="D186" s="11" t="s">
        <v>1995</v>
      </c>
      <c r="E186" s="38" t="s">
        <v>2901</v>
      </c>
      <c r="F186" s="11">
        <v>0.5</v>
      </c>
      <c r="G186" s="40" t="s">
        <v>218</v>
      </c>
      <c r="H186" s="11" t="str">
        <f t="shared" si="79"/>
        <v>Regular</v>
      </c>
      <c r="I186" s="11" t="str">
        <f t="shared" si="71"/>
        <v>INDIA</v>
      </c>
      <c r="J186" s="11" t="str">
        <f>IF(ISERROR(VLOOKUP(C186,'WI Vs ASM'!$B$2:$E$1000,4,0)),0,(VLOOKUP(C186,'WI Vs ASM'!$B$2:$E$1000,4,0)))</f>
        <v>Offshore</v>
      </c>
      <c r="K186" s="11" t="str">
        <f>IF(ISERROR(VLOOKUP(C186,'WI Vs ASM'!$B$2:$F$1000,5,0)),0,(VLOOKUP(C186,'WI Vs ASM'!$B$2:$F$1000,5,0)))</f>
        <v>01-Fixed Price</v>
      </c>
      <c r="L186" s="11" t="str">
        <f>IF(ISERROR(VLOOKUP(C186,'WI Vs ASM'!$B$2:$D$1000,3,0)),0,(VLOOKUP(C186,'WI Vs ASM'!$B$2:$D$1000,3,0)))</f>
        <v>01-Maintenance Offshore</v>
      </c>
      <c r="M186" s="11" t="str">
        <f>IF(ISERROR(VLOOKUP(C186,'WI Vs ASM'!$B$2:$I$1000,8,0)),0,(VLOOKUP(C186,'WI Vs ASM'!$B$2:$I$1000,8,0)))</f>
        <v>Rahul Soman</v>
      </c>
      <c r="N186" s="11" t="str">
        <f>IF(ISERROR(VLOOKUP(C186,'WI Vs ASM'!$B$2:$G$1000,6,0)),0,(VLOOKUP(C186,'WI Vs ASM'!$B$2:$G$1000,6,0)))</f>
        <v>Claims</v>
      </c>
      <c r="O186" s="11" t="str">
        <f>IF(ISERROR(VLOOKUP(C186,'WI Vs ASM'!$B$2:$H$1000,7,0)),0,(VLOOKUP(C186,'WI Vs ASM'!$B$2:$H$1000,7,0)))</f>
        <v>Claims</v>
      </c>
      <c r="P186" s="11" t="str">
        <f t="shared" si="72"/>
        <v>May-17</v>
      </c>
      <c r="Q186" s="11" t="str">
        <f t="shared" si="73"/>
        <v>Q2</v>
      </c>
      <c r="R186" s="11" t="str">
        <f>IF(ISERROR(VLOOKUP(C186,'WI Vs ASM'!$B$2:$J$1000,9,0)),0,(VLOOKUP(C186,'WI Vs ASM'!$B$2:$J$1000,9,0)))</f>
        <v>Jyothi Pai</v>
      </c>
      <c r="S186" s="11" t="str">
        <f>IF(ISERROR(VLOOKUP(C186,'WI Vs ASM'!$B$2:$K$1000,10,0)),0,(VLOOKUP(C186,'WI Vs ASM'!$B$2:$K$1000,10,0)))</f>
        <v>Dana D. Smith</v>
      </c>
      <c r="T186" s="11" t="str">
        <f>IF(ISERROR(VLOOKUP(C186,'WI Vs ASM'!$B$2:$L$1000,11,0)),0,(VLOOKUP(C186,'WI Vs ASM'!$B$2:$L$1000,11,0)))</f>
        <v>Phillip Mclean</v>
      </c>
      <c r="U186" s="11" t="e">
        <f t="shared" si="80"/>
        <v>#VALUE!</v>
      </c>
      <c r="V186" s="11" t="str">
        <f t="shared" si="74"/>
        <v>No</v>
      </c>
      <c r="W186" s="11" t="str">
        <f t="shared" si="75"/>
        <v>Yes</v>
      </c>
      <c r="X186" s="11" t="str">
        <f t="shared" si="76"/>
        <v>No</v>
      </c>
      <c r="Y186" s="11" t="str">
        <f t="shared" si="77"/>
        <v>No</v>
      </c>
      <c r="Z186" s="11" t="str">
        <f t="shared" si="78"/>
        <v>No</v>
      </c>
      <c r="AA186" s="11" t="str">
        <f t="shared" si="81"/>
        <v>No</v>
      </c>
      <c r="AB186" s="11">
        <f>IF(ISERROR(VLOOKUP(U186,'ITWR Dump'!$A$2:$Y$5000,24,0)),0,(VLOOKUP('ILC Report'!U186,'ITWR Dump'!$A$2:$Y$5000,24,0)))</f>
        <v>0</v>
      </c>
      <c r="AC186" s="11" t="str">
        <f t="shared" si="82"/>
        <v>No</v>
      </c>
      <c r="AD186" s="11" t="str">
        <f t="shared" si="83"/>
        <v/>
      </c>
      <c r="AE186" s="11">
        <f>IF(ISERROR(VLOOKUP(U186,'ITWR Dump'!$A$2:$Y$5000,13,0)),0,(VLOOKUP(U186,'ITWR Dump'!$A$2:$Y$5000,13,0)))</f>
        <v>0</v>
      </c>
      <c r="AF186" s="11">
        <f>IF(ISERROR(VLOOKUP(U186,'ITWR Dump'!$A$2:$Y$5000,11,0)),0,(VLOOKUP(U186,'ITWR Dump'!$A$2:$Y$5000,11,0)))</f>
        <v>0</v>
      </c>
      <c r="AG186" s="11">
        <f>IF(ISERROR(VLOOKUP(U186,'ITWR Dump'!$A$2:$Y$5000,2,0)),0,(VLOOKUP(U186,'ITWR Dump'!$A$2:$Y$5000,2,0)))</f>
        <v>0</v>
      </c>
      <c r="AH186" s="11">
        <f>IF(ISERROR(VLOOKUP(U186,'ITWR Dump'!$A$2:$Y$5000,14,0)),0,(VLOOKUP(U186,'ITWR Dump'!$A$2:$Y$5000,14,0)))</f>
        <v>0</v>
      </c>
      <c r="AI186" s="11" t="str">
        <f t="shared" si="84"/>
        <v>01-Maintenance Offshore</v>
      </c>
      <c r="AJ186" s="11" t="str">
        <f t="shared" si="85"/>
        <v>Offshore</v>
      </c>
      <c r="AK186" s="11" t="str">
        <f>IF(ISERROR(VLOOKUP(A186,'Team Data'!$C$2:$U$213,17,0)),0,(VLOOKUP(A186,'Team Data'!$C$2:$U$213,17,0)))</f>
        <v>PRISM</v>
      </c>
      <c r="AL186" s="11" t="str">
        <f t="shared" si="86"/>
        <v>2017-04-24</v>
      </c>
      <c r="AM186" s="11">
        <f>IF(ISERROR(VLOOKUP(U186,'ITWR Dump'!$A$2:$Y$5000,16,0)),0,(VLOOKUP(U186,'ITWR Dump'!$A$2:$Y$5000,16,0)))</f>
        <v>0</v>
      </c>
      <c r="AN186" s="11">
        <f>IF(ISERROR(VLOOKUP(U186,'ITWR Dump'!$A$2:$Y$5000,18,0)),0,(VLOOKUP(U186,'ITWR Dump'!$A$2:$Y$5000,18,0)))</f>
        <v>0</v>
      </c>
      <c r="AO186" s="11">
        <f>IF(ISERROR(VLOOKUP(U186,'ITWR Dump'!$A$2:$Y$5000,25,0)),0,(VLOOKUP('ILC Report'!U186,'ITWR Dump'!$A$2:$Y$5000,25,0)))</f>
        <v>0</v>
      </c>
      <c r="AP186" s="11">
        <f t="shared" si="87"/>
        <v>0</v>
      </c>
      <c r="AQ186" s="26">
        <f t="shared" si="88"/>
        <v>0</v>
      </c>
      <c r="AR186" s="26">
        <f t="shared" si="89"/>
        <v>0</v>
      </c>
      <c r="AS186" s="26">
        <f t="shared" si="90"/>
        <v>0</v>
      </c>
      <c r="AT186" s="26">
        <f t="shared" si="91"/>
        <v>0</v>
      </c>
      <c r="AU186" s="26">
        <f t="shared" si="92"/>
        <v>0</v>
      </c>
      <c r="AV186" s="26">
        <f t="shared" si="93"/>
        <v>0</v>
      </c>
      <c r="AW186" s="11" t="s">
        <v>653</v>
      </c>
      <c r="AX186" s="11" t="str">
        <f>VLOOKUP(L186,Group!$A$2:$B$1000,2,0)</f>
        <v>Maintenance</v>
      </c>
      <c r="AY186" s="11">
        <f>IF(ISERROR(VLOOKUP(U186,'ITWR Dump'!$A$2:$Y$5000,15,0)),0,(VLOOKUP('ILC Report'!U186,'ITWR Dump'!$A$2:$Y$5000,15,0)))</f>
        <v>0</v>
      </c>
      <c r="AZ186" s="11" t="str">
        <f t="shared" si="94"/>
        <v>No</v>
      </c>
      <c r="BA186" s="11" t="str">
        <f t="shared" si="95"/>
        <v>BKI</v>
      </c>
      <c r="BB186" s="11" t="str">
        <f t="shared" si="96"/>
        <v>MN</v>
      </c>
      <c r="BC186" s="11" t="str">
        <f t="shared" si="97"/>
        <v>No</v>
      </c>
    </row>
    <row r="187" spans="1:55" x14ac:dyDescent="0.3">
      <c r="A187" s="11" t="s">
        <v>661</v>
      </c>
      <c r="B187" s="11" t="s">
        <v>1814</v>
      </c>
      <c r="C187" s="11" t="s">
        <v>566</v>
      </c>
      <c r="D187" s="11" t="s">
        <v>1986</v>
      </c>
      <c r="E187" s="38" t="s">
        <v>2901</v>
      </c>
      <c r="F187" s="11">
        <v>12</v>
      </c>
      <c r="G187" s="40" t="s">
        <v>218</v>
      </c>
      <c r="H187" s="11" t="str">
        <f t="shared" si="79"/>
        <v>Regular</v>
      </c>
      <c r="I187" s="11" t="str">
        <f t="shared" si="71"/>
        <v>INDIA</v>
      </c>
      <c r="J187" s="11" t="str">
        <f>IF(ISERROR(VLOOKUP(C187,'WI Vs ASM'!$B$2:$E$1000,4,0)),0,(VLOOKUP(C187,'WI Vs ASM'!$B$2:$E$1000,4,0)))</f>
        <v>Offshore</v>
      </c>
      <c r="K187" s="11" t="str">
        <f>IF(ISERROR(VLOOKUP(C187,'WI Vs ASM'!$B$2:$F$1000,5,0)),0,(VLOOKUP(C187,'WI Vs ASM'!$B$2:$F$1000,5,0)))</f>
        <v>01-Fixed Price</v>
      </c>
      <c r="L187" s="11" t="str">
        <f>IF(ISERROR(VLOOKUP(C187,'WI Vs ASM'!$B$2:$D$1000,3,0)),0,(VLOOKUP(C187,'WI Vs ASM'!$B$2:$D$1000,3,0)))</f>
        <v>01-Maintenance Offshore</v>
      </c>
      <c r="M187" s="11" t="str">
        <f>IF(ISERROR(VLOOKUP(C187,'WI Vs ASM'!$B$2:$I$1000,8,0)),0,(VLOOKUP(C187,'WI Vs ASM'!$B$2:$I$1000,8,0)))</f>
        <v>Rahul Soman</v>
      </c>
      <c r="N187" s="11" t="str">
        <f>IF(ISERROR(VLOOKUP(C187,'WI Vs ASM'!$B$2:$G$1000,6,0)),0,(VLOOKUP(C187,'WI Vs ASM'!$B$2:$G$1000,6,0)))</f>
        <v>Claims</v>
      </c>
      <c r="O187" s="11" t="str">
        <f>IF(ISERROR(VLOOKUP(C187,'WI Vs ASM'!$B$2:$H$1000,7,0)),0,(VLOOKUP(C187,'WI Vs ASM'!$B$2:$H$1000,7,0)))</f>
        <v>Claims</v>
      </c>
      <c r="P187" s="11" t="str">
        <f t="shared" si="72"/>
        <v>May-17</v>
      </c>
      <c r="Q187" s="11" t="str">
        <f t="shared" si="73"/>
        <v>Q2</v>
      </c>
      <c r="R187" s="11" t="str">
        <f>IF(ISERROR(VLOOKUP(C187,'WI Vs ASM'!$B$2:$J$1000,9,0)),0,(VLOOKUP(C187,'WI Vs ASM'!$B$2:$J$1000,9,0)))</f>
        <v>Jyothi Pai</v>
      </c>
      <c r="S187" s="11" t="str">
        <f>IF(ISERROR(VLOOKUP(C187,'WI Vs ASM'!$B$2:$K$1000,10,0)),0,(VLOOKUP(C187,'WI Vs ASM'!$B$2:$K$1000,10,0)))</f>
        <v>Dana D. Smith</v>
      </c>
      <c r="T187" s="11" t="str">
        <f>IF(ISERROR(VLOOKUP(C187,'WI Vs ASM'!$B$2:$L$1000,11,0)),0,(VLOOKUP(C187,'WI Vs ASM'!$B$2:$L$1000,11,0)))</f>
        <v>Phillip Mclean</v>
      </c>
      <c r="U187" s="11" t="e">
        <f t="shared" si="80"/>
        <v>#VALUE!</v>
      </c>
      <c r="V187" s="11" t="str">
        <f t="shared" si="74"/>
        <v>No</v>
      </c>
      <c r="W187" s="11" t="str">
        <f t="shared" si="75"/>
        <v>Yes</v>
      </c>
      <c r="X187" s="11" t="str">
        <f t="shared" si="76"/>
        <v>No</v>
      </c>
      <c r="Y187" s="11" t="str">
        <f t="shared" si="77"/>
        <v>No</v>
      </c>
      <c r="Z187" s="11" t="str">
        <f t="shared" si="78"/>
        <v>No</v>
      </c>
      <c r="AA187" s="11" t="str">
        <f t="shared" si="81"/>
        <v>No</v>
      </c>
      <c r="AB187" s="11">
        <f>IF(ISERROR(VLOOKUP(U187,'ITWR Dump'!$A$2:$Y$5000,24,0)),0,(VLOOKUP('ILC Report'!U187,'ITWR Dump'!$A$2:$Y$5000,24,0)))</f>
        <v>0</v>
      </c>
      <c r="AC187" s="11" t="str">
        <f t="shared" si="82"/>
        <v>No</v>
      </c>
      <c r="AD187" s="11" t="str">
        <f t="shared" si="83"/>
        <v/>
      </c>
      <c r="AE187" s="11">
        <f>IF(ISERROR(VLOOKUP(U187,'ITWR Dump'!$A$2:$Y$5000,13,0)),0,(VLOOKUP(U187,'ITWR Dump'!$A$2:$Y$5000,13,0)))</f>
        <v>0</v>
      </c>
      <c r="AF187" s="11">
        <f>IF(ISERROR(VLOOKUP(U187,'ITWR Dump'!$A$2:$Y$5000,11,0)),0,(VLOOKUP(U187,'ITWR Dump'!$A$2:$Y$5000,11,0)))</f>
        <v>0</v>
      </c>
      <c r="AG187" s="11">
        <f>IF(ISERROR(VLOOKUP(U187,'ITWR Dump'!$A$2:$Y$5000,2,0)),0,(VLOOKUP(U187,'ITWR Dump'!$A$2:$Y$5000,2,0)))</f>
        <v>0</v>
      </c>
      <c r="AH187" s="11">
        <f>IF(ISERROR(VLOOKUP(U187,'ITWR Dump'!$A$2:$Y$5000,14,0)),0,(VLOOKUP(U187,'ITWR Dump'!$A$2:$Y$5000,14,0)))</f>
        <v>0</v>
      </c>
      <c r="AI187" s="11" t="str">
        <f t="shared" si="84"/>
        <v>01-Maintenance Offshore</v>
      </c>
      <c r="AJ187" s="11" t="str">
        <f t="shared" si="85"/>
        <v>Offshore</v>
      </c>
      <c r="AK187" s="11" t="str">
        <f>IF(ISERROR(VLOOKUP(A187,'Team Data'!$C$2:$U$213,17,0)),0,(VLOOKUP(A187,'Team Data'!$C$2:$U$213,17,0)))</f>
        <v>PRISM</v>
      </c>
      <c r="AL187" s="11" t="str">
        <f t="shared" si="86"/>
        <v>2017-04-24</v>
      </c>
      <c r="AM187" s="11">
        <f>IF(ISERROR(VLOOKUP(U187,'ITWR Dump'!$A$2:$Y$5000,16,0)),0,(VLOOKUP(U187,'ITWR Dump'!$A$2:$Y$5000,16,0)))</f>
        <v>0</v>
      </c>
      <c r="AN187" s="11">
        <f>IF(ISERROR(VLOOKUP(U187,'ITWR Dump'!$A$2:$Y$5000,18,0)),0,(VLOOKUP(U187,'ITWR Dump'!$A$2:$Y$5000,18,0)))</f>
        <v>0</v>
      </c>
      <c r="AO187" s="11">
        <f>IF(ISERROR(VLOOKUP(U187,'ITWR Dump'!$A$2:$Y$5000,25,0)),0,(VLOOKUP('ILC Report'!U187,'ITWR Dump'!$A$2:$Y$5000,25,0)))</f>
        <v>0</v>
      </c>
      <c r="AP187" s="11">
        <f t="shared" si="87"/>
        <v>0</v>
      </c>
      <c r="AQ187" s="26">
        <f t="shared" si="88"/>
        <v>0</v>
      </c>
      <c r="AR187" s="26">
        <f t="shared" si="89"/>
        <v>0</v>
      </c>
      <c r="AS187" s="26">
        <f t="shared" si="90"/>
        <v>0</v>
      </c>
      <c r="AT187" s="26">
        <f t="shared" si="91"/>
        <v>0</v>
      </c>
      <c r="AU187" s="26">
        <f t="shared" si="92"/>
        <v>0</v>
      </c>
      <c r="AV187" s="26">
        <f t="shared" si="93"/>
        <v>0</v>
      </c>
      <c r="AW187" s="11" t="s">
        <v>653</v>
      </c>
      <c r="AX187" s="11" t="str">
        <f>VLOOKUP(L187,Group!$A$2:$B$1000,2,0)</f>
        <v>Maintenance</v>
      </c>
      <c r="AY187" s="11">
        <f>IF(ISERROR(VLOOKUP(U187,'ITWR Dump'!$A$2:$Y$5000,15,0)),0,(VLOOKUP('ILC Report'!U187,'ITWR Dump'!$A$2:$Y$5000,15,0)))</f>
        <v>0</v>
      </c>
      <c r="AZ187" s="11" t="str">
        <f t="shared" si="94"/>
        <v>No</v>
      </c>
      <c r="BA187" s="11" t="str">
        <f t="shared" si="95"/>
        <v>BKI</v>
      </c>
      <c r="BB187" s="11" t="str">
        <f t="shared" si="96"/>
        <v>MN</v>
      </c>
      <c r="BC187" s="11" t="str">
        <f t="shared" si="97"/>
        <v>No</v>
      </c>
    </row>
    <row r="188" spans="1:55" x14ac:dyDescent="0.3">
      <c r="A188" s="11" t="s">
        <v>661</v>
      </c>
      <c r="B188" s="11" t="s">
        <v>1814</v>
      </c>
      <c r="C188" s="11" t="s">
        <v>566</v>
      </c>
      <c r="D188" s="11" t="s">
        <v>1988</v>
      </c>
      <c r="E188" s="38" t="s">
        <v>2901</v>
      </c>
      <c r="F188" s="11">
        <v>4</v>
      </c>
      <c r="G188" s="40" t="s">
        <v>218</v>
      </c>
      <c r="H188" s="11" t="str">
        <f t="shared" si="79"/>
        <v>Regular</v>
      </c>
      <c r="I188" s="11" t="str">
        <f t="shared" si="71"/>
        <v>INDIA</v>
      </c>
      <c r="J188" s="11" t="str">
        <f>IF(ISERROR(VLOOKUP(C188,'WI Vs ASM'!$B$2:$E$1000,4,0)),0,(VLOOKUP(C188,'WI Vs ASM'!$B$2:$E$1000,4,0)))</f>
        <v>Offshore</v>
      </c>
      <c r="K188" s="11" t="str">
        <f>IF(ISERROR(VLOOKUP(C188,'WI Vs ASM'!$B$2:$F$1000,5,0)),0,(VLOOKUP(C188,'WI Vs ASM'!$B$2:$F$1000,5,0)))</f>
        <v>01-Fixed Price</v>
      </c>
      <c r="L188" s="11" t="str">
        <f>IF(ISERROR(VLOOKUP(C188,'WI Vs ASM'!$B$2:$D$1000,3,0)),0,(VLOOKUP(C188,'WI Vs ASM'!$B$2:$D$1000,3,0)))</f>
        <v>01-Maintenance Offshore</v>
      </c>
      <c r="M188" s="11" t="str">
        <f>IF(ISERROR(VLOOKUP(C188,'WI Vs ASM'!$B$2:$I$1000,8,0)),0,(VLOOKUP(C188,'WI Vs ASM'!$B$2:$I$1000,8,0)))</f>
        <v>Rahul Soman</v>
      </c>
      <c r="N188" s="11" t="str">
        <f>IF(ISERROR(VLOOKUP(C188,'WI Vs ASM'!$B$2:$G$1000,6,0)),0,(VLOOKUP(C188,'WI Vs ASM'!$B$2:$G$1000,6,0)))</f>
        <v>Claims</v>
      </c>
      <c r="O188" s="11" t="str">
        <f>IF(ISERROR(VLOOKUP(C188,'WI Vs ASM'!$B$2:$H$1000,7,0)),0,(VLOOKUP(C188,'WI Vs ASM'!$B$2:$H$1000,7,0)))</f>
        <v>Claims</v>
      </c>
      <c r="P188" s="11" t="str">
        <f t="shared" si="72"/>
        <v>May-17</v>
      </c>
      <c r="Q188" s="11" t="str">
        <f t="shared" si="73"/>
        <v>Q2</v>
      </c>
      <c r="R188" s="11" t="str">
        <f>IF(ISERROR(VLOOKUP(C188,'WI Vs ASM'!$B$2:$J$1000,9,0)),0,(VLOOKUP(C188,'WI Vs ASM'!$B$2:$J$1000,9,0)))</f>
        <v>Jyothi Pai</v>
      </c>
      <c r="S188" s="11" t="str">
        <f>IF(ISERROR(VLOOKUP(C188,'WI Vs ASM'!$B$2:$K$1000,10,0)),0,(VLOOKUP(C188,'WI Vs ASM'!$B$2:$K$1000,10,0)))</f>
        <v>Dana D. Smith</v>
      </c>
      <c r="T188" s="11" t="str">
        <f>IF(ISERROR(VLOOKUP(C188,'WI Vs ASM'!$B$2:$L$1000,11,0)),0,(VLOOKUP(C188,'WI Vs ASM'!$B$2:$L$1000,11,0)))</f>
        <v>Phillip Mclean</v>
      </c>
      <c r="U188" s="11" t="e">
        <f t="shared" si="80"/>
        <v>#VALUE!</v>
      </c>
      <c r="V188" s="11" t="str">
        <f t="shared" si="74"/>
        <v>No</v>
      </c>
      <c r="W188" s="11" t="str">
        <f t="shared" si="75"/>
        <v>Yes</v>
      </c>
      <c r="X188" s="11" t="str">
        <f t="shared" si="76"/>
        <v>No</v>
      </c>
      <c r="Y188" s="11" t="str">
        <f t="shared" si="77"/>
        <v>No</v>
      </c>
      <c r="Z188" s="11" t="str">
        <f t="shared" si="78"/>
        <v>No</v>
      </c>
      <c r="AA188" s="11" t="str">
        <f t="shared" si="81"/>
        <v>No</v>
      </c>
      <c r="AB188" s="11">
        <f>IF(ISERROR(VLOOKUP(U188,'ITWR Dump'!$A$2:$Y$5000,24,0)),0,(VLOOKUP('ILC Report'!U188,'ITWR Dump'!$A$2:$Y$5000,24,0)))</f>
        <v>0</v>
      </c>
      <c r="AC188" s="11" t="str">
        <f t="shared" si="82"/>
        <v>No</v>
      </c>
      <c r="AD188" s="11" t="str">
        <f t="shared" si="83"/>
        <v/>
      </c>
      <c r="AE188" s="11">
        <f>IF(ISERROR(VLOOKUP(U188,'ITWR Dump'!$A$2:$Y$5000,13,0)),0,(VLOOKUP(U188,'ITWR Dump'!$A$2:$Y$5000,13,0)))</f>
        <v>0</v>
      </c>
      <c r="AF188" s="11">
        <f>IF(ISERROR(VLOOKUP(U188,'ITWR Dump'!$A$2:$Y$5000,11,0)),0,(VLOOKUP(U188,'ITWR Dump'!$A$2:$Y$5000,11,0)))</f>
        <v>0</v>
      </c>
      <c r="AG188" s="11">
        <f>IF(ISERROR(VLOOKUP(U188,'ITWR Dump'!$A$2:$Y$5000,2,0)),0,(VLOOKUP(U188,'ITWR Dump'!$A$2:$Y$5000,2,0)))</f>
        <v>0</v>
      </c>
      <c r="AH188" s="11">
        <f>IF(ISERROR(VLOOKUP(U188,'ITWR Dump'!$A$2:$Y$5000,14,0)),0,(VLOOKUP(U188,'ITWR Dump'!$A$2:$Y$5000,14,0)))</f>
        <v>0</v>
      </c>
      <c r="AI188" s="11" t="str">
        <f t="shared" si="84"/>
        <v>01-Maintenance Offshore</v>
      </c>
      <c r="AJ188" s="11" t="str">
        <f t="shared" si="85"/>
        <v>Offshore</v>
      </c>
      <c r="AK188" s="11" t="str">
        <f>IF(ISERROR(VLOOKUP(A188,'Team Data'!$C$2:$U$213,17,0)),0,(VLOOKUP(A188,'Team Data'!$C$2:$U$213,17,0)))</f>
        <v>PRISM</v>
      </c>
      <c r="AL188" s="11" t="str">
        <f t="shared" si="86"/>
        <v>2017-04-24</v>
      </c>
      <c r="AM188" s="11">
        <f>IF(ISERROR(VLOOKUP(U188,'ITWR Dump'!$A$2:$Y$5000,16,0)),0,(VLOOKUP(U188,'ITWR Dump'!$A$2:$Y$5000,16,0)))</f>
        <v>0</v>
      </c>
      <c r="AN188" s="11">
        <f>IF(ISERROR(VLOOKUP(U188,'ITWR Dump'!$A$2:$Y$5000,18,0)),0,(VLOOKUP(U188,'ITWR Dump'!$A$2:$Y$5000,18,0)))</f>
        <v>0</v>
      </c>
      <c r="AO188" s="11">
        <f>IF(ISERROR(VLOOKUP(U188,'ITWR Dump'!$A$2:$Y$5000,25,0)),0,(VLOOKUP('ILC Report'!U188,'ITWR Dump'!$A$2:$Y$5000,25,0)))</f>
        <v>0</v>
      </c>
      <c r="AP188" s="11">
        <f t="shared" si="87"/>
        <v>0</v>
      </c>
      <c r="AQ188" s="26">
        <f t="shared" si="88"/>
        <v>0</v>
      </c>
      <c r="AR188" s="26">
        <f t="shared" si="89"/>
        <v>0</v>
      </c>
      <c r="AS188" s="26">
        <f t="shared" si="90"/>
        <v>0</v>
      </c>
      <c r="AT188" s="26">
        <f t="shared" si="91"/>
        <v>0</v>
      </c>
      <c r="AU188" s="26">
        <f t="shared" si="92"/>
        <v>0</v>
      </c>
      <c r="AV188" s="26">
        <f t="shared" si="93"/>
        <v>0</v>
      </c>
      <c r="AW188" s="11" t="s">
        <v>653</v>
      </c>
      <c r="AX188" s="11" t="str">
        <f>VLOOKUP(L188,Group!$A$2:$B$1000,2,0)</f>
        <v>Maintenance</v>
      </c>
      <c r="AY188" s="11">
        <f>IF(ISERROR(VLOOKUP(U188,'ITWR Dump'!$A$2:$Y$5000,15,0)),0,(VLOOKUP('ILC Report'!U188,'ITWR Dump'!$A$2:$Y$5000,15,0)))</f>
        <v>0</v>
      </c>
      <c r="AZ188" s="11" t="str">
        <f t="shared" si="94"/>
        <v>No</v>
      </c>
      <c r="BA188" s="11" t="str">
        <f t="shared" si="95"/>
        <v>BKI</v>
      </c>
      <c r="BB188" s="11" t="str">
        <f t="shared" si="96"/>
        <v>MN</v>
      </c>
      <c r="BC188" s="11" t="str">
        <f t="shared" si="97"/>
        <v>No</v>
      </c>
    </row>
    <row r="189" spans="1:55" x14ac:dyDescent="0.3">
      <c r="A189" s="11" t="s">
        <v>661</v>
      </c>
      <c r="B189" s="11" t="s">
        <v>1814</v>
      </c>
      <c r="C189" s="11" t="s">
        <v>566</v>
      </c>
      <c r="D189" s="11" t="s">
        <v>1996</v>
      </c>
      <c r="E189" s="38" t="s">
        <v>2901</v>
      </c>
      <c r="F189" s="11">
        <v>14</v>
      </c>
      <c r="G189" s="40" t="s">
        <v>218</v>
      </c>
      <c r="H189" s="11" t="str">
        <f t="shared" si="79"/>
        <v>Regular</v>
      </c>
      <c r="I189" s="11" t="str">
        <f t="shared" si="71"/>
        <v>INDIA</v>
      </c>
      <c r="J189" s="11" t="str">
        <f>IF(ISERROR(VLOOKUP(C189,'WI Vs ASM'!$B$2:$E$1000,4,0)),0,(VLOOKUP(C189,'WI Vs ASM'!$B$2:$E$1000,4,0)))</f>
        <v>Offshore</v>
      </c>
      <c r="K189" s="11" t="str">
        <f>IF(ISERROR(VLOOKUP(C189,'WI Vs ASM'!$B$2:$F$1000,5,0)),0,(VLOOKUP(C189,'WI Vs ASM'!$B$2:$F$1000,5,0)))</f>
        <v>01-Fixed Price</v>
      </c>
      <c r="L189" s="11" t="str">
        <f>IF(ISERROR(VLOOKUP(C189,'WI Vs ASM'!$B$2:$D$1000,3,0)),0,(VLOOKUP(C189,'WI Vs ASM'!$B$2:$D$1000,3,0)))</f>
        <v>01-Maintenance Offshore</v>
      </c>
      <c r="M189" s="11" t="str">
        <f>IF(ISERROR(VLOOKUP(C189,'WI Vs ASM'!$B$2:$I$1000,8,0)),0,(VLOOKUP(C189,'WI Vs ASM'!$B$2:$I$1000,8,0)))</f>
        <v>Rahul Soman</v>
      </c>
      <c r="N189" s="11" t="str">
        <f>IF(ISERROR(VLOOKUP(C189,'WI Vs ASM'!$B$2:$G$1000,6,0)),0,(VLOOKUP(C189,'WI Vs ASM'!$B$2:$G$1000,6,0)))</f>
        <v>Claims</v>
      </c>
      <c r="O189" s="11" t="str">
        <f>IF(ISERROR(VLOOKUP(C189,'WI Vs ASM'!$B$2:$H$1000,7,0)),0,(VLOOKUP(C189,'WI Vs ASM'!$B$2:$H$1000,7,0)))</f>
        <v>Claims</v>
      </c>
      <c r="P189" s="11" t="str">
        <f t="shared" si="72"/>
        <v>May-17</v>
      </c>
      <c r="Q189" s="11" t="str">
        <f t="shared" si="73"/>
        <v>Q2</v>
      </c>
      <c r="R189" s="11" t="str">
        <f>IF(ISERROR(VLOOKUP(C189,'WI Vs ASM'!$B$2:$J$1000,9,0)),0,(VLOOKUP(C189,'WI Vs ASM'!$B$2:$J$1000,9,0)))</f>
        <v>Jyothi Pai</v>
      </c>
      <c r="S189" s="11" t="str">
        <f>IF(ISERROR(VLOOKUP(C189,'WI Vs ASM'!$B$2:$K$1000,10,0)),0,(VLOOKUP(C189,'WI Vs ASM'!$B$2:$K$1000,10,0)))</f>
        <v>Dana D. Smith</v>
      </c>
      <c r="T189" s="11" t="str">
        <f>IF(ISERROR(VLOOKUP(C189,'WI Vs ASM'!$B$2:$L$1000,11,0)),0,(VLOOKUP(C189,'WI Vs ASM'!$B$2:$L$1000,11,0)))</f>
        <v>Phillip Mclean</v>
      </c>
      <c r="U189" s="11" t="e">
        <f t="shared" si="80"/>
        <v>#VALUE!</v>
      </c>
      <c r="V189" s="11" t="str">
        <f t="shared" si="74"/>
        <v>No</v>
      </c>
      <c r="W189" s="11" t="str">
        <f t="shared" si="75"/>
        <v>Yes</v>
      </c>
      <c r="X189" s="11" t="str">
        <f t="shared" si="76"/>
        <v>No</v>
      </c>
      <c r="Y189" s="11" t="str">
        <f t="shared" si="77"/>
        <v>No</v>
      </c>
      <c r="Z189" s="11" t="str">
        <f t="shared" si="78"/>
        <v>No</v>
      </c>
      <c r="AA189" s="11" t="str">
        <f t="shared" si="81"/>
        <v>No</v>
      </c>
      <c r="AB189" s="11">
        <f>IF(ISERROR(VLOOKUP(U189,'ITWR Dump'!$A$2:$Y$5000,24,0)),0,(VLOOKUP('ILC Report'!U189,'ITWR Dump'!$A$2:$Y$5000,24,0)))</f>
        <v>0</v>
      </c>
      <c r="AC189" s="11" t="str">
        <f t="shared" si="82"/>
        <v>No</v>
      </c>
      <c r="AD189" s="11" t="str">
        <f t="shared" si="83"/>
        <v/>
      </c>
      <c r="AE189" s="11">
        <f>IF(ISERROR(VLOOKUP(U189,'ITWR Dump'!$A$2:$Y$5000,13,0)),0,(VLOOKUP(U189,'ITWR Dump'!$A$2:$Y$5000,13,0)))</f>
        <v>0</v>
      </c>
      <c r="AF189" s="11">
        <f>IF(ISERROR(VLOOKUP(U189,'ITWR Dump'!$A$2:$Y$5000,11,0)),0,(VLOOKUP(U189,'ITWR Dump'!$A$2:$Y$5000,11,0)))</f>
        <v>0</v>
      </c>
      <c r="AG189" s="11">
        <f>IF(ISERROR(VLOOKUP(U189,'ITWR Dump'!$A$2:$Y$5000,2,0)),0,(VLOOKUP(U189,'ITWR Dump'!$A$2:$Y$5000,2,0)))</f>
        <v>0</v>
      </c>
      <c r="AH189" s="11">
        <f>IF(ISERROR(VLOOKUP(U189,'ITWR Dump'!$A$2:$Y$5000,14,0)),0,(VLOOKUP(U189,'ITWR Dump'!$A$2:$Y$5000,14,0)))</f>
        <v>0</v>
      </c>
      <c r="AI189" s="11" t="str">
        <f t="shared" si="84"/>
        <v>01-Maintenance Offshore</v>
      </c>
      <c r="AJ189" s="11" t="str">
        <f t="shared" si="85"/>
        <v>Offshore</v>
      </c>
      <c r="AK189" s="11" t="str">
        <f>IF(ISERROR(VLOOKUP(A189,'Team Data'!$C$2:$U$213,17,0)),0,(VLOOKUP(A189,'Team Data'!$C$2:$U$213,17,0)))</f>
        <v>PRISM</v>
      </c>
      <c r="AL189" s="11" t="str">
        <f t="shared" si="86"/>
        <v>2017-04-24</v>
      </c>
      <c r="AM189" s="11">
        <f>IF(ISERROR(VLOOKUP(U189,'ITWR Dump'!$A$2:$Y$5000,16,0)),0,(VLOOKUP(U189,'ITWR Dump'!$A$2:$Y$5000,16,0)))</f>
        <v>0</v>
      </c>
      <c r="AN189" s="11">
        <f>IF(ISERROR(VLOOKUP(U189,'ITWR Dump'!$A$2:$Y$5000,18,0)),0,(VLOOKUP(U189,'ITWR Dump'!$A$2:$Y$5000,18,0)))</f>
        <v>0</v>
      </c>
      <c r="AO189" s="11">
        <f>IF(ISERROR(VLOOKUP(U189,'ITWR Dump'!$A$2:$Y$5000,25,0)),0,(VLOOKUP('ILC Report'!U189,'ITWR Dump'!$A$2:$Y$5000,25,0)))</f>
        <v>0</v>
      </c>
      <c r="AP189" s="11">
        <f t="shared" si="87"/>
        <v>0</v>
      </c>
      <c r="AQ189" s="26">
        <f t="shared" si="88"/>
        <v>0</v>
      </c>
      <c r="AR189" s="26">
        <f t="shared" si="89"/>
        <v>0</v>
      </c>
      <c r="AS189" s="26">
        <f t="shared" si="90"/>
        <v>0</v>
      </c>
      <c r="AT189" s="26">
        <f t="shared" si="91"/>
        <v>0</v>
      </c>
      <c r="AU189" s="26">
        <f t="shared" si="92"/>
        <v>0</v>
      </c>
      <c r="AV189" s="26">
        <f t="shared" si="93"/>
        <v>0</v>
      </c>
      <c r="AW189" s="11" t="s">
        <v>653</v>
      </c>
      <c r="AX189" s="11" t="str">
        <f>VLOOKUP(L189,Group!$A$2:$B$1000,2,0)</f>
        <v>Maintenance</v>
      </c>
      <c r="AY189" s="11">
        <f>IF(ISERROR(VLOOKUP(U189,'ITWR Dump'!$A$2:$Y$5000,15,0)),0,(VLOOKUP('ILC Report'!U189,'ITWR Dump'!$A$2:$Y$5000,15,0)))</f>
        <v>0</v>
      </c>
      <c r="AZ189" s="11" t="str">
        <f t="shared" si="94"/>
        <v>No</v>
      </c>
      <c r="BA189" s="11" t="str">
        <f t="shared" si="95"/>
        <v>BKI</v>
      </c>
      <c r="BB189" s="11" t="str">
        <f t="shared" si="96"/>
        <v>MN</v>
      </c>
      <c r="BC189" s="11" t="str">
        <f t="shared" si="97"/>
        <v>No</v>
      </c>
    </row>
    <row r="190" spans="1:55" x14ac:dyDescent="0.3">
      <c r="A190" s="11" t="s">
        <v>661</v>
      </c>
      <c r="B190" s="11" t="s">
        <v>1814</v>
      </c>
      <c r="C190" s="11" t="s">
        <v>566</v>
      </c>
      <c r="D190" s="11" t="s">
        <v>1997</v>
      </c>
      <c r="E190" s="38" t="s">
        <v>2901</v>
      </c>
      <c r="F190" s="11">
        <v>1</v>
      </c>
      <c r="G190" s="40" t="s">
        <v>218</v>
      </c>
      <c r="H190" s="11" t="str">
        <f t="shared" si="79"/>
        <v>Regular</v>
      </c>
      <c r="I190" s="11" t="str">
        <f t="shared" si="71"/>
        <v>INDIA</v>
      </c>
      <c r="J190" s="11" t="str">
        <f>IF(ISERROR(VLOOKUP(C190,'WI Vs ASM'!$B$2:$E$1000,4,0)),0,(VLOOKUP(C190,'WI Vs ASM'!$B$2:$E$1000,4,0)))</f>
        <v>Offshore</v>
      </c>
      <c r="K190" s="11" t="str">
        <f>IF(ISERROR(VLOOKUP(C190,'WI Vs ASM'!$B$2:$F$1000,5,0)),0,(VLOOKUP(C190,'WI Vs ASM'!$B$2:$F$1000,5,0)))</f>
        <v>01-Fixed Price</v>
      </c>
      <c r="L190" s="11" t="str">
        <f>IF(ISERROR(VLOOKUP(C190,'WI Vs ASM'!$B$2:$D$1000,3,0)),0,(VLOOKUP(C190,'WI Vs ASM'!$B$2:$D$1000,3,0)))</f>
        <v>01-Maintenance Offshore</v>
      </c>
      <c r="M190" s="11" t="str">
        <f>IF(ISERROR(VLOOKUP(C190,'WI Vs ASM'!$B$2:$I$1000,8,0)),0,(VLOOKUP(C190,'WI Vs ASM'!$B$2:$I$1000,8,0)))</f>
        <v>Rahul Soman</v>
      </c>
      <c r="N190" s="11" t="str">
        <f>IF(ISERROR(VLOOKUP(C190,'WI Vs ASM'!$B$2:$G$1000,6,0)),0,(VLOOKUP(C190,'WI Vs ASM'!$B$2:$G$1000,6,0)))</f>
        <v>Claims</v>
      </c>
      <c r="O190" s="11" t="str">
        <f>IF(ISERROR(VLOOKUP(C190,'WI Vs ASM'!$B$2:$H$1000,7,0)),0,(VLOOKUP(C190,'WI Vs ASM'!$B$2:$H$1000,7,0)))</f>
        <v>Claims</v>
      </c>
      <c r="P190" s="11" t="str">
        <f t="shared" si="72"/>
        <v>May-17</v>
      </c>
      <c r="Q190" s="11" t="str">
        <f t="shared" si="73"/>
        <v>Q2</v>
      </c>
      <c r="R190" s="11" t="str">
        <f>IF(ISERROR(VLOOKUP(C190,'WI Vs ASM'!$B$2:$J$1000,9,0)),0,(VLOOKUP(C190,'WI Vs ASM'!$B$2:$J$1000,9,0)))</f>
        <v>Jyothi Pai</v>
      </c>
      <c r="S190" s="11" t="str">
        <f>IF(ISERROR(VLOOKUP(C190,'WI Vs ASM'!$B$2:$K$1000,10,0)),0,(VLOOKUP(C190,'WI Vs ASM'!$B$2:$K$1000,10,0)))</f>
        <v>Dana D. Smith</v>
      </c>
      <c r="T190" s="11" t="str">
        <f>IF(ISERROR(VLOOKUP(C190,'WI Vs ASM'!$B$2:$L$1000,11,0)),0,(VLOOKUP(C190,'WI Vs ASM'!$B$2:$L$1000,11,0)))</f>
        <v>Phillip Mclean</v>
      </c>
      <c r="U190" s="11" t="e">
        <f t="shared" si="80"/>
        <v>#VALUE!</v>
      </c>
      <c r="V190" s="11" t="str">
        <f t="shared" si="74"/>
        <v>Yes</v>
      </c>
      <c r="W190" s="11" t="str">
        <f t="shared" si="75"/>
        <v>No</v>
      </c>
      <c r="X190" s="11" t="str">
        <f t="shared" si="76"/>
        <v>No</v>
      </c>
      <c r="Y190" s="11" t="str">
        <f t="shared" si="77"/>
        <v>No</v>
      </c>
      <c r="Z190" s="11" t="str">
        <f t="shared" si="78"/>
        <v>No</v>
      </c>
      <c r="AA190" s="11" t="str">
        <f t="shared" si="81"/>
        <v>No</v>
      </c>
      <c r="AB190" s="11">
        <f>IF(ISERROR(VLOOKUP(U190,'ITWR Dump'!$A$2:$Y$5000,24,0)),0,(VLOOKUP('ILC Report'!U190,'ITWR Dump'!$A$2:$Y$5000,24,0)))</f>
        <v>0</v>
      </c>
      <c r="AC190" s="11" t="str">
        <f t="shared" si="82"/>
        <v>No</v>
      </c>
      <c r="AD190" s="11" t="str">
        <f t="shared" si="83"/>
        <v/>
      </c>
      <c r="AE190" s="11">
        <f>IF(ISERROR(VLOOKUP(U190,'ITWR Dump'!$A$2:$Y$5000,13,0)),0,(VLOOKUP(U190,'ITWR Dump'!$A$2:$Y$5000,13,0)))</f>
        <v>0</v>
      </c>
      <c r="AF190" s="11">
        <f>IF(ISERROR(VLOOKUP(U190,'ITWR Dump'!$A$2:$Y$5000,11,0)),0,(VLOOKUP(U190,'ITWR Dump'!$A$2:$Y$5000,11,0)))</f>
        <v>0</v>
      </c>
      <c r="AG190" s="11">
        <f>IF(ISERROR(VLOOKUP(U190,'ITWR Dump'!$A$2:$Y$5000,2,0)),0,(VLOOKUP(U190,'ITWR Dump'!$A$2:$Y$5000,2,0)))</f>
        <v>0</v>
      </c>
      <c r="AH190" s="11">
        <f>IF(ISERROR(VLOOKUP(U190,'ITWR Dump'!$A$2:$Y$5000,14,0)),0,(VLOOKUP(U190,'ITWR Dump'!$A$2:$Y$5000,14,0)))</f>
        <v>0</v>
      </c>
      <c r="AI190" s="11" t="str">
        <f t="shared" si="84"/>
        <v>01-Maintenance Offshore</v>
      </c>
      <c r="AJ190" s="11" t="str">
        <f t="shared" si="85"/>
        <v>Offshore</v>
      </c>
      <c r="AK190" s="11" t="str">
        <f>IF(ISERROR(VLOOKUP(A190,'Team Data'!$C$2:$U$213,17,0)),0,(VLOOKUP(A190,'Team Data'!$C$2:$U$213,17,0)))</f>
        <v>PRISM</v>
      </c>
      <c r="AL190" s="11" t="str">
        <f t="shared" si="86"/>
        <v>2017-04-24</v>
      </c>
      <c r="AM190" s="11">
        <f>IF(ISERROR(VLOOKUP(U190,'ITWR Dump'!$A$2:$Y$5000,16,0)),0,(VLOOKUP(U190,'ITWR Dump'!$A$2:$Y$5000,16,0)))</f>
        <v>0</v>
      </c>
      <c r="AN190" s="11">
        <f>IF(ISERROR(VLOOKUP(U190,'ITWR Dump'!$A$2:$Y$5000,18,0)),0,(VLOOKUP(U190,'ITWR Dump'!$A$2:$Y$5000,18,0)))</f>
        <v>0</v>
      </c>
      <c r="AO190" s="11">
        <f>IF(ISERROR(VLOOKUP(U190,'ITWR Dump'!$A$2:$Y$5000,25,0)),0,(VLOOKUP('ILC Report'!U190,'ITWR Dump'!$A$2:$Y$5000,25,0)))</f>
        <v>0</v>
      </c>
      <c r="AP190" s="11">
        <f t="shared" si="87"/>
        <v>1</v>
      </c>
      <c r="AQ190" s="26">
        <f t="shared" si="88"/>
        <v>0</v>
      </c>
      <c r="AR190" s="26">
        <f t="shared" si="89"/>
        <v>0</v>
      </c>
      <c r="AS190" s="26">
        <f t="shared" si="90"/>
        <v>0</v>
      </c>
      <c r="AT190" s="26">
        <f t="shared" si="91"/>
        <v>0</v>
      </c>
      <c r="AU190" s="26">
        <f t="shared" si="92"/>
        <v>0</v>
      </c>
      <c r="AV190" s="26">
        <f t="shared" si="93"/>
        <v>0</v>
      </c>
      <c r="AW190" s="11" t="s">
        <v>653</v>
      </c>
      <c r="AX190" s="11" t="str">
        <f>VLOOKUP(L190,Group!$A$2:$B$1000,2,0)</f>
        <v>Maintenance</v>
      </c>
      <c r="AY190" s="11">
        <f>IF(ISERROR(VLOOKUP(U190,'ITWR Dump'!$A$2:$Y$5000,15,0)),0,(VLOOKUP('ILC Report'!U190,'ITWR Dump'!$A$2:$Y$5000,15,0)))</f>
        <v>0</v>
      </c>
      <c r="AZ190" s="11" t="str">
        <f t="shared" si="94"/>
        <v>Yes</v>
      </c>
      <c r="BA190" s="11" t="str">
        <f t="shared" si="95"/>
        <v>BKI</v>
      </c>
      <c r="BB190" s="11" t="str">
        <f t="shared" si="96"/>
        <v>MN</v>
      </c>
      <c r="BC190" s="11" t="str">
        <f t="shared" si="97"/>
        <v>No</v>
      </c>
    </row>
    <row r="191" spans="1:55" x14ac:dyDescent="0.3">
      <c r="A191" s="11" t="s">
        <v>661</v>
      </c>
      <c r="B191" s="11" t="s">
        <v>1814</v>
      </c>
      <c r="C191" s="11" t="s">
        <v>592</v>
      </c>
      <c r="D191" s="11" t="s">
        <v>1993</v>
      </c>
      <c r="E191" s="38" t="s">
        <v>2902</v>
      </c>
      <c r="F191" s="11">
        <v>3</v>
      </c>
      <c r="G191" s="40" t="s">
        <v>218</v>
      </c>
      <c r="H191" s="11" t="str">
        <f t="shared" si="79"/>
        <v>Regular</v>
      </c>
      <c r="I191" s="11" t="str">
        <f t="shared" si="71"/>
        <v>INDIA</v>
      </c>
      <c r="J191" s="11" t="str">
        <f>IF(ISERROR(VLOOKUP(C191,'WI Vs ASM'!$B$2:$E$1000,4,0)),0,(VLOOKUP(C191,'WI Vs ASM'!$B$2:$E$1000,4,0)))</f>
        <v>Offshore</v>
      </c>
      <c r="K191" s="11" t="str">
        <f>IF(ISERROR(VLOOKUP(C191,'WI Vs ASM'!$B$2:$F$1000,5,0)),0,(VLOOKUP(C191,'WI Vs ASM'!$B$2:$F$1000,5,0)))</f>
        <v>09-NonBillable</v>
      </c>
      <c r="L191" s="11" t="str">
        <f>IF(ISERROR(VLOOKUP(C191,'WI Vs ASM'!$B$2:$D$1000,3,0)),0,(VLOOKUP(C191,'WI Vs ASM'!$B$2:$D$1000,3,0)))</f>
        <v>65-Bench Hours Offshore</v>
      </c>
      <c r="M191" s="11" t="str">
        <f>IF(ISERROR(VLOOKUP(C191,'WI Vs ASM'!$B$2:$I$1000,8,0)),0,(VLOOKUP(C191,'WI Vs ASM'!$B$2:$I$1000,8,0)))</f>
        <v>Vinodh</v>
      </c>
      <c r="N191" s="11" t="str">
        <f>IF(ISERROR(VLOOKUP(C191,'WI Vs ASM'!$B$2:$G$1000,6,0)),0,(VLOOKUP(C191,'WI Vs ASM'!$B$2:$G$1000,6,0)))</f>
        <v>FFIC Account Team</v>
      </c>
      <c r="O191" s="11" t="str">
        <f>IF(ISERROR(VLOOKUP(C191,'WI Vs ASM'!$B$2:$H$1000,7,0)),0,(VLOOKUP(C191,'WI Vs ASM'!$B$2:$H$1000,7,0)))</f>
        <v>FFIC Account Team</v>
      </c>
      <c r="P191" s="11" t="str">
        <f t="shared" si="72"/>
        <v>May-17</v>
      </c>
      <c r="Q191" s="11" t="str">
        <f t="shared" si="73"/>
        <v>Q2</v>
      </c>
      <c r="R191" s="11" t="str">
        <f>IF(ISERROR(VLOOKUP(C191,'WI Vs ASM'!$B$2:$J$1000,9,0)),0,(VLOOKUP(C191,'WI Vs ASM'!$B$2:$J$1000,9,0)))</f>
        <v>Manash M Dutta</v>
      </c>
      <c r="S191" s="11">
        <f>IF(ISERROR(VLOOKUP(C191,'WI Vs ASM'!$B$2:$K$1000,10,0)),0,(VLOOKUP(C191,'WI Vs ASM'!$B$2:$K$1000,10,0)))</f>
        <v>0</v>
      </c>
      <c r="T191" s="11">
        <f>IF(ISERROR(VLOOKUP(C191,'WI Vs ASM'!$B$2:$L$1000,11,0)),0,(VLOOKUP(C191,'WI Vs ASM'!$B$2:$L$1000,11,0)))</f>
        <v>0</v>
      </c>
      <c r="U191" s="11" t="e">
        <f t="shared" si="80"/>
        <v>#VALUE!</v>
      </c>
      <c r="V191" s="11" t="str">
        <f t="shared" si="74"/>
        <v>No</v>
      </c>
      <c r="W191" s="11" t="str">
        <f t="shared" si="75"/>
        <v>No</v>
      </c>
      <c r="X191" s="11" t="str">
        <f t="shared" si="76"/>
        <v>No</v>
      </c>
      <c r="Y191" s="11" t="str">
        <f t="shared" si="77"/>
        <v>No</v>
      </c>
      <c r="Z191" s="11" t="str">
        <f t="shared" si="78"/>
        <v>No</v>
      </c>
      <c r="AA191" s="11" t="str">
        <f t="shared" si="81"/>
        <v>No</v>
      </c>
      <c r="AB191" s="11">
        <f>IF(ISERROR(VLOOKUP(U191,'ITWR Dump'!$A$2:$Y$5000,24,0)),0,(VLOOKUP('ILC Report'!U191,'ITWR Dump'!$A$2:$Y$5000,24,0)))</f>
        <v>0</v>
      </c>
      <c r="AC191" s="11" t="str">
        <f t="shared" si="82"/>
        <v>No</v>
      </c>
      <c r="AD191" s="11" t="str">
        <f t="shared" si="83"/>
        <v/>
      </c>
      <c r="AE191" s="11">
        <f>IF(ISERROR(VLOOKUP(U191,'ITWR Dump'!$A$2:$Y$5000,13,0)),0,(VLOOKUP(U191,'ITWR Dump'!$A$2:$Y$5000,13,0)))</f>
        <v>0</v>
      </c>
      <c r="AF191" s="11">
        <f>IF(ISERROR(VLOOKUP(U191,'ITWR Dump'!$A$2:$Y$5000,11,0)),0,(VLOOKUP(U191,'ITWR Dump'!$A$2:$Y$5000,11,0)))</f>
        <v>0</v>
      </c>
      <c r="AG191" s="11">
        <f>IF(ISERROR(VLOOKUP(U191,'ITWR Dump'!$A$2:$Y$5000,2,0)),0,(VLOOKUP(U191,'ITWR Dump'!$A$2:$Y$5000,2,0)))</f>
        <v>0</v>
      </c>
      <c r="AH191" s="11">
        <f>IF(ISERROR(VLOOKUP(U191,'ITWR Dump'!$A$2:$Y$5000,14,0)),0,(VLOOKUP(U191,'ITWR Dump'!$A$2:$Y$5000,14,0)))</f>
        <v>0</v>
      </c>
      <c r="AI191" s="11" t="str">
        <f t="shared" si="84"/>
        <v>65-Bench Hours Offshore</v>
      </c>
      <c r="AJ191" s="11" t="str">
        <f t="shared" si="85"/>
        <v>Offshore</v>
      </c>
      <c r="AK191" s="11" t="str">
        <f>IF(ISERROR(VLOOKUP(A191,'Team Data'!$C$2:$U$213,17,0)),0,(VLOOKUP(A191,'Team Data'!$C$2:$U$213,17,0)))</f>
        <v>PRISM</v>
      </c>
      <c r="AL191" s="11" t="str">
        <f t="shared" si="86"/>
        <v>2017-04-24</v>
      </c>
      <c r="AM191" s="11">
        <f>IF(ISERROR(VLOOKUP(U191,'ITWR Dump'!$A$2:$Y$5000,16,0)),0,(VLOOKUP(U191,'ITWR Dump'!$A$2:$Y$5000,16,0)))</f>
        <v>0</v>
      </c>
      <c r="AN191" s="11">
        <f>IF(ISERROR(VLOOKUP(U191,'ITWR Dump'!$A$2:$Y$5000,18,0)),0,(VLOOKUP(U191,'ITWR Dump'!$A$2:$Y$5000,18,0)))</f>
        <v>0</v>
      </c>
      <c r="AO191" s="11">
        <f>IF(ISERROR(VLOOKUP(U191,'ITWR Dump'!$A$2:$Y$5000,25,0)),0,(VLOOKUP('ILC Report'!U191,'ITWR Dump'!$A$2:$Y$5000,25,0)))</f>
        <v>0</v>
      </c>
      <c r="AP191" s="11">
        <f t="shared" si="87"/>
        <v>0</v>
      </c>
      <c r="AQ191" s="26">
        <f t="shared" si="88"/>
        <v>0</v>
      </c>
      <c r="AR191" s="26">
        <f t="shared" si="89"/>
        <v>0</v>
      </c>
      <c r="AS191" s="26">
        <f t="shared" si="90"/>
        <v>0</v>
      </c>
      <c r="AT191" s="26">
        <f t="shared" si="91"/>
        <v>0</v>
      </c>
      <c r="AU191" s="26">
        <f t="shared" si="92"/>
        <v>0</v>
      </c>
      <c r="AV191" s="26">
        <f t="shared" si="93"/>
        <v>0</v>
      </c>
      <c r="AW191" s="11" t="s">
        <v>653</v>
      </c>
      <c r="AX191" s="11" t="str">
        <f>VLOOKUP(L191,Group!$A$2:$B$1000,2,0)</f>
        <v>Maintenance</v>
      </c>
      <c r="AY191" s="11">
        <f>IF(ISERROR(VLOOKUP(U191,'ITWR Dump'!$A$2:$Y$5000,15,0)),0,(VLOOKUP('ILC Report'!U191,'ITWR Dump'!$A$2:$Y$5000,15,0)))</f>
        <v>0</v>
      </c>
      <c r="AZ191" s="11" t="str">
        <f t="shared" si="94"/>
        <v>No</v>
      </c>
      <c r="BA191" s="11" t="str">
        <f t="shared" si="95"/>
        <v>BKI</v>
      </c>
      <c r="BB191" s="11" t="str">
        <f t="shared" si="96"/>
        <v>BN</v>
      </c>
      <c r="BC191" s="11" t="str">
        <f t="shared" si="97"/>
        <v>No</v>
      </c>
    </row>
    <row r="192" spans="1:55" x14ac:dyDescent="0.3">
      <c r="A192" s="11" t="s">
        <v>661</v>
      </c>
      <c r="B192" s="11" t="s">
        <v>1814</v>
      </c>
      <c r="C192" s="11" t="s">
        <v>566</v>
      </c>
      <c r="D192" s="11" t="s">
        <v>1986</v>
      </c>
      <c r="E192" s="38" t="s">
        <v>2902</v>
      </c>
      <c r="F192" s="11">
        <v>4</v>
      </c>
      <c r="G192" s="40" t="s">
        <v>218</v>
      </c>
      <c r="H192" s="11" t="str">
        <f t="shared" si="79"/>
        <v>Regular</v>
      </c>
      <c r="I192" s="11" t="str">
        <f t="shared" si="71"/>
        <v>INDIA</v>
      </c>
      <c r="J192" s="11" t="str">
        <f>IF(ISERROR(VLOOKUP(C192,'WI Vs ASM'!$B$2:$E$1000,4,0)),0,(VLOOKUP(C192,'WI Vs ASM'!$B$2:$E$1000,4,0)))</f>
        <v>Offshore</v>
      </c>
      <c r="K192" s="11" t="str">
        <f>IF(ISERROR(VLOOKUP(C192,'WI Vs ASM'!$B$2:$F$1000,5,0)),0,(VLOOKUP(C192,'WI Vs ASM'!$B$2:$F$1000,5,0)))</f>
        <v>01-Fixed Price</v>
      </c>
      <c r="L192" s="11" t="str">
        <f>IF(ISERROR(VLOOKUP(C192,'WI Vs ASM'!$B$2:$D$1000,3,0)),0,(VLOOKUP(C192,'WI Vs ASM'!$B$2:$D$1000,3,0)))</f>
        <v>01-Maintenance Offshore</v>
      </c>
      <c r="M192" s="11" t="str">
        <f>IF(ISERROR(VLOOKUP(C192,'WI Vs ASM'!$B$2:$I$1000,8,0)),0,(VLOOKUP(C192,'WI Vs ASM'!$B$2:$I$1000,8,0)))</f>
        <v>Rahul Soman</v>
      </c>
      <c r="N192" s="11" t="str">
        <f>IF(ISERROR(VLOOKUP(C192,'WI Vs ASM'!$B$2:$G$1000,6,0)),0,(VLOOKUP(C192,'WI Vs ASM'!$B$2:$G$1000,6,0)))</f>
        <v>Claims</v>
      </c>
      <c r="O192" s="11" t="str">
        <f>IF(ISERROR(VLOOKUP(C192,'WI Vs ASM'!$B$2:$H$1000,7,0)),0,(VLOOKUP(C192,'WI Vs ASM'!$B$2:$H$1000,7,0)))</f>
        <v>Claims</v>
      </c>
      <c r="P192" s="11" t="str">
        <f t="shared" si="72"/>
        <v>May-17</v>
      </c>
      <c r="Q192" s="11" t="str">
        <f t="shared" si="73"/>
        <v>Q2</v>
      </c>
      <c r="R192" s="11" t="str">
        <f>IF(ISERROR(VLOOKUP(C192,'WI Vs ASM'!$B$2:$J$1000,9,0)),0,(VLOOKUP(C192,'WI Vs ASM'!$B$2:$J$1000,9,0)))</f>
        <v>Jyothi Pai</v>
      </c>
      <c r="S192" s="11" t="str">
        <f>IF(ISERROR(VLOOKUP(C192,'WI Vs ASM'!$B$2:$K$1000,10,0)),0,(VLOOKUP(C192,'WI Vs ASM'!$B$2:$K$1000,10,0)))</f>
        <v>Dana D. Smith</v>
      </c>
      <c r="T192" s="11" t="str">
        <f>IF(ISERROR(VLOOKUP(C192,'WI Vs ASM'!$B$2:$L$1000,11,0)),0,(VLOOKUP(C192,'WI Vs ASM'!$B$2:$L$1000,11,0)))</f>
        <v>Phillip Mclean</v>
      </c>
      <c r="U192" s="11" t="e">
        <f t="shared" si="80"/>
        <v>#VALUE!</v>
      </c>
      <c r="V192" s="11" t="str">
        <f t="shared" si="74"/>
        <v>No</v>
      </c>
      <c r="W192" s="11" t="str">
        <f t="shared" si="75"/>
        <v>Yes</v>
      </c>
      <c r="X192" s="11" t="str">
        <f t="shared" si="76"/>
        <v>No</v>
      </c>
      <c r="Y192" s="11" t="str">
        <f t="shared" si="77"/>
        <v>No</v>
      </c>
      <c r="Z192" s="11" t="str">
        <f t="shared" si="78"/>
        <v>No</v>
      </c>
      <c r="AA192" s="11" t="str">
        <f t="shared" si="81"/>
        <v>No</v>
      </c>
      <c r="AB192" s="11">
        <f>IF(ISERROR(VLOOKUP(U192,'ITWR Dump'!$A$2:$Y$5000,24,0)),0,(VLOOKUP('ILC Report'!U192,'ITWR Dump'!$A$2:$Y$5000,24,0)))</f>
        <v>0</v>
      </c>
      <c r="AC192" s="11" t="str">
        <f t="shared" si="82"/>
        <v>No</v>
      </c>
      <c r="AD192" s="11" t="str">
        <f t="shared" si="83"/>
        <v/>
      </c>
      <c r="AE192" s="11">
        <f>IF(ISERROR(VLOOKUP(U192,'ITWR Dump'!$A$2:$Y$5000,13,0)),0,(VLOOKUP(U192,'ITWR Dump'!$A$2:$Y$5000,13,0)))</f>
        <v>0</v>
      </c>
      <c r="AF192" s="11">
        <f>IF(ISERROR(VLOOKUP(U192,'ITWR Dump'!$A$2:$Y$5000,11,0)),0,(VLOOKUP(U192,'ITWR Dump'!$A$2:$Y$5000,11,0)))</f>
        <v>0</v>
      </c>
      <c r="AG192" s="11">
        <f>IF(ISERROR(VLOOKUP(U192,'ITWR Dump'!$A$2:$Y$5000,2,0)),0,(VLOOKUP(U192,'ITWR Dump'!$A$2:$Y$5000,2,0)))</f>
        <v>0</v>
      </c>
      <c r="AH192" s="11">
        <f>IF(ISERROR(VLOOKUP(U192,'ITWR Dump'!$A$2:$Y$5000,14,0)),0,(VLOOKUP(U192,'ITWR Dump'!$A$2:$Y$5000,14,0)))</f>
        <v>0</v>
      </c>
      <c r="AI192" s="11" t="str">
        <f t="shared" si="84"/>
        <v>01-Maintenance Offshore</v>
      </c>
      <c r="AJ192" s="11" t="str">
        <f t="shared" si="85"/>
        <v>Offshore</v>
      </c>
      <c r="AK192" s="11" t="str">
        <f>IF(ISERROR(VLOOKUP(A192,'Team Data'!$C$2:$U$213,17,0)),0,(VLOOKUP(A192,'Team Data'!$C$2:$U$213,17,0)))</f>
        <v>PRISM</v>
      </c>
      <c r="AL192" s="11" t="str">
        <f t="shared" si="86"/>
        <v>2017-04-24</v>
      </c>
      <c r="AM192" s="11">
        <f>IF(ISERROR(VLOOKUP(U192,'ITWR Dump'!$A$2:$Y$5000,16,0)),0,(VLOOKUP(U192,'ITWR Dump'!$A$2:$Y$5000,16,0)))</f>
        <v>0</v>
      </c>
      <c r="AN192" s="11">
        <f>IF(ISERROR(VLOOKUP(U192,'ITWR Dump'!$A$2:$Y$5000,18,0)),0,(VLOOKUP(U192,'ITWR Dump'!$A$2:$Y$5000,18,0)))</f>
        <v>0</v>
      </c>
      <c r="AO192" s="11">
        <f>IF(ISERROR(VLOOKUP(U192,'ITWR Dump'!$A$2:$Y$5000,25,0)),0,(VLOOKUP('ILC Report'!U192,'ITWR Dump'!$A$2:$Y$5000,25,0)))</f>
        <v>0</v>
      </c>
      <c r="AP192" s="11">
        <f t="shared" si="87"/>
        <v>0</v>
      </c>
      <c r="AQ192" s="26">
        <f t="shared" si="88"/>
        <v>0</v>
      </c>
      <c r="AR192" s="26">
        <f t="shared" si="89"/>
        <v>0</v>
      </c>
      <c r="AS192" s="26">
        <f t="shared" si="90"/>
        <v>0</v>
      </c>
      <c r="AT192" s="26">
        <f t="shared" si="91"/>
        <v>0</v>
      </c>
      <c r="AU192" s="26">
        <f t="shared" si="92"/>
        <v>0</v>
      </c>
      <c r="AV192" s="26">
        <f t="shared" si="93"/>
        <v>0</v>
      </c>
      <c r="AW192" s="11" t="s">
        <v>653</v>
      </c>
      <c r="AX192" s="11" t="str">
        <f>VLOOKUP(L192,Group!$A$2:$B$1000,2,0)</f>
        <v>Maintenance</v>
      </c>
      <c r="AY192" s="11">
        <f>IF(ISERROR(VLOOKUP(U192,'ITWR Dump'!$A$2:$Y$5000,15,0)),0,(VLOOKUP('ILC Report'!U192,'ITWR Dump'!$A$2:$Y$5000,15,0)))</f>
        <v>0</v>
      </c>
      <c r="AZ192" s="11" t="str">
        <f t="shared" si="94"/>
        <v>No</v>
      </c>
      <c r="BA192" s="11" t="str">
        <f t="shared" si="95"/>
        <v>BKI</v>
      </c>
      <c r="BB192" s="11" t="str">
        <f t="shared" si="96"/>
        <v>MN</v>
      </c>
      <c r="BC192" s="11" t="str">
        <f t="shared" si="97"/>
        <v>No</v>
      </c>
    </row>
    <row r="193" spans="1:55" x14ac:dyDescent="0.3">
      <c r="A193" s="11" t="s">
        <v>661</v>
      </c>
      <c r="B193" s="11" t="s">
        <v>1814</v>
      </c>
      <c r="C193" s="11" t="s">
        <v>566</v>
      </c>
      <c r="D193" s="11" t="s">
        <v>1988</v>
      </c>
      <c r="E193" s="38" t="s">
        <v>2902</v>
      </c>
      <c r="F193" s="11">
        <v>2</v>
      </c>
      <c r="G193" s="40" t="s">
        <v>218</v>
      </c>
      <c r="H193" s="11" t="str">
        <f t="shared" si="79"/>
        <v>Regular</v>
      </c>
      <c r="I193" s="11" t="str">
        <f t="shared" si="71"/>
        <v>INDIA</v>
      </c>
      <c r="J193" s="11" t="str">
        <f>IF(ISERROR(VLOOKUP(C193,'WI Vs ASM'!$B$2:$E$1000,4,0)),0,(VLOOKUP(C193,'WI Vs ASM'!$B$2:$E$1000,4,0)))</f>
        <v>Offshore</v>
      </c>
      <c r="K193" s="11" t="str">
        <f>IF(ISERROR(VLOOKUP(C193,'WI Vs ASM'!$B$2:$F$1000,5,0)),0,(VLOOKUP(C193,'WI Vs ASM'!$B$2:$F$1000,5,0)))</f>
        <v>01-Fixed Price</v>
      </c>
      <c r="L193" s="11" t="str">
        <f>IF(ISERROR(VLOOKUP(C193,'WI Vs ASM'!$B$2:$D$1000,3,0)),0,(VLOOKUP(C193,'WI Vs ASM'!$B$2:$D$1000,3,0)))</f>
        <v>01-Maintenance Offshore</v>
      </c>
      <c r="M193" s="11" t="str">
        <f>IF(ISERROR(VLOOKUP(C193,'WI Vs ASM'!$B$2:$I$1000,8,0)),0,(VLOOKUP(C193,'WI Vs ASM'!$B$2:$I$1000,8,0)))</f>
        <v>Rahul Soman</v>
      </c>
      <c r="N193" s="11" t="str">
        <f>IF(ISERROR(VLOOKUP(C193,'WI Vs ASM'!$B$2:$G$1000,6,0)),0,(VLOOKUP(C193,'WI Vs ASM'!$B$2:$G$1000,6,0)))</f>
        <v>Claims</v>
      </c>
      <c r="O193" s="11" t="str">
        <f>IF(ISERROR(VLOOKUP(C193,'WI Vs ASM'!$B$2:$H$1000,7,0)),0,(VLOOKUP(C193,'WI Vs ASM'!$B$2:$H$1000,7,0)))</f>
        <v>Claims</v>
      </c>
      <c r="P193" s="11" t="str">
        <f t="shared" si="72"/>
        <v>May-17</v>
      </c>
      <c r="Q193" s="11" t="str">
        <f t="shared" si="73"/>
        <v>Q2</v>
      </c>
      <c r="R193" s="11" t="str">
        <f>IF(ISERROR(VLOOKUP(C193,'WI Vs ASM'!$B$2:$J$1000,9,0)),0,(VLOOKUP(C193,'WI Vs ASM'!$B$2:$J$1000,9,0)))</f>
        <v>Jyothi Pai</v>
      </c>
      <c r="S193" s="11" t="str">
        <f>IF(ISERROR(VLOOKUP(C193,'WI Vs ASM'!$B$2:$K$1000,10,0)),0,(VLOOKUP(C193,'WI Vs ASM'!$B$2:$K$1000,10,0)))</f>
        <v>Dana D. Smith</v>
      </c>
      <c r="T193" s="11" t="str">
        <f>IF(ISERROR(VLOOKUP(C193,'WI Vs ASM'!$B$2:$L$1000,11,0)),0,(VLOOKUP(C193,'WI Vs ASM'!$B$2:$L$1000,11,0)))</f>
        <v>Phillip Mclean</v>
      </c>
      <c r="U193" s="11" t="e">
        <f t="shared" si="80"/>
        <v>#VALUE!</v>
      </c>
      <c r="V193" s="11" t="str">
        <f t="shared" si="74"/>
        <v>No</v>
      </c>
      <c r="W193" s="11" t="str">
        <f t="shared" si="75"/>
        <v>Yes</v>
      </c>
      <c r="X193" s="11" t="str">
        <f t="shared" si="76"/>
        <v>No</v>
      </c>
      <c r="Y193" s="11" t="str">
        <f t="shared" si="77"/>
        <v>No</v>
      </c>
      <c r="Z193" s="11" t="str">
        <f t="shared" si="78"/>
        <v>No</v>
      </c>
      <c r="AA193" s="11" t="str">
        <f t="shared" si="81"/>
        <v>No</v>
      </c>
      <c r="AB193" s="11">
        <f>IF(ISERROR(VLOOKUP(U193,'ITWR Dump'!$A$2:$Y$5000,24,0)),0,(VLOOKUP('ILC Report'!U193,'ITWR Dump'!$A$2:$Y$5000,24,0)))</f>
        <v>0</v>
      </c>
      <c r="AC193" s="11" t="str">
        <f t="shared" si="82"/>
        <v>No</v>
      </c>
      <c r="AD193" s="11" t="str">
        <f t="shared" si="83"/>
        <v/>
      </c>
      <c r="AE193" s="11">
        <f>IF(ISERROR(VLOOKUP(U193,'ITWR Dump'!$A$2:$Y$5000,13,0)),0,(VLOOKUP(U193,'ITWR Dump'!$A$2:$Y$5000,13,0)))</f>
        <v>0</v>
      </c>
      <c r="AF193" s="11">
        <f>IF(ISERROR(VLOOKUP(U193,'ITWR Dump'!$A$2:$Y$5000,11,0)),0,(VLOOKUP(U193,'ITWR Dump'!$A$2:$Y$5000,11,0)))</f>
        <v>0</v>
      </c>
      <c r="AG193" s="11">
        <f>IF(ISERROR(VLOOKUP(U193,'ITWR Dump'!$A$2:$Y$5000,2,0)),0,(VLOOKUP(U193,'ITWR Dump'!$A$2:$Y$5000,2,0)))</f>
        <v>0</v>
      </c>
      <c r="AH193" s="11">
        <f>IF(ISERROR(VLOOKUP(U193,'ITWR Dump'!$A$2:$Y$5000,14,0)),0,(VLOOKUP(U193,'ITWR Dump'!$A$2:$Y$5000,14,0)))</f>
        <v>0</v>
      </c>
      <c r="AI193" s="11" t="str">
        <f t="shared" si="84"/>
        <v>01-Maintenance Offshore</v>
      </c>
      <c r="AJ193" s="11" t="str">
        <f t="shared" si="85"/>
        <v>Offshore</v>
      </c>
      <c r="AK193" s="11" t="str">
        <f>IF(ISERROR(VLOOKUP(A193,'Team Data'!$C$2:$U$213,17,0)),0,(VLOOKUP(A193,'Team Data'!$C$2:$U$213,17,0)))</f>
        <v>PRISM</v>
      </c>
      <c r="AL193" s="11" t="str">
        <f t="shared" si="86"/>
        <v>2017-04-24</v>
      </c>
      <c r="AM193" s="11">
        <f>IF(ISERROR(VLOOKUP(U193,'ITWR Dump'!$A$2:$Y$5000,16,0)),0,(VLOOKUP(U193,'ITWR Dump'!$A$2:$Y$5000,16,0)))</f>
        <v>0</v>
      </c>
      <c r="AN193" s="11">
        <f>IF(ISERROR(VLOOKUP(U193,'ITWR Dump'!$A$2:$Y$5000,18,0)),0,(VLOOKUP(U193,'ITWR Dump'!$A$2:$Y$5000,18,0)))</f>
        <v>0</v>
      </c>
      <c r="AO193" s="11">
        <f>IF(ISERROR(VLOOKUP(U193,'ITWR Dump'!$A$2:$Y$5000,25,0)),0,(VLOOKUP('ILC Report'!U193,'ITWR Dump'!$A$2:$Y$5000,25,0)))</f>
        <v>0</v>
      </c>
      <c r="AP193" s="11">
        <f t="shared" si="87"/>
        <v>0</v>
      </c>
      <c r="AQ193" s="26">
        <f t="shared" si="88"/>
        <v>0</v>
      </c>
      <c r="AR193" s="26">
        <f t="shared" si="89"/>
        <v>0</v>
      </c>
      <c r="AS193" s="26">
        <f t="shared" si="90"/>
        <v>0</v>
      </c>
      <c r="AT193" s="26">
        <f t="shared" si="91"/>
        <v>0</v>
      </c>
      <c r="AU193" s="26">
        <f t="shared" si="92"/>
        <v>0</v>
      </c>
      <c r="AV193" s="26">
        <f t="shared" si="93"/>
        <v>0</v>
      </c>
      <c r="AW193" s="11" t="s">
        <v>653</v>
      </c>
      <c r="AX193" s="11" t="str">
        <f>VLOOKUP(L193,Group!$A$2:$B$1000,2,0)</f>
        <v>Maintenance</v>
      </c>
      <c r="AY193" s="11">
        <f>IF(ISERROR(VLOOKUP(U193,'ITWR Dump'!$A$2:$Y$5000,15,0)),0,(VLOOKUP('ILC Report'!U193,'ITWR Dump'!$A$2:$Y$5000,15,0)))</f>
        <v>0</v>
      </c>
      <c r="AZ193" s="11" t="str">
        <f t="shared" si="94"/>
        <v>No</v>
      </c>
      <c r="BA193" s="11" t="str">
        <f t="shared" si="95"/>
        <v>BKI</v>
      </c>
      <c r="BB193" s="11" t="str">
        <f t="shared" si="96"/>
        <v>MN</v>
      </c>
      <c r="BC193" s="11" t="str">
        <f t="shared" si="97"/>
        <v>No</v>
      </c>
    </row>
    <row r="194" spans="1:55" x14ac:dyDescent="0.3">
      <c r="A194" s="11" t="s">
        <v>661</v>
      </c>
      <c r="B194" s="11" t="s">
        <v>1814</v>
      </c>
      <c r="C194" s="11" t="s">
        <v>566</v>
      </c>
      <c r="D194" s="11" t="s">
        <v>1992</v>
      </c>
      <c r="E194" s="38" t="s">
        <v>2902</v>
      </c>
      <c r="F194" s="11">
        <v>9</v>
      </c>
      <c r="G194" s="40" t="s">
        <v>218</v>
      </c>
      <c r="H194" s="11" t="str">
        <f t="shared" si="79"/>
        <v>Regular</v>
      </c>
      <c r="I194" s="11" t="str">
        <f t="shared" ref="I194:I257" si="98">Locationdetails(J194)</f>
        <v>INDIA</v>
      </c>
      <c r="J194" s="11" t="str">
        <f>IF(ISERROR(VLOOKUP(C194,'WI Vs ASM'!$B$2:$E$1000,4,0)),0,(VLOOKUP(C194,'WI Vs ASM'!$B$2:$E$1000,4,0)))</f>
        <v>Offshore</v>
      </c>
      <c r="K194" s="11" t="str">
        <f>IF(ISERROR(VLOOKUP(C194,'WI Vs ASM'!$B$2:$F$1000,5,0)),0,(VLOOKUP(C194,'WI Vs ASM'!$B$2:$F$1000,5,0)))</f>
        <v>01-Fixed Price</v>
      </c>
      <c r="L194" s="11" t="str">
        <f>IF(ISERROR(VLOOKUP(C194,'WI Vs ASM'!$B$2:$D$1000,3,0)),0,(VLOOKUP(C194,'WI Vs ASM'!$B$2:$D$1000,3,0)))</f>
        <v>01-Maintenance Offshore</v>
      </c>
      <c r="M194" s="11" t="str">
        <f>IF(ISERROR(VLOOKUP(C194,'WI Vs ASM'!$B$2:$I$1000,8,0)),0,(VLOOKUP(C194,'WI Vs ASM'!$B$2:$I$1000,8,0)))</f>
        <v>Rahul Soman</v>
      </c>
      <c r="N194" s="11" t="str">
        <f>IF(ISERROR(VLOOKUP(C194,'WI Vs ASM'!$B$2:$G$1000,6,0)),0,(VLOOKUP(C194,'WI Vs ASM'!$B$2:$G$1000,6,0)))</f>
        <v>Claims</v>
      </c>
      <c r="O194" s="11" t="str">
        <f>IF(ISERROR(VLOOKUP(C194,'WI Vs ASM'!$B$2:$H$1000,7,0)),0,(VLOOKUP(C194,'WI Vs ASM'!$B$2:$H$1000,7,0)))</f>
        <v>Claims</v>
      </c>
      <c r="P194" s="11" t="str">
        <f t="shared" ref="P194:P257" si="99">TEXT(E194,"MMM-YY")</f>
        <v>May-17</v>
      </c>
      <c r="Q194" s="11" t="str">
        <f t="shared" ref="Q194:Q257" si="100">Quarterdetails(P194)</f>
        <v>Q2</v>
      </c>
      <c r="R194" s="11" t="str">
        <f>IF(ISERROR(VLOOKUP(C194,'WI Vs ASM'!$B$2:$J$1000,9,0)),0,(VLOOKUP(C194,'WI Vs ASM'!$B$2:$J$1000,9,0)))</f>
        <v>Jyothi Pai</v>
      </c>
      <c r="S194" s="11" t="str">
        <f>IF(ISERROR(VLOOKUP(C194,'WI Vs ASM'!$B$2:$K$1000,10,0)),0,(VLOOKUP(C194,'WI Vs ASM'!$B$2:$K$1000,10,0)))</f>
        <v>Dana D. Smith</v>
      </c>
      <c r="T194" s="11" t="str">
        <f>IF(ISERROR(VLOOKUP(C194,'WI Vs ASM'!$B$2:$L$1000,11,0)),0,(VLOOKUP(C194,'WI Vs ASM'!$B$2:$L$1000,11,0)))</f>
        <v>Phillip Mclean</v>
      </c>
      <c r="U194" s="11" t="str">
        <f t="shared" si="80"/>
        <v>WR736001</v>
      </c>
      <c r="V194" s="11" t="str">
        <f t="shared" ref="V194:V257" si="101">IF(OR(AP194=1,AQ194=1,AR194=1,AS194=1,AT194=1,AU194=1,AV194=1),"Yes","No")</f>
        <v>No</v>
      </c>
      <c r="W194" s="11" t="str">
        <f t="shared" ref="W194:W257" si="102">IF(V194&lt;&gt;"Yes",IF(AND(K194&lt;&gt;"09-NonBillable"),"Yes","No"),"No")</f>
        <v>Yes</v>
      </c>
      <c r="X194" s="11" t="str">
        <f t="shared" ref="X194:X257" si="103">IF(ISERROR(IF(OR(RIGHT(C194,2)="LB",(RIGHT(C194,2)="MG"),(C194="WAFCOGEN")),"Yes","No")),"No",(IF(OR(RIGHT(C194,2)="LB",(RIGHT(C194,2)="MG"),(C194="WAFCOGEN")),"Yes","No")))</f>
        <v>No</v>
      </c>
      <c r="Y194" s="11" t="str">
        <f t="shared" ref="Y194:Y257" si="104">CTCdetails(AE194)</f>
        <v>No</v>
      </c>
      <c r="Z194" s="11" t="str">
        <f t="shared" ref="Z194:Z257" si="105">Ignitedetails(C194)</f>
        <v>No</v>
      </c>
      <c r="AA194" s="11" t="str">
        <f t="shared" si="81"/>
        <v>No</v>
      </c>
      <c r="AB194" s="11">
        <f>IF(ISERROR(VLOOKUP(U194,'ITWR Dump'!$A$2:$Y$5000,24,0)),0,(VLOOKUP('ILC Report'!U194,'ITWR Dump'!$A$2:$Y$5000,24,0)))</f>
        <v>0</v>
      </c>
      <c r="AC194" s="11" t="str">
        <f t="shared" si="82"/>
        <v>No</v>
      </c>
      <c r="AD194" s="11" t="str">
        <f t="shared" si="83"/>
        <v/>
      </c>
      <c r="AE194" s="11">
        <f>IF(ISERROR(VLOOKUP(U194,'ITWR Dump'!$A$2:$Y$5000,13,0)),0,(VLOOKUP(U194,'ITWR Dump'!$A$2:$Y$5000,13,0)))</f>
        <v>0</v>
      </c>
      <c r="AF194" s="11">
        <f>IF(ISERROR(VLOOKUP(U194,'ITWR Dump'!$A$2:$Y$5000,11,0)),0,(VLOOKUP(U194,'ITWR Dump'!$A$2:$Y$5000,11,0)))</f>
        <v>0</v>
      </c>
      <c r="AG194" s="11">
        <f>IF(ISERROR(VLOOKUP(U194,'ITWR Dump'!$A$2:$Y$5000,2,0)),0,(VLOOKUP(U194,'ITWR Dump'!$A$2:$Y$5000,2,0)))</f>
        <v>0</v>
      </c>
      <c r="AH194" s="11">
        <f>IF(ISERROR(VLOOKUP(U194,'ITWR Dump'!$A$2:$Y$5000,14,0)),0,(VLOOKUP(U194,'ITWR Dump'!$A$2:$Y$5000,14,0)))</f>
        <v>0</v>
      </c>
      <c r="AI194" s="11" t="str">
        <f t="shared" si="84"/>
        <v>01-Maintenance Offshore</v>
      </c>
      <c r="AJ194" s="11" t="str">
        <f t="shared" si="85"/>
        <v>Offshore</v>
      </c>
      <c r="AK194" s="11" t="str">
        <f>IF(ISERROR(VLOOKUP(A194,'Team Data'!$C$2:$U$213,17,0)),0,(VLOOKUP(A194,'Team Data'!$C$2:$U$213,17,0)))</f>
        <v>PRISM</v>
      </c>
      <c r="AL194" s="11" t="str">
        <f t="shared" si="86"/>
        <v>2017-04-24</v>
      </c>
      <c r="AM194" s="11">
        <f>IF(ISERROR(VLOOKUP(U194,'ITWR Dump'!$A$2:$Y$5000,16,0)),0,(VLOOKUP(U194,'ITWR Dump'!$A$2:$Y$5000,16,0)))</f>
        <v>0</v>
      </c>
      <c r="AN194" s="11">
        <f>IF(ISERROR(VLOOKUP(U194,'ITWR Dump'!$A$2:$Y$5000,18,0)),0,(VLOOKUP(U194,'ITWR Dump'!$A$2:$Y$5000,18,0)))</f>
        <v>0</v>
      </c>
      <c r="AO194" s="11">
        <f>IF(ISERROR(VLOOKUP(U194,'ITWR Dump'!$A$2:$Y$5000,25,0)),0,(VLOOKUP('ILC Report'!U194,'ITWR Dump'!$A$2:$Y$5000,25,0)))</f>
        <v>0</v>
      </c>
      <c r="AP194" s="11">
        <f t="shared" si="87"/>
        <v>0</v>
      </c>
      <c r="AQ194" s="26">
        <f t="shared" si="88"/>
        <v>0</v>
      </c>
      <c r="AR194" s="26">
        <f t="shared" si="89"/>
        <v>0</v>
      </c>
      <c r="AS194" s="26">
        <f t="shared" si="90"/>
        <v>0</v>
      </c>
      <c r="AT194" s="26">
        <f t="shared" si="91"/>
        <v>0</v>
      </c>
      <c r="AU194" s="26">
        <f t="shared" si="92"/>
        <v>0</v>
      </c>
      <c r="AV194" s="26">
        <f t="shared" si="93"/>
        <v>0</v>
      </c>
      <c r="AW194" s="11" t="s">
        <v>653</v>
      </c>
      <c r="AX194" s="11" t="str">
        <f>VLOOKUP(L194,Group!$A$2:$B$1000,2,0)</f>
        <v>Maintenance</v>
      </c>
      <c r="AY194" s="11">
        <f>IF(ISERROR(VLOOKUP(U194,'ITWR Dump'!$A$2:$Y$5000,15,0)),0,(VLOOKUP('ILC Report'!U194,'ITWR Dump'!$A$2:$Y$5000,15,0)))</f>
        <v>0</v>
      </c>
      <c r="AZ194" s="11" t="str">
        <f t="shared" si="94"/>
        <v>Yes</v>
      </c>
      <c r="BA194" s="11" t="str">
        <f t="shared" si="95"/>
        <v>BKI</v>
      </c>
      <c r="BB194" s="11" t="str">
        <f t="shared" si="96"/>
        <v>MN</v>
      </c>
      <c r="BC194" s="11" t="str">
        <f t="shared" si="97"/>
        <v>No</v>
      </c>
    </row>
    <row r="195" spans="1:55" x14ac:dyDescent="0.3">
      <c r="A195" s="11" t="s">
        <v>661</v>
      </c>
      <c r="B195" s="11" t="s">
        <v>1814</v>
      </c>
      <c r="C195" s="11" t="s">
        <v>592</v>
      </c>
      <c r="D195" s="11" t="s">
        <v>1993</v>
      </c>
      <c r="E195" s="38" t="s">
        <v>2903</v>
      </c>
      <c r="F195" s="11">
        <v>6</v>
      </c>
      <c r="G195" s="40" t="s">
        <v>218</v>
      </c>
      <c r="H195" s="11" t="str">
        <f t="shared" ref="H195:H258" si="106">Shiftdetails($G195)</f>
        <v>Regular</v>
      </c>
      <c r="I195" s="11" t="str">
        <f t="shared" si="98"/>
        <v>INDIA</v>
      </c>
      <c r="J195" s="11" t="str">
        <f>IF(ISERROR(VLOOKUP(C195,'WI Vs ASM'!$B$2:$E$1000,4,0)),0,(VLOOKUP(C195,'WI Vs ASM'!$B$2:$E$1000,4,0)))</f>
        <v>Offshore</v>
      </c>
      <c r="K195" s="11" t="str">
        <f>IF(ISERROR(VLOOKUP(C195,'WI Vs ASM'!$B$2:$F$1000,5,0)),0,(VLOOKUP(C195,'WI Vs ASM'!$B$2:$F$1000,5,0)))</f>
        <v>09-NonBillable</v>
      </c>
      <c r="L195" s="11" t="str">
        <f>IF(ISERROR(VLOOKUP(C195,'WI Vs ASM'!$B$2:$D$1000,3,0)),0,(VLOOKUP(C195,'WI Vs ASM'!$B$2:$D$1000,3,0)))</f>
        <v>65-Bench Hours Offshore</v>
      </c>
      <c r="M195" s="11" t="str">
        <f>IF(ISERROR(VLOOKUP(C195,'WI Vs ASM'!$B$2:$I$1000,8,0)),0,(VLOOKUP(C195,'WI Vs ASM'!$B$2:$I$1000,8,0)))</f>
        <v>Vinodh</v>
      </c>
      <c r="N195" s="11" t="str">
        <f>IF(ISERROR(VLOOKUP(C195,'WI Vs ASM'!$B$2:$G$1000,6,0)),0,(VLOOKUP(C195,'WI Vs ASM'!$B$2:$G$1000,6,0)))</f>
        <v>FFIC Account Team</v>
      </c>
      <c r="O195" s="11" t="str">
        <f>IF(ISERROR(VLOOKUP(C195,'WI Vs ASM'!$B$2:$H$1000,7,0)),0,(VLOOKUP(C195,'WI Vs ASM'!$B$2:$H$1000,7,0)))</f>
        <v>FFIC Account Team</v>
      </c>
      <c r="P195" s="11" t="str">
        <f t="shared" si="99"/>
        <v>May-17</v>
      </c>
      <c r="Q195" s="11" t="str">
        <f t="shared" si="100"/>
        <v>Q2</v>
      </c>
      <c r="R195" s="11" t="str">
        <f>IF(ISERROR(VLOOKUP(C195,'WI Vs ASM'!$B$2:$J$1000,9,0)),0,(VLOOKUP(C195,'WI Vs ASM'!$B$2:$J$1000,9,0)))</f>
        <v>Manash M Dutta</v>
      </c>
      <c r="S195" s="11">
        <f>IF(ISERROR(VLOOKUP(C195,'WI Vs ASM'!$B$2:$K$1000,10,0)),0,(VLOOKUP(C195,'WI Vs ASM'!$B$2:$K$1000,10,0)))</f>
        <v>0</v>
      </c>
      <c r="T195" s="11">
        <f>IF(ISERROR(VLOOKUP(C195,'WI Vs ASM'!$B$2:$L$1000,11,0)),0,(VLOOKUP(C195,'WI Vs ASM'!$B$2:$L$1000,11,0)))</f>
        <v>0</v>
      </c>
      <c r="U195" s="11" t="e">
        <f t="shared" ref="U195:U258" si="107">IF(ISERROR(MID((UPPER(D195)),(FIND("WR",(UPPER(D195)),1)),8)),MID((UPPER(D195)),(FIND("ENH",(UPPER(D195)),1)),9),MID((UPPER(D195)),(FIND("WR",(UPPER(D195)),1)),8))</f>
        <v>#VALUE!</v>
      </c>
      <c r="V195" s="11" t="str">
        <f t="shared" si="101"/>
        <v>No</v>
      </c>
      <c r="W195" s="11" t="str">
        <f t="shared" si="102"/>
        <v>No</v>
      </c>
      <c r="X195" s="11" t="str">
        <f t="shared" si="103"/>
        <v>No</v>
      </c>
      <c r="Y195" s="11" t="str">
        <f t="shared" si="104"/>
        <v>No</v>
      </c>
      <c r="Z195" s="11" t="str">
        <f t="shared" si="105"/>
        <v>No</v>
      </c>
      <c r="AA195" s="11" t="str">
        <f t="shared" ref="AA195:AA258" si="108">RTCdetails(AE195,AY195)</f>
        <v>No</v>
      </c>
      <c r="AB195" s="11">
        <f>IF(ISERROR(VLOOKUP(U195,'ITWR Dump'!$A$2:$Y$5000,24,0)),0,(VLOOKUP('ILC Report'!U195,'ITWR Dump'!$A$2:$Y$5000,24,0)))</f>
        <v>0</v>
      </c>
      <c r="AC195" s="11" t="str">
        <f t="shared" ref="AC195:AC258" si="109">Billable(X195,Y195,Z195,AA195,BC195)</f>
        <v>No</v>
      </c>
      <c r="AD195" s="11" t="str">
        <f t="shared" ref="AD195:AD258" si="110">IF(X195="Yes",$X$1,IF(Y195="Yes",$Y$1,IF(Z195="Yes",$Z$1,IF(AA195="Yes",$AA$1,""))))</f>
        <v/>
      </c>
      <c r="AE195" s="11">
        <f>IF(ISERROR(VLOOKUP(U195,'ITWR Dump'!$A$2:$Y$5000,13,0)),0,(VLOOKUP(U195,'ITWR Dump'!$A$2:$Y$5000,13,0)))</f>
        <v>0</v>
      </c>
      <c r="AF195" s="11">
        <f>IF(ISERROR(VLOOKUP(U195,'ITWR Dump'!$A$2:$Y$5000,11,0)),0,(VLOOKUP(U195,'ITWR Dump'!$A$2:$Y$5000,11,0)))</f>
        <v>0</v>
      </c>
      <c r="AG195" s="11">
        <f>IF(ISERROR(VLOOKUP(U195,'ITWR Dump'!$A$2:$Y$5000,2,0)),0,(VLOOKUP(U195,'ITWR Dump'!$A$2:$Y$5000,2,0)))</f>
        <v>0</v>
      </c>
      <c r="AH195" s="11">
        <f>IF(ISERROR(VLOOKUP(U195,'ITWR Dump'!$A$2:$Y$5000,14,0)),0,(VLOOKUP(U195,'ITWR Dump'!$A$2:$Y$5000,14,0)))</f>
        <v>0</v>
      </c>
      <c r="AI195" s="11" t="str">
        <f t="shared" ref="AI195:AI258" si="111">UdfCategory(H195,L195,AJ195)</f>
        <v>65-Bench Hours Offshore</v>
      </c>
      <c r="AJ195" s="11" t="str">
        <f t="shared" ref="AJ195:AJ258" si="112">OnOffLanded(A195,C195,J195)</f>
        <v>Offshore</v>
      </c>
      <c r="AK195" s="11" t="str">
        <f>IF(ISERROR(VLOOKUP(A195,'Team Data'!$C$2:$U$213,17,0)),0,(VLOOKUP(A195,'Team Data'!$C$2:$U$213,17,0)))</f>
        <v>PRISM</v>
      </c>
      <c r="AL195" s="11" t="str">
        <f t="shared" ref="AL195:AL258" si="113">LEFT(AW195,10)</f>
        <v>2017-04-24</v>
      </c>
      <c r="AM195" s="11">
        <f>IF(ISERROR(VLOOKUP(U195,'ITWR Dump'!$A$2:$Y$5000,16,0)),0,(VLOOKUP(U195,'ITWR Dump'!$A$2:$Y$5000,16,0)))</f>
        <v>0</v>
      </c>
      <c r="AN195" s="11">
        <f>IF(ISERROR(VLOOKUP(U195,'ITWR Dump'!$A$2:$Y$5000,18,0)),0,(VLOOKUP(U195,'ITWR Dump'!$A$2:$Y$5000,18,0)))</f>
        <v>0</v>
      </c>
      <c r="AO195" s="11">
        <f>IF(ISERROR(VLOOKUP(U195,'ITWR Dump'!$A$2:$Y$5000,25,0)),0,(VLOOKUP('ILC Report'!U195,'ITWR Dump'!$A$2:$Y$5000,25,0)))</f>
        <v>0</v>
      </c>
      <c r="AP195" s="11">
        <f t="shared" ref="AP195:AP258" si="114">IFERROR(FIND("INC0",D195,1),0)</f>
        <v>0</v>
      </c>
      <c r="AQ195" s="26">
        <f t="shared" ref="AQ195:AQ258" si="115">IFERROR(FIND("INC1",D195,1),0)</f>
        <v>0</v>
      </c>
      <c r="AR195" s="26">
        <f t="shared" ref="AR195:AR258" si="116">IFERROR(FIND("INC2",D195,1),0)</f>
        <v>0</v>
      </c>
      <c r="AS195" s="26">
        <f t="shared" ref="AS195:AS258" si="117">IFERROR(FIND("INC3",D195,1),0)</f>
        <v>0</v>
      </c>
      <c r="AT195" s="26">
        <f t="shared" ref="AT195:AT258" si="118">IFERROR(FIND("INC4",D195,1),0)</f>
        <v>0</v>
      </c>
      <c r="AU195" s="26">
        <f t="shared" ref="AU195:AU258" si="119">IFERROR(FIND("INC 0",D195,1),0)</f>
        <v>0</v>
      </c>
      <c r="AV195" s="26">
        <f t="shared" ref="AV195:AV258" si="120">IFERROR(FIND("INC 1",D195,1),0)</f>
        <v>0</v>
      </c>
      <c r="AW195" s="11" t="s">
        <v>653</v>
      </c>
      <c r="AX195" s="11" t="str">
        <f>VLOOKUP(L195,Group!$A$2:$B$1000,2,0)</f>
        <v>Maintenance</v>
      </c>
      <c r="AY195" s="11">
        <f>IF(ISERROR(VLOOKUP(U195,'ITWR Dump'!$A$2:$Y$5000,15,0)),0,(VLOOKUP('ILC Report'!U195,'ITWR Dump'!$A$2:$Y$5000,15,0)))</f>
        <v>0</v>
      </c>
      <c r="AZ195" s="11" t="str">
        <f t="shared" ref="AZ195:AZ258" si="121">Adoc(BB195,D195)</f>
        <v>No</v>
      </c>
      <c r="BA195" s="11" t="str">
        <f t="shared" ref="BA195:BA258" si="122">LEFT(C195,3)</f>
        <v>BKI</v>
      </c>
      <c r="BB195" s="11" t="str">
        <f t="shared" ref="BB195:BB258" si="123">RIGHT(C195,2)</f>
        <v>BN</v>
      </c>
      <c r="BC195" s="11" t="str">
        <f t="shared" ref="BC195:BC258" si="124">Work(AF195)</f>
        <v>No</v>
      </c>
    </row>
    <row r="196" spans="1:55" x14ac:dyDescent="0.3">
      <c r="A196" s="11" t="s">
        <v>661</v>
      </c>
      <c r="B196" s="11" t="s">
        <v>1814</v>
      </c>
      <c r="C196" s="11" t="s">
        <v>564</v>
      </c>
      <c r="D196" s="11" t="s">
        <v>1998</v>
      </c>
      <c r="E196" s="38" t="s">
        <v>2903</v>
      </c>
      <c r="F196" s="11">
        <v>3</v>
      </c>
      <c r="G196" s="40" t="s">
        <v>218</v>
      </c>
      <c r="H196" s="11" t="str">
        <f t="shared" si="106"/>
        <v>Regular</v>
      </c>
      <c r="I196" s="11" t="str">
        <f t="shared" si="98"/>
        <v>INDIA</v>
      </c>
      <c r="J196" s="11" t="str">
        <f>IF(ISERROR(VLOOKUP(C196,'WI Vs ASM'!$B$2:$E$1000,4,0)),0,(VLOOKUP(C196,'WI Vs ASM'!$B$2:$E$1000,4,0)))</f>
        <v>Offshore</v>
      </c>
      <c r="K196" s="11" t="str">
        <f>IF(ISERROR(VLOOKUP(C196,'WI Vs ASM'!$B$2:$F$1000,5,0)),0,(VLOOKUP(C196,'WI Vs ASM'!$B$2:$F$1000,5,0)))</f>
        <v>09-NonBillable</v>
      </c>
      <c r="L196" s="11" t="str">
        <f>IF(ISERROR(VLOOKUP(C196,'WI Vs ASM'!$B$2:$D$1000,3,0)),0,(VLOOKUP(C196,'WI Vs ASM'!$B$2:$D$1000,3,0)))</f>
        <v>54-Knowledge Transfer/Training Offshore</v>
      </c>
      <c r="M196" s="11" t="str">
        <f>IF(ISERROR(VLOOKUP(C196,'WI Vs ASM'!$B$2:$I$1000,8,0)),0,(VLOOKUP(C196,'WI Vs ASM'!$B$2:$I$1000,8,0)))</f>
        <v>Prakash Varadachari</v>
      </c>
      <c r="N196" s="11" t="str">
        <f>IF(ISERROR(VLOOKUP(C196,'WI Vs ASM'!$B$2:$G$1000,6,0)),0,(VLOOKUP(C196,'WI Vs ASM'!$B$2:$G$1000,6,0)))</f>
        <v>Claims</v>
      </c>
      <c r="O196" s="11" t="str">
        <f>IF(ISERROR(VLOOKUP(C196,'WI Vs ASM'!$B$2:$H$1000,7,0)),0,(VLOOKUP(C196,'WI Vs ASM'!$B$2:$H$1000,7,0)))</f>
        <v>Claims</v>
      </c>
      <c r="P196" s="11" t="str">
        <f t="shared" si="99"/>
        <v>May-17</v>
      </c>
      <c r="Q196" s="11" t="str">
        <f t="shared" si="100"/>
        <v>Q2</v>
      </c>
      <c r="R196" s="11" t="str">
        <f>IF(ISERROR(VLOOKUP(C196,'WI Vs ASM'!$B$2:$J$1000,9,0)),0,(VLOOKUP(C196,'WI Vs ASM'!$B$2:$J$1000,9,0)))</f>
        <v>Chandraprabha Palaniswamy</v>
      </c>
      <c r="S196" s="11" t="str">
        <f>IF(ISERROR(VLOOKUP(C196,'WI Vs ASM'!$B$2:$K$1000,10,0)),0,(VLOOKUP(C196,'WI Vs ASM'!$B$2:$K$1000,10,0)))</f>
        <v>Dana D. Smith</v>
      </c>
      <c r="T196" s="11" t="str">
        <f>IF(ISERROR(VLOOKUP(C196,'WI Vs ASM'!$B$2:$L$1000,11,0)),0,(VLOOKUP(C196,'WI Vs ASM'!$B$2:$L$1000,11,0)))</f>
        <v>Phillip Mclean</v>
      </c>
      <c r="U196" s="11" t="e">
        <f t="shared" si="107"/>
        <v>#VALUE!</v>
      </c>
      <c r="V196" s="11" t="str">
        <f t="shared" si="101"/>
        <v>No</v>
      </c>
      <c r="W196" s="11" t="str">
        <f t="shared" si="102"/>
        <v>No</v>
      </c>
      <c r="X196" s="11" t="str">
        <f t="shared" si="103"/>
        <v>No</v>
      </c>
      <c r="Y196" s="11" t="str">
        <f t="shared" si="104"/>
        <v>No</v>
      </c>
      <c r="Z196" s="11" t="str">
        <f t="shared" si="105"/>
        <v>No</v>
      </c>
      <c r="AA196" s="11" t="str">
        <f t="shared" si="108"/>
        <v>No</v>
      </c>
      <c r="AB196" s="11">
        <f>IF(ISERROR(VLOOKUP(U196,'ITWR Dump'!$A$2:$Y$5000,24,0)),0,(VLOOKUP('ILC Report'!U196,'ITWR Dump'!$A$2:$Y$5000,24,0)))</f>
        <v>0</v>
      </c>
      <c r="AC196" s="11" t="str">
        <f t="shared" si="109"/>
        <v>No</v>
      </c>
      <c r="AD196" s="11" t="str">
        <f t="shared" si="110"/>
        <v/>
      </c>
      <c r="AE196" s="11">
        <f>IF(ISERROR(VLOOKUP(U196,'ITWR Dump'!$A$2:$Y$5000,13,0)),0,(VLOOKUP(U196,'ITWR Dump'!$A$2:$Y$5000,13,0)))</f>
        <v>0</v>
      </c>
      <c r="AF196" s="11">
        <f>IF(ISERROR(VLOOKUP(U196,'ITWR Dump'!$A$2:$Y$5000,11,0)),0,(VLOOKUP(U196,'ITWR Dump'!$A$2:$Y$5000,11,0)))</f>
        <v>0</v>
      </c>
      <c r="AG196" s="11">
        <f>IF(ISERROR(VLOOKUP(U196,'ITWR Dump'!$A$2:$Y$5000,2,0)),0,(VLOOKUP(U196,'ITWR Dump'!$A$2:$Y$5000,2,0)))</f>
        <v>0</v>
      </c>
      <c r="AH196" s="11">
        <f>IF(ISERROR(VLOOKUP(U196,'ITWR Dump'!$A$2:$Y$5000,14,0)),0,(VLOOKUP(U196,'ITWR Dump'!$A$2:$Y$5000,14,0)))</f>
        <v>0</v>
      </c>
      <c r="AI196" s="11" t="str">
        <f t="shared" si="111"/>
        <v>54-Knowledge Transfer/Training Offshore</v>
      </c>
      <c r="AJ196" s="11" t="str">
        <f t="shared" si="112"/>
        <v>Offshore</v>
      </c>
      <c r="AK196" s="11" t="str">
        <f>IF(ISERROR(VLOOKUP(A196,'Team Data'!$C$2:$U$213,17,0)),0,(VLOOKUP(A196,'Team Data'!$C$2:$U$213,17,0)))</f>
        <v>PRISM</v>
      </c>
      <c r="AL196" s="11" t="str">
        <f t="shared" si="113"/>
        <v>2017-04-24</v>
      </c>
      <c r="AM196" s="11">
        <f>IF(ISERROR(VLOOKUP(U196,'ITWR Dump'!$A$2:$Y$5000,16,0)),0,(VLOOKUP(U196,'ITWR Dump'!$A$2:$Y$5000,16,0)))</f>
        <v>0</v>
      </c>
      <c r="AN196" s="11">
        <f>IF(ISERROR(VLOOKUP(U196,'ITWR Dump'!$A$2:$Y$5000,18,0)),0,(VLOOKUP(U196,'ITWR Dump'!$A$2:$Y$5000,18,0)))</f>
        <v>0</v>
      </c>
      <c r="AO196" s="11">
        <f>IF(ISERROR(VLOOKUP(U196,'ITWR Dump'!$A$2:$Y$5000,25,0)),0,(VLOOKUP('ILC Report'!U196,'ITWR Dump'!$A$2:$Y$5000,25,0)))</f>
        <v>0</v>
      </c>
      <c r="AP196" s="11">
        <f t="shared" si="114"/>
        <v>0</v>
      </c>
      <c r="AQ196" s="26">
        <f t="shared" si="115"/>
        <v>0</v>
      </c>
      <c r="AR196" s="26">
        <f t="shared" si="116"/>
        <v>0</v>
      </c>
      <c r="AS196" s="26">
        <f t="shared" si="117"/>
        <v>0</v>
      </c>
      <c r="AT196" s="26">
        <f t="shared" si="118"/>
        <v>0</v>
      </c>
      <c r="AU196" s="26">
        <f t="shared" si="119"/>
        <v>0</v>
      </c>
      <c r="AV196" s="26">
        <f t="shared" si="120"/>
        <v>0</v>
      </c>
      <c r="AW196" s="11" t="s">
        <v>653</v>
      </c>
      <c r="AX196" s="11" t="str">
        <f>VLOOKUP(L196,Group!$A$2:$B$1000,2,0)</f>
        <v>Maintenance</v>
      </c>
      <c r="AY196" s="11">
        <f>IF(ISERROR(VLOOKUP(U196,'ITWR Dump'!$A$2:$Y$5000,15,0)),0,(VLOOKUP('ILC Report'!U196,'ITWR Dump'!$A$2:$Y$5000,15,0)))</f>
        <v>0</v>
      </c>
      <c r="AZ196" s="11" t="str">
        <f t="shared" si="121"/>
        <v>No</v>
      </c>
      <c r="BA196" s="11" t="str">
        <f t="shared" si="122"/>
        <v>BKI</v>
      </c>
      <c r="BB196" s="11" t="str">
        <f t="shared" si="123"/>
        <v>KT</v>
      </c>
      <c r="BC196" s="11" t="str">
        <f t="shared" si="124"/>
        <v>No</v>
      </c>
    </row>
    <row r="197" spans="1:55" x14ac:dyDescent="0.3">
      <c r="A197" s="11" t="s">
        <v>661</v>
      </c>
      <c r="B197" s="11" t="s">
        <v>1814</v>
      </c>
      <c r="C197" s="11" t="s">
        <v>564</v>
      </c>
      <c r="D197" s="11" t="s">
        <v>1999</v>
      </c>
      <c r="E197" s="38" t="s">
        <v>2903</v>
      </c>
      <c r="F197" s="11">
        <v>1</v>
      </c>
      <c r="G197" s="40" t="s">
        <v>218</v>
      </c>
      <c r="H197" s="11" t="str">
        <f t="shared" si="106"/>
        <v>Regular</v>
      </c>
      <c r="I197" s="11" t="str">
        <f t="shared" si="98"/>
        <v>INDIA</v>
      </c>
      <c r="J197" s="11" t="str">
        <f>IF(ISERROR(VLOOKUP(C197,'WI Vs ASM'!$B$2:$E$1000,4,0)),0,(VLOOKUP(C197,'WI Vs ASM'!$B$2:$E$1000,4,0)))</f>
        <v>Offshore</v>
      </c>
      <c r="K197" s="11" t="str">
        <f>IF(ISERROR(VLOOKUP(C197,'WI Vs ASM'!$B$2:$F$1000,5,0)),0,(VLOOKUP(C197,'WI Vs ASM'!$B$2:$F$1000,5,0)))</f>
        <v>09-NonBillable</v>
      </c>
      <c r="L197" s="11" t="str">
        <f>IF(ISERROR(VLOOKUP(C197,'WI Vs ASM'!$B$2:$D$1000,3,0)),0,(VLOOKUP(C197,'WI Vs ASM'!$B$2:$D$1000,3,0)))</f>
        <v>54-Knowledge Transfer/Training Offshore</v>
      </c>
      <c r="M197" s="11" t="str">
        <f>IF(ISERROR(VLOOKUP(C197,'WI Vs ASM'!$B$2:$I$1000,8,0)),0,(VLOOKUP(C197,'WI Vs ASM'!$B$2:$I$1000,8,0)))</f>
        <v>Prakash Varadachari</v>
      </c>
      <c r="N197" s="11" t="str">
        <f>IF(ISERROR(VLOOKUP(C197,'WI Vs ASM'!$B$2:$G$1000,6,0)),0,(VLOOKUP(C197,'WI Vs ASM'!$B$2:$G$1000,6,0)))</f>
        <v>Claims</v>
      </c>
      <c r="O197" s="11" t="str">
        <f>IF(ISERROR(VLOOKUP(C197,'WI Vs ASM'!$B$2:$H$1000,7,0)),0,(VLOOKUP(C197,'WI Vs ASM'!$B$2:$H$1000,7,0)))</f>
        <v>Claims</v>
      </c>
      <c r="P197" s="11" t="str">
        <f t="shared" si="99"/>
        <v>May-17</v>
      </c>
      <c r="Q197" s="11" t="str">
        <f t="shared" si="100"/>
        <v>Q2</v>
      </c>
      <c r="R197" s="11" t="str">
        <f>IF(ISERROR(VLOOKUP(C197,'WI Vs ASM'!$B$2:$J$1000,9,0)),0,(VLOOKUP(C197,'WI Vs ASM'!$B$2:$J$1000,9,0)))</f>
        <v>Chandraprabha Palaniswamy</v>
      </c>
      <c r="S197" s="11" t="str">
        <f>IF(ISERROR(VLOOKUP(C197,'WI Vs ASM'!$B$2:$K$1000,10,0)),0,(VLOOKUP(C197,'WI Vs ASM'!$B$2:$K$1000,10,0)))</f>
        <v>Dana D. Smith</v>
      </c>
      <c r="T197" s="11" t="str">
        <f>IF(ISERROR(VLOOKUP(C197,'WI Vs ASM'!$B$2:$L$1000,11,0)),0,(VLOOKUP(C197,'WI Vs ASM'!$B$2:$L$1000,11,0)))</f>
        <v>Phillip Mclean</v>
      </c>
      <c r="U197" s="11" t="e">
        <f t="shared" si="107"/>
        <v>#VALUE!</v>
      </c>
      <c r="V197" s="11" t="str">
        <f t="shared" si="101"/>
        <v>No</v>
      </c>
      <c r="W197" s="11" t="str">
        <f t="shared" si="102"/>
        <v>No</v>
      </c>
      <c r="X197" s="11" t="str">
        <f t="shared" si="103"/>
        <v>No</v>
      </c>
      <c r="Y197" s="11" t="str">
        <f t="shared" si="104"/>
        <v>No</v>
      </c>
      <c r="Z197" s="11" t="str">
        <f t="shared" si="105"/>
        <v>No</v>
      </c>
      <c r="AA197" s="11" t="str">
        <f t="shared" si="108"/>
        <v>No</v>
      </c>
      <c r="AB197" s="11">
        <f>IF(ISERROR(VLOOKUP(U197,'ITWR Dump'!$A$2:$Y$5000,24,0)),0,(VLOOKUP('ILC Report'!U197,'ITWR Dump'!$A$2:$Y$5000,24,0)))</f>
        <v>0</v>
      </c>
      <c r="AC197" s="11" t="str">
        <f t="shared" si="109"/>
        <v>No</v>
      </c>
      <c r="AD197" s="11" t="str">
        <f t="shared" si="110"/>
        <v/>
      </c>
      <c r="AE197" s="11">
        <f>IF(ISERROR(VLOOKUP(U197,'ITWR Dump'!$A$2:$Y$5000,13,0)),0,(VLOOKUP(U197,'ITWR Dump'!$A$2:$Y$5000,13,0)))</f>
        <v>0</v>
      </c>
      <c r="AF197" s="11">
        <f>IF(ISERROR(VLOOKUP(U197,'ITWR Dump'!$A$2:$Y$5000,11,0)),0,(VLOOKUP(U197,'ITWR Dump'!$A$2:$Y$5000,11,0)))</f>
        <v>0</v>
      </c>
      <c r="AG197" s="11">
        <f>IF(ISERROR(VLOOKUP(U197,'ITWR Dump'!$A$2:$Y$5000,2,0)),0,(VLOOKUP(U197,'ITWR Dump'!$A$2:$Y$5000,2,0)))</f>
        <v>0</v>
      </c>
      <c r="AH197" s="11">
        <f>IF(ISERROR(VLOOKUP(U197,'ITWR Dump'!$A$2:$Y$5000,14,0)),0,(VLOOKUP(U197,'ITWR Dump'!$A$2:$Y$5000,14,0)))</f>
        <v>0</v>
      </c>
      <c r="AI197" s="11" t="str">
        <f t="shared" si="111"/>
        <v>54-Knowledge Transfer/Training Offshore</v>
      </c>
      <c r="AJ197" s="11" t="str">
        <f t="shared" si="112"/>
        <v>Offshore</v>
      </c>
      <c r="AK197" s="11" t="str">
        <f>IF(ISERROR(VLOOKUP(A197,'Team Data'!$C$2:$U$213,17,0)),0,(VLOOKUP(A197,'Team Data'!$C$2:$U$213,17,0)))</f>
        <v>PRISM</v>
      </c>
      <c r="AL197" s="11" t="str">
        <f t="shared" si="113"/>
        <v>2017-04-24</v>
      </c>
      <c r="AM197" s="11">
        <f>IF(ISERROR(VLOOKUP(U197,'ITWR Dump'!$A$2:$Y$5000,16,0)),0,(VLOOKUP(U197,'ITWR Dump'!$A$2:$Y$5000,16,0)))</f>
        <v>0</v>
      </c>
      <c r="AN197" s="11">
        <f>IF(ISERROR(VLOOKUP(U197,'ITWR Dump'!$A$2:$Y$5000,18,0)),0,(VLOOKUP(U197,'ITWR Dump'!$A$2:$Y$5000,18,0)))</f>
        <v>0</v>
      </c>
      <c r="AO197" s="11">
        <f>IF(ISERROR(VLOOKUP(U197,'ITWR Dump'!$A$2:$Y$5000,25,0)),0,(VLOOKUP('ILC Report'!U197,'ITWR Dump'!$A$2:$Y$5000,25,0)))</f>
        <v>0</v>
      </c>
      <c r="AP197" s="11">
        <f t="shared" si="114"/>
        <v>0</v>
      </c>
      <c r="AQ197" s="26">
        <f t="shared" si="115"/>
        <v>0</v>
      </c>
      <c r="AR197" s="26">
        <f t="shared" si="116"/>
        <v>0</v>
      </c>
      <c r="AS197" s="26">
        <f t="shared" si="117"/>
        <v>0</v>
      </c>
      <c r="AT197" s="26">
        <f t="shared" si="118"/>
        <v>0</v>
      </c>
      <c r="AU197" s="26">
        <f t="shared" si="119"/>
        <v>0</v>
      </c>
      <c r="AV197" s="26">
        <f t="shared" si="120"/>
        <v>0</v>
      </c>
      <c r="AW197" s="11" t="s">
        <v>653</v>
      </c>
      <c r="AX197" s="11" t="str">
        <f>VLOOKUP(L197,Group!$A$2:$B$1000,2,0)</f>
        <v>Maintenance</v>
      </c>
      <c r="AY197" s="11">
        <f>IF(ISERROR(VLOOKUP(U197,'ITWR Dump'!$A$2:$Y$5000,15,0)),0,(VLOOKUP('ILC Report'!U197,'ITWR Dump'!$A$2:$Y$5000,15,0)))</f>
        <v>0</v>
      </c>
      <c r="AZ197" s="11" t="str">
        <f t="shared" si="121"/>
        <v>No</v>
      </c>
      <c r="BA197" s="11" t="str">
        <f t="shared" si="122"/>
        <v>BKI</v>
      </c>
      <c r="BB197" s="11" t="str">
        <f t="shared" si="123"/>
        <v>KT</v>
      </c>
      <c r="BC197" s="11" t="str">
        <f t="shared" si="124"/>
        <v>No</v>
      </c>
    </row>
    <row r="198" spans="1:55" x14ac:dyDescent="0.3">
      <c r="A198" s="11" t="s">
        <v>661</v>
      </c>
      <c r="B198" s="11" t="s">
        <v>1814</v>
      </c>
      <c r="C198" s="11" t="s">
        <v>566</v>
      </c>
      <c r="D198" s="11" t="s">
        <v>1986</v>
      </c>
      <c r="E198" s="38" t="s">
        <v>2903</v>
      </c>
      <c r="F198" s="11">
        <v>13</v>
      </c>
      <c r="G198" s="40" t="s">
        <v>218</v>
      </c>
      <c r="H198" s="11" t="str">
        <f t="shared" si="106"/>
        <v>Regular</v>
      </c>
      <c r="I198" s="11" t="str">
        <f t="shared" si="98"/>
        <v>INDIA</v>
      </c>
      <c r="J198" s="11" t="str">
        <f>IF(ISERROR(VLOOKUP(C198,'WI Vs ASM'!$B$2:$E$1000,4,0)),0,(VLOOKUP(C198,'WI Vs ASM'!$B$2:$E$1000,4,0)))</f>
        <v>Offshore</v>
      </c>
      <c r="K198" s="11" t="str">
        <f>IF(ISERROR(VLOOKUP(C198,'WI Vs ASM'!$B$2:$F$1000,5,0)),0,(VLOOKUP(C198,'WI Vs ASM'!$B$2:$F$1000,5,0)))</f>
        <v>01-Fixed Price</v>
      </c>
      <c r="L198" s="11" t="str">
        <f>IF(ISERROR(VLOOKUP(C198,'WI Vs ASM'!$B$2:$D$1000,3,0)),0,(VLOOKUP(C198,'WI Vs ASM'!$B$2:$D$1000,3,0)))</f>
        <v>01-Maintenance Offshore</v>
      </c>
      <c r="M198" s="11" t="str">
        <f>IF(ISERROR(VLOOKUP(C198,'WI Vs ASM'!$B$2:$I$1000,8,0)),0,(VLOOKUP(C198,'WI Vs ASM'!$B$2:$I$1000,8,0)))</f>
        <v>Rahul Soman</v>
      </c>
      <c r="N198" s="11" t="str">
        <f>IF(ISERROR(VLOOKUP(C198,'WI Vs ASM'!$B$2:$G$1000,6,0)),0,(VLOOKUP(C198,'WI Vs ASM'!$B$2:$G$1000,6,0)))</f>
        <v>Claims</v>
      </c>
      <c r="O198" s="11" t="str">
        <f>IF(ISERROR(VLOOKUP(C198,'WI Vs ASM'!$B$2:$H$1000,7,0)),0,(VLOOKUP(C198,'WI Vs ASM'!$B$2:$H$1000,7,0)))</f>
        <v>Claims</v>
      </c>
      <c r="P198" s="11" t="str">
        <f t="shared" si="99"/>
        <v>May-17</v>
      </c>
      <c r="Q198" s="11" t="str">
        <f t="shared" si="100"/>
        <v>Q2</v>
      </c>
      <c r="R198" s="11" t="str">
        <f>IF(ISERROR(VLOOKUP(C198,'WI Vs ASM'!$B$2:$J$1000,9,0)),0,(VLOOKUP(C198,'WI Vs ASM'!$B$2:$J$1000,9,0)))</f>
        <v>Jyothi Pai</v>
      </c>
      <c r="S198" s="11" t="str">
        <f>IF(ISERROR(VLOOKUP(C198,'WI Vs ASM'!$B$2:$K$1000,10,0)),0,(VLOOKUP(C198,'WI Vs ASM'!$B$2:$K$1000,10,0)))</f>
        <v>Dana D. Smith</v>
      </c>
      <c r="T198" s="11" t="str">
        <f>IF(ISERROR(VLOOKUP(C198,'WI Vs ASM'!$B$2:$L$1000,11,0)),0,(VLOOKUP(C198,'WI Vs ASM'!$B$2:$L$1000,11,0)))</f>
        <v>Phillip Mclean</v>
      </c>
      <c r="U198" s="11" t="e">
        <f t="shared" si="107"/>
        <v>#VALUE!</v>
      </c>
      <c r="V198" s="11" t="str">
        <f t="shared" si="101"/>
        <v>No</v>
      </c>
      <c r="W198" s="11" t="str">
        <f t="shared" si="102"/>
        <v>Yes</v>
      </c>
      <c r="X198" s="11" t="str">
        <f t="shared" si="103"/>
        <v>No</v>
      </c>
      <c r="Y198" s="11" t="str">
        <f t="shared" si="104"/>
        <v>No</v>
      </c>
      <c r="Z198" s="11" t="str">
        <f t="shared" si="105"/>
        <v>No</v>
      </c>
      <c r="AA198" s="11" t="str">
        <f t="shared" si="108"/>
        <v>No</v>
      </c>
      <c r="AB198" s="11">
        <f>IF(ISERROR(VLOOKUP(U198,'ITWR Dump'!$A$2:$Y$5000,24,0)),0,(VLOOKUP('ILC Report'!U198,'ITWR Dump'!$A$2:$Y$5000,24,0)))</f>
        <v>0</v>
      </c>
      <c r="AC198" s="11" t="str">
        <f t="shared" si="109"/>
        <v>No</v>
      </c>
      <c r="AD198" s="11" t="str">
        <f t="shared" si="110"/>
        <v/>
      </c>
      <c r="AE198" s="11">
        <f>IF(ISERROR(VLOOKUP(U198,'ITWR Dump'!$A$2:$Y$5000,13,0)),0,(VLOOKUP(U198,'ITWR Dump'!$A$2:$Y$5000,13,0)))</f>
        <v>0</v>
      </c>
      <c r="AF198" s="11">
        <f>IF(ISERROR(VLOOKUP(U198,'ITWR Dump'!$A$2:$Y$5000,11,0)),0,(VLOOKUP(U198,'ITWR Dump'!$A$2:$Y$5000,11,0)))</f>
        <v>0</v>
      </c>
      <c r="AG198" s="11">
        <f>IF(ISERROR(VLOOKUP(U198,'ITWR Dump'!$A$2:$Y$5000,2,0)),0,(VLOOKUP(U198,'ITWR Dump'!$A$2:$Y$5000,2,0)))</f>
        <v>0</v>
      </c>
      <c r="AH198" s="11">
        <f>IF(ISERROR(VLOOKUP(U198,'ITWR Dump'!$A$2:$Y$5000,14,0)),0,(VLOOKUP(U198,'ITWR Dump'!$A$2:$Y$5000,14,0)))</f>
        <v>0</v>
      </c>
      <c r="AI198" s="11" t="str">
        <f t="shared" si="111"/>
        <v>01-Maintenance Offshore</v>
      </c>
      <c r="AJ198" s="11" t="str">
        <f t="shared" si="112"/>
        <v>Offshore</v>
      </c>
      <c r="AK198" s="11" t="str">
        <f>IF(ISERROR(VLOOKUP(A198,'Team Data'!$C$2:$U$213,17,0)),0,(VLOOKUP(A198,'Team Data'!$C$2:$U$213,17,0)))</f>
        <v>PRISM</v>
      </c>
      <c r="AL198" s="11" t="str">
        <f t="shared" si="113"/>
        <v>2017-04-24</v>
      </c>
      <c r="AM198" s="11">
        <f>IF(ISERROR(VLOOKUP(U198,'ITWR Dump'!$A$2:$Y$5000,16,0)),0,(VLOOKUP(U198,'ITWR Dump'!$A$2:$Y$5000,16,0)))</f>
        <v>0</v>
      </c>
      <c r="AN198" s="11">
        <f>IF(ISERROR(VLOOKUP(U198,'ITWR Dump'!$A$2:$Y$5000,18,0)),0,(VLOOKUP(U198,'ITWR Dump'!$A$2:$Y$5000,18,0)))</f>
        <v>0</v>
      </c>
      <c r="AO198" s="11">
        <f>IF(ISERROR(VLOOKUP(U198,'ITWR Dump'!$A$2:$Y$5000,25,0)),0,(VLOOKUP('ILC Report'!U198,'ITWR Dump'!$A$2:$Y$5000,25,0)))</f>
        <v>0</v>
      </c>
      <c r="AP198" s="11">
        <f t="shared" si="114"/>
        <v>0</v>
      </c>
      <c r="AQ198" s="26">
        <f t="shared" si="115"/>
        <v>0</v>
      </c>
      <c r="AR198" s="26">
        <f t="shared" si="116"/>
        <v>0</v>
      </c>
      <c r="AS198" s="26">
        <f t="shared" si="117"/>
        <v>0</v>
      </c>
      <c r="AT198" s="26">
        <f t="shared" si="118"/>
        <v>0</v>
      </c>
      <c r="AU198" s="26">
        <f t="shared" si="119"/>
        <v>0</v>
      </c>
      <c r="AV198" s="26">
        <f t="shared" si="120"/>
        <v>0</v>
      </c>
      <c r="AW198" s="11" t="s">
        <v>653</v>
      </c>
      <c r="AX198" s="11" t="str">
        <f>VLOOKUP(L198,Group!$A$2:$B$1000,2,0)</f>
        <v>Maintenance</v>
      </c>
      <c r="AY198" s="11">
        <f>IF(ISERROR(VLOOKUP(U198,'ITWR Dump'!$A$2:$Y$5000,15,0)),0,(VLOOKUP('ILC Report'!U198,'ITWR Dump'!$A$2:$Y$5000,15,0)))</f>
        <v>0</v>
      </c>
      <c r="AZ198" s="11" t="str">
        <f t="shared" si="121"/>
        <v>No</v>
      </c>
      <c r="BA198" s="11" t="str">
        <f t="shared" si="122"/>
        <v>BKI</v>
      </c>
      <c r="BB198" s="11" t="str">
        <f t="shared" si="123"/>
        <v>MN</v>
      </c>
      <c r="BC198" s="11" t="str">
        <f t="shared" si="124"/>
        <v>No</v>
      </c>
    </row>
    <row r="199" spans="1:55" x14ac:dyDescent="0.3">
      <c r="A199" s="11" t="s">
        <v>661</v>
      </c>
      <c r="B199" s="11" t="s">
        <v>1814</v>
      </c>
      <c r="C199" s="11" t="s">
        <v>566</v>
      </c>
      <c r="D199" s="11" t="s">
        <v>1988</v>
      </c>
      <c r="E199" s="38" t="s">
        <v>2903</v>
      </c>
      <c r="F199" s="11">
        <v>5</v>
      </c>
      <c r="G199" s="40" t="s">
        <v>218</v>
      </c>
      <c r="H199" s="11" t="str">
        <f t="shared" si="106"/>
        <v>Regular</v>
      </c>
      <c r="I199" s="11" t="str">
        <f t="shared" si="98"/>
        <v>INDIA</v>
      </c>
      <c r="J199" s="11" t="str">
        <f>IF(ISERROR(VLOOKUP(C199,'WI Vs ASM'!$B$2:$E$1000,4,0)),0,(VLOOKUP(C199,'WI Vs ASM'!$B$2:$E$1000,4,0)))</f>
        <v>Offshore</v>
      </c>
      <c r="K199" s="11" t="str">
        <f>IF(ISERROR(VLOOKUP(C199,'WI Vs ASM'!$B$2:$F$1000,5,0)),0,(VLOOKUP(C199,'WI Vs ASM'!$B$2:$F$1000,5,0)))</f>
        <v>01-Fixed Price</v>
      </c>
      <c r="L199" s="11" t="str">
        <f>IF(ISERROR(VLOOKUP(C199,'WI Vs ASM'!$B$2:$D$1000,3,0)),0,(VLOOKUP(C199,'WI Vs ASM'!$B$2:$D$1000,3,0)))</f>
        <v>01-Maintenance Offshore</v>
      </c>
      <c r="M199" s="11" t="str">
        <f>IF(ISERROR(VLOOKUP(C199,'WI Vs ASM'!$B$2:$I$1000,8,0)),0,(VLOOKUP(C199,'WI Vs ASM'!$B$2:$I$1000,8,0)))</f>
        <v>Rahul Soman</v>
      </c>
      <c r="N199" s="11" t="str">
        <f>IF(ISERROR(VLOOKUP(C199,'WI Vs ASM'!$B$2:$G$1000,6,0)),0,(VLOOKUP(C199,'WI Vs ASM'!$B$2:$G$1000,6,0)))</f>
        <v>Claims</v>
      </c>
      <c r="O199" s="11" t="str">
        <f>IF(ISERROR(VLOOKUP(C199,'WI Vs ASM'!$B$2:$H$1000,7,0)),0,(VLOOKUP(C199,'WI Vs ASM'!$B$2:$H$1000,7,0)))</f>
        <v>Claims</v>
      </c>
      <c r="P199" s="11" t="str">
        <f t="shared" si="99"/>
        <v>May-17</v>
      </c>
      <c r="Q199" s="11" t="str">
        <f t="shared" si="100"/>
        <v>Q2</v>
      </c>
      <c r="R199" s="11" t="str">
        <f>IF(ISERROR(VLOOKUP(C199,'WI Vs ASM'!$B$2:$J$1000,9,0)),0,(VLOOKUP(C199,'WI Vs ASM'!$B$2:$J$1000,9,0)))</f>
        <v>Jyothi Pai</v>
      </c>
      <c r="S199" s="11" t="str">
        <f>IF(ISERROR(VLOOKUP(C199,'WI Vs ASM'!$B$2:$K$1000,10,0)),0,(VLOOKUP(C199,'WI Vs ASM'!$B$2:$K$1000,10,0)))</f>
        <v>Dana D. Smith</v>
      </c>
      <c r="T199" s="11" t="str">
        <f>IF(ISERROR(VLOOKUP(C199,'WI Vs ASM'!$B$2:$L$1000,11,0)),0,(VLOOKUP(C199,'WI Vs ASM'!$B$2:$L$1000,11,0)))</f>
        <v>Phillip Mclean</v>
      </c>
      <c r="U199" s="11" t="e">
        <f t="shared" si="107"/>
        <v>#VALUE!</v>
      </c>
      <c r="V199" s="11" t="str">
        <f t="shared" si="101"/>
        <v>No</v>
      </c>
      <c r="W199" s="11" t="str">
        <f t="shared" si="102"/>
        <v>Yes</v>
      </c>
      <c r="X199" s="11" t="str">
        <f t="shared" si="103"/>
        <v>No</v>
      </c>
      <c r="Y199" s="11" t="str">
        <f t="shared" si="104"/>
        <v>No</v>
      </c>
      <c r="Z199" s="11" t="str">
        <f t="shared" si="105"/>
        <v>No</v>
      </c>
      <c r="AA199" s="11" t="str">
        <f t="shared" si="108"/>
        <v>No</v>
      </c>
      <c r="AB199" s="11">
        <f>IF(ISERROR(VLOOKUP(U199,'ITWR Dump'!$A$2:$Y$5000,24,0)),0,(VLOOKUP('ILC Report'!U199,'ITWR Dump'!$A$2:$Y$5000,24,0)))</f>
        <v>0</v>
      </c>
      <c r="AC199" s="11" t="str">
        <f t="shared" si="109"/>
        <v>No</v>
      </c>
      <c r="AD199" s="11" t="str">
        <f t="shared" si="110"/>
        <v/>
      </c>
      <c r="AE199" s="11">
        <f>IF(ISERROR(VLOOKUP(U199,'ITWR Dump'!$A$2:$Y$5000,13,0)),0,(VLOOKUP(U199,'ITWR Dump'!$A$2:$Y$5000,13,0)))</f>
        <v>0</v>
      </c>
      <c r="AF199" s="11">
        <f>IF(ISERROR(VLOOKUP(U199,'ITWR Dump'!$A$2:$Y$5000,11,0)),0,(VLOOKUP(U199,'ITWR Dump'!$A$2:$Y$5000,11,0)))</f>
        <v>0</v>
      </c>
      <c r="AG199" s="11">
        <f>IF(ISERROR(VLOOKUP(U199,'ITWR Dump'!$A$2:$Y$5000,2,0)),0,(VLOOKUP(U199,'ITWR Dump'!$A$2:$Y$5000,2,0)))</f>
        <v>0</v>
      </c>
      <c r="AH199" s="11">
        <f>IF(ISERROR(VLOOKUP(U199,'ITWR Dump'!$A$2:$Y$5000,14,0)),0,(VLOOKUP(U199,'ITWR Dump'!$A$2:$Y$5000,14,0)))</f>
        <v>0</v>
      </c>
      <c r="AI199" s="11" t="str">
        <f t="shared" si="111"/>
        <v>01-Maintenance Offshore</v>
      </c>
      <c r="AJ199" s="11" t="str">
        <f t="shared" si="112"/>
        <v>Offshore</v>
      </c>
      <c r="AK199" s="11" t="str">
        <f>IF(ISERROR(VLOOKUP(A199,'Team Data'!$C$2:$U$213,17,0)),0,(VLOOKUP(A199,'Team Data'!$C$2:$U$213,17,0)))</f>
        <v>PRISM</v>
      </c>
      <c r="AL199" s="11" t="str">
        <f t="shared" si="113"/>
        <v>2017-04-24</v>
      </c>
      <c r="AM199" s="11">
        <f>IF(ISERROR(VLOOKUP(U199,'ITWR Dump'!$A$2:$Y$5000,16,0)),0,(VLOOKUP(U199,'ITWR Dump'!$A$2:$Y$5000,16,0)))</f>
        <v>0</v>
      </c>
      <c r="AN199" s="11">
        <f>IF(ISERROR(VLOOKUP(U199,'ITWR Dump'!$A$2:$Y$5000,18,0)),0,(VLOOKUP(U199,'ITWR Dump'!$A$2:$Y$5000,18,0)))</f>
        <v>0</v>
      </c>
      <c r="AO199" s="11">
        <f>IF(ISERROR(VLOOKUP(U199,'ITWR Dump'!$A$2:$Y$5000,25,0)),0,(VLOOKUP('ILC Report'!U199,'ITWR Dump'!$A$2:$Y$5000,25,0)))</f>
        <v>0</v>
      </c>
      <c r="AP199" s="11">
        <f t="shared" si="114"/>
        <v>0</v>
      </c>
      <c r="AQ199" s="26">
        <f t="shared" si="115"/>
        <v>0</v>
      </c>
      <c r="AR199" s="26">
        <f t="shared" si="116"/>
        <v>0</v>
      </c>
      <c r="AS199" s="26">
        <f t="shared" si="117"/>
        <v>0</v>
      </c>
      <c r="AT199" s="26">
        <f t="shared" si="118"/>
        <v>0</v>
      </c>
      <c r="AU199" s="26">
        <f t="shared" si="119"/>
        <v>0</v>
      </c>
      <c r="AV199" s="26">
        <f t="shared" si="120"/>
        <v>0</v>
      </c>
      <c r="AW199" s="11" t="s">
        <v>653</v>
      </c>
      <c r="AX199" s="11" t="str">
        <f>VLOOKUP(L199,Group!$A$2:$B$1000,2,0)</f>
        <v>Maintenance</v>
      </c>
      <c r="AY199" s="11">
        <f>IF(ISERROR(VLOOKUP(U199,'ITWR Dump'!$A$2:$Y$5000,15,0)),0,(VLOOKUP('ILC Report'!U199,'ITWR Dump'!$A$2:$Y$5000,15,0)))</f>
        <v>0</v>
      </c>
      <c r="AZ199" s="11" t="str">
        <f t="shared" si="121"/>
        <v>No</v>
      </c>
      <c r="BA199" s="11" t="str">
        <f t="shared" si="122"/>
        <v>BKI</v>
      </c>
      <c r="BB199" s="11" t="str">
        <f t="shared" si="123"/>
        <v>MN</v>
      </c>
      <c r="BC199" s="11" t="str">
        <f t="shared" si="124"/>
        <v>No</v>
      </c>
    </row>
    <row r="200" spans="1:55" x14ac:dyDescent="0.3">
      <c r="A200" s="11" t="s">
        <v>661</v>
      </c>
      <c r="B200" s="11" t="s">
        <v>1814</v>
      </c>
      <c r="C200" s="11" t="s">
        <v>566</v>
      </c>
      <c r="D200" s="11" t="s">
        <v>2000</v>
      </c>
      <c r="E200" s="38" t="s">
        <v>2903</v>
      </c>
      <c r="F200" s="11">
        <v>2</v>
      </c>
      <c r="G200" s="40" t="s">
        <v>218</v>
      </c>
      <c r="H200" s="11" t="str">
        <f t="shared" si="106"/>
        <v>Regular</v>
      </c>
      <c r="I200" s="11" t="str">
        <f t="shared" si="98"/>
        <v>INDIA</v>
      </c>
      <c r="J200" s="11" t="str">
        <f>IF(ISERROR(VLOOKUP(C200,'WI Vs ASM'!$B$2:$E$1000,4,0)),0,(VLOOKUP(C200,'WI Vs ASM'!$B$2:$E$1000,4,0)))</f>
        <v>Offshore</v>
      </c>
      <c r="K200" s="11" t="str">
        <f>IF(ISERROR(VLOOKUP(C200,'WI Vs ASM'!$B$2:$F$1000,5,0)),0,(VLOOKUP(C200,'WI Vs ASM'!$B$2:$F$1000,5,0)))</f>
        <v>01-Fixed Price</v>
      </c>
      <c r="L200" s="11" t="str">
        <f>IF(ISERROR(VLOOKUP(C200,'WI Vs ASM'!$B$2:$D$1000,3,0)),0,(VLOOKUP(C200,'WI Vs ASM'!$B$2:$D$1000,3,0)))</f>
        <v>01-Maintenance Offshore</v>
      </c>
      <c r="M200" s="11" t="str">
        <f>IF(ISERROR(VLOOKUP(C200,'WI Vs ASM'!$B$2:$I$1000,8,0)),0,(VLOOKUP(C200,'WI Vs ASM'!$B$2:$I$1000,8,0)))</f>
        <v>Rahul Soman</v>
      </c>
      <c r="N200" s="11" t="str">
        <f>IF(ISERROR(VLOOKUP(C200,'WI Vs ASM'!$B$2:$G$1000,6,0)),0,(VLOOKUP(C200,'WI Vs ASM'!$B$2:$G$1000,6,0)))</f>
        <v>Claims</v>
      </c>
      <c r="O200" s="11" t="str">
        <f>IF(ISERROR(VLOOKUP(C200,'WI Vs ASM'!$B$2:$H$1000,7,0)),0,(VLOOKUP(C200,'WI Vs ASM'!$B$2:$H$1000,7,0)))</f>
        <v>Claims</v>
      </c>
      <c r="P200" s="11" t="str">
        <f t="shared" si="99"/>
        <v>May-17</v>
      </c>
      <c r="Q200" s="11" t="str">
        <f t="shared" si="100"/>
        <v>Q2</v>
      </c>
      <c r="R200" s="11" t="str">
        <f>IF(ISERROR(VLOOKUP(C200,'WI Vs ASM'!$B$2:$J$1000,9,0)),0,(VLOOKUP(C200,'WI Vs ASM'!$B$2:$J$1000,9,0)))</f>
        <v>Jyothi Pai</v>
      </c>
      <c r="S200" s="11" t="str">
        <f>IF(ISERROR(VLOOKUP(C200,'WI Vs ASM'!$B$2:$K$1000,10,0)),0,(VLOOKUP(C200,'WI Vs ASM'!$B$2:$K$1000,10,0)))</f>
        <v>Dana D. Smith</v>
      </c>
      <c r="T200" s="11" t="str">
        <f>IF(ISERROR(VLOOKUP(C200,'WI Vs ASM'!$B$2:$L$1000,11,0)),0,(VLOOKUP(C200,'WI Vs ASM'!$B$2:$L$1000,11,0)))</f>
        <v>Phillip Mclean</v>
      </c>
      <c r="U200" s="11" t="e">
        <f t="shared" si="107"/>
        <v>#VALUE!</v>
      </c>
      <c r="V200" s="11" t="str">
        <f t="shared" si="101"/>
        <v>No</v>
      </c>
      <c r="W200" s="11" t="str">
        <f t="shared" si="102"/>
        <v>Yes</v>
      </c>
      <c r="X200" s="11" t="str">
        <f t="shared" si="103"/>
        <v>No</v>
      </c>
      <c r="Y200" s="11" t="str">
        <f t="shared" si="104"/>
        <v>No</v>
      </c>
      <c r="Z200" s="11" t="str">
        <f t="shared" si="105"/>
        <v>No</v>
      </c>
      <c r="AA200" s="11" t="str">
        <f t="shared" si="108"/>
        <v>No</v>
      </c>
      <c r="AB200" s="11">
        <f>IF(ISERROR(VLOOKUP(U200,'ITWR Dump'!$A$2:$Y$5000,24,0)),0,(VLOOKUP('ILC Report'!U200,'ITWR Dump'!$A$2:$Y$5000,24,0)))</f>
        <v>0</v>
      </c>
      <c r="AC200" s="11" t="str">
        <f t="shared" si="109"/>
        <v>No</v>
      </c>
      <c r="AD200" s="11" t="str">
        <f t="shared" si="110"/>
        <v/>
      </c>
      <c r="AE200" s="11">
        <f>IF(ISERROR(VLOOKUP(U200,'ITWR Dump'!$A$2:$Y$5000,13,0)),0,(VLOOKUP(U200,'ITWR Dump'!$A$2:$Y$5000,13,0)))</f>
        <v>0</v>
      </c>
      <c r="AF200" s="11">
        <f>IF(ISERROR(VLOOKUP(U200,'ITWR Dump'!$A$2:$Y$5000,11,0)),0,(VLOOKUP(U200,'ITWR Dump'!$A$2:$Y$5000,11,0)))</f>
        <v>0</v>
      </c>
      <c r="AG200" s="11">
        <f>IF(ISERROR(VLOOKUP(U200,'ITWR Dump'!$A$2:$Y$5000,2,0)),0,(VLOOKUP(U200,'ITWR Dump'!$A$2:$Y$5000,2,0)))</f>
        <v>0</v>
      </c>
      <c r="AH200" s="11">
        <f>IF(ISERROR(VLOOKUP(U200,'ITWR Dump'!$A$2:$Y$5000,14,0)),0,(VLOOKUP(U200,'ITWR Dump'!$A$2:$Y$5000,14,0)))</f>
        <v>0</v>
      </c>
      <c r="AI200" s="11" t="str">
        <f t="shared" si="111"/>
        <v>01-Maintenance Offshore</v>
      </c>
      <c r="AJ200" s="11" t="str">
        <f t="shared" si="112"/>
        <v>Offshore</v>
      </c>
      <c r="AK200" s="11" t="str">
        <f>IF(ISERROR(VLOOKUP(A200,'Team Data'!$C$2:$U$213,17,0)),0,(VLOOKUP(A200,'Team Data'!$C$2:$U$213,17,0)))</f>
        <v>PRISM</v>
      </c>
      <c r="AL200" s="11" t="str">
        <f t="shared" si="113"/>
        <v>2017-04-24</v>
      </c>
      <c r="AM200" s="11">
        <f>IF(ISERROR(VLOOKUP(U200,'ITWR Dump'!$A$2:$Y$5000,16,0)),0,(VLOOKUP(U200,'ITWR Dump'!$A$2:$Y$5000,16,0)))</f>
        <v>0</v>
      </c>
      <c r="AN200" s="11">
        <f>IF(ISERROR(VLOOKUP(U200,'ITWR Dump'!$A$2:$Y$5000,18,0)),0,(VLOOKUP(U200,'ITWR Dump'!$A$2:$Y$5000,18,0)))</f>
        <v>0</v>
      </c>
      <c r="AO200" s="11">
        <f>IF(ISERROR(VLOOKUP(U200,'ITWR Dump'!$A$2:$Y$5000,25,0)),0,(VLOOKUP('ILC Report'!U200,'ITWR Dump'!$A$2:$Y$5000,25,0)))</f>
        <v>0</v>
      </c>
      <c r="AP200" s="11">
        <f t="shared" si="114"/>
        <v>0</v>
      </c>
      <c r="AQ200" s="26">
        <f t="shared" si="115"/>
        <v>0</v>
      </c>
      <c r="AR200" s="26">
        <f t="shared" si="116"/>
        <v>0</v>
      </c>
      <c r="AS200" s="26">
        <f t="shared" si="117"/>
        <v>0</v>
      </c>
      <c r="AT200" s="26">
        <f t="shared" si="118"/>
        <v>0</v>
      </c>
      <c r="AU200" s="26">
        <f t="shared" si="119"/>
        <v>0</v>
      </c>
      <c r="AV200" s="26">
        <f t="shared" si="120"/>
        <v>0</v>
      </c>
      <c r="AW200" s="11" t="s">
        <v>653</v>
      </c>
      <c r="AX200" s="11" t="str">
        <f>VLOOKUP(L200,Group!$A$2:$B$1000,2,0)</f>
        <v>Maintenance</v>
      </c>
      <c r="AY200" s="11">
        <f>IF(ISERROR(VLOOKUP(U200,'ITWR Dump'!$A$2:$Y$5000,15,0)),0,(VLOOKUP('ILC Report'!U200,'ITWR Dump'!$A$2:$Y$5000,15,0)))</f>
        <v>0</v>
      </c>
      <c r="AZ200" s="11" t="str">
        <f t="shared" si="121"/>
        <v>No</v>
      </c>
      <c r="BA200" s="11" t="str">
        <f t="shared" si="122"/>
        <v>BKI</v>
      </c>
      <c r="BB200" s="11" t="str">
        <f t="shared" si="123"/>
        <v>MN</v>
      </c>
      <c r="BC200" s="11" t="str">
        <f t="shared" si="124"/>
        <v>No</v>
      </c>
    </row>
    <row r="201" spans="1:55" x14ac:dyDescent="0.3">
      <c r="A201" s="11" t="s">
        <v>661</v>
      </c>
      <c r="B201" s="11" t="s">
        <v>1814</v>
      </c>
      <c r="C201" s="11" t="s">
        <v>566</v>
      </c>
      <c r="D201" s="11" t="s">
        <v>2001</v>
      </c>
      <c r="E201" s="38" t="s">
        <v>2903</v>
      </c>
      <c r="F201" s="11">
        <v>2</v>
      </c>
      <c r="G201" s="40" t="s">
        <v>218</v>
      </c>
      <c r="H201" s="11" t="str">
        <f t="shared" si="106"/>
        <v>Regular</v>
      </c>
      <c r="I201" s="11" t="str">
        <f t="shared" si="98"/>
        <v>INDIA</v>
      </c>
      <c r="J201" s="11" t="str">
        <f>IF(ISERROR(VLOOKUP(C201,'WI Vs ASM'!$B$2:$E$1000,4,0)),0,(VLOOKUP(C201,'WI Vs ASM'!$B$2:$E$1000,4,0)))</f>
        <v>Offshore</v>
      </c>
      <c r="K201" s="11" t="str">
        <f>IF(ISERROR(VLOOKUP(C201,'WI Vs ASM'!$B$2:$F$1000,5,0)),0,(VLOOKUP(C201,'WI Vs ASM'!$B$2:$F$1000,5,0)))</f>
        <v>01-Fixed Price</v>
      </c>
      <c r="L201" s="11" t="str">
        <f>IF(ISERROR(VLOOKUP(C201,'WI Vs ASM'!$B$2:$D$1000,3,0)),0,(VLOOKUP(C201,'WI Vs ASM'!$B$2:$D$1000,3,0)))</f>
        <v>01-Maintenance Offshore</v>
      </c>
      <c r="M201" s="11" t="str">
        <f>IF(ISERROR(VLOOKUP(C201,'WI Vs ASM'!$B$2:$I$1000,8,0)),0,(VLOOKUP(C201,'WI Vs ASM'!$B$2:$I$1000,8,0)))</f>
        <v>Rahul Soman</v>
      </c>
      <c r="N201" s="11" t="str">
        <f>IF(ISERROR(VLOOKUP(C201,'WI Vs ASM'!$B$2:$G$1000,6,0)),0,(VLOOKUP(C201,'WI Vs ASM'!$B$2:$G$1000,6,0)))</f>
        <v>Claims</v>
      </c>
      <c r="O201" s="11" t="str">
        <f>IF(ISERROR(VLOOKUP(C201,'WI Vs ASM'!$B$2:$H$1000,7,0)),0,(VLOOKUP(C201,'WI Vs ASM'!$B$2:$H$1000,7,0)))</f>
        <v>Claims</v>
      </c>
      <c r="P201" s="11" t="str">
        <f t="shared" si="99"/>
        <v>May-17</v>
      </c>
      <c r="Q201" s="11" t="str">
        <f t="shared" si="100"/>
        <v>Q2</v>
      </c>
      <c r="R201" s="11" t="str">
        <f>IF(ISERROR(VLOOKUP(C201,'WI Vs ASM'!$B$2:$J$1000,9,0)),0,(VLOOKUP(C201,'WI Vs ASM'!$B$2:$J$1000,9,0)))</f>
        <v>Jyothi Pai</v>
      </c>
      <c r="S201" s="11" t="str">
        <f>IF(ISERROR(VLOOKUP(C201,'WI Vs ASM'!$B$2:$K$1000,10,0)),0,(VLOOKUP(C201,'WI Vs ASM'!$B$2:$K$1000,10,0)))</f>
        <v>Dana D. Smith</v>
      </c>
      <c r="T201" s="11" t="str">
        <f>IF(ISERROR(VLOOKUP(C201,'WI Vs ASM'!$B$2:$L$1000,11,0)),0,(VLOOKUP(C201,'WI Vs ASM'!$B$2:$L$1000,11,0)))</f>
        <v>Phillip Mclean</v>
      </c>
      <c r="U201" s="11" t="e">
        <f t="shared" si="107"/>
        <v>#VALUE!</v>
      </c>
      <c r="V201" s="11" t="str">
        <f t="shared" si="101"/>
        <v>Yes</v>
      </c>
      <c r="W201" s="11" t="str">
        <f t="shared" si="102"/>
        <v>No</v>
      </c>
      <c r="X201" s="11" t="str">
        <f t="shared" si="103"/>
        <v>No</v>
      </c>
      <c r="Y201" s="11" t="str">
        <f t="shared" si="104"/>
        <v>No</v>
      </c>
      <c r="Z201" s="11" t="str">
        <f t="shared" si="105"/>
        <v>No</v>
      </c>
      <c r="AA201" s="11" t="str">
        <f t="shared" si="108"/>
        <v>No</v>
      </c>
      <c r="AB201" s="11">
        <f>IF(ISERROR(VLOOKUP(U201,'ITWR Dump'!$A$2:$Y$5000,24,0)),0,(VLOOKUP('ILC Report'!U201,'ITWR Dump'!$A$2:$Y$5000,24,0)))</f>
        <v>0</v>
      </c>
      <c r="AC201" s="11" t="str">
        <f t="shared" si="109"/>
        <v>No</v>
      </c>
      <c r="AD201" s="11" t="str">
        <f t="shared" si="110"/>
        <v/>
      </c>
      <c r="AE201" s="11">
        <f>IF(ISERROR(VLOOKUP(U201,'ITWR Dump'!$A$2:$Y$5000,13,0)),0,(VLOOKUP(U201,'ITWR Dump'!$A$2:$Y$5000,13,0)))</f>
        <v>0</v>
      </c>
      <c r="AF201" s="11">
        <f>IF(ISERROR(VLOOKUP(U201,'ITWR Dump'!$A$2:$Y$5000,11,0)),0,(VLOOKUP(U201,'ITWR Dump'!$A$2:$Y$5000,11,0)))</f>
        <v>0</v>
      </c>
      <c r="AG201" s="11">
        <f>IF(ISERROR(VLOOKUP(U201,'ITWR Dump'!$A$2:$Y$5000,2,0)),0,(VLOOKUP(U201,'ITWR Dump'!$A$2:$Y$5000,2,0)))</f>
        <v>0</v>
      </c>
      <c r="AH201" s="11">
        <f>IF(ISERROR(VLOOKUP(U201,'ITWR Dump'!$A$2:$Y$5000,14,0)),0,(VLOOKUP(U201,'ITWR Dump'!$A$2:$Y$5000,14,0)))</f>
        <v>0</v>
      </c>
      <c r="AI201" s="11" t="str">
        <f t="shared" si="111"/>
        <v>01-Maintenance Offshore</v>
      </c>
      <c r="AJ201" s="11" t="str">
        <f t="shared" si="112"/>
        <v>Offshore</v>
      </c>
      <c r="AK201" s="11" t="str">
        <f>IF(ISERROR(VLOOKUP(A201,'Team Data'!$C$2:$U$213,17,0)),0,(VLOOKUP(A201,'Team Data'!$C$2:$U$213,17,0)))</f>
        <v>PRISM</v>
      </c>
      <c r="AL201" s="11" t="str">
        <f t="shared" si="113"/>
        <v>2017-04-24</v>
      </c>
      <c r="AM201" s="11">
        <f>IF(ISERROR(VLOOKUP(U201,'ITWR Dump'!$A$2:$Y$5000,16,0)),0,(VLOOKUP(U201,'ITWR Dump'!$A$2:$Y$5000,16,0)))</f>
        <v>0</v>
      </c>
      <c r="AN201" s="11">
        <f>IF(ISERROR(VLOOKUP(U201,'ITWR Dump'!$A$2:$Y$5000,18,0)),0,(VLOOKUP(U201,'ITWR Dump'!$A$2:$Y$5000,18,0)))</f>
        <v>0</v>
      </c>
      <c r="AO201" s="11">
        <f>IF(ISERROR(VLOOKUP(U201,'ITWR Dump'!$A$2:$Y$5000,25,0)),0,(VLOOKUP('ILC Report'!U201,'ITWR Dump'!$A$2:$Y$5000,25,0)))</f>
        <v>0</v>
      </c>
      <c r="AP201" s="11">
        <f t="shared" si="114"/>
        <v>1</v>
      </c>
      <c r="AQ201" s="26">
        <f t="shared" si="115"/>
        <v>0</v>
      </c>
      <c r="AR201" s="26">
        <f t="shared" si="116"/>
        <v>0</v>
      </c>
      <c r="AS201" s="26">
        <f t="shared" si="117"/>
        <v>0</v>
      </c>
      <c r="AT201" s="26">
        <f t="shared" si="118"/>
        <v>0</v>
      </c>
      <c r="AU201" s="26">
        <f t="shared" si="119"/>
        <v>0</v>
      </c>
      <c r="AV201" s="26">
        <f t="shared" si="120"/>
        <v>0</v>
      </c>
      <c r="AW201" s="11" t="s">
        <v>653</v>
      </c>
      <c r="AX201" s="11" t="str">
        <f>VLOOKUP(L201,Group!$A$2:$B$1000,2,0)</f>
        <v>Maintenance</v>
      </c>
      <c r="AY201" s="11">
        <f>IF(ISERROR(VLOOKUP(U201,'ITWR Dump'!$A$2:$Y$5000,15,0)),0,(VLOOKUP('ILC Report'!U201,'ITWR Dump'!$A$2:$Y$5000,15,0)))</f>
        <v>0</v>
      </c>
      <c r="AZ201" s="11" t="str">
        <f t="shared" si="121"/>
        <v>Yes</v>
      </c>
      <c r="BA201" s="11" t="str">
        <f t="shared" si="122"/>
        <v>BKI</v>
      </c>
      <c r="BB201" s="11" t="str">
        <f t="shared" si="123"/>
        <v>MN</v>
      </c>
      <c r="BC201" s="11" t="str">
        <f t="shared" si="124"/>
        <v>No</v>
      </c>
    </row>
    <row r="202" spans="1:55" x14ac:dyDescent="0.3">
      <c r="A202" s="11" t="s">
        <v>661</v>
      </c>
      <c r="B202" s="11" t="s">
        <v>1814</v>
      </c>
      <c r="C202" s="11" t="s">
        <v>566</v>
      </c>
      <c r="D202" s="11" t="s">
        <v>2002</v>
      </c>
      <c r="E202" s="38" t="s">
        <v>2903</v>
      </c>
      <c r="F202" s="11">
        <v>1</v>
      </c>
      <c r="G202" s="40" t="s">
        <v>218</v>
      </c>
      <c r="H202" s="11" t="str">
        <f t="shared" si="106"/>
        <v>Regular</v>
      </c>
      <c r="I202" s="11" t="str">
        <f t="shared" si="98"/>
        <v>INDIA</v>
      </c>
      <c r="J202" s="11" t="str">
        <f>IF(ISERROR(VLOOKUP(C202,'WI Vs ASM'!$B$2:$E$1000,4,0)),0,(VLOOKUP(C202,'WI Vs ASM'!$B$2:$E$1000,4,0)))</f>
        <v>Offshore</v>
      </c>
      <c r="K202" s="11" t="str">
        <f>IF(ISERROR(VLOOKUP(C202,'WI Vs ASM'!$B$2:$F$1000,5,0)),0,(VLOOKUP(C202,'WI Vs ASM'!$B$2:$F$1000,5,0)))</f>
        <v>01-Fixed Price</v>
      </c>
      <c r="L202" s="11" t="str">
        <f>IF(ISERROR(VLOOKUP(C202,'WI Vs ASM'!$B$2:$D$1000,3,0)),0,(VLOOKUP(C202,'WI Vs ASM'!$B$2:$D$1000,3,0)))</f>
        <v>01-Maintenance Offshore</v>
      </c>
      <c r="M202" s="11" t="str">
        <f>IF(ISERROR(VLOOKUP(C202,'WI Vs ASM'!$B$2:$I$1000,8,0)),0,(VLOOKUP(C202,'WI Vs ASM'!$B$2:$I$1000,8,0)))</f>
        <v>Rahul Soman</v>
      </c>
      <c r="N202" s="11" t="str">
        <f>IF(ISERROR(VLOOKUP(C202,'WI Vs ASM'!$B$2:$G$1000,6,0)),0,(VLOOKUP(C202,'WI Vs ASM'!$B$2:$G$1000,6,0)))</f>
        <v>Claims</v>
      </c>
      <c r="O202" s="11" t="str">
        <f>IF(ISERROR(VLOOKUP(C202,'WI Vs ASM'!$B$2:$H$1000,7,0)),0,(VLOOKUP(C202,'WI Vs ASM'!$B$2:$H$1000,7,0)))</f>
        <v>Claims</v>
      </c>
      <c r="P202" s="11" t="str">
        <f t="shared" si="99"/>
        <v>May-17</v>
      </c>
      <c r="Q202" s="11" t="str">
        <f t="shared" si="100"/>
        <v>Q2</v>
      </c>
      <c r="R202" s="11" t="str">
        <f>IF(ISERROR(VLOOKUP(C202,'WI Vs ASM'!$B$2:$J$1000,9,0)),0,(VLOOKUP(C202,'WI Vs ASM'!$B$2:$J$1000,9,0)))</f>
        <v>Jyothi Pai</v>
      </c>
      <c r="S202" s="11" t="str">
        <f>IF(ISERROR(VLOOKUP(C202,'WI Vs ASM'!$B$2:$K$1000,10,0)),0,(VLOOKUP(C202,'WI Vs ASM'!$B$2:$K$1000,10,0)))</f>
        <v>Dana D. Smith</v>
      </c>
      <c r="T202" s="11" t="str">
        <f>IF(ISERROR(VLOOKUP(C202,'WI Vs ASM'!$B$2:$L$1000,11,0)),0,(VLOOKUP(C202,'WI Vs ASM'!$B$2:$L$1000,11,0)))</f>
        <v>Phillip Mclean</v>
      </c>
      <c r="U202" s="11" t="e">
        <f t="shared" si="107"/>
        <v>#VALUE!</v>
      </c>
      <c r="V202" s="11" t="str">
        <f t="shared" si="101"/>
        <v>Yes</v>
      </c>
      <c r="W202" s="11" t="str">
        <f t="shared" si="102"/>
        <v>No</v>
      </c>
      <c r="X202" s="11" t="str">
        <f t="shared" si="103"/>
        <v>No</v>
      </c>
      <c r="Y202" s="11" t="str">
        <f t="shared" si="104"/>
        <v>No</v>
      </c>
      <c r="Z202" s="11" t="str">
        <f t="shared" si="105"/>
        <v>No</v>
      </c>
      <c r="AA202" s="11" t="str">
        <f t="shared" si="108"/>
        <v>No</v>
      </c>
      <c r="AB202" s="11">
        <f>IF(ISERROR(VLOOKUP(U202,'ITWR Dump'!$A$2:$Y$5000,24,0)),0,(VLOOKUP('ILC Report'!U202,'ITWR Dump'!$A$2:$Y$5000,24,0)))</f>
        <v>0</v>
      </c>
      <c r="AC202" s="11" t="str">
        <f t="shared" si="109"/>
        <v>No</v>
      </c>
      <c r="AD202" s="11" t="str">
        <f t="shared" si="110"/>
        <v/>
      </c>
      <c r="AE202" s="11">
        <f>IF(ISERROR(VLOOKUP(U202,'ITWR Dump'!$A$2:$Y$5000,13,0)),0,(VLOOKUP(U202,'ITWR Dump'!$A$2:$Y$5000,13,0)))</f>
        <v>0</v>
      </c>
      <c r="AF202" s="11">
        <f>IF(ISERROR(VLOOKUP(U202,'ITWR Dump'!$A$2:$Y$5000,11,0)),0,(VLOOKUP(U202,'ITWR Dump'!$A$2:$Y$5000,11,0)))</f>
        <v>0</v>
      </c>
      <c r="AG202" s="11">
        <f>IF(ISERROR(VLOOKUP(U202,'ITWR Dump'!$A$2:$Y$5000,2,0)),0,(VLOOKUP(U202,'ITWR Dump'!$A$2:$Y$5000,2,0)))</f>
        <v>0</v>
      </c>
      <c r="AH202" s="11">
        <f>IF(ISERROR(VLOOKUP(U202,'ITWR Dump'!$A$2:$Y$5000,14,0)),0,(VLOOKUP(U202,'ITWR Dump'!$A$2:$Y$5000,14,0)))</f>
        <v>0</v>
      </c>
      <c r="AI202" s="11" t="str">
        <f t="shared" si="111"/>
        <v>01-Maintenance Offshore</v>
      </c>
      <c r="AJ202" s="11" t="str">
        <f t="shared" si="112"/>
        <v>Offshore</v>
      </c>
      <c r="AK202" s="11" t="str">
        <f>IF(ISERROR(VLOOKUP(A202,'Team Data'!$C$2:$U$213,17,0)),0,(VLOOKUP(A202,'Team Data'!$C$2:$U$213,17,0)))</f>
        <v>PRISM</v>
      </c>
      <c r="AL202" s="11" t="str">
        <f t="shared" si="113"/>
        <v>2017-04-24</v>
      </c>
      <c r="AM202" s="11">
        <f>IF(ISERROR(VLOOKUP(U202,'ITWR Dump'!$A$2:$Y$5000,16,0)),0,(VLOOKUP(U202,'ITWR Dump'!$A$2:$Y$5000,16,0)))</f>
        <v>0</v>
      </c>
      <c r="AN202" s="11">
        <f>IF(ISERROR(VLOOKUP(U202,'ITWR Dump'!$A$2:$Y$5000,18,0)),0,(VLOOKUP(U202,'ITWR Dump'!$A$2:$Y$5000,18,0)))</f>
        <v>0</v>
      </c>
      <c r="AO202" s="11">
        <f>IF(ISERROR(VLOOKUP(U202,'ITWR Dump'!$A$2:$Y$5000,25,0)),0,(VLOOKUP('ILC Report'!U202,'ITWR Dump'!$A$2:$Y$5000,25,0)))</f>
        <v>0</v>
      </c>
      <c r="AP202" s="11">
        <f t="shared" si="114"/>
        <v>1</v>
      </c>
      <c r="AQ202" s="26">
        <f t="shared" si="115"/>
        <v>0</v>
      </c>
      <c r="AR202" s="26">
        <f t="shared" si="116"/>
        <v>0</v>
      </c>
      <c r="AS202" s="26">
        <f t="shared" si="117"/>
        <v>0</v>
      </c>
      <c r="AT202" s="26">
        <f t="shared" si="118"/>
        <v>0</v>
      </c>
      <c r="AU202" s="26">
        <f t="shared" si="119"/>
        <v>0</v>
      </c>
      <c r="AV202" s="26">
        <f t="shared" si="120"/>
        <v>0</v>
      </c>
      <c r="AW202" s="11" t="s">
        <v>653</v>
      </c>
      <c r="AX202" s="11" t="str">
        <f>VLOOKUP(L202,Group!$A$2:$B$1000,2,0)</f>
        <v>Maintenance</v>
      </c>
      <c r="AY202" s="11">
        <f>IF(ISERROR(VLOOKUP(U202,'ITWR Dump'!$A$2:$Y$5000,15,0)),0,(VLOOKUP('ILC Report'!U202,'ITWR Dump'!$A$2:$Y$5000,15,0)))</f>
        <v>0</v>
      </c>
      <c r="AZ202" s="11" t="str">
        <f t="shared" si="121"/>
        <v>Yes</v>
      </c>
      <c r="BA202" s="11" t="str">
        <f t="shared" si="122"/>
        <v>BKI</v>
      </c>
      <c r="BB202" s="11" t="str">
        <f t="shared" si="123"/>
        <v>MN</v>
      </c>
      <c r="BC202" s="11" t="str">
        <f t="shared" si="124"/>
        <v>No</v>
      </c>
    </row>
    <row r="203" spans="1:55" x14ac:dyDescent="0.3">
      <c r="A203" s="11" t="s">
        <v>661</v>
      </c>
      <c r="B203" s="11" t="s">
        <v>1814</v>
      </c>
      <c r="C203" s="11" t="s">
        <v>566</v>
      </c>
      <c r="D203" s="11" t="s">
        <v>1992</v>
      </c>
      <c r="E203" s="38" t="s">
        <v>2903</v>
      </c>
      <c r="F203" s="11">
        <v>6</v>
      </c>
      <c r="G203" s="40" t="s">
        <v>218</v>
      </c>
      <c r="H203" s="11" t="str">
        <f t="shared" si="106"/>
        <v>Regular</v>
      </c>
      <c r="I203" s="11" t="str">
        <f t="shared" si="98"/>
        <v>INDIA</v>
      </c>
      <c r="J203" s="11" t="str">
        <f>IF(ISERROR(VLOOKUP(C203,'WI Vs ASM'!$B$2:$E$1000,4,0)),0,(VLOOKUP(C203,'WI Vs ASM'!$B$2:$E$1000,4,0)))</f>
        <v>Offshore</v>
      </c>
      <c r="K203" s="11" t="str">
        <f>IF(ISERROR(VLOOKUP(C203,'WI Vs ASM'!$B$2:$F$1000,5,0)),0,(VLOOKUP(C203,'WI Vs ASM'!$B$2:$F$1000,5,0)))</f>
        <v>01-Fixed Price</v>
      </c>
      <c r="L203" s="11" t="str">
        <f>IF(ISERROR(VLOOKUP(C203,'WI Vs ASM'!$B$2:$D$1000,3,0)),0,(VLOOKUP(C203,'WI Vs ASM'!$B$2:$D$1000,3,0)))</f>
        <v>01-Maintenance Offshore</v>
      </c>
      <c r="M203" s="11" t="str">
        <f>IF(ISERROR(VLOOKUP(C203,'WI Vs ASM'!$B$2:$I$1000,8,0)),0,(VLOOKUP(C203,'WI Vs ASM'!$B$2:$I$1000,8,0)))</f>
        <v>Rahul Soman</v>
      </c>
      <c r="N203" s="11" t="str">
        <f>IF(ISERROR(VLOOKUP(C203,'WI Vs ASM'!$B$2:$G$1000,6,0)),0,(VLOOKUP(C203,'WI Vs ASM'!$B$2:$G$1000,6,0)))</f>
        <v>Claims</v>
      </c>
      <c r="O203" s="11" t="str">
        <f>IF(ISERROR(VLOOKUP(C203,'WI Vs ASM'!$B$2:$H$1000,7,0)),0,(VLOOKUP(C203,'WI Vs ASM'!$B$2:$H$1000,7,0)))</f>
        <v>Claims</v>
      </c>
      <c r="P203" s="11" t="str">
        <f t="shared" si="99"/>
        <v>May-17</v>
      </c>
      <c r="Q203" s="11" t="str">
        <f t="shared" si="100"/>
        <v>Q2</v>
      </c>
      <c r="R203" s="11" t="str">
        <f>IF(ISERROR(VLOOKUP(C203,'WI Vs ASM'!$B$2:$J$1000,9,0)),0,(VLOOKUP(C203,'WI Vs ASM'!$B$2:$J$1000,9,0)))</f>
        <v>Jyothi Pai</v>
      </c>
      <c r="S203" s="11" t="str">
        <f>IF(ISERROR(VLOOKUP(C203,'WI Vs ASM'!$B$2:$K$1000,10,0)),0,(VLOOKUP(C203,'WI Vs ASM'!$B$2:$K$1000,10,0)))</f>
        <v>Dana D. Smith</v>
      </c>
      <c r="T203" s="11" t="str">
        <f>IF(ISERROR(VLOOKUP(C203,'WI Vs ASM'!$B$2:$L$1000,11,0)),0,(VLOOKUP(C203,'WI Vs ASM'!$B$2:$L$1000,11,0)))</f>
        <v>Phillip Mclean</v>
      </c>
      <c r="U203" s="11" t="str">
        <f t="shared" si="107"/>
        <v>WR736001</v>
      </c>
      <c r="V203" s="11" t="str">
        <f t="shared" si="101"/>
        <v>No</v>
      </c>
      <c r="W203" s="11" t="str">
        <f t="shared" si="102"/>
        <v>Yes</v>
      </c>
      <c r="X203" s="11" t="str">
        <f t="shared" si="103"/>
        <v>No</v>
      </c>
      <c r="Y203" s="11" t="str">
        <f t="shared" si="104"/>
        <v>No</v>
      </c>
      <c r="Z203" s="11" t="str">
        <f t="shared" si="105"/>
        <v>No</v>
      </c>
      <c r="AA203" s="11" t="str">
        <f t="shared" si="108"/>
        <v>No</v>
      </c>
      <c r="AB203" s="11">
        <f>IF(ISERROR(VLOOKUP(U203,'ITWR Dump'!$A$2:$Y$5000,24,0)),0,(VLOOKUP('ILC Report'!U203,'ITWR Dump'!$A$2:$Y$5000,24,0)))</f>
        <v>0</v>
      </c>
      <c r="AC203" s="11" t="str">
        <f t="shared" si="109"/>
        <v>No</v>
      </c>
      <c r="AD203" s="11" t="str">
        <f t="shared" si="110"/>
        <v/>
      </c>
      <c r="AE203" s="11">
        <f>IF(ISERROR(VLOOKUP(U203,'ITWR Dump'!$A$2:$Y$5000,13,0)),0,(VLOOKUP(U203,'ITWR Dump'!$A$2:$Y$5000,13,0)))</f>
        <v>0</v>
      </c>
      <c r="AF203" s="11">
        <f>IF(ISERROR(VLOOKUP(U203,'ITWR Dump'!$A$2:$Y$5000,11,0)),0,(VLOOKUP(U203,'ITWR Dump'!$A$2:$Y$5000,11,0)))</f>
        <v>0</v>
      </c>
      <c r="AG203" s="11">
        <f>IF(ISERROR(VLOOKUP(U203,'ITWR Dump'!$A$2:$Y$5000,2,0)),0,(VLOOKUP(U203,'ITWR Dump'!$A$2:$Y$5000,2,0)))</f>
        <v>0</v>
      </c>
      <c r="AH203" s="11">
        <f>IF(ISERROR(VLOOKUP(U203,'ITWR Dump'!$A$2:$Y$5000,14,0)),0,(VLOOKUP(U203,'ITWR Dump'!$A$2:$Y$5000,14,0)))</f>
        <v>0</v>
      </c>
      <c r="AI203" s="11" t="str">
        <f t="shared" si="111"/>
        <v>01-Maintenance Offshore</v>
      </c>
      <c r="AJ203" s="11" t="str">
        <f t="shared" si="112"/>
        <v>Offshore</v>
      </c>
      <c r="AK203" s="11" t="str">
        <f>IF(ISERROR(VLOOKUP(A203,'Team Data'!$C$2:$U$213,17,0)),0,(VLOOKUP(A203,'Team Data'!$C$2:$U$213,17,0)))</f>
        <v>PRISM</v>
      </c>
      <c r="AL203" s="11" t="str">
        <f t="shared" si="113"/>
        <v>2017-04-24</v>
      </c>
      <c r="AM203" s="11">
        <f>IF(ISERROR(VLOOKUP(U203,'ITWR Dump'!$A$2:$Y$5000,16,0)),0,(VLOOKUP(U203,'ITWR Dump'!$A$2:$Y$5000,16,0)))</f>
        <v>0</v>
      </c>
      <c r="AN203" s="11">
        <f>IF(ISERROR(VLOOKUP(U203,'ITWR Dump'!$A$2:$Y$5000,18,0)),0,(VLOOKUP(U203,'ITWR Dump'!$A$2:$Y$5000,18,0)))</f>
        <v>0</v>
      </c>
      <c r="AO203" s="11">
        <f>IF(ISERROR(VLOOKUP(U203,'ITWR Dump'!$A$2:$Y$5000,25,0)),0,(VLOOKUP('ILC Report'!U203,'ITWR Dump'!$A$2:$Y$5000,25,0)))</f>
        <v>0</v>
      </c>
      <c r="AP203" s="11">
        <f t="shared" si="114"/>
        <v>0</v>
      </c>
      <c r="AQ203" s="26">
        <f t="shared" si="115"/>
        <v>0</v>
      </c>
      <c r="AR203" s="26">
        <f t="shared" si="116"/>
        <v>0</v>
      </c>
      <c r="AS203" s="26">
        <f t="shared" si="117"/>
        <v>0</v>
      </c>
      <c r="AT203" s="26">
        <f t="shared" si="118"/>
        <v>0</v>
      </c>
      <c r="AU203" s="26">
        <f t="shared" si="119"/>
        <v>0</v>
      </c>
      <c r="AV203" s="26">
        <f t="shared" si="120"/>
        <v>0</v>
      </c>
      <c r="AW203" s="11" t="s">
        <v>653</v>
      </c>
      <c r="AX203" s="11" t="str">
        <f>VLOOKUP(L203,Group!$A$2:$B$1000,2,0)</f>
        <v>Maintenance</v>
      </c>
      <c r="AY203" s="11">
        <f>IF(ISERROR(VLOOKUP(U203,'ITWR Dump'!$A$2:$Y$5000,15,0)),0,(VLOOKUP('ILC Report'!U203,'ITWR Dump'!$A$2:$Y$5000,15,0)))</f>
        <v>0</v>
      </c>
      <c r="AZ203" s="11" t="str">
        <f t="shared" si="121"/>
        <v>Yes</v>
      </c>
      <c r="BA203" s="11" t="str">
        <f t="shared" si="122"/>
        <v>BKI</v>
      </c>
      <c r="BB203" s="11" t="str">
        <f t="shared" si="123"/>
        <v>MN</v>
      </c>
      <c r="BC203" s="11" t="str">
        <f t="shared" si="124"/>
        <v>No</v>
      </c>
    </row>
    <row r="204" spans="1:55" x14ac:dyDescent="0.3">
      <c r="A204" s="11" t="s">
        <v>661</v>
      </c>
      <c r="B204" s="11" t="s">
        <v>1814</v>
      </c>
      <c r="C204" s="11" t="s">
        <v>592</v>
      </c>
      <c r="D204" s="11" t="s">
        <v>1993</v>
      </c>
      <c r="E204" s="38" t="s">
        <v>2904</v>
      </c>
      <c r="F204" s="11">
        <v>6</v>
      </c>
      <c r="G204" s="40" t="s">
        <v>218</v>
      </c>
      <c r="H204" s="11" t="str">
        <f t="shared" si="106"/>
        <v>Regular</v>
      </c>
      <c r="I204" s="11" t="str">
        <f t="shared" si="98"/>
        <v>INDIA</v>
      </c>
      <c r="J204" s="11" t="str">
        <f>IF(ISERROR(VLOOKUP(C204,'WI Vs ASM'!$B$2:$E$1000,4,0)),0,(VLOOKUP(C204,'WI Vs ASM'!$B$2:$E$1000,4,0)))</f>
        <v>Offshore</v>
      </c>
      <c r="K204" s="11" t="str">
        <f>IF(ISERROR(VLOOKUP(C204,'WI Vs ASM'!$B$2:$F$1000,5,0)),0,(VLOOKUP(C204,'WI Vs ASM'!$B$2:$F$1000,5,0)))</f>
        <v>09-NonBillable</v>
      </c>
      <c r="L204" s="11" t="str">
        <f>IF(ISERROR(VLOOKUP(C204,'WI Vs ASM'!$B$2:$D$1000,3,0)),0,(VLOOKUP(C204,'WI Vs ASM'!$B$2:$D$1000,3,0)))</f>
        <v>65-Bench Hours Offshore</v>
      </c>
      <c r="M204" s="11" t="str">
        <f>IF(ISERROR(VLOOKUP(C204,'WI Vs ASM'!$B$2:$I$1000,8,0)),0,(VLOOKUP(C204,'WI Vs ASM'!$B$2:$I$1000,8,0)))</f>
        <v>Vinodh</v>
      </c>
      <c r="N204" s="11" t="str">
        <f>IF(ISERROR(VLOOKUP(C204,'WI Vs ASM'!$B$2:$G$1000,6,0)),0,(VLOOKUP(C204,'WI Vs ASM'!$B$2:$G$1000,6,0)))</f>
        <v>FFIC Account Team</v>
      </c>
      <c r="O204" s="11" t="str">
        <f>IF(ISERROR(VLOOKUP(C204,'WI Vs ASM'!$B$2:$H$1000,7,0)),0,(VLOOKUP(C204,'WI Vs ASM'!$B$2:$H$1000,7,0)))</f>
        <v>FFIC Account Team</v>
      </c>
      <c r="P204" s="11" t="str">
        <f t="shared" si="99"/>
        <v>May-17</v>
      </c>
      <c r="Q204" s="11" t="str">
        <f t="shared" si="100"/>
        <v>Q2</v>
      </c>
      <c r="R204" s="11" t="str">
        <f>IF(ISERROR(VLOOKUP(C204,'WI Vs ASM'!$B$2:$J$1000,9,0)),0,(VLOOKUP(C204,'WI Vs ASM'!$B$2:$J$1000,9,0)))</f>
        <v>Manash M Dutta</v>
      </c>
      <c r="S204" s="11">
        <f>IF(ISERROR(VLOOKUP(C204,'WI Vs ASM'!$B$2:$K$1000,10,0)),0,(VLOOKUP(C204,'WI Vs ASM'!$B$2:$K$1000,10,0)))</f>
        <v>0</v>
      </c>
      <c r="T204" s="11">
        <f>IF(ISERROR(VLOOKUP(C204,'WI Vs ASM'!$B$2:$L$1000,11,0)),0,(VLOOKUP(C204,'WI Vs ASM'!$B$2:$L$1000,11,0)))</f>
        <v>0</v>
      </c>
      <c r="U204" s="11" t="e">
        <f t="shared" si="107"/>
        <v>#VALUE!</v>
      </c>
      <c r="V204" s="11" t="str">
        <f t="shared" si="101"/>
        <v>No</v>
      </c>
      <c r="W204" s="11" t="str">
        <f t="shared" si="102"/>
        <v>No</v>
      </c>
      <c r="X204" s="11" t="str">
        <f t="shared" si="103"/>
        <v>No</v>
      </c>
      <c r="Y204" s="11" t="str">
        <f t="shared" si="104"/>
        <v>No</v>
      </c>
      <c r="Z204" s="11" t="str">
        <f t="shared" si="105"/>
        <v>No</v>
      </c>
      <c r="AA204" s="11" t="str">
        <f t="shared" si="108"/>
        <v>No</v>
      </c>
      <c r="AB204" s="11">
        <f>IF(ISERROR(VLOOKUP(U204,'ITWR Dump'!$A$2:$Y$5000,24,0)),0,(VLOOKUP('ILC Report'!U204,'ITWR Dump'!$A$2:$Y$5000,24,0)))</f>
        <v>0</v>
      </c>
      <c r="AC204" s="11" t="str">
        <f t="shared" si="109"/>
        <v>No</v>
      </c>
      <c r="AD204" s="11" t="str">
        <f t="shared" si="110"/>
        <v/>
      </c>
      <c r="AE204" s="11">
        <f>IF(ISERROR(VLOOKUP(U204,'ITWR Dump'!$A$2:$Y$5000,13,0)),0,(VLOOKUP(U204,'ITWR Dump'!$A$2:$Y$5000,13,0)))</f>
        <v>0</v>
      </c>
      <c r="AF204" s="11">
        <f>IF(ISERROR(VLOOKUP(U204,'ITWR Dump'!$A$2:$Y$5000,11,0)),0,(VLOOKUP(U204,'ITWR Dump'!$A$2:$Y$5000,11,0)))</f>
        <v>0</v>
      </c>
      <c r="AG204" s="11">
        <f>IF(ISERROR(VLOOKUP(U204,'ITWR Dump'!$A$2:$Y$5000,2,0)),0,(VLOOKUP(U204,'ITWR Dump'!$A$2:$Y$5000,2,0)))</f>
        <v>0</v>
      </c>
      <c r="AH204" s="11">
        <f>IF(ISERROR(VLOOKUP(U204,'ITWR Dump'!$A$2:$Y$5000,14,0)),0,(VLOOKUP(U204,'ITWR Dump'!$A$2:$Y$5000,14,0)))</f>
        <v>0</v>
      </c>
      <c r="AI204" s="11" t="str">
        <f t="shared" si="111"/>
        <v>65-Bench Hours Offshore</v>
      </c>
      <c r="AJ204" s="11" t="str">
        <f t="shared" si="112"/>
        <v>Offshore</v>
      </c>
      <c r="AK204" s="11" t="str">
        <f>IF(ISERROR(VLOOKUP(A204,'Team Data'!$C$2:$U$213,17,0)),0,(VLOOKUP(A204,'Team Data'!$C$2:$U$213,17,0)))</f>
        <v>PRISM</v>
      </c>
      <c r="AL204" s="11" t="str">
        <f t="shared" si="113"/>
        <v>2017-04-24</v>
      </c>
      <c r="AM204" s="11">
        <f>IF(ISERROR(VLOOKUP(U204,'ITWR Dump'!$A$2:$Y$5000,16,0)),0,(VLOOKUP(U204,'ITWR Dump'!$A$2:$Y$5000,16,0)))</f>
        <v>0</v>
      </c>
      <c r="AN204" s="11">
        <f>IF(ISERROR(VLOOKUP(U204,'ITWR Dump'!$A$2:$Y$5000,18,0)),0,(VLOOKUP(U204,'ITWR Dump'!$A$2:$Y$5000,18,0)))</f>
        <v>0</v>
      </c>
      <c r="AO204" s="11">
        <f>IF(ISERROR(VLOOKUP(U204,'ITWR Dump'!$A$2:$Y$5000,25,0)),0,(VLOOKUP('ILC Report'!U204,'ITWR Dump'!$A$2:$Y$5000,25,0)))</f>
        <v>0</v>
      </c>
      <c r="AP204" s="11">
        <f t="shared" si="114"/>
        <v>0</v>
      </c>
      <c r="AQ204" s="26">
        <f t="shared" si="115"/>
        <v>0</v>
      </c>
      <c r="AR204" s="26">
        <f t="shared" si="116"/>
        <v>0</v>
      </c>
      <c r="AS204" s="26">
        <f t="shared" si="117"/>
        <v>0</v>
      </c>
      <c r="AT204" s="26">
        <f t="shared" si="118"/>
        <v>0</v>
      </c>
      <c r="AU204" s="26">
        <f t="shared" si="119"/>
        <v>0</v>
      </c>
      <c r="AV204" s="26">
        <f t="shared" si="120"/>
        <v>0</v>
      </c>
      <c r="AW204" s="11" t="s">
        <v>653</v>
      </c>
      <c r="AX204" s="11" t="str">
        <f>VLOOKUP(L204,Group!$A$2:$B$1000,2,0)</f>
        <v>Maintenance</v>
      </c>
      <c r="AY204" s="11">
        <f>IF(ISERROR(VLOOKUP(U204,'ITWR Dump'!$A$2:$Y$5000,15,0)),0,(VLOOKUP('ILC Report'!U204,'ITWR Dump'!$A$2:$Y$5000,15,0)))</f>
        <v>0</v>
      </c>
      <c r="AZ204" s="11" t="str">
        <f t="shared" si="121"/>
        <v>No</v>
      </c>
      <c r="BA204" s="11" t="str">
        <f t="shared" si="122"/>
        <v>BKI</v>
      </c>
      <c r="BB204" s="11" t="str">
        <f t="shared" si="123"/>
        <v>BN</v>
      </c>
      <c r="BC204" s="11" t="str">
        <f t="shared" si="124"/>
        <v>No</v>
      </c>
    </row>
    <row r="205" spans="1:55" x14ac:dyDescent="0.3">
      <c r="A205" s="11" t="s">
        <v>661</v>
      </c>
      <c r="B205" s="11" t="s">
        <v>1814</v>
      </c>
      <c r="C205" s="11" t="s">
        <v>566</v>
      </c>
      <c r="D205" s="11" t="s">
        <v>2003</v>
      </c>
      <c r="E205" s="38" t="s">
        <v>2904</v>
      </c>
      <c r="F205" s="11">
        <v>4</v>
      </c>
      <c r="G205" s="40" t="s">
        <v>218</v>
      </c>
      <c r="H205" s="11" t="str">
        <f t="shared" si="106"/>
        <v>Regular</v>
      </c>
      <c r="I205" s="11" t="str">
        <f t="shared" si="98"/>
        <v>INDIA</v>
      </c>
      <c r="J205" s="11" t="str">
        <f>IF(ISERROR(VLOOKUP(C205,'WI Vs ASM'!$B$2:$E$1000,4,0)),0,(VLOOKUP(C205,'WI Vs ASM'!$B$2:$E$1000,4,0)))</f>
        <v>Offshore</v>
      </c>
      <c r="K205" s="11" t="str">
        <f>IF(ISERROR(VLOOKUP(C205,'WI Vs ASM'!$B$2:$F$1000,5,0)),0,(VLOOKUP(C205,'WI Vs ASM'!$B$2:$F$1000,5,0)))</f>
        <v>01-Fixed Price</v>
      </c>
      <c r="L205" s="11" t="str">
        <f>IF(ISERROR(VLOOKUP(C205,'WI Vs ASM'!$B$2:$D$1000,3,0)),0,(VLOOKUP(C205,'WI Vs ASM'!$B$2:$D$1000,3,0)))</f>
        <v>01-Maintenance Offshore</v>
      </c>
      <c r="M205" s="11" t="str">
        <f>IF(ISERROR(VLOOKUP(C205,'WI Vs ASM'!$B$2:$I$1000,8,0)),0,(VLOOKUP(C205,'WI Vs ASM'!$B$2:$I$1000,8,0)))</f>
        <v>Rahul Soman</v>
      </c>
      <c r="N205" s="11" t="str">
        <f>IF(ISERROR(VLOOKUP(C205,'WI Vs ASM'!$B$2:$G$1000,6,0)),0,(VLOOKUP(C205,'WI Vs ASM'!$B$2:$G$1000,6,0)))</f>
        <v>Claims</v>
      </c>
      <c r="O205" s="11" t="str">
        <f>IF(ISERROR(VLOOKUP(C205,'WI Vs ASM'!$B$2:$H$1000,7,0)),0,(VLOOKUP(C205,'WI Vs ASM'!$B$2:$H$1000,7,0)))</f>
        <v>Claims</v>
      </c>
      <c r="P205" s="11" t="str">
        <f t="shared" si="99"/>
        <v>May-17</v>
      </c>
      <c r="Q205" s="11" t="str">
        <f t="shared" si="100"/>
        <v>Q2</v>
      </c>
      <c r="R205" s="11" t="str">
        <f>IF(ISERROR(VLOOKUP(C205,'WI Vs ASM'!$B$2:$J$1000,9,0)),0,(VLOOKUP(C205,'WI Vs ASM'!$B$2:$J$1000,9,0)))</f>
        <v>Jyothi Pai</v>
      </c>
      <c r="S205" s="11" t="str">
        <f>IF(ISERROR(VLOOKUP(C205,'WI Vs ASM'!$B$2:$K$1000,10,0)),0,(VLOOKUP(C205,'WI Vs ASM'!$B$2:$K$1000,10,0)))</f>
        <v>Dana D. Smith</v>
      </c>
      <c r="T205" s="11" t="str">
        <f>IF(ISERROR(VLOOKUP(C205,'WI Vs ASM'!$B$2:$L$1000,11,0)),0,(VLOOKUP(C205,'WI Vs ASM'!$B$2:$L$1000,11,0)))</f>
        <v>Phillip Mclean</v>
      </c>
      <c r="U205" s="11" t="e">
        <f t="shared" si="107"/>
        <v>#VALUE!</v>
      </c>
      <c r="V205" s="11" t="str">
        <f t="shared" si="101"/>
        <v>No</v>
      </c>
      <c r="W205" s="11" t="str">
        <f t="shared" si="102"/>
        <v>Yes</v>
      </c>
      <c r="X205" s="11" t="str">
        <f t="shared" si="103"/>
        <v>No</v>
      </c>
      <c r="Y205" s="11" t="str">
        <f t="shared" si="104"/>
        <v>No</v>
      </c>
      <c r="Z205" s="11" t="str">
        <f t="shared" si="105"/>
        <v>No</v>
      </c>
      <c r="AA205" s="11" t="str">
        <f t="shared" si="108"/>
        <v>No</v>
      </c>
      <c r="AB205" s="11">
        <f>IF(ISERROR(VLOOKUP(U205,'ITWR Dump'!$A$2:$Y$5000,24,0)),0,(VLOOKUP('ILC Report'!U205,'ITWR Dump'!$A$2:$Y$5000,24,0)))</f>
        <v>0</v>
      </c>
      <c r="AC205" s="11" t="str">
        <f t="shared" si="109"/>
        <v>No</v>
      </c>
      <c r="AD205" s="11" t="str">
        <f t="shared" si="110"/>
        <v/>
      </c>
      <c r="AE205" s="11">
        <f>IF(ISERROR(VLOOKUP(U205,'ITWR Dump'!$A$2:$Y$5000,13,0)),0,(VLOOKUP(U205,'ITWR Dump'!$A$2:$Y$5000,13,0)))</f>
        <v>0</v>
      </c>
      <c r="AF205" s="11">
        <f>IF(ISERROR(VLOOKUP(U205,'ITWR Dump'!$A$2:$Y$5000,11,0)),0,(VLOOKUP(U205,'ITWR Dump'!$A$2:$Y$5000,11,0)))</f>
        <v>0</v>
      </c>
      <c r="AG205" s="11">
        <f>IF(ISERROR(VLOOKUP(U205,'ITWR Dump'!$A$2:$Y$5000,2,0)),0,(VLOOKUP(U205,'ITWR Dump'!$A$2:$Y$5000,2,0)))</f>
        <v>0</v>
      </c>
      <c r="AH205" s="11">
        <f>IF(ISERROR(VLOOKUP(U205,'ITWR Dump'!$A$2:$Y$5000,14,0)),0,(VLOOKUP(U205,'ITWR Dump'!$A$2:$Y$5000,14,0)))</f>
        <v>0</v>
      </c>
      <c r="AI205" s="11" t="str">
        <f t="shared" si="111"/>
        <v>01-Maintenance Offshore</v>
      </c>
      <c r="AJ205" s="11" t="str">
        <f t="shared" si="112"/>
        <v>Offshore</v>
      </c>
      <c r="AK205" s="11" t="str">
        <f>IF(ISERROR(VLOOKUP(A205,'Team Data'!$C$2:$U$213,17,0)),0,(VLOOKUP(A205,'Team Data'!$C$2:$U$213,17,0)))</f>
        <v>PRISM</v>
      </c>
      <c r="AL205" s="11" t="str">
        <f t="shared" si="113"/>
        <v>2017-04-24</v>
      </c>
      <c r="AM205" s="11">
        <f>IF(ISERROR(VLOOKUP(U205,'ITWR Dump'!$A$2:$Y$5000,16,0)),0,(VLOOKUP(U205,'ITWR Dump'!$A$2:$Y$5000,16,0)))</f>
        <v>0</v>
      </c>
      <c r="AN205" s="11">
        <f>IF(ISERROR(VLOOKUP(U205,'ITWR Dump'!$A$2:$Y$5000,18,0)),0,(VLOOKUP(U205,'ITWR Dump'!$A$2:$Y$5000,18,0)))</f>
        <v>0</v>
      </c>
      <c r="AO205" s="11">
        <f>IF(ISERROR(VLOOKUP(U205,'ITWR Dump'!$A$2:$Y$5000,25,0)),0,(VLOOKUP('ILC Report'!U205,'ITWR Dump'!$A$2:$Y$5000,25,0)))</f>
        <v>0</v>
      </c>
      <c r="AP205" s="11">
        <f t="shared" si="114"/>
        <v>0</v>
      </c>
      <c r="AQ205" s="26">
        <f t="shared" si="115"/>
        <v>0</v>
      </c>
      <c r="AR205" s="26">
        <f t="shared" si="116"/>
        <v>0</v>
      </c>
      <c r="AS205" s="26">
        <f t="shared" si="117"/>
        <v>0</v>
      </c>
      <c r="AT205" s="26">
        <f t="shared" si="118"/>
        <v>0</v>
      </c>
      <c r="AU205" s="26">
        <f t="shared" si="119"/>
        <v>0</v>
      </c>
      <c r="AV205" s="26">
        <f t="shared" si="120"/>
        <v>0</v>
      </c>
      <c r="AW205" s="11" t="s">
        <v>653</v>
      </c>
      <c r="AX205" s="11" t="str">
        <f>VLOOKUP(L205,Group!$A$2:$B$1000,2,0)</f>
        <v>Maintenance</v>
      </c>
      <c r="AY205" s="11">
        <f>IF(ISERROR(VLOOKUP(U205,'ITWR Dump'!$A$2:$Y$5000,15,0)),0,(VLOOKUP('ILC Report'!U205,'ITWR Dump'!$A$2:$Y$5000,15,0)))</f>
        <v>0</v>
      </c>
      <c r="AZ205" s="11" t="str">
        <f t="shared" si="121"/>
        <v>No</v>
      </c>
      <c r="BA205" s="11" t="str">
        <f t="shared" si="122"/>
        <v>BKI</v>
      </c>
      <c r="BB205" s="11" t="str">
        <f t="shared" si="123"/>
        <v>MN</v>
      </c>
      <c r="BC205" s="11" t="str">
        <f t="shared" si="124"/>
        <v>No</v>
      </c>
    </row>
    <row r="206" spans="1:55" x14ac:dyDescent="0.3">
      <c r="A206" s="11" t="s">
        <v>661</v>
      </c>
      <c r="B206" s="11" t="s">
        <v>1814</v>
      </c>
      <c r="C206" s="11" t="s">
        <v>566</v>
      </c>
      <c r="D206" s="11" t="s">
        <v>2004</v>
      </c>
      <c r="E206" s="38" t="s">
        <v>2904</v>
      </c>
      <c r="F206" s="11">
        <v>4</v>
      </c>
      <c r="G206" s="40" t="s">
        <v>218</v>
      </c>
      <c r="H206" s="11" t="str">
        <f t="shared" si="106"/>
        <v>Regular</v>
      </c>
      <c r="I206" s="11" t="str">
        <f t="shared" si="98"/>
        <v>INDIA</v>
      </c>
      <c r="J206" s="11" t="str">
        <f>IF(ISERROR(VLOOKUP(C206,'WI Vs ASM'!$B$2:$E$1000,4,0)),0,(VLOOKUP(C206,'WI Vs ASM'!$B$2:$E$1000,4,0)))</f>
        <v>Offshore</v>
      </c>
      <c r="K206" s="11" t="str">
        <f>IF(ISERROR(VLOOKUP(C206,'WI Vs ASM'!$B$2:$F$1000,5,0)),0,(VLOOKUP(C206,'WI Vs ASM'!$B$2:$F$1000,5,0)))</f>
        <v>01-Fixed Price</v>
      </c>
      <c r="L206" s="11" t="str">
        <f>IF(ISERROR(VLOOKUP(C206,'WI Vs ASM'!$B$2:$D$1000,3,0)),0,(VLOOKUP(C206,'WI Vs ASM'!$B$2:$D$1000,3,0)))</f>
        <v>01-Maintenance Offshore</v>
      </c>
      <c r="M206" s="11" t="str">
        <f>IF(ISERROR(VLOOKUP(C206,'WI Vs ASM'!$B$2:$I$1000,8,0)),0,(VLOOKUP(C206,'WI Vs ASM'!$B$2:$I$1000,8,0)))</f>
        <v>Rahul Soman</v>
      </c>
      <c r="N206" s="11" t="str">
        <f>IF(ISERROR(VLOOKUP(C206,'WI Vs ASM'!$B$2:$G$1000,6,0)),0,(VLOOKUP(C206,'WI Vs ASM'!$B$2:$G$1000,6,0)))</f>
        <v>Claims</v>
      </c>
      <c r="O206" s="11" t="str">
        <f>IF(ISERROR(VLOOKUP(C206,'WI Vs ASM'!$B$2:$H$1000,7,0)),0,(VLOOKUP(C206,'WI Vs ASM'!$B$2:$H$1000,7,0)))</f>
        <v>Claims</v>
      </c>
      <c r="P206" s="11" t="str">
        <f t="shared" si="99"/>
        <v>May-17</v>
      </c>
      <c r="Q206" s="11" t="str">
        <f t="shared" si="100"/>
        <v>Q2</v>
      </c>
      <c r="R206" s="11" t="str">
        <f>IF(ISERROR(VLOOKUP(C206,'WI Vs ASM'!$B$2:$J$1000,9,0)),0,(VLOOKUP(C206,'WI Vs ASM'!$B$2:$J$1000,9,0)))</f>
        <v>Jyothi Pai</v>
      </c>
      <c r="S206" s="11" t="str">
        <f>IF(ISERROR(VLOOKUP(C206,'WI Vs ASM'!$B$2:$K$1000,10,0)),0,(VLOOKUP(C206,'WI Vs ASM'!$B$2:$K$1000,10,0)))</f>
        <v>Dana D. Smith</v>
      </c>
      <c r="T206" s="11" t="str">
        <f>IF(ISERROR(VLOOKUP(C206,'WI Vs ASM'!$B$2:$L$1000,11,0)),0,(VLOOKUP(C206,'WI Vs ASM'!$B$2:$L$1000,11,0)))</f>
        <v>Phillip Mclean</v>
      </c>
      <c r="U206" s="11" t="e">
        <f t="shared" si="107"/>
        <v>#VALUE!</v>
      </c>
      <c r="V206" s="11" t="str">
        <f t="shared" si="101"/>
        <v>No</v>
      </c>
      <c r="W206" s="11" t="str">
        <f t="shared" si="102"/>
        <v>Yes</v>
      </c>
      <c r="X206" s="11" t="str">
        <f t="shared" si="103"/>
        <v>No</v>
      </c>
      <c r="Y206" s="11" t="str">
        <f t="shared" si="104"/>
        <v>No</v>
      </c>
      <c r="Z206" s="11" t="str">
        <f t="shared" si="105"/>
        <v>No</v>
      </c>
      <c r="AA206" s="11" t="str">
        <f t="shared" si="108"/>
        <v>No</v>
      </c>
      <c r="AB206" s="11">
        <f>IF(ISERROR(VLOOKUP(U206,'ITWR Dump'!$A$2:$Y$5000,24,0)),0,(VLOOKUP('ILC Report'!U206,'ITWR Dump'!$A$2:$Y$5000,24,0)))</f>
        <v>0</v>
      </c>
      <c r="AC206" s="11" t="str">
        <f t="shared" si="109"/>
        <v>No</v>
      </c>
      <c r="AD206" s="11" t="str">
        <f t="shared" si="110"/>
        <v/>
      </c>
      <c r="AE206" s="11">
        <f>IF(ISERROR(VLOOKUP(U206,'ITWR Dump'!$A$2:$Y$5000,13,0)),0,(VLOOKUP(U206,'ITWR Dump'!$A$2:$Y$5000,13,0)))</f>
        <v>0</v>
      </c>
      <c r="AF206" s="11">
        <f>IF(ISERROR(VLOOKUP(U206,'ITWR Dump'!$A$2:$Y$5000,11,0)),0,(VLOOKUP(U206,'ITWR Dump'!$A$2:$Y$5000,11,0)))</f>
        <v>0</v>
      </c>
      <c r="AG206" s="11">
        <f>IF(ISERROR(VLOOKUP(U206,'ITWR Dump'!$A$2:$Y$5000,2,0)),0,(VLOOKUP(U206,'ITWR Dump'!$A$2:$Y$5000,2,0)))</f>
        <v>0</v>
      </c>
      <c r="AH206" s="11">
        <f>IF(ISERROR(VLOOKUP(U206,'ITWR Dump'!$A$2:$Y$5000,14,0)),0,(VLOOKUP(U206,'ITWR Dump'!$A$2:$Y$5000,14,0)))</f>
        <v>0</v>
      </c>
      <c r="AI206" s="11" t="str">
        <f t="shared" si="111"/>
        <v>01-Maintenance Offshore</v>
      </c>
      <c r="AJ206" s="11" t="str">
        <f t="shared" si="112"/>
        <v>Offshore</v>
      </c>
      <c r="AK206" s="11" t="str">
        <f>IF(ISERROR(VLOOKUP(A206,'Team Data'!$C$2:$U$213,17,0)),0,(VLOOKUP(A206,'Team Data'!$C$2:$U$213,17,0)))</f>
        <v>PRISM</v>
      </c>
      <c r="AL206" s="11" t="str">
        <f t="shared" si="113"/>
        <v>2017-04-24</v>
      </c>
      <c r="AM206" s="11">
        <f>IF(ISERROR(VLOOKUP(U206,'ITWR Dump'!$A$2:$Y$5000,16,0)),0,(VLOOKUP(U206,'ITWR Dump'!$A$2:$Y$5000,16,0)))</f>
        <v>0</v>
      </c>
      <c r="AN206" s="11">
        <f>IF(ISERROR(VLOOKUP(U206,'ITWR Dump'!$A$2:$Y$5000,18,0)),0,(VLOOKUP(U206,'ITWR Dump'!$A$2:$Y$5000,18,0)))</f>
        <v>0</v>
      </c>
      <c r="AO206" s="11">
        <f>IF(ISERROR(VLOOKUP(U206,'ITWR Dump'!$A$2:$Y$5000,25,0)),0,(VLOOKUP('ILC Report'!U206,'ITWR Dump'!$A$2:$Y$5000,25,0)))</f>
        <v>0</v>
      </c>
      <c r="AP206" s="11">
        <f t="shared" si="114"/>
        <v>0</v>
      </c>
      <c r="AQ206" s="26">
        <f t="shared" si="115"/>
        <v>0</v>
      </c>
      <c r="AR206" s="26">
        <f t="shared" si="116"/>
        <v>0</v>
      </c>
      <c r="AS206" s="26">
        <f t="shared" si="117"/>
        <v>0</v>
      </c>
      <c r="AT206" s="26">
        <f t="shared" si="118"/>
        <v>0</v>
      </c>
      <c r="AU206" s="26">
        <f t="shared" si="119"/>
        <v>0</v>
      </c>
      <c r="AV206" s="26">
        <f t="shared" si="120"/>
        <v>0</v>
      </c>
      <c r="AW206" s="11" t="s">
        <v>653</v>
      </c>
      <c r="AX206" s="11" t="str">
        <f>VLOOKUP(L206,Group!$A$2:$B$1000,2,0)</f>
        <v>Maintenance</v>
      </c>
      <c r="AY206" s="11">
        <f>IF(ISERROR(VLOOKUP(U206,'ITWR Dump'!$A$2:$Y$5000,15,0)),0,(VLOOKUP('ILC Report'!U206,'ITWR Dump'!$A$2:$Y$5000,15,0)))</f>
        <v>0</v>
      </c>
      <c r="AZ206" s="11" t="str">
        <f t="shared" si="121"/>
        <v>Yes</v>
      </c>
      <c r="BA206" s="11" t="str">
        <f t="shared" si="122"/>
        <v>BKI</v>
      </c>
      <c r="BB206" s="11" t="str">
        <f t="shared" si="123"/>
        <v>MN</v>
      </c>
      <c r="BC206" s="11" t="str">
        <f t="shared" si="124"/>
        <v>No</v>
      </c>
    </row>
    <row r="207" spans="1:55" x14ac:dyDescent="0.3">
      <c r="A207" s="11" t="s">
        <v>661</v>
      </c>
      <c r="B207" s="11" t="s">
        <v>1814</v>
      </c>
      <c r="C207" s="11" t="s">
        <v>603</v>
      </c>
      <c r="D207" s="11" t="s">
        <v>1998</v>
      </c>
      <c r="E207" s="38" t="s">
        <v>2904</v>
      </c>
      <c r="F207" s="11">
        <v>6.5</v>
      </c>
      <c r="G207" s="40" t="s">
        <v>218</v>
      </c>
      <c r="H207" s="11" t="str">
        <f t="shared" si="106"/>
        <v>Regular</v>
      </c>
      <c r="I207" s="11" t="str">
        <f t="shared" si="98"/>
        <v>INDIA</v>
      </c>
      <c r="J207" s="11" t="str">
        <f>IF(ISERROR(VLOOKUP(C207,'WI Vs ASM'!$B$2:$E$1000,4,0)),0,(VLOOKUP(C207,'WI Vs ASM'!$B$2:$E$1000,4,0)))</f>
        <v>Offshore</v>
      </c>
      <c r="K207" s="11" t="str">
        <f>IF(ISERROR(VLOOKUP(C207,'WI Vs ASM'!$B$2:$F$1000,5,0)),0,(VLOOKUP(C207,'WI Vs ASM'!$B$2:$F$1000,5,0)))</f>
        <v>09-NonBillable</v>
      </c>
      <c r="L207" s="11" t="str">
        <f>IF(ISERROR(VLOOKUP(C207,'WI Vs ASM'!$B$2:$D$1000,3,0)),0,(VLOOKUP(C207,'WI Vs ASM'!$B$2:$D$1000,3,0)))</f>
        <v>54-Knowledge Transfer/Training Offshore</v>
      </c>
      <c r="M207" s="11" t="str">
        <f>IF(ISERROR(VLOOKUP(C207,'WI Vs ASM'!$B$2:$I$1000,8,0)),0,(VLOOKUP(C207,'WI Vs ASM'!$B$2:$I$1000,8,0)))</f>
        <v>Prakash Varadachari</v>
      </c>
      <c r="N207" s="11" t="str">
        <f>IF(ISERROR(VLOOKUP(C207,'WI Vs ASM'!$B$2:$G$1000,6,0)),0,(VLOOKUP(C207,'WI Vs ASM'!$B$2:$G$1000,6,0)))</f>
        <v>MI Application</v>
      </c>
      <c r="O207" s="11" t="str">
        <f>IF(ISERROR(VLOOKUP(C207,'WI Vs ASM'!$B$2:$H$1000,7,0)),0,(VLOOKUP(C207,'WI Vs ASM'!$B$2:$H$1000,7,0)))</f>
        <v>MI</v>
      </c>
      <c r="P207" s="11" t="str">
        <f t="shared" si="99"/>
        <v>May-17</v>
      </c>
      <c r="Q207" s="11" t="str">
        <f t="shared" si="100"/>
        <v>Q2</v>
      </c>
      <c r="R207" s="11" t="str">
        <f>IF(ISERROR(VLOOKUP(C207,'WI Vs ASM'!$B$2:$J$1000,9,0)),0,(VLOOKUP(C207,'WI Vs ASM'!$B$2:$J$1000,9,0)))</f>
        <v>Rahmathunnisa Shahabuddin</v>
      </c>
      <c r="S207" s="11" t="str">
        <f>IF(ISERROR(VLOOKUP(C207,'WI Vs ASM'!$B$2:$K$1000,10,0)),0,(VLOOKUP(C207,'WI Vs ASM'!$B$2:$K$1000,10,0)))</f>
        <v>Kimberly Hale</v>
      </c>
      <c r="T207" s="11" t="str">
        <f>IF(ISERROR(VLOOKUP(C207,'WI Vs ASM'!$B$2:$L$1000,11,0)),0,(VLOOKUP(C207,'WI Vs ASM'!$B$2:$L$1000,11,0)))</f>
        <v>Crystal Romano</v>
      </c>
      <c r="U207" s="11" t="e">
        <f t="shared" si="107"/>
        <v>#VALUE!</v>
      </c>
      <c r="V207" s="11" t="str">
        <f t="shared" si="101"/>
        <v>No</v>
      </c>
      <c r="W207" s="11" t="str">
        <f t="shared" si="102"/>
        <v>No</v>
      </c>
      <c r="X207" s="11" t="str">
        <f t="shared" si="103"/>
        <v>No</v>
      </c>
      <c r="Y207" s="11" t="str">
        <f t="shared" si="104"/>
        <v>No</v>
      </c>
      <c r="Z207" s="11" t="str">
        <f t="shared" si="105"/>
        <v>No</v>
      </c>
      <c r="AA207" s="11" t="str">
        <f t="shared" si="108"/>
        <v>No</v>
      </c>
      <c r="AB207" s="11">
        <f>IF(ISERROR(VLOOKUP(U207,'ITWR Dump'!$A$2:$Y$5000,24,0)),0,(VLOOKUP('ILC Report'!U207,'ITWR Dump'!$A$2:$Y$5000,24,0)))</f>
        <v>0</v>
      </c>
      <c r="AC207" s="11" t="str">
        <f t="shared" si="109"/>
        <v>No</v>
      </c>
      <c r="AD207" s="11" t="str">
        <f t="shared" si="110"/>
        <v/>
      </c>
      <c r="AE207" s="11">
        <f>IF(ISERROR(VLOOKUP(U207,'ITWR Dump'!$A$2:$Y$5000,13,0)),0,(VLOOKUP(U207,'ITWR Dump'!$A$2:$Y$5000,13,0)))</f>
        <v>0</v>
      </c>
      <c r="AF207" s="11">
        <f>IF(ISERROR(VLOOKUP(U207,'ITWR Dump'!$A$2:$Y$5000,11,0)),0,(VLOOKUP(U207,'ITWR Dump'!$A$2:$Y$5000,11,0)))</f>
        <v>0</v>
      </c>
      <c r="AG207" s="11">
        <f>IF(ISERROR(VLOOKUP(U207,'ITWR Dump'!$A$2:$Y$5000,2,0)),0,(VLOOKUP(U207,'ITWR Dump'!$A$2:$Y$5000,2,0)))</f>
        <v>0</v>
      </c>
      <c r="AH207" s="11">
        <f>IF(ISERROR(VLOOKUP(U207,'ITWR Dump'!$A$2:$Y$5000,14,0)),0,(VLOOKUP(U207,'ITWR Dump'!$A$2:$Y$5000,14,0)))</f>
        <v>0</v>
      </c>
      <c r="AI207" s="11" t="str">
        <f t="shared" si="111"/>
        <v>54-Knowledge Transfer/Training Offshore</v>
      </c>
      <c r="AJ207" s="11" t="str">
        <f t="shared" si="112"/>
        <v>Offshore</v>
      </c>
      <c r="AK207" s="11" t="str">
        <f>IF(ISERROR(VLOOKUP(A207,'Team Data'!$C$2:$U$213,17,0)),0,(VLOOKUP(A207,'Team Data'!$C$2:$U$213,17,0)))</f>
        <v>PRISM</v>
      </c>
      <c r="AL207" s="11" t="str">
        <f t="shared" si="113"/>
        <v>2017-04-24</v>
      </c>
      <c r="AM207" s="11">
        <f>IF(ISERROR(VLOOKUP(U207,'ITWR Dump'!$A$2:$Y$5000,16,0)),0,(VLOOKUP(U207,'ITWR Dump'!$A$2:$Y$5000,16,0)))</f>
        <v>0</v>
      </c>
      <c r="AN207" s="11">
        <f>IF(ISERROR(VLOOKUP(U207,'ITWR Dump'!$A$2:$Y$5000,18,0)),0,(VLOOKUP(U207,'ITWR Dump'!$A$2:$Y$5000,18,0)))</f>
        <v>0</v>
      </c>
      <c r="AO207" s="11">
        <f>IF(ISERROR(VLOOKUP(U207,'ITWR Dump'!$A$2:$Y$5000,25,0)),0,(VLOOKUP('ILC Report'!U207,'ITWR Dump'!$A$2:$Y$5000,25,0)))</f>
        <v>0</v>
      </c>
      <c r="AP207" s="11">
        <f t="shared" si="114"/>
        <v>0</v>
      </c>
      <c r="AQ207" s="26">
        <f t="shared" si="115"/>
        <v>0</v>
      </c>
      <c r="AR207" s="26">
        <f t="shared" si="116"/>
        <v>0</v>
      </c>
      <c r="AS207" s="26">
        <f t="shared" si="117"/>
        <v>0</v>
      </c>
      <c r="AT207" s="26">
        <f t="shared" si="118"/>
        <v>0</v>
      </c>
      <c r="AU207" s="26">
        <f t="shared" si="119"/>
        <v>0</v>
      </c>
      <c r="AV207" s="26">
        <f t="shared" si="120"/>
        <v>0</v>
      </c>
      <c r="AW207" s="11" t="s">
        <v>653</v>
      </c>
      <c r="AX207" s="11" t="str">
        <f>VLOOKUP(L207,Group!$A$2:$B$1000,2,0)</f>
        <v>Maintenance</v>
      </c>
      <c r="AY207" s="11">
        <f>IF(ISERROR(VLOOKUP(U207,'ITWR Dump'!$A$2:$Y$5000,15,0)),0,(VLOOKUP('ILC Report'!U207,'ITWR Dump'!$A$2:$Y$5000,15,0)))</f>
        <v>0</v>
      </c>
      <c r="AZ207" s="11" t="str">
        <f t="shared" si="121"/>
        <v>No</v>
      </c>
      <c r="BA207" s="11" t="str">
        <f t="shared" si="122"/>
        <v>BKI</v>
      </c>
      <c r="BB207" s="11" t="str">
        <f t="shared" si="123"/>
        <v>KT</v>
      </c>
      <c r="BC207" s="11" t="str">
        <f t="shared" si="124"/>
        <v>No</v>
      </c>
    </row>
    <row r="208" spans="1:55" x14ac:dyDescent="0.3">
      <c r="A208" s="11" t="s">
        <v>661</v>
      </c>
      <c r="B208" s="11" t="s">
        <v>1814</v>
      </c>
      <c r="C208" s="11" t="s">
        <v>566</v>
      </c>
      <c r="D208" s="11" t="s">
        <v>2005</v>
      </c>
      <c r="E208" s="38" t="s">
        <v>2904</v>
      </c>
      <c r="F208" s="11">
        <v>0.5</v>
      </c>
      <c r="G208" s="40" t="s">
        <v>218</v>
      </c>
      <c r="H208" s="11" t="str">
        <f t="shared" si="106"/>
        <v>Regular</v>
      </c>
      <c r="I208" s="11" t="str">
        <f t="shared" si="98"/>
        <v>INDIA</v>
      </c>
      <c r="J208" s="11" t="str">
        <f>IF(ISERROR(VLOOKUP(C208,'WI Vs ASM'!$B$2:$E$1000,4,0)),0,(VLOOKUP(C208,'WI Vs ASM'!$B$2:$E$1000,4,0)))</f>
        <v>Offshore</v>
      </c>
      <c r="K208" s="11" t="str">
        <f>IF(ISERROR(VLOOKUP(C208,'WI Vs ASM'!$B$2:$F$1000,5,0)),0,(VLOOKUP(C208,'WI Vs ASM'!$B$2:$F$1000,5,0)))</f>
        <v>01-Fixed Price</v>
      </c>
      <c r="L208" s="11" t="str">
        <f>IF(ISERROR(VLOOKUP(C208,'WI Vs ASM'!$B$2:$D$1000,3,0)),0,(VLOOKUP(C208,'WI Vs ASM'!$B$2:$D$1000,3,0)))</f>
        <v>01-Maintenance Offshore</v>
      </c>
      <c r="M208" s="11" t="str">
        <f>IF(ISERROR(VLOOKUP(C208,'WI Vs ASM'!$B$2:$I$1000,8,0)),0,(VLOOKUP(C208,'WI Vs ASM'!$B$2:$I$1000,8,0)))</f>
        <v>Rahul Soman</v>
      </c>
      <c r="N208" s="11" t="str">
        <f>IF(ISERROR(VLOOKUP(C208,'WI Vs ASM'!$B$2:$G$1000,6,0)),0,(VLOOKUP(C208,'WI Vs ASM'!$B$2:$G$1000,6,0)))</f>
        <v>Claims</v>
      </c>
      <c r="O208" s="11" t="str">
        <f>IF(ISERROR(VLOOKUP(C208,'WI Vs ASM'!$B$2:$H$1000,7,0)),0,(VLOOKUP(C208,'WI Vs ASM'!$B$2:$H$1000,7,0)))</f>
        <v>Claims</v>
      </c>
      <c r="P208" s="11" t="str">
        <f t="shared" si="99"/>
        <v>May-17</v>
      </c>
      <c r="Q208" s="11" t="str">
        <f t="shared" si="100"/>
        <v>Q2</v>
      </c>
      <c r="R208" s="11" t="str">
        <f>IF(ISERROR(VLOOKUP(C208,'WI Vs ASM'!$B$2:$J$1000,9,0)),0,(VLOOKUP(C208,'WI Vs ASM'!$B$2:$J$1000,9,0)))</f>
        <v>Jyothi Pai</v>
      </c>
      <c r="S208" s="11" t="str">
        <f>IF(ISERROR(VLOOKUP(C208,'WI Vs ASM'!$B$2:$K$1000,10,0)),0,(VLOOKUP(C208,'WI Vs ASM'!$B$2:$K$1000,10,0)))</f>
        <v>Dana D. Smith</v>
      </c>
      <c r="T208" s="11" t="str">
        <f>IF(ISERROR(VLOOKUP(C208,'WI Vs ASM'!$B$2:$L$1000,11,0)),0,(VLOOKUP(C208,'WI Vs ASM'!$B$2:$L$1000,11,0)))</f>
        <v>Phillip Mclean</v>
      </c>
      <c r="U208" s="11" t="e">
        <f t="shared" si="107"/>
        <v>#VALUE!</v>
      </c>
      <c r="V208" s="11" t="str">
        <f t="shared" si="101"/>
        <v>No</v>
      </c>
      <c r="W208" s="11" t="str">
        <f t="shared" si="102"/>
        <v>Yes</v>
      </c>
      <c r="X208" s="11" t="str">
        <f t="shared" si="103"/>
        <v>No</v>
      </c>
      <c r="Y208" s="11" t="str">
        <f t="shared" si="104"/>
        <v>No</v>
      </c>
      <c r="Z208" s="11" t="str">
        <f t="shared" si="105"/>
        <v>No</v>
      </c>
      <c r="AA208" s="11" t="str">
        <f t="shared" si="108"/>
        <v>No</v>
      </c>
      <c r="AB208" s="11">
        <f>IF(ISERROR(VLOOKUP(U208,'ITWR Dump'!$A$2:$Y$5000,24,0)),0,(VLOOKUP('ILC Report'!U208,'ITWR Dump'!$A$2:$Y$5000,24,0)))</f>
        <v>0</v>
      </c>
      <c r="AC208" s="11" t="str">
        <f t="shared" si="109"/>
        <v>No</v>
      </c>
      <c r="AD208" s="11" t="str">
        <f t="shared" si="110"/>
        <v/>
      </c>
      <c r="AE208" s="11">
        <f>IF(ISERROR(VLOOKUP(U208,'ITWR Dump'!$A$2:$Y$5000,13,0)),0,(VLOOKUP(U208,'ITWR Dump'!$A$2:$Y$5000,13,0)))</f>
        <v>0</v>
      </c>
      <c r="AF208" s="11">
        <f>IF(ISERROR(VLOOKUP(U208,'ITWR Dump'!$A$2:$Y$5000,11,0)),0,(VLOOKUP(U208,'ITWR Dump'!$A$2:$Y$5000,11,0)))</f>
        <v>0</v>
      </c>
      <c r="AG208" s="11">
        <f>IF(ISERROR(VLOOKUP(U208,'ITWR Dump'!$A$2:$Y$5000,2,0)),0,(VLOOKUP(U208,'ITWR Dump'!$A$2:$Y$5000,2,0)))</f>
        <v>0</v>
      </c>
      <c r="AH208" s="11">
        <f>IF(ISERROR(VLOOKUP(U208,'ITWR Dump'!$A$2:$Y$5000,14,0)),0,(VLOOKUP(U208,'ITWR Dump'!$A$2:$Y$5000,14,0)))</f>
        <v>0</v>
      </c>
      <c r="AI208" s="11" t="str">
        <f t="shared" si="111"/>
        <v>01-Maintenance Offshore</v>
      </c>
      <c r="AJ208" s="11" t="str">
        <f t="shared" si="112"/>
        <v>Offshore</v>
      </c>
      <c r="AK208" s="11" t="str">
        <f>IF(ISERROR(VLOOKUP(A208,'Team Data'!$C$2:$U$213,17,0)),0,(VLOOKUP(A208,'Team Data'!$C$2:$U$213,17,0)))</f>
        <v>PRISM</v>
      </c>
      <c r="AL208" s="11" t="str">
        <f t="shared" si="113"/>
        <v>2017-04-24</v>
      </c>
      <c r="AM208" s="11">
        <f>IF(ISERROR(VLOOKUP(U208,'ITWR Dump'!$A$2:$Y$5000,16,0)),0,(VLOOKUP(U208,'ITWR Dump'!$A$2:$Y$5000,16,0)))</f>
        <v>0</v>
      </c>
      <c r="AN208" s="11">
        <f>IF(ISERROR(VLOOKUP(U208,'ITWR Dump'!$A$2:$Y$5000,18,0)),0,(VLOOKUP(U208,'ITWR Dump'!$A$2:$Y$5000,18,0)))</f>
        <v>0</v>
      </c>
      <c r="AO208" s="11">
        <f>IF(ISERROR(VLOOKUP(U208,'ITWR Dump'!$A$2:$Y$5000,25,0)),0,(VLOOKUP('ILC Report'!U208,'ITWR Dump'!$A$2:$Y$5000,25,0)))</f>
        <v>0</v>
      </c>
      <c r="AP208" s="11">
        <f t="shared" si="114"/>
        <v>0</v>
      </c>
      <c r="AQ208" s="26">
        <f t="shared" si="115"/>
        <v>0</v>
      </c>
      <c r="AR208" s="26">
        <f t="shared" si="116"/>
        <v>0</v>
      </c>
      <c r="AS208" s="26">
        <f t="shared" si="117"/>
        <v>0</v>
      </c>
      <c r="AT208" s="26">
        <f t="shared" si="118"/>
        <v>0</v>
      </c>
      <c r="AU208" s="26">
        <f t="shared" si="119"/>
        <v>0</v>
      </c>
      <c r="AV208" s="26">
        <f t="shared" si="120"/>
        <v>0</v>
      </c>
      <c r="AW208" s="11" t="s">
        <v>653</v>
      </c>
      <c r="AX208" s="11" t="str">
        <f>VLOOKUP(L208,Group!$A$2:$B$1000,2,0)</f>
        <v>Maintenance</v>
      </c>
      <c r="AY208" s="11">
        <f>IF(ISERROR(VLOOKUP(U208,'ITWR Dump'!$A$2:$Y$5000,15,0)),0,(VLOOKUP('ILC Report'!U208,'ITWR Dump'!$A$2:$Y$5000,15,0)))</f>
        <v>0</v>
      </c>
      <c r="AZ208" s="11" t="str">
        <f t="shared" si="121"/>
        <v>No</v>
      </c>
      <c r="BA208" s="11" t="str">
        <f t="shared" si="122"/>
        <v>BKI</v>
      </c>
      <c r="BB208" s="11" t="str">
        <f t="shared" si="123"/>
        <v>MN</v>
      </c>
      <c r="BC208" s="11" t="str">
        <f t="shared" si="124"/>
        <v>No</v>
      </c>
    </row>
    <row r="209" spans="1:55" x14ac:dyDescent="0.3">
      <c r="A209" s="11" t="s">
        <v>661</v>
      </c>
      <c r="B209" s="11" t="s">
        <v>1814</v>
      </c>
      <c r="C209" s="11" t="s">
        <v>587</v>
      </c>
      <c r="D209" s="11" t="s">
        <v>2006</v>
      </c>
      <c r="E209" s="38" t="s">
        <v>2904</v>
      </c>
      <c r="F209" s="11">
        <v>1</v>
      </c>
      <c r="G209" s="40" t="s">
        <v>218</v>
      </c>
      <c r="H209" s="11" t="str">
        <f t="shared" si="106"/>
        <v>Regular</v>
      </c>
      <c r="I209" s="11" t="str">
        <f t="shared" si="98"/>
        <v>INDIA</v>
      </c>
      <c r="J209" s="11" t="str">
        <f>IF(ISERROR(VLOOKUP(C209,'WI Vs ASM'!$B$2:$E$1000,4,0)),0,(VLOOKUP(C209,'WI Vs ASM'!$B$2:$E$1000,4,0)))</f>
        <v>Offshore</v>
      </c>
      <c r="K209" s="11" t="str">
        <f>IF(ISERROR(VLOOKUP(C209,'WI Vs ASM'!$B$2:$F$1000,5,0)),0,(VLOOKUP(C209,'WI Vs ASM'!$B$2:$F$1000,5,0)))</f>
        <v>01-Fixed Price</v>
      </c>
      <c r="L209" s="11" t="str">
        <f>IF(ISERROR(VLOOKUP(C209,'WI Vs ASM'!$B$2:$D$1000,3,0)),0,(VLOOKUP(C209,'WI Vs ASM'!$B$2:$D$1000,3,0)))</f>
        <v>01-Maintenance Offshore</v>
      </c>
      <c r="M209" s="11" t="str">
        <f>IF(ISERROR(VLOOKUP(C209,'WI Vs ASM'!$B$2:$I$1000,8,0)),0,(VLOOKUP(C209,'WI Vs ASM'!$B$2:$I$1000,8,0)))</f>
        <v>Rahul Soman</v>
      </c>
      <c r="N209" s="11" t="str">
        <f>IF(ISERROR(VLOOKUP(C209,'WI Vs ASM'!$B$2:$G$1000,6,0)),0,(VLOOKUP(C209,'WI Vs ASM'!$B$2:$G$1000,6,0)))</f>
        <v>Commercial</v>
      </c>
      <c r="O209" s="11" t="str">
        <f>IF(ISERROR(VLOOKUP(C209,'WI Vs ASM'!$B$2:$H$1000,7,0)),0,(VLOOKUP(C209,'WI Vs ASM'!$B$2:$H$1000,7,0)))</f>
        <v>Commercial</v>
      </c>
      <c r="P209" s="11" t="str">
        <f t="shared" si="99"/>
        <v>May-17</v>
      </c>
      <c r="Q209" s="11" t="str">
        <f t="shared" si="100"/>
        <v>Q2</v>
      </c>
      <c r="R209" s="11" t="str">
        <f>IF(ISERROR(VLOOKUP(C209,'WI Vs ASM'!$B$2:$J$1000,9,0)),0,(VLOOKUP(C209,'WI Vs ASM'!$B$2:$J$1000,9,0)))</f>
        <v>Jyothi Pai</v>
      </c>
      <c r="S209" s="11" t="str">
        <f>IF(ISERROR(VLOOKUP(C209,'WI Vs ASM'!$B$2:$K$1000,10,0)),0,(VLOOKUP(C209,'WI Vs ASM'!$B$2:$K$1000,10,0)))</f>
        <v>Saju Bhaskaran</v>
      </c>
      <c r="T209" s="11" t="str">
        <f>IF(ISERROR(VLOOKUP(C209,'WI Vs ASM'!$B$2:$L$1000,11,0)),0,(VLOOKUP(C209,'WI Vs ASM'!$B$2:$L$1000,11,0)))</f>
        <v>Sreekala Balasubramanian</v>
      </c>
      <c r="U209" s="11" t="e">
        <f t="shared" si="107"/>
        <v>#VALUE!</v>
      </c>
      <c r="V209" s="11" t="str">
        <f t="shared" si="101"/>
        <v>No</v>
      </c>
      <c r="W209" s="11" t="str">
        <f t="shared" si="102"/>
        <v>Yes</v>
      </c>
      <c r="X209" s="11" t="str">
        <f t="shared" si="103"/>
        <v>No</v>
      </c>
      <c r="Y209" s="11" t="str">
        <f t="shared" si="104"/>
        <v>No</v>
      </c>
      <c r="Z209" s="11" t="str">
        <f t="shared" si="105"/>
        <v>No</v>
      </c>
      <c r="AA209" s="11" t="str">
        <f t="shared" si="108"/>
        <v>No</v>
      </c>
      <c r="AB209" s="11">
        <f>IF(ISERROR(VLOOKUP(U209,'ITWR Dump'!$A$2:$Y$5000,24,0)),0,(VLOOKUP('ILC Report'!U209,'ITWR Dump'!$A$2:$Y$5000,24,0)))</f>
        <v>0</v>
      </c>
      <c r="AC209" s="11" t="str">
        <f t="shared" si="109"/>
        <v>No</v>
      </c>
      <c r="AD209" s="11" t="str">
        <f t="shared" si="110"/>
        <v/>
      </c>
      <c r="AE209" s="11">
        <f>IF(ISERROR(VLOOKUP(U209,'ITWR Dump'!$A$2:$Y$5000,13,0)),0,(VLOOKUP(U209,'ITWR Dump'!$A$2:$Y$5000,13,0)))</f>
        <v>0</v>
      </c>
      <c r="AF209" s="11">
        <f>IF(ISERROR(VLOOKUP(U209,'ITWR Dump'!$A$2:$Y$5000,11,0)),0,(VLOOKUP(U209,'ITWR Dump'!$A$2:$Y$5000,11,0)))</f>
        <v>0</v>
      </c>
      <c r="AG209" s="11">
        <f>IF(ISERROR(VLOOKUP(U209,'ITWR Dump'!$A$2:$Y$5000,2,0)),0,(VLOOKUP(U209,'ITWR Dump'!$A$2:$Y$5000,2,0)))</f>
        <v>0</v>
      </c>
      <c r="AH209" s="11">
        <f>IF(ISERROR(VLOOKUP(U209,'ITWR Dump'!$A$2:$Y$5000,14,0)),0,(VLOOKUP(U209,'ITWR Dump'!$A$2:$Y$5000,14,0)))</f>
        <v>0</v>
      </c>
      <c r="AI209" s="11" t="str">
        <f t="shared" si="111"/>
        <v>01-Maintenance Offshore</v>
      </c>
      <c r="AJ209" s="11" t="str">
        <f t="shared" si="112"/>
        <v>Offshore</v>
      </c>
      <c r="AK209" s="11" t="str">
        <f>IF(ISERROR(VLOOKUP(A209,'Team Data'!$C$2:$U$213,17,0)),0,(VLOOKUP(A209,'Team Data'!$C$2:$U$213,17,0)))</f>
        <v>PRISM</v>
      </c>
      <c r="AL209" s="11" t="str">
        <f t="shared" si="113"/>
        <v>2017-04-24</v>
      </c>
      <c r="AM209" s="11">
        <f>IF(ISERROR(VLOOKUP(U209,'ITWR Dump'!$A$2:$Y$5000,16,0)),0,(VLOOKUP(U209,'ITWR Dump'!$A$2:$Y$5000,16,0)))</f>
        <v>0</v>
      </c>
      <c r="AN209" s="11">
        <f>IF(ISERROR(VLOOKUP(U209,'ITWR Dump'!$A$2:$Y$5000,18,0)),0,(VLOOKUP(U209,'ITWR Dump'!$A$2:$Y$5000,18,0)))</f>
        <v>0</v>
      </c>
      <c r="AO209" s="11">
        <f>IF(ISERROR(VLOOKUP(U209,'ITWR Dump'!$A$2:$Y$5000,25,0)),0,(VLOOKUP('ILC Report'!U209,'ITWR Dump'!$A$2:$Y$5000,25,0)))</f>
        <v>0</v>
      </c>
      <c r="AP209" s="11">
        <f t="shared" si="114"/>
        <v>0</v>
      </c>
      <c r="AQ209" s="26">
        <f t="shared" si="115"/>
        <v>0</v>
      </c>
      <c r="AR209" s="26">
        <f t="shared" si="116"/>
        <v>0</v>
      </c>
      <c r="AS209" s="26">
        <f t="shared" si="117"/>
        <v>0</v>
      </c>
      <c r="AT209" s="26">
        <f t="shared" si="118"/>
        <v>0</v>
      </c>
      <c r="AU209" s="26">
        <f t="shared" si="119"/>
        <v>0</v>
      </c>
      <c r="AV209" s="26">
        <f t="shared" si="120"/>
        <v>0</v>
      </c>
      <c r="AW209" s="11" t="s">
        <v>653</v>
      </c>
      <c r="AX209" s="11" t="str">
        <f>VLOOKUP(L209,Group!$A$2:$B$1000,2,0)</f>
        <v>Maintenance</v>
      </c>
      <c r="AY209" s="11">
        <f>IF(ISERROR(VLOOKUP(U209,'ITWR Dump'!$A$2:$Y$5000,15,0)),0,(VLOOKUP('ILC Report'!U209,'ITWR Dump'!$A$2:$Y$5000,15,0)))</f>
        <v>0</v>
      </c>
      <c r="AZ209" s="11" t="str">
        <f t="shared" si="121"/>
        <v>No</v>
      </c>
      <c r="BA209" s="11" t="str">
        <f t="shared" si="122"/>
        <v>BKI</v>
      </c>
      <c r="BB209" s="11" t="str">
        <f t="shared" si="123"/>
        <v>MN</v>
      </c>
      <c r="BC209" s="11" t="str">
        <f t="shared" si="124"/>
        <v>No</v>
      </c>
    </row>
    <row r="210" spans="1:55" x14ac:dyDescent="0.3">
      <c r="A210" s="11" t="s">
        <v>661</v>
      </c>
      <c r="B210" s="11" t="s">
        <v>1814</v>
      </c>
      <c r="C210" s="11" t="s">
        <v>566</v>
      </c>
      <c r="D210" s="11" t="s">
        <v>1986</v>
      </c>
      <c r="E210" s="38" t="s">
        <v>2904</v>
      </c>
      <c r="F210" s="11">
        <v>13</v>
      </c>
      <c r="G210" s="40" t="s">
        <v>218</v>
      </c>
      <c r="H210" s="11" t="str">
        <f t="shared" si="106"/>
        <v>Regular</v>
      </c>
      <c r="I210" s="11" t="str">
        <f t="shared" si="98"/>
        <v>INDIA</v>
      </c>
      <c r="J210" s="11" t="str">
        <f>IF(ISERROR(VLOOKUP(C210,'WI Vs ASM'!$B$2:$E$1000,4,0)),0,(VLOOKUP(C210,'WI Vs ASM'!$B$2:$E$1000,4,0)))</f>
        <v>Offshore</v>
      </c>
      <c r="K210" s="11" t="str">
        <f>IF(ISERROR(VLOOKUP(C210,'WI Vs ASM'!$B$2:$F$1000,5,0)),0,(VLOOKUP(C210,'WI Vs ASM'!$B$2:$F$1000,5,0)))</f>
        <v>01-Fixed Price</v>
      </c>
      <c r="L210" s="11" t="str">
        <f>IF(ISERROR(VLOOKUP(C210,'WI Vs ASM'!$B$2:$D$1000,3,0)),0,(VLOOKUP(C210,'WI Vs ASM'!$B$2:$D$1000,3,0)))</f>
        <v>01-Maintenance Offshore</v>
      </c>
      <c r="M210" s="11" t="str">
        <f>IF(ISERROR(VLOOKUP(C210,'WI Vs ASM'!$B$2:$I$1000,8,0)),0,(VLOOKUP(C210,'WI Vs ASM'!$B$2:$I$1000,8,0)))</f>
        <v>Rahul Soman</v>
      </c>
      <c r="N210" s="11" t="str">
        <f>IF(ISERROR(VLOOKUP(C210,'WI Vs ASM'!$B$2:$G$1000,6,0)),0,(VLOOKUP(C210,'WI Vs ASM'!$B$2:$G$1000,6,0)))</f>
        <v>Claims</v>
      </c>
      <c r="O210" s="11" t="str">
        <f>IF(ISERROR(VLOOKUP(C210,'WI Vs ASM'!$B$2:$H$1000,7,0)),0,(VLOOKUP(C210,'WI Vs ASM'!$B$2:$H$1000,7,0)))</f>
        <v>Claims</v>
      </c>
      <c r="P210" s="11" t="str">
        <f t="shared" si="99"/>
        <v>May-17</v>
      </c>
      <c r="Q210" s="11" t="str">
        <f t="shared" si="100"/>
        <v>Q2</v>
      </c>
      <c r="R210" s="11" t="str">
        <f>IF(ISERROR(VLOOKUP(C210,'WI Vs ASM'!$B$2:$J$1000,9,0)),0,(VLOOKUP(C210,'WI Vs ASM'!$B$2:$J$1000,9,0)))</f>
        <v>Jyothi Pai</v>
      </c>
      <c r="S210" s="11" t="str">
        <f>IF(ISERROR(VLOOKUP(C210,'WI Vs ASM'!$B$2:$K$1000,10,0)),0,(VLOOKUP(C210,'WI Vs ASM'!$B$2:$K$1000,10,0)))</f>
        <v>Dana D. Smith</v>
      </c>
      <c r="T210" s="11" t="str">
        <f>IF(ISERROR(VLOOKUP(C210,'WI Vs ASM'!$B$2:$L$1000,11,0)),0,(VLOOKUP(C210,'WI Vs ASM'!$B$2:$L$1000,11,0)))</f>
        <v>Phillip Mclean</v>
      </c>
      <c r="U210" s="11" t="e">
        <f t="shared" si="107"/>
        <v>#VALUE!</v>
      </c>
      <c r="V210" s="11" t="str">
        <f t="shared" si="101"/>
        <v>No</v>
      </c>
      <c r="W210" s="11" t="str">
        <f t="shared" si="102"/>
        <v>Yes</v>
      </c>
      <c r="X210" s="11" t="str">
        <f t="shared" si="103"/>
        <v>No</v>
      </c>
      <c r="Y210" s="11" t="str">
        <f t="shared" si="104"/>
        <v>No</v>
      </c>
      <c r="Z210" s="11" t="str">
        <f t="shared" si="105"/>
        <v>No</v>
      </c>
      <c r="AA210" s="11" t="str">
        <f t="shared" si="108"/>
        <v>No</v>
      </c>
      <c r="AB210" s="11">
        <f>IF(ISERROR(VLOOKUP(U210,'ITWR Dump'!$A$2:$Y$5000,24,0)),0,(VLOOKUP('ILC Report'!U210,'ITWR Dump'!$A$2:$Y$5000,24,0)))</f>
        <v>0</v>
      </c>
      <c r="AC210" s="11" t="str">
        <f t="shared" si="109"/>
        <v>No</v>
      </c>
      <c r="AD210" s="11" t="str">
        <f t="shared" si="110"/>
        <v/>
      </c>
      <c r="AE210" s="11">
        <f>IF(ISERROR(VLOOKUP(U210,'ITWR Dump'!$A$2:$Y$5000,13,0)),0,(VLOOKUP(U210,'ITWR Dump'!$A$2:$Y$5000,13,0)))</f>
        <v>0</v>
      </c>
      <c r="AF210" s="11">
        <f>IF(ISERROR(VLOOKUP(U210,'ITWR Dump'!$A$2:$Y$5000,11,0)),0,(VLOOKUP(U210,'ITWR Dump'!$A$2:$Y$5000,11,0)))</f>
        <v>0</v>
      </c>
      <c r="AG210" s="11">
        <f>IF(ISERROR(VLOOKUP(U210,'ITWR Dump'!$A$2:$Y$5000,2,0)),0,(VLOOKUP(U210,'ITWR Dump'!$A$2:$Y$5000,2,0)))</f>
        <v>0</v>
      </c>
      <c r="AH210" s="11">
        <f>IF(ISERROR(VLOOKUP(U210,'ITWR Dump'!$A$2:$Y$5000,14,0)),0,(VLOOKUP(U210,'ITWR Dump'!$A$2:$Y$5000,14,0)))</f>
        <v>0</v>
      </c>
      <c r="AI210" s="11" t="str">
        <f t="shared" si="111"/>
        <v>01-Maintenance Offshore</v>
      </c>
      <c r="AJ210" s="11" t="str">
        <f t="shared" si="112"/>
        <v>Offshore</v>
      </c>
      <c r="AK210" s="11" t="str">
        <f>IF(ISERROR(VLOOKUP(A210,'Team Data'!$C$2:$U$213,17,0)),0,(VLOOKUP(A210,'Team Data'!$C$2:$U$213,17,0)))</f>
        <v>PRISM</v>
      </c>
      <c r="AL210" s="11" t="str">
        <f t="shared" si="113"/>
        <v>2017-04-24</v>
      </c>
      <c r="AM210" s="11">
        <f>IF(ISERROR(VLOOKUP(U210,'ITWR Dump'!$A$2:$Y$5000,16,0)),0,(VLOOKUP(U210,'ITWR Dump'!$A$2:$Y$5000,16,0)))</f>
        <v>0</v>
      </c>
      <c r="AN210" s="11">
        <f>IF(ISERROR(VLOOKUP(U210,'ITWR Dump'!$A$2:$Y$5000,18,0)),0,(VLOOKUP(U210,'ITWR Dump'!$A$2:$Y$5000,18,0)))</f>
        <v>0</v>
      </c>
      <c r="AO210" s="11">
        <f>IF(ISERROR(VLOOKUP(U210,'ITWR Dump'!$A$2:$Y$5000,25,0)),0,(VLOOKUP('ILC Report'!U210,'ITWR Dump'!$A$2:$Y$5000,25,0)))</f>
        <v>0</v>
      </c>
      <c r="AP210" s="11">
        <f t="shared" si="114"/>
        <v>0</v>
      </c>
      <c r="AQ210" s="26">
        <f t="shared" si="115"/>
        <v>0</v>
      </c>
      <c r="AR210" s="26">
        <f t="shared" si="116"/>
        <v>0</v>
      </c>
      <c r="AS210" s="26">
        <f t="shared" si="117"/>
        <v>0</v>
      </c>
      <c r="AT210" s="26">
        <f t="shared" si="118"/>
        <v>0</v>
      </c>
      <c r="AU210" s="26">
        <f t="shared" si="119"/>
        <v>0</v>
      </c>
      <c r="AV210" s="26">
        <f t="shared" si="120"/>
        <v>0</v>
      </c>
      <c r="AW210" s="11" t="s">
        <v>653</v>
      </c>
      <c r="AX210" s="11" t="str">
        <f>VLOOKUP(L210,Group!$A$2:$B$1000,2,0)</f>
        <v>Maintenance</v>
      </c>
      <c r="AY210" s="11">
        <f>IF(ISERROR(VLOOKUP(U210,'ITWR Dump'!$A$2:$Y$5000,15,0)),0,(VLOOKUP('ILC Report'!U210,'ITWR Dump'!$A$2:$Y$5000,15,0)))</f>
        <v>0</v>
      </c>
      <c r="AZ210" s="11" t="str">
        <f t="shared" si="121"/>
        <v>No</v>
      </c>
      <c r="BA210" s="11" t="str">
        <f t="shared" si="122"/>
        <v>BKI</v>
      </c>
      <c r="BB210" s="11" t="str">
        <f t="shared" si="123"/>
        <v>MN</v>
      </c>
      <c r="BC210" s="11" t="str">
        <f t="shared" si="124"/>
        <v>No</v>
      </c>
    </row>
    <row r="211" spans="1:55" x14ac:dyDescent="0.3">
      <c r="A211" s="11" t="s">
        <v>661</v>
      </c>
      <c r="B211" s="11" t="s">
        <v>1814</v>
      </c>
      <c r="C211" s="11" t="s">
        <v>566</v>
      </c>
      <c r="D211" s="11" t="s">
        <v>1988</v>
      </c>
      <c r="E211" s="38" t="s">
        <v>2904</v>
      </c>
      <c r="F211" s="11">
        <v>4</v>
      </c>
      <c r="G211" s="40" t="s">
        <v>218</v>
      </c>
      <c r="H211" s="11" t="str">
        <f t="shared" si="106"/>
        <v>Regular</v>
      </c>
      <c r="I211" s="11" t="str">
        <f t="shared" si="98"/>
        <v>INDIA</v>
      </c>
      <c r="J211" s="11" t="str">
        <f>IF(ISERROR(VLOOKUP(C211,'WI Vs ASM'!$B$2:$E$1000,4,0)),0,(VLOOKUP(C211,'WI Vs ASM'!$B$2:$E$1000,4,0)))</f>
        <v>Offshore</v>
      </c>
      <c r="K211" s="11" t="str">
        <f>IF(ISERROR(VLOOKUP(C211,'WI Vs ASM'!$B$2:$F$1000,5,0)),0,(VLOOKUP(C211,'WI Vs ASM'!$B$2:$F$1000,5,0)))</f>
        <v>01-Fixed Price</v>
      </c>
      <c r="L211" s="11" t="str">
        <f>IF(ISERROR(VLOOKUP(C211,'WI Vs ASM'!$B$2:$D$1000,3,0)),0,(VLOOKUP(C211,'WI Vs ASM'!$B$2:$D$1000,3,0)))</f>
        <v>01-Maintenance Offshore</v>
      </c>
      <c r="M211" s="11" t="str">
        <f>IF(ISERROR(VLOOKUP(C211,'WI Vs ASM'!$B$2:$I$1000,8,0)),0,(VLOOKUP(C211,'WI Vs ASM'!$B$2:$I$1000,8,0)))</f>
        <v>Rahul Soman</v>
      </c>
      <c r="N211" s="11" t="str">
        <f>IF(ISERROR(VLOOKUP(C211,'WI Vs ASM'!$B$2:$G$1000,6,0)),0,(VLOOKUP(C211,'WI Vs ASM'!$B$2:$G$1000,6,0)))</f>
        <v>Claims</v>
      </c>
      <c r="O211" s="11" t="str">
        <f>IF(ISERROR(VLOOKUP(C211,'WI Vs ASM'!$B$2:$H$1000,7,0)),0,(VLOOKUP(C211,'WI Vs ASM'!$B$2:$H$1000,7,0)))</f>
        <v>Claims</v>
      </c>
      <c r="P211" s="11" t="str">
        <f t="shared" si="99"/>
        <v>May-17</v>
      </c>
      <c r="Q211" s="11" t="str">
        <f t="shared" si="100"/>
        <v>Q2</v>
      </c>
      <c r="R211" s="11" t="str">
        <f>IF(ISERROR(VLOOKUP(C211,'WI Vs ASM'!$B$2:$J$1000,9,0)),0,(VLOOKUP(C211,'WI Vs ASM'!$B$2:$J$1000,9,0)))</f>
        <v>Jyothi Pai</v>
      </c>
      <c r="S211" s="11" t="str">
        <f>IF(ISERROR(VLOOKUP(C211,'WI Vs ASM'!$B$2:$K$1000,10,0)),0,(VLOOKUP(C211,'WI Vs ASM'!$B$2:$K$1000,10,0)))</f>
        <v>Dana D. Smith</v>
      </c>
      <c r="T211" s="11" t="str">
        <f>IF(ISERROR(VLOOKUP(C211,'WI Vs ASM'!$B$2:$L$1000,11,0)),0,(VLOOKUP(C211,'WI Vs ASM'!$B$2:$L$1000,11,0)))</f>
        <v>Phillip Mclean</v>
      </c>
      <c r="U211" s="11" t="e">
        <f t="shared" si="107"/>
        <v>#VALUE!</v>
      </c>
      <c r="V211" s="11" t="str">
        <f t="shared" si="101"/>
        <v>No</v>
      </c>
      <c r="W211" s="11" t="str">
        <f t="shared" si="102"/>
        <v>Yes</v>
      </c>
      <c r="X211" s="11" t="str">
        <f t="shared" si="103"/>
        <v>No</v>
      </c>
      <c r="Y211" s="11" t="str">
        <f t="shared" si="104"/>
        <v>No</v>
      </c>
      <c r="Z211" s="11" t="str">
        <f t="shared" si="105"/>
        <v>No</v>
      </c>
      <c r="AA211" s="11" t="str">
        <f t="shared" si="108"/>
        <v>No</v>
      </c>
      <c r="AB211" s="11">
        <f>IF(ISERROR(VLOOKUP(U211,'ITWR Dump'!$A$2:$Y$5000,24,0)),0,(VLOOKUP('ILC Report'!U211,'ITWR Dump'!$A$2:$Y$5000,24,0)))</f>
        <v>0</v>
      </c>
      <c r="AC211" s="11" t="str">
        <f t="shared" si="109"/>
        <v>No</v>
      </c>
      <c r="AD211" s="11" t="str">
        <f t="shared" si="110"/>
        <v/>
      </c>
      <c r="AE211" s="11">
        <f>IF(ISERROR(VLOOKUP(U211,'ITWR Dump'!$A$2:$Y$5000,13,0)),0,(VLOOKUP(U211,'ITWR Dump'!$A$2:$Y$5000,13,0)))</f>
        <v>0</v>
      </c>
      <c r="AF211" s="11">
        <f>IF(ISERROR(VLOOKUP(U211,'ITWR Dump'!$A$2:$Y$5000,11,0)),0,(VLOOKUP(U211,'ITWR Dump'!$A$2:$Y$5000,11,0)))</f>
        <v>0</v>
      </c>
      <c r="AG211" s="11">
        <f>IF(ISERROR(VLOOKUP(U211,'ITWR Dump'!$A$2:$Y$5000,2,0)),0,(VLOOKUP(U211,'ITWR Dump'!$A$2:$Y$5000,2,0)))</f>
        <v>0</v>
      </c>
      <c r="AH211" s="11">
        <f>IF(ISERROR(VLOOKUP(U211,'ITWR Dump'!$A$2:$Y$5000,14,0)),0,(VLOOKUP(U211,'ITWR Dump'!$A$2:$Y$5000,14,0)))</f>
        <v>0</v>
      </c>
      <c r="AI211" s="11" t="str">
        <f t="shared" si="111"/>
        <v>01-Maintenance Offshore</v>
      </c>
      <c r="AJ211" s="11" t="str">
        <f t="shared" si="112"/>
        <v>Offshore</v>
      </c>
      <c r="AK211" s="11" t="str">
        <f>IF(ISERROR(VLOOKUP(A211,'Team Data'!$C$2:$U$213,17,0)),0,(VLOOKUP(A211,'Team Data'!$C$2:$U$213,17,0)))</f>
        <v>PRISM</v>
      </c>
      <c r="AL211" s="11" t="str">
        <f t="shared" si="113"/>
        <v>2017-04-24</v>
      </c>
      <c r="AM211" s="11">
        <f>IF(ISERROR(VLOOKUP(U211,'ITWR Dump'!$A$2:$Y$5000,16,0)),0,(VLOOKUP(U211,'ITWR Dump'!$A$2:$Y$5000,16,0)))</f>
        <v>0</v>
      </c>
      <c r="AN211" s="11">
        <f>IF(ISERROR(VLOOKUP(U211,'ITWR Dump'!$A$2:$Y$5000,18,0)),0,(VLOOKUP(U211,'ITWR Dump'!$A$2:$Y$5000,18,0)))</f>
        <v>0</v>
      </c>
      <c r="AO211" s="11">
        <f>IF(ISERROR(VLOOKUP(U211,'ITWR Dump'!$A$2:$Y$5000,25,0)),0,(VLOOKUP('ILC Report'!U211,'ITWR Dump'!$A$2:$Y$5000,25,0)))</f>
        <v>0</v>
      </c>
      <c r="AP211" s="11">
        <f t="shared" si="114"/>
        <v>0</v>
      </c>
      <c r="AQ211" s="26">
        <f t="shared" si="115"/>
        <v>0</v>
      </c>
      <c r="AR211" s="26">
        <f t="shared" si="116"/>
        <v>0</v>
      </c>
      <c r="AS211" s="26">
        <f t="shared" si="117"/>
        <v>0</v>
      </c>
      <c r="AT211" s="26">
        <f t="shared" si="118"/>
        <v>0</v>
      </c>
      <c r="AU211" s="26">
        <f t="shared" si="119"/>
        <v>0</v>
      </c>
      <c r="AV211" s="26">
        <f t="shared" si="120"/>
        <v>0</v>
      </c>
      <c r="AW211" s="11" t="s">
        <v>653</v>
      </c>
      <c r="AX211" s="11" t="str">
        <f>VLOOKUP(L211,Group!$A$2:$B$1000,2,0)</f>
        <v>Maintenance</v>
      </c>
      <c r="AY211" s="11">
        <f>IF(ISERROR(VLOOKUP(U211,'ITWR Dump'!$A$2:$Y$5000,15,0)),0,(VLOOKUP('ILC Report'!U211,'ITWR Dump'!$A$2:$Y$5000,15,0)))</f>
        <v>0</v>
      </c>
      <c r="AZ211" s="11" t="str">
        <f t="shared" si="121"/>
        <v>No</v>
      </c>
      <c r="BA211" s="11" t="str">
        <f t="shared" si="122"/>
        <v>BKI</v>
      </c>
      <c r="BB211" s="11" t="str">
        <f t="shared" si="123"/>
        <v>MN</v>
      </c>
      <c r="BC211" s="11" t="str">
        <f t="shared" si="124"/>
        <v>No</v>
      </c>
    </row>
    <row r="212" spans="1:55" x14ac:dyDescent="0.3">
      <c r="A212" s="11" t="s">
        <v>661</v>
      </c>
      <c r="B212" s="11" t="s">
        <v>1814</v>
      </c>
      <c r="C212" s="11" t="s">
        <v>566</v>
      </c>
      <c r="D212" s="11" t="s">
        <v>2000</v>
      </c>
      <c r="E212" s="38" t="s">
        <v>2904</v>
      </c>
      <c r="F212" s="11">
        <v>2</v>
      </c>
      <c r="G212" s="40" t="s">
        <v>218</v>
      </c>
      <c r="H212" s="11" t="str">
        <f t="shared" si="106"/>
        <v>Regular</v>
      </c>
      <c r="I212" s="11" t="str">
        <f t="shared" si="98"/>
        <v>INDIA</v>
      </c>
      <c r="J212" s="11" t="str">
        <f>IF(ISERROR(VLOOKUP(C212,'WI Vs ASM'!$B$2:$E$1000,4,0)),0,(VLOOKUP(C212,'WI Vs ASM'!$B$2:$E$1000,4,0)))</f>
        <v>Offshore</v>
      </c>
      <c r="K212" s="11" t="str">
        <f>IF(ISERROR(VLOOKUP(C212,'WI Vs ASM'!$B$2:$F$1000,5,0)),0,(VLOOKUP(C212,'WI Vs ASM'!$B$2:$F$1000,5,0)))</f>
        <v>01-Fixed Price</v>
      </c>
      <c r="L212" s="11" t="str">
        <f>IF(ISERROR(VLOOKUP(C212,'WI Vs ASM'!$B$2:$D$1000,3,0)),0,(VLOOKUP(C212,'WI Vs ASM'!$B$2:$D$1000,3,0)))</f>
        <v>01-Maintenance Offshore</v>
      </c>
      <c r="M212" s="11" t="str">
        <f>IF(ISERROR(VLOOKUP(C212,'WI Vs ASM'!$B$2:$I$1000,8,0)),0,(VLOOKUP(C212,'WI Vs ASM'!$B$2:$I$1000,8,0)))</f>
        <v>Rahul Soman</v>
      </c>
      <c r="N212" s="11" t="str">
        <f>IF(ISERROR(VLOOKUP(C212,'WI Vs ASM'!$B$2:$G$1000,6,0)),0,(VLOOKUP(C212,'WI Vs ASM'!$B$2:$G$1000,6,0)))</f>
        <v>Claims</v>
      </c>
      <c r="O212" s="11" t="str">
        <f>IF(ISERROR(VLOOKUP(C212,'WI Vs ASM'!$B$2:$H$1000,7,0)),0,(VLOOKUP(C212,'WI Vs ASM'!$B$2:$H$1000,7,0)))</f>
        <v>Claims</v>
      </c>
      <c r="P212" s="11" t="str">
        <f t="shared" si="99"/>
        <v>May-17</v>
      </c>
      <c r="Q212" s="11" t="str">
        <f t="shared" si="100"/>
        <v>Q2</v>
      </c>
      <c r="R212" s="11" t="str">
        <f>IF(ISERROR(VLOOKUP(C212,'WI Vs ASM'!$B$2:$J$1000,9,0)),0,(VLOOKUP(C212,'WI Vs ASM'!$B$2:$J$1000,9,0)))</f>
        <v>Jyothi Pai</v>
      </c>
      <c r="S212" s="11" t="str">
        <f>IF(ISERROR(VLOOKUP(C212,'WI Vs ASM'!$B$2:$K$1000,10,0)),0,(VLOOKUP(C212,'WI Vs ASM'!$B$2:$K$1000,10,0)))</f>
        <v>Dana D. Smith</v>
      </c>
      <c r="T212" s="11" t="str">
        <f>IF(ISERROR(VLOOKUP(C212,'WI Vs ASM'!$B$2:$L$1000,11,0)),0,(VLOOKUP(C212,'WI Vs ASM'!$B$2:$L$1000,11,0)))</f>
        <v>Phillip Mclean</v>
      </c>
      <c r="U212" s="11" t="e">
        <f t="shared" si="107"/>
        <v>#VALUE!</v>
      </c>
      <c r="V212" s="11" t="str">
        <f t="shared" si="101"/>
        <v>No</v>
      </c>
      <c r="W212" s="11" t="str">
        <f t="shared" si="102"/>
        <v>Yes</v>
      </c>
      <c r="X212" s="11" t="str">
        <f t="shared" si="103"/>
        <v>No</v>
      </c>
      <c r="Y212" s="11" t="str">
        <f t="shared" si="104"/>
        <v>No</v>
      </c>
      <c r="Z212" s="11" t="str">
        <f t="shared" si="105"/>
        <v>No</v>
      </c>
      <c r="AA212" s="11" t="str">
        <f t="shared" si="108"/>
        <v>No</v>
      </c>
      <c r="AB212" s="11">
        <f>IF(ISERROR(VLOOKUP(U212,'ITWR Dump'!$A$2:$Y$5000,24,0)),0,(VLOOKUP('ILC Report'!U212,'ITWR Dump'!$A$2:$Y$5000,24,0)))</f>
        <v>0</v>
      </c>
      <c r="AC212" s="11" t="str">
        <f t="shared" si="109"/>
        <v>No</v>
      </c>
      <c r="AD212" s="11" t="str">
        <f t="shared" si="110"/>
        <v/>
      </c>
      <c r="AE212" s="11">
        <f>IF(ISERROR(VLOOKUP(U212,'ITWR Dump'!$A$2:$Y$5000,13,0)),0,(VLOOKUP(U212,'ITWR Dump'!$A$2:$Y$5000,13,0)))</f>
        <v>0</v>
      </c>
      <c r="AF212" s="11">
        <f>IF(ISERROR(VLOOKUP(U212,'ITWR Dump'!$A$2:$Y$5000,11,0)),0,(VLOOKUP(U212,'ITWR Dump'!$A$2:$Y$5000,11,0)))</f>
        <v>0</v>
      </c>
      <c r="AG212" s="11">
        <f>IF(ISERROR(VLOOKUP(U212,'ITWR Dump'!$A$2:$Y$5000,2,0)),0,(VLOOKUP(U212,'ITWR Dump'!$A$2:$Y$5000,2,0)))</f>
        <v>0</v>
      </c>
      <c r="AH212" s="11">
        <f>IF(ISERROR(VLOOKUP(U212,'ITWR Dump'!$A$2:$Y$5000,14,0)),0,(VLOOKUP(U212,'ITWR Dump'!$A$2:$Y$5000,14,0)))</f>
        <v>0</v>
      </c>
      <c r="AI212" s="11" t="str">
        <f t="shared" si="111"/>
        <v>01-Maintenance Offshore</v>
      </c>
      <c r="AJ212" s="11" t="str">
        <f t="shared" si="112"/>
        <v>Offshore</v>
      </c>
      <c r="AK212" s="11" t="str">
        <f>IF(ISERROR(VLOOKUP(A212,'Team Data'!$C$2:$U$213,17,0)),0,(VLOOKUP(A212,'Team Data'!$C$2:$U$213,17,0)))</f>
        <v>PRISM</v>
      </c>
      <c r="AL212" s="11" t="str">
        <f t="shared" si="113"/>
        <v>2017-04-24</v>
      </c>
      <c r="AM212" s="11">
        <f>IF(ISERROR(VLOOKUP(U212,'ITWR Dump'!$A$2:$Y$5000,16,0)),0,(VLOOKUP(U212,'ITWR Dump'!$A$2:$Y$5000,16,0)))</f>
        <v>0</v>
      </c>
      <c r="AN212" s="11">
        <f>IF(ISERROR(VLOOKUP(U212,'ITWR Dump'!$A$2:$Y$5000,18,0)),0,(VLOOKUP(U212,'ITWR Dump'!$A$2:$Y$5000,18,0)))</f>
        <v>0</v>
      </c>
      <c r="AO212" s="11">
        <f>IF(ISERROR(VLOOKUP(U212,'ITWR Dump'!$A$2:$Y$5000,25,0)),0,(VLOOKUP('ILC Report'!U212,'ITWR Dump'!$A$2:$Y$5000,25,0)))</f>
        <v>0</v>
      </c>
      <c r="AP212" s="11">
        <f t="shared" si="114"/>
        <v>0</v>
      </c>
      <c r="AQ212" s="26">
        <f t="shared" si="115"/>
        <v>0</v>
      </c>
      <c r="AR212" s="26">
        <f t="shared" si="116"/>
        <v>0</v>
      </c>
      <c r="AS212" s="26">
        <f t="shared" si="117"/>
        <v>0</v>
      </c>
      <c r="AT212" s="26">
        <f t="shared" si="118"/>
        <v>0</v>
      </c>
      <c r="AU212" s="26">
        <f t="shared" si="119"/>
        <v>0</v>
      </c>
      <c r="AV212" s="26">
        <f t="shared" si="120"/>
        <v>0</v>
      </c>
      <c r="AW212" s="11" t="s">
        <v>653</v>
      </c>
      <c r="AX212" s="11" t="str">
        <f>VLOOKUP(L212,Group!$A$2:$B$1000,2,0)</f>
        <v>Maintenance</v>
      </c>
      <c r="AY212" s="11">
        <f>IF(ISERROR(VLOOKUP(U212,'ITWR Dump'!$A$2:$Y$5000,15,0)),0,(VLOOKUP('ILC Report'!U212,'ITWR Dump'!$A$2:$Y$5000,15,0)))</f>
        <v>0</v>
      </c>
      <c r="AZ212" s="11" t="str">
        <f t="shared" si="121"/>
        <v>No</v>
      </c>
      <c r="BA212" s="11" t="str">
        <f t="shared" si="122"/>
        <v>BKI</v>
      </c>
      <c r="BB212" s="11" t="str">
        <f t="shared" si="123"/>
        <v>MN</v>
      </c>
      <c r="BC212" s="11" t="str">
        <f t="shared" si="124"/>
        <v>No</v>
      </c>
    </row>
    <row r="213" spans="1:55" x14ac:dyDescent="0.3">
      <c r="A213" s="11" t="s">
        <v>661</v>
      </c>
      <c r="B213" s="11" t="s">
        <v>1814</v>
      </c>
      <c r="C213" s="11" t="s">
        <v>566</v>
      </c>
      <c r="D213" s="11" t="s">
        <v>1992</v>
      </c>
      <c r="E213" s="38" t="s">
        <v>2904</v>
      </c>
      <c r="F213" s="11">
        <v>1</v>
      </c>
      <c r="G213" s="40" t="s">
        <v>218</v>
      </c>
      <c r="H213" s="11" t="str">
        <f t="shared" si="106"/>
        <v>Regular</v>
      </c>
      <c r="I213" s="11" t="str">
        <f t="shared" si="98"/>
        <v>INDIA</v>
      </c>
      <c r="J213" s="11" t="str">
        <f>IF(ISERROR(VLOOKUP(C213,'WI Vs ASM'!$B$2:$E$1000,4,0)),0,(VLOOKUP(C213,'WI Vs ASM'!$B$2:$E$1000,4,0)))</f>
        <v>Offshore</v>
      </c>
      <c r="K213" s="11" t="str">
        <f>IF(ISERROR(VLOOKUP(C213,'WI Vs ASM'!$B$2:$F$1000,5,0)),0,(VLOOKUP(C213,'WI Vs ASM'!$B$2:$F$1000,5,0)))</f>
        <v>01-Fixed Price</v>
      </c>
      <c r="L213" s="11" t="str">
        <f>IF(ISERROR(VLOOKUP(C213,'WI Vs ASM'!$B$2:$D$1000,3,0)),0,(VLOOKUP(C213,'WI Vs ASM'!$B$2:$D$1000,3,0)))</f>
        <v>01-Maintenance Offshore</v>
      </c>
      <c r="M213" s="11" t="str">
        <f>IF(ISERROR(VLOOKUP(C213,'WI Vs ASM'!$B$2:$I$1000,8,0)),0,(VLOOKUP(C213,'WI Vs ASM'!$B$2:$I$1000,8,0)))</f>
        <v>Rahul Soman</v>
      </c>
      <c r="N213" s="11" t="str">
        <f>IF(ISERROR(VLOOKUP(C213,'WI Vs ASM'!$B$2:$G$1000,6,0)),0,(VLOOKUP(C213,'WI Vs ASM'!$B$2:$G$1000,6,0)))</f>
        <v>Claims</v>
      </c>
      <c r="O213" s="11" t="str">
        <f>IF(ISERROR(VLOOKUP(C213,'WI Vs ASM'!$B$2:$H$1000,7,0)),0,(VLOOKUP(C213,'WI Vs ASM'!$B$2:$H$1000,7,0)))</f>
        <v>Claims</v>
      </c>
      <c r="P213" s="11" t="str">
        <f t="shared" si="99"/>
        <v>May-17</v>
      </c>
      <c r="Q213" s="11" t="str">
        <f t="shared" si="100"/>
        <v>Q2</v>
      </c>
      <c r="R213" s="11" t="str">
        <f>IF(ISERROR(VLOOKUP(C213,'WI Vs ASM'!$B$2:$J$1000,9,0)),0,(VLOOKUP(C213,'WI Vs ASM'!$B$2:$J$1000,9,0)))</f>
        <v>Jyothi Pai</v>
      </c>
      <c r="S213" s="11" t="str">
        <f>IF(ISERROR(VLOOKUP(C213,'WI Vs ASM'!$B$2:$K$1000,10,0)),0,(VLOOKUP(C213,'WI Vs ASM'!$B$2:$K$1000,10,0)))</f>
        <v>Dana D. Smith</v>
      </c>
      <c r="T213" s="11" t="str">
        <f>IF(ISERROR(VLOOKUP(C213,'WI Vs ASM'!$B$2:$L$1000,11,0)),0,(VLOOKUP(C213,'WI Vs ASM'!$B$2:$L$1000,11,0)))</f>
        <v>Phillip Mclean</v>
      </c>
      <c r="U213" s="11" t="str">
        <f t="shared" si="107"/>
        <v>WR736001</v>
      </c>
      <c r="V213" s="11" t="str">
        <f t="shared" si="101"/>
        <v>No</v>
      </c>
      <c r="W213" s="11" t="str">
        <f t="shared" si="102"/>
        <v>Yes</v>
      </c>
      <c r="X213" s="11" t="str">
        <f t="shared" si="103"/>
        <v>No</v>
      </c>
      <c r="Y213" s="11" t="str">
        <f t="shared" si="104"/>
        <v>No</v>
      </c>
      <c r="Z213" s="11" t="str">
        <f t="shared" si="105"/>
        <v>No</v>
      </c>
      <c r="AA213" s="11" t="str">
        <f t="shared" si="108"/>
        <v>No</v>
      </c>
      <c r="AB213" s="11">
        <f>IF(ISERROR(VLOOKUP(U213,'ITWR Dump'!$A$2:$Y$5000,24,0)),0,(VLOOKUP('ILC Report'!U213,'ITWR Dump'!$A$2:$Y$5000,24,0)))</f>
        <v>0</v>
      </c>
      <c r="AC213" s="11" t="str">
        <f t="shared" si="109"/>
        <v>No</v>
      </c>
      <c r="AD213" s="11" t="str">
        <f t="shared" si="110"/>
        <v/>
      </c>
      <c r="AE213" s="11">
        <f>IF(ISERROR(VLOOKUP(U213,'ITWR Dump'!$A$2:$Y$5000,13,0)),0,(VLOOKUP(U213,'ITWR Dump'!$A$2:$Y$5000,13,0)))</f>
        <v>0</v>
      </c>
      <c r="AF213" s="11">
        <f>IF(ISERROR(VLOOKUP(U213,'ITWR Dump'!$A$2:$Y$5000,11,0)),0,(VLOOKUP(U213,'ITWR Dump'!$A$2:$Y$5000,11,0)))</f>
        <v>0</v>
      </c>
      <c r="AG213" s="11">
        <f>IF(ISERROR(VLOOKUP(U213,'ITWR Dump'!$A$2:$Y$5000,2,0)),0,(VLOOKUP(U213,'ITWR Dump'!$A$2:$Y$5000,2,0)))</f>
        <v>0</v>
      </c>
      <c r="AH213" s="11">
        <f>IF(ISERROR(VLOOKUP(U213,'ITWR Dump'!$A$2:$Y$5000,14,0)),0,(VLOOKUP(U213,'ITWR Dump'!$A$2:$Y$5000,14,0)))</f>
        <v>0</v>
      </c>
      <c r="AI213" s="11" t="str">
        <f t="shared" si="111"/>
        <v>01-Maintenance Offshore</v>
      </c>
      <c r="AJ213" s="11" t="str">
        <f t="shared" si="112"/>
        <v>Offshore</v>
      </c>
      <c r="AK213" s="11" t="str">
        <f>IF(ISERROR(VLOOKUP(A213,'Team Data'!$C$2:$U$213,17,0)),0,(VLOOKUP(A213,'Team Data'!$C$2:$U$213,17,0)))</f>
        <v>PRISM</v>
      </c>
      <c r="AL213" s="11" t="str">
        <f t="shared" si="113"/>
        <v>2017-04-24</v>
      </c>
      <c r="AM213" s="11">
        <f>IF(ISERROR(VLOOKUP(U213,'ITWR Dump'!$A$2:$Y$5000,16,0)),0,(VLOOKUP(U213,'ITWR Dump'!$A$2:$Y$5000,16,0)))</f>
        <v>0</v>
      </c>
      <c r="AN213" s="11">
        <f>IF(ISERROR(VLOOKUP(U213,'ITWR Dump'!$A$2:$Y$5000,18,0)),0,(VLOOKUP(U213,'ITWR Dump'!$A$2:$Y$5000,18,0)))</f>
        <v>0</v>
      </c>
      <c r="AO213" s="11">
        <f>IF(ISERROR(VLOOKUP(U213,'ITWR Dump'!$A$2:$Y$5000,25,0)),0,(VLOOKUP('ILC Report'!U213,'ITWR Dump'!$A$2:$Y$5000,25,0)))</f>
        <v>0</v>
      </c>
      <c r="AP213" s="11">
        <f t="shared" si="114"/>
        <v>0</v>
      </c>
      <c r="AQ213" s="26">
        <f t="shared" si="115"/>
        <v>0</v>
      </c>
      <c r="AR213" s="26">
        <f t="shared" si="116"/>
        <v>0</v>
      </c>
      <c r="AS213" s="26">
        <f t="shared" si="117"/>
        <v>0</v>
      </c>
      <c r="AT213" s="26">
        <f t="shared" si="118"/>
        <v>0</v>
      </c>
      <c r="AU213" s="26">
        <f t="shared" si="119"/>
        <v>0</v>
      </c>
      <c r="AV213" s="26">
        <f t="shared" si="120"/>
        <v>0</v>
      </c>
      <c r="AW213" s="11" t="s">
        <v>653</v>
      </c>
      <c r="AX213" s="11" t="str">
        <f>VLOOKUP(L213,Group!$A$2:$B$1000,2,0)</f>
        <v>Maintenance</v>
      </c>
      <c r="AY213" s="11">
        <f>IF(ISERROR(VLOOKUP(U213,'ITWR Dump'!$A$2:$Y$5000,15,0)),0,(VLOOKUP('ILC Report'!U213,'ITWR Dump'!$A$2:$Y$5000,15,0)))</f>
        <v>0</v>
      </c>
      <c r="AZ213" s="11" t="str">
        <f t="shared" si="121"/>
        <v>Yes</v>
      </c>
      <c r="BA213" s="11" t="str">
        <f t="shared" si="122"/>
        <v>BKI</v>
      </c>
      <c r="BB213" s="11" t="str">
        <f t="shared" si="123"/>
        <v>MN</v>
      </c>
      <c r="BC213" s="11" t="str">
        <f t="shared" si="124"/>
        <v>No</v>
      </c>
    </row>
    <row r="214" spans="1:55" x14ac:dyDescent="0.3">
      <c r="A214" s="11" t="s">
        <v>662</v>
      </c>
      <c r="B214" s="11" t="s">
        <v>1815</v>
      </c>
      <c r="C214" s="11" t="s">
        <v>625</v>
      </c>
      <c r="D214" s="11" t="s">
        <v>2007</v>
      </c>
      <c r="E214" s="38" t="s">
        <v>652</v>
      </c>
      <c r="F214" s="11">
        <v>40</v>
      </c>
      <c r="G214" s="40" t="s">
        <v>218</v>
      </c>
      <c r="H214" s="11" t="str">
        <f t="shared" si="106"/>
        <v>Regular</v>
      </c>
      <c r="I214" s="11" t="str">
        <f t="shared" si="98"/>
        <v>US</v>
      </c>
      <c r="J214" s="11" t="str">
        <f>IF(ISERROR(VLOOKUP(C214,'WI Vs ASM'!$B$2:$E$1000,4,0)),0,(VLOOKUP(C214,'WI Vs ASM'!$B$2:$E$1000,4,0)))</f>
        <v>Onshore</v>
      </c>
      <c r="K214" s="11" t="str">
        <f>IF(ISERROR(VLOOKUP(C214,'WI Vs ASM'!$B$2:$F$1000,5,0)),0,(VLOOKUP(C214,'WI Vs ASM'!$B$2:$F$1000,5,0)))</f>
        <v>02-Variable Billable</v>
      </c>
      <c r="L214" s="11" t="str">
        <f>IF(ISERROR(VLOOKUP(C214,'WI Vs ASM'!$B$2:$D$1000,3,0)),0,(VLOOKUP(C214,'WI Vs ASM'!$B$2:$D$1000,3,0)))</f>
        <v>77-Landed BA-SE Onshore</v>
      </c>
      <c r="M214" s="11" t="str">
        <f>IF(ISERROR(VLOOKUP(C214,'WI Vs ASM'!$B$2:$I$1000,8,0)),0,(VLOOKUP(C214,'WI Vs ASM'!$B$2:$I$1000,8,0)))</f>
        <v>Rahul Soman</v>
      </c>
      <c r="N214" s="11" t="str">
        <f>IF(ISERROR(VLOOKUP(C214,'WI Vs ASM'!$B$2:$G$1000,6,0)),0,(VLOOKUP(C214,'WI Vs ASM'!$B$2:$G$1000,6,0)))</f>
        <v>Claims</v>
      </c>
      <c r="O214" s="11" t="str">
        <f>IF(ISERROR(VLOOKUP(C214,'WI Vs ASM'!$B$2:$H$1000,7,0)),0,(VLOOKUP(C214,'WI Vs ASM'!$B$2:$H$1000,7,0)))</f>
        <v>Claims</v>
      </c>
      <c r="P214" s="11" t="str">
        <f t="shared" si="99"/>
        <v>Apr-17</v>
      </c>
      <c r="Q214" s="11" t="str">
        <f t="shared" si="100"/>
        <v>Q2</v>
      </c>
      <c r="R214" s="11" t="str">
        <f>IF(ISERROR(VLOOKUP(C214,'WI Vs ASM'!$B$2:$J$1000,9,0)),0,(VLOOKUP(C214,'WI Vs ASM'!$B$2:$J$1000,9,0)))</f>
        <v>Jyothi Pai</v>
      </c>
      <c r="S214" s="11" t="str">
        <f>IF(ISERROR(VLOOKUP(C214,'WI Vs ASM'!$B$2:$K$1000,10,0)),0,(VLOOKUP(C214,'WI Vs ASM'!$B$2:$K$1000,10,0)))</f>
        <v>Dana D. Smith</v>
      </c>
      <c r="T214" s="11" t="str">
        <f>IF(ISERROR(VLOOKUP(C214,'WI Vs ASM'!$B$2:$L$1000,11,0)),0,(VLOOKUP(C214,'WI Vs ASM'!$B$2:$L$1000,11,0)))</f>
        <v>Phillip Mclean</v>
      </c>
      <c r="U214" s="11" t="e">
        <f t="shared" si="107"/>
        <v>#VALUE!</v>
      </c>
      <c r="V214" s="11" t="str">
        <f t="shared" si="101"/>
        <v>No</v>
      </c>
      <c r="W214" s="11" t="str">
        <f t="shared" si="102"/>
        <v>Yes</v>
      </c>
      <c r="X214" s="11" t="str">
        <f t="shared" si="103"/>
        <v>Yes</v>
      </c>
      <c r="Y214" s="11" t="str">
        <f t="shared" si="104"/>
        <v>No</v>
      </c>
      <c r="Z214" s="11" t="str">
        <f t="shared" si="105"/>
        <v>No</v>
      </c>
      <c r="AA214" s="11" t="str">
        <f t="shared" si="108"/>
        <v>No</v>
      </c>
      <c r="AB214" s="11">
        <f>IF(ISERROR(VLOOKUP(U214,'ITWR Dump'!$A$2:$Y$5000,24,0)),0,(VLOOKUP('ILC Report'!U214,'ITWR Dump'!$A$2:$Y$5000,24,0)))</f>
        <v>0</v>
      </c>
      <c r="AC214" s="11" t="str">
        <f t="shared" si="109"/>
        <v>Yes</v>
      </c>
      <c r="AD214" s="11" t="str">
        <f t="shared" si="110"/>
        <v>BASE/Staff Aug</v>
      </c>
      <c r="AE214" s="11">
        <f>IF(ISERROR(VLOOKUP(U214,'ITWR Dump'!$A$2:$Y$5000,13,0)),0,(VLOOKUP(U214,'ITWR Dump'!$A$2:$Y$5000,13,0)))</f>
        <v>0</v>
      </c>
      <c r="AF214" s="11">
        <f>IF(ISERROR(VLOOKUP(U214,'ITWR Dump'!$A$2:$Y$5000,11,0)),0,(VLOOKUP(U214,'ITWR Dump'!$A$2:$Y$5000,11,0)))</f>
        <v>0</v>
      </c>
      <c r="AG214" s="11">
        <f>IF(ISERROR(VLOOKUP(U214,'ITWR Dump'!$A$2:$Y$5000,2,0)),0,(VLOOKUP(U214,'ITWR Dump'!$A$2:$Y$5000,2,0)))</f>
        <v>0</v>
      </c>
      <c r="AH214" s="11">
        <f>IF(ISERROR(VLOOKUP(U214,'ITWR Dump'!$A$2:$Y$5000,14,0)),0,(VLOOKUP(U214,'ITWR Dump'!$A$2:$Y$5000,14,0)))</f>
        <v>0</v>
      </c>
      <c r="AI214" s="11" t="str">
        <f t="shared" si="111"/>
        <v>77-Landed BA-SE Onshore Landed</v>
      </c>
      <c r="AJ214" s="11" t="str">
        <f t="shared" si="112"/>
        <v>Landed Onshore</v>
      </c>
      <c r="AK214" s="11" t="str">
        <f>IF(ISERROR(VLOOKUP(A214,'Team Data'!$C$2:$U$213,17,0)),0,(VLOOKUP(A214,'Team Data'!$C$2:$U$213,17,0)))</f>
        <v>Open System</v>
      </c>
      <c r="AL214" s="11" t="str">
        <f t="shared" si="113"/>
        <v>2017-04-24</v>
      </c>
      <c r="AM214" s="11">
        <f>IF(ISERROR(VLOOKUP(U214,'ITWR Dump'!$A$2:$Y$5000,16,0)),0,(VLOOKUP(U214,'ITWR Dump'!$A$2:$Y$5000,16,0)))</f>
        <v>0</v>
      </c>
      <c r="AN214" s="11">
        <f>IF(ISERROR(VLOOKUP(U214,'ITWR Dump'!$A$2:$Y$5000,18,0)),0,(VLOOKUP(U214,'ITWR Dump'!$A$2:$Y$5000,18,0)))</f>
        <v>0</v>
      </c>
      <c r="AO214" s="11">
        <f>IF(ISERROR(VLOOKUP(U214,'ITWR Dump'!$A$2:$Y$5000,25,0)),0,(VLOOKUP('ILC Report'!U214,'ITWR Dump'!$A$2:$Y$5000,25,0)))</f>
        <v>0</v>
      </c>
      <c r="AP214" s="11">
        <f t="shared" si="114"/>
        <v>0</v>
      </c>
      <c r="AQ214" s="26">
        <f t="shared" si="115"/>
        <v>0</v>
      </c>
      <c r="AR214" s="26">
        <f t="shared" si="116"/>
        <v>0</v>
      </c>
      <c r="AS214" s="26">
        <f t="shared" si="117"/>
        <v>0</v>
      </c>
      <c r="AT214" s="26">
        <f t="shared" si="118"/>
        <v>0</v>
      </c>
      <c r="AU214" s="26">
        <f t="shared" si="119"/>
        <v>0</v>
      </c>
      <c r="AV214" s="26">
        <f t="shared" si="120"/>
        <v>0</v>
      </c>
      <c r="AW214" s="11" t="s">
        <v>653</v>
      </c>
      <c r="AX214" s="11" t="str">
        <f>VLOOKUP(L214,Group!$A$2:$B$1000,2,0)</f>
        <v>Enhancement</v>
      </c>
      <c r="AY214" s="11">
        <f>IF(ISERROR(VLOOKUP(U214,'ITWR Dump'!$A$2:$Y$5000,15,0)),0,(VLOOKUP('ILC Report'!U214,'ITWR Dump'!$A$2:$Y$5000,15,0)))</f>
        <v>0</v>
      </c>
      <c r="AZ214" s="11" t="str">
        <f t="shared" si="121"/>
        <v>No</v>
      </c>
      <c r="BA214" s="11" t="str">
        <f t="shared" si="122"/>
        <v>BKO</v>
      </c>
      <c r="BB214" s="11" t="str">
        <f t="shared" si="123"/>
        <v>LB</v>
      </c>
      <c r="BC214" s="11" t="str">
        <f t="shared" si="124"/>
        <v>No</v>
      </c>
    </row>
    <row r="215" spans="1:55" x14ac:dyDescent="0.3">
      <c r="A215" s="11" t="s">
        <v>662</v>
      </c>
      <c r="B215" s="11" t="s">
        <v>1815</v>
      </c>
      <c r="C215" s="11" t="s">
        <v>642</v>
      </c>
      <c r="D215" s="11" t="s">
        <v>2008</v>
      </c>
      <c r="E215" s="38" t="s">
        <v>652</v>
      </c>
      <c r="F215" s="11">
        <v>5</v>
      </c>
      <c r="G215" s="40" t="s">
        <v>218</v>
      </c>
      <c r="H215" s="11" t="str">
        <f t="shared" si="106"/>
        <v>Regular</v>
      </c>
      <c r="I215" s="11" t="str">
        <f t="shared" si="98"/>
        <v>US</v>
      </c>
      <c r="J215" s="11" t="str">
        <f>IF(ISERROR(VLOOKUP(C215,'WI Vs ASM'!$B$2:$E$1000,4,0)),0,(VLOOKUP(C215,'WI Vs ASM'!$B$2:$E$1000,4,0)))</f>
        <v>Onshore</v>
      </c>
      <c r="K215" s="11" t="str">
        <f>IF(ISERROR(VLOOKUP(C215,'WI Vs ASM'!$B$2:$F$1000,5,0)),0,(VLOOKUP(C215,'WI Vs ASM'!$B$2:$F$1000,5,0)))</f>
        <v>02-Variable Billable</v>
      </c>
      <c r="L215" s="11" t="str">
        <f>IF(ISERROR(VLOOKUP(C215,'WI Vs ASM'!$B$2:$D$1000,3,0)),0,(VLOOKUP(C215,'WI Vs ASM'!$B$2:$D$1000,3,0)))</f>
        <v>10-Enhancement Onshore</v>
      </c>
      <c r="M215" s="11" t="str">
        <f>IF(ISERROR(VLOOKUP(C215,'WI Vs ASM'!$B$2:$I$1000,8,0)),0,(VLOOKUP(C215,'WI Vs ASM'!$B$2:$I$1000,8,0)))</f>
        <v>Prakash Varadachari</v>
      </c>
      <c r="N215" s="11" t="str">
        <f>IF(ISERROR(VLOOKUP(C215,'WI Vs ASM'!$B$2:$G$1000,6,0)),0,(VLOOKUP(C215,'WI Vs ASM'!$B$2:$G$1000,6,0)))</f>
        <v>Integration Services</v>
      </c>
      <c r="O215" s="11" t="str">
        <f>IF(ISERROR(VLOOKUP(C215,'WI Vs ASM'!$B$2:$H$1000,7,0)),0,(VLOOKUP(C215,'WI Vs ASM'!$B$2:$H$1000,7,0)))</f>
        <v>Integration Services</v>
      </c>
      <c r="P215" s="11" t="str">
        <f t="shared" si="99"/>
        <v>Apr-17</v>
      </c>
      <c r="Q215" s="11" t="str">
        <f t="shared" si="100"/>
        <v>Q2</v>
      </c>
      <c r="R215" s="11" t="str">
        <f>IF(ISERROR(VLOOKUP(C215,'WI Vs ASM'!$B$2:$J$1000,9,0)),0,(VLOOKUP(C215,'WI Vs ASM'!$B$2:$J$1000,9,0)))</f>
        <v>Chandraprabha Palaniswamy</v>
      </c>
      <c r="S215" s="11" t="str">
        <f>IF(ISERROR(VLOOKUP(C215,'WI Vs ASM'!$B$2:$K$1000,10,0)),0,(VLOOKUP(C215,'WI Vs ASM'!$B$2:$K$1000,10,0)))</f>
        <v>Dana D. Smith</v>
      </c>
      <c r="T215" s="11" t="str">
        <f>IF(ISERROR(VLOOKUP(C215,'WI Vs ASM'!$B$2:$L$1000,11,0)),0,(VLOOKUP(C215,'WI Vs ASM'!$B$2:$L$1000,11,0)))</f>
        <v>Phillip Mclean</v>
      </c>
      <c r="U215" s="11" t="str">
        <f t="shared" si="107"/>
        <v>WR635796</v>
      </c>
      <c r="V215" s="11" t="str">
        <f t="shared" si="101"/>
        <v>No</v>
      </c>
      <c r="W215" s="11" t="str">
        <f t="shared" si="102"/>
        <v>Yes</v>
      </c>
      <c r="X215" s="11" t="str">
        <f t="shared" si="103"/>
        <v>No</v>
      </c>
      <c r="Y215" s="11" t="str">
        <f t="shared" si="104"/>
        <v>No</v>
      </c>
      <c r="Z215" s="11" t="str">
        <f t="shared" si="105"/>
        <v>No</v>
      </c>
      <c r="AA215" s="11" t="str">
        <f t="shared" si="108"/>
        <v>No</v>
      </c>
      <c r="AB215" s="11">
        <f>IF(ISERROR(VLOOKUP(U215,'ITWR Dump'!$A$2:$Y$5000,24,0)),0,(VLOOKUP('ILC Report'!U215,'ITWR Dump'!$A$2:$Y$5000,24,0)))</f>
        <v>0</v>
      </c>
      <c r="AC215" s="11" t="str">
        <f t="shared" si="109"/>
        <v>No</v>
      </c>
      <c r="AD215" s="11" t="str">
        <f t="shared" si="110"/>
        <v/>
      </c>
      <c r="AE215" s="11">
        <f>IF(ISERROR(VLOOKUP(U215,'ITWR Dump'!$A$2:$Y$5000,13,0)),0,(VLOOKUP(U215,'ITWR Dump'!$A$2:$Y$5000,13,0)))</f>
        <v>0</v>
      </c>
      <c r="AF215" s="11">
        <f>IF(ISERROR(VLOOKUP(U215,'ITWR Dump'!$A$2:$Y$5000,11,0)),0,(VLOOKUP(U215,'ITWR Dump'!$A$2:$Y$5000,11,0)))</f>
        <v>0</v>
      </c>
      <c r="AG215" s="11">
        <f>IF(ISERROR(VLOOKUP(U215,'ITWR Dump'!$A$2:$Y$5000,2,0)),0,(VLOOKUP(U215,'ITWR Dump'!$A$2:$Y$5000,2,0)))</f>
        <v>0</v>
      </c>
      <c r="AH215" s="11">
        <f>IF(ISERROR(VLOOKUP(U215,'ITWR Dump'!$A$2:$Y$5000,14,0)),0,(VLOOKUP(U215,'ITWR Dump'!$A$2:$Y$5000,14,0)))</f>
        <v>0</v>
      </c>
      <c r="AI215" s="11" t="str">
        <f t="shared" si="111"/>
        <v>10-Enhancement Onshore Landed</v>
      </c>
      <c r="AJ215" s="11" t="str">
        <f t="shared" si="112"/>
        <v>Landed Onshore</v>
      </c>
      <c r="AK215" s="11" t="str">
        <f>IF(ISERROR(VLOOKUP(A215,'Team Data'!$C$2:$U$213,17,0)),0,(VLOOKUP(A215,'Team Data'!$C$2:$U$213,17,0)))</f>
        <v>Open System</v>
      </c>
      <c r="AL215" s="11" t="str">
        <f t="shared" si="113"/>
        <v>2017-04-24</v>
      </c>
      <c r="AM215" s="11">
        <f>IF(ISERROR(VLOOKUP(U215,'ITWR Dump'!$A$2:$Y$5000,16,0)),0,(VLOOKUP(U215,'ITWR Dump'!$A$2:$Y$5000,16,0)))</f>
        <v>0</v>
      </c>
      <c r="AN215" s="11">
        <f>IF(ISERROR(VLOOKUP(U215,'ITWR Dump'!$A$2:$Y$5000,18,0)),0,(VLOOKUP(U215,'ITWR Dump'!$A$2:$Y$5000,18,0)))</f>
        <v>0</v>
      </c>
      <c r="AO215" s="11">
        <f>IF(ISERROR(VLOOKUP(U215,'ITWR Dump'!$A$2:$Y$5000,25,0)),0,(VLOOKUP('ILC Report'!U215,'ITWR Dump'!$A$2:$Y$5000,25,0)))</f>
        <v>0</v>
      </c>
      <c r="AP215" s="11">
        <f t="shared" si="114"/>
        <v>0</v>
      </c>
      <c r="AQ215" s="26">
        <f t="shared" si="115"/>
        <v>0</v>
      </c>
      <c r="AR215" s="26">
        <f t="shared" si="116"/>
        <v>0</v>
      </c>
      <c r="AS215" s="26">
        <f t="shared" si="117"/>
        <v>0</v>
      </c>
      <c r="AT215" s="26">
        <f t="shared" si="118"/>
        <v>0</v>
      </c>
      <c r="AU215" s="26">
        <f t="shared" si="119"/>
        <v>0</v>
      </c>
      <c r="AV215" s="26">
        <f t="shared" si="120"/>
        <v>0</v>
      </c>
      <c r="AW215" s="11" t="s">
        <v>653</v>
      </c>
      <c r="AX215" s="11" t="str">
        <f>VLOOKUP(L215,Group!$A$2:$B$1000,2,0)</f>
        <v>Enhancement</v>
      </c>
      <c r="AY215" s="11">
        <f>IF(ISERROR(VLOOKUP(U215,'ITWR Dump'!$A$2:$Y$5000,15,0)),0,(VLOOKUP('ILC Report'!U215,'ITWR Dump'!$A$2:$Y$5000,15,0)))</f>
        <v>0</v>
      </c>
      <c r="AZ215" s="11" t="str">
        <f t="shared" si="121"/>
        <v>No</v>
      </c>
      <c r="BA215" s="11" t="str">
        <f t="shared" si="122"/>
        <v>BKO</v>
      </c>
      <c r="BB215" s="11" t="str">
        <f t="shared" si="123"/>
        <v>ES</v>
      </c>
      <c r="BC215" s="11" t="str">
        <f t="shared" si="124"/>
        <v>No</v>
      </c>
    </row>
    <row r="216" spans="1:55" x14ac:dyDescent="0.3">
      <c r="A216" s="11" t="s">
        <v>662</v>
      </c>
      <c r="B216" s="11" t="s">
        <v>1815</v>
      </c>
      <c r="C216" s="11" t="s">
        <v>625</v>
      </c>
      <c r="D216" s="11" t="s">
        <v>2007</v>
      </c>
      <c r="E216" s="38" t="s">
        <v>2901</v>
      </c>
      <c r="F216" s="11">
        <v>40</v>
      </c>
      <c r="G216" s="40" t="s">
        <v>218</v>
      </c>
      <c r="H216" s="11" t="str">
        <f t="shared" si="106"/>
        <v>Regular</v>
      </c>
      <c r="I216" s="11" t="str">
        <f t="shared" si="98"/>
        <v>US</v>
      </c>
      <c r="J216" s="11" t="str">
        <f>IF(ISERROR(VLOOKUP(C216,'WI Vs ASM'!$B$2:$E$1000,4,0)),0,(VLOOKUP(C216,'WI Vs ASM'!$B$2:$E$1000,4,0)))</f>
        <v>Onshore</v>
      </c>
      <c r="K216" s="11" t="str">
        <f>IF(ISERROR(VLOOKUP(C216,'WI Vs ASM'!$B$2:$F$1000,5,0)),0,(VLOOKUP(C216,'WI Vs ASM'!$B$2:$F$1000,5,0)))</f>
        <v>02-Variable Billable</v>
      </c>
      <c r="L216" s="11" t="str">
        <f>IF(ISERROR(VLOOKUP(C216,'WI Vs ASM'!$B$2:$D$1000,3,0)),0,(VLOOKUP(C216,'WI Vs ASM'!$B$2:$D$1000,3,0)))</f>
        <v>77-Landed BA-SE Onshore</v>
      </c>
      <c r="M216" s="11" t="str">
        <f>IF(ISERROR(VLOOKUP(C216,'WI Vs ASM'!$B$2:$I$1000,8,0)),0,(VLOOKUP(C216,'WI Vs ASM'!$B$2:$I$1000,8,0)))</f>
        <v>Rahul Soman</v>
      </c>
      <c r="N216" s="11" t="str">
        <f>IF(ISERROR(VLOOKUP(C216,'WI Vs ASM'!$B$2:$G$1000,6,0)),0,(VLOOKUP(C216,'WI Vs ASM'!$B$2:$G$1000,6,0)))</f>
        <v>Claims</v>
      </c>
      <c r="O216" s="11" t="str">
        <f>IF(ISERROR(VLOOKUP(C216,'WI Vs ASM'!$B$2:$H$1000,7,0)),0,(VLOOKUP(C216,'WI Vs ASM'!$B$2:$H$1000,7,0)))</f>
        <v>Claims</v>
      </c>
      <c r="P216" s="11" t="str">
        <f t="shared" si="99"/>
        <v>May-17</v>
      </c>
      <c r="Q216" s="11" t="str">
        <f t="shared" si="100"/>
        <v>Q2</v>
      </c>
      <c r="R216" s="11" t="str">
        <f>IF(ISERROR(VLOOKUP(C216,'WI Vs ASM'!$B$2:$J$1000,9,0)),0,(VLOOKUP(C216,'WI Vs ASM'!$B$2:$J$1000,9,0)))</f>
        <v>Jyothi Pai</v>
      </c>
      <c r="S216" s="11" t="str">
        <f>IF(ISERROR(VLOOKUP(C216,'WI Vs ASM'!$B$2:$K$1000,10,0)),0,(VLOOKUP(C216,'WI Vs ASM'!$B$2:$K$1000,10,0)))</f>
        <v>Dana D. Smith</v>
      </c>
      <c r="T216" s="11" t="str">
        <f>IF(ISERROR(VLOOKUP(C216,'WI Vs ASM'!$B$2:$L$1000,11,0)),0,(VLOOKUP(C216,'WI Vs ASM'!$B$2:$L$1000,11,0)))</f>
        <v>Phillip Mclean</v>
      </c>
      <c r="U216" s="11" t="e">
        <f t="shared" si="107"/>
        <v>#VALUE!</v>
      </c>
      <c r="V216" s="11" t="str">
        <f t="shared" si="101"/>
        <v>No</v>
      </c>
      <c r="W216" s="11" t="str">
        <f t="shared" si="102"/>
        <v>Yes</v>
      </c>
      <c r="X216" s="11" t="str">
        <f t="shared" si="103"/>
        <v>Yes</v>
      </c>
      <c r="Y216" s="11" t="str">
        <f t="shared" si="104"/>
        <v>No</v>
      </c>
      <c r="Z216" s="11" t="str">
        <f t="shared" si="105"/>
        <v>No</v>
      </c>
      <c r="AA216" s="11" t="str">
        <f t="shared" si="108"/>
        <v>No</v>
      </c>
      <c r="AB216" s="11">
        <f>IF(ISERROR(VLOOKUP(U216,'ITWR Dump'!$A$2:$Y$5000,24,0)),0,(VLOOKUP('ILC Report'!U216,'ITWR Dump'!$A$2:$Y$5000,24,0)))</f>
        <v>0</v>
      </c>
      <c r="AC216" s="11" t="str">
        <f t="shared" si="109"/>
        <v>Yes</v>
      </c>
      <c r="AD216" s="11" t="str">
        <f t="shared" si="110"/>
        <v>BASE/Staff Aug</v>
      </c>
      <c r="AE216" s="11">
        <f>IF(ISERROR(VLOOKUP(U216,'ITWR Dump'!$A$2:$Y$5000,13,0)),0,(VLOOKUP(U216,'ITWR Dump'!$A$2:$Y$5000,13,0)))</f>
        <v>0</v>
      </c>
      <c r="AF216" s="11">
        <f>IF(ISERROR(VLOOKUP(U216,'ITWR Dump'!$A$2:$Y$5000,11,0)),0,(VLOOKUP(U216,'ITWR Dump'!$A$2:$Y$5000,11,0)))</f>
        <v>0</v>
      </c>
      <c r="AG216" s="11">
        <f>IF(ISERROR(VLOOKUP(U216,'ITWR Dump'!$A$2:$Y$5000,2,0)),0,(VLOOKUP(U216,'ITWR Dump'!$A$2:$Y$5000,2,0)))</f>
        <v>0</v>
      </c>
      <c r="AH216" s="11">
        <f>IF(ISERROR(VLOOKUP(U216,'ITWR Dump'!$A$2:$Y$5000,14,0)),0,(VLOOKUP(U216,'ITWR Dump'!$A$2:$Y$5000,14,0)))</f>
        <v>0</v>
      </c>
      <c r="AI216" s="11" t="str">
        <f t="shared" si="111"/>
        <v>77-Landed BA-SE Onshore Landed</v>
      </c>
      <c r="AJ216" s="11" t="str">
        <f t="shared" si="112"/>
        <v>Landed Onshore</v>
      </c>
      <c r="AK216" s="11" t="str">
        <f>IF(ISERROR(VLOOKUP(A216,'Team Data'!$C$2:$U$213,17,0)),0,(VLOOKUP(A216,'Team Data'!$C$2:$U$213,17,0)))</f>
        <v>Open System</v>
      </c>
      <c r="AL216" s="11" t="str">
        <f t="shared" si="113"/>
        <v>2017-04-24</v>
      </c>
      <c r="AM216" s="11">
        <f>IF(ISERROR(VLOOKUP(U216,'ITWR Dump'!$A$2:$Y$5000,16,0)),0,(VLOOKUP(U216,'ITWR Dump'!$A$2:$Y$5000,16,0)))</f>
        <v>0</v>
      </c>
      <c r="AN216" s="11">
        <f>IF(ISERROR(VLOOKUP(U216,'ITWR Dump'!$A$2:$Y$5000,18,0)),0,(VLOOKUP(U216,'ITWR Dump'!$A$2:$Y$5000,18,0)))</f>
        <v>0</v>
      </c>
      <c r="AO216" s="11">
        <f>IF(ISERROR(VLOOKUP(U216,'ITWR Dump'!$A$2:$Y$5000,25,0)),0,(VLOOKUP('ILC Report'!U216,'ITWR Dump'!$A$2:$Y$5000,25,0)))</f>
        <v>0</v>
      </c>
      <c r="AP216" s="11">
        <f t="shared" si="114"/>
        <v>0</v>
      </c>
      <c r="AQ216" s="26">
        <f t="shared" si="115"/>
        <v>0</v>
      </c>
      <c r="AR216" s="26">
        <f t="shared" si="116"/>
        <v>0</v>
      </c>
      <c r="AS216" s="26">
        <f t="shared" si="117"/>
        <v>0</v>
      </c>
      <c r="AT216" s="26">
        <f t="shared" si="118"/>
        <v>0</v>
      </c>
      <c r="AU216" s="26">
        <f t="shared" si="119"/>
        <v>0</v>
      </c>
      <c r="AV216" s="26">
        <f t="shared" si="120"/>
        <v>0</v>
      </c>
      <c r="AW216" s="11" t="s">
        <v>653</v>
      </c>
      <c r="AX216" s="11" t="str">
        <f>VLOOKUP(L216,Group!$A$2:$B$1000,2,0)</f>
        <v>Enhancement</v>
      </c>
      <c r="AY216" s="11">
        <f>IF(ISERROR(VLOOKUP(U216,'ITWR Dump'!$A$2:$Y$5000,15,0)),0,(VLOOKUP('ILC Report'!U216,'ITWR Dump'!$A$2:$Y$5000,15,0)))</f>
        <v>0</v>
      </c>
      <c r="AZ216" s="11" t="str">
        <f t="shared" si="121"/>
        <v>No</v>
      </c>
      <c r="BA216" s="11" t="str">
        <f t="shared" si="122"/>
        <v>BKO</v>
      </c>
      <c r="BB216" s="11" t="str">
        <f t="shared" si="123"/>
        <v>LB</v>
      </c>
      <c r="BC216" s="11" t="str">
        <f t="shared" si="124"/>
        <v>No</v>
      </c>
    </row>
    <row r="217" spans="1:55" x14ac:dyDescent="0.3">
      <c r="A217" s="11" t="s">
        <v>662</v>
      </c>
      <c r="B217" s="11" t="s">
        <v>1815</v>
      </c>
      <c r="C217" s="11" t="s">
        <v>634</v>
      </c>
      <c r="D217" s="11" t="s">
        <v>2009</v>
      </c>
      <c r="E217" s="38" t="s">
        <v>2901</v>
      </c>
      <c r="F217" s="11">
        <v>10</v>
      </c>
      <c r="G217" s="40" t="s">
        <v>218</v>
      </c>
      <c r="H217" s="11" t="str">
        <f t="shared" si="106"/>
        <v>Regular</v>
      </c>
      <c r="I217" s="11" t="str">
        <f t="shared" si="98"/>
        <v>US</v>
      </c>
      <c r="J217" s="11" t="str">
        <f>IF(ISERROR(VLOOKUP(C217,'WI Vs ASM'!$B$2:$E$1000,4,0)),0,(VLOOKUP(C217,'WI Vs ASM'!$B$2:$E$1000,4,0)))</f>
        <v>Onshore</v>
      </c>
      <c r="K217" s="11" t="str">
        <f>IF(ISERROR(VLOOKUP(C217,'WI Vs ASM'!$B$2:$F$1000,5,0)),0,(VLOOKUP(C217,'WI Vs ASM'!$B$2:$F$1000,5,0)))</f>
        <v>02-Variable Billable</v>
      </c>
      <c r="L217" s="11" t="str">
        <f>IF(ISERROR(VLOOKUP(C217,'WI Vs ASM'!$B$2:$D$1000,3,0)),0,(VLOOKUP(C217,'WI Vs ASM'!$B$2:$D$1000,3,0)))</f>
        <v>10-Enhancement Onshore</v>
      </c>
      <c r="M217" s="11" t="str">
        <f>IF(ISERROR(VLOOKUP(C217,'WI Vs ASM'!$B$2:$I$1000,8,0)),0,(VLOOKUP(C217,'WI Vs ASM'!$B$2:$I$1000,8,0)))</f>
        <v>Rahul Soman</v>
      </c>
      <c r="N217" s="11" t="str">
        <f>IF(ISERROR(VLOOKUP(C217,'WI Vs ASM'!$B$2:$G$1000,6,0)),0,(VLOOKUP(C217,'WI Vs ASM'!$B$2:$G$1000,6,0)))</f>
        <v>EPAS</v>
      </c>
      <c r="O217" s="11" t="str">
        <f>IF(ISERROR(VLOOKUP(C217,'WI Vs ASM'!$B$2:$H$1000,7,0)),0,(VLOOKUP(C217,'WI Vs ASM'!$B$2:$H$1000,7,0)))</f>
        <v>EPAS</v>
      </c>
      <c r="P217" s="11" t="str">
        <f t="shared" si="99"/>
        <v>May-17</v>
      </c>
      <c r="Q217" s="11" t="str">
        <f t="shared" si="100"/>
        <v>Q2</v>
      </c>
      <c r="R217" s="11" t="str">
        <f>IF(ISERROR(VLOOKUP(C217,'WI Vs ASM'!$B$2:$J$1000,9,0)),0,(VLOOKUP(C217,'WI Vs ASM'!$B$2:$J$1000,9,0)))</f>
        <v>Rahmathunnisa Shahabuddin</v>
      </c>
      <c r="S217" s="11" t="str">
        <f>IF(ISERROR(VLOOKUP(C217,'WI Vs ASM'!$B$2:$K$1000,10,0)),0,(VLOOKUP(C217,'WI Vs ASM'!$B$2:$K$1000,10,0)))</f>
        <v>Sridhar Ramamurthy</v>
      </c>
      <c r="T217" s="11" t="str">
        <f>IF(ISERROR(VLOOKUP(C217,'WI Vs ASM'!$B$2:$L$1000,11,0)),0,(VLOOKUP(C217,'WI Vs ASM'!$B$2:$L$1000,11,0)))</f>
        <v>Sreekala Balasubramanian</v>
      </c>
      <c r="U217" s="11" t="str">
        <f t="shared" si="107"/>
        <v>WR635849</v>
      </c>
      <c r="V217" s="11" t="str">
        <f t="shared" si="101"/>
        <v>No</v>
      </c>
      <c r="W217" s="11" t="str">
        <f t="shared" si="102"/>
        <v>Yes</v>
      </c>
      <c r="X217" s="11" t="str">
        <f t="shared" si="103"/>
        <v>No</v>
      </c>
      <c r="Y217" s="11" t="str">
        <f t="shared" si="104"/>
        <v>No</v>
      </c>
      <c r="Z217" s="11" t="str">
        <f t="shared" si="105"/>
        <v>No</v>
      </c>
      <c r="AA217" s="11" t="str">
        <f t="shared" si="108"/>
        <v>No</v>
      </c>
      <c r="AB217" s="11">
        <f>IF(ISERROR(VLOOKUP(U217,'ITWR Dump'!$A$2:$Y$5000,24,0)),0,(VLOOKUP('ILC Report'!U217,'ITWR Dump'!$A$2:$Y$5000,24,0)))</f>
        <v>0</v>
      </c>
      <c r="AC217" s="11" t="str">
        <f t="shared" si="109"/>
        <v>No</v>
      </c>
      <c r="AD217" s="11" t="str">
        <f t="shared" si="110"/>
        <v/>
      </c>
      <c r="AE217" s="11">
        <f>IF(ISERROR(VLOOKUP(U217,'ITWR Dump'!$A$2:$Y$5000,13,0)),0,(VLOOKUP(U217,'ITWR Dump'!$A$2:$Y$5000,13,0)))</f>
        <v>0</v>
      </c>
      <c r="AF217" s="11">
        <f>IF(ISERROR(VLOOKUP(U217,'ITWR Dump'!$A$2:$Y$5000,11,0)),0,(VLOOKUP(U217,'ITWR Dump'!$A$2:$Y$5000,11,0)))</f>
        <v>0</v>
      </c>
      <c r="AG217" s="11">
        <f>IF(ISERROR(VLOOKUP(U217,'ITWR Dump'!$A$2:$Y$5000,2,0)),0,(VLOOKUP(U217,'ITWR Dump'!$A$2:$Y$5000,2,0)))</f>
        <v>0</v>
      </c>
      <c r="AH217" s="11">
        <f>IF(ISERROR(VLOOKUP(U217,'ITWR Dump'!$A$2:$Y$5000,14,0)),0,(VLOOKUP(U217,'ITWR Dump'!$A$2:$Y$5000,14,0)))</f>
        <v>0</v>
      </c>
      <c r="AI217" s="11" t="str">
        <f t="shared" si="111"/>
        <v>10-Enhancement Onshore Landed</v>
      </c>
      <c r="AJ217" s="11" t="str">
        <f t="shared" si="112"/>
        <v>Landed Onshore</v>
      </c>
      <c r="AK217" s="11" t="str">
        <f>IF(ISERROR(VLOOKUP(A217,'Team Data'!$C$2:$U$213,17,0)),0,(VLOOKUP(A217,'Team Data'!$C$2:$U$213,17,0)))</f>
        <v>Open System</v>
      </c>
      <c r="AL217" s="11" t="str">
        <f t="shared" si="113"/>
        <v>2017-04-24</v>
      </c>
      <c r="AM217" s="11">
        <f>IF(ISERROR(VLOOKUP(U217,'ITWR Dump'!$A$2:$Y$5000,16,0)),0,(VLOOKUP(U217,'ITWR Dump'!$A$2:$Y$5000,16,0)))</f>
        <v>0</v>
      </c>
      <c r="AN217" s="11">
        <f>IF(ISERROR(VLOOKUP(U217,'ITWR Dump'!$A$2:$Y$5000,18,0)),0,(VLOOKUP(U217,'ITWR Dump'!$A$2:$Y$5000,18,0)))</f>
        <v>0</v>
      </c>
      <c r="AO217" s="11">
        <f>IF(ISERROR(VLOOKUP(U217,'ITWR Dump'!$A$2:$Y$5000,25,0)),0,(VLOOKUP('ILC Report'!U217,'ITWR Dump'!$A$2:$Y$5000,25,0)))</f>
        <v>0</v>
      </c>
      <c r="AP217" s="11">
        <f t="shared" si="114"/>
        <v>0</v>
      </c>
      <c r="AQ217" s="26">
        <f t="shared" si="115"/>
        <v>0</v>
      </c>
      <c r="AR217" s="26">
        <f t="shared" si="116"/>
        <v>0</v>
      </c>
      <c r="AS217" s="26">
        <f t="shared" si="117"/>
        <v>0</v>
      </c>
      <c r="AT217" s="26">
        <f t="shared" si="118"/>
        <v>0</v>
      </c>
      <c r="AU217" s="26">
        <f t="shared" si="119"/>
        <v>0</v>
      </c>
      <c r="AV217" s="26">
        <f t="shared" si="120"/>
        <v>0</v>
      </c>
      <c r="AW217" s="11" t="s">
        <v>653</v>
      </c>
      <c r="AX217" s="11" t="str">
        <f>VLOOKUP(L217,Group!$A$2:$B$1000,2,0)</f>
        <v>Enhancement</v>
      </c>
      <c r="AY217" s="11">
        <f>IF(ISERROR(VLOOKUP(U217,'ITWR Dump'!$A$2:$Y$5000,15,0)),0,(VLOOKUP('ILC Report'!U217,'ITWR Dump'!$A$2:$Y$5000,15,0)))</f>
        <v>0</v>
      </c>
      <c r="AZ217" s="11" t="str">
        <f t="shared" si="121"/>
        <v>No</v>
      </c>
      <c r="BA217" s="11" t="str">
        <f t="shared" si="122"/>
        <v>BKO</v>
      </c>
      <c r="BB217" s="11" t="str">
        <f t="shared" si="123"/>
        <v>E3</v>
      </c>
      <c r="BC217" s="11" t="str">
        <f t="shared" si="124"/>
        <v>No</v>
      </c>
    </row>
    <row r="218" spans="1:55" x14ac:dyDescent="0.3">
      <c r="A218" s="11" t="s">
        <v>662</v>
      </c>
      <c r="B218" s="11" t="s">
        <v>1815</v>
      </c>
      <c r="C218" s="11" t="s">
        <v>625</v>
      </c>
      <c r="D218" s="11" t="s">
        <v>2007</v>
      </c>
      <c r="E218" s="38" t="s">
        <v>2902</v>
      </c>
      <c r="F218" s="11">
        <v>40</v>
      </c>
      <c r="G218" s="40" t="s">
        <v>218</v>
      </c>
      <c r="H218" s="11" t="str">
        <f t="shared" si="106"/>
        <v>Regular</v>
      </c>
      <c r="I218" s="11" t="str">
        <f t="shared" si="98"/>
        <v>US</v>
      </c>
      <c r="J218" s="11" t="str">
        <f>IF(ISERROR(VLOOKUP(C218,'WI Vs ASM'!$B$2:$E$1000,4,0)),0,(VLOOKUP(C218,'WI Vs ASM'!$B$2:$E$1000,4,0)))</f>
        <v>Onshore</v>
      </c>
      <c r="K218" s="11" t="str">
        <f>IF(ISERROR(VLOOKUP(C218,'WI Vs ASM'!$B$2:$F$1000,5,0)),0,(VLOOKUP(C218,'WI Vs ASM'!$B$2:$F$1000,5,0)))</f>
        <v>02-Variable Billable</v>
      </c>
      <c r="L218" s="11" t="str">
        <f>IF(ISERROR(VLOOKUP(C218,'WI Vs ASM'!$B$2:$D$1000,3,0)),0,(VLOOKUP(C218,'WI Vs ASM'!$B$2:$D$1000,3,0)))</f>
        <v>77-Landed BA-SE Onshore</v>
      </c>
      <c r="M218" s="11" t="str">
        <f>IF(ISERROR(VLOOKUP(C218,'WI Vs ASM'!$B$2:$I$1000,8,0)),0,(VLOOKUP(C218,'WI Vs ASM'!$B$2:$I$1000,8,0)))</f>
        <v>Rahul Soman</v>
      </c>
      <c r="N218" s="11" t="str">
        <f>IF(ISERROR(VLOOKUP(C218,'WI Vs ASM'!$B$2:$G$1000,6,0)),0,(VLOOKUP(C218,'WI Vs ASM'!$B$2:$G$1000,6,0)))</f>
        <v>Claims</v>
      </c>
      <c r="O218" s="11" t="str">
        <f>IF(ISERROR(VLOOKUP(C218,'WI Vs ASM'!$B$2:$H$1000,7,0)),0,(VLOOKUP(C218,'WI Vs ASM'!$B$2:$H$1000,7,0)))</f>
        <v>Claims</v>
      </c>
      <c r="P218" s="11" t="str">
        <f t="shared" si="99"/>
        <v>May-17</v>
      </c>
      <c r="Q218" s="11" t="str">
        <f t="shared" si="100"/>
        <v>Q2</v>
      </c>
      <c r="R218" s="11" t="str">
        <f>IF(ISERROR(VLOOKUP(C218,'WI Vs ASM'!$B$2:$J$1000,9,0)),0,(VLOOKUP(C218,'WI Vs ASM'!$B$2:$J$1000,9,0)))</f>
        <v>Jyothi Pai</v>
      </c>
      <c r="S218" s="11" t="str">
        <f>IF(ISERROR(VLOOKUP(C218,'WI Vs ASM'!$B$2:$K$1000,10,0)),0,(VLOOKUP(C218,'WI Vs ASM'!$B$2:$K$1000,10,0)))</f>
        <v>Dana D. Smith</v>
      </c>
      <c r="T218" s="11" t="str">
        <f>IF(ISERROR(VLOOKUP(C218,'WI Vs ASM'!$B$2:$L$1000,11,0)),0,(VLOOKUP(C218,'WI Vs ASM'!$B$2:$L$1000,11,0)))</f>
        <v>Phillip Mclean</v>
      </c>
      <c r="U218" s="11" t="e">
        <f t="shared" si="107"/>
        <v>#VALUE!</v>
      </c>
      <c r="V218" s="11" t="str">
        <f t="shared" si="101"/>
        <v>No</v>
      </c>
      <c r="W218" s="11" t="str">
        <f t="shared" si="102"/>
        <v>Yes</v>
      </c>
      <c r="X218" s="11" t="str">
        <f t="shared" si="103"/>
        <v>Yes</v>
      </c>
      <c r="Y218" s="11" t="str">
        <f t="shared" si="104"/>
        <v>No</v>
      </c>
      <c r="Z218" s="11" t="str">
        <f t="shared" si="105"/>
        <v>No</v>
      </c>
      <c r="AA218" s="11" t="str">
        <f t="shared" si="108"/>
        <v>No</v>
      </c>
      <c r="AB218" s="11">
        <f>IF(ISERROR(VLOOKUP(U218,'ITWR Dump'!$A$2:$Y$5000,24,0)),0,(VLOOKUP('ILC Report'!U218,'ITWR Dump'!$A$2:$Y$5000,24,0)))</f>
        <v>0</v>
      </c>
      <c r="AC218" s="11" t="str">
        <f t="shared" si="109"/>
        <v>Yes</v>
      </c>
      <c r="AD218" s="11" t="str">
        <f t="shared" si="110"/>
        <v>BASE/Staff Aug</v>
      </c>
      <c r="AE218" s="11">
        <f>IF(ISERROR(VLOOKUP(U218,'ITWR Dump'!$A$2:$Y$5000,13,0)),0,(VLOOKUP(U218,'ITWR Dump'!$A$2:$Y$5000,13,0)))</f>
        <v>0</v>
      </c>
      <c r="AF218" s="11">
        <f>IF(ISERROR(VLOOKUP(U218,'ITWR Dump'!$A$2:$Y$5000,11,0)),0,(VLOOKUP(U218,'ITWR Dump'!$A$2:$Y$5000,11,0)))</f>
        <v>0</v>
      </c>
      <c r="AG218" s="11">
        <f>IF(ISERROR(VLOOKUP(U218,'ITWR Dump'!$A$2:$Y$5000,2,0)),0,(VLOOKUP(U218,'ITWR Dump'!$A$2:$Y$5000,2,0)))</f>
        <v>0</v>
      </c>
      <c r="AH218" s="11">
        <f>IF(ISERROR(VLOOKUP(U218,'ITWR Dump'!$A$2:$Y$5000,14,0)),0,(VLOOKUP(U218,'ITWR Dump'!$A$2:$Y$5000,14,0)))</f>
        <v>0</v>
      </c>
      <c r="AI218" s="11" t="str">
        <f t="shared" si="111"/>
        <v>77-Landed BA-SE Onshore Landed</v>
      </c>
      <c r="AJ218" s="11" t="str">
        <f t="shared" si="112"/>
        <v>Landed Onshore</v>
      </c>
      <c r="AK218" s="11" t="str">
        <f>IF(ISERROR(VLOOKUP(A218,'Team Data'!$C$2:$U$213,17,0)),0,(VLOOKUP(A218,'Team Data'!$C$2:$U$213,17,0)))</f>
        <v>Open System</v>
      </c>
      <c r="AL218" s="11" t="str">
        <f t="shared" si="113"/>
        <v>2017-04-24</v>
      </c>
      <c r="AM218" s="11">
        <f>IF(ISERROR(VLOOKUP(U218,'ITWR Dump'!$A$2:$Y$5000,16,0)),0,(VLOOKUP(U218,'ITWR Dump'!$A$2:$Y$5000,16,0)))</f>
        <v>0</v>
      </c>
      <c r="AN218" s="11">
        <f>IF(ISERROR(VLOOKUP(U218,'ITWR Dump'!$A$2:$Y$5000,18,0)),0,(VLOOKUP(U218,'ITWR Dump'!$A$2:$Y$5000,18,0)))</f>
        <v>0</v>
      </c>
      <c r="AO218" s="11">
        <f>IF(ISERROR(VLOOKUP(U218,'ITWR Dump'!$A$2:$Y$5000,25,0)),0,(VLOOKUP('ILC Report'!U218,'ITWR Dump'!$A$2:$Y$5000,25,0)))</f>
        <v>0</v>
      </c>
      <c r="AP218" s="11">
        <f t="shared" si="114"/>
        <v>0</v>
      </c>
      <c r="AQ218" s="26">
        <f t="shared" si="115"/>
        <v>0</v>
      </c>
      <c r="AR218" s="26">
        <f t="shared" si="116"/>
        <v>0</v>
      </c>
      <c r="AS218" s="26">
        <f t="shared" si="117"/>
        <v>0</v>
      </c>
      <c r="AT218" s="26">
        <f t="shared" si="118"/>
        <v>0</v>
      </c>
      <c r="AU218" s="26">
        <f t="shared" si="119"/>
        <v>0</v>
      </c>
      <c r="AV218" s="26">
        <f t="shared" si="120"/>
        <v>0</v>
      </c>
      <c r="AW218" s="11" t="s">
        <v>653</v>
      </c>
      <c r="AX218" s="11" t="str">
        <f>VLOOKUP(L218,Group!$A$2:$B$1000,2,0)</f>
        <v>Enhancement</v>
      </c>
      <c r="AY218" s="11">
        <f>IF(ISERROR(VLOOKUP(U218,'ITWR Dump'!$A$2:$Y$5000,15,0)),0,(VLOOKUP('ILC Report'!U218,'ITWR Dump'!$A$2:$Y$5000,15,0)))</f>
        <v>0</v>
      </c>
      <c r="AZ218" s="11" t="str">
        <f t="shared" si="121"/>
        <v>No</v>
      </c>
      <c r="BA218" s="11" t="str">
        <f t="shared" si="122"/>
        <v>BKO</v>
      </c>
      <c r="BB218" s="11" t="str">
        <f t="shared" si="123"/>
        <v>LB</v>
      </c>
      <c r="BC218" s="11" t="str">
        <f t="shared" si="124"/>
        <v>No</v>
      </c>
    </row>
    <row r="219" spans="1:55" x14ac:dyDescent="0.3">
      <c r="A219" s="11" t="s">
        <v>662</v>
      </c>
      <c r="B219" s="11" t="s">
        <v>1815</v>
      </c>
      <c r="C219" s="11" t="s">
        <v>634</v>
      </c>
      <c r="D219" s="11" t="s">
        <v>2009</v>
      </c>
      <c r="E219" s="38" t="s">
        <v>2902</v>
      </c>
      <c r="F219" s="11">
        <v>5</v>
      </c>
      <c r="G219" s="40" t="s">
        <v>218</v>
      </c>
      <c r="H219" s="11" t="str">
        <f t="shared" si="106"/>
        <v>Regular</v>
      </c>
      <c r="I219" s="11" t="str">
        <f t="shared" si="98"/>
        <v>US</v>
      </c>
      <c r="J219" s="11" t="str">
        <f>IF(ISERROR(VLOOKUP(C219,'WI Vs ASM'!$B$2:$E$1000,4,0)),0,(VLOOKUP(C219,'WI Vs ASM'!$B$2:$E$1000,4,0)))</f>
        <v>Onshore</v>
      </c>
      <c r="K219" s="11" t="str">
        <f>IF(ISERROR(VLOOKUP(C219,'WI Vs ASM'!$B$2:$F$1000,5,0)),0,(VLOOKUP(C219,'WI Vs ASM'!$B$2:$F$1000,5,0)))</f>
        <v>02-Variable Billable</v>
      </c>
      <c r="L219" s="11" t="str">
        <f>IF(ISERROR(VLOOKUP(C219,'WI Vs ASM'!$B$2:$D$1000,3,0)),0,(VLOOKUP(C219,'WI Vs ASM'!$B$2:$D$1000,3,0)))</f>
        <v>10-Enhancement Onshore</v>
      </c>
      <c r="M219" s="11" t="str">
        <f>IF(ISERROR(VLOOKUP(C219,'WI Vs ASM'!$B$2:$I$1000,8,0)),0,(VLOOKUP(C219,'WI Vs ASM'!$B$2:$I$1000,8,0)))</f>
        <v>Rahul Soman</v>
      </c>
      <c r="N219" s="11" t="str">
        <f>IF(ISERROR(VLOOKUP(C219,'WI Vs ASM'!$B$2:$G$1000,6,0)),0,(VLOOKUP(C219,'WI Vs ASM'!$B$2:$G$1000,6,0)))</f>
        <v>EPAS</v>
      </c>
      <c r="O219" s="11" t="str">
        <f>IF(ISERROR(VLOOKUP(C219,'WI Vs ASM'!$B$2:$H$1000,7,0)),0,(VLOOKUP(C219,'WI Vs ASM'!$B$2:$H$1000,7,0)))</f>
        <v>EPAS</v>
      </c>
      <c r="P219" s="11" t="str">
        <f t="shared" si="99"/>
        <v>May-17</v>
      </c>
      <c r="Q219" s="11" t="str">
        <f t="shared" si="100"/>
        <v>Q2</v>
      </c>
      <c r="R219" s="11" t="str">
        <f>IF(ISERROR(VLOOKUP(C219,'WI Vs ASM'!$B$2:$J$1000,9,0)),0,(VLOOKUP(C219,'WI Vs ASM'!$B$2:$J$1000,9,0)))</f>
        <v>Rahmathunnisa Shahabuddin</v>
      </c>
      <c r="S219" s="11" t="str">
        <f>IF(ISERROR(VLOOKUP(C219,'WI Vs ASM'!$B$2:$K$1000,10,0)),0,(VLOOKUP(C219,'WI Vs ASM'!$B$2:$K$1000,10,0)))</f>
        <v>Sridhar Ramamurthy</v>
      </c>
      <c r="T219" s="11" t="str">
        <f>IF(ISERROR(VLOOKUP(C219,'WI Vs ASM'!$B$2:$L$1000,11,0)),0,(VLOOKUP(C219,'WI Vs ASM'!$B$2:$L$1000,11,0)))</f>
        <v>Sreekala Balasubramanian</v>
      </c>
      <c r="U219" s="11" t="str">
        <f t="shared" si="107"/>
        <v>WR635849</v>
      </c>
      <c r="V219" s="11" t="str">
        <f t="shared" si="101"/>
        <v>No</v>
      </c>
      <c r="W219" s="11" t="str">
        <f t="shared" si="102"/>
        <v>Yes</v>
      </c>
      <c r="X219" s="11" t="str">
        <f t="shared" si="103"/>
        <v>No</v>
      </c>
      <c r="Y219" s="11" t="str">
        <f t="shared" si="104"/>
        <v>No</v>
      </c>
      <c r="Z219" s="11" t="str">
        <f t="shared" si="105"/>
        <v>No</v>
      </c>
      <c r="AA219" s="11" t="str">
        <f t="shared" si="108"/>
        <v>No</v>
      </c>
      <c r="AB219" s="11">
        <f>IF(ISERROR(VLOOKUP(U219,'ITWR Dump'!$A$2:$Y$5000,24,0)),0,(VLOOKUP('ILC Report'!U219,'ITWR Dump'!$A$2:$Y$5000,24,0)))</f>
        <v>0</v>
      </c>
      <c r="AC219" s="11" t="str">
        <f t="shared" si="109"/>
        <v>No</v>
      </c>
      <c r="AD219" s="11" t="str">
        <f t="shared" si="110"/>
        <v/>
      </c>
      <c r="AE219" s="11">
        <f>IF(ISERROR(VLOOKUP(U219,'ITWR Dump'!$A$2:$Y$5000,13,0)),0,(VLOOKUP(U219,'ITWR Dump'!$A$2:$Y$5000,13,0)))</f>
        <v>0</v>
      </c>
      <c r="AF219" s="11">
        <f>IF(ISERROR(VLOOKUP(U219,'ITWR Dump'!$A$2:$Y$5000,11,0)),0,(VLOOKUP(U219,'ITWR Dump'!$A$2:$Y$5000,11,0)))</f>
        <v>0</v>
      </c>
      <c r="AG219" s="11">
        <f>IF(ISERROR(VLOOKUP(U219,'ITWR Dump'!$A$2:$Y$5000,2,0)),0,(VLOOKUP(U219,'ITWR Dump'!$A$2:$Y$5000,2,0)))</f>
        <v>0</v>
      </c>
      <c r="AH219" s="11">
        <f>IF(ISERROR(VLOOKUP(U219,'ITWR Dump'!$A$2:$Y$5000,14,0)),0,(VLOOKUP(U219,'ITWR Dump'!$A$2:$Y$5000,14,0)))</f>
        <v>0</v>
      </c>
      <c r="AI219" s="11" t="str">
        <f t="shared" si="111"/>
        <v>10-Enhancement Onshore Landed</v>
      </c>
      <c r="AJ219" s="11" t="str">
        <f t="shared" si="112"/>
        <v>Landed Onshore</v>
      </c>
      <c r="AK219" s="11" t="str">
        <f>IF(ISERROR(VLOOKUP(A219,'Team Data'!$C$2:$U$213,17,0)),0,(VLOOKUP(A219,'Team Data'!$C$2:$U$213,17,0)))</f>
        <v>Open System</v>
      </c>
      <c r="AL219" s="11" t="str">
        <f t="shared" si="113"/>
        <v>2017-04-24</v>
      </c>
      <c r="AM219" s="11">
        <f>IF(ISERROR(VLOOKUP(U219,'ITWR Dump'!$A$2:$Y$5000,16,0)),0,(VLOOKUP(U219,'ITWR Dump'!$A$2:$Y$5000,16,0)))</f>
        <v>0</v>
      </c>
      <c r="AN219" s="11">
        <f>IF(ISERROR(VLOOKUP(U219,'ITWR Dump'!$A$2:$Y$5000,18,0)),0,(VLOOKUP(U219,'ITWR Dump'!$A$2:$Y$5000,18,0)))</f>
        <v>0</v>
      </c>
      <c r="AO219" s="11">
        <f>IF(ISERROR(VLOOKUP(U219,'ITWR Dump'!$A$2:$Y$5000,25,0)),0,(VLOOKUP('ILC Report'!U219,'ITWR Dump'!$A$2:$Y$5000,25,0)))</f>
        <v>0</v>
      </c>
      <c r="AP219" s="11">
        <f t="shared" si="114"/>
        <v>0</v>
      </c>
      <c r="AQ219" s="26">
        <f t="shared" si="115"/>
        <v>0</v>
      </c>
      <c r="AR219" s="26">
        <f t="shared" si="116"/>
        <v>0</v>
      </c>
      <c r="AS219" s="26">
        <f t="shared" si="117"/>
        <v>0</v>
      </c>
      <c r="AT219" s="26">
        <f t="shared" si="118"/>
        <v>0</v>
      </c>
      <c r="AU219" s="26">
        <f t="shared" si="119"/>
        <v>0</v>
      </c>
      <c r="AV219" s="26">
        <f t="shared" si="120"/>
        <v>0</v>
      </c>
      <c r="AW219" s="11" t="s">
        <v>653</v>
      </c>
      <c r="AX219" s="11" t="str">
        <f>VLOOKUP(L219,Group!$A$2:$B$1000,2,0)</f>
        <v>Enhancement</v>
      </c>
      <c r="AY219" s="11">
        <f>IF(ISERROR(VLOOKUP(U219,'ITWR Dump'!$A$2:$Y$5000,15,0)),0,(VLOOKUP('ILC Report'!U219,'ITWR Dump'!$A$2:$Y$5000,15,0)))</f>
        <v>0</v>
      </c>
      <c r="AZ219" s="11" t="str">
        <f t="shared" si="121"/>
        <v>No</v>
      </c>
      <c r="BA219" s="11" t="str">
        <f t="shared" si="122"/>
        <v>BKO</v>
      </c>
      <c r="BB219" s="11" t="str">
        <f t="shared" si="123"/>
        <v>E3</v>
      </c>
      <c r="BC219" s="11" t="str">
        <f t="shared" si="124"/>
        <v>No</v>
      </c>
    </row>
    <row r="220" spans="1:55" x14ac:dyDescent="0.3">
      <c r="A220" s="11" t="s">
        <v>662</v>
      </c>
      <c r="B220" s="11" t="s">
        <v>1815</v>
      </c>
      <c r="C220" s="11" t="s">
        <v>625</v>
      </c>
      <c r="D220" s="11" t="s">
        <v>2007</v>
      </c>
      <c r="E220" s="38" t="s">
        <v>2903</v>
      </c>
      <c r="F220" s="11">
        <v>40</v>
      </c>
      <c r="G220" s="40" t="s">
        <v>218</v>
      </c>
      <c r="H220" s="11" t="str">
        <f t="shared" si="106"/>
        <v>Regular</v>
      </c>
      <c r="I220" s="11" t="str">
        <f t="shared" si="98"/>
        <v>US</v>
      </c>
      <c r="J220" s="11" t="str">
        <f>IF(ISERROR(VLOOKUP(C220,'WI Vs ASM'!$B$2:$E$1000,4,0)),0,(VLOOKUP(C220,'WI Vs ASM'!$B$2:$E$1000,4,0)))</f>
        <v>Onshore</v>
      </c>
      <c r="K220" s="11" t="str">
        <f>IF(ISERROR(VLOOKUP(C220,'WI Vs ASM'!$B$2:$F$1000,5,0)),0,(VLOOKUP(C220,'WI Vs ASM'!$B$2:$F$1000,5,0)))</f>
        <v>02-Variable Billable</v>
      </c>
      <c r="L220" s="11" t="str">
        <f>IF(ISERROR(VLOOKUP(C220,'WI Vs ASM'!$B$2:$D$1000,3,0)),0,(VLOOKUP(C220,'WI Vs ASM'!$B$2:$D$1000,3,0)))</f>
        <v>77-Landed BA-SE Onshore</v>
      </c>
      <c r="M220" s="11" t="str">
        <f>IF(ISERROR(VLOOKUP(C220,'WI Vs ASM'!$B$2:$I$1000,8,0)),0,(VLOOKUP(C220,'WI Vs ASM'!$B$2:$I$1000,8,0)))</f>
        <v>Rahul Soman</v>
      </c>
      <c r="N220" s="11" t="str">
        <f>IF(ISERROR(VLOOKUP(C220,'WI Vs ASM'!$B$2:$G$1000,6,0)),0,(VLOOKUP(C220,'WI Vs ASM'!$B$2:$G$1000,6,0)))</f>
        <v>Claims</v>
      </c>
      <c r="O220" s="11" t="str">
        <f>IF(ISERROR(VLOOKUP(C220,'WI Vs ASM'!$B$2:$H$1000,7,0)),0,(VLOOKUP(C220,'WI Vs ASM'!$B$2:$H$1000,7,0)))</f>
        <v>Claims</v>
      </c>
      <c r="P220" s="11" t="str">
        <f t="shared" si="99"/>
        <v>May-17</v>
      </c>
      <c r="Q220" s="11" t="str">
        <f t="shared" si="100"/>
        <v>Q2</v>
      </c>
      <c r="R220" s="11" t="str">
        <f>IF(ISERROR(VLOOKUP(C220,'WI Vs ASM'!$B$2:$J$1000,9,0)),0,(VLOOKUP(C220,'WI Vs ASM'!$B$2:$J$1000,9,0)))</f>
        <v>Jyothi Pai</v>
      </c>
      <c r="S220" s="11" t="str">
        <f>IF(ISERROR(VLOOKUP(C220,'WI Vs ASM'!$B$2:$K$1000,10,0)),0,(VLOOKUP(C220,'WI Vs ASM'!$B$2:$K$1000,10,0)))</f>
        <v>Dana D. Smith</v>
      </c>
      <c r="T220" s="11" t="str">
        <f>IF(ISERROR(VLOOKUP(C220,'WI Vs ASM'!$B$2:$L$1000,11,0)),0,(VLOOKUP(C220,'WI Vs ASM'!$B$2:$L$1000,11,0)))</f>
        <v>Phillip Mclean</v>
      </c>
      <c r="U220" s="11" t="e">
        <f t="shared" si="107"/>
        <v>#VALUE!</v>
      </c>
      <c r="V220" s="11" t="str">
        <f t="shared" si="101"/>
        <v>No</v>
      </c>
      <c r="W220" s="11" t="str">
        <f t="shared" si="102"/>
        <v>Yes</v>
      </c>
      <c r="X220" s="11" t="str">
        <f t="shared" si="103"/>
        <v>Yes</v>
      </c>
      <c r="Y220" s="11" t="str">
        <f t="shared" si="104"/>
        <v>No</v>
      </c>
      <c r="Z220" s="11" t="str">
        <f t="shared" si="105"/>
        <v>No</v>
      </c>
      <c r="AA220" s="11" t="str">
        <f t="shared" si="108"/>
        <v>No</v>
      </c>
      <c r="AB220" s="11">
        <f>IF(ISERROR(VLOOKUP(U220,'ITWR Dump'!$A$2:$Y$5000,24,0)),0,(VLOOKUP('ILC Report'!U220,'ITWR Dump'!$A$2:$Y$5000,24,0)))</f>
        <v>0</v>
      </c>
      <c r="AC220" s="11" t="str">
        <f t="shared" si="109"/>
        <v>Yes</v>
      </c>
      <c r="AD220" s="11" t="str">
        <f t="shared" si="110"/>
        <v>BASE/Staff Aug</v>
      </c>
      <c r="AE220" s="11">
        <f>IF(ISERROR(VLOOKUP(U220,'ITWR Dump'!$A$2:$Y$5000,13,0)),0,(VLOOKUP(U220,'ITWR Dump'!$A$2:$Y$5000,13,0)))</f>
        <v>0</v>
      </c>
      <c r="AF220" s="11">
        <f>IF(ISERROR(VLOOKUP(U220,'ITWR Dump'!$A$2:$Y$5000,11,0)),0,(VLOOKUP(U220,'ITWR Dump'!$A$2:$Y$5000,11,0)))</f>
        <v>0</v>
      </c>
      <c r="AG220" s="11">
        <f>IF(ISERROR(VLOOKUP(U220,'ITWR Dump'!$A$2:$Y$5000,2,0)),0,(VLOOKUP(U220,'ITWR Dump'!$A$2:$Y$5000,2,0)))</f>
        <v>0</v>
      </c>
      <c r="AH220" s="11">
        <f>IF(ISERROR(VLOOKUP(U220,'ITWR Dump'!$A$2:$Y$5000,14,0)),0,(VLOOKUP(U220,'ITWR Dump'!$A$2:$Y$5000,14,0)))</f>
        <v>0</v>
      </c>
      <c r="AI220" s="11" t="str">
        <f t="shared" si="111"/>
        <v>77-Landed BA-SE Onshore Landed</v>
      </c>
      <c r="AJ220" s="11" t="str">
        <f t="shared" si="112"/>
        <v>Landed Onshore</v>
      </c>
      <c r="AK220" s="11" t="str">
        <f>IF(ISERROR(VLOOKUP(A220,'Team Data'!$C$2:$U$213,17,0)),0,(VLOOKUP(A220,'Team Data'!$C$2:$U$213,17,0)))</f>
        <v>Open System</v>
      </c>
      <c r="AL220" s="11" t="str">
        <f t="shared" si="113"/>
        <v>2017-04-24</v>
      </c>
      <c r="AM220" s="11">
        <f>IF(ISERROR(VLOOKUP(U220,'ITWR Dump'!$A$2:$Y$5000,16,0)),0,(VLOOKUP(U220,'ITWR Dump'!$A$2:$Y$5000,16,0)))</f>
        <v>0</v>
      </c>
      <c r="AN220" s="11">
        <f>IF(ISERROR(VLOOKUP(U220,'ITWR Dump'!$A$2:$Y$5000,18,0)),0,(VLOOKUP(U220,'ITWR Dump'!$A$2:$Y$5000,18,0)))</f>
        <v>0</v>
      </c>
      <c r="AO220" s="11">
        <f>IF(ISERROR(VLOOKUP(U220,'ITWR Dump'!$A$2:$Y$5000,25,0)),0,(VLOOKUP('ILC Report'!U220,'ITWR Dump'!$A$2:$Y$5000,25,0)))</f>
        <v>0</v>
      </c>
      <c r="AP220" s="11">
        <f t="shared" si="114"/>
        <v>0</v>
      </c>
      <c r="AQ220" s="26">
        <f t="shared" si="115"/>
        <v>0</v>
      </c>
      <c r="AR220" s="26">
        <f t="shared" si="116"/>
        <v>0</v>
      </c>
      <c r="AS220" s="26">
        <f t="shared" si="117"/>
        <v>0</v>
      </c>
      <c r="AT220" s="26">
        <f t="shared" si="118"/>
        <v>0</v>
      </c>
      <c r="AU220" s="26">
        <f t="shared" si="119"/>
        <v>0</v>
      </c>
      <c r="AV220" s="26">
        <f t="shared" si="120"/>
        <v>0</v>
      </c>
      <c r="AW220" s="11" t="s">
        <v>653</v>
      </c>
      <c r="AX220" s="11" t="str">
        <f>VLOOKUP(L220,Group!$A$2:$B$1000,2,0)</f>
        <v>Enhancement</v>
      </c>
      <c r="AY220" s="11">
        <f>IF(ISERROR(VLOOKUP(U220,'ITWR Dump'!$A$2:$Y$5000,15,0)),0,(VLOOKUP('ILC Report'!U220,'ITWR Dump'!$A$2:$Y$5000,15,0)))</f>
        <v>0</v>
      </c>
      <c r="AZ220" s="11" t="str">
        <f t="shared" si="121"/>
        <v>No</v>
      </c>
      <c r="BA220" s="11" t="str">
        <f t="shared" si="122"/>
        <v>BKO</v>
      </c>
      <c r="BB220" s="11" t="str">
        <f t="shared" si="123"/>
        <v>LB</v>
      </c>
      <c r="BC220" s="11" t="str">
        <f t="shared" si="124"/>
        <v>No</v>
      </c>
    </row>
    <row r="221" spans="1:55" x14ac:dyDescent="0.3">
      <c r="A221" s="11" t="s">
        <v>662</v>
      </c>
      <c r="B221" s="11" t="s">
        <v>1815</v>
      </c>
      <c r="C221" s="11" t="s">
        <v>642</v>
      </c>
      <c r="D221" s="11" t="s">
        <v>2008</v>
      </c>
      <c r="E221" s="38" t="s">
        <v>2903</v>
      </c>
      <c r="F221" s="11">
        <v>5</v>
      </c>
      <c r="G221" s="40" t="s">
        <v>218</v>
      </c>
      <c r="H221" s="11" t="str">
        <f t="shared" si="106"/>
        <v>Regular</v>
      </c>
      <c r="I221" s="11" t="str">
        <f t="shared" si="98"/>
        <v>US</v>
      </c>
      <c r="J221" s="11" t="str">
        <f>IF(ISERROR(VLOOKUP(C221,'WI Vs ASM'!$B$2:$E$1000,4,0)),0,(VLOOKUP(C221,'WI Vs ASM'!$B$2:$E$1000,4,0)))</f>
        <v>Onshore</v>
      </c>
      <c r="K221" s="11" t="str">
        <f>IF(ISERROR(VLOOKUP(C221,'WI Vs ASM'!$B$2:$F$1000,5,0)),0,(VLOOKUP(C221,'WI Vs ASM'!$B$2:$F$1000,5,0)))</f>
        <v>02-Variable Billable</v>
      </c>
      <c r="L221" s="11" t="str">
        <f>IF(ISERROR(VLOOKUP(C221,'WI Vs ASM'!$B$2:$D$1000,3,0)),0,(VLOOKUP(C221,'WI Vs ASM'!$B$2:$D$1000,3,0)))</f>
        <v>10-Enhancement Onshore</v>
      </c>
      <c r="M221" s="11" t="str">
        <f>IF(ISERROR(VLOOKUP(C221,'WI Vs ASM'!$B$2:$I$1000,8,0)),0,(VLOOKUP(C221,'WI Vs ASM'!$B$2:$I$1000,8,0)))</f>
        <v>Prakash Varadachari</v>
      </c>
      <c r="N221" s="11" t="str">
        <f>IF(ISERROR(VLOOKUP(C221,'WI Vs ASM'!$B$2:$G$1000,6,0)),0,(VLOOKUP(C221,'WI Vs ASM'!$B$2:$G$1000,6,0)))</f>
        <v>Integration Services</v>
      </c>
      <c r="O221" s="11" t="str">
        <f>IF(ISERROR(VLOOKUP(C221,'WI Vs ASM'!$B$2:$H$1000,7,0)),0,(VLOOKUP(C221,'WI Vs ASM'!$B$2:$H$1000,7,0)))</f>
        <v>Integration Services</v>
      </c>
      <c r="P221" s="11" t="str">
        <f t="shared" si="99"/>
        <v>May-17</v>
      </c>
      <c r="Q221" s="11" t="str">
        <f t="shared" si="100"/>
        <v>Q2</v>
      </c>
      <c r="R221" s="11" t="str">
        <f>IF(ISERROR(VLOOKUP(C221,'WI Vs ASM'!$B$2:$J$1000,9,0)),0,(VLOOKUP(C221,'WI Vs ASM'!$B$2:$J$1000,9,0)))</f>
        <v>Chandraprabha Palaniswamy</v>
      </c>
      <c r="S221" s="11" t="str">
        <f>IF(ISERROR(VLOOKUP(C221,'WI Vs ASM'!$B$2:$K$1000,10,0)),0,(VLOOKUP(C221,'WI Vs ASM'!$B$2:$K$1000,10,0)))</f>
        <v>Dana D. Smith</v>
      </c>
      <c r="T221" s="11" t="str">
        <f>IF(ISERROR(VLOOKUP(C221,'WI Vs ASM'!$B$2:$L$1000,11,0)),0,(VLOOKUP(C221,'WI Vs ASM'!$B$2:$L$1000,11,0)))</f>
        <v>Phillip Mclean</v>
      </c>
      <c r="U221" s="11" t="str">
        <f t="shared" si="107"/>
        <v>WR635796</v>
      </c>
      <c r="V221" s="11" t="str">
        <f t="shared" si="101"/>
        <v>No</v>
      </c>
      <c r="W221" s="11" t="str">
        <f t="shared" si="102"/>
        <v>Yes</v>
      </c>
      <c r="X221" s="11" t="str">
        <f t="shared" si="103"/>
        <v>No</v>
      </c>
      <c r="Y221" s="11" t="str">
        <f t="shared" si="104"/>
        <v>No</v>
      </c>
      <c r="Z221" s="11" t="str">
        <f t="shared" si="105"/>
        <v>No</v>
      </c>
      <c r="AA221" s="11" t="str">
        <f t="shared" si="108"/>
        <v>No</v>
      </c>
      <c r="AB221" s="11">
        <f>IF(ISERROR(VLOOKUP(U221,'ITWR Dump'!$A$2:$Y$5000,24,0)),0,(VLOOKUP('ILC Report'!U221,'ITWR Dump'!$A$2:$Y$5000,24,0)))</f>
        <v>0</v>
      </c>
      <c r="AC221" s="11" t="str">
        <f t="shared" si="109"/>
        <v>No</v>
      </c>
      <c r="AD221" s="11" t="str">
        <f t="shared" si="110"/>
        <v/>
      </c>
      <c r="AE221" s="11">
        <f>IF(ISERROR(VLOOKUP(U221,'ITWR Dump'!$A$2:$Y$5000,13,0)),0,(VLOOKUP(U221,'ITWR Dump'!$A$2:$Y$5000,13,0)))</f>
        <v>0</v>
      </c>
      <c r="AF221" s="11">
        <f>IF(ISERROR(VLOOKUP(U221,'ITWR Dump'!$A$2:$Y$5000,11,0)),0,(VLOOKUP(U221,'ITWR Dump'!$A$2:$Y$5000,11,0)))</f>
        <v>0</v>
      </c>
      <c r="AG221" s="11">
        <f>IF(ISERROR(VLOOKUP(U221,'ITWR Dump'!$A$2:$Y$5000,2,0)),0,(VLOOKUP(U221,'ITWR Dump'!$A$2:$Y$5000,2,0)))</f>
        <v>0</v>
      </c>
      <c r="AH221" s="11">
        <f>IF(ISERROR(VLOOKUP(U221,'ITWR Dump'!$A$2:$Y$5000,14,0)),0,(VLOOKUP(U221,'ITWR Dump'!$A$2:$Y$5000,14,0)))</f>
        <v>0</v>
      </c>
      <c r="AI221" s="11" t="str">
        <f t="shared" si="111"/>
        <v>10-Enhancement Onshore Landed</v>
      </c>
      <c r="AJ221" s="11" t="str">
        <f t="shared" si="112"/>
        <v>Landed Onshore</v>
      </c>
      <c r="AK221" s="11" t="str">
        <f>IF(ISERROR(VLOOKUP(A221,'Team Data'!$C$2:$U$213,17,0)),0,(VLOOKUP(A221,'Team Data'!$C$2:$U$213,17,0)))</f>
        <v>Open System</v>
      </c>
      <c r="AL221" s="11" t="str">
        <f t="shared" si="113"/>
        <v>2017-04-24</v>
      </c>
      <c r="AM221" s="11">
        <f>IF(ISERROR(VLOOKUP(U221,'ITWR Dump'!$A$2:$Y$5000,16,0)),0,(VLOOKUP(U221,'ITWR Dump'!$A$2:$Y$5000,16,0)))</f>
        <v>0</v>
      </c>
      <c r="AN221" s="11">
        <f>IF(ISERROR(VLOOKUP(U221,'ITWR Dump'!$A$2:$Y$5000,18,0)),0,(VLOOKUP(U221,'ITWR Dump'!$A$2:$Y$5000,18,0)))</f>
        <v>0</v>
      </c>
      <c r="AO221" s="11">
        <f>IF(ISERROR(VLOOKUP(U221,'ITWR Dump'!$A$2:$Y$5000,25,0)),0,(VLOOKUP('ILC Report'!U221,'ITWR Dump'!$A$2:$Y$5000,25,0)))</f>
        <v>0</v>
      </c>
      <c r="AP221" s="11">
        <f t="shared" si="114"/>
        <v>0</v>
      </c>
      <c r="AQ221" s="26">
        <f t="shared" si="115"/>
        <v>0</v>
      </c>
      <c r="AR221" s="26">
        <f t="shared" si="116"/>
        <v>0</v>
      </c>
      <c r="AS221" s="26">
        <f t="shared" si="117"/>
        <v>0</v>
      </c>
      <c r="AT221" s="26">
        <f t="shared" si="118"/>
        <v>0</v>
      </c>
      <c r="AU221" s="26">
        <f t="shared" si="119"/>
        <v>0</v>
      </c>
      <c r="AV221" s="26">
        <f t="shared" si="120"/>
        <v>0</v>
      </c>
      <c r="AW221" s="11" t="s">
        <v>653</v>
      </c>
      <c r="AX221" s="11" t="str">
        <f>VLOOKUP(L221,Group!$A$2:$B$1000,2,0)</f>
        <v>Enhancement</v>
      </c>
      <c r="AY221" s="11">
        <f>IF(ISERROR(VLOOKUP(U221,'ITWR Dump'!$A$2:$Y$5000,15,0)),0,(VLOOKUP('ILC Report'!U221,'ITWR Dump'!$A$2:$Y$5000,15,0)))</f>
        <v>0</v>
      </c>
      <c r="AZ221" s="11" t="str">
        <f t="shared" si="121"/>
        <v>No</v>
      </c>
      <c r="BA221" s="11" t="str">
        <f t="shared" si="122"/>
        <v>BKO</v>
      </c>
      <c r="BB221" s="11" t="str">
        <f t="shared" si="123"/>
        <v>ES</v>
      </c>
      <c r="BC221" s="11" t="str">
        <f t="shared" si="124"/>
        <v>No</v>
      </c>
    </row>
    <row r="222" spans="1:55" x14ac:dyDescent="0.3">
      <c r="A222" s="11" t="s">
        <v>662</v>
      </c>
      <c r="B222" s="11" t="s">
        <v>1815</v>
      </c>
      <c r="C222" s="11" t="s">
        <v>642</v>
      </c>
      <c r="D222" s="11" t="s">
        <v>2010</v>
      </c>
      <c r="E222" s="38" t="s">
        <v>2904</v>
      </c>
      <c r="F222" s="11">
        <v>3</v>
      </c>
      <c r="G222" s="40" t="s">
        <v>218</v>
      </c>
      <c r="H222" s="11" t="str">
        <f t="shared" si="106"/>
        <v>Regular</v>
      </c>
      <c r="I222" s="11" t="str">
        <f t="shared" si="98"/>
        <v>US</v>
      </c>
      <c r="J222" s="11" t="str">
        <f>IF(ISERROR(VLOOKUP(C222,'WI Vs ASM'!$B$2:$E$1000,4,0)),0,(VLOOKUP(C222,'WI Vs ASM'!$B$2:$E$1000,4,0)))</f>
        <v>Onshore</v>
      </c>
      <c r="K222" s="11" t="str">
        <f>IF(ISERROR(VLOOKUP(C222,'WI Vs ASM'!$B$2:$F$1000,5,0)),0,(VLOOKUP(C222,'WI Vs ASM'!$B$2:$F$1000,5,0)))</f>
        <v>02-Variable Billable</v>
      </c>
      <c r="L222" s="11" t="str">
        <f>IF(ISERROR(VLOOKUP(C222,'WI Vs ASM'!$B$2:$D$1000,3,0)),0,(VLOOKUP(C222,'WI Vs ASM'!$B$2:$D$1000,3,0)))</f>
        <v>10-Enhancement Onshore</v>
      </c>
      <c r="M222" s="11" t="str">
        <f>IF(ISERROR(VLOOKUP(C222,'WI Vs ASM'!$B$2:$I$1000,8,0)),0,(VLOOKUP(C222,'WI Vs ASM'!$B$2:$I$1000,8,0)))</f>
        <v>Prakash Varadachari</v>
      </c>
      <c r="N222" s="11" t="str">
        <f>IF(ISERROR(VLOOKUP(C222,'WI Vs ASM'!$B$2:$G$1000,6,0)),0,(VLOOKUP(C222,'WI Vs ASM'!$B$2:$G$1000,6,0)))</f>
        <v>Integration Services</v>
      </c>
      <c r="O222" s="11" t="str">
        <f>IF(ISERROR(VLOOKUP(C222,'WI Vs ASM'!$B$2:$H$1000,7,0)),0,(VLOOKUP(C222,'WI Vs ASM'!$B$2:$H$1000,7,0)))</f>
        <v>Integration Services</v>
      </c>
      <c r="P222" s="11" t="str">
        <f t="shared" si="99"/>
        <v>May-17</v>
      </c>
      <c r="Q222" s="11" t="str">
        <f t="shared" si="100"/>
        <v>Q2</v>
      </c>
      <c r="R222" s="11" t="str">
        <f>IF(ISERROR(VLOOKUP(C222,'WI Vs ASM'!$B$2:$J$1000,9,0)),0,(VLOOKUP(C222,'WI Vs ASM'!$B$2:$J$1000,9,0)))</f>
        <v>Chandraprabha Palaniswamy</v>
      </c>
      <c r="S222" s="11" t="str">
        <f>IF(ISERROR(VLOOKUP(C222,'WI Vs ASM'!$B$2:$K$1000,10,0)),0,(VLOOKUP(C222,'WI Vs ASM'!$B$2:$K$1000,10,0)))</f>
        <v>Dana D. Smith</v>
      </c>
      <c r="T222" s="11" t="str">
        <f>IF(ISERROR(VLOOKUP(C222,'WI Vs ASM'!$B$2:$L$1000,11,0)),0,(VLOOKUP(C222,'WI Vs ASM'!$B$2:$L$1000,11,0)))</f>
        <v>Phillip Mclean</v>
      </c>
      <c r="U222" s="11" t="str">
        <f t="shared" si="107"/>
        <v>ENH112082</v>
      </c>
      <c r="V222" s="11" t="str">
        <f t="shared" si="101"/>
        <v>No</v>
      </c>
      <c r="W222" s="11" t="str">
        <f t="shared" si="102"/>
        <v>Yes</v>
      </c>
      <c r="X222" s="11" t="str">
        <f t="shared" si="103"/>
        <v>No</v>
      </c>
      <c r="Y222" s="11" t="str">
        <f t="shared" si="104"/>
        <v>No</v>
      </c>
      <c r="Z222" s="11" t="str">
        <f t="shared" si="105"/>
        <v>No</v>
      </c>
      <c r="AA222" s="11" t="str">
        <f t="shared" si="108"/>
        <v>No</v>
      </c>
      <c r="AB222" s="11">
        <f>IF(ISERROR(VLOOKUP(U222,'ITWR Dump'!$A$2:$Y$5000,24,0)),0,(VLOOKUP('ILC Report'!U222,'ITWR Dump'!$A$2:$Y$5000,24,0)))</f>
        <v>0</v>
      </c>
      <c r="AC222" s="11" t="str">
        <f t="shared" si="109"/>
        <v>No</v>
      </c>
      <c r="AD222" s="11" t="str">
        <f t="shared" si="110"/>
        <v/>
      </c>
      <c r="AE222" s="11">
        <f>IF(ISERROR(VLOOKUP(U222,'ITWR Dump'!$A$2:$Y$5000,13,0)),0,(VLOOKUP(U222,'ITWR Dump'!$A$2:$Y$5000,13,0)))</f>
        <v>0</v>
      </c>
      <c r="AF222" s="11">
        <f>IF(ISERROR(VLOOKUP(U222,'ITWR Dump'!$A$2:$Y$5000,11,0)),0,(VLOOKUP(U222,'ITWR Dump'!$A$2:$Y$5000,11,0)))</f>
        <v>0</v>
      </c>
      <c r="AG222" s="11">
        <f>IF(ISERROR(VLOOKUP(U222,'ITWR Dump'!$A$2:$Y$5000,2,0)),0,(VLOOKUP(U222,'ITWR Dump'!$A$2:$Y$5000,2,0)))</f>
        <v>0</v>
      </c>
      <c r="AH222" s="11">
        <f>IF(ISERROR(VLOOKUP(U222,'ITWR Dump'!$A$2:$Y$5000,14,0)),0,(VLOOKUP(U222,'ITWR Dump'!$A$2:$Y$5000,14,0)))</f>
        <v>0</v>
      </c>
      <c r="AI222" s="11" t="str">
        <f t="shared" si="111"/>
        <v>10-Enhancement Onshore Landed</v>
      </c>
      <c r="AJ222" s="11" t="str">
        <f t="shared" si="112"/>
        <v>Landed Onshore</v>
      </c>
      <c r="AK222" s="11" t="str">
        <f>IF(ISERROR(VLOOKUP(A222,'Team Data'!$C$2:$U$213,17,0)),0,(VLOOKUP(A222,'Team Data'!$C$2:$U$213,17,0)))</f>
        <v>Open System</v>
      </c>
      <c r="AL222" s="11" t="str">
        <f t="shared" si="113"/>
        <v>2017-04-24</v>
      </c>
      <c r="AM222" s="11">
        <f>IF(ISERROR(VLOOKUP(U222,'ITWR Dump'!$A$2:$Y$5000,16,0)),0,(VLOOKUP(U222,'ITWR Dump'!$A$2:$Y$5000,16,0)))</f>
        <v>0</v>
      </c>
      <c r="AN222" s="11">
        <f>IF(ISERROR(VLOOKUP(U222,'ITWR Dump'!$A$2:$Y$5000,18,0)),0,(VLOOKUP(U222,'ITWR Dump'!$A$2:$Y$5000,18,0)))</f>
        <v>0</v>
      </c>
      <c r="AO222" s="11">
        <f>IF(ISERROR(VLOOKUP(U222,'ITWR Dump'!$A$2:$Y$5000,25,0)),0,(VLOOKUP('ILC Report'!U222,'ITWR Dump'!$A$2:$Y$5000,25,0)))</f>
        <v>0</v>
      </c>
      <c r="AP222" s="11">
        <f t="shared" si="114"/>
        <v>0</v>
      </c>
      <c r="AQ222" s="26">
        <f t="shared" si="115"/>
        <v>0</v>
      </c>
      <c r="AR222" s="26">
        <f t="shared" si="116"/>
        <v>0</v>
      </c>
      <c r="AS222" s="26">
        <f t="shared" si="117"/>
        <v>0</v>
      </c>
      <c r="AT222" s="26">
        <f t="shared" si="118"/>
        <v>0</v>
      </c>
      <c r="AU222" s="26">
        <f t="shared" si="119"/>
        <v>0</v>
      </c>
      <c r="AV222" s="26">
        <f t="shared" si="120"/>
        <v>0</v>
      </c>
      <c r="AW222" s="11" t="s">
        <v>653</v>
      </c>
      <c r="AX222" s="11" t="str">
        <f>VLOOKUP(L222,Group!$A$2:$B$1000,2,0)</f>
        <v>Enhancement</v>
      </c>
      <c r="AY222" s="11">
        <f>IF(ISERROR(VLOOKUP(U222,'ITWR Dump'!$A$2:$Y$5000,15,0)),0,(VLOOKUP('ILC Report'!U222,'ITWR Dump'!$A$2:$Y$5000,15,0)))</f>
        <v>0</v>
      </c>
      <c r="AZ222" s="11" t="str">
        <f t="shared" si="121"/>
        <v>No</v>
      </c>
      <c r="BA222" s="11" t="str">
        <f t="shared" si="122"/>
        <v>BKO</v>
      </c>
      <c r="BB222" s="11" t="str">
        <f t="shared" si="123"/>
        <v>ES</v>
      </c>
      <c r="BC222" s="11" t="str">
        <f t="shared" si="124"/>
        <v>No</v>
      </c>
    </row>
    <row r="223" spans="1:55" x14ac:dyDescent="0.3">
      <c r="A223" s="11" t="s">
        <v>662</v>
      </c>
      <c r="B223" s="11" t="s">
        <v>1815</v>
      </c>
      <c r="C223" s="11" t="s">
        <v>625</v>
      </c>
      <c r="D223" s="11" t="s">
        <v>2007</v>
      </c>
      <c r="E223" s="38" t="s">
        <v>2904</v>
      </c>
      <c r="F223" s="11">
        <v>40</v>
      </c>
      <c r="G223" s="40" t="s">
        <v>218</v>
      </c>
      <c r="H223" s="11" t="str">
        <f t="shared" si="106"/>
        <v>Regular</v>
      </c>
      <c r="I223" s="11" t="str">
        <f t="shared" si="98"/>
        <v>US</v>
      </c>
      <c r="J223" s="11" t="str">
        <f>IF(ISERROR(VLOOKUP(C223,'WI Vs ASM'!$B$2:$E$1000,4,0)),0,(VLOOKUP(C223,'WI Vs ASM'!$B$2:$E$1000,4,0)))</f>
        <v>Onshore</v>
      </c>
      <c r="K223" s="11" t="str">
        <f>IF(ISERROR(VLOOKUP(C223,'WI Vs ASM'!$B$2:$F$1000,5,0)),0,(VLOOKUP(C223,'WI Vs ASM'!$B$2:$F$1000,5,0)))</f>
        <v>02-Variable Billable</v>
      </c>
      <c r="L223" s="11" t="str">
        <f>IF(ISERROR(VLOOKUP(C223,'WI Vs ASM'!$B$2:$D$1000,3,0)),0,(VLOOKUP(C223,'WI Vs ASM'!$B$2:$D$1000,3,0)))</f>
        <v>77-Landed BA-SE Onshore</v>
      </c>
      <c r="M223" s="11" t="str">
        <f>IF(ISERROR(VLOOKUP(C223,'WI Vs ASM'!$B$2:$I$1000,8,0)),0,(VLOOKUP(C223,'WI Vs ASM'!$B$2:$I$1000,8,0)))</f>
        <v>Rahul Soman</v>
      </c>
      <c r="N223" s="11" t="str">
        <f>IF(ISERROR(VLOOKUP(C223,'WI Vs ASM'!$B$2:$G$1000,6,0)),0,(VLOOKUP(C223,'WI Vs ASM'!$B$2:$G$1000,6,0)))</f>
        <v>Claims</v>
      </c>
      <c r="O223" s="11" t="str">
        <f>IF(ISERROR(VLOOKUP(C223,'WI Vs ASM'!$B$2:$H$1000,7,0)),0,(VLOOKUP(C223,'WI Vs ASM'!$B$2:$H$1000,7,0)))</f>
        <v>Claims</v>
      </c>
      <c r="P223" s="11" t="str">
        <f t="shared" si="99"/>
        <v>May-17</v>
      </c>
      <c r="Q223" s="11" t="str">
        <f t="shared" si="100"/>
        <v>Q2</v>
      </c>
      <c r="R223" s="11" t="str">
        <f>IF(ISERROR(VLOOKUP(C223,'WI Vs ASM'!$B$2:$J$1000,9,0)),0,(VLOOKUP(C223,'WI Vs ASM'!$B$2:$J$1000,9,0)))</f>
        <v>Jyothi Pai</v>
      </c>
      <c r="S223" s="11" t="str">
        <f>IF(ISERROR(VLOOKUP(C223,'WI Vs ASM'!$B$2:$K$1000,10,0)),0,(VLOOKUP(C223,'WI Vs ASM'!$B$2:$K$1000,10,0)))</f>
        <v>Dana D. Smith</v>
      </c>
      <c r="T223" s="11" t="str">
        <f>IF(ISERROR(VLOOKUP(C223,'WI Vs ASM'!$B$2:$L$1000,11,0)),0,(VLOOKUP(C223,'WI Vs ASM'!$B$2:$L$1000,11,0)))</f>
        <v>Phillip Mclean</v>
      </c>
      <c r="U223" s="11" t="e">
        <f t="shared" si="107"/>
        <v>#VALUE!</v>
      </c>
      <c r="V223" s="11" t="str">
        <f t="shared" si="101"/>
        <v>No</v>
      </c>
      <c r="W223" s="11" t="str">
        <f t="shared" si="102"/>
        <v>Yes</v>
      </c>
      <c r="X223" s="11" t="str">
        <f t="shared" si="103"/>
        <v>Yes</v>
      </c>
      <c r="Y223" s="11" t="str">
        <f t="shared" si="104"/>
        <v>No</v>
      </c>
      <c r="Z223" s="11" t="str">
        <f t="shared" si="105"/>
        <v>No</v>
      </c>
      <c r="AA223" s="11" t="str">
        <f t="shared" si="108"/>
        <v>No</v>
      </c>
      <c r="AB223" s="11">
        <f>IF(ISERROR(VLOOKUP(U223,'ITWR Dump'!$A$2:$Y$5000,24,0)),0,(VLOOKUP('ILC Report'!U223,'ITWR Dump'!$A$2:$Y$5000,24,0)))</f>
        <v>0</v>
      </c>
      <c r="AC223" s="11" t="str">
        <f t="shared" si="109"/>
        <v>Yes</v>
      </c>
      <c r="AD223" s="11" t="str">
        <f t="shared" si="110"/>
        <v>BASE/Staff Aug</v>
      </c>
      <c r="AE223" s="11">
        <f>IF(ISERROR(VLOOKUP(U223,'ITWR Dump'!$A$2:$Y$5000,13,0)),0,(VLOOKUP(U223,'ITWR Dump'!$A$2:$Y$5000,13,0)))</f>
        <v>0</v>
      </c>
      <c r="AF223" s="11">
        <f>IF(ISERROR(VLOOKUP(U223,'ITWR Dump'!$A$2:$Y$5000,11,0)),0,(VLOOKUP(U223,'ITWR Dump'!$A$2:$Y$5000,11,0)))</f>
        <v>0</v>
      </c>
      <c r="AG223" s="11">
        <f>IF(ISERROR(VLOOKUP(U223,'ITWR Dump'!$A$2:$Y$5000,2,0)),0,(VLOOKUP(U223,'ITWR Dump'!$A$2:$Y$5000,2,0)))</f>
        <v>0</v>
      </c>
      <c r="AH223" s="11">
        <f>IF(ISERROR(VLOOKUP(U223,'ITWR Dump'!$A$2:$Y$5000,14,0)),0,(VLOOKUP(U223,'ITWR Dump'!$A$2:$Y$5000,14,0)))</f>
        <v>0</v>
      </c>
      <c r="AI223" s="11" t="str">
        <f t="shared" si="111"/>
        <v>77-Landed BA-SE Onshore Landed</v>
      </c>
      <c r="AJ223" s="11" t="str">
        <f t="shared" si="112"/>
        <v>Landed Onshore</v>
      </c>
      <c r="AK223" s="11" t="str">
        <f>IF(ISERROR(VLOOKUP(A223,'Team Data'!$C$2:$U$213,17,0)),0,(VLOOKUP(A223,'Team Data'!$C$2:$U$213,17,0)))</f>
        <v>Open System</v>
      </c>
      <c r="AL223" s="11" t="str">
        <f t="shared" si="113"/>
        <v>2017-04-24</v>
      </c>
      <c r="AM223" s="11">
        <f>IF(ISERROR(VLOOKUP(U223,'ITWR Dump'!$A$2:$Y$5000,16,0)),0,(VLOOKUP(U223,'ITWR Dump'!$A$2:$Y$5000,16,0)))</f>
        <v>0</v>
      </c>
      <c r="AN223" s="11">
        <f>IF(ISERROR(VLOOKUP(U223,'ITWR Dump'!$A$2:$Y$5000,18,0)),0,(VLOOKUP(U223,'ITWR Dump'!$A$2:$Y$5000,18,0)))</f>
        <v>0</v>
      </c>
      <c r="AO223" s="11">
        <f>IF(ISERROR(VLOOKUP(U223,'ITWR Dump'!$A$2:$Y$5000,25,0)),0,(VLOOKUP('ILC Report'!U223,'ITWR Dump'!$A$2:$Y$5000,25,0)))</f>
        <v>0</v>
      </c>
      <c r="AP223" s="11">
        <f t="shared" si="114"/>
        <v>0</v>
      </c>
      <c r="AQ223" s="26">
        <f t="shared" si="115"/>
        <v>0</v>
      </c>
      <c r="AR223" s="26">
        <f t="shared" si="116"/>
        <v>0</v>
      </c>
      <c r="AS223" s="26">
        <f t="shared" si="117"/>
        <v>0</v>
      </c>
      <c r="AT223" s="26">
        <f t="shared" si="118"/>
        <v>0</v>
      </c>
      <c r="AU223" s="26">
        <f t="shared" si="119"/>
        <v>0</v>
      </c>
      <c r="AV223" s="26">
        <f t="shared" si="120"/>
        <v>0</v>
      </c>
      <c r="AW223" s="11" t="s">
        <v>653</v>
      </c>
      <c r="AX223" s="11" t="str">
        <f>VLOOKUP(L223,Group!$A$2:$B$1000,2,0)</f>
        <v>Enhancement</v>
      </c>
      <c r="AY223" s="11">
        <f>IF(ISERROR(VLOOKUP(U223,'ITWR Dump'!$A$2:$Y$5000,15,0)),0,(VLOOKUP('ILC Report'!U223,'ITWR Dump'!$A$2:$Y$5000,15,0)))</f>
        <v>0</v>
      </c>
      <c r="AZ223" s="11" t="str">
        <f t="shared" si="121"/>
        <v>No</v>
      </c>
      <c r="BA223" s="11" t="str">
        <f t="shared" si="122"/>
        <v>BKO</v>
      </c>
      <c r="BB223" s="11" t="str">
        <f t="shared" si="123"/>
        <v>LB</v>
      </c>
      <c r="BC223" s="11" t="str">
        <f t="shared" si="124"/>
        <v>No</v>
      </c>
    </row>
    <row r="224" spans="1:55" x14ac:dyDescent="0.3">
      <c r="A224" s="11" t="s">
        <v>662</v>
      </c>
      <c r="B224" s="11" t="s">
        <v>1815</v>
      </c>
      <c r="C224" s="11" t="s">
        <v>642</v>
      </c>
      <c r="D224" s="11" t="s">
        <v>2008</v>
      </c>
      <c r="E224" s="38" t="s">
        <v>2904</v>
      </c>
      <c r="F224" s="11">
        <v>2</v>
      </c>
      <c r="G224" s="40" t="s">
        <v>218</v>
      </c>
      <c r="H224" s="11" t="str">
        <f t="shared" si="106"/>
        <v>Regular</v>
      </c>
      <c r="I224" s="11" t="str">
        <f t="shared" si="98"/>
        <v>US</v>
      </c>
      <c r="J224" s="11" t="str">
        <f>IF(ISERROR(VLOOKUP(C224,'WI Vs ASM'!$B$2:$E$1000,4,0)),0,(VLOOKUP(C224,'WI Vs ASM'!$B$2:$E$1000,4,0)))</f>
        <v>Onshore</v>
      </c>
      <c r="K224" s="11" t="str">
        <f>IF(ISERROR(VLOOKUP(C224,'WI Vs ASM'!$B$2:$F$1000,5,0)),0,(VLOOKUP(C224,'WI Vs ASM'!$B$2:$F$1000,5,0)))</f>
        <v>02-Variable Billable</v>
      </c>
      <c r="L224" s="11" t="str">
        <f>IF(ISERROR(VLOOKUP(C224,'WI Vs ASM'!$B$2:$D$1000,3,0)),0,(VLOOKUP(C224,'WI Vs ASM'!$B$2:$D$1000,3,0)))</f>
        <v>10-Enhancement Onshore</v>
      </c>
      <c r="M224" s="11" t="str">
        <f>IF(ISERROR(VLOOKUP(C224,'WI Vs ASM'!$B$2:$I$1000,8,0)),0,(VLOOKUP(C224,'WI Vs ASM'!$B$2:$I$1000,8,0)))</f>
        <v>Prakash Varadachari</v>
      </c>
      <c r="N224" s="11" t="str">
        <f>IF(ISERROR(VLOOKUP(C224,'WI Vs ASM'!$B$2:$G$1000,6,0)),0,(VLOOKUP(C224,'WI Vs ASM'!$B$2:$G$1000,6,0)))</f>
        <v>Integration Services</v>
      </c>
      <c r="O224" s="11" t="str">
        <f>IF(ISERROR(VLOOKUP(C224,'WI Vs ASM'!$B$2:$H$1000,7,0)),0,(VLOOKUP(C224,'WI Vs ASM'!$B$2:$H$1000,7,0)))</f>
        <v>Integration Services</v>
      </c>
      <c r="P224" s="11" t="str">
        <f t="shared" si="99"/>
        <v>May-17</v>
      </c>
      <c r="Q224" s="11" t="str">
        <f t="shared" si="100"/>
        <v>Q2</v>
      </c>
      <c r="R224" s="11" t="str">
        <f>IF(ISERROR(VLOOKUP(C224,'WI Vs ASM'!$B$2:$J$1000,9,0)),0,(VLOOKUP(C224,'WI Vs ASM'!$B$2:$J$1000,9,0)))</f>
        <v>Chandraprabha Palaniswamy</v>
      </c>
      <c r="S224" s="11" t="str">
        <f>IF(ISERROR(VLOOKUP(C224,'WI Vs ASM'!$B$2:$K$1000,10,0)),0,(VLOOKUP(C224,'WI Vs ASM'!$B$2:$K$1000,10,0)))</f>
        <v>Dana D. Smith</v>
      </c>
      <c r="T224" s="11" t="str">
        <f>IF(ISERROR(VLOOKUP(C224,'WI Vs ASM'!$B$2:$L$1000,11,0)),0,(VLOOKUP(C224,'WI Vs ASM'!$B$2:$L$1000,11,0)))</f>
        <v>Phillip Mclean</v>
      </c>
      <c r="U224" s="11" t="str">
        <f t="shared" si="107"/>
        <v>WR635796</v>
      </c>
      <c r="V224" s="11" t="str">
        <f t="shared" si="101"/>
        <v>No</v>
      </c>
      <c r="W224" s="11" t="str">
        <f t="shared" si="102"/>
        <v>Yes</v>
      </c>
      <c r="X224" s="11" t="str">
        <f t="shared" si="103"/>
        <v>No</v>
      </c>
      <c r="Y224" s="11" t="str">
        <f t="shared" si="104"/>
        <v>No</v>
      </c>
      <c r="Z224" s="11" t="str">
        <f t="shared" si="105"/>
        <v>No</v>
      </c>
      <c r="AA224" s="11" t="str">
        <f t="shared" si="108"/>
        <v>No</v>
      </c>
      <c r="AB224" s="11">
        <f>IF(ISERROR(VLOOKUP(U224,'ITWR Dump'!$A$2:$Y$5000,24,0)),0,(VLOOKUP('ILC Report'!U224,'ITWR Dump'!$A$2:$Y$5000,24,0)))</f>
        <v>0</v>
      </c>
      <c r="AC224" s="11" t="str">
        <f t="shared" si="109"/>
        <v>No</v>
      </c>
      <c r="AD224" s="11" t="str">
        <f t="shared" si="110"/>
        <v/>
      </c>
      <c r="AE224" s="11">
        <f>IF(ISERROR(VLOOKUP(U224,'ITWR Dump'!$A$2:$Y$5000,13,0)),0,(VLOOKUP(U224,'ITWR Dump'!$A$2:$Y$5000,13,0)))</f>
        <v>0</v>
      </c>
      <c r="AF224" s="11">
        <f>IF(ISERROR(VLOOKUP(U224,'ITWR Dump'!$A$2:$Y$5000,11,0)),0,(VLOOKUP(U224,'ITWR Dump'!$A$2:$Y$5000,11,0)))</f>
        <v>0</v>
      </c>
      <c r="AG224" s="11">
        <f>IF(ISERROR(VLOOKUP(U224,'ITWR Dump'!$A$2:$Y$5000,2,0)),0,(VLOOKUP(U224,'ITWR Dump'!$A$2:$Y$5000,2,0)))</f>
        <v>0</v>
      </c>
      <c r="AH224" s="11">
        <f>IF(ISERROR(VLOOKUP(U224,'ITWR Dump'!$A$2:$Y$5000,14,0)),0,(VLOOKUP(U224,'ITWR Dump'!$A$2:$Y$5000,14,0)))</f>
        <v>0</v>
      </c>
      <c r="AI224" s="11" t="str">
        <f t="shared" si="111"/>
        <v>10-Enhancement Onshore Landed</v>
      </c>
      <c r="AJ224" s="11" t="str">
        <f t="shared" si="112"/>
        <v>Landed Onshore</v>
      </c>
      <c r="AK224" s="11" t="str">
        <f>IF(ISERROR(VLOOKUP(A224,'Team Data'!$C$2:$U$213,17,0)),0,(VLOOKUP(A224,'Team Data'!$C$2:$U$213,17,0)))</f>
        <v>Open System</v>
      </c>
      <c r="AL224" s="11" t="str">
        <f t="shared" si="113"/>
        <v>2017-04-24</v>
      </c>
      <c r="AM224" s="11">
        <f>IF(ISERROR(VLOOKUP(U224,'ITWR Dump'!$A$2:$Y$5000,16,0)),0,(VLOOKUP(U224,'ITWR Dump'!$A$2:$Y$5000,16,0)))</f>
        <v>0</v>
      </c>
      <c r="AN224" s="11">
        <f>IF(ISERROR(VLOOKUP(U224,'ITWR Dump'!$A$2:$Y$5000,18,0)),0,(VLOOKUP(U224,'ITWR Dump'!$A$2:$Y$5000,18,0)))</f>
        <v>0</v>
      </c>
      <c r="AO224" s="11">
        <f>IF(ISERROR(VLOOKUP(U224,'ITWR Dump'!$A$2:$Y$5000,25,0)),0,(VLOOKUP('ILC Report'!U224,'ITWR Dump'!$A$2:$Y$5000,25,0)))</f>
        <v>0</v>
      </c>
      <c r="AP224" s="11">
        <f t="shared" si="114"/>
        <v>0</v>
      </c>
      <c r="AQ224" s="26">
        <f t="shared" si="115"/>
        <v>0</v>
      </c>
      <c r="AR224" s="26">
        <f t="shared" si="116"/>
        <v>0</v>
      </c>
      <c r="AS224" s="26">
        <f t="shared" si="117"/>
        <v>0</v>
      </c>
      <c r="AT224" s="26">
        <f t="shared" si="118"/>
        <v>0</v>
      </c>
      <c r="AU224" s="26">
        <f t="shared" si="119"/>
        <v>0</v>
      </c>
      <c r="AV224" s="26">
        <f t="shared" si="120"/>
        <v>0</v>
      </c>
      <c r="AW224" s="11" t="s">
        <v>653</v>
      </c>
      <c r="AX224" s="11" t="str">
        <f>VLOOKUP(L224,Group!$A$2:$B$1000,2,0)</f>
        <v>Enhancement</v>
      </c>
      <c r="AY224" s="11">
        <f>IF(ISERROR(VLOOKUP(U224,'ITWR Dump'!$A$2:$Y$5000,15,0)),0,(VLOOKUP('ILC Report'!U224,'ITWR Dump'!$A$2:$Y$5000,15,0)))</f>
        <v>0</v>
      </c>
      <c r="AZ224" s="11" t="str">
        <f t="shared" si="121"/>
        <v>No</v>
      </c>
      <c r="BA224" s="11" t="str">
        <f t="shared" si="122"/>
        <v>BKO</v>
      </c>
      <c r="BB224" s="11" t="str">
        <f t="shared" si="123"/>
        <v>ES</v>
      </c>
      <c r="BC224" s="11" t="str">
        <f t="shared" si="124"/>
        <v>No</v>
      </c>
    </row>
    <row r="225" spans="1:55" x14ac:dyDescent="0.3">
      <c r="A225" s="11" t="s">
        <v>98</v>
      </c>
      <c r="B225" s="11" t="s">
        <v>1816</v>
      </c>
      <c r="C225" s="11" t="s">
        <v>587</v>
      </c>
      <c r="D225" s="11" t="s">
        <v>2011</v>
      </c>
      <c r="E225" s="38" t="s">
        <v>652</v>
      </c>
      <c r="F225" s="11">
        <v>48</v>
      </c>
      <c r="G225" s="40" t="s">
        <v>2905</v>
      </c>
      <c r="H225" s="11" t="str">
        <f t="shared" si="106"/>
        <v>Standby</v>
      </c>
      <c r="I225" s="11" t="str">
        <f t="shared" si="98"/>
        <v>INDIA</v>
      </c>
      <c r="J225" s="11" t="str">
        <f>IF(ISERROR(VLOOKUP(C225,'WI Vs ASM'!$B$2:$E$1000,4,0)),0,(VLOOKUP(C225,'WI Vs ASM'!$B$2:$E$1000,4,0)))</f>
        <v>Offshore</v>
      </c>
      <c r="K225" s="11" t="str">
        <f>IF(ISERROR(VLOOKUP(C225,'WI Vs ASM'!$B$2:$F$1000,5,0)),0,(VLOOKUP(C225,'WI Vs ASM'!$B$2:$F$1000,5,0)))</f>
        <v>01-Fixed Price</v>
      </c>
      <c r="L225" s="11" t="str">
        <f>IF(ISERROR(VLOOKUP(C225,'WI Vs ASM'!$B$2:$D$1000,3,0)),0,(VLOOKUP(C225,'WI Vs ASM'!$B$2:$D$1000,3,0)))</f>
        <v>01-Maintenance Offshore</v>
      </c>
      <c r="M225" s="11" t="str">
        <f>IF(ISERROR(VLOOKUP(C225,'WI Vs ASM'!$B$2:$I$1000,8,0)),0,(VLOOKUP(C225,'WI Vs ASM'!$B$2:$I$1000,8,0)))</f>
        <v>Rahul Soman</v>
      </c>
      <c r="N225" s="11" t="str">
        <f>IF(ISERROR(VLOOKUP(C225,'WI Vs ASM'!$B$2:$G$1000,6,0)),0,(VLOOKUP(C225,'WI Vs ASM'!$B$2:$G$1000,6,0)))</f>
        <v>Commercial</v>
      </c>
      <c r="O225" s="11" t="str">
        <f>IF(ISERROR(VLOOKUP(C225,'WI Vs ASM'!$B$2:$H$1000,7,0)),0,(VLOOKUP(C225,'WI Vs ASM'!$B$2:$H$1000,7,0)))</f>
        <v>Commercial</v>
      </c>
      <c r="P225" s="11" t="str">
        <f t="shared" si="99"/>
        <v>Apr-17</v>
      </c>
      <c r="Q225" s="11" t="str">
        <f t="shared" si="100"/>
        <v>Q2</v>
      </c>
      <c r="R225" s="11" t="str">
        <f>IF(ISERROR(VLOOKUP(C225,'WI Vs ASM'!$B$2:$J$1000,9,0)),0,(VLOOKUP(C225,'WI Vs ASM'!$B$2:$J$1000,9,0)))</f>
        <v>Jyothi Pai</v>
      </c>
      <c r="S225" s="11" t="str">
        <f>IF(ISERROR(VLOOKUP(C225,'WI Vs ASM'!$B$2:$K$1000,10,0)),0,(VLOOKUP(C225,'WI Vs ASM'!$B$2:$K$1000,10,0)))</f>
        <v>Saju Bhaskaran</v>
      </c>
      <c r="T225" s="11" t="str">
        <f>IF(ISERROR(VLOOKUP(C225,'WI Vs ASM'!$B$2:$L$1000,11,0)),0,(VLOOKUP(C225,'WI Vs ASM'!$B$2:$L$1000,11,0)))</f>
        <v>Sreekala Balasubramanian</v>
      </c>
      <c r="U225" s="11" t="e">
        <f t="shared" si="107"/>
        <v>#VALUE!</v>
      </c>
      <c r="V225" s="11" t="str">
        <f t="shared" si="101"/>
        <v>No</v>
      </c>
      <c r="W225" s="11" t="str">
        <f t="shared" si="102"/>
        <v>Yes</v>
      </c>
      <c r="X225" s="11" t="str">
        <f t="shared" si="103"/>
        <v>No</v>
      </c>
      <c r="Y225" s="11" t="str">
        <f t="shared" si="104"/>
        <v>No</v>
      </c>
      <c r="Z225" s="11" t="str">
        <f t="shared" si="105"/>
        <v>No</v>
      </c>
      <c r="AA225" s="11" t="str">
        <f t="shared" si="108"/>
        <v>No</v>
      </c>
      <c r="AB225" s="11">
        <f>IF(ISERROR(VLOOKUP(U225,'ITWR Dump'!$A$2:$Y$5000,24,0)),0,(VLOOKUP('ILC Report'!U225,'ITWR Dump'!$A$2:$Y$5000,24,0)))</f>
        <v>0</v>
      </c>
      <c r="AC225" s="11" t="str">
        <f t="shared" si="109"/>
        <v>No</v>
      </c>
      <c r="AD225" s="11" t="str">
        <f t="shared" si="110"/>
        <v/>
      </c>
      <c r="AE225" s="11">
        <f>IF(ISERROR(VLOOKUP(U225,'ITWR Dump'!$A$2:$Y$5000,13,0)),0,(VLOOKUP(U225,'ITWR Dump'!$A$2:$Y$5000,13,0)))</f>
        <v>0</v>
      </c>
      <c r="AF225" s="11">
        <f>IF(ISERROR(VLOOKUP(U225,'ITWR Dump'!$A$2:$Y$5000,11,0)),0,(VLOOKUP(U225,'ITWR Dump'!$A$2:$Y$5000,11,0)))</f>
        <v>0</v>
      </c>
      <c r="AG225" s="11">
        <f>IF(ISERROR(VLOOKUP(U225,'ITWR Dump'!$A$2:$Y$5000,2,0)),0,(VLOOKUP(U225,'ITWR Dump'!$A$2:$Y$5000,2,0)))</f>
        <v>0</v>
      </c>
      <c r="AH225" s="11">
        <f>IF(ISERROR(VLOOKUP(U225,'ITWR Dump'!$A$2:$Y$5000,14,0)),0,(VLOOKUP(U225,'ITWR Dump'!$A$2:$Y$5000,14,0)))</f>
        <v>0</v>
      </c>
      <c r="AI225" s="11" t="str">
        <f t="shared" si="111"/>
        <v>Standby Hours</v>
      </c>
      <c r="AJ225" s="11" t="str">
        <f t="shared" si="112"/>
        <v>Offshore</v>
      </c>
      <c r="AK225" s="11" t="str">
        <f>IF(ISERROR(VLOOKUP(A225,'Team Data'!$C$2:$U$213,17,0)),0,(VLOOKUP(A225,'Team Data'!$C$2:$U$213,17,0)))</f>
        <v>Open System</v>
      </c>
      <c r="AL225" s="11" t="str">
        <f t="shared" si="113"/>
        <v>2017-04-24</v>
      </c>
      <c r="AM225" s="11">
        <f>IF(ISERROR(VLOOKUP(U225,'ITWR Dump'!$A$2:$Y$5000,16,0)),0,(VLOOKUP(U225,'ITWR Dump'!$A$2:$Y$5000,16,0)))</f>
        <v>0</v>
      </c>
      <c r="AN225" s="11">
        <f>IF(ISERROR(VLOOKUP(U225,'ITWR Dump'!$A$2:$Y$5000,18,0)),0,(VLOOKUP(U225,'ITWR Dump'!$A$2:$Y$5000,18,0)))</f>
        <v>0</v>
      </c>
      <c r="AO225" s="11">
        <f>IF(ISERROR(VLOOKUP(U225,'ITWR Dump'!$A$2:$Y$5000,25,0)),0,(VLOOKUP('ILC Report'!U225,'ITWR Dump'!$A$2:$Y$5000,25,0)))</f>
        <v>0</v>
      </c>
      <c r="AP225" s="11">
        <f t="shared" si="114"/>
        <v>0</v>
      </c>
      <c r="AQ225" s="26">
        <f t="shared" si="115"/>
        <v>0</v>
      </c>
      <c r="AR225" s="26">
        <f t="shared" si="116"/>
        <v>0</v>
      </c>
      <c r="AS225" s="26">
        <f t="shared" si="117"/>
        <v>0</v>
      </c>
      <c r="AT225" s="26">
        <f t="shared" si="118"/>
        <v>0</v>
      </c>
      <c r="AU225" s="26">
        <f t="shared" si="119"/>
        <v>0</v>
      </c>
      <c r="AV225" s="26">
        <f t="shared" si="120"/>
        <v>0</v>
      </c>
      <c r="AW225" s="11" t="s">
        <v>653</v>
      </c>
      <c r="AX225" s="11" t="str">
        <f>VLOOKUP(L225,Group!$A$2:$B$1000,2,0)</f>
        <v>Maintenance</v>
      </c>
      <c r="AY225" s="11">
        <f>IF(ISERROR(VLOOKUP(U225,'ITWR Dump'!$A$2:$Y$5000,15,0)),0,(VLOOKUP('ILC Report'!U225,'ITWR Dump'!$A$2:$Y$5000,15,0)))</f>
        <v>0</v>
      </c>
      <c r="AZ225" s="11" t="str">
        <f t="shared" si="121"/>
        <v>No</v>
      </c>
      <c r="BA225" s="11" t="str">
        <f t="shared" si="122"/>
        <v>BKI</v>
      </c>
      <c r="BB225" s="11" t="str">
        <f t="shared" si="123"/>
        <v>MN</v>
      </c>
      <c r="BC225" s="11" t="str">
        <f t="shared" si="124"/>
        <v>No</v>
      </c>
    </row>
    <row r="226" spans="1:55" x14ac:dyDescent="0.3">
      <c r="A226" s="11" t="s">
        <v>98</v>
      </c>
      <c r="B226" s="11" t="s">
        <v>1816</v>
      </c>
      <c r="C226" s="11" t="s">
        <v>586</v>
      </c>
      <c r="D226" s="11" t="s">
        <v>2012</v>
      </c>
      <c r="E226" s="38" t="s">
        <v>652</v>
      </c>
      <c r="F226" s="11">
        <v>8</v>
      </c>
      <c r="G226" s="40" t="s">
        <v>218</v>
      </c>
      <c r="H226" s="11" t="str">
        <f t="shared" si="106"/>
        <v>Regular</v>
      </c>
      <c r="I226" s="11" t="str">
        <f t="shared" si="98"/>
        <v>INDIA</v>
      </c>
      <c r="J226" s="11" t="str">
        <f>IF(ISERROR(VLOOKUP(C226,'WI Vs ASM'!$B$2:$E$1000,4,0)),0,(VLOOKUP(C226,'WI Vs ASM'!$B$2:$E$1000,4,0)))</f>
        <v>Offshore</v>
      </c>
      <c r="K226" s="11" t="str">
        <f>IF(ISERROR(VLOOKUP(C226,'WI Vs ASM'!$B$2:$F$1000,5,0)),0,(VLOOKUP(C226,'WI Vs ASM'!$B$2:$F$1000,5,0)))</f>
        <v>02-Variable Billable</v>
      </c>
      <c r="L226" s="11" t="str">
        <f>IF(ISERROR(VLOOKUP(C226,'WI Vs ASM'!$B$2:$D$1000,3,0)),0,(VLOOKUP(C226,'WI Vs ASM'!$B$2:$D$1000,3,0)))</f>
        <v>11-Enhancement Offshore</v>
      </c>
      <c r="M226" s="11" t="str">
        <f>IF(ISERROR(VLOOKUP(C226,'WI Vs ASM'!$B$2:$I$1000,8,0)),0,(VLOOKUP(C226,'WI Vs ASM'!$B$2:$I$1000,8,0)))</f>
        <v>Prakash Varadachari</v>
      </c>
      <c r="N226" s="11" t="str">
        <f>IF(ISERROR(VLOOKUP(C226,'WI Vs ASM'!$B$2:$G$1000,6,0)),0,(VLOOKUP(C226,'WI Vs ASM'!$B$2:$G$1000,6,0)))</f>
        <v>Commercial</v>
      </c>
      <c r="O226" s="11" t="str">
        <f>IF(ISERROR(VLOOKUP(C226,'WI Vs ASM'!$B$2:$H$1000,7,0)),0,(VLOOKUP(C226,'WI Vs ASM'!$B$2:$H$1000,7,0)))</f>
        <v>Commercial</v>
      </c>
      <c r="P226" s="11" t="str">
        <f t="shared" si="99"/>
        <v>Apr-17</v>
      </c>
      <c r="Q226" s="11" t="str">
        <f t="shared" si="100"/>
        <v>Q2</v>
      </c>
      <c r="R226" s="11" t="str">
        <f>IF(ISERROR(VLOOKUP(C226,'WI Vs ASM'!$B$2:$J$1000,9,0)),0,(VLOOKUP(C226,'WI Vs ASM'!$B$2:$J$1000,9,0)))</f>
        <v>Chandraprabha Palaniswamy</v>
      </c>
      <c r="S226" s="11" t="str">
        <f>IF(ISERROR(VLOOKUP(C226,'WI Vs ASM'!$B$2:$K$1000,10,0)),0,(VLOOKUP(C226,'WI Vs ASM'!$B$2:$K$1000,10,0)))</f>
        <v>Steve J Sorensen</v>
      </c>
      <c r="T226" s="11" t="str">
        <f>IF(ISERROR(VLOOKUP(C226,'WI Vs ASM'!$B$2:$L$1000,11,0)),0,(VLOOKUP(C226,'WI Vs ASM'!$B$2:$L$1000,11,0)))</f>
        <v>Sreekala Balasubramanian</v>
      </c>
      <c r="U226" s="11" t="str">
        <f t="shared" si="107"/>
        <v>WR635505</v>
      </c>
      <c r="V226" s="11" t="str">
        <f t="shared" si="101"/>
        <v>No</v>
      </c>
      <c r="W226" s="11" t="str">
        <f t="shared" si="102"/>
        <v>Yes</v>
      </c>
      <c r="X226" s="11" t="str">
        <f t="shared" si="103"/>
        <v>No</v>
      </c>
      <c r="Y226" s="11" t="str">
        <f t="shared" si="104"/>
        <v>No</v>
      </c>
      <c r="Z226" s="11" t="str">
        <f t="shared" si="105"/>
        <v>No</v>
      </c>
      <c r="AA226" s="11" t="str">
        <f t="shared" si="108"/>
        <v>No</v>
      </c>
      <c r="AB226" s="11">
        <f>IF(ISERROR(VLOOKUP(U226,'ITWR Dump'!$A$2:$Y$5000,24,0)),0,(VLOOKUP('ILC Report'!U226,'ITWR Dump'!$A$2:$Y$5000,24,0)))</f>
        <v>0</v>
      </c>
      <c r="AC226" s="11" t="str">
        <f t="shared" si="109"/>
        <v>No</v>
      </c>
      <c r="AD226" s="11" t="str">
        <f t="shared" si="110"/>
        <v/>
      </c>
      <c r="AE226" s="11">
        <f>IF(ISERROR(VLOOKUP(U226,'ITWR Dump'!$A$2:$Y$5000,13,0)),0,(VLOOKUP(U226,'ITWR Dump'!$A$2:$Y$5000,13,0)))</f>
        <v>0</v>
      </c>
      <c r="AF226" s="11">
        <f>IF(ISERROR(VLOOKUP(U226,'ITWR Dump'!$A$2:$Y$5000,11,0)),0,(VLOOKUP(U226,'ITWR Dump'!$A$2:$Y$5000,11,0)))</f>
        <v>0</v>
      </c>
      <c r="AG226" s="11">
        <f>IF(ISERROR(VLOOKUP(U226,'ITWR Dump'!$A$2:$Y$5000,2,0)),0,(VLOOKUP(U226,'ITWR Dump'!$A$2:$Y$5000,2,0)))</f>
        <v>0</v>
      </c>
      <c r="AH226" s="11">
        <f>IF(ISERROR(VLOOKUP(U226,'ITWR Dump'!$A$2:$Y$5000,14,0)),0,(VLOOKUP(U226,'ITWR Dump'!$A$2:$Y$5000,14,0)))</f>
        <v>0</v>
      </c>
      <c r="AI226" s="11" t="str">
        <f t="shared" si="111"/>
        <v>11-Enhancement Offshore</v>
      </c>
      <c r="AJ226" s="11" t="str">
        <f t="shared" si="112"/>
        <v>Offshore</v>
      </c>
      <c r="AK226" s="11" t="str">
        <f>IF(ISERROR(VLOOKUP(A226,'Team Data'!$C$2:$U$213,17,0)),0,(VLOOKUP(A226,'Team Data'!$C$2:$U$213,17,0)))</f>
        <v>Open System</v>
      </c>
      <c r="AL226" s="11" t="str">
        <f t="shared" si="113"/>
        <v>2017-04-24</v>
      </c>
      <c r="AM226" s="11">
        <f>IF(ISERROR(VLOOKUP(U226,'ITWR Dump'!$A$2:$Y$5000,16,0)),0,(VLOOKUP(U226,'ITWR Dump'!$A$2:$Y$5000,16,0)))</f>
        <v>0</v>
      </c>
      <c r="AN226" s="11">
        <f>IF(ISERROR(VLOOKUP(U226,'ITWR Dump'!$A$2:$Y$5000,18,0)),0,(VLOOKUP(U226,'ITWR Dump'!$A$2:$Y$5000,18,0)))</f>
        <v>0</v>
      </c>
      <c r="AO226" s="11">
        <f>IF(ISERROR(VLOOKUP(U226,'ITWR Dump'!$A$2:$Y$5000,25,0)),0,(VLOOKUP('ILC Report'!U226,'ITWR Dump'!$A$2:$Y$5000,25,0)))</f>
        <v>0</v>
      </c>
      <c r="AP226" s="11">
        <f t="shared" si="114"/>
        <v>0</v>
      </c>
      <c r="AQ226" s="26">
        <f t="shared" si="115"/>
        <v>0</v>
      </c>
      <c r="AR226" s="26">
        <f t="shared" si="116"/>
        <v>0</v>
      </c>
      <c r="AS226" s="26">
        <f t="shared" si="117"/>
        <v>0</v>
      </c>
      <c r="AT226" s="26">
        <f t="shared" si="118"/>
        <v>0</v>
      </c>
      <c r="AU226" s="26">
        <f t="shared" si="119"/>
        <v>0</v>
      </c>
      <c r="AV226" s="26">
        <f t="shared" si="120"/>
        <v>0</v>
      </c>
      <c r="AW226" s="11" t="s">
        <v>653</v>
      </c>
      <c r="AX226" s="11" t="str">
        <f>VLOOKUP(L226,Group!$A$2:$B$1000,2,0)</f>
        <v>Enhancement</v>
      </c>
      <c r="AY226" s="11">
        <f>IF(ISERROR(VLOOKUP(U226,'ITWR Dump'!$A$2:$Y$5000,15,0)),0,(VLOOKUP('ILC Report'!U226,'ITWR Dump'!$A$2:$Y$5000,15,0)))</f>
        <v>0</v>
      </c>
      <c r="AZ226" s="11" t="str">
        <f t="shared" si="121"/>
        <v>No</v>
      </c>
      <c r="BA226" s="11" t="str">
        <f t="shared" si="122"/>
        <v>BKI</v>
      </c>
      <c r="BB226" s="11" t="str">
        <f t="shared" si="123"/>
        <v>EM</v>
      </c>
      <c r="BC226" s="11" t="str">
        <f t="shared" si="124"/>
        <v>No</v>
      </c>
    </row>
    <row r="227" spans="1:55" x14ac:dyDescent="0.3">
      <c r="A227" s="11" t="s">
        <v>98</v>
      </c>
      <c r="B227" s="11" t="s">
        <v>1816</v>
      </c>
      <c r="C227" s="11" t="s">
        <v>586</v>
      </c>
      <c r="D227" s="11" t="s">
        <v>2013</v>
      </c>
      <c r="E227" s="38" t="s">
        <v>652</v>
      </c>
      <c r="F227" s="11">
        <v>2</v>
      </c>
      <c r="G227" s="40" t="s">
        <v>218</v>
      </c>
      <c r="H227" s="11" t="str">
        <f t="shared" si="106"/>
        <v>Regular</v>
      </c>
      <c r="I227" s="11" t="str">
        <f t="shared" si="98"/>
        <v>INDIA</v>
      </c>
      <c r="J227" s="11" t="str">
        <f>IF(ISERROR(VLOOKUP(C227,'WI Vs ASM'!$B$2:$E$1000,4,0)),0,(VLOOKUP(C227,'WI Vs ASM'!$B$2:$E$1000,4,0)))</f>
        <v>Offshore</v>
      </c>
      <c r="K227" s="11" t="str">
        <f>IF(ISERROR(VLOOKUP(C227,'WI Vs ASM'!$B$2:$F$1000,5,0)),0,(VLOOKUP(C227,'WI Vs ASM'!$B$2:$F$1000,5,0)))</f>
        <v>02-Variable Billable</v>
      </c>
      <c r="L227" s="11" t="str">
        <f>IF(ISERROR(VLOOKUP(C227,'WI Vs ASM'!$B$2:$D$1000,3,0)),0,(VLOOKUP(C227,'WI Vs ASM'!$B$2:$D$1000,3,0)))</f>
        <v>11-Enhancement Offshore</v>
      </c>
      <c r="M227" s="11" t="str">
        <f>IF(ISERROR(VLOOKUP(C227,'WI Vs ASM'!$B$2:$I$1000,8,0)),0,(VLOOKUP(C227,'WI Vs ASM'!$B$2:$I$1000,8,0)))</f>
        <v>Prakash Varadachari</v>
      </c>
      <c r="N227" s="11" t="str">
        <f>IF(ISERROR(VLOOKUP(C227,'WI Vs ASM'!$B$2:$G$1000,6,0)),0,(VLOOKUP(C227,'WI Vs ASM'!$B$2:$G$1000,6,0)))</f>
        <v>Commercial</v>
      </c>
      <c r="O227" s="11" t="str">
        <f>IF(ISERROR(VLOOKUP(C227,'WI Vs ASM'!$B$2:$H$1000,7,0)),0,(VLOOKUP(C227,'WI Vs ASM'!$B$2:$H$1000,7,0)))</f>
        <v>Commercial</v>
      </c>
      <c r="P227" s="11" t="str">
        <f t="shared" si="99"/>
        <v>Apr-17</v>
      </c>
      <c r="Q227" s="11" t="str">
        <f t="shared" si="100"/>
        <v>Q2</v>
      </c>
      <c r="R227" s="11" t="str">
        <f>IF(ISERROR(VLOOKUP(C227,'WI Vs ASM'!$B$2:$J$1000,9,0)),0,(VLOOKUP(C227,'WI Vs ASM'!$B$2:$J$1000,9,0)))</f>
        <v>Chandraprabha Palaniswamy</v>
      </c>
      <c r="S227" s="11" t="str">
        <f>IF(ISERROR(VLOOKUP(C227,'WI Vs ASM'!$B$2:$K$1000,10,0)),0,(VLOOKUP(C227,'WI Vs ASM'!$B$2:$K$1000,10,0)))</f>
        <v>Steve J Sorensen</v>
      </c>
      <c r="T227" s="11" t="str">
        <f>IF(ISERROR(VLOOKUP(C227,'WI Vs ASM'!$B$2:$L$1000,11,0)),0,(VLOOKUP(C227,'WI Vs ASM'!$B$2:$L$1000,11,0)))</f>
        <v>Sreekala Balasubramanian</v>
      </c>
      <c r="U227" s="11" t="str">
        <f t="shared" si="107"/>
        <v>WR736013</v>
      </c>
      <c r="V227" s="11" t="str">
        <f t="shared" si="101"/>
        <v>No</v>
      </c>
      <c r="W227" s="11" t="str">
        <f t="shared" si="102"/>
        <v>Yes</v>
      </c>
      <c r="X227" s="11" t="str">
        <f t="shared" si="103"/>
        <v>No</v>
      </c>
      <c r="Y227" s="11" t="str">
        <f t="shared" si="104"/>
        <v>No</v>
      </c>
      <c r="Z227" s="11" t="str">
        <f t="shared" si="105"/>
        <v>No</v>
      </c>
      <c r="AA227" s="11" t="str">
        <f t="shared" si="108"/>
        <v>No</v>
      </c>
      <c r="AB227" s="11">
        <f>IF(ISERROR(VLOOKUP(U227,'ITWR Dump'!$A$2:$Y$5000,24,0)),0,(VLOOKUP('ILC Report'!U227,'ITWR Dump'!$A$2:$Y$5000,24,0)))</f>
        <v>0</v>
      </c>
      <c r="AC227" s="11" t="str">
        <f t="shared" si="109"/>
        <v>No</v>
      </c>
      <c r="AD227" s="11" t="str">
        <f t="shared" si="110"/>
        <v/>
      </c>
      <c r="AE227" s="11">
        <f>IF(ISERROR(VLOOKUP(U227,'ITWR Dump'!$A$2:$Y$5000,13,0)),0,(VLOOKUP(U227,'ITWR Dump'!$A$2:$Y$5000,13,0)))</f>
        <v>0</v>
      </c>
      <c r="AF227" s="11">
        <f>IF(ISERROR(VLOOKUP(U227,'ITWR Dump'!$A$2:$Y$5000,11,0)),0,(VLOOKUP(U227,'ITWR Dump'!$A$2:$Y$5000,11,0)))</f>
        <v>0</v>
      </c>
      <c r="AG227" s="11">
        <f>IF(ISERROR(VLOOKUP(U227,'ITWR Dump'!$A$2:$Y$5000,2,0)),0,(VLOOKUP(U227,'ITWR Dump'!$A$2:$Y$5000,2,0)))</f>
        <v>0</v>
      </c>
      <c r="AH227" s="11">
        <f>IF(ISERROR(VLOOKUP(U227,'ITWR Dump'!$A$2:$Y$5000,14,0)),0,(VLOOKUP(U227,'ITWR Dump'!$A$2:$Y$5000,14,0)))</f>
        <v>0</v>
      </c>
      <c r="AI227" s="11" t="str">
        <f t="shared" si="111"/>
        <v>11-Enhancement Offshore</v>
      </c>
      <c r="AJ227" s="11" t="str">
        <f t="shared" si="112"/>
        <v>Offshore</v>
      </c>
      <c r="AK227" s="11" t="str">
        <f>IF(ISERROR(VLOOKUP(A227,'Team Data'!$C$2:$U$213,17,0)),0,(VLOOKUP(A227,'Team Data'!$C$2:$U$213,17,0)))</f>
        <v>Open System</v>
      </c>
      <c r="AL227" s="11" t="str">
        <f t="shared" si="113"/>
        <v>2017-04-24</v>
      </c>
      <c r="AM227" s="11">
        <f>IF(ISERROR(VLOOKUP(U227,'ITWR Dump'!$A$2:$Y$5000,16,0)),0,(VLOOKUP(U227,'ITWR Dump'!$A$2:$Y$5000,16,0)))</f>
        <v>0</v>
      </c>
      <c r="AN227" s="11">
        <f>IF(ISERROR(VLOOKUP(U227,'ITWR Dump'!$A$2:$Y$5000,18,0)),0,(VLOOKUP(U227,'ITWR Dump'!$A$2:$Y$5000,18,0)))</f>
        <v>0</v>
      </c>
      <c r="AO227" s="11">
        <f>IF(ISERROR(VLOOKUP(U227,'ITWR Dump'!$A$2:$Y$5000,25,0)),0,(VLOOKUP('ILC Report'!U227,'ITWR Dump'!$A$2:$Y$5000,25,0)))</f>
        <v>0</v>
      </c>
      <c r="AP227" s="11">
        <f t="shared" si="114"/>
        <v>0</v>
      </c>
      <c r="AQ227" s="26">
        <f t="shared" si="115"/>
        <v>0</v>
      </c>
      <c r="AR227" s="26">
        <f t="shared" si="116"/>
        <v>0</v>
      </c>
      <c r="AS227" s="26">
        <f t="shared" si="117"/>
        <v>0</v>
      </c>
      <c r="AT227" s="26">
        <f t="shared" si="118"/>
        <v>0</v>
      </c>
      <c r="AU227" s="26">
        <f t="shared" si="119"/>
        <v>0</v>
      </c>
      <c r="AV227" s="26">
        <f t="shared" si="120"/>
        <v>0</v>
      </c>
      <c r="AW227" s="11" t="s">
        <v>653</v>
      </c>
      <c r="AX227" s="11" t="str">
        <f>VLOOKUP(L227,Group!$A$2:$B$1000,2,0)</f>
        <v>Enhancement</v>
      </c>
      <c r="AY227" s="11">
        <f>IF(ISERROR(VLOOKUP(U227,'ITWR Dump'!$A$2:$Y$5000,15,0)),0,(VLOOKUP('ILC Report'!U227,'ITWR Dump'!$A$2:$Y$5000,15,0)))</f>
        <v>0</v>
      </c>
      <c r="AZ227" s="11" t="str">
        <f t="shared" si="121"/>
        <v>No</v>
      </c>
      <c r="BA227" s="11" t="str">
        <f t="shared" si="122"/>
        <v>BKI</v>
      </c>
      <c r="BB227" s="11" t="str">
        <f t="shared" si="123"/>
        <v>EM</v>
      </c>
      <c r="BC227" s="11" t="str">
        <f t="shared" si="124"/>
        <v>No</v>
      </c>
    </row>
    <row r="228" spans="1:55" x14ac:dyDescent="0.3">
      <c r="A228" s="11" t="s">
        <v>98</v>
      </c>
      <c r="B228" s="11" t="s">
        <v>1816</v>
      </c>
      <c r="C228" s="11" t="s">
        <v>586</v>
      </c>
      <c r="D228" s="11" t="s">
        <v>2014</v>
      </c>
      <c r="E228" s="38" t="s">
        <v>652</v>
      </c>
      <c r="F228" s="11">
        <v>15</v>
      </c>
      <c r="G228" s="40" t="s">
        <v>218</v>
      </c>
      <c r="H228" s="11" t="str">
        <f t="shared" si="106"/>
        <v>Regular</v>
      </c>
      <c r="I228" s="11" t="str">
        <f t="shared" si="98"/>
        <v>INDIA</v>
      </c>
      <c r="J228" s="11" t="str">
        <f>IF(ISERROR(VLOOKUP(C228,'WI Vs ASM'!$B$2:$E$1000,4,0)),0,(VLOOKUP(C228,'WI Vs ASM'!$B$2:$E$1000,4,0)))</f>
        <v>Offshore</v>
      </c>
      <c r="K228" s="11" t="str">
        <f>IF(ISERROR(VLOOKUP(C228,'WI Vs ASM'!$B$2:$F$1000,5,0)),0,(VLOOKUP(C228,'WI Vs ASM'!$B$2:$F$1000,5,0)))</f>
        <v>02-Variable Billable</v>
      </c>
      <c r="L228" s="11" t="str">
        <f>IF(ISERROR(VLOOKUP(C228,'WI Vs ASM'!$B$2:$D$1000,3,0)),0,(VLOOKUP(C228,'WI Vs ASM'!$B$2:$D$1000,3,0)))</f>
        <v>11-Enhancement Offshore</v>
      </c>
      <c r="M228" s="11" t="str">
        <f>IF(ISERROR(VLOOKUP(C228,'WI Vs ASM'!$B$2:$I$1000,8,0)),0,(VLOOKUP(C228,'WI Vs ASM'!$B$2:$I$1000,8,0)))</f>
        <v>Prakash Varadachari</v>
      </c>
      <c r="N228" s="11" t="str">
        <f>IF(ISERROR(VLOOKUP(C228,'WI Vs ASM'!$B$2:$G$1000,6,0)),0,(VLOOKUP(C228,'WI Vs ASM'!$B$2:$G$1000,6,0)))</f>
        <v>Commercial</v>
      </c>
      <c r="O228" s="11" t="str">
        <f>IF(ISERROR(VLOOKUP(C228,'WI Vs ASM'!$B$2:$H$1000,7,0)),0,(VLOOKUP(C228,'WI Vs ASM'!$B$2:$H$1000,7,0)))</f>
        <v>Commercial</v>
      </c>
      <c r="P228" s="11" t="str">
        <f t="shared" si="99"/>
        <v>Apr-17</v>
      </c>
      <c r="Q228" s="11" t="str">
        <f t="shared" si="100"/>
        <v>Q2</v>
      </c>
      <c r="R228" s="11" t="str">
        <f>IF(ISERROR(VLOOKUP(C228,'WI Vs ASM'!$B$2:$J$1000,9,0)),0,(VLOOKUP(C228,'WI Vs ASM'!$B$2:$J$1000,9,0)))</f>
        <v>Chandraprabha Palaniswamy</v>
      </c>
      <c r="S228" s="11" t="str">
        <f>IF(ISERROR(VLOOKUP(C228,'WI Vs ASM'!$B$2:$K$1000,10,0)),0,(VLOOKUP(C228,'WI Vs ASM'!$B$2:$K$1000,10,0)))</f>
        <v>Steve J Sorensen</v>
      </c>
      <c r="T228" s="11" t="str">
        <f>IF(ISERROR(VLOOKUP(C228,'WI Vs ASM'!$B$2:$L$1000,11,0)),0,(VLOOKUP(C228,'WI Vs ASM'!$B$2:$L$1000,11,0)))</f>
        <v>Sreekala Balasubramanian</v>
      </c>
      <c r="U228" s="11" t="str">
        <f t="shared" si="107"/>
        <v>WR736102</v>
      </c>
      <c r="V228" s="11" t="str">
        <f t="shared" si="101"/>
        <v>No</v>
      </c>
      <c r="W228" s="11" t="str">
        <f t="shared" si="102"/>
        <v>Yes</v>
      </c>
      <c r="X228" s="11" t="str">
        <f t="shared" si="103"/>
        <v>No</v>
      </c>
      <c r="Y228" s="11" t="str">
        <f t="shared" si="104"/>
        <v>No</v>
      </c>
      <c r="Z228" s="11" t="str">
        <f t="shared" si="105"/>
        <v>No</v>
      </c>
      <c r="AA228" s="11" t="str">
        <f t="shared" si="108"/>
        <v>No</v>
      </c>
      <c r="AB228" s="11">
        <f>IF(ISERROR(VLOOKUP(U228,'ITWR Dump'!$A$2:$Y$5000,24,0)),0,(VLOOKUP('ILC Report'!U228,'ITWR Dump'!$A$2:$Y$5000,24,0)))</f>
        <v>0</v>
      </c>
      <c r="AC228" s="11" t="str">
        <f t="shared" si="109"/>
        <v>No</v>
      </c>
      <c r="AD228" s="11" t="str">
        <f t="shared" si="110"/>
        <v/>
      </c>
      <c r="AE228" s="11">
        <f>IF(ISERROR(VLOOKUP(U228,'ITWR Dump'!$A$2:$Y$5000,13,0)),0,(VLOOKUP(U228,'ITWR Dump'!$A$2:$Y$5000,13,0)))</f>
        <v>0</v>
      </c>
      <c r="AF228" s="11">
        <f>IF(ISERROR(VLOOKUP(U228,'ITWR Dump'!$A$2:$Y$5000,11,0)),0,(VLOOKUP(U228,'ITWR Dump'!$A$2:$Y$5000,11,0)))</f>
        <v>0</v>
      </c>
      <c r="AG228" s="11">
        <f>IF(ISERROR(VLOOKUP(U228,'ITWR Dump'!$A$2:$Y$5000,2,0)),0,(VLOOKUP(U228,'ITWR Dump'!$A$2:$Y$5000,2,0)))</f>
        <v>0</v>
      </c>
      <c r="AH228" s="11">
        <f>IF(ISERROR(VLOOKUP(U228,'ITWR Dump'!$A$2:$Y$5000,14,0)),0,(VLOOKUP(U228,'ITWR Dump'!$A$2:$Y$5000,14,0)))</f>
        <v>0</v>
      </c>
      <c r="AI228" s="11" t="str">
        <f t="shared" si="111"/>
        <v>11-Enhancement Offshore</v>
      </c>
      <c r="AJ228" s="11" t="str">
        <f t="shared" si="112"/>
        <v>Offshore</v>
      </c>
      <c r="AK228" s="11" t="str">
        <f>IF(ISERROR(VLOOKUP(A228,'Team Data'!$C$2:$U$213,17,0)),0,(VLOOKUP(A228,'Team Data'!$C$2:$U$213,17,0)))</f>
        <v>Open System</v>
      </c>
      <c r="AL228" s="11" t="str">
        <f t="shared" si="113"/>
        <v>2017-04-24</v>
      </c>
      <c r="AM228" s="11">
        <f>IF(ISERROR(VLOOKUP(U228,'ITWR Dump'!$A$2:$Y$5000,16,0)),0,(VLOOKUP(U228,'ITWR Dump'!$A$2:$Y$5000,16,0)))</f>
        <v>0</v>
      </c>
      <c r="AN228" s="11">
        <f>IF(ISERROR(VLOOKUP(U228,'ITWR Dump'!$A$2:$Y$5000,18,0)),0,(VLOOKUP(U228,'ITWR Dump'!$A$2:$Y$5000,18,0)))</f>
        <v>0</v>
      </c>
      <c r="AO228" s="11">
        <f>IF(ISERROR(VLOOKUP(U228,'ITWR Dump'!$A$2:$Y$5000,25,0)),0,(VLOOKUP('ILC Report'!U228,'ITWR Dump'!$A$2:$Y$5000,25,0)))</f>
        <v>0</v>
      </c>
      <c r="AP228" s="11">
        <f t="shared" si="114"/>
        <v>0</v>
      </c>
      <c r="AQ228" s="26">
        <f t="shared" si="115"/>
        <v>0</v>
      </c>
      <c r="AR228" s="26">
        <f t="shared" si="116"/>
        <v>0</v>
      </c>
      <c r="AS228" s="26">
        <f t="shared" si="117"/>
        <v>0</v>
      </c>
      <c r="AT228" s="26">
        <f t="shared" si="118"/>
        <v>0</v>
      </c>
      <c r="AU228" s="26">
        <f t="shared" si="119"/>
        <v>0</v>
      </c>
      <c r="AV228" s="26">
        <f t="shared" si="120"/>
        <v>0</v>
      </c>
      <c r="AW228" s="11" t="s">
        <v>653</v>
      </c>
      <c r="AX228" s="11" t="str">
        <f>VLOOKUP(L228,Group!$A$2:$B$1000,2,0)</f>
        <v>Enhancement</v>
      </c>
      <c r="AY228" s="11">
        <f>IF(ISERROR(VLOOKUP(U228,'ITWR Dump'!$A$2:$Y$5000,15,0)),0,(VLOOKUP('ILC Report'!U228,'ITWR Dump'!$A$2:$Y$5000,15,0)))</f>
        <v>0</v>
      </c>
      <c r="AZ228" s="11" t="str">
        <f t="shared" si="121"/>
        <v>No</v>
      </c>
      <c r="BA228" s="11" t="str">
        <f t="shared" si="122"/>
        <v>BKI</v>
      </c>
      <c r="BB228" s="11" t="str">
        <f t="shared" si="123"/>
        <v>EM</v>
      </c>
      <c r="BC228" s="11" t="str">
        <f t="shared" si="124"/>
        <v>No</v>
      </c>
    </row>
    <row r="229" spans="1:55" x14ac:dyDescent="0.3">
      <c r="A229" s="11" t="s">
        <v>98</v>
      </c>
      <c r="B229" s="11" t="s">
        <v>1816</v>
      </c>
      <c r="C229" s="11" t="s">
        <v>586</v>
      </c>
      <c r="D229" s="11" t="s">
        <v>2015</v>
      </c>
      <c r="E229" s="38" t="s">
        <v>652</v>
      </c>
      <c r="F229" s="11">
        <v>20</v>
      </c>
      <c r="G229" s="40" t="s">
        <v>218</v>
      </c>
      <c r="H229" s="11" t="str">
        <f t="shared" si="106"/>
        <v>Regular</v>
      </c>
      <c r="I229" s="11" t="str">
        <f t="shared" si="98"/>
        <v>INDIA</v>
      </c>
      <c r="J229" s="11" t="str">
        <f>IF(ISERROR(VLOOKUP(C229,'WI Vs ASM'!$B$2:$E$1000,4,0)),0,(VLOOKUP(C229,'WI Vs ASM'!$B$2:$E$1000,4,0)))</f>
        <v>Offshore</v>
      </c>
      <c r="K229" s="11" t="str">
        <f>IF(ISERROR(VLOOKUP(C229,'WI Vs ASM'!$B$2:$F$1000,5,0)),0,(VLOOKUP(C229,'WI Vs ASM'!$B$2:$F$1000,5,0)))</f>
        <v>02-Variable Billable</v>
      </c>
      <c r="L229" s="11" t="str">
        <f>IF(ISERROR(VLOOKUP(C229,'WI Vs ASM'!$B$2:$D$1000,3,0)),0,(VLOOKUP(C229,'WI Vs ASM'!$B$2:$D$1000,3,0)))</f>
        <v>11-Enhancement Offshore</v>
      </c>
      <c r="M229" s="11" t="str">
        <f>IF(ISERROR(VLOOKUP(C229,'WI Vs ASM'!$B$2:$I$1000,8,0)),0,(VLOOKUP(C229,'WI Vs ASM'!$B$2:$I$1000,8,0)))</f>
        <v>Prakash Varadachari</v>
      </c>
      <c r="N229" s="11" t="str">
        <f>IF(ISERROR(VLOOKUP(C229,'WI Vs ASM'!$B$2:$G$1000,6,0)),0,(VLOOKUP(C229,'WI Vs ASM'!$B$2:$G$1000,6,0)))</f>
        <v>Commercial</v>
      </c>
      <c r="O229" s="11" t="str">
        <f>IF(ISERROR(VLOOKUP(C229,'WI Vs ASM'!$B$2:$H$1000,7,0)),0,(VLOOKUP(C229,'WI Vs ASM'!$B$2:$H$1000,7,0)))</f>
        <v>Commercial</v>
      </c>
      <c r="P229" s="11" t="str">
        <f t="shared" si="99"/>
        <v>Apr-17</v>
      </c>
      <c r="Q229" s="11" t="str">
        <f t="shared" si="100"/>
        <v>Q2</v>
      </c>
      <c r="R229" s="11" t="str">
        <f>IF(ISERROR(VLOOKUP(C229,'WI Vs ASM'!$B$2:$J$1000,9,0)),0,(VLOOKUP(C229,'WI Vs ASM'!$B$2:$J$1000,9,0)))</f>
        <v>Chandraprabha Palaniswamy</v>
      </c>
      <c r="S229" s="11" t="str">
        <f>IF(ISERROR(VLOOKUP(C229,'WI Vs ASM'!$B$2:$K$1000,10,0)),0,(VLOOKUP(C229,'WI Vs ASM'!$B$2:$K$1000,10,0)))</f>
        <v>Steve J Sorensen</v>
      </c>
      <c r="T229" s="11" t="str">
        <f>IF(ISERROR(VLOOKUP(C229,'WI Vs ASM'!$B$2:$L$1000,11,0)),0,(VLOOKUP(C229,'WI Vs ASM'!$B$2:$L$1000,11,0)))</f>
        <v>Sreekala Balasubramanian</v>
      </c>
      <c r="U229" s="11" t="str">
        <f t="shared" si="107"/>
        <v>WR736280</v>
      </c>
      <c r="V229" s="11" t="str">
        <f t="shared" si="101"/>
        <v>No</v>
      </c>
      <c r="W229" s="11" t="str">
        <f t="shared" si="102"/>
        <v>Yes</v>
      </c>
      <c r="X229" s="11" t="str">
        <f t="shared" si="103"/>
        <v>No</v>
      </c>
      <c r="Y229" s="11" t="str">
        <f t="shared" si="104"/>
        <v>No</v>
      </c>
      <c r="Z229" s="11" t="str">
        <f t="shared" si="105"/>
        <v>No</v>
      </c>
      <c r="AA229" s="11" t="str">
        <f t="shared" si="108"/>
        <v>No</v>
      </c>
      <c r="AB229" s="11">
        <f>IF(ISERROR(VLOOKUP(U229,'ITWR Dump'!$A$2:$Y$5000,24,0)),0,(VLOOKUP('ILC Report'!U229,'ITWR Dump'!$A$2:$Y$5000,24,0)))</f>
        <v>0</v>
      </c>
      <c r="AC229" s="11" t="str">
        <f t="shared" si="109"/>
        <v>No</v>
      </c>
      <c r="AD229" s="11" t="str">
        <f t="shared" si="110"/>
        <v/>
      </c>
      <c r="AE229" s="11">
        <f>IF(ISERROR(VLOOKUP(U229,'ITWR Dump'!$A$2:$Y$5000,13,0)),0,(VLOOKUP(U229,'ITWR Dump'!$A$2:$Y$5000,13,0)))</f>
        <v>0</v>
      </c>
      <c r="AF229" s="11">
        <f>IF(ISERROR(VLOOKUP(U229,'ITWR Dump'!$A$2:$Y$5000,11,0)),0,(VLOOKUP(U229,'ITWR Dump'!$A$2:$Y$5000,11,0)))</f>
        <v>0</v>
      </c>
      <c r="AG229" s="11">
        <f>IF(ISERROR(VLOOKUP(U229,'ITWR Dump'!$A$2:$Y$5000,2,0)),0,(VLOOKUP(U229,'ITWR Dump'!$A$2:$Y$5000,2,0)))</f>
        <v>0</v>
      </c>
      <c r="AH229" s="11">
        <f>IF(ISERROR(VLOOKUP(U229,'ITWR Dump'!$A$2:$Y$5000,14,0)),0,(VLOOKUP(U229,'ITWR Dump'!$A$2:$Y$5000,14,0)))</f>
        <v>0</v>
      </c>
      <c r="AI229" s="11" t="str">
        <f t="shared" si="111"/>
        <v>11-Enhancement Offshore</v>
      </c>
      <c r="AJ229" s="11" t="str">
        <f t="shared" si="112"/>
        <v>Offshore</v>
      </c>
      <c r="AK229" s="11" t="str">
        <f>IF(ISERROR(VLOOKUP(A229,'Team Data'!$C$2:$U$213,17,0)),0,(VLOOKUP(A229,'Team Data'!$C$2:$U$213,17,0)))</f>
        <v>Open System</v>
      </c>
      <c r="AL229" s="11" t="str">
        <f t="shared" si="113"/>
        <v>2017-04-24</v>
      </c>
      <c r="AM229" s="11">
        <f>IF(ISERROR(VLOOKUP(U229,'ITWR Dump'!$A$2:$Y$5000,16,0)),0,(VLOOKUP(U229,'ITWR Dump'!$A$2:$Y$5000,16,0)))</f>
        <v>0</v>
      </c>
      <c r="AN229" s="11">
        <f>IF(ISERROR(VLOOKUP(U229,'ITWR Dump'!$A$2:$Y$5000,18,0)),0,(VLOOKUP(U229,'ITWR Dump'!$A$2:$Y$5000,18,0)))</f>
        <v>0</v>
      </c>
      <c r="AO229" s="11">
        <f>IF(ISERROR(VLOOKUP(U229,'ITWR Dump'!$A$2:$Y$5000,25,0)),0,(VLOOKUP('ILC Report'!U229,'ITWR Dump'!$A$2:$Y$5000,25,0)))</f>
        <v>0</v>
      </c>
      <c r="AP229" s="11">
        <f t="shared" si="114"/>
        <v>0</v>
      </c>
      <c r="AQ229" s="26">
        <f t="shared" si="115"/>
        <v>0</v>
      </c>
      <c r="AR229" s="26">
        <f t="shared" si="116"/>
        <v>0</v>
      </c>
      <c r="AS229" s="26">
        <f t="shared" si="117"/>
        <v>0</v>
      </c>
      <c r="AT229" s="26">
        <f t="shared" si="118"/>
        <v>0</v>
      </c>
      <c r="AU229" s="26">
        <f t="shared" si="119"/>
        <v>0</v>
      </c>
      <c r="AV229" s="26">
        <f t="shared" si="120"/>
        <v>0</v>
      </c>
      <c r="AW229" s="11" t="s">
        <v>653</v>
      </c>
      <c r="AX229" s="11" t="str">
        <f>VLOOKUP(L229,Group!$A$2:$B$1000,2,0)</f>
        <v>Enhancement</v>
      </c>
      <c r="AY229" s="11">
        <f>IF(ISERROR(VLOOKUP(U229,'ITWR Dump'!$A$2:$Y$5000,15,0)),0,(VLOOKUP('ILC Report'!U229,'ITWR Dump'!$A$2:$Y$5000,15,0)))</f>
        <v>0</v>
      </c>
      <c r="AZ229" s="11" t="str">
        <f t="shared" si="121"/>
        <v>No</v>
      </c>
      <c r="BA229" s="11" t="str">
        <f t="shared" si="122"/>
        <v>BKI</v>
      </c>
      <c r="BB229" s="11" t="str">
        <f t="shared" si="123"/>
        <v>EM</v>
      </c>
      <c r="BC229" s="11" t="str">
        <f t="shared" si="124"/>
        <v>No</v>
      </c>
    </row>
    <row r="230" spans="1:55" x14ac:dyDescent="0.3">
      <c r="A230" s="11" t="s">
        <v>98</v>
      </c>
      <c r="B230" s="11" t="s">
        <v>1816</v>
      </c>
      <c r="C230" s="11" t="s">
        <v>594</v>
      </c>
      <c r="D230" s="11" t="s">
        <v>2016</v>
      </c>
      <c r="E230" s="38" t="s">
        <v>2901</v>
      </c>
      <c r="F230" s="11">
        <v>2</v>
      </c>
      <c r="G230" s="40" t="s">
        <v>218</v>
      </c>
      <c r="H230" s="11" t="str">
        <f t="shared" si="106"/>
        <v>Regular</v>
      </c>
      <c r="I230" s="11" t="str">
        <f t="shared" si="98"/>
        <v>INDIA</v>
      </c>
      <c r="J230" s="11" t="str">
        <f>IF(ISERROR(VLOOKUP(C230,'WI Vs ASM'!$B$2:$E$1000,4,0)),0,(VLOOKUP(C230,'WI Vs ASM'!$B$2:$E$1000,4,0)))</f>
        <v>Offshore</v>
      </c>
      <c r="K230" s="11" t="str">
        <f>IF(ISERROR(VLOOKUP(C230,'WI Vs ASM'!$B$2:$F$1000,5,0)),0,(VLOOKUP(C230,'WI Vs ASM'!$B$2:$F$1000,5,0)))</f>
        <v>09-NonBillable</v>
      </c>
      <c r="L230" s="11" t="str">
        <f>IF(ISERROR(VLOOKUP(C230,'WI Vs ASM'!$B$2:$D$1000,3,0)),0,(VLOOKUP(C230,'WI Vs ASM'!$B$2:$D$1000,3,0)))</f>
        <v>07-General Technical work Offshore</v>
      </c>
      <c r="M230" s="11" t="str">
        <f>IF(ISERROR(VLOOKUP(C230,'WI Vs ASM'!$B$2:$I$1000,8,0)),0,(VLOOKUP(C230,'WI Vs ASM'!$B$2:$I$1000,8,0)))</f>
        <v>Vinodh</v>
      </c>
      <c r="N230" s="11" t="str">
        <f>IF(ISERROR(VLOOKUP(C230,'WI Vs ASM'!$B$2:$G$1000,6,0)),0,(VLOOKUP(C230,'WI Vs ASM'!$B$2:$G$1000,6,0)))</f>
        <v>FFIC Account Team</v>
      </c>
      <c r="O230" s="11" t="str">
        <f>IF(ISERROR(VLOOKUP(C230,'WI Vs ASM'!$B$2:$H$1000,7,0)),0,(VLOOKUP(C230,'WI Vs ASM'!$B$2:$H$1000,7,0)))</f>
        <v>FFIC Account Team</v>
      </c>
      <c r="P230" s="11" t="str">
        <f t="shared" si="99"/>
        <v>May-17</v>
      </c>
      <c r="Q230" s="11" t="str">
        <f t="shared" si="100"/>
        <v>Q2</v>
      </c>
      <c r="R230" s="11" t="str">
        <f>IF(ISERROR(VLOOKUP(C230,'WI Vs ASM'!$B$2:$J$1000,9,0)),0,(VLOOKUP(C230,'WI Vs ASM'!$B$2:$J$1000,9,0)))</f>
        <v>Manash M Dutta</v>
      </c>
      <c r="S230" s="11">
        <f>IF(ISERROR(VLOOKUP(C230,'WI Vs ASM'!$B$2:$K$1000,10,0)),0,(VLOOKUP(C230,'WI Vs ASM'!$B$2:$K$1000,10,0)))</f>
        <v>0</v>
      </c>
      <c r="T230" s="11">
        <f>IF(ISERROR(VLOOKUP(C230,'WI Vs ASM'!$B$2:$L$1000,11,0)),0,(VLOOKUP(C230,'WI Vs ASM'!$B$2:$L$1000,11,0)))</f>
        <v>0</v>
      </c>
      <c r="U230" s="11" t="e">
        <f t="shared" si="107"/>
        <v>#VALUE!</v>
      </c>
      <c r="V230" s="11" t="str">
        <f t="shared" si="101"/>
        <v>No</v>
      </c>
      <c r="W230" s="11" t="str">
        <f t="shared" si="102"/>
        <v>No</v>
      </c>
      <c r="X230" s="11" t="str">
        <f t="shared" si="103"/>
        <v>No</v>
      </c>
      <c r="Y230" s="11" t="str">
        <f t="shared" si="104"/>
        <v>No</v>
      </c>
      <c r="Z230" s="11" t="str">
        <f t="shared" si="105"/>
        <v>No</v>
      </c>
      <c r="AA230" s="11" t="str">
        <f t="shared" si="108"/>
        <v>No</v>
      </c>
      <c r="AB230" s="11">
        <f>IF(ISERROR(VLOOKUP(U230,'ITWR Dump'!$A$2:$Y$5000,24,0)),0,(VLOOKUP('ILC Report'!U230,'ITWR Dump'!$A$2:$Y$5000,24,0)))</f>
        <v>0</v>
      </c>
      <c r="AC230" s="11" t="str">
        <f t="shared" si="109"/>
        <v>No</v>
      </c>
      <c r="AD230" s="11" t="str">
        <f t="shared" si="110"/>
        <v/>
      </c>
      <c r="AE230" s="11">
        <f>IF(ISERROR(VLOOKUP(U230,'ITWR Dump'!$A$2:$Y$5000,13,0)),0,(VLOOKUP(U230,'ITWR Dump'!$A$2:$Y$5000,13,0)))</f>
        <v>0</v>
      </c>
      <c r="AF230" s="11">
        <f>IF(ISERROR(VLOOKUP(U230,'ITWR Dump'!$A$2:$Y$5000,11,0)),0,(VLOOKUP(U230,'ITWR Dump'!$A$2:$Y$5000,11,0)))</f>
        <v>0</v>
      </c>
      <c r="AG230" s="11">
        <f>IF(ISERROR(VLOOKUP(U230,'ITWR Dump'!$A$2:$Y$5000,2,0)),0,(VLOOKUP(U230,'ITWR Dump'!$A$2:$Y$5000,2,0)))</f>
        <v>0</v>
      </c>
      <c r="AH230" s="11">
        <f>IF(ISERROR(VLOOKUP(U230,'ITWR Dump'!$A$2:$Y$5000,14,0)),0,(VLOOKUP(U230,'ITWR Dump'!$A$2:$Y$5000,14,0)))</f>
        <v>0</v>
      </c>
      <c r="AI230" s="11" t="str">
        <f t="shared" si="111"/>
        <v>07-General Technical work Offshore</v>
      </c>
      <c r="AJ230" s="11" t="str">
        <f t="shared" si="112"/>
        <v>Offshore</v>
      </c>
      <c r="AK230" s="11" t="str">
        <f>IF(ISERROR(VLOOKUP(A230,'Team Data'!$C$2:$U$213,17,0)),0,(VLOOKUP(A230,'Team Data'!$C$2:$U$213,17,0)))</f>
        <v>Open System</v>
      </c>
      <c r="AL230" s="11" t="str">
        <f t="shared" si="113"/>
        <v>2017-04-24</v>
      </c>
      <c r="AM230" s="11">
        <f>IF(ISERROR(VLOOKUP(U230,'ITWR Dump'!$A$2:$Y$5000,16,0)),0,(VLOOKUP(U230,'ITWR Dump'!$A$2:$Y$5000,16,0)))</f>
        <v>0</v>
      </c>
      <c r="AN230" s="11">
        <f>IF(ISERROR(VLOOKUP(U230,'ITWR Dump'!$A$2:$Y$5000,18,0)),0,(VLOOKUP(U230,'ITWR Dump'!$A$2:$Y$5000,18,0)))</f>
        <v>0</v>
      </c>
      <c r="AO230" s="11">
        <f>IF(ISERROR(VLOOKUP(U230,'ITWR Dump'!$A$2:$Y$5000,25,0)),0,(VLOOKUP('ILC Report'!U230,'ITWR Dump'!$A$2:$Y$5000,25,0)))</f>
        <v>0</v>
      </c>
      <c r="AP230" s="11">
        <f t="shared" si="114"/>
        <v>0</v>
      </c>
      <c r="AQ230" s="26">
        <f t="shared" si="115"/>
        <v>0</v>
      </c>
      <c r="AR230" s="26">
        <f t="shared" si="116"/>
        <v>0</v>
      </c>
      <c r="AS230" s="26">
        <f t="shared" si="117"/>
        <v>0</v>
      </c>
      <c r="AT230" s="26">
        <f t="shared" si="118"/>
        <v>0</v>
      </c>
      <c r="AU230" s="26">
        <f t="shared" si="119"/>
        <v>0</v>
      </c>
      <c r="AV230" s="26">
        <f t="shared" si="120"/>
        <v>0</v>
      </c>
      <c r="AW230" s="11" t="s">
        <v>653</v>
      </c>
      <c r="AX230" s="11" t="str">
        <f>VLOOKUP(L230,Group!$A$2:$B$1000,2,0)</f>
        <v>Maintenance</v>
      </c>
      <c r="AY230" s="11">
        <f>IF(ISERROR(VLOOKUP(U230,'ITWR Dump'!$A$2:$Y$5000,15,0)),0,(VLOOKUP('ILC Report'!U230,'ITWR Dump'!$A$2:$Y$5000,15,0)))</f>
        <v>0</v>
      </c>
      <c r="AZ230" s="11" t="str">
        <f t="shared" si="121"/>
        <v>No</v>
      </c>
      <c r="BA230" s="11" t="str">
        <f t="shared" si="122"/>
        <v>BKI</v>
      </c>
      <c r="BB230" s="11" t="str">
        <f t="shared" si="123"/>
        <v>GT</v>
      </c>
      <c r="BC230" s="11" t="str">
        <f t="shared" si="124"/>
        <v>No</v>
      </c>
    </row>
    <row r="231" spans="1:55" x14ac:dyDescent="0.3">
      <c r="A231" s="11" t="s">
        <v>98</v>
      </c>
      <c r="B231" s="11" t="s">
        <v>1816</v>
      </c>
      <c r="C231" s="11" t="s">
        <v>587</v>
      </c>
      <c r="D231" s="11" t="s">
        <v>2011</v>
      </c>
      <c r="E231" s="38" t="s">
        <v>2901</v>
      </c>
      <c r="F231" s="11">
        <v>56</v>
      </c>
      <c r="G231" s="40" t="s">
        <v>2905</v>
      </c>
      <c r="H231" s="11" t="str">
        <f t="shared" si="106"/>
        <v>Standby</v>
      </c>
      <c r="I231" s="11" t="str">
        <f t="shared" si="98"/>
        <v>INDIA</v>
      </c>
      <c r="J231" s="11" t="str">
        <f>IF(ISERROR(VLOOKUP(C231,'WI Vs ASM'!$B$2:$E$1000,4,0)),0,(VLOOKUP(C231,'WI Vs ASM'!$B$2:$E$1000,4,0)))</f>
        <v>Offshore</v>
      </c>
      <c r="K231" s="11" t="str">
        <f>IF(ISERROR(VLOOKUP(C231,'WI Vs ASM'!$B$2:$F$1000,5,0)),0,(VLOOKUP(C231,'WI Vs ASM'!$B$2:$F$1000,5,0)))</f>
        <v>01-Fixed Price</v>
      </c>
      <c r="L231" s="11" t="str">
        <f>IF(ISERROR(VLOOKUP(C231,'WI Vs ASM'!$B$2:$D$1000,3,0)),0,(VLOOKUP(C231,'WI Vs ASM'!$B$2:$D$1000,3,0)))</f>
        <v>01-Maintenance Offshore</v>
      </c>
      <c r="M231" s="11" t="str">
        <f>IF(ISERROR(VLOOKUP(C231,'WI Vs ASM'!$B$2:$I$1000,8,0)),0,(VLOOKUP(C231,'WI Vs ASM'!$B$2:$I$1000,8,0)))</f>
        <v>Rahul Soman</v>
      </c>
      <c r="N231" s="11" t="str">
        <f>IF(ISERROR(VLOOKUP(C231,'WI Vs ASM'!$B$2:$G$1000,6,0)),0,(VLOOKUP(C231,'WI Vs ASM'!$B$2:$G$1000,6,0)))</f>
        <v>Commercial</v>
      </c>
      <c r="O231" s="11" t="str">
        <f>IF(ISERROR(VLOOKUP(C231,'WI Vs ASM'!$B$2:$H$1000,7,0)),0,(VLOOKUP(C231,'WI Vs ASM'!$B$2:$H$1000,7,0)))</f>
        <v>Commercial</v>
      </c>
      <c r="P231" s="11" t="str">
        <f t="shared" si="99"/>
        <v>May-17</v>
      </c>
      <c r="Q231" s="11" t="str">
        <f t="shared" si="100"/>
        <v>Q2</v>
      </c>
      <c r="R231" s="11" t="str">
        <f>IF(ISERROR(VLOOKUP(C231,'WI Vs ASM'!$B$2:$J$1000,9,0)),0,(VLOOKUP(C231,'WI Vs ASM'!$B$2:$J$1000,9,0)))</f>
        <v>Jyothi Pai</v>
      </c>
      <c r="S231" s="11" t="str">
        <f>IF(ISERROR(VLOOKUP(C231,'WI Vs ASM'!$B$2:$K$1000,10,0)),0,(VLOOKUP(C231,'WI Vs ASM'!$B$2:$K$1000,10,0)))</f>
        <v>Saju Bhaskaran</v>
      </c>
      <c r="T231" s="11" t="str">
        <f>IF(ISERROR(VLOOKUP(C231,'WI Vs ASM'!$B$2:$L$1000,11,0)),0,(VLOOKUP(C231,'WI Vs ASM'!$B$2:$L$1000,11,0)))</f>
        <v>Sreekala Balasubramanian</v>
      </c>
      <c r="U231" s="11" t="e">
        <f t="shared" si="107"/>
        <v>#VALUE!</v>
      </c>
      <c r="V231" s="11" t="str">
        <f t="shared" si="101"/>
        <v>No</v>
      </c>
      <c r="W231" s="11" t="str">
        <f t="shared" si="102"/>
        <v>Yes</v>
      </c>
      <c r="X231" s="11" t="str">
        <f t="shared" si="103"/>
        <v>No</v>
      </c>
      <c r="Y231" s="11" t="str">
        <f t="shared" si="104"/>
        <v>No</v>
      </c>
      <c r="Z231" s="11" t="str">
        <f t="shared" si="105"/>
        <v>No</v>
      </c>
      <c r="AA231" s="11" t="str">
        <f t="shared" si="108"/>
        <v>No</v>
      </c>
      <c r="AB231" s="11">
        <f>IF(ISERROR(VLOOKUP(U231,'ITWR Dump'!$A$2:$Y$5000,24,0)),0,(VLOOKUP('ILC Report'!U231,'ITWR Dump'!$A$2:$Y$5000,24,0)))</f>
        <v>0</v>
      </c>
      <c r="AC231" s="11" t="str">
        <f t="shared" si="109"/>
        <v>No</v>
      </c>
      <c r="AD231" s="11" t="str">
        <f t="shared" si="110"/>
        <v/>
      </c>
      <c r="AE231" s="11">
        <f>IF(ISERROR(VLOOKUP(U231,'ITWR Dump'!$A$2:$Y$5000,13,0)),0,(VLOOKUP(U231,'ITWR Dump'!$A$2:$Y$5000,13,0)))</f>
        <v>0</v>
      </c>
      <c r="AF231" s="11">
        <f>IF(ISERROR(VLOOKUP(U231,'ITWR Dump'!$A$2:$Y$5000,11,0)),0,(VLOOKUP(U231,'ITWR Dump'!$A$2:$Y$5000,11,0)))</f>
        <v>0</v>
      </c>
      <c r="AG231" s="11">
        <f>IF(ISERROR(VLOOKUP(U231,'ITWR Dump'!$A$2:$Y$5000,2,0)),0,(VLOOKUP(U231,'ITWR Dump'!$A$2:$Y$5000,2,0)))</f>
        <v>0</v>
      </c>
      <c r="AH231" s="11">
        <f>IF(ISERROR(VLOOKUP(U231,'ITWR Dump'!$A$2:$Y$5000,14,0)),0,(VLOOKUP(U231,'ITWR Dump'!$A$2:$Y$5000,14,0)))</f>
        <v>0</v>
      </c>
      <c r="AI231" s="11" t="str">
        <f t="shared" si="111"/>
        <v>Standby Hours</v>
      </c>
      <c r="AJ231" s="11" t="str">
        <f t="shared" si="112"/>
        <v>Offshore</v>
      </c>
      <c r="AK231" s="11" t="str">
        <f>IF(ISERROR(VLOOKUP(A231,'Team Data'!$C$2:$U$213,17,0)),0,(VLOOKUP(A231,'Team Data'!$C$2:$U$213,17,0)))</f>
        <v>Open System</v>
      </c>
      <c r="AL231" s="11" t="str">
        <f t="shared" si="113"/>
        <v>2017-04-24</v>
      </c>
      <c r="AM231" s="11">
        <f>IF(ISERROR(VLOOKUP(U231,'ITWR Dump'!$A$2:$Y$5000,16,0)),0,(VLOOKUP(U231,'ITWR Dump'!$A$2:$Y$5000,16,0)))</f>
        <v>0</v>
      </c>
      <c r="AN231" s="11">
        <f>IF(ISERROR(VLOOKUP(U231,'ITWR Dump'!$A$2:$Y$5000,18,0)),0,(VLOOKUP(U231,'ITWR Dump'!$A$2:$Y$5000,18,0)))</f>
        <v>0</v>
      </c>
      <c r="AO231" s="11">
        <f>IF(ISERROR(VLOOKUP(U231,'ITWR Dump'!$A$2:$Y$5000,25,0)),0,(VLOOKUP('ILC Report'!U231,'ITWR Dump'!$A$2:$Y$5000,25,0)))</f>
        <v>0</v>
      </c>
      <c r="AP231" s="11">
        <f t="shared" si="114"/>
        <v>0</v>
      </c>
      <c r="AQ231" s="26">
        <f t="shared" si="115"/>
        <v>0</v>
      </c>
      <c r="AR231" s="26">
        <f t="shared" si="116"/>
        <v>0</v>
      </c>
      <c r="AS231" s="26">
        <f t="shared" si="117"/>
        <v>0</v>
      </c>
      <c r="AT231" s="26">
        <f t="shared" si="118"/>
        <v>0</v>
      </c>
      <c r="AU231" s="26">
        <f t="shared" si="119"/>
        <v>0</v>
      </c>
      <c r="AV231" s="26">
        <f t="shared" si="120"/>
        <v>0</v>
      </c>
      <c r="AW231" s="11" t="s">
        <v>653</v>
      </c>
      <c r="AX231" s="11" t="str">
        <f>VLOOKUP(L231,Group!$A$2:$B$1000,2,0)</f>
        <v>Maintenance</v>
      </c>
      <c r="AY231" s="11">
        <f>IF(ISERROR(VLOOKUP(U231,'ITWR Dump'!$A$2:$Y$5000,15,0)),0,(VLOOKUP('ILC Report'!U231,'ITWR Dump'!$A$2:$Y$5000,15,0)))</f>
        <v>0</v>
      </c>
      <c r="AZ231" s="11" t="str">
        <f t="shared" si="121"/>
        <v>No</v>
      </c>
      <c r="BA231" s="11" t="str">
        <f t="shared" si="122"/>
        <v>BKI</v>
      </c>
      <c r="BB231" s="11" t="str">
        <f t="shared" si="123"/>
        <v>MN</v>
      </c>
      <c r="BC231" s="11" t="str">
        <f t="shared" si="124"/>
        <v>No</v>
      </c>
    </row>
    <row r="232" spans="1:55" x14ac:dyDescent="0.3">
      <c r="A232" s="11" t="s">
        <v>98</v>
      </c>
      <c r="B232" s="11" t="s">
        <v>1816</v>
      </c>
      <c r="C232" s="11" t="s">
        <v>586</v>
      </c>
      <c r="D232" s="11" t="s">
        <v>2012</v>
      </c>
      <c r="E232" s="38" t="s">
        <v>2901</v>
      </c>
      <c r="F232" s="11">
        <v>6</v>
      </c>
      <c r="G232" s="40" t="s">
        <v>218</v>
      </c>
      <c r="H232" s="11" t="str">
        <f t="shared" si="106"/>
        <v>Regular</v>
      </c>
      <c r="I232" s="11" t="str">
        <f t="shared" si="98"/>
        <v>INDIA</v>
      </c>
      <c r="J232" s="11" t="str">
        <f>IF(ISERROR(VLOOKUP(C232,'WI Vs ASM'!$B$2:$E$1000,4,0)),0,(VLOOKUP(C232,'WI Vs ASM'!$B$2:$E$1000,4,0)))</f>
        <v>Offshore</v>
      </c>
      <c r="K232" s="11" t="str">
        <f>IF(ISERROR(VLOOKUP(C232,'WI Vs ASM'!$B$2:$F$1000,5,0)),0,(VLOOKUP(C232,'WI Vs ASM'!$B$2:$F$1000,5,0)))</f>
        <v>02-Variable Billable</v>
      </c>
      <c r="L232" s="11" t="str">
        <f>IF(ISERROR(VLOOKUP(C232,'WI Vs ASM'!$B$2:$D$1000,3,0)),0,(VLOOKUP(C232,'WI Vs ASM'!$B$2:$D$1000,3,0)))</f>
        <v>11-Enhancement Offshore</v>
      </c>
      <c r="M232" s="11" t="str">
        <f>IF(ISERROR(VLOOKUP(C232,'WI Vs ASM'!$B$2:$I$1000,8,0)),0,(VLOOKUP(C232,'WI Vs ASM'!$B$2:$I$1000,8,0)))</f>
        <v>Prakash Varadachari</v>
      </c>
      <c r="N232" s="11" t="str">
        <f>IF(ISERROR(VLOOKUP(C232,'WI Vs ASM'!$B$2:$G$1000,6,0)),0,(VLOOKUP(C232,'WI Vs ASM'!$B$2:$G$1000,6,0)))</f>
        <v>Commercial</v>
      </c>
      <c r="O232" s="11" t="str">
        <f>IF(ISERROR(VLOOKUP(C232,'WI Vs ASM'!$B$2:$H$1000,7,0)),0,(VLOOKUP(C232,'WI Vs ASM'!$B$2:$H$1000,7,0)))</f>
        <v>Commercial</v>
      </c>
      <c r="P232" s="11" t="str">
        <f t="shared" si="99"/>
        <v>May-17</v>
      </c>
      <c r="Q232" s="11" t="str">
        <f t="shared" si="100"/>
        <v>Q2</v>
      </c>
      <c r="R232" s="11" t="str">
        <f>IF(ISERROR(VLOOKUP(C232,'WI Vs ASM'!$B$2:$J$1000,9,0)),0,(VLOOKUP(C232,'WI Vs ASM'!$B$2:$J$1000,9,0)))</f>
        <v>Chandraprabha Palaniswamy</v>
      </c>
      <c r="S232" s="11" t="str">
        <f>IF(ISERROR(VLOOKUP(C232,'WI Vs ASM'!$B$2:$K$1000,10,0)),0,(VLOOKUP(C232,'WI Vs ASM'!$B$2:$K$1000,10,0)))</f>
        <v>Steve J Sorensen</v>
      </c>
      <c r="T232" s="11" t="str">
        <f>IF(ISERROR(VLOOKUP(C232,'WI Vs ASM'!$B$2:$L$1000,11,0)),0,(VLOOKUP(C232,'WI Vs ASM'!$B$2:$L$1000,11,0)))</f>
        <v>Sreekala Balasubramanian</v>
      </c>
      <c r="U232" s="11" t="str">
        <f t="shared" si="107"/>
        <v>WR635505</v>
      </c>
      <c r="V232" s="11" t="str">
        <f t="shared" si="101"/>
        <v>No</v>
      </c>
      <c r="W232" s="11" t="str">
        <f t="shared" si="102"/>
        <v>Yes</v>
      </c>
      <c r="X232" s="11" t="str">
        <f t="shared" si="103"/>
        <v>No</v>
      </c>
      <c r="Y232" s="11" t="str">
        <f t="shared" si="104"/>
        <v>No</v>
      </c>
      <c r="Z232" s="11" t="str">
        <f t="shared" si="105"/>
        <v>No</v>
      </c>
      <c r="AA232" s="11" t="str">
        <f t="shared" si="108"/>
        <v>No</v>
      </c>
      <c r="AB232" s="11">
        <f>IF(ISERROR(VLOOKUP(U232,'ITWR Dump'!$A$2:$Y$5000,24,0)),0,(VLOOKUP('ILC Report'!U232,'ITWR Dump'!$A$2:$Y$5000,24,0)))</f>
        <v>0</v>
      </c>
      <c r="AC232" s="11" t="str">
        <f t="shared" si="109"/>
        <v>No</v>
      </c>
      <c r="AD232" s="11" t="str">
        <f t="shared" si="110"/>
        <v/>
      </c>
      <c r="AE232" s="11">
        <f>IF(ISERROR(VLOOKUP(U232,'ITWR Dump'!$A$2:$Y$5000,13,0)),0,(VLOOKUP(U232,'ITWR Dump'!$A$2:$Y$5000,13,0)))</f>
        <v>0</v>
      </c>
      <c r="AF232" s="11">
        <f>IF(ISERROR(VLOOKUP(U232,'ITWR Dump'!$A$2:$Y$5000,11,0)),0,(VLOOKUP(U232,'ITWR Dump'!$A$2:$Y$5000,11,0)))</f>
        <v>0</v>
      </c>
      <c r="AG232" s="11">
        <f>IF(ISERROR(VLOOKUP(U232,'ITWR Dump'!$A$2:$Y$5000,2,0)),0,(VLOOKUP(U232,'ITWR Dump'!$A$2:$Y$5000,2,0)))</f>
        <v>0</v>
      </c>
      <c r="AH232" s="11">
        <f>IF(ISERROR(VLOOKUP(U232,'ITWR Dump'!$A$2:$Y$5000,14,0)),0,(VLOOKUP(U232,'ITWR Dump'!$A$2:$Y$5000,14,0)))</f>
        <v>0</v>
      </c>
      <c r="AI232" s="11" t="str">
        <f t="shared" si="111"/>
        <v>11-Enhancement Offshore</v>
      </c>
      <c r="AJ232" s="11" t="str">
        <f t="shared" si="112"/>
        <v>Offshore</v>
      </c>
      <c r="AK232" s="11" t="str">
        <f>IF(ISERROR(VLOOKUP(A232,'Team Data'!$C$2:$U$213,17,0)),0,(VLOOKUP(A232,'Team Data'!$C$2:$U$213,17,0)))</f>
        <v>Open System</v>
      </c>
      <c r="AL232" s="11" t="str">
        <f t="shared" si="113"/>
        <v>2017-04-24</v>
      </c>
      <c r="AM232" s="11">
        <f>IF(ISERROR(VLOOKUP(U232,'ITWR Dump'!$A$2:$Y$5000,16,0)),0,(VLOOKUP(U232,'ITWR Dump'!$A$2:$Y$5000,16,0)))</f>
        <v>0</v>
      </c>
      <c r="AN232" s="11">
        <f>IF(ISERROR(VLOOKUP(U232,'ITWR Dump'!$A$2:$Y$5000,18,0)),0,(VLOOKUP(U232,'ITWR Dump'!$A$2:$Y$5000,18,0)))</f>
        <v>0</v>
      </c>
      <c r="AO232" s="11">
        <f>IF(ISERROR(VLOOKUP(U232,'ITWR Dump'!$A$2:$Y$5000,25,0)),0,(VLOOKUP('ILC Report'!U232,'ITWR Dump'!$A$2:$Y$5000,25,0)))</f>
        <v>0</v>
      </c>
      <c r="AP232" s="11">
        <f t="shared" si="114"/>
        <v>0</v>
      </c>
      <c r="AQ232" s="26">
        <f t="shared" si="115"/>
        <v>0</v>
      </c>
      <c r="AR232" s="26">
        <f t="shared" si="116"/>
        <v>0</v>
      </c>
      <c r="AS232" s="26">
        <f t="shared" si="117"/>
        <v>0</v>
      </c>
      <c r="AT232" s="26">
        <f t="shared" si="118"/>
        <v>0</v>
      </c>
      <c r="AU232" s="26">
        <f t="shared" si="119"/>
        <v>0</v>
      </c>
      <c r="AV232" s="26">
        <f t="shared" si="120"/>
        <v>0</v>
      </c>
      <c r="AW232" s="11" t="s">
        <v>653</v>
      </c>
      <c r="AX232" s="11" t="str">
        <f>VLOOKUP(L232,Group!$A$2:$B$1000,2,0)</f>
        <v>Enhancement</v>
      </c>
      <c r="AY232" s="11">
        <f>IF(ISERROR(VLOOKUP(U232,'ITWR Dump'!$A$2:$Y$5000,15,0)),0,(VLOOKUP('ILC Report'!U232,'ITWR Dump'!$A$2:$Y$5000,15,0)))</f>
        <v>0</v>
      </c>
      <c r="AZ232" s="11" t="str">
        <f t="shared" si="121"/>
        <v>No</v>
      </c>
      <c r="BA232" s="11" t="str">
        <f t="shared" si="122"/>
        <v>BKI</v>
      </c>
      <c r="BB232" s="11" t="str">
        <f t="shared" si="123"/>
        <v>EM</v>
      </c>
      <c r="BC232" s="11" t="str">
        <f t="shared" si="124"/>
        <v>No</v>
      </c>
    </row>
    <row r="233" spans="1:55" x14ac:dyDescent="0.3">
      <c r="A233" s="11" t="s">
        <v>98</v>
      </c>
      <c r="B233" s="11" t="s">
        <v>1816</v>
      </c>
      <c r="C233" s="11" t="s">
        <v>586</v>
      </c>
      <c r="D233" s="11" t="s">
        <v>2014</v>
      </c>
      <c r="E233" s="38" t="s">
        <v>2901</v>
      </c>
      <c r="F233" s="11">
        <v>28</v>
      </c>
      <c r="G233" s="40" t="s">
        <v>218</v>
      </c>
      <c r="H233" s="11" t="str">
        <f t="shared" si="106"/>
        <v>Regular</v>
      </c>
      <c r="I233" s="11" t="str">
        <f t="shared" si="98"/>
        <v>INDIA</v>
      </c>
      <c r="J233" s="11" t="str">
        <f>IF(ISERROR(VLOOKUP(C233,'WI Vs ASM'!$B$2:$E$1000,4,0)),0,(VLOOKUP(C233,'WI Vs ASM'!$B$2:$E$1000,4,0)))</f>
        <v>Offshore</v>
      </c>
      <c r="K233" s="11" t="str">
        <f>IF(ISERROR(VLOOKUP(C233,'WI Vs ASM'!$B$2:$F$1000,5,0)),0,(VLOOKUP(C233,'WI Vs ASM'!$B$2:$F$1000,5,0)))</f>
        <v>02-Variable Billable</v>
      </c>
      <c r="L233" s="11" t="str">
        <f>IF(ISERROR(VLOOKUP(C233,'WI Vs ASM'!$B$2:$D$1000,3,0)),0,(VLOOKUP(C233,'WI Vs ASM'!$B$2:$D$1000,3,0)))</f>
        <v>11-Enhancement Offshore</v>
      </c>
      <c r="M233" s="11" t="str">
        <f>IF(ISERROR(VLOOKUP(C233,'WI Vs ASM'!$B$2:$I$1000,8,0)),0,(VLOOKUP(C233,'WI Vs ASM'!$B$2:$I$1000,8,0)))</f>
        <v>Prakash Varadachari</v>
      </c>
      <c r="N233" s="11" t="str">
        <f>IF(ISERROR(VLOOKUP(C233,'WI Vs ASM'!$B$2:$G$1000,6,0)),0,(VLOOKUP(C233,'WI Vs ASM'!$B$2:$G$1000,6,0)))</f>
        <v>Commercial</v>
      </c>
      <c r="O233" s="11" t="str">
        <f>IF(ISERROR(VLOOKUP(C233,'WI Vs ASM'!$B$2:$H$1000,7,0)),0,(VLOOKUP(C233,'WI Vs ASM'!$B$2:$H$1000,7,0)))</f>
        <v>Commercial</v>
      </c>
      <c r="P233" s="11" t="str">
        <f t="shared" si="99"/>
        <v>May-17</v>
      </c>
      <c r="Q233" s="11" t="str">
        <f t="shared" si="100"/>
        <v>Q2</v>
      </c>
      <c r="R233" s="11" t="str">
        <f>IF(ISERROR(VLOOKUP(C233,'WI Vs ASM'!$B$2:$J$1000,9,0)),0,(VLOOKUP(C233,'WI Vs ASM'!$B$2:$J$1000,9,0)))</f>
        <v>Chandraprabha Palaniswamy</v>
      </c>
      <c r="S233" s="11" t="str">
        <f>IF(ISERROR(VLOOKUP(C233,'WI Vs ASM'!$B$2:$K$1000,10,0)),0,(VLOOKUP(C233,'WI Vs ASM'!$B$2:$K$1000,10,0)))</f>
        <v>Steve J Sorensen</v>
      </c>
      <c r="T233" s="11" t="str">
        <f>IF(ISERROR(VLOOKUP(C233,'WI Vs ASM'!$B$2:$L$1000,11,0)),0,(VLOOKUP(C233,'WI Vs ASM'!$B$2:$L$1000,11,0)))</f>
        <v>Sreekala Balasubramanian</v>
      </c>
      <c r="U233" s="11" t="str">
        <f t="shared" si="107"/>
        <v>WR736102</v>
      </c>
      <c r="V233" s="11" t="str">
        <f t="shared" si="101"/>
        <v>No</v>
      </c>
      <c r="W233" s="11" t="str">
        <f t="shared" si="102"/>
        <v>Yes</v>
      </c>
      <c r="X233" s="11" t="str">
        <f t="shared" si="103"/>
        <v>No</v>
      </c>
      <c r="Y233" s="11" t="str">
        <f t="shared" si="104"/>
        <v>No</v>
      </c>
      <c r="Z233" s="11" t="str">
        <f t="shared" si="105"/>
        <v>No</v>
      </c>
      <c r="AA233" s="11" t="str">
        <f t="shared" si="108"/>
        <v>No</v>
      </c>
      <c r="AB233" s="11">
        <f>IF(ISERROR(VLOOKUP(U233,'ITWR Dump'!$A$2:$Y$5000,24,0)),0,(VLOOKUP('ILC Report'!U233,'ITWR Dump'!$A$2:$Y$5000,24,0)))</f>
        <v>0</v>
      </c>
      <c r="AC233" s="11" t="str">
        <f t="shared" si="109"/>
        <v>No</v>
      </c>
      <c r="AD233" s="11" t="str">
        <f t="shared" si="110"/>
        <v/>
      </c>
      <c r="AE233" s="11">
        <f>IF(ISERROR(VLOOKUP(U233,'ITWR Dump'!$A$2:$Y$5000,13,0)),0,(VLOOKUP(U233,'ITWR Dump'!$A$2:$Y$5000,13,0)))</f>
        <v>0</v>
      </c>
      <c r="AF233" s="11">
        <f>IF(ISERROR(VLOOKUP(U233,'ITWR Dump'!$A$2:$Y$5000,11,0)),0,(VLOOKUP(U233,'ITWR Dump'!$A$2:$Y$5000,11,0)))</f>
        <v>0</v>
      </c>
      <c r="AG233" s="11">
        <f>IF(ISERROR(VLOOKUP(U233,'ITWR Dump'!$A$2:$Y$5000,2,0)),0,(VLOOKUP(U233,'ITWR Dump'!$A$2:$Y$5000,2,0)))</f>
        <v>0</v>
      </c>
      <c r="AH233" s="11">
        <f>IF(ISERROR(VLOOKUP(U233,'ITWR Dump'!$A$2:$Y$5000,14,0)),0,(VLOOKUP(U233,'ITWR Dump'!$A$2:$Y$5000,14,0)))</f>
        <v>0</v>
      </c>
      <c r="AI233" s="11" t="str">
        <f t="shared" si="111"/>
        <v>11-Enhancement Offshore</v>
      </c>
      <c r="AJ233" s="11" t="str">
        <f t="shared" si="112"/>
        <v>Offshore</v>
      </c>
      <c r="AK233" s="11" t="str">
        <f>IF(ISERROR(VLOOKUP(A233,'Team Data'!$C$2:$U$213,17,0)),0,(VLOOKUP(A233,'Team Data'!$C$2:$U$213,17,0)))</f>
        <v>Open System</v>
      </c>
      <c r="AL233" s="11" t="str">
        <f t="shared" si="113"/>
        <v>2017-04-24</v>
      </c>
      <c r="AM233" s="11">
        <f>IF(ISERROR(VLOOKUP(U233,'ITWR Dump'!$A$2:$Y$5000,16,0)),0,(VLOOKUP(U233,'ITWR Dump'!$A$2:$Y$5000,16,0)))</f>
        <v>0</v>
      </c>
      <c r="AN233" s="11">
        <f>IF(ISERROR(VLOOKUP(U233,'ITWR Dump'!$A$2:$Y$5000,18,0)),0,(VLOOKUP(U233,'ITWR Dump'!$A$2:$Y$5000,18,0)))</f>
        <v>0</v>
      </c>
      <c r="AO233" s="11">
        <f>IF(ISERROR(VLOOKUP(U233,'ITWR Dump'!$A$2:$Y$5000,25,0)),0,(VLOOKUP('ILC Report'!U233,'ITWR Dump'!$A$2:$Y$5000,25,0)))</f>
        <v>0</v>
      </c>
      <c r="AP233" s="11">
        <f t="shared" si="114"/>
        <v>0</v>
      </c>
      <c r="AQ233" s="26">
        <f t="shared" si="115"/>
        <v>0</v>
      </c>
      <c r="AR233" s="26">
        <f t="shared" si="116"/>
        <v>0</v>
      </c>
      <c r="AS233" s="26">
        <f t="shared" si="117"/>
        <v>0</v>
      </c>
      <c r="AT233" s="26">
        <f t="shared" si="118"/>
        <v>0</v>
      </c>
      <c r="AU233" s="26">
        <f t="shared" si="119"/>
        <v>0</v>
      </c>
      <c r="AV233" s="26">
        <f t="shared" si="120"/>
        <v>0</v>
      </c>
      <c r="AW233" s="11" t="s">
        <v>653</v>
      </c>
      <c r="AX233" s="11" t="str">
        <f>VLOOKUP(L233,Group!$A$2:$B$1000,2,0)</f>
        <v>Enhancement</v>
      </c>
      <c r="AY233" s="11">
        <f>IF(ISERROR(VLOOKUP(U233,'ITWR Dump'!$A$2:$Y$5000,15,0)),0,(VLOOKUP('ILC Report'!U233,'ITWR Dump'!$A$2:$Y$5000,15,0)))</f>
        <v>0</v>
      </c>
      <c r="AZ233" s="11" t="str">
        <f t="shared" si="121"/>
        <v>No</v>
      </c>
      <c r="BA233" s="11" t="str">
        <f t="shared" si="122"/>
        <v>BKI</v>
      </c>
      <c r="BB233" s="11" t="str">
        <f t="shared" si="123"/>
        <v>EM</v>
      </c>
      <c r="BC233" s="11" t="str">
        <f t="shared" si="124"/>
        <v>No</v>
      </c>
    </row>
    <row r="234" spans="1:55" x14ac:dyDescent="0.3">
      <c r="A234" s="11" t="s">
        <v>98</v>
      </c>
      <c r="B234" s="11" t="s">
        <v>1816</v>
      </c>
      <c r="C234" s="11" t="s">
        <v>587</v>
      </c>
      <c r="D234" s="11" t="s">
        <v>2011</v>
      </c>
      <c r="E234" s="38" t="s">
        <v>2902</v>
      </c>
      <c r="F234" s="11">
        <v>48</v>
      </c>
      <c r="G234" s="40" t="s">
        <v>2905</v>
      </c>
      <c r="H234" s="11" t="str">
        <f t="shared" si="106"/>
        <v>Standby</v>
      </c>
      <c r="I234" s="11" t="str">
        <f t="shared" si="98"/>
        <v>INDIA</v>
      </c>
      <c r="J234" s="11" t="str">
        <f>IF(ISERROR(VLOOKUP(C234,'WI Vs ASM'!$B$2:$E$1000,4,0)),0,(VLOOKUP(C234,'WI Vs ASM'!$B$2:$E$1000,4,0)))</f>
        <v>Offshore</v>
      </c>
      <c r="K234" s="11" t="str">
        <f>IF(ISERROR(VLOOKUP(C234,'WI Vs ASM'!$B$2:$F$1000,5,0)),0,(VLOOKUP(C234,'WI Vs ASM'!$B$2:$F$1000,5,0)))</f>
        <v>01-Fixed Price</v>
      </c>
      <c r="L234" s="11" t="str">
        <f>IF(ISERROR(VLOOKUP(C234,'WI Vs ASM'!$B$2:$D$1000,3,0)),0,(VLOOKUP(C234,'WI Vs ASM'!$B$2:$D$1000,3,0)))</f>
        <v>01-Maintenance Offshore</v>
      </c>
      <c r="M234" s="11" t="str">
        <f>IF(ISERROR(VLOOKUP(C234,'WI Vs ASM'!$B$2:$I$1000,8,0)),0,(VLOOKUP(C234,'WI Vs ASM'!$B$2:$I$1000,8,0)))</f>
        <v>Rahul Soman</v>
      </c>
      <c r="N234" s="11" t="str">
        <f>IF(ISERROR(VLOOKUP(C234,'WI Vs ASM'!$B$2:$G$1000,6,0)),0,(VLOOKUP(C234,'WI Vs ASM'!$B$2:$G$1000,6,0)))</f>
        <v>Commercial</v>
      </c>
      <c r="O234" s="11" t="str">
        <f>IF(ISERROR(VLOOKUP(C234,'WI Vs ASM'!$B$2:$H$1000,7,0)),0,(VLOOKUP(C234,'WI Vs ASM'!$B$2:$H$1000,7,0)))</f>
        <v>Commercial</v>
      </c>
      <c r="P234" s="11" t="str">
        <f t="shared" si="99"/>
        <v>May-17</v>
      </c>
      <c r="Q234" s="11" t="str">
        <f t="shared" si="100"/>
        <v>Q2</v>
      </c>
      <c r="R234" s="11" t="str">
        <f>IF(ISERROR(VLOOKUP(C234,'WI Vs ASM'!$B$2:$J$1000,9,0)),0,(VLOOKUP(C234,'WI Vs ASM'!$B$2:$J$1000,9,0)))</f>
        <v>Jyothi Pai</v>
      </c>
      <c r="S234" s="11" t="str">
        <f>IF(ISERROR(VLOOKUP(C234,'WI Vs ASM'!$B$2:$K$1000,10,0)),0,(VLOOKUP(C234,'WI Vs ASM'!$B$2:$K$1000,10,0)))</f>
        <v>Saju Bhaskaran</v>
      </c>
      <c r="T234" s="11" t="str">
        <f>IF(ISERROR(VLOOKUP(C234,'WI Vs ASM'!$B$2:$L$1000,11,0)),0,(VLOOKUP(C234,'WI Vs ASM'!$B$2:$L$1000,11,0)))</f>
        <v>Sreekala Balasubramanian</v>
      </c>
      <c r="U234" s="11" t="e">
        <f t="shared" si="107"/>
        <v>#VALUE!</v>
      </c>
      <c r="V234" s="11" t="str">
        <f t="shared" si="101"/>
        <v>No</v>
      </c>
      <c r="W234" s="11" t="str">
        <f t="shared" si="102"/>
        <v>Yes</v>
      </c>
      <c r="X234" s="11" t="str">
        <f t="shared" si="103"/>
        <v>No</v>
      </c>
      <c r="Y234" s="11" t="str">
        <f t="shared" si="104"/>
        <v>No</v>
      </c>
      <c r="Z234" s="11" t="str">
        <f t="shared" si="105"/>
        <v>No</v>
      </c>
      <c r="AA234" s="11" t="str">
        <f t="shared" si="108"/>
        <v>No</v>
      </c>
      <c r="AB234" s="11">
        <f>IF(ISERROR(VLOOKUP(U234,'ITWR Dump'!$A$2:$Y$5000,24,0)),0,(VLOOKUP('ILC Report'!U234,'ITWR Dump'!$A$2:$Y$5000,24,0)))</f>
        <v>0</v>
      </c>
      <c r="AC234" s="11" t="str">
        <f t="shared" si="109"/>
        <v>No</v>
      </c>
      <c r="AD234" s="11" t="str">
        <f t="shared" si="110"/>
        <v/>
      </c>
      <c r="AE234" s="11">
        <f>IF(ISERROR(VLOOKUP(U234,'ITWR Dump'!$A$2:$Y$5000,13,0)),0,(VLOOKUP(U234,'ITWR Dump'!$A$2:$Y$5000,13,0)))</f>
        <v>0</v>
      </c>
      <c r="AF234" s="11">
        <f>IF(ISERROR(VLOOKUP(U234,'ITWR Dump'!$A$2:$Y$5000,11,0)),0,(VLOOKUP(U234,'ITWR Dump'!$A$2:$Y$5000,11,0)))</f>
        <v>0</v>
      </c>
      <c r="AG234" s="11">
        <f>IF(ISERROR(VLOOKUP(U234,'ITWR Dump'!$A$2:$Y$5000,2,0)),0,(VLOOKUP(U234,'ITWR Dump'!$A$2:$Y$5000,2,0)))</f>
        <v>0</v>
      </c>
      <c r="AH234" s="11">
        <f>IF(ISERROR(VLOOKUP(U234,'ITWR Dump'!$A$2:$Y$5000,14,0)),0,(VLOOKUP(U234,'ITWR Dump'!$A$2:$Y$5000,14,0)))</f>
        <v>0</v>
      </c>
      <c r="AI234" s="11" t="str">
        <f t="shared" si="111"/>
        <v>Standby Hours</v>
      </c>
      <c r="AJ234" s="11" t="str">
        <f t="shared" si="112"/>
        <v>Offshore</v>
      </c>
      <c r="AK234" s="11" t="str">
        <f>IF(ISERROR(VLOOKUP(A234,'Team Data'!$C$2:$U$213,17,0)),0,(VLOOKUP(A234,'Team Data'!$C$2:$U$213,17,0)))</f>
        <v>Open System</v>
      </c>
      <c r="AL234" s="11" t="str">
        <f t="shared" si="113"/>
        <v>2017-04-24</v>
      </c>
      <c r="AM234" s="11">
        <f>IF(ISERROR(VLOOKUP(U234,'ITWR Dump'!$A$2:$Y$5000,16,0)),0,(VLOOKUP(U234,'ITWR Dump'!$A$2:$Y$5000,16,0)))</f>
        <v>0</v>
      </c>
      <c r="AN234" s="11">
        <f>IF(ISERROR(VLOOKUP(U234,'ITWR Dump'!$A$2:$Y$5000,18,0)),0,(VLOOKUP(U234,'ITWR Dump'!$A$2:$Y$5000,18,0)))</f>
        <v>0</v>
      </c>
      <c r="AO234" s="11">
        <f>IF(ISERROR(VLOOKUP(U234,'ITWR Dump'!$A$2:$Y$5000,25,0)),0,(VLOOKUP('ILC Report'!U234,'ITWR Dump'!$A$2:$Y$5000,25,0)))</f>
        <v>0</v>
      </c>
      <c r="AP234" s="11">
        <f t="shared" si="114"/>
        <v>0</v>
      </c>
      <c r="AQ234" s="26">
        <f t="shared" si="115"/>
        <v>0</v>
      </c>
      <c r="AR234" s="26">
        <f t="shared" si="116"/>
        <v>0</v>
      </c>
      <c r="AS234" s="26">
        <f t="shared" si="117"/>
        <v>0</v>
      </c>
      <c r="AT234" s="26">
        <f t="shared" si="118"/>
        <v>0</v>
      </c>
      <c r="AU234" s="26">
        <f t="shared" si="119"/>
        <v>0</v>
      </c>
      <c r="AV234" s="26">
        <f t="shared" si="120"/>
        <v>0</v>
      </c>
      <c r="AW234" s="11" t="s">
        <v>653</v>
      </c>
      <c r="AX234" s="11" t="str">
        <f>VLOOKUP(L234,Group!$A$2:$B$1000,2,0)</f>
        <v>Maintenance</v>
      </c>
      <c r="AY234" s="11">
        <f>IF(ISERROR(VLOOKUP(U234,'ITWR Dump'!$A$2:$Y$5000,15,0)),0,(VLOOKUP('ILC Report'!U234,'ITWR Dump'!$A$2:$Y$5000,15,0)))</f>
        <v>0</v>
      </c>
      <c r="AZ234" s="11" t="str">
        <f t="shared" si="121"/>
        <v>No</v>
      </c>
      <c r="BA234" s="11" t="str">
        <f t="shared" si="122"/>
        <v>BKI</v>
      </c>
      <c r="BB234" s="11" t="str">
        <f t="shared" si="123"/>
        <v>MN</v>
      </c>
      <c r="BC234" s="11" t="str">
        <f t="shared" si="124"/>
        <v>No</v>
      </c>
    </row>
    <row r="235" spans="1:55" x14ac:dyDescent="0.3">
      <c r="A235" s="11" t="s">
        <v>98</v>
      </c>
      <c r="B235" s="11" t="s">
        <v>1816</v>
      </c>
      <c r="C235" s="11" t="s">
        <v>587</v>
      </c>
      <c r="D235" s="11" t="s">
        <v>2017</v>
      </c>
      <c r="E235" s="38" t="s">
        <v>2902</v>
      </c>
      <c r="F235" s="11">
        <v>45</v>
      </c>
      <c r="G235" s="40" t="s">
        <v>218</v>
      </c>
      <c r="H235" s="11" t="str">
        <f t="shared" si="106"/>
        <v>Regular</v>
      </c>
      <c r="I235" s="11" t="str">
        <f t="shared" si="98"/>
        <v>INDIA</v>
      </c>
      <c r="J235" s="11" t="str">
        <f>IF(ISERROR(VLOOKUP(C235,'WI Vs ASM'!$B$2:$E$1000,4,0)),0,(VLOOKUP(C235,'WI Vs ASM'!$B$2:$E$1000,4,0)))</f>
        <v>Offshore</v>
      </c>
      <c r="K235" s="11" t="str">
        <f>IF(ISERROR(VLOOKUP(C235,'WI Vs ASM'!$B$2:$F$1000,5,0)),0,(VLOOKUP(C235,'WI Vs ASM'!$B$2:$F$1000,5,0)))</f>
        <v>01-Fixed Price</v>
      </c>
      <c r="L235" s="11" t="str">
        <f>IF(ISERROR(VLOOKUP(C235,'WI Vs ASM'!$B$2:$D$1000,3,0)),0,(VLOOKUP(C235,'WI Vs ASM'!$B$2:$D$1000,3,0)))</f>
        <v>01-Maintenance Offshore</v>
      </c>
      <c r="M235" s="11" t="str">
        <f>IF(ISERROR(VLOOKUP(C235,'WI Vs ASM'!$B$2:$I$1000,8,0)),0,(VLOOKUP(C235,'WI Vs ASM'!$B$2:$I$1000,8,0)))</f>
        <v>Rahul Soman</v>
      </c>
      <c r="N235" s="11" t="str">
        <f>IF(ISERROR(VLOOKUP(C235,'WI Vs ASM'!$B$2:$G$1000,6,0)),0,(VLOOKUP(C235,'WI Vs ASM'!$B$2:$G$1000,6,0)))</f>
        <v>Commercial</v>
      </c>
      <c r="O235" s="11" t="str">
        <f>IF(ISERROR(VLOOKUP(C235,'WI Vs ASM'!$B$2:$H$1000,7,0)),0,(VLOOKUP(C235,'WI Vs ASM'!$B$2:$H$1000,7,0)))</f>
        <v>Commercial</v>
      </c>
      <c r="P235" s="11" t="str">
        <f t="shared" si="99"/>
        <v>May-17</v>
      </c>
      <c r="Q235" s="11" t="str">
        <f t="shared" si="100"/>
        <v>Q2</v>
      </c>
      <c r="R235" s="11" t="str">
        <f>IF(ISERROR(VLOOKUP(C235,'WI Vs ASM'!$B$2:$J$1000,9,0)),0,(VLOOKUP(C235,'WI Vs ASM'!$B$2:$J$1000,9,0)))</f>
        <v>Jyothi Pai</v>
      </c>
      <c r="S235" s="11" t="str">
        <f>IF(ISERROR(VLOOKUP(C235,'WI Vs ASM'!$B$2:$K$1000,10,0)),0,(VLOOKUP(C235,'WI Vs ASM'!$B$2:$K$1000,10,0)))</f>
        <v>Saju Bhaskaran</v>
      </c>
      <c r="T235" s="11" t="str">
        <f>IF(ISERROR(VLOOKUP(C235,'WI Vs ASM'!$B$2:$L$1000,11,0)),0,(VLOOKUP(C235,'WI Vs ASM'!$B$2:$L$1000,11,0)))</f>
        <v>Sreekala Balasubramanian</v>
      </c>
      <c r="U235" s="11" t="str">
        <f t="shared" si="107"/>
        <v>WR635330</v>
      </c>
      <c r="V235" s="11" t="str">
        <f t="shared" si="101"/>
        <v>No</v>
      </c>
      <c r="W235" s="11" t="str">
        <f t="shared" si="102"/>
        <v>Yes</v>
      </c>
      <c r="X235" s="11" t="str">
        <f t="shared" si="103"/>
        <v>No</v>
      </c>
      <c r="Y235" s="11" t="str">
        <f t="shared" si="104"/>
        <v>No</v>
      </c>
      <c r="Z235" s="11" t="str">
        <f t="shared" si="105"/>
        <v>No</v>
      </c>
      <c r="AA235" s="11" t="str">
        <f t="shared" si="108"/>
        <v>No</v>
      </c>
      <c r="AB235" s="11">
        <f>IF(ISERROR(VLOOKUP(U235,'ITWR Dump'!$A$2:$Y$5000,24,0)),0,(VLOOKUP('ILC Report'!U235,'ITWR Dump'!$A$2:$Y$5000,24,0)))</f>
        <v>0</v>
      </c>
      <c r="AC235" s="11" t="str">
        <f t="shared" si="109"/>
        <v>No</v>
      </c>
      <c r="AD235" s="11" t="str">
        <f t="shared" si="110"/>
        <v/>
      </c>
      <c r="AE235" s="11">
        <f>IF(ISERROR(VLOOKUP(U235,'ITWR Dump'!$A$2:$Y$5000,13,0)),0,(VLOOKUP(U235,'ITWR Dump'!$A$2:$Y$5000,13,0)))</f>
        <v>0</v>
      </c>
      <c r="AF235" s="11">
        <f>IF(ISERROR(VLOOKUP(U235,'ITWR Dump'!$A$2:$Y$5000,11,0)),0,(VLOOKUP(U235,'ITWR Dump'!$A$2:$Y$5000,11,0)))</f>
        <v>0</v>
      </c>
      <c r="AG235" s="11">
        <f>IF(ISERROR(VLOOKUP(U235,'ITWR Dump'!$A$2:$Y$5000,2,0)),0,(VLOOKUP(U235,'ITWR Dump'!$A$2:$Y$5000,2,0)))</f>
        <v>0</v>
      </c>
      <c r="AH235" s="11">
        <f>IF(ISERROR(VLOOKUP(U235,'ITWR Dump'!$A$2:$Y$5000,14,0)),0,(VLOOKUP(U235,'ITWR Dump'!$A$2:$Y$5000,14,0)))</f>
        <v>0</v>
      </c>
      <c r="AI235" s="11" t="str">
        <f t="shared" si="111"/>
        <v>01-Maintenance Offshore</v>
      </c>
      <c r="AJ235" s="11" t="str">
        <f t="shared" si="112"/>
        <v>Offshore</v>
      </c>
      <c r="AK235" s="11" t="str">
        <f>IF(ISERROR(VLOOKUP(A235,'Team Data'!$C$2:$U$213,17,0)),0,(VLOOKUP(A235,'Team Data'!$C$2:$U$213,17,0)))</f>
        <v>Open System</v>
      </c>
      <c r="AL235" s="11" t="str">
        <f t="shared" si="113"/>
        <v>2017-04-24</v>
      </c>
      <c r="AM235" s="11">
        <f>IF(ISERROR(VLOOKUP(U235,'ITWR Dump'!$A$2:$Y$5000,16,0)),0,(VLOOKUP(U235,'ITWR Dump'!$A$2:$Y$5000,16,0)))</f>
        <v>0</v>
      </c>
      <c r="AN235" s="11">
        <f>IF(ISERROR(VLOOKUP(U235,'ITWR Dump'!$A$2:$Y$5000,18,0)),0,(VLOOKUP(U235,'ITWR Dump'!$A$2:$Y$5000,18,0)))</f>
        <v>0</v>
      </c>
      <c r="AO235" s="11">
        <f>IF(ISERROR(VLOOKUP(U235,'ITWR Dump'!$A$2:$Y$5000,25,0)),0,(VLOOKUP('ILC Report'!U235,'ITWR Dump'!$A$2:$Y$5000,25,0)))</f>
        <v>0</v>
      </c>
      <c r="AP235" s="11">
        <f t="shared" si="114"/>
        <v>0</v>
      </c>
      <c r="AQ235" s="26">
        <f t="shared" si="115"/>
        <v>0</v>
      </c>
      <c r="AR235" s="26">
        <f t="shared" si="116"/>
        <v>0</v>
      </c>
      <c r="AS235" s="26">
        <f t="shared" si="117"/>
        <v>0</v>
      </c>
      <c r="AT235" s="26">
        <f t="shared" si="118"/>
        <v>0</v>
      </c>
      <c r="AU235" s="26">
        <f t="shared" si="119"/>
        <v>0</v>
      </c>
      <c r="AV235" s="26">
        <f t="shared" si="120"/>
        <v>0</v>
      </c>
      <c r="AW235" s="11" t="s">
        <v>653</v>
      </c>
      <c r="AX235" s="11" t="str">
        <f>VLOOKUP(L235,Group!$A$2:$B$1000,2,0)</f>
        <v>Maintenance</v>
      </c>
      <c r="AY235" s="11">
        <f>IF(ISERROR(VLOOKUP(U235,'ITWR Dump'!$A$2:$Y$5000,15,0)),0,(VLOOKUP('ILC Report'!U235,'ITWR Dump'!$A$2:$Y$5000,15,0)))</f>
        <v>0</v>
      </c>
      <c r="AZ235" s="11" t="str">
        <f t="shared" si="121"/>
        <v>Yes</v>
      </c>
      <c r="BA235" s="11" t="str">
        <f t="shared" si="122"/>
        <v>BKI</v>
      </c>
      <c r="BB235" s="11" t="str">
        <f t="shared" si="123"/>
        <v>MN</v>
      </c>
      <c r="BC235" s="11" t="str">
        <f t="shared" si="124"/>
        <v>No</v>
      </c>
    </row>
    <row r="236" spans="1:55" x14ac:dyDescent="0.3">
      <c r="A236" s="11" t="s">
        <v>98</v>
      </c>
      <c r="B236" s="11" t="s">
        <v>1816</v>
      </c>
      <c r="C236" s="11" t="s">
        <v>587</v>
      </c>
      <c r="D236" s="11" t="s">
        <v>2011</v>
      </c>
      <c r="E236" s="38" t="s">
        <v>2903</v>
      </c>
      <c r="F236" s="11">
        <v>48</v>
      </c>
      <c r="G236" s="40" t="s">
        <v>2905</v>
      </c>
      <c r="H236" s="11" t="str">
        <f t="shared" si="106"/>
        <v>Standby</v>
      </c>
      <c r="I236" s="11" t="str">
        <f t="shared" si="98"/>
        <v>INDIA</v>
      </c>
      <c r="J236" s="11" t="str">
        <f>IF(ISERROR(VLOOKUP(C236,'WI Vs ASM'!$B$2:$E$1000,4,0)),0,(VLOOKUP(C236,'WI Vs ASM'!$B$2:$E$1000,4,0)))</f>
        <v>Offshore</v>
      </c>
      <c r="K236" s="11" t="str">
        <f>IF(ISERROR(VLOOKUP(C236,'WI Vs ASM'!$B$2:$F$1000,5,0)),0,(VLOOKUP(C236,'WI Vs ASM'!$B$2:$F$1000,5,0)))</f>
        <v>01-Fixed Price</v>
      </c>
      <c r="L236" s="11" t="str">
        <f>IF(ISERROR(VLOOKUP(C236,'WI Vs ASM'!$B$2:$D$1000,3,0)),0,(VLOOKUP(C236,'WI Vs ASM'!$B$2:$D$1000,3,0)))</f>
        <v>01-Maintenance Offshore</v>
      </c>
      <c r="M236" s="11" t="str">
        <f>IF(ISERROR(VLOOKUP(C236,'WI Vs ASM'!$B$2:$I$1000,8,0)),0,(VLOOKUP(C236,'WI Vs ASM'!$B$2:$I$1000,8,0)))</f>
        <v>Rahul Soman</v>
      </c>
      <c r="N236" s="11" t="str">
        <f>IF(ISERROR(VLOOKUP(C236,'WI Vs ASM'!$B$2:$G$1000,6,0)),0,(VLOOKUP(C236,'WI Vs ASM'!$B$2:$G$1000,6,0)))</f>
        <v>Commercial</v>
      </c>
      <c r="O236" s="11" t="str">
        <f>IF(ISERROR(VLOOKUP(C236,'WI Vs ASM'!$B$2:$H$1000,7,0)),0,(VLOOKUP(C236,'WI Vs ASM'!$B$2:$H$1000,7,0)))</f>
        <v>Commercial</v>
      </c>
      <c r="P236" s="11" t="str">
        <f t="shared" si="99"/>
        <v>May-17</v>
      </c>
      <c r="Q236" s="11" t="str">
        <f t="shared" si="100"/>
        <v>Q2</v>
      </c>
      <c r="R236" s="11" t="str">
        <f>IF(ISERROR(VLOOKUP(C236,'WI Vs ASM'!$B$2:$J$1000,9,0)),0,(VLOOKUP(C236,'WI Vs ASM'!$B$2:$J$1000,9,0)))</f>
        <v>Jyothi Pai</v>
      </c>
      <c r="S236" s="11" t="str">
        <f>IF(ISERROR(VLOOKUP(C236,'WI Vs ASM'!$B$2:$K$1000,10,0)),0,(VLOOKUP(C236,'WI Vs ASM'!$B$2:$K$1000,10,0)))</f>
        <v>Saju Bhaskaran</v>
      </c>
      <c r="T236" s="11" t="str">
        <f>IF(ISERROR(VLOOKUP(C236,'WI Vs ASM'!$B$2:$L$1000,11,0)),0,(VLOOKUP(C236,'WI Vs ASM'!$B$2:$L$1000,11,0)))</f>
        <v>Sreekala Balasubramanian</v>
      </c>
      <c r="U236" s="11" t="e">
        <f t="shared" si="107"/>
        <v>#VALUE!</v>
      </c>
      <c r="V236" s="11" t="str">
        <f t="shared" si="101"/>
        <v>No</v>
      </c>
      <c r="W236" s="11" t="str">
        <f t="shared" si="102"/>
        <v>Yes</v>
      </c>
      <c r="X236" s="11" t="str">
        <f t="shared" si="103"/>
        <v>No</v>
      </c>
      <c r="Y236" s="11" t="str">
        <f t="shared" si="104"/>
        <v>No</v>
      </c>
      <c r="Z236" s="11" t="str">
        <f t="shared" si="105"/>
        <v>No</v>
      </c>
      <c r="AA236" s="11" t="str">
        <f t="shared" si="108"/>
        <v>No</v>
      </c>
      <c r="AB236" s="11">
        <f>IF(ISERROR(VLOOKUP(U236,'ITWR Dump'!$A$2:$Y$5000,24,0)),0,(VLOOKUP('ILC Report'!U236,'ITWR Dump'!$A$2:$Y$5000,24,0)))</f>
        <v>0</v>
      </c>
      <c r="AC236" s="11" t="str">
        <f t="shared" si="109"/>
        <v>No</v>
      </c>
      <c r="AD236" s="11" t="str">
        <f t="shared" si="110"/>
        <v/>
      </c>
      <c r="AE236" s="11">
        <f>IF(ISERROR(VLOOKUP(U236,'ITWR Dump'!$A$2:$Y$5000,13,0)),0,(VLOOKUP(U236,'ITWR Dump'!$A$2:$Y$5000,13,0)))</f>
        <v>0</v>
      </c>
      <c r="AF236" s="11">
        <f>IF(ISERROR(VLOOKUP(U236,'ITWR Dump'!$A$2:$Y$5000,11,0)),0,(VLOOKUP(U236,'ITWR Dump'!$A$2:$Y$5000,11,0)))</f>
        <v>0</v>
      </c>
      <c r="AG236" s="11">
        <f>IF(ISERROR(VLOOKUP(U236,'ITWR Dump'!$A$2:$Y$5000,2,0)),0,(VLOOKUP(U236,'ITWR Dump'!$A$2:$Y$5000,2,0)))</f>
        <v>0</v>
      </c>
      <c r="AH236" s="11">
        <f>IF(ISERROR(VLOOKUP(U236,'ITWR Dump'!$A$2:$Y$5000,14,0)),0,(VLOOKUP(U236,'ITWR Dump'!$A$2:$Y$5000,14,0)))</f>
        <v>0</v>
      </c>
      <c r="AI236" s="11" t="str">
        <f t="shared" si="111"/>
        <v>Standby Hours</v>
      </c>
      <c r="AJ236" s="11" t="str">
        <f t="shared" si="112"/>
        <v>Offshore</v>
      </c>
      <c r="AK236" s="11" t="str">
        <f>IF(ISERROR(VLOOKUP(A236,'Team Data'!$C$2:$U$213,17,0)),0,(VLOOKUP(A236,'Team Data'!$C$2:$U$213,17,0)))</f>
        <v>Open System</v>
      </c>
      <c r="AL236" s="11" t="str">
        <f t="shared" si="113"/>
        <v>2017-04-24</v>
      </c>
      <c r="AM236" s="11">
        <f>IF(ISERROR(VLOOKUP(U236,'ITWR Dump'!$A$2:$Y$5000,16,0)),0,(VLOOKUP(U236,'ITWR Dump'!$A$2:$Y$5000,16,0)))</f>
        <v>0</v>
      </c>
      <c r="AN236" s="11">
        <f>IF(ISERROR(VLOOKUP(U236,'ITWR Dump'!$A$2:$Y$5000,18,0)),0,(VLOOKUP(U236,'ITWR Dump'!$A$2:$Y$5000,18,0)))</f>
        <v>0</v>
      </c>
      <c r="AO236" s="11">
        <f>IF(ISERROR(VLOOKUP(U236,'ITWR Dump'!$A$2:$Y$5000,25,0)),0,(VLOOKUP('ILC Report'!U236,'ITWR Dump'!$A$2:$Y$5000,25,0)))</f>
        <v>0</v>
      </c>
      <c r="AP236" s="11">
        <f t="shared" si="114"/>
        <v>0</v>
      </c>
      <c r="AQ236" s="26">
        <f t="shared" si="115"/>
        <v>0</v>
      </c>
      <c r="AR236" s="26">
        <f t="shared" si="116"/>
        <v>0</v>
      </c>
      <c r="AS236" s="26">
        <f t="shared" si="117"/>
        <v>0</v>
      </c>
      <c r="AT236" s="26">
        <f t="shared" si="118"/>
        <v>0</v>
      </c>
      <c r="AU236" s="26">
        <f t="shared" si="119"/>
        <v>0</v>
      </c>
      <c r="AV236" s="26">
        <f t="shared" si="120"/>
        <v>0</v>
      </c>
      <c r="AW236" s="11" t="s">
        <v>653</v>
      </c>
      <c r="AX236" s="11" t="str">
        <f>VLOOKUP(L236,Group!$A$2:$B$1000,2,0)</f>
        <v>Maintenance</v>
      </c>
      <c r="AY236" s="11">
        <f>IF(ISERROR(VLOOKUP(U236,'ITWR Dump'!$A$2:$Y$5000,15,0)),0,(VLOOKUP('ILC Report'!U236,'ITWR Dump'!$A$2:$Y$5000,15,0)))</f>
        <v>0</v>
      </c>
      <c r="AZ236" s="11" t="str">
        <f t="shared" si="121"/>
        <v>No</v>
      </c>
      <c r="BA236" s="11" t="str">
        <f t="shared" si="122"/>
        <v>BKI</v>
      </c>
      <c r="BB236" s="11" t="str">
        <f t="shared" si="123"/>
        <v>MN</v>
      </c>
      <c r="BC236" s="11" t="str">
        <f t="shared" si="124"/>
        <v>No</v>
      </c>
    </row>
    <row r="237" spans="1:55" x14ac:dyDescent="0.3">
      <c r="A237" s="11" t="s">
        <v>98</v>
      </c>
      <c r="B237" s="11" t="s">
        <v>1816</v>
      </c>
      <c r="C237" s="11" t="s">
        <v>587</v>
      </c>
      <c r="D237" s="11" t="s">
        <v>2018</v>
      </c>
      <c r="E237" s="38" t="s">
        <v>2903</v>
      </c>
      <c r="F237" s="11">
        <v>10</v>
      </c>
      <c r="G237" s="40" t="s">
        <v>218</v>
      </c>
      <c r="H237" s="11" t="str">
        <f t="shared" si="106"/>
        <v>Regular</v>
      </c>
      <c r="I237" s="11" t="str">
        <f t="shared" si="98"/>
        <v>INDIA</v>
      </c>
      <c r="J237" s="11" t="str">
        <f>IF(ISERROR(VLOOKUP(C237,'WI Vs ASM'!$B$2:$E$1000,4,0)),0,(VLOOKUP(C237,'WI Vs ASM'!$B$2:$E$1000,4,0)))</f>
        <v>Offshore</v>
      </c>
      <c r="K237" s="11" t="str">
        <f>IF(ISERROR(VLOOKUP(C237,'WI Vs ASM'!$B$2:$F$1000,5,0)),0,(VLOOKUP(C237,'WI Vs ASM'!$B$2:$F$1000,5,0)))</f>
        <v>01-Fixed Price</v>
      </c>
      <c r="L237" s="11" t="str">
        <f>IF(ISERROR(VLOOKUP(C237,'WI Vs ASM'!$B$2:$D$1000,3,0)),0,(VLOOKUP(C237,'WI Vs ASM'!$B$2:$D$1000,3,0)))</f>
        <v>01-Maintenance Offshore</v>
      </c>
      <c r="M237" s="11" t="str">
        <f>IF(ISERROR(VLOOKUP(C237,'WI Vs ASM'!$B$2:$I$1000,8,0)),0,(VLOOKUP(C237,'WI Vs ASM'!$B$2:$I$1000,8,0)))</f>
        <v>Rahul Soman</v>
      </c>
      <c r="N237" s="11" t="str">
        <f>IF(ISERROR(VLOOKUP(C237,'WI Vs ASM'!$B$2:$G$1000,6,0)),0,(VLOOKUP(C237,'WI Vs ASM'!$B$2:$G$1000,6,0)))</f>
        <v>Commercial</v>
      </c>
      <c r="O237" s="11" t="str">
        <f>IF(ISERROR(VLOOKUP(C237,'WI Vs ASM'!$B$2:$H$1000,7,0)),0,(VLOOKUP(C237,'WI Vs ASM'!$B$2:$H$1000,7,0)))</f>
        <v>Commercial</v>
      </c>
      <c r="P237" s="11" t="str">
        <f t="shared" si="99"/>
        <v>May-17</v>
      </c>
      <c r="Q237" s="11" t="str">
        <f t="shared" si="100"/>
        <v>Q2</v>
      </c>
      <c r="R237" s="11" t="str">
        <f>IF(ISERROR(VLOOKUP(C237,'WI Vs ASM'!$B$2:$J$1000,9,0)),0,(VLOOKUP(C237,'WI Vs ASM'!$B$2:$J$1000,9,0)))</f>
        <v>Jyothi Pai</v>
      </c>
      <c r="S237" s="11" t="str">
        <f>IF(ISERROR(VLOOKUP(C237,'WI Vs ASM'!$B$2:$K$1000,10,0)),0,(VLOOKUP(C237,'WI Vs ASM'!$B$2:$K$1000,10,0)))</f>
        <v>Saju Bhaskaran</v>
      </c>
      <c r="T237" s="11" t="str">
        <f>IF(ISERROR(VLOOKUP(C237,'WI Vs ASM'!$B$2:$L$1000,11,0)),0,(VLOOKUP(C237,'WI Vs ASM'!$B$2:$L$1000,11,0)))</f>
        <v>Sreekala Balasubramanian</v>
      </c>
      <c r="U237" s="11" t="str">
        <f t="shared" si="107"/>
        <v>WR429807</v>
      </c>
      <c r="V237" s="11" t="str">
        <f t="shared" si="101"/>
        <v>No</v>
      </c>
      <c r="W237" s="11" t="str">
        <f t="shared" si="102"/>
        <v>Yes</v>
      </c>
      <c r="X237" s="11" t="str">
        <f t="shared" si="103"/>
        <v>No</v>
      </c>
      <c r="Y237" s="11" t="str">
        <f t="shared" si="104"/>
        <v>No</v>
      </c>
      <c r="Z237" s="11" t="str">
        <f t="shared" si="105"/>
        <v>No</v>
      </c>
      <c r="AA237" s="11" t="str">
        <f t="shared" si="108"/>
        <v>No</v>
      </c>
      <c r="AB237" s="11">
        <f>IF(ISERROR(VLOOKUP(U237,'ITWR Dump'!$A$2:$Y$5000,24,0)),0,(VLOOKUP('ILC Report'!U237,'ITWR Dump'!$A$2:$Y$5000,24,0)))</f>
        <v>0</v>
      </c>
      <c r="AC237" s="11" t="str">
        <f t="shared" si="109"/>
        <v>No</v>
      </c>
      <c r="AD237" s="11" t="str">
        <f t="shared" si="110"/>
        <v/>
      </c>
      <c r="AE237" s="11">
        <f>IF(ISERROR(VLOOKUP(U237,'ITWR Dump'!$A$2:$Y$5000,13,0)),0,(VLOOKUP(U237,'ITWR Dump'!$A$2:$Y$5000,13,0)))</f>
        <v>0</v>
      </c>
      <c r="AF237" s="11">
        <f>IF(ISERROR(VLOOKUP(U237,'ITWR Dump'!$A$2:$Y$5000,11,0)),0,(VLOOKUP(U237,'ITWR Dump'!$A$2:$Y$5000,11,0)))</f>
        <v>0</v>
      </c>
      <c r="AG237" s="11">
        <f>IF(ISERROR(VLOOKUP(U237,'ITWR Dump'!$A$2:$Y$5000,2,0)),0,(VLOOKUP(U237,'ITWR Dump'!$A$2:$Y$5000,2,0)))</f>
        <v>0</v>
      </c>
      <c r="AH237" s="11">
        <f>IF(ISERROR(VLOOKUP(U237,'ITWR Dump'!$A$2:$Y$5000,14,0)),0,(VLOOKUP(U237,'ITWR Dump'!$A$2:$Y$5000,14,0)))</f>
        <v>0</v>
      </c>
      <c r="AI237" s="11" t="str">
        <f t="shared" si="111"/>
        <v>01-Maintenance Offshore</v>
      </c>
      <c r="AJ237" s="11" t="str">
        <f t="shared" si="112"/>
        <v>Offshore</v>
      </c>
      <c r="AK237" s="11" t="str">
        <f>IF(ISERROR(VLOOKUP(A237,'Team Data'!$C$2:$U$213,17,0)),0,(VLOOKUP(A237,'Team Data'!$C$2:$U$213,17,0)))</f>
        <v>Open System</v>
      </c>
      <c r="AL237" s="11" t="str">
        <f t="shared" si="113"/>
        <v>2017-04-24</v>
      </c>
      <c r="AM237" s="11">
        <f>IF(ISERROR(VLOOKUP(U237,'ITWR Dump'!$A$2:$Y$5000,16,0)),0,(VLOOKUP(U237,'ITWR Dump'!$A$2:$Y$5000,16,0)))</f>
        <v>0</v>
      </c>
      <c r="AN237" s="11">
        <f>IF(ISERROR(VLOOKUP(U237,'ITWR Dump'!$A$2:$Y$5000,18,0)),0,(VLOOKUP(U237,'ITWR Dump'!$A$2:$Y$5000,18,0)))</f>
        <v>0</v>
      </c>
      <c r="AO237" s="11">
        <f>IF(ISERROR(VLOOKUP(U237,'ITWR Dump'!$A$2:$Y$5000,25,0)),0,(VLOOKUP('ILC Report'!U237,'ITWR Dump'!$A$2:$Y$5000,25,0)))</f>
        <v>0</v>
      </c>
      <c r="AP237" s="11">
        <f t="shared" si="114"/>
        <v>0</v>
      </c>
      <c r="AQ237" s="26">
        <f t="shared" si="115"/>
        <v>0</v>
      </c>
      <c r="AR237" s="26">
        <f t="shared" si="116"/>
        <v>0</v>
      </c>
      <c r="AS237" s="26">
        <f t="shared" si="117"/>
        <v>0</v>
      </c>
      <c r="AT237" s="26">
        <f t="shared" si="118"/>
        <v>0</v>
      </c>
      <c r="AU237" s="26">
        <f t="shared" si="119"/>
        <v>0</v>
      </c>
      <c r="AV237" s="26">
        <f t="shared" si="120"/>
        <v>0</v>
      </c>
      <c r="AW237" s="11" t="s">
        <v>653</v>
      </c>
      <c r="AX237" s="11" t="str">
        <f>VLOOKUP(L237,Group!$A$2:$B$1000,2,0)</f>
        <v>Maintenance</v>
      </c>
      <c r="AY237" s="11">
        <f>IF(ISERROR(VLOOKUP(U237,'ITWR Dump'!$A$2:$Y$5000,15,0)),0,(VLOOKUP('ILC Report'!U237,'ITWR Dump'!$A$2:$Y$5000,15,0)))</f>
        <v>0</v>
      </c>
      <c r="AZ237" s="11" t="str">
        <f t="shared" si="121"/>
        <v>Yes</v>
      </c>
      <c r="BA237" s="11" t="str">
        <f t="shared" si="122"/>
        <v>BKI</v>
      </c>
      <c r="BB237" s="11" t="str">
        <f t="shared" si="123"/>
        <v>MN</v>
      </c>
      <c r="BC237" s="11" t="str">
        <f t="shared" si="124"/>
        <v>No</v>
      </c>
    </row>
    <row r="238" spans="1:55" x14ac:dyDescent="0.3">
      <c r="A238" s="11" t="s">
        <v>98</v>
      </c>
      <c r="B238" s="11" t="s">
        <v>1816</v>
      </c>
      <c r="C238" s="11" t="s">
        <v>587</v>
      </c>
      <c r="D238" s="11" t="s">
        <v>2017</v>
      </c>
      <c r="E238" s="38" t="s">
        <v>2903</v>
      </c>
      <c r="F238" s="11">
        <v>26</v>
      </c>
      <c r="G238" s="40" t="s">
        <v>218</v>
      </c>
      <c r="H238" s="11" t="str">
        <f t="shared" si="106"/>
        <v>Regular</v>
      </c>
      <c r="I238" s="11" t="str">
        <f t="shared" si="98"/>
        <v>INDIA</v>
      </c>
      <c r="J238" s="11" t="str">
        <f>IF(ISERROR(VLOOKUP(C238,'WI Vs ASM'!$B$2:$E$1000,4,0)),0,(VLOOKUP(C238,'WI Vs ASM'!$B$2:$E$1000,4,0)))</f>
        <v>Offshore</v>
      </c>
      <c r="K238" s="11" t="str">
        <f>IF(ISERROR(VLOOKUP(C238,'WI Vs ASM'!$B$2:$F$1000,5,0)),0,(VLOOKUP(C238,'WI Vs ASM'!$B$2:$F$1000,5,0)))</f>
        <v>01-Fixed Price</v>
      </c>
      <c r="L238" s="11" t="str">
        <f>IF(ISERROR(VLOOKUP(C238,'WI Vs ASM'!$B$2:$D$1000,3,0)),0,(VLOOKUP(C238,'WI Vs ASM'!$B$2:$D$1000,3,0)))</f>
        <v>01-Maintenance Offshore</v>
      </c>
      <c r="M238" s="11" t="str">
        <f>IF(ISERROR(VLOOKUP(C238,'WI Vs ASM'!$B$2:$I$1000,8,0)),0,(VLOOKUP(C238,'WI Vs ASM'!$B$2:$I$1000,8,0)))</f>
        <v>Rahul Soman</v>
      </c>
      <c r="N238" s="11" t="str">
        <f>IF(ISERROR(VLOOKUP(C238,'WI Vs ASM'!$B$2:$G$1000,6,0)),0,(VLOOKUP(C238,'WI Vs ASM'!$B$2:$G$1000,6,0)))</f>
        <v>Commercial</v>
      </c>
      <c r="O238" s="11" t="str">
        <f>IF(ISERROR(VLOOKUP(C238,'WI Vs ASM'!$B$2:$H$1000,7,0)),0,(VLOOKUP(C238,'WI Vs ASM'!$B$2:$H$1000,7,0)))</f>
        <v>Commercial</v>
      </c>
      <c r="P238" s="11" t="str">
        <f t="shared" si="99"/>
        <v>May-17</v>
      </c>
      <c r="Q238" s="11" t="str">
        <f t="shared" si="100"/>
        <v>Q2</v>
      </c>
      <c r="R238" s="11" t="str">
        <f>IF(ISERROR(VLOOKUP(C238,'WI Vs ASM'!$B$2:$J$1000,9,0)),0,(VLOOKUP(C238,'WI Vs ASM'!$B$2:$J$1000,9,0)))</f>
        <v>Jyothi Pai</v>
      </c>
      <c r="S238" s="11" t="str">
        <f>IF(ISERROR(VLOOKUP(C238,'WI Vs ASM'!$B$2:$K$1000,10,0)),0,(VLOOKUP(C238,'WI Vs ASM'!$B$2:$K$1000,10,0)))</f>
        <v>Saju Bhaskaran</v>
      </c>
      <c r="T238" s="11" t="str">
        <f>IF(ISERROR(VLOOKUP(C238,'WI Vs ASM'!$B$2:$L$1000,11,0)),0,(VLOOKUP(C238,'WI Vs ASM'!$B$2:$L$1000,11,0)))</f>
        <v>Sreekala Balasubramanian</v>
      </c>
      <c r="U238" s="11" t="str">
        <f t="shared" si="107"/>
        <v>WR635330</v>
      </c>
      <c r="V238" s="11" t="str">
        <f t="shared" si="101"/>
        <v>No</v>
      </c>
      <c r="W238" s="11" t="str">
        <f t="shared" si="102"/>
        <v>Yes</v>
      </c>
      <c r="X238" s="11" t="str">
        <f t="shared" si="103"/>
        <v>No</v>
      </c>
      <c r="Y238" s="11" t="str">
        <f t="shared" si="104"/>
        <v>No</v>
      </c>
      <c r="Z238" s="11" t="str">
        <f t="shared" si="105"/>
        <v>No</v>
      </c>
      <c r="AA238" s="11" t="str">
        <f t="shared" si="108"/>
        <v>No</v>
      </c>
      <c r="AB238" s="11">
        <f>IF(ISERROR(VLOOKUP(U238,'ITWR Dump'!$A$2:$Y$5000,24,0)),0,(VLOOKUP('ILC Report'!U238,'ITWR Dump'!$A$2:$Y$5000,24,0)))</f>
        <v>0</v>
      </c>
      <c r="AC238" s="11" t="str">
        <f t="shared" si="109"/>
        <v>No</v>
      </c>
      <c r="AD238" s="11" t="str">
        <f t="shared" si="110"/>
        <v/>
      </c>
      <c r="AE238" s="11">
        <f>IF(ISERROR(VLOOKUP(U238,'ITWR Dump'!$A$2:$Y$5000,13,0)),0,(VLOOKUP(U238,'ITWR Dump'!$A$2:$Y$5000,13,0)))</f>
        <v>0</v>
      </c>
      <c r="AF238" s="11">
        <f>IF(ISERROR(VLOOKUP(U238,'ITWR Dump'!$A$2:$Y$5000,11,0)),0,(VLOOKUP(U238,'ITWR Dump'!$A$2:$Y$5000,11,0)))</f>
        <v>0</v>
      </c>
      <c r="AG238" s="11">
        <f>IF(ISERROR(VLOOKUP(U238,'ITWR Dump'!$A$2:$Y$5000,2,0)),0,(VLOOKUP(U238,'ITWR Dump'!$A$2:$Y$5000,2,0)))</f>
        <v>0</v>
      </c>
      <c r="AH238" s="11">
        <f>IF(ISERROR(VLOOKUP(U238,'ITWR Dump'!$A$2:$Y$5000,14,0)),0,(VLOOKUP(U238,'ITWR Dump'!$A$2:$Y$5000,14,0)))</f>
        <v>0</v>
      </c>
      <c r="AI238" s="11" t="str">
        <f t="shared" si="111"/>
        <v>01-Maintenance Offshore</v>
      </c>
      <c r="AJ238" s="11" t="str">
        <f t="shared" si="112"/>
        <v>Offshore</v>
      </c>
      <c r="AK238" s="11" t="str">
        <f>IF(ISERROR(VLOOKUP(A238,'Team Data'!$C$2:$U$213,17,0)),0,(VLOOKUP(A238,'Team Data'!$C$2:$U$213,17,0)))</f>
        <v>Open System</v>
      </c>
      <c r="AL238" s="11" t="str">
        <f t="shared" si="113"/>
        <v>2017-04-24</v>
      </c>
      <c r="AM238" s="11">
        <f>IF(ISERROR(VLOOKUP(U238,'ITWR Dump'!$A$2:$Y$5000,16,0)),0,(VLOOKUP(U238,'ITWR Dump'!$A$2:$Y$5000,16,0)))</f>
        <v>0</v>
      </c>
      <c r="AN238" s="11">
        <f>IF(ISERROR(VLOOKUP(U238,'ITWR Dump'!$A$2:$Y$5000,18,0)),0,(VLOOKUP(U238,'ITWR Dump'!$A$2:$Y$5000,18,0)))</f>
        <v>0</v>
      </c>
      <c r="AO238" s="11">
        <f>IF(ISERROR(VLOOKUP(U238,'ITWR Dump'!$A$2:$Y$5000,25,0)),0,(VLOOKUP('ILC Report'!U238,'ITWR Dump'!$A$2:$Y$5000,25,0)))</f>
        <v>0</v>
      </c>
      <c r="AP238" s="11">
        <f t="shared" si="114"/>
        <v>0</v>
      </c>
      <c r="AQ238" s="26">
        <f t="shared" si="115"/>
        <v>0</v>
      </c>
      <c r="AR238" s="26">
        <f t="shared" si="116"/>
        <v>0</v>
      </c>
      <c r="AS238" s="26">
        <f t="shared" si="117"/>
        <v>0</v>
      </c>
      <c r="AT238" s="26">
        <f t="shared" si="118"/>
        <v>0</v>
      </c>
      <c r="AU238" s="26">
        <f t="shared" si="119"/>
        <v>0</v>
      </c>
      <c r="AV238" s="26">
        <f t="shared" si="120"/>
        <v>0</v>
      </c>
      <c r="AW238" s="11" t="s">
        <v>653</v>
      </c>
      <c r="AX238" s="11" t="str">
        <f>VLOOKUP(L238,Group!$A$2:$B$1000,2,0)</f>
        <v>Maintenance</v>
      </c>
      <c r="AY238" s="11">
        <f>IF(ISERROR(VLOOKUP(U238,'ITWR Dump'!$A$2:$Y$5000,15,0)),0,(VLOOKUP('ILC Report'!U238,'ITWR Dump'!$A$2:$Y$5000,15,0)))</f>
        <v>0</v>
      </c>
      <c r="AZ238" s="11" t="str">
        <f t="shared" si="121"/>
        <v>Yes</v>
      </c>
      <c r="BA238" s="11" t="str">
        <f t="shared" si="122"/>
        <v>BKI</v>
      </c>
      <c r="BB238" s="11" t="str">
        <f t="shared" si="123"/>
        <v>MN</v>
      </c>
      <c r="BC238" s="11" t="str">
        <f t="shared" si="124"/>
        <v>No</v>
      </c>
    </row>
    <row r="239" spans="1:55" x14ac:dyDescent="0.3">
      <c r="A239" s="11" t="s">
        <v>98</v>
      </c>
      <c r="B239" s="11" t="s">
        <v>1816</v>
      </c>
      <c r="C239" s="11" t="s">
        <v>587</v>
      </c>
      <c r="D239" s="11" t="s">
        <v>2011</v>
      </c>
      <c r="E239" s="38" t="s">
        <v>2904</v>
      </c>
      <c r="F239" s="11">
        <v>48</v>
      </c>
      <c r="G239" s="40" t="s">
        <v>2905</v>
      </c>
      <c r="H239" s="11" t="str">
        <f t="shared" si="106"/>
        <v>Standby</v>
      </c>
      <c r="I239" s="11" t="str">
        <f t="shared" si="98"/>
        <v>INDIA</v>
      </c>
      <c r="J239" s="11" t="str">
        <f>IF(ISERROR(VLOOKUP(C239,'WI Vs ASM'!$B$2:$E$1000,4,0)),0,(VLOOKUP(C239,'WI Vs ASM'!$B$2:$E$1000,4,0)))</f>
        <v>Offshore</v>
      </c>
      <c r="K239" s="11" t="str">
        <f>IF(ISERROR(VLOOKUP(C239,'WI Vs ASM'!$B$2:$F$1000,5,0)),0,(VLOOKUP(C239,'WI Vs ASM'!$B$2:$F$1000,5,0)))</f>
        <v>01-Fixed Price</v>
      </c>
      <c r="L239" s="11" t="str">
        <f>IF(ISERROR(VLOOKUP(C239,'WI Vs ASM'!$B$2:$D$1000,3,0)),0,(VLOOKUP(C239,'WI Vs ASM'!$B$2:$D$1000,3,0)))</f>
        <v>01-Maintenance Offshore</v>
      </c>
      <c r="M239" s="11" t="str">
        <f>IF(ISERROR(VLOOKUP(C239,'WI Vs ASM'!$B$2:$I$1000,8,0)),0,(VLOOKUP(C239,'WI Vs ASM'!$B$2:$I$1000,8,0)))</f>
        <v>Rahul Soman</v>
      </c>
      <c r="N239" s="11" t="str">
        <f>IF(ISERROR(VLOOKUP(C239,'WI Vs ASM'!$B$2:$G$1000,6,0)),0,(VLOOKUP(C239,'WI Vs ASM'!$B$2:$G$1000,6,0)))</f>
        <v>Commercial</v>
      </c>
      <c r="O239" s="11" t="str">
        <f>IF(ISERROR(VLOOKUP(C239,'WI Vs ASM'!$B$2:$H$1000,7,0)),0,(VLOOKUP(C239,'WI Vs ASM'!$B$2:$H$1000,7,0)))</f>
        <v>Commercial</v>
      </c>
      <c r="P239" s="11" t="str">
        <f t="shared" si="99"/>
        <v>May-17</v>
      </c>
      <c r="Q239" s="11" t="str">
        <f t="shared" si="100"/>
        <v>Q2</v>
      </c>
      <c r="R239" s="11" t="str">
        <f>IF(ISERROR(VLOOKUP(C239,'WI Vs ASM'!$B$2:$J$1000,9,0)),0,(VLOOKUP(C239,'WI Vs ASM'!$B$2:$J$1000,9,0)))</f>
        <v>Jyothi Pai</v>
      </c>
      <c r="S239" s="11" t="str">
        <f>IF(ISERROR(VLOOKUP(C239,'WI Vs ASM'!$B$2:$K$1000,10,0)),0,(VLOOKUP(C239,'WI Vs ASM'!$B$2:$K$1000,10,0)))</f>
        <v>Saju Bhaskaran</v>
      </c>
      <c r="T239" s="11" t="str">
        <f>IF(ISERROR(VLOOKUP(C239,'WI Vs ASM'!$B$2:$L$1000,11,0)),0,(VLOOKUP(C239,'WI Vs ASM'!$B$2:$L$1000,11,0)))</f>
        <v>Sreekala Balasubramanian</v>
      </c>
      <c r="U239" s="11" t="e">
        <f t="shared" si="107"/>
        <v>#VALUE!</v>
      </c>
      <c r="V239" s="11" t="str">
        <f t="shared" si="101"/>
        <v>No</v>
      </c>
      <c r="W239" s="11" t="str">
        <f t="shared" si="102"/>
        <v>Yes</v>
      </c>
      <c r="X239" s="11" t="str">
        <f t="shared" si="103"/>
        <v>No</v>
      </c>
      <c r="Y239" s="11" t="str">
        <f t="shared" si="104"/>
        <v>No</v>
      </c>
      <c r="Z239" s="11" t="str">
        <f t="shared" si="105"/>
        <v>No</v>
      </c>
      <c r="AA239" s="11" t="str">
        <f t="shared" si="108"/>
        <v>No</v>
      </c>
      <c r="AB239" s="11">
        <f>IF(ISERROR(VLOOKUP(U239,'ITWR Dump'!$A$2:$Y$5000,24,0)),0,(VLOOKUP('ILC Report'!U239,'ITWR Dump'!$A$2:$Y$5000,24,0)))</f>
        <v>0</v>
      </c>
      <c r="AC239" s="11" t="str">
        <f t="shared" si="109"/>
        <v>No</v>
      </c>
      <c r="AD239" s="11" t="str">
        <f t="shared" si="110"/>
        <v/>
      </c>
      <c r="AE239" s="11">
        <f>IF(ISERROR(VLOOKUP(U239,'ITWR Dump'!$A$2:$Y$5000,13,0)),0,(VLOOKUP(U239,'ITWR Dump'!$A$2:$Y$5000,13,0)))</f>
        <v>0</v>
      </c>
      <c r="AF239" s="11">
        <f>IF(ISERROR(VLOOKUP(U239,'ITWR Dump'!$A$2:$Y$5000,11,0)),0,(VLOOKUP(U239,'ITWR Dump'!$A$2:$Y$5000,11,0)))</f>
        <v>0</v>
      </c>
      <c r="AG239" s="11">
        <f>IF(ISERROR(VLOOKUP(U239,'ITWR Dump'!$A$2:$Y$5000,2,0)),0,(VLOOKUP(U239,'ITWR Dump'!$A$2:$Y$5000,2,0)))</f>
        <v>0</v>
      </c>
      <c r="AH239" s="11">
        <f>IF(ISERROR(VLOOKUP(U239,'ITWR Dump'!$A$2:$Y$5000,14,0)),0,(VLOOKUP(U239,'ITWR Dump'!$A$2:$Y$5000,14,0)))</f>
        <v>0</v>
      </c>
      <c r="AI239" s="11" t="str">
        <f t="shared" si="111"/>
        <v>Standby Hours</v>
      </c>
      <c r="AJ239" s="11" t="str">
        <f t="shared" si="112"/>
        <v>Offshore</v>
      </c>
      <c r="AK239" s="11" t="str">
        <f>IF(ISERROR(VLOOKUP(A239,'Team Data'!$C$2:$U$213,17,0)),0,(VLOOKUP(A239,'Team Data'!$C$2:$U$213,17,0)))</f>
        <v>Open System</v>
      </c>
      <c r="AL239" s="11" t="str">
        <f t="shared" si="113"/>
        <v>2017-04-24</v>
      </c>
      <c r="AM239" s="11">
        <f>IF(ISERROR(VLOOKUP(U239,'ITWR Dump'!$A$2:$Y$5000,16,0)),0,(VLOOKUP(U239,'ITWR Dump'!$A$2:$Y$5000,16,0)))</f>
        <v>0</v>
      </c>
      <c r="AN239" s="11">
        <f>IF(ISERROR(VLOOKUP(U239,'ITWR Dump'!$A$2:$Y$5000,18,0)),0,(VLOOKUP(U239,'ITWR Dump'!$A$2:$Y$5000,18,0)))</f>
        <v>0</v>
      </c>
      <c r="AO239" s="11">
        <f>IF(ISERROR(VLOOKUP(U239,'ITWR Dump'!$A$2:$Y$5000,25,0)),0,(VLOOKUP('ILC Report'!U239,'ITWR Dump'!$A$2:$Y$5000,25,0)))</f>
        <v>0</v>
      </c>
      <c r="AP239" s="11">
        <f t="shared" si="114"/>
        <v>0</v>
      </c>
      <c r="AQ239" s="26">
        <f t="shared" si="115"/>
        <v>0</v>
      </c>
      <c r="AR239" s="26">
        <f t="shared" si="116"/>
        <v>0</v>
      </c>
      <c r="AS239" s="26">
        <f t="shared" si="117"/>
        <v>0</v>
      </c>
      <c r="AT239" s="26">
        <f t="shared" si="118"/>
        <v>0</v>
      </c>
      <c r="AU239" s="26">
        <f t="shared" si="119"/>
        <v>0</v>
      </c>
      <c r="AV239" s="26">
        <f t="shared" si="120"/>
        <v>0</v>
      </c>
      <c r="AW239" s="11" t="s">
        <v>653</v>
      </c>
      <c r="AX239" s="11" t="str">
        <f>VLOOKUP(L239,Group!$A$2:$B$1000,2,0)</f>
        <v>Maintenance</v>
      </c>
      <c r="AY239" s="11">
        <f>IF(ISERROR(VLOOKUP(U239,'ITWR Dump'!$A$2:$Y$5000,15,0)),0,(VLOOKUP('ILC Report'!U239,'ITWR Dump'!$A$2:$Y$5000,15,0)))</f>
        <v>0</v>
      </c>
      <c r="AZ239" s="11" t="str">
        <f t="shared" si="121"/>
        <v>No</v>
      </c>
      <c r="BA239" s="11" t="str">
        <f t="shared" si="122"/>
        <v>BKI</v>
      </c>
      <c r="BB239" s="11" t="str">
        <f t="shared" si="123"/>
        <v>MN</v>
      </c>
      <c r="BC239" s="11" t="str">
        <f t="shared" si="124"/>
        <v>No</v>
      </c>
    </row>
    <row r="240" spans="1:55" x14ac:dyDescent="0.3">
      <c r="A240" s="11" t="s">
        <v>98</v>
      </c>
      <c r="B240" s="11" t="s">
        <v>1816</v>
      </c>
      <c r="C240" s="11" t="s">
        <v>587</v>
      </c>
      <c r="D240" s="11" t="s">
        <v>2017</v>
      </c>
      <c r="E240" s="38" t="s">
        <v>2904</v>
      </c>
      <c r="F240" s="11">
        <v>45</v>
      </c>
      <c r="G240" s="40" t="s">
        <v>218</v>
      </c>
      <c r="H240" s="11" t="str">
        <f t="shared" si="106"/>
        <v>Regular</v>
      </c>
      <c r="I240" s="11" t="str">
        <f t="shared" si="98"/>
        <v>INDIA</v>
      </c>
      <c r="J240" s="11" t="str">
        <f>IF(ISERROR(VLOOKUP(C240,'WI Vs ASM'!$B$2:$E$1000,4,0)),0,(VLOOKUP(C240,'WI Vs ASM'!$B$2:$E$1000,4,0)))</f>
        <v>Offshore</v>
      </c>
      <c r="K240" s="11" t="str">
        <f>IF(ISERROR(VLOOKUP(C240,'WI Vs ASM'!$B$2:$F$1000,5,0)),0,(VLOOKUP(C240,'WI Vs ASM'!$B$2:$F$1000,5,0)))</f>
        <v>01-Fixed Price</v>
      </c>
      <c r="L240" s="11" t="str">
        <f>IF(ISERROR(VLOOKUP(C240,'WI Vs ASM'!$B$2:$D$1000,3,0)),0,(VLOOKUP(C240,'WI Vs ASM'!$B$2:$D$1000,3,0)))</f>
        <v>01-Maintenance Offshore</v>
      </c>
      <c r="M240" s="11" t="str">
        <f>IF(ISERROR(VLOOKUP(C240,'WI Vs ASM'!$B$2:$I$1000,8,0)),0,(VLOOKUP(C240,'WI Vs ASM'!$B$2:$I$1000,8,0)))</f>
        <v>Rahul Soman</v>
      </c>
      <c r="N240" s="11" t="str">
        <f>IF(ISERROR(VLOOKUP(C240,'WI Vs ASM'!$B$2:$G$1000,6,0)),0,(VLOOKUP(C240,'WI Vs ASM'!$B$2:$G$1000,6,0)))</f>
        <v>Commercial</v>
      </c>
      <c r="O240" s="11" t="str">
        <f>IF(ISERROR(VLOOKUP(C240,'WI Vs ASM'!$B$2:$H$1000,7,0)),0,(VLOOKUP(C240,'WI Vs ASM'!$B$2:$H$1000,7,0)))</f>
        <v>Commercial</v>
      </c>
      <c r="P240" s="11" t="str">
        <f t="shared" si="99"/>
        <v>May-17</v>
      </c>
      <c r="Q240" s="11" t="str">
        <f t="shared" si="100"/>
        <v>Q2</v>
      </c>
      <c r="R240" s="11" t="str">
        <f>IF(ISERROR(VLOOKUP(C240,'WI Vs ASM'!$B$2:$J$1000,9,0)),0,(VLOOKUP(C240,'WI Vs ASM'!$B$2:$J$1000,9,0)))</f>
        <v>Jyothi Pai</v>
      </c>
      <c r="S240" s="11" t="str">
        <f>IF(ISERROR(VLOOKUP(C240,'WI Vs ASM'!$B$2:$K$1000,10,0)),0,(VLOOKUP(C240,'WI Vs ASM'!$B$2:$K$1000,10,0)))</f>
        <v>Saju Bhaskaran</v>
      </c>
      <c r="T240" s="11" t="str">
        <f>IF(ISERROR(VLOOKUP(C240,'WI Vs ASM'!$B$2:$L$1000,11,0)),0,(VLOOKUP(C240,'WI Vs ASM'!$B$2:$L$1000,11,0)))</f>
        <v>Sreekala Balasubramanian</v>
      </c>
      <c r="U240" s="11" t="str">
        <f t="shared" si="107"/>
        <v>WR635330</v>
      </c>
      <c r="V240" s="11" t="str">
        <f t="shared" si="101"/>
        <v>No</v>
      </c>
      <c r="W240" s="11" t="str">
        <f t="shared" si="102"/>
        <v>Yes</v>
      </c>
      <c r="X240" s="11" t="str">
        <f t="shared" si="103"/>
        <v>No</v>
      </c>
      <c r="Y240" s="11" t="str">
        <f t="shared" si="104"/>
        <v>No</v>
      </c>
      <c r="Z240" s="11" t="str">
        <f t="shared" si="105"/>
        <v>No</v>
      </c>
      <c r="AA240" s="11" t="str">
        <f t="shared" si="108"/>
        <v>No</v>
      </c>
      <c r="AB240" s="11">
        <f>IF(ISERROR(VLOOKUP(U240,'ITWR Dump'!$A$2:$Y$5000,24,0)),0,(VLOOKUP('ILC Report'!U240,'ITWR Dump'!$A$2:$Y$5000,24,0)))</f>
        <v>0</v>
      </c>
      <c r="AC240" s="11" t="str">
        <f t="shared" si="109"/>
        <v>No</v>
      </c>
      <c r="AD240" s="11" t="str">
        <f t="shared" si="110"/>
        <v/>
      </c>
      <c r="AE240" s="11">
        <f>IF(ISERROR(VLOOKUP(U240,'ITWR Dump'!$A$2:$Y$5000,13,0)),0,(VLOOKUP(U240,'ITWR Dump'!$A$2:$Y$5000,13,0)))</f>
        <v>0</v>
      </c>
      <c r="AF240" s="11">
        <f>IF(ISERROR(VLOOKUP(U240,'ITWR Dump'!$A$2:$Y$5000,11,0)),0,(VLOOKUP(U240,'ITWR Dump'!$A$2:$Y$5000,11,0)))</f>
        <v>0</v>
      </c>
      <c r="AG240" s="11">
        <f>IF(ISERROR(VLOOKUP(U240,'ITWR Dump'!$A$2:$Y$5000,2,0)),0,(VLOOKUP(U240,'ITWR Dump'!$A$2:$Y$5000,2,0)))</f>
        <v>0</v>
      </c>
      <c r="AH240" s="11">
        <f>IF(ISERROR(VLOOKUP(U240,'ITWR Dump'!$A$2:$Y$5000,14,0)),0,(VLOOKUP(U240,'ITWR Dump'!$A$2:$Y$5000,14,0)))</f>
        <v>0</v>
      </c>
      <c r="AI240" s="11" t="str">
        <f t="shared" si="111"/>
        <v>01-Maintenance Offshore</v>
      </c>
      <c r="AJ240" s="11" t="str">
        <f t="shared" si="112"/>
        <v>Offshore</v>
      </c>
      <c r="AK240" s="11" t="str">
        <f>IF(ISERROR(VLOOKUP(A240,'Team Data'!$C$2:$U$213,17,0)),0,(VLOOKUP(A240,'Team Data'!$C$2:$U$213,17,0)))</f>
        <v>Open System</v>
      </c>
      <c r="AL240" s="11" t="str">
        <f t="shared" si="113"/>
        <v>2017-04-24</v>
      </c>
      <c r="AM240" s="11">
        <f>IF(ISERROR(VLOOKUP(U240,'ITWR Dump'!$A$2:$Y$5000,16,0)),0,(VLOOKUP(U240,'ITWR Dump'!$A$2:$Y$5000,16,0)))</f>
        <v>0</v>
      </c>
      <c r="AN240" s="11">
        <f>IF(ISERROR(VLOOKUP(U240,'ITWR Dump'!$A$2:$Y$5000,18,0)),0,(VLOOKUP(U240,'ITWR Dump'!$A$2:$Y$5000,18,0)))</f>
        <v>0</v>
      </c>
      <c r="AO240" s="11">
        <f>IF(ISERROR(VLOOKUP(U240,'ITWR Dump'!$A$2:$Y$5000,25,0)),0,(VLOOKUP('ILC Report'!U240,'ITWR Dump'!$A$2:$Y$5000,25,0)))</f>
        <v>0</v>
      </c>
      <c r="AP240" s="11">
        <f t="shared" si="114"/>
        <v>0</v>
      </c>
      <c r="AQ240" s="26">
        <f t="shared" si="115"/>
        <v>0</v>
      </c>
      <c r="AR240" s="26">
        <f t="shared" si="116"/>
        <v>0</v>
      </c>
      <c r="AS240" s="26">
        <f t="shared" si="117"/>
        <v>0</v>
      </c>
      <c r="AT240" s="26">
        <f t="shared" si="118"/>
        <v>0</v>
      </c>
      <c r="AU240" s="26">
        <f t="shared" si="119"/>
        <v>0</v>
      </c>
      <c r="AV240" s="26">
        <f t="shared" si="120"/>
        <v>0</v>
      </c>
      <c r="AW240" s="11" t="s">
        <v>653</v>
      </c>
      <c r="AX240" s="11" t="str">
        <f>VLOOKUP(L240,Group!$A$2:$B$1000,2,0)</f>
        <v>Maintenance</v>
      </c>
      <c r="AY240" s="11">
        <f>IF(ISERROR(VLOOKUP(U240,'ITWR Dump'!$A$2:$Y$5000,15,0)),0,(VLOOKUP('ILC Report'!U240,'ITWR Dump'!$A$2:$Y$5000,15,0)))</f>
        <v>0</v>
      </c>
      <c r="AZ240" s="11" t="str">
        <f t="shared" si="121"/>
        <v>Yes</v>
      </c>
      <c r="BA240" s="11" t="str">
        <f t="shared" si="122"/>
        <v>BKI</v>
      </c>
      <c r="BB240" s="11" t="str">
        <f t="shared" si="123"/>
        <v>MN</v>
      </c>
      <c r="BC240" s="11" t="str">
        <f t="shared" si="124"/>
        <v>No</v>
      </c>
    </row>
    <row r="241" spans="1:55" x14ac:dyDescent="0.3">
      <c r="A241" s="11" t="s">
        <v>99</v>
      </c>
      <c r="B241" s="11" t="s">
        <v>1817</v>
      </c>
      <c r="C241" s="11" t="s">
        <v>613</v>
      </c>
      <c r="D241" s="11" t="s">
        <v>2019</v>
      </c>
      <c r="E241" s="38" t="s">
        <v>652</v>
      </c>
      <c r="F241" s="11">
        <v>15</v>
      </c>
      <c r="G241" s="40" t="s">
        <v>218</v>
      </c>
      <c r="H241" s="11" t="str">
        <f t="shared" si="106"/>
        <v>Regular</v>
      </c>
      <c r="I241" s="11" t="str">
        <f t="shared" si="98"/>
        <v>INDIA</v>
      </c>
      <c r="J241" s="11" t="str">
        <f>IF(ISERROR(VLOOKUP(C241,'WI Vs ASM'!$B$2:$E$1000,4,0)),0,(VLOOKUP(C241,'WI Vs ASM'!$B$2:$E$1000,4,0)))</f>
        <v>Offshore</v>
      </c>
      <c r="K241" s="11" t="str">
        <f>IF(ISERROR(VLOOKUP(C241,'WI Vs ASM'!$B$2:$F$1000,5,0)),0,(VLOOKUP(C241,'WI Vs ASM'!$B$2:$F$1000,5,0)))</f>
        <v>01-Fixed Price</v>
      </c>
      <c r="L241" s="11" t="str">
        <f>IF(ISERROR(VLOOKUP(C241,'WI Vs ASM'!$B$2:$D$1000,3,0)),0,(VLOOKUP(C241,'WI Vs ASM'!$B$2:$D$1000,3,0)))</f>
        <v>01-Maintenance Offshore</v>
      </c>
      <c r="M241" s="11" t="str">
        <f>IF(ISERROR(VLOOKUP(C241,'WI Vs ASM'!$B$2:$I$1000,8,0)),0,(VLOOKUP(C241,'WI Vs ASM'!$B$2:$I$1000,8,0)))</f>
        <v>Rahul Soman</v>
      </c>
      <c r="N241" s="11" t="str">
        <f>IF(ISERROR(VLOOKUP(C241,'WI Vs ASM'!$B$2:$G$1000,6,0)),0,(VLOOKUP(C241,'WI Vs ASM'!$B$2:$G$1000,6,0)))</f>
        <v>Commercial</v>
      </c>
      <c r="O241" s="11" t="str">
        <f>IF(ISERROR(VLOOKUP(C241,'WI Vs ASM'!$B$2:$H$1000,7,0)),0,(VLOOKUP(C241,'WI Vs ASM'!$B$2:$H$1000,7,0)))</f>
        <v>Commercial</v>
      </c>
      <c r="P241" s="11" t="str">
        <f t="shared" si="99"/>
        <v>Apr-17</v>
      </c>
      <c r="Q241" s="11" t="str">
        <f t="shared" si="100"/>
        <v>Q2</v>
      </c>
      <c r="R241" s="11" t="str">
        <f>IF(ISERROR(VLOOKUP(C241,'WI Vs ASM'!$B$2:$J$1000,9,0)),0,(VLOOKUP(C241,'WI Vs ASM'!$B$2:$J$1000,9,0)))</f>
        <v>Jyothi Pai</v>
      </c>
      <c r="S241" s="11" t="str">
        <f>IF(ISERROR(VLOOKUP(C241,'WI Vs ASM'!$B$2:$K$1000,10,0)),0,(VLOOKUP(C241,'WI Vs ASM'!$B$2:$K$1000,10,0)))</f>
        <v>Saju Bhaskaran</v>
      </c>
      <c r="T241" s="11" t="str">
        <f>IF(ISERROR(VLOOKUP(C241,'WI Vs ASM'!$B$2:$L$1000,11,0)),0,(VLOOKUP(C241,'WI Vs ASM'!$B$2:$L$1000,11,0)))</f>
        <v>Sreekala Balasubramanian</v>
      </c>
      <c r="U241" s="11" t="e">
        <f t="shared" si="107"/>
        <v>#VALUE!</v>
      </c>
      <c r="V241" s="11" t="str">
        <f t="shared" si="101"/>
        <v>No</v>
      </c>
      <c r="W241" s="11" t="str">
        <f t="shared" si="102"/>
        <v>Yes</v>
      </c>
      <c r="X241" s="11" t="str">
        <f t="shared" si="103"/>
        <v>No</v>
      </c>
      <c r="Y241" s="11" t="str">
        <f t="shared" si="104"/>
        <v>No</v>
      </c>
      <c r="Z241" s="11" t="str">
        <f t="shared" si="105"/>
        <v>No</v>
      </c>
      <c r="AA241" s="11" t="str">
        <f t="shared" si="108"/>
        <v>No</v>
      </c>
      <c r="AB241" s="11">
        <f>IF(ISERROR(VLOOKUP(U241,'ITWR Dump'!$A$2:$Y$5000,24,0)),0,(VLOOKUP('ILC Report'!U241,'ITWR Dump'!$A$2:$Y$5000,24,0)))</f>
        <v>0</v>
      </c>
      <c r="AC241" s="11" t="str">
        <f t="shared" si="109"/>
        <v>No</v>
      </c>
      <c r="AD241" s="11" t="str">
        <f t="shared" si="110"/>
        <v/>
      </c>
      <c r="AE241" s="11">
        <f>IF(ISERROR(VLOOKUP(U241,'ITWR Dump'!$A$2:$Y$5000,13,0)),0,(VLOOKUP(U241,'ITWR Dump'!$A$2:$Y$5000,13,0)))</f>
        <v>0</v>
      </c>
      <c r="AF241" s="11">
        <f>IF(ISERROR(VLOOKUP(U241,'ITWR Dump'!$A$2:$Y$5000,11,0)),0,(VLOOKUP(U241,'ITWR Dump'!$A$2:$Y$5000,11,0)))</f>
        <v>0</v>
      </c>
      <c r="AG241" s="11">
        <f>IF(ISERROR(VLOOKUP(U241,'ITWR Dump'!$A$2:$Y$5000,2,0)),0,(VLOOKUP(U241,'ITWR Dump'!$A$2:$Y$5000,2,0)))</f>
        <v>0</v>
      </c>
      <c r="AH241" s="11">
        <f>IF(ISERROR(VLOOKUP(U241,'ITWR Dump'!$A$2:$Y$5000,14,0)),0,(VLOOKUP(U241,'ITWR Dump'!$A$2:$Y$5000,14,0)))</f>
        <v>0</v>
      </c>
      <c r="AI241" s="11" t="str">
        <f t="shared" si="111"/>
        <v>01-Maintenance Offshore</v>
      </c>
      <c r="AJ241" s="11" t="str">
        <f t="shared" si="112"/>
        <v>Offshore</v>
      </c>
      <c r="AK241" s="11" t="str">
        <f>IF(ISERROR(VLOOKUP(A241,'Team Data'!$C$2:$U$213,17,0)),0,(VLOOKUP(A241,'Team Data'!$C$2:$U$213,17,0)))</f>
        <v>Open System</v>
      </c>
      <c r="AL241" s="11" t="str">
        <f t="shared" si="113"/>
        <v>2017-04-24</v>
      </c>
      <c r="AM241" s="11">
        <f>IF(ISERROR(VLOOKUP(U241,'ITWR Dump'!$A$2:$Y$5000,16,0)),0,(VLOOKUP(U241,'ITWR Dump'!$A$2:$Y$5000,16,0)))</f>
        <v>0</v>
      </c>
      <c r="AN241" s="11">
        <f>IF(ISERROR(VLOOKUP(U241,'ITWR Dump'!$A$2:$Y$5000,18,0)),0,(VLOOKUP(U241,'ITWR Dump'!$A$2:$Y$5000,18,0)))</f>
        <v>0</v>
      </c>
      <c r="AO241" s="11">
        <f>IF(ISERROR(VLOOKUP(U241,'ITWR Dump'!$A$2:$Y$5000,25,0)),0,(VLOOKUP('ILC Report'!U241,'ITWR Dump'!$A$2:$Y$5000,25,0)))</f>
        <v>0</v>
      </c>
      <c r="AP241" s="11">
        <f t="shared" si="114"/>
        <v>0</v>
      </c>
      <c r="AQ241" s="26">
        <f t="shared" si="115"/>
        <v>0</v>
      </c>
      <c r="AR241" s="26">
        <f t="shared" si="116"/>
        <v>0</v>
      </c>
      <c r="AS241" s="26">
        <f t="shared" si="117"/>
        <v>0</v>
      </c>
      <c r="AT241" s="26">
        <f t="shared" si="118"/>
        <v>0</v>
      </c>
      <c r="AU241" s="26">
        <f t="shared" si="119"/>
        <v>0</v>
      </c>
      <c r="AV241" s="26">
        <f t="shared" si="120"/>
        <v>0</v>
      </c>
      <c r="AW241" s="11" t="s">
        <v>653</v>
      </c>
      <c r="AX241" s="11" t="str">
        <f>VLOOKUP(L241,Group!$A$2:$B$1000,2,0)</f>
        <v>Maintenance</v>
      </c>
      <c r="AY241" s="11">
        <f>IF(ISERROR(VLOOKUP(U241,'ITWR Dump'!$A$2:$Y$5000,15,0)),0,(VLOOKUP('ILC Report'!U241,'ITWR Dump'!$A$2:$Y$5000,15,0)))</f>
        <v>0</v>
      </c>
      <c r="AZ241" s="11" t="str">
        <f t="shared" si="121"/>
        <v>No</v>
      </c>
      <c r="BA241" s="11" t="str">
        <f t="shared" si="122"/>
        <v>BKI</v>
      </c>
      <c r="BB241" s="11" t="str">
        <f t="shared" si="123"/>
        <v>MN</v>
      </c>
      <c r="BC241" s="11" t="str">
        <f t="shared" si="124"/>
        <v>No</v>
      </c>
    </row>
    <row r="242" spans="1:55" x14ac:dyDescent="0.3">
      <c r="A242" s="11" t="s">
        <v>99</v>
      </c>
      <c r="B242" s="11" t="s">
        <v>1817</v>
      </c>
      <c r="C242" s="11" t="s">
        <v>576</v>
      </c>
      <c r="D242" s="11" t="s">
        <v>2020</v>
      </c>
      <c r="E242" s="38" t="s">
        <v>652</v>
      </c>
      <c r="F242" s="11">
        <v>48</v>
      </c>
      <c r="G242" s="40" t="s">
        <v>2905</v>
      </c>
      <c r="H242" s="11" t="str">
        <f t="shared" si="106"/>
        <v>Standby</v>
      </c>
      <c r="I242" s="11" t="str">
        <f t="shared" si="98"/>
        <v>INDIA</v>
      </c>
      <c r="J242" s="11" t="str">
        <f>IF(ISERROR(VLOOKUP(C242,'WI Vs ASM'!$B$2:$E$1000,4,0)),0,(VLOOKUP(C242,'WI Vs ASM'!$B$2:$E$1000,4,0)))</f>
        <v>Offshore</v>
      </c>
      <c r="K242" s="11" t="str">
        <f>IF(ISERROR(VLOOKUP(C242,'WI Vs ASM'!$B$2:$F$1000,5,0)),0,(VLOOKUP(C242,'WI Vs ASM'!$B$2:$F$1000,5,0)))</f>
        <v>01-Fixed Price</v>
      </c>
      <c r="L242" s="11" t="str">
        <f>IF(ISERROR(VLOOKUP(C242,'WI Vs ASM'!$B$2:$D$1000,3,0)),0,(VLOOKUP(C242,'WI Vs ASM'!$B$2:$D$1000,3,0)))</f>
        <v>01-Maintenance Offshore</v>
      </c>
      <c r="M242" s="11" t="str">
        <f>IF(ISERROR(VLOOKUP(C242,'WI Vs ASM'!$B$2:$I$1000,8,0)),0,(VLOOKUP(C242,'WI Vs ASM'!$B$2:$I$1000,8,0)))</f>
        <v>Rahul Soman</v>
      </c>
      <c r="N242" s="11" t="str">
        <f>IF(ISERROR(VLOOKUP(C242,'WI Vs ASM'!$B$2:$G$1000,6,0)),0,(VLOOKUP(C242,'WI Vs ASM'!$B$2:$G$1000,6,0)))</f>
        <v>Commercial</v>
      </c>
      <c r="O242" s="11" t="str">
        <f>IF(ISERROR(VLOOKUP(C242,'WI Vs ASM'!$B$2:$H$1000,7,0)),0,(VLOOKUP(C242,'WI Vs ASM'!$B$2:$H$1000,7,0)))</f>
        <v>Commercial</v>
      </c>
      <c r="P242" s="11" t="str">
        <f t="shared" si="99"/>
        <v>Apr-17</v>
      </c>
      <c r="Q242" s="11" t="str">
        <f t="shared" si="100"/>
        <v>Q2</v>
      </c>
      <c r="R242" s="11" t="str">
        <f>IF(ISERROR(VLOOKUP(C242,'WI Vs ASM'!$B$2:$J$1000,9,0)),0,(VLOOKUP(C242,'WI Vs ASM'!$B$2:$J$1000,9,0)))</f>
        <v>Jyothi Pai</v>
      </c>
      <c r="S242" s="11" t="str">
        <f>IF(ISERROR(VLOOKUP(C242,'WI Vs ASM'!$B$2:$K$1000,10,0)),0,(VLOOKUP(C242,'WI Vs ASM'!$B$2:$K$1000,10,0)))</f>
        <v>Saju Bhaskaran</v>
      </c>
      <c r="T242" s="11" t="str">
        <f>IF(ISERROR(VLOOKUP(C242,'WI Vs ASM'!$B$2:$L$1000,11,0)),0,(VLOOKUP(C242,'WI Vs ASM'!$B$2:$L$1000,11,0)))</f>
        <v>Sreekala Balasubramanian</v>
      </c>
      <c r="U242" s="11" t="e">
        <f t="shared" si="107"/>
        <v>#VALUE!</v>
      </c>
      <c r="V242" s="11" t="str">
        <f t="shared" si="101"/>
        <v>No</v>
      </c>
      <c r="W242" s="11" t="str">
        <f t="shared" si="102"/>
        <v>Yes</v>
      </c>
      <c r="X242" s="11" t="str">
        <f t="shared" si="103"/>
        <v>No</v>
      </c>
      <c r="Y242" s="11" t="str">
        <f t="shared" si="104"/>
        <v>No</v>
      </c>
      <c r="Z242" s="11" t="str">
        <f t="shared" si="105"/>
        <v>No</v>
      </c>
      <c r="AA242" s="11" t="str">
        <f t="shared" si="108"/>
        <v>No</v>
      </c>
      <c r="AB242" s="11">
        <f>IF(ISERROR(VLOOKUP(U242,'ITWR Dump'!$A$2:$Y$5000,24,0)),0,(VLOOKUP('ILC Report'!U242,'ITWR Dump'!$A$2:$Y$5000,24,0)))</f>
        <v>0</v>
      </c>
      <c r="AC242" s="11" t="str">
        <f t="shared" si="109"/>
        <v>No</v>
      </c>
      <c r="AD242" s="11" t="str">
        <f t="shared" si="110"/>
        <v/>
      </c>
      <c r="AE242" s="11">
        <f>IF(ISERROR(VLOOKUP(U242,'ITWR Dump'!$A$2:$Y$5000,13,0)),0,(VLOOKUP(U242,'ITWR Dump'!$A$2:$Y$5000,13,0)))</f>
        <v>0</v>
      </c>
      <c r="AF242" s="11">
        <f>IF(ISERROR(VLOOKUP(U242,'ITWR Dump'!$A$2:$Y$5000,11,0)),0,(VLOOKUP(U242,'ITWR Dump'!$A$2:$Y$5000,11,0)))</f>
        <v>0</v>
      </c>
      <c r="AG242" s="11">
        <f>IF(ISERROR(VLOOKUP(U242,'ITWR Dump'!$A$2:$Y$5000,2,0)),0,(VLOOKUP(U242,'ITWR Dump'!$A$2:$Y$5000,2,0)))</f>
        <v>0</v>
      </c>
      <c r="AH242" s="11">
        <f>IF(ISERROR(VLOOKUP(U242,'ITWR Dump'!$A$2:$Y$5000,14,0)),0,(VLOOKUP(U242,'ITWR Dump'!$A$2:$Y$5000,14,0)))</f>
        <v>0</v>
      </c>
      <c r="AI242" s="11" t="str">
        <f t="shared" si="111"/>
        <v>Standby Hours</v>
      </c>
      <c r="AJ242" s="11" t="str">
        <f t="shared" si="112"/>
        <v>Offshore</v>
      </c>
      <c r="AK242" s="11" t="str">
        <f>IF(ISERROR(VLOOKUP(A242,'Team Data'!$C$2:$U$213,17,0)),0,(VLOOKUP(A242,'Team Data'!$C$2:$U$213,17,0)))</f>
        <v>Open System</v>
      </c>
      <c r="AL242" s="11" t="str">
        <f t="shared" si="113"/>
        <v>2017-04-24</v>
      </c>
      <c r="AM242" s="11">
        <f>IF(ISERROR(VLOOKUP(U242,'ITWR Dump'!$A$2:$Y$5000,16,0)),0,(VLOOKUP(U242,'ITWR Dump'!$A$2:$Y$5000,16,0)))</f>
        <v>0</v>
      </c>
      <c r="AN242" s="11">
        <f>IF(ISERROR(VLOOKUP(U242,'ITWR Dump'!$A$2:$Y$5000,18,0)),0,(VLOOKUP(U242,'ITWR Dump'!$A$2:$Y$5000,18,0)))</f>
        <v>0</v>
      </c>
      <c r="AO242" s="11">
        <f>IF(ISERROR(VLOOKUP(U242,'ITWR Dump'!$A$2:$Y$5000,25,0)),0,(VLOOKUP('ILC Report'!U242,'ITWR Dump'!$A$2:$Y$5000,25,0)))</f>
        <v>0</v>
      </c>
      <c r="AP242" s="11">
        <f t="shared" si="114"/>
        <v>0</v>
      </c>
      <c r="AQ242" s="26">
        <f t="shared" si="115"/>
        <v>0</v>
      </c>
      <c r="AR242" s="26">
        <f t="shared" si="116"/>
        <v>0</v>
      </c>
      <c r="AS242" s="26">
        <f t="shared" si="117"/>
        <v>0</v>
      </c>
      <c r="AT242" s="26">
        <f t="shared" si="118"/>
        <v>0</v>
      </c>
      <c r="AU242" s="26">
        <f t="shared" si="119"/>
        <v>0</v>
      </c>
      <c r="AV242" s="26">
        <f t="shared" si="120"/>
        <v>0</v>
      </c>
      <c r="AW242" s="11" t="s">
        <v>653</v>
      </c>
      <c r="AX242" s="11" t="str">
        <f>VLOOKUP(L242,Group!$A$2:$B$1000,2,0)</f>
        <v>Maintenance</v>
      </c>
      <c r="AY242" s="11">
        <f>IF(ISERROR(VLOOKUP(U242,'ITWR Dump'!$A$2:$Y$5000,15,0)),0,(VLOOKUP('ILC Report'!U242,'ITWR Dump'!$A$2:$Y$5000,15,0)))</f>
        <v>0</v>
      </c>
      <c r="AZ242" s="11" t="str">
        <f t="shared" si="121"/>
        <v>No</v>
      </c>
      <c r="BA242" s="11" t="str">
        <f t="shared" si="122"/>
        <v>BKI</v>
      </c>
      <c r="BB242" s="11" t="str">
        <f t="shared" si="123"/>
        <v>MN</v>
      </c>
      <c r="BC242" s="11" t="str">
        <f t="shared" si="124"/>
        <v>No</v>
      </c>
    </row>
    <row r="243" spans="1:55" x14ac:dyDescent="0.3">
      <c r="A243" s="11" t="s">
        <v>99</v>
      </c>
      <c r="B243" s="11" t="s">
        <v>1817</v>
      </c>
      <c r="C243" s="11" t="s">
        <v>614</v>
      </c>
      <c r="D243" s="11" t="s">
        <v>2021</v>
      </c>
      <c r="E243" s="38" t="s">
        <v>652</v>
      </c>
      <c r="F243" s="11">
        <v>10</v>
      </c>
      <c r="G243" s="40" t="s">
        <v>218</v>
      </c>
      <c r="H243" s="11" t="str">
        <f t="shared" si="106"/>
        <v>Regular</v>
      </c>
      <c r="I243" s="11" t="str">
        <f t="shared" si="98"/>
        <v>INDIA</v>
      </c>
      <c r="J243" s="11" t="str">
        <f>IF(ISERROR(VLOOKUP(C243,'WI Vs ASM'!$B$2:$E$1000,4,0)),0,(VLOOKUP(C243,'WI Vs ASM'!$B$2:$E$1000,4,0)))</f>
        <v>Offshore</v>
      </c>
      <c r="K243" s="11" t="str">
        <f>IF(ISERROR(VLOOKUP(C243,'WI Vs ASM'!$B$2:$F$1000,5,0)),0,(VLOOKUP(C243,'WI Vs ASM'!$B$2:$F$1000,5,0)))</f>
        <v>02-Variable Billable</v>
      </c>
      <c r="L243" s="11" t="str">
        <f>IF(ISERROR(VLOOKUP(C243,'WI Vs ASM'!$B$2:$D$1000,3,0)),0,(VLOOKUP(C243,'WI Vs ASM'!$B$2:$D$1000,3,0)))</f>
        <v>11-Enhancement Offshore</v>
      </c>
      <c r="M243" s="11" t="str">
        <f>IF(ISERROR(VLOOKUP(C243,'WI Vs ASM'!$B$2:$I$1000,8,0)),0,(VLOOKUP(C243,'WI Vs ASM'!$B$2:$I$1000,8,0)))</f>
        <v>Teja K Kollala</v>
      </c>
      <c r="N243" s="11" t="str">
        <f>IF(ISERROR(VLOOKUP(C243,'WI Vs ASM'!$B$2:$G$1000,6,0)),0,(VLOOKUP(C243,'WI Vs ASM'!$B$2:$G$1000,6,0)))</f>
        <v>FFIC Account Team</v>
      </c>
      <c r="O243" s="11" t="str">
        <f>IF(ISERROR(VLOOKUP(C243,'WI Vs ASM'!$B$2:$H$1000,7,0)),0,(VLOOKUP(C243,'WI Vs ASM'!$B$2:$H$1000,7,0)))</f>
        <v>FFIC Account Team</v>
      </c>
      <c r="P243" s="11" t="str">
        <f t="shared" si="99"/>
        <v>Apr-17</v>
      </c>
      <c r="Q243" s="11" t="str">
        <f t="shared" si="100"/>
        <v>Q2</v>
      </c>
      <c r="R243" s="11" t="str">
        <f>IF(ISERROR(VLOOKUP(C243,'WI Vs ASM'!$B$2:$J$1000,9,0)),0,(VLOOKUP(C243,'WI Vs ASM'!$B$2:$J$1000,9,0)))</f>
        <v>Chandraprabha Palaniswamy</v>
      </c>
      <c r="S243" s="11" t="str">
        <f>IF(ISERROR(VLOOKUP(C243,'WI Vs ASM'!$B$2:$K$1000,10,0)),0,(VLOOKUP(C243,'WI Vs ASM'!$B$2:$K$1000,10,0)))</f>
        <v>Ron Gilmour</v>
      </c>
      <c r="T243" s="11" t="str">
        <f>IF(ISERROR(VLOOKUP(C243,'WI Vs ASM'!$B$2:$L$1000,11,0)),0,(VLOOKUP(C243,'WI Vs ASM'!$B$2:$L$1000,11,0)))</f>
        <v>Ron Gilmour</v>
      </c>
      <c r="U243" s="11" t="str">
        <f t="shared" si="107"/>
        <v>WR533960</v>
      </c>
      <c r="V243" s="11" t="str">
        <f t="shared" si="101"/>
        <v>No</v>
      </c>
      <c r="W243" s="11" t="str">
        <f t="shared" si="102"/>
        <v>Yes</v>
      </c>
      <c r="X243" s="11" t="str">
        <f t="shared" si="103"/>
        <v>No</v>
      </c>
      <c r="Y243" s="11" t="str">
        <f t="shared" si="104"/>
        <v>No</v>
      </c>
      <c r="Z243" s="11" t="str">
        <f t="shared" si="105"/>
        <v>No</v>
      </c>
      <c r="AA243" s="11" t="str">
        <f t="shared" si="108"/>
        <v>No</v>
      </c>
      <c r="AB243" s="11">
        <f>IF(ISERROR(VLOOKUP(U243,'ITWR Dump'!$A$2:$Y$5000,24,0)),0,(VLOOKUP('ILC Report'!U243,'ITWR Dump'!$A$2:$Y$5000,24,0)))</f>
        <v>0</v>
      </c>
      <c r="AC243" s="11" t="str">
        <f t="shared" si="109"/>
        <v>No</v>
      </c>
      <c r="AD243" s="11" t="str">
        <f t="shared" si="110"/>
        <v/>
      </c>
      <c r="AE243" s="11">
        <f>IF(ISERROR(VLOOKUP(U243,'ITWR Dump'!$A$2:$Y$5000,13,0)),0,(VLOOKUP(U243,'ITWR Dump'!$A$2:$Y$5000,13,0)))</f>
        <v>0</v>
      </c>
      <c r="AF243" s="11">
        <f>IF(ISERROR(VLOOKUP(U243,'ITWR Dump'!$A$2:$Y$5000,11,0)),0,(VLOOKUP(U243,'ITWR Dump'!$A$2:$Y$5000,11,0)))</f>
        <v>0</v>
      </c>
      <c r="AG243" s="11">
        <f>IF(ISERROR(VLOOKUP(U243,'ITWR Dump'!$A$2:$Y$5000,2,0)),0,(VLOOKUP(U243,'ITWR Dump'!$A$2:$Y$5000,2,0)))</f>
        <v>0</v>
      </c>
      <c r="AH243" s="11">
        <f>IF(ISERROR(VLOOKUP(U243,'ITWR Dump'!$A$2:$Y$5000,14,0)),0,(VLOOKUP(U243,'ITWR Dump'!$A$2:$Y$5000,14,0)))</f>
        <v>0</v>
      </c>
      <c r="AI243" s="11" t="str">
        <f t="shared" si="111"/>
        <v>11-Enhancement Offshore</v>
      </c>
      <c r="AJ243" s="11" t="str">
        <f t="shared" si="112"/>
        <v>Offshore</v>
      </c>
      <c r="AK243" s="11" t="str">
        <f>IF(ISERROR(VLOOKUP(A243,'Team Data'!$C$2:$U$213,17,0)),0,(VLOOKUP(A243,'Team Data'!$C$2:$U$213,17,0)))</f>
        <v>Open System</v>
      </c>
      <c r="AL243" s="11" t="str">
        <f t="shared" si="113"/>
        <v>2017-04-24</v>
      </c>
      <c r="AM243" s="11">
        <f>IF(ISERROR(VLOOKUP(U243,'ITWR Dump'!$A$2:$Y$5000,16,0)),0,(VLOOKUP(U243,'ITWR Dump'!$A$2:$Y$5000,16,0)))</f>
        <v>0</v>
      </c>
      <c r="AN243" s="11">
        <f>IF(ISERROR(VLOOKUP(U243,'ITWR Dump'!$A$2:$Y$5000,18,0)),0,(VLOOKUP(U243,'ITWR Dump'!$A$2:$Y$5000,18,0)))</f>
        <v>0</v>
      </c>
      <c r="AO243" s="11">
        <f>IF(ISERROR(VLOOKUP(U243,'ITWR Dump'!$A$2:$Y$5000,25,0)),0,(VLOOKUP('ILC Report'!U243,'ITWR Dump'!$A$2:$Y$5000,25,0)))</f>
        <v>0</v>
      </c>
      <c r="AP243" s="11">
        <f t="shared" si="114"/>
        <v>0</v>
      </c>
      <c r="AQ243" s="26">
        <f t="shared" si="115"/>
        <v>0</v>
      </c>
      <c r="AR243" s="26">
        <f t="shared" si="116"/>
        <v>0</v>
      </c>
      <c r="AS243" s="26">
        <f t="shared" si="117"/>
        <v>0</v>
      </c>
      <c r="AT243" s="26">
        <f t="shared" si="118"/>
        <v>0</v>
      </c>
      <c r="AU243" s="26">
        <f t="shared" si="119"/>
        <v>0</v>
      </c>
      <c r="AV243" s="26">
        <f t="shared" si="120"/>
        <v>0</v>
      </c>
      <c r="AW243" s="11" t="s">
        <v>653</v>
      </c>
      <c r="AX243" s="11" t="str">
        <f>VLOOKUP(L243,Group!$A$2:$B$1000,2,0)</f>
        <v>Enhancement</v>
      </c>
      <c r="AY243" s="11">
        <f>IF(ISERROR(VLOOKUP(U243,'ITWR Dump'!$A$2:$Y$5000,15,0)),0,(VLOOKUP('ILC Report'!U243,'ITWR Dump'!$A$2:$Y$5000,15,0)))</f>
        <v>0</v>
      </c>
      <c r="AZ243" s="11" t="str">
        <f t="shared" si="121"/>
        <v>No</v>
      </c>
      <c r="BA243" s="11" t="str">
        <f t="shared" si="122"/>
        <v>BKI</v>
      </c>
      <c r="BB243" s="11" t="str">
        <f t="shared" si="123"/>
        <v>EL</v>
      </c>
      <c r="BC243" s="11" t="str">
        <f t="shared" si="124"/>
        <v>No</v>
      </c>
    </row>
    <row r="244" spans="1:55" x14ac:dyDescent="0.3">
      <c r="A244" s="11" t="s">
        <v>99</v>
      </c>
      <c r="B244" s="11" t="s">
        <v>1817</v>
      </c>
      <c r="C244" s="11" t="s">
        <v>614</v>
      </c>
      <c r="D244" s="11" t="s">
        <v>2022</v>
      </c>
      <c r="E244" s="38" t="s">
        <v>652</v>
      </c>
      <c r="F244" s="11">
        <v>2</v>
      </c>
      <c r="G244" s="40" t="s">
        <v>218</v>
      </c>
      <c r="H244" s="11" t="str">
        <f t="shared" si="106"/>
        <v>Regular</v>
      </c>
      <c r="I244" s="11" t="str">
        <f t="shared" si="98"/>
        <v>INDIA</v>
      </c>
      <c r="J244" s="11" t="str">
        <f>IF(ISERROR(VLOOKUP(C244,'WI Vs ASM'!$B$2:$E$1000,4,0)),0,(VLOOKUP(C244,'WI Vs ASM'!$B$2:$E$1000,4,0)))</f>
        <v>Offshore</v>
      </c>
      <c r="K244" s="11" t="str">
        <f>IF(ISERROR(VLOOKUP(C244,'WI Vs ASM'!$B$2:$F$1000,5,0)),0,(VLOOKUP(C244,'WI Vs ASM'!$B$2:$F$1000,5,0)))</f>
        <v>02-Variable Billable</v>
      </c>
      <c r="L244" s="11" t="str">
        <f>IF(ISERROR(VLOOKUP(C244,'WI Vs ASM'!$B$2:$D$1000,3,0)),0,(VLOOKUP(C244,'WI Vs ASM'!$B$2:$D$1000,3,0)))</f>
        <v>11-Enhancement Offshore</v>
      </c>
      <c r="M244" s="11" t="str">
        <f>IF(ISERROR(VLOOKUP(C244,'WI Vs ASM'!$B$2:$I$1000,8,0)),0,(VLOOKUP(C244,'WI Vs ASM'!$B$2:$I$1000,8,0)))</f>
        <v>Teja K Kollala</v>
      </c>
      <c r="N244" s="11" t="str">
        <f>IF(ISERROR(VLOOKUP(C244,'WI Vs ASM'!$B$2:$G$1000,6,0)),0,(VLOOKUP(C244,'WI Vs ASM'!$B$2:$G$1000,6,0)))</f>
        <v>FFIC Account Team</v>
      </c>
      <c r="O244" s="11" t="str">
        <f>IF(ISERROR(VLOOKUP(C244,'WI Vs ASM'!$B$2:$H$1000,7,0)),0,(VLOOKUP(C244,'WI Vs ASM'!$B$2:$H$1000,7,0)))</f>
        <v>FFIC Account Team</v>
      </c>
      <c r="P244" s="11" t="str">
        <f t="shared" si="99"/>
        <v>Apr-17</v>
      </c>
      <c r="Q244" s="11" t="str">
        <f t="shared" si="100"/>
        <v>Q2</v>
      </c>
      <c r="R244" s="11" t="str">
        <f>IF(ISERROR(VLOOKUP(C244,'WI Vs ASM'!$B$2:$J$1000,9,0)),0,(VLOOKUP(C244,'WI Vs ASM'!$B$2:$J$1000,9,0)))</f>
        <v>Chandraprabha Palaniswamy</v>
      </c>
      <c r="S244" s="11" t="str">
        <f>IF(ISERROR(VLOOKUP(C244,'WI Vs ASM'!$B$2:$K$1000,10,0)),0,(VLOOKUP(C244,'WI Vs ASM'!$B$2:$K$1000,10,0)))</f>
        <v>Ron Gilmour</v>
      </c>
      <c r="T244" s="11" t="str">
        <f>IF(ISERROR(VLOOKUP(C244,'WI Vs ASM'!$B$2:$L$1000,11,0)),0,(VLOOKUP(C244,'WI Vs ASM'!$B$2:$L$1000,11,0)))</f>
        <v>Ron Gilmour</v>
      </c>
      <c r="U244" s="11" t="str">
        <f t="shared" si="107"/>
        <v>WR736104</v>
      </c>
      <c r="V244" s="11" t="str">
        <f t="shared" si="101"/>
        <v>No</v>
      </c>
      <c r="W244" s="11" t="str">
        <f t="shared" si="102"/>
        <v>Yes</v>
      </c>
      <c r="X244" s="11" t="str">
        <f t="shared" si="103"/>
        <v>No</v>
      </c>
      <c r="Y244" s="11" t="str">
        <f t="shared" si="104"/>
        <v>No</v>
      </c>
      <c r="Z244" s="11" t="str">
        <f t="shared" si="105"/>
        <v>No</v>
      </c>
      <c r="AA244" s="11" t="str">
        <f t="shared" si="108"/>
        <v>No</v>
      </c>
      <c r="AB244" s="11">
        <f>IF(ISERROR(VLOOKUP(U244,'ITWR Dump'!$A$2:$Y$5000,24,0)),0,(VLOOKUP('ILC Report'!U244,'ITWR Dump'!$A$2:$Y$5000,24,0)))</f>
        <v>0</v>
      </c>
      <c r="AC244" s="11" t="str">
        <f t="shared" si="109"/>
        <v>No</v>
      </c>
      <c r="AD244" s="11" t="str">
        <f t="shared" si="110"/>
        <v/>
      </c>
      <c r="AE244" s="11">
        <f>IF(ISERROR(VLOOKUP(U244,'ITWR Dump'!$A$2:$Y$5000,13,0)),0,(VLOOKUP(U244,'ITWR Dump'!$A$2:$Y$5000,13,0)))</f>
        <v>0</v>
      </c>
      <c r="AF244" s="11">
        <f>IF(ISERROR(VLOOKUP(U244,'ITWR Dump'!$A$2:$Y$5000,11,0)),0,(VLOOKUP(U244,'ITWR Dump'!$A$2:$Y$5000,11,0)))</f>
        <v>0</v>
      </c>
      <c r="AG244" s="11">
        <f>IF(ISERROR(VLOOKUP(U244,'ITWR Dump'!$A$2:$Y$5000,2,0)),0,(VLOOKUP(U244,'ITWR Dump'!$A$2:$Y$5000,2,0)))</f>
        <v>0</v>
      </c>
      <c r="AH244" s="11">
        <f>IF(ISERROR(VLOOKUP(U244,'ITWR Dump'!$A$2:$Y$5000,14,0)),0,(VLOOKUP(U244,'ITWR Dump'!$A$2:$Y$5000,14,0)))</f>
        <v>0</v>
      </c>
      <c r="AI244" s="11" t="str">
        <f t="shared" si="111"/>
        <v>11-Enhancement Offshore</v>
      </c>
      <c r="AJ244" s="11" t="str">
        <f t="shared" si="112"/>
        <v>Offshore</v>
      </c>
      <c r="AK244" s="11" t="str">
        <f>IF(ISERROR(VLOOKUP(A244,'Team Data'!$C$2:$U$213,17,0)),0,(VLOOKUP(A244,'Team Data'!$C$2:$U$213,17,0)))</f>
        <v>Open System</v>
      </c>
      <c r="AL244" s="11" t="str">
        <f t="shared" si="113"/>
        <v>2017-04-24</v>
      </c>
      <c r="AM244" s="11">
        <f>IF(ISERROR(VLOOKUP(U244,'ITWR Dump'!$A$2:$Y$5000,16,0)),0,(VLOOKUP(U244,'ITWR Dump'!$A$2:$Y$5000,16,0)))</f>
        <v>0</v>
      </c>
      <c r="AN244" s="11">
        <f>IF(ISERROR(VLOOKUP(U244,'ITWR Dump'!$A$2:$Y$5000,18,0)),0,(VLOOKUP(U244,'ITWR Dump'!$A$2:$Y$5000,18,0)))</f>
        <v>0</v>
      </c>
      <c r="AO244" s="11">
        <f>IF(ISERROR(VLOOKUP(U244,'ITWR Dump'!$A$2:$Y$5000,25,0)),0,(VLOOKUP('ILC Report'!U244,'ITWR Dump'!$A$2:$Y$5000,25,0)))</f>
        <v>0</v>
      </c>
      <c r="AP244" s="11">
        <f t="shared" si="114"/>
        <v>0</v>
      </c>
      <c r="AQ244" s="26">
        <f t="shared" si="115"/>
        <v>0</v>
      </c>
      <c r="AR244" s="26">
        <f t="shared" si="116"/>
        <v>0</v>
      </c>
      <c r="AS244" s="26">
        <f t="shared" si="117"/>
        <v>0</v>
      </c>
      <c r="AT244" s="26">
        <f t="shared" si="118"/>
        <v>0</v>
      </c>
      <c r="AU244" s="26">
        <f t="shared" si="119"/>
        <v>0</v>
      </c>
      <c r="AV244" s="26">
        <f t="shared" si="120"/>
        <v>0</v>
      </c>
      <c r="AW244" s="11" t="s">
        <v>653</v>
      </c>
      <c r="AX244" s="11" t="str">
        <f>VLOOKUP(L244,Group!$A$2:$B$1000,2,0)</f>
        <v>Enhancement</v>
      </c>
      <c r="AY244" s="11">
        <f>IF(ISERROR(VLOOKUP(U244,'ITWR Dump'!$A$2:$Y$5000,15,0)),0,(VLOOKUP('ILC Report'!U244,'ITWR Dump'!$A$2:$Y$5000,15,0)))</f>
        <v>0</v>
      </c>
      <c r="AZ244" s="11" t="str">
        <f t="shared" si="121"/>
        <v>No</v>
      </c>
      <c r="BA244" s="11" t="str">
        <f t="shared" si="122"/>
        <v>BKI</v>
      </c>
      <c r="BB244" s="11" t="str">
        <f t="shared" si="123"/>
        <v>EL</v>
      </c>
      <c r="BC244" s="11" t="str">
        <f t="shared" si="124"/>
        <v>No</v>
      </c>
    </row>
    <row r="245" spans="1:55" x14ac:dyDescent="0.3">
      <c r="A245" s="11" t="s">
        <v>99</v>
      </c>
      <c r="B245" s="11" t="s">
        <v>1817</v>
      </c>
      <c r="C245" s="11" t="s">
        <v>574</v>
      </c>
      <c r="D245" s="11" t="s">
        <v>2023</v>
      </c>
      <c r="E245" s="38" t="s">
        <v>652</v>
      </c>
      <c r="F245" s="11">
        <v>10</v>
      </c>
      <c r="G245" s="40" t="s">
        <v>218</v>
      </c>
      <c r="H245" s="11" t="str">
        <f t="shared" si="106"/>
        <v>Regular</v>
      </c>
      <c r="I245" s="11" t="str">
        <f t="shared" si="98"/>
        <v>INDIA</v>
      </c>
      <c r="J245" s="11" t="str">
        <f>IF(ISERROR(VLOOKUP(C245,'WI Vs ASM'!$B$2:$E$1000,4,0)),0,(VLOOKUP(C245,'WI Vs ASM'!$B$2:$E$1000,4,0)))</f>
        <v>Offshore</v>
      </c>
      <c r="K245" s="11" t="str">
        <f>IF(ISERROR(VLOOKUP(C245,'WI Vs ASM'!$B$2:$F$1000,5,0)),0,(VLOOKUP(C245,'WI Vs ASM'!$B$2:$F$1000,5,0)))</f>
        <v>02-Variable Billable</v>
      </c>
      <c r="L245" s="11" t="str">
        <f>IF(ISERROR(VLOOKUP(C245,'WI Vs ASM'!$B$2:$D$1000,3,0)),0,(VLOOKUP(C245,'WI Vs ASM'!$B$2:$D$1000,3,0)))</f>
        <v>11-Enhancement Offshore</v>
      </c>
      <c r="M245" s="11" t="str">
        <f>IF(ISERROR(VLOOKUP(C245,'WI Vs ASM'!$B$2:$I$1000,8,0)),0,(VLOOKUP(C245,'WI Vs ASM'!$B$2:$I$1000,8,0)))</f>
        <v>Prakash Varadachari</v>
      </c>
      <c r="N245" s="11" t="str">
        <f>IF(ISERROR(VLOOKUP(C245,'WI Vs ASM'!$B$2:$G$1000,6,0)),0,(VLOOKUP(C245,'WI Vs ASM'!$B$2:$G$1000,6,0)))</f>
        <v>Commercial</v>
      </c>
      <c r="O245" s="11" t="str">
        <f>IF(ISERROR(VLOOKUP(C245,'WI Vs ASM'!$B$2:$H$1000,7,0)),0,(VLOOKUP(C245,'WI Vs ASM'!$B$2:$H$1000,7,0)))</f>
        <v>Commercial</v>
      </c>
      <c r="P245" s="11" t="str">
        <f t="shared" si="99"/>
        <v>Apr-17</v>
      </c>
      <c r="Q245" s="11" t="str">
        <f t="shared" si="100"/>
        <v>Q2</v>
      </c>
      <c r="R245" s="11" t="str">
        <f>IF(ISERROR(VLOOKUP(C245,'WI Vs ASM'!$B$2:$J$1000,9,0)),0,(VLOOKUP(C245,'WI Vs ASM'!$B$2:$J$1000,9,0)))</f>
        <v>Chandraprabha Palaniswamy</v>
      </c>
      <c r="S245" s="11" t="str">
        <f>IF(ISERROR(VLOOKUP(C245,'WI Vs ASM'!$B$2:$K$1000,10,0)),0,(VLOOKUP(C245,'WI Vs ASM'!$B$2:$K$1000,10,0)))</f>
        <v>Steve J Sorensen</v>
      </c>
      <c r="T245" s="11" t="str">
        <f>IF(ISERROR(VLOOKUP(C245,'WI Vs ASM'!$B$2:$L$1000,11,0)),0,(VLOOKUP(C245,'WI Vs ASM'!$B$2:$L$1000,11,0)))</f>
        <v>Sreekala Balasubramanian</v>
      </c>
      <c r="U245" s="11" t="str">
        <f t="shared" si="107"/>
        <v>WR736105</v>
      </c>
      <c r="V245" s="11" t="str">
        <f t="shared" si="101"/>
        <v>No</v>
      </c>
      <c r="W245" s="11" t="str">
        <f t="shared" si="102"/>
        <v>Yes</v>
      </c>
      <c r="X245" s="11" t="str">
        <f t="shared" si="103"/>
        <v>No</v>
      </c>
      <c r="Y245" s="11" t="str">
        <f t="shared" si="104"/>
        <v>No</v>
      </c>
      <c r="Z245" s="11" t="str">
        <f t="shared" si="105"/>
        <v>No</v>
      </c>
      <c r="AA245" s="11" t="str">
        <f t="shared" si="108"/>
        <v>No</v>
      </c>
      <c r="AB245" s="11">
        <f>IF(ISERROR(VLOOKUP(U245,'ITWR Dump'!$A$2:$Y$5000,24,0)),0,(VLOOKUP('ILC Report'!U245,'ITWR Dump'!$A$2:$Y$5000,24,0)))</f>
        <v>0</v>
      </c>
      <c r="AC245" s="11" t="str">
        <f t="shared" si="109"/>
        <v>No</v>
      </c>
      <c r="AD245" s="11" t="str">
        <f t="shared" si="110"/>
        <v/>
      </c>
      <c r="AE245" s="11">
        <f>IF(ISERROR(VLOOKUP(U245,'ITWR Dump'!$A$2:$Y$5000,13,0)),0,(VLOOKUP(U245,'ITWR Dump'!$A$2:$Y$5000,13,0)))</f>
        <v>0</v>
      </c>
      <c r="AF245" s="11">
        <f>IF(ISERROR(VLOOKUP(U245,'ITWR Dump'!$A$2:$Y$5000,11,0)),0,(VLOOKUP(U245,'ITWR Dump'!$A$2:$Y$5000,11,0)))</f>
        <v>0</v>
      </c>
      <c r="AG245" s="11">
        <f>IF(ISERROR(VLOOKUP(U245,'ITWR Dump'!$A$2:$Y$5000,2,0)),0,(VLOOKUP(U245,'ITWR Dump'!$A$2:$Y$5000,2,0)))</f>
        <v>0</v>
      </c>
      <c r="AH245" s="11">
        <f>IF(ISERROR(VLOOKUP(U245,'ITWR Dump'!$A$2:$Y$5000,14,0)),0,(VLOOKUP(U245,'ITWR Dump'!$A$2:$Y$5000,14,0)))</f>
        <v>0</v>
      </c>
      <c r="AI245" s="11" t="str">
        <f t="shared" si="111"/>
        <v>11-Enhancement Offshore</v>
      </c>
      <c r="AJ245" s="11" t="str">
        <f t="shared" si="112"/>
        <v>Offshore</v>
      </c>
      <c r="AK245" s="11" t="str">
        <f>IF(ISERROR(VLOOKUP(A245,'Team Data'!$C$2:$U$213,17,0)),0,(VLOOKUP(A245,'Team Data'!$C$2:$U$213,17,0)))</f>
        <v>Open System</v>
      </c>
      <c r="AL245" s="11" t="str">
        <f t="shared" si="113"/>
        <v>2017-04-24</v>
      </c>
      <c r="AM245" s="11">
        <f>IF(ISERROR(VLOOKUP(U245,'ITWR Dump'!$A$2:$Y$5000,16,0)),0,(VLOOKUP(U245,'ITWR Dump'!$A$2:$Y$5000,16,0)))</f>
        <v>0</v>
      </c>
      <c r="AN245" s="11">
        <f>IF(ISERROR(VLOOKUP(U245,'ITWR Dump'!$A$2:$Y$5000,18,0)),0,(VLOOKUP(U245,'ITWR Dump'!$A$2:$Y$5000,18,0)))</f>
        <v>0</v>
      </c>
      <c r="AO245" s="11">
        <f>IF(ISERROR(VLOOKUP(U245,'ITWR Dump'!$A$2:$Y$5000,25,0)),0,(VLOOKUP('ILC Report'!U245,'ITWR Dump'!$A$2:$Y$5000,25,0)))</f>
        <v>0</v>
      </c>
      <c r="AP245" s="11">
        <f t="shared" si="114"/>
        <v>0</v>
      </c>
      <c r="AQ245" s="26">
        <f t="shared" si="115"/>
        <v>0</v>
      </c>
      <c r="AR245" s="26">
        <f t="shared" si="116"/>
        <v>0</v>
      </c>
      <c r="AS245" s="26">
        <f t="shared" si="117"/>
        <v>0</v>
      </c>
      <c r="AT245" s="26">
        <f t="shared" si="118"/>
        <v>0</v>
      </c>
      <c r="AU245" s="26">
        <f t="shared" si="119"/>
        <v>0</v>
      </c>
      <c r="AV245" s="26">
        <f t="shared" si="120"/>
        <v>0</v>
      </c>
      <c r="AW245" s="11" t="s">
        <v>653</v>
      </c>
      <c r="AX245" s="11" t="str">
        <f>VLOOKUP(L245,Group!$A$2:$B$1000,2,0)</f>
        <v>Enhancement</v>
      </c>
      <c r="AY245" s="11">
        <f>IF(ISERROR(VLOOKUP(U245,'ITWR Dump'!$A$2:$Y$5000,15,0)),0,(VLOOKUP('ILC Report'!U245,'ITWR Dump'!$A$2:$Y$5000,15,0)))</f>
        <v>0</v>
      </c>
      <c r="AZ245" s="11" t="str">
        <f t="shared" si="121"/>
        <v>No</v>
      </c>
      <c r="BA245" s="11" t="str">
        <f t="shared" si="122"/>
        <v>BKI</v>
      </c>
      <c r="BB245" s="11" t="str">
        <f t="shared" si="123"/>
        <v>EM</v>
      </c>
      <c r="BC245" s="11" t="str">
        <f t="shared" si="124"/>
        <v>No</v>
      </c>
    </row>
    <row r="246" spans="1:55" x14ac:dyDescent="0.3">
      <c r="A246" s="11" t="s">
        <v>99</v>
      </c>
      <c r="B246" s="11" t="s">
        <v>1817</v>
      </c>
      <c r="C246" s="11" t="s">
        <v>576</v>
      </c>
      <c r="D246" s="11" t="s">
        <v>2024</v>
      </c>
      <c r="E246" s="38" t="s">
        <v>652</v>
      </c>
      <c r="F246" s="11">
        <v>5</v>
      </c>
      <c r="G246" s="40" t="s">
        <v>218</v>
      </c>
      <c r="H246" s="11" t="str">
        <f t="shared" si="106"/>
        <v>Regular</v>
      </c>
      <c r="I246" s="11" t="str">
        <f t="shared" si="98"/>
        <v>INDIA</v>
      </c>
      <c r="J246" s="11" t="str">
        <f>IF(ISERROR(VLOOKUP(C246,'WI Vs ASM'!$B$2:$E$1000,4,0)),0,(VLOOKUP(C246,'WI Vs ASM'!$B$2:$E$1000,4,0)))</f>
        <v>Offshore</v>
      </c>
      <c r="K246" s="11" t="str">
        <f>IF(ISERROR(VLOOKUP(C246,'WI Vs ASM'!$B$2:$F$1000,5,0)),0,(VLOOKUP(C246,'WI Vs ASM'!$B$2:$F$1000,5,0)))</f>
        <v>01-Fixed Price</v>
      </c>
      <c r="L246" s="11" t="str">
        <f>IF(ISERROR(VLOOKUP(C246,'WI Vs ASM'!$B$2:$D$1000,3,0)),0,(VLOOKUP(C246,'WI Vs ASM'!$B$2:$D$1000,3,0)))</f>
        <v>01-Maintenance Offshore</v>
      </c>
      <c r="M246" s="11" t="str">
        <f>IF(ISERROR(VLOOKUP(C246,'WI Vs ASM'!$B$2:$I$1000,8,0)),0,(VLOOKUP(C246,'WI Vs ASM'!$B$2:$I$1000,8,0)))</f>
        <v>Rahul Soman</v>
      </c>
      <c r="N246" s="11" t="str">
        <f>IF(ISERROR(VLOOKUP(C246,'WI Vs ASM'!$B$2:$G$1000,6,0)),0,(VLOOKUP(C246,'WI Vs ASM'!$B$2:$G$1000,6,0)))</f>
        <v>Commercial</v>
      </c>
      <c r="O246" s="11" t="str">
        <f>IF(ISERROR(VLOOKUP(C246,'WI Vs ASM'!$B$2:$H$1000,7,0)),0,(VLOOKUP(C246,'WI Vs ASM'!$B$2:$H$1000,7,0)))</f>
        <v>Commercial</v>
      </c>
      <c r="P246" s="11" t="str">
        <f t="shared" si="99"/>
        <v>Apr-17</v>
      </c>
      <c r="Q246" s="11" t="str">
        <f t="shared" si="100"/>
        <v>Q2</v>
      </c>
      <c r="R246" s="11" t="str">
        <f>IF(ISERROR(VLOOKUP(C246,'WI Vs ASM'!$B$2:$J$1000,9,0)),0,(VLOOKUP(C246,'WI Vs ASM'!$B$2:$J$1000,9,0)))</f>
        <v>Jyothi Pai</v>
      </c>
      <c r="S246" s="11" t="str">
        <f>IF(ISERROR(VLOOKUP(C246,'WI Vs ASM'!$B$2:$K$1000,10,0)),0,(VLOOKUP(C246,'WI Vs ASM'!$B$2:$K$1000,10,0)))</f>
        <v>Saju Bhaskaran</v>
      </c>
      <c r="T246" s="11" t="str">
        <f>IF(ISERROR(VLOOKUP(C246,'WI Vs ASM'!$B$2:$L$1000,11,0)),0,(VLOOKUP(C246,'WI Vs ASM'!$B$2:$L$1000,11,0)))</f>
        <v>Sreekala Balasubramanian</v>
      </c>
      <c r="U246" s="11" t="str">
        <f t="shared" si="107"/>
        <v>WR736303</v>
      </c>
      <c r="V246" s="11" t="str">
        <f t="shared" si="101"/>
        <v>No</v>
      </c>
      <c r="W246" s="11" t="str">
        <f t="shared" si="102"/>
        <v>Yes</v>
      </c>
      <c r="X246" s="11" t="str">
        <f t="shared" si="103"/>
        <v>No</v>
      </c>
      <c r="Y246" s="11" t="str">
        <f t="shared" si="104"/>
        <v>No</v>
      </c>
      <c r="Z246" s="11" t="str">
        <f t="shared" si="105"/>
        <v>No</v>
      </c>
      <c r="AA246" s="11" t="str">
        <f t="shared" si="108"/>
        <v>No</v>
      </c>
      <c r="AB246" s="11">
        <f>IF(ISERROR(VLOOKUP(U246,'ITWR Dump'!$A$2:$Y$5000,24,0)),0,(VLOOKUP('ILC Report'!U246,'ITWR Dump'!$A$2:$Y$5000,24,0)))</f>
        <v>0</v>
      </c>
      <c r="AC246" s="11" t="str">
        <f t="shared" si="109"/>
        <v>No</v>
      </c>
      <c r="AD246" s="11" t="str">
        <f t="shared" si="110"/>
        <v/>
      </c>
      <c r="AE246" s="11">
        <f>IF(ISERROR(VLOOKUP(U246,'ITWR Dump'!$A$2:$Y$5000,13,0)),0,(VLOOKUP(U246,'ITWR Dump'!$A$2:$Y$5000,13,0)))</f>
        <v>0</v>
      </c>
      <c r="AF246" s="11">
        <f>IF(ISERROR(VLOOKUP(U246,'ITWR Dump'!$A$2:$Y$5000,11,0)),0,(VLOOKUP(U246,'ITWR Dump'!$A$2:$Y$5000,11,0)))</f>
        <v>0</v>
      </c>
      <c r="AG246" s="11">
        <f>IF(ISERROR(VLOOKUP(U246,'ITWR Dump'!$A$2:$Y$5000,2,0)),0,(VLOOKUP(U246,'ITWR Dump'!$A$2:$Y$5000,2,0)))</f>
        <v>0</v>
      </c>
      <c r="AH246" s="11">
        <f>IF(ISERROR(VLOOKUP(U246,'ITWR Dump'!$A$2:$Y$5000,14,0)),0,(VLOOKUP(U246,'ITWR Dump'!$A$2:$Y$5000,14,0)))</f>
        <v>0</v>
      </c>
      <c r="AI246" s="11" t="str">
        <f t="shared" si="111"/>
        <v>01-Maintenance Offshore</v>
      </c>
      <c r="AJ246" s="11" t="str">
        <f t="shared" si="112"/>
        <v>Offshore</v>
      </c>
      <c r="AK246" s="11" t="str">
        <f>IF(ISERROR(VLOOKUP(A246,'Team Data'!$C$2:$U$213,17,0)),0,(VLOOKUP(A246,'Team Data'!$C$2:$U$213,17,0)))</f>
        <v>Open System</v>
      </c>
      <c r="AL246" s="11" t="str">
        <f t="shared" si="113"/>
        <v>2017-04-24</v>
      </c>
      <c r="AM246" s="11">
        <f>IF(ISERROR(VLOOKUP(U246,'ITWR Dump'!$A$2:$Y$5000,16,0)),0,(VLOOKUP(U246,'ITWR Dump'!$A$2:$Y$5000,16,0)))</f>
        <v>0</v>
      </c>
      <c r="AN246" s="11">
        <f>IF(ISERROR(VLOOKUP(U246,'ITWR Dump'!$A$2:$Y$5000,18,0)),0,(VLOOKUP(U246,'ITWR Dump'!$A$2:$Y$5000,18,0)))</f>
        <v>0</v>
      </c>
      <c r="AO246" s="11">
        <f>IF(ISERROR(VLOOKUP(U246,'ITWR Dump'!$A$2:$Y$5000,25,0)),0,(VLOOKUP('ILC Report'!U246,'ITWR Dump'!$A$2:$Y$5000,25,0)))</f>
        <v>0</v>
      </c>
      <c r="AP246" s="11">
        <f t="shared" si="114"/>
        <v>0</v>
      </c>
      <c r="AQ246" s="26">
        <f t="shared" si="115"/>
        <v>0</v>
      </c>
      <c r="AR246" s="26">
        <f t="shared" si="116"/>
        <v>0</v>
      </c>
      <c r="AS246" s="26">
        <f t="shared" si="117"/>
        <v>0</v>
      </c>
      <c r="AT246" s="26">
        <f t="shared" si="118"/>
        <v>0</v>
      </c>
      <c r="AU246" s="26">
        <f t="shared" si="119"/>
        <v>0</v>
      </c>
      <c r="AV246" s="26">
        <f t="shared" si="120"/>
        <v>0</v>
      </c>
      <c r="AW246" s="11" t="s">
        <v>653</v>
      </c>
      <c r="AX246" s="11" t="str">
        <f>VLOOKUP(L246,Group!$A$2:$B$1000,2,0)</f>
        <v>Maintenance</v>
      </c>
      <c r="AY246" s="11">
        <f>IF(ISERROR(VLOOKUP(U246,'ITWR Dump'!$A$2:$Y$5000,15,0)),0,(VLOOKUP('ILC Report'!U246,'ITWR Dump'!$A$2:$Y$5000,15,0)))</f>
        <v>0</v>
      </c>
      <c r="AZ246" s="11" t="str">
        <f t="shared" si="121"/>
        <v>Yes</v>
      </c>
      <c r="BA246" s="11" t="str">
        <f t="shared" si="122"/>
        <v>BKI</v>
      </c>
      <c r="BB246" s="11" t="str">
        <f t="shared" si="123"/>
        <v>MN</v>
      </c>
      <c r="BC246" s="11" t="str">
        <f t="shared" si="124"/>
        <v>No</v>
      </c>
    </row>
    <row r="247" spans="1:55" x14ac:dyDescent="0.3">
      <c r="A247" s="11" t="s">
        <v>99</v>
      </c>
      <c r="B247" s="11" t="s">
        <v>1817</v>
      </c>
      <c r="C247" s="11" t="s">
        <v>576</v>
      </c>
      <c r="D247" s="11" t="s">
        <v>2025</v>
      </c>
      <c r="E247" s="38" t="s">
        <v>652</v>
      </c>
      <c r="F247" s="11">
        <v>5</v>
      </c>
      <c r="G247" s="40" t="s">
        <v>218</v>
      </c>
      <c r="H247" s="11" t="str">
        <f t="shared" si="106"/>
        <v>Regular</v>
      </c>
      <c r="I247" s="11" t="str">
        <f t="shared" si="98"/>
        <v>INDIA</v>
      </c>
      <c r="J247" s="11" t="str">
        <f>IF(ISERROR(VLOOKUP(C247,'WI Vs ASM'!$B$2:$E$1000,4,0)),0,(VLOOKUP(C247,'WI Vs ASM'!$B$2:$E$1000,4,0)))</f>
        <v>Offshore</v>
      </c>
      <c r="K247" s="11" t="str">
        <f>IF(ISERROR(VLOOKUP(C247,'WI Vs ASM'!$B$2:$F$1000,5,0)),0,(VLOOKUP(C247,'WI Vs ASM'!$B$2:$F$1000,5,0)))</f>
        <v>01-Fixed Price</v>
      </c>
      <c r="L247" s="11" t="str">
        <f>IF(ISERROR(VLOOKUP(C247,'WI Vs ASM'!$B$2:$D$1000,3,0)),0,(VLOOKUP(C247,'WI Vs ASM'!$B$2:$D$1000,3,0)))</f>
        <v>01-Maintenance Offshore</v>
      </c>
      <c r="M247" s="11" t="str">
        <f>IF(ISERROR(VLOOKUP(C247,'WI Vs ASM'!$B$2:$I$1000,8,0)),0,(VLOOKUP(C247,'WI Vs ASM'!$B$2:$I$1000,8,0)))</f>
        <v>Rahul Soman</v>
      </c>
      <c r="N247" s="11" t="str">
        <f>IF(ISERROR(VLOOKUP(C247,'WI Vs ASM'!$B$2:$G$1000,6,0)),0,(VLOOKUP(C247,'WI Vs ASM'!$B$2:$G$1000,6,0)))</f>
        <v>Commercial</v>
      </c>
      <c r="O247" s="11" t="str">
        <f>IF(ISERROR(VLOOKUP(C247,'WI Vs ASM'!$B$2:$H$1000,7,0)),0,(VLOOKUP(C247,'WI Vs ASM'!$B$2:$H$1000,7,0)))</f>
        <v>Commercial</v>
      </c>
      <c r="P247" s="11" t="str">
        <f t="shared" si="99"/>
        <v>Apr-17</v>
      </c>
      <c r="Q247" s="11" t="str">
        <f t="shared" si="100"/>
        <v>Q2</v>
      </c>
      <c r="R247" s="11" t="str">
        <f>IF(ISERROR(VLOOKUP(C247,'WI Vs ASM'!$B$2:$J$1000,9,0)),0,(VLOOKUP(C247,'WI Vs ASM'!$B$2:$J$1000,9,0)))</f>
        <v>Jyothi Pai</v>
      </c>
      <c r="S247" s="11" t="str">
        <f>IF(ISERROR(VLOOKUP(C247,'WI Vs ASM'!$B$2:$K$1000,10,0)),0,(VLOOKUP(C247,'WI Vs ASM'!$B$2:$K$1000,10,0)))</f>
        <v>Saju Bhaskaran</v>
      </c>
      <c r="T247" s="11" t="str">
        <f>IF(ISERROR(VLOOKUP(C247,'WI Vs ASM'!$B$2:$L$1000,11,0)),0,(VLOOKUP(C247,'WI Vs ASM'!$B$2:$L$1000,11,0)))</f>
        <v>Sreekala Balasubramanian</v>
      </c>
      <c r="U247" s="11" t="str">
        <f t="shared" si="107"/>
        <v>WR736375</v>
      </c>
      <c r="V247" s="11" t="str">
        <f t="shared" si="101"/>
        <v>No</v>
      </c>
      <c r="W247" s="11" t="str">
        <f t="shared" si="102"/>
        <v>Yes</v>
      </c>
      <c r="X247" s="11" t="str">
        <f t="shared" si="103"/>
        <v>No</v>
      </c>
      <c r="Y247" s="11" t="str">
        <f t="shared" si="104"/>
        <v>No</v>
      </c>
      <c r="Z247" s="11" t="str">
        <f t="shared" si="105"/>
        <v>No</v>
      </c>
      <c r="AA247" s="11" t="str">
        <f t="shared" si="108"/>
        <v>No</v>
      </c>
      <c r="AB247" s="11">
        <f>IF(ISERROR(VLOOKUP(U247,'ITWR Dump'!$A$2:$Y$5000,24,0)),0,(VLOOKUP('ILC Report'!U247,'ITWR Dump'!$A$2:$Y$5000,24,0)))</f>
        <v>0</v>
      </c>
      <c r="AC247" s="11" t="str">
        <f t="shared" si="109"/>
        <v>No</v>
      </c>
      <c r="AD247" s="11" t="str">
        <f t="shared" si="110"/>
        <v/>
      </c>
      <c r="AE247" s="11">
        <f>IF(ISERROR(VLOOKUP(U247,'ITWR Dump'!$A$2:$Y$5000,13,0)),0,(VLOOKUP(U247,'ITWR Dump'!$A$2:$Y$5000,13,0)))</f>
        <v>0</v>
      </c>
      <c r="AF247" s="11">
        <f>IF(ISERROR(VLOOKUP(U247,'ITWR Dump'!$A$2:$Y$5000,11,0)),0,(VLOOKUP(U247,'ITWR Dump'!$A$2:$Y$5000,11,0)))</f>
        <v>0</v>
      </c>
      <c r="AG247" s="11">
        <f>IF(ISERROR(VLOOKUP(U247,'ITWR Dump'!$A$2:$Y$5000,2,0)),0,(VLOOKUP(U247,'ITWR Dump'!$A$2:$Y$5000,2,0)))</f>
        <v>0</v>
      </c>
      <c r="AH247" s="11">
        <f>IF(ISERROR(VLOOKUP(U247,'ITWR Dump'!$A$2:$Y$5000,14,0)),0,(VLOOKUP(U247,'ITWR Dump'!$A$2:$Y$5000,14,0)))</f>
        <v>0</v>
      </c>
      <c r="AI247" s="11" t="str">
        <f t="shared" si="111"/>
        <v>01-Maintenance Offshore</v>
      </c>
      <c r="AJ247" s="11" t="str">
        <f t="shared" si="112"/>
        <v>Offshore</v>
      </c>
      <c r="AK247" s="11" t="str">
        <f>IF(ISERROR(VLOOKUP(A247,'Team Data'!$C$2:$U$213,17,0)),0,(VLOOKUP(A247,'Team Data'!$C$2:$U$213,17,0)))</f>
        <v>Open System</v>
      </c>
      <c r="AL247" s="11" t="str">
        <f t="shared" si="113"/>
        <v>2017-04-24</v>
      </c>
      <c r="AM247" s="11">
        <f>IF(ISERROR(VLOOKUP(U247,'ITWR Dump'!$A$2:$Y$5000,16,0)),0,(VLOOKUP(U247,'ITWR Dump'!$A$2:$Y$5000,16,0)))</f>
        <v>0</v>
      </c>
      <c r="AN247" s="11">
        <f>IF(ISERROR(VLOOKUP(U247,'ITWR Dump'!$A$2:$Y$5000,18,0)),0,(VLOOKUP(U247,'ITWR Dump'!$A$2:$Y$5000,18,0)))</f>
        <v>0</v>
      </c>
      <c r="AO247" s="11">
        <f>IF(ISERROR(VLOOKUP(U247,'ITWR Dump'!$A$2:$Y$5000,25,0)),0,(VLOOKUP('ILC Report'!U247,'ITWR Dump'!$A$2:$Y$5000,25,0)))</f>
        <v>0</v>
      </c>
      <c r="AP247" s="11">
        <f t="shared" si="114"/>
        <v>0</v>
      </c>
      <c r="AQ247" s="26">
        <f t="shared" si="115"/>
        <v>0</v>
      </c>
      <c r="AR247" s="26">
        <f t="shared" si="116"/>
        <v>0</v>
      </c>
      <c r="AS247" s="26">
        <f t="shared" si="117"/>
        <v>0</v>
      </c>
      <c r="AT247" s="26">
        <f t="shared" si="118"/>
        <v>0</v>
      </c>
      <c r="AU247" s="26">
        <f t="shared" si="119"/>
        <v>0</v>
      </c>
      <c r="AV247" s="26">
        <f t="shared" si="120"/>
        <v>0</v>
      </c>
      <c r="AW247" s="11" t="s">
        <v>653</v>
      </c>
      <c r="AX247" s="11" t="str">
        <f>VLOOKUP(L247,Group!$A$2:$B$1000,2,0)</f>
        <v>Maintenance</v>
      </c>
      <c r="AY247" s="11">
        <f>IF(ISERROR(VLOOKUP(U247,'ITWR Dump'!$A$2:$Y$5000,15,0)),0,(VLOOKUP('ILC Report'!U247,'ITWR Dump'!$A$2:$Y$5000,15,0)))</f>
        <v>0</v>
      </c>
      <c r="AZ247" s="11" t="str">
        <f t="shared" si="121"/>
        <v>Yes</v>
      </c>
      <c r="BA247" s="11" t="str">
        <f t="shared" si="122"/>
        <v>BKI</v>
      </c>
      <c r="BB247" s="11" t="str">
        <f t="shared" si="123"/>
        <v>MN</v>
      </c>
      <c r="BC247" s="11" t="str">
        <f t="shared" si="124"/>
        <v>No</v>
      </c>
    </row>
    <row r="248" spans="1:55" x14ac:dyDescent="0.3">
      <c r="A248" s="11" t="s">
        <v>99</v>
      </c>
      <c r="B248" s="11" t="s">
        <v>1817</v>
      </c>
      <c r="C248" s="11" t="s">
        <v>576</v>
      </c>
      <c r="D248" s="11" t="s">
        <v>2020</v>
      </c>
      <c r="E248" s="38" t="s">
        <v>2901</v>
      </c>
      <c r="F248" s="11">
        <v>44</v>
      </c>
      <c r="G248" s="40" t="s">
        <v>2905</v>
      </c>
      <c r="H248" s="11" t="str">
        <f t="shared" si="106"/>
        <v>Standby</v>
      </c>
      <c r="I248" s="11" t="str">
        <f t="shared" si="98"/>
        <v>INDIA</v>
      </c>
      <c r="J248" s="11" t="str">
        <f>IF(ISERROR(VLOOKUP(C248,'WI Vs ASM'!$B$2:$E$1000,4,0)),0,(VLOOKUP(C248,'WI Vs ASM'!$B$2:$E$1000,4,0)))</f>
        <v>Offshore</v>
      </c>
      <c r="K248" s="11" t="str">
        <f>IF(ISERROR(VLOOKUP(C248,'WI Vs ASM'!$B$2:$F$1000,5,0)),0,(VLOOKUP(C248,'WI Vs ASM'!$B$2:$F$1000,5,0)))</f>
        <v>01-Fixed Price</v>
      </c>
      <c r="L248" s="11" t="str">
        <f>IF(ISERROR(VLOOKUP(C248,'WI Vs ASM'!$B$2:$D$1000,3,0)),0,(VLOOKUP(C248,'WI Vs ASM'!$B$2:$D$1000,3,0)))</f>
        <v>01-Maintenance Offshore</v>
      </c>
      <c r="M248" s="11" t="str">
        <f>IF(ISERROR(VLOOKUP(C248,'WI Vs ASM'!$B$2:$I$1000,8,0)),0,(VLOOKUP(C248,'WI Vs ASM'!$B$2:$I$1000,8,0)))</f>
        <v>Rahul Soman</v>
      </c>
      <c r="N248" s="11" t="str">
        <f>IF(ISERROR(VLOOKUP(C248,'WI Vs ASM'!$B$2:$G$1000,6,0)),0,(VLOOKUP(C248,'WI Vs ASM'!$B$2:$G$1000,6,0)))</f>
        <v>Commercial</v>
      </c>
      <c r="O248" s="11" t="str">
        <f>IF(ISERROR(VLOOKUP(C248,'WI Vs ASM'!$B$2:$H$1000,7,0)),0,(VLOOKUP(C248,'WI Vs ASM'!$B$2:$H$1000,7,0)))</f>
        <v>Commercial</v>
      </c>
      <c r="P248" s="11" t="str">
        <f t="shared" si="99"/>
        <v>May-17</v>
      </c>
      <c r="Q248" s="11" t="str">
        <f t="shared" si="100"/>
        <v>Q2</v>
      </c>
      <c r="R248" s="11" t="str">
        <f>IF(ISERROR(VLOOKUP(C248,'WI Vs ASM'!$B$2:$J$1000,9,0)),0,(VLOOKUP(C248,'WI Vs ASM'!$B$2:$J$1000,9,0)))</f>
        <v>Jyothi Pai</v>
      </c>
      <c r="S248" s="11" t="str">
        <f>IF(ISERROR(VLOOKUP(C248,'WI Vs ASM'!$B$2:$K$1000,10,0)),0,(VLOOKUP(C248,'WI Vs ASM'!$B$2:$K$1000,10,0)))</f>
        <v>Saju Bhaskaran</v>
      </c>
      <c r="T248" s="11" t="str">
        <f>IF(ISERROR(VLOOKUP(C248,'WI Vs ASM'!$B$2:$L$1000,11,0)),0,(VLOOKUP(C248,'WI Vs ASM'!$B$2:$L$1000,11,0)))</f>
        <v>Sreekala Balasubramanian</v>
      </c>
      <c r="U248" s="11" t="e">
        <f t="shared" si="107"/>
        <v>#VALUE!</v>
      </c>
      <c r="V248" s="11" t="str">
        <f t="shared" si="101"/>
        <v>No</v>
      </c>
      <c r="W248" s="11" t="str">
        <f t="shared" si="102"/>
        <v>Yes</v>
      </c>
      <c r="X248" s="11" t="str">
        <f t="shared" si="103"/>
        <v>No</v>
      </c>
      <c r="Y248" s="11" t="str">
        <f t="shared" si="104"/>
        <v>No</v>
      </c>
      <c r="Z248" s="11" t="str">
        <f t="shared" si="105"/>
        <v>No</v>
      </c>
      <c r="AA248" s="11" t="str">
        <f t="shared" si="108"/>
        <v>No</v>
      </c>
      <c r="AB248" s="11">
        <f>IF(ISERROR(VLOOKUP(U248,'ITWR Dump'!$A$2:$Y$5000,24,0)),0,(VLOOKUP('ILC Report'!U248,'ITWR Dump'!$A$2:$Y$5000,24,0)))</f>
        <v>0</v>
      </c>
      <c r="AC248" s="11" t="str">
        <f t="shared" si="109"/>
        <v>No</v>
      </c>
      <c r="AD248" s="11" t="str">
        <f t="shared" si="110"/>
        <v/>
      </c>
      <c r="AE248" s="11">
        <f>IF(ISERROR(VLOOKUP(U248,'ITWR Dump'!$A$2:$Y$5000,13,0)),0,(VLOOKUP(U248,'ITWR Dump'!$A$2:$Y$5000,13,0)))</f>
        <v>0</v>
      </c>
      <c r="AF248" s="11">
        <f>IF(ISERROR(VLOOKUP(U248,'ITWR Dump'!$A$2:$Y$5000,11,0)),0,(VLOOKUP(U248,'ITWR Dump'!$A$2:$Y$5000,11,0)))</f>
        <v>0</v>
      </c>
      <c r="AG248" s="11">
        <f>IF(ISERROR(VLOOKUP(U248,'ITWR Dump'!$A$2:$Y$5000,2,0)),0,(VLOOKUP(U248,'ITWR Dump'!$A$2:$Y$5000,2,0)))</f>
        <v>0</v>
      </c>
      <c r="AH248" s="11">
        <f>IF(ISERROR(VLOOKUP(U248,'ITWR Dump'!$A$2:$Y$5000,14,0)),0,(VLOOKUP(U248,'ITWR Dump'!$A$2:$Y$5000,14,0)))</f>
        <v>0</v>
      </c>
      <c r="AI248" s="11" t="str">
        <f t="shared" si="111"/>
        <v>Standby Hours</v>
      </c>
      <c r="AJ248" s="11" t="str">
        <f t="shared" si="112"/>
        <v>Offshore</v>
      </c>
      <c r="AK248" s="11" t="str">
        <f>IF(ISERROR(VLOOKUP(A248,'Team Data'!$C$2:$U$213,17,0)),0,(VLOOKUP(A248,'Team Data'!$C$2:$U$213,17,0)))</f>
        <v>Open System</v>
      </c>
      <c r="AL248" s="11" t="str">
        <f t="shared" si="113"/>
        <v>2017-04-24</v>
      </c>
      <c r="AM248" s="11">
        <f>IF(ISERROR(VLOOKUP(U248,'ITWR Dump'!$A$2:$Y$5000,16,0)),0,(VLOOKUP(U248,'ITWR Dump'!$A$2:$Y$5000,16,0)))</f>
        <v>0</v>
      </c>
      <c r="AN248" s="11">
        <f>IF(ISERROR(VLOOKUP(U248,'ITWR Dump'!$A$2:$Y$5000,18,0)),0,(VLOOKUP(U248,'ITWR Dump'!$A$2:$Y$5000,18,0)))</f>
        <v>0</v>
      </c>
      <c r="AO248" s="11">
        <f>IF(ISERROR(VLOOKUP(U248,'ITWR Dump'!$A$2:$Y$5000,25,0)),0,(VLOOKUP('ILC Report'!U248,'ITWR Dump'!$A$2:$Y$5000,25,0)))</f>
        <v>0</v>
      </c>
      <c r="AP248" s="11">
        <f t="shared" si="114"/>
        <v>0</v>
      </c>
      <c r="AQ248" s="26">
        <f t="shared" si="115"/>
        <v>0</v>
      </c>
      <c r="AR248" s="26">
        <f t="shared" si="116"/>
        <v>0</v>
      </c>
      <c r="AS248" s="26">
        <f t="shared" si="117"/>
        <v>0</v>
      </c>
      <c r="AT248" s="26">
        <f t="shared" si="118"/>
        <v>0</v>
      </c>
      <c r="AU248" s="26">
        <f t="shared" si="119"/>
        <v>0</v>
      </c>
      <c r="AV248" s="26">
        <f t="shared" si="120"/>
        <v>0</v>
      </c>
      <c r="AW248" s="11" t="s">
        <v>653</v>
      </c>
      <c r="AX248" s="11" t="str">
        <f>VLOOKUP(L248,Group!$A$2:$B$1000,2,0)</f>
        <v>Maintenance</v>
      </c>
      <c r="AY248" s="11">
        <f>IF(ISERROR(VLOOKUP(U248,'ITWR Dump'!$A$2:$Y$5000,15,0)),0,(VLOOKUP('ILC Report'!U248,'ITWR Dump'!$A$2:$Y$5000,15,0)))</f>
        <v>0</v>
      </c>
      <c r="AZ248" s="11" t="str">
        <f t="shared" si="121"/>
        <v>No</v>
      </c>
      <c r="BA248" s="11" t="str">
        <f t="shared" si="122"/>
        <v>BKI</v>
      </c>
      <c r="BB248" s="11" t="str">
        <f t="shared" si="123"/>
        <v>MN</v>
      </c>
      <c r="BC248" s="11" t="str">
        <f t="shared" si="124"/>
        <v>No</v>
      </c>
    </row>
    <row r="249" spans="1:55" x14ac:dyDescent="0.3">
      <c r="A249" s="11" t="s">
        <v>99</v>
      </c>
      <c r="B249" s="11" t="s">
        <v>1817</v>
      </c>
      <c r="C249" s="11" t="s">
        <v>614</v>
      </c>
      <c r="D249" s="11" t="s">
        <v>2021</v>
      </c>
      <c r="E249" s="38" t="s">
        <v>2901</v>
      </c>
      <c r="F249" s="11">
        <v>14</v>
      </c>
      <c r="G249" s="40" t="s">
        <v>218</v>
      </c>
      <c r="H249" s="11" t="str">
        <f t="shared" si="106"/>
        <v>Regular</v>
      </c>
      <c r="I249" s="11" t="str">
        <f t="shared" si="98"/>
        <v>INDIA</v>
      </c>
      <c r="J249" s="11" t="str">
        <f>IF(ISERROR(VLOOKUP(C249,'WI Vs ASM'!$B$2:$E$1000,4,0)),0,(VLOOKUP(C249,'WI Vs ASM'!$B$2:$E$1000,4,0)))</f>
        <v>Offshore</v>
      </c>
      <c r="K249" s="11" t="str">
        <f>IF(ISERROR(VLOOKUP(C249,'WI Vs ASM'!$B$2:$F$1000,5,0)),0,(VLOOKUP(C249,'WI Vs ASM'!$B$2:$F$1000,5,0)))</f>
        <v>02-Variable Billable</v>
      </c>
      <c r="L249" s="11" t="str">
        <f>IF(ISERROR(VLOOKUP(C249,'WI Vs ASM'!$B$2:$D$1000,3,0)),0,(VLOOKUP(C249,'WI Vs ASM'!$B$2:$D$1000,3,0)))</f>
        <v>11-Enhancement Offshore</v>
      </c>
      <c r="M249" s="11" t="str">
        <f>IF(ISERROR(VLOOKUP(C249,'WI Vs ASM'!$B$2:$I$1000,8,0)),0,(VLOOKUP(C249,'WI Vs ASM'!$B$2:$I$1000,8,0)))</f>
        <v>Teja K Kollala</v>
      </c>
      <c r="N249" s="11" t="str">
        <f>IF(ISERROR(VLOOKUP(C249,'WI Vs ASM'!$B$2:$G$1000,6,0)),0,(VLOOKUP(C249,'WI Vs ASM'!$B$2:$G$1000,6,0)))</f>
        <v>FFIC Account Team</v>
      </c>
      <c r="O249" s="11" t="str">
        <f>IF(ISERROR(VLOOKUP(C249,'WI Vs ASM'!$B$2:$H$1000,7,0)),0,(VLOOKUP(C249,'WI Vs ASM'!$B$2:$H$1000,7,0)))</f>
        <v>FFIC Account Team</v>
      </c>
      <c r="P249" s="11" t="str">
        <f t="shared" si="99"/>
        <v>May-17</v>
      </c>
      <c r="Q249" s="11" t="str">
        <f t="shared" si="100"/>
        <v>Q2</v>
      </c>
      <c r="R249" s="11" t="str">
        <f>IF(ISERROR(VLOOKUP(C249,'WI Vs ASM'!$B$2:$J$1000,9,0)),0,(VLOOKUP(C249,'WI Vs ASM'!$B$2:$J$1000,9,0)))</f>
        <v>Chandraprabha Palaniswamy</v>
      </c>
      <c r="S249" s="11" t="str">
        <f>IF(ISERROR(VLOOKUP(C249,'WI Vs ASM'!$B$2:$K$1000,10,0)),0,(VLOOKUP(C249,'WI Vs ASM'!$B$2:$K$1000,10,0)))</f>
        <v>Ron Gilmour</v>
      </c>
      <c r="T249" s="11" t="str">
        <f>IF(ISERROR(VLOOKUP(C249,'WI Vs ASM'!$B$2:$L$1000,11,0)),0,(VLOOKUP(C249,'WI Vs ASM'!$B$2:$L$1000,11,0)))</f>
        <v>Ron Gilmour</v>
      </c>
      <c r="U249" s="11" t="str">
        <f t="shared" si="107"/>
        <v>WR533960</v>
      </c>
      <c r="V249" s="11" t="str">
        <f t="shared" si="101"/>
        <v>No</v>
      </c>
      <c r="W249" s="11" t="str">
        <f t="shared" si="102"/>
        <v>Yes</v>
      </c>
      <c r="X249" s="11" t="str">
        <f t="shared" si="103"/>
        <v>No</v>
      </c>
      <c r="Y249" s="11" t="str">
        <f t="shared" si="104"/>
        <v>No</v>
      </c>
      <c r="Z249" s="11" t="str">
        <f t="shared" si="105"/>
        <v>No</v>
      </c>
      <c r="AA249" s="11" t="str">
        <f t="shared" si="108"/>
        <v>No</v>
      </c>
      <c r="AB249" s="11">
        <f>IF(ISERROR(VLOOKUP(U249,'ITWR Dump'!$A$2:$Y$5000,24,0)),0,(VLOOKUP('ILC Report'!U249,'ITWR Dump'!$A$2:$Y$5000,24,0)))</f>
        <v>0</v>
      </c>
      <c r="AC249" s="11" t="str">
        <f t="shared" si="109"/>
        <v>No</v>
      </c>
      <c r="AD249" s="11" t="str">
        <f t="shared" si="110"/>
        <v/>
      </c>
      <c r="AE249" s="11">
        <f>IF(ISERROR(VLOOKUP(U249,'ITWR Dump'!$A$2:$Y$5000,13,0)),0,(VLOOKUP(U249,'ITWR Dump'!$A$2:$Y$5000,13,0)))</f>
        <v>0</v>
      </c>
      <c r="AF249" s="11">
        <f>IF(ISERROR(VLOOKUP(U249,'ITWR Dump'!$A$2:$Y$5000,11,0)),0,(VLOOKUP(U249,'ITWR Dump'!$A$2:$Y$5000,11,0)))</f>
        <v>0</v>
      </c>
      <c r="AG249" s="11">
        <f>IF(ISERROR(VLOOKUP(U249,'ITWR Dump'!$A$2:$Y$5000,2,0)),0,(VLOOKUP(U249,'ITWR Dump'!$A$2:$Y$5000,2,0)))</f>
        <v>0</v>
      </c>
      <c r="AH249" s="11">
        <f>IF(ISERROR(VLOOKUP(U249,'ITWR Dump'!$A$2:$Y$5000,14,0)),0,(VLOOKUP(U249,'ITWR Dump'!$A$2:$Y$5000,14,0)))</f>
        <v>0</v>
      </c>
      <c r="AI249" s="11" t="str">
        <f t="shared" si="111"/>
        <v>11-Enhancement Offshore</v>
      </c>
      <c r="AJ249" s="11" t="str">
        <f t="shared" si="112"/>
        <v>Offshore</v>
      </c>
      <c r="AK249" s="11" t="str">
        <f>IF(ISERROR(VLOOKUP(A249,'Team Data'!$C$2:$U$213,17,0)),0,(VLOOKUP(A249,'Team Data'!$C$2:$U$213,17,0)))</f>
        <v>Open System</v>
      </c>
      <c r="AL249" s="11" t="str">
        <f t="shared" si="113"/>
        <v>2017-04-24</v>
      </c>
      <c r="AM249" s="11">
        <f>IF(ISERROR(VLOOKUP(U249,'ITWR Dump'!$A$2:$Y$5000,16,0)),0,(VLOOKUP(U249,'ITWR Dump'!$A$2:$Y$5000,16,0)))</f>
        <v>0</v>
      </c>
      <c r="AN249" s="11">
        <f>IF(ISERROR(VLOOKUP(U249,'ITWR Dump'!$A$2:$Y$5000,18,0)),0,(VLOOKUP(U249,'ITWR Dump'!$A$2:$Y$5000,18,0)))</f>
        <v>0</v>
      </c>
      <c r="AO249" s="11">
        <f>IF(ISERROR(VLOOKUP(U249,'ITWR Dump'!$A$2:$Y$5000,25,0)),0,(VLOOKUP('ILC Report'!U249,'ITWR Dump'!$A$2:$Y$5000,25,0)))</f>
        <v>0</v>
      </c>
      <c r="AP249" s="11">
        <f t="shared" si="114"/>
        <v>0</v>
      </c>
      <c r="AQ249" s="26">
        <f t="shared" si="115"/>
        <v>0</v>
      </c>
      <c r="AR249" s="26">
        <f t="shared" si="116"/>
        <v>0</v>
      </c>
      <c r="AS249" s="26">
        <f t="shared" si="117"/>
        <v>0</v>
      </c>
      <c r="AT249" s="26">
        <f t="shared" si="118"/>
        <v>0</v>
      </c>
      <c r="AU249" s="26">
        <f t="shared" si="119"/>
        <v>0</v>
      </c>
      <c r="AV249" s="26">
        <f t="shared" si="120"/>
        <v>0</v>
      </c>
      <c r="AW249" s="11" t="s">
        <v>653</v>
      </c>
      <c r="AX249" s="11" t="str">
        <f>VLOOKUP(L249,Group!$A$2:$B$1000,2,0)</f>
        <v>Enhancement</v>
      </c>
      <c r="AY249" s="11">
        <f>IF(ISERROR(VLOOKUP(U249,'ITWR Dump'!$A$2:$Y$5000,15,0)),0,(VLOOKUP('ILC Report'!U249,'ITWR Dump'!$A$2:$Y$5000,15,0)))</f>
        <v>0</v>
      </c>
      <c r="AZ249" s="11" t="str">
        <f t="shared" si="121"/>
        <v>No</v>
      </c>
      <c r="BA249" s="11" t="str">
        <f t="shared" si="122"/>
        <v>BKI</v>
      </c>
      <c r="BB249" s="11" t="str">
        <f t="shared" si="123"/>
        <v>EL</v>
      </c>
      <c r="BC249" s="11" t="str">
        <f t="shared" si="124"/>
        <v>No</v>
      </c>
    </row>
    <row r="250" spans="1:55" x14ac:dyDescent="0.3">
      <c r="A250" s="11" t="s">
        <v>99</v>
      </c>
      <c r="B250" s="11" t="s">
        <v>1817</v>
      </c>
      <c r="C250" s="11" t="s">
        <v>574</v>
      </c>
      <c r="D250" s="11" t="s">
        <v>2023</v>
      </c>
      <c r="E250" s="38" t="s">
        <v>2901</v>
      </c>
      <c r="F250" s="11">
        <v>4</v>
      </c>
      <c r="G250" s="40" t="s">
        <v>218</v>
      </c>
      <c r="H250" s="11" t="str">
        <f t="shared" si="106"/>
        <v>Regular</v>
      </c>
      <c r="I250" s="11" t="str">
        <f t="shared" si="98"/>
        <v>INDIA</v>
      </c>
      <c r="J250" s="11" t="str">
        <f>IF(ISERROR(VLOOKUP(C250,'WI Vs ASM'!$B$2:$E$1000,4,0)),0,(VLOOKUP(C250,'WI Vs ASM'!$B$2:$E$1000,4,0)))</f>
        <v>Offshore</v>
      </c>
      <c r="K250" s="11" t="str">
        <f>IF(ISERROR(VLOOKUP(C250,'WI Vs ASM'!$B$2:$F$1000,5,0)),0,(VLOOKUP(C250,'WI Vs ASM'!$B$2:$F$1000,5,0)))</f>
        <v>02-Variable Billable</v>
      </c>
      <c r="L250" s="11" t="str">
        <f>IF(ISERROR(VLOOKUP(C250,'WI Vs ASM'!$B$2:$D$1000,3,0)),0,(VLOOKUP(C250,'WI Vs ASM'!$B$2:$D$1000,3,0)))</f>
        <v>11-Enhancement Offshore</v>
      </c>
      <c r="M250" s="11" t="str">
        <f>IF(ISERROR(VLOOKUP(C250,'WI Vs ASM'!$B$2:$I$1000,8,0)),0,(VLOOKUP(C250,'WI Vs ASM'!$B$2:$I$1000,8,0)))</f>
        <v>Prakash Varadachari</v>
      </c>
      <c r="N250" s="11" t="str">
        <f>IF(ISERROR(VLOOKUP(C250,'WI Vs ASM'!$B$2:$G$1000,6,0)),0,(VLOOKUP(C250,'WI Vs ASM'!$B$2:$G$1000,6,0)))</f>
        <v>Commercial</v>
      </c>
      <c r="O250" s="11" t="str">
        <f>IF(ISERROR(VLOOKUP(C250,'WI Vs ASM'!$B$2:$H$1000,7,0)),0,(VLOOKUP(C250,'WI Vs ASM'!$B$2:$H$1000,7,0)))</f>
        <v>Commercial</v>
      </c>
      <c r="P250" s="11" t="str">
        <f t="shared" si="99"/>
        <v>May-17</v>
      </c>
      <c r="Q250" s="11" t="str">
        <f t="shared" si="100"/>
        <v>Q2</v>
      </c>
      <c r="R250" s="11" t="str">
        <f>IF(ISERROR(VLOOKUP(C250,'WI Vs ASM'!$B$2:$J$1000,9,0)),0,(VLOOKUP(C250,'WI Vs ASM'!$B$2:$J$1000,9,0)))</f>
        <v>Chandraprabha Palaniswamy</v>
      </c>
      <c r="S250" s="11" t="str">
        <f>IF(ISERROR(VLOOKUP(C250,'WI Vs ASM'!$B$2:$K$1000,10,0)),0,(VLOOKUP(C250,'WI Vs ASM'!$B$2:$K$1000,10,0)))</f>
        <v>Steve J Sorensen</v>
      </c>
      <c r="T250" s="11" t="str">
        <f>IF(ISERROR(VLOOKUP(C250,'WI Vs ASM'!$B$2:$L$1000,11,0)),0,(VLOOKUP(C250,'WI Vs ASM'!$B$2:$L$1000,11,0)))</f>
        <v>Sreekala Balasubramanian</v>
      </c>
      <c r="U250" s="11" t="str">
        <f t="shared" si="107"/>
        <v>WR736105</v>
      </c>
      <c r="V250" s="11" t="str">
        <f t="shared" si="101"/>
        <v>No</v>
      </c>
      <c r="W250" s="11" t="str">
        <f t="shared" si="102"/>
        <v>Yes</v>
      </c>
      <c r="X250" s="11" t="str">
        <f t="shared" si="103"/>
        <v>No</v>
      </c>
      <c r="Y250" s="11" t="str">
        <f t="shared" si="104"/>
        <v>No</v>
      </c>
      <c r="Z250" s="11" t="str">
        <f t="shared" si="105"/>
        <v>No</v>
      </c>
      <c r="AA250" s="11" t="str">
        <f t="shared" si="108"/>
        <v>No</v>
      </c>
      <c r="AB250" s="11">
        <f>IF(ISERROR(VLOOKUP(U250,'ITWR Dump'!$A$2:$Y$5000,24,0)),0,(VLOOKUP('ILC Report'!U250,'ITWR Dump'!$A$2:$Y$5000,24,0)))</f>
        <v>0</v>
      </c>
      <c r="AC250" s="11" t="str">
        <f t="shared" si="109"/>
        <v>No</v>
      </c>
      <c r="AD250" s="11" t="str">
        <f t="shared" si="110"/>
        <v/>
      </c>
      <c r="AE250" s="11">
        <f>IF(ISERROR(VLOOKUP(U250,'ITWR Dump'!$A$2:$Y$5000,13,0)),0,(VLOOKUP(U250,'ITWR Dump'!$A$2:$Y$5000,13,0)))</f>
        <v>0</v>
      </c>
      <c r="AF250" s="11">
        <f>IF(ISERROR(VLOOKUP(U250,'ITWR Dump'!$A$2:$Y$5000,11,0)),0,(VLOOKUP(U250,'ITWR Dump'!$A$2:$Y$5000,11,0)))</f>
        <v>0</v>
      </c>
      <c r="AG250" s="11">
        <f>IF(ISERROR(VLOOKUP(U250,'ITWR Dump'!$A$2:$Y$5000,2,0)),0,(VLOOKUP(U250,'ITWR Dump'!$A$2:$Y$5000,2,0)))</f>
        <v>0</v>
      </c>
      <c r="AH250" s="11">
        <f>IF(ISERROR(VLOOKUP(U250,'ITWR Dump'!$A$2:$Y$5000,14,0)),0,(VLOOKUP(U250,'ITWR Dump'!$A$2:$Y$5000,14,0)))</f>
        <v>0</v>
      </c>
      <c r="AI250" s="11" t="str">
        <f t="shared" si="111"/>
        <v>11-Enhancement Offshore</v>
      </c>
      <c r="AJ250" s="11" t="str">
        <f t="shared" si="112"/>
        <v>Offshore</v>
      </c>
      <c r="AK250" s="11" t="str">
        <f>IF(ISERROR(VLOOKUP(A250,'Team Data'!$C$2:$U$213,17,0)),0,(VLOOKUP(A250,'Team Data'!$C$2:$U$213,17,0)))</f>
        <v>Open System</v>
      </c>
      <c r="AL250" s="11" t="str">
        <f t="shared" si="113"/>
        <v>2017-04-24</v>
      </c>
      <c r="AM250" s="11">
        <f>IF(ISERROR(VLOOKUP(U250,'ITWR Dump'!$A$2:$Y$5000,16,0)),0,(VLOOKUP(U250,'ITWR Dump'!$A$2:$Y$5000,16,0)))</f>
        <v>0</v>
      </c>
      <c r="AN250" s="11">
        <f>IF(ISERROR(VLOOKUP(U250,'ITWR Dump'!$A$2:$Y$5000,18,0)),0,(VLOOKUP(U250,'ITWR Dump'!$A$2:$Y$5000,18,0)))</f>
        <v>0</v>
      </c>
      <c r="AO250" s="11">
        <f>IF(ISERROR(VLOOKUP(U250,'ITWR Dump'!$A$2:$Y$5000,25,0)),0,(VLOOKUP('ILC Report'!U250,'ITWR Dump'!$A$2:$Y$5000,25,0)))</f>
        <v>0</v>
      </c>
      <c r="AP250" s="11">
        <f t="shared" si="114"/>
        <v>0</v>
      </c>
      <c r="AQ250" s="26">
        <f t="shared" si="115"/>
        <v>0</v>
      </c>
      <c r="AR250" s="26">
        <f t="shared" si="116"/>
        <v>0</v>
      </c>
      <c r="AS250" s="26">
        <f t="shared" si="117"/>
        <v>0</v>
      </c>
      <c r="AT250" s="26">
        <f t="shared" si="118"/>
        <v>0</v>
      </c>
      <c r="AU250" s="26">
        <f t="shared" si="119"/>
        <v>0</v>
      </c>
      <c r="AV250" s="26">
        <f t="shared" si="120"/>
        <v>0</v>
      </c>
      <c r="AW250" s="11" t="s">
        <v>653</v>
      </c>
      <c r="AX250" s="11" t="str">
        <f>VLOOKUP(L250,Group!$A$2:$B$1000,2,0)</f>
        <v>Enhancement</v>
      </c>
      <c r="AY250" s="11">
        <f>IF(ISERROR(VLOOKUP(U250,'ITWR Dump'!$A$2:$Y$5000,15,0)),0,(VLOOKUP('ILC Report'!U250,'ITWR Dump'!$A$2:$Y$5000,15,0)))</f>
        <v>0</v>
      </c>
      <c r="AZ250" s="11" t="str">
        <f t="shared" si="121"/>
        <v>No</v>
      </c>
      <c r="BA250" s="11" t="str">
        <f t="shared" si="122"/>
        <v>BKI</v>
      </c>
      <c r="BB250" s="11" t="str">
        <f t="shared" si="123"/>
        <v>EM</v>
      </c>
      <c r="BC250" s="11" t="str">
        <f t="shared" si="124"/>
        <v>No</v>
      </c>
    </row>
    <row r="251" spans="1:55" x14ac:dyDescent="0.3">
      <c r="A251" s="11" t="s">
        <v>99</v>
      </c>
      <c r="B251" s="11" t="s">
        <v>1817</v>
      </c>
      <c r="C251" s="11" t="s">
        <v>583</v>
      </c>
      <c r="D251" s="11" t="s">
        <v>2026</v>
      </c>
      <c r="E251" s="38" t="s">
        <v>2901</v>
      </c>
      <c r="F251" s="11">
        <v>18</v>
      </c>
      <c r="G251" s="40" t="s">
        <v>218</v>
      </c>
      <c r="H251" s="11" t="str">
        <f t="shared" si="106"/>
        <v>Regular</v>
      </c>
      <c r="I251" s="11" t="str">
        <f t="shared" si="98"/>
        <v>INDIA</v>
      </c>
      <c r="J251" s="11" t="str">
        <f>IF(ISERROR(VLOOKUP(C251,'WI Vs ASM'!$B$2:$E$1000,4,0)),0,(VLOOKUP(C251,'WI Vs ASM'!$B$2:$E$1000,4,0)))</f>
        <v>Offshore</v>
      </c>
      <c r="K251" s="11" t="str">
        <f>IF(ISERROR(VLOOKUP(C251,'WI Vs ASM'!$B$2:$F$1000,5,0)),0,(VLOOKUP(C251,'WI Vs ASM'!$B$2:$F$1000,5,0)))</f>
        <v>02-Variable Billable</v>
      </c>
      <c r="L251" s="11" t="str">
        <f>IF(ISERROR(VLOOKUP(C251,'WI Vs ASM'!$B$2:$D$1000,3,0)),0,(VLOOKUP(C251,'WI Vs ASM'!$B$2:$D$1000,3,0)))</f>
        <v>11-Enhancement Offshore</v>
      </c>
      <c r="M251" s="11" t="str">
        <f>IF(ISERROR(VLOOKUP(C251,'WI Vs ASM'!$B$2:$I$1000,8,0)),0,(VLOOKUP(C251,'WI Vs ASM'!$B$2:$I$1000,8,0)))</f>
        <v>Prakash Varadachari</v>
      </c>
      <c r="N251" s="11" t="str">
        <f>IF(ISERROR(VLOOKUP(C251,'WI Vs ASM'!$B$2:$G$1000,6,0)),0,(VLOOKUP(C251,'WI Vs ASM'!$B$2:$G$1000,6,0)))</f>
        <v>Shared Services</v>
      </c>
      <c r="O251" s="11" t="str">
        <f>IF(ISERROR(VLOOKUP(C251,'WI Vs ASM'!$B$2:$H$1000,7,0)),0,(VLOOKUP(C251,'WI Vs ASM'!$B$2:$H$1000,7,0)))</f>
        <v>Shared Services</v>
      </c>
      <c r="P251" s="11" t="str">
        <f t="shared" si="99"/>
        <v>May-17</v>
      </c>
      <c r="Q251" s="11" t="str">
        <f t="shared" si="100"/>
        <v>Q2</v>
      </c>
      <c r="R251" s="11" t="str">
        <f>IF(ISERROR(VLOOKUP(C251,'WI Vs ASM'!$B$2:$J$1000,9,0)),0,(VLOOKUP(C251,'WI Vs ASM'!$B$2:$J$1000,9,0)))</f>
        <v>Chandraprabha Palaniswamy</v>
      </c>
      <c r="S251" s="11" t="str">
        <f>IF(ISERROR(VLOOKUP(C251,'WI Vs ASM'!$B$2:$K$1000,10,0)),0,(VLOOKUP(C251,'WI Vs ASM'!$B$2:$K$1000,10,0)))</f>
        <v>Vasudevan Srinivasan</v>
      </c>
      <c r="T251" s="11" t="str">
        <f>IF(ISERROR(VLOOKUP(C251,'WI Vs ASM'!$B$2:$L$1000,11,0)),0,(VLOOKUP(C251,'WI Vs ASM'!$B$2:$L$1000,11,0)))</f>
        <v>Noha Salama</v>
      </c>
      <c r="U251" s="11" t="str">
        <f t="shared" si="107"/>
        <v>WR736484</v>
      </c>
      <c r="V251" s="11" t="str">
        <f t="shared" si="101"/>
        <v>No</v>
      </c>
      <c r="W251" s="11" t="str">
        <f t="shared" si="102"/>
        <v>Yes</v>
      </c>
      <c r="X251" s="11" t="str">
        <f t="shared" si="103"/>
        <v>No</v>
      </c>
      <c r="Y251" s="11" t="str">
        <f t="shared" si="104"/>
        <v>No</v>
      </c>
      <c r="Z251" s="11" t="str">
        <f t="shared" si="105"/>
        <v>No</v>
      </c>
      <c r="AA251" s="11" t="str">
        <f t="shared" si="108"/>
        <v>No</v>
      </c>
      <c r="AB251" s="11">
        <f>IF(ISERROR(VLOOKUP(U251,'ITWR Dump'!$A$2:$Y$5000,24,0)),0,(VLOOKUP('ILC Report'!U251,'ITWR Dump'!$A$2:$Y$5000,24,0)))</f>
        <v>0</v>
      </c>
      <c r="AC251" s="11" t="str">
        <f t="shared" si="109"/>
        <v>No</v>
      </c>
      <c r="AD251" s="11" t="str">
        <f t="shared" si="110"/>
        <v/>
      </c>
      <c r="AE251" s="11">
        <f>IF(ISERROR(VLOOKUP(U251,'ITWR Dump'!$A$2:$Y$5000,13,0)),0,(VLOOKUP(U251,'ITWR Dump'!$A$2:$Y$5000,13,0)))</f>
        <v>0</v>
      </c>
      <c r="AF251" s="11">
        <f>IF(ISERROR(VLOOKUP(U251,'ITWR Dump'!$A$2:$Y$5000,11,0)),0,(VLOOKUP(U251,'ITWR Dump'!$A$2:$Y$5000,11,0)))</f>
        <v>0</v>
      </c>
      <c r="AG251" s="11">
        <f>IF(ISERROR(VLOOKUP(U251,'ITWR Dump'!$A$2:$Y$5000,2,0)),0,(VLOOKUP(U251,'ITWR Dump'!$A$2:$Y$5000,2,0)))</f>
        <v>0</v>
      </c>
      <c r="AH251" s="11">
        <f>IF(ISERROR(VLOOKUP(U251,'ITWR Dump'!$A$2:$Y$5000,14,0)),0,(VLOOKUP(U251,'ITWR Dump'!$A$2:$Y$5000,14,0)))</f>
        <v>0</v>
      </c>
      <c r="AI251" s="11" t="str">
        <f t="shared" si="111"/>
        <v>11-Enhancement Offshore</v>
      </c>
      <c r="AJ251" s="11" t="str">
        <f t="shared" si="112"/>
        <v>Offshore</v>
      </c>
      <c r="AK251" s="11" t="str">
        <f>IF(ISERROR(VLOOKUP(A251,'Team Data'!$C$2:$U$213,17,0)),0,(VLOOKUP(A251,'Team Data'!$C$2:$U$213,17,0)))</f>
        <v>Open System</v>
      </c>
      <c r="AL251" s="11" t="str">
        <f t="shared" si="113"/>
        <v>2017-04-24</v>
      </c>
      <c r="AM251" s="11">
        <f>IF(ISERROR(VLOOKUP(U251,'ITWR Dump'!$A$2:$Y$5000,16,0)),0,(VLOOKUP(U251,'ITWR Dump'!$A$2:$Y$5000,16,0)))</f>
        <v>0</v>
      </c>
      <c r="AN251" s="11">
        <f>IF(ISERROR(VLOOKUP(U251,'ITWR Dump'!$A$2:$Y$5000,18,0)),0,(VLOOKUP(U251,'ITWR Dump'!$A$2:$Y$5000,18,0)))</f>
        <v>0</v>
      </c>
      <c r="AO251" s="11">
        <f>IF(ISERROR(VLOOKUP(U251,'ITWR Dump'!$A$2:$Y$5000,25,0)),0,(VLOOKUP('ILC Report'!U251,'ITWR Dump'!$A$2:$Y$5000,25,0)))</f>
        <v>0</v>
      </c>
      <c r="AP251" s="11">
        <f t="shared" si="114"/>
        <v>0</v>
      </c>
      <c r="AQ251" s="26">
        <f t="shared" si="115"/>
        <v>0</v>
      </c>
      <c r="AR251" s="26">
        <f t="shared" si="116"/>
        <v>0</v>
      </c>
      <c r="AS251" s="26">
        <f t="shared" si="117"/>
        <v>0</v>
      </c>
      <c r="AT251" s="26">
        <f t="shared" si="118"/>
        <v>0</v>
      </c>
      <c r="AU251" s="26">
        <f t="shared" si="119"/>
        <v>0</v>
      </c>
      <c r="AV251" s="26">
        <f t="shared" si="120"/>
        <v>0</v>
      </c>
      <c r="AW251" s="11" t="s">
        <v>653</v>
      </c>
      <c r="AX251" s="11" t="str">
        <f>VLOOKUP(L251,Group!$A$2:$B$1000,2,0)</f>
        <v>Enhancement</v>
      </c>
      <c r="AY251" s="11">
        <f>IF(ISERROR(VLOOKUP(U251,'ITWR Dump'!$A$2:$Y$5000,15,0)),0,(VLOOKUP('ILC Report'!U251,'ITWR Dump'!$A$2:$Y$5000,15,0)))</f>
        <v>0</v>
      </c>
      <c r="AZ251" s="11" t="str">
        <f t="shared" si="121"/>
        <v>No</v>
      </c>
      <c r="BA251" s="11" t="str">
        <f t="shared" si="122"/>
        <v>BKI</v>
      </c>
      <c r="BB251" s="11" t="str">
        <f t="shared" si="123"/>
        <v>EM</v>
      </c>
      <c r="BC251" s="11" t="str">
        <f t="shared" si="124"/>
        <v>No</v>
      </c>
    </row>
    <row r="252" spans="1:55" x14ac:dyDescent="0.3">
      <c r="A252" s="11" t="s">
        <v>99</v>
      </c>
      <c r="B252" s="11" t="s">
        <v>1817</v>
      </c>
      <c r="C252" s="11" t="s">
        <v>576</v>
      </c>
      <c r="D252" s="11" t="s">
        <v>2020</v>
      </c>
      <c r="E252" s="38" t="s">
        <v>2902</v>
      </c>
      <c r="F252" s="11">
        <v>48</v>
      </c>
      <c r="G252" s="40" t="s">
        <v>2905</v>
      </c>
      <c r="H252" s="11" t="str">
        <f t="shared" si="106"/>
        <v>Standby</v>
      </c>
      <c r="I252" s="11" t="str">
        <f t="shared" si="98"/>
        <v>INDIA</v>
      </c>
      <c r="J252" s="11" t="str">
        <f>IF(ISERROR(VLOOKUP(C252,'WI Vs ASM'!$B$2:$E$1000,4,0)),0,(VLOOKUP(C252,'WI Vs ASM'!$B$2:$E$1000,4,0)))</f>
        <v>Offshore</v>
      </c>
      <c r="K252" s="11" t="str">
        <f>IF(ISERROR(VLOOKUP(C252,'WI Vs ASM'!$B$2:$F$1000,5,0)),0,(VLOOKUP(C252,'WI Vs ASM'!$B$2:$F$1000,5,0)))</f>
        <v>01-Fixed Price</v>
      </c>
      <c r="L252" s="11" t="str">
        <f>IF(ISERROR(VLOOKUP(C252,'WI Vs ASM'!$B$2:$D$1000,3,0)),0,(VLOOKUP(C252,'WI Vs ASM'!$B$2:$D$1000,3,0)))</f>
        <v>01-Maintenance Offshore</v>
      </c>
      <c r="M252" s="11" t="str">
        <f>IF(ISERROR(VLOOKUP(C252,'WI Vs ASM'!$B$2:$I$1000,8,0)),0,(VLOOKUP(C252,'WI Vs ASM'!$B$2:$I$1000,8,0)))</f>
        <v>Rahul Soman</v>
      </c>
      <c r="N252" s="11" t="str">
        <f>IF(ISERROR(VLOOKUP(C252,'WI Vs ASM'!$B$2:$G$1000,6,0)),0,(VLOOKUP(C252,'WI Vs ASM'!$B$2:$G$1000,6,0)))</f>
        <v>Commercial</v>
      </c>
      <c r="O252" s="11" t="str">
        <f>IF(ISERROR(VLOOKUP(C252,'WI Vs ASM'!$B$2:$H$1000,7,0)),0,(VLOOKUP(C252,'WI Vs ASM'!$B$2:$H$1000,7,0)))</f>
        <v>Commercial</v>
      </c>
      <c r="P252" s="11" t="str">
        <f t="shared" si="99"/>
        <v>May-17</v>
      </c>
      <c r="Q252" s="11" t="str">
        <f t="shared" si="100"/>
        <v>Q2</v>
      </c>
      <c r="R252" s="11" t="str">
        <f>IF(ISERROR(VLOOKUP(C252,'WI Vs ASM'!$B$2:$J$1000,9,0)),0,(VLOOKUP(C252,'WI Vs ASM'!$B$2:$J$1000,9,0)))</f>
        <v>Jyothi Pai</v>
      </c>
      <c r="S252" s="11" t="str">
        <f>IF(ISERROR(VLOOKUP(C252,'WI Vs ASM'!$B$2:$K$1000,10,0)),0,(VLOOKUP(C252,'WI Vs ASM'!$B$2:$K$1000,10,0)))</f>
        <v>Saju Bhaskaran</v>
      </c>
      <c r="T252" s="11" t="str">
        <f>IF(ISERROR(VLOOKUP(C252,'WI Vs ASM'!$B$2:$L$1000,11,0)),0,(VLOOKUP(C252,'WI Vs ASM'!$B$2:$L$1000,11,0)))</f>
        <v>Sreekala Balasubramanian</v>
      </c>
      <c r="U252" s="11" t="e">
        <f t="shared" si="107"/>
        <v>#VALUE!</v>
      </c>
      <c r="V252" s="11" t="str">
        <f t="shared" si="101"/>
        <v>No</v>
      </c>
      <c r="W252" s="11" t="str">
        <f t="shared" si="102"/>
        <v>Yes</v>
      </c>
      <c r="X252" s="11" t="str">
        <f t="shared" si="103"/>
        <v>No</v>
      </c>
      <c r="Y252" s="11" t="str">
        <f t="shared" si="104"/>
        <v>No</v>
      </c>
      <c r="Z252" s="11" t="str">
        <f t="shared" si="105"/>
        <v>No</v>
      </c>
      <c r="AA252" s="11" t="str">
        <f t="shared" si="108"/>
        <v>No</v>
      </c>
      <c r="AB252" s="11">
        <f>IF(ISERROR(VLOOKUP(U252,'ITWR Dump'!$A$2:$Y$5000,24,0)),0,(VLOOKUP('ILC Report'!U252,'ITWR Dump'!$A$2:$Y$5000,24,0)))</f>
        <v>0</v>
      </c>
      <c r="AC252" s="11" t="str">
        <f t="shared" si="109"/>
        <v>No</v>
      </c>
      <c r="AD252" s="11" t="str">
        <f t="shared" si="110"/>
        <v/>
      </c>
      <c r="AE252" s="11">
        <f>IF(ISERROR(VLOOKUP(U252,'ITWR Dump'!$A$2:$Y$5000,13,0)),0,(VLOOKUP(U252,'ITWR Dump'!$A$2:$Y$5000,13,0)))</f>
        <v>0</v>
      </c>
      <c r="AF252" s="11">
        <f>IF(ISERROR(VLOOKUP(U252,'ITWR Dump'!$A$2:$Y$5000,11,0)),0,(VLOOKUP(U252,'ITWR Dump'!$A$2:$Y$5000,11,0)))</f>
        <v>0</v>
      </c>
      <c r="AG252" s="11">
        <f>IF(ISERROR(VLOOKUP(U252,'ITWR Dump'!$A$2:$Y$5000,2,0)),0,(VLOOKUP(U252,'ITWR Dump'!$A$2:$Y$5000,2,0)))</f>
        <v>0</v>
      </c>
      <c r="AH252" s="11">
        <f>IF(ISERROR(VLOOKUP(U252,'ITWR Dump'!$A$2:$Y$5000,14,0)),0,(VLOOKUP(U252,'ITWR Dump'!$A$2:$Y$5000,14,0)))</f>
        <v>0</v>
      </c>
      <c r="AI252" s="11" t="str">
        <f t="shared" si="111"/>
        <v>Standby Hours</v>
      </c>
      <c r="AJ252" s="11" t="str">
        <f t="shared" si="112"/>
        <v>Offshore</v>
      </c>
      <c r="AK252" s="11" t="str">
        <f>IF(ISERROR(VLOOKUP(A252,'Team Data'!$C$2:$U$213,17,0)),0,(VLOOKUP(A252,'Team Data'!$C$2:$U$213,17,0)))</f>
        <v>Open System</v>
      </c>
      <c r="AL252" s="11" t="str">
        <f t="shared" si="113"/>
        <v>2017-04-24</v>
      </c>
      <c r="AM252" s="11">
        <f>IF(ISERROR(VLOOKUP(U252,'ITWR Dump'!$A$2:$Y$5000,16,0)),0,(VLOOKUP(U252,'ITWR Dump'!$A$2:$Y$5000,16,0)))</f>
        <v>0</v>
      </c>
      <c r="AN252" s="11">
        <f>IF(ISERROR(VLOOKUP(U252,'ITWR Dump'!$A$2:$Y$5000,18,0)),0,(VLOOKUP(U252,'ITWR Dump'!$A$2:$Y$5000,18,0)))</f>
        <v>0</v>
      </c>
      <c r="AO252" s="11">
        <f>IF(ISERROR(VLOOKUP(U252,'ITWR Dump'!$A$2:$Y$5000,25,0)),0,(VLOOKUP('ILC Report'!U252,'ITWR Dump'!$A$2:$Y$5000,25,0)))</f>
        <v>0</v>
      </c>
      <c r="AP252" s="11">
        <f t="shared" si="114"/>
        <v>0</v>
      </c>
      <c r="AQ252" s="26">
        <f t="shared" si="115"/>
        <v>0</v>
      </c>
      <c r="AR252" s="26">
        <f t="shared" si="116"/>
        <v>0</v>
      </c>
      <c r="AS252" s="26">
        <f t="shared" si="117"/>
        <v>0</v>
      </c>
      <c r="AT252" s="26">
        <f t="shared" si="118"/>
        <v>0</v>
      </c>
      <c r="AU252" s="26">
        <f t="shared" si="119"/>
        <v>0</v>
      </c>
      <c r="AV252" s="26">
        <f t="shared" si="120"/>
        <v>0</v>
      </c>
      <c r="AW252" s="11" t="s">
        <v>653</v>
      </c>
      <c r="AX252" s="11" t="str">
        <f>VLOOKUP(L252,Group!$A$2:$B$1000,2,0)</f>
        <v>Maintenance</v>
      </c>
      <c r="AY252" s="11">
        <f>IF(ISERROR(VLOOKUP(U252,'ITWR Dump'!$A$2:$Y$5000,15,0)),0,(VLOOKUP('ILC Report'!U252,'ITWR Dump'!$A$2:$Y$5000,15,0)))</f>
        <v>0</v>
      </c>
      <c r="AZ252" s="11" t="str">
        <f t="shared" si="121"/>
        <v>No</v>
      </c>
      <c r="BA252" s="11" t="str">
        <f t="shared" si="122"/>
        <v>BKI</v>
      </c>
      <c r="BB252" s="11" t="str">
        <f t="shared" si="123"/>
        <v>MN</v>
      </c>
      <c r="BC252" s="11" t="str">
        <f t="shared" si="124"/>
        <v>No</v>
      </c>
    </row>
    <row r="253" spans="1:55" x14ac:dyDescent="0.3">
      <c r="A253" s="11" t="s">
        <v>99</v>
      </c>
      <c r="B253" s="11" t="s">
        <v>1817</v>
      </c>
      <c r="C253" s="11" t="s">
        <v>613</v>
      </c>
      <c r="D253" s="11" t="s">
        <v>2027</v>
      </c>
      <c r="E253" s="38" t="s">
        <v>2902</v>
      </c>
      <c r="F253" s="11">
        <v>6</v>
      </c>
      <c r="G253" s="40" t="s">
        <v>218</v>
      </c>
      <c r="H253" s="11" t="str">
        <f t="shared" si="106"/>
        <v>Regular</v>
      </c>
      <c r="I253" s="11" t="str">
        <f t="shared" si="98"/>
        <v>INDIA</v>
      </c>
      <c r="J253" s="11" t="str">
        <f>IF(ISERROR(VLOOKUP(C253,'WI Vs ASM'!$B$2:$E$1000,4,0)),0,(VLOOKUP(C253,'WI Vs ASM'!$B$2:$E$1000,4,0)))</f>
        <v>Offshore</v>
      </c>
      <c r="K253" s="11" t="str">
        <f>IF(ISERROR(VLOOKUP(C253,'WI Vs ASM'!$B$2:$F$1000,5,0)),0,(VLOOKUP(C253,'WI Vs ASM'!$B$2:$F$1000,5,0)))</f>
        <v>01-Fixed Price</v>
      </c>
      <c r="L253" s="11" t="str">
        <f>IF(ISERROR(VLOOKUP(C253,'WI Vs ASM'!$B$2:$D$1000,3,0)),0,(VLOOKUP(C253,'WI Vs ASM'!$B$2:$D$1000,3,0)))</f>
        <v>01-Maintenance Offshore</v>
      </c>
      <c r="M253" s="11" t="str">
        <f>IF(ISERROR(VLOOKUP(C253,'WI Vs ASM'!$B$2:$I$1000,8,0)),0,(VLOOKUP(C253,'WI Vs ASM'!$B$2:$I$1000,8,0)))</f>
        <v>Rahul Soman</v>
      </c>
      <c r="N253" s="11" t="str">
        <f>IF(ISERROR(VLOOKUP(C253,'WI Vs ASM'!$B$2:$G$1000,6,0)),0,(VLOOKUP(C253,'WI Vs ASM'!$B$2:$G$1000,6,0)))</f>
        <v>Commercial</v>
      </c>
      <c r="O253" s="11" t="str">
        <f>IF(ISERROR(VLOOKUP(C253,'WI Vs ASM'!$B$2:$H$1000,7,0)),0,(VLOOKUP(C253,'WI Vs ASM'!$B$2:$H$1000,7,0)))</f>
        <v>Commercial</v>
      </c>
      <c r="P253" s="11" t="str">
        <f t="shared" si="99"/>
        <v>May-17</v>
      </c>
      <c r="Q253" s="11" t="str">
        <f t="shared" si="100"/>
        <v>Q2</v>
      </c>
      <c r="R253" s="11" t="str">
        <f>IF(ISERROR(VLOOKUP(C253,'WI Vs ASM'!$B$2:$J$1000,9,0)),0,(VLOOKUP(C253,'WI Vs ASM'!$B$2:$J$1000,9,0)))</f>
        <v>Jyothi Pai</v>
      </c>
      <c r="S253" s="11" t="str">
        <f>IF(ISERROR(VLOOKUP(C253,'WI Vs ASM'!$B$2:$K$1000,10,0)),0,(VLOOKUP(C253,'WI Vs ASM'!$B$2:$K$1000,10,0)))</f>
        <v>Saju Bhaskaran</v>
      </c>
      <c r="T253" s="11" t="str">
        <f>IF(ISERROR(VLOOKUP(C253,'WI Vs ASM'!$B$2:$L$1000,11,0)),0,(VLOOKUP(C253,'WI Vs ASM'!$B$2:$L$1000,11,0)))</f>
        <v>Sreekala Balasubramanian</v>
      </c>
      <c r="U253" s="11" t="e">
        <f t="shared" si="107"/>
        <v>#VALUE!</v>
      </c>
      <c r="V253" s="11" t="str">
        <f t="shared" si="101"/>
        <v>No</v>
      </c>
      <c r="W253" s="11" t="str">
        <f t="shared" si="102"/>
        <v>Yes</v>
      </c>
      <c r="X253" s="11" t="str">
        <f t="shared" si="103"/>
        <v>No</v>
      </c>
      <c r="Y253" s="11" t="str">
        <f t="shared" si="104"/>
        <v>No</v>
      </c>
      <c r="Z253" s="11" t="str">
        <f t="shared" si="105"/>
        <v>No</v>
      </c>
      <c r="AA253" s="11" t="str">
        <f t="shared" si="108"/>
        <v>No</v>
      </c>
      <c r="AB253" s="11">
        <f>IF(ISERROR(VLOOKUP(U253,'ITWR Dump'!$A$2:$Y$5000,24,0)),0,(VLOOKUP('ILC Report'!U253,'ITWR Dump'!$A$2:$Y$5000,24,0)))</f>
        <v>0</v>
      </c>
      <c r="AC253" s="11" t="str">
        <f t="shared" si="109"/>
        <v>No</v>
      </c>
      <c r="AD253" s="11" t="str">
        <f t="shared" si="110"/>
        <v/>
      </c>
      <c r="AE253" s="11">
        <f>IF(ISERROR(VLOOKUP(U253,'ITWR Dump'!$A$2:$Y$5000,13,0)),0,(VLOOKUP(U253,'ITWR Dump'!$A$2:$Y$5000,13,0)))</f>
        <v>0</v>
      </c>
      <c r="AF253" s="11">
        <f>IF(ISERROR(VLOOKUP(U253,'ITWR Dump'!$A$2:$Y$5000,11,0)),0,(VLOOKUP(U253,'ITWR Dump'!$A$2:$Y$5000,11,0)))</f>
        <v>0</v>
      </c>
      <c r="AG253" s="11">
        <f>IF(ISERROR(VLOOKUP(U253,'ITWR Dump'!$A$2:$Y$5000,2,0)),0,(VLOOKUP(U253,'ITWR Dump'!$A$2:$Y$5000,2,0)))</f>
        <v>0</v>
      </c>
      <c r="AH253" s="11">
        <f>IF(ISERROR(VLOOKUP(U253,'ITWR Dump'!$A$2:$Y$5000,14,0)),0,(VLOOKUP(U253,'ITWR Dump'!$A$2:$Y$5000,14,0)))</f>
        <v>0</v>
      </c>
      <c r="AI253" s="11" t="str">
        <f t="shared" si="111"/>
        <v>01-Maintenance Offshore</v>
      </c>
      <c r="AJ253" s="11" t="str">
        <f t="shared" si="112"/>
        <v>Offshore</v>
      </c>
      <c r="AK253" s="11" t="str">
        <f>IF(ISERROR(VLOOKUP(A253,'Team Data'!$C$2:$U$213,17,0)),0,(VLOOKUP(A253,'Team Data'!$C$2:$U$213,17,0)))</f>
        <v>Open System</v>
      </c>
      <c r="AL253" s="11" t="str">
        <f t="shared" si="113"/>
        <v>2017-04-24</v>
      </c>
      <c r="AM253" s="11">
        <f>IF(ISERROR(VLOOKUP(U253,'ITWR Dump'!$A$2:$Y$5000,16,0)),0,(VLOOKUP(U253,'ITWR Dump'!$A$2:$Y$5000,16,0)))</f>
        <v>0</v>
      </c>
      <c r="AN253" s="11">
        <f>IF(ISERROR(VLOOKUP(U253,'ITWR Dump'!$A$2:$Y$5000,18,0)),0,(VLOOKUP(U253,'ITWR Dump'!$A$2:$Y$5000,18,0)))</f>
        <v>0</v>
      </c>
      <c r="AO253" s="11">
        <f>IF(ISERROR(VLOOKUP(U253,'ITWR Dump'!$A$2:$Y$5000,25,0)),0,(VLOOKUP('ILC Report'!U253,'ITWR Dump'!$A$2:$Y$5000,25,0)))</f>
        <v>0</v>
      </c>
      <c r="AP253" s="11">
        <f t="shared" si="114"/>
        <v>0</v>
      </c>
      <c r="AQ253" s="26">
        <f t="shared" si="115"/>
        <v>0</v>
      </c>
      <c r="AR253" s="26">
        <f t="shared" si="116"/>
        <v>0</v>
      </c>
      <c r="AS253" s="26">
        <f t="shared" si="117"/>
        <v>0</v>
      </c>
      <c r="AT253" s="26">
        <f t="shared" si="118"/>
        <v>0</v>
      </c>
      <c r="AU253" s="26">
        <f t="shared" si="119"/>
        <v>0</v>
      </c>
      <c r="AV253" s="26">
        <f t="shared" si="120"/>
        <v>0</v>
      </c>
      <c r="AW253" s="11" t="s">
        <v>653</v>
      </c>
      <c r="AX253" s="11" t="str">
        <f>VLOOKUP(L253,Group!$A$2:$B$1000,2,0)</f>
        <v>Maintenance</v>
      </c>
      <c r="AY253" s="11">
        <f>IF(ISERROR(VLOOKUP(U253,'ITWR Dump'!$A$2:$Y$5000,15,0)),0,(VLOOKUP('ILC Report'!U253,'ITWR Dump'!$A$2:$Y$5000,15,0)))</f>
        <v>0</v>
      </c>
      <c r="AZ253" s="11" t="str">
        <f t="shared" si="121"/>
        <v>No</v>
      </c>
      <c r="BA253" s="11" t="str">
        <f t="shared" si="122"/>
        <v>BKI</v>
      </c>
      <c r="BB253" s="11" t="str">
        <f t="shared" si="123"/>
        <v>MN</v>
      </c>
      <c r="BC253" s="11" t="str">
        <f t="shared" si="124"/>
        <v>No</v>
      </c>
    </row>
    <row r="254" spans="1:55" x14ac:dyDescent="0.3">
      <c r="A254" s="11" t="s">
        <v>99</v>
      </c>
      <c r="B254" s="11" t="s">
        <v>1817</v>
      </c>
      <c r="C254" s="11" t="s">
        <v>576</v>
      </c>
      <c r="D254" s="11" t="s">
        <v>2028</v>
      </c>
      <c r="E254" s="38" t="s">
        <v>2902</v>
      </c>
      <c r="F254" s="11">
        <v>5</v>
      </c>
      <c r="G254" s="40" t="s">
        <v>218</v>
      </c>
      <c r="H254" s="11" t="str">
        <f t="shared" si="106"/>
        <v>Regular</v>
      </c>
      <c r="I254" s="11" t="str">
        <f t="shared" si="98"/>
        <v>INDIA</v>
      </c>
      <c r="J254" s="11" t="str">
        <f>IF(ISERROR(VLOOKUP(C254,'WI Vs ASM'!$B$2:$E$1000,4,0)),0,(VLOOKUP(C254,'WI Vs ASM'!$B$2:$E$1000,4,0)))</f>
        <v>Offshore</v>
      </c>
      <c r="K254" s="11" t="str">
        <f>IF(ISERROR(VLOOKUP(C254,'WI Vs ASM'!$B$2:$F$1000,5,0)),0,(VLOOKUP(C254,'WI Vs ASM'!$B$2:$F$1000,5,0)))</f>
        <v>01-Fixed Price</v>
      </c>
      <c r="L254" s="11" t="str">
        <f>IF(ISERROR(VLOOKUP(C254,'WI Vs ASM'!$B$2:$D$1000,3,0)),0,(VLOOKUP(C254,'WI Vs ASM'!$B$2:$D$1000,3,0)))</f>
        <v>01-Maintenance Offshore</v>
      </c>
      <c r="M254" s="11" t="str">
        <f>IF(ISERROR(VLOOKUP(C254,'WI Vs ASM'!$B$2:$I$1000,8,0)),0,(VLOOKUP(C254,'WI Vs ASM'!$B$2:$I$1000,8,0)))</f>
        <v>Rahul Soman</v>
      </c>
      <c r="N254" s="11" t="str">
        <f>IF(ISERROR(VLOOKUP(C254,'WI Vs ASM'!$B$2:$G$1000,6,0)),0,(VLOOKUP(C254,'WI Vs ASM'!$B$2:$G$1000,6,0)))</f>
        <v>Commercial</v>
      </c>
      <c r="O254" s="11" t="str">
        <f>IF(ISERROR(VLOOKUP(C254,'WI Vs ASM'!$B$2:$H$1000,7,0)),0,(VLOOKUP(C254,'WI Vs ASM'!$B$2:$H$1000,7,0)))</f>
        <v>Commercial</v>
      </c>
      <c r="P254" s="11" t="str">
        <f t="shared" si="99"/>
        <v>May-17</v>
      </c>
      <c r="Q254" s="11" t="str">
        <f t="shared" si="100"/>
        <v>Q2</v>
      </c>
      <c r="R254" s="11" t="str">
        <f>IF(ISERROR(VLOOKUP(C254,'WI Vs ASM'!$B$2:$J$1000,9,0)),0,(VLOOKUP(C254,'WI Vs ASM'!$B$2:$J$1000,9,0)))</f>
        <v>Jyothi Pai</v>
      </c>
      <c r="S254" s="11" t="str">
        <f>IF(ISERROR(VLOOKUP(C254,'WI Vs ASM'!$B$2:$K$1000,10,0)),0,(VLOOKUP(C254,'WI Vs ASM'!$B$2:$K$1000,10,0)))</f>
        <v>Saju Bhaskaran</v>
      </c>
      <c r="T254" s="11" t="str">
        <f>IF(ISERROR(VLOOKUP(C254,'WI Vs ASM'!$B$2:$L$1000,11,0)),0,(VLOOKUP(C254,'WI Vs ASM'!$B$2:$L$1000,11,0)))</f>
        <v>Sreekala Balasubramanian</v>
      </c>
      <c r="U254" s="11" t="str">
        <f t="shared" si="107"/>
        <v>WR736375</v>
      </c>
      <c r="V254" s="11" t="str">
        <f t="shared" si="101"/>
        <v>No</v>
      </c>
      <c r="W254" s="11" t="str">
        <f t="shared" si="102"/>
        <v>Yes</v>
      </c>
      <c r="X254" s="11" t="str">
        <f t="shared" si="103"/>
        <v>No</v>
      </c>
      <c r="Y254" s="11" t="str">
        <f t="shared" si="104"/>
        <v>No</v>
      </c>
      <c r="Z254" s="11" t="str">
        <f t="shared" si="105"/>
        <v>No</v>
      </c>
      <c r="AA254" s="11" t="str">
        <f t="shared" si="108"/>
        <v>No</v>
      </c>
      <c r="AB254" s="11">
        <f>IF(ISERROR(VLOOKUP(U254,'ITWR Dump'!$A$2:$Y$5000,24,0)),0,(VLOOKUP('ILC Report'!U254,'ITWR Dump'!$A$2:$Y$5000,24,0)))</f>
        <v>0</v>
      </c>
      <c r="AC254" s="11" t="str">
        <f t="shared" si="109"/>
        <v>No</v>
      </c>
      <c r="AD254" s="11" t="str">
        <f t="shared" si="110"/>
        <v/>
      </c>
      <c r="AE254" s="11">
        <f>IF(ISERROR(VLOOKUP(U254,'ITWR Dump'!$A$2:$Y$5000,13,0)),0,(VLOOKUP(U254,'ITWR Dump'!$A$2:$Y$5000,13,0)))</f>
        <v>0</v>
      </c>
      <c r="AF254" s="11">
        <f>IF(ISERROR(VLOOKUP(U254,'ITWR Dump'!$A$2:$Y$5000,11,0)),0,(VLOOKUP(U254,'ITWR Dump'!$A$2:$Y$5000,11,0)))</f>
        <v>0</v>
      </c>
      <c r="AG254" s="11">
        <f>IF(ISERROR(VLOOKUP(U254,'ITWR Dump'!$A$2:$Y$5000,2,0)),0,(VLOOKUP(U254,'ITWR Dump'!$A$2:$Y$5000,2,0)))</f>
        <v>0</v>
      </c>
      <c r="AH254" s="11">
        <f>IF(ISERROR(VLOOKUP(U254,'ITWR Dump'!$A$2:$Y$5000,14,0)),0,(VLOOKUP(U254,'ITWR Dump'!$A$2:$Y$5000,14,0)))</f>
        <v>0</v>
      </c>
      <c r="AI254" s="11" t="str">
        <f t="shared" si="111"/>
        <v>01-Maintenance Offshore</v>
      </c>
      <c r="AJ254" s="11" t="str">
        <f t="shared" si="112"/>
        <v>Offshore</v>
      </c>
      <c r="AK254" s="11" t="str">
        <f>IF(ISERROR(VLOOKUP(A254,'Team Data'!$C$2:$U$213,17,0)),0,(VLOOKUP(A254,'Team Data'!$C$2:$U$213,17,0)))</f>
        <v>Open System</v>
      </c>
      <c r="AL254" s="11" t="str">
        <f t="shared" si="113"/>
        <v>2017-04-24</v>
      </c>
      <c r="AM254" s="11">
        <f>IF(ISERROR(VLOOKUP(U254,'ITWR Dump'!$A$2:$Y$5000,16,0)),0,(VLOOKUP(U254,'ITWR Dump'!$A$2:$Y$5000,16,0)))</f>
        <v>0</v>
      </c>
      <c r="AN254" s="11">
        <f>IF(ISERROR(VLOOKUP(U254,'ITWR Dump'!$A$2:$Y$5000,18,0)),0,(VLOOKUP(U254,'ITWR Dump'!$A$2:$Y$5000,18,0)))</f>
        <v>0</v>
      </c>
      <c r="AO254" s="11">
        <f>IF(ISERROR(VLOOKUP(U254,'ITWR Dump'!$A$2:$Y$5000,25,0)),0,(VLOOKUP('ILC Report'!U254,'ITWR Dump'!$A$2:$Y$5000,25,0)))</f>
        <v>0</v>
      </c>
      <c r="AP254" s="11">
        <f t="shared" si="114"/>
        <v>0</v>
      </c>
      <c r="AQ254" s="26">
        <f t="shared" si="115"/>
        <v>0</v>
      </c>
      <c r="AR254" s="26">
        <f t="shared" si="116"/>
        <v>0</v>
      </c>
      <c r="AS254" s="26">
        <f t="shared" si="117"/>
        <v>0</v>
      </c>
      <c r="AT254" s="26">
        <f t="shared" si="118"/>
        <v>0</v>
      </c>
      <c r="AU254" s="26">
        <f t="shared" si="119"/>
        <v>0</v>
      </c>
      <c r="AV254" s="26">
        <f t="shared" si="120"/>
        <v>0</v>
      </c>
      <c r="AW254" s="11" t="s">
        <v>653</v>
      </c>
      <c r="AX254" s="11" t="str">
        <f>VLOOKUP(L254,Group!$A$2:$B$1000,2,0)</f>
        <v>Maintenance</v>
      </c>
      <c r="AY254" s="11">
        <f>IF(ISERROR(VLOOKUP(U254,'ITWR Dump'!$A$2:$Y$5000,15,0)),0,(VLOOKUP('ILC Report'!U254,'ITWR Dump'!$A$2:$Y$5000,15,0)))</f>
        <v>0</v>
      </c>
      <c r="AZ254" s="11" t="str">
        <f t="shared" si="121"/>
        <v>Yes</v>
      </c>
      <c r="BA254" s="11" t="str">
        <f t="shared" si="122"/>
        <v>BKI</v>
      </c>
      <c r="BB254" s="11" t="str">
        <f t="shared" si="123"/>
        <v>MN</v>
      </c>
      <c r="BC254" s="11" t="str">
        <f t="shared" si="124"/>
        <v>No</v>
      </c>
    </row>
    <row r="255" spans="1:55" x14ac:dyDescent="0.3">
      <c r="A255" s="11" t="s">
        <v>99</v>
      </c>
      <c r="B255" s="11" t="s">
        <v>1817</v>
      </c>
      <c r="C255" s="11" t="s">
        <v>576</v>
      </c>
      <c r="D255" s="11" t="s">
        <v>2029</v>
      </c>
      <c r="E255" s="38" t="s">
        <v>2902</v>
      </c>
      <c r="F255" s="11">
        <v>16</v>
      </c>
      <c r="G255" s="40" t="s">
        <v>218</v>
      </c>
      <c r="H255" s="11" t="str">
        <f t="shared" si="106"/>
        <v>Regular</v>
      </c>
      <c r="I255" s="11" t="str">
        <f t="shared" si="98"/>
        <v>INDIA</v>
      </c>
      <c r="J255" s="11" t="str">
        <f>IF(ISERROR(VLOOKUP(C255,'WI Vs ASM'!$B$2:$E$1000,4,0)),0,(VLOOKUP(C255,'WI Vs ASM'!$B$2:$E$1000,4,0)))</f>
        <v>Offshore</v>
      </c>
      <c r="K255" s="11" t="str">
        <f>IF(ISERROR(VLOOKUP(C255,'WI Vs ASM'!$B$2:$F$1000,5,0)),0,(VLOOKUP(C255,'WI Vs ASM'!$B$2:$F$1000,5,0)))</f>
        <v>01-Fixed Price</v>
      </c>
      <c r="L255" s="11" t="str">
        <f>IF(ISERROR(VLOOKUP(C255,'WI Vs ASM'!$B$2:$D$1000,3,0)),0,(VLOOKUP(C255,'WI Vs ASM'!$B$2:$D$1000,3,0)))</f>
        <v>01-Maintenance Offshore</v>
      </c>
      <c r="M255" s="11" t="str">
        <f>IF(ISERROR(VLOOKUP(C255,'WI Vs ASM'!$B$2:$I$1000,8,0)),0,(VLOOKUP(C255,'WI Vs ASM'!$B$2:$I$1000,8,0)))</f>
        <v>Rahul Soman</v>
      </c>
      <c r="N255" s="11" t="str">
        <f>IF(ISERROR(VLOOKUP(C255,'WI Vs ASM'!$B$2:$G$1000,6,0)),0,(VLOOKUP(C255,'WI Vs ASM'!$B$2:$G$1000,6,0)))</f>
        <v>Commercial</v>
      </c>
      <c r="O255" s="11" t="str">
        <f>IF(ISERROR(VLOOKUP(C255,'WI Vs ASM'!$B$2:$H$1000,7,0)),0,(VLOOKUP(C255,'WI Vs ASM'!$B$2:$H$1000,7,0)))</f>
        <v>Commercial</v>
      </c>
      <c r="P255" s="11" t="str">
        <f t="shared" si="99"/>
        <v>May-17</v>
      </c>
      <c r="Q255" s="11" t="str">
        <f t="shared" si="100"/>
        <v>Q2</v>
      </c>
      <c r="R255" s="11" t="str">
        <f>IF(ISERROR(VLOOKUP(C255,'WI Vs ASM'!$B$2:$J$1000,9,0)),0,(VLOOKUP(C255,'WI Vs ASM'!$B$2:$J$1000,9,0)))</f>
        <v>Jyothi Pai</v>
      </c>
      <c r="S255" s="11" t="str">
        <f>IF(ISERROR(VLOOKUP(C255,'WI Vs ASM'!$B$2:$K$1000,10,0)),0,(VLOOKUP(C255,'WI Vs ASM'!$B$2:$K$1000,10,0)))</f>
        <v>Saju Bhaskaran</v>
      </c>
      <c r="T255" s="11" t="str">
        <f>IF(ISERROR(VLOOKUP(C255,'WI Vs ASM'!$B$2:$L$1000,11,0)),0,(VLOOKUP(C255,'WI Vs ASM'!$B$2:$L$1000,11,0)))</f>
        <v>Sreekala Balasubramanian</v>
      </c>
      <c r="U255" s="11" t="str">
        <f t="shared" si="107"/>
        <v>WR736391</v>
      </c>
      <c r="V255" s="11" t="str">
        <f t="shared" si="101"/>
        <v>No</v>
      </c>
      <c r="W255" s="11" t="str">
        <f t="shared" si="102"/>
        <v>Yes</v>
      </c>
      <c r="X255" s="11" t="str">
        <f t="shared" si="103"/>
        <v>No</v>
      </c>
      <c r="Y255" s="11" t="str">
        <f t="shared" si="104"/>
        <v>No</v>
      </c>
      <c r="Z255" s="11" t="str">
        <f t="shared" si="105"/>
        <v>No</v>
      </c>
      <c r="AA255" s="11" t="str">
        <f t="shared" si="108"/>
        <v>No</v>
      </c>
      <c r="AB255" s="11">
        <f>IF(ISERROR(VLOOKUP(U255,'ITWR Dump'!$A$2:$Y$5000,24,0)),0,(VLOOKUP('ILC Report'!U255,'ITWR Dump'!$A$2:$Y$5000,24,0)))</f>
        <v>0</v>
      </c>
      <c r="AC255" s="11" t="str">
        <f t="shared" si="109"/>
        <v>No</v>
      </c>
      <c r="AD255" s="11" t="str">
        <f t="shared" si="110"/>
        <v/>
      </c>
      <c r="AE255" s="11">
        <f>IF(ISERROR(VLOOKUP(U255,'ITWR Dump'!$A$2:$Y$5000,13,0)),0,(VLOOKUP(U255,'ITWR Dump'!$A$2:$Y$5000,13,0)))</f>
        <v>0</v>
      </c>
      <c r="AF255" s="11">
        <f>IF(ISERROR(VLOOKUP(U255,'ITWR Dump'!$A$2:$Y$5000,11,0)),0,(VLOOKUP(U255,'ITWR Dump'!$A$2:$Y$5000,11,0)))</f>
        <v>0</v>
      </c>
      <c r="AG255" s="11">
        <f>IF(ISERROR(VLOOKUP(U255,'ITWR Dump'!$A$2:$Y$5000,2,0)),0,(VLOOKUP(U255,'ITWR Dump'!$A$2:$Y$5000,2,0)))</f>
        <v>0</v>
      </c>
      <c r="AH255" s="11">
        <f>IF(ISERROR(VLOOKUP(U255,'ITWR Dump'!$A$2:$Y$5000,14,0)),0,(VLOOKUP(U255,'ITWR Dump'!$A$2:$Y$5000,14,0)))</f>
        <v>0</v>
      </c>
      <c r="AI255" s="11" t="str">
        <f t="shared" si="111"/>
        <v>01-Maintenance Offshore</v>
      </c>
      <c r="AJ255" s="11" t="str">
        <f t="shared" si="112"/>
        <v>Offshore</v>
      </c>
      <c r="AK255" s="11" t="str">
        <f>IF(ISERROR(VLOOKUP(A255,'Team Data'!$C$2:$U$213,17,0)),0,(VLOOKUP(A255,'Team Data'!$C$2:$U$213,17,0)))</f>
        <v>Open System</v>
      </c>
      <c r="AL255" s="11" t="str">
        <f t="shared" si="113"/>
        <v>2017-04-24</v>
      </c>
      <c r="AM255" s="11">
        <f>IF(ISERROR(VLOOKUP(U255,'ITWR Dump'!$A$2:$Y$5000,16,0)),0,(VLOOKUP(U255,'ITWR Dump'!$A$2:$Y$5000,16,0)))</f>
        <v>0</v>
      </c>
      <c r="AN255" s="11">
        <f>IF(ISERROR(VLOOKUP(U255,'ITWR Dump'!$A$2:$Y$5000,18,0)),0,(VLOOKUP(U255,'ITWR Dump'!$A$2:$Y$5000,18,0)))</f>
        <v>0</v>
      </c>
      <c r="AO255" s="11">
        <f>IF(ISERROR(VLOOKUP(U255,'ITWR Dump'!$A$2:$Y$5000,25,0)),0,(VLOOKUP('ILC Report'!U255,'ITWR Dump'!$A$2:$Y$5000,25,0)))</f>
        <v>0</v>
      </c>
      <c r="AP255" s="11">
        <f t="shared" si="114"/>
        <v>0</v>
      </c>
      <c r="AQ255" s="26">
        <f t="shared" si="115"/>
        <v>0</v>
      </c>
      <c r="AR255" s="26">
        <f t="shared" si="116"/>
        <v>0</v>
      </c>
      <c r="AS255" s="26">
        <f t="shared" si="117"/>
        <v>0</v>
      </c>
      <c r="AT255" s="26">
        <f t="shared" si="118"/>
        <v>0</v>
      </c>
      <c r="AU255" s="26">
        <f t="shared" si="119"/>
        <v>0</v>
      </c>
      <c r="AV255" s="26">
        <f t="shared" si="120"/>
        <v>0</v>
      </c>
      <c r="AW255" s="11" t="s">
        <v>653</v>
      </c>
      <c r="AX255" s="11" t="str">
        <f>VLOOKUP(L255,Group!$A$2:$B$1000,2,0)</f>
        <v>Maintenance</v>
      </c>
      <c r="AY255" s="11">
        <f>IF(ISERROR(VLOOKUP(U255,'ITWR Dump'!$A$2:$Y$5000,15,0)),0,(VLOOKUP('ILC Report'!U255,'ITWR Dump'!$A$2:$Y$5000,15,0)))</f>
        <v>0</v>
      </c>
      <c r="AZ255" s="11" t="str">
        <f t="shared" si="121"/>
        <v>Yes</v>
      </c>
      <c r="BA255" s="11" t="str">
        <f t="shared" si="122"/>
        <v>BKI</v>
      </c>
      <c r="BB255" s="11" t="str">
        <f t="shared" si="123"/>
        <v>MN</v>
      </c>
      <c r="BC255" s="11" t="str">
        <f t="shared" si="124"/>
        <v>No</v>
      </c>
    </row>
    <row r="256" spans="1:55" x14ac:dyDescent="0.3">
      <c r="A256" s="11" t="s">
        <v>99</v>
      </c>
      <c r="B256" s="11" t="s">
        <v>1817</v>
      </c>
      <c r="C256" s="11" t="s">
        <v>576</v>
      </c>
      <c r="D256" s="11" t="s">
        <v>2030</v>
      </c>
      <c r="E256" s="38" t="s">
        <v>2902</v>
      </c>
      <c r="F256" s="11">
        <v>9</v>
      </c>
      <c r="G256" s="40" t="s">
        <v>218</v>
      </c>
      <c r="H256" s="11" t="str">
        <f t="shared" si="106"/>
        <v>Regular</v>
      </c>
      <c r="I256" s="11" t="str">
        <f t="shared" si="98"/>
        <v>INDIA</v>
      </c>
      <c r="J256" s="11" t="str">
        <f>IF(ISERROR(VLOOKUP(C256,'WI Vs ASM'!$B$2:$E$1000,4,0)),0,(VLOOKUP(C256,'WI Vs ASM'!$B$2:$E$1000,4,0)))</f>
        <v>Offshore</v>
      </c>
      <c r="K256" s="11" t="str">
        <f>IF(ISERROR(VLOOKUP(C256,'WI Vs ASM'!$B$2:$F$1000,5,0)),0,(VLOOKUP(C256,'WI Vs ASM'!$B$2:$F$1000,5,0)))</f>
        <v>01-Fixed Price</v>
      </c>
      <c r="L256" s="11" t="str">
        <f>IF(ISERROR(VLOOKUP(C256,'WI Vs ASM'!$B$2:$D$1000,3,0)),0,(VLOOKUP(C256,'WI Vs ASM'!$B$2:$D$1000,3,0)))</f>
        <v>01-Maintenance Offshore</v>
      </c>
      <c r="M256" s="11" t="str">
        <f>IF(ISERROR(VLOOKUP(C256,'WI Vs ASM'!$B$2:$I$1000,8,0)),0,(VLOOKUP(C256,'WI Vs ASM'!$B$2:$I$1000,8,0)))</f>
        <v>Rahul Soman</v>
      </c>
      <c r="N256" s="11" t="str">
        <f>IF(ISERROR(VLOOKUP(C256,'WI Vs ASM'!$B$2:$G$1000,6,0)),0,(VLOOKUP(C256,'WI Vs ASM'!$B$2:$G$1000,6,0)))</f>
        <v>Commercial</v>
      </c>
      <c r="O256" s="11" t="str">
        <f>IF(ISERROR(VLOOKUP(C256,'WI Vs ASM'!$B$2:$H$1000,7,0)),0,(VLOOKUP(C256,'WI Vs ASM'!$B$2:$H$1000,7,0)))</f>
        <v>Commercial</v>
      </c>
      <c r="P256" s="11" t="str">
        <f t="shared" si="99"/>
        <v>May-17</v>
      </c>
      <c r="Q256" s="11" t="str">
        <f t="shared" si="100"/>
        <v>Q2</v>
      </c>
      <c r="R256" s="11" t="str">
        <f>IF(ISERROR(VLOOKUP(C256,'WI Vs ASM'!$B$2:$J$1000,9,0)),0,(VLOOKUP(C256,'WI Vs ASM'!$B$2:$J$1000,9,0)))</f>
        <v>Jyothi Pai</v>
      </c>
      <c r="S256" s="11" t="str">
        <f>IF(ISERROR(VLOOKUP(C256,'WI Vs ASM'!$B$2:$K$1000,10,0)),0,(VLOOKUP(C256,'WI Vs ASM'!$B$2:$K$1000,10,0)))</f>
        <v>Saju Bhaskaran</v>
      </c>
      <c r="T256" s="11" t="str">
        <f>IF(ISERROR(VLOOKUP(C256,'WI Vs ASM'!$B$2:$L$1000,11,0)),0,(VLOOKUP(C256,'WI Vs ASM'!$B$2:$L$1000,11,0)))</f>
        <v>Sreekala Balasubramanian</v>
      </c>
      <c r="U256" s="11" t="str">
        <f t="shared" si="107"/>
        <v>WR736403</v>
      </c>
      <c r="V256" s="11" t="str">
        <f t="shared" si="101"/>
        <v>No</v>
      </c>
      <c r="W256" s="11" t="str">
        <f t="shared" si="102"/>
        <v>Yes</v>
      </c>
      <c r="X256" s="11" t="str">
        <f t="shared" si="103"/>
        <v>No</v>
      </c>
      <c r="Y256" s="11" t="str">
        <f t="shared" si="104"/>
        <v>No</v>
      </c>
      <c r="Z256" s="11" t="str">
        <f t="shared" si="105"/>
        <v>No</v>
      </c>
      <c r="AA256" s="11" t="str">
        <f t="shared" si="108"/>
        <v>No</v>
      </c>
      <c r="AB256" s="11">
        <f>IF(ISERROR(VLOOKUP(U256,'ITWR Dump'!$A$2:$Y$5000,24,0)),0,(VLOOKUP('ILC Report'!U256,'ITWR Dump'!$A$2:$Y$5000,24,0)))</f>
        <v>0</v>
      </c>
      <c r="AC256" s="11" t="str">
        <f t="shared" si="109"/>
        <v>No</v>
      </c>
      <c r="AD256" s="11" t="str">
        <f t="shared" si="110"/>
        <v/>
      </c>
      <c r="AE256" s="11">
        <f>IF(ISERROR(VLOOKUP(U256,'ITWR Dump'!$A$2:$Y$5000,13,0)),0,(VLOOKUP(U256,'ITWR Dump'!$A$2:$Y$5000,13,0)))</f>
        <v>0</v>
      </c>
      <c r="AF256" s="11">
        <f>IF(ISERROR(VLOOKUP(U256,'ITWR Dump'!$A$2:$Y$5000,11,0)),0,(VLOOKUP(U256,'ITWR Dump'!$A$2:$Y$5000,11,0)))</f>
        <v>0</v>
      </c>
      <c r="AG256" s="11">
        <f>IF(ISERROR(VLOOKUP(U256,'ITWR Dump'!$A$2:$Y$5000,2,0)),0,(VLOOKUP(U256,'ITWR Dump'!$A$2:$Y$5000,2,0)))</f>
        <v>0</v>
      </c>
      <c r="AH256" s="11">
        <f>IF(ISERROR(VLOOKUP(U256,'ITWR Dump'!$A$2:$Y$5000,14,0)),0,(VLOOKUP(U256,'ITWR Dump'!$A$2:$Y$5000,14,0)))</f>
        <v>0</v>
      </c>
      <c r="AI256" s="11" t="str">
        <f t="shared" si="111"/>
        <v>01-Maintenance Offshore</v>
      </c>
      <c r="AJ256" s="11" t="str">
        <f t="shared" si="112"/>
        <v>Offshore</v>
      </c>
      <c r="AK256" s="11" t="str">
        <f>IF(ISERROR(VLOOKUP(A256,'Team Data'!$C$2:$U$213,17,0)),0,(VLOOKUP(A256,'Team Data'!$C$2:$U$213,17,0)))</f>
        <v>Open System</v>
      </c>
      <c r="AL256" s="11" t="str">
        <f t="shared" si="113"/>
        <v>2017-04-24</v>
      </c>
      <c r="AM256" s="11">
        <f>IF(ISERROR(VLOOKUP(U256,'ITWR Dump'!$A$2:$Y$5000,16,0)),0,(VLOOKUP(U256,'ITWR Dump'!$A$2:$Y$5000,16,0)))</f>
        <v>0</v>
      </c>
      <c r="AN256" s="11">
        <f>IF(ISERROR(VLOOKUP(U256,'ITWR Dump'!$A$2:$Y$5000,18,0)),0,(VLOOKUP(U256,'ITWR Dump'!$A$2:$Y$5000,18,0)))</f>
        <v>0</v>
      </c>
      <c r="AO256" s="11">
        <f>IF(ISERROR(VLOOKUP(U256,'ITWR Dump'!$A$2:$Y$5000,25,0)),0,(VLOOKUP('ILC Report'!U256,'ITWR Dump'!$A$2:$Y$5000,25,0)))</f>
        <v>0</v>
      </c>
      <c r="AP256" s="11">
        <f t="shared" si="114"/>
        <v>0</v>
      </c>
      <c r="AQ256" s="26">
        <f t="shared" si="115"/>
        <v>0</v>
      </c>
      <c r="AR256" s="26">
        <f t="shared" si="116"/>
        <v>0</v>
      </c>
      <c r="AS256" s="26">
        <f t="shared" si="117"/>
        <v>0</v>
      </c>
      <c r="AT256" s="26">
        <f t="shared" si="118"/>
        <v>0</v>
      </c>
      <c r="AU256" s="26">
        <f t="shared" si="119"/>
        <v>0</v>
      </c>
      <c r="AV256" s="26">
        <f t="shared" si="120"/>
        <v>0</v>
      </c>
      <c r="AW256" s="11" t="s">
        <v>653</v>
      </c>
      <c r="AX256" s="11" t="str">
        <f>VLOOKUP(L256,Group!$A$2:$B$1000,2,0)</f>
        <v>Maintenance</v>
      </c>
      <c r="AY256" s="11">
        <f>IF(ISERROR(VLOOKUP(U256,'ITWR Dump'!$A$2:$Y$5000,15,0)),0,(VLOOKUP('ILC Report'!U256,'ITWR Dump'!$A$2:$Y$5000,15,0)))</f>
        <v>0</v>
      </c>
      <c r="AZ256" s="11" t="str">
        <f t="shared" si="121"/>
        <v>Yes</v>
      </c>
      <c r="BA256" s="11" t="str">
        <f t="shared" si="122"/>
        <v>BKI</v>
      </c>
      <c r="BB256" s="11" t="str">
        <f t="shared" si="123"/>
        <v>MN</v>
      </c>
      <c r="BC256" s="11" t="str">
        <f t="shared" si="124"/>
        <v>No</v>
      </c>
    </row>
    <row r="257" spans="1:55" x14ac:dyDescent="0.3">
      <c r="A257" s="11" t="s">
        <v>99</v>
      </c>
      <c r="B257" s="11" t="s">
        <v>1817</v>
      </c>
      <c r="C257" s="11" t="s">
        <v>576</v>
      </c>
      <c r="D257" s="11" t="s">
        <v>2031</v>
      </c>
      <c r="E257" s="38" t="s">
        <v>2902</v>
      </c>
      <c r="F257" s="11">
        <v>9</v>
      </c>
      <c r="G257" s="40" t="s">
        <v>218</v>
      </c>
      <c r="H257" s="11" t="str">
        <f t="shared" si="106"/>
        <v>Regular</v>
      </c>
      <c r="I257" s="11" t="str">
        <f t="shared" si="98"/>
        <v>INDIA</v>
      </c>
      <c r="J257" s="11" t="str">
        <f>IF(ISERROR(VLOOKUP(C257,'WI Vs ASM'!$B$2:$E$1000,4,0)),0,(VLOOKUP(C257,'WI Vs ASM'!$B$2:$E$1000,4,0)))</f>
        <v>Offshore</v>
      </c>
      <c r="K257" s="11" t="str">
        <f>IF(ISERROR(VLOOKUP(C257,'WI Vs ASM'!$B$2:$F$1000,5,0)),0,(VLOOKUP(C257,'WI Vs ASM'!$B$2:$F$1000,5,0)))</f>
        <v>01-Fixed Price</v>
      </c>
      <c r="L257" s="11" t="str">
        <f>IF(ISERROR(VLOOKUP(C257,'WI Vs ASM'!$B$2:$D$1000,3,0)),0,(VLOOKUP(C257,'WI Vs ASM'!$B$2:$D$1000,3,0)))</f>
        <v>01-Maintenance Offshore</v>
      </c>
      <c r="M257" s="11" t="str">
        <f>IF(ISERROR(VLOOKUP(C257,'WI Vs ASM'!$B$2:$I$1000,8,0)),0,(VLOOKUP(C257,'WI Vs ASM'!$B$2:$I$1000,8,0)))</f>
        <v>Rahul Soman</v>
      </c>
      <c r="N257" s="11" t="str">
        <f>IF(ISERROR(VLOOKUP(C257,'WI Vs ASM'!$B$2:$G$1000,6,0)),0,(VLOOKUP(C257,'WI Vs ASM'!$B$2:$G$1000,6,0)))</f>
        <v>Commercial</v>
      </c>
      <c r="O257" s="11" t="str">
        <f>IF(ISERROR(VLOOKUP(C257,'WI Vs ASM'!$B$2:$H$1000,7,0)),0,(VLOOKUP(C257,'WI Vs ASM'!$B$2:$H$1000,7,0)))</f>
        <v>Commercial</v>
      </c>
      <c r="P257" s="11" t="str">
        <f t="shared" si="99"/>
        <v>May-17</v>
      </c>
      <c r="Q257" s="11" t="str">
        <f t="shared" si="100"/>
        <v>Q2</v>
      </c>
      <c r="R257" s="11" t="str">
        <f>IF(ISERROR(VLOOKUP(C257,'WI Vs ASM'!$B$2:$J$1000,9,0)),0,(VLOOKUP(C257,'WI Vs ASM'!$B$2:$J$1000,9,0)))</f>
        <v>Jyothi Pai</v>
      </c>
      <c r="S257" s="11" t="str">
        <f>IF(ISERROR(VLOOKUP(C257,'WI Vs ASM'!$B$2:$K$1000,10,0)),0,(VLOOKUP(C257,'WI Vs ASM'!$B$2:$K$1000,10,0)))</f>
        <v>Saju Bhaskaran</v>
      </c>
      <c r="T257" s="11" t="str">
        <f>IF(ISERROR(VLOOKUP(C257,'WI Vs ASM'!$B$2:$L$1000,11,0)),0,(VLOOKUP(C257,'WI Vs ASM'!$B$2:$L$1000,11,0)))</f>
        <v>Sreekala Balasubramanian</v>
      </c>
      <c r="U257" s="11" t="str">
        <f t="shared" si="107"/>
        <v>WR736404</v>
      </c>
      <c r="V257" s="11" t="str">
        <f t="shared" si="101"/>
        <v>No</v>
      </c>
      <c r="W257" s="11" t="str">
        <f t="shared" si="102"/>
        <v>Yes</v>
      </c>
      <c r="X257" s="11" t="str">
        <f t="shared" si="103"/>
        <v>No</v>
      </c>
      <c r="Y257" s="11" t="str">
        <f t="shared" si="104"/>
        <v>No</v>
      </c>
      <c r="Z257" s="11" t="str">
        <f t="shared" si="105"/>
        <v>No</v>
      </c>
      <c r="AA257" s="11" t="str">
        <f t="shared" si="108"/>
        <v>No</v>
      </c>
      <c r="AB257" s="11">
        <f>IF(ISERROR(VLOOKUP(U257,'ITWR Dump'!$A$2:$Y$5000,24,0)),0,(VLOOKUP('ILC Report'!U257,'ITWR Dump'!$A$2:$Y$5000,24,0)))</f>
        <v>0</v>
      </c>
      <c r="AC257" s="11" t="str">
        <f t="shared" si="109"/>
        <v>No</v>
      </c>
      <c r="AD257" s="11" t="str">
        <f t="shared" si="110"/>
        <v/>
      </c>
      <c r="AE257" s="11">
        <f>IF(ISERROR(VLOOKUP(U257,'ITWR Dump'!$A$2:$Y$5000,13,0)),0,(VLOOKUP(U257,'ITWR Dump'!$A$2:$Y$5000,13,0)))</f>
        <v>0</v>
      </c>
      <c r="AF257" s="11">
        <f>IF(ISERROR(VLOOKUP(U257,'ITWR Dump'!$A$2:$Y$5000,11,0)),0,(VLOOKUP(U257,'ITWR Dump'!$A$2:$Y$5000,11,0)))</f>
        <v>0</v>
      </c>
      <c r="AG257" s="11">
        <f>IF(ISERROR(VLOOKUP(U257,'ITWR Dump'!$A$2:$Y$5000,2,0)),0,(VLOOKUP(U257,'ITWR Dump'!$A$2:$Y$5000,2,0)))</f>
        <v>0</v>
      </c>
      <c r="AH257" s="11">
        <f>IF(ISERROR(VLOOKUP(U257,'ITWR Dump'!$A$2:$Y$5000,14,0)),0,(VLOOKUP(U257,'ITWR Dump'!$A$2:$Y$5000,14,0)))</f>
        <v>0</v>
      </c>
      <c r="AI257" s="11" t="str">
        <f t="shared" si="111"/>
        <v>01-Maintenance Offshore</v>
      </c>
      <c r="AJ257" s="11" t="str">
        <f t="shared" si="112"/>
        <v>Offshore</v>
      </c>
      <c r="AK257" s="11" t="str">
        <f>IF(ISERROR(VLOOKUP(A257,'Team Data'!$C$2:$U$213,17,0)),0,(VLOOKUP(A257,'Team Data'!$C$2:$U$213,17,0)))</f>
        <v>Open System</v>
      </c>
      <c r="AL257" s="11" t="str">
        <f t="shared" si="113"/>
        <v>2017-04-24</v>
      </c>
      <c r="AM257" s="11">
        <f>IF(ISERROR(VLOOKUP(U257,'ITWR Dump'!$A$2:$Y$5000,16,0)),0,(VLOOKUP(U257,'ITWR Dump'!$A$2:$Y$5000,16,0)))</f>
        <v>0</v>
      </c>
      <c r="AN257" s="11">
        <f>IF(ISERROR(VLOOKUP(U257,'ITWR Dump'!$A$2:$Y$5000,18,0)),0,(VLOOKUP(U257,'ITWR Dump'!$A$2:$Y$5000,18,0)))</f>
        <v>0</v>
      </c>
      <c r="AO257" s="11">
        <f>IF(ISERROR(VLOOKUP(U257,'ITWR Dump'!$A$2:$Y$5000,25,0)),0,(VLOOKUP('ILC Report'!U257,'ITWR Dump'!$A$2:$Y$5000,25,0)))</f>
        <v>0</v>
      </c>
      <c r="AP257" s="11">
        <f t="shared" si="114"/>
        <v>0</v>
      </c>
      <c r="AQ257" s="26">
        <f t="shared" si="115"/>
        <v>0</v>
      </c>
      <c r="AR257" s="26">
        <f t="shared" si="116"/>
        <v>0</v>
      </c>
      <c r="AS257" s="26">
        <f t="shared" si="117"/>
        <v>0</v>
      </c>
      <c r="AT257" s="26">
        <f t="shared" si="118"/>
        <v>0</v>
      </c>
      <c r="AU257" s="26">
        <f t="shared" si="119"/>
        <v>0</v>
      </c>
      <c r="AV257" s="26">
        <f t="shared" si="120"/>
        <v>0</v>
      </c>
      <c r="AW257" s="11" t="s">
        <v>653</v>
      </c>
      <c r="AX257" s="11" t="str">
        <f>VLOOKUP(L257,Group!$A$2:$B$1000,2,0)</f>
        <v>Maintenance</v>
      </c>
      <c r="AY257" s="11">
        <f>IF(ISERROR(VLOOKUP(U257,'ITWR Dump'!$A$2:$Y$5000,15,0)),0,(VLOOKUP('ILC Report'!U257,'ITWR Dump'!$A$2:$Y$5000,15,0)))</f>
        <v>0</v>
      </c>
      <c r="AZ257" s="11" t="str">
        <f t="shared" si="121"/>
        <v>Yes</v>
      </c>
      <c r="BA257" s="11" t="str">
        <f t="shared" si="122"/>
        <v>BKI</v>
      </c>
      <c r="BB257" s="11" t="str">
        <f t="shared" si="123"/>
        <v>MN</v>
      </c>
      <c r="BC257" s="11" t="str">
        <f t="shared" si="124"/>
        <v>No</v>
      </c>
    </row>
    <row r="258" spans="1:55" x14ac:dyDescent="0.3">
      <c r="A258" s="11" t="s">
        <v>99</v>
      </c>
      <c r="B258" s="11" t="s">
        <v>1817</v>
      </c>
      <c r="C258" s="11" t="s">
        <v>576</v>
      </c>
      <c r="D258" s="11" t="s">
        <v>2020</v>
      </c>
      <c r="E258" s="38" t="s">
        <v>2903</v>
      </c>
      <c r="F258" s="11">
        <v>48</v>
      </c>
      <c r="G258" s="40" t="s">
        <v>2905</v>
      </c>
      <c r="H258" s="11" t="str">
        <f t="shared" si="106"/>
        <v>Standby</v>
      </c>
      <c r="I258" s="11" t="str">
        <f t="shared" ref="I258:I321" si="125">Locationdetails(J258)</f>
        <v>INDIA</v>
      </c>
      <c r="J258" s="11" t="str">
        <f>IF(ISERROR(VLOOKUP(C258,'WI Vs ASM'!$B$2:$E$1000,4,0)),0,(VLOOKUP(C258,'WI Vs ASM'!$B$2:$E$1000,4,0)))</f>
        <v>Offshore</v>
      </c>
      <c r="K258" s="11" t="str">
        <f>IF(ISERROR(VLOOKUP(C258,'WI Vs ASM'!$B$2:$F$1000,5,0)),0,(VLOOKUP(C258,'WI Vs ASM'!$B$2:$F$1000,5,0)))</f>
        <v>01-Fixed Price</v>
      </c>
      <c r="L258" s="11" t="str">
        <f>IF(ISERROR(VLOOKUP(C258,'WI Vs ASM'!$B$2:$D$1000,3,0)),0,(VLOOKUP(C258,'WI Vs ASM'!$B$2:$D$1000,3,0)))</f>
        <v>01-Maintenance Offshore</v>
      </c>
      <c r="M258" s="11" t="str">
        <f>IF(ISERROR(VLOOKUP(C258,'WI Vs ASM'!$B$2:$I$1000,8,0)),0,(VLOOKUP(C258,'WI Vs ASM'!$B$2:$I$1000,8,0)))</f>
        <v>Rahul Soman</v>
      </c>
      <c r="N258" s="11" t="str">
        <f>IF(ISERROR(VLOOKUP(C258,'WI Vs ASM'!$B$2:$G$1000,6,0)),0,(VLOOKUP(C258,'WI Vs ASM'!$B$2:$G$1000,6,0)))</f>
        <v>Commercial</v>
      </c>
      <c r="O258" s="11" t="str">
        <f>IF(ISERROR(VLOOKUP(C258,'WI Vs ASM'!$B$2:$H$1000,7,0)),0,(VLOOKUP(C258,'WI Vs ASM'!$B$2:$H$1000,7,0)))</f>
        <v>Commercial</v>
      </c>
      <c r="P258" s="11" t="str">
        <f t="shared" ref="P258:P321" si="126">TEXT(E258,"MMM-YY")</f>
        <v>May-17</v>
      </c>
      <c r="Q258" s="11" t="str">
        <f t="shared" ref="Q258:Q321" si="127">Quarterdetails(P258)</f>
        <v>Q2</v>
      </c>
      <c r="R258" s="11" t="str">
        <f>IF(ISERROR(VLOOKUP(C258,'WI Vs ASM'!$B$2:$J$1000,9,0)),0,(VLOOKUP(C258,'WI Vs ASM'!$B$2:$J$1000,9,0)))</f>
        <v>Jyothi Pai</v>
      </c>
      <c r="S258" s="11" t="str">
        <f>IF(ISERROR(VLOOKUP(C258,'WI Vs ASM'!$B$2:$K$1000,10,0)),0,(VLOOKUP(C258,'WI Vs ASM'!$B$2:$K$1000,10,0)))</f>
        <v>Saju Bhaskaran</v>
      </c>
      <c r="T258" s="11" t="str">
        <f>IF(ISERROR(VLOOKUP(C258,'WI Vs ASM'!$B$2:$L$1000,11,0)),0,(VLOOKUP(C258,'WI Vs ASM'!$B$2:$L$1000,11,0)))</f>
        <v>Sreekala Balasubramanian</v>
      </c>
      <c r="U258" s="11" t="e">
        <f t="shared" si="107"/>
        <v>#VALUE!</v>
      </c>
      <c r="V258" s="11" t="str">
        <f t="shared" ref="V258:V321" si="128">IF(OR(AP258=1,AQ258=1,AR258=1,AS258=1,AT258=1,AU258=1,AV258=1),"Yes","No")</f>
        <v>No</v>
      </c>
      <c r="W258" s="11" t="str">
        <f t="shared" ref="W258:W321" si="129">IF(V258&lt;&gt;"Yes",IF(AND(K258&lt;&gt;"09-NonBillable"),"Yes","No"),"No")</f>
        <v>Yes</v>
      </c>
      <c r="X258" s="11" t="str">
        <f t="shared" ref="X258:X321" si="130">IF(ISERROR(IF(OR(RIGHT(C258,2)="LB",(RIGHT(C258,2)="MG"),(C258="WAFCOGEN")),"Yes","No")),"No",(IF(OR(RIGHT(C258,2)="LB",(RIGHT(C258,2)="MG"),(C258="WAFCOGEN")),"Yes","No")))</f>
        <v>No</v>
      </c>
      <c r="Y258" s="11" t="str">
        <f t="shared" ref="Y258:Y321" si="131">CTCdetails(AE258)</f>
        <v>No</v>
      </c>
      <c r="Z258" s="11" t="str">
        <f t="shared" ref="Z258:Z321" si="132">Ignitedetails(C258)</f>
        <v>No</v>
      </c>
      <c r="AA258" s="11" t="str">
        <f t="shared" si="108"/>
        <v>No</v>
      </c>
      <c r="AB258" s="11">
        <f>IF(ISERROR(VLOOKUP(U258,'ITWR Dump'!$A$2:$Y$5000,24,0)),0,(VLOOKUP('ILC Report'!U258,'ITWR Dump'!$A$2:$Y$5000,24,0)))</f>
        <v>0</v>
      </c>
      <c r="AC258" s="11" t="str">
        <f t="shared" si="109"/>
        <v>No</v>
      </c>
      <c r="AD258" s="11" t="str">
        <f t="shared" si="110"/>
        <v/>
      </c>
      <c r="AE258" s="11">
        <f>IF(ISERROR(VLOOKUP(U258,'ITWR Dump'!$A$2:$Y$5000,13,0)),0,(VLOOKUP(U258,'ITWR Dump'!$A$2:$Y$5000,13,0)))</f>
        <v>0</v>
      </c>
      <c r="AF258" s="11">
        <f>IF(ISERROR(VLOOKUP(U258,'ITWR Dump'!$A$2:$Y$5000,11,0)),0,(VLOOKUP(U258,'ITWR Dump'!$A$2:$Y$5000,11,0)))</f>
        <v>0</v>
      </c>
      <c r="AG258" s="11">
        <f>IF(ISERROR(VLOOKUP(U258,'ITWR Dump'!$A$2:$Y$5000,2,0)),0,(VLOOKUP(U258,'ITWR Dump'!$A$2:$Y$5000,2,0)))</f>
        <v>0</v>
      </c>
      <c r="AH258" s="11">
        <f>IF(ISERROR(VLOOKUP(U258,'ITWR Dump'!$A$2:$Y$5000,14,0)),0,(VLOOKUP(U258,'ITWR Dump'!$A$2:$Y$5000,14,0)))</f>
        <v>0</v>
      </c>
      <c r="AI258" s="11" t="str">
        <f t="shared" si="111"/>
        <v>Standby Hours</v>
      </c>
      <c r="AJ258" s="11" t="str">
        <f t="shared" si="112"/>
        <v>Offshore</v>
      </c>
      <c r="AK258" s="11" t="str">
        <f>IF(ISERROR(VLOOKUP(A258,'Team Data'!$C$2:$U$213,17,0)),0,(VLOOKUP(A258,'Team Data'!$C$2:$U$213,17,0)))</f>
        <v>Open System</v>
      </c>
      <c r="AL258" s="11" t="str">
        <f t="shared" si="113"/>
        <v>2017-04-24</v>
      </c>
      <c r="AM258" s="11">
        <f>IF(ISERROR(VLOOKUP(U258,'ITWR Dump'!$A$2:$Y$5000,16,0)),0,(VLOOKUP(U258,'ITWR Dump'!$A$2:$Y$5000,16,0)))</f>
        <v>0</v>
      </c>
      <c r="AN258" s="11">
        <f>IF(ISERROR(VLOOKUP(U258,'ITWR Dump'!$A$2:$Y$5000,18,0)),0,(VLOOKUP(U258,'ITWR Dump'!$A$2:$Y$5000,18,0)))</f>
        <v>0</v>
      </c>
      <c r="AO258" s="11">
        <f>IF(ISERROR(VLOOKUP(U258,'ITWR Dump'!$A$2:$Y$5000,25,0)),0,(VLOOKUP('ILC Report'!U258,'ITWR Dump'!$A$2:$Y$5000,25,0)))</f>
        <v>0</v>
      </c>
      <c r="AP258" s="11">
        <f t="shared" si="114"/>
        <v>0</v>
      </c>
      <c r="AQ258" s="26">
        <f t="shared" si="115"/>
        <v>0</v>
      </c>
      <c r="AR258" s="26">
        <f t="shared" si="116"/>
        <v>0</v>
      </c>
      <c r="AS258" s="26">
        <f t="shared" si="117"/>
        <v>0</v>
      </c>
      <c r="AT258" s="26">
        <f t="shared" si="118"/>
        <v>0</v>
      </c>
      <c r="AU258" s="26">
        <f t="shared" si="119"/>
        <v>0</v>
      </c>
      <c r="AV258" s="26">
        <f t="shared" si="120"/>
        <v>0</v>
      </c>
      <c r="AW258" s="11" t="s">
        <v>653</v>
      </c>
      <c r="AX258" s="11" t="str">
        <f>VLOOKUP(L258,Group!$A$2:$B$1000,2,0)</f>
        <v>Maintenance</v>
      </c>
      <c r="AY258" s="11">
        <f>IF(ISERROR(VLOOKUP(U258,'ITWR Dump'!$A$2:$Y$5000,15,0)),0,(VLOOKUP('ILC Report'!U258,'ITWR Dump'!$A$2:$Y$5000,15,0)))</f>
        <v>0</v>
      </c>
      <c r="AZ258" s="11" t="str">
        <f t="shared" si="121"/>
        <v>No</v>
      </c>
      <c r="BA258" s="11" t="str">
        <f t="shared" si="122"/>
        <v>BKI</v>
      </c>
      <c r="BB258" s="11" t="str">
        <f t="shared" si="123"/>
        <v>MN</v>
      </c>
      <c r="BC258" s="11" t="str">
        <f t="shared" si="124"/>
        <v>No</v>
      </c>
    </row>
    <row r="259" spans="1:55" x14ac:dyDescent="0.3">
      <c r="A259" s="11" t="s">
        <v>99</v>
      </c>
      <c r="B259" s="11" t="s">
        <v>1817</v>
      </c>
      <c r="C259" s="11" t="s">
        <v>576</v>
      </c>
      <c r="D259" s="11" t="s">
        <v>2029</v>
      </c>
      <c r="E259" s="38" t="s">
        <v>2903</v>
      </c>
      <c r="F259" s="11">
        <v>16</v>
      </c>
      <c r="G259" s="40" t="s">
        <v>218</v>
      </c>
      <c r="H259" s="11" t="str">
        <f t="shared" ref="H259:H322" si="133">Shiftdetails($G259)</f>
        <v>Regular</v>
      </c>
      <c r="I259" s="11" t="str">
        <f t="shared" si="125"/>
        <v>INDIA</v>
      </c>
      <c r="J259" s="11" t="str">
        <f>IF(ISERROR(VLOOKUP(C259,'WI Vs ASM'!$B$2:$E$1000,4,0)),0,(VLOOKUP(C259,'WI Vs ASM'!$B$2:$E$1000,4,0)))</f>
        <v>Offshore</v>
      </c>
      <c r="K259" s="11" t="str">
        <f>IF(ISERROR(VLOOKUP(C259,'WI Vs ASM'!$B$2:$F$1000,5,0)),0,(VLOOKUP(C259,'WI Vs ASM'!$B$2:$F$1000,5,0)))</f>
        <v>01-Fixed Price</v>
      </c>
      <c r="L259" s="11" t="str">
        <f>IF(ISERROR(VLOOKUP(C259,'WI Vs ASM'!$B$2:$D$1000,3,0)),0,(VLOOKUP(C259,'WI Vs ASM'!$B$2:$D$1000,3,0)))</f>
        <v>01-Maintenance Offshore</v>
      </c>
      <c r="M259" s="11" t="str">
        <f>IF(ISERROR(VLOOKUP(C259,'WI Vs ASM'!$B$2:$I$1000,8,0)),0,(VLOOKUP(C259,'WI Vs ASM'!$B$2:$I$1000,8,0)))</f>
        <v>Rahul Soman</v>
      </c>
      <c r="N259" s="11" t="str">
        <f>IF(ISERROR(VLOOKUP(C259,'WI Vs ASM'!$B$2:$G$1000,6,0)),0,(VLOOKUP(C259,'WI Vs ASM'!$B$2:$G$1000,6,0)))</f>
        <v>Commercial</v>
      </c>
      <c r="O259" s="11" t="str">
        <f>IF(ISERROR(VLOOKUP(C259,'WI Vs ASM'!$B$2:$H$1000,7,0)),0,(VLOOKUP(C259,'WI Vs ASM'!$B$2:$H$1000,7,0)))</f>
        <v>Commercial</v>
      </c>
      <c r="P259" s="11" t="str">
        <f t="shared" si="126"/>
        <v>May-17</v>
      </c>
      <c r="Q259" s="11" t="str">
        <f t="shared" si="127"/>
        <v>Q2</v>
      </c>
      <c r="R259" s="11" t="str">
        <f>IF(ISERROR(VLOOKUP(C259,'WI Vs ASM'!$B$2:$J$1000,9,0)),0,(VLOOKUP(C259,'WI Vs ASM'!$B$2:$J$1000,9,0)))</f>
        <v>Jyothi Pai</v>
      </c>
      <c r="S259" s="11" t="str">
        <f>IF(ISERROR(VLOOKUP(C259,'WI Vs ASM'!$B$2:$K$1000,10,0)),0,(VLOOKUP(C259,'WI Vs ASM'!$B$2:$K$1000,10,0)))</f>
        <v>Saju Bhaskaran</v>
      </c>
      <c r="T259" s="11" t="str">
        <f>IF(ISERROR(VLOOKUP(C259,'WI Vs ASM'!$B$2:$L$1000,11,0)),0,(VLOOKUP(C259,'WI Vs ASM'!$B$2:$L$1000,11,0)))</f>
        <v>Sreekala Balasubramanian</v>
      </c>
      <c r="U259" s="11" t="str">
        <f t="shared" ref="U259:U322" si="134">IF(ISERROR(MID((UPPER(D259)),(FIND("WR",(UPPER(D259)),1)),8)),MID((UPPER(D259)),(FIND("ENH",(UPPER(D259)),1)),9),MID((UPPER(D259)),(FIND("WR",(UPPER(D259)),1)),8))</f>
        <v>WR736391</v>
      </c>
      <c r="V259" s="11" t="str">
        <f t="shared" si="128"/>
        <v>No</v>
      </c>
      <c r="W259" s="11" t="str">
        <f t="shared" si="129"/>
        <v>Yes</v>
      </c>
      <c r="X259" s="11" t="str">
        <f t="shared" si="130"/>
        <v>No</v>
      </c>
      <c r="Y259" s="11" t="str">
        <f t="shared" si="131"/>
        <v>No</v>
      </c>
      <c r="Z259" s="11" t="str">
        <f t="shared" si="132"/>
        <v>No</v>
      </c>
      <c r="AA259" s="11" t="str">
        <f t="shared" ref="AA259:AA322" si="135">RTCdetails(AE259,AY259)</f>
        <v>No</v>
      </c>
      <c r="AB259" s="11">
        <f>IF(ISERROR(VLOOKUP(U259,'ITWR Dump'!$A$2:$Y$5000,24,0)),0,(VLOOKUP('ILC Report'!U259,'ITWR Dump'!$A$2:$Y$5000,24,0)))</f>
        <v>0</v>
      </c>
      <c r="AC259" s="11" t="str">
        <f t="shared" ref="AC259:AC322" si="136">Billable(X259,Y259,Z259,AA259,BC259)</f>
        <v>No</v>
      </c>
      <c r="AD259" s="11" t="str">
        <f t="shared" ref="AD259:AD322" si="137">IF(X259="Yes",$X$1,IF(Y259="Yes",$Y$1,IF(Z259="Yes",$Z$1,IF(AA259="Yes",$AA$1,""))))</f>
        <v/>
      </c>
      <c r="AE259" s="11">
        <f>IF(ISERROR(VLOOKUP(U259,'ITWR Dump'!$A$2:$Y$5000,13,0)),0,(VLOOKUP(U259,'ITWR Dump'!$A$2:$Y$5000,13,0)))</f>
        <v>0</v>
      </c>
      <c r="AF259" s="11">
        <f>IF(ISERROR(VLOOKUP(U259,'ITWR Dump'!$A$2:$Y$5000,11,0)),0,(VLOOKUP(U259,'ITWR Dump'!$A$2:$Y$5000,11,0)))</f>
        <v>0</v>
      </c>
      <c r="AG259" s="11">
        <f>IF(ISERROR(VLOOKUP(U259,'ITWR Dump'!$A$2:$Y$5000,2,0)),0,(VLOOKUP(U259,'ITWR Dump'!$A$2:$Y$5000,2,0)))</f>
        <v>0</v>
      </c>
      <c r="AH259" s="11">
        <f>IF(ISERROR(VLOOKUP(U259,'ITWR Dump'!$A$2:$Y$5000,14,0)),0,(VLOOKUP(U259,'ITWR Dump'!$A$2:$Y$5000,14,0)))</f>
        <v>0</v>
      </c>
      <c r="AI259" s="11" t="str">
        <f t="shared" ref="AI259:AI322" si="138">UdfCategory(H259,L259,AJ259)</f>
        <v>01-Maintenance Offshore</v>
      </c>
      <c r="AJ259" s="11" t="str">
        <f t="shared" ref="AJ259:AJ322" si="139">OnOffLanded(A259,C259,J259)</f>
        <v>Offshore</v>
      </c>
      <c r="AK259" s="11" t="str">
        <f>IF(ISERROR(VLOOKUP(A259,'Team Data'!$C$2:$U$213,17,0)),0,(VLOOKUP(A259,'Team Data'!$C$2:$U$213,17,0)))</f>
        <v>Open System</v>
      </c>
      <c r="AL259" s="11" t="str">
        <f t="shared" ref="AL259:AL322" si="140">LEFT(AW259,10)</f>
        <v>2017-04-24</v>
      </c>
      <c r="AM259" s="11">
        <f>IF(ISERROR(VLOOKUP(U259,'ITWR Dump'!$A$2:$Y$5000,16,0)),0,(VLOOKUP(U259,'ITWR Dump'!$A$2:$Y$5000,16,0)))</f>
        <v>0</v>
      </c>
      <c r="AN259" s="11">
        <f>IF(ISERROR(VLOOKUP(U259,'ITWR Dump'!$A$2:$Y$5000,18,0)),0,(VLOOKUP(U259,'ITWR Dump'!$A$2:$Y$5000,18,0)))</f>
        <v>0</v>
      </c>
      <c r="AO259" s="11">
        <f>IF(ISERROR(VLOOKUP(U259,'ITWR Dump'!$A$2:$Y$5000,25,0)),0,(VLOOKUP('ILC Report'!U259,'ITWR Dump'!$A$2:$Y$5000,25,0)))</f>
        <v>0</v>
      </c>
      <c r="AP259" s="11">
        <f t="shared" ref="AP259:AP322" si="141">IFERROR(FIND("INC0",D259,1),0)</f>
        <v>0</v>
      </c>
      <c r="AQ259" s="26">
        <f t="shared" ref="AQ259:AQ322" si="142">IFERROR(FIND("INC1",D259,1),0)</f>
        <v>0</v>
      </c>
      <c r="AR259" s="26">
        <f t="shared" ref="AR259:AR322" si="143">IFERROR(FIND("INC2",D259,1),0)</f>
        <v>0</v>
      </c>
      <c r="AS259" s="26">
        <f t="shared" ref="AS259:AS322" si="144">IFERROR(FIND("INC3",D259,1),0)</f>
        <v>0</v>
      </c>
      <c r="AT259" s="26">
        <f t="shared" ref="AT259:AT322" si="145">IFERROR(FIND("INC4",D259,1),0)</f>
        <v>0</v>
      </c>
      <c r="AU259" s="26">
        <f t="shared" ref="AU259:AU322" si="146">IFERROR(FIND("INC 0",D259,1),0)</f>
        <v>0</v>
      </c>
      <c r="AV259" s="26">
        <f t="shared" ref="AV259:AV322" si="147">IFERROR(FIND("INC 1",D259,1),0)</f>
        <v>0</v>
      </c>
      <c r="AW259" s="11" t="s">
        <v>653</v>
      </c>
      <c r="AX259" s="11" t="str">
        <f>VLOOKUP(L259,Group!$A$2:$B$1000,2,0)</f>
        <v>Maintenance</v>
      </c>
      <c r="AY259" s="11">
        <f>IF(ISERROR(VLOOKUP(U259,'ITWR Dump'!$A$2:$Y$5000,15,0)),0,(VLOOKUP('ILC Report'!U259,'ITWR Dump'!$A$2:$Y$5000,15,0)))</f>
        <v>0</v>
      </c>
      <c r="AZ259" s="11" t="str">
        <f t="shared" ref="AZ259:AZ322" si="148">Adoc(BB259,D259)</f>
        <v>Yes</v>
      </c>
      <c r="BA259" s="11" t="str">
        <f t="shared" ref="BA259:BA322" si="149">LEFT(C259,3)</f>
        <v>BKI</v>
      </c>
      <c r="BB259" s="11" t="str">
        <f t="shared" ref="BB259:BB322" si="150">RIGHT(C259,2)</f>
        <v>MN</v>
      </c>
      <c r="BC259" s="11" t="str">
        <f t="shared" ref="BC259:BC322" si="151">Work(AF259)</f>
        <v>No</v>
      </c>
    </row>
    <row r="260" spans="1:55" x14ac:dyDescent="0.3">
      <c r="A260" s="11" t="s">
        <v>99</v>
      </c>
      <c r="B260" s="11" t="s">
        <v>1817</v>
      </c>
      <c r="C260" s="11" t="s">
        <v>576</v>
      </c>
      <c r="D260" s="11" t="s">
        <v>2030</v>
      </c>
      <c r="E260" s="38" t="s">
        <v>2903</v>
      </c>
      <c r="F260" s="11">
        <v>9</v>
      </c>
      <c r="G260" s="40" t="s">
        <v>218</v>
      </c>
      <c r="H260" s="11" t="str">
        <f t="shared" si="133"/>
        <v>Regular</v>
      </c>
      <c r="I260" s="11" t="str">
        <f t="shared" si="125"/>
        <v>INDIA</v>
      </c>
      <c r="J260" s="11" t="str">
        <f>IF(ISERROR(VLOOKUP(C260,'WI Vs ASM'!$B$2:$E$1000,4,0)),0,(VLOOKUP(C260,'WI Vs ASM'!$B$2:$E$1000,4,0)))</f>
        <v>Offshore</v>
      </c>
      <c r="K260" s="11" t="str">
        <f>IF(ISERROR(VLOOKUP(C260,'WI Vs ASM'!$B$2:$F$1000,5,0)),0,(VLOOKUP(C260,'WI Vs ASM'!$B$2:$F$1000,5,0)))</f>
        <v>01-Fixed Price</v>
      </c>
      <c r="L260" s="11" t="str">
        <f>IF(ISERROR(VLOOKUP(C260,'WI Vs ASM'!$B$2:$D$1000,3,0)),0,(VLOOKUP(C260,'WI Vs ASM'!$B$2:$D$1000,3,0)))</f>
        <v>01-Maintenance Offshore</v>
      </c>
      <c r="M260" s="11" t="str">
        <f>IF(ISERROR(VLOOKUP(C260,'WI Vs ASM'!$B$2:$I$1000,8,0)),0,(VLOOKUP(C260,'WI Vs ASM'!$B$2:$I$1000,8,0)))</f>
        <v>Rahul Soman</v>
      </c>
      <c r="N260" s="11" t="str">
        <f>IF(ISERROR(VLOOKUP(C260,'WI Vs ASM'!$B$2:$G$1000,6,0)),0,(VLOOKUP(C260,'WI Vs ASM'!$B$2:$G$1000,6,0)))</f>
        <v>Commercial</v>
      </c>
      <c r="O260" s="11" t="str">
        <f>IF(ISERROR(VLOOKUP(C260,'WI Vs ASM'!$B$2:$H$1000,7,0)),0,(VLOOKUP(C260,'WI Vs ASM'!$B$2:$H$1000,7,0)))</f>
        <v>Commercial</v>
      </c>
      <c r="P260" s="11" t="str">
        <f t="shared" si="126"/>
        <v>May-17</v>
      </c>
      <c r="Q260" s="11" t="str">
        <f t="shared" si="127"/>
        <v>Q2</v>
      </c>
      <c r="R260" s="11" t="str">
        <f>IF(ISERROR(VLOOKUP(C260,'WI Vs ASM'!$B$2:$J$1000,9,0)),0,(VLOOKUP(C260,'WI Vs ASM'!$B$2:$J$1000,9,0)))</f>
        <v>Jyothi Pai</v>
      </c>
      <c r="S260" s="11" t="str">
        <f>IF(ISERROR(VLOOKUP(C260,'WI Vs ASM'!$B$2:$K$1000,10,0)),0,(VLOOKUP(C260,'WI Vs ASM'!$B$2:$K$1000,10,0)))</f>
        <v>Saju Bhaskaran</v>
      </c>
      <c r="T260" s="11" t="str">
        <f>IF(ISERROR(VLOOKUP(C260,'WI Vs ASM'!$B$2:$L$1000,11,0)),0,(VLOOKUP(C260,'WI Vs ASM'!$B$2:$L$1000,11,0)))</f>
        <v>Sreekala Balasubramanian</v>
      </c>
      <c r="U260" s="11" t="str">
        <f t="shared" si="134"/>
        <v>WR736403</v>
      </c>
      <c r="V260" s="11" t="str">
        <f t="shared" si="128"/>
        <v>No</v>
      </c>
      <c r="W260" s="11" t="str">
        <f t="shared" si="129"/>
        <v>Yes</v>
      </c>
      <c r="X260" s="11" t="str">
        <f t="shared" si="130"/>
        <v>No</v>
      </c>
      <c r="Y260" s="11" t="str">
        <f t="shared" si="131"/>
        <v>No</v>
      </c>
      <c r="Z260" s="11" t="str">
        <f t="shared" si="132"/>
        <v>No</v>
      </c>
      <c r="AA260" s="11" t="str">
        <f t="shared" si="135"/>
        <v>No</v>
      </c>
      <c r="AB260" s="11">
        <f>IF(ISERROR(VLOOKUP(U260,'ITWR Dump'!$A$2:$Y$5000,24,0)),0,(VLOOKUP('ILC Report'!U260,'ITWR Dump'!$A$2:$Y$5000,24,0)))</f>
        <v>0</v>
      </c>
      <c r="AC260" s="11" t="str">
        <f t="shared" si="136"/>
        <v>No</v>
      </c>
      <c r="AD260" s="11" t="str">
        <f t="shared" si="137"/>
        <v/>
      </c>
      <c r="AE260" s="11">
        <f>IF(ISERROR(VLOOKUP(U260,'ITWR Dump'!$A$2:$Y$5000,13,0)),0,(VLOOKUP(U260,'ITWR Dump'!$A$2:$Y$5000,13,0)))</f>
        <v>0</v>
      </c>
      <c r="AF260" s="11">
        <f>IF(ISERROR(VLOOKUP(U260,'ITWR Dump'!$A$2:$Y$5000,11,0)),0,(VLOOKUP(U260,'ITWR Dump'!$A$2:$Y$5000,11,0)))</f>
        <v>0</v>
      </c>
      <c r="AG260" s="11">
        <f>IF(ISERROR(VLOOKUP(U260,'ITWR Dump'!$A$2:$Y$5000,2,0)),0,(VLOOKUP(U260,'ITWR Dump'!$A$2:$Y$5000,2,0)))</f>
        <v>0</v>
      </c>
      <c r="AH260" s="11">
        <f>IF(ISERROR(VLOOKUP(U260,'ITWR Dump'!$A$2:$Y$5000,14,0)),0,(VLOOKUP(U260,'ITWR Dump'!$A$2:$Y$5000,14,0)))</f>
        <v>0</v>
      </c>
      <c r="AI260" s="11" t="str">
        <f t="shared" si="138"/>
        <v>01-Maintenance Offshore</v>
      </c>
      <c r="AJ260" s="11" t="str">
        <f t="shared" si="139"/>
        <v>Offshore</v>
      </c>
      <c r="AK260" s="11" t="str">
        <f>IF(ISERROR(VLOOKUP(A260,'Team Data'!$C$2:$U$213,17,0)),0,(VLOOKUP(A260,'Team Data'!$C$2:$U$213,17,0)))</f>
        <v>Open System</v>
      </c>
      <c r="AL260" s="11" t="str">
        <f t="shared" si="140"/>
        <v>2017-04-24</v>
      </c>
      <c r="AM260" s="11">
        <f>IF(ISERROR(VLOOKUP(U260,'ITWR Dump'!$A$2:$Y$5000,16,0)),0,(VLOOKUP(U260,'ITWR Dump'!$A$2:$Y$5000,16,0)))</f>
        <v>0</v>
      </c>
      <c r="AN260" s="11">
        <f>IF(ISERROR(VLOOKUP(U260,'ITWR Dump'!$A$2:$Y$5000,18,0)),0,(VLOOKUP(U260,'ITWR Dump'!$A$2:$Y$5000,18,0)))</f>
        <v>0</v>
      </c>
      <c r="AO260" s="11">
        <f>IF(ISERROR(VLOOKUP(U260,'ITWR Dump'!$A$2:$Y$5000,25,0)),0,(VLOOKUP('ILC Report'!U260,'ITWR Dump'!$A$2:$Y$5000,25,0)))</f>
        <v>0</v>
      </c>
      <c r="AP260" s="11">
        <f t="shared" si="141"/>
        <v>0</v>
      </c>
      <c r="AQ260" s="26">
        <f t="shared" si="142"/>
        <v>0</v>
      </c>
      <c r="AR260" s="26">
        <f t="shared" si="143"/>
        <v>0</v>
      </c>
      <c r="AS260" s="26">
        <f t="shared" si="144"/>
        <v>0</v>
      </c>
      <c r="AT260" s="26">
        <f t="shared" si="145"/>
        <v>0</v>
      </c>
      <c r="AU260" s="26">
        <f t="shared" si="146"/>
        <v>0</v>
      </c>
      <c r="AV260" s="26">
        <f t="shared" si="147"/>
        <v>0</v>
      </c>
      <c r="AW260" s="11" t="s">
        <v>653</v>
      </c>
      <c r="AX260" s="11" t="str">
        <f>VLOOKUP(L260,Group!$A$2:$B$1000,2,0)</f>
        <v>Maintenance</v>
      </c>
      <c r="AY260" s="11">
        <f>IF(ISERROR(VLOOKUP(U260,'ITWR Dump'!$A$2:$Y$5000,15,0)),0,(VLOOKUP('ILC Report'!U260,'ITWR Dump'!$A$2:$Y$5000,15,0)))</f>
        <v>0</v>
      </c>
      <c r="AZ260" s="11" t="str">
        <f t="shared" si="148"/>
        <v>Yes</v>
      </c>
      <c r="BA260" s="11" t="str">
        <f t="shared" si="149"/>
        <v>BKI</v>
      </c>
      <c r="BB260" s="11" t="str">
        <f t="shared" si="150"/>
        <v>MN</v>
      </c>
      <c r="BC260" s="11" t="str">
        <f t="shared" si="151"/>
        <v>No</v>
      </c>
    </row>
    <row r="261" spans="1:55" x14ac:dyDescent="0.3">
      <c r="A261" s="11" t="s">
        <v>99</v>
      </c>
      <c r="B261" s="11" t="s">
        <v>1817</v>
      </c>
      <c r="C261" s="11" t="s">
        <v>576</v>
      </c>
      <c r="D261" s="11" t="s">
        <v>2031</v>
      </c>
      <c r="E261" s="38" t="s">
        <v>2903</v>
      </c>
      <c r="F261" s="11">
        <v>9</v>
      </c>
      <c r="G261" s="40" t="s">
        <v>218</v>
      </c>
      <c r="H261" s="11" t="str">
        <f t="shared" si="133"/>
        <v>Regular</v>
      </c>
      <c r="I261" s="11" t="str">
        <f t="shared" si="125"/>
        <v>INDIA</v>
      </c>
      <c r="J261" s="11" t="str">
        <f>IF(ISERROR(VLOOKUP(C261,'WI Vs ASM'!$B$2:$E$1000,4,0)),0,(VLOOKUP(C261,'WI Vs ASM'!$B$2:$E$1000,4,0)))</f>
        <v>Offshore</v>
      </c>
      <c r="K261" s="11" t="str">
        <f>IF(ISERROR(VLOOKUP(C261,'WI Vs ASM'!$B$2:$F$1000,5,0)),0,(VLOOKUP(C261,'WI Vs ASM'!$B$2:$F$1000,5,0)))</f>
        <v>01-Fixed Price</v>
      </c>
      <c r="L261" s="11" t="str">
        <f>IF(ISERROR(VLOOKUP(C261,'WI Vs ASM'!$B$2:$D$1000,3,0)),0,(VLOOKUP(C261,'WI Vs ASM'!$B$2:$D$1000,3,0)))</f>
        <v>01-Maintenance Offshore</v>
      </c>
      <c r="M261" s="11" t="str">
        <f>IF(ISERROR(VLOOKUP(C261,'WI Vs ASM'!$B$2:$I$1000,8,0)),0,(VLOOKUP(C261,'WI Vs ASM'!$B$2:$I$1000,8,0)))</f>
        <v>Rahul Soman</v>
      </c>
      <c r="N261" s="11" t="str">
        <f>IF(ISERROR(VLOOKUP(C261,'WI Vs ASM'!$B$2:$G$1000,6,0)),0,(VLOOKUP(C261,'WI Vs ASM'!$B$2:$G$1000,6,0)))</f>
        <v>Commercial</v>
      </c>
      <c r="O261" s="11" t="str">
        <f>IF(ISERROR(VLOOKUP(C261,'WI Vs ASM'!$B$2:$H$1000,7,0)),0,(VLOOKUP(C261,'WI Vs ASM'!$B$2:$H$1000,7,0)))</f>
        <v>Commercial</v>
      </c>
      <c r="P261" s="11" t="str">
        <f t="shared" si="126"/>
        <v>May-17</v>
      </c>
      <c r="Q261" s="11" t="str">
        <f t="shared" si="127"/>
        <v>Q2</v>
      </c>
      <c r="R261" s="11" t="str">
        <f>IF(ISERROR(VLOOKUP(C261,'WI Vs ASM'!$B$2:$J$1000,9,0)),0,(VLOOKUP(C261,'WI Vs ASM'!$B$2:$J$1000,9,0)))</f>
        <v>Jyothi Pai</v>
      </c>
      <c r="S261" s="11" t="str">
        <f>IF(ISERROR(VLOOKUP(C261,'WI Vs ASM'!$B$2:$K$1000,10,0)),0,(VLOOKUP(C261,'WI Vs ASM'!$B$2:$K$1000,10,0)))</f>
        <v>Saju Bhaskaran</v>
      </c>
      <c r="T261" s="11" t="str">
        <f>IF(ISERROR(VLOOKUP(C261,'WI Vs ASM'!$B$2:$L$1000,11,0)),0,(VLOOKUP(C261,'WI Vs ASM'!$B$2:$L$1000,11,0)))</f>
        <v>Sreekala Balasubramanian</v>
      </c>
      <c r="U261" s="11" t="str">
        <f t="shared" si="134"/>
        <v>WR736404</v>
      </c>
      <c r="V261" s="11" t="str">
        <f t="shared" si="128"/>
        <v>No</v>
      </c>
      <c r="W261" s="11" t="str">
        <f t="shared" si="129"/>
        <v>Yes</v>
      </c>
      <c r="X261" s="11" t="str">
        <f t="shared" si="130"/>
        <v>No</v>
      </c>
      <c r="Y261" s="11" t="str">
        <f t="shared" si="131"/>
        <v>No</v>
      </c>
      <c r="Z261" s="11" t="str">
        <f t="shared" si="132"/>
        <v>No</v>
      </c>
      <c r="AA261" s="11" t="str">
        <f t="shared" si="135"/>
        <v>No</v>
      </c>
      <c r="AB261" s="11">
        <f>IF(ISERROR(VLOOKUP(U261,'ITWR Dump'!$A$2:$Y$5000,24,0)),0,(VLOOKUP('ILC Report'!U261,'ITWR Dump'!$A$2:$Y$5000,24,0)))</f>
        <v>0</v>
      </c>
      <c r="AC261" s="11" t="str">
        <f t="shared" si="136"/>
        <v>No</v>
      </c>
      <c r="AD261" s="11" t="str">
        <f t="shared" si="137"/>
        <v/>
      </c>
      <c r="AE261" s="11">
        <f>IF(ISERROR(VLOOKUP(U261,'ITWR Dump'!$A$2:$Y$5000,13,0)),0,(VLOOKUP(U261,'ITWR Dump'!$A$2:$Y$5000,13,0)))</f>
        <v>0</v>
      </c>
      <c r="AF261" s="11">
        <f>IF(ISERROR(VLOOKUP(U261,'ITWR Dump'!$A$2:$Y$5000,11,0)),0,(VLOOKUP(U261,'ITWR Dump'!$A$2:$Y$5000,11,0)))</f>
        <v>0</v>
      </c>
      <c r="AG261" s="11">
        <f>IF(ISERROR(VLOOKUP(U261,'ITWR Dump'!$A$2:$Y$5000,2,0)),0,(VLOOKUP(U261,'ITWR Dump'!$A$2:$Y$5000,2,0)))</f>
        <v>0</v>
      </c>
      <c r="AH261" s="11">
        <f>IF(ISERROR(VLOOKUP(U261,'ITWR Dump'!$A$2:$Y$5000,14,0)),0,(VLOOKUP(U261,'ITWR Dump'!$A$2:$Y$5000,14,0)))</f>
        <v>0</v>
      </c>
      <c r="AI261" s="11" t="str">
        <f t="shared" si="138"/>
        <v>01-Maintenance Offshore</v>
      </c>
      <c r="AJ261" s="11" t="str">
        <f t="shared" si="139"/>
        <v>Offshore</v>
      </c>
      <c r="AK261" s="11" t="str">
        <f>IF(ISERROR(VLOOKUP(A261,'Team Data'!$C$2:$U$213,17,0)),0,(VLOOKUP(A261,'Team Data'!$C$2:$U$213,17,0)))</f>
        <v>Open System</v>
      </c>
      <c r="AL261" s="11" t="str">
        <f t="shared" si="140"/>
        <v>2017-04-24</v>
      </c>
      <c r="AM261" s="11">
        <f>IF(ISERROR(VLOOKUP(U261,'ITWR Dump'!$A$2:$Y$5000,16,0)),0,(VLOOKUP(U261,'ITWR Dump'!$A$2:$Y$5000,16,0)))</f>
        <v>0</v>
      </c>
      <c r="AN261" s="11">
        <f>IF(ISERROR(VLOOKUP(U261,'ITWR Dump'!$A$2:$Y$5000,18,0)),0,(VLOOKUP(U261,'ITWR Dump'!$A$2:$Y$5000,18,0)))</f>
        <v>0</v>
      </c>
      <c r="AO261" s="11">
        <f>IF(ISERROR(VLOOKUP(U261,'ITWR Dump'!$A$2:$Y$5000,25,0)),0,(VLOOKUP('ILC Report'!U261,'ITWR Dump'!$A$2:$Y$5000,25,0)))</f>
        <v>0</v>
      </c>
      <c r="AP261" s="11">
        <f t="shared" si="141"/>
        <v>0</v>
      </c>
      <c r="AQ261" s="26">
        <f t="shared" si="142"/>
        <v>0</v>
      </c>
      <c r="AR261" s="26">
        <f t="shared" si="143"/>
        <v>0</v>
      </c>
      <c r="AS261" s="26">
        <f t="shared" si="144"/>
        <v>0</v>
      </c>
      <c r="AT261" s="26">
        <f t="shared" si="145"/>
        <v>0</v>
      </c>
      <c r="AU261" s="26">
        <f t="shared" si="146"/>
        <v>0</v>
      </c>
      <c r="AV261" s="26">
        <f t="shared" si="147"/>
        <v>0</v>
      </c>
      <c r="AW261" s="11" t="s">
        <v>653</v>
      </c>
      <c r="AX261" s="11" t="str">
        <f>VLOOKUP(L261,Group!$A$2:$B$1000,2,0)</f>
        <v>Maintenance</v>
      </c>
      <c r="AY261" s="11">
        <f>IF(ISERROR(VLOOKUP(U261,'ITWR Dump'!$A$2:$Y$5000,15,0)),0,(VLOOKUP('ILC Report'!U261,'ITWR Dump'!$A$2:$Y$5000,15,0)))</f>
        <v>0</v>
      </c>
      <c r="AZ261" s="11" t="str">
        <f t="shared" si="148"/>
        <v>Yes</v>
      </c>
      <c r="BA261" s="11" t="str">
        <f t="shared" si="149"/>
        <v>BKI</v>
      </c>
      <c r="BB261" s="11" t="str">
        <f t="shared" si="150"/>
        <v>MN</v>
      </c>
      <c r="BC261" s="11" t="str">
        <f t="shared" si="151"/>
        <v>No</v>
      </c>
    </row>
    <row r="262" spans="1:55" x14ac:dyDescent="0.3">
      <c r="A262" s="11" t="s">
        <v>99</v>
      </c>
      <c r="B262" s="11" t="s">
        <v>1817</v>
      </c>
      <c r="C262" s="11" t="s">
        <v>576</v>
      </c>
      <c r="D262" s="11" t="s">
        <v>2032</v>
      </c>
      <c r="E262" s="38" t="s">
        <v>2903</v>
      </c>
      <c r="F262" s="11">
        <v>11</v>
      </c>
      <c r="G262" s="40" t="s">
        <v>218</v>
      </c>
      <c r="H262" s="11" t="str">
        <f t="shared" si="133"/>
        <v>Regular</v>
      </c>
      <c r="I262" s="11" t="str">
        <f t="shared" si="125"/>
        <v>INDIA</v>
      </c>
      <c r="J262" s="11" t="str">
        <f>IF(ISERROR(VLOOKUP(C262,'WI Vs ASM'!$B$2:$E$1000,4,0)),0,(VLOOKUP(C262,'WI Vs ASM'!$B$2:$E$1000,4,0)))</f>
        <v>Offshore</v>
      </c>
      <c r="K262" s="11" t="str">
        <f>IF(ISERROR(VLOOKUP(C262,'WI Vs ASM'!$B$2:$F$1000,5,0)),0,(VLOOKUP(C262,'WI Vs ASM'!$B$2:$F$1000,5,0)))</f>
        <v>01-Fixed Price</v>
      </c>
      <c r="L262" s="11" t="str">
        <f>IF(ISERROR(VLOOKUP(C262,'WI Vs ASM'!$B$2:$D$1000,3,0)),0,(VLOOKUP(C262,'WI Vs ASM'!$B$2:$D$1000,3,0)))</f>
        <v>01-Maintenance Offshore</v>
      </c>
      <c r="M262" s="11" t="str">
        <f>IF(ISERROR(VLOOKUP(C262,'WI Vs ASM'!$B$2:$I$1000,8,0)),0,(VLOOKUP(C262,'WI Vs ASM'!$B$2:$I$1000,8,0)))</f>
        <v>Rahul Soman</v>
      </c>
      <c r="N262" s="11" t="str">
        <f>IF(ISERROR(VLOOKUP(C262,'WI Vs ASM'!$B$2:$G$1000,6,0)),0,(VLOOKUP(C262,'WI Vs ASM'!$B$2:$G$1000,6,0)))</f>
        <v>Commercial</v>
      </c>
      <c r="O262" s="11" t="str">
        <f>IF(ISERROR(VLOOKUP(C262,'WI Vs ASM'!$B$2:$H$1000,7,0)),0,(VLOOKUP(C262,'WI Vs ASM'!$B$2:$H$1000,7,0)))</f>
        <v>Commercial</v>
      </c>
      <c r="P262" s="11" t="str">
        <f t="shared" si="126"/>
        <v>May-17</v>
      </c>
      <c r="Q262" s="11" t="str">
        <f t="shared" si="127"/>
        <v>Q2</v>
      </c>
      <c r="R262" s="11" t="str">
        <f>IF(ISERROR(VLOOKUP(C262,'WI Vs ASM'!$B$2:$J$1000,9,0)),0,(VLOOKUP(C262,'WI Vs ASM'!$B$2:$J$1000,9,0)))</f>
        <v>Jyothi Pai</v>
      </c>
      <c r="S262" s="11" t="str">
        <f>IF(ISERROR(VLOOKUP(C262,'WI Vs ASM'!$B$2:$K$1000,10,0)),0,(VLOOKUP(C262,'WI Vs ASM'!$B$2:$K$1000,10,0)))</f>
        <v>Saju Bhaskaran</v>
      </c>
      <c r="T262" s="11" t="str">
        <f>IF(ISERROR(VLOOKUP(C262,'WI Vs ASM'!$B$2:$L$1000,11,0)),0,(VLOOKUP(C262,'WI Vs ASM'!$B$2:$L$1000,11,0)))</f>
        <v>Sreekala Balasubramanian</v>
      </c>
      <c r="U262" s="11" t="str">
        <f t="shared" si="134"/>
        <v>WR736430</v>
      </c>
      <c r="V262" s="11" t="str">
        <f t="shared" si="128"/>
        <v>No</v>
      </c>
      <c r="W262" s="11" t="str">
        <f t="shared" si="129"/>
        <v>Yes</v>
      </c>
      <c r="X262" s="11" t="str">
        <f t="shared" si="130"/>
        <v>No</v>
      </c>
      <c r="Y262" s="11" t="str">
        <f t="shared" si="131"/>
        <v>No</v>
      </c>
      <c r="Z262" s="11" t="str">
        <f t="shared" si="132"/>
        <v>No</v>
      </c>
      <c r="AA262" s="11" t="str">
        <f t="shared" si="135"/>
        <v>No</v>
      </c>
      <c r="AB262" s="11">
        <f>IF(ISERROR(VLOOKUP(U262,'ITWR Dump'!$A$2:$Y$5000,24,0)),0,(VLOOKUP('ILC Report'!U262,'ITWR Dump'!$A$2:$Y$5000,24,0)))</f>
        <v>0</v>
      </c>
      <c r="AC262" s="11" t="str">
        <f t="shared" si="136"/>
        <v>No</v>
      </c>
      <c r="AD262" s="11" t="str">
        <f t="shared" si="137"/>
        <v/>
      </c>
      <c r="AE262" s="11">
        <f>IF(ISERROR(VLOOKUP(U262,'ITWR Dump'!$A$2:$Y$5000,13,0)),0,(VLOOKUP(U262,'ITWR Dump'!$A$2:$Y$5000,13,0)))</f>
        <v>0</v>
      </c>
      <c r="AF262" s="11">
        <f>IF(ISERROR(VLOOKUP(U262,'ITWR Dump'!$A$2:$Y$5000,11,0)),0,(VLOOKUP(U262,'ITWR Dump'!$A$2:$Y$5000,11,0)))</f>
        <v>0</v>
      </c>
      <c r="AG262" s="11">
        <f>IF(ISERROR(VLOOKUP(U262,'ITWR Dump'!$A$2:$Y$5000,2,0)),0,(VLOOKUP(U262,'ITWR Dump'!$A$2:$Y$5000,2,0)))</f>
        <v>0</v>
      </c>
      <c r="AH262" s="11">
        <f>IF(ISERROR(VLOOKUP(U262,'ITWR Dump'!$A$2:$Y$5000,14,0)),0,(VLOOKUP(U262,'ITWR Dump'!$A$2:$Y$5000,14,0)))</f>
        <v>0</v>
      </c>
      <c r="AI262" s="11" t="str">
        <f t="shared" si="138"/>
        <v>01-Maintenance Offshore</v>
      </c>
      <c r="AJ262" s="11" t="str">
        <f t="shared" si="139"/>
        <v>Offshore</v>
      </c>
      <c r="AK262" s="11" t="str">
        <f>IF(ISERROR(VLOOKUP(A262,'Team Data'!$C$2:$U$213,17,0)),0,(VLOOKUP(A262,'Team Data'!$C$2:$U$213,17,0)))</f>
        <v>Open System</v>
      </c>
      <c r="AL262" s="11" t="str">
        <f t="shared" si="140"/>
        <v>2017-04-24</v>
      </c>
      <c r="AM262" s="11">
        <f>IF(ISERROR(VLOOKUP(U262,'ITWR Dump'!$A$2:$Y$5000,16,0)),0,(VLOOKUP(U262,'ITWR Dump'!$A$2:$Y$5000,16,0)))</f>
        <v>0</v>
      </c>
      <c r="AN262" s="11">
        <f>IF(ISERROR(VLOOKUP(U262,'ITWR Dump'!$A$2:$Y$5000,18,0)),0,(VLOOKUP(U262,'ITWR Dump'!$A$2:$Y$5000,18,0)))</f>
        <v>0</v>
      </c>
      <c r="AO262" s="11">
        <f>IF(ISERROR(VLOOKUP(U262,'ITWR Dump'!$A$2:$Y$5000,25,0)),0,(VLOOKUP('ILC Report'!U262,'ITWR Dump'!$A$2:$Y$5000,25,0)))</f>
        <v>0</v>
      </c>
      <c r="AP262" s="11">
        <f t="shared" si="141"/>
        <v>0</v>
      </c>
      <c r="AQ262" s="26">
        <f t="shared" si="142"/>
        <v>0</v>
      </c>
      <c r="AR262" s="26">
        <f t="shared" si="143"/>
        <v>0</v>
      </c>
      <c r="AS262" s="26">
        <f t="shared" si="144"/>
        <v>0</v>
      </c>
      <c r="AT262" s="26">
        <f t="shared" si="145"/>
        <v>0</v>
      </c>
      <c r="AU262" s="26">
        <f t="shared" si="146"/>
        <v>0</v>
      </c>
      <c r="AV262" s="26">
        <f t="shared" si="147"/>
        <v>0</v>
      </c>
      <c r="AW262" s="11" t="s">
        <v>653</v>
      </c>
      <c r="AX262" s="11" t="str">
        <f>VLOOKUP(L262,Group!$A$2:$B$1000,2,0)</f>
        <v>Maintenance</v>
      </c>
      <c r="AY262" s="11">
        <f>IF(ISERROR(VLOOKUP(U262,'ITWR Dump'!$A$2:$Y$5000,15,0)),0,(VLOOKUP('ILC Report'!U262,'ITWR Dump'!$A$2:$Y$5000,15,0)))</f>
        <v>0</v>
      </c>
      <c r="AZ262" s="11" t="str">
        <f t="shared" si="148"/>
        <v>Yes</v>
      </c>
      <c r="BA262" s="11" t="str">
        <f t="shared" si="149"/>
        <v>BKI</v>
      </c>
      <c r="BB262" s="11" t="str">
        <f t="shared" si="150"/>
        <v>MN</v>
      </c>
      <c r="BC262" s="11" t="str">
        <f t="shared" si="151"/>
        <v>No</v>
      </c>
    </row>
    <row r="263" spans="1:55" x14ac:dyDescent="0.3">
      <c r="A263" s="11" t="s">
        <v>99</v>
      </c>
      <c r="B263" s="11" t="s">
        <v>1817</v>
      </c>
      <c r="C263" s="11" t="s">
        <v>576</v>
      </c>
      <c r="D263" s="11" t="s">
        <v>2020</v>
      </c>
      <c r="E263" s="38" t="s">
        <v>2904</v>
      </c>
      <c r="F263" s="11">
        <v>48</v>
      </c>
      <c r="G263" s="40" t="s">
        <v>2905</v>
      </c>
      <c r="H263" s="11" t="str">
        <f t="shared" si="133"/>
        <v>Standby</v>
      </c>
      <c r="I263" s="11" t="str">
        <f t="shared" si="125"/>
        <v>INDIA</v>
      </c>
      <c r="J263" s="11" t="str">
        <f>IF(ISERROR(VLOOKUP(C263,'WI Vs ASM'!$B$2:$E$1000,4,0)),0,(VLOOKUP(C263,'WI Vs ASM'!$B$2:$E$1000,4,0)))</f>
        <v>Offshore</v>
      </c>
      <c r="K263" s="11" t="str">
        <f>IF(ISERROR(VLOOKUP(C263,'WI Vs ASM'!$B$2:$F$1000,5,0)),0,(VLOOKUP(C263,'WI Vs ASM'!$B$2:$F$1000,5,0)))</f>
        <v>01-Fixed Price</v>
      </c>
      <c r="L263" s="11" t="str">
        <f>IF(ISERROR(VLOOKUP(C263,'WI Vs ASM'!$B$2:$D$1000,3,0)),0,(VLOOKUP(C263,'WI Vs ASM'!$B$2:$D$1000,3,0)))</f>
        <v>01-Maintenance Offshore</v>
      </c>
      <c r="M263" s="11" t="str">
        <f>IF(ISERROR(VLOOKUP(C263,'WI Vs ASM'!$B$2:$I$1000,8,0)),0,(VLOOKUP(C263,'WI Vs ASM'!$B$2:$I$1000,8,0)))</f>
        <v>Rahul Soman</v>
      </c>
      <c r="N263" s="11" t="str">
        <f>IF(ISERROR(VLOOKUP(C263,'WI Vs ASM'!$B$2:$G$1000,6,0)),0,(VLOOKUP(C263,'WI Vs ASM'!$B$2:$G$1000,6,0)))</f>
        <v>Commercial</v>
      </c>
      <c r="O263" s="11" t="str">
        <f>IF(ISERROR(VLOOKUP(C263,'WI Vs ASM'!$B$2:$H$1000,7,0)),0,(VLOOKUP(C263,'WI Vs ASM'!$B$2:$H$1000,7,0)))</f>
        <v>Commercial</v>
      </c>
      <c r="P263" s="11" t="str">
        <f t="shared" si="126"/>
        <v>May-17</v>
      </c>
      <c r="Q263" s="11" t="str">
        <f t="shared" si="127"/>
        <v>Q2</v>
      </c>
      <c r="R263" s="11" t="str">
        <f>IF(ISERROR(VLOOKUP(C263,'WI Vs ASM'!$B$2:$J$1000,9,0)),0,(VLOOKUP(C263,'WI Vs ASM'!$B$2:$J$1000,9,0)))</f>
        <v>Jyothi Pai</v>
      </c>
      <c r="S263" s="11" t="str">
        <f>IF(ISERROR(VLOOKUP(C263,'WI Vs ASM'!$B$2:$K$1000,10,0)),0,(VLOOKUP(C263,'WI Vs ASM'!$B$2:$K$1000,10,0)))</f>
        <v>Saju Bhaskaran</v>
      </c>
      <c r="T263" s="11" t="str">
        <f>IF(ISERROR(VLOOKUP(C263,'WI Vs ASM'!$B$2:$L$1000,11,0)),0,(VLOOKUP(C263,'WI Vs ASM'!$B$2:$L$1000,11,0)))</f>
        <v>Sreekala Balasubramanian</v>
      </c>
      <c r="U263" s="11" t="e">
        <f t="shared" si="134"/>
        <v>#VALUE!</v>
      </c>
      <c r="V263" s="11" t="str">
        <f t="shared" si="128"/>
        <v>No</v>
      </c>
      <c r="W263" s="11" t="str">
        <f t="shared" si="129"/>
        <v>Yes</v>
      </c>
      <c r="X263" s="11" t="str">
        <f t="shared" si="130"/>
        <v>No</v>
      </c>
      <c r="Y263" s="11" t="str">
        <f t="shared" si="131"/>
        <v>No</v>
      </c>
      <c r="Z263" s="11" t="str">
        <f t="shared" si="132"/>
        <v>No</v>
      </c>
      <c r="AA263" s="11" t="str">
        <f t="shared" si="135"/>
        <v>No</v>
      </c>
      <c r="AB263" s="11">
        <f>IF(ISERROR(VLOOKUP(U263,'ITWR Dump'!$A$2:$Y$5000,24,0)),0,(VLOOKUP('ILC Report'!U263,'ITWR Dump'!$A$2:$Y$5000,24,0)))</f>
        <v>0</v>
      </c>
      <c r="AC263" s="11" t="str">
        <f t="shared" si="136"/>
        <v>No</v>
      </c>
      <c r="AD263" s="11" t="str">
        <f t="shared" si="137"/>
        <v/>
      </c>
      <c r="AE263" s="11">
        <f>IF(ISERROR(VLOOKUP(U263,'ITWR Dump'!$A$2:$Y$5000,13,0)),0,(VLOOKUP(U263,'ITWR Dump'!$A$2:$Y$5000,13,0)))</f>
        <v>0</v>
      </c>
      <c r="AF263" s="11">
        <f>IF(ISERROR(VLOOKUP(U263,'ITWR Dump'!$A$2:$Y$5000,11,0)),0,(VLOOKUP(U263,'ITWR Dump'!$A$2:$Y$5000,11,0)))</f>
        <v>0</v>
      </c>
      <c r="AG263" s="11">
        <f>IF(ISERROR(VLOOKUP(U263,'ITWR Dump'!$A$2:$Y$5000,2,0)),0,(VLOOKUP(U263,'ITWR Dump'!$A$2:$Y$5000,2,0)))</f>
        <v>0</v>
      </c>
      <c r="AH263" s="11">
        <f>IF(ISERROR(VLOOKUP(U263,'ITWR Dump'!$A$2:$Y$5000,14,0)),0,(VLOOKUP(U263,'ITWR Dump'!$A$2:$Y$5000,14,0)))</f>
        <v>0</v>
      </c>
      <c r="AI263" s="11" t="str">
        <f t="shared" si="138"/>
        <v>Standby Hours</v>
      </c>
      <c r="AJ263" s="11" t="str">
        <f t="shared" si="139"/>
        <v>Offshore</v>
      </c>
      <c r="AK263" s="11" t="str">
        <f>IF(ISERROR(VLOOKUP(A263,'Team Data'!$C$2:$U$213,17,0)),0,(VLOOKUP(A263,'Team Data'!$C$2:$U$213,17,0)))</f>
        <v>Open System</v>
      </c>
      <c r="AL263" s="11" t="str">
        <f t="shared" si="140"/>
        <v>2017-04-24</v>
      </c>
      <c r="AM263" s="11">
        <f>IF(ISERROR(VLOOKUP(U263,'ITWR Dump'!$A$2:$Y$5000,16,0)),0,(VLOOKUP(U263,'ITWR Dump'!$A$2:$Y$5000,16,0)))</f>
        <v>0</v>
      </c>
      <c r="AN263" s="11">
        <f>IF(ISERROR(VLOOKUP(U263,'ITWR Dump'!$A$2:$Y$5000,18,0)),0,(VLOOKUP(U263,'ITWR Dump'!$A$2:$Y$5000,18,0)))</f>
        <v>0</v>
      </c>
      <c r="AO263" s="11">
        <f>IF(ISERROR(VLOOKUP(U263,'ITWR Dump'!$A$2:$Y$5000,25,0)),0,(VLOOKUP('ILC Report'!U263,'ITWR Dump'!$A$2:$Y$5000,25,0)))</f>
        <v>0</v>
      </c>
      <c r="AP263" s="11">
        <f t="shared" si="141"/>
        <v>0</v>
      </c>
      <c r="AQ263" s="26">
        <f t="shared" si="142"/>
        <v>0</v>
      </c>
      <c r="AR263" s="26">
        <f t="shared" si="143"/>
        <v>0</v>
      </c>
      <c r="AS263" s="26">
        <f t="shared" si="144"/>
        <v>0</v>
      </c>
      <c r="AT263" s="26">
        <f t="shared" si="145"/>
        <v>0</v>
      </c>
      <c r="AU263" s="26">
        <f t="shared" si="146"/>
        <v>0</v>
      </c>
      <c r="AV263" s="26">
        <f t="shared" si="147"/>
        <v>0</v>
      </c>
      <c r="AW263" s="11" t="s">
        <v>653</v>
      </c>
      <c r="AX263" s="11" t="str">
        <f>VLOOKUP(L263,Group!$A$2:$B$1000,2,0)</f>
        <v>Maintenance</v>
      </c>
      <c r="AY263" s="11">
        <f>IF(ISERROR(VLOOKUP(U263,'ITWR Dump'!$A$2:$Y$5000,15,0)),0,(VLOOKUP('ILC Report'!U263,'ITWR Dump'!$A$2:$Y$5000,15,0)))</f>
        <v>0</v>
      </c>
      <c r="AZ263" s="11" t="str">
        <f t="shared" si="148"/>
        <v>No</v>
      </c>
      <c r="BA263" s="11" t="str">
        <f t="shared" si="149"/>
        <v>BKI</v>
      </c>
      <c r="BB263" s="11" t="str">
        <f t="shared" si="150"/>
        <v>MN</v>
      </c>
      <c r="BC263" s="11" t="str">
        <f t="shared" si="151"/>
        <v>No</v>
      </c>
    </row>
    <row r="264" spans="1:55" x14ac:dyDescent="0.3">
      <c r="A264" s="11" t="s">
        <v>99</v>
      </c>
      <c r="B264" s="11" t="s">
        <v>1817</v>
      </c>
      <c r="C264" s="11" t="s">
        <v>576</v>
      </c>
      <c r="D264" s="11" t="s">
        <v>2029</v>
      </c>
      <c r="E264" s="38" t="s">
        <v>2904</v>
      </c>
      <c r="F264" s="11">
        <v>16</v>
      </c>
      <c r="G264" s="40" t="s">
        <v>218</v>
      </c>
      <c r="H264" s="11" t="str">
        <f t="shared" si="133"/>
        <v>Regular</v>
      </c>
      <c r="I264" s="11" t="str">
        <f t="shared" si="125"/>
        <v>INDIA</v>
      </c>
      <c r="J264" s="11" t="str">
        <f>IF(ISERROR(VLOOKUP(C264,'WI Vs ASM'!$B$2:$E$1000,4,0)),0,(VLOOKUP(C264,'WI Vs ASM'!$B$2:$E$1000,4,0)))</f>
        <v>Offshore</v>
      </c>
      <c r="K264" s="11" t="str">
        <f>IF(ISERROR(VLOOKUP(C264,'WI Vs ASM'!$B$2:$F$1000,5,0)),0,(VLOOKUP(C264,'WI Vs ASM'!$B$2:$F$1000,5,0)))</f>
        <v>01-Fixed Price</v>
      </c>
      <c r="L264" s="11" t="str">
        <f>IF(ISERROR(VLOOKUP(C264,'WI Vs ASM'!$B$2:$D$1000,3,0)),0,(VLOOKUP(C264,'WI Vs ASM'!$B$2:$D$1000,3,0)))</f>
        <v>01-Maintenance Offshore</v>
      </c>
      <c r="M264" s="11" t="str">
        <f>IF(ISERROR(VLOOKUP(C264,'WI Vs ASM'!$B$2:$I$1000,8,0)),0,(VLOOKUP(C264,'WI Vs ASM'!$B$2:$I$1000,8,0)))</f>
        <v>Rahul Soman</v>
      </c>
      <c r="N264" s="11" t="str">
        <f>IF(ISERROR(VLOOKUP(C264,'WI Vs ASM'!$B$2:$G$1000,6,0)),0,(VLOOKUP(C264,'WI Vs ASM'!$B$2:$G$1000,6,0)))</f>
        <v>Commercial</v>
      </c>
      <c r="O264" s="11" t="str">
        <f>IF(ISERROR(VLOOKUP(C264,'WI Vs ASM'!$B$2:$H$1000,7,0)),0,(VLOOKUP(C264,'WI Vs ASM'!$B$2:$H$1000,7,0)))</f>
        <v>Commercial</v>
      </c>
      <c r="P264" s="11" t="str">
        <f t="shared" si="126"/>
        <v>May-17</v>
      </c>
      <c r="Q264" s="11" t="str">
        <f t="shared" si="127"/>
        <v>Q2</v>
      </c>
      <c r="R264" s="11" t="str">
        <f>IF(ISERROR(VLOOKUP(C264,'WI Vs ASM'!$B$2:$J$1000,9,0)),0,(VLOOKUP(C264,'WI Vs ASM'!$B$2:$J$1000,9,0)))</f>
        <v>Jyothi Pai</v>
      </c>
      <c r="S264" s="11" t="str">
        <f>IF(ISERROR(VLOOKUP(C264,'WI Vs ASM'!$B$2:$K$1000,10,0)),0,(VLOOKUP(C264,'WI Vs ASM'!$B$2:$K$1000,10,0)))</f>
        <v>Saju Bhaskaran</v>
      </c>
      <c r="T264" s="11" t="str">
        <f>IF(ISERROR(VLOOKUP(C264,'WI Vs ASM'!$B$2:$L$1000,11,0)),0,(VLOOKUP(C264,'WI Vs ASM'!$B$2:$L$1000,11,0)))</f>
        <v>Sreekala Balasubramanian</v>
      </c>
      <c r="U264" s="11" t="str">
        <f t="shared" si="134"/>
        <v>WR736391</v>
      </c>
      <c r="V264" s="11" t="str">
        <f t="shared" si="128"/>
        <v>No</v>
      </c>
      <c r="W264" s="11" t="str">
        <f t="shared" si="129"/>
        <v>Yes</v>
      </c>
      <c r="X264" s="11" t="str">
        <f t="shared" si="130"/>
        <v>No</v>
      </c>
      <c r="Y264" s="11" t="str">
        <f t="shared" si="131"/>
        <v>No</v>
      </c>
      <c r="Z264" s="11" t="str">
        <f t="shared" si="132"/>
        <v>No</v>
      </c>
      <c r="AA264" s="11" t="str">
        <f t="shared" si="135"/>
        <v>No</v>
      </c>
      <c r="AB264" s="11">
        <f>IF(ISERROR(VLOOKUP(U264,'ITWR Dump'!$A$2:$Y$5000,24,0)),0,(VLOOKUP('ILC Report'!U264,'ITWR Dump'!$A$2:$Y$5000,24,0)))</f>
        <v>0</v>
      </c>
      <c r="AC264" s="11" t="str">
        <f t="shared" si="136"/>
        <v>No</v>
      </c>
      <c r="AD264" s="11" t="str">
        <f t="shared" si="137"/>
        <v/>
      </c>
      <c r="AE264" s="11">
        <f>IF(ISERROR(VLOOKUP(U264,'ITWR Dump'!$A$2:$Y$5000,13,0)),0,(VLOOKUP(U264,'ITWR Dump'!$A$2:$Y$5000,13,0)))</f>
        <v>0</v>
      </c>
      <c r="AF264" s="11">
        <f>IF(ISERROR(VLOOKUP(U264,'ITWR Dump'!$A$2:$Y$5000,11,0)),0,(VLOOKUP(U264,'ITWR Dump'!$A$2:$Y$5000,11,0)))</f>
        <v>0</v>
      </c>
      <c r="AG264" s="11">
        <f>IF(ISERROR(VLOOKUP(U264,'ITWR Dump'!$A$2:$Y$5000,2,0)),0,(VLOOKUP(U264,'ITWR Dump'!$A$2:$Y$5000,2,0)))</f>
        <v>0</v>
      </c>
      <c r="AH264" s="11">
        <f>IF(ISERROR(VLOOKUP(U264,'ITWR Dump'!$A$2:$Y$5000,14,0)),0,(VLOOKUP(U264,'ITWR Dump'!$A$2:$Y$5000,14,0)))</f>
        <v>0</v>
      </c>
      <c r="AI264" s="11" t="str">
        <f t="shared" si="138"/>
        <v>01-Maintenance Offshore</v>
      </c>
      <c r="AJ264" s="11" t="str">
        <f t="shared" si="139"/>
        <v>Offshore</v>
      </c>
      <c r="AK264" s="11" t="str">
        <f>IF(ISERROR(VLOOKUP(A264,'Team Data'!$C$2:$U$213,17,0)),0,(VLOOKUP(A264,'Team Data'!$C$2:$U$213,17,0)))</f>
        <v>Open System</v>
      </c>
      <c r="AL264" s="11" t="str">
        <f t="shared" si="140"/>
        <v>2017-04-24</v>
      </c>
      <c r="AM264" s="11">
        <f>IF(ISERROR(VLOOKUP(U264,'ITWR Dump'!$A$2:$Y$5000,16,0)),0,(VLOOKUP(U264,'ITWR Dump'!$A$2:$Y$5000,16,0)))</f>
        <v>0</v>
      </c>
      <c r="AN264" s="11">
        <f>IF(ISERROR(VLOOKUP(U264,'ITWR Dump'!$A$2:$Y$5000,18,0)),0,(VLOOKUP(U264,'ITWR Dump'!$A$2:$Y$5000,18,0)))</f>
        <v>0</v>
      </c>
      <c r="AO264" s="11">
        <f>IF(ISERROR(VLOOKUP(U264,'ITWR Dump'!$A$2:$Y$5000,25,0)),0,(VLOOKUP('ILC Report'!U264,'ITWR Dump'!$A$2:$Y$5000,25,0)))</f>
        <v>0</v>
      </c>
      <c r="AP264" s="11">
        <f t="shared" si="141"/>
        <v>0</v>
      </c>
      <c r="AQ264" s="26">
        <f t="shared" si="142"/>
        <v>0</v>
      </c>
      <c r="AR264" s="26">
        <f t="shared" si="143"/>
        <v>0</v>
      </c>
      <c r="AS264" s="26">
        <f t="shared" si="144"/>
        <v>0</v>
      </c>
      <c r="AT264" s="26">
        <f t="shared" si="145"/>
        <v>0</v>
      </c>
      <c r="AU264" s="26">
        <f t="shared" si="146"/>
        <v>0</v>
      </c>
      <c r="AV264" s="26">
        <f t="shared" si="147"/>
        <v>0</v>
      </c>
      <c r="AW264" s="11" t="s">
        <v>653</v>
      </c>
      <c r="AX264" s="11" t="str">
        <f>VLOOKUP(L264,Group!$A$2:$B$1000,2,0)</f>
        <v>Maintenance</v>
      </c>
      <c r="AY264" s="11">
        <f>IF(ISERROR(VLOOKUP(U264,'ITWR Dump'!$A$2:$Y$5000,15,0)),0,(VLOOKUP('ILC Report'!U264,'ITWR Dump'!$A$2:$Y$5000,15,0)))</f>
        <v>0</v>
      </c>
      <c r="AZ264" s="11" t="str">
        <f t="shared" si="148"/>
        <v>Yes</v>
      </c>
      <c r="BA264" s="11" t="str">
        <f t="shared" si="149"/>
        <v>BKI</v>
      </c>
      <c r="BB264" s="11" t="str">
        <f t="shared" si="150"/>
        <v>MN</v>
      </c>
      <c r="BC264" s="11" t="str">
        <f t="shared" si="151"/>
        <v>No</v>
      </c>
    </row>
    <row r="265" spans="1:55" x14ac:dyDescent="0.3">
      <c r="A265" s="11" t="s">
        <v>99</v>
      </c>
      <c r="B265" s="11" t="s">
        <v>1817</v>
      </c>
      <c r="C265" s="11" t="s">
        <v>576</v>
      </c>
      <c r="D265" s="11" t="s">
        <v>2030</v>
      </c>
      <c r="E265" s="38" t="s">
        <v>2904</v>
      </c>
      <c r="F265" s="11">
        <v>9</v>
      </c>
      <c r="G265" s="40" t="s">
        <v>218</v>
      </c>
      <c r="H265" s="11" t="str">
        <f t="shared" si="133"/>
        <v>Regular</v>
      </c>
      <c r="I265" s="11" t="str">
        <f t="shared" si="125"/>
        <v>INDIA</v>
      </c>
      <c r="J265" s="11" t="str">
        <f>IF(ISERROR(VLOOKUP(C265,'WI Vs ASM'!$B$2:$E$1000,4,0)),0,(VLOOKUP(C265,'WI Vs ASM'!$B$2:$E$1000,4,0)))</f>
        <v>Offshore</v>
      </c>
      <c r="K265" s="11" t="str">
        <f>IF(ISERROR(VLOOKUP(C265,'WI Vs ASM'!$B$2:$F$1000,5,0)),0,(VLOOKUP(C265,'WI Vs ASM'!$B$2:$F$1000,5,0)))</f>
        <v>01-Fixed Price</v>
      </c>
      <c r="L265" s="11" t="str">
        <f>IF(ISERROR(VLOOKUP(C265,'WI Vs ASM'!$B$2:$D$1000,3,0)),0,(VLOOKUP(C265,'WI Vs ASM'!$B$2:$D$1000,3,0)))</f>
        <v>01-Maintenance Offshore</v>
      </c>
      <c r="M265" s="11" t="str">
        <f>IF(ISERROR(VLOOKUP(C265,'WI Vs ASM'!$B$2:$I$1000,8,0)),0,(VLOOKUP(C265,'WI Vs ASM'!$B$2:$I$1000,8,0)))</f>
        <v>Rahul Soman</v>
      </c>
      <c r="N265" s="11" t="str">
        <f>IF(ISERROR(VLOOKUP(C265,'WI Vs ASM'!$B$2:$G$1000,6,0)),0,(VLOOKUP(C265,'WI Vs ASM'!$B$2:$G$1000,6,0)))</f>
        <v>Commercial</v>
      </c>
      <c r="O265" s="11" t="str">
        <f>IF(ISERROR(VLOOKUP(C265,'WI Vs ASM'!$B$2:$H$1000,7,0)),0,(VLOOKUP(C265,'WI Vs ASM'!$B$2:$H$1000,7,0)))</f>
        <v>Commercial</v>
      </c>
      <c r="P265" s="11" t="str">
        <f t="shared" si="126"/>
        <v>May-17</v>
      </c>
      <c r="Q265" s="11" t="str">
        <f t="shared" si="127"/>
        <v>Q2</v>
      </c>
      <c r="R265" s="11" t="str">
        <f>IF(ISERROR(VLOOKUP(C265,'WI Vs ASM'!$B$2:$J$1000,9,0)),0,(VLOOKUP(C265,'WI Vs ASM'!$B$2:$J$1000,9,0)))</f>
        <v>Jyothi Pai</v>
      </c>
      <c r="S265" s="11" t="str">
        <f>IF(ISERROR(VLOOKUP(C265,'WI Vs ASM'!$B$2:$K$1000,10,0)),0,(VLOOKUP(C265,'WI Vs ASM'!$B$2:$K$1000,10,0)))</f>
        <v>Saju Bhaskaran</v>
      </c>
      <c r="T265" s="11" t="str">
        <f>IF(ISERROR(VLOOKUP(C265,'WI Vs ASM'!$B$2:$L$1000,11,0)),0,(VLOOKUP(C265,'WI Vs ASM'!$B$2:$L$1000,11,0)))</f>
        <v>Sreekala Balasubramanian</v>
      </c>
      <c r="U265" s="11" t="str">
        <f t="shared" si="134"/>
        <v>WR736403</v>
      </c>
      <c r="V265" s="11" t="str">
        <f t="shared" si="128"/>
        <v>No</v>
      </c>
      <c r="W265" s="11" t="str">
        <f t="shared" si="129"/>
        <v>Yes</v>
      </c>
      <c r="X265" s="11" t="str">
        <f t="shared" si="130"/>
        <v>No</v>
      </c>
      <c r="Y265" s="11" t="str">
        <f t="shared" si="131"/>
        <v>No</v>
      </c>
      <c r="Z265" s="11" t="str">
        <f t="shared" si="132"/>
        <v>No</v>
      </c>
      <c r="AA265" s="11" t="str">
        <f t="shared" si="135"/>
        <v>No</v>
      </c>
      <c r="AB265" s="11">
        <f>IF(ISERROR(VLOOKUP(U265,'ITWR Dump'!$A$2:$Y$5000,24,0)),0,(VLOOKUP('ILC Report'!U265,'ITWR Dump'!$A$2:$Y$5000,24,0)))</f>
        <v>0</v>
      </c>
      <c r="AC265" s="11" t="str">
        <f t="shared" si="136"/>
        <v>No</v>
      </c>
      <c r="AD265" s="11" t="str">
        <f t="shared" si="137"/>
        <v/>
      </c>
      <c r="AE265" s="11">
        <f>IF(ISERROR(VLOOKUP(U265,'ITWR Dump'!$A$2:$Y$5000,13,0)),0,(VLOOKUP(U265,'ITWR Dump'!$A$2:$Y$5000,13,0)))</f>
        <v>0</v>
      </c>
      <c r="AF265" s="11">
        <f>IF(ISERROR(VLOOKUP(U265,'ITWR Dump'!$A$2:$Y$5000,11,0)),0,(VLOOKUP(U265,'ITWR Dump'!$A$2:$Y$5000,11,0)))</f>
        <v>0</v>
      </c>
      <c r="AG265" s="11">
        <f>IF(ISERROR(VLOOKUP(U265,'ITWR Dump'!$A$2:$Y$5000,2,0)),0,(VLOOKUP(U265,'ITWR Dump'!$A$2:$Y$5000,2,0)))</f>
        <v>0</v>
      </c>
      <c r="AH265" s="11">
        <f>IF(ISERROR(VLOOKUP(U265,'ITWR Dump'!$A$2:$Y$5000,14,0)),0,(VLOOKUP(U265,'ITWR Dump'!$A$2:$Y$5000,14,0)))</f>
        <v>0</v>
      </c>
      <c r="AI265" s="11" t="str">
        <f t="shared" si="138"/>
        <v>01-Maintenance Offshore</v>
      </c>
      <c r="AJ265" s="11" t="str">
        <f t="shared" si="139"/>
        <v>Offshore</v>
      </c>
      <c r="AK265" s="11" t="str">
        <f>IF(ISERROR(VLOOKUP(A265,'Team Data'!$C$2:$U$213,17,0)),0,(VLOOKUP(A265,'Team Data'!$C$2:$U$213,17,0)))</f>
        <v>Open System</v>
      </c>
      <c r="AL265" s="11" t="str">
        <f t="shared" si="140"/>
        <v>2017-04-24</v>
      </c>
      <c r="AM265" s="11">
        <f>IF(ISERROR(VLOOKUP(U265,'ITWR Dump'!$A$2:$Y$5000,16,0)),0,(VLOOKUP(U265,'ITWR Dump'!$A$2:$Y$5000,16,0)))</f>
        <v>0</v>
      </c>
      <c r="AN265" s="11">
        <f>IF(ISERROR(VLOOKUP(U265,'ITWR Dump'!$A$2:$Y$5000,18,0)),0,(VLOOKUP(U265,'ITWR Dump'!$A$2:$Y$5000,18,0)))</f>
        <v>0</v>
      </c>
      <c r="AO265" s="11">
        <f>IF(ISERROR(VLOOKUP(U265,'ITWR Dump'!$A$2:$Y$5000,25,0)),0,(VLOOKUP('ILC Report'!U265,'ITWR Dump'!$A$2:$Y$5000,25,0)))</f>
        <v>0</v>
      </c>
      <c r="AP265" s="11">
        <f t="shared" si="141"/>
        <v>0</v>
      </c>
      <c r="AQ265" s="26">
        <f t="shared" si="142"/>
        <v>0</v>
      </c>
      <c r="AR265" s="26">
        <f t="shared" si="143"/>
        <v>0</v>
      </c>
      <c r="AS265" s="26">
        <f t="shared" si="144"/>
        <v>0</v>
      </c>
      <c r="AT265" s="26">
        <f t="shared" si="145"/>
        <v>0</v>
      </c>
      <c r="AU265" s="26">
        <f t="shared" si="146"/>
        <v>0</v>
      </c>
      <c r="AV265" s="26">
        <f t="shared" si="147"/>
        <v>0</v>
      </c>
      <c r="AW265" s="11" t="s">
        <v>653</v>
      </c>
      <c r="AX265" s="11" t="str">
        <f>VLOOKUP(L265,Group!$A$2:$B$1000,2,0)</f>
        <v>Maintenance</v>
      </c>
      <c r="AY265" s="11">
        <f>IF(ISERROR(VLOOKUP(U265,'ITWR Dump'!$A$2:$Y$5000,15,0)),0,(VLOOKUP('ILC Report'!U265,'ITWR Dump'!$A$2:$Y$5000,15,0)))</f>
        <v>0</v>
      </c>
      <c r="AZ265" s="11" t="str">
        <f t="shared" si="148"/>
        <v>Yes</v>
      </c>
      <c r="BA265" s="11" t="str">
        <f t="shared" si="149"/>
        <v>BKI</v>
      </c>
      <c r="BB265" s="11" t="str">
        <f t="shared" si="150"/>
        <v>MN</v>
      </c>
      <c r="BC265" s="11" t="str">
        <f t="shared" si="151"/>
        <v>No</v>
      </c>
    </row>
    <row r="266" spans="1:55" x14ac:dyDescent="0.3">
      <c r="A266" s="11" t="s">
        <v>99</v>
      </c>
      <c r="B266" s="11" t="s">
        <v>1817</v>
      </c>
      <c r="C266" s="11" t="s">
        <v>576</v>
      </c>
      <c r="D266" s="11" t="s">
        <v>2031</v>
      </c>
      <c r="E266" s="38" t="s">
        <v>2904</v>
      </c>
      <c r="F266" s="11">
        <v>5</v>
      </c>
      <c r="G266" s="40" t="s">
        <v>218</v>
      </c>
      <c r="H266" s="11" t="str">
        <f t="shared" si="133"/>
        <v>Regular</v>
      </c>
      <c r="I266" s="11" t="str">
        <f t="shared" si="125"/>
        <v>INDIA</v>
      </c>
      <c r="J266" s="11" t="str">
        <f>IF(ISERROR(VLOOKUP(C266,'WI Vs ASM'!$B$2:$E$1000,4,0)),0,(VLOOKUP(C266,'WI Vs ASM'!$B$2:$E$1000,4,0)))</f>
        <v>Offshore</v>
      </c>
      <c r="K266" s="11" t="str">
        <f>IF(ISERROR(VLOOKUP(C266,'WI Vs ASM'!$B$2:$F$1000,5,0)),0,(VLOOKUP(C266,'WI Vs ASM'!$B$2:$F$1000,5,0)))</f>
        <v>01-Fixed Price</v>
      </c>
      <c r="L266" s="11" t="str">
        <f>IF(ISERROR(VLOOKUP(C266,'WI Vs ASM'!$B$2:$D$1000,3,0)),0,(VLOOKUP(C266,'WI Vs ASM'!$B$2:$D$1000,3,0)))</f>
        <v>01-Maintenance Offshore</v>
      </c>
      <c r="M266" s="11" t="str">
        <f>IF(ISERROR(VLOOKUP(C266,'WI Vs ASM'!$B$2:$I$1000,8,0)),0,(VLOOKUP(C266,'WI Vs ASM'!$B$2:$I$1000,8,0)))</f>
        <v>Rahul Soman</v>
      </c>
      <c r="N266" s="11" t="str">
        <f>IF(ISERROR(VLOOKUP(C266,'WI Vs ASM'!$B$2:$G$1000,6,0)),0,(VLOOKUP(C266,'WI Vs ASM'!$B$2:$G$1000,6,0)))</f>
        <v>Commercial</v>
      </c>
      <c r="O266" s="11" t="str">
        <f>IF(ISERROR(VLOOKUP(C266,'WI Vs ASM'!$B$2:$H$1000,7,0)),0,(VLOOKUP(C266,'WI Vs ASM'!$B$2:$H$1000,7,0)))</f>
        <v>Commercial</v>
      </c>
      <c r="P266" s="11" t="str">
        <f t="shared" si="126"/>
        <v>May-17</v>
      </c>
      <c r="Q266" s="11" t="str">
        <f t="shared" si="127"/>
        <v>Q2</v>
      </c>
      <c r="R266" s="11" t="str">
        <f>IF(ISERROR(VLOOKUP(C266,'WI Vs ASM'!$B$2:$J$1000,9,0)),0,(VLOOKUP(C266,'WI Vs ASM'!$B$2:$J$1000,9,0)))</f>
        <v>Jyothi Pai</v>
      </c>
      <c r="S266" s="11" t="str">
        <f>IF(ISERROR(VLOOKUP(C266,'WI Vs ASM'!$B$2:$K$1000,10,0)),0,(VLOOKUP(C266,'WI Vs ASM'!$B$2:$K$1000,10,0)))</f>
        <v>Saju Bhaskaran</v>
      </c>
      <c r="T266" s="11" t="str">
        <f>IF(ISERROR(VLOOKUP(C266,'WI Vs ASM'!$B$2:$L$1000,11,0)),0,(VLOOKUP(C266,'WI Vs ASM'!$B$2:$L$1000,11,0)))</f>
        <v>Sreekala Balasubramanian</v>
      </c>
      <c r="U266" s="11" t="str">
        <f t="shared" si="134"/>
        <v>WR736404</v>
      </c>
      <c r="V266" s="11" t="str">
        <f t="shared" si="128"/>
        <v>No</v>
      </c>
      <c r="W266" s="11" t="str">
        <f t="shared" si="129"/>
        <v>Yes</v>
      </c>
      <c r="X266" s="11" t="str">
        <f t="shared" si="130"/>
        <v>No</v>
      </c>
      <c r="Y266" s="11" t="str">
        <f t="shared" si="131"/>
        <v>No</v>
      </c>
      <c r="Z266" s="11" t="str">
        <f t="shared" si="132"/>
        <v>No</v>
      </c>
      <c r="AA266" s="11" t="str">
        <f t="shared" si="135"/>
        <v>No</v>
      </c>
      <c r="AB266" s="11">
        <f>IF(ISERROR(VLOOKUP(U266,'ITWR Dump'!$A$2:$Y$5000,24,0)),0,(VLOOKUP('ILC Report'!U266,'ITWR Dump'!$A$2:$Y$5000,24,0)))</f>
        <v>0</v>
      </c>
      <c r="AC266" s="11" t="str">
        <f t="shared" si="136"/>
        <v>No</v>
      </c>
      <c r="AD266" s="11" t="str">
        <f t="shared" si="137"/>
        <v/>
      </c>
      <c r="AE266" s="11">
        <f>IF(ISERROR(VLOOKUP(U266,'ITWR Dump'!$A$2:$Y$5000,13,0)),0,(VLOOKUP(U266,'ITWR Dump'!$A$2:$Y$5000,13,0)))</f>
        <v>0</v>
      </c>
      <c r="AF266" s="11">
        <f>IF(ISERROR(VLOOKUP(U266,'ITWR Dump'!$A$2:$Y$5000,11,0)),0,(VLOOKUP(U266,'ITWR Dump'!$A$2:$Y$5000,11,0)))</f>
        <v>0</v>
      </c>
      <c r="AG266" s="11">
        <f>IF(ISERROR(VLOOKUP(U266,'ITWR Dump'!$A$2:$Y$5000,2,0)),0,(VLOOKUP(U266,'ITWR Dump'!$A$2:$Y$5000,2,0)))</f>
        <v>0</v>
      </c>
      <c r="AH266" s="11">
        <f>IF(ISERROR(VLOOKUP(U266,'ITWR Dump'!$A$2:$Y$5000,14,0)),0,(VLOOKUP(U266,'ITWR Dump'!$A$2:$Y$5000,14,0)))</f>
        <v>0</v>
      </c>
      <c r="AI266" s="11" t="str">
        <f t="shared" si="138"/>
        <v>01-Maintenance Offshore</v>
      </c>
      <c r="AJ266" s="11" t="str">
        <f t="shared" si="139"/>
        <v>Offshore</v>
      </c>
      <c r="AK266" s="11" t="str">
        <f>IF(ISERROR(VLOOKUP(A266,'Team Data'!$C$2:$U$213,17,0)),0,(VLOOKUP(A266,'Team Data'!$C$2:$U$213,17,0)))</f>
        <v>Open System</v>
      </c>
      <c r="AL266" s="11" t="str">
        <f t="shared" si="140"/>
        <v>2017-04-24</v>
      </c>
      <c r="AM266" s="11">
        <f>IF(ISERROR(VLOOKUP(U266,'ITWR Dump'!$A$2:$Y$5000,16,0)),0,(VLOOKUP(U266,'ITWR Dump'!$A$2:$Y$5000,16,0)))</f>
        <v>0</v>
      </c>
      <c r="AN266" s="11">
        <f>IF(ISERROR(VLOOKUP(U266,'ITWR Dump'!$A$2:$Y$5000,18,0)),0,(VLOOKUP(U266,'ITWR Dump'!$A$2:$Y$5000,18,0)))</f>
        <v>0</v>
      </c>
      <c r="AO266" s="11">
        <f>IF(ISERROR(VLOOKUP(U266,'ITWR Dump'!$A$2:$Y$5000,25,0)),0,(VLOOKUP('ILC Report'!U266,'ITWR Dump'!$A$2:$Y$5000,25,0)))</f>
        <v>0</v>
      </c>
      <c r="AP266" s="11">
        <f t="shared" si="141"/>
        <v>0</v>
      </c>
      <c r="AQ266" s="26">
        <f t="shared" si="142"/>
        <v>0</v>
      </c>
      <c r="AR266" s="26">
        <f t="shared" si="143"/>
        <v>0</v>
      </c>
      <c r="AS266" s="26">
        <f t="shared" si="144"/>
        <v>0</v>
      </c>
      <c r="AT266" s="26">
        <f t="shared" si="145"/>
        <v>0</v>
      </c>
      <c r="AU266" s="26">
        <f t="shared" si="146"/>
        <v>0</v>
      </c>
      <c r="AV266" s="26">
        <f t="shared" si="147"/>
        <v>0</v>
      </c>
      <c r="AW266" s="11" t="s">
        <v>653</v>
      </c>
      <c r="AX266" s="11" t="str">
        <f>VLOOKUP(L266,Group!$A$2:$B$1000,2,0)</f>
        <v>Maintenance</v>
      </c>
      <c r="AY266" s="11">
        <f>IF(ISERROR(VLOOKUP(U266,'ITWR Dump'!$A$2:$Y$5000,15,0)),0,(VLOOKUP('ILC Report'!U266,'ITWR Dump'!$A$2:$Y$5000,15,0)))</f>
        <v>0</v>
      </c>
      <c r="AZ266" s="11" t="str">
        <f t="shared" si="148"/>
        <v>Yes</v>
      </c>
      <c r="BA266" s="11" t="str">
        <f t="shared" si="149"/>
        <v>BKI</v>
      </c>
      <c r="BB266" s="11" t="str">
        <f t="shared" si="150"/>
        <v>MN</v>
      </c>
      <c r="BC266" s="11" t="str">
        <f t="shared" si="151"/>
        <v>No</v>
      </c>
    </row>
    <row r="267" spans="1:55" x14ac:dyDescent="0.3">
      <c r="A267" s="11" t="s">
        <v>99</v>
      </c>
      <c r="B267" s="11" t="s">
        <v>1817</v>
      </c>
      <c r="C267" s="11" t="s">
        <v>576</v>
      </c>
      <c r="D267" s="11" t="s">
        <v>2032</v>
      </c>
      <c r="E267" s="38" t="s">
        <v>2904</v>
      </c>
      <c r="F267" s="11">
        <v>7</v>
      </c>
      <c r="G267" s="40" t="s">
        <v>218</v>
      </c>
      <c r="H267" s="11" t="str">
        <f t="shared" si="133"/>
        <v>Regular</v>
      </c>
      <c r="I267" s="11" t="str">
        <f t="shared" si="125"/>
        <v>INDIA</v>
      </c>
      <c r="J267" s="11" t="str">
        <f>IF(ISERROR(VLOOKUP(C267,'WI Vs ASM'!$B$2:$E$1000,4,0)),0,(VLOOKUP(C267,'WI Vs ASM'!$B$2:$E$1000,4,0)))</f>
        <v>Offshore</v>
      </c>
      <c r="K267" s="11" t="str">
        <f>IF(ISERROR(VLOOKUP(C267,'WI Vs ASM'!$B$2:$F$1000,5,0)),0,(VLOOKUP(C267,'WI Vs ASM'!$B$2:$F$1000,5,0)))</f>
        <v>01-Fixed Price</v>
      </c>
      <c r="L267" s="11" t="str">
        <f>IF(ISERROR(VLOOKUP(C267,'WI Vs ASM'!$B$2:$D$1000,3,0)),0,(VLOOKUP(C267,'WI Vs ASM'!$B$2:$D$1000,3,0)))</f>
        <v>01-Maintenance Offshore</v>
      </c>
      <c r="M267" s="11" t="str">
        <f>IF(ISERROR(VLOOKUP(C267,'WI Vs ASM'!$B$2:$I$1000,8,0)),0,(VLOOKUP(C267,'WI Vs ASM'!$B$2:$I$1000,8,0)))</f>
        <v>Rahul Soman</v>
      </c>
      <c r="N267" s="11" t="str">
        <f>IF(ISERROR(VLOOKUP(C267,'WI Vs ASM'!$B$2:$G$1000,6,0)),0,(VLOOKUP(C267,'WI Vs ASM'!$B$2:$G$1000,6,0)))</f>
        <v>Commercial</v>
      </c>
      <c r="O267" s="11" t="str">
        <f>IF(ISERROR(VLOOKUP(C267,'WI Vs ASM'!$B$2:$H$1000,7,0)),0,(VLOOKUP(C267,'WI Vs ASM'!$B$2:$H$1000,7,0)))</f>
        <v>Commercial</v>
      </c>
      <c r="P267" s="11" t="str">
        <f t="shared" si="126"/>
        <v>May-17</v>
      </c>
      <c r="Q267" s="11" t="str">
        <f t="shared" si="127"/>
        <v>Q2</v>
      </c>
      <c r="R267" s="11" t="str">
        <f>IF(ISERROR(VLOOKUP(C267,'WI Vs ASM'!$B$2:$J$1000,9,0)),0,(VLOOKUP(C267,'WI Vs ASM'!$B$2:$J$1000,9,0)))</f>
        <v>Jyothi Pai</v>
      </c>
      <c r="S267" s="11" t="str">
        <f>IF(ISERROR(VLOOKUP(C267,'WI Vs ASM'!$B$2:$K$1000,10,0)),0,(VLOOKUP(C267,'WI Vs ASM'!$B$2:$K$1000,10,0)))</f>
        <v>Saju Bhaskaran</v>
      </c>
      <c r="T267" s="11" t="str">
        <f>IF(ISERROR(VLOOKUP(C267,'WI Vs ASM'!$B$2:$L$1000,11,0)),0,(VLOOKUP(C267,'WI Vs ASM'!$B$2:$L$1000,11,0)))</f>
        <v>Sreekala Balasubramanian</v>
      </c>
      <c r="U267" s="11" t="str">
        <f t="shared" si="134"/>
        <v>WR736430</v>
      </c>
      <c r="V267" s="11" t="str">
        <f t="shared" si="128"/>
        <v>No</v>
      </c>
      <c r="W267" s="11" t="str">
        <f t="shared" si="129"/>
        <v>Yes</v>
      </c>
      <c r="X267" s="11" t="str">
        <f t="shared" si="130"/>
        <v>No</v>
      </c>
      <c r="Y267" s="11" t="str">
        <f t="shared" si="131"/>
        <v>No</v>
      </c>
      <c r="Z267" s="11" t="str">
        <f t="shared" si="132"/>
        <v>No</v>
      </c>
      <c r="AA267" s="11" t="str">
        <f t="shared" si="135"/>
        <v>No</v>
      </c>
      <c r="AB267" s="11">
        <f>IF(ISERROR(VLOOKUP(U267,'ITWR Dump'!$A$2:$Y$5000,24,0)),0,(VLOOKUP('ILC Report'!U267,'ITWR Dump'!$A$2:$Y$5000,24,0)))</f>
        <v>0</v>
      </c>
      <c r="AC267" s="11" t="str">
        <f t="shared" si="136"/>
        <v>No</v>
      </c>
      <c r="AD267" s="11" t="str">
        <f t="shared" si="137"/>
        <v/>
      </c>
      <c r="AE267" s="11">
        <f>IF(ISERROR(VLOOKUP(U267,'ITWR Dump'!$A$2:$Y$5000,13,0)),0,(VLOOKUP(U267,'ITWR Dump'!$A$2:$Y$5000,13,0)))</f>
        <v>0</v>
      </c>
      <c r="AF267" s="11">
        <f>IF(ISERROR(VLOOKUP(U267,'ITWR Dump'!$A$2:$Y$5000,11,0)),0,(VLOOKUP(U267,'ITWR Dump'!$A$2:$Y$5000,11,0)))</f>
        <v>0</v>
      </c>
      <c r="AG267" s="11">
        <f>IF(ISERROR(VLOOKUP(U267,'ITWR Dump'!$A$2:$Y$5000,2,0)),0,(VLOOKUP(U267,'ITWR Dump'!$A$2:$Y$5000,2,0)))</f>
        <v>0</v>
      </c>
      <c r="AH267" s="11">
        <f>IF(ISERROR(VLOOKUP(U267,'ITWR Dump'!$A$2:$Y$5000,14,0)),0,(VLOOKUP(U267,'ITWR Dump'!$A$2:$Y$5000,14,0)))</f>
        <v>0</v>
      </c>
      <c r="AI267" s="11" t="str">
        <f t="shared" si="138"/>
        <v>01-Maintenance Offshore</v>
      </c>
      <c r="AJ267" s="11" t="str">
        <f t="shared" si="139"/>
        <v>Offshore</v>
      </c>
      <c r="AK267" s="11" t="str">
        <f>IF(ISERROR(VLOOKUP(A267,'Team Data'!$C$2:$U$213,17,0)),0,(VLOOKUP(A267,'Team Data'!$C$2:$U$213,17,0)))</f>
        <v>Open System</v>
      </c>
      <c r="AL267" s="11" t="str">
        <f t="shared" si="140"/>
        <v>2017-04-24</v>
      </c>
      <c r="AM267" s="11">
        <f>IF(ISERROR(VLOOKUP(U267,'ITWR Dump'!$A$2:$Y$5000,16,0)),0,(VLOOKUP(U267,'ITWR Dump'!$A$2:$Y$5000,16,0)))</f>
        <v>0</v>
      </c>
      <c r="AN267" s="11">
        <f>IF(ISERROR(VLOOKUP(U267,'ITWR Dump'!$A$2:$Y$5000,18,0)),0,(VLOOKUP(U267,'ITWR Dump'!$A$2:$Y$5000,18,0)))</f>
        <v>0</v>
      </c>
      <c r="AO267" s="11">
        <f>IF(ISERROR(VLOOKUP(U267,'ITWR Dump'!$A$2:$Y$5000,25,0)),0,(VLOOKUP('ILC Report'!U267,'ITWR Dump'!$A$2:$Y$5000,25,0)))</f>
        <v>0</v>
      </c>
      <c r="AP267" s="11">
        <f t="shared" si="141"/>
        <v>0</v>
      </c>
      <c r="AQ267" s="26">
        <f t="shared" si="142"/>
        <v>0</v>
      </c>
      <c r="AR267" s="26">
        <f t="shared" si="143"/>
        <v>0</v>
      </c>
      <c r="AS267" s="26">
        <f t="shared" si="144"/>
        <v>0</v>
      </c>
      <c r="AT267" s="26">
        <f t="shared" si="145"/>
        <v>0</v>
      </c>
      <c r="AU267" s="26">
        <f t="shared" si="146"/>
        <v>0</v>
      </c>
      <c r="AV267" s="26">
        <f t="shared" si="147"/>
        <v>0</v>
      </c>
      <c r="AW267" s="11" t="s">
        <v>653</v>
      </c>
      <c r="AX267" s="11" t="str">
        <f>VLOOKUP(L267,Group!$A$2:$B$1000,2,0)</f>
        <v>Maintenance</v>
      </c>
      <c r="AY267" s="11">
        <f>IF(ISERROR(VLOOKUP(U267,'ITWR Dump'!$A$2:$Y$5000,15,0)),0,(VLOOKUP('ILC Report'!U267,'ITWR Dump'!$A$2:$Y$5000,15,0)))</f>
        <v>0</v>
      </c>
      <c r="AZ267" s="11" t="str">
        <f t="shared" si="148"/>
        <v>Yes</v>
      </c>
      <c r="BA267" s="11" t="str">
        <f t="shared" si="149"/>
        <v>BKI</v>
      </c>
      <c r="BB267" s="11" t="str">
        <f t="shared" si="150"/>
        <v>MN</v>
      </c>
      <c r="BC267" s="11" t="str">
        <f t="shared" si="151"/>
        <v>No</v>
      </c>
    </row>
    <row r="268" spans="1:55" x14ac:dyDescent="0.3">
      <c r="A268" s="11" t="s">
        <v>99</v>
      </c>
      <c r="B268" s="11" t="s">
        <v>1817</v>
      </c>
      <c r="C268" s="11" t="s">
        <v>583</v>
      </c>
      <c r="D268" s="11" t="s">
        <v>2033</v>
      </c>
      <c r="E268" s="38" t="s">
        <v>2904</v>
      </c>
      <c r="F268" s="11">
        <v>8</v>
      </c>
      <c r="G268" s="40" t="s">
        <v>218</v>
      </c>
      <c r="H268" s="11" t="str">
        <f t="shared" si="133"/>
        <v>Regular</v>
      </c>
      <c r="I268" s="11" t="str">
        <f t="shared" si="125"/>
        <v>INDIA</v>
      </c>
      <c r="J268" s="11" t="str">
        <f>IF(ISERROR(VLOOKUP(C268,'WI Vs ASM'!$B$2:$E$1000,4,0)),0,(VLOOKUP(C268,'WI Vs ASM'!$B$2:$E$1000,4,0)))</f>
        <v>Offshore</v>
      </c>
      <c r="K268" s="11" t="str">
        <f>IF(ISERROR(VLOOKUP(C268,'WI Vs ASM'!$B$2:$F$1000,5,0)),0,(VLOOKUP(C268,'WI Vs ASM'!$B$2:$F$1000,5,0)))</f>
        <v>02-Variable Billable</v>
      </c>
      <c r="L268" s="11" t="str">
        <f>IF(ISERROR(VLOOKUP(C268,'WI Vs ASM'!$B$2:$D$1000,3,0)),0,(VLOOKUP(C268,'WI Vs ASM'!$B$2:$D$1000,3,0)))</f>
        <v>11-Enhancement Offshore</v>
      </c>
      <c r="M268" s="11" t="str">
        <f>IF(ISERROR(VLOOKUP(C268,'WI Vs ASM'!$B$2:$I$1000,8,0)),0,(VLOOKUP(C268,'WI Vs ASM'!$B$2:$I$1000,8,0)))</f>
        <v>Prakash Varadachari</v>
      </c>
      <c r="N268" s="11" t="str">
        <f>IF(ISERROR(VLOOKUP(C268,'WI Vs ASM'!$B$2:$G$1000,6,0)),0,(VLOOKUP(C268,'WI Vs ASM'!$B$2:$G$1000,6,0)))</f>
        <v>Shared Services</v>
      </c>
      <c r="O268" s="11" t="str">
        <f>IF(ISERROR(VLOOKUP(C268,'WI Vs ASM'!$B$2:$H$1000,7,0)),0,(VLOOKUP(C268,'WI Vs ASM'!$B$2:$H$1000,7,0)))</f>
        <v>Shared Services</v>
      </c>
      <c r="P268" s="11" t="str">
        <f t="shared" si="126"/>
        <v>May-17</v>
      </c>
      <c r="Q268" s="11" t="str">
        <f t="shared" si="127"/>
        <v>Q2</v>
      </c>
      <c r="R268" s="11" t="str">
        <f>IF(ISERROR(VLOOKUP(C268,'WI Vs ASM'!$B$2:$J$1000,9,0)),0,(VLOOKUP(C268,'WI Vs ASM'!$B$2:$J$1000,9,0)))</f>
        <v>Chandraprabha Palaniswamy</v>
      </c>
      <c r="S268" s="11" t="str">
        <f>IF(ISERROR(VLOOKUP(C268,'WI Vs ASM'!$B$2:$K$1000,10,0)),0,(VLOOKUP(C268,'WI Vs ASM'!$B$2:$K$1000,10,0)))</f>
        <v>Vasudevan Srinivasan</v>
      </c>
      <c r="T268" s="11" t="str">
        <f>IF(ISERROR(VLOOKUP(C268,'WI Vs ASM'!$B$2:$L$1000,11,0)),0,(VLOOKUP(C268,'WI Vs ASM'!$B$2:$L$1000,11,0)))</f>
        <v>Noha Salama</v>
      </c>
      <c r="U268" s="11" t="str">
        <f t="shared" si="134"/>
        <v>WR736480</v>
      </c>
      <c r="V268" s="11" t="str">
        <f t="shared" si="128"/>
        <v>No</v>
      </c>
      <c r="W268" s="11" t="str">
        <f t="shared" si="129"/>
        <v>Yes</v>
      </c>
      <c r="X268" s="11" t="str">
        <f t="shared" si="130"/>
        <v>No</v>
      </c>
      <c r="Y268" s="11" t="str">
        <f t="shared" si="131"/>
        <v>No</v>
      </c>
      <c r="Z268" s="11" t="str">
        <f t="shared" si="132"/>
        <v>No</v>
      </c>
      <c r="AA268" s="11" t="str">
        <f t="shared" si="135"/>
        <v>No</v>
      </c>
      <c r="AB268" s="11">
        <f>IF(ISERROR(VLOOKUP(U268,'ITWR Dump'!$A$2:$Y$5000,24,0)),0,(VLOOKUP('ILC Report'!U268,'ITWR Dump'!$A$2:$Y$5000,24,0)))</f>
        <v>0</v>
      </c>
      <c r="AC268" s="11" t="str">
        <f t="shared" si="136"/>
        <v>No</v>
      </c>
      <c r="AD268" s="11" t="str">
        <f t="shared" si="137"/>
        <v/>
      </c>
      <c r="AE268" s="11">
        <f>IF(ISERROR(VLOOKUP(U268,'ITWR Dump'!$A$2:$Y$5000,13,0)),0,(VLOOKUP(U268,'ITWR Dump'!$A$2:$Y$5000,13,0)))</f>
        <v>0</v>
      </c>
      <c r="AF268" s="11">
        <f>IF(ISERROR(VLOOKUP(U268,'ITWR Dump'!$A$2:$Y$5000,11,0)),0,(VLOOKUP(U268,'ITWR Dump'!$A$2:$Y$5000,11,0)))</f>
        <v>0</v>
      </c>
      <c r="AG268" s="11">
        <f>IF(ISERROR(VLOOKUP(U268,'ITWR Dump'!$A$2:$Y$5000,2,0)),0,(VLOOKUP(U268,'ITWR Dump'!$A$2:$Y$5000,2,0)))</f>
        <v>0</v>
      </c>
      <c r="AH268" s="11">
        <f>IF(ISERROR(VLOOKUP(U268,'ITWR Dump'!$A$2:$Y$5000,14,0)),0,(VLOOKUP(U268,'ITWR Dump'!$A$2:$Y$5000,14,0)))</f>
        <v>0</v>
      </c>
      <c r="AI268" s="11" t="str">
        <f t="shared" si="138"/>
        <v>11-Enhancement Offshore</v>
      </c>
      <c r="AJ268" s="11" t="str">
        <f t="shared" si="139"/>
        <v>Offshore</v>
      </c>
      <c r="AK268" s="11" t="str">
        <f>IF(ISERROR(VLOOKUP(A268,'Team Data'!$C$2:$U$213,17,0)),0,(VLOOKUP(A268,'Team Data'!$C$2:$U$213,17,0)))</f>
        <v>Open System</v>
      </c>
      <c r="AL268" s="11" t="str">
        <f t="shared" si="140"/>
        <v>2017-04-24</v>
      </c>
      <c r="AM268" s="11">
        <f>IF(ISERROR(VLOOKUP(U268,'ITWR Dump'!$A$2:$Y$5000,16,0)),0,(VLOOKUP(U268,'ITWR Dump'!$A$2:$Y$5000,16,0)))</f>
        <v>0</v>
      </c>
      <c r="AN268" s="11">
        <f>IF(ISERROR(VLOOKUP(U268,'ITWR Dump'!$A$2:$Y$5000,18,0)),0,(VLOOKUP(U268,'ITWR Dump'!$A$2:$Y$5000,18,0)))</f>
        <v>0</v>
      </c>
      <c r="AO268" s="11">
        <f>IF(ISERROR(VLOOKUP(U268,'ITWR Dump'!$A$2:$Y$5000,25,0)),0,(VLOOKUP('ILC Report'!U268,'ITWR Dump'!$A$2:$Y$5000,25,0)))</f>
        <v>0</v>
      </c>
      <c r="AP268" s="11">
        <f t="shared" si="141"/>
        <v>0</v>
      </c>
      <c r="AQ268" s="26">
        <f t="shared" si="142"/>
        <v>0</v>
      </c>
      <c r="AR268" s="26">
        <f t="shared" si="143"/>
        <v>0</v>
      </c>
      <c r="AS268" s="26">
        <f t="shared" si="144"/>
        <v>0</v>
      </c>
      <c r="AT268" s="26">
        <f t="shared" si="145"/>
        <v>0</v>
      </c>
      <c r="AU268" s="26">
        <f t="shared" si="146"/>
        <v>0</v>
      </c>
      <c r="AV268" s="26">
        <f t="shared" si="147"/>
        <v>0</v>
      </c>
      <c r="AW268" s="11" t="s">
        <v>653</v>
      </c>
      <c r="AX268" s="11" t="str">
        <f>VLOOKUP(L268,Group!$A$2:$B$1000,2,0)</f>
        <v>Enhancement</v>
      </c>
      <c r="AY268" s="11">
        <f>IF(ISERROR(VLOOKUP(U268,'ITWR Dump'!$A$2:$Y$5000,15,0)),0,(VLOOKUP('ILC Report'!U268,'ITWR Dump'!$A$2:$Y$5000,15,0)))</f>
        <v>0</v>
      </c>
      <c r="AZ268" s="11" t="str">
        <f t="shared" si="148"/>
        <v>No</v>
      </c>
      <c r="BA268" s="11" t="str">
        <f t="shared" si="149"/>
        <v>BKI</v>
      </c>
      <c r="BB268" s="11" t="str">
        <f t="shared" si="150"/>
        <v>EM</v>
      </c>
      <c r="BC268" s="11" t="str">
        <f t="shared" si="151"/>
        <v>No</v>
      </c>
    </row>
    <row r="269" spans="1:55" x14ac:dyDescent="0.3">
      <c r="A269" s="11" t="s">
        <v>663</v>
      </c>
      <c r="B269" s="11" t="s">
        <v>1818</v>
      </c>
      <c r="C269" s="11" t="s">
        <v>576</v>
      </c>
      <c r="D269" s="11" t="s">
        <v>2034</v>
      </c>
      <c r="E269" s="38" t="s">
        <v>652</v>
      </c>
      <c r="F269" s="11">
        <v>5</v>
      </c>
      <c r="G269" s="40" t="s">
        <v>218</v>
      </c>
      <c r="H269" s="11" t="str">
        <f t="shared" si="133"/>
        <v>Regular</v>
      </c>
      <c r="I269" s="11" t="str">
        <f t="shared" si="125"/>
        <v>INDIA</v>
      </c>
      <c r="J269" s="11" t="str">
        <f>IF(ISERROR(VLOOKUP(C269,'WI Vs ASM'!$B$2:$E$1000,4,0)),0,(VLOOKUP(C269,'WI Vs ASM'!$B$2:$E$1000,4,0)))</f>
        <v>Offshore</v>
      </c>
      <c r="K269" s="11" t="str">
        <f>IF(ISERROR(VLOOKUP(C269,'WI Vs ASM'!$B$2:$F$1000,5,0)),0,(VLOOKUP(C269,'WI Vs ASM'!$B$2:$F$1000,5,0)))</f>
        <v>01-Fixed Price</v>
      </c>
      <c r="L269" s="11" t="str">
        <f>IF(ISERROR(VLOOKUP(C269,'WI Vs ASM'!$B$2:$D$1000,3,0)),0,(VLOOKUP(C269,'WI Vs ASM'!$B$2:$D$1000,3,0)))</f>
        <v>01-Maintenance Offshore</v>
      </c>
      <c r="M269" s="11" t="str">
        <f>IF(ISERROR(VLOOKUP(C269,'WI Vs ASM'!$B$2:$I$1000,8,0)),0,(VLOOKUP(C269,'WI Vs ASM'!$B$2:$I$1000,8,0)))</f>
        <v>Rahul Soman</v>
      </c>
      <c r="N269" s="11" t="str">
        <f>IF(ISERROR(VLOOKUP(C269,'WI Vs ASM'!$B$2:$G$1000,6,0)),0,(VLOOKUP(C269,'WI Vs ASM'!$B$2:$G$1000,6,0)))</f>
        <v>Commercial</v>
      </c>
      <c r="O269" s="11" t="str">
        <f>IF(ISERROR(VLOOKUP(C269,'WI Vs ASM'!$B$2:$H$1000,7,0)),0,(VLOOKUP(C269,'WI Vs ASM'!$B$2:$H$1000,7,0)))</f>
        <v>Commercial</v>
      </c>
      <c r="P269" s="11" t="str">
        <f t="shared" si="126"/>
        <v>Apr-17</v>
      </c>
      <c r="Q269" s="11" t="str">
        <f t="shared" si="127"/>
        <v>Q2</v>
      </c>
      <c r="R269" s="11" t="str">
        <f>IF(ISERROR(VLOOKUP(C269,'WI Vs ASM'!$B$2:$J$1000,9,0)),0,(VLOOKUP(C269,'WI Vs ASM'!$B$2:$J$1000,9,0)))</f>
        <v>Jyothi Pai</v>
      </c>
      <c r="S269" s="11" t="str">
        <f>IF(ISERROR(VLOOKUP(C269,'WI Vs ASM'!$B$2:$K$1000,10,0)),0,(VLOOKUP(C269,'WI Vs ASM'!$B$2:$K$1000,10,0)))</f>
        <v>Saju Bhaskaran</v>
      </c>
      <c r="T269" s="11" t="str">
        <f>IF(ISERROR(VLOOKUP(C269,'WI Vs ASM'!$B$2:$L$1000,11,0)),0,(VLOOKUP(C269,'WI Vs ASM'!$B$2:$L$1000,11,0)))</f>
        <v>Sreekala Balasubramanian</v>
      </c>
      <c r="U269" s="11" t="e">
        <f t="shared" si="134"/>
        <v>#VALUE!</v>
      </c>
      <c r="V269" s="11" t="str">
        <f t="shared" si="128"/>
        <v>No</v>
      </c>
      <c r="W269" s="11" t="str">
        <f t="shared" si="129"/>
        <v>Yes</v>
      </c>
      <c r="X269" s="11" t="str">
        <f t="shared" si="130"/>
        <v>No</v>
      </c>
      <c r="Y269" s="11" t="str">
        <f t="shared" si="131"/>
        <v>No</v>
      </c>
      <c r="Z269" s="11" t="str">
        <f t="shared" si="132"/>
        <v>No</v>
      </c>
      <c r="AA269" s="11" t="str">
        <f t="shared" si="135"/>
        <v>No</v>
      </c>
      <c r="AB269" s="11">
        <f>IF(ISERROR(VLOOKUP(U269,'ITWR Dump'!$A$2:$Y$5000,24,0)),0,(VLOOKUP('ILC Report'!U269,'ITWR Dump'!$A$2:$Y$5000,24,0)))</f>
        <v>0</v>
      </c>
      <c r="AC269" s="11" t="str">
        <f t="shared" si="136"/>
        <v>No</v>
      </c>
      <c r="AD269" s="11" t="str">
        <f t="shared" si="137"/>
        <v/>
      </c>
      <c r="AE269" s="11">
        <f>IF(ISERROR(VLOOKUP(U269,'ITWR Dump'!$A$2:$Y$5000,13,0)),0,(VLOOKUP(U269,'ITWR Dump'!$A$2:$Y$5000,13,0)))</f>
        <v>0</v>
      </c>
      <c r="AF269" s="11">
        <f>IF(ISERROR(VLOOKUP(U269,'ITWR Dump'!$A$2:$Y$5000,11,0)),0,(VLOOKUP(U269,'ITWR Dump'!$A$2:$Y$5000,11,0)))</f>
        <v>0</v>
      </c>
      <c r="AG269" s="11">
        <f>IF(ISERROR(VLOOKUP(U269,'ITWR Dump'!$A$2:$Y$5000,2,0)),0,(VLOOKUP(U269,'ITWR Dump'!$A$2:$Y$5000,2,0)))</f>
        <v>0</v>
      </c>
      <c r="AH269" s="11">
        <f>IF(ISERROR(VLOOKUP(U269,'ITWR Dump'!$A$2:$Y$5000,14,0)),0,(VLOOKUP(U269,'ITWR Dump'!$A$2:$Y$5000,14,0)))</f>
        <v>0</v>
      </c>
      <c r="AI269" s="11" t="str">
        <f t="shared" si="138"/>
        <v>01-Maintenance Offshore</v>
      </c>
      <c r="AJ269" s="11" t="str">
        <f t="shared" si="139"/>
        <v>Offshore</v>
      </c>
      <c r="AK269" s="11" t="str">
        <f>IF(ISERROR(VLOOKUP(A269,'Team Data'!$C$2:$U$213,17,0)),0,(VLOOKUP(A269,'Team Data'!$C$2:$U$213,17,0)))</f>
        <v>PRISM</v>
      </c>
      <c r="AL269" s="11" t="str">
        <f t="shared" si="140"/>
        <v>2017-04-24</v>
      </c>
      <c r="AM269" s="11">
        <f>IF(ISERROR(VLOOKUP(U269,'ITWR Dump'!$A$2:$Y$5000,16,0)),0,(VLOOKUP(U269,'ITWR Dump'!$A$2:$Y$5000,16,0)))</f>
        <v>0</v>
      </c>
      <c r="AN269" s="11">
        <f>IF(ISERROR(VLOOKUP(U269,'ITWR Dump'!$A$2:$Y$5000,18,0)),0,(VLOOKUP(U269,'ITWR Dump'!$A$2:$Y$5000,18,0)))</f>
        <v>0</v>
      </c>
      <c r="AO269" s="11">
        <f>IF(ISERROR(VLOOKUP(U269,'ITWR Dump'!$A$2:$Y$5000,25,0)),0,(VLOOKUP('ILC Report'!U269,'ITWR Dump'!$A$2:$Y$5000,25,0)))</f>
        <v>0</v>
      </c>
      <c r="AP269" s="11">
        <f t="shared" si="141"/>
        <v>0</v>
      </c>
      <c r="AQ269" s="26">
        <f t="shared" si="142"/>
        <v>0</v>
      </c>
      <c r="AR269" s="26">
        <f t="shared" si="143"/>
        <v>0</v>
      </c>
      <c r="AS269" s="26">
        <f t="shared" si="144"/>
        <v>0</v>
      </c>
      <c r="AT269" s="26">
        <f t="shared" si="145"/>
        <v>0</v>
      </c>
      <c r="AU269" s="26">
        <f t="shared" si="146"/>
        <v>0</v>
      </c>
      <c r="AV269" s="26">
        <f t="shared" si="147"/>
        <v>0</v>
      </c>
      <c r="AW269" s="11" t="s">
        <v>653</v>
      </c>
      <c r="AX269" s="11" t="str">
        <f>VLOOKUP(L269,Group!$A$2:$B$1000,2,0)</f>
        <v>Maintenance</v>
      </c>
      <c r="AY269" s="11">
        <f>IF(ISERROR(VLOOKUP(U269,'ITWR Dump'!$A$2:$Y$5000,15,0)),0,(VLOOKUP('ILC Report'!U269,'ITWR Dump'!$A$2:$Y$5000,15,0)))</f>
        <v>0</v>
      </c>
      <c r="AZ269" s="11" t="str">
        <f t="shared" si="148"/>
        <v>No</v>
      </c>
      <c r="BA269" s="11" t="str">
        <f t="shared" si="149"/>
        <v>BKI</v>
      </c>
      <c r="BB269" s="11" t="str">
        <f t="shared" si="150"/>
        <v>MN</v>
      </c>
      <c r="BC269" s="11" t="str">
        <f t="shared" si="151"/>
        <v>No</v>
      </c>
    </row>
    <row r="270" spans="1:55" x14ac:dyDescent="0.3">
      <c r="A270" s="11" t="s">
        <v>663</v>
      </c>
      <c r="B270" s="11" t="s">
        <v>1818</v>
      </c>
      <c r="C270" s="11" t="s">
        <v>576</v>
      </c>
      <c r="D270" s="11" t="s">
        <v>2035</v>
      </c>
      <c r="E270" s="38" t="s">
        <v>652</v>
      </c>
      <c r="F270" s="11">
        <v>8</v>
      </c>
      <c r="G270" s="40" t="s">
        <v>218</v>
      </c>
      <c r="H270" s="11" t="str">
        <f t="shared" si="133"/>
        <v>Regular</v>
      </c>
      <c r="I270" s="11" t="str">
        <f t="shared" si="125"/>
        <v>INDIA</v>
      </c>
      <c r="J270" s="11" t="str">
        <f>IF(ISERROR(VLOOKUP(C270,'WI Vs ASM'!$B$2:$E$1000,4,0)),0,(VLOOKUP(C270,'WI Vs ASM'!$B$2:$E$1000,4,0)))</f>
        <v>Offshore</v>
      </c>
      <c r="K270" s="11" t="str">
        <f>IF(ISERROR(VLOOKUP(C270,'WI Vs ASM'!$B$2:$F$1000,5,0)),0,(VLOOKUP(C270,'WI Vs ASM'!$B$2:$F$1000,5,0)))</f>
        <v>01-Fixed Price</v>
      </c>
      <c r="L270" s="11" t="str">
        <f>IF(ISERROR(VLOOKUP(C270,'WI Vs ASM'!$B$2:$D$1000,3,0)),0,(VLOOKUP(C270,'WI Vs ASM'!$B$2:$D$1000,3,0)))</f>
        <v>01-Maintenance Offshore</v>
      </c>
      <c r="M270" s="11" t="str">
        <f>IF(ISERROR(VLOOKUP(C270,'WI Vs ASM'!$B$2:$I$1000,8,0)),0,(VLOOKUP(C270,'WI Vs ASM'!$B$2:$I$1000,8,0)))</f>
        <v>Rahul Soman</v>
      </c>
      <c r="N270" s="11" t="str">
        <f>IF(ISERROR(VLOOKUP(C270,'WI Vs ASM'!$B$2:$G$1000,6,0)),0,(VLOOKUP(C270,'WI Vs ASM'!$B$2:$G$1000,6,0)))</f>
        <v>Commercial</v>
      </c>
      <c r="O270" s="11" t="str">
        <f>IF(ISERROR(VLOOKUP(C270,'WI Vs ASM'!$B$2:$H$1000,7,0)),0,(VLOOKUP(C270,'WI Vs ASM'!$B$2:$H$1000,7,0)))</f>
        <v>Commercial</v>
      </c>
      <c r="P270" s="11" t="str">
        <f t="shared" si="126"/>
        <v>Apr-17</v>
      </c>
      <c r="Q270" s="11" t="str">
        <f t="shared" si="127"/>
        <v>Q2</v>
      </c>
      <c r="R270" s="11" t="str">
        <f>IF(ISERROR(VLOOKUP(C270,'WI Vs ASM'!$B$2:$J$1000,9,0)),0,(VLOOKUP(C270,'WI Vs ASM'!$B$2:$J$1000,9,0)))</f>
        <v>Jyothi Pai</v>
      </c>
      <c r="S270" s="11" t="str">
        <f>IF(ISERROR(VLOOKUP(C270,'WI Vs ASM'!$B$2:$K$1000,10,0)),0,(VLOOKUP(C270,'WI Vs ASM'!$B$2:$K$1000,10,0)))</f>
        <v>Saju Bhaskaran</v>
      </c>
      <c r="T270" s="11" t="str">
        <f>IF(ISERROR(VLOOKUP(C270,'WI Vs ASM'!$B$2:$L$1000,11,0)),0,(VLOOKUP(C270,'WI Vs ASM'!$B$2:$L$1000,11,0)))</f>
        <v>Sreekala Balasubramanian</v>
      </c>
      <c r="U270" s="11" t="e">
        <f t="shared" si="134"/>
        <v>#VALUE!</v>
      </c>
      <c r="V270" s="11" t="str">
        <f t="shared" si="128"/>
        <v>No</v>
      </c>
      <c r="W270" s="11" t="str">
        <f t="shared" si="129"/>
        <v>Yes</v>
      </c>
      <c r="X270" s="11" t="str">
        <f t="shared" si="130"/>
        <v>No</v>
      </c>
      <c r="Y270" s="11" t="str">
        <f t="shared" si="131"/>
        <v>No</v>
      </c>
      <c r="Z270" s="11" t="str">
        <f t="shared" si="132"/>
        <v>No</v>
      </c>
      <c r="AA270" s="11" t="str">
        <f t="shared" si="135"/>
        <v>No</v>
      </c>
      <c r="AB270" s="11">
        <f>IF(ISERROR(VLOOKUP(U270,'ITWR Dump'!$A$2:$Y$5000,24,0)),0,(VLOOKUP('ILC Report'!U270,'ITWR Dump'!$A$2:$Y$5000,24,0)))</f>
        <v>0</v>
      </c>
      <c r="AC270" s="11" t="str">
        <f t="shared" si="136"/>
        <v>No</v>
      </c>
      <c r="AD270" s="11" t="str">
        <f t="shared" si="137"/>
        <v/>
      </c>
      <c r="AE270" s="11">
        <f>IF(ISERROR(VLOOKUP(U270,'ITWR Dump'!$A$2:$Y$5000,13,0)),0,(VLOOKUP(U270,'ITWR Dump'!$A$2:$Y$5000,13,0)))</f>
        <v>0</v>
      </c>
      <c r="AF270" s="11">
        <f>IF(ISERROR(VLOOKUP(U270,'ITWR Dump'!$A$2:$Y$5000,11,0)),0,(VLOOKUP(U270,'ITWR Dump'!$A$2:$Y$5000,11,0)))</f>
        <v>0</v>
      </c>
      <c r="AG270" s="11">
        <f>IF(ISERROR(VLOOKUP(U270,'ITWR Dump'!$A$2:$Y$5000,2,0)),0,(VLOOKUP(U270,'ITWR Dump'!$A$2:$Y$5000,2,0)))</f>
        <v>0</v>
      </c>
      <c r="AH270" s="11">
        <f>IF(ISERROR(VLOOKUP(U270,'ITWR Dump'!$A$2:$Y$5000,14,0)),0,(VLOOKUP(U270,'ITWR Dump'!$A$2:$Y$5000,14,0)))</f>
        <v>0</v>
      </c>
      <c r="AI270" s="11" t="str">
        <f t="shared" si="138"/>
        <v>01-Maintenance Offshore</v>
      </c>
      <c r="AJ270" s="11" t="str">
        <f t="shared" si="139"/>
        <v>Offshore</v>
      </c>
      <c r="AK270" s="11" t="str">
        <f>IF(ISERROR(VLOOKUP(A270,'Team Data'!$C$2:$U$213,17,0)),0,(VLOOKUP(A270,'Team Data'!$C$2:$U$213,17,0)))</f>
        <v>PRISM</v>
      </c>
      <c r="AL270" s="11" t="str">
        <f t="shared" si="140"/>
        <v>2017-04-24</v>
      </c>
      <c r="AM270" s="11">
        <f>IF(ISERROR(VLOOKUP(U270,'ITWR Dump'!$A$2:$Y$5000,16,0)),0,(VLOOKUP(U270,'ITWR Dump'!$A$2:$Y$5000,16,0)))</f>
        <v>0</v>
      </c>
      <c r="AN270" s="11">
        <f>IF(ISERROR(VLOOKUP(U270,'ITWR Dump'!$A$2:$Y$5000,18,0)),0,(VLOOKUP(U270,'ITWR Dump'!$A$2:$Y$5000,18,0)))</f>
        <v>0</v>
      </c>
      <c r="AO270" s="11">
        <f>IF(ISERROR(VLOOKUP(U270,'ITWR Dump'!$A$2:$Y$5000,25,0)),0,(VLOOKUP('ILC Report'!U270,'ITWR Dump'!$A$2:$Y$5000,25,0)))</f>
        <v>0</v>
      </c>
      <c r="AP270" s="11">
        <f t="shared" si="141"/>
        <v>0</v>
      </c>
      <c r="AQ270" s="26">
        <f t="shared" si="142"/>
        <v>0</v>
      </c>
      <c r="AR270" s="26">
        <f t="shared" si="143"/>
        <v>0</v>
      </c>
      <c r="AS270" s="26">
        <f t="shared" si="144"/>
        <v>0</v>
      </c>
      <c r="AT270" s="26">
        <f t="shared" si="145"/>
        <v>0</v>
      </c>
      <c r="AU270" s="26">
        <f t="shared" si="146"/>
        <v>0</v>
      </c>
      <c r="AV270" s="26">
        <f t="shared" si="147"/>
        <v>0</v>
      </c>
      <c r="AW270" s="11" t="s">
        <v>653</v>
      </c>
      <c r="AX270" s="11" t="str">
        <f>VLOOKUP(L270,Group!$A$2:$B$1000,2,0)</f>
        <v>Maintenance</v>
      </c>
      <c r="AY270" s="11">
        <f>IF(ISERROR(VLOOKUP(U270,'ITWR Dump'!$A$2:$Y$5000,15,0)),0,(VLOOKUP('ILC Report'!U270,'ITWR Dump'!$A$2:$Y$5000,15,0)))</f>
        <v>0</v>
      </c>
      <c r="AZ270" s="11" t="str">
        <f t="shared" si="148"/>
        <v>No</v>
      </c>
      <c r="BA270" s="11" t="str">
        <f t="shared" si="149"/>
        <v>BKI</v>
      </c>
      <c r="BB270" s="11" t="str">
        <f t="shared" si="150"/>
        <v>MN</v>
      </c>
      <c r="BC270" s="11" t="str">
        <f t="shared" si="151"/>
        <v>No</v>
      </c>
    </row>
    <row r="271" spans="1:55" x14ac:dyDescent="0.3">
      <c r="A271" s="11" t="s">
        <v>663</v>
      </c>
      <c r="B271" s="11" t="s">
        <v>1818</v>
      </c>
      <c r="C271" s="11" t="s">
        <v>576</v>
      </c>
      <c r="D271" s="11" t="s">
        <v>2036</v>
      </c>
      <c r="E271" s="38" t="s">
        <v>652</v>
      </c>
      <c r="F271" s="11">
        <v>6</v>
      </c>
      <c r="G271" s="40" t="s">
        <v>218</v>
      </c>
      <c r="H271" s="11" t="str">
        <f t="shared" si="133"/>
        <v>Regular</v>
      </c>
      <c r="I271" s="11" t="str">
        <f t="shared" si="125"/>
        <v>INDIA</v>
      </c>
      <c r="J271" s="11" t="str">
        <f>IF(ISERROR(VLOOKUP(C271,'WI Vs ASM'!$B$2:$E$1000,4,0)),0,(VLOOKUP(C271,'WI Vs ASM'!$B$2:$E$1000,4,0)))</f>
        <v>Offshore</v>
      </c>
      <c r="K271" s="11" t="str">
        <f>IF(ISERROR(VLOOKUP(C271,'WI Vs ASM'!$B$2:$F$1000,5,0)),0,(VLOOKUP(C271,'WI Vs ASM'!$B$2:$F$1000,5,0)))</f>
        <v>01-Fixed Price</v>
      </c>
      <c r="L271" s="11" t="str">
        <f>IF(ISERROR(VLOOKUP(C271,'WI Vs ASM'!$B$2:$D$1000,3,0)),0,(VLOOKUP(C271,'WI Vs ASM'!$B$2:$D$1000,3,0)))</f>
        <v>01-Maintenance Offshore</v>
      </c>
      <c r="M271" s="11" t="str">
        <f>IF(ISERROR(VLOOKUP(C271,'WI Vs ASM'!$B$2:$I$1000,8,0)),0,(VLOOKUP(C271,'WI Vs ASM'!$B$2:$I$1000,8,0)))</f>
        <v>Rahul Soman</v>
      </c>
      <c r="N271" s="11" t="str">
        <f>IF(ISERROR(VLOOKUP(C271,'WI Vs ASM'!$B$2:$G$1000,6,0)),0,(VLOOKUP(C271,'WI Vs ASM'!$B$2:$G$1000,6,0)))</f>
        <v>Commercial</v>
      </c>
      <c r="O271" s="11" t="str">
        <f>IF(ISERROR(VLOOKUP(C271,'WI Vs ASM'!$B$2:$H$1000,7,0)),0,(VLOOKUP(C271,'WI Vs ASM'!$B$2:$H$1000,7,0)))</f>
        <v>Commercial</v>
      </c>
      <c r="P271" s="11" t="str">
        <f t="shared" si="126"/>
        <v>Apr-17</v>
      </c>
      <c r="Q271" s="11" t="str">
        <f t="shared" si="127"/>
        <v>Q2</v>
      </c>
      <c r="R271" s="11" t="str">
        <f>IF(ISERROR(VLOOKUP(C271,'WI Vs ASM'!$B$2:$J$1000,9,0)),0,(VLOOKUP(C271,'WI Vs ASM'!$B$2:$J$1000,9,0)))</f>
        <v>Jyothi Pai</v>
      </c>
      <c r="S271" s="11" t="str">
        <f>IF(ISERROR(VLOOKUP(C271,'WI Vs ASM'!$B$2:$K$1000,10,0)),0,(VLOOKUP(C271,'WI Vs ASM'!$B$2:$K$1000,10,0)))</f>
        <v>Saju Bhaskaran</v>
      </c>
      <c r="T271" s="11" t="str">
        <f>IF(ISERROR(VLOOKUP(C271,'WI Vs ASM'!$B$2:$L$1000,11,0)),0,(VLOOKUP(C271,'WI Vs ASM'!$B$2:$L$1000,11,0)))</f>
        <v>Sreekala Balasubramanian</v>
      </c>
      <c r="U271" s="11" t="e">
        <f t="shared" si="134"/>
        <v>#VALUE!</v>
      </c>
      <c r="V271" s="11" t="str">
        <f t="shared" si="128"/>
        <v>No</v>
      </c>
      <c r="W271" s="11" t="str">
        <f t="shared" si="129"/>
        <v>Yes</v>
      </c>
      <c r="X271" s="11" t="str">
        <f t="shared" si="130"/>
        <v>No</v>
      </c>
      <c r="Y271" s="11" t="str">
        <f t="shared" si="131"/>
        <v>No</v>
      </c>
      <c r="Z271" s="11" t="str">
        <f t="shared" si="132"/>
        <v>No</v>
      </c>
      <c r="AA271" s="11" t="str">
        <f t="shared" si="135"/>
        <v>No</v>
      </c>
      <c r="AB271" s="11">
        <f>IF(ISERROR(VLOOKUP(U271,'ITWR Dump'!$A$2:$Y$5000,24,0)),0,(VLOOKUP('ILC Report'!U271,'ITWR Dump'!$A$2:$Y$5000,24,0)))</f>
        <v>0</v>
      </c>
      <c r="AC271" s="11" t="str">
        <f t="shared" si="136"/>
        <v>No</v>
      </c>
      <c r="AD271" s="11" t="str">
        <f t="shared" si="137"/>
        <v/>
      </c>
      <c r="AE271" s="11">
        <f>IF(ISERROR(VLOOKUP(U271,'ITWR Dump'!$A$2:$Y$5000,13,0)),0,(VLOOKUP(U271,'ITWR Dump'!$A$2:$Y$5000,13,0)))</f>
        <v>0</v>
      </c>
      <c r="AF271" s="11">
        <f>IF(ISERROR(VLOOKUP(U271,'ITWR Dump'!$A$2:$Y$5000,11,0)),0,(VLOOKUP(U271,'ITWR Dump'!$A$2:$Y$5000,11,0)))</f>
        <v>0</v>
      </c>
      <c r="AG271" s="11">
        <f>IF(ISERROR(VLOOKUP(U271,'ITWR Dump'!$A$2:$Y$5000,2,0)),0,(VLOOKUP(U271,'ITWR Dump'!$A$2:$Y$5000,2,0)))</f>
        <v>0</v>
      </c>
      <c r="AH271" s="11">
        <f>IF(ISERROR(VLOOKUP(U271,'ITWR Dump'!$A$2:$Y$5000,14,0)),0,(VLOOKUP(U271,'ITWR Dump'!$A$2:$Y$5000,14,0)))</f>
        <v>0</v>
      </c>
      <c r="AI271" s="11" t="str">
        <f t="shared" si="138"/>
        <v>01-Maintenance Offshore</v>
      </c>
      <c r="AJ271" s="11" t="str">
        <f t="shared" si="139"/>
        <v>Offshore</v>
      </c>
      <c r="AK271" s="11" t="str">
        <f>IF(ISERROR(VLOOKUP(A271,'Team Data'!$C$2:$U$213,17,0)),0,(VLOOKUP(A271,'Team Data'!$C$2:$U$213,17,0)))</f>
        <v>PRISM</v>
      </c>
      <c r="AL271" s="11" t="str">
        <f t="shared" si="140"/>
        <v>2017-04-24</v>
      </c>
      <c r="AM271" s="11">
        <f>IF(ISERROR(VLOOKUP(U271,'ITWR Dump'!$A$2:$Y$5000,16,0)),0,(VLOOKUP(U271,'ITWR Dump'!$A$2:$Y$5000,16,0)))</f>
        <v>0</v>
      </c>
      <c r="AN271" s="11">
        <f>IF(ISERROR(VLOOKUP(U271,'ITWR Dump'!$A$2:$Y$5000,18,0)),0,(VLOOKUP(U271,'ITWR Dump'!$A$2:$Y$5000,18,0)))</f>
        <v>0</v>
      </c>
      <c r="AO271" s="11">
        <f>IF(ISERROR(VLOOKUP(U271,'ITWR Dump'!$A$2:$Y$5000,25,0)),0,(VLOOKUP('ILC Report'!U271,'ITWR Dump'!$A$2:$Y$5000,25,0)))</f>
        <v>0</v>
      </c>
      <c r="AP271" s="11">
        <f t="shared" si="141"/>
        <v>0</v>
      </c>
      <c r="AQ271" s="26">
        <f t="shared" si="142"/>
        <v>0</v>
      </c>
      <c r="AR271" s="26">
        <f t="shared" si="143"/>
        <v>0</v>
      </c>
      <c r="AS271" s="26">
        <f t="shared" si="144"/>
        <v>0</v>
      </c>
      <c r="AT271" s="26">
        <f t="shared" si="145"/>
        <v>0</v>
      </c>
      <c r="AU271" s="26">
        <f t="shared" si="146"/>
        <v>0</v>
      </c>
      <c r="AV271" s="26">
        <f t="shared" si="147"/>
        <v>0</v>
      </c>
      <c r="AW271" s="11" t="s">
        <v>653</v>
      </c>
      <c r="AX271" s="11" t="str">
        <f>VLOOKUP(L271,Group!$A$2:$B$1000,2,0)</f>
        <v>Maintenance</v>
      </c>
      <c r="AY271" s="11">
        <f>IF(ISERROR(VLOOKUP(U271,'ITWR Dump'!$A$2:$Y$5000,15,0)),0,(VLOOKUP('ILC Report'!U271,'ITWR Dump'!$A$2:$Y$5000,15,0)))</f>
        <v>0</v>
      </c>
      <c r="AZ271" s="11" t="str">
        <f t="shared" si="148"/>
        <v>No</v>
      </c>
      <c r="BA271" s="11" t="str">
        <f t="shared" si="149"/>
        <v>BKI</v>
      </c>
      <c r="BB271" s="11" t="str">
        <f t="shared" si="150"/>
        <v>MN</v>
      </c>
      <c r="BC271" s="11" t="str">
        <f t="shared" si="151"/>
        <v>No</v>
      </c>
    </row>
    <row r="272" spans="1:55" x14ac:dyDescent="0.3">
      <c r="A272" s="11" t="s">
        <v>663</v>
      </c>
      <c r="B272" s="11" t="s">
        <v>1818</v>
      </c>
      <c r="C272" s="11" t="s">
        <v>598</v>
      </c>
      <c r="D272" s="11" t="s">
        <v>2037</v>
      </c>
      <c r="E272" s="38" t="s">
        <v>652</v>
      </c>
      <c r="F272" s="11">
        <v>3</v>
      </c>
      <c r="G272" s="40" t="s">
        <v>218</v>
      </c>
      <c r="H272" s="11" t="str">
        <f t="shared" si="133"/>
        <v>Regular</v>
      </c>
      <c r="I272" s="11" t="str">
        <f t="shared" si="125"/>
        <v>INDIA</v>
      </c>
      <c r="J272" s="11" t="str">
        <f>IF(ISERROR(VLOOKUP(C272,'WI Vs ASM'!$B$2:$E$1000,4,0)),0,(VLOOKUP(C272,'WI Vs ASM'!$B$2:$E$1000,4,0)))</f>
        <v>Offshore</v>
      </c>
      <c r="K272" s="11" t="str">
        <f>IF(ISERROR(VLOOKUP(C272,'WI Vs ASM'!$B$2:$F$1000,5,0)),0,(VLOOKUP(C272,'WI Vs ASM'!$B$2:$F$1000,5,0)))</f>
        <v>01-Fixed Price</v>
      </c>
      <c r="L272" s="11" t="str">
        <f>IF(ISERROR(VLOOKUP(C272,'WI Vs ASM'!$B$2:$D$1000,3,0)),0,(VLOOKUP(C272,'WI Vs ASM'!$B$2:$D$1000,3,0)))</f>
        <v>01-Maintenance Offshore</v>
      </c>
      <c r="M272" s="11" t="str">
        <f>IF(ISERROR(VLOOKUP(C272,'WI Vs ASM'!$B$2:$I$1000,8,0)),0,(VLOOKUP(C272,'WI Vs ASM'!$B$2:$I$1000,8,0)))</f>
        <v>Rahul Soman</v>
      </c>
      <c r="N272" s="11" t="str">
        <f>IF(ISERROR(VLOOKUP(C272,'WI Vs ASM'!$B$2:$G$1000,6,0)),0,(VLOOKUP(C272,'WI Vs ASM'!$B$2:$G$1000,6,0)))</f>
        <v>Security &amp; IAM</v>
      </c>
      <c r="O272" s="11" t="str">
        <f>IF(ISERROR(VLOOKUP(C272,'WI Vs ASM'!$B$2:$H$1000,7,0)),0,(VLOOKUP(C272,'WI Vs ASM'!$B$2:$H$1000,7,0)))</f>
        <v>Security &amp; IAM</v>
      </c>
      <c r="P272" s="11" t="str">
        <f t="shared" si="126"/>
        <v>Apr-17</v>
      </c>
      <c r="Q272" s="11" t="str">
        <f t="shared" si="127"/>
        <v>Q2</v>
      </c>
      <c r="R272" s="11" t="str">
        <f>IF(ISERROR(VLOOKUP(C272,'WI Vs ASM'!$B$2:$J$1000,9,0)),0,(VLOOKUP(C272,'WI Vs ASM'!$B$2:$J$1000,9,0)))</f>
        <v>Jyothi Pai</v>
      </c>
      <c r="S272" s="11" t="str">
        <f>IF(ISERROR(VLOOKUP(C272,'WI Vs ASM'!$B$2:$K$1000,10,0)),0,(VLOOKUP(C272,'WI Vs ASM'!$B$2:$K$1000,10,0)))</f>
        <v>Melody J Pereira</v>
      </c>
      <c r="T272" s="11" t="str">
        <f>IF(ISERROR(VLOOKUP(C272,'WI Vs ASM'!$B$2:$L$1000,11,0)),0,(VLOOKUP(C272,'WI Vs ASM'!$B$2:$L$1000,11,0)))</f>
        <v>Melody J Pereira</v>
      </c>
      <c r="U272" s="11" t="e">
        <f t="shared" si="134"/>
        <v>#VALUE!</v>
      </c>
      <c r="V272" s="11" t="str">
        <f t="shared" si="128"/>
        <v>No</v>
      </c>
      <c r="W272" s="11" t="str">
        <f t="shared" si="129"/>
        <v>Yes</v>
      </c>
      <c r="X272" s="11" t="str">
        <f t="shared" si="130"/>
        <v>No</v>
      </c>
      <c r="Y272" s="11" t="str">
        <f t="shared" si="131"/>
        <v>No</v>
      </c>
      <c r="Z272" s="11" t="str">
        <f t="shared" si="132"/>
        <v>No</v>
      </c>
      <c r="AA272" s="11" t="str">
        <f t="shared" si="135"/>
        <v>No</v>
      </c>
      <c r="AB272" s="11">
        <f>IF(ISERROR(VLOOKUP(U272,'ITWR Dump'!$A$2:$Y$5000,24,0)),0,(VLOOKUP('ILC Report'!U272,'ITWR Dump'!$A$2:$Y$5000,24,0)))</f>
        <v>0</v>
      </c>
      <c r="AC272" s="11" t="str">
        <f t="shared" si="136"/>
        <v>No</v>
      </c>
      <c r="AD272" s="11" t="str">
        <f t="shared" si="137"/>
        <v/>
      </c>
      <c r="AE272" s="11">
        <f>IF(ISERROR(VLOOKUP(U272,'ITWR Dump'!$A$2:$Y$5000,13,0)),0,(VLOOKUP(U272,'ITWR Dump'!$A$2:$Y$5000,13,0)))</f>
        <v>0</v>
      </c>
      <c r="AF272" s="11">
        <f>IF(ISERROR(VLOOKUP(U272,'ITWR Dump'!$A$2:$Y$5000,11,0)),0,(VLOOKUP(U272,'ITWR Dump'!$A$2:$Y$5000,11,0)))</f>
        <v>0</v>
      </c>
      <c r="AG272" s="11">
        <f>IF(ISERROR(VLOOKUP(U272,'ITWR Dump'!$A$2:$Y$5000,2,0)),0,(VLOOKUP(U272,'ITWR Dump'!$A$2:$Y$5000,2,0)))</f>
        <v>0</v>
      </c>
      <c r="AH272" s="11">
        <f>IF(ISERROR(VLOOKUP(U272,'ITWR Dump'!$A$2:$Y$5000,14,0)),0,(VLOOKUP(U272,'ITWR Dump'!$A$2:$Y$5000,14,0)))</f>
        <v>0</v>
      </c>
      <c r="AI272" s="11" t="str">
        <f t="shared" si="138"/>
        <v>01-Maintenance Offshore</v>
      </c>
      <c r="AJ272" s="11" t="str">
        <f t="shared" si="139"/>
        <v>Offshore</v>
      </c>
      <c r="AK272" s="11" t="str">
        <f>IF(ISERROR(VLOOKUP(A272,'Team Data'!$C$2:$U$213,17,0)),0,(VLOOKUP(A272,'Team Data'!$C$2:$U$213,17,0)))</f>
        <v>PRISM</v>
      </c>
      <c r="AL272" s="11" t="str">
        <f t="shared" si="140"/>
        <v>2017-04-24</v>
      </c>
      <c r="AM272" s="11">
        <f>IF(ISERROR(VLOOKUP(U272,'ITWR Dump'!$A$2:$Y$5000,16,0)),0,(VLOOKUP(U272,'ITWR Dump'!$A$2:$Y$5000,16,0)))</f>
        <v>0</v>
      </c>
      <c r="AN272" s="11">
        <f>IF(ISERROR(VLOOKUP(U272,'ITWR Dump'!$A$2:$Y$5000,18,0)),0,(VLOOKUP(U272,'ITWR Dump'!$A$2:$Y$5000,18,0)))</f>
        <v>0</v>
      </c>
      <c r="AO272" s="11">
        <f>IF(ISERROR(VLOOKUP(U272,'ITWR Dump'!$A$2:$Y$5000,25,0)),0,(VLOOKUP('ILC Report'!U272,'ITWR Dump'!$A$2:$Y$5000,25,0)))</f>
        <v>0</v>
      </c>
      <c r="AP272" s="11">
        <f t="shared" si="141"/>
        <v>0</v>
      </c>
      <c r="AQ272" s="26">
        <f t="shared" si="142"/>
        <v>0</v>
      </c>
      <c r="AR272" s="26">
        <f t="shared" si="143"/>
        <v>0</v>
      </c>
      <c r="AS272" s="26">
        <f t="shared" si="144"/>
        <v>0</v>
      </c>
      <c r="AT272" s="26">
        <f t="shared" si="145"/>
        <v>0</v>
      </c>
      <c r="AU272" s="26">
        <f t="shared" si="146"/>
        <v>0</v>
      </c>
      <c r="AV272" s="26">
        <f t="shared" si="147"/>
        <v>0</v>
      </c>
      <c r="AW272" s="11" t="s">
        <v>653</v>
      </c>
      <c r="AX272" s="11" t="str">
        <f>VLOOKUP(L272,Group!$A$2:$B$1000,2,0)</f>
        <v>Maintenance</v>
      </c>
      <c r="AY272" s="11">
        <f>IF(ISERROR(VLOOKUP(U272,'ITWR Dump'!$A$2:$Y$5000,15,0)),0,(VLOOKUP('ILC Report'!U272,'ITWR Dump'!$A$2:$Y$5000,15,0)))</f>
        <v>0</v>
      </c>
      <c r="AZ272" s="11" t="str">
        <f t="shared" si="148"/>
        <v>Yes</v>
      </c>
      <c r="BA272" s="11" t="str">
        <f t="shared" si="149"/>
        <v>BKI</v>
      </c>
      <c r="BB272" s="11" t="str">
        <f t="shared" si="150"/>
        <v>MN</v>
      </c>
      <c r="BC272" s="11" t="str">
        <f t="shared" si="151"/>
        <v>No</v>
      </c>
    </row>
    <row r="273" spans="1:55" x14ac:dyDescent="0.3">
      <c r="A273" s="11" t="s">
        <v>663</v>
      </c>
      <c r="B273" s="11" t="s">
        <v>1818</v>
      </c>
      <c r="C273" s="11" t="s">
        <v>576</v>
      </c>
      <c r="D273" s="11" t="s">
        <v>2038</v>
      </c>
      <c r="E273" s="38" t="s">
        <v>652</v>
      </c>
      <c r="F273" s="11">
        <v>1</v>
      </c>
      <c r="G273" s="40" t="s">
        <v>218</v>
      </c>
      <c r="H273" s="11" t="str">
        <f t="shared" si="133"/>
        <v>Regular</v>
      </c>
      <c r="I273" s="11" t="str">
        <f t="shared" si="125"/>
        <v>INDIA</v>
      </c>
      <c r="J273" s="11" t="str">
        <f>IF(ISERROR(VLOOKUP(C273,'WI Vs ASM'!$B$2:$E$1000,4,0)),0,(VLOOKUP(C273,'WI Vs ASM'!$B$2:$E$1000,4,0)))</f>
        <v>Offshore</v>
      </c>
      <c r="K273" s="11" t="str">
        <f>IF(ISERROR(VLOOKUP(C273,'WI Vs ASM'!$B$2:$F$1000,5,0)),0,(VLOOKUP(C273,'WI Vs ASM'!$B$2:$F$1000,5,0)))</f>
        <v>01-Fixed Price</v>
      </c>
      <c r="L273" s="11" t="str">
        <f>IF(ISERROR(VLOOKUP(C273,'WI Vs ASM'!$B$2:$D$1000,3,0)),0,(VLOOKUP(C273,'WI Vs ASM'!$B$2:$D$1000,3,0)))</f>
        <v>01-Maintenance Offshore</v>
      </c>
      <c r="M273" s="11" t="str">
        <f>IF(ISERROR(VLOOKUP(C273,'WI Vs ASM'!$B$2:$I$1000,8,0)),0,(VLOOKUP(C273,'WI Vs ASM'!$B$2:$I$1000,8,0)))</f>
        <v>Rahul Soman</v>
      </c>
      <c r="N273" s="11" t="str">
        <f>IF(ISERROR(VLOOKUP(C273,'WI Vs ASM'!$B$2:$G$1000,6,0)),0,(VLOOKUP(C273,'WI Vs ASM'!$B$2:$G$1000,6,0)))</f>
        <v>Commercial</v>
      </c>
      <c r="O273" s="11" t="str">
        <f>IF(ISERROR(VLOOKUP(C273,'WI Vs ASM'!$B$2:$H$1000,7,0)),0,(VLOOKUP(C273,'WI Vs ASM'!$B$2:$H$1000,7,0)))</f>
        <v>Commercial</v>
      </c>
      <c r="P273" s="11" t="str">
        <f t="shared" si="126"/>
        <v>Apr-17</v>
      </c>
      <c r="Q273" s="11" t="str">
        <f t="shared" si="127"/>
        <v>Q2</v>
      </c>
      <c r="R273" s="11" t="str">
        <f>IF(ISERROR(VLOOKUP(C273,'WI Vs ASM'!$B$2:$J$1000,9,0)),0,(VLOOKUP(C273,'WI Vs ASM'!$B$2:$J$1000,9,0)))</f>
        <v>Jyothi Pai</v>
      </c>
      <c r="S273" s="11" t="str">
        <f>IF(ISERROR(VLOOKUP(C273,'WI Vs ASM'!$B$2:$K$1000,10,0)),0,(VLOOKUP(C273,'WI Vs ASM'!$B$2:$K$1000,10,0)))</f>
        <v>Saju Bhaskaran</v>
      </c>
      <c r="T273" s="11" t="str">
        <f>IF(ISERROR(VLOOKUP(C273,'WI Vs ASM'!$B$2:$L$1000,11,0)),0,(VLOOKUP(C273,'WI Vs ASM'!$B$2:$L$1000,11,0)))</f>
        <v>Sreekala Balasubramanian</v>
      </c>
      <c r="U273" s="11" t="e">
        <f t="shared" si="134"/>
        <v>#VALUE!</v>
      </c>
      <c r="V273" s="11" t="str">
        <f t="shared" si="128"/>
        <v>No</v>
      </c>
      <c r="W273" s="11" t="str">
        <f t="shared" si="129"/>
        <v>Yes</v>
      </c>
      <c r="X273" s="11" t="str">
        <f t="shared" si="130"/>
        <v>No</v>
      </c>
      <c r="Y273" s="11" t="str">
        <f t="shared" si="131"/>
        <v>No</v>
      </c>
      <c r="Z273" s="11" t="str">
        <f t="shared" si="132"/>
        <v>No</v>
      </c>
      <c r="AA273" s="11" t="str">
        <f t="shared" si="135"/>
        <v>No</v>
      </c>
      <c r="AB273" s="11">
        <f>IF(ISERROR(VLOOKUP(U273,'ITWR Dump'!$A$2:$Y$5000,24,0)),0,(VLOOKUP('ILC Report'!U273,'ITWR Dump'!$A$2:$Y$5000,24,0)))</f>
        <v>0</v>
      </c>
      <c r="AC273" s="11" t="str">
        <f t="shared" si="136"/>
        <v>No</v>
      </c>
      <c r="AD273" s="11" t="str">
        <f t="shared" si="137"/>
        <v/>
      </c>
      <c r="AE273" s="11">
        <f>IF(ISERROR(VLOOKUP(U273,'ITWR Dump'!$A$2:$Y$5000,13,0)),0,(VLOOKUP(U273,'ITWR Dump'!$A$2:$Y$5000,13,0)))</f>
        <v>0</v>
      </c>
      <c r="AF273" s="11">
        <f>IF(ISERROR(VLOOKUP(U273,'ITWR Dump'!$A$2:$Y$5000,11,0)),0,(VLOOKUP(U273,'ITWR Dump'!$A$2:$Y$5000,11,0)))</f>
        <v>0</v>
      </c>
      <c r="AG273" s="11">
        <f>IF(ISERROR(VLOOKUP(U273,'ITWR Dump'!$A$2:$Y$5000,2,0)),0,(VLOOKUP(U273,'ITWR Dump'!$A$2:$Y$5000,2,0)))</f>
        <v>0</v>
      </c>
      <c r="AH273" s="11">
        <f>IF(ISERROR(VLOOKUP(U273,'ITWR Dump'!$A$2:$Y$5000,14,0)),0,(VLOOKUP(U273,'ITWR Dump'!$A$2:$Y$5000,14,0)))</f>
        <v>0</v>
      </c>
      <c r="AI273" s="11" t="str">
        <f t="shared" si="138"/>
        <v>01-Maintenance Offshore</v>
      </c>
      <c r="AJ273" s="11" t="str">
        <f t="shared" si="139"/>
        <v>Offshore</v>
      </c>
      <c r="AK273" s="11" t="str">
        <f>IF(ISERROR(VLOOKUP(A273,'Team Data'!$C$2:$U$213,17,0)),0,(VLOOKUP(A273,'Team Data'!$C$2:$U$213,17,0)))</f>
        <v>PRISM</v>
      </c>
      <c r="AL273" s="11" t="str">
        <f t="shared" si="140"/>
        <v>2017-04-24</v>
      </c>
      <c r="AM273" s="11">
        <f>IF(ISERROR(VLOOKUP(U273,'ITWR Dump'!$A$2:$Y$5000,16,0)),0,(VLOOKUP(U273,'ITWR Dump'!$A$2:$Y$5000,16,0)))</f>
        <v>0</v>
      </c>
      <c r="AN273" s="11">
        <f>IF(ISERROR(VLOOKUP(U273,'ITWR Dump'!$A$2:$Y$5000,18,0)),0,(VLOOKUP(U273,'ITWR Dump'!$A$2:$Y$5000,18,0)))</f>
        <v>0</v>
      </c>
      <c r="AO273" s="11">
        <f>IF(ISERROR(VLOOKUP(U273,'ITWR Dump'!$A$2:$Y$5000,25,0)),0,(VLOOKUP('ILC Report'!U273,'ITWR Dump'!$A$2:$Y$5000,25,0)))</f>
        <v>0</v>
      </c>
      <c r="AP273" s="11">
        <f t="shared" si="141"/>
        <v>0</v>
      </c>
      <c r="AQ273" s="26">
        <f t="shared" si="142"/>
        <v>0</v>
      </c>
      <c r="AR273" s="26">
        <f t="shared" si="143"/>
        <v>0</v>
      </c>
      <c r="AS273" s="26">
        <f t="shared" si="144"/>
        <v>0</v>
      </c>
      <c r="AT273" s="26">
        <f t="shared" si="145"/>
        <v>0</v>
      </c>
      <c r="AU273" s="26">
        <f t="shared" si="146"/>
        <v>0</v>
      </c>
      <c r="AV273" s="26">
        <f t="shared" si="147"/>
        <v>0</v>
      </c>
      <c r="AW273" s="11" t="s">
        <v>653</v>
      </c>
      <c r="AX273" s="11" t="str">
        <f>VLOOKUP(L273,Group!$A$2:$B$1000,2,0)</f>
        <v>Maintenance</v>
      </c>
      <c r="AY273" s="11">
        <f>IF(ISERROR(VLOOKUP(U273,'ITWR Dump'!$A$2:$Y$5000,15,0)),0,(VLOOKUP('ILC Report'!U273,'ITWR Dump'!$A$2:$Y$5000,15,0)))</f>
        <v>0</v>
      </c>
      <c r="AZ273" s="11" t="str">
        <f t="shared" si="148"/>
        <v>Yes</v>
      </c>
      <c r="BA273" s="11" t="str">
        <f t="shared" si="149"/>
        <v>BKI</v>
      </c>
      <c r="BB273" s="11" t="str">
        <f t="shared" si="150"/>
        <v>MN</v>
      </c>
      <c r="BC273" s="11" t="str">
        <f t="shared" si="151"/>
        <v>No</v>
      </c>
    </row>
    <row r="274" spans="1:55" x14ac:dyDescent="0.3">
      <c r="A274" s="11" t="s">
        <v>663</v>
      </c>
      <c r="B274" s="11" t="s">
        <v>1818</v>
      </c>
      <c r="C274" s="11" t="s">
        <v>598</v>
      </c>
      <c r="D274" s="11" t="s">
        <v>2039</v>
      </c>
      <c r="E274" s="38" t="s">
        <v>652</v>
      </c>
      <c r="F274" s="11">
        <v>2</v>
      </c>
      <c r="G274" s="40" t="s">
        <v>218</v>
      </c>
      <c r="H274" s="11" t="str">
        <f t="shared" si="133"/>
        <v>Regular</v>
      </c>
      <c r="I274" s="11" t="str">
        <f t="shared" si="125"/>
        <v>INDIA</v>
      </c>
      <c r="J274" s="11" t="str">
        <f>IF(ISERROR(VLOOKUP(C274,'WI Vs ASM'!$B$2:$E$1000,4,0)),0,(VLOOKUP(C274,'WI Vs ASM'!$B$2:$E$1000,4,0)))</f>
        <v>Offshore</v>
      </c>
      <c r="K274" s="11" t="str">
        <f>IF(ISERROR(VLOOKUP(C274,'WI Vs ASM'!$B$2:$F$1000,5,0)),0,(VLOOKUP(C274,'WI Vs ASM'!$B$2:$F$1000,5,0)))</f>
        <v>01-Fixed Price</v>
      </c>
      <c r="L274" s="11" t="str">
        <f>IF(ISERROR(VLOOKUP(C274,'WI Vs ASM'!$B$2:$D$1000,3,0)),0,(VLOOKUP(C274,'WI Vs ASM'!$B$2:$D$1000,3,0)))</f>
        <v>01-Maintenance Offshore</v>
      </c>
      <c r="M274" s="11" t="str">
        <f>IF(ISERROR(VLOOKUP(C274,'WI Vs ASM'!$B$2:$I$1000,8,0)),0,(VLOOKUP(C274,'WI Vs ASM'!$B$2:$I$1000,8,0)))</f>
        <v>Rahul Soman</v>
      </c>
      <c r="N274" s="11" t="str">
        <f>IF(ISERROR(VLOOKUP(C274,'WI Vs ASM'!$B$2:$G$1000,6,0)),0,(VLOOKUP(C274,'WI Vs ASM'!$B$2:$G$1000,6,0)))</f>
        <v>Security &amp; IAM</v>
      </c>
      <c r="O274" s="11" t="str">
        <f>IF(ISERROR(VLOOKUP(C274,'WI Vs ASM'!$B$2:$H$1000,7,0)),0,(VLOOKUP(C274,'WI Vs ASM'!$B$2:$H$1000,7,0)))</f>
        <v>Security &amp; IAM</v>
      </c>
      <c r="P274" s="11" t="str">
        <f t="shared" si="126"/>
        <v>Apr-17</v>
      </c>
      <c r="Q274" s="11" t="str">
        <f t="shared" si="127"/>
        <v>Q2</v>
      </c>
      <c r="R274" s="11" t="str">
        <f>IF(ISERROR(VLOOKUP(C274,'WI Vs ASM'!$B$2:$J$1000,9,0)),0,(VLOOKUP(C274,'WI Vs ASM'!$B$2:$J$1000,9,0)))</f>
        <v>Jyothi Pai</v>
      </c>
      <c r="S274" s="11" t="str">
        <f>IF(ISERROR(VLOOKUP(C274,'WI Vs ASM'!$B$2:$K$1000,10,0)),0,(VLOOKUP(C274,'WI Vs ASM'!$B$2:$K$1000,10,0)))</f>
        <v>Melody J Pereira</v>
      </c>
      <c r="T274" s="11" t="str">
        <f>IF(ISERROR(VLOOKUP(C274,'WI Vs ASM'!$B$2:$L$1000,11,0)),0,(VLOOKUP(C274,'WI Vs ASM'!$B$2:$L$1000,11,0)))</f>
        <v>Melody J Pereira</v>
      </c>
      <c r="U274" s="11" t="e">
        <f t="shared" si="134"/>
        <v>#VALUE!</v>
      </c>
      <c r="V274" s="11" t="str">
        <f t="shared" si="128"/>
        <v>No</v>
      </c>
      <c r="W274" s="11" t="str">
        <f t="shared" si="129"/>
        <v>Yes</v>
      </c>
      <c r="X274" s="11" t="str">
        <f t="shared" si="130"/>
        <v>No</v>
      </c>
      <c r="Y274" s="11" t="str">
        <f t="shared" si="131"/>
        <v>No</v>
      </c>
      <c r="Z274" s="11" t="str">
        <f t="shared" si="132"/>
        <v>No</v>
      </c>
      <c r="AA274" s="11" t="str">
        <f t="shared" si="135"/>
        <v>No</v>
      </c>
      <c r="AB274" s="11">
        <f>IF(ISERROR(VLOOKUP(U274,'ITWR Dump'!$A$2:$Y$5000,24,0)),0,(VLOOKUP('ILC Report'!U274,'ITWR Dump'!$A$2:$Y$5000,24,0)))</f>
        <v>0</v>
      </c>
      <c r="AC274" s="11" t="str">
        <f t="shared" si="136"/>
        <v>No</v>
      </c>
      <c r="AD274" s="11" t="str">
        <f t="shared" si="137"/>
        <v/>
      </c>
      <c r="AE274" s="11">
        <f>IF(ISERROR(VLOOKUP(U274,'ITWR Dump'!$A$2:$Y$5000,13,0)),0,(VLOOKUP(U274,'ITWR Dump'!$A$2:$Y$5000,13,0)))</f>
        <v>0</v>
      </c>
      <c r="AF274" s="11">
        <f>IF(ISERROR(VLOOKUP(U274,'ITWR Dump'!$A$2:$Y$5000,11,0)),0,(VLOOKUP(U274,'ITWR Dump'!$A$2:$Y$5000,11,0)))</f>
        <v>0</v>
      </c>
      <c r="AG274" s="11">
        <f>IF(ISERROR(VLOOKUP(U274,'ITWR Dump'!$A$2:$Y$5000,2,0)),0,(VLOOKUP(U274,'ITWR Dump'!$A$2:$Y$5000,2,0)))</f>
        <v>0</v>
      </c>
      <c r="AH274" s="11">
        <f>IF(ISERROR(VLOOKUP(U274,'ITWR Dump'!$A$2:$Y$5000,14,0)),0,(VLOOKUP(U274,'ITWR Dump'!$A$2:$Y$5000,14,0)))</f>
        <v>0</v>
      </c>
      <c r="AI274" s="11" t="str">
        <f t="shared" si="138"/>
        <v>01-Maintenance Offshore</v>
      </c>
      <c r="AJ274" s="11" t="str">
        <f t="shared" si="139"/>
        <v>Offshore</v>
      </c>
      <c r="AK274" s="11" t="str">
        <f>IF(ISERROR(VLOOKUP(A274,'Team Data'!$C$2:$U$213,17,0)),0,(VLOOKUP(A274,'Team Data'!$C$2:$U$213,17,0)))</f>
        <v>PRISM</v>
      </c>
      <c r="AL274" s="11" t="str">
        <f t="shared" si="140"/>
        <v>2017-04-24</v>
      </c>
      <c r="AM274" s="11">
        <f>IF(ISERROR(VLOOKUP(U274,'ITWR Dump'!$A$2:$Y$5000,16,0)),0,(VLOOKUP(U274,'ITWR Dump'!$A$2:$Y$5000,16,0)))</f>
        <v>0</v>
      </c>
      <c r="AN274" s="11">
        <f>IF(ISERROR(VLOOKUP(U274,'ITWR Dump'!$A$2:$Y$5000,18,0)),0,(VLOOKUP(U274,'ITWR Dump'!$A$2:$Y$5000,18,0)))</f>
        <v>0</v>
      </c>
      <c r="AO274" s="11">
        <f>IF(ISERROR(VLOOKUP(U274,'ITWR Dump'!$A$2:$Y$5000,25,0)),0,(VLOOKUP('ILC Report'!U274,'ITWR Dump'!$A$2:$Y$5000,25,0)))</f>
        <v>0</v>
      </c>
      <c r="AP274" s="11">
        <f t="shared" si="141"/>
        <v>0</v>
      </c>
      <c r="AQ274" s="26">
        <f t="shared" si="142"/>
        <v>0</v>
      </c>
      <c r="AR274" s="26">
        <f t="shared" si="143"/>
        <v>0</v>
      </c>
      <c r="AS274" s="26">
        <f t="shared" si="144"/>
        <v>0</v>
      </c>
      <c r="AT274" s="26">
        <f t="shared" si="145"/>
        <v>0</v>
      </c>
      <c r="AU274" s="26">
        <f t="shared" si="146"/>
        <v>0</v>
      </c>
      <c r="AV274" s="26">
        <f t="shared" si="147"/>
        <v>0</v>
      </c>
      <c r="AW274" s="11" t="s">
        <v>653</v>
      </c>
      <c r="AX274" s="11" t="str">
        <f>VLOOKUP(L274,Group!$A$2:$B$1000,2,0)</f>
        <v>Maintenance</v>
      </c>
      <c r="AY274" s="11">
        <f>IF(ISERROR(VLOOKUP(U274,'ITWR Dump'!$A$2:$Y$5000,15,0)),0,(VLOOKUP('ILC Report'!U274,'ITWR Dump'!$A$2:$Y$5000,15,0)))</f>
        <v>0</v>
      </c>
      <c r="AZ274" s="11" t="str">
        <f t="shared" si="148"/>
        <v>Yes</v>
      </c>
      <c r="BA274" s="11" t="str">
        <f t="shared" si="149"/>
        <v>BKI</v>
      </c>
      <c r="BB274" s="11" t="str">
        <f t="shared" si="150"/>
        <v>MN</v>
      </c>
      <c r="BC274" s="11" t="str">
        <f t="shared" si="151"/>
        <v>No</v>
      </c>
    </row>
    <row r="275" spans="1:55" x14ac:dyDescent="0.3">
      <c r="A275" s="11" t="s">
        <v>663</v>
      </c>
      <c r="B275" s="11" t="s">
        <v>1818</v>
      </c>
      <c r="C275" s="11" t="s">
        <v>576</v>
      </c>
      <c r="D275" s="11" t="s">
        <v>2040</v>
      </c>
      <c r="E275" s="38" t="s">
        <v>652</v>
      </c>
      <c r="F275" s="11">
        <v>1</v>
      </c>
      <c r="G275" s="40" t="s">
        <v>218</v>
      </c>
      <c r="H275" s="11" t="str">
        <f t="shared" si="133"/>
        <v>Regular</v>
      </c>
      <c r="I275" s="11" t="str">
        <f t="shared" si="125"/>
        <v>INDIA</v>
      </c>
      <c r="J275" s="11" t="str">
        <f>IF(ISERROR(VLOOKUP(C275,'WI Vs ASM'!$B$2:$E$1000,4,0)),0,(VLOOKUP(C275,'WI Vs ASM'!$B$2:$E$1000,4,0)))</f>
        <v>Offshore</v>
      </c>
      <c r="K275" s="11" t="str">
        <f>IF(ISERROR(VLOOKUP(C275,'WI Vs ASM'!$B$2:$F$1000,5,0)),0,(VLOOKUP(C275,'WI Vs ASM'!$B$2:$F$1000,5,0)))</f>
        <v>01-Fixed Price</v>
      </c>
      <c r="L275" s="11" t="str">
        <f>IF(ISERROR(VLOOKUP(C275,'WI Vs ASM'!$B$2:$D$1000,3,0)),0,(VLOOKUP(C275,'WI Vs ASM'!$B$2:$D$1000,3,0)))</f>
        <v>01-Maintenance Offshore</v>
      </c>
      <c r="M275" s="11" t="str">
        <f>IF(ISERROR(VLOOKUP(C275,'WI Vs ASM'!$B$2:$I$1000,8,0)),0,(VLOOKUP(C275,'WI Vs ASM'!$B$2:$I$1000,8,0)))</f>
        <v>Rahul Soman</v>
      </c>
      <c r="N275" s="11" t="str">
        <f>IF(ISERROR(VLOOKUP(C275,'WI Vs ASM'!$B$2:$G$1000,6,0)),0,(VLOOKUP(C275,'WI Vs ASM'!$B$2:$G$1000,6,0)))</f>
        <v>Commercial</v>
      </c>
      <c r="O275" s="11" t="str">
        <f>IF(ISERROR(VLOOKUP(C275,'WI Vs ASM'!$B$2:$H$1000,7,0)),0,(VLOOKUP(C275,'WI Vs ASM'!$B$2:$H$1000,7,0)))</f>
        <v>Commercial</v>
      </c>
      <c r="P275" s="11" t="str">
        <f t="shared" si="126"/>
        <v>Apr-17</v>
      </c>
      <c r="Q275" s="11" t="str">
        <f t="shared" si="127"/>
        <v>Q2</v>
      </c>
      <c r="R275" s="11" t="str">
        <f>IF(ISERROR(VLOOKUP(C275,'WI Vs ASM'!$B$2:$J$1000,9,0)),0,(VLOOKUP(C275,'WI Vs ASM'!$B$2:$J$1000,9,0)))</f>
        <v>Jyothi Pai</v>
      </c>
      <c r="S275" s="11" t="str">
        <f>IF(ISERROR(VLOOKUP(C275,'WI Vs ASM'!$B$2:$K$1000,10,0)),0,(VLOOKUP(C275,'WI Vs ASM'!$B$2:$K$1000,10,0)))</f>
        <v>Saju Bhaskaran</v>
      </c>
      <c r="T275" s="11" t="str">
        <f>IF(ISERROR(VLOOKUP(C275,'WI Vs ASM'!$B$2:$L$1000,11,0)),0,(VLOOKUP(C275,'WI Vs ASM'!$B$2:$L$1000,11,0)))</f>
        <v>Sreekala Balasubramanian</v>
      </c>
      <c r="U275" s="11" t="e">
        <f t="shared" si="134"/>
        <v>#VALUE!</v>
      </c>
      <c r="V275" s="11" t="str">
        <f t="shared" si="128"/>
        <v>No</v>
      </c>
      <c r="W275" s="11" t="str">
        <f t="shared" si="129"/>
        <v>Yes</v>
      </c>
      <c r="X275" s="11" t="str">
        <f t="shared" si="130"/>
        <v>No</v>
      </c>
      <c r="Y275" s="11" t="str">
        <f t="shared" si="131"/>
        <v>No</v>
      </c>
      <c r="Z275" s="11" t="str">
        <f t="shared" si="132"/>
        <v>No</v>
      </c>
      <c r="AA275" s="11" t="str">
        <f t="shared" si="135"/>
        <v>No</v>
      </c>
      <c r="AB275" s="11">
        <f>IF(ISERROR(VLOOKUP(U275,'ITWR Dump'!$A$2:$Y$5000,24,0)),0,(VLOOKUP('ILC Report'!U275,'ITWR Dump'!$A$2:$Y$5000,24,0)))</f>
        <v>0</v>
      </c>
      <c r="AC275" s="11" t="str">
        <f t="shared" si="136"/>
        <v>No</v>
      </c>
      <c r="AD275" s="11" t="str">
        <f t="shared" si="137"/>
        <v/>
      </c>
      <c r="AE275" s="11">
        <f>IF(ISERROR(VLOOKUP(U275,'ITWR Dump'!$A$2:$Y$5000,13,0)),0,(VLOOKUP(U275,'ITWR Dump'!$A$2:$Y$5000,13,0)))</f>
        <v>0</v>
      </c>
      <c r="AF275" s="11">
        <f>IF(ISERROR(VLOOKUP(U275,'ITWR Dump'!$A$2:$Y$5000,11,0)),0,(VLOOKUP(U275,'ITWR Dump'!$A$2:$Y$5000,11,0)))</f>
        <v>0</v>
      </c>
      <c r="AG275" s="11">
        <f>IF(ISERROR(VLOOKUP(U275,'ITWR Dump'!$A$2:$Y$5000,2,0)),0,(VLOOKUP(U275,'ITWR Dump'!$A$2:$Y$5000,2,0)))</f>
        <v>0</v>
      </c>
      <c r="AH275" s="11">
        <f>IF(ISERROR(VLOOKUP(U275,'ITWR Dump'!$A$2:$Y$5000,14,0)),0,(VLOOKUP(U275,'ITWR Dump'!$A$2:$Y$5000,14,0)))</f>
        <v>0</v>
      </c>
      <c r="AI275" s="11" t="str">
        <f t="shared" si="138"/>
        <v>01-Maintenance Offshore</v>
      </c>
      <c r="AJ275" s="11" t="str">
        <f t="shared" si="139"/>
        <v>Offshore</v>
      </c>
      <c r="AK275" s="11" t="str">
        <f>IF(ISERROR(VLOOKUP(A275,'Team Data'!$C$2:$U$213,17,0)),0,(VLOOKUP(A275,'Team Data'!$C$2:$U$213,17,0)))</f>
        <v>PRISM</v>
      </c>
      <c r="AL275" s="11" t="str">
        <f t="shared" si="140"/>
        <v>2017-04-24</v>
      </c>
      <c r="AM275" s="11">
        <f>IF(ISERROR(VLOOKUP(U275,'ITWR Dump'!$A$2:$Y$5000,16,0)),0,(VLOOKUP(U275,'ITWR Dump'!$A$2:$Y$5000,16,0)))</f>
        <v>0</v>
      </c>
      <c r="AN275" s="11">
        <f>IF(ISERROR(VLOOKUP(U275,'ITWR Dump'!$A$2:$Y$5000,18,0)),0,(VLOOKUP(U275,'ITWR Dump'!$A$2:$Y$5000,18,0)))</f>
        <v>0</v>
      </c>
      <c r="AO275" s="11">
        <f>IF(ISERROR(VLOOKUP(U275,'ITWR Dump'!$A$2:$Y$5000,25,0)),0,(VLOOKUP('ILC Report'!U275,'ITWR Dump'!$A$2:$Y$5000,25,0)))</f>
        <v>0</v>
      </c>
      <c r="AP275" s="11">
        <f t="shared" si="141"/>
        <v>0</v>
      </c>
      <c r="AQ275" s="26">
        <f t="shared" si="142"/>
        <v>0</v>
      </c>
      <c r="AR275" s="26">
        <f t="shared" si="143"/>
        <v>0</v>
      </c>
      <c r="AS275" s="26">
        <f t="shared" si="144"/>
        <v>0</v>
      </c>
      <c r="AT275" s="26">
        <f t="shared" si="145"/>
        <v>0</v>
      </c>
      <c r="AU275" s="26">
        <f t="shared" si="146"/>
        <v>0</v>
      </c>
      <c r="AV275" s="26">
        <f t="shared" si="147"/>
        <v>0</v>
      </c>
      <c r="AW275" s="11" t="s">
        <v>653</v>
      </c>
      <c r="AX275" s="11" t="str">
        <f>VLOOKUP(L275,Group!$A$2:$B$1000,2,0)</f>
        <v>Maintenance</v>
      </c>
      <c r="AY275" s="11">
        <f>IF(ISERROR(VLOOKUP(U275,'ITWR Dump'!$A$2:$Y$5000,15,0)),0,(VLOOKUP('ILC Report'!U275,'ITWR Dump'!$A$2:$Y$5000,15,0)))</f>
        <v>0</v>
      </c>
      <c r="AZ275" s="11" t="str">
        <f t="shared" si="148"/>
        <v>No</v>
      </c>
      <c r="BA275" s="11" t="str">
        <f t="shared" si="149"/>
        <v>BKI</v>
      </c>
      <c r="BB275" s="11" t="str">
        <f t="shared" si="150"/>
        <v>MN</v>
      </c>
      <c r="BC275" s="11" t="str">
        <f t="shared" si="151"/>
        <v>No</v>
      </c>
    </row>
    <row r="276" spans="1:55" x14ac:dyDescent="0.3">
      <c r="A276" s="11" t="s">
        <v>663</v>
      </c>
      <c r="B276" s="11" t="s">
        <v>1818</v>
      </c>
      <c r="C276" s="11" t="s">
        <v>598</v>
      </c>
      <c r="D276" s="11" t="s">
        <v>2041</v>
      </c>
      <c r="E276" s="38" t="s">
        <v>652</v>
      </c>
      <c r="F276" s="11">
        <v>3.5</v>
      </c>
      <c r="G276" s="40" t="s">
        <v>218</v>
      </c>
      <c r="H276" s="11" t="str">
        <f t="shared" si="133"/>
        <v>Regular</v>
      </c>
      <c r="I276" s="11" t="str">
        <f t="shared" si="125"/>
        <v>INDIA</v>
      </c>
      <c r="J276" s="11" t="str">
        <f>IF(ISERROR(VLOOKUP(C276,'WI Vs ASM'!$B$2:$E$1000,4,0)),0,(VLOOKUP(C276,'WI Vs ASM'!$B$2:$E$1000,4,0)))</f>
        <v>Offshore</v>
      </c>
      <c r="K276" s="11" t="str">
        <f>IF(ISERROR(VLOOKUP(C276,'WI Vs ASM'!$B$2:$F$1000,5,0)),0,(VLOOKUP(C276,'WI Vs ASM'!$B$2:$F$1000,5,0)))</f>
        <v>01-Fixed Price</v>
      </c>
      <c r="L276" s="11" t="str">
        <f>IF(ISERROR(VLOOKUP(C276,'WI Vs ASM'!$B$2:$D$1000,3,0)),0,(VLOOKUP(C276,'WI Vs ASM'!$B$2:$D$1000,3,0)))</f>
        <v>01-Maintenance Offshore</v>
      </c>
      <c r="M276" s="11" t="str">
        <f>IF(ISERROR(VLOOKUP(C276,'WI Vs ASM'!$B$2:$I$1000,8,0)),0,(VLOOKUP(C276,'WI Vs ASM'!$B$2:$I$1000,8,0)))</f>
        <v>Rahul Soman</v>
      </c>
      <c r="N276" s="11" t="str">
        <f>IF(ISERROR(VLOOKUP(C276,'WI Vs ASM'!$B$2:$G$1000,6,0)),0,(VLOOKUP(C276,'WI Vs ASM'!$B$2:$G$1000,6,0)))</f>
        <v>Security &amp; IAM</v>
      </c>
      <c r="O276" s="11" t="str">
        <f>IF(ISERROR(VLOOKUP(C276,'WI Vs ASM'!$B$2:$H$1000,7,0)),0,(VLOOKUP(C276,'WI Vs ASM'!$B$2:$H$1000,7,0)))</f>
        <v>Security &amp; IAM</v>
      </c>
      <c r="P276" s="11" t="str">
        <f t="shared" si="126"/>
        <v>Apr-17</v>
      </c>
      <c r="Q276" s="11" t="str">
        <f t="shared" si="127"/>
        <v>Q2</v>
      </c>
      <c r="R276" s="11" t="str">
        <f>IF(ISERROR(VLOOKUP(C276,'WI Vs ASM'!$B$2:$J$1000,9,0)),0,(VLOOKUP(C276,'WI Vs ASM'!$B$2:$J$1000,9,0)))</f>
        <v>Jyothi Pai</v>
      </c>
      <c r="S276" s="11" t="str">
        <f>IF(ISERROR(VLOOKUP(C276,'WI Vs ASM'!$B$2:$K$1000,10,0)),0,(VLOOKUP(C276,'WI Vs ASM'!$B$2:$K$1000,10,0)))</f>
        <v>Melody J Pereira</v>
      </c>
      <c r="T276" s="11" t="str">
        <f>IF(ISERROR(VLOOKUP(C276,'WI Vs ASM'!$B$2:$L$1000,11,0)),0,(VLOOKUP(C276,'WI Vs ASM'!$B$2:$L$1000,11,0)))</f>
        <v>Melody J Pereira</v>
      </c>
      <c r="U276" s="11" t="e">
        <f t="shared" si="134"/>
        <v>#VALUE!</v>
      </c>
      <c r="V276" s="11" t="str">
        <f t="shared" si="128"/>
        <v>No</v>
      </c>
      <c r="W276" s="11" t="str">
        <f t="shared" si="129"/>
        <v>Yes</v>
      </c>
      <c r="X276" s="11" t="str">
        <f t="shared" si="130"/>
        <v>No</v>
      </c>
      <c r="Y276" s="11" t="str">
        <f t="shared" si="131"/>
        <v>No</v>
      </c>
      <c r="Z276" s="11" t="str">
        <f t="shared" si="132"/>
        <v>No</v>
      </c>
      <c r="AA276" s="11" t="str">
        <f t="shared" si="135"/>
        <v>No</v>
      </c>
      <c r="AB276" s="11">
        <f>IF(ISERROR(VLOOKUP(U276,'ITWR Dump'!$A$2:$Y$5000,24,0)),0,(VLOOKUP('ILC Report'!U276,'ITWR Dump'!$A$2:$Y$5000,24,0)))</f>
        <v>0</v>
      </c>
      <c r="AC276" s="11" t="str">
        <f t="shared" si="136"/>
        <v>No</v>
      </c>
      <c r="AD276" s="11" t="str">
        <f t="shared" si="137"/>
        <v/>
      </c>
      <c r="AE276" s="11">
        <f>IF(ISERROR(VLOOKUP(U276,'ITWR Dump'!$A$2:$Y$5000,13,0)),0,(VLOOKUP(U276,'ITWR Dump'!$A$2:$Y$5000,13,0)))</f>
        <v>0</v>
      </c>
      <c r="AF276" s="11">
        <f>IF(ISERROR(VLOOKUP(U276,'ITWR Dump'!$A$2:$Y$5000,11,0)),0,(VLOOKUP(U276,'ITWR Dump'!$A$2:$Y$5000,11,0)))</f>
        <v>0</v>
      </c>
      <c r="AG276" s="11">
        <f>IF(ISERROR(VLOOKUP(U276,'ITWR Dump'!$A$2:$Y$5000,2,0)),0,(VLOOKUP(U276,'ITWR Dump'!$A$2:$Y$5000,2,0)))</f>
        <v>0</v>
      </c>
      <c r="AH276" s="11">
        <f>IF(ISERROR(VLOOKUP(U276,'ITWR Dump'!$A$2:$Y$5000,14,0)),0,(VLOOKUP(U276,'ITWR Dump'!$A$2:$Y$5000,14,0)))</f>
        <v>0</v>
      </c>
      <c r="AI276" s="11" t="str">
        <f t="shared" si="138"/>
        <v>01-Maintenance Offshore</v>
      </c>
      <c r="AJ276" s="11" t="str">
        <f t="shared" si="139"/>
        <v>Offshore</v>
      </c>
      <c r="AK276" s="11" t="str">
        <f>IF(ISERROR(VLOOKUP(A276,'Team Data'!$C$2:$U$213,17,0)),0,(VLOOKUP(A276,'Team Data'!$C$2:$U$213,17,0)))</f>
        <v>PRISM</v>
      </c>
      <c r="AL276" s="11" t="str">
        <f t="shared" si="140"/>
        <v>2017-04-24</v>
      </c>
      <c r="AM276" s="11">
        <f>IF(ISERROR(VLOOKUP(U276,'ITWR Dump'!$A$2:$Y$5000,16,0)),0,(VLOOKUP(U276,'ITWR Dump'!$A$2:$Y$5000,16,0)))</f>
        <v>0</v>
      </c>
      <c r="AN276" s="11">
        <f>IF(ISERROR(VLOOKUP(U276,'ITWR Dump'!$A$2:$Y$5000,18,0)),0,(VLOOKUP(U276,'ITWR Dump'!$A$2:$Y$5000,18,0)))</f>
        <v>0</v>
      </c>
      <c r="AO276" s="11">
        <f>IF(ISERROR(VLOOKUP(U276,'ITWR Dump'!$A$2:$Y$5000,25,0)),0,(VLOOKUP('ILC Report'!U276,'ITWR Dump'!$A$2:$Y$5000,25,0)))</f>
        <v>0</v>
      </c>
      <c r="AP276" s="11">
        <f t="shared" si="141"/>
        <v>0</v>
      </c>
      <c r="AQ276" s="26">
        <f t="shared" si="142"/>
        <v>0</v>
      </c>
      <c r="AR276" s="26">
        <f t="shared" si="143"/>
        <v>0</v>
      </c>
      <c r="AS276" s="26">
        <f t="shared" si="144"/>
        <v>0</v>
      </c>
      <c r="AT276" s="26">
        <f t="shared" si="145"/>
        <v>0</v>
      </c>
      <c r="AU276" s="26">
        <f t="shared" si="146"/>
        <v>0</v>
      </c>
      <c r="AV276" s="26">
        <f t="shared" si="147"/>
        <v>0</v>
      </c>
      <c r="AW276" s="11" t="s">
        <v>653</v>
      </c>
      <c r="AX276" s="11" t="str">
        <f>VLOOKUP(L276,Group!$A$2:$B$1000,2,0)</f>
        <v>Maintenance</v>
      </c>
      <c r="AY276" s="11">
        <f>IF(ISERROR(VLOOKUP(U276,'ITWR Dump'!$A$2:$Y$5000,15,0)),0,(VLOOKUP('ILC Report'!U276,'ITWR Dump'!$A$2:$Y$5000,15,0)))</f>
        <v>0</v>
      </c>
      <c r="AZ276" s="11" t="str">
        <f t="shared" si="148"/>
        <v>No</v>
      </c>
      <c r="BA276" s="11" t="str">
        <f t="shared" si="149"/>
        <v>BKI</v>
      </c>
      <c r="BB276" s="11" t="str">
        <f t="shared" si="150"/>
        <v>MN</v>
      </c>
      <c r="BC276" s="11" t="str">
        <f t="shared" si="151"/>
        <v>No</v>
      </c>
    </row>
    <row r="277" spans="1:55" x14ac:dyDescent="0.3">
      <c r="A277" s="11" t="s">
        <v>663</v>
      </c>
      <c r="B277" s="11" t="s">
        <v>1818</v>
      </c>
      <c r="C277" s="11" t="s">
        <v>576</v>
      </c>
      <c r="D277" s="11" t="s">
        <v>2042</v>
      </c>
      <c r="E277" s="38" t="s">
        <v>652</v>
      </c>
      <c r="F277" s="11">
        <v>1</v>
      </c>
      <c r="G277" s="40" t="s">
        <v>218</v>
      </c>
      <c r="H277" s="11" t="str">
        <f t="shared" si="133"/>
        <v>Regular</v>
      </c>
      <c r="I277" s="11" t="str">
        <f t="shared" si="125"/>
        <v>INDIA</v>
      </c>
      <c r="J277" s="11" t="str">
        <f>IF(ISERROR(VLOOKUP(C277,'WI Vs ASM'!$B$2:$E$1000,4,0)),0,(VLOOKUP(C277,'WI Vs ASM'!$B$2:$E$1000,4,0)))</f>
        <v>Offshore</v>
      </c>
      <c r="K277" s="11" t="str">
        <f>IF(ISERROR(VLOOKUP(C277,'WI Vs ASM'!$B$2:$F$1000,5,0)),0,(VLOOKUP(C277,'WI Vs ASM'!$B$2:$F$1000,5,0)))</f>
        <v>01-Fixed Price</v>
      </c>
      <c r="L277" s="11" t="str">
        <f>IF(ISERROR(VLOOKUP(C277,'WI Vs ASM'!$B$2:$D$1000,3,0)),0,(VLOOKUP(C277,'WI Vs ASM'!$B$2:$D$1000,3,0)))</f>
        <v>01-Maintenance Offshore</v>
      </c>
      <c r="M277" s="11" t="str">
        <f>IF(ISERROR(VLOOKUP(C277,'WI Vs ASM'!$B$2:$I$1000,8,0)),0,(VLOOKUP(C277,'WI Vs ASM'!$B$2:$I$1000,8,0)))</f>
        <v>Rahul Soman</v>
      </c>
      <c r="N277" s="11" t="str">
        <f>IF(ISERROR(VLOOKUP(C277,'WI Vs ASM'!$B$2:$G$1000,6,0)),0,(VLOOKUP(C277,'WI Vs ASM'!$B$2:$G$1000,6,0)))</f>
        <v>Commercial</v>
      </c>
      <c r="O277" s="11" t="str">
        <f>IF(ISERROR(VLOOKUP(C277,'WI Vs ASM'!$B$2:$H$1000,7,0)),0,(VLOOKUP(C277,'WI Vs ASM'!$B$2:$H$1000,7,0)))</f>
        <v>Commercial</v>
      </c>
      <c r="P277" s="11" t="str">
        <f t="shared" si="126"/>
        <v>Apr-17</v>
      </c>
      <c r="Q277" s="11" t="str">
        <f t="shared" si="127"/>
        <v>Q2</v>
      </c>
      <c r="R277" s="11" t="str">
        <f>IF(ISERROR(VLOOKUP(C277,'WI Vs ASM'!$B$2:$J$1000,9,0)),0,(VLOOKUP(C277,'WI Vs ASM'!$B$2:$J$1000,9,0)))</f>
        <v>Jyothi Pai</v>
      </c>
      <c r="S277" s="11" t="str">
        <f>IF(ISERROR(VLOOKUP(C277,'WI Vs ASM'!$B$2:$K$1000,10,0)),0,(VLOOKUP(C277,'WI Vs ASM'!$B$2:$K$1000,10,0)))</f>
        <v>Saju Bhaskaran</v>
      </c>
      <c r="T277" s="11" t="str">
        <f>IF(ISERROR(VLOOKUP(C277,'WI Vs ASM'!$B$2:$L$1000,11,0)),0,(VLOOKUP(C277,'WI Vs ASM'!$B$2:$L$1000,11,0)))</f>
        <v>Sreekala Balasubramanian</v>
      </c>
      <c r="U277" s="11" t="e">
        <f t="shared" si="134"/>
        <v>#VALUE!</v>
      </c>
      <c r="V277" s="11" t="str">
        <f t="shared" si="128"/>
        <v>No</v>
      </c>
      <c r="W277" s="11" t="str">
        <f t="shared" si="129"/>
        <v>Yes</v>
      </c>
      <c r="X277" s="11" t="str">
        <f t="shared" si="130"/>
        <v>No</v>
      </c>
      <c r="Y277" s="11" t="str">
        <f t="shared" si="131"/>
        <v>No</v>
      </c>
      <c r="Z277" s="11" t="str">
        <f t="shared" si="132"/>
        <v>No</v>
      </c>
      <c r="AA277" s="11" t="str">
        <f t="shared" si="135"/>
        <v>No</v>
      </c>
      <c r="AB277" s="11">
        <f>IF(ISERROR(VLOOKUP(U277,'ITWR Dump'!$A$2:$Y$5000,24,0)),0,(VLOOKUP('ILC Report'!U277,'ITWR Dump'!$A$2:$Y$5000,24,0)))</f>
        <v>0</v>
      </c>
      <c r="AC277" s="11" t="str">
        <f t="shared" si="136"/>
        <v>No</v>
      </c>
      <c r="AD277" s="11" t="str">
        <f t="shared" si="137"/>
        <v/>
      </c>
      <c r="AE277" s="11">
        <f>IF(ISERROR(VLOOKUP(U277,'ITWR Dump'!$A$2:$Y$5000,13,0)),0,(VLOOKUP(U277,'ITWR Dump'!$A$2:$Y$5000,13,0)))</f>
        <v>0</v>
      </c>
      <c r="AF277" s="11">
        <f>IF(ISERROR(VLOOKUP(U277,'ITWR Dump'!$A$2:$Y$5000,11,0)),0,(VLOOKUP(U277,'ITWR Dump'!$A$2:$Y$5000,11,0)))</f>
        <v>0</v>
      </c>
      <c r="AG277" s="11">
        <f>IF(ISERROR(VLOOKUP(U277,'ITWR Dump'!$A$2:$Y$5000,2,0)),0,(VLOOKUP(U277,'ITWR Dump'!$A$2:$Y$5000,2,0)))</f>
        <v>0</v>
      </c>
      <c r="AH277" s="11">
        <f>IF(ISERROR(VLOOKUP(U277,'ITWR Dump'!$A$2:$Y$5000,14,0)),0,(VLOOKUP(U277,'ITWR Dump'!$A$2:$Y$5000,14,0)))</f>
        <v>0</v>
      </c>
      <c r="AI277" s="11" t="str">
        <f t="shared" si="138"/>
        <v>01-Maintenance Offshore</v>
      </c>
      <c r="AJ277" s="11" t="str">
        <f t="shared" si="139"/>
        <v>Offshore</v>
      </c>
      <c r="AK277" s="11" t="str">
        <f>IF(ISERROR(VLOOKUP(A277,'Team Data'!$C$2:$U$213,17,0)),0,(VLOOKUP(A277,'Team Data'!$C$2:$U$213,17,0)))</f>
        <v>PRISM</v>
      </c>
      <c r="AL277" s="11" t="str">
        <f t="shared" si="140"/>
        <v>2017-04-24</v>
      </c>
      <c r="AM277" s="11">
        <f>IF(ISERROR(VLOOKUP(U277,'ITWR Dump'!$A$2:$Y$5000,16,0)),0,(VLOOKUP(U277,'ITWR Dump'!$A$2:$Y$5000,16,0)))</f>
        <v>0</v>
      </c>
      <c r="AN277" s="11">
        <f>IF(ISERROR(VLOOKUP(U277,'ITWR Dump'!$A$2:$Y$5000,18,0)),0,(VLOOKUP(U277,'ITWR Dump'!$A$2:$Y$5000,18,0)))</f>
        <v>0</v>
      </c>
      <c r="AO277" s="11">
        <f>IF(ISERROR(VLOOKUP(U277,'ITWR Dump'!$A$2:$Y$5000,25,0)),0,(VLOOKUP('ILC Report'!U277,'ITWR Dump'!$A$2:$Y$5000,25,0)))</f>
        <v>0</v>
      </c>
      <c r="AP277" s="11">
        <f t="shared" si="141"/>
        <v>0</v>
      </c>
      <c r="AQ277" s="26">
        <f t="shared" si="142"/>
        <v>0</v>
      </c>
      <c r="AR277" s="26">
        <f t="shared" si="143"/>
        <v>0</v>
      </c>
      <c r="AS277" s="26">
        <f t="shared" si="144"/>
        <v>0</v>
      </c>
      <c r="AT277" s="26">
        <f t="shared" si="145"/>
        <v>0</v>
      </c>
      <c r="AU277" s="26">
        <f t="shared" si="146"/>
        <v>0</v>
      </c>
      <c r="AV277" s="26">
        <f t="shared" si="147"/>
        <v>0</v>
      </c>
      <c r="AW277" s="11" t="s">
        <v>653</v>
      </c>
      <c r="AX277" s="11" t="str">
        <f>VLOOKUP(L277,Group!$A$2:$B$1000,2,0)</f>
        <v>Maintenance</v>
      </c>
      <c r="AY277" s="11">
        <f>IF(ISERROR(VLOOKUP(U277,'ITWR Dump'!$A$2:$Y$5000,15,0)),0,(VLOOKUP('ILC Report'!U277,'ITWR Dump'!$A$2:$Y$5000,15,0)))</f>
        <v>0</v>
      </c>
      <c r="AZ277" s="11" t="str">
        <f t="shared" si="148"/>
        <v>No</v>
      </c>
      <c r="BA277" s="11" t="str">
        <f t="shared" si="149"/>
        <v>BKI</v>
      </c>
      <c r="BB277" s="11" t="str">
        <f t="shared" si="150"/>
        <v>MN</v>
      </c>
      <c r="BC277" s="11" t="str">
        <f t="shared" si="151"/>
        <v>No</v>
      </c>
    </row>
    <row r="278" spans="1:55" x14ac:dyDescent="0.3">
      <c r="A278" s="11" t="s">
        <v>663</v>
      </c>
      <c r="B278" s="11" t="s">
        <v>1818</v>
      </c>
      <c r="C278" s="11" t="s">
        <v>576</v>
      </c>
      <c r="D278" s="11" t="s">
        <v>2043</v>
      </c>
      <c r="E278" s="38" t="s">
        <v>652</v>
      </c>
      <c r="F278" s="11">
        <v>1</v>
      </c>
      <c r="G278" s="40" t="s">
        <v>218</v>
      </c>
      <c r="H278" s="11" t="str">
        <f t="shared" si="133"/>
        <v>Regular</v>
      </c>
      <c r="I278" s="11" t="str">
        <f t="shared" si="125"/>
        <v>INDIA</v>
      </c>
      <c r="J278" s="11" t="str">
        <f>IF(ISERROR(VLOOKUP(C278,'WI Vs ASM'!$B$2:$E$1000,4,0)),0,(VLOOKUP(C278,'WI Vs ASM'!$B$2:$E$1000,4,0)))</f>
        <v>Offshore</v>
      </c>
      <c r="K278" s="11" t="str">
        <f>IF(ISERROR(VLOOKUP(C278,'WI Vs ASM'!$B$2:$F$1000,5,0)),0,(VLOOKUP(C278,'WI Vs ASM'!$B$2:$F$1000,5,0)))</f>
        <v>01-Fixed Price</v>
      </c>
      <c r="L278" s="11" t="str">
        <f>IF(ISERROR(VLOOKUP(C278,'WI Vs ASM'!$B$2:$D$1000,3,0)),0,(VLOOKUP(C278,'WI Vs ASM'!$B$2:$D$1000,3,0)))</f>
        <v>01-Maintenance Offshore</v>
      </c>
      <c r="M278" s="11" t="str">
        <f>IF(ISERROR(VLOOKUP(C278,'WI Vs ASM'!$B$2:$I$1000,8,0)),0,(VLOOKUP(C278,'WI Vs ASM'!$B$2:$I$1000,8,0)))</f>
        <v>Rahul Soman</v>
      </c>
      <c r="N278" s="11" t="str">
        <f>IF(ISERROR(VLOOKUP(C278,'WI Vs ASM'!$B$2:$G$1000,6,0)),0,(VLOOKUP(C278,'WI Vs ASM'!$B$2:$G$1000,6,0)))</f>
        <v>Commercial</v>
      </c>
      <c r="O278" s="11" t="str">
        <f>IF(ISERROR(VLOOKUP(C278,'WI Vs ASM'!$B$2:$H$1000,7,0)),0,(VLOOKUP(C278,'WI Vs ASM'!$B$2:$H$1000,7,0)))</f>
        <v>Commercial</v>
      </c>
      <c r="P278" s="11" t="str">
        <f t="shared" si="126"/>
        <v>Apr-17</v>
      </c>
      <c r="Q278" s="11" t="str">
        <f t="shared" si="127"/>
        <v>Q2</v>
      </c>
      <c r="R278" s="11" t="str">
        <f>IF(ISERROR(VLOOKUP(C278,'WI Vs ASM'!$B$2:$J$1000,9,0)),0,(VLOOKUP(C278,'WI Vs ASM'!$B$2:$J$1000,9,0)))</f>
        <v>Jyothi Pai</v>
      </c>
      <c r="S278" s="11" t="str">
        <f>IF(ISERROR(VLOOKUP(C278,'WI Vs ASM'!$B$2:$K$1000,10,0)),0,(VLOOKUP(C278,'WI Vs ASM'!$B$2:$K$1000,10,0)))</f>
        <v>Saju Bhaskaran</v>
      </c>
      <c r="T278" s="11" t="str">
        <f>IF(ISERROR(VLOOKUP(C278,'WI Vs ASM'!$B$2:$L$1000,11,0)),0,(VLOOKUP(C278,'WI Vs ASM'!$B$2:$L$1000,11,0)))</f>
        <v>Sreekala Balasubramanian</v>
      </c>
      <c r="U278" s="11" t="e">
        <f t="shared" si="134"/>
        <v>#VALUE!</v>
      </c>
      <c r="V278" s="11" t="str">
        <f t="shared" si="128"/>
        <v>No</v>
      </c>
      <c r="W278" s="11" t="str">
        <f t="shared" si="129"/>
        <v>Yes</v>
      </c>
      <c r="X278" s="11" t="str">
        <f t="shared" si="130"/>
        <v>No</v>
      </c>
      <c r="Y278" s="11" t="str">
        <f t="shared" si="131"/>
        <v>No</v>
      </c>
      <c r="Z278" s="11" t="str">
        <f t="shared" si="132"/>
        <v>No</v>
      </c>
      <c r="AA278" s="11" t="str">
        <f t="shared" si="135"/>
        <v>No</v>
      </c>
      <c r="AB278" s="11">
        <f>IF(ISERROR(VLOOKUP(U278,'ITWR Dump'!$A$2:$Y$5000,24,0)),0,(VLOOKUP('ILC Report'!U278,'ITWR Dump'!$A$2:$Y$5000,24,0)))</f>
        <v>0</v>
      </c>
      <c r="AC278" s="11" t="str">
        <f t="shared" si="136"/>
        <v>No</v>
      </c>
      <c r="AD278" s="11" t="str">
        <f t="shared" si="137"/>
        <v/>
      </c>
      <c r="AE278" s="11">
        <f>IF(ISERROR(VLOOKUP(U278,'ITWR Dump'!$A$2:$Y$5000,13,0)),0,(VLOOKUP(U278,'ITWR Dump'!$A$2:$Y$5000,13,0)))</f>
        <v>0</v>
      </c>
      <c r="AF278" s="11">
        <f>IF(ISERROR(VLOOKUP(U278,'ITWR Dump'!$A$2:$Y$5000,11,0)),0,(VLOOKUP(U278,'ITWR Dump'!$A$2:$Y$5000,11,0)))</f>
        <v>0</v>
      </c>
      <c r="AG278" s="11">
        <f>IF(ISERROR(VLOOKUP(U278,'ITWR Dump'!$A$2:$Y$5000,2,0)),0,(VLOOKUP(U278,'ITWR Dump'!$A$2:$Y$5000,2,0)))</f>
        <v>0</v>
      </c>
      <c r="AH278" s="11">
        <f>IF(ISERROR(VLOOKUP(U278,'ITWR Dump'!$A$2:$Y$5000,14,0)),0,(VLOOKUP(U278,'ITWR Dump'!$A$2:$Y$5000,14,0)))</f>
        <v>0</v>
      </c>
      <c r="AI278" s="11" t="str">
        <f t="shared" si="138"/>
        <v>01-Maintenance Offshore</v>
      </c>
      <c r="AJ278" s="11" t="str">
        <f t="shared" si="139"/>
        <v>Offshore</v>
      </c>
      <c r="AK278" s="11" t="str">
        <f>IF(ISERROR(VLOOKUP(A278,'Team Data'!$C$2:$U$213,17,0)),0,(VLOOKUP(A278,'Team Data'!$C$2:$U$213,17,0)))</f>
        <v>PRISM</v>
      </c>
      <c r="AL278" s="11" t="str">
        <f t="shared" si="140"/>
        <v>2017-04-24</v>
      </c>
      <c r="AM278" s="11">
        <f>IF(ISERROR(VLOOKUP(U278,'ITWR Dump'!$A$2:$Y$5000,16,0)),0,(VLOOKUP(U278,'ITWR Dump'!$A$2:$Y$5000,16,0)))</f>
        <v>0</v>
      </c>
      <c r="AN278" s="11">
        <f>IF(ISERROR(VLOOKUP(U278,'ITWR Dump'!$A$2:$Y$5000,18,0)),0,(VLOOKUP(U278,'ITWR Dump'!$A$2:$Y$5000,18,0)))</f>
        <v>0</v>
      </c>
      <c r="AO278" s="11">
        <f>IF(ISERROR(VLOOKUP(U278,'ITWR Dump'!$A$2:$Y$5000,25,0)),0,(VLOOKUP('ILC Report'!U278,'ITWR Dump'!$A$2:$Y$5000,25,0)))</f>
        <v>0</v>
      </c>
      <c r="AP278" s="11">
        <f t="shared" si="141"/>
        <v>0</v>
      </c>
      <c r="AQ278" s="26">
        <f t="shared" si="142"/>
        <v>0</v>
      </c>
      <c r="AR278" s="26">
        <f t="shared" si="143"/>
        <v>0</v>
      </c>
      <c r="AS278" s="26">
        <f t="shared" si="144"/>
        <v>0</v>
      </c>
      <c r="AT278" s="26">
        <f t="shared" si="145"/>
        <v>0</v>
      </c>
      <c r="AU278" s="26">
        <f t="shared" si="146"/>
        <v>0</v>
      </c>
      <c r="AV278" s="26">
        <f t="shared" si="147"/>
        <v>0</v>
      </c>
      <c r="AW278" s="11" t="s">
        <v>653</v>
      </c>
      <c r="AX278" s="11" t="str">
        <f>VLOOKUP(L278,Group!$A$2:$B$1000,2,0)</f>
        <v>Maintenance</v>
      </c>
      <c r="AY278" s="11">
        <f>IF(ISERROR(VLOOKUP(U278,'ITWR Dump'!$A$2:$Y$5000,15,0)),0,(VLOOKUP('ILC Report'!U278,'ITWR Dump'!$A$2:$Y$5000,15,0)))</f>
        <v>0</v>
      </c>
      <c r="AZ278" s="11" t="str">
        <f t="shared" si="148"/>
        <v>No</v>
      </c>
      <c r="BA278" s="11" t="str">
        <f t="shared" si="149"/>
        <v>BKI</v>
      </c>
      <c r="BB278" s="11" t="str">
        <f t="shared" si="150"/>
        <v>MN</v>
      </c>
      <c r="BC278" s="11" t="str">
        <f t="shared" si="151"/>
        <v>No</v>
      </c>
    </row>
    <row r="279" spans="1:55" x14ac:dyDescent="0.3">
      <c r="A279" s="11" t="s">
        <v>663</v>
      </c>
      <c r="B279" s="11" t="s">
        <v>1818</v>
      </c>
      <c r="C279" s="11" t="s">
        <v>576</v>
      </c>
      <c r="D279" s="11" t="s">
        <v>2044</v>
      </c>
      <c r="E279" s="38" t="s">
        <v>652</v>
      </c>
      <c r="F279" s="11">
        <v>1</v>
      </c>
      <c r="G279" s="40" t="s">
        <v>218</v>
      </c>
      <c r="H279" s="11" t="str">
        <f t="shared" si="133"/>
        <v>Regular</v>
      </c>
      <c r="I279" s="11" t="str">
        <f t="shared" si="125"/>
        <v>INDIA</v>
      </c>
      <c r="J279" s="11" t="str">
        <f>IF(ISERROR(VLOOKUP(C279,'WI Vs ASM'!$B$2:$E$1000,4,0)),0,(VLOOKUP(C279,'WI Vs ASM'!$B$2:$E$1000,4,0)))</f>
        <v>Offshore</v>
      </c>
      <c r="K279" s="11" t="str">
        <f>IF(ISERROR(VLOOKUP(C279,'WI Vs ASM'!$B$2:$F$1000,5,0)),0,(VLOOKUP(C279,'WI Vs ASM'!$B$2:$F$1000,5,0)))</f>
        <v>01-Fixed Price</v>
      </c>
      <c r="L279" s="11" t="str">
        <f>IF(ISERROR(VLOOKUP(C279,'WI Vs ASM'!$B$2:$D$1000,3,0)),0,(VLOOKUP(C279,'WI Vs ASM'!$B$2:$D$1000,3,0)))</f>
        <v>01-Maintenance Offshore</v>
      </c>
      <c r="M279" s="11" t="str">
        <f>IF(ISERROR(VLOOKUP(C279,'WI Vs ASM'!$B$2:$I$1000,8,0)),0,(VLOOKUP(C279,'WI Vs ASM'!$B$2:$I$1000,8,0)))</f>
        <v>Rahul Soman</v>
      </c>
      <c r="N279" s="11" t="str">
        <f>IF(ISERROR(VLOOKUP(C279,'WI Vs ASM'!$B$2:$G$1000,6,0)),0,(VLOOKUP(C279,'WI Vs ASM'!$B$2:$G$1000,6,0)))</f>
        <v>Commercial</v>
      </c>
      <c r="O279" s="11" t="str">
        <f>IF(ISERROR(VLOOKUP(C279,'WI Vs ASM'!$B$2:$H$1000,7,0)),0,(VLOOKUP(C279,'WI Vs ASM'!$B$2:$H$1000,7,0)))</f>
        <v>Commercial</v>
      </c>
      <c r="P279" s="11" t="str">
        <f t="shared" si="126"/>
        <v>Apr-17</v>
      </c>
      <c r="Q279" s="11" t="str">
        <f t="shared" si="127"/>
        <v>Q2</v>
      </c>
      <c r="R279" s="11" t="str">
        <f>IF(ISERROR(VLOOKUP(C279,'WI Vs ASM'!$B$2:$J$1000,9,0)),0,(VLOOKUP(C279,'WI Vs ASM'!$B$2:$J$1000,9,0)))</f>
        <v>Jyothi Pai</v>
      </c>
      <c r="S279" s="11" t="str">
        <f>IF(ISERROR(VLOOKUP(C279,'WI Vs ASM'!$B$2:$K$1000,10,0)),0,(VLOOKUP(C279,'WI Vs ASM'!$B$2:$K$1000,10,0)))</f>
        <v>Saju Bhaskaran</v>
      </c>
      <c r="T279" s="11" t="str">
        <f>IF(ISERROR(VLOOKUP(C279,'WI Vs ASM'!$B$2:$L$1000,11,0)),0,(VLOOKUP(C279,'WI Vs ASM'!$B$2:$L$1000,11,0)))</f>
        <v>Sreekala Balasubramanian</v>
      </c>
      <c r="U279" s="11" t="e">
        <f t="shared" si="134"/>
        <v>#VALUE!</v>
      </c>
      <c r="V279" s="11" t="str">
        <f t="shared" si="128"/>
        <v>No</v>
      </c>
      <c r="W279" s="11" t="str">
        <f t="shared" si="129"/>
        <v>Yes</v>
      </c>
      <c r="X279" s="11" t="str">
        <f t="shared" si="130"/>
        <v>No</v>
      </c>
      <c r="Y279" s="11" t="str">
        <f t="shared" si="131"/>
        <v>No</v>
      </c>
      <c r="Z279" s="11" t="str">
        <f t="shared" si="132"/>
        <v>No</v>
      </c>
      <c r="AA279" s="11" t="str">
        <f t="shared" si="135"/>
        <v>No</v>
      </c>
      <c r="AB279" s="11">
        <f>IF(ISERROR(VLOOKUP(U279,'ITWR Dump'!$A$2:$Y$5000,24,0)),0,(VLOOKUP('ILC Report'!U279,'ITWR Dump'!$A$2:$Y$5000,24,0)))</f>
        <v>0</v>
      </c>
      <c r="AC279" s="11" t="str">
        <f t="shared" si="136"/>
        <v>No</v>
      </c>
      <c r="AD279" s="11" t="str">
        <f t="shared" si="137"/>
        <v/>
      </c>
      <c r="AE279" s="11">
        <f>IF(ISERROR(VLOOKUP(U279,'ITWR Dump'!$A$2:$Y$5000,13,0)),0,(VLOOKUP(U279,'ITWR Dump'!$A$2:$Y$5000,13,0)))</f>
        <v>0</v>
      </c>
      <c r="AF279" s="11">
        <f>IF(ISERROR(VLOOKUP(U279,'ITWR Dump'!$A$2:$Y$5000,11,0)),0,(VLOOKUP(U279,'ITWR Dump'!$A$2:$Y$5000,11,0)))</f>
        <v>0</v>
      </c>
      <c r="AG279" s="11">
        <f>IF(ISERROR(VLOOKUP(U279,'ITWR Dump'!$A$2:$Y$5000,2,0)),0,(VLOOKUP(U279,'ITWR Dump'!$A$2:$Y$5000,2,0)))</f>
        <v>0</v>
      </c>
      <c r="AH279" s="11">
        <f>IF(ISERROR(VLOOKUP(U279,'ITWR Dump'!$A$2:$Y$5000,14,0)),0,(VLOOKUP(U279,'ITWR Dump'!$A$2:$Y$5000,14,0)))</f>
        <v>0</v>
      </c>
      <c r="AI279" s="11" t="str">
        <f t="shared" si="138"/>
        <v>01-Maintenance Offshore</v>
      </c>
      <c r="AJ279" s="11" t="str">
        <f t="shared" si="139"/>
        <v>Offshore</v>
      </c>
      <c r="AK279" s="11" t="str">
        <f>IF(ISERROR(VLOOKUP(A279,'Team Data'!$C$2:$U$213,17,0)),0,(VLOOKUP(A279,'Team Data'!$C$2:$U$213,17,0)))</f>
        <v>PRISM</v>
      </c>
      <c r="AL279" s="11" t="str">
        <f t="shared" si="140"/>
        <v>2017-04-24</v>
      </c>
      <c r="AM279" s="11">
        <f>IF(ISERROR(VLOOKUP(U279,'ITWR Dump'!$A$2:$Y$5000,16,0)),0,(VLOOKUP(U279,'ITWR Dump'!$A$2:$Y$5000,16,0)))</f>
        <v>0</v>
      </c>
      <c r="AN279" s="11">
        <f>IF(ISERROR(VLOOKUP(U279,'ITWR Dump'!$A$2:$Y$5000,18,0)),0,(VLOOKUP(U279,'ITWR Dump'!$A$2:$Y$5000,18,0)))</f>
        <v>0</v>
      </c>
      <c r="AO279" s="11">
        <f>IF(ISERROR(VLOOKUP(U279,'ITWR Dump'!$A$2:$Y$5000,25,0)),0,(VLOOKUP('ILC Report'!U279,'ITWR Dump'!$A$2:$Y$5000,25,0)))</f>
        <v>0</v>
      </c>
      <c r="AP279" s="11">
        <f t="shared" si="141"/>
        <v>0</v>
      </c>
      <c r="AQ279" s="26">
        <f t="shared" si="142"/>
        <v>0</v>
      </c>
      <c r="AR279" s="26">
        <f t="shared" si="143"/>
        <v>0</v>
      </c>
      <c r="AS279" s="26">
        <f t="shared" si="144"/>
        <v>0</v>
      </c>
      <c r="AT279" s="26">
        <f t="shared" si="145"/>
        <v>0</v>
      </c>
      <c r="AU279" s="26">
        <f t="shared" si="146"/>
        <v>0</v>
      </c>
      <c r="AV279" s="26">
        <f t="shared" si="147"/>
        <v>0</v>
      </c>
      <c r="AW279" s="11" t="s">
        <v>653</v>
      </c>
      <c r="AX279" s="11" t="str">
        <f>VLOOKUP(L279,Group!$A$2:$B$1000,2,0)</f>
        <v>Maintenance</v>
      </c>
      <c r="AY279" s="11">
        <f>IF(ISERROR(VLOOKUP(U279,'ITWR Dump'!$A$2:$Y$5000,15,0)),0,(VLOOKUP('ILC Report'!U279,'ITWR Dump'!$A$2:$Y$5000,15,0)))</f>
        <v>0</v>
      </c>
      <c r="AZ279" s="11" t="str">
        <f t="shared" si="148"/>
        <v>No</v>
      </c>
      <c r="BA279" s="11" t="str">
        <f t="shared" si="149"/>
        <v>BKI</v>
      </c>
      <c r="BB279" s="11" t="str">
        <f t="shared" si="150"/>
        <v>MN</v>
      </c>
      <c r="BC279" s="11" t="str">
        <f t="shared" si="151"/>
        <v>No</v>
      </c>
    </row>
    <row r="280" spans="1:55" x14ac:dyDescent="0.3">
      <c r="A280" s="11" t="s">
        <v>663</v>
      </c>
      <c r="B280" s="11" t="s">
        <v>1818</v>
      </c>
      <c r="C280" s="11" t="s">
        <v>576</v>
      </c>
      <c r="D280" s="11" t="s">
        <v>2045</v>
      </c>
      <c r="E280" s="38" t="s">
        <v>652</v>
      </c>
      <c r="F280" s="11">
        <v>2</v>
      </c>
      <c r="G280" s="40" t="s">
        <v>218</v>
      </c>
      <c r="H280" s="11" t="str">
        <f t="shared" si="133"/>
        <v>Regular</v>
      </c>
      <c r="I280" s="11" t="str">
        <f t="shared" si="125"/>
        <v>INDIA</v>
      </c>
      <c r="J280" s="11" t="str">
        <f>IF(ISERROR(VLOOKUP(C280,'WI Vs ASM'!$B$2:$E$1000,4,0)),0,(VLOOKUP(C280,'WI Vs ASM'!$B$2:$E$1000,4,0)))</f>
        <v>Offshore</v>
      </c>
      <c r="K280" s="11" t="str">
        <f>IF(ISERROR(VLOOKUP(C280,'WI Vs ASM'!$B$2:$F$1000,5,0)),0,(VLOOKUP(C280,'WI Vs ASM'!$B$2:$F$1000,5,0)))</f>
        <v>01-Fixed Price</v>
      </c>
      <c r="L280" s="11" t="str">
        <f>IF(ISERROR(VLOOKUP(C280,'WI Vs ASM'!$B$2:$D$1000,3,0)),0,(VLOOKUP(C280,'WI Vs ASM'!$B$2:$D$1000,3,0)))</f>
        <v>01-Maintenance Offshore</v>
      </c>
      <c r="M280" s="11" t="str">
        <f>IF(ISERROR(VLOOKUP(C280,'WI Vs ASM'!$B$2:$I$1000,8,0)),0,(VLOOKUP(C280,'WI Vs ASM'!$B$2:$I$1000,8,0)))</f>
        <v>Rahul Soman</v>
      </c>
      <c r="N280" s="11" t="str">
        <f>IF(ISERROR(VLOOKUP(C280,'WI Vs ASM'!$B$2:$G$1000,6,0)),0,(VLOOKUP(C280,'WI Vs ASM'!$B$2:$G$1000,6,0)))</f>
        <v>Commercial</v>
      </c>
      <c r="O280" s="11" t="str">
        <f>IF(ISERROR(VLOOKUP(C280,'WI Vs ASM'!$B$2:$H$1000,7,0)),0,(VLOOKUP(C280,'WI Vs ASM'!$B$2:$H$1000,7,0)))</f>
        <v>Commercial</v>
      </c>
      <c r="P280" s="11" t="str">
        <f t="shared" si="126"/>
        <v>Apr-17</v>
      </c>
      <c r="Q280" s="11" t="str">
        <f t="shared" si="127"/>
        <v>Q2</v>
      </c>
      <c r="R280" s="11" t="str">
        <f>IF(ISERROR(VLOOKUP(C280,'WI Vs ASM'!$B$2:$J$1000,9,0)),0,(VLOOKUP(C280,'WI Vs ASM'!$B$2:$J$1000,9,0)))</f>
        <v>Jyothi Pai</v>
      </c>
      <c r="S280" s="11" t="str">
        <f>IF(ISERROR(VLOOKUP(C280,'WI Vs ASM'!$B$2:$K$1000,10,0)),0,(VLOOKUP(C280,'WI Vs ASM'!$B$2:$K$1000,10,0)))</f>
        <v>Saju Bhaskaran</v>
      </c>
      <c r="T280" s="11" t="str">
        <f>IF(ISERROR(VLOOKUP(C280,'WI Vs ASM'!$B$2:$L$1000,11,0)),0,(VLOOKUP(C280,'WI Vs ASM'!$B$2:$L$1000,11,0)))</f>
        <v>Sreekala Balasubramanian</v>
      </c>
      <c r="U280" s="11" t="e">
        <f t="shared" si="134"/>
        <v>#VALUE!</v>
      </c>
      <c r="V280" s="11" t="str">
        <f t="shared" si="128"/>
        <v>No</v>
      </c>
      <c r="W280" s="11" t="str">
        <f t="shared" si="129"/>
        <v>Yes</v>
      </c>
      <c r="X280" s="11" t="str">
        <f t="shared" si="130"/>
        <v>No</v>
      </c>
      <c r="Y280" s="11" t="str">
        <f t="shared" si="131"/>
        <v>No</v>
      </c>
      <c r="Z280" s="11" t="str">
        <f t="shared" si="132"/>
        <v>No</v>
      </c>
      <c r="AA280" s="11" t="str">
        <f t="shared" si="135"/>
        <v>No</v>
      </c>
      <c r="AB280" s="11">
        <f>IF(ISERROR(VLOOKUP(U280,'ITWR Dump'!$A$2:$Y$5000,24,0)),0,(VLOOKUP('ILC Report'!U280,'ITWR Dump'!$A$2:$Y$5000,24,0)))</f>
        <v>0</v>
      </c>
      <c r="AC280" s="11" t="str">
        <f t="shared" si="136"/>
        <v>No</v>
      </c>
      <c r="AD280" s="11" t="str">
        <f t="shared" si="137"/>
        <v/>
      </c>
      <c r="AE280" s="11">
        <f>IF(ISERROR(VLOOKUP(U280,'ITWR Dump'!$A$2:$Y$5000,13,0)),0,(VLOOKUP(U280,'ITWR Dump'!$A$2:$Y$5000,13,0)))</f>
        <v>0</v>
      </c>
      <c r="AF280" s="11">
        <f>IF(ISERROR(VLOOKUP(U280,'ITWR Dump'!$A$2:$Y$5000,11,0)),0,(VLOOKUP(U280,'ITWR Dump'!$A$2:$Y$5000,11,0)))</f>
        <v>0</v>
      </c>
      <c r="AG280" s="11">
        <f>IF(ISERROR(VLOOKUP(U280,'ITWR Dump'!$A$2:$Y$5000,2,0)),0,(VLOOKUP(U280,'ITWR Dump'!$A$2:$Y$5000,2,0)))</f>
        <v>0</v>
      </c>
      <c r="AH280" s="11">
        <f>IF(ISERROR(VLOOKUP(U280,'ITWR Dump'!$A$2:$Y$5000,14,0)),0,(VLOOKUP(U280,'ITWR Dump'!$A$2:$Y$5000,14,0)))</f>
        <v>0</v>
      </c>
      <c r="AI280" s="11" t="str">
        <f t="shared" si="138"/>
        <v>01-Maintenance Offshore</v>
      </c>
      <c r="AJ280" s="11" t="str">
        <f t="shared" si="139"/>
        <v>Offshore</v>
      </c>
      <c r="AK280" s="11" t="str">
        <f>IF(ISERROR(VLOOKUP(A280,'Team Data'!$C$2:$U$213,17,0)),0,(VLOOKUP(A280,'Team Data'!$C$2:$U$213,17,0)))</f>
        <v>PRISM</v>
      </c>
      <c r="AL280" s="11" t="str">
        <f t="shared" si="140"/>
        <v>2017-04-24</v>
      </c>
      <c r="AM280" s="11">
        <f>IF(ISERROR(VLOOKUP(U280,'ITWR Dump'!$A$2:$Y$5000,16,0)),0,(VLOOKUP(U280,'ITWR Dump'!$A$2:$Y$5000,16,0)))</f>
        <v>0</v>
      </c>
      <c r="AN280" s="11">
        <f>IF(ISERROR(VLOOKUP(U280,'ITWR Dump'!$A$2:$Y$5000,18,0)),0,(VLOOKUP(U280,'ITWR Dump'!$A$2:$Y$5000,18,0)))</f>
        <v>0</v>
      </c>
      <c r="AO280" s="11">
        <f>IF(ISERROR(VLOOKUP(U280,'ITWR Dump'!$A$2:$Y$5000,25,0)),0,(VLOOKUP('ILC Report'!U280,'ITWR Dump'!$A$2:$Y$5000,25,0)))</f>
        <v>0</v>
      </c>
      <c r="AP280" s="11">
        <f t="shared" si="141"/>
        <v>0</v>
      </c>
      <c r="AQ280" s="26">
        <f t="shared" si="142"/>
        <v>0</v>
      </c>
      <c r="AR280" s="26">
        <f t="shared" si="143"/>
        <v>0</v>
      </c>
      <c r="AS280" s="26">
        <f t="shared" si="144"/>
        <v>0</v>
      </c>
      <c r="AT280" s="26">
        <f t="shared" si="145"/>
        <v>0</v>
      </c>
      <c r="AU280" s="26">
        <f t="shared" si="146"/>
        <v>0</v>
      </c>
      <c r="AV280" s="26">
        <f t="shared" si="147"/>
        <v>0</v>
      </c>
      <c r="AW280" s="11" t="s">
        <v>653</v>
      </c>
      <c r="AX280" s="11" t="str">
        <f>VLOOKUP(L280,Group!$A$2:$B$1000,2,0)</f>
        <v>Maintenance</v>
      </c>
      <c r="AY280" s="11">
        <f>IF(ISERROR(VLOOKUP(U280,'ITWR Dump'!$A$2:$Y$5000,15,0)),0,(VLOOKUP('ILC Report'!U280,'ITWR Dump'!$A$2:$Y$5000,15,0)))</f>
        <v>0</v>
      </c>
      <c r="AZ280" s="11" t="str">
        <f t="shared" si="148"/>
        <v>No</v>
      </c>
      <c r="BA280" s="11" t="str">
        <f t="shared" si="149"/>
        <v>BKI</v>
      </c>
      <c r="BB280" s="11" t="str">
        <f t="shared" si="150"/>
        <v>MN</v>
      </c>
      <c r="BC280" s="11" t="str">
        <f t="shared" si="151"/>
        <v>No</v>
      </c>
    </row>
    <row r="281" spans="1:55" x14ac:dyDescent="0.3">
      <c r="A281" s="11" t="s">
        <v>663</v>
      </c>
      <c r="B281" s="11" t="s">
        <v>1818</v>
      </c>
      <c r="C281" s="11" t="s">
        <v>576</v>
      </c>
      <c r="D281" s="11" t="s">
        <v>2046</v>
      </c>
      <c r="E281" s="38" t="s">
        <v>652</v>
      </c>
      <c r="F281" s="11">
        <v>1</v>
      </c>
      <c r="G281" s="40" t="s">
        <v>218</v>
      </c>
      <c r="H281" s="11" t="str">
        <f t="shared" si="133"/>
        <v>Regular</v>
      </c>
      <c r="I281" s="11" t="str">
        <f t="shared" si="125"/>
        <v>INDIA</v>
      </c>
      <c r="J281" s="11" t="str">
        <f>IF(ISERROR(VLOOKUP(C281,'WI Vs ASM'!$B$2:$E$1000,4,0)),0,(VLOOKUP(C281,'WI Vs ASM'!$B$2:$E$1000,4,0)))</f>
        <v>Offshore</v>
      </c>
      <c r="K281" s="11" t="str">
        <f>IF(ISERROR(VLOOKUP(C281,'WI Vs ASM'!$B$2:$F$1000,5,0)),0,(VLOOKUP(C281,'WI Vs ASM'!$B$2:$F$1000,5,0)))</f>
        <v>01-Fixed Price</v>
      </c>
      <c r="L281" s="11" t="str">
        <f>IF(ISERROR(VLOOKUP(C281,'WI Vs ASM'!$B$2:$D$1000,3,0)),0,(VLOOKUP(C281,'WI Vs ASM'!$B$2:$D$1000,3,0)))</f>
        <v>01-Maintenance Offshore</v>
      </c>
      <c r="M281" s="11" t="str">
        <f>IF(ISERROR(VLOOKUP(C281,'WI Vs ASM'!$B$2:$I$1000,8,0)),0,(VLOOKUP(C281,'WI Vs ASM'!$B$2:$I$1000,8,0)))</f>
        <v>Rahul Soman</v>
      </c>
      <c r="N281" s="11" t="str">
        <f>IF(ISERROR(VLOOKUP(C281,'WI Vs ASM'!$B$2:$G$1000,6,0)),0,(VLOOKUP(C281,'WI Vs ASM'!$B$2:$G$1000,6,0)))</f>
        <v>Commercial</v>
      </c>
      <c r="O281" s="11" t="str">
        <f>IF(ISERROR(VLOOKUP(C281,'WI Vs ASM'!$B$2:$H$1000,7,0)),0,(VLOOKUP(C281,'WI Vs ASM'!$B$2:$H$1000,7,0)))</f>
        <v>Commercial</v>
      </c>
      <c r="P281" s="11" t="str">
        <f t="shared" si="126"/>
        <v>Apr-17</v>
      </c>
      <c r="Q281" s="11" t="str">
        <f t="shared" si="127"/>
        <v>Q2</v>
      </c>
      <c r="R281" s="11" t="str">
        <f>IF(ISERROR(VLOOKUP(C281,'WI Vs ASM'!$B$2:$J$1000,9,0)),0,(VLOOKUP(C281,'WI Vs ASM'!$B$2:$J$1000,9,0)))</f>
        <v>Jyothi Pai</v>
      </c>
      <c r="S281" s="11" t="str">
        <f>IF(ISERROR(VLOOKUP(C281,'WI Vs ASM'!$B$2:$K$1000,10,0)),0,(VLOOKUP(C281,'WI Vs ASM'!$B$2:$K$1000,10,0)))</f>
        <v>Saju Bhaskaran</v>
      </c>
      <c r="T281" s="11" t="str">
        <f>IF(ISERROR(VLOOKUP(C281,'WI Vs ASM'!$B$2:$L$1000,11,0)),0,(VLOOKUP(C281,'WI Vs ASM'!$B$2:$L$1000,11,0)))</f>
        <v>Sreekala Balasubramanian</v>
      </c>
      <c r="U281" s="11" t="e">
        <f t="shared" si="134"/>
        <v>#VALUE!</v>
      </c>
      <c r="V281" s="11" t="str">
        <f t="shared" si="128"/>
        <v>Yes</v>
      </c>
      <c r="W281" s="11" t="str">
        <f t="shared" si="129"/>
        <v>No</v>
      </c>
      <c r="X281" s="11" t="str">
        <f t="shared" si="130"/>
        <v>No</v>
      </c>
      <c r="Y281" s="11" t="str">
        <f t="shared" si="131"/>
        <v>No</v>
      </c>
      <c r="Z281" s="11" t="str">
        <f t="shared" si="132"/>
        <v>No</v>
      </c>
      <c r="AA281" s="11" t="str">
        <f t="shared" si="135"/>
        <v>No</v>
      </c>
      <c r="AB281" s="11">
        <f>IF(ISERROR(VLOOKUP(U281,'ITWR Dump'!$A$2:$Y$5000,24,0)),0,(VLOOKUP('ILC Report'!U281,'ITWR Dump'!$A$2:$Y$5000,24,0)))</f>
        <v>0</v>
      </c>
      <c r="AC281" s="11" t="str">
        <f t="shared" si="136"/>
        <v>No</v>
      </c>
      <c r="AD281" s="11" t="str">
        <f t="shared" si="137"/>
        <v/>
      </c>
      <c r="AE281" s="11">
        <f>IF(ISERROR(VLOOKUP(U281,'ITWR Dump'!$A$2:$Y$5000,13,0)),0,(VLOOKUP(U281,'ITWR Dump'!$A$2:$Y$5000,13,0)))</f>
        <v>0</v>
      </c>
      <c r="AF281" s="11">
        <f>IF(ISERROR(VLOOKUP(U281,'ITWR Dump'!$A$2:$Y$5000,11,0)),0,(VLOOKUP(U281,'ITWR Dump'!$A$2:$Y$5000,11,0)))</f>
        <v>0</v>
      </c>
      <c r="AG281" s="11">
        <f>IF(ISERROR(VLOOKUP(U281,'ITWR Dump'!$A$2:$Y$5000,2,0)),0,(VLOOKUP(U281,'ITWR Dump'!$A$2:$Y$5000,2,0)))</f>
        <v>0</v>
      </c>
      <c r="AH281" s="11">
        <f>IF(ISERROR(VLOOKUP(U281,'ITWR Dump'!$A$2:$Y$5000,14,0)),0,(VLOOKUP(U281,'ITWR Dump'!$A$2:$Y$5000,14,0)))</f>
        <v>0</v>
      </c>
      <c r="AI281" s="11" t="str">
        <f t="shared" si="138"/>
        <v>01-Maintenance Offshore</v>
      </c>
      <c r="AJ281" s="11" t="str">
        <f t="shared" si="139"/>
        <v>Offshore</v>
      </c>
      <c r="AK281" s="11" t="str">
        <f>IF(ISERROR(VLOOKUP(A281,'Team Data'!$C$2:$U$213,17,0)),0,(VLOOKUP(A281,'Team Data'!$C$2:$U$213,17,0)))</f>
        <v>PRISM</v>
      </c>
      <c r="AL281" s="11" t="str">
        <f t="shared" si="140"/>
        <v>2017-04-24</v>
      </c>
      <c r="AM281" s="11">
        <f>IF(ISERROR(VLOOKUP(U281,'ITWR Dump'!$A$2:$Y$5000,16,0)),0,(VLOOKUP(U281,'ITWR Dump'!$A$2:$Y$5000,16,0)))</f>
        <v>0</v>
      </c>
      <c r="AN281" s="11">
        <f>IF(ISERROR(VLOOKUP(U281,'ITWR Dump'!$A$2:$Y$5000,18,0)),0,(VLOOKUP(U281,'ITWR Dump'!$A$2:$Y$5000,18,0)))</f>
        <v>0</v>
      </c>
      <c r="AO281" s="11">
        <f>IF(ISERROR(VLOOKUP(U281,'ITWR Dump'!$A$2:$Y$5000,25,0)),0,(VLOOKUP('ILC Report'!U281,'ITWR Dump'!$A$2:$Y$5000,25,0)))</f>
        <v>0</v>
      </c>
      <c r="AP281" s="11">
        <f t="shared" si="141"/>
        <v>1</v>
      </c>
      <c r="AQ281" s="26">
        <f t="shared" si="142"/>
        <v>0</v>
      </c>
      <c r="AR281" s="26">
        <f t="shared" si="143"/>
        <v>0</v>
      </c>
      <c r="AS281" s="26">
        <f t="shared" si="144"/>
        <v>0</v>
      </c>
      <c r="AT281" s="26">
        <f t="shared" si="145"/>
        <v>0</v>
      </c>
      <c r="AU281" s="26">
        <f t="shared" si="146"/>
        <v>0</v>
      </c>
      <c r="AV281" s="26">
        <f t="shared" si="147"/>
        <v>0</v>
      </c>
      <c r="AW281" s="11" t="s">
        <v>653</v>
      </c>
      <c r="AX281" s="11" t="str">
        <f>VLOOKUP(L281,Group!$A$2:$B$1000,2,0)</f>
        <v>Maintenance</v>
      </c>
      <c r="AY281" s="11">
        <f>IF(ISERROR(VLOOKUP(U281,'ITWR Dump'!$A$2:$Y$5000,15,0)),0,(VLOOKUP('ILC Report'!U281,'ITWR Dump'!$A$2:$Y$5000,15,0)))</f>
        <v>0</v>
      </c>
      <c r="AZ281" s="11" t="str">
        <f t="shared" si="148"/>
        <v>Yes</v>
      </c>
      <c r="BA281" s="11" t="str">
        <f t="shared" si="149"/>
        <v>BKI</v>
      </c>
      <c r="BB281" s="11" t="str">
        <f t="shared" si="150"/>
        <v>MN</v>
      </c>
      <c r="BC281" s="11" t="str">
        <f t="shared" si="151"/>
        <v>No</v>
      </c>
    </row>
    <row r="282" spans="1:55" x14ac:dyDescent="0.3">
      <c r="A282" s="11" t="s">
        <v>663</v>
      </c>
      <c r="B282" s="11" t="s">
        <v>1818</v>
      </c>
      <c r="C282" s="11" t="s">
        <v>576</v>
      </c>
      <c r="D282" s="11" t="s">
        <v>2047</v>
      </c>
      <c r="E282" s="38" t="s">
        <v>652</v>
      </c>
      <c r="F282" s="11">
        <v>1</v>
      </c>
      <c r="G282" s="40" t="s">
        <v>218</v>
      </c>
      <c r="H282" s="11" t="str">
        <f t="shared" si="133"/>
        <v>Regular</v>
      </c>
      <c r="I282" s="11" t="str">
        <f t="shared" si="125"/>
        <v>INDIA</v>
      </c>
      <c r="J282" s="11" t="str">
        <f>IF(ISERROR(VLOOKUP(C282,'WI Vs ASM'!$B$2:$E$1000,4,0)),0,(VLOOKUP(C282,'WI Vs ASM'!$B$2:$E$1000,4,0)))</f>
        <v>Offshore</v>
      </c>
      <c r="K282" s="11" t="str">
        <f>IF(ISERROR(VLOOKUP(C282,'WI Vs ASM'!$B$2:$F$1000,5,0)),0,(VLOOKUP(C282,'WI Vs ASM'!$B$2:$F$1000,5,0)))</f>
        <v>01-Fixed Price</v>
      </c>
      <c r="L282" s="11" t="str">
        <f>IF(ISERROR(VLOOKUP(C282,'WI Vs ASM'!$B$2:$D$1000,3,0)),0,(VLOOKUP(C282,'WI Vs ASM'!$B$2:$D$1000,3,0)))</f>
        <v>01-Maintenance Offshore</v>
      </c>
      <c r="M282" s="11" t="str">
        <f>IF(ISERROR(VLOOKUP(C282,'WI Vs ASM'!$B$2:$I$1000,8,0)),0,(VLOOKUP(C282,'WI Vs ASM'!$B$2:$I$1000,8,0)))</f>
        <v>Rahul Soman</v>
      </c>
      <c r="N282" s="11" t="str">
        <f>IF(ISERROR(VLOOKUP(C282,'WI Vs ASM'!$B$2:$G$1000,6,0)),0,(VLOOKUP(C282,'WI Vs ASM'!$B$2:$G$1000,6,0)))</f>
        <v>Commercial</v>
      </c>
      <c r="O282" s="11" t="str">
        <f>IF(ISERROR(VLOOKUP(C282,'WI Vs ASM'!$B$2:$H$1000,7,0)),0,(VLOOKUP(C282,'WI Vs ASM'!$B$2:$H$1000,7,0)))</f>
        <v>Commercial</v>
      </c>
      <c r="P282" s="11" t="str">
        <f t="shared" si="126"/>
        <v>Apr-17</v>
      </c>
      <c r="Q282" s="11" t="str">
        <f t="shared" si="127"/>
        <v>Q2</v>
      </c>
      <c r="R282" s="11" t="str">
        <f>IF(ISERROR(VLOOKUP(C282,'WI Vs ASM'!$B$2:$J$1000,9,0)),0,(VLOOKUP(C282,'WI Vs ASM'!$B$2:$J$1000,9,0)))</f>
        <v>Jyothi Pai</v>
      </c>
      <c r="S282" s="11" t="str">
        <f>IF(ISERROR(VLOOKUP(C282,'WI Vs ASM'!$B$2:$K$1000,10,0)),0,(VLOOKUP(C282,'WI Vs ASM'!$B$2:$K$1000,10,0)))</f>
        <v>Saju Bhaskaran</v>
      </c>
      <c r="T282" s="11" t="str">
        <f>IF(ISERROR(VLOOKUP(C282,'WI Vs ASM'!$B$2:$L$1000,11,0)),0,(VLOOKUP(C282,'WI Vs ASM'!$B$2:$L$1000,11,0)))</f>
        <v>Sreekala Balasubramanian</v>
      </c>
      <c r="U282" s="11" t="e">
        <f t="shared" si="134"/>
        <v>#VALUE!</v>
      </c>
      <c r="V282" s="11" t="str">
        <f t="shared" si="128"/>
        <v>Yes</v>
      </c>
      <c r="W282" s="11" t="str">
        <f t="shared" si="129"/>
        <v>No</v>
      </c>
      <c r="X282" s="11" t="str">
        <f t="shared" si="130"/>
        <v>No</v>
      </c>
      <c r="Y282" s="11" t="str">
        <f t="shared" si="131"/>
        <v>No</v>
      </c>
      <c r="Z282" s="11" t="str">
        <f t="shared" si="132"/>
        <v>No</v>
      </c>
      <c r="AA282" s="11" t="str">
        <f t="shared" si="135"/>
        <v>No</v>
      </c>
      <c r="AB282" s="11">
        <f>IF(ISERROR(VLOOKUP(U282,'ITWR Dump'!$A$2:$Y$5000,24,0)),0,(VLOOKUP('ILC Report'!U282,'ITWR Dump'!$A$2:$Y$5000,24,0)))</f>
        <v>0</v>
      </c>
      <c r="AC282" s="11" t="str">
        <f t="shared" si="136"/>
        <v>No</v>
      </c>
      <c r="AD282" s="11" t="str">
        <f t="shared" si="137"/>
        <v/>
      </c>
      <c r="AE282" s="11">
        <f>IF(ISERROR(VLOOKUP(U282,'ITWR Dump'!$A$2:$Y$5000,13,0)),0,(VLOOKUP(U282,'ITWR Dump'!$A$2:$Y$5000,13,0)))</f>
        <v>0</v>
      </c>
      <c r="AF282" s="11">
        <f>IF(ISERROR(VLOOKUP(U282,'ITWR Dump'!$A$2:$Y$5000,11,0)),0,(VLOOKUP(U282,'ITWR Dump'!$A$2:$Y$5000,11,0)))</f>
        <v>0</v>
      </c>
      <c r="AG282" s="11">
        <f>IF(ISERROR(VLOOKUP(U282,'ITWR Dump'!$A$2:$Y$5000,2,0)),0,(VLOOKUP(U282,'ITWR Dump'!$A$2:$Y$5000,2,0)))</f>
        <v>0</v>
      </c>
      <c r="AH282" s="11">
        <f>IF(ISERROR(VLOOKUP(U282,'ITWR Dump'!$A$2:$Y$5000,14,0)),0,(VLOOKUP(U282,'ITWR Dump'!$A$2:$Y$5000,14,0)))</f>
        <v>0</v>
      </c>
      <c r="AI282" s="11" t="str">
        <f t="shared" si="138"/>
        <v>01-Maintenance Offshore</v>
      </c>
      <c r="AJ282" s="11" t="str">
        <f t="shared" si="139"/>
        <v>Offshore</v>
      </c>
      <c r="AK282" s="11" t="str">
        <f>IF(ISERROR(VLOOKUP(A282,'Team Data'!$C$2:$U$213,17,0)),0,(VLOOKUP(A282,'Team Data'!$C$2:$U$213,17,0)))</f>
        <v>PRISM</v>
      </c>
      <c r="AL282" s="11" t="str">
        <f t="shared" si="140"/>
        <v>2017-04-24</v>
      </c>
      <c r="AM282" s="11">
        <f>IF(ISERROR(VLOOKUP(U282,'ITWR Dump'!$A$2:$Y$5000,16,0)),0,(VLOOKUP(U282,'ITWR Dump'!$A$2:$Y$5000,16,0)))</f>
        <v>0</v>
      </c>
      <c r="AN282" s="11">
        <f>IF(ISERROR(VLOOKUP(U282,'ITWR Dump'!$A$2:$Y$5000,18,0)),0,(VLOOKUP(U282,'ITWR Dump'!$A$2:$Y$5000,18,0)))</f>
        <v>0</v>
      </c>
      <c r="AO282" s="11">
        <f>IF(ISERROR(VLOOKUP(U282,'ITWR Dump'!$A$2:$Y$5000,25,0)),0,(VLOOKUP('ILC Report'!U282,'ITWR Dump'!$A$2:$Y$5000,25,0)))</f>
        <v>0</v>
      </c>
      <c r="AP282" s="11">
        <f t="shared" si="141"/>
        <v>1</v>
      </c>
      <c r="AQ282" s="26">
        <f t="shared" si="142"/>
        <v>0</v>
      </c>
      <c r="AR282" s="26">
        <f t="shared" si="143"/>
        <v>0</v>
      </c>
      <c r="AS282" s="26">
        <f t="shared" si="144"/>
        <v>0</v>
      </c>
      <c r="AT282" s="26">
        <f t="shared" si="145"/>
        <v>0</v>
      </c>
      <c r="AU282" s="26">
        <f t="shared" si="146"/>
        <v>0</v>
      </c>
      <c r="AV282" s="26">
        <f t="shared" si="147"/>
        <v>0</v>
      </c>
      <c r="AW282" s="11" t="s">
        <v>653</v>
      </c>
      <c r="AX282" s="11" t="str">
        <f>VLOOKUP(L282,Group!$A$2:$B$1000,2,0)</f>
        <v>Maintenance</v>
      </c>
      <c r="AY282" s="11">
        <f>IF(ISERROR(VLOOKUP(U282,'ITWR Dump'!$A$2:$Y$5000,15,0)),0,(VLOOKUP('ILC Report'!U282,'ITWR Dump'!$A$2:$Y$5000,15,0)))</f>
        <v>0</v>
      </c>
      <c r="AZ282" s="11" t="str">
        <f t="shared" si="148"/>
        <v>Yes</v>
      </c>
      <c r="BA282" s="11" t="str">
        <f t="shared" si="149"/>
        <v>BKI</v>
      </c>
      <c r="BB282" s="11" t="str">
        <f t="shared" si="150"/>
        <v>MN</v>
      </c>
      <c r="BC282" s="11" t="str">
        <f t="shared" si="151"/>
        <v>No</v>
      </c>
    </row>
    <row r="283" spans="1:55" x14ac:dyDescent="0.3">
      <c r="A283" s="11" t="s">
        <v>663</v>
      </c>
      <c r="B283" s="11" t="s">
        <v>1818</v>
      </c>
      <c r="C283" s="11" t="s">
        <v>576</v>
      </c>
      <c r="D283" s="11" t="s">
        <v>2048</v>
      </c>
      <c r="E283" s="38" t="s">
        <v>652</v>
      </c>
      <c r="F283" s="11">
        <v>1</v>
      </c>
      <c r="G283" s="40" t="s">
        <v>218</v>
      </c>
      <c r="H283" s="11" t="str">
        <f t="shared" si="133"/>
        <v>Regular</v>
      </c>
      <c r="I283" s="11" t="str">
        <f t="shared" si="125"/>
        <v>INDIA</v>
      </c>
      <c r="J283" s="11" t="str">
        <f>IF(ISERROR(VLOOKUP(C283,'WI Vs ASM'!$B$2:$E$1000,4,0)),0,(VLOOKUP(C283,'WI Vs ASM'!$B$2:$E$1000,4,0)))</f>
        <v>Offshore</v>
      </c>
      <c r="K283" s="11" t="str">
        <f>IF(ISERROR(VLOOKUP(C283,'WI Vs ASM'!$B$2:$F$1000,5,0)),0,(VLOOKUP(C283,'WI Vs ASM'!$B$2:$F$1000,5,0)))</f>
        <v>01-Fixed Price</v>
      </c>
      <c r="L283" s="11" t="str">
        <f>IF(ISERROR(VLOOKUP(C283,'WI Vs ASM'!$B$2:$D$1000,3,0)),0,(VLOOKUP(C283,'WI Vs ASM'!$B$2:$D$1000,3,0)))</f>
        <v>01-Maintenance Offshore</v>
      </c>
      <c r="M283" s="11" t="str">
        <f>IF(ISERROR(VLOOKUP(C283,'WI Vs ASM'!$B$2:$I$1000,8,0)),0,(VLOOKUP(C283,'WI Vs ASM'!$B$2:$I$1000,8,0)))</f>
        <v>Rahul Soman</v>
      </c>
      <c r="N283" s="11" t="str">
        <f>IF(ISERROR(VLOOKUP(C283,'WI Vs ASM'!$B$2:$G$1000,6,0)),0,(VLOOKUP(C283,'WI Vs ASM'!$B$2:$G$1000,6,0)))</f>
        <v>Commercial</v>
      </c>
      <c r="O283" s="11" t="str">
        <f>IF(ISERROR(VLOOKUP(C283,'WI Vs ASM'!$B$2:$H$1000,7,0)),0,(VLOOKUP(C283,'WI Vs ASM'!$B$2:$H$1000,7,0)))</f>
        <v>Commercial</v>
      </c>
      <c r="P283" s="11" t="str">
        <f t="shared" si="126"/>
        <v>Apr-17</v>
      </c>
      <c r="Q283" s="11" t="str">
        <f t="shared" si="127"/>
        <v>Q2</v>
      </c>
      <c r="R283" s="11" t="str">
        <f>IF(ISERROR(VLOOKUP(C283,'WI Vs ASM'!$B$2:$J$1000,9,0)),0,(VLOOKUP(C283,'WI Vs ASM'!$B$2:$J$1000,9,0)))</f>
        <v>Jyothi Pai</v>
      </c>
      <c r="S283" s="11" t="str">
        <f>IF(ISERROR(VLOOKUP(C283,'WI Vs ASM'!$B$2:$K$1000,10,0)),0,(VLOOKUP(C283,'WI Vs ASM'!$B$2:$K$1000,10,0)))</f>
        <v>Saju Bhaskaran</v>
      </c>
      <c r="T283" s="11" t="str">
        <f>IF(ISERROR(VLOOKUP(C283,'WI Vs ASM'!$B$2:$L$1000,11,0)),0,(VLOOKUP(C283,'WI Vs ASM'!$B$2:$L$1000,11,0)))</f>
        <v>Sreekala Balasubramanian</v>
      </c>
      <c r="U283" s="11" t="e">
        <f t="shared" si="134"/>
        <v>#VALUE!</v>
      </c>
      <c r="V283" s="11" t="str">
        <f t="shared" si="128"/>
        <v>Yes</v>
      </c>
      <c r="W283" s="11" t="str">
        <f t="shared" si="129"/>
        <v>No</v>
      </c>
      <c r="X283" s="11" t="str">
        <f t="shared" si="130"/>
        <v>No</v>
      </c>
      <c r="Y283" s="11" t="str">
        <f t="shared" si="131"/>
        <v>No</v>
      </c>
      <c r="Z283" s="11" t="str">
        <f t="shared" si="132"/>
        <v>No</v>
      </c>
      <c r="AA283" s="11" t="str">
        <f t="shared" si="135"/>
        <v>No</v>
      </c>
      <c r="AB283" s="11">
        <f>IF(ISERROR(VLOOKUP(U283,'ITWR Dump'!$A$2:$Y$5000,24,0)),0,(VLOOKUP('ILC Report'!U283,'ITWR Dump'!$A$2:$Y$5000,24,0)))</f>
        <v>0</v>
      </c>
      <c r="AC283" s="11" t="str">
        <f t="shared" si="136"/>
        <v>No</v>
      </c>
      <c r="AD283" s="11" t="str">
        <f t="shared" si="137"/>
        <v/>
      </c>
      <c r="AE283" s="11">
        <f>IF(ISERROR(VLOOKUP(U283,'ITWR Dump'!$A$2:$Y$5000,13,0)),0,(VLOOKUP(U283,'ITWR Dump'!$A$2:$Y$5000,13,0)))</f>
        <v>0</v>
      </c>
      <c r="AF283" s="11">
        <f>IF(ISERROR(VLOOKUP(U283,'ITWR Dump'!$A$2:$Y$5000,11,0)),0,(VLOOKUP(U283,'ITWR Dump'!$A$2:$Y$5000,11,0)))</f>
        <v>0</v>
      </c>
      <c r="AG283" s="11">
        <f>IF(ISERROR(VLOOKUP(U283,'ITWR Dump'!$A$2:$Y$5000,2,0)),0,(VLOOKUP(U283,'ITWR Dump'!$A$2:$Y$5000,2,0)))</f>
        <v>0</v>
      </c>
      <c r="AH283" s="11">
        <f>IF(ISERROR(VLOOKUP(U283,'ITWR Dump'!$A$2:$Y$5000,14,0)),0,(VLOOKUP(U283,'ITWR Dump'!$A$2:$Y$5000,14,0)))</f>
        <v>0</v>
      </c>
      <c r="AI283" s="11" t="str">
        <f t="shared" si="138"/>
        <v>01-Maintenance Offshore</v>
      </c>
      <c r="AJ283" s="11" t="str">
        <f t="shared" si="139"/>
        <v>Offshore</v>
      </c>
      <c r="AK283" s="11" t="str">
        <f>IF(ISERROR(VLOOKUP(A283,'Team Data'!$C$2:$U$213,17,0)),0,(VLOOKUP(A283,'Team Data'!$C$2:$U$213,17,0)))</f>
        <v>PRISM</v>
      </c>
      <c r="AL283" s="11" t="str">
        <f t="shared" si="140"/>
        <v>2017-04-24</v>
      </c>
      <c r="AM283" s="11">
        <f>IF(ISERROR(VLOOKUP(U283,'ITWR Dump'!$A$2:$Y$5000,16,0)),0,(VLOOKUP(U283,'ITWR Dump'!$A$2:$Y$5000,16,0)))</f>
        <v>0</v>
      </c>
      <c r="AN283" s="11">
        <f>IF(ISERROR(VLOOKUP(U283,'ITWR Dump'!$A$2:$Y$5000,18,0)),0,(VLOOKUP(U283,'ITWR Dump'!$A$2:$Y$5000,18,0)))</f>
        <v>0</v>
      </c>
      <c r="AO283" s="11">
        <f>IF(ISERROR(VLOOKUP(U283,'ITWR Dump'!$A$2:$Y$5000,25,0)),0,(VLOOKUP('ILC Report'!U283,'ITWR Dump'!$A$2:$Y$5000,25,0)))</f>
        <v>0</v>
      </c>
      <c r="AP283" s="11">
        <f t="shared" si="141"/>
        <v>1</v>
      </c>
      <c r="AQ283" s="26">
        <f t="shared" si="142"/>
        <v>0</v>
      </c>
      <c r="AR283" s="26">
        <f t="shared" si="143"/>
        <v>0</v>
      </c>
      <c r="AS283" s="26">
        <f t="shared" si="144"/>
        <v>0</v>
      </c>
      <c r="AT283" s="26">
        <f t="shared" si="145"/>
        <v>0</v>
      </c>
      <c r="AU283" s="26">
        <f t="shared" si="146"/>
        <v>0</v>
      </c>
      <c r="AV283" s="26">
        <f t="shared" si="147"/>
        <v>0</v>
      </c>
      <c r="AW283" s="11" t="s">
        <v>653</v>
      </c>
      <c r="AX283" s="11" t="str">
        <f>VLOOKUP(L283,Group!$A$2:$B$1000,2,0)</f>
        <v>Maintenance</v>
      </c>
      <c r="AY283" s="11">
        <f>IF(ISERROR(VLOOKUP(U283,'ITWR Dump'!$A$2:$Y$5000,15,0)),0,(VLOOKUP('ILC Report'!U283,'ITWR Dump'!$A$2:$Y$5000,15,0)))</f>
        <v>0</v>
      </c>
      <c r="AZ283" s="11" t="str">
        <f t="shared" si="148"/>
        <v>Yes</v>
      </c>
      <c r="BA283" s="11" t="str">
        <f t="shared" si="149"/>
        <v>BKI</v>
      </c>
      <c r="BB283" s="11" t="str">
        <f t="shared" si="150"/>
        <v>MN</v>
      </c>
      <c r="BC283" s="11" t="str">
        <f t="shared" si="151"/>
        <v>No</v>
      </c>
    </row>
    <row r="284" spans="1:55" x14ac:dyDescent="0.3">
      <c r="A284" s="11" t="s">
        <v>663</v>
      </c>
      <c r="B284" s="11" t="s">
        <v>1818</v>
      </c>
      <c r="C284" s="11" t="s">
        <v>598</v>
      </c>
      <c r="D284" s="11" t="s">
        <v>2049</v>
      </c>
      <c r="E284" s="38" t="s">
        <v>2901</v>
      </c>
      <c r="F284" s="11">
        <v>48</v>
      </c>
      <c r="G284" s="40" t="s">
        <v>2905</v>
      </c>
      <c r="H284" s="11" t="str">
        <f t="shared" si="133"/>
        <v>Standby</v>
      </c>
      <c r="I284" s="11" t="str">
        <f t="shared" si="125"/>
        <v>INDIA</v>
      </c>
      <c r="J284" s="11" t="str">
        <f>IF(ISERROR(VLOOKUP(C284,'WI Vs ASM'!$B$2:$E$1000,4,0)),0,(VLOOKUP(C284,'WI Vs ASM'!$B$2:$E$1000,4,0)))</f>
        <v>Offshore</v>
      </c>
      <c r="K284" s="11" t="str">
        <f>IF(ISERROR(VLOOKUP(C284,'WI Vs ASM'!$B$2:$F$1000,5,0)),0,(VLOOKUP(C284,'WI Vs ASM'!$B$2:$F$1000,5,0)))</f>
        <v>01-Fixed Price</v>
      </c>
      <c r="L284" s="11" t="str">
        <f>IF(ISERROR(VLOOKUP(C284,'WI Vs ASM'!$B$2:$D$1000,3,0)),0,(VLOOKUP(C284,'WI Vs ASM'!$B$2:$D$1000,3,0)))</f>
        <v>01-Maintenance Offshore</v>
      </c>
      <c r="M284" s="11" t="str">
        <f>IF(ISERROR(VLOOKUP(C284,'WI Vs ASM'!$B$2:$I$1000,8,0)),0,(VLOOKUP(C284,'WI Vs ASM'!$B$2:$I$1000,8,0)))</f>
        <v>Rahul Soman</v>
      </c>
      <c r="N284" s="11" t="str">
        <f>IF(ISERROR(VLOOKUP(C284,'WI Vs ASM'!$B$2:$G$1000,6,0)),0,(VLOOKUP(C284,'WI Vs ASM'!$B$2:$G$1000,6,0)))</f>
        <v>Security &amp; IAM</v>
      </c>
      <c r="O284" s="11" t="str">
        <f>IF(ISERROR(VLOOKUP(C284,'WI Vs ASM'!$B$2:$H$1000,7,0)),0,(VLOOKUP(C284,'WI Vs ASM'!$B$2:$H$1000,7,0)))</f>
        <v>Security &amp; IAM</v>
      </c>
      <c r="P284" s="11" t="str">
        <f t="shared" si="126"/>
        <v>May-17</v>
      </c>
      <c r="Q284" s="11" t="str">
        <f t="shared" si="127"/>
        <v>Q2</v>
      </c>
      <c r="R284" s="11" t="str">
        <f>IF(ISERROR(VLOOKUP(C284,'WI Vs ASM'!$B$2:$J$1000,9,0)),0,(VLOOKUP(C284,'WI Vs ASM'!$B$2:$J$1000,9,0)))</f>
        <v>Jyothi Pai</v>
      </c>
      <c r="S284" s="11" t="str">
        <f>IF(ISERROR(VLOOKUP(C284,'WI Vs ASM'!$B$2:$K$1000,10,0)),0,(VLOOKUP(C284,'WI Vs ASM'!$B$2:$K$1000,10,0)))</f>
        <v>Melody J Pereira</v>
      </c>
      <c r="T284" s="11" t="str">
        <f>IF(ISERROR(VLOOKUP(C284,'WI Vs ASM'!$B$2:$L$1000,11,0)),0,(VLOOKUP(C284,'WI Vs ASM'!$B$2:$L$1000,11,0)))</f>
        <v>Melody J Pereira</v>
      </c>
      <c r="U284" s="11" t="e">
        <f t="shared" si="134"/>
        <v>#VALUE!</v>
      </c>
      <c r="V284" s="11" t="str">
        <f t="shared" si="128"/>
        <v>No</v>
      </c>
      <c r="W284" s="11" t="str">
        <f t="shared" si="129"/>
        <v>Yes</v>
      </c>
      <c r="X284" s="11" t="str">
        <f t="shared" si="130"/>
        <v>No</v>
      </c>
      <c r="Y284" s="11" t="str">
        <f t="shared" si="131"/>
        <v>No</v>
      </c>
      <c r="Z284" s="11" t="str">
        <f t="shared" si="132"/>
        <v>No</v>
      </c>
      <c r="AA284" s="11" t="str">
        <f t="shared" si="135"/>
        <v>No</v>
      </c>
      <c r="AB284" s="11">
        <f>IF(ISERROR(VLOOKUP(U284,'ITWR Dump'!$A$2:$Y$5000,24,0)),0,(VLOOKUP('ILC Report'!U284,'ITWR Dump'!$A$2:$Y$5000,24,0)))</f>
        <v>0</v>
      </c>
      <c r="AC284" s="11" t="str">
        <f t="shared" si="136"/>
        <v>No</v>
      </c>
      <c r="AD284" s="11" t="str">
        <f t="shared" si="137"/>
        <v/>
      </c>
      <c r="AE284" s="11">
        <f>IF(ISERROR(VLOOKUP(U284,'ITWR Dump'!$A$2:$Y$5000,13,0)),0,(VLOOKUP(U284,'ITWR Dump'!$A$2:$Y$5000,13,0)))</f>
        <v>0</v>
      </c>
      <c r="AF284" s="11">
        <f>IF(ISERROR(VLOOKUP(U284,'ITWR Dump'!$A$2:$Y$5000,11,0)),0,(VLOOKUP(U284,'ITWR Dump'!$A$2:$Y$5000,11,0)))</f>
        <v>0</v>
      </c>
      <c r="AG284" s="11">
        <f>IF(ISERROR(VLOOKUP(U284,'ITWR Dump'!$A$2:$Y$5000,2,0)),0,(VLOOKUP(U284,'ITWR Dump'!$A$2:$Y$5000,2,0)))</f>
        <v>0</v>
      </c>
      <c r="AH284" s="11">
        <f>IF(ISERROR(VLOOKUP(U284,'ITWR Dump'!$A$2:$Y$5000,14,0)),0,(VLOOKUP(U284,'ITWR Dump'!$A$2:$Y$5000,14,0)))</f>
        <v>0</v>
      </c>
      <c r="AI284" s="11" t="str">
        <f t="shared" si="138"/>
        <v>Standby Hours</v>
      </c>
      <c r="AJ284" s="11" t="str">
        <f t="shared" si="139"/>
        <v>Offshore</v>
      </c>
      <c r="AK284" s="11" t="str">
        <f>IF(ISERROR(VLOOKUP(A284,'Team Data'!$C$2:$U$213,17,0)),0,(VLOOKUP(A284,'Team Data'!$C$2:$U$213,17,0)))</f>
        <v>PRISM</v>
      </c>
      <c r="AL284" s="11" t="str">
        <f t="shared" si="140"/>
        <v>2017-04-24</v>
      </c>
      <c r="AM284" s="11">
        <f>IF(ISERROR(VLOOKUP(U284,'ITWR Dump'!$A$2:$Y$5000,16,0)),0,(VLOOKUP(U284,'ITWR Dump'!$A$2:$Y$5000,16,0)))</f>
        <v>0</v>
      </c>
      <c r="AN284" s="11">
        <f>IF(ISERROR(VLOOKUP(U284,'ITWR Dump'!$A$2:$Y$5000,18,0)),0,(VLOOKUP(U284,'ITWR Dump'!$A$2:$Y$5000,18,0)))</f>
        <v>0</v>
      </c>
      <c r="AO284" s="11">
        <f>IF(ISERROR(VLOOKUP(U284,'ITWR Dump'!$A$2:$Y$5000,25,0)),0,(VLOOKUP('ILC Report'!U284,'ITWR Dump'!$A$2:$Y$5000,25,0)))</f>
        <v>0</v>
      </c>
      <c r="AP284" s="11">
        <f t="shared" si="141"/>
        <v>0</v>
      </c>
      <c r="AQ284" s="26">
        <f t="shared" si="142"/>
        <v>0</v>
      </c>
      <c r="AR284" s="26">
        <f t="shared" si="143"/>
        <v>0</v>
      </c>
      <c r="AS284" s="26">
        <f t="shared" si="144"/>
        <v>0</v>
      </c>
      <c r="AT284" s="26">
        <f t="shared" si="145"/>
        <v>0</v>
      </c>
      <c r="AU284" s="26">
        <f t="shared" si="146"/>
        <v>0</v>
      </c>
      <c r="AV284" s="26">
        <f t="shared" si="147"/>
        <v>0</v>
      </c>
      <c r="AW284" s="11" t="s">
        <v>653</v>
      </c>
      <c r="AX284" s="11" t="str">
        <f>VLOOKUP(L284,Group!$A$2:$B$1000,2,0)</f>
        <v>Maintenance</v>
      </c>
      <c r="AY284" s="11">
        <f>IF(ISERROR(VLOOKUP(U284,'ITWR Dump'!$A$2:$Y$5000,15,0)),0,(VLOOKUP('ILC Report'!U284,'ITWR Dump'!$A$2:$Y$5000,15,0)))</f>
        <v>0</v>
      </c>
      <c r="AZ284" s="11" t="str">
        <f t="shared" si="148"/>
        <v>No</v>
      </c>
      <c r="BA284" s="11" t="str">
        <f t="shared" si="149"/>
        <v>BKI</v>
      </c>
      <c r="BB284" s="11" t="str">
        <f t="shared" si="150"/>
        <v>MN</v>
      </c>
      <c r="BC284" s="11" t="str">
        <f t="shared" si="151"/>
        <v>No</v>
      </c>
    </row>
    <row r="285" spans="1:55" x14ac:dyDescent="0.3">
      <c r="A285" s="11" t="s">
        <v>663</v>
      </c>
      <c r="B285" s="11" t="s">
        <v>1818</v>
      </c>
      <c r="C285" s="11" t="s">
        <v>576</v>
      </c>
      <c r="D285" s="11" t="s">
        <v>2050</v>
      </c>
      <c r="E285" s="38" t="s">
        <v>2901</v>
      </c>
      <c r="F285" s="11">
        <v>4</v>
      </c>
      <c r="G285" s="40" t="s">
        <v>218</v>
      </c>
      <c r="H285" s="11" t="str">
        <f t="shared" si="133"/>
        <v>Regular</v>
      </c>
      <c r="I285" s="11" t="str">
        <f t="shared" si="125"/>
        <v>INDIA</v>
      </c>
      <c r="J285" s="11" t="str">
        <f>IF(ISERROR(VLOOKUP(C285,'WI Vs ASM'!$B$2:$E$1000,4,0)),0,(VLOOKUP(C285,'WI Vs ASM'!$B$2:$E$1000,4,0)))</f>
        <v>Offshore</v>
      </c>
      <c r="K285" s="11" t="str">
        <f>IF(ISERROR(VLOOKUP(C285,'WI Vs ASM'!$B$2:$F$1000,5,0)),0,(VLOOKUP(C285,'WI Vs ASM'!$B$2:$F$1000,5,0)))</f>
        <v>01-Fixed Price</v>
      </c>
      <c r="L285" s="11" t="str">
        <f>IF(ISERROR(VLOOKUP(C285,'WI Vs ASM'!$B$2:$D$1000,3,0)),0,(VLOOKUP(C285,'WI Vs ASM'!$B$2:$D$1000,3,0)))</f>
        <v>01-Maintenance Offshore</v>
      </c>
      <c r="M285" s="11" t="str">
        <f>IF(ISERROR(VLOOKUP(C285,'WI Vs ASM'!$B$2:$I$1000,8,0)),0,(VLOOKUP(C285,'WI Vs ASM'!$B$2:$I$1000,8,0)))</f>
        <v>Rahul Soman</v>
      </c>
      <c r="N285" s="11" t="str">
        <f>IF(ISERROR(VLOOKUP(C285,'WI Vs ASM'!$B$2:$G$1000,6,0)),0,(VLOOKUP(C285,'WI Vs ASM'!$B$2:$G$1000,6,0)))</f>
        <v>Commercial</v>
      </c>
      <c r="O285" s="11" t="str">
        <f>IF(ISERROR(VLOOKUP(C285,'WI Vs ASM'!$B$2:$H$1000,7,0)),0,(VLOOKUP(C285,'WI Vs ASM'!$B$2:$H$1000,7,0)))</f>
        <v>Commercial</v>
      </c>
      <c r="P285" s="11" t="str">
        <f t="shared" si="126"/>
        <v>May-17</v>
      </c>
      <c r="Q285" s="11" t="str">
        <f t="shared" si="127"/>
        <v>Q2</v>
      </c>
      <c r="R285" s="11" t="str">
        <f>IF(ISERROR(VLOOKUP(C285,'WI Vs ASM'!$B$2:$J$1000,9,0)),0,(VLOOKUP(C285,'WI Vs ASM'!$B$2:$J$1000,9,0)))</f>
        <v>Jyothi Pai</v>
      </c>
      <c r="S285" s="11" t="str">
        <f>IF(ISERROR(VLOOKUP(C285,'WI Vs ASM'!$B$2:$K$1000,10,0)),0,(VLOOKUP(C285,'WI Vs ASM'!$B$2:$K$1000,10,0)))</f>
        <v>Saju Bhaskaran</v>
      </c>
      <c r="T285" s="11" t="str">
        <f>IF(ISERROR(VLOOKUP(C285,'WI Vs ASM'!$B$2:$L$1000,11,0)),0,(VLOOKUP(C285,'WI Vs ASM'!$B$2:$L$1000,11,0)))</f>
        <v>Sreekala Balasubramanian</v>
      </c>
      <c r="U285" s="11" t="e">
        <f t="shared" si="134"/>
        <v>#VALUE!</v>
      </c>
      <c r="V285" s="11" t="str">
        <f t="shared" si="128"/>
        <v>No</v>
      </c>
      <c r="W285" s="11" t="str">
        <f t="shared" si="129"/>
        <v>Yes</v>
      </c>
      <c r="X285" s="11" t="str">
        <f t="shared" si="130"/>
        <v>No</v>
      </c>
      <c r="Y285" s="11" t="str">
        <f t="shared" si="131"/>
        <v>No</v>
      </c>
      <c r="Z285" s="11" t="str">
        <f t="shared" si="132"/>
        <v>No</v>
      </c>
      <c r="AA285" s="11" t="str">
        <f t="shared" si="135"/>
        <v>No</v>
      </c>
      <c r="AB285" s="11">
        <f>IF(ISERROR(VLOOKUP(U285,'ITWR Dump'!$A$2:$Y$5000,24,0)),0,(VLOOKUP('ILC Report'!U285,'ITWR Dump'!$A$2:$Y$5000,24,0)))</f>
        <v>0</v>
      </c>
      <c r="AC285" s="11" t="str">
        <f t="shared" si="136"/>
        <v>No</v>
      </c>
      <c r="AD285" s="11" t="str">
        <f t="shared" si="137"/>
        <v/>
      </c>
      <c r="AE285" s="11">
        <f>IF(ISERROR(VLOOKUP(U285,'ITWR Dump'!$A$2:$Y$5000,13,0)),0,(VLOOKUP(U285,'ITWR Dump'!$A$2:$Y$5000,13,0)))</f>
        <v>0</v>
      </c>
      <c r="AF285" s="11">
        <f>IF(ISERROR(VLOOKUP(U285,'ITWR Dump'!$A$2:$Y$5000,11,0)),0,(VLOOKUP(U285,'ITWR Dump'!$A$2:$Y$5000,11,0)))</f>
        <v>0</v>
      </c>
      <c r="AG285" s="11">
        <f>IF(ISERROR(VLOOKUP(U285,'ITWR Dump'!$A$2:$Y$5000,2,0)),0,(VLOOKUP(U285,'ITWR Dump'!$A$2:$Y$5000,2,0)))</f>
        <v>0</v>
      </c>
      <c r="AH285" s="11">
        <f>IF(ISERROR(VLOOKUP(U285,'ITWR Dump'!$A$2:$Y$5000,14,0)),0,(VLOOKUP(U285,'ITWR Dump'!$A$2:$Y$5000,14,0)))</f>
        <v>0</v>
      </c>
      <c r="AI285" s="11" t="str">
        <f t="shared" si="138"/>
        <v>01-Maintenance Offshore</v>
      </c>
      <c r="AJ285" s="11" t="str">
        <f t="shared" si="139"/>
        <v>Offshore</v>
      </c>
      <c r="AK285" s="11" t="str">
        <f>IF(ISERROR(VLOOKUP(A285,'Team Data'!$C$2:$U$213,17,0)),0,(VLOOKUP(A285,'Team Data'!$C$2:$U$213,17,0)))</f>
        <v>PRISM</v>
      </c>
      <c r="AL285" s="11" t="str">
        <f t="shared" si="140"/>
        <v>2017-04-24</v>
      </c>
      <c r="AM285" s="11">
        <f>IF(ISERROR(VLOOKUP(U285,'ITWR Dump'!$A$2:$Y$5000,16,0)),0,(VLOOKUP(U285,'ITWR Dump'!$A$2:$Y$5000,16,0)))</f>
        <v>0</v>
      </c>
      <c r="AN285" s="11">
        <f>IF(ISERROR(VLOOKUP(U285,'ITWR Dump'!$A$2:$Y$5000,18,0)),0,(VLOOKUP(U285,'ITWR Dump'!$A$2:$Y$5000,18,0)))</f>
        <v>0</v>
      </c>
      <c r="AO285" s="11">
        <f>IF(ISERROR(VLOOKUP(U285,'ITWR Dump'!$A$2:$Y$5000,25,0)),0,(VLOOKUP('ILC Report'!U285,'ITWR Dump'!$A$2:$Y$5000,25,0)))</f>
        <v>0</v>
      </c>
      <c r="AP285" s="11">
        <f t="shared" si="141"/>
        <v>0</v>
      </c>
      <c r="AQ285" s="26">
        <f t="shared" si="142"/>
        <v>0</v>
      </c>
      <c r="AR285" s="26">
        <f t="shared" si="143"/>
        <v>0</v>
      </c>
      <c r="AS285" s="26">
        <f t="shared" si="144"/>
        <v>0</v>
      </c>
      <c r="AT285" s="26">
        <f t="shared" si="145"/>
        <v>0</v>
      </c>
      <c r="AU285" s="26">
        <f t="shared" si="146"/>
        <v>0</v>
      </c>
      <c r="AV285" s="26">
        <f t="shared" si="147"/>
        <v>0</v>
      </c>
      <c r="AW285" s="11" t="s">
        <v>653</v>
      </c>
      <c r="AX285" s="11" t="str">
        <f>VLOOKUP(L285,Group!$A$2:$B$1000,2,0)</f>
        <v>Maintenance</v>
      </c>
      <c r="AY285" s="11">
        <f>IF(ISERROR(VLOOKUP(U285,'ITWR Dump'!$A$2:$Y$5000,15,0)),0,(VLOOKUP('ILC Report'!U285,'ITWR Dump'!$A$2:$Y$5000,15,0)))</f>
        <v>0</v>
      </c>
      <c r="AZ285" s="11" t="str">
        <f t="shared" si="148"/>
        <v>No</v>
      </c>
      <c r="BA285" s="11" t="str">
        <f t="shared" si="149"/>
        <v>BKI</v>
      </c>
      <c r="BB285" s="11" t="str">
        <f t="shared" si="150"/>
        <v>MN</v>
      </c>
      <c r="BC285" s="11" t="str">
        <f t="shared" si="151"/>
        <v>No</v>
      </c>
    </row>
    <row r="286" spans="1:55" x14ac:dyDescent="0.3">
      <c r="A286" s="11" t="s">
        <v>663</v>
      </c>
      <c r="B286" s="11" t="s">
        <v>1818</v>
      </c>
      <c r="C286" s="11" t="s">
        <v>576</v>
      </c>
      <c r="D286" s="11" t="s">
        <v>2035</v>
      </c>
      <c r="E286" s="38" t="s">
        <v>2901</v>
      </c>
      <c r="F286" s="11">
        <v>7</v>
      </c>
      <c r="G286" s="40" t="s">
        <v>218</v>
      </c>
      <c r="H286" s="11" t="str">
        <f t="shared" si="133"/>
        <v>Regular</v>
      </c>
      <c r="I286" s="11" t="str">
        <f t="shared" si="125"/>
        <v>INDIA</v>
      </c>
      <c r="J286" s="11" t="str">
        <f>IF(ISERROR(VLOOKUP(C286,'WI Vs ASM'!$B$2:$E$1000,4,0)),0,(VLOOKUP(C286,'WI Vs ASM'!$B$2:$E$1000,4,0)))</f>
        <v>Offshore</v>
      </c>
      <c r="K286" s="11" t="str">
        <f>IF(ISERROR(VLOOKUP(C286,'WI Vs ASM'!$B$2:$F$1000,5,0)),0,(VLOOKUP(C286,'WI Vs ASM'!$B$2:$F$1000,5,0)))</f>
        <v>01-Fixed Price</v>
      </c>
      <c r="L286" s="11" t="str">
        <f>IF(ISERROR(VLOOKUP(C286,'WI Vs ASM'!$B$2:$D$1000,3,0)),0,(VLOOKUP(C286,'WI Vs ASM'!$B$2:$D$1000,3,0)))</f>
        <v>01-Maintenance Offshore</v>
      </c>
      <c r="M286" s="11" t="str">
        <f>IF(ISERROR(VLOOKUP(C286,'WI Vs ASM'!$B$2:$I$1000,8,0)),0,(VLOOKUP(C286,'WI Vs ASM'!$B$2:$I$1000,8,0)))</f>
        <v>Rahul Soman</v>
      </c>
      <c r="N286" s="11" t="str">
        <f>IF(ISERROR(VLOOKUP(C286,'WI Vs ASM'!$B$2:$G$1000,6,0)),0,(VLOOKUP(C286,'WI Vs ASM'!$B$2:$G$1000,6,0)))</f>
        <v>Commercial</v>
      </c>
      <c r="O286" s="11" t="str">
        <f>IF(ISERROR(VLOOKUP(C286,'WI Vs ASM'!$B$2:$H$1000,7,0)),0,(VLOOKUP(C286,'WI Vs ASM'!$B$2:$H$1000,7,0)))</f>
        <v>Commercial</v>
      </c>
      <c r="P286" s="11" t="str">
        <f t="shared" si="126"/>
        <v>May-17</v>
      </c>
      <c r="Q286" s="11" t="str">
        <f t="shared" si="127"/>
        <v>Q2</v>
      </c>
      <c r="R286" s="11" t="str">
        <f>IF(ISERROR(VLOOKUP(C286,'WI Vs ASM'!$B$2:$J$1000,9,0)),0,(VLOOKUP(C286,'WI Vs ASM'!$B$2:$J$1000,9,0)))</f>
        <v>Jyothi Pai</v>
      </c>
      <c r="S286" s="11" t="str">
        <f>IF(ISERROR(VLOOKUP(C286,'WI Vs ASM'!$B$2:$K$1000,10,0)),0,(VLOOKUP(C286,'WI Vs ASM'!$B$2:$K$1000,10,0)))</f>
        <v>Saju Bhaskaran</v>
      </c>
      <c r="T286" s="11" t="str">
        <f>IF(ISERROR(VLOOKUP(C286,'WI Vs ASM'!$B$2:$L$1000,11,0)),0,(VLOOKUP(C286,'WI Vs ASM'!$B$2:$L$1000,11,0)))</f>
        <v>Sreekala Balasubramanian</v>
      </c>
      <c r="U286" s="11" t="e">
        <f t="shared" si="134"/>
        <v>#VALUE!</v>
      </c>
      <c r="V286" s="11" t="str">
        <f t="shared" si="128"/>
        <v>No</v>
      </c>
      <c r="W286" s="11" t="str">
        <f t="shared" si="129"/>
        <v>Yes</v>
      </c>
      <c r="X286" s="11" t="str">
        <f t="shared" si="130"/>
        <v>No</v>
      </c>
      <c r="Y286" s="11" t="str">
        <f t="shared" si="131"/>
        <v>No</v>
      </c>
      <c r="Z286" s="11" t="str">
        <f t="shared" si="132"/>
        <v>No</v>
      </c>
      <c r="AA286" s="11" t="str">
        <f t="shared" si="135"/>
        <v>No</v>
      </c>
      <c r="AB286" s="11">
        <f>IF(ISERROR(VLOOKUP(U286,'ITWR Dump'!$A$2:$Y$5000,24,0)),0,(VLOOKUP('ILC Report'!U286,'ITWR Dump'!$A$2:$Y$5000,24,0)))</f>
        <v>0</v>
      </c>
      <c r="AC286" s="11" t="str">
        <f t="shared" si="136"/>
        <v>No</v>
      </c>
      <c r="AD286" s="11" t="str">
        <f t="shared" si="137"/>
        <v/>
      </c>
      <c r="AE286" s="11">
        <f>IF(ISERROR(VLOOKUP(U286,'ITWR Dump'!$A$2:$Y$5000,13,0)),0,(VLOOKUP(U286,'ITWR Dump'!$A$2:$Y$5000,13,0)))</f>
        <v>0</v>
      </c>
      <c r="AF286" s="11">
        <f>IF(ISERROR(VLOOKUP(U286,'ITWR Dump'!$A$2:$Y$5000,11,0)),0,(VLOOKUP(U286,'ITWR Dump'!$A$2:$Y$5000,11,0)))</f>
        <v>0</v>
      </c>
      <c r="AG286" s="11">
        <f>IF(ISERROR(VLOOKUP(U286,'ITWR Dump'!$A$2:$Y$5000,2,0)),0,(VLOOKUP(U286,'ITWR Dump'!$A$2:$Y$5000,2,0)))</f>
        <v>0</v>
      </c>
      <c r="AH286" s="11">
        <f>IF(ISERROR(VLOOKUP(U286,'ITWR Dump'!$A$2:$Y$5000,14,0)),0,(VLOOKUP(U286,'ITWR Dump'!$A$2:$Y$5000,14,0)))</f>
        <v>0</v>
      </c>
      <c r="AI286" s="11" t="str">
        <f t="shared" si="138"/>
        <v>01-Maintenance Offshore</v>
      </c>
      <c r="AJ286" s="11" t="str">
        <f t="shared" si="139"/>
        <v>Offshore</v>
      </c>
      <c r="AK286" s="11" t="str">
        <f>IF(ISERROR(VLOOKUP(A286,'Team Data'!$C$2:$U$213,17,0)),0,(VLOOKUP(A286,'Team Data'!$C$2:$U$213,17,0)))</f>
        <v>PRISM</v>
      </c>
      <c r="AL286" s="11" t="str">
        <f t="shared" si="140"/>
        <v>2017-04-24</v>
      </c>
      <c r="AM286" s="11">
        <f>IF(ISERROR(VLOOKUP(U286,'ITWR Dump'!$A$2:$Y$5000,16,0)),0,(VLOOKUP(U286,'ITWR Dump'!$A$2:$Y$5000,16,0)))</f>
        <v>0</v>
      </c>
      <c r="AN286" s="11">
        <f>IF(ISERROR(VLOOKUP(U286,'ITWR Dump'!$A$2:$Y$5000,18,0)),0,(VLOOKUP(U286,'ITWR Dump'!$A$2:$Y$5000,18,0)))</f>
        <v>0</v>
      </c>
      <c r="AO286" s="11">
        <f>IF(ISERROR(VLOOKUP(U286,'ITWR Dump'!$A$2:$Y$5000,25,0)),0,(VLOOKUP('ILC Report'!U286,'ITWR Dump'!$A$2:$Y$5000,25,0)))</f>
        <v>0</v>
      </c>
      <c r="AP286" s="11">
        <f t="shared" si="141"/>
        <v>0</v>
      </c>
      <c r="AQ286" s="26">
        <f t="shared" si="142"/>
        <v>0</v>
      </c>
      <c r="AR286" s="26">
        <f t="shared" si="143"/>
        <v>0</v>
      </c>
      <c r="AS286" s="26">
        <f t="shared" si="144"/>
        <v>0</v>
      </c>
      <c r="AT286" s="26">
        <f t="shared" si="145"/>
        <v>0</v>
      </c>
      <c r="AU286" s="26">
        <f t="shared" si="146"/>
        <v>0</v>
      </c>
      <c r="AV286" s="26">
        <f t="shared" si="147"/>
        <v>0</v>
      </c>
      <c r="AW286" s="11" t="s">
        <v>653</v>
      </c>
      <c r="AX286" s="11" t="str">
        <f>VLOOKUP(L286,Group!$A$2:$B$1000,2,0)</f>
        <v>Maintenance</v>
      </c>
      <c r="AY286" s="11">
        <f>IF(ISERROR(VLOOKUP(U286,'ITWR Dump'!$A$2:$Y$5000,15,0)),0,(VLOOKUP('ILC Report'!U286,'ITWR Dump'!$A$2:$Y$5000,15,0)))</f>
        <v>0</v>
      </c>
      <c r="AZ286" s="11" t="str">
        <f t="shared" si="148"/>
        <v>No</v>
      </c>
      <c r="BA286" s="11" t="str">
        <f t="shared" si="149"/>
        <v>BKI</v>
      </c>
      <c r="BB286" s="11" t="str">
        <f t="shared" si="150"/>
        <v>MN</v>
      </c>
      <c r="BC286" s="11" t="str">
        <f t="shared" si="151"/>
        <v>No</v>
      </c>
    </row>
    <row r="287" spans="1:55" x14ac:dyDescent="0.3">
      <c r="A287" s="11" t="s">
        <v>663</v>
      </c>
      <c r="B287" s="11" t="s">
        <v>1818</v>
      </c>
      <c r="C287" s="11" t="s">
        <v>576</v>
      </c>
      <c r="D287" s="11" t="s">
        <v>2051</v>
      </c>
      <c r="E287" s="38" t="s">
        <v>2901</v>
      </c>
      <c r="F287" s="11">
        <v>5</v>
      </c>
      <c r="G287" s="40" t="s">
        <v>218</v>
      </c>
      <c r="H287" s="11" t="str">
        <f t="shared" si="133"/>
        <v>Regular</v>
      </c>
      <c r="I287" s="11" t="str">
        <f t="shared" si="125"/>
        <v>INDIA</v>
      </c>
      <c r="J287" s="11" t="str">
        <f>IF(ISERROR(VLOOKUP(C287,'WI Vs ASM'!$B$2:$E$1000,4,0)),0,(VLOOKUP(C287,'WI Vs ASM'!$B$2:$E$1000,4,0)))</f>
        <v>Offshore</v>
      </c>
      <c r="K287" s="11" t="str">
        <f>IF(ISERROR(VLOOKUP(C287,'WI Vs ASM'!$B$2:$F$1000,5,0)),0,(VLOOKUP(C287,'WI Vs ASM'!$B$2:$F$1000,5,0)))</f>
        <v>01-Fixed Price</v>
      </c>
      <c r="L287" s="11" t="str">
        <f>IF(ISERROR(VLOOKUP(C287,'WI Vs ASM'!$B$2:$D$1000,3,0)),0,(VLOOKUP(C287,'WI Vs ASM'!$B$2:$D$1000,3,0)))</f>
        <v>01-Maintenance Offshore</v>
      </c>
      <c r="M287" s="11" t="str">
        <f>IF(ISERROR(VLOOKUP(C287,'WI Vs ASM'!$B$2:$I$1000,8,0)),0,(VLOOKUP(C287,'WI Vs ASM'!$B$2:$I$1000,8,0)))</f>
        <v>Rahul Soman</v>
      </c>
      <c r="N287" s="11" t="str">
        <f>IF(ISERROR(VLOOKUP(C287,'WI Vs ASM'!$B$2:$G$1000,6,0)),0,(VLOOKUP(C287,'WI Vs ASM'!$B$2:$G$1000,6,0)))</f>
        <v>Commercial</v>
      </c>
      <c r="O287" s="11" t="str">
        <f>IF(ISERROR(VLOOKUP(C287,'WI Vs ASM'!$B$2:$H$1000,7,0)),0,(VLOOKUP(C287,'WI Vs ASM'!$B$2:$H$1000,7,0)))</f>
        <v>Commercial</v>
      </c>
      <c r="P287" s="11" t="str">
        <f t="shared" si="126"/>
        <v>May-17</v>
      </c>
      <c r="Q287" s="11" t="str">
        <f t="shared" si="127"/>
        <v>Q2</v>
      </c>
      <c r="R287" s="11" t="str">
        <f>IF(ISERROR(VLOOKUP(C287,'WI Vs ASM'!$B$2:$J$1000,9,0)),0,(VLOOKUP(C287,'WI Vs ASM'!$B$2:$J$1000,9,0)))</f>
        <v>Jyothi Pai</v>
      </c>
      <c r="S287" s="11" t="str">
        <f>IF(ISERROR(VLOOKUP(C287,'WI Vs ASM'!$B$2:$K$1000,10,0)),0,(VLOOKUP(C287,'WI Vs ASM'!$B$2:$K$1000,10,0)))</f>
        <v>Saju Bhaskaran</v>
      </c>
      <c r="T287" s="11" t="str">
        <f>IF(ISERROR(VLOOKUP(C287,'WI Vs ASM'!$B$2:$L$1000,11,0)),0,(VLOOKUP(C287,'WI Vs ASM'!$B$2:$L$1000,11,0)))</f>
        <v>Sreekala Balasubramanian</v>
      </c>
      <c r="U287" s="11" t="e">
        <f t="shared" si="134"/>
        <v>#VALUE!</v>
      </c>
      <c r="V287" s="11" t="str">
        <f t="shared" si="128"/>
        <v>No</v>
      </c>
      <c r="W287" s="11" t="str">
        <f t="shared" si="129"/>
        <v>Yes</v>
      </c>
      <c r="X287" s="11" t="str">
        <f t="shared" si="130"/>
        <v>No</v>
      </c>
      <c r="Y287" s="11" t="str">
        <f t="shared" si="131"/>
        <v>No</v>
      </c>
      <c r="Z287" s="11" t="str">
        <f t="shared" si="132"/>
        <v>No</v>
      </c>
      <c r="AA287" s="11" t="str">
        <f t="shared" si="135"/>
        <v>No</v>
      </c>
      <c r="AB287" s="11">
        <f>IF(ISERROR(VLOOKUP(U287,'ITWR Dump'!$A$2:$Y$5000,24,0)),0,(VLOOKUP('ILC Report'!U287,'ITWR Dump'!$A$2:$Y$5000,24,0)))</f>
        <v>0</v>
      </c>
      <c r="AC287" s="11" t="str">
        <f t="shared" si="136"/>
        <v>No</v>
      </c>
      <c r="AD287" s="11" t="str">
        <f t="shared" si="137"/>
        <v/>
      </c>
      <c r="AE287" s="11">
        <f>IF(ISERROR(VLOOKUP(U287,'ITWR Dump'!$A$2:$Y$5000,13,0)),0,(VLOOKUP(U287,'ITWR Dump'!$A$2:$Y$5000,13,0)))</f>
        <v>0</v>
      </c>
      <c r="AF287" s="11">
        <f>IF(ISERROR(VLOOKUP(U287,'ITWR Dump'!$A$2:$Y$5000,11,0)),0,(VLOOKUP(U287,'ITWR Dump'!$A$2:$Y$5000,11,0)))</f>
        <v>0</v>
      </c>
      <c r="AG287" s="11">
        <f>IF(ISERROR(VLOOKUP(U287,'ITWR Dump'!$A$2:$Y$5000,2,0)),0,(VLOOKUP(U287,'ITWR Dump'!$A$2:$Y$5000,2,0)))</f>
        <v>0</v>
      </c>
      <c r="AH287" s="11">
        <f>IF(ISERROR(VLOOKUP(U287,'ITWR Dump'!$A$2:$Y$5000,14,0)),0,(VLOOKUP(U287,'ITWR Dump'!$A$2:$Y$5000,14,0)))</f>
        <v>0</v>
      </c>
      <c r="AI287" s="11" t="str">
        <f t="shared" si="138"/>
        <v>01-Maintenance Offshore</v>
      </c>
      <c r="AJ287" s="11" t="str">
        <f t="shared" si="139"/>
        <v>Offshore</v>
      </c>
      <c r="AK287" s="11" t="str">
        <f>IF(ISERROR(VLOOKUP(A287,'Team Data'!$C$2:$U$213,17,0)),0,(VLOOKUP(A287,'Team Data'!$C$2:$U$213,17,0)))</f>
        <v>PRISM</v>
      </c>
      <c r="AL287" s="11" t="str">
        <f t="shared" si="140"/>
        <v>2017-04-24</v>
      </c>
      <c r="AM287" s="11">
        <f>IF(ISERROR(VLOOKUP(U287,'ITWR Dump'!$A$2:$Y$5000,16,0)),0,(VLOOKUP(U287,'ITWR Dump'!$A$2:$Y$5000,16,0)))</f>
        <v>0</v>
      </c>
      <c r="AN287" s="11">
        <f>IF(ISERROR(VLOOKUP(U287,'ITWR Dump'!$A$2:$Y$5000,18,0)),0,(VLOOKUP(U287,'ITWR Dump'!$A$2:$Y$5000,18,0)))</f>
        <v>0</v>
      </c>
      <c r="AO287" s="11">
        <f>IF(ISERROR(VLOOKUP(U287,'ITWR Dump'!$A$2:$Y$5000,25,0)),0,(VLOOKUP('ILC Report'!U287,'ITWR Dump'!$A$2:$Y$5000,25,0)))</f>
        <v>0</v>
      </c>
      <c r="AP287" s="11">
        <f t="shared" si="141"/>
        <v>0</v>
      </c>
      <c r="AQ287" s="26">
        <f t="shared" si="142"/>
        <v>0</v>
      </c>
      <c r="AR287" s="26">
        <f t="shared" si="143"/>
        <v>0</v>
      </c>
      <c r="AS287" s="26">
        <f t="shared" si="144"/>
        <v>0</v>
      </c>
      <c r="AT287" s="26">
        <f t="shared" si="145"/>
        <v>0</v>
      </c>
      <c r="AU287" s="26">
        <f t="shared" si="146"/>
        <v>0</v>
      </c>
      <c r="AV287" s="26">
        <f t="shared" si="147"/>
        <v>0</v>
      </c>
      <c r="AW287" s="11" t="s">
        <v>653</v>
      </c>
      <c r="AX287" s="11" t="str">
        <f>VLOOKUP(L287,Group!$A$2:$B$1000,2,0)</f>
        <v>Maintenance</v>
      </c>
      <c r="AY287" s="11">
        <f>IF(ISERROR(VLOOKUP(U287,'ITWR Dump'!$A$2:$Y$5000,15,0)),0,(VLOOKUP('ILC Report'!U287,'ITWR Dump'!$A$2:$Y$5000,15,0)))</f>
        <v>0</v>
      </c>
      <c r="AZ287" s="11" t="str">
        <f t="shared" si="148"/>
        <v>No</v>
      </c>
      <c r="BA287" s="11" t="str">
        <f t="shared" si="149"/>
        <v>BKI</v>
      </c>
      <c r="BB287" s="11" t="str">
        <f t="shared" si="150"/>
        <v>MN</v>
      </c>
      <c r="BC287" s="11" t="str">
        <f t="shared" si="151"/>
        <v>No</v>
      </c>
    </row>
    <row r="288" spans="1:55" x14ac:dyDescent="0.3">
      <c r="A288" s="11" t="s">
        <v>663</v>
      </c>
      <c r="B288" s="11" t="s">
        <v>1818</v>
      </c>
      <c r="C288" s="11" t="s">
        <v>576</v>
      </c>
      <c r="D288" s="11" t="s">
        <v>2052</v>
      </c>
      <c r="E288" s="38" t="s">
        <v>2901</v>
      </c>
      <c r="F288" s="11">
        <v>4</v>
      </c>
      <c r="G288" s="40" t="s">
        <v>218</v>
      </c>
      <c r="H288" s="11" t="str">
        <f t="shared" si="133"/>
        <v>Regular</v>
      </c>
      <c r="I288" s="11" t="str">
        <f t="shared" si="125"/>
        <v>INDIA</v>
      </c>
      <c r="J288" s="11" t="str">
        <f>IF(ISERROR(VLOOKUP(C288,'WI Vs ASM'!$B$2:$E$1000,4,0)),0,(VLOOKUP(C288,'WI Vs ASM'!$B$2:$E$1000,4,0)))</f>
        <v>Offshore</v>
      </c>
      <c r="K288" s="11" t="str">
        <f>IF(ISERROR(VLOOKUP(C288,'WI Vs ASM'!$B$2:$F$1000,5,0)),0,(VLOOKUP(C288,'WI Vs ASM'!$B$2:$F$1000,5,0)))</f>
        <v>01-Fixed Price</v>
      </c>
      <c r="L288" s="11" t="str">
        <f>IF(ISERROR(VLOOKUP(C288,'WI Vs ASM'!$B$2:$D$1000,3,0)),0,(VLOOKUP(C288,'WI Vs ASM'!$B$2:$D$1000,3,0)))</f>
        <v>01-Maintenance Offshore</v>
      </c>
      <c r="M288" s="11" t="str">
        <f>IF(ISERROR(VLOOKUP(C288,'WI Vs ASM'!$B$2:$I$1000,8,0)),0,(VLOOKUP(C288,'WI Vs ASM'!$B$2:$I$1000,8,0)))</f>
        <v>Rahul Soman</v>
      </c>
      <c r="N288" s="11" t="str">
        <f>IF(ISERROR(VLOOKUP(C288,'WI Vs ASM'!$B$2:$G$1000,6,0)),0,(VLOOKUP(C288,'WI Vs ASM'!$B$2:$G$1000,6,0)))</f>
        <v>Commercial</v>
      </c>
      <c r="O288" s="11" t="str">
        <f>IF(ISERROR(VLOOKUP(C288,'WI Vs ASM'!$B$2:$H$1000,7,0)),0,(VLOOKUP(C288,'WI Vs ASM'!$B$2:$H$1000,7,0)))</f>
        <v>Commercial</v>
      </c>
      <c r="P288" s="11" t="str">
        <f t="shared" si="126"/>
        <v>May-17</v>
      </c>
      <c r="Q288" s="11" t="str">
        <f t="shared" si="127"/>
        <v>Q2</v>
      </c>
      <c r="R288" s="11" t="str">
        <f>IF(ISERROR(VLOOKUP(C288,'WI Vs ASM'!$B$2:$J$1000,9,0)),0,(VLOOKUP(C288,'WI Vs ASM'!$B$2:$J$1000,9,0)))</f>
        <v>Jyothi Pai</v>
      </c>
      <c r="S288" s="11" t="str">
        <f>IF(ISERROR(VLOOKUP(C288,'WI Vs ASM'!$B$2:$K$1000,10,0)),0,(VLOOKUP(C288,'WI Vs ASM'!$B$2:$K$1000,10,0)))</f>
        <v>Saju Bhaskaran</v>
      </c>
      <c r="T288" s="11" t="str">
        <f>IF(ISERROR(VLOOKUP(C288,'WI Vs ASM'!$B$2:$L$1000,11,0)),0,(VLOOKUP(C288,'WI Vs ASM'!$B$2:$L$1000,11,0)))</f>
        <v>Sreekala Balasubramanian</v>
      </c>
      <c r="U288" s="11" t="e">
        <f t="shared" si="134"/>
        <v>#VALUE!</v>
      </c>
      <c r="V288" s="11" t="str">
        <f t="shared" si="128"/>
        <v>No</v>
      </c>
      <c r="W288" s="11" t="str">
        <f t="shared" si="129"/>
        <v>Yes</v>
      </c>
      <c r="X288" s="11" t="str">
        <f t="shared" si="130"/>
        <v>No</v>
      </c>
      <c r="Y288" s="11" t="str">
        <f t="shared" si="131"/>
        <v>No</v>
      </c>
      <c r="Z288" s="11" t="str">
        <f t="shared" si="132"/>
        <v>No</v>
      </c>
      <c r="AA288" s="11" t="str">
        <f t="shared" si="135"/>
        <v>No</v>
      </c>
      <c r="AB288" s="11">
        <f>IF(ISERROR(VLOOKUP(U288,'ITWR Dump'!$A$2:$Y$5000,24,0)),0,(VLOOKUP('ILC Report'!U288,'ITWR Dump'!$A$2:$Y$5000,24,0)))</f>
        <v>0</v>
      </c>
      <c r="AC288" s="11" t="str">
        <f t="shared" si="136"/>
        <v>No</v>
      </c>
      <c r="AD288" s="11" t="str">
        <f t="shared" si="137"/>
        <v/>
      </c>
      <c r="AE288" s="11">
        <f>IF(ISERROR(VLOOKUP(U288,'ITWR Dump'!$A$2:$Y$5000,13,0)),0,(VLOOKUP(U288,'ITWR Dump'!$A$2:$Y$5000,13,0)))</f>
        <v>0</v>
      </c>
      <c r="AF288" s="11">
        <f>IF(ISERROR(VLOOKUP(U288,'ITWR Dump'!$A$2:$Y$5000,11,0)),0,(VLOOKUP(U288,'ITWR Dump'!$A$2:$Y$5000,11,0)))</f>
        <v>0</v>
      </c>
      <c r="AG288" s="11">
        <f>IF(ISERROR(VLOOKUP(U288,'ITWR Dump'!$A$2:$Y$5000,2,0)),0,(VLOOKUP(U288,'ITWR Dump'!$A$2:$Y$5000,2,0)))</f>
        <v>0</v>
      </c>
      <c r="AH288" s="11">
        <f>IF(ISERROR(VLOOKUP(U288,'ITWR Dump'!$A$2:$Y$5000,14,0)),0,(VLOOKUP(U288,'ITWR Dump'!$A$2:$Y$5000,14,0)))</f>
        <v>0</v>
      </c>
      <c r="AI288" s="11" t="str">
        <f t="shared" si="138"/>
        <v>01-Maintenance Offshore</v>
      </c>
      <c r="AJ288" s="11" t="str">
        <f t="shared" si="139"/>
        <v>Offshore</v>
      </c>
      <c r="AK288" s="11" t="str">
        <f>IF(ISERROR(VLOOKUP(A288,'Team Data'!$C$2:$U$213,17,0)),0,(VLOOKUP(A288,'Team Data'!$C$2:$U$213,17,0)))</f>
        <v>PRISM</v>
      </c>
      <c r="AL288" s="11" t="str">
        <f t="shared" si="140"/>
        <v>2017-04-24</v>
      </c>
      <c r="AM288" s="11">
        <f>IF(ISERROR(VLOOKUP(U288,'ITWR Dump'!$A$2:$Y$5000,16,0)),0,(VLOOKUP(U288,'ITWR Dump'!$A$2:$Y$5000,16,0)))</f>
        <v>0</v>
      </c>
      <c r="AN288" s="11">
        <f>IF(ISERROR(VLOOKUP(U288,'ITWR Dump'!$A$2:$Y$5000,18,0)),0,(VLOOKUP(U288,'ITWR Dump'!$A$2:$Y$5000,18,0)))</f>
        <v>0</v>
      </c>
      <c r="AO288" s="11">
        <f>IF(ISERROR(VLOOKUP(U288,'ITWR Dump'!$A$2:$Y$5000,25,0)),0,(VLOOKUP('ILC Report'!U288,'ITWR Dump'!$A$2:$Y$5000,25,0)))</f>
        <v>0</v>
      </c>
      <c r="AP288" s="11">
        <f t="shared" si="141"/>
        <v>0</v>
      </c>
      <c r="AQ288" s="26">
        <f t="shared" si="142"/>
        <v>0</v>
      </c>
      <c r="AR288" s="26">
        <f t="shared" si="143"/>
        <v>0</v>
      </c>
      <c r="AS288" s="26">
        <f t="shared" si="144"/>
        <v>0</v>
      </c>
      <c r="AT288" s="26">
        <f t="shared" si="145"/>
        <v>0</v>
      </c>
      <c r="AU288" s="26">
        <f t="shared" si="146"/>
        <v>0</v>
      </c>
      <c r="AV288" s="26">
        <f t="shared" si="147"/>
        <v>0</v>
      </c>
      <c r="AW288" s="11" t="s">
        <v>653</v>
      </c>
      <c r="AX288" s="11" t="str">
        <f>VLOOKUP(L288,Group!$A$2:$B$1000,2,0)</f>
        <v>Maintenance</v>
      </c>
      <c r="AY288" s="11">
        <f>IF(ISERROR(VLOOKUP(U288,'ITWR Dump'!$A$2:$Y$5000,15,0)),0,(VLOOKUP('ILC Report'!U288,'ITWR Dump'!$A$2:$Y$5000,15,0)))</f>
        <v>0</v>
      </c>
      <c r="AZ288" s="11" t="str">
        <f t="shared" si="148"/>
        <v>No</v>
      </c>
      <c r="BA288" s="11" t="str">
        <f t="shared" si="149"/>
        <v>BKI</v>
      </c>
      <c r="BB288" s="11" t="str">
        <f t="shared" si="150"/>
        <v>MN</v>
      </c>
      <c r="BC288" s="11" t="str">
        <f t="shared" si="151"/>
        <v>No</v>
      </c>
    </row>
    <row r="289" spans="1:55" x14ac:dyDescent="0.3">
      <c r="A289" s="11" t="s">
        <v>663</v>
      </c>
      <c r="B289" s="11" t="s">
        <v>1818</v>
      </c>
      <c r="C289" s="11" t="s">
        <v>576</v>
      </c>
      <c r="D289" s="11" t="s">
        <v>2053</v>
      </c>
      <c r="E289" s="38" t="s">
        <v>2901</v>
      </c>
      <c r="F289" s="11">
        <v>1</v>
      </c>
      <c r="G289" s="40" t="s">
        <v>218</v>
      </c>
      <c r="H289" s="11" t="str">
        <f t="shared" si="133"/>
        <v>Regular</v>
      </c>
      <c r="I289" s="11" t="str">
        <f t="shared" si="125"/>
        <v>INDIA</v>
      </c>
      <c r="J289" s="11" t="str">
        <f>IF(ISERROR(VLOOKUP(C289,'WI Vs ASM'!$B$2:$E$1000,4,0)),0,(VLOOKUP(C289,'WI Vs ASM'!$B$2:$E$1000,4,0)))</f>
        <v>Offshore</v>
      </c>
      <c r="K289" s="11" t="str">
        <f>IF(ISERROR(VLOOKUP(C289,'WI Vs ASM'!$B$2:$F$1000,5,0)),0,(VLOOKUP(C289,'WI Vs ASM'!$B$2:$F$1000,5,0)))</f>
        <v>01-Fixed Price</v>
      </c>
      <c r="L289" s="11" t="str">
        <f>IF(ISERROR(VLOOKUP(C289,'WI Vs ASM'!$B$2:$D$1000,3,0)),0,(VLOOKUP(C289,'WI Vs ASM'!$B$2:$D$1000,3,0)))</f>
        <v>01-Maintenance Offshore</v>
      </c>
      <c r="M289" s="11" t="str">
        <f>IF(ISERROR(VLOOKUP(C289,'WI Vs ASM'!$B$2:$I$1000,8,0)),0,(VLOOKUP(C289,'WI Vs ASM'!$B$2:$I$1000,8,0)))</f>
        <v>Rahul Soman</v>
      </c>
      <c r="N289" s="11" t="str">
        <f>IF(ISERROR(VLOOKUP(C289,'WI Vs ASM'!$B$2:$G$1000,6,0)),0,(VLOOKUP(C289,'WI Vs ASM'!$B$2:$G$1000,6,0)))</f>
        <v>Commercial</v>
      </c>
      <c r="O289" s="11" t="str">
        <f>IF(ISERROR(VLOOKUP(C289,'WI Vs ASM'!$B$2:$H$1000,7,0)),0,(VLOOKUP(C289,'WI Vs ASM'!$B$2:$H$1000,7,0)))</f>
        <v>Commercial</v>
      </c>
      <c r="P289" s="11" t="str">
        <f t="shared" si="126"/>
        <v>May-17</v>
      </c>
      <c r="Q289" s="11" t="str">
        <f t="shared" si="127"/>
        <v>Q2</v>
      </c>
      <c r="R289" s="11" t="str">
        <f>IF(ISERROR(VLOOKUP(C289,'WI Vs ASM'!$B$2:$J$1000,9,0)),0,(VLOOKUP(C289,'WI Vs ASM'!$B$2:$J$1000,9,0)))</f>
        <v>Jyothi Pai</v>
      </c>
      <c r="S289" s="11" t="str">
        <f>IF(ISERROR(VLOOKUP(C289,'WI Vs ASM'!$B$2:$K$1000,10,0)),0,(VLOOKUP(C289,'WI Vs ASM'!$B$2:$K$1000,10,0)))</f>
        <v>Saju Bhaskaran</v>
      </c>
      <c r="T289" s="11" t="str">
        <f>IF(ISERROR(VLOOKUP(C289,'WI Vs ASM'!$B$2:$L$1000,11,0)),0,(VLOOKUP(C289,'WI Vs ASM'!$B$2:$L$1000,11,0)))</f>
        <v>Sreekala Balasubramanian</v>
      </c>
      <c r="U289" s="11" t="e">
        <f t="shared" si="134"/>
        <v>#VALUE!</v>
      </c>
      <c r="V289" s="11" t="str">
        <f t="shared" si="128"/>
        <v>No</v>
      </c>
      <c r="W289" s="11" t="str">
        <f t="shared" si="129"/>
        <v>Yes</v>
      </c>
      <c r="X289" s="11" t="str">
        <f t="shared" si="130"/>
        <v>No</v>
      </c>
      <c r="Y289" s="11" t="str">
        <f t="shared" si="131"/>
        <v>No</v>
      </c>
      <c r="Z289" s="11" t="str">
        <f t="shared" si="132"/>
        <v>No</v>
      </c>
      <c r="AA289" s="11" t="str">
        <f t="shared" si="135"/>
        <v>No</v>
      </c>
      <c r="AB289" s="11">
        <f>IF(ISERROR(VLOOKUP(U289,'ITWR Dump'!$A$2:$Y$5000,24,0)),0,(VLOOKUP('ILC Report'!U289,'ITWR Dump'!$A$2:$Y$5000,24,0)))</f>
        <v>0</v>
      </c>
      <c r="AC289" s="11" t="str">
        <f t="shared" si="136"/>
        <v>No</v>
      </c>
      <c r="AD289" s="11" t="str">
        <f t="shared" si="137"/>
        <v/>
      </c>
      <c r="AE289" s="11">
        <f>IF(ISERROR(VLOOKUP(U289,'ITWR Dump'!$A$2:$Y$5000,13,0)),0,(VLOOKUP(U289,'ITWR Dump'!$A$2:$Y$5000,13,0)))</f>
        <v>0</v>
      </c>
      <c r="AF289" s="11">
        <f>IF(ISERROR(VLOOKUP(U289,'ITWR Dump'!$A$2:$Y$5000,11,0)),0,(VLOOKUP(U289,'ITWR Dump'!$A$2:$Y$5000,11,0)))</f>
        <v>0</v>
      </c>
      <c r="AG289" s="11">
        <f>IF(ISERROR(VLOOKUP(U289,'ITWR Dump'!$A$2:$Y$5000,2,0)),0,(VLOOKUP(U289,'ITWR Dump'!$A$2:$Y$5000,2,0)))</f>
        <v>0</v>
      </c>
      <c r="AH289" s="11">
        <f>IF(ISERROR(VLOOKUP(U289,'ITWR Dump'!$A$2:$Y$5000,14,0)),0,(VLOOKUP(U289,'ITWR Dump'!$A$2:$Y$5000,14,0)))</f>
        <v>0</v>
      </c>
      <c r="AI289" s="11" t="str">
        <f t="shared" si="138"/>
        <v>01-Maintenance Offshore</v>
      </c>
      <c r="AJ289" s="11" t="str">
        <f t="shared" si="139"/>
        <v>Offshore</v>
      </c>
      <c r="AK289" s="11" t="str">
        <f>IF(ISERROR(VLOOKUP(A289,'Team Data'!$C$2:$U$213,17,0)),0,(VLOOKUP(A289,'Team Data'!$C$2:$U$213,17,0)))</f>
        <v>PRISM</v>
      </c>
      <c r="AL289" s="11" t="str">
        <f t="shared" si="140"/>
        <v>2017-04-24</v>
      </c>
      <c r="AM289" s="11">
        <f>IF(ISERROR(VLOOKUP(U289,'ITWR Dump'!$A$2:$Y$5000,16,0)),0,(VLOOKUP(U289,'ITWR Dump'!$A$2:$Y$5000,16,0)))</f>
        <v>0</v>
      </c>
      <c r="AN289" s="11">
        <f>IF(ISERROR(VLOOKUP(U289,'ITWR Dump'!$A$2:$Y$5000,18,0)),0,(VLOOKUP(U289,'ITWR Dump'!$A$2:$Y$5000,18,0)))</f>
        <v>0</v>
      </c>
      <c r="AO289" s="11">
        <f>IF(ISERROR(VLOOKUP(U289,'ITWR Dump'!$A$2:$Y$5000,25,0)),0,(VLOOKUP('ILC Report'!U289,'ITWR Dump'!$A$2:$Y$5000,25,0)))</f>
        <v>0</v>
      </c>
      <c r="AP289" s="11">
        <f t="shared" si="141"/>
        <v>0</v>
      </c>
      <c r="AQ289" s="26">
        <f t="shared" si="142"/>
        <v>0</v>
      </c>
      <c r="AR289" s="26">
        <f t="shared" si="143"/>
        <v>0</v>
      </c>
      <c r="AS289" s="26">
        <f t="shared" si="144"/>
        <v>0</v>
      </c>
      <c r="AT289" s="26">
        <f t="shared" si="145"/>
        <v>0</v>
      </c>
      <c r="AU289" s="26">
        <f t="shared" si="146"/>
        <v>0</v>
      </c>
      <c r="AV289" s="26">
        <f t="shared" si="147"/>
        <v>0</v>
      </c>
      <c r="AW289" s="11" t="s">
        <v>653</v>
      </c>
      <c r="AX289" s="11" t="str">
        <f>VLOOKUP(L289,Group!$A$2:$B$1000,2,0)</f>
        <v>Maintenance</v>
      </c>
      <c r="AY289" s="11">
        <f>IF(ISERROR(VLOOKUP(U289,'ITWR Dump'!$A$2:$Y$5000,15,0)),0,(VLOOKUP('ILC Report'!U289,'ITWR Dump'!$A$2:$Y$5000,15,0)))</f>
        <v>0</v>
      </c>
      <c r="AZ289" s="11" t="str">
        <f t="shared" si="148"/>
        <v>Yes</v>
      </c>
      <c r="BA289" s="11" t="str">
        <f t="shared" si="149"/>
        <v>BKI</v>
      </c>
      <c r="BB289" s="11" t="str">
        <f t="shared" si="150"/>
        <v>MN</v>
      </c>
      <c r="BC289" s="11" t="str">
        <f t="shared" si="151"/>
        <v>No</v>
      </c>
    </row>
    <row r="290" spans="1:55" x14ac:dyDescent="0.3">
      <c r="A290" s="11" t="s">
        <v>663</v>
      </c>
      <c r="B290" s="11" t="s">
        <v>1818</v>
      </c>
      <c r="C290" s="11" t="s">
        <v>598</v>
      </c>
      <c r="D290" s="11" t="s">
        <v>2054</v>
      </c>
      <c r="E290" s="38" t="s">
        <v>2901</v>
      </c>
      <c r="F290" s="11">
        <v>1</v>
      </c>
      <c r="G290" s="40" t="s">
        <v>218</v>
      </c>
      <c r="H290" s="11" t="str">
        <f t="shared" si="133"/>
        <v>Regular</v>
      </c>
      <c r="I290" s="11" t="str">
        <f t="shared" si="125"/>
        <v>INDIA</v>
      </c>
      <c r="J290" s="11" t="str">
        <f>IF(ISERROR(VLOOKUP(C290,'WI Vs ASM'!$B$2:$E$1000,4,0)),0,(VLOOKUP(C290,'WI Vs ASM'!$B$2:$E$1000,4,0)))</f>
        <v>Offshore</v>
      </c>
      <c r="K290" s="11" t="str">
        <f>IF(ISERROR(VLOOKUP(C290,'WI Vs ASM'!$B$2:$F$1000,5,0)),0,(VLOOKUP(C290,'WI Vs ASM'!$B$2:$F$1000,5,0)))</f>
        <v>01-Fixed Price</v>
      </c>
      <c r="L290" s="11" t="str">
        <f>IF(ISERROR(VLOOKUP(C290,'WI Vs ASM'!$B$2:$D$1000,3,0)),0,(VLOOKUP(C290,'WI Vs ASM'!$B$2:$D$1000,3,0)))</f>
        <v>01-Maintenance Offshore</v>
      </c>
      <c r="M290" s="11" t="str">
        <f>IF(ISERROR(VLOOKUP(C290,'WI Vs ASM'!$B$2:$I$1000,8,0)),0,(VLOOKUP(C290,'WI Vs ASM'!$B$2:$I$1000,8,0)))</f>
        <v>Rahul Soman</v>
      </c>
      <c r="N290" s="11" t="str">
        <f>IF(ISERROR(VLOOKUP(C290,'WI Vs ASM'!$B$2:$G$1000,6,0)),0,(VLOOKUP(C290,'WI Vs ASM'!$B$2:$G$1000,6,0)))</f>
        <v>Security &amp; IAM</v>
      </c>
      <c r="O290" s="11" t="str">
        <f>IF(ISERROR(VLOOKUP(C290,'WI Vs ASM'!$B$2:$H$1000,7,0)),0,(VLOOKUP(C290,'WI Vs ASM'!$B$2:$H$1000,7,0)))</f>
        <v>Security &amp; IAM</v>
      </c>
      <c r="P290" s="11" t="str">
        <f t="shared" si="126"/>
        <v>May-17</v>
      </c>
      <c r="Q290" s="11" t="str">
        <f t="shared" si="127"/>
        <v>Q2</v>
      </c>
      <c r="R290" s="11" t="str">
        <f>IF(ISERROR(VLOOKUP(C290,'WI Vs ASM'!$B$2:$J$1000,9,0)),0,(VLOOKUP(C290,'WI Vs ASM'!$B$2:$J$1000,9,0)))</f>
        <v>Jyothi Pai</v>
      </c>
      <c r="S290" s="11" t="str">
        <f>IF(ISERROR(VLOOKUP(C290,'WI Vs ASM'!$B$2:$K$1000,10,0)),0,(VLOOKUP(C290,'WI Vs ASM'!$B$2:$K$1000,10,0)))</f>
        <v>Melody J Pereira</v>
      </c>
      <c r="T290" s="11" t="str">
        <f>IF(ISERROR(VLOOKUP(C290,'WI Vs ASM'!$B$2:$L$1000,11,0)),0,(VLOOKUP(C290,'WI Vs ASM'!$B$2:$L$1000,11,0)))</f>
        <v>Melody J Pereira</v>
      </c>
      <c r="U290" s="11" t="e">
        <f t="shared" si="134"/>
        <v>#VALUE!</v>
      </c>
      <c r="V290" s="11" t="str">
        <f t="shared" si="128"/>
        <v>No</v>
      </c>
      <c r="W290" s="11" t="str">
        <f t="shared" si="129"/>
        <v>Yes</v>
      </c>
      <c r="X290" s="11" t="str">
        <f t="shared" si="130"/>
        <v>No</v>
      </c>
      <c r="Y290" s="11" t="str">
        <f t="shared" si="131"/>
        <v>No</v>
      </c>
      <c r="Z290" s="11" t="str">
        <f t="shared" si="132"/>
        <v>No</v>
      </c>
      <c r="AA290" s="11" t="str">
        <f t="shared" si="135"/>
        <v>No</v>
      </c>
      <c r="AB290" s="11">
        <f>IF(ISERROR(VLOOKUP(U290,'ITWR Dump'!$A$2:$Y$5000,24,0)),0,(VLOOKUP('ILC Report'!U290,'ITWR Dump'!$A$2:$Y$5000,24,0)))</f>
        <v>0</v>
      </c>
      <c r="AC290" s="11" t="str">
        <f t="shared" si="136"/>
        <v>No</v>
      </c>
      <c r="AD290" s="11" t="str">
        <f t="shared" si="137"/>
        <v/>
      </c>
      <c r="AE290" s="11">
        <f>IF(ISERROR(VLOOKUP(U290,'ITWR Dump'!$A$2:$Y$5000,13,0)),0,(VLOOKUP(U290,'ITWR Dump'!$A$2:$Y$5000,13,0)))</f>
        <v>0</v>
      </c>
      <c r="AF290" s="11">
        <f>IF(ISERROR(VLOOKUP(U290,'ITWR Dump'!$A$2:$Y$5000,11,0)),0,(VLOOKUP(U290,'ITWR Dump'!$A$2:$Y$5000,11,0)))</f>
        <v>0</v>
      </c>
      <c r="AG290" s="11">
        <f>IF(ISERROR(VLOOKUP(U290,'ITWR Dump'!$A$2:$Y$5000,2,0)),0,(VLOOKUP(U290,'ITWR Dump'!$A$2:$Y$5000,2,0)))</f>
        <v>0</v>
      </c>
      <c r="AH290" s="11">
        <f>IF(ISERROR(VLOOKUP(U290,'ITWR Dump'!$A$2:$Y$5000,14,0)),0,(VLOOKUP(U290,'ITWR Dump'!$A$2:$Y$5000,14,0)))</f>
        <v>0</v>
      </c>
      <c r="AI290" s="11" t="str">
        <f t="shared" si="138"/>
        <v>01-Maintenance Offshore</v>
      </c>
      <c r="AJ290" s="11" t="str">
        <f t="shared" si="139"/>
        <v>Offshore</v>
      </c>
      <c r="AK290" s="11" t="str">
        <f>IF(ISERROR(VLOOKUP(A290,'Team Data'!$C$2:$U$213,17,0)),0,(VLOOKUP(A290,'Team Data'!$C$2:$U$213,17,0)))</f>
        <v>PRISM</v>
      </c>
      <c r="AL290" s="11" t="str">
        <f t="shared" si="140"/>
        <v>2017-04-24</v>
      </c>
      <c r="AM290" s="11">
        <f>IF(ISERROR(VLOOKUP(U290,'ITWR Dump'!$A$2:$Y$5000,16,0)),0,(VLOOKUP(U290,'ITWR Dump'!$A$2:$Y$5000,16,0)))</f>
        <v>0</v>
      </c>
      <c r="AN290" s="11">
        <f>IF(ISERROR(VLOOKUP(U290,'ITWR Dump'!$A$2:$Y$5000,18,0)),0,(VLOOKUP(U290,'ITWR Dump'!$A$2:$Y$5000,18,0)))</f>
        <v>0</v>
      </c>
      <c r="AO290" s="11">
        <f>IF(ISERROR(VLOOKUP(U290,'ITWR Dump'!$A$2:$Y$5000,25,0)),0,(VLOOKUP('ILC Report'!U290,'ITWR Dump'!$A$2:$Y$5000,25,0)))</f>
        <v>0</v>
      </c>
      <c r="AP290" s="11">
        <f t="shared" si="141"/>
        <v>0</v>
      </c>
      <c r="AQ290" s="26">
        <f t="shared" si="142"/>
        <v>0</v>
      </c>
      <c r="AR290" s="26">
        <f t="shared" si="143"/>
        <v>0</v>
      </c>
      <c r="AS290" s="26">
        <f t="shared" si="144"/>
        <v>0</v>
      </c>
      <c r="AT290" s="26">
        <f t="shared" si="145"/>
        <v>0</v>
      </c>
      <c r="AU290" s="26">
        <f t="shared" si="146"/>
        <v>0</v>
      </c>
      <c r="AV290" s="26">
        <f t="shared" si="147"/>
        <v>0</v>
      </c>
      <c r="AW290" s="11" t="s">
        <v>653</v>
      </c>
      <c r="AX290" s="11" t="str">
        <f>VLOOKUP(L290,Group!$A$2:$B$1000,2,0)</f>
        <v>Maintenance</v>
      </c>
      <c r="AY290" s="11">
        <f>IF(ISERROR(VLOOKUP(U290,'ITWR Dump'!$A$2:$Y$5000,15,0)),0,(VLOOKUP('ILC Report'!U290,'ITWR Dump'!$A$2:$Y$5000,15,0)))</f>
        <v>0</v>
      </c>
      <c r="AZ290" s="11" t="str">
        <f t="shared" si="148"/>
        <v>Yes</v>
      </c>
      <c r="BA290" s="11" t="str">
        <f t="shared" si="149"/>
        <v>BKI</v>
      </c>
      <c r="BB290" s="11" t="str">
        <f t="shared" si="150"/>
        <v>MN</v>
      </c>
      <c r="BC290" s="11" t="str">
        <f t="shared" si="151"/>
        <v>No</v>
      </c>
    </row>
    <row r="291" spans="1:55" x14ac:dyDescent="0.3">
      <c r="A291" s="11" t="s">
        <v>663</v>
      </c>
      <c r="B291" s="11" t="s">
        <v>1818</v>
      </c>
      <c r="C291" s="11" t="s">
        <v>598</v>
      </c>
      <c r="D291" s="11" t="s">
        <v>2055</v>
      </c>
      <c r="E291" s="38" t="s">
        <v>2901</v>
      </c>
      <c r="F291" s="11">
        <v>1</v>
      </c>
      <c r="G291" s="40" t="s">
        <v>218</v>
      </c>
      <c r="H291" s="11" t="str">
        <f t="shared" si="133"/>
        <v>Regular</v>
      </c>
      <c r="I291" s="11" t="str">
        <f t="shared" si="125"/>
        <v>INDIA</v>
      </c>
      <c r="J291" s="11" t="str">
        <f>IF(ISERROR(VLOOKUP(C291,'WI Vs ASM'!$B$2:$E$1000,4,0)),0,(VLOOKUP(C291,'WI Vs ASM'!$B$2:$E$1000,4,0)))</f>
        <v>Offshore</v>
      </c>
      <c r="K291" s="11" t="str">
        <f>IF(ISERROR(VLOOKUP(C291,'WI Vs ASM'!$B$2:$F$1000,5,0)),0,(VLOOKUP(C291,'WI Vs ASM'!$B$2:$F$1000,5,0)))</f>
        <v>01-Fixed Price</v>
      </c>
      <c r="L291" s="11" t="str">
        <f>IF(ISERROR(VLOOKUP(C291,'WI Vs ASM'!$B$2:$D$1000,3,0)),0,(VLOOKUP(C291,'WI Vs ASM'!$B$2:$D$1000,3,0)))</f>
        <v>01-Maintenance Offshore</v>
      </c>
      <c r="M291" s="11" t="str">
        <f>IF(ISERROR(VLOOKUP(C291,'WI Vs ASM'!$B$2:$I$1000,8,0)),0,(VLOOKUP(C291,'WI Vs ASM'!$B$2:$I$1000,8,0)))</f>
        <v>Rahul Soman</v>
      </c>
      <c r="N291" s="11" t="str">
        <f>IF(ISERROR(VLOOKUP(C291,'WI Vs ASM'!$B$2:$G$1000,6,0)),0,(VLOOKUP(C291,'WI Vs ASM'!$B$2:$G$1000,6,0)))</f>
        <v>Security &amp; IAM</v>
      </c>
      <c r="O291" s="11" t="str">
        <f>IF(ISERROR(VLOOKUP(C291,'WI Vs ASM'!$B$2:$H$1000,7,0)),0,(VLOOKUP(C291,'WI Vs ASM'!$B$2:$H$1000,7,0)))</f>
        <v>Security &amp; IAM</v>
      </c>
      <c r="P291" s="11" t="str">
        <f t="shared" si="126"/>
        <v>May-17</v>
      </c>
      <c r="Q291" s="11" t="str">
        <f t="shared" si="127"/>
        <v>Q2</v>
      </c>
      <c r="R291" s="11" t="str">
        <f>IF(ISERROR(VLOOKUP(C291,'WI Vs ASM'!$B$2:$J$1000,9,0)),0,(VLOOKUP(C291,'WI Vs ASM'!$B$2:$J$1000,9,0)))</f>
        <v>Jyothi Pai</v>
      </c>
      <c r="S291" s="11" t="str">
        <f>IF(ISERROR(VLOOKUP(C291,'WI Vs ASM'!$B$2:$K$1000,10,0)),0,(VLOOKUP(C291,'WI Vs ASM'!$B$2:$K$1000,10,0)))</f>
        <v>Melody J Pereira</v>
      </c>
      <c r="T291" s="11" t="str">
        <f>IF(ISERROR(VLOOKUP(C291,'WI Vs ASM'!$B$2:$L$1000,11,0)),0,(VLOOKUP(C291,'WI Vs ASM'!$B$2:$L$1000,11,0)))</f>
        <v>Melody J Pereira</v>
      </c>
      <c r="U291" s="11" t="e">
        <f t="shared" si="134"/>
        <v>#VALUE!</v>
      </c>
      <c r="V291" s="11" t="str">
        <f t="shared" si="128"/>
        <v>No</v>
      </c>
      <c r="W291" s="11" t="str">
        <f t="shared" si="129"/>
        <v>Yes</v>
      </c>
      <c r="X291" s="11" t="str">
        <f t="shared" si="130"/>
        <v>No</v>
      </c>
      <c r="Y291" s="11" t="str">
        <f t="shared" si="131"/>
        <v>No</v>
      </c>
      <c r="Z291" s="11" t="str">
        <f t="shared" si="132"/>
        <v>No</v>
      </c>
      <c r="AA291" s="11" t="str">
        <f t="shared" si="135"/>
        <v>No</v>
      </c>
      <c r="AB291" s="11">
        <f>IF(ISERROR(VLOOKUP(U291,'ITWR Dump'!$A$2:$Y$5000,24,0)),0,(VLOOKUP('ILC Report'!U291,'ITWR Dump'!$A$2:$Y$5000,24,0)))</f>
        <v>0</v>
      </c>
      <c r="AC291" s="11" t="str">
        <f t="shared" si="136"/>
        <v>No</v>
      </c>
      <c r="AD291" s="11" t="str">
        <f t="shared" si="137"/>
        <v/>
      </c>
      <c r="AE291" s="11">
        <f>IF(ISERROR(VLOOKUP(U291,'ITWR Dump'!$A$2:$Y$5000,13,0)),0,(VLOOKUP(U291,'ITWR Dump'!$A$2:$Y$5000,13,0)))</f>
        <v>0</v>
      </c>
      <c r="AF291" s="11">
        <f>IF(ISERROR(VLOOKUP(U291,'ITWR Dump'!$A$2:$Y$5000,11,0)),0,(VLOOKUP(U291,'ITWR Dump'!$A$2:$Y$5000,11,0)))</f>
        <v>0</v>
      </c>
      <c r="AG291" s="11">
        <f>IF(ISERROR(VLOOKUP(U291,'ITWR Dump'!$A$2:$Y$5000,2,0)),0,(VLOOKUP(U291,'ITWR Dump'!$A$2:$Y$5000,2,0)))</f>
        <v>0</v>
      </c>
      <c r="AH291" s="11">
        <f>IF(ISERROR(VLOOKUP(U291,'ITWR Dump'!$A$2:$Y$5000,14,0)),0,(VLOOKUP(U291,'ITWR Dump'!$A$2:$Y$5000,14,0)))</f>
        <v>0</v>
      </c>
      <c r="AI291" s="11" t="str">
        <f t="shared" si="138"/>
        <v>01-Maintenance Offshore</v>
      </c>
      <c r="AJ291" s="11" t="str">
        <f t="shared" si="139"/>
        <v>Offshore</v>
      </c>
      <c r="AK291" s="11" t="str">
        <f>IF(ISERROR(VLOOKUP(A291,'Team Data'!$C$2:$U$213,17,0)),0,(VLOOKUP(A291,'Team Data'!$C$2:$U$213,17,0)))</f>
        <v>PRISM</v>
      </c>
      <c r="AL291" s="11" t="str">
        <f t="shared" si="140"/>
        <v>2017-04-24</v>
      </c>
      <c r="AM291" s="11">
        <f>IF(ISERROR(VLOOKUP(U291,'ITWR Dump'!$A$2:$Y$5000,16,0)),0,(VLOOKUP(U291,'ITWR Dump'!$A$2:$Y$5000,16,0)))</f>
        <v>0</v>
      </c>
      <c r="AN291" s="11">
        <f>IF(ISERROR(VLOOKUP(U291,'ITWR Dump'!$A$2:$Y$5000,18,0)),0,(VLOOKUP(U291,'ITWR Dump'!$A$2:$Y$5000,18,0)))</f>
        <v>0</v>
      </c>
      <c r="AO291" s="11">
        <f>IF(ISERROR(VLOOKUP(U291,'ITWR Dump'!$A$2:$Y$5000,25,0)),0,(VLOOKUP('ILC Report'!U291,'ITWR Dump'!$A$2:$Y$5000,25,0)))</f>
        <v>0</v>
      </c>
      <c r="AP291" s="11">
        <f t="shared" si="141"/>
        <v>0</v>
      </c>
      <c r="AQ291" s="26">
        <f t="shared" si="142"/>
        <v>0</v>
      </c>
      <c r="AR291" s="26">
        <f t="shared" si="143"/>
        <v>0</v>
      </c>
      <c r="AS291" s="26">
        <f t="shared" si="144"/>
        <v>0</v>
      </c>
      <c r="AT291" s="26">
        <f t="shared" si="145"/>
        <v>0</v>
      </c>
      <c r="AU291" s="26">
        <f t="shared" si="146"/>
        <v>0</v>
      </c>
      <c r="AV291" s="26">
        <f t="shared" si="147"/>
        <v>0</v>
      </c>
      <c r="AW291" s="11" t="s">
        <v>653</v>
      </c>
      <c r="AX291" s="11" t="str">
        <f>VLOOKUP(L291,Group!$A$2:$B$1000,2,0)</f>
        <v>Maintenance</v>
      </c>
      <c r="AY291" s="11">
        <f>IF(ISERROR(VLOOKUP(U291,'ITWR Dump'!$A$2:$Y$5000,15,0)),0,(VLOOKUP('ILC Report'!U291,'ITWR Dump'!$A$2:$Y$5000,15,0)))</f>
        <v>0</v>
      </c>
      <c r="AZ291" s="11" t="str">
        <f t="shared" si="148"/>
        <v>Yes</v>
      </c>
      <c r="BA291" s="11" t="str">
        <f t="shared" si="149"/>
        <v>BKI</v>
      </c>
      <c r="BB291" s="11" t="str">
        <f t="shared" si="150"/>
        <v>MN</v>
      </c>
      <c r="BC291" s="11" t="str">
        <f t="shared" si="151"/>
        <v>No</v>
      </c>
    </row>
    <row r="292" spans="1:55" x14ac:dyDescent="0.3">
      <c r="A292" s="11" t="s">
        <v>663</v>
      </c>
      <c r="B292" s="11" t="s">
        <v>1818</v>
      </c>
      <c r="C292" s="11" t="s">
        <v>598</v>
      </c>
      <c r="D292" s="11" t="s">
        <v>2056</v>
      </c>
      <c r="E292" s="38" t="s">
        <v>2901</v>
      </c>
      <c r="F292" s="11">
        <v>1</v>
      </c>
      <c r="G292" s="40" t="s">
        <v>218</v>
      </c>
      <c r="H292" s="11" t="str">
        <f t="shared" si="133"/>
        <v>Regular</v>
      </c>
      <c r="I292" s="11" t="str">
        <f t="shared" si="125"/>
        <v>INDIA</v>
      </c>
      <c r="J292" s="11" t="str">
        <f>IF(ISERROR(VLOOKUP(C292,'WI Vs ASM'!$B$2:$E$1000,4,0)),0,(VLOOKUP(C292,'WI Vs ASM'!$B$2:$E$1000,4,0)))</f>
        <v>Offshore</v>
      </c>
      <c r="K292" s="11" t="str">
        <f>IF(ISERROR(VLOOKUP(C292,'WI Vs ASM'!$B$2:$F$1000,5,0)),0,(VLOOKUP(C292,'WI Vs ASM'!$B$2:$F$1000,5,0)))</f>
        <v>01-Fixed Price</v>
      </c>
      <c r="L292" s="11" t="str">
        <f>IF(ISERROR(VLOOKUP(C292,'WI Vs ASM'!$B$2:$D$1000,3,0)),0,(VLOOKUP(C292,'WI Vs ASM'!$B$2:$D$1000,3,0)))</f>
        <v>01-Maintenance Offshore</v>
      </c>
      <c r="M292" s="11" t="str">
        <f>IF(ISERROR(VLOOKUP(C292,'WI Vs ASM'!$B$2:$I$1000,8,0)),0,(VLOOKUP(C292,'WI Vs ASM'!$B$2:$I$1000,8,0)))</f>
        <v>Rahul Soman</v>
      </c>
      <c r="N292" s="11" t="str">
        <f>IF(ISERROR(VLOOKUP(C292,'WI Vs ASM'!$B$2:$G$1000,6,0)),0,(VLOOKUP(C292,'WI Vs ASM'!$B$2:$G$1000,6,0)))</f>
        <v>Security &amp; IAM</v>
      </c>
      <c r="O292" s="11" t="str">
        <f>IF(ISERROR(VLOOKUP(C292,'WI Vs ASM'!$B$2:$H$1000,7,0)),0,(VLOOKUP(C292,'WI Vs ASM'!$B$2:$H$1000,7,0)))</f>
        <v>Security &amp; IAM</v>
      </c>
      <c r="P292" s="11" t="str">
        <f t="shared" si="126"/>
        <v>May-17</v>
      </c>
      <c r="Q292" s="11" t="str">
        <f t="shared" si="127"/>
        <v>Q2</v>
      </c>
      <c r="R292" s="11" t="str">
        <f>IF(ISERROR(VLOOKUP(C292,'WI Vs ASM'!$B$2:$J$1000,9,0)),0,(VLOOKUP(C292,'WI Vs ASM'!$B$2:$J$1000,9,0)))</f>
        <v>Jyothi Pai</v>
      </c>
      <c r="S292" s="11" t="str">
        <f>IF(ISERROR(VLOOKUP(C292,'WI Vs ASM'!$B$2:$K$1000,10,0)),0,(VLOOKUP(C292,'WI Vs ASM'!$B$2:$K$1000,10,0)))</f>
        <v>Melody J Pereira</v>
      </c>
      <c r="T292" s="11" t="str">
        <f>IF(ISERROR(VLOOKUP(C292,'WI Vs ASM'!$B$2:$L$1000,11,0)),0,(VLOOKUP(C292,'WI Vs ASM'!$B$2:$L$1000,11,0)))</f>
        <v>Melody J Pereira</v>
      </c>
      <c r="U292" s="11" t="e">
        <f t="shared" si="134"/>
        <v>#VALUE!</v>
      </c>
      <c r="V292" s="11" t="str">
        <f t="shared" si="128"/>
        <v>No</v>
      </c>
      <c r="W292" s="11" t="str">
        <f t="shared" si="129"/>
        <v>Yes</v>
      </c>
      <c r="X292" s="11" t="str">
        <f t="shared" si="130"/>
        <v>No</v>
      </c>
      <c r="Y292" s="11" t="str">
        <f t="shared" si="131"/>
        <v>No</v>
      </c>
      <c r="Z292" s="11" t="str">
        <f t="shared" si="132"/>
        <v>No</v>
      </c>
      <c r="AA292" s="11" t="str">
        <f t="shared" si="135"/>
        <v>No</v>
      </c>
      <c r="AB292" s="11">
        <f>IF(ISERROR(VLOOKUP(U292,'ITWR Dump'!$A$2:$Y$5000,24,0)),0,(VLOOKUP('ILC Report'!U292,'ITWR Dump'!$A$2:$Y$5000,24,0)))</f>
        <v>0</v>
      </c>
      <c r="AC292" s="11" t="str">
        <f t="shared" si="136"/>
        <v>No</v>
      </c>
      <c r="AD292" s="11" t="str">
        <f t="shared" si="137"/>
        <v/>
      </c>
      <c r="AE292" s="11">
        <f>IF(ISERROR(VLOOKUP(U292,'ITWR Dump'!$A$2:$Y$5000,13,0)),0,(VLOOKUP(U292,'ITWR Dump'!$A$2:$Y$5000,13,0)))</f>
        <v>0</v>
      </c>
      <c r="AF292" s="11">
        <f>IF(ISERROR(VLOOKUP(U292,'ITWR Dump'!$A$2:$Y$5000,11,0)),0,(VLOOKUP(U292,'ITWR Dump'!$A$2:$Y$5000,11,0)))</f>
        <v>0</v>
      </c>
      <c r="AG292" s="11">
        <f>IF(ISERROR(VLOOKUP(U292,'ITWR Dump'!$A$2:$Y$5000,2,0)),0,(VLOOKUP(U292,'ITWR Dump'!$A$2:$Y$5000,2,0)))</f>
        <v>0</v>
      </c>
      <c r="AH292" s="11">
        <f>IF(ISERROR(VLOOKUP(U292,'ITWR Dump'!$A$2:$Y$5000,14,0)),0,(VLOOKUP(U292,'ITWR Dump'!$A$2:$Y$5000,14,0)))</f>
        <v>0</v>
      </c>
      <c r="AI292" s="11" t="str">
        <f t="shared" si="138"/>
        <v>01-Maintenance Offshore</v>
      </c>
      <c r="AJ292" s="11" t="str">
        <f t="shared" si="139"/>
        <v>Offshore</v>
      </c>
      <c r="AK292" s="11" t="str">
        <f>IF(ISERROR(VLOOKUP(A292,'Team Data'!$C$2:$U$213,17,0)),0,(VLOOKUP(A292,'Team Data'!$C$2:$U$213,17,0)))</f>
        <v>PRISM</v>
      </c>
      <c r="AL292" s="11" t="str">
        <f t="shared" si="140"/>
        <v>2017-04-24</v>
      </c>
      <c r="AM292" s="11">
        <f>IF(ISERROR(VLOOKUP(U292,'ITWR Dump'!$A$2:$Y$5000,16,0)),0,(VLOOKUP(U292,'ITWR Dump'!$A$2:$Y$5000,16,0)))</f>
        <v>0</v>
      </c>
      <c r="AN292" s="11">
        <f>IF(ISERROR(VLOOKUP(U292,'ITWR Dump'!$A$2:$Y$5000,18,0)),0,(VLOOKUP(U292,'ITWR Dump'!$A$2:$Y$5000,18,0)))</f>
        <v>0</v>
      </c>
      <c r="AO292" s="11">
        <f>IF(ISERROR(VLOOKUP(U292,'ITWR Dump'!$A$2:$Y$5000,25,0)),0,(VLOOKUP('ILC Report'!U292,'ITWR Dump'!$A$2:$Y$5000,25,0)))</f>
        <v>0</v>
      </c>
      <c r="AP292" s="11">
        <f t="shared" si="141"/>
        <v>0</v>
      </c>
      <c r="AQ292" s="26">
        <f t="shared" si="142"/>
        <v>0</v>
      </c>
      <c r="AR292" s="26">
        <f t="shared" si="143"/>
        <v>0</v>
      </c>
      <c r="AS292" s="26">
        <f t="shared" si="144"/>
        <v>0</v>
      </c>
      <c r="AT292" s="26">
        <f t="shared" si="145"/>
        <v>0</v>
      </c>
      <c r="AU292" s="26">
        <f t="shared" si="146"/>
        <v>0</v>
      </c>
      <c r="AV292" s="26">
        <f t="shared" si="147"/>
        <v>0</v>
      </c>
      <c r="AW292" s="11" t="s">
        <v>653</v>
      </c>
      <c r="AX292" s="11" t="str">
        <f>VLOOKUP(L292,Group!$A$2:$B$1000,2,0)</f>
        <v>Maintenance</v>
      </c>
      <c r="AY292" s="11">
        <f>IF(ISERROR(VLOOKUP(U292,'ITWR Dump'!$A$2:$Y$5000,15,0)),0,(VLOOKUP('ILC Report'!U292,'ITWR Dump'!$A$2:$Y$5000,15,0)))</f>
        <v>0</v>
      </c>
      <c r="AZ292" s="11" t="str">
        <f t="shared" si="148"/>
        <v>Yes</v>
      </c>
      <c r="BA292" s="11" t="str">
        <f t="shared" si="149"/>
        <v>BKI</v>
      </c>
      <c r="BB292" s="11" t="str">
        <f t="shared" si="150"/>
        <v>MN</v>
      </c>
      <c r="BC292" s="11" t="str">
        <f t="shared" si="151"/>
        <v>No</v>
      </c>
    </row>
    <row r="293" spans="1:55" x14ac:dyDescent="0.3">
      <c r="A293" s="11" t="s">
        <v>663</v>
      </c>
      <c r="B293" s="11" t="s">
        <v>1818</v>
      </c>
      <c r="C293" s="11" t="s">
        <v>598</v>
      </c>
      <c r="D293" s="11" t="s">
        <v>2057</v>
      </c>
      <c r="E293" s="38" t="s">
        <v>2901</v>
      </c>
      <c r="F293" s="11">
        <v>1</v>
      </c>
      <c r="G293" s="40" t="s">
        <v>218</v>
      </c>
      <c r="H293" s="11" t="str">
        <f t="shared" si="133"/>
        <v>Regular</v>
      </c>
      <c r="I293" s="11" t="str">
        <f t="shared" si="125"/>
        <v>INDIA</v>
      </c>
      <c r="J293" s="11" t="str">
        <f>IF(ISERROR(VLOOKUP(C293,'WI Vs ASM'!$B$2:$E$1000,4,0)),0,(VLOOKUP(C293,'WI Vs ASM'!$B$2:$E$1000,4,0)))</f>
        <v>Offshore</v>
      </c>
      <c r="K293" s="11" t="str">
        <f>IF(ISERROR(VLOOKUP(C293,'WI Vs ASM'!$B$2:$F$1000,5,0)),0,(VLOOKUP(C293,'WI Vs ASM'!$B$2:$F$1000,5,0)))</f>
        <v>01-Fixed Price</v>
      </c>
      <c r="L293" s="11" t="str">
        <f>IF(ISERROR(VLOOKUP(C293,'WI Vs ASM'!$B$2:$D$1000,3,0)),0,(VLOOKUP(C293,'WI Vs ASM'!$B$2:$D$1000,3,0)))</f>
        <v>01-Maintenance Offshore</v>
      </c>
      <c r="M293" s="11" t="str">
        <f>IF(ISERROR(VLOOKUP(C293,'WI Vs ASM'!$B$2:$I$1000,8,0)),0,(VLOOKUP(C293,'WI Vs ASM'!$B$2:$I$1000,8,0)))</f>
        <v>Rahul Soman</v>
      </c>
      <c r="N293" s="11" t="str">
        <f>IF(ISERROR(VLOOKUP(C293,'WI Vs ASM'!$B$2:$G$1000,6,0)),0,(VLOOKUP(C293,'WI Vs ASM'!$B$2:$G$1000,6,0)))</f>
        <v>Security &amp; IAM</v>
      </c>
      <c r="O293" s="11" t="str">
        <f>IF(ISERROR(VLOOKUP(C293,'WI Vs ASM'!$B$2:$H$1000,7,0)),0,(VLOOKUP(C293,'WI Vs ASM'!$B$2:$H$1000,7,0)))</f>
        <v>Security &amp; IAM</v>
      </c>
      <c r="P293" s="11" t="str">
        <f t="shared" si="126"/>
        <v>May-17</v>
      </c>
      <c r="Q293" s="11" t="str">
        <f t="shared" si="127"/>
        <v>Q2</v>
      </c>
      <c r="R293" s="11" t="str">
        <f>IF(ISERROR(VLOOKUP(C293,'WI Vs ASM'!$B$2:$J$1000,9,0)),0,(VLOOKUP(C293,'WI Vs ASM'!$B$2:$J$1000,9,0)))</f>
        <v>Jyothi Pai</v>
      </c>
      <c r="S293" s="11" t="str">
        <f>IF(ISERROR(VLOOKUP(C293,'WI Vs ASM'!$B$2:$K$1000,10,0)),0,(VLOOKUP(C293,'WI Vs ASM'!$B$2:$K$1000,10,0)))</f>
        <v>Melody J Pereira</v>
      </c>
      <c r="T293" s="11" t="str">
        <f>IF(ISERROR(VLOOKUP(C293,'WI Vs ASM'!$B$2:$L$1000,11,0)),0,(VLOOKUP(C293,'WI Vs ASM'!$B$2:$L$1000,11,0)))</f>
        <v>Melody J Pereira</v>
      </c>
      <c r="U293" s="11" t="e">
        <f t="shared" si="134"/>
        <v>#VALUE!</v>
      </c>
      <c r="V293" s="11" t="str">
        <f t="shared" si="128"/>
        <v>No</v>
      </c>
      <c r="W293" s="11" t="str">
        <f t="shared" si="129"/>
        <v>Yes</v>
      </c>
      <c r="X293" s="11" t="str">
        <f t="shared" si="130"/>
        <v>No</v>
      </c>
      <c r="Y293" s="11" t="str">
        <f t="shared" si="131"/>
        <v>No</v>
      </c>
      <c r="Z293" s="11" t="str">
        <f t="shared" si="132"/>
        <v>No</v>
      </c>
      <c r="AA293" s="11" t="str">
        <f t="shared" si="135"/>
        <v>No</v>
      </c>
      <c r="AB293" s="11">
        <f>IF(ISERROR(VLOOKUP(U293,'ITWR Dump'!$A$2:$Y$5000,24,0)),0,(VLOOKUP('ILC Report'!U293,'ITWR Dump'!$A$2:$Y$5000,24,0)))</f>
        <v>0</v>
      </c>
      <c r="AC293" s="11" t="str">
        <f t="shared" si="136"/>
        <v>No</v>
      </c>
      <c r="AD293" s="11" t="str">
        <f t="shared" si="137"/>
        <v/>
      </c>
      <c r="AE293" s="11">
        <f>IF(ISERROR(VLOOKUP(U293,'ITWR Dump'!$A$2:$Y$5000,13,0)),0,(VLOOKUP(U293,'ITWR Dump'!$A$2:$Y$5000,13,0)))</f>
        <v>0</v>
      </c>
      <c r="AF293" s="11">
        <f>IF(ISERROR(VLOOKUP(U293,'ITWR Dump'!$A$2:$Y$5000,11,0)),0,(VLOOKUP(U293,'ITWR Dump'!$A$2:$Y$5000,11,0)))</f>
        <v>0</v>
      </c>
      <c r="AG293" s="11">
        <f>IF(ISERROR(VLOOKUP(U293,'ITWR Dump'!$A$2:$Y$5000,2,0)),0,(VLOOKUP(U293,'ITWR Dump'!$A$2:$Y$5000,2,0)))</f>
        <v>0</v>
      </c>
      <c r="AH293" s="11">
        <f>IF(ISERROR(VLOOKUP(U293,'ITWR Dump'!$A$2:$Y$5000,14,0)),0,(VLOOKUP(U293,'ITWR Dump'!$A$2:$Y$5000,14,0)))</f>
        <v>0</v>
      </c>
      <c r="AI293" s="11" t="str">
        <f t="shared" si="138"/>
        <v>01-Maintenance Offshore</v>
      </c>
      <c r="AJ293" s="11" t="str">
        <f t="shared" si="139"/>
        <v>Offshore</v>
      </c>
      <c r="AK293" s="11" t="str">
        <f>IF(ISERROR(VLOOKUP(A293,'Team Data'!$C$2:$U$213,17,0)),0,(VLOOKUP(A293,'Team Data'!$C$2:$U$213,17,0)))</f>
        <v>PRISM</v>
      </c>
      <c r="AL293" s="11" t="str">
        <f t="shared" si="140"/>
        <v>2017-04-24</v>
      </c>
      <c r="AM293" s="11">
        <f>IF(ISERROR(VLOOKUP(U293,'ITWR Dump'!$A$2:$Y$5000,16,0)),0,(VLOOKUP(U293,'ITWR Dump'!$A$2:$Y$5000,16,0)))</f>
        <v>0</v>
      </c>
      <c r="AN293" s="11">
        <f>IF(ISERROR(VLOOKUP(U293,'ITWR Dump'!$A$2:$Y$5000,18,0)),0,(VLOOKUP(U293,'ITWR Dump'!$A$2:$Y$5000,18,0)))</f>
        <v>0</v>
      </c>
      <c r="AO293" s="11">
        <f>IF(ISERROR(VLOOKUP(U293,'ITWR Dump'!$A$2:$Y$5000,25,0)),0,(VLOOKUP('ILC Report'!U293,'ITWR Dump'!$A$2:$Y$5000,25,0)))</f>
        <v>0</v>
      </c>
      <c r="AP293" s="11">
        <f t="shared" si="141"/>
        <v>0</v>
      </c>
      <c r="AQ293" s="26">
        <f t="shared" si="142"/>
        <v>0</v>
      </c>
      <c r="AR293" s="26">
        <f t="shared" si="143"/>
        <v>0</v>
      </c>
      <c r="AS293" s="26">
        <f t="shared" si="144"/>
        <v>0</v>
      </c>
      <c r="AT293" s="26">
        <f t="shared" si="145"/>
        <v>0</v>
      </c>
      <c r="AU293" s="26">
        <f t="shared" si="146"/>
        <v>0</v>
      </c>
      <c r="AV293" s="26">
        <f t="shared" si="147"/>
        <v>0</v>
      </c>
      <c r="AW293" s="11" t="s">
        <v>653</v>
      </c>
      <c r="AX293" s="11" t="str">
        <f>VLOOKUP(L293,Group!$A$2:$B$1000,2,0)</f>
        <v>Maintenance</v>
      </c>
      <c r="AY293" s="11">
        <f>IF(ISERROR(VLOOKUP(U293,'ITWR Dump'!$A$2:$Y$5000,15,0)),0,(VLOOKUP('ILC Report'!U293,'ITWR Dump'!$A$2:$Y$5000,15,0)))</f>
        <v>0</v>
      </c>
      <c r="AZ293" s="11" t="str">
        <f t="shared" si="148"/>
        <v>Yes</v>
      </c>
      <c r="BA293" s="11" t="str">
        <f t="shared" si="149"/>
        <v>BKI</v>
      </c>
      <c r="BB293" s="11" t="str">
        <f t="shared" si="150"/>
        <v>MN</v>
      </c>
      <c r="BC293" s="11" t="str">
        <f t="shared" si="151"/>
        <v>No</v>
      </c>
    </row>
    <row r="294" spans="1:55" x14ac:dyDescent="0.3">
      <c r="A294" s="11" t="s">
        <v>663</v>
      </c>
      <c r="B294" s="11" t="s">
        <v>1818</v>
      </c>
      <c r="C294" s="11" t="s">
        <v>576</v>
      </c>
      <c r="D294" s="11" t="s">
        <v>2058</v>
      </c>
      <c r="E294" s="38" t="s">
        <v>2901</v>
      </c>
      <c r="F294" s="11">
        <v>1</v>
      </c>
      <c r="G294" s="40" t="s">
        <v>218</v>
      </c>
      <c r="H294" s="11" t="str">
        <f t="shared" si="133"/>
        <v>Regular</v>
      </c>
      <c r="I294" s="11" t="str">
        <f t="shared" si="125"/>
        <v>INDIA</v>
      </c>
      <c r="J294" s="11" t="str">
        <f>IF(ISERROR(VLOOKUP(C294,'WI Vs ASM'!$B$2:$E$1000,4,0)),0,(VLOOKUP(C294,'WI Vs ASM'!$B$2:$E$1000,4,0)))</f>
        <v>Offshore</v>
      </c>
      <c r="K294" s="11" t="str">
        <f>IF(ISERROR(VLOOKUP(C294,'WI Vs ASM'!$B$2:$F$1000,5,0)),0,(VLOOKUP(C294,'WI Vs ASM'!$B$2:$F$1000,5,0)))</f>
        <v>01-Fixed Price</v>
      </c>
      <c r="L294" s="11" t="str">
        <f>IF(ISERROR(VLOOKUP(C294,'WI Vs ASM'!$B$2:$D$1000,3,0)),0,(VLOOKUP(C294,'WI Vs ASM'!$B$2:$D$1000,3,0)))</f>
        <v>01-Maintenance Offshore</v>
      </c>
      <c r="M294" s="11" t="str">
        <f>IF(ISERROR(VLOOKUP(C294,'WI Vs ASM'!$B$2:$I$1000,8,0)),0,(VLOOKUP(C294,'WI Vs ASM'!$B$2:$I$1000,8,0)))</f>
        <v>Rahul Soman</v>
      </c>
      <c r="N294" s="11" t="str">
        <f>IF(ISERROR(VLOOKUP(C294,'WI Vs ASM'!$B$2:$G$1000,6,0)),0,(VLOOKUP(C294,'WI Vs ASM'!$B$2:$G$1000,6,0)))</f>
        <v>Commercial</v>
      </c>
      <c r="O294" s="11" t="str">
        <f>IF(ISERROR(VLOOKUP(C294,'WI Vs ASM'!$B$2:$H$1000,7,0)),0,(VLOOKUP(C294,'WI Vs ASM'!$B$2:$H$1000,7,0)))</f>
        <v>Commercial</v>
      </c>
      <c r="P294" s="11" t="str">
        <f t="shared" si="126"/>
        <v>May-17</v>
      </c>
      <c r="Q294" s="11" t="str">
        <f t="shared" si="127"/>
        <v>Q2</v>
      </c>
      <c r="R294" s="11" t="str">
        <f>IF(ISERROR(VLOOKUP(C294,'WI Vs ASM'!$B$2:$J$1000,9,0)),0,(VLOOKUP(C294,'WI Vs ASM'!$B$2:$J$1000,9,0)))</f>
        <v>Jyothi Pai</v>
      </c>
      <c r="S294" s="11" t="str">
        <f>IF(ISERROR(VLOOKUP(C294,'WI Vs ASM'!$B$2:$K$1000,10,0)),0,(VLOOKUP(C294,'WI Vs ASM'!$B$2:$K$1000,10,0)))</f>
        <v>Saju Bhaskaran</v>
      </c>
      <c r="T294" s="11" t="str">
        <f>IF(ISERROR(VLOOKUP(C294,'WI Vs ASM'!$B$2:$L$1000,11,0)),0,(VLOOKUP(C294,'WI Vs ASM'!$B$2:$L$1000,11,0)))</f>
        <v>Sreekala Balasubramanian</v>
      </c>
      <c r="U294" s="11" t="e">
        <f t="shared" si="134"/>
        <v>#VALUE!</v>
      </c>
      <c r="V294" s="11" t="str">
        <f t="shared" si="128"/>
        <v>No</v>
      </c>
      <c r="W294" s="11" t="str">
        <f t="shared" si="129"/>
        <v>Yes</v>
      </c>
      <c r="X294" s="11" t="str">
        <f t="shared" si="130"/>
        <v>No</v>
      </c>
      <c r="Y294" s="11" t="str">
        <f t="shared" si="131"/>
        <v>No</v>
      </c>
      <c r="Z294" s="11" t="str">
        <f t="shared" si="132"/>
        <v>No</v>
      </c>
      <c r="AA294" s="11" t="str">
        <f t="shared" si="135"/>
        <v>No</v>
      </c>
      <c r="AB294" s="11">
        <f>IF(ISERROR(VLOOKUP(U294,'ITWR Dump'!$A$2:$Y$5000,24,0)),0,(VLOOKUP('ILC Report'!U294,'ITWR Dump'!$A$2:$Y$5000,24,0)))</f>
        <v>0</v>
      </c>
      <c r="AC294" s="11" t="str">
        <f t="shared" si="136"/>
        <v>No</v>
      </c>
      <c r="AD294" s="11" t="str">
        <f t="shared" si="137"/>
        <v/>
      </c>
      <c r="AE294" s="11">
        <f>IF(ISERROR(VLOOKUP(U294,'ITWR Dump'!$A$2:$Y$5000,13,0)),0,(VLOOKUP(U294,'ITWR Dump'!$A$2:$Y$5000,13,0)))</f>
        <v>0</v>
      </c>
      <c r="AF294" s="11">
        <f>IF(ISERROR(VLOOKUP(U294,'ITWR Dump'!$A$2:$Y$5000,11,0)),0,(VLOOKUP(U294,'ITWR Dump'!$A$2:$Y$5000,11,0)))</f>
        <v>0</v>
      </c>
      <c r="AG294" s="11">
        <f>IF(ISERROR(VLOOKUP(U294,'ITWR Dump'!$A$2:$Y$5000,2,0)),0,(VLOOKUP(U294,'ITWR Dump'!$A$2:$Y$5000,2,0)))</f>
        <v>0</v>
      </c>
      <c r="AH294" s="11">
        <f>IF(ISERROR(VLOOKUP(U294,'ITWR Dump'!$A$2:$Y$5000,14,0)),0,(VLOOKUP(U294,'ITWR Dump'!$A$2:$Y$5000,14,0)))</f>
        <v>0</v>
      </c>
      <c r="AI294" s="11" t="str">
        <f t="shared" si="138"/>
        <v>01-Maintenance Offshore</v>
      </c>
      <c r="AJ294" s="11" t="str">
        <f t="shared" si="139"/>
        <v>Offshore</v>
      </c>
      <c r="AK294" s="11" t="str">
        <f>IF(ISERROR(VLOOKUP(A294,'Team Data'!$C$2:$U$213,17,0)),0,(VLOOKUP(A294,'Team Data'!$C$2:$U$213,17,0)))</f>
        <v>PRISM</v>
      </c>
      <c r="AL294" s="11" t="str">
        <f t="shared" si="140"/>
        <v>2017-04-24</v>
      </c>
      <c r="AM294" s="11">
        <f>IF(ISERROR(VLOOKUP(U294,'ITWR Dump'!$A$2:$Y$5000,16,0)),0,(VLOOKUP(U294,'ITWR Dump'!$A$2:$Y$5000,16,0)))</f>
        <v>0</v>
      </c>
      <c r="AN294" s="11">
        <f>IF(ISERROR(VLOOKUP(U294,'ITWR Dump'!$A$2:$Y$5000,18,0)),0,(VLOOKUP(U294,'ITWR Dump'!$A$2:$Y$5000,18,0)))</f>
        <v>0</v>
      </c>
      <c r="AO294" s="11">
        <f>IF(ISERROR(VLOOKUP(U294,'ITWR Dump'!$A$2:$Y$5000,25,0)),0,(VLOOKUP('ILC Report'!U294,'ITWR Dump'!$A$2:$Y$5000,25,0)))</f>
        <v>0</v>
      </c>
      <c r="AP294" s="11">
        <f t="shared" si="141"/>
        <v>0</v>
      </c>
      <c r="AQ294" s="26">
        <f t="shared" si="142"/>
        <v>0</v>
      </c>
      <c r="AR294" s="26">
        <f t="shared" si="143"/>
        <v>0</v>
      </c>
      <c r="AS294" s="26">
        <f t="shared" si="144"/>
        <v>0</v>
      </c>
      <c r="AT294" s="26">
        <f t="shared" si="145"/>
        <v>0</v>
      </c>
      <c r="AU294" s="26">
        <f t="shared" si="146"/>
        <v>0</v>
      </c>
      <c r="AV294" s="26">
        <f t="shared" si="147"/>
        <v>0</v>
      </c>
      <c r="AW294" s="11" t="s">
        <v>653</v>
      </c>
      <c r="AX294" s="11" t="str">
        <f>VLOOKUP(L294,Group!$A$2:$B$1000,2,0)</f>
        <v>Maintenance</v>
      </c>
      <c r="AY294" s="11">
        <f>IF(ISERROR(VLOOKUP(U294,'ITWR Dump'!$A$2:$Y$5000,15,0)),0,(VLOOKUP('ILC Report'!U294,'ITWR Dump'!$A$2:$Y$5000,15,0)))</f>
        <v>0</v>
      </c>
      <c r="AZ294" s="11" t="str">
        <f t="shared" si="148"/>
        <v>Yes</v>
      </c>
      <c r="BA294" s="11" t="str">
        <f t="shared" si="149"/>
        <v>BKI</v>
      </c>
      <c r="BB294" s="11" t="str">
        <f t="shared" si="150"/>
        <v>MN</v>
      </c>
      <c r="BC294" s="11" t="str">
        <f t="shared" si="151"/>
        <v>No</v>
      </c>
    </row>
    <row r="295" spans="1:55" x14ac:dyDescent="0.3">
      <c r="A295" s="11" t="s">
        <v>663</v>
      </c>
      <c r="B295" s="11" t="s">
        <v>1818</v>
      </c>
      <c r="C295" s="11" t="s">
        <v>598</v>
      </c>
      <c r="D295" s="11" t="s">
        <v>2059</v>
      </c>
      <c r="E295" s="38" t="s">
        <v>2901</v>
      </c>
      <c r="F295" s="11">
        <v>7</v>
      </c>
      <c r="G295" s="40" t="s">
        <v>218</v>
      </c>
      <c r="H295" s="11" t="str">
        <f t="shared" si="133"/>
        <v>Regular</v>
      </c>
      <c r="I295" s="11" t="str">
        <f t="shared" si="125"/>
        <v>INDIA</v>
      </c>
      <c r="J295" s="11" t="str">
        <f>IF(ISERROR(VLOOKUP(C295,'WI Vs ASM'!$B$2:$E$1000,4,0)),0,(VLOOKUP(C295,'WI Vs ASM'!$B$2:$E$1000,4,0)))</f>
        <v>Offshore</v>
      </c>
      <c r="K295" s="11" t="str">
        <f>IF(ISERROR(VLOOKUP(C295,'WI Vs ASM'!$B$2:$F$1000,5,0)),0,(VLOOKUP(C295,'WI Vs ASM'!$B$2:$F$1000,5,0)))</f>
        <v>01-Fixed Price</v>
      </c>
      <c r="L295" s="11" t="str">
        <f>IF(ISERROR(VLOOKUP(C295,'WI Vs ASM'!$B$2:$D$1000,3,0)),0,(VLOOKUP(C295,'WI Vs ASM'!$B$2:$D$1000,3,0)))</f>
        <v>01-Maintenance Offshore</v>
      </c>
      <c r="M295" s="11" t="str">
        <f>IF(ISERROR(VLOOKUP(C295,'WI Vs ASM'!$B$2:$I$1000,8,0)),0,(VLOOKUP(C295,'WI Vs ASM'!$B$2:$I$1000,8,0)))</f>
        <v>Rahul Soman</v>
      </c>
      <c r="N295" s="11" t="str">
        <f>IF(ISERROR(VLOOKUP(C295,'WI Vs ASM'!$B$2:$G$1000,6,0)),0,(VLOOKUP(C295,'WI Vs ASM'!$B$2:$G$1000,6,0)))</f>
        <v>Security &amp; IAM</v>
      </c>
      <c r="O295" s="11" t="str">
        <f>IF(ISERROR(VLOOKUP(C295,'WI Vs ASM'!$B$2:$H$1000,7,0)),0,(VLOOKUP(C295,'WI Vs ASM'!$B$2:$H$1000,7,0)))</f>
        <v>Security &amp; IAM</v>
      </c>
      <c r="P295" s="11" t="str">
        <f t="shared" si="126"/>
        <v>May-17</v>
      </c>
      <c r="Q295" s="11" t="str">
        <f t="shared" si="127"/>
        <v>Q2</v>
      </c>
      <c r="R295" s="11" t="str">
        <f>IF(ISERROR(VLOOKUP(C295,'WI Vs ASM'!$B$2:$J$1000,9,0)),0,(VLOOKUP(C295,'WI Vs ASM'!$B$2:$J$1000,9,0)))</f>
        <v>Jyothi Pai</v>
      </c>
      <c r="S295" s="11" t="str">
        <f>IF(ISERROR(VLOOKUP(C295,'WI Vs ASM'!$B$2:$K$1000,10,0)),0,(VLOOKUP(C295,'WI Vs ASM'!$B$2:$K$1000,10,0)))</f>
        <v>Melody J Pereira</v>
      </c>
      <c r="T295" s="11" t="str">
        <f>IF(ISERROR(VLOOKUP(C295,'WI Vs ASM'!$B$2:$L$1000,11,0)),0,(VLOOKUP(C295,'WI Vs ASM'!$B$2:$L$1000,11,0)))</f>
        <v>Melody J Pereira</v>
      </c>
      <c r="U295" s="11" t="e">
        <f t="shared" si="134"/>
        <v>#VALUE!</v>
      </c>
      <c r="V295" s="11" t="str">
        <f t="shared" si="128"/>
        <v>No</v>
      </c>
      <c r="W295" s="11" t="str">
        <f t="shared" si="129"/>
        <v>Yes</v>
      </c>
      <c r="X295" s="11" t="str">
        <f t="shared" si="130"/>
        <v>No</v>
      </c>
      <c r="Y295" s="11" t="str">
        <f t="shared" si="131"/>
        <v>No</v>
      </c>
      <c r="Z295" s="11" t="str">
        <f t="shared" si="132"/>
        <v>No</v>
      </c>
      <c r="AA295" s="11" t="str">
        <f t="shared" si="135"/>
        <v>No</v>
      </c>
      <c r="AB295" s="11">
        <f>IF(ISERROR(VLOOKUP(U295,'ITWR Dump'!$A$2:$Y$5000,24,0)),0,(VLOOKUP('ILC Report'!U295,'ITWR Dump'!$A$2:$Y$5000,24,0)))</f>
        <v>0</v>
      </c>
      <c r="AC295" s="11" t="str">
        <f t="shared" si="136"/>
        <v>No</v>
      </c>
      <c r="AD295" s="11" t="str">
        <f t="shared" si="137"/>
        <v/>
      </c>
      <c r="AE295" s="11">
        <f>IF(ISERROR(VLOOKUP(U295,'ITWR Dump'!$A$2:$Y$5000,13,0)),0,(VLOOKUP(U295,'ITWR Dump'!$A$2:$Y$5000,13,0)))</f>
        <v>0</v>
      </c>
      <c r="AF295" s="11">
        <f>IF(ISERROR(VLOOKUP(U295,'ITWR Dump'!$A$2:$Y$5000,11,0)),0,(VLOOKUP(U295,'ITWR Dump'!$A$2:$Y$5000,11,0)))</f>
        <v>0</v>
      </c>
      <c r="AG295" s="11">
        <f>IF(ISERROR(VLOOKUP(U295,'ITWR Dump'!$A$2:$Y$5000,2,0)),0,(VLOOKUP(U295,'ITWR Dump'!$A$2:$Y$5000,2,0)))</f>
        <v>0</v>
      </c>
      <c r="AH295" s="11">
        <f>IF(ISERROR(VLOOKUP(U295,'ITWR Dump'!$A$2:$Y$5000,14,0)),0,(VLOOKUP(U295,'ITWR Dump'!$A$2:$Y$5000,14,0)))</f>
        <v>0</v>
      </c>
      <c r="AI295" s="11" t="str">
        <f t="shared" si="138"/>
        <v>01-Maintenance Offshore</v>
      </c>
      <c r="AJ295" s="11" t="str">
        <f t="shared" si="139"/>
        <v>Offshore</v>
      </c>
      <c r="AK295" s="11" t="str">
        <f>IF(ISERROR(VLOOKUP(A295,'Team Data'!$C$2:$U$213,17,0)),0,(VLOOKUP(A295,'Team Data'!$C$2:$U$213,17,0)))</f>
        <v>PRISM</v>
      </c>
      <c r="AL295" s="11" t="str">
        <f t="shared" si="140"/>
        <v>2017-04-24</v>
      </c>
      <c r="AM295" s="11">
        <f>IF(ISERROR(VLOOKUP(U295,'ITWR Dump'!$A$2:$Y$5000,16,0)),0,(VLOOKUP(U295,'ITWR Dump'!$A$2:$Y$5000,16,0)))</f>
        <v>0</v>
      </c>
      <c r="AN295" s="11">
        <f>IF(ISERROR(VLOOKUP(U295,'ITWR Dump'!$A$2:$Y$5000,18,0)),0,(VLOOKUP(U295,'ITWR Dump'!$A$2:$Y$5000,18,0)))</f>
        <v>0</v>
      </c>
      <c r="AO295" s="11">
        <f>IF(ISERROR(VLOOKUP(U295,'ITWR Dump'!$A$2:$Y$5000,25,0)),0,(VLOOKUP('ILC Report'!U295,'ITWR Dump'!$A$2:$Y$5000,25,0)))</f>
        <v>0</v>
      </c>
      <c r="AP295" s="11">
        <f t="shared" si="141"/>
        <v>0</v>
      </c>
      <c r="AQ295" s="26">
        <f t="shared" si="142"/>
        <v>0</v>
      </c>
      <c r="AR295" s="26">
        <f t="shared" si="143"/>
        <v>0</v>
      </c>
      <c r="AS295" s="26">
        <f t="shared" si="144"/>
        <v>0</v>
      </c>
      <c r="AT295" s="26">
        <f t="shared" si="145"/>
        <v>0</v>
      </c>
      <c r="AU295" s="26">
        <f t="shared" si="146"/>
        <v>0</v>
      </c>
      <c r="AV295" s="26">
        <f t="shared" si="147"/>
        <v>0</v>
      </c>
      <c r="AW295" s="11" t="s">
        <v>653</v>
      </c>
      <c r="AX295" s="11" t="str">
        <f>VLOOKUP(L295,Group!$A$2:$B$1000,2,0)</f>
        <v>Maintenance</v>
      </c>
      <c r="AY295" s="11">
        <f>IF(ISERROR(VLOOKUP(U295,'ITWR Dump'!$A$2:$Y$5000,15,0)),0,(VLOOKUP('ILC Report'!U295,'ITWR Dump'!$A$2:$Y$5000,15,0)))</f>
        <v>0</v>
      </c>
      <c r="AZ295" s="11" t="str">
        <f t="shared" si="148"/>
        <v>No</v>
      </c>
      <c r="BA295" s="11" t="str">
        <f t="shared" si="149"/>
        <v>BKI</v>
      </c>
      <c r="BB295" s="11" t="str">
        <f t="shared" si="150"/>
        <v>MN</v>
      </c>
      <c r="BC295" s="11" t="str">
        <f t="shared" si="151"/>
        <v>No</v>
      </c>
    </row>
    <row r="296" spans="1:55" x14ac:dyDescent="0.3">
      <c r="A296" s="11" t="s">
        <v>663</v>
      </c>
      <c r="B296" s="11" t="s">
        <v>1818</v>
      </c>
      <c r="C296" s="11" t="s">
        <v>576</v>
      </c>
      <c r="D296" s="11" t="s">
        <v>2047</v>
      </c>
      <c r="E296" s="38" t="s">
        <v>2901</v>
      </c>
      <c r="F296" s="11">
        <v>1</v>
      </c>
      <c r="G296" s="40" t="s">
        <v>218</v>
      </c>
      <c r="H296" s="11" t="str">
        <f t="shared" si="133"/>
        <v>Regular</v>
      </c>
      <c r="I296" s="11" t="str">
        <f t="shared" si="125"/>
        <v>INDIA</v>
      </c>
      <c r="J296" s="11" t="str">
        <f>IF(ISERROR(VLOOKUP(C296,'WI Vs ASM'!$B$2:$E$1000,4,0)),0,(VLOOKUP(C296,'WI Vs ASM'!$B$2:$E$1000,4,0)))</f>
        <v>Offshore</v>
      </c>
      <c r="K296" s="11" t="str">
        <f>IF(ISERROR(VLOOKUP(C296,'WI Vs ASM'!$B$2:$F$1000,5,0)),0,(VLOOKUP(C296,'WI Vs ASM'!$B$2:$F$1000,5,0)))</f>
        <v>01-Fixed Price</v>
      </c>
      <c r="L296" s="11" t="str">
        <f>IF(ISERROR(VLOOKUP(C296,'WI Vs ASM'!$B$2:$D$1000,3,0)),0,(VLOOKUP(C296,'WI Vs ASM'!$B$2:$D$1000,3,0)))</f>
        <v>01-Maintenance Offshore</v>
      </c>
      <c r="M296" s="11" t="str">
        <f>IF(ISERROR(VLOOKUP(C296,'WI Vs ASM'!$B$2:$I$1000,8,0)),0,(VLOOKUP(C296,'WI Vs ASM'!$B$2:$I$1000,8,0)))</f>
        <v>Rahul Soman</v>
      </c>
      <c r="N296" s="11" t="str">
        <f>IF(ISERROR(VLOOKUP(C296,'WI Vs ASM'!$B$2:$G$1000,6,0)),0,(VLOOKUP(C296,'WI Vs ASM'!$B$2:$G$1000,6,0)))</f>
        <v>Commercial</v>
      </c>
      <c r="O296" s="11" t="str">
        <f>IF(ISERROR(VLOOKUP(C296,'WI Vs ASM'!$B$2:$H$1000,7,0)),0,(VLOOKUP(C296,'WI Vs ASM'!$B$2:$H$1000,7,0)))</f>
        <v>Commercial</v>
      </c>
      <c r="P296" s="11" t="str">
        <f t="shared" si="126"/>
        <v>May-17</v>
      </c>
      <c r="Q296" s="11" t="str">
        <f t="shared" si="127"/>
        <v>Q2</v>
      </c>
      <c r="R296" s="11" t="str">
        <f>IF(ISERROR(VLOOKUP(C296,'WI Vs ASM'!$B$2:$J$1000,9,0)),0,(VLOOKUP(C296,'WI Vs ASM'!$B$2:$J$1000,9,0)))</f>
        <v>Jyothi Pai</v>
      </c>
      <c r="S296" s="11" t="str">
        <f>IF(ISERROR(VLOOKUP(C296,'WI Vs ASM'!$B$2:$K$1000,10,0)),0,(VLOOKUP(C296,'WI Vs ASM'!$B$2:$K$1000,10,0)))</f>
        <v>Saju Bhaskaran</v>
      </c>
      <c r="T296" s="11" t="str">
        <f>IF(ISERROR(VLOOKUP(C296,'WI Vs ASM'!$B$2:$L$1000,11,0)),0,(VLOOKUP(C296,'WI Vs ASM'!$B$2:$L$1000,11,0)))</f>
        <v>Sreekala Balasubramanian</v>
      </c>
      <c r="U296" s="11" t="e">
        <f t="shared" si="134"/>
        <v>#VALUE!</v>
      </c>
      <c r="V296" s="11" t="str">
        <f t="shared" si="128"/>
        <v>Yes</v>
      </c>
      <c r="W296" s="11" t="str">
        <f t="shared" si="129"/>
        <v>No</v>
      </c>
      <c r="X296" s="11" t="str">
        <f t="shared" si="130"/>
        <v>No</v>
      </c>
      <c r="Y296" s="11" t="str">
        <f t="shared" si="131"/>
        <v>No</v>
      </c>
      <c r="Z296" s="11" t="str">
        <f t="shared" si="132"/>
        <v>No</v>
      </c>
      <c r="AA296" s="11" t="str">
        <f t="shared" si="135"/>
        <v>No</v>
      </c>
      <c r="AB296" s="11">
        <f>IF(ISERROR(VLOOKUP(U296,'ITWR Dump'!$A$2:$Y$5000,24,0)),0,(VLOOKUP('ILC Report'!U296,'ITWR Dump'!$A$2:$Y$5000,24,0)))</f>
        <v>0</v>
      </c>
      <c r="AC296" s="11" t="str">
        <f t="shared" si="136"/>
        <v>No</v>
      </c>
      <c r="AD296" s="11" t="str">
        <f t="shared" si="137"/>
        <v/>
      </c>
      <c r="AE296" s="11">
        <f>IF(ISERROR(VLOOKUP(U296,'ITWR Dump'!$A$2:$Y$5000,13,0)),0,(VLOOKUP(U296,'ITWR Dump'!$A$2:$Y$5000,13,0)))</f>
        <v>0</v>
      </c>
      <c r="AF296" s="11">
        <f>IF(ISERROR(VLOOKUP(U296,'ITWR Dump'!$A$2:$Y$5000,11,0)),0,(VLOOKUP(U296,'ITWR Dump'!$A$2:$Y$5000,11,0)))</f>
        <v>0</v>
      </c>
      <c r="AG296" s="11">
        <f>IF(ISERROR(VLOOKUP(U296,'ITWR Dump'!$A$2:$Y$5000,2,0)),0,(VLOOKUP(U296,'ITWR Dump'!$A$2:$Y$5000,2,0)))</f>
        <v>0</v>
      </c>
      <c r="AH296" s="11">
        <f>IF(ISERROR(VLOOKUP(U296,'ITWR Dump'!$A$2:$Y$5000,14,0)),0,(VLOOKUP(U296,'ITWR Dump'!$A$2:$Y$5000,14,0)))</f>
        <v>0</v>
      </c>
      <c r="AI296" s="11" t="str">
        <f t="shared" si="138"/>
        <v>01-Maintenance Offshore</v>
      </c>
      <c r="AJ296" s="11" t="str">
        <f t="shared" si="139"/>
        <v>Offshore</v>
      </c>
      <c r="AK296" s="11" t="str">
        <f>IF(ISERROR(VLOOKUP(A296,'Team Data'!$C$2:$U$213,17,0)),0,(VLOOKUP(A296,'Team Data'!$C$2:$U$213,17,0)))</f>
        <v>PRISM</v>
      </c>
      <c r="AL296" s="11" t="str">
        <f t="shared" si="140"/>
        <v>2017-04-24</v>
      </c>
      <c r="AM296" s="11">
        <f>IF(ISERROR(VLOOKUP(U296,'ITWR Dump'!$A$2:$Y$5000,16,0)),0,(VLOOKUP(U296,'ITWR Dump'!$A$2:$Y$5000,16,0)))</f>
        <v>0</v>
      </c>
      <c r="AN296" s="11">
        <f>IF(ISERROR(VLOOKUP(U296,'ITWR Dump'!$A$2:$Y$5000,18,0)),0,(VLOOKUP(U296,'ITWR Dump'!$A$2:$Y$5000,18,0)))</f>
        <v>0</v>
      </c>
      <c r="AO296" s="11">
        <f>IF(ISERROR(VLOOKUP(U296,'ITWR Dump'!$A$2:$Y$5000,25,0)),0,(VLOOKUP('ILC Report'!U296,'ITWR Dump'!$A$2:$Y$5000,25,0)))</f>
        <v>0</v>
      </c>
      <c r="AP296" s="11">
        <f t="shared" si="141"/>
        <v>1</v>
      </c>
      <c r="AQ296" s="26">
        <f t="shared" si="142"/>
        <v>0</v>
      </c>
      <c r="AR296" s="26">
        <f t="shared" si="143"/>
        <v>0</v>
      </c>
      <c r="AS296" s="26">
        <f t="shared" si="144"/>
        <v>0</v>
      </c>
      <c r="AT296" s="26">
        <f t="shared" si="145"/>
        <v>0</v>
      </c>
      <c r="AU296" s="26">
        <f t="shared" si="146"/>
        <v>0</v>
      </c>
      <c r="AV296" s="26">
        <f t="shared" si="147"/>
        <v>0</v>
      </c>
      <c r="AW296" s="11" t="s">
        <v>653</v>
      </c>
      <c r="AX296" s="11" t="str">
        <f>VLOOKUP(L296,Group!$A$2:$B$1000,2,0)</f>
        <v>Maintenance</v>
      </c>
      <c r="AY296" s="11">
        <f>IF(ISERROR(VLOOKUP(U296,'ITWR Dump'!$A$2:$Y$5000,15,0)),0,(VLOOKUP('ILC Report'!U296,'ITWR Dump'!$A$2:$Y$5000,15,0)))</f>
        <v>0</v>
      </c>
      <c r="AZ296" s="11" t="str">
        <f t="shared" si="148"/>
        <v>Yes</v>
      </c>
      <c r="BA296" s="11" t="str">
        <f t="shared" si="149"/>
        <v>BKI</v>
      </c>
      <c r="BB296" s="11" t="str">
        <f t="shared" si="150"/>
        <v>MN</v>
      </c>
      <c r="BC296" s="11" t="str">
        <f t="shared" si="151"/>
        <v>No</v>
      </c>
    </row>
    <row r="297" spans="1:55" x14ac:dyDescent="0.3">
      <c r="A297" s="11" t="s">
        <v>663</v>
      </c>
      <c r="B297" s="11" t="s">
        <v>1818</v>
      </c>
      <c r="C297" s="11" t="s">
        <v>576</v>
      </c>
      <c r="D297" s="11" t="s">
        <v>2060</v>
      </c>
      <c r="E297" s="38" t="s">
        <v>2901</v>
      </c>
      <c r="F297" s="11">
        <v>1</v>
      </c>
      <c r="G297" s="40" t="s">
        <v>218</v>
      </c>
      <c r="H297" s="11" t="str">
        <f t="shared" si="133"/>
        <v>Regular</v>
      </c>
      <c r="I297" s="11" t="str">
        <f t="shared" si="125"/>
        <v>INDIA</v>
      </c>
      <c r="J297" s="11" t="str">
        <f>IF(ISERROR(VLOOKUP(C297,'WI Vs ASM'!$B$2:$E$1000,4,0)),0,(VLOOKUP(C297,'WI Vs ASM'!$B$2:$E$1000,4,0)))</f>
        <v>Offshore</v>
      </c>
      <c r="K297" s="11" t="str">
        <f>IF(ISERROR(VLOOKUP(C297,'WI Vs ASM'!$B$2:$F$1000,5,0)),0,(VLOOKUP(C297,'WI Vs ASM'!$B$2:$F$1000,5,0)))</f>
        <v>01-Fixed Price</v>
      </c>
      <c r="L297" s="11" t="str">
        <f>IF(ISERROR(VLOOKUP(C297,'WI Vs ASM'!$B$2:$D$1000,3,0)),0,(VLOOKUP(C297,'WI Vs ASM'!$B$2:$D$1000,3,0)))</f>
        <v>01-Maintenance Offshore</v>
      </c>
      <c r="M297" s="11" t="str">
        <f>IF(ISERROR(VLOOKUP(C297,'WI Vs ASM'!$B$2:$I$1000,8,0)),0,(VLOOKUP(C297,'WI Vs ASM'!$B$2:$I$1000,8,0)))</f>
        <v>Rahul Soman</v>
      </c>
      <c r="N297" s="11" t="str">
        <f>IF(ISERROR(VLOOKUP(C297,'WI Vs ASM'!$B$2:$G$1000,6,0)),0,(VLOOKUP(C297,'WI Vs ASM'!$B$2:$G$1000,6,0)))</f>
        <v>Commercial</v>
      </c>
      <c r="O297" s="11" t="str">
        <f>IF(ISERROR(VLOOKUP(C297,'WI Vs ASM'!$B$2:$H$1000,7,0)),0,(VLOOKUP(C297,'WI Vs ASM'!$B$2:$H$1000,7,0)))</f>
        <v>Commercial</v>
      </c>
      <c r="P297" s="11" t="str">
        <f t="shared" si="126"/>
        <v>May-17</v>
      </c>
      <c r="Q297" s="11" t="str">
        <f t="shared" si="127"/>
        <v>Q2</v>
      </c>
      <c r="R297" s="11" t="str">
        <f>IF(ISERROR(VLOOKUP(C297,'WI Vs ASM'!$B$2:$J$1000,9,0)),0,(VLOOKUP(C297,'WI Vs ASM'!$B$2:$J$1000,9,0)))</f>
        <v>Jyothi Pai</v>
      </c>
      <c r="S297" s="11" t="str">
        <f>IF(ISERROR(VLOOKUP(C297,'WI Vs ASM'!$B$2:$K$1000,10,0)),0,(VLOOKUP(C297,'WI Vs ASM'!$B$2:$K$1000,10,0)))</f>
        <v>Saju Bhaskaran</v>
      </c>
      <c r="T297" s="11" t="str">
        <f>IF(ISERROR(VLOOKUP(C297,'WI Vs ASM'!$B$2:$L$1000,11,0)),0,(VLOOKUP(C297,'WI Vs ASM'!$B$2:$L$1000,11,0)))</f>
        <v>Sreekala Balasubramanian</v>
      </c>
      <c r="U297" s="11" t="e">
        <f t="shared" si="134"/>
        <v>#VALUE!</v>
      </c>
      <c r="V297" s="11" t="str">
        <f t="shared" si="128"/>
        <v>Yes</v>
      </c>
      <c r="W297" s="11" t="str">
        <f t="shared" si="129"/>
        <v>No</v>
      </c>
      <c r="X297" s="11" t="str">
        <f t="shared" si="130"/>
        <v>No</v>
      </c>
      <c r="Y297" s="11" t="str">
        <f t="shared" si="131"/>
        <v>No</v>
      </c>
      <c r="Z297" s="11" t="str">
        <f t="shared" si="132"/>
        <v>No</v>
      </c>
      <c r="AA297" s="11" t="str">
        <f t="shared" si="135"/>
        <v>No</v>
      </c>
      <c r="AB297" s="11">
        <f>IF(ISERROR(VLOOKUP(U297,'ITWR Dump'!$A$2:$Y$5000,24,0)),0,(VLOOKUP('ILC Report'!U297,'ITWR Dump'!$A$2:$Y$5000,24,0)))</f>
        <v>0</v>
      </c>
      <c r="AC297" s="11" t="str">
        <f t="shared" si="136"/>
        <v>No</v>
      </c>
      <c r="AD297" s="11" t="str">
        <f t="shared" si="137"/>
        <v/>
      </c>
      <c r="AE297" s="11">
        <f>IF(ISERROR(VLOOKUP(U297,'ITWR Dump'!$A$2:$Y$5000,13,0)),0,(VLOOKUP(U297,'ITWR Dump'!$A$2:$Y$5000,13,0)))</f>
        <v>0</v>
      </c>
      <c r="AF297" s="11">
        <f>IF(ISERROR(VLOOKUP(U297,'ITWR Dump'!$A$2:$Y$5000,11,0)),0,(VLOOKUP(U297,'ITWR Dump'!$A$2:$Y$5000,11,0)))</f>
        <v>0</v>
      </c>
      <c r="AG297" s="11">
        <f>IF(ISERROR(VLOOKUP(U297,'ITWR Dump'!$A$2:$Y$5000,2,0)),0,(VLOOKUP(U297,'ITWR Dump'!$A$2:$Y$5000,2,0)))</f>
        <v>0</v>
      </c>
      <c r="AH297" s="11">
        <f>IF(ISERROR(VLOOKUP(U297,'ITWR Dump'!$A$2:$Y$5000,14,0)),0,(VLOOKUP(U297,'ITWR Dump'!$A$2:$Y$5000,14,0)))</f>
        <v>0</v>
      </c>
      <c r="AI297" s="11" t="str">
        <f t="shared" si="138"/>
        <v>01-Maintenance Offshore</v>
      </c>
      <c r="AJ297" s="11" t="str">
        <f t="shared" si="139"/>
        <v>Offshore</v>
      </c>
      <c r="AK297" s="11" t="str">
        <f>IF(ISERROR(VLOOKUP(A297,'Team Data'!$C$2:$U$213,17,0)),0,(VLOOKUP(A297,'Team Data'!$C$2:$U$213,17,0)))</f>
        <v>PRISM</v>
      </c>
      <c r="AL297" s="11" t="str">
        <f t="shared" si="140"/>
        <v>2017-04-24</v>
      </c>
      <c r="AM297" s="11">
        <f>IF(ISERROR(VLOOKUP(U297,'ITWR Dump'!$A$2:$Y$5000,16,0)),0,(VLOOKUP(U297,'ITWR Dump'!$A$2:$Y$5000,16,0)))</f>
        <v>0</v>
      </c>
      <c r="AN297" s="11">
        <f>IF(ISERROR(VLOOKUP(U297,'ITWR Dump'!$A$2:$Y$5000,18,0)),0,(VLOOKUP(U297,'ITWR Dump'!$A$2:$Y$5000,18,0)))</f>
        <v>0</v>
      </c>
      <c r="AO297" s="11">
        <f>IF(ISERROR(VLOOKUP(U297,'ITWR Dump'!$A$2:$Y$5000,25,0)),0,(VLOOKUP('ILC Report'!U297,'ITWR Dump'!$A$2:$Y$5000,25,0)))</f>
        <v>0</v>
      </c>
      <c r="AP297" s="11">
        <f t="shared" si="141"/>
        <v>1</v>
      </c>
      <c r="AQ297" s="26">
        <f t="shared" si="142"/>
        <v>0</v>
      </c>
      <c r="AR297" s="26">
        <f t="shared" si="143"/>
        <v>0</v>
      </c>
      <c r="AS297" s="26">
        <f t="shared" si="144"/>
        <v>0</v>
      </c>
      <c r="AT297" s="26">
        <f t="shared" si="145"/>
        <v>0</v>
      </c>
      <c r="AU297" s="26">
        <f t="shared" si="146"/>
        <v>0</v>
      </c>
      <c r="AV297" s="26">
        <f t="shared" si="147"/>
        <v>0</v>
      </c>
      <c r="AW297" s="11" t="s">
        <v>653</v>
      </c>
      <c r="AX297" s="11" t="str">
        <f>VLOOKUP(L297,Group!$A$2:$B$1000,2,0)</f>
        <v>Maintenance</v>
      </c>
      <c r="AY297" s="11">
        <f>IF(ISERROR(VLOOKUP(U297,'ITWR Dump'!$A$2:$Y$5000,15,0)),0,(VLOOKUP('ILC Report'!U297,'ITWR Dump'!$A$2:$Y$5000,15,0)))</f>
        <v>0</v>
      </c>
      <c r="AZ297" s="11" t="str">
        <f t="shared" si="148"/>
        <v>Yes</v>
      </c>
      <c r="BA297" s="11" t="str">
        <f t="shared" si="149"/>
        <v>BKI</v>
      </c>
      <c r="BB297" s="11" t="str">
        <f t="shared" si="150"/>
        <v>MN</v>
      </c>
      <c r="BC297" s="11" t="str">
        <f t="shared" si="151"/>
        <v>No</v>
      </c>
    </row>
    <row r="298" spans="1:55" x14ac:dyDescent="0.3">
      <c r="A298" s="11" t="s">
        <v>663</v>
      </c>
      <c r="B298" s="11" t="s">
        <v>1818</v>
      </c>
      <c r="C298" s="11" t="s">
        <v>598</v>
      </c>
      <c r="D298" s="11" t="s">
        <v>2061</v>
      </c>
      <c r="E298" s="38" t="s">
        <v>2901</v>
      </c>
      <c r="F298" s="11">
        <v>1</v>
      </c>
      <c r="G298" s="40" t="s">
        <v>218</v>
      </c>
      <c r="H298" s="11" t="str">
        <f t="shared" si="133"/>
        <v>Regular</v>
      </c>
      <c r="I298" s="11" t="str">
        <f t="shared" si="125"/>
        <v>INDIA</v>
      </c>
      <c r="J298" s="11" t="str">
        <f>IF(ISERROR(VLOOKUP(C298,'WI Vs ASM'!$B$2:$E$1000,4,0)),0,(VLOOKUP(C298,'WI Vs ASM'!$B$2:$E$1000,4,0)))</f>
        <v>Offshore</v>
      </c>
      <c r="K298" s="11" t="str">
        <f>IF(ISERROR(VLOOKUP(C298,'WI Vs ASM'!$B$2:$F$1000,5,0)),0,(VLOOKUP(C298,'WI Vs ASM'!$B$2:$F$1000,5,0)))</f>
        <v>01-Fixed Price</v>
      </c>
      <c r="L298" s="11" t="str">
        <f>IF(ISERROR(VLOOKUP(C298,'WI Vs ASM'!$B$2:$D$1000,3,0)),0,(VLOOKUP(C298,'WI Vs ASM'!$B$2:$D$1000,3,0)))</f>
        <v>01-Maintenance Offshore</v>
      </c>
      <c r="M298" s="11" t="str">
        <f>IF(ISERROR(VLOOKUP(C298,'WI Vs ASM'!$B$2:$I$1000,8,0)),0,(VLOOKUP(C298,'WI Vs ASM'!$B$2:$I$1000,8,0)))</f>
        <v>Rahul Soman</v>
      </c>
      <c r="N298" s="11" t="str">
        <f>IF(ISERROR(VLOOKUP(C298,'WI Vs ASM'!$B$2:$G$1000,6,0)),0,(VLOOKUP(C298,'WI Vs ASM'!$B$2:$G$1000,6,0)))</f>
        <v>Security &amp; IAM</v>
      </c>
      <c r="O298" s="11" t="str">
        <f>IF(ISERROR(VLOOKUP(C298,'WI Vs ASM'!$B$2:$H$1000,7,0)),0,(VLOOKUP(C298,'WI Vs ASM'!$B$2:$H$1000,7,0)))</f>
        <v>Security &amp; IAM</v>
      </c>
      <c r="P298" s="11" t="str">
        <f t="shared" si="126"/>
        <v>May-17</v>
      </c>
      <c r="Q298" s="11" t="str">
        <f t="shared" si="127"/>
        <v>Q2</v>
      </c>
      <c r="R298" s="11" t="str">
        <f>IF(ISERROR(VLOOKUP(C298,'WI Vs ASM'!$B$2:$J$1000,9,0)),0,(VLOOKUP(C298,'WI Vs ASM'!$B$2:$J$1000,9,0)))</f>
        <v>Jyothi Pai</v>
      </c>
      <c r="S298" s="11" t="str">
        <f>IF(ISERROR(VLOOKUP(C298,'WI Vs ASM'!$B$2:$K$1000,10,0)),0,(VLOOKUP(C298,'WI Vs ASM'!$B$2:$K$1000,10,0)))</f>
        <v>Melody J Pereira</v>
      </c>
      <c r="T298" s="11" t="str">
        <f>IF(ISERROR(VLOOKUP(C298,'WI Vs ASM'!$B$2:$L$1000,11,0)),0,(VLOOKUP(C298,'WI Vs ASM'!$B$2:$L$1000,11,0)))</f>
        <v>Melody J Pereira</v>
      </c>
      <c r="U298" s="11" t="e">
        <f t="shared" si="134"/>
        <v>#VALUE!</v>
      </c>
      <c r="V298" s="11" t="str">
        <f t="shared" si="128"/>
        <v>Yes</v>
      </c>
      <c r="W298" s="11" t="str">
        <f t="shared" si="129"/>
        <v>No</v>
      </c>
      <c r="X298" s="11" t="str">
        <f t="shared" si="130"/>
        <v>No</v>
      </c>
      <c r="Y298" s="11" t="str">
        <f t="shared" si="131"/>
        <v>No</v>
      </c>
      <c r="Z298" s="11" t="str">
        <f t="shared" si="132"/>
        <v>No</v>
      </c>
      <c r="AA298" s="11" t="str">
        <f t="shared" si="135"/>
        <v>No</v>
      </c>
      <c r="AB298" s="11">
        <f>IF(ISERROR(VLOOKUP(U298,'ITWR Dump'!$A$2:$Y$5000,24,0)),0,(VLOOKUP('ILC Report'!U298,'ITWR Dump'!$A$2:$Y$5000,24,0)))</f>
        <v>0</v>
      </c>
      <c r="AC298" s="11" t="str">
        <f t="shared" si="136"/>
        <v>No</v>
      </c>
      <c r="AD298" s="11" t="str">
        <f t="shared" si="137"/>
        <v/>
      </c>
      <c r="AE298" s="11">
        <f>IF(ISERROR(VLOOKUP(U298,'ITWR Dump'!$A$2:$Y$5000,13,0)),0,(VLOOKUP(U298,'ITWR Dump'!$A$2:$Y$5000,13,0)))</f>
        <v>0</v>
      </c>
      <c r="AF298" s="11">
        <f>IF(ISERROR(VLOOKUP(U298,'ITWR Dump'!$A$2:$Y$5000,11,0)),0,(VLOOKUP(U298,'ITWR Dump'!$A$2:$Y$5000,11,0)))</f>
        <v>0</v>
      </c>
      <c r="AG298" s="11">
        <f>IF(ISERROR(VLOOKUP(U298,'ITWR Dump'!$A$2:$Y$5000,2,0)),0,(VLOOKUP(U298,'ITWR Dump'!$A$2:$Y$5000,2,0)))</f>
        <v>0</v>
      </c>
      <c r="AH298" s="11">
        <f>IF(ISERROR(VLOOKUP(U298,'ITWR Dump'!$A$2:$Y$5000,14,0)),0,(VLOOKUP(U298,'ITWR Dump'!$A$2:$Y$5000,14,0)))</f>
        <v>0</v>
      </c>
      <c r="AI298" s="11" t="str">
        <f t="shared" si="138"/>
        <v>01-Maintenance Offshore</v>
      </c>
      <c r="AJ298" s="11" t="str">
        <f t="shared" si="139"/>
        <v>Offshore</v>
      </c>
      <c r="AK298" s="11" t="str">
        <f>IF(ISERROR(VLOOKUP(A298,'Team Data'!$C$2:$U$213,17,0)),0,(VLOOKUP(A298,'Team Data'!$C$2:$U$213,17,0)))</f>
        <v>PRISM</v>
      </c>
      <c r="AL298" s="11" t="str">
        <f t="shared" si="140"/>
        <v>2017-04-24</v>
      </c>
      <c r="AM298" s="11">
        <f>IF(ISERROR(VLOOKUP(U298,'ITWR Dump'!$A$2:$Y$5000,16,0)),0,(VLOOKUP(U298,'ITWR Dump'!$A$2:$Y$5000,16,0)))</f>
        <v>0</v>
      </c>
      <c r="AN298" s="11">
        <f>IF(ISERROR(VLOOKUP(U298,'ITWR Dump'!$A$2:$Y$5000,18,0)),0,(VLOOKUP(U298,'ITWR Dump'!$A$2:$Y$5000,18,0)))</f>
        <v>0</v>
      </c>
      <c r="AO298" s="11">
        <f>IF(ISERROR(VLOOKUP(U298,'ITWR Dump'!$A$2:$Y$5000,25,0)),0,(VLOOKUP('ILC Report'!U298,'ITWR Dump'!$A$2:$Y$5000,25,0)))</f>
        <v>0</v>
      </c>
      <c r="AP298" s="11">
        <f t="shared" si="141"/>
        <v>1</v>
      </c>
      <c r="AQ298" s="26">
        <f t="shared" si="142"/>
        <v>0</v>
      </c>
      <c r="AR298" s="26">
        <f t="shared" si="143"/>
        <v>0</v>
      </c>
      <c r="AS298" s="26">
        <f t="shared" si="144"/>
        <v>0</v>
      </c>
      <c r="AT298" s="26">
        <f t="shared" si="145"/>
        <v>0</v>
      </c>
      <c r="AU298" s="26">
        <f t="shared" si="146"/>
        <v>0</v>
      </c>
      <c r="AV298" s="26">
        <f t="shared" si="147"/>
        <v>0</v>
      </c>
      <c r="AW298" s="11" t="s">
        <v>653</v>
      </c>
      <c r="AX298" s="11" t="str">
        <f>VLOOKUP(L298,Group!$A$2:$B$1000,2,0)</f>
        <v>Maintenance</v>
      </c>
      <c r="AY298" s="11">
        <f>IF(ISERROR(VLOOKUP(U298,'ITWR Dump'!$A$2:$Y$5000,15,0)),0,(VLOOKUP('ILC Report'!U298,'ITWR Dump'!$A$2:$Y$5000,15,0)))</f>
        <v>0</v>
      </c>
      <c r="AZ298" s="11" t="str">
        <f t="shared" si="148"/>
        <v>Yes</v>
      </c>
      <c r="BA298" s="11" t="str">
        <f t="shared" si="149"/>
        <v>BKI</v>
      </c>
      <c r="BB298" s="11" t="str">
        <f t="shared" si="150"/>
        <v>MN</v>
      </c>
      <c r="BC298" s="11" t="str">
        <f t="shared" si="151"/>
        <v>No</v>
      </c>
    </row>
    <row r="299" spans="1:55" x14ac:dyDescent="0.3">
      <c r="A299" s="11" t="s">
        <v>663</v>
      </c>
      <c r="B299" s="11" t="s">
        <v>1818</v>
      </c>
      <c r="C299" s="11" t="s">
        <v>598</v>
      </c>
      <c r="D299" s="11" t="s">
        <v>2049</v>
      </c>
      <c r="E299" s="38" t="s">
        <v>2902</v>
      </c>
      <c r="F299" s="11">
        <v>48</v>
      </c>
      <c r="G299" s="40" t="s">
        <v>2905</v>
      </c>
      <c r="H299" s="11" t="str">
        <f t="shared" si="133"/>
        <v>Standby</v>
      </c>
      <c r="I299" s="11" t="str">
        <f t="shared" si="125"/>
        <v>INDIA</v>
      </c>
      <c r="J299" s="11" t="str">
        <f>IF(ISERROR(VLOOKUP(C299,'WI Vs ASM'!$B$2:$E$1000,4,0)),0,(VLOOKUP(C299,'WI Vs ASM'!$B$2:$E$1000,4,0)))</f>
        <v>Offshore</v>
      </c>
      <c r="K299" s="11" t="str">
        <f>IF(ISERROR(VLOOKUP(C299,'WI Vs ASM'!$B$2:$F$1000,5,0)),0,(VLOOKUP(C299,'WI Vs ASM'!$B$2:$F$1000,5,0)))</f>
        <v>01-Fixed Price</v>
      </c>
      <c r="L299" s="11" t="str">
        <f>IF(ISERROR(VLOOKUP(C299,'WI Vs ASM'!$B$2:$D$1000,3,0)),0,(VLOOKUP(C299,'WI Vs ASM'!$B$2:$D$1000,3,0)))</f>
        <v>01-Maintenance Offshore</v>
      </c>
      <c r="M299" s="11" t="str">
        <f>IF(ISERROR(VLOOKUP(C299,'WI Vs ASM'!$B$2:$I$1000,8,0)),0,(VLOOKUP(C299,'WI Vs ASM'!$B$2:$I$1000,8,0)))</f>
        <v>Rahul Soman</v>
      </c>
      <c r="N299" s="11" t="str">
        <f>IF(ISERROR(VLOOKUP(C299,'WI Vs ASM'!$B$2:$G$1000,6,0)),0,(VLOOKUP(C299,'WI Vs ASM'!$B$2:$G$1000,6,0)))</f>
        <v>Security &amp; IAM</v>
      </c>
      <c r="O299" s="11" t="str">
        <f>IF(ISERROR(VLOOKUP(C299,'WI Vs ASM'!$B$2:$H$1000,7,0)),0,(VLOOKUP(C299,'WI Vs ASM'!$B$2:$H$1000,7,0)))</f>
        <v>Security &amp; IAM</v>
      </c>
      <c r="P299" s="11" t="str">
        <f t="shared" si="126"/>
        <v>May-17</v>
      </c>
      <c r="Q299" s="11" t="str">
        <f t="shared" si="127"/>
        <v>Q2</v>
      </c>
      <c r="R299" s="11" t="str">
        <f>IF(ISERROR(VLOOKUP(C299,'WI Vs ASM'!$B$2:$J$1000,9,0)),0,(VLOOKUP(C299,'WI Vs ASM'!$B$2:$J$1000,9,0)))</f>
        <v>Jyothi Pai</v>
      </c>
      <c r="S299" s="11" t="str">
        <f>IF(ISERROR(VLOOKUP(C299,'WI Vs ASM'!$B$2:$K$1000,10,0)),0,(VLOOKUP(C299,'WI Vs ASM'!$B$2:$K$1000,10,0)))</f>
        <v>Melody J Pereira</v>
      </c>
      <c r="T299" s="11" t="str">
        <f>IF(ISERROR(VLOOKUP(C299,'WI Vs ASM'!$B$2:$L$1000,11,0)),0,(VLOOKUP(C299,'WI Vs ASM'!$B$2:$L$1000,11,0)))</f>
        <v>Melody J Pereira</v>
      </c>
      <c r="U299" s="11" t="e">
        <f t="shared" si="134"/>
        <v>#VALUE!</v>
      </c>
      <c r="V299" s="11" t="str">
        <f t="shared" si="128"/>
        <v>No</v>
      </c>
      <c r="W299" s="11" t="str">
        <f t="shared" si="129"/>
        <v>Yes</v>
      </c>
      <c r="X299" s="11" t="str">
        <f t="shared" si="130"/>
        <v>No</v>
      </c>
      <c r="Y299" s="11" t="str">
        <f t="shared" si="131"/>
        <v>No</v>
      </c>
      <c r="Z299" s="11" t="str">
        <f t="shared" si="132"/>
        <v>No</v>
      </c>
      <c r="AA299" s="11" t="str">
        <f t="shared" si="135"/>
        <v>No</v>
      </c>
      <c r="AB299" s="11">
        <f>IF(ISERROR(VLOOKUP(U299,'ITWR Dump'!$A$2:$Y$5000,24,0)),0,(VLOOKUP('ILC Report'!U299,'ITWR Dump'!$A$2:$Y$5000,24,0)))</f>
        <v>0</v>
      </c>
      <c r="AC299" s="11" t="str">
        <f t="shared" si="136"/>
        <v>No</v>
      </c>
      <c r="AD299" s="11" t="str">
        <f t="shared" si="137"/>
        <v/>
      </c>
      <c r="AE299" s="11">
        <f>IF(ISERROR(VLOOKUP(U299,'ITWR Dump'!$A$2:$Y$5000,13,0)),0,(VLOOKUP(U299,'ITWR Dump'!$A$2:$Y$5000,13,0)))</f>
        <v>0</v>
      </c>
      <c r="AF299" s="11">
        <f>IF(ISERROR(VLOOKUP(U299,'ITWR Dump'!$A$2:$Y$5000,11,0)),0,(VLOOKUP(U299,'ITWR Dump'!$A$2:$Y$5000,11,0)))</f>
        <v>0</v>
      </c>
      <c r="AG299" s="11">
        <f>IF(ISERROR(VLOOKUP(U299,'ITWR Dump'!$A$2:$Y$5000,2,0)),0,(VLOOKUP(U299,'ITWR Dump'!$A$2:$Y$5000,2,0)))</f>
        <v>0</v>
      </c>
      <c r="AH299" s="11">
        <f>IF(ISERROR(VLOOKUP(U299,'ITWR Dump'!$A$2:$Y$5000,14,0)),0,(VLOOKUP(U299,'ITWR Dump'!$A$2:$Y$5000,14,0)))</f>
        <v>0</v>
      </c>
      <c r="AI299" s="11" t="str">
        <f t="shared" si="138"/>
        <v>Standby Hours</v>
      </c>
      <c r="AJ299" s="11" t="str">
        <f t="shared" si="139"/>
        <v>Offshore</v>
      </c>
      <c r="AK299" s="11" t="str">
        <f>IF(ISERROR(VLOOKUP(A299,'Team Data'!$C$2:$U$213,17,0)),0,(VLOOKUP(A299,'Team Data'!$C$2:$U$213,17,0)))</f>
        <v>PRISM</v>
      </c>
      <c r="AL299" s="11" t="str">
        <f t="shared" si="140"/>
        <v>2017-04-24</v>
      </c>
      <c r="AM299" s="11">
        <f>IF(ISERROR(VLOOKUP(U299,'ITWR Dump'!$A$2:$Y$5000,16,0)),0,(VLOOKUP(U299,'ITWR Dump'!$A$2:$Y$5000,16,0)))</f>
        <v>0</v>
      </c>
      <c r="AN299" s="11">
        <f>IF(ISERROR(VLOOKUP(U299,'ITWR Dump'!$A$2:$Y$5000,18,0)),0,(VLOOKUP(U299,'ITWR Dump'!$A$2:$Y$5000,18,0)))</f>
        <v>0</v>
      </c>
      <c r="AO299" s="11">
        <f>IF(ISERROR(VLOOKUP(U299,'ITWR Dump'!$A$2:$Y$5000,25,0)),0,(VLOOKUP('ILC Report'!U299,'ITWR Dump'!$A$2:$Y$5000,25,0)))</f>
        <v>0</v>
      </c>
      <c r="AP299" s="11">
        <f t="shared" si="141"/>
        <v>0</v>
      </c>
      <c r="AQ299" s="26">
        <f t="shared" si="142"/>
        <v>0</v>
      </c>
      <c r="AR299" s="26">
        <f t="shared" si="143"/>
        <v>0</v>
      </c>
      <c r="AS299" s="26">
        <f t="shared" si="144"/>
        <v>0</v>
      </c>
      <c r="AT299" s="26">
        <f t="shared" si="145"/>
        <v>0</v>
      </c>
      <c r="AU299" s="26">
        <f t="shared" si="146"/>
        <v>0</v>
      </c>
      <c r="AV299" s="26">
        <f t="shared" si="147"/>
        <v>0</v>
      </c>
      <c r="AW299" s="11" t="s">
        <v>653</v>
      </c>
      <c r="AX299" s="11" t="str">
        <f>VLOOKUP(L299,Group!$A$2:$B$1000,2,0)</f>
        <v>Maintenance</v>
      </c>
      <c r="AY299" s="11">
        <f>IF(ISERROR(VLOOKUP(U299,'ITWR Dump'!$A$2:$Y$5000,15,0)),0,(VLOOKUP('ILC Report'!U299,'ITWR Dump'!$A$2:$Y$5000,15,0)))</f>
        <v>0</v>
      </c>
      <c r="AZ299" s="11" t="str">
        <f t="shared" si="148"/>
        <v>No</v>
      </c>
      <c r="BA299" s="11" t="str">
        <f t="shared" si="149"/>
        <v>BKI</v>
      </c>
      <c r="BB299" s="11" t="str">
        <f t="shared" si="150"/>
        <v>MN</v>
      </c>
      <c r="BC299" s="11" t="str">
        <f t="shared" si="151"/>
        <v>No</v>
      </c>
    </row>
    <row r="300" spans="1:55" x14ac:dyDescent="0.3">
      <c r="A300" s="11" t="s">
        <v>663</v>
      </c>
      <c r="B300" s="11" t="s">
        <v>1818</v>
      </c>
      <c r="C300" s="11" t="s">
        <v>576</v>
      </c>
      <c r="D300" s="11" t="s">
        <v>2035</v>
      </c>
      <c r="E300" s="38" t="s">
        <v>2902</v>
      </c>
      <c r="F300" s="11">
        <v>5</v>
      </c>
      <c r="G300" s="40" t="s">
        <v>218</v>
      </c>
      <c r="H300" s="11" t="str">
        <f t="shared" si="133"/>
        <v>Regular</v>
      </c>
      <c r="I300" s="11" t="str">
        <f t="shared" si="125"/>
        <v>INDIA</v>
      </c>
      <c r="J300" s="11" t="str">
        <f>IF(ISERROR(VLOOKUP(C300,'WI Vs ASM'!$B$2:$E$1000,4,0)),0,(VLOOKUP(C300,'WI Vs ASM'!$B$2:$E$1000,4,0)))</f>
        <v>Offshore</v>
      </c>
      <c r="K300" s="11" t="str">
        <f>IF(ISERROR(VLOOKUP(C300,'WI Vs ASM'!$B$2:$F$1000,5,0)),0,(VLOOKUP(C300,'WI Vs ASM'!$B$2:$F$1000,5,0)))</f>
        <v>01-Fixed Price</v>
      </c>
      <c r="L300" s="11" t="str">
        <f>IF(ISERROR(VLOOKUP(C300,'WI Vs ASM'!$B$2:$D$1000,3,0)),0,(VLOOKUP(C300,'WI Vs ASM'!$B$2:$D$1000,3,0)))</f>
        <v>01-Maintenance Offshore</v>
      </c>
      <c r="M300" s="11" t="str">
        <f>IF(ISERROR(VLOOKUP(C300,'WI Vs ASM'!$B$2:$I$1000,8,0)),0,(VLOOKUP(C300,'WI Vs ASM'!$B$2:$I$1000,8,0)))</f>
        <v>Rahul Soman</v>
      </c>
      <c r="N300" s="11" t="str">
        <f>IF(ISERROR(VLOOKUP(C300,'WI Vs ASM'!$B$2:$G$1000,6,0)),0,(VLOOKUP(C300,'WI Vs ASM'!$B$2:$G$1000,6,0)))</f>
        <v>Commercial</v>
      </c>
      <c r="O300" s="11" t="str">
        <f>IF(ISERROR(VLOOKUP(C300,'WI Vs ASM'!$B$2:$H$1000,7,0)),0,(VLOOKUP(C300,'WI Vs ASM'!$B$2:$H$1000,7,0)))</f>
        <v>Commercial</v>
      </c>
      <c r="P300" s="11" t="str">
        <f t="shared" si="126"/>
        <v>May-17</v>
      </c>
      <c r="Q300" s="11" t="str">
        <f t="shared" si="127"/>
        <v>Q2</v>
      </c>
      <c r="R300" s="11" t="str">
        <f>IF(ISERROR(VLOOKUP(C300,'WI Vs ASM'!$B$2:$J$1000,9,0)),0,(VLOOKUP(C300,'WI Vs ASM'!$B$2:$J$1000,9,0)))</f>
        <v>Jyothi Pai</v>
      </c>
      <c r="S300" s="11" t="str">
        <f>IF(ISERROR(VLOOKUP(C300,'WI Vs ASM'!$B$2:$K$1000,10,0)),0,(VLOOKUP(C300,'WI Vs ASM'!$B$2:$K$1000,10,0)))</f>
        <v>Saju Bhaskaran</v>
      </c>
      <c r="T300" s="11" t="str">
        <f>IF(ISERROR(VLOOKUP(C300,'WI Vs ASM'!$B$2:$L$1000,11,0)),0,(VLOOKUP(C300,'WI Vs ASM'!$B$2:$L$1000,11,0)))</f>
        <v>Sreekala Balasubramanian</v>
      </c>
      <c r="U300" s="11" t="e">
        <f t="shared" si="134"/>
        <v>#VALUE!</v>
      </c>
      <c r="V300" s="11" t="str">
        <f t="shared" si="128"/>
        <v>No</v>
      </c>
      <c r="W300" s="11" t="str">
        <f t="shared" si="129"/>
        <v>Yes</v>
      </c>
      <c r="X300" s="11" t="str">
        <f t="shared" si="130"/>
        <v>No</v>
      </c>
      <c r="Y300" s="11" t="str">
        <f t="shared" si="131"/>
        <v>No</v>
      </c>
      <c r="Z300" s="11" t="str">
        <f t="shared" si="132"/>
        <v>No</v>
      </c>
      <c r="AA300" s="11" t="str">
        <f t="shared" si="135"/>
        <v>No</v>
      </c>
      <c r="AB300" s="11">
        <f>IF(ISERROR(VLOOKUP(U300,'ITWR Dump'!$A$2:$Y$5000,24,0)),0,(VLOOKUP('ILC Report'!U300,'ITWR Dump'!$A$2:$Y$5000,24,0)))</f>
        <v>0</v>
      </c>
      <c r="AC300" s="11" t="str">
        <f t="shared" si="136"/>
        <v>No</v>
      </c>
      <c r="AD300" s="11" t="str">
        <f t="shared" si="137"/>
        <v/>
      </c>
      <c r="AE300" s="11">
        <f>IF(ISERROR(VLOOKUP(U300,'ITWR Dump'!$A$2:$Y$5000,13,0)),0,(VLOOKUP(U300,'ITWR Dump'!$A$2:$Y$5000,13,0)))</f>
        <v>0</v>
      </c>
      <c r="AF300" s="11">
        <f>IF(ISERROR(VLOOKUP(U300,'ITWR Dump'!$A$2:$Y$5000,11,0)),0,(VLOOKUP(U300,'ITWR Dump'!$A$2:$Y$5000,11,0)))</f>
        <v>0</v>
      </c>
      <c r="AG300" s="11">
        <f>IF(ISERROR(VLOOKUP(U300,'ITWR Dump'!$A$2:$Y$5000,2,0)),0,(VLOOKUP(U300,'ITWR Dump'!$A$2:$Y$5000,2,0)))</f>
        <v>0</v>
      </c>
      <c r="AH300" s="11">
        <f>IF(ISERROR(VLOOKUP(U300,'ITWR Dump'!$A$2:$Y$5000,14,0)),0,(VLOOKUP(U300,'ITWR Dump'!$A$2:$Y$5000,14,0)))</f>
        <v>0</v>
      </c>
      <c r="AI300" s="11" t="str">
        <f t="shared" si="138"/>
        <v>01-Maintenance Offshore</v>
      </c>
      <c r="AJ300" s="11" t="str">
        <f t="shared" si="139"/>
        <v>Offshore</v>
      </c>
      <c r="AK300" s="11" t="str">
        <f>IF(ISERROR(VLOOKUP(A300,'Team Data'!$C$2:$U$213,17,0)),0,(VLOOKUP(A300,'Team Data'!$C$2:$U$213,17,0)))</f>
        <v>PRISM</v>
      </c>
      <c r="AL300" s="11" t="str">
        <f t="shared" si="140"/>
        <v>2017-04-24</v>
      </c>
      <c r="AM300" s="11">
        <f>IF(ISERROR(VLOOKUP(U300,'ITWR Dump'!$A$2:$Y$5000,16,0)),0,(VLOOKUP(U300,'ITWR Dump'!$A$2:$Y$5000,16,0)))</f>
        <v>0</v>
      </c>
      <c r="AN300" s="11">
        <f>IF(ISERROR(VLOOKUP(U300,'ITWR Dump'!$A$2:$Y$5000,18,0)),0,(VLOOKUP(U300,'ITWR Dump'!$A$2:$Y$5000,18,0)))</f>
        <v>0</v>
      </c>
      <c r="AO300" s="11">
        <f>IF(ISERROR(VLOOKUP(U300,'ITWR Dump'!$A$2:$Y$5000,25,0)),0,(VLOOKUP('ILC Report'!U300,'ITWR Dump'!$A$2:$Y$5000,25,0)))</f>
        <v>0</v>
      </c>
      <c r="AP300" s="11">
        <f t="shared" si="141"/>
        <v>0</v>
      </c>
      <c r="AQ300" s="26">
        <f t="shared" si="142"/>
        <v>0</v>
      </c>
      <c r="AR300" s="26">
        <f t="shared" si="143"/>
        <v>0</v>
      </c>
      <c r="AS300" s="26">
        <f t="shared" si="144"/>
        <v>0</v>
      </c>
      <c r="AT300" s="26">
        <f t="shared" si="145"/>
        <v>0</v>
      </c>
      <c r="AU300" s="26">
        <f t="shared" si="146"/>
        <v>0</v>
      </c>
      <c r="AV300" s="26">
        <f t="shared" si="147"/>
        <v>0</v>
      </c>
      <c r="AW300" s="11" t="s">
        <v>653</v>
      </c>
      <c r="AX300" s="11" t="str">
        <f>VLOOKUP(L300,Group!$A$2:$B$1000,2,0)</f>
        <v>Maintenance</v>
      </c>
      <c r="AY300" s="11">
        <f>IF(ISERROR(VLOOKUP(U300,'ITWR Dump'!$A$2:$Y$5000,15,0)),0,(VLOOKUP('ILC Report'!U300,'ITWR Dump'!$A$2:$Y$5000,15,0)))</f>
        <v>0</v>
      </c>
      <c r="AZ300" s="11" t="str">
        <f t="shared" si="148"/>
        <v>No</v>
      </c>
      <c r="BA300" s="11" t="str">
        <f t="shared" si="149"/>
        <v>BKI</v>
      </c>
      <c r="BB300" s="11" t="str">
        <f t="shared" si="150"/>
        <v>MN</v>
      </c>
      <c r="BC300" s="11" t="str">
        <f t="shared" si="151"/>
        <v>No</v>
      </c>
    </row>
    <row r="301" spans="1:55" x14ac:dyDescent="0.3">
      <c r="A301" s="11" t="s">
        <v>663</v>
      </c>
      <c r="B301" s="11" t="s">
        <v>1818</v>
      </c>
      <c r="C301" s="11" t="s">
        <v>576</v>
      </c>
      <c r="D301" s="11" t="s">
        <v>2051</v>
      </c>
      <c r="E301" s="38" t="s">
        <v>2902</v>
      </c>
      <c r="F301" s="11">
        <v>6</v>
      </c>
      <c r="G301" s="40" t="s">
        <v>218</v>
      </c>
      <c r="H301" s="11" t="str">
        <f t="shared" si="133"/>
        <v>Regular</v>
      </c>
      <c r="I301" s="11" t="str">
        <f t="shared" si="125"/>
        <v>INDIA</v>
      </c>
      <c r="J301" s="11" t="str">
        <f>IF(ISERROR(VLOOKUP(C301,'WI Vs ASM'!$B$2:$E$1000,4,0)),0,(VLOOKUP(C301,'WI Vs ASM'!$B$2:$E$1000,4,0)))</f>
        <v>Offshore</v>
      </c>
      <c r="K301" s="11" t="str">
        <f>IF(ISERROR(VLOOKUP(C301,'WI Vs ASM'!$B$2:$F$1000,5,0)),0,(VLOOKUP(C301,'WI Vs ASM'!$B$2:$F$1000,5,0)))</f>
        <v>01-Fixed Price</v>
      </c>
      <c r="L301" s="11" t="str">
        <f>IF(ISERROR(VLOOKUP(C301,'WI Vs ASM'!$B$2:$D$1000,3,0)),0,(VLOOKUP(C301,'WI Vs ASM'!$B$2:$D$1000,3,0)))</f>
        <v>01-Maintenance Offshore</v>
      </c>
      <c r="M301" s="11" t="str">
        <f>IF(ISERROR(VLOOKUP(C301,'WI Vs ASM'!$B$2:$I$1000,8,0)),0,(VLOOKUP(C301,'WI Vs ASM'!$B$2:$I$1000,8,0)))</f>
        <v>Rahul Soman</v>
      </c>
      <c r="N301" s="11" t="str">
        <f>IF(ISERROR(VLOOKUP(C301,'WI Vs ASM'!$B$2:$G$1000,6,0)),0,(VLOOKUP(C301,'WI Vs ASM'!$B$2:$G$1000,6,0)))</f>
        <v>Commercial</v>
      </c>
      <c r="O301" s="11" t="str">
        <f>IF(ISERROR(VLOOKUP(C301,'WI Vs ASM'!$B$2:$H$1000,7,0)),0,(VLOOKUP(C301,'WI Vs ASM'!$B$2:$H$1000,7,0)))</f>
        <v>Commercial</v>
      </c>
      <c r="P301" s="11" t="str">
        <f t="shared" si="126"/>
        <v>May-17</v>
      </c>
      <c r="Q301" s="11" t="str">
        <f t="shared" si="127"/>
        <v>Q2</v>
      </c>
      <c r="R301" s="11" t="str">
        <f>IF(ISERROR(VLOOKUP(C301,'WI Vs ASM'!$B$2:$J$1000,9,0)),0,(VLOOKUP(C301,'WI Vs ASM'!$B$2:$J$1000,9,0)))</f>
        <v>Jyothi Pai</v>
      </c>
      <c r="S301" s="11" t="str">
        <f>IF(ISERROR(VLOOKUP(C301,'WI Vs ASM'!$B$2:$K$1000,10,0)),0,(VLOOKUP(C301,'WI Vs ASM'!$B$2:$K$1000,10,0)))</f>
        <v>Saju Bhaskaran</v>
      </c>
      <c r="T301" s="11" t="str">
        <f>IF(ISERROR(VLOOKUP(C301,'WI Vs ASM'!$B$2:$L$1000,11,0)),0,(VLOOKUP(C301,'WI Vs ASM'!$B$2:$L$1000,11,0)))</f>
        <v>Sreekala Balasubramanian</v>
      </c>
      <c r="U301" s="11" t="e">
        <f t="shared" si="134"/>
        <v>#VALUE!</v>
      </c>
      <c r="V301" s="11" t="str">
        <f t="shared" si="128"/>
        <v>No</v>
      </c>
      <c r="W301" s="11" t="str">
        <f t="shared" si="129"/>
        <v>Yes</v>
      </c>
      <c r="X301" s="11" t="str">
        <f t="shared" si="130"/>
        <v>No</v>
      </c>
      <c r="Y301" s="11" t="str">
        <f t="shared" si="131"/>
        <v>No</v>
      </c>
      <c r="Z301" s="11" t="str">
        <f t="shared" si="132"/>
        <v>No</v>
      </c>
      <c r="AA301" s="11" t="str">
        <f t="shared" si="135"/>
        <v>No</v>
      </c>
      <c r="AB301" s="11">
        <f>IF(ISERROR(VLOOKUP(U301,'ITWR Dump'!$A$2:$Y$5000,24,0)),0,(VLOOKUP('ILC Report'!U301,'ITWR Dump'!$A$2:$Y$5000,24,0)))</f>
        <v>0</v>
      </c>
      <c r="AC301" s="11" t="str">
        <f t="shared" si="136"/>
        <v>No</v>
      </c>
      <c r="AD301" s="11" t="str">
        <f t="shared" si="137"/>
        <v/>
      </c>
      <c r="AE301" s="11">
        <f>IF(ISERROR(VLOOKUP(U301,'ITWR Dump'!$A$2:$Y$5000,13,0)),0,(VLOOKUP(U301,'ITWR Dump'!$A$2:$Y$5000,13,0)))</f>
        <v>0</v>
      </c>
      <c r="AF301" s="11">
        <f>IF(ISERROR(VLOOKUP(U301,'ITWR Dump'!$A$2:$Y$5000,11,0)),0,(VLOOKUP(U301,'ITWR Dump'!$A$2:$Y$5000,11,0)))</f>
        <v>0</v>
      </c>
      <c r="AG301" s="11">
        <f>IF(ISERROR(VLOOKUP(U301,'ITWR Dump'!$A$2:$Y$5000,2,0)),0,(VLOOKUP(U301,'ITWR Dump'!$A$2:$Y$5000,2,0)))</f>
        <v>0</v>
      </c>
      <c r="AH301" s="11">
        <f>IF(ISERROR(VLOOKUP(U301,'ITWR Dump'!$A$2:$Y$5000,14,0)),0,(VLOOKUP(U301,'ITWR Dump'!$A$2:$Y$5000,14,0)))</f>
        <v>0</v>
      </c>
      <c r="AI301" s="11" t="str">
        <f t="shared" si="138"/>
        <v>01-Maintenance Offshore</v>
      </c>
      <c r="AJ301" s="11" t="str">
        <f t="shared" si="139"/>
        <v>Offshore</v>
      </c>
      <c r="AK301" s="11" t="str">
        <f>IF(ISERROR(VLOOKUP(A301,'Team Data'!$C$2:$U$213,17,0)),0,(VLOOKUP(A301,'Team Data'!$C$2:$U$213,17,0)))</f>
        <v>PRISM</v>
      </c>
      <c r="AL301" s="11" t="str">
        <f t="shared" si="140"/>
        <v>2017-04-24</v>
      </c>
      <c r="AM301" s="11">
        <f>IF(ISERROR(VLOOKUP(U301,'ITWR Dump'!$A$2:$Y$5000,16,0)),0,(VLOOKUP(U301,'ITWR Dump'!$A$2:$Y$5000,16,0)))</f>
        <v>0</v>
      </c>
      <c r="AN301" s="11">
        <f>IF(ISERROR(VLOOKUP(U301,'ITWR Dump'!$A$2:$Y$5000,18,0)),0,(VLOOKUP(U301,'ITWR Dump'!$A$2:$Y$5000,18,0)))</f>
        <v>0</v>
      </c>
      <c r="AO301" s="11">
        <f>IF(ISERROR(VLOOKUP(U301,'ITWR Dump'!$A$2:$Y$5000,25,0)),0,(VLOOKUP('ILC Report'!U301,'ITWR Dump'!$A$2:$Y$5000,25,0)))</f>
        <v>0</v>
      </c>
      <c r="AP301" s="11">
        <f t="shared" si="141"/>
        <v>0</v>
      </c>
      <c r="AQ301" s="26">
        <f t="shared" si="142"/>
        <v>0</v>
      </c>
      <c r="AR301" s="26">
        <f t="shared" si="143"/>
        <v>0</v>
      </c>
      <c r="AS301" s="26">
        <f t="shared" si="144"/>
        <v>0</v>
      </c>
      <c r="AT301" s="26">
        <f t="shared" si="145"/>
        <v>0</v>
      </c>
      <c r="AU301" s="26">
        <f t="shared" si="146"/>
        <v>0</v>
      </c>
      <c r="AV301" s="26">
        <f t="shared" si="147"/>
        <v>0</v>
      </c>
      <c r="AW301" s="11" t="s">
        <v>653</v>
      </c>
      <c r="AX301" s="11" t="str">
        <f>VLOOKUP(L301,Group!$A$2:$B$1000,2,0)</f>
        <v>Maintenance</v>
      </c>
      <c r="AY301" s="11">
        <f>IF(ISERROR(VLOOKUP(U301,'ITWR Dump'!$A$2:$Y$5000,15,0)),0,(VLOOKUP('ILC Report'!U301,'ITWR Dump'!$A$2:$Y$5000,15,0)))</f>
        <v>0</v>
      </c>
      <c r="AZ301" s="11" t="str">
        <f t="shared" si="148"/>
        <v>No</v>
      </c>
      <c r="BA301" s="11" t="str">
        <f t="shared" si="149"/>
        <v>BKI</v>
      </c>
      <c r="BB301" s="11" t="str">
        <f t="shared" si="150"/>
        <v>MN</v>
      </c>
      <c r="BC301" s="11" t="str">
        <f t="shared" si="151"/>
        <v>No</v>
      </c>
    </row>
    <row r="302" spans="1:55" x14ac:dyDescent="0.3">
      <c r="A302" s="11" t="s">
        <v>663</v>
      </c>
      <c r="B302" s="11" t="s">
        <v>1818</v>
      </c>
      <c r="C302" s="11" t="s">
        <v>576</v>
      </c>
      <c r="D302" s="11" t="s">
        <v>2052</v>
      </c>
      <c r="E302" s="38" t="s">
        <v>2902</v>
      </c>
      <c r="F302" s="11">
        <v>5</v>
      </c>
      <c r="G302" s="40" t="s">
        <v>218</v>
      </c>
      <c r="H302" s="11" t="str">
        <f t="shared" si="133"/>
        <v>Regular</v>
      </c>
      <c r="I302" s="11" t="str">
        <f t="shared" si="125"/>
        <v>INDIA</v>
      </c>
      <c r="J302" s="11" t="str">
        <f>IF(ISERROR(VLOOKUP(C302,'WI Vs ASM'!$B$2:$E$1000,4,0)),0,(VLOOKUP(C302,'WI Vs ASM'!$B$2:$E$1000,4,0)))</f>
        <v>Offshore</v>
      </c>
      <c r="K302" s="11" t="str">
        <f>IF(ISERROR(VLOOKUP(C302,'WI Vs ASM'!$B$2:$F$1000,5,0)),0,(VLOOKUP(C302,'WI Vs ASM'!$B$2:$F$1000,5,0)))</f>
        <v>01-Fixed Price</v>
      </c>
      <c r="L302" s="11" t="str">
        <f>IF(ISERROR(VLOOKUP(C302,'WI Vs ASM'!$B$2:$D$1000,3,0)),0,(VLOOKUP(C302,'WI Vs ASM'!$B$2:$D$1000,3,0)))</f>
        <v>01-Maintenance Offshore</v>
      </c>
      <c r="M302" s="11" t="str">
        <f>IF(ISERROR(VLOOKUP(C302,'WI Vs ASM'!$B$2:$I$1000,8,0)),0,(VLOOKUP(C302,'WI Vs ASM'!$B$2:$I$1000,8,0)))</f>
        <v>Rahul Soman</v>
      </c>
      <c r="N302" s="11" t="str">
        <f>IF(ISERROR(VLOOKUP(C302,'WI Vs ASM'!$B$2:$G$1000,6,0)),0,(VLOOKUP(C302,'WI Vs ASM'!$B$2:$G$1000,6,0)))</f>
        <v>Commercial</v>
      </c>
      <c r="O302" s="11" t="str">
        <f>IF(ISERROR(VLOOKUP(C302,'WI Vs ASM'!$B$2:$H$1000,7,0)),0,(VLOOKUP(C302,'WI Vs ASM'!$B$2:$H$1000,7,0)))</f>
        <v>Commercial</v>
      </c>
      <c r="P302" s="11" t="str">
        <f t="shared" si="126"/>
        <v>May-17</v>
      </c>
      <c r="Q302" s="11" t="str">
        <f t="shared" si="127"/>
        <v>Q2</v>
      </c>
      <c r="R302" s="11" t="str">
        <f>IF(ISERROR(VLOOKUP(C302,'WI Vs ASM'!$B$2:$J$1000,9,0)),0,(VLOOKUP(C302,'WI Vs ASM'!$B$2:$J$1000,9,0)))</f>
        <v>Jyothi Pai</v>
      </c>
      <c r="S302" s="11" t="str">
        <f>IF(ISERROR(VLOOKUP(C302,'WI Vs ASM'!$B$2:$K$1000,10,0)),0,(VLOOKUP(C302,'WI Vs ASM'!$B$2:$K$1000,10,0)))</f>
        <v>Saju Bhaskaran</v>
      </c>
      <c r="T302" s="11" t="str">
        <f>IF(ISERROR(VLOOKUP(C302,'WI Vs ASM'!$B$2:$L$1000,11,0)),0,(VLOOKUP(C302,'WI Vs ASM'!$B$2:$L$1000,11,0)))</f>
        <v>Sreekala Balasubramanian</v>
      </c>
      <c r="U302" s="11" t="e">
        <f t="shared" si="134"/>
        <v>#VALUE!</v>
      </c>
      <c r="V302" s="11" t="str">
        <f t="shared" si="128"/>
        <v>No</v>
      </c>
      <c r="W302" s="11" t="str">
        <f t="shared" si="129"/>
        <v>Yes</v>
      </c>
      <c r="X302" s="11" t="str">
        <f t="shared" si="130"/>
        <v>No</v>
      </c>
      <c r="Y302" s="11" t="str">
        <f t="shared" si="131"/>
        <v>No</v>
      </c>
      <c r="Z302" s="11" t="str">
        <f t="shared" si="132"/>
        <v>No</v>
      </c>
      <c r="AA302" s="11" t="str">
        <f t="shared" si="135"/>
        <v>No</v>
      </c>
      <c r="AB302" s="11">
        <f>IF(ISERROR(VLOOKUP(U302,'ITWR Dump'!$A$2:$Y$5000,24,0)),0,(VLOOKUP('ILC Report'!U302,'ITWR Dump'!$A$2:$Y$5000,24,0)))</f>
        <v>0</v>
      </c>
      <c r="AC302" s="11" t="str">
        <f t="shared" si="136"/>
        <v>No</v>
      </c>
      <c r="AD302" s="11" t="str">
        <f t="shared" si="137"/>
        <v/>
      </c>
      <c r="AE302" s="11">
        <f>IF(ISERROR(VLOOKUP(U302,'ITWR Dump'!$A$2:$Y$5000,13,0)),0,(VLOOKUP(U302,'ITWR Dump'!$A$2:$Y$5000,13,0)))</f>
        <v>0</v>
      </c>
      <c r="AF302" s="11">
        <f>IF(ISERROR(VLOOKUP(U302,'ITWR Dump'!$A$2:$Y$5000,11,0)),0,(VLOOKUP(U302,'ITWR Dump'!$A$2:$Y$5000,11,0)))</f>
        <v>0</v>
      </c>
      <c r="AG302" s="11">
        <f>IF(ISERROR(VLOOKUP(U302,'ITWR Dump'!$A$2:$Y$5000,2,0)),0,(VLOOKUP(U302,'ITWR Dump'!$A$2:$Y$5000,2,0)))</f>
        <v>0</v>
      </c>
      <c r="AH302" s="11">
        <f>IF(ISERROR(VLOOKUP(U302,'ITWR Dump'!$A$2:$Y$5000,14,0)),0,(VLOOKUP(U302,'ITWR Dump'!$A$2:$Y$5000,14,0)))</f>
        <v>0</v>
      </c>
      <c r="AI302" s="11" t="str">
        <f t="shared" si="138"/>
        <v>01-Maintenance Offshore</v>
      </c>
      <c r="AJ302" s="11" t="str">
        <f t="shared" si="139"/>
        <v>Offshore</v>
      </c>
      <c r="AK302" s="11" t="str">
        <f>IF(ISERROR(VLOOKUP(A302,'Team Data'!$C$2:$U$213,17,0)),0,(VLOOKUP(A302,'Team Data'!$C$2:$U$213,17,0)))</f>
        <v>PRISM</v>
      </c>
      <c r="AL302" s="11" t="str">
        <f t="shared" si="140"/>
        <v>2017-04-24</v>
      </c>
      <c r="AM302" s="11">
        <f>IF(ISERROR(VLOOKUP(U302,'ITWR Dump'!$A$2:$Y$5000,16,0)),0,(VLOOKUP(U302,'ITWR Dump'!$A$2:$Y$5000,16,0)))</f>
        <v>0</v>
      </c>
      <c r="AN302" s="11">
        <f>IF(ISERROR(VLOOKUP(U302,'ITWR Dump'!$A$2:$Y$5000,18,0)),0,(VLOOKUP(U302,'ITWR Dump'!$A$2:$Y$5000,18,0)))</f>
        <v>0</v>
      </c>
      <c r="AO302" s="11">
        <f>IF(ISERROR(VLOOKUP(U302,'ITWR Dump'!$A$2:$Y$5000,25,0)),0,(VLOOKUP('ILC Report'!U302,'ITWR Dump'!$A$2:$Y$5000,25,0)))</f>
        <v>0</v>
      </c>
      <c r="AP302" s="11">
        <f t="shared" si="141"/>
        <v>0</v>
      </c>
      <c r="AQ302" s="26">
        <f t="shared" si="142"/>
        <v>0</v>
      </c>
      <c r="AR302" s="26">
        <f t="shared" si="143"/>
        <v>0</v>
      </c>
      <c r="AS302" s="26">
        <f t="shared" si="144"/>
        <v>0</v>
      </c>
      <c r="AT302" s="26">
        <f t="shared" si="145"/>
        <v>0</v>
      </c>
      <c r="AU302" s="26">
        <f t="shared" si="146"/>
        <v>0</v>
      </c>
      <c r="AV302" s="26">
        <f t="shared" si="147"/>
        <v>0</v>
      </c>
      <c r="AW302" s="11" t="s">
        <v>653</v>
      </c>
      <c r="AX302" s="11" t="str">
        <f>VLOOKUP(L302,Group!$A$2:$B$1000,2,0)</f>
        <v>Maintenance</v>
      </c>
      <c r="AY302" s="11">
        <f>IF(ISERROR(VLOOKUP(U302,'ITWR Dump'!$A$2:$Y$5000,15,0)),0,(VLOOKUP('ILC Report'!U302,'ITWR Dump'!$A$2:$Y$5000,15,0)))</f>
        <v>0</v>
      </c>
      <c r="AZ302" s="11" t="str">
        <f t="shared" si="148"/>
        <v>No</v>
      </c>
      <c r="BA302" s="11" t="str">
        <f t="shared" si="149"/>
        <v>BKI</v>
      </c>
      <c r="BB302" s="11" t="str">
        <f t="shared" si="150"/>
        <v>MN</v>
      </c>
      <c r="BC302" s="11" t="str">
        <f t="shared" si="151"/>
        <v>No</v>
      </c>
    </row>
    <row r="303" spans="1:55" x14ac:dyDescent="0.3">
      <c r="A303" s="11" t="s">
        <v>663</v>
      </c>
      <c r="B303" s="11" t="s">
        <v>1818</v>
      </c>
      <c r="C303" s="11" t="s">
        <v>575</v>
      </c>
      <c r="D303" s="11" t="s">
        <v>2062</v>
      </c>
      <c r="E303" s="38" t="s">
        <v>2902</v>
      </c>
      <c r="F303" s="11">
        <v>1.5</v>
      </c>
      <c r="G303" s="40" t="s">
        <v>218</v>
      </c>
      <c r="H303" s="11" t="str">
        <f t="shared" si="133"/>
        <v>Regular</v>
      </c>
      <c r="I303" s="11" t="str">
        <f t="shared" si="125"/>
        <v>INDIA</v>
      </c>
      <c r="J303" s="11" t="str">
        <f>IF(ISERROR(VLOOKUP(C303,'WI Vs ASM'!$B$2:$E$1000,4,0)),0,(VLOOKUP(C303,'WI Vs ASM'!$B$2:$E$1000,4,0)))</f>
        <v>Offshore</v>
      </c>
      <c r="K303" s="11" t="str">
        <f>IF(ISERROR(VLOOKUP(C303,'WI Vs ASM'!$B$2:$F$1000,5,0)),0,(VLOOKUP(C303,'WI Vs ASM'!$B$2:$F$1000,5,0)))</f>
        <v>09-NonBillable</v>
      </c>
      <c r="L303" s="11" t="str">
        <f>IF(ISERROR(VLOOKUP(C303,'WI Vs ASM'!$B$2:$D$1000,3,0)),0,(VLOOKUP(C303,'WI Vs ASM'!$B$2:$D$1000,3,0)))</f>
        <v>54-Knowledge Transfer/Training Offshore</v>
      </c>
      <c r="M303" s="11" t="str">
        <f>IF(ISERROR(VLOOKUP(C303,'WI Vs ASM'!$B$2:$I$1000,8,0)),0,(VLOOKUP(C303,'WI Vs ASM'!$B$2:$I$1000,8,0)))</f>
        <v>Prasad P Naik</v>
      </c>
      <c r="N303" s="11" t="str">
        <f>IF(ISERROR(VLOOKUP(C303,'WI Vs ASM'!$B$2:$G$1000,6,0)),0,(VLOOKUP(C303,'WI Vs ASM'!$B$2:$G$1000,6,0)))</f>
        <v>Commercial</v>
      </c>
      <c r="O303" s="11" t="str">
        <f>IF(ISERROR(VLOOKUP(C303,'WI Vs ASM'!$B$2:$H$1000,7,0)),0,(VLOOKUP(C303,'WI Vs ASM'!$B$2:$H$1000,7,0)))</f>
        <v>Commercial</v>
      </c>
      <c r="P303" s="11" t="str">
        <f t="shared" si="126"/>
        <v>May-17</v>
      </c>
      <c r="Q303" s="11" t="str">
        <f t="shared" si="127"/>
        <v>Q2</v>
      </c>
      <c r="R303" s="11" t="str">
        <f>IF(ISERROR(VLOOKUP(C303,'WI Vs ASM'!$B$2:$J$1000,9,0)),0,(VLOOKUP(C303,'WI Vs ASM'!$B$2:$J$1000,9,0)))</f>
        <v>Jyothi Pai</v>
      </c>
      <c r="S303" s="11" t="str">
        <f>IF(ISERROR(VLOOKUP(C303,'WI Vs ASM'!$B$2:$K$1000,10,0)),0,(VLOOKUP(C303,'WI Vs ASM'!$B$2:$K$1000,10,0)))</f>
        <v>Saju Bhaskaran</v>
      </c>
      <c r="T303" s="11" t="str">
        <f>IF(ISERROR(VLOOKUP(C303,'WI Vs ASM'!$B$2:$L$1000,11,0)),0,(VLOOKUP(C303,'WI Vs ASM'!$B$2:$L$1000,11,0)))</f>
        <v>Sreekala Balasubramanian</v>
      </c>
      <c r="U303" s="11" t="e">
        <f t="shared" si="134"/>
        <v>#VALUE!</v>
      </c>
      <c r="V303" s="11" t="str">
        <f t="shared" si="128"/>
        <v>No</v>
      </c>
      <c r="W303" s="11" t="str">
        <f t="shared" si="129"/>
        <v>No</v>
      </c>
      <c r="X303" s="11" t="str">
        <f t="shared" si="130"/>
        <v>No</v>
      </c>
      <c r="Y303" s="11" t="str">
        <f t="shared" si="131"/>
        <v>No</v>
      </c>
      <c r="Z303" s="11" t="str">
        <f t="shared" si="132"/>
        <v>No</v>
      </c>
      <c r="AA303" s="11" t="str">
        <f t="shared" si="135"/>
        <v>No</v>
      </c>
      <c r="AB303" s="11">
        <f>IF(ISERROR(VLOOKUP(U303,'ITWR Dump'!$A$2:$Y$5000,24,0)),0,(VLOOKUP('ILC Report'!U303,'ITWR Dump'!$A$2:$Y$5000,24,0)))</f>
        <v>0</v>
      </c>
      <c r="AC303" s="11" t="str">
        <f t="shared" si="136"/>
        <v>No</v>
      </c>
      <c r="AD303" s="11" t="str">
        <f t="shared" si="137"/>
        <v/>
      </c>
      <c r="AE303" s="11">
        <f>IF(ISERROR(VLOOKUP(U303,'ITWR Dump'!$A$2:$Y$5000,13,0)),0,(VLOOKUP(U303,'ITWR Dump'!$A$2:$Y$5000,13,0)))</f>
        <v>0</v>
      </c>
      <c r="AF303" s="11">
        <f>IF(ISERROR(VLOOKUP(U303,'ITWR Dump'!$A$2:$Y$5000,11,0)),0,(VLOOKUP(U303,'ITWR Dump'!$A$2:$Y$5000,11,0)))</f>
        <v>0</v>
      </c>
      <c r="AG303" s="11">
        <f>IF(ISERROR(VLOOKUP(U303,'ITWR Dump'!$A$2:$Y$5000,2,0)),0,(VLOOKUP(U303,'ITWR Dump'!$A$2:$Y$5000,2,0)))</f>
        <v>0</v>
      </c>
      <c r="AH303" s="11">
        <f>IF(ISERROR(VLOOKUP(U303,'ITWR Dump'!$A$2:$Y$5000,14,0)),0,(VLOOKUP(U303,'ITWR Dump'!$A$2:$Y$5000,14,0)))</f>
        <v>0</v>
      </c>
      <c r="AI303" s="11" t="str">
        <f t="shared" si="138"/>
        <v>54-Knowledge Transfer/Training Offshore</v>
      </c>
      <c r="AJ303" s="11" t="str">
        <f t="shared" si="139"/>
        <v>Offshore</v>
      </c>
      <c r="AK303" s="11" t="str">
        <f>IF(ISERROR(VLOOKUP(A303,'Team Data'!$C$2:$U$213,17,0)),0,(VLOOKUP(A303,'Team Data'!$C$2:$U$213,17,0)))</f>
        <v>PRISM</v>
      </c>
      <c r="AL303" s="11" t="str">
        <f t="shared" si="140"/>
        <v>2017-04-24</v>
      </c>
      <c r="AM303" s="11">
        <f>IF(ISERROR(VLOOKUP(U303,'ITWR Dump'!$A$2:$Y$5000,16,0)),0,(VLOOKUP(U303,'ITWR Dump'!$A$2:$Y$5000,16,0)))</f>
        <v>0</v>
      </c>
      <c r="AN303" s="11">
        <f>IF(ISERROR(VLOOKUP(U303,'ITWR Dump'!$A$2:$Y$5000,18,0)),0,(VLOOKUP(U303,'ITWR Dump'!$A$2:$Y$5000,18,0)))</f>
        <v>0</v>
      </c>
      <c r="AO303" s="11">
        <f>IF(ISERROR(VLOOKUP(U303,'ITWR Dump'!$A$2:$Y$5000,25,0)),0,(VLOOKUP('ILC Report'!U303,'ITWR Dump'!$A$2:$Y$5000,25,0)))</f>
        <v>0</v>
      </c>
      <c r="AP303" s="11">
        <f t="shared" si="141"/>
        <v>0</v>
      </c>
      <c r="AQ303" s="26">
        <f t="shared" si="142"/>
        <v>0</v>
      </c>
      <c r="AR303" s="26">
        <f t="shared" si="143"/>
        <v>0</v>
      </c>
      <c r="AS303" s="26">
        <f t="shared" si="144"/>
        <v>0</v>
      </c>
      <c r="AT303" s="26">
        <f t="shared" si="145"/>
        <v>0</v>
      </c>
      <c r="AU303" s="26">
        <f t="shared" si="146"/>
        <v>0</v>
      </c>
      <c r="AV303" s="26">
        <f t="shared" si="147"/>
        <v>0</v>
      </c>
      <c r="AW303" s="11" t="s">
        <v>653</v>
      </c>
      <c r="AX303" s="11" t="str">
        <f>VLOOKUP(L303,Group!$A$2:$B$1000,2,0)</f>
        <v>Maintenance</v>
      </c>
      <c r="AY303" s="11">
        <f>IF(ISERROR(VLOOKUP(U303,'ITWR Dump'!$A$2:$Y$5000,15,0)),0,(VLOOKUP('ILC Report'!U303,'ITWR Dump'!$A$2:$Y$5000,15,0)))</f>
        <v>0</v>
      </c>
      <c r="AZ303" s="11" t="str">
        <f t="shared" si="148"/>
        <v>No</v>
      </c>
      <c r="BA303" s="11" t="str">
        <f t="shared" si="149"/>
        <v>BKI</v>
      </c>
      <c r="BB303" s="11" t="str">
        <f t="shared" si="150"/>
        <v>KT</v>
      </c>
      <c r="BC303" s="11" t="str">
        <f t="shared" si="151"/>
        <v>No</v>
      </c>
    </row>
    <row r="304" spans="1:55" x14ac:dyDescent="0.3">
      <c r="A304" s="11" t="s">
        <v>663</v>
      </c>
      <c r="B304" s="11" t="s">
        <v>1818</v>
      </c>
      <c r="C304" s="11" t="s">
        <v>576</v>
      </c>
      <c r="D304" s="11" t="s">
        <v>2063</v>
      </c>
      <c r="E304" s="38" t="s">
        <v>2902</v>
      </c>
      <c r="F304" s="11">
        <v>1</v>
      </c>
      <c r="G304" s="40" t="s">
        <v>218</v>
      </c>
      <c r="H304" s="11" t="str">
        <f t="shared" si="133"/>
        <v>Regular</v>
      </c>
      <c r="I304" s="11" t="str">
        <f t="shared" si="125"/>
        <v>INDIA</v>
      </c>
      <c r="J304" s="11" t="str">
        <f>IF(ISERROR(VLOOKUP(C304,'WI Vs ASM'!$B$2:$E$1000,4,0)),0,(VLOOKUP(C304,'WI Vs ASM'!$B$2:$E$1000,4,0)))</f>
        <v>Offshore</v>
      </c>
      <c r="K304" s="11" t="str">
        <f>IF(ISERROR(VLOOKUP(C304,'WI Vs ASM'!$B$2:$F$1000,5,0)),0,(VLOOKUP(C304,'WI Vs ASM'!$B$2:$F$1000,5,0)))</f>
        <v>01-Fixed Price</v>
      </c>
      <c r="L304" s="11" t="str">
        <f>IF(ISERROR(VLOOKUP(C304,'WI Vs ASM'!$B$2:$D$1000,3,0)),0,(VLOOKUP(C304,'WI Vs ASM'!$B$2:$D$1000,3,0)))</f>
        <v>01-Maintenance Offshore</v>
      </c>
      <c r="M304" s="11" t="str">
        <f>IF(ISERROR(VLOOKUP(C304,'WI Vs ASM'!$B$2:$I$1000,8,0)),0,(VLOOKUP(C304,'WI Vs ASM'!$B$2:$I$1000,8,0)))</f>
        <v>Rahul Soman</v>
      </c>
      <c r="N304" s="11" t="str">
        <f>IF(ISERROR(VLOOKUP(C304,'WI Vs ASM'!$B$2:$G$1000,6,0)),0,(VLOOKUP(C304,'WI Vs ASM'!$B$2:$G$1000,6,0)))</f>
        <v>Commercial</v>
      </c>
      <c r="O304" s="11" t="str">
        <f>IF(ISERROR(VLOOKUP(C304,'WI Vs ASM'!$B$2:$H$1000,7,0)),0,(VLOOKUP(C304,'WI Vs ASM'!$B$2:$H$1000,7,0)))</f>
        <v>Commercial</v>
      </c>
      <c r="P304" s="11" t="str">
        <f t="shared" si="126"/>
        <v>May-17</v>
      </c>
      <c r="Q304" s="11" t="str">
        <f t="shared" si="127"/>
        <v>Q2</v>
      </c>
      <c r="R304" s="11" t="str">
        <f>IF(ISERROR(VLOOKUP(C304,'WI Vs ASM'!$B$2:$J$1000,9,0)),0,(VLOOKUP(C304,'WI Vs ASM'!$B$2:$J$1000,9,0)))</f>
        <v>Jyothi Pai</v>
      </c>
      <c r="S304" s="11" t="str">
        <f>IF(ISERROR(VLOOKUP(C304,'WI Vs ASM'!$B$2:$K$1000,10,0)),0,(VLOOKUP(C304,'WI Vs ASM'!$B$2:$K$1000,10,0)))</f>
        <v>Saju Bhaskaran</v>
      </c>
      <c r="T304" s="11" t="str">
        <f>IF(ISERROR(VLOOKUP(C304,'WI Vs ASM'!$B$2:$L$1000,11,0)),0,(VLOOKUP(C304,'WI Vs ASM'!$B$2:$L$1000,11,0)))</f>
        <v>Sreekala Balasubramanian</v>
      </c>
      <c r="U304" s="11" t="e">
        <f t="shared" si="134"/>
        <v>#VALUE!</v>
      </c>
      <c r="V304" s="11" t="str">
        <f t="shared" si="128"/>
        <v>No</v>
      </c>
      <c r="W304" s="11" t="str">
        <f t="shared" si="129"/>
        <v>Yes</v>
      </c>
      <c r="X304" s="11" t="str">
        <f t="shared" si="130"/>
        <v>No</v>
      </c>
      <c r="Y304" s="11" t="str">
        <f t="shared" si="131"/>
        <v>No</v>
      </c>
      <c r="Z304" s="11" t="str">
        <f t="shared" si="132"/>
        <v>No</v>
      </c>
      <c r="AA304" s="11" t="str">
        <f t="shared" si="135"/>
        <v>No</v>
      </c>
      <c r="AB304" s="11">
        <f>IF(ISERROR(VLOOKUP(U304,'ITWR Dump'!$A$2:$Y$5000,24,0)),0,(VLOOKUP('ILC Report'!U304,'ITWR Dump'!$A$2:$Y$5000,24,0)))</f>
        <v>0</v>
      </c>
      <c r="AC304" s="11" t="str">
        <f t="shared" si="136"/>
        <v>No</v>
      </c>
      <c r="AD304" s="11" t="str">
        <f t="shared" si="137"/>
        <v/>
      </c>
      <c r="AE304" s="11">
        <f>IF(ISERROR(VLOOKUP(U304,'ITWR Dump'!$A$2:$Y$5000,13,0)),0,(VLOOKUP(U304,'ITWR Dump'!$A$2:$Y$5000,13,0)))</f>
        <v>0</v>
      </c>
      <c r="AF304" s="11">
        <f>IF(ISERROR(VLOOKUP(U304,'ITWR Dump'!$A$2:$Y$5000,11,0)),0,(VLOOKUP(U304,'ITWR Dump'!$A$2:$Y$5000,11,0)))</f>
        <v>0</v>
      </c>
      <c r="AG304" s="11">
        <f>IF(ISERROR(VLOOKUP(U304,'ITWR Dump'!$A$2:$Y$5000,2,0)),0,(VLOOKUP(U304,'ITWR Dump'!$A$2:$Y$5000,2,0)))</f>
        <v>0</v>
      </c>
      <c r="AH304" s="11">
        <f>IF(ISERROR(VLOOKUP(U304,'ITWR Dump'!$A$2:$Y$5000,14,0)),0,(VLOOKUP(U304,'ITWR Dump'!$A$2:$Y$5000,14,0)))</f>
        <v>0</v>
      </c>
      <c r="AI304" s="11" t="str">
        <f t="shared" si="138"/>
        <v>01-Maintenance Offshore</v>
      </c>
      <c r="AJ304" s="11" t="str">
        <f t="shared" si="139"/>
        <v>Offshore</v>
      </c>
      <c r="AK304" s="11" t="str">
        <f>IF(ISERROR(VLOOKUP(A304,'Team Data'!$C$2:$U$213,17,0)),0,(VLOOKUP(A304,'Team Data'!$C$2:$U$213,17,0)))</f>
        <v>PRISM</v>
      </c>
      <c r="AL304" s="11" t="str">
        <f t="shared" si="140"/>
        <v>2017-04-24</v>
      </c>
      <c r="AM304" s="11">
        <f>IF(ISERROR(VLOOKUP(U304,'ITWR Dump'!$A$2:$Y$5000,16,0)),0,(VLOOKUP(U304,'ITWR Dump'!$A$2:$Y$5000,16,0)))</f>
        <v>0</v>
      </c>
      <c r="AN304" s="11">
        <f>IF(ISERROR(VLOOKUP(U304,'ITWR Dump'!$A$2:$Y$5000,18,0)),0,(VLOOKUP(U304,'ITWR Dump'!$A$2:$Y$5000,18,0)))</f>
        <v>0</v>
      </c>
      <c r="AO304" s="11">
        <f>IF(ISERROR(VLOOKUP(U304,'ITWR Dump'!$A$2:$Y$5000,25,0)),0,(VLOOKUP('ILC Report'!U304,'ITWR Dump'!$A$2:$Y$5000,25,0)))</f>
        <v>0</v>
      </c>
      <c r="AP304" s="11">
        <f t="shared" si="141"/>
        <v>0</v>
      </c>
      <c r="AQ304" s="26">
        <f t="shared" si="142"/>
        <v>0</v>
      </c>
      <c r="AR304" s="26">
        <f t="shared" si="143"/>
        <v>0</v>
      </c>
      <c r="AS304" s="26">
        <f t="shared" si="144"/>
        <v>0</v>
      </c>
      <c r="AT304" s="26">
        <f t="shared" si="145"/>
        <v>0</v>
      </c>
      <c r="AU304" s="26">
        <f t="shared" si="146"/>
        <v>0</v>
      </c>
      <c r="AV304" s="26">
        <f t="shared" si="147"/>
        <v>0</v>
      </c>
      <c r="AW304" s="11" t="s">
        <v>653</v>
      </c>
      <c r="AX304" s="11" t="str">
        <f>VLOOKUP(L304,Group!$A$2:$B$1000,2,0)</f>
        <v>Maintenance</v>
      </c>
      <c r="AY304" s="11">
        <f>IF(ISERROR(VLOOKUP(U304,'ITWR Dump'!$A$2:$Y$5000,15,0)),0,(VLOOKUP('ILC Report'!U304,'ITWR Dump'!$A$2:$Y$5000,15,0)))</f>
        <v>0</v>
      </c>
      <c r="AZ304" s="11" t="str">
        <f t="shared" si="148"/>
        <v>No</v>
      </c>
      <c r="BA304" s="11" t="str">
        <f t="shared" si="149"/>
        <v>BKI</v>
      </c>
      <c r="BB304" s="11" t="str">
        <f t="shared" si="150"/>
        <v>MN</v>
      </c>
      <c r="BC304" s="11" t="str">
        <f t="shared" si="151"/>
        <v>No</v>
      </c>
    </row>
    <row r="305" spans="1:55" x14ac:dyDescent="0.3">
      <c r="A305" s="11" t="s">
        <v>663</v>
      </c>
      <c r="B305" s="11" t="s">
        <v>1818</v>
      </c>
      <c r="C305" s="11" t="s">
        <v>576</v>
      </c>
      <c r="D305" s="11" t="s">
        <v>2064</v>
      </c>
      <c r="E305" s="38" t="s">
        <v>2902</v>
      </c>
      <c r="F305" s="11">
        <v>1</v>
      </c>
      <c r="G305" s="40" t="s">
        <v>218</v>
      </c>
      <c r="H305" s="11" t="str">
        <f t="shared" si="133"/>
        <v>Regular</v>
      </c>
      <c r="I305" s="11" t="str">
        <f t="shared" si="125"/>
        <v>INDIA</v>
      </c>
      <c r="J305" s="11" t="str">
        <f>IF(ISERROR(VLOOKUP(C305,'WI Vs ASM'!$B$2:$E$1000,4,0)),0,(VLOOKUP(C305,'WI Vs ASM'!$B$2:$E$1000,4,0)))</f>
        <v>Offshore</v>
      </c>
      <c r="K305" s="11" t="str">
        <f>IF(ISERROR(VLOOKUP(C305,'WI Vs ASM'!$B$2:$F$1000,5,0)),0,(VLOOKUP(C305,'WI Vs ASM'!$B$2:$F$1000,5,0)))</f>
        <v>01-Fixed Price</v>
      </c>
      <c r="L305" s="11" t="str">
        <f>IF(ISERROR(VLOOKUP(C305,'WI Vs ASM'!$B$2:$D$1000,3,0)),0,(VLOOKUP(C305,'WI Vs ASM'!$B$2:$D$1000,3,0)))</f>
        <v>01-Maintenance Offshore</v>
      </c>
      <c r="M305" s="11" t="str">
        <f>IF(ISERROR(VLOOKUP(C305,'WI Vs ASM'!$B$2:$I$1000,8,0)),0,(VLOOKUP(C305,'WI Vs ASM'!$B$2:$I$1000,8,0)))</f>
        <v>Rahul Soman</v>
      </c>
      <c r="N305" s="11" t="str">
        <f>IF(ISERROR(VLOOKUP(C305,'WI Vs ASM'!$B$2:$G$1000,6,0)),0,(VLOOKUP(C305,'WI Vs ASM'!$B$2:$G$1000,6,0)))</f>
        <v>Commercial</v>
      </c>
      <c r="O305" s="11" t="str">
        <f>IF(ISERROR(VLOOKUP(C305,'WI Vs ASM'!$B$2:$H$1000,7,0)),0,(VLOOKUP(C305,'WI Vs ASM'!$B$2:$H$1000,7,0)))</f>
        <v>Commercial</v>
      </c>
      <c r="P305" s="11" t="str">
        <f t="shared" si="126"/>
        <v>May-17</v>
      </c>
      <c r="Q305" s="11" t="str">
        <f t="shared" si="127"/>
        <v>Q2</v>
      </c>
      <c r="R305" s="11" t="str">
        <f>IF(ISERROR(VLOOKUP(C305,'WI Vs ASM'!$B$2:$J$1000,9,0)),0,(VLOOKUP(C305,'WI Vs ASM'!$B$2:$J$1000,9,0)))</f>
        <v>Jyothi Pai</v>
      </c>
      <c r="S305" s="11" t="str">
        <f>IF(ISERROR(VLOOKUP(C305,'WI Vs ASM'!$B$2:$K$1000,10,0)),0,(VLOOKUP(C305,'WI Vs ASM'!$B$2:$K$1000,10,0)))</f>
        <v>Saju Bhaskaran</v>
      </c>
      <c r="T305" s="11" t="str">
        <f>IF(ISERROR(VLOOKUP(C305,'WI Vs ASM'!$B$2:$L$1000,11,0)),0,(VLOOKUP(C305,'WI Vs ASM'!$B$2:$L$1000,11,0)))</f>
        <v>Sreekala Balasubramanian</v>
      </c>
      <c r="U305" s="11" t="e">
        <f t="shared" si="134"/>
        <v>#VALUE!</v>
      </c>
      <c r="V305" s="11" t="str">
        <f t="shared" si="128"/>
        <v>No</v>
      </c>
      <c r="W305" s="11" t="str">
        <f t="shared" si="129"/>
        <v>Yes</v>
      </c>
      <c r="X305" s="11" t="str">
        <f t="shared" si="130"/>
        <v>No</v>
      </c>
      <c r="Y305" s="11" t="str">
        <f t="shared" si="131"/>
        <v>No</v>
      </c>
      <c r="Z305" s="11" t="str">
        <f t="shared" si="132"/>
        <v>No</v>
      </c>
      <c r="AA305" s="11" t="str">
        <f t="shared" si="135"/>
        <v>No</v>
      </c>
      <c r="AB305" s="11">
        <f>IF(ISERROR(VLOOKUP(U305,'ITWR Dump'!$A$2:$Y$5000,24,0)),0,(VLOOKUP('ILC Report'!U305,'ITWR Dump'!$A$2:$Y$5000,24,0)))</f>
        <v>0</v>
      </c>
      <c r="AC305" s="11" t="str">
        <f t="shared" si="136"/>
        <v>No</v>
      </c>
      <c r="AD305" s="11" t="str">
        <f t="shared" si="137"/>
        <v/>
      </c>
      <c r="AE305" s="11">
        <f>IF(ISERROR(VLOOKUP(U305,'ITWR Dump'!$A$2:$Y$5000,13,0)),0,(VLOOKUP(U305,'ITWR Dump'!$A$2:$Y$5000,13,0)))</f>
        <v>0</v>
      </c>
      <c r="AF305" s="11">
        <f>IF(ISERROR(VLOOKUP(U305,'ITWR Dump'!$A$2:$Y$5000,11,0)),0,(VLOOKUP(U305,'ITWR Dump'!$A$2:$Y$5000,11,0)))</f>
        <v>0</v>
      </c>
      <c r="AG305" s="11">
        <f>IF(ISERROR(VLOOKUP(U305,'ITWR Dump'!$A$2:$Y$5000,2,0)),0,(VLOOKUP(U305,'ITWR Dump'!$A$2:$Y$5000,2,0)))</f>
        <v>0</v>
      </c>
      <c r="AH305" s="11">
        <f>IF(ISERROR(VLOOKUP(U305,'ITWR Dump'!$A$2:$Y$5000,14,0)),0,(VLOOKUP(U305,'ITWR Dump'!$A$2:$Y$5000,14,0)))</f>
        <v>0</v>
      </c>
      <c r="AI305" s="11" t="str">
        <f t="shared" si="138"/>
        <v>01-Maintenance Offshore</v>
      </c>
      <c r="AJ305" s="11" t="str">
        <f t="shared" si="139"/>
        <v>Offshore</v>
      </c>
      <c r="AK305" s="11" t="str">
        <f>IF(ISERROR(VLOOKUP(A305,'Team Data'!$C$2:$U$213,17,0)),0,(VLOOKUP(A305,'Team Data'!$C$2:$U$213,17,0)))</f>
        <v>PRISM</v>
      </c>
      <c r="AL305" s="11" t="str">
        <f t="shared" si="140"/>
        <v>2017-04-24</v>
      </c>
      <c r="AM305" s="11">
        <f>IF(ISERROR(VLOOKUP(U305,'ITWR Dump'!$A$2:$Y$5000,16,0)),0,(VLOOKUP(U305,'ITWR Dump'!$A$2:$Y$5000,16,0)))</f>
        <v>0</v>
      </c>
      <c r="AN305" s="11">
        <f>IF(ISERROR(VLOOKUP(U305,'ITWR Dump'!$A$2:$Y$5000,18,0)),0,(VLOOKUP(U305,'ITWR Dump'!$A$2:$Y$5000,18,0)))</f>
        <v>0</v>
      </c>
      <c r="AO305" s="11">
        <f>IF(ISERROR(VLOOKUP(U305,'ITWR Dump'!$A$2:$Y$5000,25,0)),0,(VLOOKUP('ILC Report'!U305,'ITWR Dump'!$A$2:$Y$5000,25,0)))</f>
        <v>0</v>
      </c>
      <c r="AP305" s="11">
        <f t="shared" si="141"/>
        <v>0</v>
      </c>
      <c r="AQ305" s="26">
        <f t="shared" si="142"/>
        <v>0</v>
      </c>
      <c r="AR305" s="26">
        <f t="shared" si="143"/>
        <v>0</v>
      </c>
      <c r="AS305" s="26">
        <f t="shared" si="144"/>
        <v>0</v>
      </c>
      <c r="AT305" s="26">
        <f t="shared" si="145"/>
        <v>0</v>
      </c>
      <c r="AU305" s="26">
        <f t="shared" si="146"/>
        <v>0</v>
      </c>
      <c r="AV305" s="26">
        <f t="shared" si="147"/>
        <v>0</v>
      </c>
      <c r="AW305" s="11" t="s">
        <v>653</v>
      </c>
      <c r="AX305" s="11" t="str">
        <f>VLOOKUP(L305,Group!$A$2:$B$1000,2,0)</f>
        <v>Maintenance</v>
      </c>
      <c r="AY305" s="11">
        <f>IF(ISERROR(VLOOKUP(U305,'ITWR Dump'!$A$2:$Y$5000,15,0)),0,(VLOOKUP('ILC Report'!U305,'ITWR Dump'!$A$2:$Y$5000,15,0)))</f>
        <v>0</v>
      </c>
      <c r="AZ305" s="11" t="str">
        <f t="shared" si="148"/>
        <v>No</v>
      </c>
      <c r="BA305" s="11" t="str">
        <f t="shared" si="149"/>
        <v>BKI</v>
      </c>
      <c r="BB305" s="11" t="str">
        <f t="shared" si="150"/>
        <v>MN</v>
      </c>
      <c r="BC305" s="11" t="str">
        <f t="shared" si="151"/>
        <v>No</v>
      </c>
    </row>
    <row r="306" spans="1:55" x14ac:dyDescent="0.3">
      <c r="A306" s="11" t="s">
        <v>663</v>
      </c>
      <c r="B306" s="11" t="s">
        <v>1818</v>
      </c>
      <c r="C306" s="11" t="s">
        <v>598</v>
      </c>
      <c r="D306" s="11" t="s">
        <v>2059</v>
      </c>
      <c r="E306" s="38" t="s">
        <v>2902</v>
      </c>
      <c r="F306" s="11">
        <v>2</v>
      </c>
      <c r="G306" s="40" t="s">
        <v>218</v>
      </c>
      <c r="H306" s="11" t="str">
        <f t="shared" si="133"/>
        <v>Regular</v>
      </c>
      <c r="I306" s="11" t="str">
        <f t="shared" si="125"/>
        <v>INDIA</v>
      </c>
      <c r="J306" s="11" t="str">
        <f>IF(ISERROR(VLOOKUP(C306,'WI Vs ASM'!$B$2:$E$1000,4,0)),0,(VLOOKUP(C306,'WI Vs ASM'!$B$2:$E$1000,4,0)))</f>
        <v>Offshore</v>
      </c>
      <c r="K306" s="11" t="str">
        <f>IF(ISERROR(VLOOKUP(C306,'WI Vs ASM'!$B$2:$F$1000,5,0)),0,(VLOOKUP(C306,'WI Vs ASM'!$B$2:$F$1000,5,0)))</f>
        <v>01-Fixed Price</v>
      </c>
      <c r="L306" s="11" t="str">
        <f>IF(ISERROR(VLOOKUP(C306,'WI Vs ASM'!$B$2:$D$1000,3,0)),0,(VLOOKUP(C306,'WI Vs ASM'!$B$2:$D$1000,3,0)))</f>
        <v>01-Maintenance Offshore</v>
      </c>
      <c r="M306" s="11" t="str">
        <f>IF(ISERROR(VLOOKUP(C306,'WI Vs ASM'!$B$2:$I$1000,8,0)),0,(VLOOKUP(C306,'WI Vs ASM'!$B$2:$I$1000,8,0)))</f>
        <v>Rahul Soman</v>
      </c>
      <c r="N306" s="11" t="str">
        <f>IF(ISERROR(VLOOKUP(C306,'WI Vs ASM'!$B$2:$G$1000,6,0)),0,(VLOOKUP(C306,'WI Vs ASM'!$B$2:$G$1000,6,0)))</f>
        <v>Security &amp; IAM</v>
      </c>
      <c r="O306" s="11" t="str">
        <f>IF(ISERROR(VLOOKUP(C306,'WI Vs ASM'!$B$2:$H$1000,7,0)),0,(VLOOKUP(C306,'WI Vs ASM'!$B$2:$H$1000,7,0)))</f>
        <v>Security &amp; IAM</v>
      </c>
      <c r="P306" s="11" t="str">
        <f t="shared" si="126"/>
        <v>May-17</v>
      </c>
      <c r="Q306" s="11" t="str">
        <f t="shared" si="127"/>
        <v>Q2</v>
      </c>
      <c r="R306" s="11" t="str">
        <f>IF(ISERROR(VLOOKUP(C306,'WI Vs ASM'!$B$2:$J$1000,9,0)),0,(VLOOKUP(C306,'WI Vs ASM'!$B$2:$J$1000,9,0)))</f>
        <v>Jyothi Pai</v>
      </c>
      <c r="S306" s="11" t="str">
        <f>IF(ISERROR(VLOOKUP(C306,'WI Vs ASM'!$B$2:$K$1000,10,0)),0,(VLOOKUP(C306,'WI Vs ASM'!$B$2:$K$1000,10,0)))</f>
        <v>Melody J Pereira</v>
      </c>
      <c r="T306" s="11" t="str">
        <f>IF(ISERROR(VLOOKUP(C306,'WI Vs ASM'!$B$2:$L$1000,11,0)),0,(VLOOKUP(C306,'WI Vs ASM'!$B$2:$L$1000,11,0)))</f>
        <v>Melody J Pereira</v>
      </c>
      <c r="U306" s="11" t="e">
        <f t="shared" si="134"/>
        <v>#VALUE!</v>
      </c>
      <c r="V306" s="11" t="str">
        <f t="shared" si="128"/>
        <v>No</v>
      </c>
      <c r="W306" s="11" t="str">
        <f t="shared" si="129"/>
        <v>Yes</v>
      </c>
      <c r="X306" s="11" t="str">
        <f t="shared" si="130"/>
        <v>No</v>
      </c>
      <c r="Y306" s="11" t="str">
        <f t="shared" si="131"/>
        <v>No</v>
      </c>
      <c r="Z306" s="11" t="str">
        <f t="shared" si="132"/>
        <v>No</v>
      </c>
      <c r="AA306" s="11" t="str">
        <f t="shared" si="135"/>
        <v>No</v>
      </c>
      <c r="AB306" s="11">
        <f>IF(ISERROR(VLOOKUP(U306,'ITWR Dump'!$A$2:$Y$5000,24,0)),0,(VLOOKUP('ILC Report'!U306,'ITWR Dump'!$A$2:$Y$5000,24,0)))</f>
        <v>0</v>
      </c>
      <c r="AC306" s="11" t="str">
        <f t="shared" si="136"/>
        <v>No</v>
      </c>
      <c r="AD306" s="11" t="str">
        <f t="shared" si="137"/>
        <v/>
      </c>
      <c r="AE306" s="11">
        <f>IF(ISERROR(VLOOKUP(U306,'ITWR Dump'!$A$2:$Y$5000,13,0)),0,(VLOOKUP(U306,'ITWR Dump'!$A$2:$Y$5000,13,0)))</f>
        <v>0</v>
      </c>
      <c r="AF306" s="11">
        <f>IF(ISERROR(VLOOKUP(U306,'ITWR Dump'!$A$2:$Y$5000,11,0)),0,(VLOOKUP(U306,'ITWR Dump'!$A$2:$Y$5000,11,0)))</f>
        <v>0</v>
      </c>
      <c r="AG306" s="11">
        <f>IF(ISERROR(VLOOKUP(U306,'ITWR Dump'!$A$2:$Y$5000,2,0)),0,(VLOOKUP(U306,'ITWR Dump'!$A$2:$Y$5000,2,0)))</f>
        <v>0</v>
      </c>
      <c r="AH306" s="11">
        <f>IF(ISERROR(VLOOKUP(U306,'ITWR Dump'!$A$2:$Y$5000,14,0)),0,(VLOOKUP(U306,'ITWR Dump'!$A$2:$Y$5000,14,0)))</f>
        <v>0</v>
      </c>
      <c r="AI306" s="11" t="str">
        <f t="shared" si="138"/>
        <v>01-Maintenance Offshore</v>
      </c>
      <c r="AJ306" s="11" t="str">
        <f t="shared" si="139"/>
        <v>Offshore</v>
      </c>
      <c r="AK306" s="11" t="str">
        <f>IF(ISERROR(VLOOKUP(A306,'Team Data'!$C$2:$U$213,17,0)),0,(VLOOKUP(A306,'Team Data'!$C$2:$U$213,17,0)))</f>
        <v>PRISM</v>
      </c>
      <c r="AL306" s="11" t="str">
        <f t="shared" si="140"/>
        <v>2017-04-24</v>
      </c>
      <c r="AM306" s="11">
        <f>IF(ISERROR(VLOOKUP(U306,'ITWR Dump'!$A$2:$Y$5000,16,0)),0,(VLOOKUP(U306,'ITWR Dump'!$A$2:$Y$5000,16,0)))</f>
        <v>0</v>
      </c>
      <c r="AN306" s="11">
        <f>IF(ISERROR(VLOOKUP(U306,'ITWR Dump'!$A$2:$Y$5000,18,0)),0,(VLOOKUP(U306,'ITWR Dump'!$A$2:$Y$5000,18,0)))</f>
        <v>0</v>
      </c>
      <c r="AO306" s="11">
        <f>IF(ISERROR(VLOOKUP(U306,'ITWR Dump'!$A$2:$Y$5000,25,0)),0,(VLOOKUP('ILC Report'!U306,'ITWR Dump'!$A$2:$Y$5000,25,0)))</f>
        <v>0</v>
      </c>
      <c r="AP306" s="11">
        <f t="shared" si="141"/>
        <v>0</v>
      </c>
      <c r="AQ306" s="26">
        <f t="shared" si="142"/>
        <v>0</v>
      </c>
      <c r="AR306" s="26">
        <f t="shared" si="143"/>
        <v>0</v>
      </c>
      <c r="AS306" s="26">
        <f t="shared" si="144"/>
        <v>0</v>
      </c>
      <c r="AT306" s="26">
        <f t="shared" si="145"/>
        <v>0</v>
      </c>
      <c r="AU306" s="26">
        <f t="shared" si="146"/>
        <v>0</v>
      </c>
      <c r="AV306" s="26">
        <f t="shared" si="147"/>
        <v>0</v>
      </c>
      <c r="AW306" s="11" t="s">
        <v>653</v>
      </c>
      <c r="AX306" s="11" t="str">
        <f>VLOOKUP(L306,Group!$A$2:$B$1000,2,0)</f>
        <v>Maintenance</v>
      </c>
      <c r="AY306" s="11">
        <f>IF(ISERROR(VLOOKUP(U306,'ITWR Dump'!$A$2:$Y$5000,15,0)),0,(VLOOKUP('ILC Report'!U306,'ITWR Dump'!$A$2:$Y$5000,15,0)))</f>
        <v>0</v>
      </c>
      <c r="AZ306" s="11" t="str">
        <f t="shared" si="148"/>
        <v>No</v>
      </c>
      <c r="BA306" s="11" t="str">
        <f t="shared" si="149"/>
        <v>BKI</v>
      </c>
      <c r="BB306" s="11" t="str">
        <f t="shared" si="150"/>
        <v>MN</v>
      </c>
      <c r="BC306" s="11" t="str">
        <f t="shared" si="151"/>
        <v>No</v>
      </c>
    </row>
    <row r="307" spans="1:55" x14ac:dyDescent="0.3">
      <c r="A307" s="11" t="s">
        <v>663</v>
      </c>
      <c r="B307" s="11" t="s">
        <v>1818</v>
      </c>
      <c r="C307" s="11" t="s">
        <v>598</v>
      </c>
      <c r="D307" s="11" t="s">
        <v>2065</v>
      </c>
      <c r="E307" s="38" t="s">
        <v>2902</v>
      </c>
      <c r="F307" s="11">
        <v>3</v>
      </c>
      <c r="G307" s="40" t="s">
        <v>218</v>
      </c>
      <c r="H307" s="11" t="str">
        <f t="shared" si="133"/>
        <v>Regular</v>
      </c>
      <c r="I307" s="11" t="str">
        <f t="shared" si="125"/>
        <v>INDIA</v>
      </c>
      <c r="J307" s="11" t="str">
        <f>IF(ISERROR(VLOOKUP(C307,'WI Vs ASM'!$B$2:$E$1000,4,0)),0,(VLOOKUP(C307,'WI Vs ASM'!$B$2:$E$1000,4,0)))</f>
        <v>Offshore</v>
      </c>
      <c r="K307" s="11" t="str">
        <f>IF(ISERROR(VLOOKUP(C307,'WI Vs ASM'!$B$2:$F$1000,5,0)),0,(VLOOKUP(C307,'WI Vs ASM'!$B$2:$F$1000,5,0)))</f>
        <v>01-Fixed Price</v>
      </c>
      <c r="L307" s="11" t="str">
        <f>IF(ISERROR(VLOOKUP(C307,'WI Vs ASM'!$B$2:$D$1000,3,0)),0,(VLOOKUP(C307,'WI Vs ASM'!$B$2:$D$1000,3,0)))</f>
        <v>01-Maintenance Offshore</v>
      </c>
      <c r="M307" s="11" t="str">
        <f>IF(ISERROR(VLOOKUP(C307,'WI Vs ASM'!$B$2:$I$1000,8,0)),0,(VLOOKUP(C307,'WI Vs ASM'!$B$2:$I$1000,8,0)))</f>
        <v>Rahul Soman</v>
      </c>
      <c r="N307" s="11" t="str">
        <f>IF(ISERROR(VLOOKUP(C307,'WI Vs ASM'!$B$2:$G$1000,6,0)),0,(VLOOKUP(C307,'WI Vs ASM'!$B$2:$G$1000,6,0)))</f>
        <v>Security &amp; IAM</v>
      </c>
      <c r="O307" s="11" t="str">
        <f>IF(ISERROR(VLOOKUP(C307,'WI Vs ASM'!$B$2:$H$1000,7,0)),0,(VLOOKUP(C307,'WI Vs ASM'!$B$2:$H$1000,7,0)))</f>
        <v>Security &amp; IAM</v>
      </c>
      <c r="P307" s="11" t="str">
        <f t="shared" si="126"/>
        <v>May-17</v>
      </c>
      <c r="Q307" s="11" t="str">
        <f t="shared" si="127"/>
        <v>Q2</v>
      </c>
      <c r="R307" s="11" t="str">
        <f>IF(ISERROR(VLOOKUP(C307,'WI Vs ASM'!$B$2:$J$1000,9,0)),0,(VLOOKUP(C307,'WI Vs ASM'!$B$2:$J$1000,9,0)))</f>
        <v>Jyothi Pai</v>
      </c>
      <c r="S307" s="11" t="str">
        <f>IF(ISERROR(VLOOKUP(C307,'WI Vs ASM'!$B$2:$K$1000,10,0)),0,(VLOOKUP(C307,'WI Vs ASM'!$B$2:$K$1000,10,0)))</f>
        <v>Melody J Pereira</v>
      </c>
      <c r="T307" s="11" t="str">
        <f>IF(ISERROR(VLOOKUP(C307,'WI Vs ASM'!$B$2:$L$1000,11,0)),0,(VLOOKUP(C307,'WI Vs ASM'!$B$2:$L$1000,11,0)))</f>
        <v>Melody J Pereira</v>
      </c>
      <c r="U307" s="11" t="e">
        <f t="shared" si="134"/>
        <v>#VALUE!</v>
      </c>
      <c r="V307" s="11" t="str">
        <f t="shared" si="128"/>
        <v>No</v>
      </c>
      <c r="W307" s="11" t="str">
        <f t="shared" si="129"/>
        <v>Yes</v>
      </c>
      <c r="X307" s="11" t="str">
        <f t="shared" si="130"/>
        <v>No</v>
      </c>
      <c r="Y307" s="11" t="str">
        <f t="shared" si="131"/>
        <v>No</v>
      </c>
      <c r="Z307" s="11" t="str">
        <f t="shared" si="132"/>
        <v>No</v>
      </c>
      <c r="AA307" s="11" t="str">
        <f t="shared" si="135"/>
        <v>No</v>
      </c>
      <c r="AB307" s="11">
        <f>IF(ISERROR(VLOOKUP(U307,'ITWR Dump'!$A$2:$Y$5000,24,0)),0,(VLOOKUP('ILC Report'!U307,'ITWR Dump'!$A$2:$Y$5000,24,0)))</f>
        <v>0</v>
      </c>
      <c r="AC307" s="11" t="str">
        <f t="shared" si="136"/>
        <v>No</v>
      </c>
      <c r="AD307" s="11" t="str">
        <f t="shared" si="137"/>
        <v/>
      </c>
      <c r="AE307" s="11">
        <f>IF(ISERROR(VLOOKUP(U307,'ITWR Dump'!$A$2:$Y$5000,13,0)),0,(VLOOKUP(U307,'ITWR Dump'!$A$2:$Y$5000,13,0)))</f>
        <v>0</v>
      </c>
      <c r="AF307" s="11">
        <f>IF(ISERROR(VLOOKUP(U307,'ITWR Dump'!$A$2:$Y$5000,11,0)),0,(VLOOKUP(U307,'ITWR Dump'!$A$2:$Y$5000,11,0)))</f>
        <v>0</v>
      </c>
      <c r="AG307" s="11">
        <f>IF(ISERROR(VLOOKUP(U307,'ITWR Dump'!$A$2:$Y$5000,2,0)),0,(VLOOKUP(U307,'ITWR Dump'!$A$2:$Y$5000,2,0)))</f>
        <v>0</v>
      </c>
      <c r="AH307" s="11">
        <f>IF(ISERROR(VLOOKUP(U307,'ITWR Dump'!$A$2:$Y$5000,14,0)),0,(VLOOKUP(U307,'ITWR Dump'!$A$2:$Y$5000,14,0)))</f>
        <v>0</v>
      </c>
      <c r="AI307" s="11" t="str">
        <f t="shared" si="138"/>
        <v>01-Maintenance Offshore</v>
      </c>
      <c r="AJ307" s="11" t="str">
        <f t="shared" si="139"/>
        <v>Offshore</v>
      </c>
      <c r="AK307" s="11" t="str">
        <f>IF(ISERROR(VLOOKUP(A307,'Team Data'!$C$2:$U$213,17,0)),0,(VLOOKUP(A307,'Team Data'!$C$2:$U$213,17,0)))</f>
        <v>PRISM</v>
      </c>
      <c r="AL307" s="11" t="str">
        <f t="shared" si="140"/>
        <v>2017-04-24</v>
      </c>
      <c r="AM307" s="11">
        <f>IF(ISERROR(VLOOKUP(U307,'ITWR Dump'!$A$2:$Y$5000,16,0)),0,(VLOOKUP(U307,'ITWR Dump'!$A$2:$Y$5000,16,0)))</f>
        <v>0</v>
      </c>
      <c r="AN307" s="11">
        <f>IF(ISERROR(VLOOKUP(U307,'ITWR Dump'!$A$2:$Y$5000,18,0)),0,(VLOOKUP(U307,'ITWR Dump'!$A$2:$Y$5000,18,0)))</f>
        <v>0</v>
      </c>
      <c r="AO307" s="11">
        <f>IF(ISERROR(VLOOKUP(U307,'ITWR Dump'!$A$2:$Y$5000,25,0)),0,(VLOOKUP('ILC Report'!U307,'ITWR Dump'!$A$2:$Y$5000,25,0)))</f>
        <v>0</v>
      </c>
      <c r="AP307" s="11">
        <f t="shared" si="141"/>
        <v>0</v>
      </c>
      <c r="AQ307" s="26">
        <f t="shared" si="142"/>
        <v>0</v>
      </c>
      <c r="AR307" s="26">
        <f t="shared" si="143"/>
        <v>0</v>
      </c>
      <c r="AS307" s="26">
        <f t="shared" si="144"/>
        <v>0</v>
      </c>
      <c r="AT307" s="26">
        <f t="shared" si="145"/>
        <v>0</v>
      </c>
      <c r="AU307" s="26">
        <f t="shared" si="146"/>
        <v>0</v>
      </c>
      <c r="AV307" s="26">
        <f t="shared" si="147"/>
        <v>0</v>
      </c>
      <c r="AW307" s="11" t="s">
        <v>653</v>
      </c>
      <c r="AX307" s="11" t="str">
        <f>VLOOKUP(L307,Group!$A$2:$B$1000,2,0)</f>
        <v>Maintenance</v>
      </c>
      <c r="AY307" s="11">
        <f>IF(ISERROR(VLOOKUP(U307,'ITWR Dump'!$A$2:$Y$5000,15,0)),0,(VLOOKUP('ILC Report'!U307,'ITWR Dump'!$A$2:$Y$5000,15,0)))</f>
        <v>0</v>
      </c>
      <c r="AZ307" s="11" t="str">
        <f t="shared" si="148"/>
        <v>No</v>
      </c>
      <c r="BA307" s="11" t="str">
        <f t="shared" si="149"/>
        <v>BKI</v>
      </c>
      <c r="BB307" s="11" t="str">
        <f t="shared" si="150"/>
        <v>MN</v>
      </c>
      <c r="BC307" s="11" t="str">
        <f t="shared" si="151"/>
        <v>No</v>
      </c>
    </row>
    <row r="308" spans="1:55" x14ac:dyDescent="0.3">
      <c r="A308" s="11" t="s">
        <v>663</v>
      </c>
      <c r="B308" s="11" t="s">
        <v>1818</v>
      </c>
      <c r="C308" s="11" t="s">
        <v>576</v>
      </c>
      <c r="D308" s="11" t="s">
        <v>2066</v>
      </c>
      <c r="E308" s="38" t="s">
        <v>2902</v>
      </c>
      <c r="F308" s="11">
        <v>1</v>
      </c>
      <c r="G308" s="40" t="s">
        <v>218</v>
      </c>
      <c r="H308" s="11" t="str">
        <f t="shared" si="133"/>
        <v>Regular</v>
      </c>
      <c r="I308" s="11" t="str">
        <f t="shared" si="125"/>
        <v>INDIA</v>
      </c>
      <c r="J308" s="11" t="str">
        <f>IF(ISERROR(VLOOKUP(C308,'WI Vs ASM'!$B$2:$E$1000,4,0)),0,(VLOOKUP(C308,'WI Vs ASM'!$B$2:$E$1000,4,0)))</f>
        <v>Offshore</v>
      </c>
      <c r="K308" s="11" t="str">
        <f>IF(ISERROR(VLOOKUP(C308,'WI Vs ASM'!$B$2:$F$1000,5,0)),0,(VLOOKUP(C308,'WI Vs ASM'!$B$2:$F$1000,5,0)))</f>
        <v>01-Fixed Price</v>
      </c>
      <c r="L308" s="11" t="str">
        <f>IF(ISERROR(VLOOKUP(C308,'WI Vs ASM'!$B$2:$D$1000,3,0)),0,(VLOOKUP(C308,'WI Vs ASM'!$B$2:$D$1000,3,0)))</f>
        <v>01-Maintenance Offshore</v>
      </c>
      <c r="M308" s="11" t="str">
        <f>IF(ISERROR(VLOOKUP(C308,'WI Vs ASM'!$B$2:$I$1000,8,0)),0,(VLOOKUP(C308,'WI Vs ASM'!$B$2:$I$1000,8,0)))</f>
        <v>Rahul Soman</v>
      </c>
      <c r="N308" s="11" t="str">
        <f>IF(ISERROR(VLOOKUP(C308,'WI Vs ASM'!$B$2:$G$1000,6,0)),0,(VLOOKUP(C308,'WI Vs ASM'!$B$2:$G$1000,6,0)))</f>
        <v>Commercial</v>
      </c>
      <c r="O308" s="11" t="str">
        <f>IF(ISERROR(VLOOKUP(C308,'WI Vs ASM'!$B$2:$H$1000,7,0)),0,(VLOOKUP(C308,'WI Vs ASM'!$B$2:$H$1000,7,0)))</f>
        <v>Commercial</v>
      </c>
      <c r="P308" s="11" t="str">
        <f t="shared" si="126"/>
        <v>May-17</v>
      </c>
      <c r="Q308" s="11" t="str">
        <f t="shared" si="127"/>
        <v>Q2</v>
      </c>
      <c r="R308" s="11" t="str">
        <f>IF(ISERROR(VLOOKUP(C308,'WI Vs ASM'!$B$2:$J$1000,9,0)),0,(VLOOKUP(C308,'WI Vs ASM'!$B$2:$J$1000,9,0)))</f>
        <v>Jyothi Pai</v>
      </c>
      <c r="S308" s="11" t="str">
        <f>IF(ISERROR(VLOOKUP(C308,'WI Vs ASM'!$B$2:$K$1000,10,0)),0,(VLOOKUP(C308,'WI Vs ASM'!$B$2:$K$1000,10,0)))</f>
        <v>Saju Bhaskaran</v>
      </c>
      <c r="T308" s="11" t="str">
        <f>IF(ISERROR(VLOOKUP(C308,'WI Vs ASM'!$B$2:$L$1000,11,0)),0,(VLOOKUP(C308,'WI Vs ASM'!$B$2:$L$1000,11,0)))</f>
        <v>Sreekala Balasubramanian</v>
      </c>
      <c r="U308" s="11" t="e">
        <f t="shared" si="134"/>
        <v>#VALUE!</v>
      </c>
      <c r="V308" s="11" t="str">
        <f t="shared" si="128"/>
        <v>Yes</v>
      </c>
      <c r="W308" s="11" t="str">
        <f t="shared" si="129"/>
        <v>No</v>
      </c>
      <c r="X308" s="11" t="str">
        <f t="shared" si="130"/>
        <v>No</v>
      </c>
      <c r="Y308" s="11" t="str">
        <f t="shared" si="131"/>
        <v>No</v>
      </c>
      <c r="Z308" s="11" t="str">
        <f t="shared" si="132"/>
        <v>No</v>
      </c>
      <c r="AA308" s="11" t="str">
        <f t="shared" si="135"/>
        <v>No</v>
      </c>
      <c r="AB308" s="11">
        <f>IF(ISERROR(VLOOKUP(U308,'ITWR Dump'!$A$2:$Y$5000,24,0)),0,(VLOOKUP('ILC Report'!U308,'ITWR Dump'!$A$2:$Y$5000,24,0)))</f>
        <v>0</v>
      </c>
      <c r="AC308" s="11" t="str">
        <f t="shared" si="136"/>
        <v>No</v>
      </c>
      <c r="AD308" s="11" t="str">
        <f t="shared" si="137"/>
        <v/>
      </c>
      <c r="AE308" s="11">
        <f>IF(ISERROR(VLOOKUP(U308,'ITWR Dump'!$A$2:$Y$5000,13,0)),0,(VLOOKUP(U308,'ITWR Dump'!$A$2:$Y$5000,13,0)))</f>
        <v>0</v>
      </c>
      <c r="AF308" s="11">
        <f>IF(ISERROR(VLOOKUP(U308,'ITWR Dump'!$A$2:$Y$5000,11,0)),0,(VLOOKUP(U308,'ITWR Dump'!$A$2:$Y$5000,11,0)))</f>
        <v>0</v>
      </c>
      <c r="AG308" s="11">
        <f>IF(ISERROR(VLOOKUP(U308,'ITWR Dump'!$A$2:$Y$5000,2,0)),0,(VLOOKUP(U308,'ITWR Dump'!$A$2:$Y$5000,2,0)))</f>
        <v>0</v>
      </c>
      <c r="AH308" s="11">
        <f>IF(ISERROR(VLOOKUP(U308,'ITWR Dump'!$A$2:$Y$5000,14,0)),0,(VLOOKUP(U308,'ITWR Dump'!$A$2:$Y$5000,14,0)))</f>
        <v>0</v>
      </c>
      <c r="AI308" s="11" t="str">
        <f t="shared" si="138"/>
        <v>01-Maintenance Offshore</v>
      </c>
      <c r="AJ308" s="11" t="str">
        <f t="shared" si="139"/>
        <v>Offshore</v>
      </c>
      <c r="AK308" s="11" t="str">
        <f>IF(ISERROR(VLOOKUP(A308,'Team Data'!$C$2:$U$213,17,0)),0,(VLOOKUP(A308,'Team Data'!$C$2:$U$213,17,0)))</f>
        <v>PRISM</v>
      </c>
      <c r="AL308" s="11" t="str">
        <f t="shared" si="140"/>
        <v>2017-04-24</v>
      </c>
      <c r="AM308" s="11">
        <f>IF(ISERROR(VLOOKUP(U308,'ITWR Dump'!$A$2:$Y$5000,16,0)),0,(VLOOKUP(U308,'ITWR Dump'!$A$2:$Y$5000,16,0)))</f>
        <v>0</v>
      </c>
      <c r="AN308" s="11">
        <f>IF(ISERROR(VLOOKUP(U308,'ITWR Dump'!$A$2:$Y$5000,18,0)),0,(VLOOKUP(U308,'ITWR Dump'!$A$2:$Y$5000,18,0)))</f>
        <v>0</v>
      </c>
      <c r="AO308" s="11">
        <f>IF(ISERROR(VLOOKUP(U308,'ITWR Dump'!$A$2:$Y$5000,25,0)),0,(VLOOKUP('ILC Report'!U308,'ITWR Dump'!$A$2:$Y$5000,25,0)))</f>
        <v>0</v>
      </c>
      <c r="AP308" s="11">
        <f t="shared" si="141"/>
        <v>1</v>
      </c>
      <c r="AQ308" s="26">
        <f t="shared" si="142"/>
        <v>0</v>
      </c>
      <c r="AR308" s="26">
        <f t="shared" si="143"/>
        <v>0</v>
      </c>
      <c r="AS308" s="26">
        <f t="shared" si="144"/>
        <v>0</v>
      </c>
      <c r="AT308" s="26">
        <f t="shared" si="145"/>
        <v>0</v>
      </c>
      <c r="AU308" s="26">
        <f t="shared" si="146"/>
        <v>0</v>
      </c>
      <c r="AV308" s="26">
        <f t="shared" si="147"/>
        <v>0</v>
      </c>
      <c r="AW308" s="11" t="s">
        <v>653</v>
      </c>
      <c r="AX308" s="11" t="str">
        <f>VLOOKUP(L308,Group!$A$2:$B$1000,2,0)</f>
        <v>Maintenance</v>
      </c>
      <c r="AY308" s="11">
        <f>IF(ISERROR(VLOOKUP(U308,'ITWR Dump'!$A$2:$Y$5000,15,0)),0,(VLOOKUP('ILC Report'!U308,'ITWR Dump'!$A$2:$Y$5000,15,0)))</f>
        <v>0</v>
      </c>
      <c r="AZ308" s="11" t="str">
        <f t="shared" si="148"/>
        <v>Yes</v>
      </c>
      <c r="BA308" s="11" t="str">
        <f t="shared" si="149"/>
        <v>BKI</v>
      </c>
      <c r="BB308" s="11" t="str">
        <f t="shared" si="150"/>
        <v>MN</v>
      </c>
      <c r="BC308" s="11" t="str">
        <f t="shared" si="151"/>
        <v>No</v>
      </c>
    </row>
    <row r="309" spans="1:55" x14ac:dyDescent="0.3">
      <c r="A309" s="11" t="s">
        <v>663</v>
      </c>
      <c r="B309" s="11" t="s">
        <v>1818</v>
      </c>
      <c r="C309" s="11" t="s">
        <v>598</v>
      </c>
      <c r="D309" s="11" t="s">
        <v>2067</v>
      </c>
      <c r="E309" s="38" t="s">
        <v>2902</v>
      </c>
      <c r="F309" s="11">
        <v>5</v>
      </c>
      <c r="G309" s="40" t="s">
        <v>218</v>
      </c>
      <c r="H309" s="11" t="str">
        <f t="shared" si="133"/>
        <v>Regular</v>
      </c>
      <c r="I309" s="11" t="str">
        <f t="shared" si="125"/>
        <v>INDIA</v>
      </c>
      <c r="J309" s="11" t="str">
        <f>IF(ISERROR(VLOOKUP(C309,'WI Vs ASM'!$B$2:$E$1000,4,0)),0,(VLOOKUP(C309,'WI Vs ASM'!$B$2:$E$1000,4,0)))</f>
        <v>Offshore</v>
      </c>
      <c r="K309" s="11" t="str">
        <f>IF(ISERROR(VLOOKUP(C309,'WI Vs ASM'!$B$2:$F$1000,5,0)),0,(VLOOKUP(C309,'WI Vs ASM'!$B$2:$F$1000,5,0)))</f>
        <v>01-Fixed Price</v>
      </c>
      <c r="L309" s="11" t="str">
        <f>IF(ISERROR(VLOOKUP(C309,'WI Vs ASM'!$B$2:$D$1000,3,0)),0,(VLOOKUP(C309,'WI Vs ASM'!$B$2:$D$1000,3,0)))</f>
        <v>01-Maintenance Offshore</v>
      </c>
      <c r="M309" s="11" t="str">
        <f>IF(ISERROR(VLOOKUP(C309,'WI Vs ASM'!$B$2:$I$1000,8,0)),0,(VLOOKUP(C309,'WI Vs ASM'!$B$2:$I$1000,8,0)))</f>
        <v>Rahul Soman</v>
      </c>
      <c r="N309" s="11" t="str">
        <f>IF(ISERROR(VLOOKUP(C309,'WI Vs ASM'!$B$2:$G$1000,6,0)),0,(VLOOKUP(C309,'WI Vs ASM'!$B$2:$G$1000,6,0)))</f>
        <v>Security &amp; IAM</v>
      </c>
      <c r="O309" s="11" t="str">
        <f>IF(ISERROR(VLOOKUP(C309,'WI Vs ASM'!$B$2:$H$1000,7,0)),0,(VLOOKUP(C309,'WI Vs ASM'!$B$2:$H$1000,7,0)))</f>
        <v>Security &amp; IAM</v>
      </c>
      <c r="P309" s="11" t="str">
        <f t="shared" si="126"/>
        <v>May-17</v>
      </c>
      <c r="Q309" s="11" t="str">
        <f t="shared" si="127"/>
        <v>Q2</v>
      </c>
      <c r="R309" s="11" t="str">
        <f>IF(ISERROR(VLOOKUP(C309,'WI Vs ASM'!$B$2:$J$1000,9,0)),0,(VLOOKUP(C309,'WI Vs ASM'!$B$2:$J$1000,9,0)))</f>
        <v>Jyothi Pai</v>
      </c>
      <c r="S309" s="11" t="str">
        <f>IF(ISERROR(VLOOKUP(C309,'WI Vs ASM'!$B$2:$K$1000,10,0)),0,(VLOOKUP(C309,'WI Vs ASM'!$B$2:$K$1000,10,0)))</f>
        <v>Melody J Pereira</v>
      </c>
      <c r="T309" s="11" t="str">
        <f>IF(ISERROR(VLOOKUP(C309,'WI Vs ASM'!$B$2:$L$1000,11,0)),0,(VLOOKUP(C309,'WI Vs ASM'!$B$2:$L$1000,11,0)))</f>
        <v>Melody J Pereira</v>
      </c>
      <c r="U309" s="11" t="e">
        <f t="shared" si="134"/>
        <v>#VALUE!</v>
      </c>
      <c r="V309" s="11" t="str">
        <f t="shared" si="128"/>
        <v>Yes</v>
      </c>
      <c r="W309" s="11" t="str">
        <f t="shared" si="129"/>
        <v>No</v>
      </c>
      <c r="X309" s="11" t="str">
        <f t="shared" si="130"/>
        <v>No</v>
      </c>
      <c r="Y309" s="11" t="str">
        <f t="shared" si="131"/>
        <v>No</v>
      </c>
      <c r="Z309" s="11" t="str">
        <f t="shared" si="132"/>
        <v>No</v>
      </c>
      <c r="AA309" s="11" t="str">
        <f t="shared" si="135"/>
        <v>No</v>
      </c>
      <c r="AB309" s="11">
        <f>IF(ISERROR(VLOOKUP(U309,'ITWR Dump'!$A$2:$Y$5000,24,0)),0,(VLOOKUP('ILC Report'!U309,'ITWR Dump'!$A$2:$Y$5000,24,0)))</f>
        <v>0</v>
      </c>
      <c r="AC309" s="11" t="str">
        <f t="shared" si="136"/>
        <v>No</v>
      </c>
      <c r="AD309" s="11" t="str">
        <f t="shared" si="137"/>
        <v/>
      </c>
      <c r="AE309" s="11">
        <f>IF(ISERROR(VLOOKUP(U309,'ITWR Dump'!$A$2:$Y$5000,13,0)),0,(VLOOKUP(U309,'ITWR Dump'!$A$2:$Y$5000,13,0)))</f>
        <v>0</v>
      </c>
      <c r="AF309" s="11">
        <f>IF(ISERROR(VLOOKUP(U309,'ITWR Dump'!$A$2:$Y$5000,11,0)),0,(VLOOKUP(U309,'ITWR Dump'!$A$2:$Y$5000,11,0)))</f>
        <v>0</v>
      </c>
      <c r="AG309" s="11">
        <f>IF(ISERROR(VLOOKUP(U309,'ITWR Dump'!$A$2:$Y$5000,2,0)),0,(VLOOKUP(U309,'ITWR Dump'!$A$2:$Y$5000,2,0)))</f>
        <v>0</v>
      </c>
      <c r="AH309" s="11">
        <f>IF(ISERROR(VLOOKUP(U309,'ITWR Dump'!$A$2:$Y$5000,14,0)),0,(VLOOKUP(U309,'ITWR Dump'!$A$2:$Y$5000,14,0)))</f>
        <v>0</v>
      </c>
      <c r="AI309" s="11" t="str">
        <f t="shared" si="138"/>
        <v>01-Maintenance Offshore</v>
      </c>
      <c r="AJ309" s="11" t="str">
        <f t="shared" si="139"/>
        <v>Offshore</v>
      </c>
      <c r="AK309" s="11" t="str">
        <f>IF(ISERROR(VLOOKUP(A309,'Team Data'!$C$2:$U$213,17,0)),0,(VLOOKUP(A309,'Team Data'!$C$2:$U$213,17,0)))</f>
        <v>PRISM</v>
      </c>
      <c r="AL309" s="11" t="str">
        <f t="shared" si="140"/>
        <v>2017-04-24</v>
      </c>
      <c r="AM309" s="11">
        <f>IF(ISERROR(VLOOKUP(U309,'ITWR Dump'!$A$2:$Y$5000,16,0)),0,(VLOOKUP(U309,'ITWR Dump'!$A$2:$Y$5000,16,0)))</f>
        <v>0</v>
      </c>
      <c r="AN309" s="11">
        <f>IF(ISERROR(VLOOKUP(U309,'ITWR Dump'!$A$2:$Y$5000,18,0)),0,(VLOOKUP(U309,'ITWR Dump'!$A$2:$Y$5000,18,0)))</f>
        <v>0</v>
      </c>
      <c r="AO309" s="11">
        <f>IF(ISERROR(VLOOKUP(U309,'ITWR Dump'!$A$2:$Y$5000,25,0)),0,(VLOOKUP('ILC Report'!U309,'ITWR Dump'!$A$2:$Y$5000,25,0)))</f>
        <v>0</v>
      </c>
      <c r="AP309" s="11">
        <f t="shared" si="141"/>
        <v>1</v>
      </c>
      <c r="AQ309" s="26">
        <f t="shared" si="142"/>
        <v>0</v>
      </c>
      <c r="AR309" s="26">
        <f t="shared" si="143"/>
        <v>0</v>
      </c>
      <c r="AS309" s="26">
        <f t="shared" si="144"/>
        <v>0</v>
      </c>
      <c r="AT309" s="26">
        <f t="shared" si="145"/>
        <v>0</v>
      </c>
      <c r="AU309" s="26">
        <f t="shared" si="146"/>
        <v>0</v>
      </c>
      <c r="AV309" s="26">
        <f t="shared" si="147"/>
        <v>0</v>
      </c>
      <c r="AW309" s="11" t="s">
        <v>653</v>
      </c>
      <c r="AX309" s="11" t="str">
        <f>VLOOKUP(L309,Group!$A$2:$B$1000,2,0)</f>
        <v>Maintenance</v>
      </c>
      <c r="AY309" s="11">
        <f>IF(ISERROR(VLOOKUP(U309,'ITWR Dump'!$A$2:$Y$5000,15,0)),0,(VLOOKUP('ILC Report'!U309,'ITWR Dump'!$A$2:$Y$5000,15,0)))</f>
        <v>0</v>
      </c>
      <c r="AZ309" s="11" t="str">
        <f t="shared" si="148"/>
        <v>Yes</v>
      </c>
      <c r="BA309" s="11" t="str">
        <f t="shared" si="149"/>
        <v>BKI</v>
      </c>
      <c r="BB309" s="11" t="str">
        <f t="shared" si="150"/>
        <v>MN</v>
      </c>
      <c r="BC309" s="11" t="str">
        <f t="shared" si="151"/>
        <v>No</v>
      </c>
    </row>
    <row r="310" spans="1:55" x14ac:dyDescent="0.3">
      <c r="A310" s="11" t="s">
        <v>663</v>
      </c>
      <c r="B310" s="11" t="s">
        <v>1818</v>
      </c>
      <c r="C310" s="11" t="s">
        <v>576</v>
      </c>
      <c r="D310" s="11" t="s">
        <v>2068</v>
      </c>
      <c r="E310" s="38" t="s">
        <v>2902</v>
      </c>
      <c r="F310" s="11">
        <v>2</v>
      </c>
      <c r="G310" s="40" t="s">
        <v>218</v>
      </c>
      <c r="H310" s="11" t="str">
        <f t="shared" si="133"/>
        <v>Regular</v>
      </c>
      <c r="I310" s="11" t="str">
        <f t="shared" si="125"/>
        <v>INDIA</v>
      </c>
      <c r="J310" s="11" t="str">
        <f>IF(ISERROR(VLOOKUP(C310,'WI Vs ASM'!$B$2:$E$1000,4,0)),0,(VLOOKUP(C310,'WI Vs ASM'!$B$2:$E$1000,4,0)))</f>
        <v>Offshore</v>
      </c>
      <c r="K310" s="11" t="str">
        <f>IF(ISERROR(VLOOKUP(C310,'WI Vs ASM'!$B$2:$F$1000,5,0)),0,(VLOOKUP(C310,'WI Vs ASM'!$B$2:$F$1000,5,0)))</f>
        <v>01-Fixed Price</v>
      </c>
      <c r="L310" s="11" t="str">
        <f>IF(ISERROR(VLOOKUP(C310,'WI Vs ASM'!$B$2:$D$1000,3,0)),0,(VLOOKUP(C310,'WI Vs ASM'!$B$2:$D$1000,3,0)))</f>
        <v>01-Maintenance Offshore</v>
      </c>
      <c r="M310" s="11" t="str">
        <f>IF(ISERROR(VLOOKUP(C310,'WI Vs ASM'!$B$2:$I$1000,8,0)),0,(VLOOKUP(C310,'WI Vs ASM'!$B$2:$I$1000,8,0)))</f>
        <v>Rahul Soman</v>
      </c>
      <c r="N310" s="11" t="str">
        <f>IF(ISERROR(VLOOKUP(C310,'WI Vs ASM'!$B$2:$G$1000,6,0)),0,(VLOOKUP(C310,'WI Vs ASM'!$B$2:$G$1000,6,0)))</f>
        <v>Commercial</v>
      </c>
      <c r="O310" s="11" t="str">
        <f>IF(ISERROR(VLOOKUP(C310,'WI Vs ASM'!$B$2:$H$1000,7,0)),0,(VLOOKUP(C310,'WI Vs ASM'!$B$2:$H$1000,7,0)))</f>
        <v>Commercial</v>
      </c>
      <c r="P310" s="11" t="str">
        <f t="shared" si="126"/>
        <v>May-17</v>
      </c>
      <c r="Q310" s="11" t="str">
        <f t="shared" si="127"/>
        <v>Q2</v>
      </c>
      <c r="R310" s="11" t="str">
        <f>IF(ISERROR(VLOOKUP(C310,'WI Vs ASM'!$B$2:$J$1000,9,0)),0,(VLOOKUP(C310,'WI Vs ASM'!$B$2:$J$1000,9,0)))</f>
        <v>Jyothi Pai</v>
      </c>
      <c r="S310" s="11" t="str">
        <f>IF(ISERROR(VLOOKUP(C310,'WI Vs ASM'!$B$2:$K$1000,10,0)),0,(VLOOKUP(C310,'WI Vs ASM'!$B$2:$K$1000,10,0)))</f>
        <v>Saju Bhaskaran</v>
      </c>
      <c r="T310" s="11" t="str">
        <f>IF(ISERROR(VLOOKUP(C310,'WI Vs ASM'!$B$2:$L$1000,11,0)),0,(VLOOKUP(C310,'WI Vs ASM'!$B$2:$L$1000,11,0)))</f>
        <v>Sreekala Balasubramanian</v>
      </c>
      <c r="U310" s="11" t="e">
        <f t="shared" si="134"/>
        <v>#VALUE!</v>
      </c>
      <c r="V310" s="11" t="str">
        <f t="shared" si="128"/>
        <v>Yes</v>
      </c>
      <c r="W310" s="11" t="str">
        <f t="shared" si="129"/>
        <v>No</v>
      </c>
      <c r="X310" s="11" t="str">
        <f t="shared" si="130"/>
        <v>No</v>
      </c>
      <c r="Y310" s="11" t="str">
        <f t="shared" si="131"/>
        <v>No</v>
      </c>
      <c r="Z310" s="11" t="str">
        <f t="shared" si="132"/>
        <v>No</v>
      </c>
      <c r="AA310" s="11" t="str">
        <f t="shared" si="135"/>
        <v>No</v>
      </c>
      <c r="AB310" s="11">
        <f>IF(ISERROR(VLOOKUP(U310,'ITWR Dump'!$A$2:$Y$5000,24,0)),0,(VLOOKUP('ILC Report'!U310,'ITWR Dump'!$A$2:$Y$5000,24,0)))</f>
        <v>0</v>
      </c>
      <c r="AC310" s="11" t="str">
        <f t="shared" si="136"/>
        <v>No</v>
      </c>
      <c r="AD310" s="11" t="str">
        <f t="shared" si="137"/>
        <v/>
      </c>
      <c r="AE310" s="11">
        <f>IF(ISERROR(VLOOKUP(U310,'ITWR Dump'!$A$2:$Y$5000,13,0)),0,(VLOOKUP(U310,'ITWR Dump'!$A$2:$Y$5000,13,0)))</f>
        <v>0</v>
      </c>
      <c r="AF310" s="11">
        <f>IF(ISERROR(VLOOKUP(U310,'ITWR Dump'!$A$2:$Y$5000,11,0)),0,(VLOOKUP(U310,'ITWR Dump'!$A$2:$Y$5000,11,0)))</f>
        <v>0</v>
      </c>
      <c r="AG310" s="11">
        <f>IF(ISERROR(VLOOKUP(U310,'ITWR Dump'!$A$2:$Y$5000,2,0)),0,(VLOOKUP(U310,'ITWR Dump'!$A$2:$Y$5000,2,0)))</f>
        <v>0</v>
      </c>
      <c r="AH310" s="11">
        <f>IF(ISERROR(VLOOKUP(U310,'ITWR Dump'!$A$2:$Y$5000,14,0)),0,(VLOOKUP(U310,'ITWR Dump'!$A$2:$Y$5000,14,0)))</f>
        <v>0</v>
      </c>
      <c r="AI310" s="11" t="str">
        <f t="shared" si="138"/>
        <v>01-Maintenance Offshore</v>
      </c>
      <c r="AJ310" s="11" t="str">
        <f t="shared" si="139"/>
        <v>Offshore</v>
      </c>
      <c r="AK310" s="11" t="str">
        <f>IF(ISERROR(VLOOKUP(A310,'Team Data'!$C$2:$U$213,17,0)),0,(VLOOKUP(A310,'Team Data'!$C$2:$U$213,17,0)))</f>
        <v>PRISM</v>
      </c>
      <c r="AL310" s="11" t="str">
        <f t="shared" si="140"/>
        <v>2017-04-24</v>
      </c>
      <c r="AM310" s="11">
        <f>IF(ISERROR(VLOOKUP(U310,'ITWR Dump'!$A$2:$Y$5000,16,0)),0,(VLOOKUP(U310,'ITWR Dump'!$A$2:$Y$5000,16,0)))</f>
        <v>0</v>
      </c>
      <c r="AN310" s="11">
        <f>IF(ISERROR(VLOOKUP(U310,'ITWR Dump'!$A$2:$Y$5000,18,0)),0,(VLOOKUP(U310,'ITWR Dump'!$A$2:$Y$5000,18,0)))</f>
        <v>0</v>
      </c>
      <c r="AO310" s="11">
        <f>IF(ISERROR(VLOOKUP(U310,'ITWR Dump'!$A$2:$Y$5000,25,0)),0,(VLOOKUP('ILC Report'!U310,'ITWR Dump'!$A$2:$Y$5000,25,0)))</f>
        <v>0</v>
      </c>
      <c r="AP310" s="11">
        <f t="shared" si="141"/>
        <v>1</v>
      </c>
      <c r="AQ310" s="26">
        <f t="shared" si="142"/>
        <v>0</v>
      </c>
      <c r="AR310" s="26">
        <f t="shared" si="143"/>
        <v>0</v>
      </c>
      <c r="AS310" s="26">
        <f t="shared" si="144"/>
        <v>0</v>
      </c>
      <c r="AT310" s="26">
        <f t="shared" si="145"/>
        <v>0</v>
      </c>
      <c r="AU310" s="26">
        <f t="shared" si="146"/>
        <v>0</v>
      </c>
      <c r="AV310" s="26">
        <f t="shared" si="147"/>
        <v>0</v>
      </c>
      <c r="AW310" s="11" t="s">
        <v>653</v>
      </c>
      <c r="AX310" s="11" t="str">
        <f>VLOOKUP(L310,Group!$A$2:$B$1000,2,0)</f>
        <v>Maintenance</v>
      </c>
      <c r="AY310" s="11">
        <f>IF(ISERROR(VLOOKUP(U310,'ITWR Dump'!$A$2:$Y$5000,15,0)),0,(VLOOKUP('ILC Report'!U310,'ITWR Dump'!$A$2:$Y$5000,15,0)))</f>
        <v>0</v>
      </c>
      <c r="AZ310" s="11" t="str">
        <f t="shared" si="148"/>
        <v>Yes</v>
      </c>
      <c r="BA310" s="11" t="str">
        <f t="shared" si="149"/>
        <v>BKI</v>
      </c>
      <c r="BB310" s="11" t="str">
        <f t="shared" si="150"/>
        <v>MN</v>
      </c>
      <c r="BC310" s="11" t="str">
        <f t="shared" si="151"/>
        <v>No</v>
      </c>
    </row>
    <row r="311" spans="1:55" x14ac:dyDescent="0.3">
      <c r="A311" s="11" t="s">
        <v>663</v>
      </c>
      <c r="B311" s="11" t="s">
        <v>1818</v>
      </c>
      <c r="C311" s="11" t="s">
        <v>598</v>
      </c>
      <c r="D311" s="11" t="s">
        <v>2069</v>
      </c>
      <c r="E311" s="38" t="s">
        <v>2902</v>
      </c>
      <c r="F311" s="11">
        <v>1</v>
      </c>
      <c r="G311" s="40" t="s">
        <v>218</v>
      </c>
      <c r="H311" s="11" t="str">
        <f t="shared" si="133"/>
        <v>Regular</v>
      </c>
      <c r="I311" s="11" t="str">
        <f t="shared" si="125"/>
        <v>INDIA</v>
      </c>
      <c r="J311" s="11" t="str">
        <f>IF(ISERROR(VLOOKUP(C311,'WI Vs ASM'!$B$2:$E$1000,4,0)),0,(VLOOKUP(C311,'WI Vs ASM'!$B$2:$E$1000,4,0)))</f>
        <v>Offshore</v>
      </c>
      <c r="K311" s="11" t="str">
        <f>IF(ISERROR(VLOOKUP(C311,'WI Vs ASM'!$B$2:$F$1000,5,0)),0,(VLOOKUP(C311,'WI Vs ASM'!$B$2:$F$1000,5,0)))</f>
        <v>01-Fixed Price</v>
      </c>
      <c r="L311" s="11" t="str">
        <f>IF(ISERROR(VLOOKUP(C311,'WI Vs ASM'!$B$2:$D$1000,3,0)),0,(VLOOKUP(C311,'WI Vs ASM'!$B$2:$D$1000,3,0)))</f>
        <v>01-Maintenance Offshore</v>
      </c>
      <c r="M311" s="11" t="str">
        <f>IF(ISERROR(VLOOKUP(C311,'WI Vs ASM'!$B$2:$I$1000,8,0)),0,(VLOOKUP(C311,'WI Vs ASM'!$B$2:$I$1000,8,0)))</f>
        <v>Rahul Soman</v>
      </c>
      <c r="N311" s="11" t="str">
        <f>IF(ISERROR(VLOOKUP(C311,'WI Vs ASM'!$B$2:$G$1000,6,0)),0,(VLOOKUP(C311,'WI Vs ASM'!$B$2:$G$1000,6,0)))</f>
        <v>Security &amp; IAM</v>
      </c>
      <c r="O311" s="11" t="str">
        <f>IF(ISERROR(VLOOKUP(C311,'WI Vs ASM'!$B$2:$H$1000,7,0)),0,(VLOOKUP(C311,'WI Vs ASM'!$B$2:$H$1000,7,0)))</f>
        <v>Security &amp; IAM</v>
      </c>
      <c r="P311" s="11" t="str">
        <f t="shared" si="126"/>
        <v>May-17</v>
      </c>
      <c r="Q311" s="11" t="str">
        <f t="shared" si="127"/>
        <v>Q2</v>
      </c>
      <c r="R311" s="11" t="str">
        <f>IF(ISERROR(VLOOKUP(C311,'WI Vs ASM'!$B$2:$J$1000,9,0)),0,(VLOOKUP(C311,'WI Vs ASM'!$B$2:$J$1000,9,0)))</f>
        <v>Jyothi Pai</v>
      </c>
      <c r="S311" s="11" t="str">
        <f>IF(ISERROR(VLOOKUP(C311,'WI Vs ASM'!$B$2:$K$1000,10,0)),0,(VLOOKUP(C311,'WI Vs ASM'!$B$2:$K$1000,10,0)))</f>
        <v>Melody J Pereira</v>
      </c>
      <c r="T311" s="11" t="str">
        <f>IF(ISERROR(VLOOKUP(C311,'WI Vs ASM'!$B$2:$L$1000,11,0)),0,(VLOOKUP(C311,'WI Vs ASM'!$B$2:$L$1000,11,0)))</f>
        <v>Melody J Pereira</v>
      </c>
      <c r="U311" s="11" t="e">
        <f t="shared" si="134"/>
        <v>#VALUE!</v>
      </c>
      <c r="V311" s="11" t="str">
        <f t="shared" si="128"/>
        <v>Yes</v>
      </c>
      <c r="W311" s="11" t="str">
        <f t="shared" si="129"/>
        <v>No</v>
      </c>
      <c r="X311" s="11" t="str">
        <f t="shared" si="130"/>
        <v>No</v>
      </c>
      <c r="Y311" s="11" t="str">
        <f t="shared" si="131"/>
        <v>No</v>
      </c>
      <c r="Z311" s="11" t="str">
        <f t="shared" si="132"/>
        <v>No</v>
      </c>
      <c r="AA311" s="11" t="str">
        <f t="shared" si="135"/>
        <v>No</v>
      </c>
      <c r="AB311" s="11">
        <f>IF(ISERROR(VLOOKUP(U311,'ITWR Dump'!$A$2:$Y$5000,24,0)),0,(VLOOKUP('ILC Report'!U311,'ITWR Dump'!$A$2:$Y$5000,24,0)))</f>
        <v>0</v>
      </c>
      <c r="AC311" s="11" t="str">
        <f t="shared" si="136"/>
        <v>No</v>
      </c>
      <c r="AD311" s="11" t="str">
        <f t="shared" si="137"/>
        <v/>
      </c>
      <c r="AE311" s="11">
        <f>IF(ISERROR(VLOOKUP(U311,'ITWR Dump'!$A$2:$Y$5000,13,0)),0,(VLOOKUP(U311,'ITWR Dump'!$A$2:$Y$5000,13,0)))</f>
        <v>0</v>
      </c>
      <c r="AF311" s="11">
        <f>IF(ISERROR(VLOOKUP(U311,'ITWR Dump'!$A$2:$Y$5000,11,0)),0,(VLOOKUP(U311,'ITWR Dump'!$A$2:$Y$5000,11,0)))</f>
        <v>0</v>
      </c>
      <c r="AG311" s="11">
        <f>IF(ISERROR(VLOOKUP(U311,'ITWR Dump'!$A$2:$Y$5000,2,0)),0,(VLOOKUP(U311,'ITWR Dump'!$A$2:$Y$5000,2,0)))</f>
        <v>0</v>
      </c>
      <c r="AH311" s="11">
        <f>IF(ISERROR(VLOOKUP(U311,'ITWR Dump'!$A$2:$Y$5000,14,0)),0,(VLOOKUP(U311,'ITWR Dump'!$A$2:$Y$5000,14,0)))</f>
        <v>0</v>
      </c>
      <c r="AI311" s="11" t="str">
        <f t="shared" si="138"/>
        <v>01-Maintenance Offshore</v>
      </c>
      <c r="AJ311" s="11" t="str">
        <f t="shared" si="139"/>
        <v>Offshore</v>
      </c>
      <c r="AK311" s="11" t="str">
        <f>IF(ISERROR(VLOOKUP(A311,'Team Data'!$C$2:$U$213,17,0)),0,(VLOOKUP(A311,'Team Data'!$C$2:$U$213,17,0)))</f>
        <v>PRISM</v>
      </c>
      <c r="AL311" s="11" t="str">
        <f t="shared" si="140"/>
        <v>2017-04-24</v>
      </c>
      <c r="AM311" s="11">
        <f>IF(ISERROR(VLOOKUP(U311,'ITWR Dump'!$A$2:$Y$5000,16,0)),0,(VLOOKUP(U311,'ITWR Dump'!$A$2:$Y$5000,16,0)))</f>
        <v>0</v>
      </c>
      <c r="AN311" s="11">
        <f>IF(ISERROR(VLOOKUP(U311,'ITWR Dump'!$A$2:$Y$5000,18,0)),0,(VLOOKUP(U311,'ITWR Dump'!$A$2:$Y$5000,18,0)))</f>
        <v>0</v>
      </c>
      <c r="AO311" s="11">
        <f>IF(ISERROR(VLOOKUP(U311,'ITWR Dump'!$A$2:$Y$5000,25,0)),0,(VLOOKUP('ILC Report'!U311,'ITWR Dump'!$A$2:$Y$5000,25,0)))</f>
        <v>0</v>
      </c>
      <c r="AP311" s="11">
        <f t="shared" si="141"/>
        <v>1</v>
      </c>
      <c r="AQ311" s="26">
        <f t="shared" si="142"/>
        <v>0</v>
      </c>
      <c r="AR311" s="26">
        <f t="shared" si="143"/>
        <v>0</v>
      </c>
      <c r="AS311" s="26">
        <f t="shared" si="144"/>
        <v>0</v>
      </c>
      <c r="AT311" s="26">
        <f t="shared" si="145"/>
        <v>0</v>
      </c>
      <c r="AU311" s="26">
        <f t="shared" si="146"/>
        <v>0</v>
      </c>
      <c r="AV311" s="26">
        <f t="shared" si="147"/>
        <v>0</v>
      </c>
      <c r="AW311" s="11" t="s">
        <v>653</v>
      </c>
      <c r="AX311" s="11" t="str">
        <f>VLOOKUP(L311,Group!$A$2:$B$1000,2,0)</f>
        <v>Maintenance</v>
      </c>
      <c r="AY311" s="11">
        <f>IF(ISERROR(VLOOKUP(U311,'ITWR Dump'!$A$2:$Y$5000,15,0)),0,(VLOOKUP('ILC Report'!U311,'ITWR Dump'!$A$2:$Y$5000,15,0)))</f>
        <v>0</v>
      </c>
      <c r="AZ311" s="11" t="str">
        <f t="shared" si="148"/>
        <v>Yes</v>
      </c>
      <c r="BA311" s="11" t="str">
        <f t="shared" si="149"/>
        <v>BKI</v>
      </c>
      <c r="BB311" s="11" t="str">
        <f t="shared" si="150"/>
        <v>MN</v>
      </c>
      <c r="BC311" s="11" t="str">
        <f t="shared" si="151"/>
        <v>No</v>
      </c>
    </row>
    <row r="312" spans="1:55" x14ac:dyDescent="0.3">
      <c r="A312" s="11" t="s">
        <v>663</v>
      </c>
      <c r="B312" s="11" t="s">
        <v>1818</v>
      </c>
      <c r="C312" s="11" t="s">
        <v>576</v>
      </c>
      <c r="D312" s="11" t="s">
        <v>2070</v>
      </c>
      <c r="E312" s="38" t="s">
        <v>2902</v>
      </c>
      <c r="F312" s="11">
        <v>2</v>
      </c>
      <c r="G312" s="40" t="s">
        <v>218</v>
      </c>
      <c r="H312" s="11" t="str">
        <f t="shared" si="133"/>
        <v>Regular</v>
      </c>
      <c r="I312" s="11" t="str">
        <f t="shared" si="125"/>
        <v>INDIA</v>
      </c>
      <c r="J312" s="11" t="str">
        <f>IF(ISERROR(VLOOKUP(C312,'WI Vs ASM'!$B$2:$E$1000,4,0)),0,(VLOOKUP(C312,'WI Vs ASM'!$B$2:$E$1000,4,0)))</f>
        <v>Offshore</v>
      </c>
      <c r="K312" s="11" t="str">
        <f>IF(ISERROR(VLOOKUP(C312,'WI Vs ASM'!$B$2:$F$1000,5,0)),0,(VLOOKUP(C312,'WI Vs ASM'!$B$2:$F$1000,5,0)))</f>
        <v>01-Fixed Price</v>
      </c>
      <c r="L312" s="11" t="str">
        <f>IF(ISERROR(VLOOKUP(C312,'WI Vs ASM'!$B$2:$D$1000,3,0)),0,(VLOOKUP(C312,'WI Vs ASM'!$B$2:$D$1000,3,0)))</f>
        <v>01-Maintenance Offshore</v>
      </c>
      <c r="M312" s="11" t="str">
        <f>IF(ISERROR(VLOOKUP(C312,'WI Vs ASM'!$B$2:$I$1000,8,0)),0,(VLOOKUP(C312,'WI Vs ASM'!$B$2:$I$1000,8,0)))</f>
        <v>Rahul Soman</v>
      </c>
      <c r="N312" s="11" t="str">
        <f>IF(ISERROR(VLOOKUP(C312,'WI Vs ASM'!$B$2:$G$1000,6,0)),0,(VLOOKUP(C312,'WI Vs ASM'!$B$2:$G$1000,6,0)))</f>
        <v>Commercial</v>
      </c>
      <c r="O312" s="11" t="str">
        <f>IF(ISERROR(VLOOKUP(C312,'WI Vs ASM'!$B$2:$H$1000,7,0)),0,(VLOOKUP(C312,'WI Vs ASM'!$B$2:$H$1000,7,0)))</f>
        <v>Commercial</v>
      </c>
      <c r="P312" s="11" t="str">
        <f t="shared" si="126"/>
        <v>May-17</v>
      </c>
      <c r="Q312" s="11" t="str">
        <f t="shared" si="127"/>
        <v>Q2</v>
      </c>
      <c r="R312" s="11" t="str">
        <f>IF(ISERROR(VLOOKUP(C312,'WI Vs ASM'!$B$2:$J$1000,9,0)),0,(VLOOKUP(C312,'WI Vs ASM'!$B$2:$J$1000,9,0)))</f>
        <v>Jyothi Pai</v>
      </c>
      <c r="S312" s="11" t="str">
        <f>IF(ISERROR(VLOOKUP(C312,'WI Vs ASM'!$B$2:$K$1000,10,0)),0,(VLOOKUP(C312,'WI Vs ASM'!$B$2:$K$1000,10,0)))</f>
        <v>Saju Bhaskaran</v>
      </c>
      <c r="T312" s="11" t="str">
        <f>IF(ISERROR(VLOOKUP(C312,'WI Vs ASM'!$B$2:$L$1000,11,0)),0,(VLOOKUP(C312,'WI Vs ASM'!$B$2:$L$1000,11,0)))</f>
        <v>Sreekala Balasubramanian</v>
      </c>
      <c r="U312" s="11" t="e">
        <f t="shared" si="134"/>
        <v>#VALUE!</v>
      </c>
      <c r="V312" s="11" t="str">
        <f t="shared" si="128"/>
        <v>Yes</v>
      </c>
      <c r="W312" s="11" t="str">
        <f t="shared" si="129"/>
        <v>No</v>
      </c>
      <c r="X312" s="11" t="str">
        <f t="shared" si="130"/>
        <v>No</v>
      </c>
      <c r="Y312" s="11" t="str">
        <f t="shared" si="131"/>
        <v>No</v>
      </c>
      <c r="Z312" s="11" t="str">
        <f t="shared" si="132"/>
        <v>No</v>
      </c>
      <c r="AA312" s="11" t="str">
        <f t="shared" si="135"/>
        <v>No</v>
      </c>
      <c r="AB312" s="11">
        <f>IF(ISERROR(VLOOKUP(U312,'ITWR Dump'!$A$2:$Y$5000,24,0)),0,(VLOOKUP('ILC Report'!U312,'ITWR Dump'!$A$2:$Y$5000,24,0)))</f>
        <v>0</v>
      </c>
      <c r="AC312" s="11" t="str">
        <f t="shared" si="136"/>
        <v>No</v>
      </c>
      <c r="AD312" s="11" t="str">
        <f t="shared" si="137"/>
        <v/>
      </c>
      <c r="AE312" s="11">
        <f>IF(ISERROR(VLOOKUP(U312,'ITWR Dump'!$A$2:$Y$5000,13,0)),0,(VLOOKUP(U312,'ITWR Dump'!$A$2:$Y$5000,13,0)))</f>
        <v>0</v>
      </c>
      <c r="AF312" s="11">
        <f>IF(ISERROR(VLOOKUP(U312,'ITWR Dump'!$A$2:$Y$5000,11,0)),0,(VLOOKUP(U312,'ITWR Dump'!$A$2:$Y$5000,11,0)))</f>
        <v>0</v>
      </c>
      <c r="AG312" s="11">
        <f>IF(ISERROR(VLOOKUP(U312,'ITWR Dump'!$A$2:$Y$5000,2,0)),0,(VLOOKUP(U312,'ITWR Dump'!$A$2:$Y$5000,2,0)))</f>
        <v>0</v>
      </c>
      <c r="AH312" s="11">
        <f>IF(ISERROR(VLOOKUP(U312,'ITWR Dump'!$A$2:$Y$5000,14,0)),0,(VLOOKUP(U312,'ITWR Dump'!$A$2:$Y$5000,14,0)))</f>
        <v>0</v>
      </c>
      <c r="AI312" s="11" t="str">
        <f t="shared" si="138"/>
        <v>01-Maintenance Offshore</v>
      </c>
      <c r="AJ312" s="11" t="str">
        <f t="shared" si="139"/>
        <v>Offshore</v>
      </c>
      <c r="AK312" s="11" t="str">
        <f>IF(ISERROR(VLOOKUP(A312,'Team Data'!$C$2:$U$213,17,0)),0,(VLOOKUP(A312,'Team Data'!$C$2:$U$213,17,0)))</f>
        <v>PRISM</v>
      </c>
      <c r="AL312" s="11" t="str">
        <f t="shared" si="140"/>
        <v>2017-04-24</v>
      </c>
      <c r="AM312" s="11">
        <f>IF(ISERROR(VLOOKUP(U312,'ITWR Dump'!$A$2:$Y$5000,16,0)),0,(VLOOKUP(U312,'ITWR Dump'!$A$2:$Y$5000,16,0)))</f>
        <v>0</v>
      </c>
      <c r="AN312" s="11">
        <f>IF(ISERROR(VLOOKUP(U312,'ITWR Dump'!$A$2:$Y$5000,18,0)),0,(VLOOKUP(U312,'ITWR Dump'!$A$2:$Y$5000,18,0)))</f>
        <v>0</v>
      </c>
      <c r="AO312" s="11">
        <f>IF(ISERROR(VLOOKUP(U312,'ITWR Dump'!$A$2:$Y$5000,25,0)),0,(VLOOKUP('ILC Report'!U312,'ITWR Dump'!$A$2:$Y$5000,25,0)))</f>
        <v>0</v>
      </c>
      <c r="AP312" s="11">
        <f t="shared" si="141"/>
        <v>1</v>
      </c>
      <c r="AQ312" s="26">
        <f t="shared" si="142"/>
        <v>0</v>
      </c>
      <c r="AR312" s="26">
        <f t="shared" si="143"/>
        <v>0</v>
      </c>
      <c r="AS312" s="26">
        <f t="shared" si="144"/>
        <v>0</v>
      </c>
      <c r="AT312" s="26">
        <f t="shared" si="145"/>
        <v>0</v>
      </c>
      <c r="AU312" s="26">
        <f t="shared" si="146"/>
        <v>0</v>
      </c>
      <c r="AV312" s="26">
        <f t="shared" si="147"/>
        <v>0</v>
      </c>
      <c r="AW312" s="11" t="s">
        <v>653</v>
      </c>
      <c r="AX312" s="11" t="str">
        <f>VLOOKUP(L312,Group!$A$2:$B$1000,2,0)</f>
        <v>Maintenance</v>
      </c>
      <c r="AY312" s="11">
        <f>IF(ISERROR(VLOOKUP(U312,'ITWR Dump'!$A$2:$Y$5000,15,0)),0,(VLOOKUP('ILC Report'!U312,'ITWR Dump'!$A$2:$Y$5000,15,0)))</f>
        <v>0</v>
      </c>
      <c r="AZ312" s="11" t="str">
        <f t="shared" si="148"/>
        <v>Yes</v>
      </c>
      <c r="BA312" s="11" t="str">
        <f t="shared" si="149"/>
        <v>BKI</v>
      </c>
      <c r="BB312" s="11" t="str">
        <f t="shared" si="150"/>
        <v>MN</v>
      </c>
      <c r="BC312" s="11" t="str">
        <f t="shared" si="151"/>
        <v>No</v>
      </c>
    </row>
    <row r="313" spans="1:55" x14ac:dyDescent="0.3">
      <c r="A313" s="11" t="s">
        <v>663</v>
      </c>
      <c r="B313" s="11" t="s">
        <v>1818</v>
      </c>
      <c r="C313" s="11" t="s">
        <v>576</v>
      </c>
      <c r="D313" s="11" t="s">
        <v>2071</v>
      </c>
      <c r="E313" s="38" t="s">
        <v>2902</v>
      </c>
      <c r="F313" s="11">
        <v>4</v>
      </c>
      <c r="G313" s="40" t="s">
        <v>218</v>
      </c>
      <c r="H313" s="11" t="str">
        <f t="shared" si="133"/>
        <v>Regular</v>
      </c>
      <c r="I313" s="11" t="str">
        <f t="shared" si="125"/>
        <v>INDIA</v>
      </c>
      <c r="J313" s="11" t="str">
        <f>IF(ISERROR(VLOOKUP(C313,'WI Vs ASM'!$B$2:$E$1000,4,0)),0,(VLOOKUP(C313,'WI Vs ASM'!$B$2:$E$1000,4,0)))</f>
        <v>Offshore</v>
      </c>
      <c r="K313" s="11" t="str">
        <f>IF(ISERROR(VLOOKUP(C313,'WI Vs ASM'!$B$2:$F$1000,5,0)),0,(VLOOKUP(C313,'WI Vs ASM'!$B$2:$F$1000,5,0)))</f>
        <v>01-Fixed Price</v>
      </c>
      <c r="L313" s="11" t="str">
        <f>IF(ISERROR(VLOOKUP(C313,'WI Vs ASM'!$B$2:$D$1000,3,0)),0,(VLOOKUP(C313,'WI Vs ASM'!$B$2:$D$1000,3,0)))</f>
        <v>01-Maintenance Offshore</v>
      </c>
      <c r="M313" s="11" t="str">
        <f>IF(ISERROR(VLOOKUP(C313,'WI Vs ASM'!$B$2:$I$1000,8,0)),0,(VLOOKUP(C313,'WI Vs ASM'!$B$2:$I$1000,8,0)))</f>
        <v>Rahul Soman</v>
      </c>
      <c r="N313" s="11" t="str">
        <f>IF(ISERROR(VLOOKUP(C313,'WI Vs ASM'!$B$2:$G$1000,6,0)),0,(VLOOKUP(C313,'WI Vs ASM'!$B$2:$G$1000,6,0)))</f>
        <v>Commercial</v>
      </c>
      <c r="O313" s="11" t="str">
        <f>IF(ISERROR(VLOOKUP(C313,'WI Vs ASM'!$B$2:$H$1000,7,0)),0,(VLOOKUP(C313,'WI Vs ASM'!$B$2:$H$1000,7,0)))</f>
        <v>Commercial</v>
      </c>
      <c r="P313" s="11" t="str">
        <f t="shared" si="126"/>
        <v>May-17</v>
      </c>
      <c r="Q313" s="11" t="str">
        <f t="shared" si="127"/>
        <v>Q2</v>
      </c>
      <c r="R313" s="11" t="str">
        <f>IF(ISERROR(VLOOKUP(C313,'WI Vs ASM'!$B$2:$J$1000,9,0)),0,(VLOOKUP(C313,'WI Vs ASM'!$B$2:$J$1000,9,0)))</f>
        <v>Jyothi Pai</v>
      </c>
      <c r="S313" s="11" t="str">
        <f>IF(ISERROR(VLOOKUP(C313,'WI Vs ASM'!$B$2:$K$1000,10,0)),0,(VLOOKUP(C313,'WI Vs ASM'!$B$2:$K$1000,10,0)))</f>
        <v>Saju Bhaskaran</v>
      </c>
      <c r="T313" s="11" t="str">
        <f>IF(ISERROR(VLOOKUP(C313,'WI Vs ASM'!$B$2:$L$1000,11,0)),0,(VLOOKUP(C313,'WI Vs ASM'!$B$2:$L$1000,11,0)))</f>
        <v>Sreekala Balasubramanian</v>
      </c>
      <c r="U313" s="11" t="e">
        <f t="shared" si="134"/>
        <v>#VALUE!</v>
      </c>
      <c r="V313" s="11" t="str">
        <f t="shared" si="128"/>
        <v>Yes</v>
      </c>
      <c r="W313" s="11" t="str">
        <f t="shared" si="129"/>
        <v>No</v>
      </c>
      <c r="X313" s="11" t="str">
        <f t="shared" si="130"/>
        <v>No</v>
      </c>
      <c r="Y313" s="11" t="str">
        <f t="shared" si="131"/>
        <v>No</v>
      </c>
      <c r="Z313" s="11" t="str">
        <f t="shared" si="132"/>
        <v>No</v>
      </c>
      <c r="AA313" s="11" t="str">
        <f t="shared" si="135"/>
        <v>No</v>
      </c>
      <c r="AB313" s="11">
        <f>IF(ISERROR(VLOOKUP(U313,'ITWR Dump'!$A$2:$Y$5000,24,0)),0,(VLOOKUP('ILC Report'!U313,'ITWR Dump'!$A$2:$Y$5000,24,0)))</f>
        <v>0</v>
      </c>
      <c r="AC313" s="11" t="str">
        <f t="shared" si="136"/>
        <v>No</v>
      </c>
      <c r="AD313" s="11" t="str">
        <f t="shared" si="137"/>
        <v/>
      </c>
      <c r="AE313" s="11">
        <f>IF(ISERROR(VLOOKUP(U313,'ITWR Dump'!$A$2:$Y$5000,13,0)),0,(VLOOKUP(U313,'ITWR Dump'!$A$2:$Y$5000,13,0)))</f>
        <v>0</v>
      </c>
      <c r="AF313" s="11">
        <f>IF(ISERROR(VLOOKUP(U313,'ITWR Dump'!$A$2:$Y$5000,11,0)),0,(VLOOKUP(U313,'ITWR Dump'!$A$2:$Y$5000,11,0)))</f>
        <v>0</v>
      </c>
      <c r="AG313" s="11">
        <f>IF(ISERROR(VLOOKUP(U313,'ITWR Dump'!$A$2:$Y$5000,2,0)),0,(VLOOKUP(U313,'ITWR Dump'!$A$2:$Y$5000,2,0)))</f>
        <v>0</v>
      </c>
      <c r="AH313" s="11">
        <f>IF(ISERROR(VLOOKUP(U313,'ITWR Dump'!$A$2:$Y$5000,14,0)),0,(VLOOKUP(U313,'ITWR Dump'!$A$2:$Y$5000,14,0)))</f>
        <v>0</v>
      </c>
      <c r="AI313" s="11" t="str">
        <f t="shared" si="138"/>
        <v>01-Maintenance Offshore</v>
      </c>
      <c r="AJ313" s="11" t="str">
        <f t="shared" si="139"/>
        <v>Offshore</v>
      </c>
      <c r="AK313" s="11" t="str">
        <f>IF(ISERROR(VLOOKUP(A313,'Team Data'!$C$2:$U$213,17,0)),0,(VLOOKUP(A313,'Team Data'!$C$2:$U$213,17,0)))</f>
        <v>PRISM</v>
      </c>
      <c r="AL313" s="11" t="str">
        <f t="shared" si="140"/>
        <v>2017-04-24</v>
      </c>
      <c r="AM313" s="11">
        <f>IF(ISERROR(VLOOKUP(U313,'ITWR Dump'!$A$2:$Y$5000,16,0)),0,(VLOOKUP(U313,'ITWR Dump'!$A$2:$Y$5000,16,0)))</f>
        <v>0</v>
      </c>
      <c r="AN313" s="11">
        <f>IF(ISERROR(VLOOKUP(U313,'ITWR Dump'!$A$2:$Y$5000,18,0)),0,(VLOOKUP(U313,'ITWR Dump'!$A$2:$Y$5000,18,0)))</f>
        <v>0</v>
      </c>
      <c r="AO313" s="11">
        <f>IF(ISERROR(VLOOKUP(U313,'ITWR Dump'!$A$2:$Y$5000,25,0)),0,(VLOOKUP('ILC Report'!U313,'ITWR Dump'!$A$2:$Y$5000,25,0)))</f>
        <v>0</v>
      </c>
      <c r="AP313" s="11">
        <f t="shared" si="141"/>
        <v>1</v>
      </c>
      <c r="AQ313" s="26">
        <f t="shared" si="142"/>
        <v>0</v>
      </c>
      <c r="AR313" s="26">
        <f t="shared" si="143"/>
        <v>0</v>
      </c>
      <c r="AS313" s="26">
        <f t="shared" si="144"/>
        <v>0</v>
      </c>
      <c r="AT313" s="26">
        <f t="shared" si="145"/>
        <v>0</v>
      </c>
      <c r="AU313" s="26">
        <f t="shared" si="146"/>
        <v>0</v>
      </c>
      <c r="AV313" s="26">
        <f t="shared" si="147"/>
        <v>0</v>
      </c>
      <c r="AW313" s="11" t="s">
        <v>653</v>
      </c>
      <c r="AX313" s="11" t="str">
        <f>VLOOKUP(L313,Group!$A$2:$B$1000,2,0)</f>
        <v>Maintenance</v>
      </c>
      <c r="AY313" s="11">
        <f>IF(ISERROR(VLOOKUP(U313,'ITWR Dump'!$A$2:$Y$5000,15,0)),0,(VLOOKUP('ILC Report'!U313,'ITWR Dump'!$A$2:$Y$5000,15,0)))</f>
        <v>0</v>
      </c>
      <c r="AZ313" s="11" t="str">
        <f t="shared" si="148"/>
        <v>Yes</v>
      </c>
      <c r="BA313" s="11" t="str">
        <f t="shared" si="149"/>
        <v>BKI</v>
      </c>
      <c r="BB313" s="11" t="str">
        <f t="shared" si="150"/>
        <v>MN</v>
      </c>
      <c r="BC313" s="11" t="str">
        <f t="shared" si="151"/>
        <v>No</v>
      </c>
    </row>
    <row r="314" spans="1:55" x14ac:dyDescent="0.3">
      <c r="A314" s="11" t="s">
        <v>663</v>
      </c>
      <c r="B314" s="11" t="s">
        <v>1818</v>
      </c>
      <c r="C314" s="11" t="s">
        <v>598</v>
      </c>
      <c r="D314" s="11" t="s">
        <v>2072</v>
      </c>
      <c r="E314" s="38" t="s">
        <v>2902</v>
      </c>
      <c r="F314" s="11">
        <v>4</v>
      </c>
      <c r="G314" s="40" t="s">
        <v>218</v>
      </c>
      <c r="H314" s="11" t="str">
        <f t="shared" si="133"/>
        <v>Regular</v>
      </c>
      <c r="I314" s="11" t="str">
        <f t="shared" si="125"/>
        <v>INDIA</v>
      </c>
      <c r="J314" s="11" t="str">
        <f>IF(ISERROR(VLOOKUP(C314,'WI Vs ASM'!$B$2:$E$1000,4,0)),0,(VLOOKUP(C314,'WI Vs ASM'!$B$2:$E$1000,4,0)))</f>
        <v>Offshore</v>
      </c>
      <c r="K314" s="11" t="str">
        <f>IF(ISERROR(VLOOKUP(C314,'WI Vs ASM'!$B$2:$F$1000,5,0)),0,(VLOOKUP(C314,'WI Vs ASM'!$B$2:$F$1000,5,0)))</f>
        <v>01-Fixed Price</v>
      </c>
      <c r="L314" s="11" t="str">
        <f>IF(ISERROR(VLOOKUP(C314,'WI Vs ASM'!$B$2:$D$1000,3,0)),0,(VLOOKUP(C314,'WI Vs ASM'!$B$2:$D$1000,3,0)))</f>
        <v>01-Maintenance Offshore</v>
      </c>
      <c r="M314" s="11" t="str">
        <f>IF(ISERROR(VLOOKUP(C314,'WI Vs ASM'!$B$2:$I$1000,8,0)),0,(VLOOKUP(C314,'WI Vs ASM'!$B$2:$I$1000,8,0)))</f>
        <v>Rahul Soman</v>
      </c>
      <c r="N314" s="11" t="str">
        <f>IF(ISERROR(VLOOKUP(C314,'WI Vs ASM'!$B$2:$G$1000,6,0)),0,(VLOOKUP(C314,'WI Vs ASM'!$B$2:$G$1000,6,0)))</f>
        <v>Security &amp; IAM</v>
      </c>
      <c r="O314" s="11" t="str">
        <f>IF(ISERROR(VLOOKUP(C314,'WI Vs ASM'!$B$2:$H$1000,7,0)),0,(VLOOKUP(C314,'WI Vs ASM'!$B$2:$H$1000,7,0)))</f>
        <v>Security &amp; IAM</v>
      </c>
      <c r="P314" s="11" t="str">
        <f t="shared" si="126"/>
        <v>May-17</v>
      </c>
      <c r="Q314" s="11" t="str">
        <f t="shared" si="127"/>
        <v>Q2</v>
      </c>
      <c r="R314" s="11" t="str">
        <f>IF(ISERROR(VLOOKUP(C314,'WI Vs ASM'!$B$2:$J$1000,9,0)),0,(VLOOKUP(C314,'WI Vs ASM'!$B$2:$J$1000,9,0)))</f>
        <v>Jyothi Pai</v>
      </c>
      <c r="S314" s="11" t="str">
        <f>IF(ISERROR(VLOOKUP(C314,'WI Vs ASM'!$B$2:$K$1000,10,0)),0,(VLOOKUP(C314,'WI Vs ASM'!$B$2:$K$1000,10,0)))</f>
        <v>Melody J Pereira</v>
      </c>
      <c r="T314" s="11" t="str">
        <f>IF(ISERROR(VLOOKUP(C314,'WI Vs ASM'!$B$2:$L$1000,11,0)),0,(VLOOKUP(C314,'WI Vs ASM'!$B$2:$L$1000,11,0)))</f>
        <v>Melody J Pereira</v>
      </c>
      <c r="U314" s="11" t="e">
        <f t="shared" si="134"/>
        <v>#VALUE!</v>
      </c>
      <c r="V314" s="11" t="str">
        <f t="shared" si="128"/>
        <v>Yes</v>
      </c>
      <c r="W314" s="11" t="str">
        <f t="shared" si="129"/>
        <v>No</v>
      </c>
      <c r="X314" s="11" t="str">
        <f t="shared" si="130"/>
        <v>No</v>
      </c>
      <c r="Y314" s="11" t="str">
        <f t="shared" si="131"/>
        <v>No</v>
      </c>
      <c r="Z314" s="11" t="str">
        <f t="shared" si="132"/>
        <v>No</v>
      </c>
      <c r="AA314" s="11" t="str">
        <f t="shared" si="135"/>
        <v>No</v>
      </c>
      <c r="AB314" s="11">
        <f>IF(ISERROR(VLOOKUP(U314,'ITWR Dump'!$A$2:$Y$5000,24,0)),0,(VLOOKUP('ILC Report'!U314,'ITWR Dump'!$A$2:$Y$5000,24,0)))</f>
        <v>0</v>
      </c>
      <c r="AC314" s="11" t="str">
        <f t="shared" si="136"/>
        <v>No</v>
      </c>
      <c r="AD314" s="11" t="str">
        <f t="shared" si="137"/>
        <v/>
      </c>
      <c r="AE314" s="11">
        <f>IF(ISERROR(VLOOKUP(U314,'ITWR Dump'!$A$2:$Y$5000,13,0)),0,(VLOOKUP(U314,'ITWR Dump'!$A$2:$Y$5000,13,0)))</f>
        <v>0</v>
      </c>
      <c r="AF314" s="11">
        <f>IF(ISERROR(VLOOKUP(U314,'ITWR Dump'!$A$2:$Y$5000,11,0)),0,(VLOOKUP(U314,'ITWR Dump'!$A$2:$Y$5000,11,0)))</f>
        <v>0</v>
      </c>
      <c r="AG314" s="11">
        <f>IF(ISERROR(VLOOKUP(U314,'ITWR Dump'!$A$2:$Y$5000,2,0)),0,(VLOOKUP(U314,'ITWR Dump'!$A$2:$Y$5000,2,0)))</f>
        <v>0</v>
      </c>
      <c r="AH314" s="11">
        <f>IF(ISERROR(VLOOKUP(U314,'ITWR Dump'!$A$2:$Y$5000,14,0)),0,(VLOOKUP(U314,'ITWR Dump'!$A$2:$Y$5000,14,0)))</f>
        <v>0</v>
      </c>
      <c r="AI314" s="11" t="str">
        <f t="shared" si="138"/>
        <v>01-Maintenance Offshore</v>
      </c>
      <c r="AJ314" s="11" t="str">
        <f t="shared" si="139"/>
        <v>Offshore</v>
      </c>
      <c r="AK314" s="11" t="str">
        <f>IF(ISERROR(VLOOKUP(A314,'Team Data'!$C$2:$U$213,17,0)),0,(VLOOKUP(A314,'Team Data'!$C$2:$U$213,17,0)))</f>
        <v>PRISM</v>
      </c>
      <c r="AL314" s="11" t="str">
        <f t="shared" si="140"/>
        <v>2017-04-24</v>
      </c>
      <c r="AM314" s="11">
        <f>IF(ISERROR(VLOOKUP(U314,'ITWR Dump'!$A$2:$Y$5000,16,0)),0,(VLOOKUP(U314,'ITWR Dump'!$A$2:$Y$5000,16,0)))</f>
        <v>0</v>
      </c>
      <c r="AN314" s="11">
        <f>IF(ISERROR(VLOOKUP(U314,'ITWR Dump'!$A$2:$Y$5000,18,0)),0,(VLOOKUP(U314,'ITWR Dump'!$A$2:$Y$5000,18,0)))</f>
        <v>0</v>
      </c>
      <c r="AO314" s="11">
        <f>IF(ISERROR(VLOOKUP(U314,'ITWR Dump'!$A$2:$Y$5000,25,0)),0,(VLOOKUP('ILC Report'!U314,'ITWR Dump'!$A$2:$Y$5000,25,0)))</f>
        <v>0</v>
      </c>
      <c r="AP314" s="11">
        <f t="shared" si="141"/>
        <v>1</v>
      </c>
      <c r="AQ314" s="26">
        <f t="shared" si="142"/>
        <v>0</v>
      </c>
      <c r="AR314" s="26">
        <f t="shared" si="143"/>
        <v>0</v>
      </c>
      <c r="AS314" s="26">
        <f t="shared" si="144"/>
        <v>0</v>
      </c>
      <c r="AT314" s="26">
        <f t="shared" si="145"/>
        <v>0</v>
      </c>
      <c r="AU314" s="26">
        <f t="shared" si="146"/>
        <v>0</v>
      </c>
      <c r="AV314" s="26">
        <f t="shared" si="147"/>
        <v>0</v>
      </c>
      <c r="AW314" s="11" t="s">
        <v>653</v>
      </c>
      <c r="AX314" s="11" t="str">
        <f>VLOOKUP(L314,Group!$A$2:$B$1000,2,0)</f>
        <v>Maintenance</v>
      </c>
      <c r="AY314" s="11">
        <f>IF(ISERROR(VLOOKUP(U314,'ITWR Dump'!$A$2:$Y$5000,15,0)),0,(VLOOKUP('ILC Report'!U314,'ITWR Dump'!$A$2:$Y$5000,15,0)))</f>
        <v>0</v>
      </c>
      <c r="AZ314" s="11" t="str">
        <f t="shared" si="148"/>
        <v>Yes</v>
      </c>
      <c r="BA314" s="11" t="str">
        <f t="shared" si="149"/>
        <v>BKI</v>
      </c>
      <c r="BB314" s="11" t="str">
        <f t="shared" si="150"/>
        <v>MN</v>
      </c>
      <c r="BC314" s="11" t="str">
        <f t="shared" si="151"/>
        <v>No</v>
      </c>
    </row>
    <row r="315" spans="1:55" x14ac:dyDescent="0.3">
      <c r="A315" s="11" t="s">
        <v>663</v>
      </c>
      <c r="B315" s="11" t="s">
        <v>1818</v>
      </c>
      <c r="C315" s="11" t="s">
        <v>576</v>
      </c>
      <c r="D315" s="11" t="s">
        <v>2073</v>
      </c>
      <c r="E315" s="38" t="s">
        <v>2902</v>
      </c>
      <c r="F315" s="11">
        <v>1.5</v>
      </c>
      <c r="G315" s="40" t="s">
        <v>218</v>
      </c>
      <c r="H315" s="11" t="str">
        <f t="shared" si="133"/>
        <v>Regular</v>
      </c>
      <c r="I315" s="11" t="str">
        <f t="shared" si="125"/>
        <v>INDIA</v>
      </c>
      <c r="J315" s="11" t="str">
        <f>IF(ISERROR(VLOOKUP(C315,'WI Vs ASM'!$B$2:$E$1000,4,0)),0,(VLOOKUP(C315,'WI Vs ASM'!$B$2:$E$1000,4,0)))</f>
        <v>Offshore</v>
      </c>
      <c r="K315" s="11" t="str">
        <f>IF(ISERROR(VLOOKUP(C315,'WI Vs ASM'!$B$2:$F$1000,5,0)),0,(VLOOKUP(C315,'WI Vs ASM'!$B$2:$F$1000,5,0)))</f>
        <v>01-Fixed Price</v>
      </c>
      <c r="L315" s="11" t="str">
        <f>IF(ISERROR(VLOOKUP(C315,'WI Vs ASM'!$B$2:$D$1000,3,0)),0,(VLOOKUP(C315,'WI Vs ASM'!$B$2:$D$1000,3,0)))</f>
        <v>01-Maintenance Offshore</v>
      </c>
      <c r="M315" s="11" t="str">
        <f>IF(ISERROR(VLOOKUP(C315,'WI Vs ASM'!$B$2:$I$1000,8,0)),0,(VLOOKUP(C315,'WI Vs ASM'!$B$2:$I$1000,8,0)))</f>
        <v>Rahul Soman</v>
      </c>
      <c r="N315" s="11" t="str">
        <f>IF(ISERROR(VLOOKUP(C315,'WI Vs ASM'!$B$2:$G$1000,6,0)),0,(VLOOKUP(C315,'WI Vs ASM'!$B$2:$G$1000,6,0)))</f>
        <v>Commercial</v>
      </c>
      <c r="O315" s="11" t="str">
        <f>IF(ISERROR(VLOOKUP(C315,'WI Vs ASM'!$B$2:$H$1000,7,0)),0,(VLOOKUP(C315,'WI Vs ASM'!$B$2:$H$1000,7,0)))</f>
        <v>Commercial</v>
      </c>
      <c r="P315" s="11" t="str">
        <f t="shared" si="126"/>
        <v>May-17</v>
      </c>
      <c r="Q315" s="11" t="str">
        <f t="shared" si="127"/>
        <v>Q2</v>
      </c>
      <c r="R315" s="11" t="str">
        <f>IF(ISERROR(VLOOKUP(C315,'WI Vs ASM'!$B$2:$J$1000,9,0)),0,(VLOOKUP(C315,'WI Vs ASM'!$B$2:$J$1000,9,0)))</f>
        <v>Jyothi Pai</v>
      </c>
      <c r="S315" s="11" t="str">
        <f>IF(ISERROR(VLOOKUP(C315,'WI Vs ASM'!$B$2:$K$1000,10,0)),0,(VLOOKUP(C315,'WI Vs ASM'!$B$2:$K$1000,10,0)))</f>
        <v>Saju Bhaskaran</v>
      </c>
      <c r="T315" s="11" t="str">
        <f>IF(ISERROR(VLOOKUP(C315,'WI Vs ASM'!$B$2:$L$1000,11,0)),0,(VLOOKUP(C315,'WI Vs ASM'!$B$2:$L$1000,11,0)))</f>
        <v>Sreekala Balasubramanian</v>
      </c>
      <c r="U315" s="11" t="e">
        <f t="shared" si="134"/>
        <v>#VALUE!</v>
      </c>
      <c r="V315" s="11" t="str">
        <f t="shared" si="128"/>
        <v>Yes</v>
      </c>
      <c r="W315" s="11" t="str">
        <f t="shared" si="129"/>
        <v>No</v>
      </c>
      <c r="X315" s="11" t="str">
        <f t="shared" si="130"/>
        <v>No</v>
      </c>
      <c r="Y315" s="11" t="str">
        <f t="shared" si="131"/>
        <v>No</v>
      </c>
      <c r="Z315" s="11" t="str">
        <f t="shared" si="132"/>
        <v>No</v>
      </c>
      <c r="AA315" s="11" t="str">
        <f t="shared" si="135"/>
        <v>No</v>
      </c>
      <c r="AB315" s="11">
        <f>IF(ISERROR(VLOOKUP(U315,'ITWR Dump'!$A$2:$Y$5000,24,0)),0,(VLOOKUP('ILC Report'!U315,'ITWR Dump'!$A$2:$Y$5000,24,0)))</f>
        <v>0</v>
      </c>
      <c r="AC315" s="11" t="str">
        <f t="shared" si="136"/>
        <v>No</v>
      </c>
      <c r="AD315" s="11" t="str">
        <f t="shared" si="137"/>
        <v/>
      </c>
      <c r="AE315" s="11">
        <f>IF(ISERROR(VLOOKUP(U315,'ITWR Dump'!$A$2:$Y$5000,13,0)),0,(VLOOKUP(U315,'ITWR Dump'!$A$2:$Y$5000,13,0)))</f>
        <v>0</v>
      </c>
      <c r="AF315" s="11">
        <f>IF(ISERROR(VLOOKUP(U315,'ITWR Dump'!$A$2:$Y$5000,11,0)),0,(VLOOKUP(U315,'ITWR Dump'!$A$2:$Y$5000,11,0)))</f>
        <v>0</v>
      </c>
      <c r="AG315" s="11">
        <f>IF(ISERROR(VLOOKUP(U315,'ITWR Dump'!$A$2:$Y$5000,2,0)),0,(VLOOKUP(U315,'ITWR Dump'!$A$2:$Y$5000,2,0)))</f>
        <v>0</v>
      </c>
      <c r="AH315" s="11">
        <f>IF(ISERROR(VLOOKUP(U315,'ITWR Dump'!$A$2:$Y$5000,14,0)),0,(VLOOKUP(U315,'ITWR Dump'!$A$2:$Y$5000,14,0)))</f>
        <v>0</v>
      </c>
      <c r="AI315" s="11" t="str">
        <f t="shared" si="138"/>
        <v>01-Maintenance Offshore</v>
      </c>
      <c r="AJ315" s="11" t="str">
        <f t="shared" si="139"/>
        <v>Offshore</v>
      </c>
      <c r="AK315" s="11" t="str">
        <f>IF(ISERROR(VLOOKUP(A315,'Team Data'!$C$2:$U$213,17,0)),0,(VLOOKUP(A315,'Team Data'!$C$2:$U$213,17,0)))</f>
        <v>PRISM</v>
      </c>
      <c r="AL315" s="11" t="str">
        <f t="shared" si="140"/>
        <v>2017-04-24</v>
      </c>
      <c r="AM315" s="11">
        <f>IF(ISERROR(VLOOKUP(U315,'ITWR Dump'!$A$2:$Y$5000,16,0)),0,(VLOOKUP(U315,'ITWR Dump'!$A$2:$Y$5000,16,0)))</f>
        <v>0</v>
      </c>
      <c r="AN315" s="11">
        <f>IF(ISERROR(VLOOKUP(U315,'ITWR Dump'!$A$2:$Y$5000,18,0)),0,(VLOOKUP(U315,'ITWR Dump'!$A$2:$Y$5000,18,0)))</f>
        <v>0</v>
      </c>
      <c r="AO315" s="11">
        <f>IF(ISERROR(VLOOKUP(U315,'ITWR Dump'!$A$2:$Y$5000,25,0)),0,(VLOOKUP('ILC Report'!U315,'ITWR Dump'!$A$2:$Y$5000,25,0)))</f>
        <v>0</v>
      </c>
      <c r="AP315" s="11">
        <f t="shared" si="141"/>
        <v>1</v>
      </c>
      <c r="AQ315" s="26">
        <f t="shared" si="142"/>
        <v>0</v>
      </c>
      <c r="AR315" s="26">
        <f t="shared" si="143"/>
        <v>0</v>
      </c>
      <c r="AS315" s="26">
        <f t="shared" si="144"/>
        <v>0</v>
      </c>
      <c r="AT315" s="26">
        <f t="shared" si="145"/>
        <v>0</v>
      </c>
      <c r="AU315" s="26">
        <f t="shared" si="146"/>
        <v>0</v>
      </c>
      <c r="AV315" s="26">
        <f t="shared" si="147"/>
        <v>0</v>
      </c>
      <c r="AW315" s="11" t="s">
        <v>653</v>
      </c>
      <c r="AX315" s="11" t="str">
        <f>VLOOKUP(L315,Group!$A$2:$B$1000,2,0)</f>
        <v>Maintenance</v>
      </c>
      <c r="AY315" s="11">
        <f>IF(ISERROR(VLOOKUP(U315,'ITWR Dump'!$A$2:$Y$5000,15,0)),0,(VLOOKUP('ILC Report'!U315,'ITWR Dump'!$A$2:$Y$5000,15,0)))</f>
        <v>0</v>
      </c>
      <c r="AZ315" s="11" t="str">
        <f t="shared" si="148"/>
        <v>Yes</v>
      </c>
      <c r="BA315" s="11" t="str">
        <f t="shared" si="149"/>
        <v>BKI</v>
      </c>
      <c r="BB315" s="11" t="str">
        <f t="shared" si="150"/>
        <v>MN</v>
      </c>
      <c r="BC315" s="11" t="str">
        <f t="shared" si="151"/>
        <v>No</v>
      </c>
    </row>
    <row r="316" spans="1:55" x14ac:dyDescent="0.3">
      <c r="A316" s="11" t="s">
        <v>663</v>
      </c>
      <c r="B316" s="11" t="s">
        <v>1818</v>
      </c>
      <c r="C316" s="11" t="s">
        <v>598</v>
      </c>
      <c r="D316" s="11" t="s">
        <v>2049</v>
      </c>
      <c r="E316" s="38" t="s">
        <v>2903</v>
      </c>
      <c r="F316" s="11">
        <v>44</v>
      </c>
      <c r="G316" s="40" t="s">
        <v>2905</v>
      </c>
      <c r="H316" s="11" t="str">
        <f t="shared" si="133"/>
        <v>Standby</v>
      </c>
      <c r="I316" s="11" t="str">
        <f t="shared" si="125"/>
        <v>INDIA</v>
      </c>
      <c r="J316" s="11" t="str">
        <f>IF(ISERROR(VLOOKUP(C316,'WI Vs ASM'!$B$2:$E$1000,4,0)),0,(VLOOKUP(C316,'WI Vs ASM'!$B$2:$E$1000,4,0)))</f>
        <v>Offshore</v>
      </c>
      <c r="K316" s="11" t="str">
        <f>IF(ISERROR(VLOOKUP(C316,'WI Vs ASM'!$B$2:$F$1000,5,0)),0,(VLOOKUP(C316,'WI Vs ASM'!$B$2:$F$1000,5,0)))</f>
        <v>01-Fixed Price</v>
      </c>
      <c r="L316" s="11" t="str">
        <f>IF(ISERROR(VLOOKUP(C316,'WI Vs ASM'!$B$2:$D$1000,3,0)),0,(VLOOKUP(C316,'WI Vs ASM'!$B$2:$D$1000,3,0)))</f>
        <v>01-Maintenance Offshore</v>
      </c>
      <c r="M316" s="11" t="str">
        <f>IF(ISERROR(VLOOKUP(C316,'WI Vs ASM'!$B$2:$I$1000,8,0)),0,(VLOOKUP(C316,'WI Vs ASM'!$B$2:$I$1000,8,0)))</f>
        <v>Rahul Soman</v>
      </c>
      <c r="N316" s="11" t="str">
        <f>IF(ISERROR(VLOOKUP(C316,'WI Vs ASM'!$B$2:$G$1000,6,0)),0,(VLOOKUP(C316,'WI Vs ASM'!$B$2:$G$1000,6,0)))</f>
        <v>Security &amp; IAM</v>
      </c>
      <c r="O316" s="11" t="str">
        <f>IF(ISERROR(VLOOKUP(C316,'WI Vs ASM'!$B$2:$H$1000,7,0)),0,(VLOOKUP(C316,'WI Vs ASM'!$B$2:$H$1000,7,0)))</f>
        <v>Security &amp; IAM</v>
      </c>
      <c r="P316" s="11" t="str">
        <f t="shared" si="126"/>
        <v>May-17</v>
      </c>
      <c r="Q316" s="11" t="str">
        <f t="shared" si="127"/>
        <v>Q2</v>
      </c>
      <c r="R316" s="11" t="str">
        <f>IF(ISERROR(VLOOKUP(C316,'WI Vs ASM'!$B$2:$J$1000,9,0)),0,(VLOOKUP(C316,'WI Vs ASM'!$B$2:$J$1000,9,0)))</f>
        <v>Jyothi Pai</v>
      </c>
      <c r="S316" s="11" t="str">
        <f>IF(ISERROR(VLOOKUP(C316,'WI Vs ASM'!$B$2:$K$1000,10,0)),0,(VLOOKUP(C316,'WI Vs ASM'!$B$2:$K$1000,10,0)))</f>
        <v>Melody J Pereira</v>
      </c>
      <c r="T316" s="11" t="str">
        <f>IF(ISERROR(VLOOKUP(C316,'WI Vs ASM'!$B$2:$L$1000,11,0)),0,(VLOOKUP(C316,'WI Vs ASM'!$B$2:$L$1000,11,0)))</f>
        <v>Melody J Pereira</v>
      </c>
      <c r="U316" s="11" t="e">
        <f t="shared" si="134"/>
        <v>#VALUE!</v>
      </c>
      <c r="V316" s="11" t="str">
        <f t="shared" si="128"/>
        <v>No</v>
      </c>
      <c r="W316" s="11" t="str">
        <f t="shared" si="129"/>
        <v>Yes</v>
      </c>
      <c r="X316" s="11" t="str">
        <f t="shared" si="130"/>
        <v>No</v>
      </c>
      <c r="Y316" s="11" t="str">
        <f t="shared" si="131"/>
        <v>No</v>
      </c>
      <c r="Z316" s="11" t="str">
        <f t="shared" si="132"/>
        <v>No</v>
      </c>
      <c r="AA316" s="11" t="str">
        <f t="shared" si="135"/>
        <v>No</v>
      </c>
      <c r="AB316" s="11">
        <f>IF(ISERROR(VLOOKUP(U316,'ITWR Dump'!$A$2:$Y$5000,24,0)),0,(VLOOKUP('ILC Report'!U316,'ITWR Dump'!$A$2:$Y$5000,24,0)))</f>
        <v>0</v>
      </c>
      <c r="AC316" s="11" t="str">
        <f t="shared" si="136"/>
        <v>No</v>
      </c>
      <c r="AD316" s="11" t="str">
        <f t="shared" si="137"/>
        <v/>
      </c>
      <c r="AE316" s="11">
        <f>IF(ISERROR(VLOOKUP(U316,'ITWR Dump'!$A$2:$Y$5000,13,0)),0,(VLOOKUP(U316,'ITWR Dump'!$A$2:$Y$5000,13,0)))</f>
        <v>0</v>
      </c>
      <c r="AF316" s="11">
        <f>IF(ISERROR(VLOOKUP(U316,'ITWR Dump'!$A$2:$Y$5000,11,0)),0,(VLOOKUP(U316,'ITWR Dump'!$A$2:$Y$5000,11,0)))</f>
        <v>0</v>
      </c>
      <c r="AG316" s="11">
        <f>IF(ISERROR(VLOOKUP(U316,'ITWR Dump'!$A$2:$Y$5000,2,0)),0,(VLOOKUP(U316,'ITWR Dump'!$A$2:$Y$5000,2,0)))</f>
        <v>0</v>
      </c>
      <c r="AH316" s="11">
        <f>IF(ISERROR(VLOOKUP(U316,'ITWR Dump'!$A$2:$Y$5000,14,0)),0,(VLOOKUP(U316,'ITWR Dump'!$A$2:$Y$5000,14,0)))</f>
        <v>0</v>
      </c>
      <c r="AI316" s="11" t="str">
        <f t="shared" si="138"/>
        <v>Standby Hours</v>
      </c>
      <c r="AJ316" s="11" t="str">
        <f t="shared" si="139"/>
        <v>Offshore</v>
      </c>
      <c r="AK316" s="11" t="str">
        <f>IF(ISERROR(VLOOKUP(A316,'Team Data'!$C$2:$U$213,17,0)),0,(VLOOKUP(A316,'Team Data'!$C$2:$U$213,17,0)))</f>
        <v>PRISM</v>
      </c>
      <c r="AL316" s="11" t="str">
        <f t="shared" si="140"/>
        <v>2017-04-24</v>
      </c>
      <c r="AM316" s="11">
        <f>IF(ISERROR(VLOOKUP(U316,'ITWR Dump'!$A$2:$Y$5000,16,0)),0,(VLOOKUP(U316,'ITWR Dump'!$A$2:$Y$5000,16,0)))</f>
        <v>0</v>
      </c>
      <c r="AN316" s="11">
        <f>IF(ISERROR(VLOOKUP(U316,'ITWR Dump'!$A$2:$Y$5000,18,0)),0,(VLOOKUP(U316,'ITWR Dump'!$A$2:$Y$5000,18,0)))</f>
        <v>0</v>
      </c>
      <c r="AO316" s="11">
        <f>IF(ISERROR(VLOOKUP(U316,'ITWR Dump'!$A$2:$Y$5000,25,0)),0,(VLOOKUP('ILC Report'!U316,'ITWR Dump'!$A$2:$Y$5000,25,0)))</f>
        <v>0</v>
      </c>
      <c r="AP316" s="11">
        <f t="shared" si="141"/>
        <v>0</v>
      </c>
      <c r="AQ316" s="26">
        <f t="shared" si="142"/>
        <v>0</v>
      </c>
      <c r="AR316" s="26">
        <f t="shared" si="143"/>
        <v>0</v>
      </c>
      <c r="AS316" s="26">
        <f t="shared" si="144"/>
        <v>0</v>
      </c>
      <c r="AT316" s="26">
        <f t="shared" si="145"/>
        <v>0</v>
      </c>
      <c r="AU316" s="26">
        <f t="shared" si="146"/>
        <v>0</v>
      </c>
      <c r="AV316" s="26">
        <f t="shared" si="147"/>
        <v>0</v>
      </c>
      <c r="AW316" s="11" t="s">
        <v>653</v>
      </c>
      <c r="AX316" s="11" t="str">
        <f>VLOOKUP(L316,Group!$A$2:$B$1000,2,0)</f>
        <v>Maintenance</v>
      </c>
      <c r="AY316" s="11">
        <f>IF(ISERROR(VLOOKUP(U316,'ITWR Dump'!$A$2:$Y$5000,15,0)),0,(VLOOKUP('ILC Report'!U316,'ITWR Dump'!$A$2:$Y$5000,15,0)))</f>
        <v>0</v>
      </c>
      <c r="AZ316" s="11" t="str">
        <f t="shared" si="148"/>
        <v>No</v>
      </c>
      <c r="BA316" s="11" t="str">
        <f t="shared" si="149"/>
        <v>BKI</v>
      </c>
      <c r="BB316" s="11" t="str">
        <f t="shared" si="150"/>
        <v>MN</v>
      </c>
      <c r="BC316" s="11" t="str">
        <f t="shared" si="151"/>
        <v>No</v>
      </c>
    </row>
    <row r="317" spans="1:55" x14ac:dyDescent="0.3">
      <c r="A317" s="11" t="s">
        <v>663</v>
      </c>
      <c r="B317" s="11" t="s">
        <v>1818</v>
      </c>
      <c r="C317" s="11" t="s">
        <v>576</v>
      </c>
      <c r="D317" s="11" t="s">
        <v>2035</v>
      </c>
      <c r="E317" s="38" t="s">
        <v>2903</v>
      </c>
      <c r="F317" s="11">
        <v>4</v>
      </c>
      <c r="G317" s="40" t="s">
        <v>218</v>
      </c>
      <c r="H317" s="11" t="str">
        <f t="shared" si="133"/>
        <v>Regular</v>
      </c>
      <c r="I317" s="11" t="str">
        <f t="shared" si="125"/>
        <v>INDIA</v>
      </c>
      <c r="J317" s="11" t="str">
        <f>IF(ISERROR(VLOOKUP(C317,'WI Vs ASM'!$B$2:$E$1000,4,0)),0,(VLOOKUP(C317,'WI Vs ASM'!$B$2:$E$1000,4,0)))</f>
        <v>Offshore</v>
      </c>
      <c r="K317" s="11" t="str">
        <f>IF(ISERROR(VLOOKUP(C317,'WI Vs ASM'!$B$2:$F$1000,5,0)),0,(VLOOKUP(C317,'WI Vs ASM'!$B$2:$F$1000,5,0)))</f>
        <v>01-Fixed Price</v>
      </c>
      <c r="L317" s="11" t="str">
        <f>IF(ISERROR(VLOOKUP(C317,'WI Vs ASM'!$B$2:$D$1000,3,0)),0,(VLOOKUP(C317,'WI Vs ASM'!$B$2:$D$1000,3,0)))</f>
        <v>01-Maintenance Offshore</v>
      </c>
      <c r="M317" s="11" t="str">
        <f>IF(ISERROR(VLOOKUP(C317,'WI Vs ASM'!$B$2:$I$1000,8,0)),0,(VLOOKUP(C317,'WI Vs ASM'!$B$2:$I$1000,8,0)))</f>
        <v>Rahul Soman</v>
      </c>
      <c r="N317" s="11" t="str">
        <f>IF(ISERROR(VLOOKUP(C317,'WI Vs ASM'!$B$2:$G$1000,6,0)),0,(VLOOKUP(C317,'WI Vs ASM'!$B$2:$G$1000,6,0)))</f>
        <v>Commercial</v>
      </c>
      <c r="O317" s="11" t="str">
        <f>IF(ISERROR(VLOOKUP(C317,'WI Vs ASM'!$B$2:$H$1000,7,0)),0,(VLOOKUP(C317,'WI Vs ASM'!$B$2:$H$1000,7,0)))</f>
        <v>Commercial</v>
      </c>
      <c r="P317" s="11" t="str">
        <f t="shared" si="126"/>
        <v>May-17</v>
      </c>
      <c r="Q317" s="11" t="str">
        <f t="shared" si="127"/>
        <v>Q2</v>
      </c>
      <c r="R317" s="11" t="str">
        <f>IF(ISERROR(VLOOKUP(C317,'WI Vs ASM'!$B$2:$J$1000,9,0)),0,(VLOOKUP(C317,'WI Vs ASM'!$B$2:$J$1000,9,0)))</f>
        <v>Jyothi Pai</v>
      </c>
      <c r="S317" s="11" t="str">
        <f>IF(ISERROR(VLOOKUP(C317,'WI Vs ASM'!$B$2:$K$1000,10,0)),0,(VLOOKUP(C317,'WI Vs ASM'!$B$2:$K$1000,10,0)))</f>
        <v>Saju Bhaskaran</v>
      </c>
      <c r="T317" s="11" t="str">
        <f>IF(ISERROR(VLOOKUP(C317,'WI Vs ASM'!$B$2:$L$1000,11,0)),0,(VLOOKUP(C317,'WI Vs ASM'!$B$2:$L$1000,11,0)))</f>
        <v>Sreekala Balasubramanian</v>
      </c>
      <c r="U317" s="11" t="e">
        <f t="shared" si="134"/>
        <v>#VALUE!</v>
      </c>
      <c r="V317" s="11" t="str">
        <f t="shared" si="128"/>
        <v>No</v>
      </c>
      <c r="W317" s="11" t="str">
        <f t="shared" si="129"/>
        <v>Yes</v>
      </c>
      <c r="X317" s="11" t="str">
        <f t="shared" si="130"/>
        <v>No</v>
      </c>
      <c r="Y317" s="11" t="str">
        <f t="shared" si="131"/>
        <v>No</v>
      </c>
      <c r="Z317" s="11" t="str">
        <f t="shared" si="132"/>
        <v>No</v>
      </c>
      <c r="AA317" s="11" t="str">
        <f t="shared" si="135"/>
        <v>No</v>
      </c>
      <c r="AB317" s="11">
        <f>IF(ISERROR(VLOOKUP(U317,'ITWR Dump'!$A$2:$Y$5000,24,0)),0,(VLOOKUP('ILC Report'!U317,'ITWR Dump'!$A$2:$Y$5000,24,0)))</f>
        <v>0</v>
      </c>
      <c r="AC317" s="11" t="str">
        <f t="shared" si="136"/>
        <v>No</v>
      </c>
      <c r="AD317" s="11" t="str">
        <f t="shared" si="137"/>
        <v/>
      </c>
      <c r="AE317" s="11">
        <f>IF(ISERROR(VLOOKUP(U317,'ITWR Dump'!$A$2:$Y$5000,13,0)),0,(VLOOKUP(U317,'ITWR Dump'!$A$2:$Y$5000,13,0)))</f>
        <v>0</v>
      </c>
      <c r="AF317" s="11">
        <f>IF(ISERROR(VLOOKUP(U317,'ITWR Dump'!$A$2:$Y$5000,11,0)),0,(VLOOKUP(U317,'ITWR Dump'!$A$2:$Y$5000,11,0)))</f>
        <v>0</v>
      </c>
      <c r="AG317" s="11">
        <f>IF(ISERROR(VLOOKUP(U317,'ITWR Dump'!$A$2:$Y$5000,2,0)),0,(VLOOKUP(U317,'ITWR Dump'!$A$2:$Y$5000,2,0)))</f>
        <v>0</v>
      </c>
      <c r="AH317" s="11">
        <f>IF(ISERROR(VLOOKUP(U317,'ITWR Dump'!$A$2:$Y$5000,14,0)),0,(VLOOKUP(U317,'ITWR Dump'!$A$2:$Y$5000,14,0)))</f>
        <v>0</v>
      </c>
      <c r="AI317" s="11" t="str">
        <f t="shared" si="138"/>
        <v>01-Maintenance Offshore</v>
      </c>
      <c r="AJ317" s="11" t="str">
        <f t="shared" si="139"/>
        <v>Offshore</v>
      </c>
      <c r="AK317" s="11" t="str">
        <f>IF(ISERROR(VLOOKUP(A317,'Team Data'!$C$2:$U$213,17,0)),0,(VLOOKUP(A317,'Team Data'!$C$2:$U$213,17,0)))</f>
        <v>PRISM</v>
      </c>
      <c r="AL317" s="11" t="str">
        <f t="shared" si="140"/>
        <v>2017-04-24</v>
      </c>
      <c r="AM317" s="11">
        <f>IF(ISERROR(VLOOKUP(U317,'ITWR Dump'!$A$2:$Y$5000,16,0)),0,(VLOOKUP(U317,'ITWR Dump'!$A$2:$Y$5000,16,0)))</f>
        <v>0</v>
      </c>
      <c r="AN317" s="11">
        <f>IF(ISERROR(VLOOKUP(U317,'ITWR Dump'!$A$2:$Y$5000,18,0)),0,(VLOOKUP(U317,'ITWR Dump'!$A$2:$Y$5000,18,0)))</f>
        <v>0</v>
      </c>
      <c r="AO317" s="11">
        <f>IF(ISERROR(VLOOKUP(U317,'ITWR Dump'!$A$2:$Y$5000,25,0)),0,(VLOOKUP('ILC Report'!U317,'ITWR Dump'!$A$2:$Y$5000,25,0)))</f>
        <v>0</v>
      </c>
      <c r="AP317" s="11">
        <f t="shared" si="141"/>
        <v>0</v>
      </c>
      <c r="AQ317" s="26">
        <f t="shared" si="142"/>
        <v>0</v>
      </c>
      <c r="AR317" s="26">
        <f t="shared" si="143"/>
        <v>0</v>
      </c>
      <c r="AS317" s="26">
        <f t="shared" si="144"/>
        <v>0</v>
      </c>
      <c r="AT317" s="26">
        <f t="shared" si="145"/>
        <v>0</v>
      </c>
      <c r="AU317" s="26">
        <f t="shared" si="146"/>
        <v>0</v>
      </c>
      <c r="AV317" s="26">
        <f t="shared" si="147"/>
        <v>0</v>
      </c>
      <c r="AW317" s="11" t="s">
        <v>653</v>
      </c>
      <c r="AX317" s="11" t="str">
        <f>VLOOKUP(L317,Group!$A$2:$B$1000,2,0)</f>
        <v>Maintenance</v>
      </c>
      <c r="AY317" s="11">
        <f>IF(ISERROR(VLOOKUP(U317,'ITWR Dump'!$A$2:$Y$5000,15,0)),0,(VLOOKUP('ILC Report'!U317,'ITWR Dump'!$A$2:$Y$5000,15,0)))</f>
        <v>0</v>
      </c>
      <c r="AZ317" s="11" t="str">
        <f t="shared" si="148"/>
        <v>No</v>
      </c>
      <c r="BA317" s="11" t="str">
        <f t="shared" si="149"/>
        <v>BKI</v>
      </c>
      <c r="BB317" s="11" t="str">
        <f t="shared" si="150"/>
        <v>MN</v>
      </c>
      <c r="BC317" s="11" t="str">
        <f t="shared" si="151"/>
        <v>No</v>
      </c>
    </row>
    <row r="318" spans="1:55" x14ac:dyDescent="0.3">
      <c r="A318" s="11" t="s">
        <v>663</v>
      </c>
      <c r="B318" s="11" t="s">
        <v>1818</v>
      </c>
      <c r="C318" s="11" t="s">
        <v>576</v>
      </c>
      <c r="D318" s="11" t="s">
        <v>2051</v>
      </c>
      <c r="E318" s="38" t="s">
        <v>2903</v>
      </c>
      <c r="F318" s="11">
        <v>5</v>
      </c>
      <c r="G318" s="40" t="s">
        <v>218</v>
      </c>
      <c r="H318" s="11" t="str">
        <f t="shared" si="133"/>
        <v>Regular</v>
      </c>
      <c r="I318" s="11" t="str">
        <f t="shared" si="125"/>
        <v>INDIA</v>
      </c>
      <c r="J318" s="11" t="str">
        <f>IF(ISERROR(VLOOKUP(C318,'WI Vs ASM'!$B$2:$E$1000,4,0)),0,(VLOOKUP(C318,'WI Vs ASM'!$B$2:$E$1000,4,0)))</f>
        <v>Offshore</v>
      </c>
      <c r="K318" s="11" t="str">
        <f>IF(ISERROR(VLOOKUP(C318,'WI Vs ASM'!$B$2:$F$1000,5,0)),0,(VLOOKUP(C318,'WI Vs ASM'!$B$2:$F$1000,5,0)))</f>
        <v>01-Fixed Price</v>
      </c>
      <c r="L318" s="11" t="str">
        <f>IF(ISERROR(VLOOKUP(C318,'WI Vs ASM'!$B$2:$D$1000,3,0)),0,(VLOOKUP(C318,'WI Vs ASM'!$B$2:$D$1000,3,0)))</f>
        <v>01-Maintenance Offshore</v>
      </c>
      <c r="M318" s="11" t="str">
        <f>IF(ISERROR(VLOOKUP(C318,'WI Vs ASM'!$B$2:$I$1000,8,0)),0,(VLOOKUP(C318,'WI Vs ASM'!$B$2:$I$1000,8,0)))</f>
        <v>Rahul Soman</v>
      </c>
      <c r="N318" s="11" t="str">
        <f>IF(ISERROR(VLOOKUP(C318,'WI Vs ASM'!$B$2:$G$1000,6,0)),0,(VLOOKUP(C318,'WI Vs ASM'!$B$2:$G$1000,6,0)))</f>
        <v>Commercial</v>
      </c>
      <c r="O318" s="11" t="str">
        <f>IF(ISERROR(VLOOKUP(C318,'WI Vs ASM'!$B$2:$H$1000,7,0)),0,(VLOOKUP(C318,'WI Vs ASM'!$B$2:$H$1000,7,0)))</f>
        <v>Commercial</v>
      </c>
      <c r="P318" s="11" t="str">
        <f t="shared" si="126"/>
        <v>May-17</v>
      </c>
      <c r="Q318" s="11" t="str">
        <f t="shared" si="127"/>
        <v>Q2</v>
      </c>
      <c r="R318" s="11" t="str">
        <f>IF(ISERROR(VLOOKUP(C318,'WI Vs ASM'!$B$2:$J$1000,9,0)),0,(VLOOKUP(C318,'WI Vs ASM'!$B$2:$J$1000,9,0)))</f>
        <v>Jyothi Pai</v>
      </c>
      <c r="S318" s="11" t="str">
        <f>IF(ISERROR(VLOOKUP(C318,'WI Vs ASM'!$B$2:$K$1000,10,0)),0,(VLOOKUP(C318,'WI Vs ASM'!$B$2:$K$1000,10,0)))</f>
        <v>Saju Bhaskaran</v>
      </c>
      <c r="T318" s="11" t="str">
        <f>IF(ISERROR(VLOOKUP(C318,'WI Vs ASM'!$B$2:$L$1000,11,0)),0,(VLOOKUP(C318,'WI Vs ASM'!$B$2:$L$1000,11,0)))</f>
        <v>Sreekala Balasubramanian</v>
      </c>
      <c r="U318" s="11" t="e">
        <f t="shared" si="134"/>
        <v>#VALUE!</v>
      </c>
      <c r="V318" s="11" t="str">
        <f t="shared" si="128"/>
        <v>No</v>
      </c>
      <c r="W318" s="11" t="str">
        <f t="shared" si="129"/>
        <v>Yes</v>
      </c>
      <c r="X318" s="11" t="str">
        <f t="shared" si="130"/>
        <v>No</v>
      </c>
      <c r="Y318" s="11" t="str">
        <f t="shared" si="131"/>
        <v>No</v>
      </c>
      <c r="Z318" s="11" t="str">
        <f t="shared" si="132"/>
        <v>No</v>
      </c>
      <c r="AA318" s="11" t="str">
        <f t="shared" si="135"/>
        <v>No</v>
      </c>
      <c r="AB318" s="11">
        <f>IF(ISERROR(VLOOKUP(U318,'ITWR Dump'!$A$2:$Y$5000,24,0)),0,(VLOOKUP('ILC Report'!U318,'ITWR Dump'!$A$2:$Y$5000,24,0)))</f>
        <v>0</v>
      </c>
      <c r="AC318" s="11" t="str">
        <f t="shared" si="136"/>
        <v>No</v>
      </c>
      <c r="AD318" s="11" t="str">
        <f t="shared" si="137"/>
        <v/>
      </c>
      <c r="AE318" s="11">
        <f>IF(ISERROR(VLOOKUP(U318,'ITWR Dump'!$A$2:$Y$5000,13,0)),0,(VLOOKUP(U318,'ITWR Dump'!$A$2:$Y$5000,13,0)))</f>
        <v>0</v>
      </c>
      <c r="AF318" s="11">
        <f>IF(ISERROR(VLOOKUP(U318,'ITWR Dump'!$A$2:$Y$5000,11,0)),0,(VLOOKUP(U318,'ITWR Dump'!$A$2:$Y$5000,11,0)))</f>
        <v>0</v>
      </c>
      <c r="AG318" s="11">
        <f>IF(ISERROR(VLOOKUP(U318,'ITWR Dump'!$A$2:$Y$5000,2,0)),0,(VLOOKUP(U318,'ITWR Dump'!$A$2:$Y$5000,2,0)))</f>
        <v>0</v>
      </c>
      <c r="AH318" s="11">
        <f>IF(ISERROR(VLOOKUP(U318,'ITWR Dump'!$A$2:$Y$5000,14,0)),0,(VLOOKUP(U318,'ITWR Dump'!$A$2:$Y$5000,14,0)))</f>
        <v>0</v>
      </c>
      <c r="AI318" s="11" t="str">
        <f t="shared" si="138"/>
        <v>01-Maintenance Offshore</v>
      </c>
      <c r="AJ318" s="11" t="str">
        <f t="shared" si="139"/>
        <v>Offshore</v>
      </c>
      <c r="AK318" s="11" t="str">
        <f>IF(ISERROR(VLOOKUP(A318,'Team Data'!$C$2:$U$213,17,0)),0,(VLOOKUP(A318,'Team Data'!$C$2:$U$213,17,0)))</f>
        <v>PRISM</v>
      </c>
      <c r="AL318" s="11" t="str">
        <f t="shared" si="140"/>
        <v>2017-04-24</v>
      </c>
      <c r="AM318" s="11">
        <f>IF(ISERROR(VLOOKUP(U318,'ITWR Dump'!$A$2:$Y$5000,16,0)),0,(VLOOKUP(U318,'ITWR Dump'!$A$2:$Y$5000,16,0)))</f>
        <v>0</v>
      </c>
      <c r="AN318" s="11">
        <f>IF(ISERROR(VLOOKUP(U318,'ITWR Dump'!$A$2:$Y$5000,18,0)),0,(VLOOKUP(U318,'ITWR Dump'!$A$2:$Y$5000,18,0)))</f>
        <v>0</v>
      </c>
      <c r="AO318" s="11">
        <f>IF(ISERROR(VLOOKUP(U318,'ITWR Dump'!$A$2:$Y$5000,25,0)),0,(VLOOKUP('ILC Report'!U318,'ITWR Dump'!$A$2:$Y$5000,25,0)))</f>
        <v>0</v>
      </c>
      <c r="AP318" s="11">
        <f t="shared" si="141"/>
        <v>0</v>
      </c>
      <c r="AQ318" s="26">
        <f t="shared" si="142"/>
        <v>0</v>
      </c>
      <c r="AR318" s="26">
        <f t="shared" si="143"/>
        <v>0</v>
      </c>
      <c r="AS318" s="26">
        <f t="shared" si="144"/>
        <v>0</v>
      </c>
      <c r="AT318" s="26">
        <f t="shared" si="145"/>
        <v>0</v>
      </c>
      <c r="AU318" s="26">
        <f t="shared" si="146"/>
        <v>0</v>
      </c>
      <c r="AV318" s="26">
        <f t="shared" si="147"/>
        <v>0</v>
      </c>
      <c r="AW318" s="11" t="s">
        <v>653</v>
      </c>
      <c r="AX318" s="11" t="str">
        <f>VLOOKUP(L318,Group!$A$2:$B$1000,2,0)</f>
        <v>Maintenance</v>
      </c>
      <c r="AY318" s="11">
        <f>IF(ISERROR(VLOOKUP(U318,'ITWR Dump'!$A$2:$Y$5000,15,0)),0,(VLOOKUP('ILC Report'!U318,'ITWR Dump'!$A$2:$Y$5000,15,0)))</f>
        <v>0</v>
      </c>
      <c r="AZ318" s="11" t="str">
        <f t="shared" si="148"/>
        <v>No</v>
      </c>
      <c r="BA318" s="11" t="str">
        <f t="shared" si="149"/>
        <v>BKI</v>
      </c>
      <c r="BB318" s="11" t="str">
        <f t="shared" si="150"/>
        <v>MN</v>
      </c>
      <c r="BC318" s="11" t="str">
        <f t="shared" si="151"/>
        <v>No</v>
      </c>
    </row>
    <row r="319" spans="1:55" x14ac:dyDescent="0.3">
      <c r="A319" s="11" t="s">
        <v>663</v>
      </c>
      <c r="B319" s="11" t="s">
        <v>1818</v>
      </c>
      <c r="C319" s="11" t="s">
        <v>576</v>
      </c>
      <c r="D319" s="11" t="s">
        <v>2052</v>
      </c>
      <c r="E319" s="38" t="s">
        <v>2903</v>
      </c>
      <c r="F319" s="11">
        <v>4</v>
      </c>
      <c r="G319" s="40" t="s">
        <v>218</v>
      </c>
      <c r="H319" s="11" t="str">
        <f t="shared" si="133"/>
        <v>Regular</v>
      </c>
      <c r="I319" s="11" t="str">
        <f t="shared" si="125"/>
        <v>INDIA</v>
      </c>
      <c r="J319" s="11" t="str">
        <f>IF(ISERROR(VLOOKUP(C319,'WI Vs ASM'!$B$2:$E$1000,4,0)),0,(VLOOKUP(C319,'WI Vs ASM'!$B$2:$E$1000,4,0)))</f>
        <v>Offshore</v>
      </c>
      <c r="K319" s="11" t="str">
        <f>IF(ISERROR(VLOOKUP(C319,'WI Vs ASM'!$B$2:$F$1000,5,0)),0,(VLOOKUP(C319,'WI Vs ASM'!$B$2:$F$1000,5,0)))</f>
        <v>01-Fixed Price</v>
      </c>
      <c r="L319" s="11" t="str">
        <f>IF(ISERROR(VLOOKUP(C319,'WI Vs ASM'!$B$2:$D$1000,3,0)),0,(VLOOKUP(C319,'WI Vs ASM'!$B$2:$D$1000,3,0)))</f>
        <v>01-Maintenance Offshore</v>
      </c>
      <c r="M319" s="11" t="str">
        <f>IF(ISERROR(VLOOKUP(C319,'WI Vs ASM'!$B$2:$I$1000,8,0)),0,(VLOOKUP(C319,'WI Vs ASM'!$B$2:$I$1000,8,0)))</f>
        <v>Rahul Soman</v>
      </c>
      <c r="N319" s="11" t="str">
        <f>IF(ISERROR(VLOOKUP(C319,'WI Vs ASM'!$B$2:$G$1000,6,0)),0,(VLOOKUP(C319,'WI Vs ASM'!$B$2:$G$1000,6,0)))</f>
        <v>Commercial</v>
      </c>
      <c r="O319" s="11" t="str">
        <f>IF(ISERROR(VLOOKUP(C319,'WI Vs ASM'!$B$2:$H$1000,7,0)),0,(VLOOKUP(C319,'WI Vs ASM'!$B$2:$H$1000,7,0)))</f>
        <v>Commercial</v>
      </c>
      <c r="P319" s="11" t="str">
        <f t="shared" si="126"/>
        <v>May-17</v>
      </c>
      <c r="Q319" s="11" t="str">
        <f t="shared" si="127"/>
        <v>Q2</v>
      </c>
      <c r="R319" s="11" t="str">
        <f>IF(ISERROR(VLOOKUP(C319,'WI Vs ASM'!$B$2:$J$1000,9,0)),0,(VLOOKUP(C319,'WI Vs ASM'!$B$2:$J$1000,9,0)))</f>
        <v>Jyothi Pai</v>
      </c>
      <c r="S319" s="11" t="str">
        <f>IF(ISERROR(VLOOKUP(C319,'WI Vs ASM'!$B$2:$K$1000,10,0)),0,(VLOOKUP(C319,'WI Vs ASM'!$B$2:$K$1000,10,0)))</f>
        <v>Saju Bhaskaran</v>
      </c>
      <c r="T319" s="11" t="str">
        <f>IF(ISERROR(VLOOKUP(C319,'WI Vs ASM'!$B$2:$L$1000,11,0)),0,(VLOOKUP(C319,'WI Vs ASM'!$B$2:$L$1000,11,0)))</f>
        <v>Sreekala Balasubramanian</v>
      </c>
      <c r="U319" s="11" t="e">
        <f t="shared" si="134"/>
        <v>#VALUE!</v>
      </c>
      <c r="V319" s="11" t="str">
        <f t="shared" si="128"/>
        <v>No</v>
      </c>
      <c r="W319" s="11" t="str">
        <f t="shared" si="129"/>
        <v>Yes</v>
      </c>
      <c r="X319" s="11" t="str">
        <f t="shared" si="130"/>
        <v>No</v>
      </c>
      <c r="Y319" s="11" t="str">
        <f t="shared" si="131"/>
        <v>No</v>
      </c>
      <c r="Z319" s="11" t="str">
        <f t="shared" si="132"/>
        <v>No</v>
      </c>
      <c r="AA319" s="11" t="str">
        <f t="shared" si="135"/>
        <v>No</v>
      </c>
      <c r="AB319" s="11">
        <f>IF(ISERROR(VLOOKUP(U319,'ITWR Dump'!$A$2:$Y$5000,24,0)),0,(VLOOKUP('ILC Report'!U319,'ITWR Dump'!$A$2:$Y$5000,24,0)))</f>
        <v>0</v>
      </c>
      <c r="AC319" s="11" t="str">
        <f t="shared" si="136"/>
        <v>No</v>
      </c>
      <c r="AD319" s="11" t="str">
        <f t="shared" si="137"/>
        <v/>
      </c>
      <c r="AE319" s="11">
        <f>IF(ISERROR(VLOOKUP(U319,'ITWR Dump'!$A$2:$Y$5000,13,0)),0,(VLOOKUP(U319,'ITWR Dump'!$A$2:$Y$5000,13,0)))</f>
        <v>0</v>
      </c>
      <c r="AF319" s="11">
        <f>IF(ISERROR(VLOOKUP(U319,'ITWR Dump'!$A$2:$Y$5000,11,0)),0,(VLOOKUP(U319,'ITWR Dump'!$A$2:$Y$5000,11,0)))</f>
        <v>0</v>
      </c>
      <c r="AG319" s="11">
        <f>IF(ISERROR(VLOOKUP(U319,'ITWR Dump'!$A$2:$Y$5000,2,0)),0,(VLOOKUP(U319,'ITWR Dump'!$A$2:$Y$5000,2,0)))</f>
        <v>0</v>
      </c>
      <c r="AH319" s="11">
        <f>IF(ISERROR(VLOOKUP(U319,'ITWR Dump'!$A$2:$Y$5000,14,0)),0,(VLOOKUP(U319,'ITWR Dump'!$A$2:$Y$5000,14,0)))</f>
        <v>0</v>
      </c>
      <c r="AI319" s="11" t="str">
        <f t="shared" si="138"/>
        <v>01-Maintenance Offshore</v>
      </c>
      <c r="AJ319" s="11" t="str">
        <f t="shared" si="139"/>
        <v>Offshore</v>
      </c>
      <c r="AK319" s="11" t="str">
        <f>IF(ISERROR(VLOOKUP(A319,'Team Data'!$C$2:$U$213,17,0)),0,(VLOOKUP(A319,'Team Data'!$C$2:$U$213,17,0)))</f>
        <v>PRISM</v>
      </c>
      <c r="AL319" s="11" t="str">
        <f t="shared" si="140"/>
        <v>2017-04-24</v>
      </c>
      <c r="AM319" s="11">
        <f>IF(ISERROR(VLOOKUP(U319,'ITWR Dump'!$A$2:$Y$5000,16,0)),0,(VLOOKUP(U319,'ITWR Dump'!$A$2:$Y$5000,16,0)))</f>
        <v>0</v>
      </c>
      <c r="AN319" s="11">
        <f>IF(ISERROR(VLOOKUP(U319,'ITWR Dump'!$A$2:$Y$5000,18,0)),0,(VLOOKUP(U319,'ITWR Dump'!$A$2:$Y$5000,18,0)))</f>
        <v>0</v>
      </c>
      <c r="AO319" s="11">
        <f>IF(ISERROR(VLOOKUP(U319,'ITWR Dump'!$A$2:$Y$5000,25,0)),0,(VLOOKUP('ILC Report'!U319,'ITWR Dump'!$A$2:$Y$5000,25,0)))</f>
        <v>0</v>
      </c>
      <c r="AP319" s="11">
        <f t="shared" si="141"/>
        <v>0</v>
      </c>
      <c r="AQ319" s="26">
        <f t="shared" si="142"/>
        <v>0</v>
      </c>
      <c r="AR319" s="26">
        <f t="shared" si="143"/>
        <v>0</v>
      </c>
      <c r="AS319" s="26">
        <f t="shared" si="144"/>
        <v>0</v>
      </c>
      <c r="AT319" s="26">
        <f t="shared" si="145"/>
        <v>0</v>
      </c>
      <c r="AU319" s="26">
        <f t="shared" si="146"/>
        <v>0</v>
      </c>
      <c r="AV319" s="26">
        <f t="shared" si="147"/>
        <v>0</v>
      </c>
      <c r="AW319" s="11" t="s">
        <v>653</v>
      </c>
      <c r="AX319" s="11" t="str">
        <f>VLOOKUP(L319,Group!$A$2:$B$1000,2,0)</f>
        <v>Maintenance</v>
      </c>
      <c r="AY319" s="11">
        <f>IF(ISERROR(VLOOKUP(U319,'ITWR Dump'!$A$2:$Y$5000,15,0)),0,(VLOOKUP('ILC Report'!U319,'ITWR Dump'!$A$2:$Y$5000,15,0)))</f>
        <v>0</v>
      </c>
      <c r="AZ319" s="11" t="str">
        <f t="shared" si="148"/>
        <v>No</v>
      </c>
      <c r="BA319" s="11" t="str">
        <f t="shared" si="149"/>
        <v>BKI</v>
      </c>
      <c r="BB319" s="11" t="str">
        <f t="shared" si="150"/>
        <v>MN</v>
      </c>
      <c r="BC319" s="11" t="str">
        <f t="shared" si="151"/>
        <v>No</v>
      </c>
    </row>
    <row r="320" spans="1:55" x14ac:dyDescent="0.3">
      <c r="A320" s="11" t="s">
        <v>663</v>
      </c>
      <c r="B320" s="11" t="s">
        <v>1818</v>
      </c>
      <c r="C320" s="11" t="s">
        <v>576</v>
      </c>
      <c r="D320" s="11" t="s">
        <v>2074</v>
      </c>
      <c r="E320" s="38" t="s">
        <v>2903</v>
      </c>
      <c r="F320" s="11">
        <v>7</v>
      </c>
      <c r="G320" s="40" t="s">
        <v>218</v>
      </c>
      <c r="H320" s="11" t="str">
        <f t="shared" si="133"/>
        <v>Regular</v>
      </c>
      <c r="I320" s="11" t="str">
        <f t="shared" si="125"/>
        <v>INDIA</v>
      </c>
      <c r="J320" s="11" t="str">
        <f>IF(ISERROR(VLOOKUP(C320,'WI Vs ASM'!$B$2:$E$1000,4,0)),0,(VLOOKUP(C320,'WI Vs ASM'!$B$2:$E$1000,4,0)))</f>
        <v>Offshore</v>
      </c>
      <c r="K320" s="11" t="str">
        <f>IF(ISERROR(VLOOKUP(C320,'WI Vs ASM'!$B$2:$F$1000,5,0)),0,(VLOOKUP(C320,'WI Vs ASM'!$B$2:$F$1000,5,0)))</f>
        <v>01-Fixed Price</v>
      </c>
      <c r="L320" s="11" t="str">
        <f>IF(ISERROR(VLOOKUP(C320,'WI Vs ASM'!$B$2:$D$1000,3,0)),0,(VLOOKUP(C320,'WI Vs ASM'!$B$2:$D$1000,3,0)))</f>
        <v>01-Maintenance Offshore</v>
      </c>
      <c r="M320" s="11" t="str">
        <f>IF(ISERROR(VLOOKUP(C320,'WI Vs ASM'!$B$2:$I$1000,8,0)),0,(VLOOKUP(C320,'WI Vs ASM'!$B$2:$I$1000,8,0)))</f>
        <v>Rahul Soman</v>
      </c>
      <c r="N320" s="11" t="str">
        <f>IF(ISERROR(VLOOKUP(C320,'WI Vs ASM'!$B$2:$G$1000,6,0)),0,(VLOOKUP(C320,'WI Vs ASM'!$B$2:$G$1000,6,0)))</f>
        <v>Commercial</v>
      </c>
      <c r="O320" s="11" t="str">
        <f>IF(ISERROR(VLOOKUP(C320,'WI Vs ASM'!$B$2:$H$1000,7,0)),0,(VLOOKUP(C320,'WI Vs ASM'!$B$2:$H$1000,7,0)))</f>
        <v>Commercial</v>
      </c>
      <c r="P320" s="11" t="str">
        <f t="shared" si="126"/>
        <v>May-17</v>
      </c>
      <c r="Q320" s="11" t="str">
        <f t="shared" si="127"/>
        <v>Q2</v>
      </c>
      <c r="R320" s="11" t="str">
        <f>IF(ISERROR(VLOOKUP(C320,'WI Vs ASM'!$B$2:$J$1000,9,0)),0,(VLOOKUP(C320,'WI Vs ASM'!$B$2:$J$1000,9,0)))</f>
        <v>Jyothi Pai</v>
      </c>
      <c r="S320" s="11" t="str">
        <f>IF(ISERROR(VLOOKUP(C320,'WI Vs ASM'!$B$2:$K$1000,10,0)),0,(VLOOKUP(C320,'WI Vs ASM'!$B$2:$K$1000,10,0)))</f>
        <v>Saju Bhaskaran</v>
      </c>
      <c r="T320" s="11" t="str">
        <f>IF(ISERROR(VLOOKUP(C320,'WI Vs ASM'!$B$2:$L$1000,11,0)),0,(VLOOKUP(C320,'WI Vs ASM'!$B$2:$L$1000,11,0)))</f>
        <v>Sreekala Balasubramanian</v>
      </c>
      <c r="U320" s="11" t="e">
        <f t="shared" si="134"/>
        <v>#VALUE!</v>
      </c>
      <c r="V320" s="11" t="str">
        <f t="shared" si="128"/>
        <v>No</v>
      </c>
      <c r="W320" s="11" t="str">
        <f t="shared" si="129"/>
        <v>Yes</v>
      </c>
      <c r="X320" s="11" t="str">
        <f t="shared" si="130"/>
        <v>No</v>
      </c>
      <c r="Y320" s="11" t="str">
        <f t="shared" si="131"/>
        <v>No</v>
      </c>
      <c r="Z320" s="11" t="str">
        <f t="shared" si="132"/>
        <v>No</v>
      </c>
      <c r="AA320" s="11" t="str">
        <f t="shared" si="135"/>
        <v>No</v>
      </c>
      <c r="AB320" s="11">
        <f>IF(ISERROR(VLOOKUP(U320,'ITWR Dump'!$A$2:$Y$5000,24,0)),0,(VLOOKUP('ILC Report'!U320,'ITWR Dump'!$A$2:$Y$5000,24,0)))</f>
        <v>0</v>
      </c>
      <c r="AC320" s="11" t="str">
        <f t="shared" si="136"/>
        <v>No</v>
      </c>
      <c r="AD320" s="11" t="str">
        <f t="shared" si="137"/>
        <v/>
      </c>
      <c r="AE320" s="11">
        <f>IF(ISERROR(VLOOKUP(U320,'ITWR Dump'!$A$2:$Y$5000,13,0)),0,(VLOOKUP(U320,'ITWR Dump'!$A$2:$Y$5000,13,0)))</f>
        <v>0</v>
      </c>
      <c r="AF320" s="11">
        <f>IF(ISERROR(VLOOKUP(U320,'ITWR Dump'!$A$2:$Y$5000,11,0)),0,(VLOOKUP(U320,'ITWR Dump'!$A$2:$Y$5000,11,0)))</f>
        <v>0</v>
      </c>
      <c r="AG320" s="11">
        <f>IF(ISERROR(VLOOKUP(U320,'ITWR Dump'!$A$2:$Y$5000,2,0)),0,(VLOOKUP(U320,'ITWR Dump'!$A$2:$Y$5000,2,0)))</f>
        <v>0</v>
      </c>
      <c r="AH320" s="11">
        <f>IF(ISERROR(VLOOKUP(U320,'ITWR Dump'!$A$2:$Y$5000,14,0)),0,(VLOOKUP(U320,'ITWR Dump'!$A$2:$Y$5000,14,0)))</f>
        <v>0</v>
      </c>
      <c r="AI320" s="11" t="str">
        <f t="shared" si="138"/>
        <v>01-Maintenance Offshore</v>
      </c>
      <c r="AJ320" s="11" t="str">
        <f t="shared" si="139"/>
        <v>Offshore</v>
      </c>
      <c r="AK320" s="11" t="str">
        <f>IF(ISERROR(VLOOKUP(A320,'Team Data'!$C$2:$U$213,17,0)),0,(VLOOKUP(A320,'Team Data'!$C$2:$U$213,17,0)))</f>
        <v>PRISM</v>
      </c>
      <c r="AL320" s="11" t="str">
        <f t="shared" si="140"/>
        <v>2017-04-24</v>
      </c>
      <c r="AM320" s="11">
        <f>IF(ISERROR(VLOOKUP(U320,'ITWR Dump'!$A$2:$Y$5000,16,0)),0,(VLOOKUP(U320,'ITWR Dump'!$A$2:$Y$5000,16,0)))</f>
        <v>0</v>
      </c>
      <c r="AN320" s="11">
        <f>IF(ISERROR(VLOOKUP(U320,'ITWR Dump'!$A$2:$Y$5000,18,0)),0,(VLOOKUP(U320,'ITWR Dump'!$A$2:$Y$5000,18,0)))</f>
        <v>0</v>
      </c>
      <c r="AO320" s="11">
        <f>IF(ISERROR(VLOOKUP(U320,'ITWR Dump'!$A$2:$Y$5000,25,0)),0,(VLOOKUP('ILC Report'!U320,'ITWR Dump'!$A$2:$Y$5000,25,0)))</f>
        <v>0</v>
      </c>
      <c r="AP320" s="11">
        <f t="shared" si="141"/>
        <v>0</v>
      </c>
      <c r="AQ320" s="26">
        <f t="shared" si="142"/>
        <v>0</v>
      </c>
      <c r="AR320" s="26">
        <f t="shared" si="143"/>
        <v>0</v>
      </c>
      <c r="AS320" s="26">
        <f t="shared" si="144"/>
        <v>0</v>
      </c>
      <c r="AT320" s="26">
        <f t="shared" si="145"/>
        <v>0</v>
      </c>
      <c r="AU320" s="26">
        <f t="shared" si="146"/>
        <v>0</v>
      </c>
      <c r="AV320" s="26">
        <f t="shared" si="147"/>
        <v>0</v>
      </c>
      <c r="AW320" s="11" t="s">
        <v>653</v>
      </c>
      <c r="AX320" s="11" t="str">
        <f>VLOOKUP(L320,Group!$A$2:$B$1000,2,0)</f>
        <v>Maintenance</v>
      </c>
      <c r="AY320" s="11">
        <f>IF(ISERROR(VLOOKUP(U320,'ITWR Dump'!$A$2:$Y$5000,15,0)),0,(VLOOKUP('ILC Report'!U320,'ITWR Dump'!$A$2:$Y$5000,15,0)))</f>
        <v>0</v>
      </c>
      <c r="AZ320" s="11" t="str">
        <f t="shared" si="148"/>
        <v>No</v>
      </c>
      <c r="BA320" s="11" t="str">
        <f t="shared" si="149"/>
        <v>BKI</v>
      </c>
      <c r="BB320" s="11" t="str">
        <f t="shared" si="150"/>
        <v>MN</v>
      </c>
      <c r="BC320" s="11" t="str">
        <f t="shared" si="151"/>
        <v>No</v>
      </c>
    </row>
    <row r="321" spans="1:55" x14ac:dyDescent="0.3">
      <c r="A321" s="11" t="s">
        <v>663</v>
      </c>
      <c r="B321" s="11" t="s">
        <v>1818</v>
      </c>
      <c r="C321" s="11" t="s">
        <v>576</v>
      </c>
      <c r="D321" s="11" t="s">
        <v>2075</v>
      </c>
      <c r="E321" s="38" t="s">
        <v>2903</v>
      </c>
      <c r="F321" s="11">
        <v>2</v>
      </c>
      <c r="G321" s="40" t="s">
        <v>218</v>
      </c>
      <c r="H321" s="11" t="str">
        <f t="shared" si="133"/>
        <v>Regular</v>
      </c>
      <c r="I321" s="11" t="str">
        <f t="shared" si="125"/>
        <v>INDIA</v>
      </c>
      <c r="J321" s="11" t="str">
        <f>IF(ISERROR(VLOOKUP(C321,'WI Vs ASM'!$B$2:$E$1000,4,0)),0,(VLOOKUP(C321,'WI Vs ASM'!$B$2:$E$1000,4,0)))</f>
        <v>Offshore</v>
      </c>
      <c r="K321" s="11" t="str">
        <f>IF(ISERROR(VLOOKUP(C321,'WI Vs ASM'!$B$2:$F$1000,5,0)),0,(VLOOKUP(C321,'WI Vs ASM'!$B$2:$F$1000,5,0)))</f>
        <v>01-Fixed Price</v>
      </c>
      <c r="L321" s="11" t="str">
        <f>IF(ISERROR(VLOOKUP(C321,'WI Vs ASM'!$B$2:$D$1000,3,0)),0,(VLOOKUP(C321,'WI Vs ASM'!$B$2:$D$1000,3,0)))</f>
        <v>01-Maintenance Offshore</v>
      </c>
      <c r="M321" s="11" t="str">
        <f>IF(ISERROR(VLOOKUP(C321,'WI Vs ASM'!$B$2:$I$1000,8,0)),0,(VLOOKUP(C321,'WI Vs ASM'!$B$2:$I$1000,8,0)))</f>
        <v>Rahul Soman</v>
      </c>
      <c r="N321" s="11" t="str">
        <f>IF(ISERROR(VLOOKUP(C321,'WI Vs ASM'!$B$2:$G$1000,6,0)),0,(VLOOKUP(C321,'WI Vs ASM'!$B$2:$G$1000,6,0)))</f>
        <v>Commercial</v>
      </c>
      <c r="O321" s="11" t="str">
        <f>IF(ISERROR(VLOOKUP(C321,'WI Vs ASM'!$B$2:$H$1000,7,0)),0,(VLOOKUP(C321,'WI Vs ASM'!$B$2:$H$1000,7,0)))</f>
        <v>Commercial</v>
      </c>
      <c r="P321" s="11" t="str">
        <f t="shared" si="126"/>
        <v>May-17</v>
      </c>
      <c r="Q321" s="11" t="str">
        <f t="shared" si="127"/>
        <v>Q2</v>
      </c>
      <c r="R321" s="11" t="str">
        <f>IF(ISERROR(VLOOKUP(C321,'WI Vs ASM'!$B$2:$J$1000,9,0)),0,(VLOOKUP(C321,'WI Vs ASM'!$B$2:$J$1000,9,0)))</f>
        <v>Jyothi Pai</v>
      </c>
      <c r="S321" s="11" t="str">
        <f>IF(ISERROR(VLOOKUP(C321,'WI Vs ASM'!$B$2:$K$1000,10,0)),0,(VLOOKUP(C321,'WI Vs ASM'!$B$2:$K$1000,10,0)))</f>
        <v>Saju Bhaskaran</v>
      </c>
      <c r="T321" s="11" t="str">
        <f>IF(ISERROR(VLOOKUP(C321,'WI Vs ASM'!$B$2:$L$1000,11,0)),0,(VLOOKUP(C321,'WI Vs ASM'!$B$2:$L$1000,11,0)))</f>
        <v>Sreekala Balasubramanian</v>
      </c>
      <c r="U321" s="11" t="e">
        <f t="shared" si="134"/>
        <v>#VALUE!</v>
      </c>
      <c r="V321" s="11" t="str">
        <f t="shared" si="128"/>
        <v>Yes</v>
      </c>
      <c r="W321" s="11" t="str">
        <f t="shared" si="129"/>
        <v>No</v>
      </c>
      <c r="X321" s="11" t="str">
        <f t="shared" si="130"/>
        <v>No</v>
      </c>
      <c r="Y321" s="11" t="str">
        <f t="shared" si="131"/>
        <v>No</v>
      </c>
      <c r="Z321" s="11" t="str">
        <f t="shared" si="132"/>
        <v>No</v>
      </c>
      <c r="AA321" s="11" t="str">
        <f t="shared" si="135"/>
        <v>No</v>
      </c>
      <c r="AB321" s="11">
        <f>IF(ISERROR(VLOOKUP(U321,'ITWR Dump'!$A$2:$Y$5000,24,0)),0,(VLOOKUP('ILC Report'!U321,'ITWR Dump'!$A$2:$Y$5000,24,0)))</f>
        <v>0</v>
      </c>
      <c r="AC321" s="11" t="str">
        <f t="shared" si="136"/>
        <v>No</v>
      </c>
      <c r="AD321" s="11" t="str">
        <f t="shared" si="137"/>
        <v/>
      </c>
      <c r="AE321" s="11">
        <f>IF(ISERROR(VLOOKUP(U321,'ITWR Dump'!$A$2:$Y$5000,13,0)),0,(VLOOKUP(U321,'ITWR Dump'!$A$2:$Y$5000,13,0)))</f>
        <v>0</v>
      </c>
      <c r="AF321" s="11">
        <f>IF(ISERROR(VLOOKUP(U321,'ITWR Dump'!$A$2:$Y$5000,11,0)),0,(VLOOKUP(U321,'ITWR Dump'!$A$2:$Y$5000,11,0)))</f>
        <v>0</v>
      </c>
      <c r="AG321" s="11">
        <f>IF(ISERROR(VLOOKUP(U321,'ITWR Dump'!$A$2:$Y$5000,2,0)),0,(VLOOKUP(U321,'ITWR Dump'!$A$2:$Y$5000,2,0)))</f>
        <v>0</v>
      </c>
      <c r="AH321" s="11">
        <f>IF(ISERROR(VLOOKUP(U321,'ITWR Dump'!$A$2:$Y$5000,14,0)),0,(VLOOKUP(U321,'ITWR Dump'!$A$2:$Y$5000,14,0)))</f>
        <v>0</v>
      </c>
      <c r="AI321" s="11" t="str">
        <f t="shared" si="138"/>
        <v>01-Maintenance Offshore</v>
      </c>
      <c r="AJ321" s="11" t="str">
        <f t="shared" si="139"/>
        <v>Offshore</v>
      </c>
      <c r="AK321" s="11" t="str">
        <f>IF(ISERROR(VLOOKUP(A321,'Team Data'!$C$2:$U$213,17,0)),0,(VLOOKUP(A321,'Team Data'!$C$2:$U$213,17,0)))</f>
        <v>PRISM</v>
      </c>
      <c r="AL321" s="11" t="str">
        <f t="shared" si="140"/>
        <v>2017-04-24</v>
      </c>
      <c r="AM321" s="11">
        <f>IF(ISERROR(VLOOKUP(U321,'ITWR Dump'!$A$2:$Y$5000,16,0)),0,(VLOOKUP(U321,'ITWR Dump'!$A$2:$Y$5000,16,0)))</f>
        <v>0</v>
      </c>
      <c r="AN321" s="11">
        <f>IF(ISERROR(VLOOKUP(U321,'ITWR Dump'!$A$2:$Y$5000,18,0)),0,(VLOOKUP(U321,'ITWR Dump'!$A$2:$Y$5000,18,0)))</f>
        <v>0</v>
      </c>
      <c r="AO321" s="11">
        <f>IF(ISERROR(VLOOKUP(U321,'ITWR Dump'!$A$2:$Y$5000,25,0)),0,(VLOOKUP('ILC Report'!U321,'ITWR Dump'!$A$2:$Y$5000,25,0)))</f>
        <v>0</v>
      </c>
      <c r="AP321" s="11">
        <f t="shared" si="141"/>
        <v>1</v>
      </c>
      <c r="AQ321" s="26">
        <f t="shared" si="142"/>
        <v>0</v>
      </c>
      <c r="AR321" s="26">
        <f t="shared" si="143"/>
        <v>0</v>
      </c>
      <c r="AS321" s="26">
        <f t="shared" si="144"/>
        <v>0</v>
      </c>
      <c r="AT321" s="26">
        <f t="shared" si="145"/>
        <v>0</v>
      </c>
      <c r="AU321" s="26">
        <f t="shared" si="146"/>
        <v>0</v>
      </c>
      <c r="AV321" s="26">
        <f t="shared" si="147"/>
        <v>0</v>
      </c>
      <c r="AW321" s="11" t="s">
        <v>653</v>
      </c>
      <c r="AX321" s="11" t="str">
        <f>VLOOKUP(L321,Group!$A$2:$B$1000,2,0)</f>
        <v>Maintenance</v>
      </c>
      <c r="AY321" s="11">
        <f>IF(ISERROR(VLOOKUP(U321,'ITWR Dump'!$A$2:$Y$5000,15,0)),0,(VLOOKUP('ILC Report'!U321,'ITWR Dump'!$A$2:$Y$5000,15,0)))</f>
        <v>0</v>
      </c>
      <c r="AZ321" s="11" t="str">
        <f t="shared" si="148"/>
        <v>Yes</v>
      </c>
      <c r="BA321" s="11" t="str">
        <f t="shared" si="149"/>
        <v>BKI</v>
      </c>
      <c r="BB321" s="11" t="str">
        <f t="shared" si="150"/>
        <v>MN</v>
      </c>
      <c r="BC321" s="11" t="str">
        <f t="shared" si="151"/>
        <v>No</v>
      </c>
    </row>
    <row r="322" spans="1:55" x14ac:dyDescent="0.3">
      <c r="A322" s="11" t="s">
        <v>663</v>
      </c>
      <c r="B322" s="11" t="s">
        <v>1818</v>
      </c>
      <c r="C322" s="11" t="s">
        <v>598</v>
      </c>
      <c r="D322" s="11" t="s">
        <v>2076</v>
      </c>
      <c r="E322" s="38" t="s">
        <v>2903</v>
      </c>
      <c r="F322" s="11">
        <v>9</v>
      </c>
      <c r="G322" s="40" t="s">
        <v>218</v>
      </c>
      <c r="H322" s="11" t="str">
        <f t="shared" si="133"/>
        <v>Regular</v>
      </c>
      <c r="I322" s="11" t="str">
        <f t="shared" ref="I322:I385" si="152">Locationdetails(J322)</f>
        <v>INDIA</v>
      </c>
      <c r="J322" s="11" t="str">
        <f>IF(ISERROR(VLOOKUP(C322,'WI Vs ASM'!$B$2:$E$1000,4,0)),0,(VLOOKUP(C322,'WI Vs ASM'!$B$2:$E$1000,4,0)))</f>
        <v>Offshore</v>
      </c>
      <c r="K322" s="11" t="str">
        <f>IF(ISERROR(VLOOKUP(C322,'WI Vs ASM'!$B$2:$F$1000,5,0)),0,(VLOOKUP(C322,'WI Vs ASM'!$B$2:$F$1000,5,0)))</f>
        <v>01-Fixed Price</v>
      </c>
      <c r="L322" s="11" t="str">
        <f>IF(ISERROR(VLOOKUP(C322,'WI Vs ASM'!$B$2:$D$1000,3,0)),0,(VLOOKUP(C322,'WI Vs ASM'!$B$2:$D$1000,3,0)))</f>
        <v>01-Maintenance Offshore</v>
      </c>
      <c r="M322" s="11" t="str">
        <f>IF(ISERROR(VLOOKUP(C322,'WI Vs ASM'!$B$2:$I$1000,8,0)),0,(VLOOKUP(C322,'WI Vs ASM'!$B$2:$I$1000,8,0)))</f>
        <v>Rahul Soman</v>
      </c>
      <c r="N322" s="11" t="str">
        <f>IF(ISERROR(VLOOKUP(C322,'WI Vs ASM'!$B$2:$G$1000,6,0)),0,(VLOOKUP(C322,'WI Vs ASM'!$B$2:$G$1000,6,0)))</f>
        <v>Security &amp; IAM</v>
      </c>
      <c r="O322" s="11" t="str">
        <f>IF(ISERROR(VLOOKUP(C322,'WI Vs ASM'!$B$2:$H$1000,7,0)),0,(VLOOKUP(C322,'WI Vs ASM'!$B$2:$H$1000,7,0)))</f>
        <v>Security &amp; IAM</v>
      </c>
      <c r="P322" s="11" t="str">
        <f t="shared" ref="P322:P385" si="153">TEXT(E322,"MMM-YY")</f>
        <v>May-17</v>
      </c>
      <c r="Q322" s="11" t="str">
        <f t="shared" ref="Q322:Q385" si="154">Quarterdetails(P322)</f>
        <v>Q2</v>
      </c>
      <c r="R322" s="11" t="str">
        <f>IF(ISERROR(VLOOKUP(C322,'WI Vs ASM'!$B$2:$J$1000,9,0)),0,(VLOOKUP(C322,'WI Vs ASM'!$B$2:$J$1000,9,0)))</f>
        <v>Jyothi Pai</v>
      </c>
      <c r="S322" s="11" t="str">
        <f>IF(ISERROR(VLOOKUP(C322,'WI Vs ASM'!$B$2:$K$1000,10,0)),0,(VLOOKUP(C322,'WI Vs ASM'!$B$2:$K$1000,10,0)))</f>
        <v>Melody J Pereira</v>
      </c>
      <c r="T322" s="11" t="str">
        <f>IF(ISERROR(VLOOKUP(C322,'WI Vs ASM'!$B$2:$L$1000,11,0)),0,(VLOOKUP(C322,'WI Vs ASM'!$B$2:$L$1000,11,0)))</f>
        <v>Melody J Pereira</v>
      </c>
      <c r="U322" s="11" t="e">
        <f t="shared" si="134"/>
        <v>#VALUE!</v>
      </c>
      <c r="V322" s="11" t="str">
        <f t="shared" ref="V322:V385" si="155">IF(OR(AP322=1,AQ322=1,AR322=1,AS322=1,AT322=1,AU322=1,AV322=1),"Yes","No")</f>
        <v>Yes</v>
      </c>
      <c r="W322" s="11" t="str">
        <f t="shared" ref="W322:W385" si="156">IF(V322&lt;&gt;"Yes",IF(AND(K322&lt;&gt;"09-NonBillable"),"Yes","No"),"No")</f>
        <v>No</v>
      </c>
      <c r="X322" s="11" t="str">
        <f t="shared" ref="X322:X385" si="157">IF(ISERROR(IF(OR(RIGHT(C322,2)="LB",(RIGHT(C322,2)="MG"),(C322="WAFCOGEN")),"Yes","No")),"No",(IF(OR(RIGHT(C322,2)="LB",(RIGHT(C322,2)="MG"),(C322="WAFCOGEN")),"Yes","No")))</f>
        <v>No</v>
      </c>
      <c r="Y322" s="11" t="str">
        <f t="shared" ref="Y322:Y385" si="158">CTCdetails(AE322)</f>
        <v>No</v>
      </c>
      <c r="Z322" s="11" t="str">
        <f t="shared" ref="Z322:Z385" si="159">Ignitedetails(C322)</f>
        <v>No</v>
      </c>
      <c r="AA322" s="11" t="str">
        <f t="shared" si="135"/>
        <v>No</v>
      </c>
      <c r="AB322" s="11">
        <f>IF(ISERROR(VLOOKUP(U322,'ITWR Dump'!$A$2:$Y$5000,24,0)),0,(VLOOKUP('ILC Report'!U322,'ITWR Dump'!$A$2:$Y$5000,24,0)))</f>
        <v>0</v>
      </c>
      <c r="AC322" s="11" t="str">
        <f t="shared" si="136"/>
        <v>No</v>
      </c>
      <c r="AD322" s="11" t="str">
        <f t="shared" si="137"/>
        <v/>
      </c>
      <c r="AE322" s="11">
        <f>IF(ISERROR(VLOOKUP(U322,'ITWR Dump'!$A$2:$Y$5000,13,0)),0,(VLOOKUP(U322,'ITWR Dump'!$A$2:$Y$5000,13,0)))</f>
        <v>0</v>
      </c>
      <c r="AF322" s="11">
        <f>IF(ISERROR(VLOOKUP(U322,'ITWR Dump'!$A$2:$Y$5000,11,0)),0,(VLOOKUP(U322,'ITWR Dump'!$A$2:$Y$5000,11,0)))</f>
        <v>0</v>
      </c>
      <c r="AG322" s="11">
        <f>IF(ISERROR(VLOOKUP(U322,'ITWR Dump'!$A$2:$Y$5000,2,0)),0,(VLOOKUP(U322,'ITWR Dump'!$A$2:$Y$5000,2,0)))</f>
        <v>0</v>
      </c>
      <c r="AH322" s="11">
        <f>IF(ISERROR(VLOOKUP(U322,'ITWR Dump'!$A$2:$Y$5000,14,0)),0,(VLOOKUP(U322,'ITWR Dump'!$A$2:$Y$5000,14,0)))</f>
        <v>0</v>
      </c>
      <c r="AI322" s="11" t="str">
        <f t="shared" si="138"/>
        <v>01-Maintenance Offshore</v>
      </c>
      <c r="AJ322" s="11" t="str">
        <f t="shared" si="139"/>
        <v>Offshore</v>
      </c>
      <c r="AK322" s="11" t="str">
        <f>IF(ISERROR(VLOOKUP(A322,'Team Data'!$C$2:$U$213,17,0)),0,(VLOOKUP(A322,'Team Data'!$C$2:$U$213,17,0)))</f>
        <v>PRISM</v>
      </c>
      <c r="AL322" s="11" t="str">
        <f t="shared" si="140"/>
        <v>2017-04-24</v>
      </c>
      <c r="AM322" s="11">
        <f>IF(ISERROR(VLOOKUP(U322,'ITWR Dump'!$A$2:$Y$5000,16,0)),0,(VLOOKUP(U322,'ITWR Dump'!$A$2:$Y$5000,16,0)))</f>
        <v>0</v>
      </c>
      <c r="AN322" s="11">
        <f>IF(ISERROR(VLOOKUP(U322,'ITWR Dump'!$A$2:$Y$5000,18,0)),0,(VLOOKUP(U322,'ITWR Dump'!$A$2:$Y$5000,18,0)))</f>
        <v>0</v>
      </c>
      <c r="AO322" s="11">
        <f>IF(ISERROR(VLOOKUP(U322,'ITWR Dump'!$A$2:$Y$5000,25,0)),0,(VLOOKUP('ILC Report'!U322,'ITWR Dump'!$A$2:$Y$5000,25,0)))</f>
        <v>0</v>
      </c>
      <c r="AP322" s="11">
        <f t="shared" si="141"/>
        <v>1</v>
      </c>
      <c r="AQ322" s="26">
        <f t="shared" si="142"/>
        <v>0</v>
      </c>
      <c r="AR322" s="26">
        <f t="shared" si="143"/>
        <v>0</v>
      </c>
      <c r="AS322" s="26">
        <f t="shared" si="144"/>
        <v>0</v>
      </c>
      <c r="AT322" s="26">
        <f t="shared" si="145"/>
        <v>0</v>
      </c>
      <c r="AU322" s="26">
        <f t="shared" si="146"/>
        <v>0</v>
      </c>
      <c r="AV322" s="26">
        <f t="shared" si="147"/>
        <v>0</v>
      </c>
      <c r="AW322" s="11" t="s">
        <v>653</v>
      </c>
      <c r="AX322" s="11" t="str">
        <f>VLOOKUP(L322,Group!$A$2:$B$1000,2,0)</f>
        <v>Maintenance</v>
      </c>
      <c r="AY322" s="11">
        <f>IF(ISERROR(VLOOKUP(U322,'ITWR Dump'!$A$2:$Y$5000,15,0)),0,(VLOOKUP('ILC Report'!U322,'ITWR Dump'!$A$2:$Y$5000,15,0)))</f>
        <v>0</v>
      </c>
      <c r="AZ322" s="11" t="str">
        <f t="shared" si="148"/>
        <v>Yes</v>
      </c>
      <c r="BA322" s="11" t="str">
        <f t="shared" si="149"/>
        <v>BKI</v>
      </c>
      <c r="BB322" s="11" t="str">
        <f t="shared" si="150"/>
        <v>MN</v>
      </c>
      <c r="BC322" s="11" t="str">
        <f t="shared" si="151"/>
        <v>No</v>
      </c>
    </row>
    <row r="323" spans="1:55" x14ac:dyDescent="0.3">
      <c r="A323" s="11" t="s">
        <v>663</v>
      </c>
      <c r="B323" s="11" t="s">
        <v>1818</v>
      </c>
      <c r="C323" s="11" t="s">
        <v>576</v>
      </c>
      <c r="D323" s="11" t="s">
        <v>2077</v>
      </c>
      <c r="E323" s="38" t="s">
        <v>2903</v>
      </c>
      <c r="F323" s="11">
        <v>3</v>
      </c>
      <c r="G323" s="40" t="s">
        <v>218</v>
      </c>
      <c r="H323" s="11" t="str">
        <f t="shared" ref="H323:H386" si="160">Shiftdetails($G323)</f>
        <v>Regular</v>
      </c>
      <c r="I323" s="11" t="str">
        <f t="shared" si="152"/>
        <v>INDIA</v>
      </c>
      <c r="J323" s="11" t="str">
        <f>IF(ISERROR(VLOOKUP(C323,'WI Vs ASM'!$B$2:$E$1000,4,0)),0,(VLOOKUP(C323,'WI Vs ASM'!$B$2:$E$1000,4,0)))</f>
        <v>Offshore</v>
      </c>
      <c r="K323" s="11" t="str">
        <f>IF(ISERROR(VLOOKUP(C323,'WI Vs ASM'!$B$2:$F$1000,5,0)),0,(VLOOKUP(C323,'WI Vs ASM'!$B$2:$F$1000,5,0)))</f>
        <v>01-Fixed Price</v>
      </c>
      <c r="L323" s="11" t="str">
        <f>IF(ISERROR(VLOOKUP(C323,'WI Vs ASM'!$B$2:$D$1000,3,0)),0,(VLOOKUP(C323,'WI Vs ASM'!$B$2:$D$1000,3,0)))</f>
        <v>01-Maintenance Offshore</v>
      </c>
      <c r="M323" s="11" t="str">
        <f>IF(ISERROR(VLOOKUP(C323,'WI Vs ASM'!$B$2:$I$1000,8,0)),0,(VLOOKUP(C323,'WI Vs ASM'!$B$2:$I$1000,8,0)))</f>
        <v>Rahul Soman</v>
      </c>
      <c r="N323" s="11" t="str">
        <f>IF(ISERROR(VLOOKUP(C323,'WI Vs ASM'!$B$2:$G$1000,6,0)),0,(VLOOKUP(C323,'WI Vs ASM'!$B$2:$G$1000,6,0)))</f>
        <v>Commercial</v>
      </c>
      <c r="O323" s="11" t="str">
        <f>IF(ISERROR(VLOOKUP(C323,'WI Vs ASM'!$B$2:$H$1000,7,0)),0,(VLOOKUP(C323,'WI Vs ASM'!$B$2:$H$1000,7,0)))</f>
        <v>Commercial</v>
      </c>
      <c r="P323" s="11" t="str">
        <f t="shared" si="153"/>
        <v>May-17</v>
      </c>
      <c r="Q323" s="11" t="str">
        <f t="shared" si="154"/>
        <v>Q2</v>
      </c>
      <c r="R323" s="11" t="str">
        <f>IF(ISERROR(VLOOKUP(C323,'WI Vs ASM'!$B$2:$J$1000,9,0)),0,(VLOOKUP(C323,'WI Vs ASM'!$B$2:$J$1000,9,0)))</f>
        <v>Jyothi Pai</v>
      </c>
      <c r="S323" s="11" t="str">
        <f>IF(ISERROR(VLOOKUP(C323,'WI Vs ASM'!$B$2:$K$1000,10,0)),0,(VLOOKUP(C323,'WI Vs ASM'!$B$2:$K$1000,10,0)))</f>
        <v>Saju Bhaskaran</v>
      </c>
      <c r="T323" s="11" t="str">
        <f>IF(ISERROR(VLOOKUP(C323,'WI Vs ASM'!$B$2:$L$1000,11,0)),0,(VLOOKUP(C323,'WI Vs ASM'!$B$2:$L$1000,11,0)))</f>
        <v>Sreekala Balasubramanian</v>
      </c>
      <c r="U323" s="11" t="e">
        <f t="shared" ref="U323:U386" si="161">IF(ISERROR(MID((UPPER(D323)),(FIND("WR",(UPPER(D323)),1)),8)),MID((UPPER(D323)),(FIND("ENH",(UPPER(D323)),1)),9),MID((UPPER(D323)),(FIND("WR",(UPPER(D323)),1)),8))</f>
        <v>#VALUE!</v>
      </c>
      <c r="V323" s="11" t="str">
        <f t="shared" si="155"/>
        <v>Yes</v>
      </c>
      <c r="W323" s="11" t="str">
        <f t="shared" si="156"/>
        <v>No</v>
      </c>
      <c r="X323" s="11" t="str">
        <f t="shared" si="157"/>
        <v>No</v>
      </c>
      <c r="Y323" s="11" t="str">
        <f t="shared" si="158"/>
        <v>No</v>
      </c>
      <c r="Z323" s="11" t="str">
        <f t="shared" si="159"/>
        <v>No</v>
      </c>
      <c r="AA323" s="11" t="str">
        <f t="shared" ref="AA323:AA386" si="162">RTCdetails(AE323,AY323)</f>
        <v>No</v>
      </c>
      <c r="AB323" s="11">
        <f>IF(ISERROR(VLOOKUP(U323,'ITWR Dump'!$A$2:$Y$5000,24,0)),0,(VLOOKUP('ILC Report'!U323,'ITWR Dump'!$A$2:$Y$5000,24,0)))</f>
        <v>0</v>
      </c>
      <c r="AC323" s="11" t="str">
        <f t="shared" ref="AC323:AC386" si="163">Billable(X323,Y323,Z323,AA323,BC323)</f>
        <v>No</v>
      </c>
      <c r="AD323" s="11" t="str">
        <f t="shared" ref="AD323:AD386" si="164">IF(X323="Yes",$X$1,IF(Y323="Yes",$Y$1,IF(Z323="Yes",$Z$1,IF(AA323="Yes",$AA$1,""))))</f>
        <v/>
      </c>
      <c r="AE323" s="11">
        <f>IF(ISERROR(VLOOKUP(U323,'ITWR Dump'!$A$2:$Y$5000,13,0)),0,(VLOOKUP(U323,'ITWR Dump'!$A$2:$Y$5000,13,0)))</f>
        <v>0</v>
      </c>
      <c r="AF323" s="11">
        <f>IF(ISERROR(VLOOKUP(U323,'ITWR Dump'!$A$2:$Y$5000,11,0)),0,(VLOOKUP(U323,'ITWR Dump'!$A$2:$Y$5000,11,0)))</f>
        <v>0</v>
      </c>
      <c r="AG323" s="11">
        <f>IF(ISERROR(VLOOKUP(U323,'ITWR Dump'!$A$2:$Y$5000,2,0)),0,(VLOOKUP(U323,'ITWR Dump'!$A$2:$Y$5000,2,0)))</f>
        <v>0</v>
      </c>
      <c r="AH323" s="11">
        <f>IF(ISERROR(VLOOKUP(U323,'ITWR Dump'!$A$2:$Y$5000,14,0)),0,(VLOOKUP(U323,'ITWR Dump'!$A$2:$Y$5000,14,0)))</f>
        <v>0</v>
      </c>
      <c r="AI323" s="11" t="str">
        <f t="shared" ref="AI323:AI386" si="165">UdfCategory(H323,L323,AJ323)</f>
        <v>01-Maintenance Offshore</v>
      </c>
      <c r="AJ323" s="11" t="str">
        <f t="shared" ref="AJ323:AJ386" si="166">OnOffLanded(A323,C323,J323)</f>
        <v>Offshore</v>
      </c>
      <c r="AK323" s="11" t="str">
        <f>IF(ISERROR(VLOOKUP(A323,'Team Data'!$C$2:$U$213,17,0)),0,(VLOOKUP(A323,'Team Data'!$C$2:$U$213,17,0)))</f>
        <v>PRISM</v>
      </c>
      <c r="AL323" s="11" t="str">
        <f t="shared" ref="AL323:AL386" si="167">LEFT(AW323,10)</f>
        <v>2017-04-24</v>
      </c>
      <c r="AM323" s="11">
        <f>IF(ISERROR(VLOOKUP(U323,'ITWR Dump'!$A$2:$Y$5000,16,0)),0,(VLOOKUP(U323,'ITWR Dump'!$A$2:$Y$5000,16,0)))</f>
        <v>0</v>
      </c>
      <c r="AN323" s="11">
        <f>IF(ISERROR(VLOOKUP(U323,'ITWR Dump'!$A$2:$Y$5000,18,0)),0,(VLOOKUP(U323,'ITWR Dump'!$A$2:$Y$5000,18,0)))</f>
        <v>0</v>
      </c>
      <c r="AO323" s="11">
        <f>IF(ISERROR(VLOOKUP(U323,'ITWR Dump'!$A$2:$Y$5000,25,0)),0,(VLOOKUP('ILC Report'!U323,'ITWR Dump'!$A$2:$Y$5000,25,0)))</f>
        <v>0</v>
      </c>
      <c r="AP323" s="11">
        <f t="shared" ref="AP323:AP386" si="168">IFERROR(FIND("INC0",D323,1),0)</f>
        <v>1</v>
      </c>
      <c r="AQ323" s="26">
        <f t="shared" ref="AQ323:AQ386" si="169">IFERROR(FIND("INC1",D323,1),0)</f>
        <v>0</v>
      </c>
      <c r="AR323" s="26">
        <f t="shared" ref="AR323:AR386" si="170">IFERROR(FIND("INC2",D323,1),0)</f>
        <v>0</v>
      </c>
      <c r="AS323" s="26">
        <f t="shared" ref="AS323:AS386" si="171">IFERROR(FIND("INC3",D323,1),0)</f>
        <v>0</v>
      </c>
      <c r="AT323" s="26">
        <f t="shared" ref="AT323:AT386" si="172">IFERROR(FIND("INC4",D323,1),0)</f>
        <v>0</v>
      </c>
      <c r="AU323" s="26">
        <f t="shared" ref="AU323:AU386" si="173">IFERROR(FIND("INC 0",D323,1),0)</f>
        <v>0</v>
      </c>
      <c r="AV323" s="26">
        <f t="shared" ref="AV323:AV386" si="174">IFERROR(FIND("INC 1",D323,1),0)</f>
        <v>0</v>
      </c>
      <c r="AW323" s="11" t="s">
        <v>653</v>
      </c>
      <c r="AX323" s="11" t="str">
        <f>VLOOKUP(L323,Group!$A$2:$B$1000,2,0)</f>
        <v>Maintenance</v>
      </c>
      <c r="AY323" s="11">
        <f>IF(ISERROR(VLOOKUP(U323,'ITWR Dump'!$A$2:$Y$5000,15,0)),0,(VLOOKUP('ILC Report'!U323,'ITWR Dump'!$A$2:$Y$5000,15,0)))</f>
        <v>0</v>
      </c>
      <c r="AZ323" s="11" t="str">
        <f t="shared" ref="AZ323:AZ386" si="175">Adoc(BB323,D323)</f>
        <v>Yes</v>
      </c>
      <c r="BA323" s="11" t="str">
        <f t="shared" ref="BA323:BA386" si="176">LEFT(C323,3)</f>
        <v>BKI</v>
      </c>
      <c r="BB323" s="11" t="str">
        <f t="shared" ref="BB323:BB386" si="177">RIGHT(C323,2)</f>
        <v>MN</v>
      </c>
      <c r="BC323" s="11" t="str">
        <f t="shared" ref="BC323:BC386" si="178">Work(AF323)</f>
        <v>No</v>
      </c>
    </row>
    <row r="324" spans="1:55" x14ac:dyDescent="0.3">
      <c r="A324" s="11" t="s">
        <v>663</v>
      </c>
      <c r="B324" s="11" t="s">
        <v>1818</v>
      </c>
      <c r="C324" s="11" t="s">
        <v>576</v>
      </c>
      <c r="D324" s="11" t="s">
        <v>2078</v>
      </c>
      <c r="E324" s="38" t="s">
        <v>2903</v>
      </c>
      <c r="F324" s="11">
        <v>2</v>
      </c>
      <c r="G324" s="40" t="s">
        <v>218</v>
      </c>
      <c r="H324" s="11" t="str">
        <f t="shared" si="160"/>
        <v>Regular</v>
      </c>
      <c r="I324" s="11" t="str">
        <f t="shared" si="152"/>
        <v>INDIA</v>
      </c>
      <c r="J324" s="11" t="str">
        <f>IF(ISERROR(VLOOKUP(C324,'WI Vs ASM'!$B$2:$E$1000,4,0)),0,(VLOOKUP(C324,'WI Vs ASM'!$B$2:$E$1000,4,0)))</f>
        <v>Offshore</v>
      </c>
      <c r="K324" s="11" t="str">
        <f>IF(ISERROR(VLOOKUP(C324,'WI Vs ASM'!$B$2:$F$1000,5,0)),0,(VLOOKUP(C324,'WI Vs ASM'!$B$2:$F$1000,5,0)))</f>
        <v>01-Fixed Price</v>
      </c>
      <c r="L324" s="11" t="str">
        <f>IF(ISERROR(VLOOKUP(C324,'WI Vs ASM'!$B$2:$D$1000,3,0)),0,(VLOOKUP(C324,'WI Vs ASM'!$B$2:$D$1000,3,0)))</f>
        <v>01-Maintenance Offshore</v>
      </c>
      <c r="M324" s="11" t="str">
        <f>IF(ISERROR(VLOOKUP(C324,'WI Vs ASM'!$B$2:$I$1000,8,0)),0,(VLOOKUP(C324,'WI Vs ASM'!$B$2:$I$1000,8,0)))</f>
        <v>Rahul Soman</v>
      </c>
      <c r="N324" s="11" t="str">
        <f>IF(ISERROR(VLOOKUP(C324,'WI Vs ASM'!$B$2:$G$1000,6,0)),0,(VLOOKUP(C324,'WI Vs ASM'!$B$2:$G$1000,6,0)))</f>
        <v>Commercial</v>
      </c>
      <c r="O324" s="11" t="str">
        <f>IF(ISERROR(VLOOKUP(C324,'WI Vs ASM'!$B$2:$H$1000,7,0)),0,(VLOOKUP(C324,'WI Vs ASM'!$B$2:$H$1000,7,0)))</f>
        <v>Commercial</v>
      </c>
      <c r="P324" s="11" t="str">
        <f t="shared" si="153"/>
        <v>May-17</v>
      </c>
      <c r="Q324" s="11" t="str">
        <f t="shared" si="154"/>
        <v>Q2</v>
      </c>
      <c r="R324" s="11" t="str">
        <f>IF(ISERROR(VLOOKUP(C324,'WI Vs ASM'!$B$2:$J$1000,9,0)),0,(VLOOKUP(C324,'WI Vs ASM'!$B$2:$J$1000,9,0)))</f>
        <v>Jyothi Pai</v>
      </c>
      <c r="S324" s="11" t="str">
        <f>IF(ISERROR(VLOOKUP(C324,'WI Vs ASM'!$B$2:$K$1000,10,0)),0,(VLOOKUP(C324,'WI Vs ASM'!$B$2:$K$1000,10,0)))</f>
        <v>Saju Bhaskaran</v>
      </c>
      <c r="T324" s="11" t="str">
        <f>IF(ISERROR(VLOOKUP(C324,'WI Vs ASM'!$B$2:$L$1000,11,0)),0,(VLOOKUP(C324,'WI Vs ASM'!$B$2:$L$1000,11,0)))</f>
        <v>Sreekala Balasubramanian</v>
      </c>
      <c r="U324" s="11" t="e">
        <f t="shared" si="161"/>
        <v>#VALUE!</v>
      </c>
      <c r="V324" s="11" t="str">
        <f t="shared" si="155"/>
        <v>Yes</v>
      </c>
      <c r="W324" s="11" t="str">
        <f t="shared" si="156"/>
        <v>No</v>
      </c>
      <c r="X324" s="11" t="str">
        <f t="shared" si="157"/>
        <v>No</v>
      </c>
      <c r="Y324" s="11" t="str">
        <f t="shared" si="158"/>
        <v>No</v>
      </c>
      <c r="Z324" s="11" t="str">
        <f t="shared" si="159"/>
        <v>No</v>
      </c>
      <c r="AA324" s="11" t="str">
        <f t="shared" si="162"/>
        <v>No</v>
      </c>
      <c r="AB324" s="11">
        <f>IF(ISERROR(VLOOKUP(U324,'ITWR Dump'!$A$2:$Y$5000,24,0)),0,(VLOOKUP('ILC Report'!U324,'ITWR Dump'!$A$2:$Y$5000,24,0)))</f>
        <v>0</v>
      </c>
      <c r="AC324" s="11" t="str">
        <f t="shared" si="163"/>
        <v>No</v>
      </c>
      <c r="AD324" s="11" t="str">
        <f t="shared" si="164"/>
        <v/>
      </c>
      <c r="AE324" s="11">
        <f>IF(ISERROR(VLOOKUP(U324,'ITWR Dump'!$A$2:$Y$5000,13,0)),0,(VLOOKUP(U324,'ITWR Dump'!$A$2:$Y$5000,13,0)))</f>
        <v>0</v>
      </c>
      <c r="AF324" s="11">
        <f>IF(ISERROR(VLOOKUP(U324,'ITWR Dump'!$A$2:$Y$5000,11,0)),0,(VLOOKUP(U324,'ITWR Dump'!$A$2:$Y$5000,11,0)))</f>
        <v>0</v>
      </c>
      <c r="AG324" s="11">
        <f>IF(ISERROR(VLOOKUP(U324,'ITWR Dump'!$A$2:$Y$5000,2,0)),0,(VLOOKUP(U324,'ITWR Dump'!$A$2:$Y$5000,2,0)))</f>
        <v>0</v>
      </c>
      <c r="AH324" s="11">
        <f>IF(ISERROR(VLOOKUP(U324,'ITWR Dump'!$A$2:$Y$5000,14,0)),0,(VLOOKUP(U324,'ITWR Dump'!$A$2:$Y$5000,14,0)))</f>
        <v>0</v>
      </c>
      <c r="AI324" s="11" t="str">
        <f t="shared" si="165"/>
        <v>01-Maintenance Offshore</v>
      </c>
      <c r="AJ324" s="11" t="str">
        <f t="shared" si="166"/>
        <v>Offshore</v>
      </c>
      <c r="AK324" s="11" t="str">
        <f>IF(ISERROR(VLOOKUP(A324,'Team Data'!$C$2:$U$213,17,0)),0,(VLOOKUP(A324,'Team Data'!$C$2:$U$213,17,0)))</f>
        <v>PRISM</v>
      </c>
      <c r="AL324" s="11" t="str">
        <f t="shared" si="167"/>
        <v>2017-04-24</v>
      </c>
      <c r="AM324" s="11">
        <f>IF(ISERROR(VLOOKUP(U324,'ITWR Dump'!$A$2:$Y$5000,16,0)),0,(VLOOKUP(U324,'ITWR Dump'!$A$2:$Y$5000,16,0)))</f>
        <v>0</v>
      </c>
      <c r="AN324" s="11">
        <f>IF(ISERROR(VLOOKUP(U324,'ITWR Dump'!$A$2:$Y$5000,18,0)),0,(VLOOKUP(U324,'ITWR Dump'!$A$2:$Y$5000,18,0)))</f>
        <v>0</v>
      </c>
      <c r="AO324" s="11">
        <f>IF(ISERROR(VLOOKUP(U324,'ITWR Dump'!$A$2:$Y$5000,25,0)),0,(VLOOKUP('ILC Report'!U324,'ITWR Dump'!$A$2:$Y$5000,25,0)))</f>
        <v>0</v>
      </c>
      <c r="AP324" s="11">
        <f t="shared" si="168"/>
        <v>1</v>
      </c>
      <c r="AQ324" s="26">
        <f t="shared" si="169"/>
        <v>0</v>
      </c>
      <c r="AR324" s="26">
        <f t="shared" si="170"/>
        <v>0</v>
      </c>
      <c r="AS324" s="26">
        <f t="shared" si="171"/>
        <v>0</v>
      </c>
      <c r="AT324" s="26">
        <f t="shared" si="172"/>
        <v>0</v>
      </c>
      <c r="AU324" s="26">
        <f t="shared" si="173"/>
        <v>0</v>
      </c>
      <c r="AV324" s="26">
        <f t="shared" si="174"/>
        <v>0</v>
      </c>
      <c r="AW324" s="11" t="s">
        <v>653</v>
      </c>
      <c r="AX324" s="11" t="str">
        <f>VLOOKUP(L324,Group!$A$2:$B$1000,2,0)</f>
        <v>Maintenance</v>
      </c>
      <c r="AY324" s="11">
        <f>IF(ISERROR(VLOOKUP(U324,'ITWR Dump'!$A$2:$Y$5000,15,0)),0,(VLOOKUP('ILC Report'!U324,'ITWR Dump'!$A$2:$Y$5000,15,0)))</f>
        <v>0</v>
      </c>
      <c r="AZ324" s="11" t="str">
        <f t="shared" si="175"/>
        <v>Yes</v>
      </c>
      <c r="BA324" s="11" t="str">
        <f t="shared" si="176"/>
        <v>BKI</v>
      </c>
      <c r="BB324" s="11" t="str">
        <f t="shared" si="177"/>
        <v>MN</v>
      </c>
      <c r="BC324" s="11" t="str">
        <f t="shared" si="178"/>
        <v>No</v>
      </c>
    </row>
    <row r="325" spans="1:55" x14ac:dyDescent="0.3">
      <c r="A325" s="11" t="s">
        <v>663</v>
      </c>
      <c r="B325" s="11" t="s">
        <v>1818</v>
      </c>
      <c r="C325" s="11" t="s">
        <v>598</v>
      </c>
      <c r="D325" s="11" t="s">
        <v>2049</v>
      </c>
      <c r="E325" s="38" t="s">
        <v>2904</v>
      </c>
      <c r="F325" s="11">
        <v>48</v>
      </c>
      <c r="G325" s="40" t="s">
        <v>2905</v>
      </c>
      <c r="H325" s="11" t="str">
        <f t="shared" si="160"/>
        <v>Standby</v>
      </c>
      <c r="I325" s="11" t="str">
        <f t="shared" si="152"/>
        <v>INDIA</v>
      </c>
      <c r="J325" s="11" t="str">
        <f>IF(ISERROR(VLOOKUP(C325,'WI Vs ASM'!$B$2:$E$1000,4,0)),0,(VLOOKUP(C325,'WI Vs ASM'!$B$2:$E$1000,4,0)))</f>
        <v>Offshore</v>
      </c>
      <c r="K325" s="11" t="str">
        <f>IF(ISERROR(VLOOKUP(C325,'WI Vs ASM'!$B$2:$F$1000,5,0)),0,(VLOOKUP(C325,'WI Vs ASM'!$B$2:$F$1000,5,0)))</f>
        <v>01-Fixed Price</v>
      </c>
      <c r="L325" s="11" t="str">
        <f>IF(ISERROR(VLOOKUP(C325,'WI Vs ASM'!$B$2:$D$1000,3,0)),0,(VLOOKUP(C325,'WI Vs ASM'!$B$2:$D$1000,3,0)))</f>
        <v>01-Maintenance Offshore</v>
      </c>
      <c r="M325" s="11" t="str">
        <f>IF(ISERROR(VLOOKUP(C325,'WI Vs ASM'!$B$2:$I$1000,8,0)),0,(VLOOKUP(C325,'WI Vs ASM'!$B$2:$I$1000,8,0)))</f>
        <v>Rahul Soman</v>
      </c>
      <c r="N325" s="11" t="str">
        <f>IF(ISERROR(VLOOKUP(C325,'WI Vs ASM'!$B$2:$G$1000,6,0)),0,(VLOOKUP(C325,'WI Vs ASM'!$B$2:$G$1000,6,0)))</f>
        <v>Security &amp; IAM</v>
      </c>
      <c r="O325" s="11" t="str">
        <f>IF(ISERROR(VLOOKUP(C325,'WI Vs ASM'!$B$2:$H$1000,7,0)),0,(VLOOKUP(C325,'WI Vs ASM'!$B$2:$H$1000,7,0)))</f>
        <v>Security &amp; IAM</v>
      </c>
      <c r="P325" s="11" t="str">
        <f t="shared" si="153"/>
        <v>May-17</v>
      </c>
      <c r="Q325" s="11" t="str">
        <f t="shared" si="154"/>
        <v>Q2</v>
      </c>
      <c r="R325" s="11" t="str">
        <f>IF(ISERROR(VLOOKUP(C325,'WI Vs ASM'!$B$2:$J$1000,9,0)),0,(VLOOKUP(C325,'WI Vs ASM'!$B$2:$J$1000,9,0)))</f>
        <v>Jyothi Pai</v>
      </c>
      <c r="S325" s="11" t="str">
        <f>IF(ISERROR(VLOOKUP(C325,'WI Vs ASM'!$B$2:$K$1000,10,0)),0,(VLOOKUP(C325,'WI Vs ASM'!$B$2:$K$1000,10,0)))</f>
        <v>Melody J Pereira</v>
      </c>
      <c r="T325" s="11" t="str">
        <f>IF(ISERROR(VLOOKUP(C325,'WI Vs ASM'!$B$2:$L$1000,11,0)),0,(VLOOKUP(C325,'WI Vs ASM'!$B$2:$L$1000,11,0)))</f>
        <v>Melody J Pereira</v>
      </c>
      <c r="U325" s="11" t="e">
        <f t="shared" si="161"/>
        <v>#VALUE!</v>
      </c>
      <c r="V325" s="11" t="str">
        <f t="shared" si="155"/>
        <v>No</v>
      </c>
      <c r="W325" s="11" t="str">
        <f t="shared" si="156"/>
        <v>Yes</v>
      </c>
      <c r="X325" s="11" t="str">
        <f t="shared" si="157"/>
        <v>No</v>
      </c>
      <c r="Y325" s="11" t="str">
        <f t="shared" si="158"/>
        <v>No</v>
      </c>
      <c r="Z325" s="11" t="str">
        <f t="shared" si="159"/>
        <v>No</v>
      </c>
      <c r="AA325" s="11" t="str">
        <f t="shared" si="162"/>
        <v>No</v>
      </c>
      <c r="AB325" s="11">
        <f>IF(ISERROR(VLOOKUP(U325,'ITWR Dump'!$A$2:$Y$5000,24,0)),0,(VLOOKUP('ILC Report'!U325,'ITWR Dump'!$A$2:$Y$5000,24,0)))</f>
        <v>0</v>
      </c>
      <c r="AC325" s="11" t="str">
        <f t="shared" si="163"/>
        <v>No</v>
      </c>
      <c r="AD325" s="11" t="str">
        <f t="shared" si="164"/>
        <v/>
      </c>
      <c r="AE325" s="11">
        <f>IF(ISERROR(VLOOKUP(U325,'ITWR Dump'!$A$2:$Y$5000,13,0)),0,(VLOOKUP(U325,'ITWR Dump'!$A$2:$Y$5000,13,0)))</f>
        <v>0</v>
      </c>
      <c r="AF325" s="11">
        <f>IF(ISERROR(VLOOKUP(U325,'ITWR Dump'!$A$2:$Y$5000,11,0)),0,(VLOOKUP(U325,'ITWR Dump'!$A$2:$Y$5000,11,0)))</f>
        <v>0</v>
      </c>
      <c r="AG325" s="11">
        <f>IF(ISERROR(VLOOKUP(U325,'ITWR Dump'!$A$2:$Y$5000,2,0)),0,(VLOOKUP(U325,'ITWR Dump'!$A$2:$Y$5000,2,0)))</f>
        <v>0</v>
      </c>
      <c r="AH325" s="11">
        <f>IF(ISERROR(VLOOKUP(U325,'ITWR Dump'!$A$2:$Y$5000,14,0)),0,(VLOOKUP(U325,'ITWR Dump'!$A$2:$Y$5000,14,0)))</f>
        <v>0</v>
      </c>
      <c r="AI325" s="11" t="str">
        <f t="shared" si="165"/>
        <v>Standby Hours</v>
      </c>
      <c r="AJ325" s="11" t="str">
        <f t="shared" si="166"/>
        <v>Offshore</v>
      </c>
      <c r="AK325" s="11" t="str">
        <f>IF(ISERROR(VLOOKUP(A325,'Team Data'!$C$2:$U$213,17,0)),0,(VLOOKUP(A325,'Team Data'!$C$2:$U$213,17,0)))</f>
        <v>PRISM</v>
      </c>
      <c r="AL325" s="11" t="str">
        <f t="shared" si="167"/>
        <v>2017-04-24</v>
      </c>
      <c r="AM325" s="11">
        <f>IF(ISERROR(VLOOKUP(U325,'ITWR Dump'!$A$2:$Y$5000,16,0)),0,(VLOOKUP(U325,'ITWR Dump'!$A$2:$Y$5000,16,0)))</f>
        <v>0</v>
      </c>
      <c r="AN325" s="11">
        <f>IF(ISERROR(VLOOKUP(U325,'ITWR Dump'!$A$2:$Y$5000,18,0)),0,(VLOOKUP(U325,'ITWR Dump'!$A$2:$Y$5000,18,0)))</f>
        <v>0</v>
      </c>
      <c r="AO325" s="11">
        <f>IF(ISERROR(VLOOKUP(U325,'ITWR Dump'!$A$2:$Y$5000,25,0)),0,(VLOOKUP('ILC Report'!U325,'ITWR Dump'!$A$2:$Y$5000,25,0)))</f>
        <v>0</v>
      </c>
      <c r="AP325" s="11">
        <f t="shared" si="168"/>
        <v>0</v>
      </c>
      <c r="AQ325" s="26">
        <f t="shared" si="169"/>
        <v>0</v>
      </c>
      <c r="AR325" s="26">
        <f t="shared" si="170"/>
        <v>0</v>
      </c>
      <c r="AS325" s="26">
        <f t="shared" si="171"/>
        <v>0</v>
      </c>
      <c r="AT325" s="26">
        <f t="shared" si="172"/>
        <v>0</v>
      </c>
      <c r="AU325" s="26">
        <f t="shared" si="173"/>
        <v>0</v>
      </c>
      <c r="AV325" s="26">
        <f t="shared" si="174"/>
        <v>0</v>
      </c>
      <c r="AW325" s="11" t="s">
        <v>653</v>
      </c>
      <c r="AX325" s="11" t="str">
        <f>VLOOKUP(L325,Group!$A$2:$B$1000,2,0)</f>
        <v>Maintenance</v>
      </c>
      <c r="AY325" s="11">
        <f>IF(ISERROR(VLOOKUP(U325,'ITWR Dump'!$A$2:$Y$5000,15,0)),0,(VLOOKUP('ILC Report'!U325,'ITWR Dump'!$A$2:$Y$5000,15,0)))</f>
        <v>0</v>
      </c>
      <c r="AZ325" s="11" t="str">
        <f t="shared" si="175"/>
        <v>No</v>
      </c>
      <c r="BA325" s="11" t="str">
        <f t="shared" si="176"/>
        <v>BKI</v>
      </c>
      <c r="BB325" s="11" t="str">
        <f t="shared" si="177"/>
        <v>MN</v>
      </c>
      <c r="BC325" s="11" t="str">
        <f t="shared" si="178"/>
        <v>No</v>
      </c>
    </row>
    <row r="326" spans="1:55" x14ac:dyDescent="0.3">
      <c r="A326" s="11" t="s">
        <v>663</v>
      </c>
      <c r="B326" s="11" t="s">
        <v>1818</v>
      </c>
      <c r="C326" s="11" t="s">
        <v>576</v>
      </c>
      <c r="D326" s="11" t="s">
        <v>2035</v>
      </c>
      <c r="E326" s="38" t="s">
        <v>2904</v>
      </c>
      <c r="F326" s="11">
        <v>4</v>
      </c>
      <c r="G326" s="40" t="s">
        <v>218</v>
      </c>
      <c r="H326" s="11" t="str">
        <f t="shared" si="160"/>
        <v>Regular</v>
      </c>
      <c r="I326" s="11" t="str">
        <f t="shared" si="152"/>
        <v>INDIA</v>
      </c>
      <c r="J326" s="11" t="str">
        <f>IF(ISERROR(VLOOKUP(C326,'WI Vs ASM'!$B$2:$E$1000,4,0)),0,(VLOOKUP(C326,'WI Vs ASM'!$B$2:$E$1000,4,0)))</f>
        <v>Offshore</v>
      </c>
      <c r="K326" s="11" t="str">
        <f>IF(ISERROR(VLOOKUP(C326,'WI Vs ASM'!$B$2:$F$1000,5,0)),0,(VLOOKUP(C326,'WI Vs ASM'!$B$2:$F$1000,5,0)))</f>
        <v>01-Fixed Price</v>
      </c>
      <c r="L326" s="11" t="str">
        <f>IF(ISERROR(VLOOKUP(C326,'WI Vs ASM'!$B$2:$D$1000,3,0)),0,(VLOOKUP(C326,'WI Vs ASM'!$B$2:$D$1000,3,0)))</f>
        <v>01-Maintenance Offshore</v>
      </c>
      <c r="M326" s="11" t="str">
        <f>IF(ISERROR(VLOOKUP(C326,'WI Vs ASM'!$B$2:$I$1000,8,0)),0,(VLOOKUP(C326,'WI Vs ASM'!$B$2:$I$1000,8,0)))</f>
        <v>Rahul Soman</v>
      </c>
      <c r="N326" s="11" t="str">
        <f>IF(ISERROR(VLOOKUP(C326,'WI Vs ASM'!$B$2:$G$1000,6,0)),0,(VLOOKUP(C326,'WI Vs ASM'!$B$2:$G$1000,6,0)))</f>
        <v>Commercial</v>
      </c>
      <c r="O326" s="11" t="str">
        <f>IF(ISERROR(VLOOKUP(C326,'WI Vs ASM'!$B$2:$H$1000,7,0)),0,(VLOOKUP(C326,'WI Vs ASM'!$B$2:$H$1000,7,0)))</f>
        <v>Commercial</v>
      </c>
      <c r="P326" s="11" t="str">
        <f t="shared" si="153"/>
        <v>May-17</v>
      </c>
      <c r="Q326" s="11" t="str">
        <f t="shared" si="154"/>
        <v>Q2</v>
      </c>
      <c r="R326" s="11" t="str">
        <f>IF(ISERROR(VLOOKUP(C326,'WI Vs ASM'!$B$2:$J$1000,9,0)),0,(VLOOKUP(C326,'WI Vs ASM'!$B$2:$J$1000,9,0)))</f>
        <v>Jyothi Pai</v>
      </c>
      <c r="S326" s="11" t="str">
        <f>IF(ISERROR(VLOOKUP(C326,'WI Vs ASM'!$B$2:$K$1000,10,0)),0,(VLOOKUP(C326,'WI Vs ASM'!$B$2:$K$1000,10,0)))</f>
        <v>Saju Bhaskaran</v>
      </c>
      <c r="T326" s="11" t="str">
        <f>IF(ISERROR(VLOOKUP(C326,'WI Vs ASM'!$B$2:$L$1000,11,0)),0,(VLOOKUP(C326,'WI Vs ASM'!$B$2:$L$1000,11,0)))</f>
        <v>Sreekala Balasubramanian</v>
      </c>
      <c r="U326" s="11" t="e">
        <f t="shared" si="161"/>
        <v>#VALUE!</v>
      </c>
      <c r="V326" s="11" t="str">
        <f t="shared" si="155"/>
        <v>No</v>
      </c>
      <c r="W326" s="11" t="str">
        <f t="shared" si="156"/>
        <v>Yes</v>
      </c>
      <c r="X326" s="11" t="str">
        <f t="shared" si="157"/>
        <v>No</v>
      </c>
      <c r="Y326" s="11" t="str">
        <f t="shared" si="158"/>
        <v>No</v>
      </c>
      <c r="Z326" s="11" t="str">
        <f t="shared" si="159"/>
        <v>No</v>
      </c>
      <c r="AA326" s="11" t="str">
        <f t="shared" si="162"/>
        <v>No</v>
      </c>
      <c r="AB326" s="11">
        <f>IF(ISERROR(VLOOKUP(U326,'ITWR Dump'!$A$2:$Y$5000,24,0)),0,(VLOOKUP('ILC Report'!U326,'ITWR Dump'!$A$2:$Y$5000,24,0)))</f>
        <v>0</v>
      </c>
      <c r="AC326" s="11" t="str">
        <f t="shared" si="163"/>
        <v>No</v>
      </c>
      <c r="AD326" s="11" t="str">
        <f t="shared" si="164"/>
        <v/>
      </c>
      <c r="AE326" s="11">
        <f>IF(ISERROR(VLOOKUP(U326,'ITWR Dump'!$A$2:$Y$5000,13,0)),0,(VLOOKUP(U326,'ITWR Dump'!$A$2:$Y$5000,13,0)))</f>
        <v>0</v>
      </c>
      <c r="AF326" s="11">
        <f>IF(ISERROR(VLOOKUP(U326,'ITWR Dump'!$A$2:$Y$5000,11,0)),0,(VLOOKUP(U326,'ITWR Dump'!$A$2:$Y$5000,11,0)))</f>
        <v>0</v>
      </c>
      <c r="AG326" s="11">
        <f>IF(ISERROR(VLOOKUP(U326,'ITWR Dump'!$A$2:$Y$5000,2,0)),0,(VLOOKUP(U326,'ITWR Dump'!$A$2:$Y$5000,2,0)))</f>
        <v>0</v>
      </c>
      <c r="AH326" s="11">
        <f>IF(ISERROR(VLOOKUP(U326,'ITWR Dump'!$A$2:$Y$5000,14,0)),0,(VLOOKUP(U326,'ITWR Dump'!$A$2:$Y$5000,14,0)))</f>
        <v>0</v>
      </c>
      <c r="AI326" s="11" t="str">
        <f t="shared" si="165"/>
        <v>01-Maintenance Offshore</v>
      </c>
      <c r="AJ326" s="11" t="str">
        <f t="shared" si="166"/>
        <v>Offshore</v>
      </c>
      <c r="AK326" s="11" t="str">
        <f>IF(ISERROR(VLOOKUP(A326,'Team Data'!$C$2:$U$213,17,0)),0,(VLOOKUP(A326,'Team Data'!$C$2:$U$213,17,0)))</f>
        <v>PRISM</v>
      </c>
      <c r="AL326" s="11" t="str">
        <f t="shared" si="167"/>
        <v>2017-04-24</v>
      </c>
      <c r="AM326" s="11">
        <f>IF(ISERROR(VLOOKUP(U326,'ITWR Dump'!$A$2:$Y$5000,16,0)),0,(VLOOKUP(U326,'ITWR Dump'!$A$2:$Y$5000,16,0)))</f>
        <v>0</v>
      </c>
      <c r="AN326" s="11">
        <f>IF(ISERROR(VLOOKUP(U326,'ITWR Dump'!$A$2:$Y$5000,18,0)),0,(VLOOKUP(U326,'ITWR Dump'!$A$2:$Y$5000,18,0)))</f>
        <v>0</v>
      </c>
      <c r="AO326" s="11">
        <f>IF(ISERROR(VLOOKUP(U326,'ITWR Dump'!$A$2:$Y$5000,25,0)),0,(VLOOKUP('ILC Report'!U326,'ITWR Dump'!$A$2:$Y$5000,25,0)))</f>
        <v>0</v>
      </c>
      <c r="AP326" s="11">
        <f t="shared" si="168"/>
        <v>0</v>
      </c>
      <c r="AQ326" s="26">
        <f t="shared" si="169"/>
        <v>0</v>
      </c>
      <c r="AR326" s="26">
        <f t="shared" si="170"/>
        <v>0</v>
      </c>
      <c r="AS326" s="26">
        <f t="shared" si="171"/>
        <v>0</v>
      </c>
      <c r="AT326" s="26">
        <f t="shared" si="172"/>
        <v>0</v>
      </c>
      <c r="AU326" s="26">
        <f t="shared" si="173"/>
        <v>0</v>
      </c>
      <c r="AV326" s="26">
        <f t="shared" si="174"/>
        <v>0</v>
      </c>
      <c r="AW326" s="11" t="s">
        <v>653</v>
      </c>
      <c r="AX326" s="11" t="str">
        <f>VLOOKUP(L326,Group!$A$2:$B$1000,2,0)</f>
        <v>Maintenance</v>
      </c>
      <c r="AY326" s="11">
        <f>IF(ISERROR(VLOOKUP(U326,'ITWR Dump'!$A$2:$Y$5000,15,0)),0,(VLOOKUP('ILC Report'!U326,'ITWR Dump'!$A$2:$Y$5000,15,0)))</f>
        <v>0</v>
      </c>
      <c r="AZ326" s="11" t="str">
        <f t="shared" si="175"/>
        <v>No</v>
      </c>
      <c r="BA326" s="11" t="str">
        <f t="shared" si="176"/>
        <v>BKI</v>
      </c>
      <c r="BB326" s="11" t="str">
        <f t="shared" si="177"/>
        <v>MN</v>
      </c>
      <c r="BC326" s="11" t="str">
        <f t="shared" si="178"/>
        <v>No</v>
      </c>
    </row>
    <row r="327" spans="1:55" x14ac:dyDescent="0.3">
      <c r="A327" s="11" t="s">
        <v>663</v>
      </c>
      <c r="B327" s="11" t="s">
        <v>1818</v>
      </c>
      <c r="C327" s="11" t="s">
        <v>576</v>
      </c>
      <c r="D327" s="11" t="s">
        <v>2051</v>
      </c>
      <c r="E327" s="38" t="s">
        <v>2904</v>
      </c>
      <c r="F327" s="11">
        <v>5</v>
      </c>
      <c r="G327" s="40" t="s">
        <v>218</v>
      </c>
      <c r="H327" s="11" t="str">
        <f t="shared" si="160"/>
        <v>Regular</v>
      </c>
      <c r="I327" s="11" t="str">
        <f t="shared" si="152"/>
        <v>INDIA</v>
      </c>
      <c r="J327" s="11" t="str">
        <f>IF(ISERROR(VLOOKUP(C327,'WI Vs ASM'!$B$2:$E$1000,4,0)),0,(VLOOKUP(C327,'WI Vs ASM'!$B$2:$E$1000,4,0)))</f>
        <v>Offshore</v>
      </c>
      <c r="K327" s="11" t="str">
        <f>IF(ISERROR(VLOOKUP(C327,'WI Vs ASM'!$B$2:$F$1000,5,0)),0,(VLOOKUP(C327,'WI Vs ASM'!$B$2:$F$1000,5,0)))</f>
        <v>01-Fixed Price</v>
      </c>
      <c r="L327" s="11" t="str">
        <f>IF(ISERROR(VLOOKUP(C327,'WI Vs ASM'!$B$2:$D$1000,3,0)),0,(VLOOKUP(C327,'WI Vs ASM'!$B$2:$D$1000,3,0)))</f>
        <v>01-Maintenance Offshore</v>
      </c>
      <c r="M327" s="11" t="str">
        <f>IF(ISERROR(VLOOKUP(C327,'WI Vs ASM'!$B$2:$I$1000,8,0)),0,(VLOOKUP(C327,'WI Vs ASM'!$B$2:$I$1000,8,0)))</f>
        <v>Rahul Soman</v>
      </c>
      <c r="N327" s="11" t="str">
        <f>IF(ISERROR(VLOOKUP(C327,'WI Vs ASM'!$B$2:$G$1000,6,0)),0,(VLOOKUP(C327,'WI Vs ASM'!$B$2:$G$1000,6,0)))</f>
        <v>Commercial</v>
      </c>
      <c r="O327" s="11" t="str">
        <f>IF(ISERROR(VLOOKUP(C327,'WI Vs ASM'!$B$2:$H$1000,7,0)),0,(VLOOKUP(C327,'WI Vs ASM'!$B$2:$H$1000,7,0)))</f>
        <v>Commercial</v>
      </c>
      <c r="P327" s="11" t="str">
        <f t="shared" si="153"/>
        <v>May-17</v>
      </c>
      <c r="Q327" s="11" t="str">
        <f t="shared" si="154"/>
        <v>Q2</v>
      </c>
      <c r="R327" s="11" t="str">
        <f>IF(ISERROR(VLOOKUP(C327,'WI Vs ASM'!$B$2:$J$1000,9,0)),0,(VLOOKUP(C327,'WI Vs ASM'!$B$2:$J$1000,9,0)))</f>
        <v>Jyothi Pai</v>
      </c>
      <c r="S327" s="11" t="str">
        <f>IF(ISERROR(VLOOKUP(C327,'WI Vs ASM'!$B$2:$K$1000,10,0)),0,(VLOOKUP(C327,'WI Vs ASM'!$B$2:$K$1000,10,0)))</f>
        <v>Saju Bhaskaran</v>
      </c>
      <c r="T327" s="11" t="str">
        <f>IF(ISERROR(VLOOKUP(C327,'WI Vs ASM'!$B$2:$L$1000,11,0)),0,(VLOOKUP(C327,'WI Vs ASM'!$B$2:$L$1000,11,0)))</f>
        <v>Sreekala Balasubramanian</v>
      </c>
      <c r="U327" s="11" t="e">
        <f t="shared" si="161"/>
        <v>#VALUE!</v>
      </c>
      <c r="V327" s="11" t="str">
        <f t="shared" si="155"/>
        <v>No</v>
      </c>
      <c r="W327" s="11" t="str">
        <f t="shared" si="156"/>
        <v>Yes</v>
      </c>
      <c r="X327" s="11" t="str">
        <f t="shared" si="157"/>
        <v>No</v>
      </c>
      <c r="Y327" s="11" t="str">
        <f t="shared" si="158"/>
        <v>No</v>
      </c>
      <c r="Z327" s="11" t="str">
        <f t="shared" si="159"/>
        <v>No</v>
      </c>
      <c r="AA327" s="11" t="str">
        <f t="shared" si="162"/>
        <v>No</v>
      </c>
      <c r="AB327" s="11">
        <f>IF(ISERROR(VLOOKUP(U327,'ITWR Dump'!$A$2:$Y$5000,24,0)),0,(VLOOKUP('ILC Report'!U327,'ITWR Dump'!$A$2:$Y$5000,24,0)))</f>
        <v>0</v>
      </c>
      <c r="AC327" s="11" t="str">
        <f t="shared" si="163"/>
        <v>No</v>
      </c>
      <c r="AD327" s="11" t="str">
        <f t="shared" si="164"/>
        <v/>
      </c>
      <c r="AE327" s="11">
        <f>IF(ISERROR(VLOOKUP(U327,'ITWR Dump'!$A$2:$Y$5000,13,0)),0,(VLOOKUP(U327,'ITWR Dump'!$A$2:$Y$5000,13,0)))</f>
        <v>0</v>
      </c>
      <c r="AF327" s="11">
        <f>IF(ISERROR(VLOOKUP(U327,'ITWR Dump'!$A$2:$Y$5000,11,0)),0,(VLOOKUP(U327,'ITWR Dump'!$A$2:$Y$5000,11,0)))</f>
        <v>0</v>
      </c>
      <c r="AG327" s="11">
        <f>IF(ISERROR(VLOOKUP(U327,'ITWR Dump'!$A$2:$Y$5000,2,0)),0,(VLOOKUP(U327,'ITWR Dump'!$A$2:$Y$5000,2,0)))</f>
        <v>0</v>
      </c>
      <c r="AH327" s="11">
        <f>IF(ISERROR(VLOOKUP(U327,'ITWR Dump'!$A$2:$Y$5000,14,0)),0,(VLOOKUP(U327,'ITWR Dump'!$A$2:$Y$5000,14,0)))</f>
        <v>0</v>
      </c>
      <c r="AI327" s="11" t="str">
        <f t="shared" si="165"/>
        <v>01-Maintenance Offshore</v>
      </c>
      <c r="AJ327" s="11" t="str">
        <f t="shared" si="166"/>
        <v>Offshore</v>
      </c>
      <c r="AK327" s="11" t="str">
        <f>IF(ISERROR(VLOOKUP(A327,'Team Data'!$C$2:$U$213,17,0)),0,(VLOOKUP(A327,'Team Data'!$C$2:$U$213,17,0)))</f>
        <v>PRISM</v>
      </c>
      <c r="AL327" s="11" t="str">
        <f t="shared" si="167"/>
        <v>2017-04-24</v>
      </c>
      <c r="AM327" s="11">
        <f>IF(ISERROR(VLOOKUP(U327,'ITWR Dump'!$A$2:$Y$5000,16,0)),0,(VLOOKUP(U327,'ITWR Dump'!$A$2:$Y$5000,16,0)))</f>
        <v>0</v>
      </c>
      <c r="AN327" s="11">
        <f>IF(ISERROR(VLOOKUP(U327,'ITWR Dump'!$A$2:$Y$5000,18,0)),0,(VLOOKUP(U327,'ITWR Dump'!$A$2:$Y$5000,18,0)))</f>
        <v>0</v>
      </c>
      <c r="AO327" s="11">
        <f>IF(ISERROR(VLOOKUP(U327,'ITWR Dump'!$A$2:$Y$5000,25,0)),0,(VLOOKUP('ILC Report'!U327,'ITWR Dump'!$A$2:$Y$5000,25,0)))</f>
        <v>0</v>
      </c>
      <c r="AP327" s="11">
        <f t="shared" si="168"/>
        <v>0</v>
      </c>
      <c r="AQ327" s="26">
        <f t="shared" si="169"/>
        <v>0</v>
      </c>
      <c r="AR327" s="26">
        <f t="shared" si="170"/>
        <v>0</v>
      </c>
      <c r="AS327" s="26">
        <f t="shared" si="171"/>
        <v>0</v>
      </c>
      <c r="AT327" s="26">
        <f t="shared" si="172"/>
        <v>0</v>
      </c>
      <c r="AU327" s="26">
        <f t="shared" si="173"/>
        <v>0</v>
      </c>
      <c r="AV327" s="26">
        <f t="shared" si="174"/>
        <v>0</v>
      </c>
      <c r="AW327" s="11" t="s">
        <v>653</v>
      </c>
      <c r="AX327" s="11" t="str">
        <f>VLOOKUP(L327,Group!$A$2:$B$1000,2,0)</f>
        <v>Maintenance</v>
      </c>
      <c r="AY327" s="11">
        <f>IF(ISERROR(VLOOKUP(U327,'ITWR Dump'!$A$2:$Y$5000,15,0)),0,(VLOOKUP('ILC Report'!U327,'ITWR Dump'!$A$2:$Y$5000,15,0)))</f>
        <v>0</v>
      </c>
      <c r="AZ327" s="11" t="str">
        <f t="shared" si="175"/>
        <v>No</v>
      </c>
      <c r="BA327" s="11" t="str">
        <f t="shared" si="176"/>
        <v>BKI</v>
      </c>
      <c r="BB327" s="11" t="str">
        <f t="shared" si="177"/>
        <v>MN</v>
      </c>
      <c r="BC327" s="11" t="str">
        <f t="shared" si="178"/>
        <v>No</v>
      </c>
    </row>
    <row r="328" spans="1:55" x14ac:dyDescent="0.3">
      <c r="A328" s="11" t="s">
        <v>663</v>
      </c>
      <c r="B328" s="11" t="s">
        <v>1818</v>
      </c>
      <c r="C328" s="11" t="s">
        <v>576</v>
      </c>
      <c r="D328" s="11" t="s">
        <v>2052</v>
      </c>
      <c r="E328" s="38" t="s">
        <v>2904</v>
      </c>
      <c r="F328" s="11">
        <v>4</v>
      </c>
      <c r="G328" s="40" t="s">
        <v>218</v>
      </c>
      <c r="H328" s="11" t="str">
        <f t="shared" si="160"/>
        <v>Regular</v>
      </c>
      <c r="I328" s="11" t="str">
        <f t="shared" si="152"/>
        <v>INDIA</v>
      </c>
      <c r="J328" s="11" t="str">
        <f>IF(ISERROR(VLOOKUP(C328,'WI Vs ASM'!$B$2:$E$1000,4,0)),0,(VLOOKUP(C328,'WI Vs ASM'!$B$2:$E$1000,4,0)))</f>
        <v>Offshore</v>
      </c>
      <c r="K328" s="11" t="str">
        <f>IF(ISERROR(VLOOKUP(C328,'WI Vs ASM'!$B$2:$F$1000,5,0)),0,(VLOOKUP(C328,'WI Vs ASM'!$B$2:$F$1000,5,0)))</f>
        <v>01-Fixed Price</v>
      </c>
      <c r="L328" s="11" t="str">
        <f>IF(ISERROR(VLOOKUP(C328,'WI Vs ASM'!$B$2:$D$1000,3,0)),0,(VLOOKUP(C328,'WI Vs ASM'!$B$2:$D$1000,3,0)))</f>
        <v>01-Maintenance Offshore</v>
      </c>
      <c r="M328" s="11" t="str">
        <f>IF(ISERROR(VLOOKUP(C328,'WI Vs ASM'!$B$2:$I$1000,8,0)),0,(VLOOKUP(C328,'WI Vs ASM'!$B$2:$I$1000,8,0)))</f>
        <v>Rahul Soman</v>
      </c>
      <c r="N328" s="11" t="str">
        <f>IF(ISERROR(VLOOKUP(C328,'WI Vs ASM'!$B$2:$G$1000,6,0)),0,(VLOOKUP(C328,'WI Vs ASM'!$B$2:$G$1000,6,0)))</f>
        <v>Commercial</v>
      </c>
      <c r="O328" s="11" t="str">
        <f>IF(ISERROR(VLOOKUP(C328,'WI Vs ASM'!$B$2:$H$1000,7,0)),0,(VLOOKUP(C328,'WI Vs ASM'!$B$2:$H$1000,7,0)))</f>
        <v>Commercial</v>
      </c>
      <c r="P328" s="11" t="str">
        <f t="shared" si="153"/>
        <v>May-17</v>
      </c>
      <c r="Q328" s="11" t="str">
        <f t="shared" si="154"/>
        <v>Q2</v>
      </c>
      <c r="R328" s="11" t="str">
        <f>IF(ISERROR(VLOOKUP(C328,'WI Vs ASM'!$B$2:$J$1000,9,0)),0,(VLOOKUP(C328,'WI Vs ASM'!$B$2:$J$1000,9,0)))</f>
        <v>Jyothi Pai</v>
      </c>
      <c r="S328" s="11" t="str">
        <f>IF(ISERROR(VLOOKUP(C328,'WI Vs ASM'!$B$2:$K$1000,10,0)),0,(VLOOKUP(C328,'WI Vs ASM'!$B$2:$K$1000,10,0)))</f>
        <v>Saju Bhaskaran</v>
      </c>
      <c r="T328" s="11" t="str">
        <f>IF(ISERROR(VLOOKUP(C328,'WI Vs ASM'!$B$2:$L$1000,11,0)),0,(VLOOKUP(C328,'WI Vs ASM'!$B$2:$L$1000,11,0)))</f>
        <v>Sreekala Balasubramanian</v>
      </c>
      <c r="U328" s="11" t="e">
        <f t="shared" si="161"/>
        <v>#VALUE!</v>
      </c>
      <c r="V328" s="11" t="str">
        <f t="shared" si="155"/>
        <v>No</v>
      </c>
      <c r="W328" s="11" t="str">
        <f t="shared" si="156"/>
        <v>Yes</v>
      </c>
      <c r="X328" s="11" t="str">
        <f t="shared" si="157"/>
        <v>No</v>
      </c>
      <c r="Y328" s="11" t="str">
        <f t="shared" si="158"/>
        <v>No</v>
      </c>
      <c r="Z328" s="11" t="str">
        <f t="shared" si="159"/>
        <v>No</v>
      </c>
      <c r="AA328" s="11" t="str">
        <f t="shared" si="162"/>
        <v>No</v>
      </c>
      <c r="AB328" s="11">
        <f>IF(ISERROR(VLOOKUP(U328,'ITWR Dump'!$A$2:$Y$5000,24,0)),0,(VLOOKUP('ILC Report'!U328,'ITWR Dump'!$A$2:$Y$5000,24,0)))</f>
        <v>0</v>
      </c>
      <c r="AC328" s="11" t="str">
        <f t="shared" si="163"/>
        <v>No</v>
      </c>
      <c r="AD328" s="11" t="str">
        <f t="shared" si="164"/>
        <v/>
      </c>
      <c r="AE328" s="11">
        <f>IF(ISERROR(VLOOKUP(U328,'ITWR Dump'!$A$2:$Y$5000,13,0)),0,(VLOOKUP(U328,'ITWR Dump'!$A$2:$Y$5000,13,0)))</f>
        <v>0</v>
      </c>
      <c r="AF328" s="11">
        <f>IF(ISERROR(VLOOKUP(U328,'ITWR Dump'!$A$2:$Y$5000,11,0)),0,(VLOOKUP(U328,'ITWR Dump'!$A$2:$Y$5000,11,0)))</f>
        <v>0</v>
      </c>
      <c r="AG328" s="11">
        <f>IF(ISERROR(VLOOKUP(U328,'ITWR Dump'!$A$2:$Y$5000,2,0)),0,(VLOOKUP(U328,'ITWR Dump'!$A$2:$Y$5000,2,0)))</f>
        <v>0</v>
      </c>
      <c r="AH328" s="11">
        <f>IF(ISERROR(VLOOKUP(U328,'ITWR Dump'!$A$2:$Y$5000,14,0)),0,(VLOOKUP(U328,'ITWR Dump'!$A$2:$Y$5000,14,0)))</f>
        <v>0</v>
      </c>
      <c r="AI328" s="11" t="str">
        <f t="shared" si="165"/>
        <v>01-Maintenance Offshore</v>
      </c>
      <c r="AJ328" s="11" t="str">
        <f t="shared" si="166"/>
        <v>Offshore</v>
      </c>
      <c r="AK328" s="11" t="str">
        <f>IF(ISERROR(VLOOKUP(A328,'Team Data'!$C$2:$U$213,17,0)),0,(VLOOKUP(A328,'Team Data'!$C$2:$U$213,17,0)))</f>
        <v>PRISM</v>
      </c>
      <c r="AL328" s="11" t="str">
        <f t="shared" si="167"/>
        <v>2017-04-24</v>
      </c>
      <c r="AM328" s="11">
        <f>IF(ISERROR(VLOOKUP(U328,'ITWR Dump'!$A$2:$Y$5000,16,0)),0,(VLOOKUP(U328,'ITWR Dump'!$A$2:$Y$5000,16,0)))</f>
        <v>0</v>
      </c>
      <c r="AN328" s="11">
        <f>IF(ISERROR(VLOOKUP(U328,'ITWR Dump'!$A$2:$Y$5000,18,0)),0,(VLOOKUP(U328,'ITWR Dump'!$A$2:$Y$5000,18,0)))</f>
        <v>0</v>
      </c>
      <c r="AO328" s="11">
        <f>IF(ISERROR(VLOOKUP(U328,'ITWR Dump'!$A$2:$Y$5000,25,0)),0,(VLOOKUP('ILC Report'!U328,'ITWR Dump'!$A$2:$Y$5000,25,0)))</f>
        <v>0</v>
      </c>
      <c r="AP328" s="11">
        <f t="shared" si="168"/>
        <v>0</v>
      </c>
      <c r="AQ328" s="26">
        <f t="shared" si="169"/>
        <v>0</v>
      </c>
      <c r="AR328" s="26">
        <f t="shared" si="170"/>
        <v>0</v>
      </c>
      <c r="AS328" s="26">
        <f t="shared" si="171"/>
        <v>0</v>
      </c>
      <c r="AT328" s="26">
        <f t="shared" si="172"/>
        <v>0</v>
      </c>
      <c r="AU328" s="26">
        <f t="shared" si="173"/>
        <v>0</v>
      </c>
      <c r="AV328" s="26">
        <f t="shared" si="174"/>
        <v>0</v>
      </c>
      <c r="AW328" s="11" t="s">
        <v>653</v>
      </c>
      <c r="AX328" s="11" t="str">
        <f>VLOOKUP(L328,Group!$A$2:$B$1000,2,0)</f>
        <v>Maintenance</v>
      </c>
      <c r="AY328" s="11">
        <f>IF(ISERROR(VLOOKUP(U328,'ITWR Dump'!$A$2:$Y$5000,15,0)),0,(VLOOKUP('ILC Report'!U328,'ITWR Dump'!$A$2:$Y$5000,15,0)))</f>
        <v>0</v>
      </c>
      <c r="AZ328" s="11" t="str">
        <f t="shared" si="175"/>
        <v>No</v>
      </c>
      <c r="BA328" s="11" t="str">
        <f t="shared" si="176"/>
        <v>BKI</v>
      </c>
      <c r="BB328" s="11" t="str">
        <f t="shared" si="177"/>
        <v>MN</v>
      </c>
      <c r="BC328" s="11" t="str">
        <f t="shared" si="178"/>
        <v>No</v>
      </c>
    </row>
    <row r="329" spans="1:55" x14ac:dyDescent="0.3">
      <c r="A329" s="11" t="s">
        <v>663</v>
      </c>
      <c r="B329" s="11" t="s">
        <v>1818</v>
      </c>
      <c r="C329" s="11" t="s">
        <v>576</v>
      </c>
      <c r="D329" s="11" t="s">
        <v>2079</v>
      </c>
      <c r="E329" s="38" t="s">
        <v>2904</v>
      </c>
      <c r="F329" s="11">
        <v>0.5</v>
      </c>
      <c r="G329" s="40" t="s">
        <v>218</v>
      </c>
      <c r="H329" s="11" t="str">
        <f t="shared" si="160"/>
        <v>Regular</v>
      </c>
      <c r="I329" s="11" t="str">
        <f t="shared" si="152"/>
        <v>INDIA</v>
      </c>
      <c r="J329" s="11" t="str">
        <f>IF(ISERROR(VLOOKUP(C329,'WI Vs ASM'!$B$2:$E$1000,4,0)),0,(VLOOKUP(C329,'WI Vs ASM'!$B$2:$E$1000,4,0)))</f>
        <v>Offshore</v>
      </c>
      <c r="K329" s="11" t="str">
        <f>IF(ISERROR(VLOOKUP(C329,'WI Vs ASM'!$B$2:$F$1000,5,0)),0,(VLOOKUP(C329,'WI Vs ASM'!$B$2:$F$1000,5,0)))</f>
        <v>01-Fixed Price</v>
      </c>
      <c r="L329" s="11" t="str">
        <f>IF(ISERROR(VLOOKUP(C329,'WI Vs ASM'!$B$2:$D$1000,3,0)),0,(VLOOKUP(C329,'WI Vs ASM'!$B$2:$D$1000,3,0)))</f>
        <v>01-Maintenance Offshore</v>
      </c>
      <c r="M329" s="11" t="str">
        <f>IF(ISERROR(VLOOKUP(C329,'WI Vs ASM'!$B$2:$I$1000,8,0)),0,(VLOOKUP(C329,'WI Vs ASM'!$B$2:$I$1000,8,0)))</f>
        <v>Rahul Soman</v>
      </c>
      <c r="N329" s="11" t="str">
        <f>IF(ISERROR(VLOOKUP(C329,'WI Vs ASM'!$B$2:$G$1000,6,0)),0,(VLOOKUP(C329,'WI Vs ASM'!$B$2:$G$1000,6,0)))</f>
        <v>Commercial</v>
      </c>
      <c r="O329" s="11" t="str">
        <f>IF(ISERROR(VLOOKUP(C329,'WI Vs ASM'!$B$2:$H$1000,7,0)),0,(VLOOKUP(C329,'WI Vs ASM'!$B$2:$H$1000,7,0)))</f>
        <v>Commercial</v>
      </c>
      <c r="P329" s="11" t="str">
        <f t="shared" si="153"/>
        <v>May-17</v>
      </c>
      <c r="Q329" s="11" t="str">
        <f t="shared" si="154"/>
        <v>Q2</v>
      </c>
      <c r="R329" s="11" t="str">
        <f>IF(ISERROR(VLOOKUP(C329,'WI Vs ASM'!$B$2:$J$1000,9,0)),0,(VLOOKUP(C329,'WI Vs ASM'!$B$2:$J$1000,9,0)))</f>
        <v>Jyothi Pai</v>
      </c>
      <c r="S329" s="11" t="str">
        <f>IF(ISERROR(VLOOKUP(C329,'WI Vs ASM'!$B$2:$K$1000,10,0)),0,(VLOOKUP(C329,'WI Vs ASM'!$B$2:$K$1000,10,0)))</f>
        <v>Saju Bhaskaran</v>
      </c>
      <c r="T329" s="11" t="str">
        <f>IF(ISERROR(VLOOKUP(C329,'WI Vs ASM'!$B$2:$L$1000,11,0)),0,(VLOOKUP(C329,'WI Vs ASM'!$B$2:$L$1000,11,0)))</f>
        <v>Sreekala Balasubramanian</v>
      </c>
      <c r="U329" s="11" t="e">
        <f t="shared" si="161"/>
        <v>#VALUE!</v>
      </c>
      <c r="V329" s="11" t="str">
        <f t="shared" si="155"/>
        <v>No</v>
      </c>
      <c r="W329" s="11" t="str">
        <f t="shared" si="156"/>
        <v>Yes</v>
      </c>
      <c r="X329" s="11" t="str">
        <f t="shared" si="157"/>
        <v>No</v>
      </c>
      <c r="Y329" s="11" t="str">
        <f t="shared" si="158"/>
        <v>No</v>
      </c>
      <c r="Z329" s="11" t="str">
        <f t="shared" si="159"/>
        <v>No</v>
      </c>
      <c r="AA329" s="11" t="str">
        <f t="shared" si="162"/>
        <v>No</v>
      </c>
      <c r="AB329" s="11">
        <f>IF(ISERROR(VLOOKUP(U329,'ITWR Dump'!$A$2:$Y$5000,24,0)),0,(VLOOKUP('ILC Report'!U329,'ITWR Dump'!$A$2:$Y$5000,24,0)))</f>
        <v>0</v>
      </c>
      <c r="AC329" s="11" t="str">
        <f t="shared" si="163"/>
        <v>No</v>
      </c>
      <c r="AD329" s="11" t="str">
        <f t="shared" si="164"/>
        <v/>
      </c>
      <c r="AE329" s="11">
        <f>IF(ISERROR(VLOOKUP(U329,'ITWR Dump'!$A$2:$Y$5000,13,0)),0,(VLOOKUP(U329,'ITWR Dump'!$A$2:$Y$5000,13,0)))</f>
        <v>0</v>
      </c>
      <c r="AF329" s="11">
        <f>IF(ISERROR(VLOOKUP(U329,'ITWR Dump'!$A$2:$Y$5000,11,0)),0,(VLOOKUP(U329,'ITWR Dump'!$A$2:$Y$5000,11,0)))</f>
        <v>0</v>
      </c>
      <c r="AG329" s="11">
        <f>IF(ISERROR(VLOOKUP(U329,'ITWR Dump'!$A$2:$Y$5000,2,0)),0,(VLOOKUP(U329,'ITWR Dump'!$A$2:$Y$5000,2,0)))</f>
        <v>0</v>
      </c>
      <c r="AH329" s="11">
        <f>IF(ISERROR(VLOOKUP(U329,'ITWR Dump'!$A$2:$Y$5000,14,0)),0,(VLOOKUP(U329,'ITWR Dump'!$A$2:$Y$5000,14,0)))</f>
        <v>0</v>
      </c>
      <c r="AI329" s="11" t="str">
        <f t="shared" si="165"/>
        <v>01-Maintenance Offshore</v>
      </c>
      <c r="AJ329" s="11" t="str">
        <f t="shared" si="166"/>
        <v>Offshore</v>
      </c>
      <c r="AK329" s="11" t="str">
        <f>IF(ISERROR(VLOOKUP(A329,'Team Data'!$C$2:$U$213,17,0)),0,(VLOOKUP(A329,'Team Data'!$C$2:$U$213,17,0)))</f>
        <v>PRISM</v>
      </c>
      <c r="AL329" s="11" t="str">
        <f t="shared" si="167"/>
        <v>2017-04-24</v>
      </c>
      <c r="AM329" s="11">
        <f>IF(ISERROR(VLOOKUP(U329,'ITWR Dump'!$A$2:$Y$5000,16,0)),0,(VLOOKUP(U329,'ITWR Dump'!$A$2:$Y$5000,16,0)))</f>
        <v>0</v>
      </c>
      <c r="AN329" s="11">
        <f>IF(ISERROR(VLOOKUP(U329,'ITWR Dump'!$A$2:$Y$5000,18,0)),0,(VLOOKUP(U329,'ITWR Dump'!$A$2:$Y$5000,18,0)))</f>
        <v>0</v>
      </c>
      <c r="AO329" s="11">
        <f>IF(ISERROR(VLOOKUP(U329,'ITWR Dump'!$A$2:$Y$5000,25,0)),0,(VLOOKUP('ILC Report'!U329,'ITWR Dump'!$A$2:$Y$5000,25,0)))</f>
        <v>0</v>
      </c>
      <c r="AP329" s="11">
        <f t="shared" si="168"/>
        <v>0</v>
      </c>
      <c r="AQ329" s="26">
        <f t="shared" si="169"/>
        <v>0</v>
      </c>
      <c r="AR329" s="26">
        <f t="shared" si="170"/>
        <v>0</v>
      </c>
      <c r="AS329" s="26">
        <f t="shared" si="171"/>
        <v>0</v>
      </c>
      <c r="AT329" s="26">
        <f t="shared" si="172"/>
        <v>0</v>
      </c>
      <c r="AU329" s="26">
        <f t="shared" si="173"/>
        <v>0</v>
      </c>
      <c r="AV329" s="26">
        <f t="shared" si="174"/>
        <v>0</v>
      </c>
      <c r="AW329" s="11" t="s">
        <v>653</v>
      </c>
      <c r="AX329" s="11" t="str">
        <f>VLOOKUP(L329,Group!$A$2:$B$1000,2,0)</f>
        <v>Maintenance</v>
      </c>
      <c r="AY329" s="11">
        <f>IF(ISERROR(VLOOKUP(U329,'ITWR Dump'!$A$2:$Y$5000,15,0)),0,(VLOOKUP('ILC Report'!U329,'ITWR Dump'!$A$2:$Y$5000,15,0)))</f>
        <v>0</v>
      </c>
      <c r="AZ329" s="11" t="str">
        <f t="shared" si="175"/>
        <v>Yes</v>
      </c>
      <c r="BA329" s="11" t="str">
        <f t="shared" si="176"/>
        <v>BKI</v>
      </c>
      <c r="BB329" s="11" t="str">
        <f t="shared" si="177"/>
        <v>MN</v>
      </c>
      <c r="BC329" s="11" t="str">
        <f t="shared" si="178"/>
        <v>No</v>
      </c>
    </row>
    <row r="330" spans="1:55" x14ac:dyDescent="0.3">
      <c r="A330" s="11" t="s">
        <v>663</v>
      </c>
      <c r="B330" s="11" t="s">
        <v>1818</v>
      </c>
      <c r="C330" s="11" t="s">
        <v>576</v>
      </c>
      <c r="D330" s="11" t="s">
        <v>2080</v>
      </c>
      <c r="E330" s="38" t="s">
        <v>2904</v>
      </c>
      <c r="F330" s="11">
        <v>1</v>
      </c>
      <c r="G330" s="40" t="s">
        <v>218</v>
      </c>
      <c r="H330" s="11" t="str">
        <f t="shared" si="160"/>
        <v>Regular</v>
      </c>
      <c r="I330" s="11" t="str">
        <f t="shared" si="152"/>
        <v>INDIA</v>
      </c>
      <c r="J330" s="11" t="str">
        <f>IF(ISERROR(VLOOKUP(C330,'WI Vs ASM'!$B$2:$E$1000,4,0)),0,(VLOOKUP(C330,'WI Vs ASM'!$B$2:$E$1000,4,0)))</f>
        <v>Offshore</v>
      </c>
      <c r="K330" s="11" t="str">
        <f>IF(ISERROR(VLOOKUP(C330,'WI Vs ASM'!$B$2:$F$1000,5,0)),0,(VLOOKUP(C330,'WI Vs ASM'!$B$2:$F$1000,5,0)))</f>
        <v>01-Fixed Price</v>
      </c>
      <c r="L330" s="11" t="str">
        <f>IF(ISERROR(VLOOKUP(C330,'WI Vs ASM'!$B$2:$D$1000,3,0)),0,(VLOOKUP(C330,'WI Vs ASM'!$B$2:$D$1000,3,0)))</f>
        <v>01-Maintenance Offshore</v>
      </c>
      <c r="M330" s="11" t="str">
        <f>IF(ISERROR(VLOOKUP(C330,'WI Vs ASM'!$B$2:$I$1000,8,0)),0,(VLOOKUP(C330,'WI Vs ASM'!$B$2:$I$1000,8,0)))</f>
        <v>Rahul Soman</v>
      </c>
      <c r="N330" s="11" t="str">
        <f>IF(ISERROR(VLOOKUP(C330,'WI Vs ASM'!$B$2:$G$1000,6,0)),0,(VLOOKUP(C330,'WI Vs ASM'!$B$2:$G$1000,6,0)))</f>
        <v>Commercial</v>
      </c>
      <c r="O330" s="11" t="str">
        <f>IF(ISERROR(VLOOKUP(C330,'WI Vs ASM'!$B$2:$H$1000,7,0)),0,(VLOOKUP(C330,'WI Vs ASM'!$B$2:$H$1000,7,0)))</f>
        <v>Commercial</v>
      </c>
      <c r="P330" s="11" t="str">
        <f t="shared" si="153"/>
        <v>May-17</v>
      </c>
      <c r="Q330" s="11" t="str">
        <f t="shared" si="154"/>
        <v>Q2</v>
      </c>
      <c r="R330" s="11" t="str">
        <f>IF(ISERROR(VLOOKUP(C330,'WI Vs ASM'!$B$2:$J$1000,9,0)),0,(VLOOKUP(C330,'WI Vs ASM'!$B$2:$J$1000,9,0)))</f>
        <v>Jyothi Pai</v>
      </c>
      <c r="S330" s="11" t="str">
        <f>IF(ISERROR(VLOOKUP(C330,'WI Vs ASM'!$B$2:$K$1000,10,0)),0,(VLOOKUP(C330,'WI Vs ASM'!$B$2:$K$1000,10,0)))</f>
        <v>Saju Bhaskaran</v>
      </c>
      <c r="T330" s="11" t="str">
        <f>IF(ISERROR(VLOOKUP(C330,'WI Vs ASM'!$B$2:$L$1000,11,0)),0,(VLOOKUP(C330,'WI Vs ASM'!$B$2:$L$1000,11,0)))</f>
        <v>Sreekala Balasubramanian</v>
      </c>
      <c r="U330" s="11" t="e">
        <f t="shared" si="161"/>
        <v>#VALUE!</v>
      </c>
      <c r="V330" s="11" t="str">
        <f t="shared" si="155"/>
        <v>No</v>
      </c>
      <c r="W330" s="11" t="str">
        <f t="shared" si="156"/>
        <v>Yes</v>
      </c>
      <c r="X330" s="11" t="str">
        <f t="shared" si="157"/>
        <v>No</v>
      </c>
      <c r="Y330" s="11" t="str">
        <f t="shared" si="158"/>
        <v>No</v>
      </c>
      <c r="Z330" s="11" t="str">
        <f t="shared" si="159"/>
        <v>No</v>
      </c>
      <c r="AA330" s="11" t="str">
        <f t="shared" si="162"/>
        <v>No</v>
      </c>
      <c r="AB330" s="11">
        <f>IF(ISERROR(VLOOKUP(U330,'ITWR Dump'!$A$2:$Y$5000,24,0)),0,(VLOOKUP('ILC Report'!U330,'ITWR Dump'!$A$2:$Y$5000,24,0)))</f>
        <v>0</v>
      </c>
      <c r="AC330" s="11" t="str">
        <f t="shared" si="163"/>
        <v>No</v>
      </c>
      <c r="AD330" s="11" t="str">
        <f t="shared" si="164"/>
        <v/>
      </c>
      <c r="AE330" s="11">
        <f>IF(ISERROR(VLOOKUP(U330,'ITWR Dump'!$A$2:$Y$5000,13,0)),0,(VLOOKUP(U330,'ITWR Dump'!$A$2:$Y$5000,13,0)))</f>
        <v>0</v>
      </c>
      <c r="AF330" s="11">
        <f>IF(ISERROR(VLOOKUP(U330,'ITWR Dump'!$A$2:$Y$5000,11,0)),0,(VLOOKUP(U330,'ITWR Dump'!$A$2:$Y$5000,11,0)))</f>
        <v>0</v>
      </c>
      <c r="AG330" s="11">
        <f>IF(ISERROR(VLOOKUP(U330,'ITWR Dump'!$A$2:$Y$5000,2,0)),0,(VLOOKUP(U330,'ITWR Dump'!$A$2:$Y$5000,2,0)))</f>
        <v>0</v>
      </c>
      <c r="AH330" s="11">
        <f>IF(ISERROR(VLOOKUP(U330,'ITWR Dump'!$A$2:$Y$5000,14,0)),0,(VLOOKUP(U330,'ITWR Dump'!$A$2:$Y$5000,14,0)))</f>
        <v>0</v>
      </c>
      <c r="AI330" s="11" t="str">
        <f t="shared" si="165"/>
        <v>01-Maintenance Offshore</v>
      </c>
      <c r="AJ330" s="11" t="str">
        <f t="shared" si="166"/>
        <v>Offshore</v>
      </c>
      <c r="AK330" s="11" t="str">
        <f>IF(ISERROR(VLOOKUP(A330,'Team Data'!$C$2:$U$213,17,0)),0,(VLOOKUP(A330,'Team Data'!$C$2:$U$213,17,0)))</f>
        <v>PRISM</v>
      </c>
      <c r="AL330" s="11" t="str">
        <f t="shared" si="167"/>
        <v>2017-04-24</v>
      </c>
      <c r="AM330" s="11">
        <f>IF(ISERROR(VLOOKUP(U330,'ITWR Dump'!$A$2:$Y$5000,16,0)),0,(VLOOKUP(U330,'ITWR Dump'!$A$2:$Y$5000,16,0)))</f>
        <v>0</v>
      </c>
      <c r="AN330" s="11">
        <f>IF(ISERROR(VLOOKUP(U330,'ITWR Dump'!$A$2:$Y$5000,18,0)),0,(VLOOKUP(U330,'ITWR Dump'!$A$2:$Y$5000,18,0)))</f>
        <v>0</v>
      </c>
      <c r="AO330" s="11">
        <f>IF(ISERROR(VLOOKUP(U330,'ITWR Dump'!$A$2:$Y$5000,25,0)),0,(VLOOKUP('ILC Report'!U330,'ITWR Dump'!$A$2:$Y$5000,25,0)))</f>
        <v>0</v>
      </c>
      <c r="AP330" s="11">
        <f t="shared" si="168"/>
        <v>0</v>
      </c>
      <c r="AQ330" s="26">
        <f t="shared" si="169"/>
        <v>0</v>
      </c>
      <c r="AR330" s="26">
        <f t="shared" si="170"/>
        <v>0</v>
      </c>
      <c r="AS330" s="26">
        <f t="shared" si="171"/>
        <v>0</v>
      </c>
      <c r="AT330" s="26">
        <f t="shared" si="172"/>
        <v>0</v>
      </c>
      <c r="AU330" s="26">
        <f t="shared" si="173"/>
        <v>0</v>
      </c>
      <c r="AV330" s="26">
        <f t="shared" si="174"/>
        <v>0</v>
      </c>
      <c r="AW330" s="11" t="s">
        <v>653</v>
      </c>
      <c r="AX330" s="11" t="str">
        <f>VLOOKUP(L330,Group!$A$2:$B$1000,2,0)</f>
        <v>Maintenance</v>
      </c>
      <c r="AY330" s="11">
        <f>IF(ISERROR(VLOOKUP(U330,'ITWR Dump'!$A$2:$Y$5000,15,0)),0,(VLOOKUP('ILC Report'!U330,'ITWR Dump'!$A$2:$Y$5000,15,0)))</f>
        <v>0</v>
      </c>
      <c r="AZ330" s="11" t="str">
        <f t="shared" si="175"/>
        <v>Yes</v>
      </c>
      <c r="BA330" s="11" t="str">
        <f t="shared" si="176"/>
        <v>BKI</v>
      </c>
      <c r="BB330" s="11" t="str">
        <f t="shared" si="177"/>
        <v>MN</v>
      </c>
      <c r="BC330" s="11" t="str">
        <f t="shared" si="178"/>
        <v>No</v>
      </c>
    </row>
    <row r="331" spans="1:55" x14ac:dyDescent="0.3">
      <c r="A331" s="11" t="s">
        <v>663</v>
      </c>
      <c r="B331" s="11" t="s">
        <v>1818</v>
      </c>
      <c r="C331" s="11" t="s">
        <v>576</v>
      </c>
      <c r="D331" s="11" t="s">
        <v>2081</v>
      </c>
      <c r="E331" s="38" t="s">
        <v>2904</v>
      </c>
      <c r="F331" s="11">
        <v>0.5</v>
      </c>
      <c r="G331" s="40" t="s">
        <v>218</v>
      </c>
      <c r="H331" s="11" t="str">
        <f t="shared" si="160"/>
        <v>Regular</v>
      </c>
      <c r="I331" s="11" t="str">
        <f t="shared" si="152"/>
        <v>INDIA</v>
      </c>
      <c r="J331" s="11" t="str">
        <f>IF(ISERROR(VLOOKUP(C331,'WI Vs ASM'!$B$2:$E$1000,4,0)),0,(VLOOKUP(C331,'WI Vs ASM'!$B$2:$E$1000,4,0)))</f>
        <v>Offshore</v>
      </c>
      <c r="K331" s="11" t="str">
        <f>IF(ISERROR(VLOOKUP(C331,'WI Vs ASM'!$B$2:$F$1000,5,0)),0,(VLOOKUP(C331,'WI Vs ASM'!$B$2:$F$1000,5,0)))</f>
        <v>01-Fixed Price</v>
      </c>
      <c r="L331" s="11" t="str">
        <f>IF(ISERROR(VLOOKUP(C331,'WI Vs ASM'!$B$2:$D$1000,3,0)),0,(VLOOKUP(C331,'WI Vs ASM'!$B$2:$D$1000,3,0)))</f>
        <v>01-Maintenance Offshore</v>
      </c>
      <c r="M331" s="11" t="str">
        <f>IF(ISERROR(VLOOKUP(C331,'WI Vs ASM'!$B$2:$I$1000,8,0)),0,(VLOOKUP(C331,'WI Vs ASM'!$B$2:$I$1000,8,0)))</f>
        <v>Rahul Soman</v>
      </c>
      <c r="N331" s="11" t="str">
        <f>IF(ISERROR(VLOOKUP(C331,'WI Vs ASM'!$B$2:$G$1000,6,0)),0,(VLOOKUP(C331,'WI Vs ASM'!$B$2:$G$1000,6,0)))</f>
        <v>Commercial</v>
      </c>
      <c r="O331" s="11" t="str">
        <f>IF(ISERROR(VLOOKUP(C331,'WI Vs ASM'!$B$2:$H$1000,7,0)),0,(VLOOKUP(C331,'WI Vs ASM'!$B$2:$H$1000,7,0)))</f>
        <v>Commercial</v>
      </c>
      <c r="P331" s="11" t="str">
        <f t="shared" si="153"/>
        <v>May-17</v>
      </c>
      <c r="Q331" s="11" t="str">
        <f t="shared" si="154"/>
        <v>Q2</v>
      </c>
      <c r="R331" s="11" t="str">
        <f>IF(ISERROR(VLOOKUP(C331,'WI Vs ASM'!$B$2:$J$1000,9,0)),0,(VLOOKUP(C331,'WI Vs ASM'!$B$2:$J$1000,9,0)))</f>
        <v>Jyothi Pai</v>
      </c>
      <c r="S331" s="11" t="str">
        <f>IF(ISERROR(VLOOKUP(C331,'WI Vs ASM'!$B$2:$K$1000,10,0)),0,(VLOOKUP(C331,'WI Vs ASM'!$B$2:$K$1000,10,0)))</f>
        <v>Saju Bhaskaran</v>
      </c>
      <c r="T331" s="11" t="str">
        <f>IF(ISERROR(VLOOKUP(C331,'WI Vs ASM'!$B$2:$L$1000,11,0)),0,(VLOOKUP(C331,'WI Vs ASM'!$B$2:$L$1000,11,0)))</f>
        <v>Sreekala Balasubramanian</v>
      </c>
      <c r="U331" s="11" t="e">
        <f t="shared" si="161"/>
        <v>#VALUE!</v>
      </c>
      <c r="V331" s="11" t="str">
        <f t="shared" si="155"/>
        <v>No</v>
      </c>
      <c r="W331" s="11" t="str">
        <f t="shared" si="156"/>
        <v>Yes</v>
      </c>
      <c r="X331" s="11" t="str">
        <f t="shared" si="157"/>
        <v>No</v>
      </c>
      <c r="Y331" s="11" t="str">
        <f t="shared" si="158"/>
        <v>No</v>
      </c>
      <c r="Z331" s="11" t="str">
        <f t="shared" si="159"/>
        <v>No</v>
      </c>
      <c r="AA331" s="11" t="str">
        <f t="shared" si="162"/>
        <v>No</v>
      </c>
      <c r="AB331" s="11">
        <f>IF(ISERROR(VLOOKUP(U331,'ITWR Dump'!$A$2:$Y$5000,24,0)),0,(VLOOKUP('ILC Report'!U331,'ITWR Dump'!$A$2:$Y$5000,24,0)))</f>
        <v>0</v>
      </c>
      <c r="AC331" s="11" t="str">
        <f t="shared" si="163"/>
        <v>No</v>
      </c>
      <c r="AD331" s="11" t="str">
        <f t="shared" si="164"/>
        <v/>
      </c>
      <c r="AE331" s="11">
        <f>IF(ISERROR(VLOOKUP(U331,'ITWR Dump'!$A$2:$Y$5000,13,0)),0,(VLOOKUP(U331,'ITWR Dump'!$A$2:$Y$5000,13,0)))</f>
        <v>0</v>
      </c>
      <c r="AF331" s="11">
        <f>IF(ISERROR(VLOOKUP(U331,'ITWR Dump'!$A$2:$Y$5000,11,0)),0,(VLOOKUP(U331,'ITWR Dump'!$A$2:$Y$5000,11,0)))</f>
        <v>0</v>
      </c>
      <c r="AG331" s="11">
        <f>IF(ISERROR(VLOOKUP(U331,'ITWR Dump'!$A$2:$Y$5000,2,0)),0,(VLOOKUP(U331,'ITWR Dump'!$A$2:$Y$5000,2,0)))</f>
        <v>0</v>
      </c>
      <c r="AH331" s="11">
        <f>IF(ISERROR(VLOOKUP(U331,'ITWR Dump'!$A$2:$Y$5000,14,0)),0,(VLOOKUP(U331,'ITWR Dump'!$A$2:$Y$5000,14,0)))</f>
        <v>0</v>
      </c>
      <c r="AI331" s="11" t="str">
        <f t="shared" si="165"/>
        <v>01-Maintenance Offshore</v>
      </c>
      <c r="AJ331" s="11" t="str">
        <f t="shared" si="166"/>
        <v>Offshore</v>
      </c>
      <c r="AK331" s="11" t="str">
        <f>IF(ISERROR(VLOOKUP(A331,'Team Data'!$C$2:$U$213,17,0)),0,(VLOOKUP(A331,'Team Data'!$C$2:$U$213,17,0)))</f>
        <v>PRISM</v>
      </c>
      <c r="AL331" s="11" t="str">
        <f t="shared" si="167"/>
        <v>2017-04-24</v>
      </c>
      <c r="AM331" s="11">
        <f>IF(ISERROR(VLOOKUP(U331,'ITWR Dump'!$A$2:$Y$5000,16,0)),0,(VLOOKUP(U331,'ITWR Dump'!$A$2:$Y$5000,16,0)))</f>
        <v>0</v>
      </c>
      <c r="AN331" s="11">
        <f>IF(ISERROR(VLOOKUP(U331,'ITWR Dump'!$A$2:$Y$5000,18,0)),0,(VLOOKUP(U331,'ITWR Dump'!$A$2:$Y$5000,18,0)))</f>
        <v>0</v>
      </c>
      <c r="AO331" s="11">
        <f>IF(ISERROR(VLOOKUP(U331,'ITWR Dump'!$A$2:$Y$5000,25,0)),0,(VLOOKUP('ILC Report'!U331,'ITWR Dump'!$A$2:$Y$5000,25,0)))</f>
        <v>0</v>
      </c>
      <c r="AP331" s="11">
        <f t="shared" si="168"/>
        <v>0</v>
      </c>
      <c r="AQ331" s="26">
        <f t="shared" si="169"/>
        <v>0</v>
      </c>
      <c r="AR331" s="26">
        <f t="shared" si="170"/>
        <v>0</v>
      </c>
      <c r="AS331" s="26">
        <f t="shared" si="171"/>
        <v>0</v>
      </c>
      <c r="AT331" s="26">
        <f t="shared" si="172"/>
        <v>0</v>
      </c>
      <c r="AU331" s="26">
        <f t="shared" si="173"/>
        <v>0</v>
      </c>
      <c r="AV331" s="26">
        <f t="shared" si="174"/>
        <v>0</v>
      </c>
      <c r="AW331" s="11" t="s">
        <v>653</v>
      </c>
      <c r="AX331" s="11" t="str">
        <f>VLOOKUP(L331,Group!$A$2:$B$1000,2,0)</f>
        <v>Maintenance</v>
      </c>
      <c r="AY331" s="11">
        <f>IF(ISERROR(VLOOKUP(U331,'ITWR Dump'!$A$2:$Y$5000,15,0)),0,(VLOOKUP('ILC Report'!U331,'ITWR Dump'!$A$2:$Y$5000,15,0)))</f>
        <v>0</v>
      </c>
      <c r="AZ331" s="11" t="str">
        <f t="shared" si="175"/>
        <v>Yes</v>
      </c>
      <c r="BA331" s="11" t="str">
        <f t="shared" si="176"/>
        <v>BKI</v>
      </c>
      <c r="BB331" s="11" t="str">
        <f t="shared" si="177"/>
        <v>MN</v>
      </c>
      <c r="BC331" s="11" t="str">
        <f t="shared" si="178"/>
        <v>No</v>
      </c>
    </row>
    <row r="332" spans="1:55" x14ac:dyDescent="0.3">
      <c r="A332" s="11" t="s">
        <v>663</v>
      </c>
      <c r="B332" s="11" t="s">
        <v>1818</v>
      </c>
      <c r="C332" s="11" t="s">
        <v>576</v>
      </c>
      <c r="D332" s="11" t="s">
        <v>2082</v>
      </c>
      <c r="E332" s="38" t="s">
        <v>2904</v>
      </c>
      <c r="F332" s="11">
        <v>1</v>
      </c>
      <c r="G332" s="40" t="s">
        <v>218</v>
      </c>
      <c r="H332" s="11" t="str">
        <f t="shared" si="160"/>
        <v>Regular</v>
      </c>
      <c r="I332" s="11" t="str">
        <f t="shared" si="152"/>
        <v>INDIA</v>
      </c>
      <c r="J332" s="11" t="str">
        <f>IF(ISERROR(VLOOKUP(C332,'WI Vs ASM'!$B$2:$E$1000,4,0)),0,(VLOOKUP(C332,'WI Vs ASM'!$B$2:$E$1000,4,0)))</f>
        <v>Offshore</v>
      </c>
      <c r="K332" s="11" t="str">
        <f>IF(ISERROR(VLOOKUP(C332,'WI Vs ASM'!$B$2:$F$1000,5,0)),0,(VLOOKUP(C332,'WI Vs ASM'!$B$2:$F$1000,5,0)))</f>
        <v>01-Fixed Price</v>
      </c>
      <c r="L332" s="11" t="str">
        <f>IF(ISERROR(VLOOKUP(C332,'WI Vs ASM'!$B$2:$D$1000,3,0)),0,(VLOOKUP(C332,'WI Vs ASM'!$B$2:$D$1000,3,0)))</f>
        <v>01-Maintenance Offshore</v>
      </c>
      <c r="M332" s="11" t="str">
        <f>IF(ISERROR(VLOOKUP(C332,'WI Vs ASM'!$B$2:$I$1000,8,0)),0,(VLOOKUP(C332,'WI Vs ASM'!$B$2:$I$1000,8,0)))</f>
        <v>Rahul Soman</v>
      </c>
      <c r="N332" s="11" t="str">
        <f>IF(ISERROR(VLOOKUP(C332,'WI Vs ASM'!$B$2:$G$1000,6,0)),0,(VLOOKUP(C332,'WI Vs ASM'!$B$2:$G$1000,6,0)))</f>
        <v>Commercial</v>
      </c>
      <c r="O332" s="11" t="str">
        <f>IF(ISERROR(VLOOKUP(C332,'WI Vs ASM'!$B$2:$H$1000,7,0)),0,(VLOOKUP(C332,'WI Vs ASM'!$B$2:$H$1000,7,0)))</f>
        <v>Commercial</v>
      </c>
      <c r="P332" s="11" t="str">
        <f t="shared" si="153"/>
        <v>May-17</v>
      </c>
      <c r="Q332" s="11" t="str">
        <f t="shared" si="154"/>
        <v>Q2</v>
      </c>
      <c r="R332" s="11" t="str">
        <f>IF(ISERROR(VLOOKUP(C332,'WI Vs ASM'!$B$2:$J$1000,9,0)),0,(VLOOKUP(C332,'WI Vs ASM'!$B$2:$J$1000,9,0)))</f>
        <v>Jyothi Pai</v>
      </c>
      <c r="S332" s="11" t="str">
        <f>IF(ISERROR(VLOOKUP(C332,'WI Vs ASM'!$B$2:$K$1000,10,0)),0,(VLOOKUP(C332,'WI Vs ASM'!$B$2:$K$1000,10,0)))</f>
        <v>Saju Bhaskaran</v>
      </c>
      <c r="T332" s="11" t="str">
        <f>IF(ISERROR(VLOOKUP(C332,'WI Vs ASM'!$B$2:$L$1000,11,0)),0,(VLOOKUP(C332,'WI Vs ASM'!$B$2:$L$1000,11,0)))</f>
        <v>Sreekala Balasubramanian</v>
      </c>
      <c r="U332" s="11" t="e">
        <f t="shared" si="161"/>
        <v>#VALUE!</v>
      </c>
      <c r="V332" s="11" t="str">
        <f t="shared" si="155"/>
        <v>No</v>
      </c>
      <c r="W332" s="11" t="str">
        <f t="shared" si="156"/>
        <v>Yes</v>
      </c>
      <c r="X332" s="11" t="str">
        <f t="shared" si="157"/>
        <v>No</v>
      </c>
      <c r="Y332" s="11" t="str">
        <f t="shared" si="158"/>
        <v>No</v>
      </c>
      <c r="Z332" s="11" t="str">
        <f t="shared" si="159"/>
        <v>No</v>
      </c>
      <c r="AA332" s="11" t="str">
        <f t="shared" si="162"/>
        <v>No</v>
      </c>
      <c r="AB332" s="11">
        <f>IF(ISERROR(VLOOKUP(U332,'ITWR Dump'!$A$2:$Y$5000,24,0)),0,(VLOOKUP('ILC Report'!U332,'ITWR Dump'!$A$2:$Y$5000,24,0)))</f>
        <v>0</v>
      </c>
      <c r="AC332" s="11" t="str">
        <f t="shared" si="163"/>
        <v>No</v>
      </c>
      <c r="AD332" s="11" t="str">
        <f t="shared" si="164"/>
        <v/>
      </c>
      <c r="AE332" s="11">
        <f>IF(ISERROR(VLOOKUP(U332,'ITWR Dump'!$A$2:$Y$5000,13,0)),0,(VLOOKUP(U332,'ITWR Dump'!$A$2:$Y$5000,13,0)))</f>
        <v>0</v>
      </c>
      <c r="AF332" s="11">
        <f>IF(ISERROR(VLOOKUP(U332,'ITWR Dump'!$A$2:$Y$5000,11,0)),0,(VLOOKUP(U332,'ITWR Dump'!$A$2:$Y$5000,11,0)))</f>
        <v>0</v>
      </c>
      <c r="AG332" s="11">
        <f>IF(ISERROR(VLOOKUP(U332,'ITWR Dump'!$A$2:$Y$5000,2,0)),0,(VLOOKUP(U332,'ITWR Dump'!$A$2:$Y$5000,2,0)))</f>
        <v>0</v>
      </c>
      <c r="AH332" s="11">
        <f>IF(ISERROR(VLOOKUP(U332,'ITWR Dump'!$A$2:$Y$5000,14,0)),0,(VLOOKUP(U332,'ITWR Dump'!$A$2:$Y$5000,14,0)))</f>
        <v>0</v>
      </c>
      <c r="AI332" s="11" t="str">
        <f t="shared" si="165"/>
        <v>01-Maintenance Offshore</v>
      </c>
      <c r="AJ332" s="11" t="str">
        <f t="shared" si="166"/>
        <v>Offshore</v>
      </c>
      <c r="AK332" s="11" t="str">
        <f>IF(ISERROR(VLOOKUP(A332,'Team Data'!$C$2:$U$213,17,0)),0,(VLOOKUP(A332,'Team Data'!$C$2:$U$213,17,0)))</f>
        <v>PRISM</v>
      </c>
      <c r="AL332" s="11" t="str">
        <f t="shared" si="167"/>
        <v>2017-04-24</v>
      </c>
      <c r="AM332" s="11">
        <f>IF(ISERROR(VLOOKUP(U332,'ITWR Dump'!$A$2:$Y$5000,16,0)),0,(VLOOKUP(U332,'ITWR Dump'!$A$2:$Y$5000,16,0)))</f>
        <v>0</v>
      </c>
      <c r="AN332" s="11">
        <f>IF(ISERROR(VLOOKUP(U332,'ITWR Dump'!$A$2:$Y$5000,18,0)),0,(VLOOKUP(U332,'ITWR Dump'!$A$2:$Y$5000,18,0)))</f>
        <v>0</v>
      </c>
      <c r="AO332" s="11">
        <f>IF(ISERROR(VLOOKUP(U332,'ITWR Dump'!$A$2:$Y$5000,25,0)),0,(VLOOKUP('ILC Report'!U332,'ITWR Dump'!$A$2:$Y$5000,25,0)))</f>
        <v>0</v>
      </c>
      <c r="AP332" s="11">
        <f t="shared" si="168"/>
        <v>0</v>
      </c>
      <c r="AQ332" s="26">
        <f t="shared" si="169"/>
        <v>0</v>
      </c>
      <c r="AR332" s="26">
        <f t="shared" si="170"/>
        <v>0</v>
      </c>
      <c r="AS332" s="26">
        <f t="shared" si="171"/>
        <v>0</v>
      </c>
      <c r="AT332" s="26">
        <f t="shared" si="172"/>
        <v>0</v>
      </c>
      <c r="AU332" s="26">
        <f t="shared" si="173"/>
        <v>0</v>
      </c>
      <c r="AV332" s="26">
        <f t="shared" si="174"/>
        <v>0</v>
      </c>
      <c r="AW332" s="11" t="s">
        <v>653</v>
      </c>
      <c r="AX332" s="11" t="str">
        <f>VLOOKUP(L332,Group!$A$2:$B$1000,2,0)</f>
        <v>Maintenance</v>
      </c>
      <c r="AY332" s="11">
        <f>IF(ISERROR(VLOOKUP(U332,'ITWR Dump'!$A$2:$Y$5000,15,0)),0,(VLOOKUP('ILC Report'!U332,'ITWR Dump'!$A$2:$Y$5000,15,0)))</f>
        <v>0</v>
      </c>
      <c r="AZ332" s="11" t="str">
        <f t="shared" si="175"/>
        <v>Yes</v>
      </c>
      <c r="BA332" s="11" t="str">
        <f t="shared" si="176"/>
        <v>BKI</v>
      </c>
      <c r="BB332" s="11" t="str">
        <f t="shared" si="177"/>
        <v>MN</v>
      </c>
      <c r="BC332" s="11" t="str">
        <f t="shared" si="178"/>
        <v>No</v>
      </c>
    </row>
    <row r="333" spans="1:55" x14ac:dyDescent="0.3">
      <c r="A333" s="11" t="s">
        <v>663</v>
      </c>
      <c r="B333" s="11" t="s">
        <v>1818</v>
      </c>
      <c r="C333" s="11" t="s">
        <v>576</v>
      </c>
      <c r="D333" s="11" t="s">
        <v>2083</v>
      </c>
      <c r="E333" s="38" t="s">
        <v>2904</v>
      </c>
      <c r="F333" s="11">
        <v>0.5</v>
      </c>
      <c r="G333" s="40" t="s">
        <v>218</v>
      </c>
      <c r="H333" s="11" t="str">
        <f t="shared" si="160"/>
        <v>Regular</v>
      </c>
      <c r="I333" s="11" t="str">
        <f t="shared" si="152"/>
        <v>INDIA</v>
      </c>
      <c r="J333" s="11" t="str">
        <f>IF(ISERROR(VLOOKUP(C333,'WI Vs ASM'!$B$2:$E$1000,4,0)),0,(VLOOKUP(C333,'WI Vs ASM'!$B$2:$E$1000,4,0)))</f>
        <v>Offshore</v>
      </c>
      <c r="K333" s="11" t="str">
        <f>IF(ISERROR(VLOOKUP(C333,'WI Vs ASM'!$B$2:$F$1000,5,0)),0,(VLOOKUP(C333,'WI Vs ASM'!$B$2:$F$1000,5,0)))</f>
        <v>01-Fixed Price</v>
      </c>
      <c r="L333" s="11" t="str">
        <f>IF(ISERROR(VLOOKUP(C333,'WI Vs ASM'!$B$2:$D$1000,3,0)),0,(VLOOKUP(C333,'WI Vs ASM'!$B$2:$D$1000,3,0)))</f>
        <v>01-Maintenance Offshore</v>
      </c>
      <c r="M333" s="11" t="str">
        <f>IF(ISERROR(VLOOKUP(C333,'WI Vs ASM'!$B$2:$I$1000,8,0)),0,(VLOOKUP(C333,'WI Vs ASM'!$B$2:$I$1000,8,0)))</f>
        <v>Rahul Soman</v>
      </c>
      <c r="N333" s="11" t="str">
        <f>IF(ISERROR(VLOOKUP(C333,'WI Vs ASM'!$B$2:$G$1000,6,0)),0,(VLOOKUP(C333,'WI Vs ASM'!$B$2:$G$1000,6,0)))</f>
        <v>Commercial</v>
      </c>
      <c r="O333" s="11" t="str">
        <f>IF(ISERROR(VLOOKUP(C333,'WI Vs ASM'!$B$2:$H$1000,7,0)),0,(VLOOKUP(C333,'WI Vs ASM'!$B$2:$H$1000,7,0)))</f>
        <v>Commercial</v>
      </c>
      <c r="P333" s="11" t="str">
        <f t="shared" si="153"/>
        <v>May-17</v>
      </c>
      <c r="Q333" s="11" t="str">
        <f t="shared" si="154"/>
        <v>Q2</v>
      </c>
      <c r="R333" s="11" t="str">
        <f>IF(ISERROR(VLOOKUP(C333,'WI Vs ASM'!$B$2:$J$1000,9,0)),0,(VLOOKUP(C333,'WI Vs ASM'!$B$2:$J$1000,9,0)))</f>
        <v>Jyothi Pai</v>
      </c>
      <c r="S333" s="11" t="str">
        <f>IF(ISERROR(VLOOKUP(C333,'WI Vs ASM'!$B$2:$K$1000,10,0)),0,(VLOOKUP(C333,'WI Vs ASM'!$B$2:$K$1000,10,0)))</f>
        <v>Saju Bhaskaran</v>
      </c>
      <c r="T333" s="11" t="str">
        <f>IF(ISERROR(VLOOKUP(C333,'WI Vs ASM'!$B$2:$L$1000,11,0)),0,(VLOOKUP(C333,'WI Vs ASM'!$B$2:$L$1000,11,0)))</f>
        <v>Sreekala Balasubramanian</v>
      </c>
      <c r="U333" s="11" t="e">
        <f t="shared" si="161"/>
        <v>#VALUE!</v>
      </c>
      <c r="V333" s="11" t="str">
        <f t="shared" si="155"/>
        <v>No</v>
      </c>
      <c r="W333" s="11" t="str">
        <f t="shared" si="156"/>
        <v>Yes</v>
      </c>
      <c r="X333" s="11" t="str">
        <f t="shared" si="157"/>
        <v>No</v>
      </c>
      <c r="Y333" s="11" t="str">
        <f t="shared" si="158"/>
        <v>No</v>
      </c>
      <c r="Z333" s="11" t="str">
        <f t="shared" si="159"/>
        <v>No</v>
      </c>
      <c r="AA333" s="11" t="str">
        <f t="shared" si="162"/>
        <v>No</v>
      </c>
      <c r="AB333" s="11">
        <f>IF(ISERROR(VLOOKUP(U333,'ITWR Dump'!$A$2:$Y$5000,24,0)),0,(VLOOKUP('ILC Report'!U333,'ITWR Dump'!$A$2:$Y$5000,24,0)))</f>
        <v>0</v>
      </c>
      <c r="AC333" s="11" t="str">
        <f t="shared" si="163"/>
        <v>No</v>
      </c>
      <c r="AD333" s="11" t="str">
        <f t="shared" si="164"/>
        <v/>
      </c>
      <c r="AE333" s="11">
        <f>IF(ISERROR(VLOOKUP(U333,'ITWR Dump'!$A$2:$Y$5000,13,0)),0,(VLOOKUP(U333,'ITWR Dump'!$A$2:$Y$5000,13,0)))</f>
        <v>0</v>
      </c>
      <c r="AF333" s="11">
        <f>IF(ISERROR(VLOOKUP(U333,'ITWR Dump'!$A$2:$Y$5000,11,0)),0,(VLOOKUP(U333,'ITWR Dump'!$A$2:$Y$5000,11,0)))</f>
        <v>0</v>
      </c>
      <c r="AG333" s="11">
        <f>IF(ISERROR(VLOOKUP(U333,'ITWR Dump'!$A$2:$Y$5000,2,0)),0,(VLOOKUP(U333,'ITWR Dump'!$A$2:$Y$5000,2,0)))</f>
        <v>0</v>
      </c>
      <c r="AH333" s="11">
        <f>IF(ISERROR(VLOOKUP(U333,'ITWR Dump'!$A$2:$Y$5000,14,0)),0,(VLOOKUP(U333,'ITWR Dump'!$A$2:$Y$5000,14,0)))</f>
        <v>0</v>
      </c>
      <c r="AI333" s="11" t="str">
        <f t="shared" si="165"/>
        <v>01-Maintenance Offshore</v>
      </c>
      <c r="AJ333" s="11" t="str">
        <f t="shared" si="166"/>
        <v>Offshore</v>
      </c>
      <c r="AK333" s="11" t="str">
        <f>IF(ISERROR(VLOOKUP(A333,'Team Data'!$C$2:$U$213,17,0)),0,(VLOOKUP(A333,'Team Data'!$C$2:$U$213,17,0)))</f>
        <v>PRISM</v>
      </c>
      <c r="AL333" s="11" t="str">
        <f t="shared" si="167"/>
        <v>2017-04-24</v>
      </c>
      <c r="AM333" s="11">
        <f>IF(ISERROR(VLOOKUP(U333,'ITWR Dump'!$A$2:$Y$5000,16,0)),0,(VLOOKUP(U333,'ITWR Dump'!$A$2:$Y$5000,16,0)))</f>
        <v>0</v>
      </c>
      <c r="AN333" s="11">
        <f>IF(ISERROR(VLOOKUP(U333,'ITWR Dump'!$A$2:$Y$5000,18,0)),0,(VLOOKUP(U333,'ITWR Dump'!$A$2:$Y$5000,18,0)))</f>
        <v>0</v>
      </c>
      <c r="AO333" s="11">
        <f>IF(ISERROR(VLOOKUP(U333,'ITWR Dump'!$A$2:$Y$5000,25,0)),0,(VLOOKUP('ILC Report'!U333,'ITWR Dump'!$A$2:$Y$5000,25,0)))</f>
        <v>0</v>
      </c>
      <c r="AP333" s="11">
        <f t="shared" si="168"/>
        <v>0</v>
      </c>
      <c r="AQ333" s="26">
        <f t="shared" si="169"/>
        <v>0</v>
      </c>
      <c r="AR333" s="26">
        <f t="shared" si="170"/>
        <v>0</v>
      </c>
      <c r="AS333" s="26">
        <f t="shared" si="171"/>
        <v>0</v>
      </c>
      <c r="AT333" s="26">
        <f t="shared" si="172"/>
        <v>0</v>
      </c>
      <c r="AU333" s="26">
        <f t="shared" si="173"/>
        <v>0</v>
      </c>
      <c r="AV333" s="26">
        <f t="shared" si="174"/>
        <v>0</v>
      </c>
      <c r="AW333" s="11" t="s">
        <v>653</v>
      </c>
      <c r="AX333" s="11" t="str">
        <f>VLOOKUP(L333,Group!$A$2:$B$1000,2,0)</f>
        <v>Maintenance</v>
      </c>
      <c r="AY333" s="11">
        <f>IF(ISERROR(VLOOKUP(U333,'ITWR Dump'!$A$2:$Y$5000,15,0)),0,(VLOOKUP('ILC Report'!U333,'ITWR Dump'!$A$2:$Y$5000,15,0)))</f>
        <v>0</v>
      </c>
      <c r="AZ333" s="11" t="str">
        <f t="shared" si="175"/>
        <v>Yes</v>
      </c>
      <c r="BA333" s="11" t="str">
        <f t="shared" si="176"/>
        <v>BKI</v>
      </c>
      <c r="BB333" s="11" t="str">
        <f t="shared" si="177"/>
        <v>MN</v>
      </c>
      <c r="BC333" s="11" t="str">
        <f t="shared" si="178"/>
        <v>No</v>
      </c>
    </row>
    <row r="334" spans="1:55" x14ac:dyDescent="0.3">
      <c r="A334" s="11" t="s">
        <v>663</v>
      </c>
      <c r="B334" s="11" t="s">
        <v>1818</v>
      </c>
      <c r="C334" s="11" t="s">
        <v>576</v>
      </c>
      <c r="D334" s="11" t="s">
        <v>2084</v>
      </c>
      <c r="E334" s="38" t="s">
        <v>2904</v>
      </c>
      <c r="F334" s="11">
        <v>2</v>
      </c>
      <c r="G334" s="40" t="s">
        <v>218</v>
      </c>
      <c r="H334" s="11" t="str">
        <f t="shared" si="160"/>
        <v>Regular</v>
      </c>
      <c r="I334" s="11" t="str">
        <f t="shared" si="152"/>
        <v>INDIA</v>
      </c>
      <c r="J334" s="11" t="str">
        <f>IF(ISERROR(VLOOKUP(C334,'WI Vs ASM'!$B$2:$E$1000,4,0)),0,(VLOOKUP(C334,'WI Vs ASM'!$B$2:$E$1000,4,0)))</f>
        <v>Offshore</v>
      </c>
      <c r="K334" s="11" t="str">
        <f>IF(ISERROR(VLOOKUP(C334,'WI Vs ASM'!$B$2:$F$1000,5,0)),0,(VLOOKUP(C334,'WI Vs ASM'!$B$2:$F$1000,5,0)))</f>
        <v>01-Fixed Price</v>
      </c>
      <c r="L334" s="11" t="str">
        <f>IF(ISERROR(VLOOKUP(C334,'WI Vs ASM'!$B$2:$D$1000,3,0)),0,(VLOOKUP(C334,'WI Vs ASM'!$B$2:$D$1000,3,0)))</f>
        <v>01-Maintenance Offshore</v>
      </c>
      <c r="M334" s="11" t="str">
        <f>IF(ISERROR(VLOOKUP(C334,'WI Vs ASM'!$B$2:$I$1000,8,0)),0,(VLOOKUP(C334,'WI Vs ASM'!$B$2:$I$1000,8,0)))</f>
        <v>Rahul Soman</v>
      </c>
      <c r="N334" s="11" t="str">
        <f>IF(ISERROR(VLOOKUP(C334,'WI Vs ASM'!$B$2:$G$1000,6,0)),0,(VLOOKUP(C334,'WI Vs ASM'!$B$2:$G$1000,6,0)))</f>
        <v>Commercial</v>
      </c>
      <c r="O334" s="11" t="str">
        <f>IF(ISERROR(VLOOKUP(C334,'WI Vs ASM'!$B$2:$H$1000,7,0)),0,(VLOOKUP(C334,'WI Vs ASM'!$B$2:$H$1000,7,0)))</f>
        <v>Commercial</v>
      </c>
      <c r="P334" s="11" t="str">
        <f t="shared" si="153"/>
        <v>May-17</v>
      </c>
      <c r="Q334" s="11" t="str">
        <f t="shared" si="154"/>
        <v>Q2</v>
      </c>
      <c r="R334" s="11" t="str">
        <f>IF(ISERROR(VLOOKUP(C334,'WI Vs ASM'!$B$2:$J$1000,9,0)),0,(VLOOKUP(C334,'WI Vs ASM'!$B$2:$J$1000,9,0)))</f>
        <v>Jyothi Pai</v>
      </c>
      <c r="S334" s="11" t="str">
        <f>IF(ISERROR(VLOOKUP(C334,'WI Vs ASM'!$B$2:$K$1000,10,0)),0,(VLOOKUP(C334,'WI Vs ASM'!$B$2:$K$1000,10,0)))</f>
        <v>Saju Bhaskaran</v>
      </c>
      <c r="T334" s="11" t="str">
        <f>IF(ISERROR(VLOOKUP(C334,'WI Vs ASM'!$B$2:$L$1000,11,0)),0,(VLOOKUP(C334,'WI Vs ASM'!$B$2:$L$1000,11,0)))</f>
        <v>Sreekala Balasubramanian</v>
      </c>
      <c r="U334" s="11" t="e">
        <f t="shared" si="161"/>
        <v>#VALUE!</v>
      </c>
      <c r="V334" s="11" t="str">
        <f t="shared" si="155"/>
        <v>No</v>
      </c>
      <c r="W334" s="11" t="str">
        <f t="shared" si="156"/>
        <v>Yes</v>
      </c>
      <c r="X334" s="11" t="str">
        <f t="shared" si="157"/>
        <v>No</v>
      </c>
      <c r="Y334" s="11" t="str">
        <f t="shared" si="158"/>
        <v>No</v>
      </c>
      <c r="Z334" s="11" t="str">
        <f t="shared" si="159"/>
        <v>No</v>
      </c>
      <c r="AA334" s="11" t="str">
        <f t="shared" si="162"/>
        <v>No</v>
      </c>
      <c r="AB334" s="11">
        <f>IF(ISERROR(VLOOKUP(U334,'ITWR Dump'!$A$2:$Y$5000,24,0)),0,(VLOOKUP('ILC Report'!U334,'ITWR Dump'!$A$2:$Y$5000,24,0)))</f>
        <v>0</v>
      </c>
      <c r="AC334" s="11" t="str">
        <f t="shared" si="163"/>
        <v>No</v>
      </c>
      <c r="AD334" s="11" t="str">
        <f t="shared" si="164"/>
        <v/>
      </c>
      <c r="AE334" s="11">
        <f>IF(ISERROR(VLOOKUP(U334,'ITWR Dump'!$A$2:$Y$5000,13,0)),0,(VLOOKUP(U334,'ITWR Dump'!$A$2:$Y$5000,13,0)))</f>
        <v>0</v>
      </c>
      <c r="AF334" s="11">
        <f>IF(ISERROR(VLOOKUP(U334,'ITWR Dump'!$A$2:$Y$5000,11,0)),0,(VLOOKUP(U334,'ITWR Dump'!$A$2:$Y$5000,11,0)))</f>
        <v>0</v>
      </c>
      <c r="AG334" s="11">
        <f>IF(ISERROR(VLOOKUP(U334,'ITWR Dump'!$A$2:$Y$5000,2,0)),0,(VLOOKUP(U334,'ITWR Dump'!$A$2:$Y$5000,2,0)))</f>
        <v>0</v>
      </c>
      <c r="AH334" s="11">
        <f>IF(ISERROR(VLOOKUP(U334,'ITWR Dump'!$A$2:$Y$5000,14,0)),0,(VLOOKUP(U334,'ITWR Dump'!$A$2:$Y$5000,14,0)))</f>
        <v>0</v>
      </c>
      <c r="AI334" s="11" t="str">
        <f t="shared" si="165"/>
        <v>01-Maintenance Offshore</v>
      </c>
      <c r="AJ334" s="11" t="str">
        <f t="shared" si="166"/>
        <v>Offshore</v>
      </c>
      <c r="AK334" s="11" t="str">
        <f>IF(ISERROR(VLOOKUP(A334,'Team Data'!$C$2:$U$213,17,0)),0,(VLOOKUP(A334,'Team Data'!$C$2:$U$213,17,0)))</f>
        <v>PRISM</v>
      </c>
      <c r="AL334" s="11" t="str">
        <f t="shared" si="167"/>
        <v>2017-04-24</v>
      </c>
      <c r="AM334" s="11">
        <f>IF(ISERROR(VLOOKUP(U334,'ITWR Dump'!$A$2:$Y$5000,16,0)),0,(VLOOKUP(U334,'ITWR Dump'!$A$2:$Y$5000,16,0)))</f>
        <v>0</v>
      </c>
      <c r="AN334" s="11">
        <f>IF(ISERROR(VLOOKUP(U334,'ITWR Dump'!$A$2:$Y$5000,18,0)),0,(VLOOKUP(U334,'ITWR Dump'!$A$2:$Y$5000,18,0)))</f>
        <v>0</v>
      </c>
      <c r="AO334" s="11">
        <f>IF(ISERROR(VLOOKUP(U334,'ITWR Dump'!$A$2:$Y$5000,25,0)),0,(VLOOKUP('ILC Report'!U334,'ITWR Dump'!$A$2:$Y$5000,25,0)))</f>
        <v>0</v>
      </c>
      <c r="AP334" s="11">
        <f t="shared" si="168"/>
        <v>0</v>
      </c>
      <c r="AQ334" s="26">
        <f t="shared" si="169"/>
        <v>0</v>
      </c>
      <c r="AR334" s="26">
        <f t="shared" si="170"/>
        <v>0</v>
      </c>
      <c r="AS334" s="26">
        <f t="shared" si="171"/>
        <v>0</v>
      </c>
      <c r="AT334" s="26">
        <f t="shared" si="172"/>
        <v>0</v>
      </c>
      <c r="AU334" s="26">
        <f t="shared" si="173"/>
        <v>0</v>
      </c>
      <c r="AV334" s="26">
        <f t="shared" si="174"/>
        <v>0</v>
      </c>
      <c r="AW334" s="11" t="s">
        <v>653</v>
      </c>
      <c r="AX334" s="11" t="str">
        <f>VLOOKUP(L334,Group!$A$2:$B$1000,2,0)</f>
        <v>Maintenance</v>
      </c>
      <c r="AY334" s="11">
        <f>IF(ISERROR(VLOOKUP(U334,'ITWR Dump'!$A$2:$Y$5000,15,0)),0,(VLOOKUP('ILC Report'!U334,'ITWR Dump'!$A$2:$Y$5000,15,0)))</f>
        <v>0</v>
      </c>
      <c r="AZ334" s="11" t="str">
        <f t="shared" si="175"/>
        <v>No</v>
      </c>
      <c r="BA334" s="11" t="str">
        <f t="shared" si="176"/>
        <v>BKI</v>
      </c>
      <c r="BB334" s="11" t="str">
        <f t="shared" si="177"/>
        <v>MN</v>
      </c>
      <c r="BC334" s="11" t="str">
        <f t="shared" si="178"/>
        <v>No</v>
      </c>
    </row>
    <row r="335" spans="1:55" x14ac:dyDescent="0.3">
      <c r="A335" s="11" t="s">
        <v>663</v>
      </c>
      <c r="B335" s="11" t="s">
        <v>1818</v>
      </c>
      <c r="C335" s="11" t="s">
        <v>576</v>
      </c>
      <c r="D335" s="11" t="s">
        <v>2074</v>
      </c>
      <c r="E335" s="38" t="s">
        <v>2904</v>
      </c>
      <c r="F335" s="11">
        <v>5.5</v>
      </c>
      <c r="G335" s="40" t="s">
        <v>218</v>
      </c>
      <c r="H335" s="11" t="str">
        <f t="shared" si="160"/>
        <v>Regular</v>
      </c>
      <c r="I335" s="11" t="str">
        <f t="shared" si="152"/>
        <v>INDIA</v>
      </c>
      <c r="J335" s="11" t="str">
        <f>IF(ISERROR(VLOOKUP(C335,'WI Vs ASM'!$B$2:$E$1000,4,0)),0,(VLOOKUP(C335,'WI Vs ASM'!$B$2:$E$1000,4,0)))</f>
        <v>Offshore</v>
      </c>
      <c r="K335" s="11" t="str">
        <f>IF(ISERROR(VLOOKUP(C335,'WI Vs ASM'!$B$2:$F$1000,5,0)),0,(VLOOKUP(C335,'WI Vs ASM'!$B$2:$F$1000,5,0)))</f>
        <v>01-Fixed Price</v>
      </c>
      <c r="L335" s="11" t="str">
        <f>IF(ISERROR(VLOOKUP(C335,'WI Vs ASM'!$B$2:$D$1000,3,0)),0,(VLOOKUP(C335,'WI Vs ASM'!$B$2:$D$1000,3,0)))</f>
        <v>01-Maintenance Offshore</v>
      </c>
      <c r="M335" s="11" t="str">
        <f>IF(ISERROR(VLOOKUP(C335,'WI Vs ASM'!$B$2:$I$1000,8,0)),0,(VLOOKUP(C335,'WI Vs ASM'!$B$2:$I$1000,8,0)))</f>
        <v>Rahul Soman</v>
      </c>
      <c r="N335" s="11" t="str">
        <f>IF(ISERROR(VLOOKUP(C335,'WI Vs ASM'!$B$2:$G$1000,6,0)),0,(VLOOKUP(C335,'WI Vs ASM'!$B$2:$G$1000,6,0)))</f>
        <v>Commercial</v>
      </c>
      <c r="O335" s="11" t="str">
        <f>IF(ISERROR(VLOOKUP(C335,'WI Vs ASM'!$B$2:$H$1000,7,0)),0,(VLOOKUP(C335,'WI Vs ASM'!$B$2:$H$1000,7,0)))</f>
        <v>Commercial</v>
      </c>
      <c r="P335" s="11" t="str">
        <f t="shared" si="153"/>
        <v>May-17</v>
      </c>
      <c r="Q335" s="11" t="str">
        <f t="shared" si="154"/>
        <v>Q2</v>
      </c>
      <c r="R335" s="11" t="str">
        <f>IF(ISERROR(VLOOKUP(C335,'WI Vs ASM'!$B$2:$J$1000,9,0)),0,(VLOOKUP(C335,'WI Vs ASM'!$B$2:$J$1000,9,0)))</f>
        <v>Jyothi Pai</v>
      </c>
      <c r="S335" s="11" t="str">
        <f>IF(ISERROR(VLOOKUP(C335,'WI Vs ASM'!$B$2:$K$1000,10,0)),0,(VLOOKUP(C335,'WI Vs ASM'!$B$2:$K$1000,10,0)))</f>
        <v>Saju Bhaskaran</v>
      </c>
      <c r="T335" s="11" t="str">
        <f>IF(ISERROR(VLOOKUP(C335,'WI Vs ASM'!$B$2:$L$1000,11,0)),0,(VLOOKUP(C335,'WI Vs ASM'!$B$2:$L$1000,11,0)))</f>
        <v>Sreekala Balasubramanian</v>
      </c>
      <c r="U335" s="11" t="e">
        <f t="shared" si="161"/>
        <v>#VALUE!</v>
      </c>
      <c r="V335" s="11" t="str">
        <f t="shared" si="155"/>
        <v>No</v>
      </c>
      <c r="W335" s="11" t="str">
        <f t="shared" si="156"/>
        <v>Yes</v>
      </c>
      <c r="X335" s="11" t="str">
        <f t="shared" si="157"/>
        <v>No</v>
      </c>
      <c r="Y335" s="11" t="str">
        <f t="shared" si="158"/>
        <v>No</v>
      </c>
      <c r="Z335" s="11" t="str">
        <f t="shared" si="159"/>
        <v>No</v>
      </c>
      <c r="AA335" s="11" t="str">
        <f t="shared" si="162"/>
        <v>No</v>
      </c>
      <c r="AB335" s="11">
        <f>IF(ISERROR(VLOOKUP(U335,'ITWR Dump'!$A$2:$Y$5000,24,0)),0,(VLOOKUP('ILC Report'!U335,'ITWR Dump'!$A$2:$Y$5000,24,0)))</f>
        <v>0</v>
      </c>
      <c r="AC335" s="11" t="str">
        <f t="shared" si="163"/>
        <v>No</v>
      </c>
      <c r="AD335" s="11" t="str">
        <f t="shared" si="164"/>
        <v/>
      </c>
      <c r="AE335" s="11">
        <f>IF(ISERROR(VLOOKUP(U335,'ITWR Dump'!$A$2:$Y$5000,13,0)),0,(VLOOKUP(U335,'ITWR Dump'!$A$2:$Y$5000,13,0)))</f>
        <v>0</v>
      </c>
      <c r="AF335" s="11">
        <f>IF(ISERROR(VLOOKUP(U335,'ITWR Dump'!$A$2:$Y$5000,11,0)),0,(VLOOKUP(U335,'ITWR Dump'!$A$2:$Y$5000,11,0)))</f>
        <v>0</v>
      </c>
      <c r="AG335" s="11">
        <f>IF(ISERROR(VLOOKUP(U335,'ITWR Dump'!$A$2:$Y$5000,2,0)),0,(VLOOKUP(U335,'ITWR Dump'!$A$2:$Y$5000,2,0)))</f>
        <v>0</v>
      </c>
      <c r="AH335" s="11">
        <f>IF(ISERROR(VLOOKUP(U335,'ITWR Dump'!$A$2:$Y$5000,14,0)),0,(VLOOKUP(U335,'ITWR Dump'!$A$2:$Y$5000,14,0)))</f>
        <v>0</v>
      </c>
      <c r="AI335" s="11" t="str">
        <f t="shared" si="165"/>
        <v>01-Maintenance Offshore</v>
      </c>
      <c r="AJ335" s="11" t="str">
        <f t="shared" si="166"/>
        <v>Offshore</v>
      </c>
      <c r="AK335" s="11" t="str">
        <f>IF(ISERROR(VLOOKUP(A335,'Team Data'!$C$2:$U$213,17,0)),0,(VLOOKUP(A335,'Team Data'!$C$2:$U$213,17,0)))</f>
        <v>PRISM</v>
      </c>
      <c r="AL335" s="11" t="str">
        <f t="shared" si="167"/>
        <v>2017-04-24</v>
      </c>
      <c r="AM335" s="11">
        <f>IF(ISERROR(VLOOKUP(U335,'ITWR Dump'!$A$2:$Y$5000,16,0)),0,(VLOOKUP(U335,'ITWR Dump'!$A$2:$Y$5000,16,0)))</f>
        <v>0</v>
      </c>
      <c r="AN335" s="11">
        <f>IF(ISERROR(VLOOKUP(U335,'ITWR Dump'!$A$2:$Y$5000,18,0)),0,(VLOOKUP(U335,'ITWR Dump'!$A$2:$Y$5000,18,0)))</f>
        <v>0</v>
      </c>
      <c r="AO335" s="11">
        <f>IF(ISERROR(VLOOKUP(U335,'ITWR Dump'!$A$2:$Y$5000,25,0)),0,(VLOOKUP('ILC Report'!U335,'ITWR Dump'!$A$2:$Y$5000,25,0)))</f>
        <v>0</v>
      </c>
      <c r="AP335" s="11">
        <f t="shared" si="168"/>
        <v>0</v>
      </c>
      <c r="AQ335" s="26">
        <f t="shared" si="169"/>
        <v>0</v>
      </c>
      <c r="AR335" s="26">
        <f t="shared" si="170"/>
        <v>0</v>
      </c>
      <c r="AS335" s="26">
        <f t="shared" si="171"/>
        <v>0</v>
      </c>
      <c r="AT335" s="26">
        <f t="shared" si="172"/>
        <v>0</v>
      </c>
      <c r="AU335" s="26">
        <f t="shared" si="173"/>
        <v>0</v>
      </c>
      <c r="AV335" s="26">
        <f t="shared" si="174"/>
        <v>0</v>
      </c>
      <c r="AW335" s="11" t="s">
        <v>653</v>
      </c>
      <c r="AX335" s="11" t="str">
        <f>VLOOKUP(L335,Group!$A$2:$B$1000,2,0)</f>
        <v>Maintenance</v>
      </c>
      <c r="AY335" s="11">
        <f>IF(ISERROR(VLOOKUP(U335,'ITWR Dump'!$A$2:$Y$5000,15,0)),0,(VLOOKUP('ILC Report'!U335,'ITWR Dump'!$A$2:$Y$5000,15,0)))</f>
        <v>0</v>
      </c>
      <c r="AZ335" s="11" t="str">
        <f t="shared" si="175"/>
        <v>No</v>
      </c>
      <c r="BA335" s="11" t="str">
        <f t="shared" si="176"/>
        <v>BKI</v>
      </c>
      <c r="BB335" s="11" t="str">
        <f t="shared" si="177"/>
        <v>MN</v>
      </c>
      <c r="BC335" s="11" t="str">
        <f t="shared" si="178"/>
        <v>No</v>
      </c>
    </row>
    <row r="336" spans="1:55" x14ac:dyDescent="0.3">
      <c r="A336" s="11" t="s">
        <v>663</v>
      </c>
      <c r="B336" s="11" t="s">
        <v>1818</v>
      </c>
      <c r="C336" s="11" t="s">
        <v>576</v>
      </c>
      <c r="D336" s="11" t="s">
        <v>2085</v>
      </c>
      <c r="E336" s="38" t="s">
        <v>2904</v>
      </c>
      <c r="F336" s="11">
        <v>0.5</v>
      </c>
      <c r="G336" s="40" t="s">
        <v>218</v>
      </c>
      <c r="H336" s="11" t="str">
        <f t="shared" si="160"/>
        <v>Regular</v>
      </c>
      <c r="I336" s="11" t="str">
        <f t="shared" si="152"/>
        <v>INDIA</v>
      </c>
      <c r="J336" s="11" t="str">
        <f>IF(ISERROR(VLOOKUP(C336,'WI Vs ASM'!$B$2:$E$1000,4,0)),0,(VLOOKUP(C336,'WI Vs ASM'!$B$2:$E$1000,4,0)))</f>
        <v>Offshore</v>
      </c>
      <c r="K336" s="11" t="str">
        <f>IF(ISERROR(VLOOKUP(C336,'WI Vs ASM'!$B$2:$F$1000,5,0)),0,(VLOOKUP(C336,'WI Vs ASM'!$B$2:$F$1000,5,0)))</f>
        <v>01-Fixed Price</v>
      </c>
      <c r="L336" s="11" t="str">
        <f>IF(ISERROR(VLOOKUP(C336,'WI Vs ASM'!$B$2:$D$1000,3,0)),0,(VLOOKUP(C336,'WI Vs ASM'!$B$2:$D$1000,3,0)))</f>
        <v>01-Maintenance Offshore</v>
      </c>
      <c r="M336" s="11" t="str">
        <f>IF(ISERROR(VLOOKUP(C336,'WI Vs ASM'!$B$2:$I$1000,8,0)),0,(VLOOKUP(C336,'WI Vs ASM'!$B$2:$I$1000,8,0)))</f>
        <v>Rahul Soman</v>
      </c>
      <c r="N336" s="11" t="str">
        <f>IF(ISERROR(VLOOKUP(C336,'WI Vs ASM'!$B$2:$G$1000,6,0)),0,(VLOOKUP(C336,'WI Vs ASM'!$B$2:$G$1000,6,0)))</f>
        <v>Commercial</v>
      </c>
      <c r="O336" s="11" t="str">
        <f>IF(ISERROR(VLOOKUP(C336,'WI Vs ASM'!$B$2:$H$1000,7,0)),0,(VLOOKUP(C336,'WI Vs ASM'!$B$2:$H$1000,7,0)))</f>
        <v>Commercial</v>
      </c>
      <c r="P336" s="11" t="str">
        <f t="shared" si="153"/>
        <v>May-17</v>
      </c>
      <c r="Q336" s="11" t="str">
        <f t="shared" si="154"/>
        <v>Q2</v>
      </c>
      <c r="R336" s="11" t="str">
        <f>IF(ISERROR(VLOOKUP(C336,'WI Vs ASM'!$B$2:$J$1000,9,0)),0,(VLOOKUP(C336,'WI Vs ASM'!$B$2:$J$1000,9,0)))</f>
        <v>Jyothi Pai</v>
      </c>
      <c r="S336" s="11" t="str">
        <f>IF(ISERROR(VLOOKUP(C336,'WI Vs ASM'!$B$2:$K$1000,10,0)),0,(VLOOKUP(C336,'WI Vs ASM'!$B$2:$K$1000,10,0)))</f>
        <v>Saju Bhaskaran</v>
      </c>
      <c r="T336" s="11" t="str">
        <f>IF(ISERROR(VLOOKUP(C336,'WI Vs ASM'!$B$2:$L$1000,11,0)),0,(VLOOKUP(C336,'WI Vs ASM'!$B$2:$L$1000,11,0)))</f>
        <v>Sreekala Balasubramanian</v>
      </c>
      <c r="U336" s="11" t="e">
        <f t="shared" si="161"/>
        <v>#VALUE!</v>
      </c>
      <c r="V336" s="11" t="str">
        <f t="shared" si="155"/>
        <v>No</v>
      </c>
      <c r="W336" s="11" t="str">
        <f t="shared" si="156"/>
        <v>Yes</v>
      </c>
      <c r="X336" s="11" t="str">
        <f t="shared" si="157"/>
        <v>No</v>
      </c>
      <c r="Y336" s="11" t="str">
        <f t="shared" si="158"/>
        <v>No</v>
      </c>
      <c r="Z336" s="11" t="str">
        <f t="shared" si="159"/>
        <v>No</v>
      </c>
      <c r="AA336" s="11" t="str">
        <f t="shared" si="162"/>
        <v>No</v>
      </c>
      <c r="AB336" s="11">
        <f>IF(ISERROR(VLOOKUP(U336,'ITWR Dump'!$A$2:$Y$5000,24,0)),0,(VLOOKUP('ILC Report'!U336,'ITWR Dump'!$A$2:$Y$5000,24,0)))</f>
        <v>0</v>
      </c>
      <c r="AC336" s="11" t="str">
        <f t="shared" si="163"/>
        <v>No</v>
      </c>
      <c r="AD336" s="11" t="str">
        <f t="shared" si="164"/>
        <v/>
      </c>
      <c r="AE336" s="11">
        <f>IF(ISERROR(VLOOKUP(U336,'ITWR Dump'!$A$2:$Y$5000,13,0)),0,(VLOOKUP(U336,'ITWR Dump'!$A$2:$Y$5000,13,0)))</f>
        <v>0</v>
      </c>
      <c r="AF336" s="11">
        <f>IF(ISERROR(VLOOKUP(U336,'ITWR Dump'!$A$2:$Y$5000,11,0)),0,(VLOOKUP(U336,'ITWR Dump'!$A$2:$Y$5000,11,0)))</f>
        <v>0</v>
      </c>
      <c r="AG336" s="11">
        <f>IF(ISERROR(VLOOKUP(U336,'ITWR Dump'!$A$2:$Y$5000,2,0)),0,(VLOOKUP(U336,'ITWR Dump'!$A$2:$Y$5000,2,0)))</f>
        <v>0</v>
      </c>
      <c r="AH336" s="11">
        <f>IF(ISERROR(VLOOKUP(U336,'ITWR Dump'!$A$2:$Y$5000,14,0)),0,(VLOOKUP(U336,'ITWR Dump'!$A$2:$Y$5000,14,0)))</f>
        <v>0</v>
      </c>
      <c r="AI336" s="11" t="str">
        <f t="shared" si="165"/>
        <v>01-Maintenance Offshore</v>
      </c>
      <c r="AJ336" s="11" t="str">
        <f t="shared" si="166"/>
        <v>Offshore</v>
      </c>
      <c r="AK336" s="11" t="str">
        <f>IF(ISERROR(VLOOKUP(A336,'Team Data'!$C$2:$U$213,17,0)),0,(VLOOKUP(A336,'Team Data'!$C$2:$U$213,17,0)))</f>
        <v>PRISM</v>
      </c>
      <c r="AL336" s="11" t="str">
        <f t="shared" si="167"/>
        <v>2017-04-24</v>
      </c>
      <c r="AM336" s="11">
        <f>IF(ISERROR(VLOOKUP(U336,'ITWR Dump'!$A$2:$Y$5000,16,0)),0,(VLOOKUP(U336,'ITWR Dump'!$A$2:$Y$5000,16,0)))</f>
        <v>0</v>
      </c>
      <c r="AN336" s="11">
        <f>IF(ISERROR(VLOOKUP(U336,'ITWR Dump'!$A$2:$Y$5000,18,0)),0,(VLOOKUP(U336,'ITWR Dump'!$A$2:$Y$5000,18,0)))</f>
        <v>0</v>
      </c>
      <c r="AO336" s="11">
        <f>IF(ISERROR(VLOOKUP(U336,'ITWR Dump'!$A$2:$Y$5000,25,0)),0,(VLOOKUP('ILC Report'!U336,'ITWR Dump'!$A$2:$Y$5000,25,0)))</f>
        <v>0</v>
      </c>
      <c r="AP336" s="11">
        <f t="shared" si="168"/>
        <v>0</v>
      </c>
      <c r="AQ336" s="26">
        <f t="shared" si="169"/>
        <v>0</v>
      </c>
      <c r="AR336" s="26">
        <f t="shared" si="170"/>
        <v>0</v>
      </c>
      <c r="AS336" s="26">
        <f t="shared" si="171"/>
        <v>0</v>
      </c>
      <c r="AT336" s="26">
        <f t="shared" si="172"/>
        <v>0</v>
      </c>
      <c r="AU336" s="26">
        <f t="shared" si="173"/>
        <v>0</v>
      </c>
      <c r="AV336" s="26">
        <f t="shared" si="174"/>
        <v>0</v>
      </c>
      <c r="AW336" s="11" t="s">
        <v>653</v>
      </c>
      <c r="AX336" s="11" t="str">
        <f>VLOOKUP(L336,Group!$A$2:$B$1000,2,0)</f>
        <v>Maintenance</v>
      </c>
      <c r="AY336" s="11">
        <f>IF(ISERROR(VLOOKUP(U336,'ITWR Dump'!$A$2:$Y$5000,15,0)),0,(VLOOKUP('ILC Report'!U336,'ITWR Dump'!$A$2:$Y$5000,15,0)))</f>
        <v>0</v>
      </c>
      <c r="AZ336" s="11" t="str">
        <f t="shared" si="175"/>
        <v>No</v>
      </c>
      <c r="BA336" s="11" t="str">
        <f t="shared" si="176"/>
        <v>BKI</v>
      </c>
      <c r="BB336" s="11" t="str">
        <f t="shared" si="177"/>
        <v>MN</v>
      </c>
      <c r="BC336" s="11" t="str">
        <f t="shared" si="178"/>
        <v>No</v>
      </c>
    </row>
    <row r="337" spans="1:55" x14ac:dyDescent="0.3">
      <c r="A337" s="11" t="s">
        <v>663</v>
      </c>
      <c r="B337" s="11" t="s">
        <v>1818</v>
      </c>
      <c r="C337" s="11" t="s">
        <v>576</v>
      </c>
      <c r="D337" s="11" t="s">
        <v>2086</v>
      </c>
      <c r="E337" s="38" t="s">
        <v>2904</v>
      </c>
      <c r="F337" s="11">
        <v>1</v>
      </c>
      <c r="G337" s="40" t="s">
        <v>218</v>
      </c>
      <c r="H337" s="11" t="str">
        <f t="shared" si="160"/>
        <v>Regular</v>
      </c>
      <c r="I337" s="11" t="str">
        <f t="shared" si="152"/>
        <v>INDIA</v>
      </c>
      <c r="J337" s="11" t="str">
        <f>IF(ISERROR(VLOOKUP(C337,'WI Vs ASM'!$B$2:$E$1000,4,0)),0,(VLOOKUP(C337,'WI Vs ASM'!$B$2:$E$1000,4,0)))</f>
        <v>Offshore</v>
      </c>
      <c r="K337" s="11" t="str">
        <f>IF(ISERROR(VLOOKUP(C337,'WI Vs ASM'!$B$2:$F$1000,5,0)),0,(VLOOKUP(C337,'WI Vs ASM'!$B$2:$F$1000,5,0)))</f>
        <v>01-Fixed Price</v>
      </c>
      <c r="L337" s="11" t="str">
        <f>IF(ISERROR(VLOOKUP(C337,'WI Vs ASM'!$B$2:$D$1000,3,0)),0,(VLOOKUP(C337,'WI Vs ASM'!$B$2:$D$1000,3,0)))</f>
        <v>01-Maintenance Offshore</v>
      </c>
      <c r="M337" s="11" t="str">
        <f>IF(ISERROR(VLOOKUP(C337,'WI Vs ASM'!$B$2:$I$1000,8,0)),0,(VLOOKUP(C337,'WI Vs ASM'!$B$2:$I$1000,8,0)))</f>
        <v>Rahul Soman</v>
      </c>
      <c r="N337" s="11" t="str">
        <f>IF(ISERROR(VLOOKUP(C337,'WI Vs ASM'!$B$2:$G$1000,6,0)),0,(VLOOKUP(C337,'WI Vs ASM'!$B$2:$G$1000,6,0)))</f>
        <v>Commercial</v>
      </c>
      <c r="O337" s="11" t="str">
        <f>IF(ISERROR(VLOOKUP(C337,'WI Vs ASM'!$B$2:$H$1000,7,0)),0,(VLOOKUP(C337,'WI Vs ASM'!$B$2:$H$1000,7,0)))</f>
        <v>Commercial</v>
      </c>
      <c r="P337" s="11" t="str">
        <f t="shared" si="153"/>
        <v>May-17</v>
      </c>
      <c r="Q337" s="11" t="str">
        <f t="shared" si="154"/>
        <v>Q2</v>
      </c>
      <c r="R337" s="11" t="str">
        <f>IF(ISERROR(VLOOKUP(C337,'WI Vs ASM'!$B$2:$J$1000,9,0)),0,(VLOOKUP(C337,'WI Vs ASM'!$B$2:$J$1000,9,0)))</f>
        <v>Jyothi Pai</v>
      </c>
      <c r="S337" s="11" t="str">
        <f>IF(ISERROR(VLOOKUP(C337,'WI Vs ASM'!$B$2:$K$1000,10,0)),0,(VLOOKUP(C337,'WI Vs ASM'!$B$2:$K$1000,10,0)))</f>
        <v>Saju Bhaskaran</v>
      </c>
      <c r="T337" s="11" t="str">
        <f>IF(ISERROR(VLOOKUP(C337,'WI Vs ASM'!$B$2:$L$1000,11,0)),0,(VLOOKUP(C337,'WI Vs ASM'!$B$2:$L$1000,11,0)))</f>
        <v>Sreekala Balasubramanian</v>
      </c>
      <c r="U337" s="11" t="e">
        <f t="shared" si="161"/>
        <v>#VALUE!</v>
      </c>
      <c r="V337" s="11" t="str">
        <f t="shared" si="155"/>
        <v>No</v>
      </c>
      <c r="W337" s="11" t="str">
        <f t="shared" si="156"/>
        <v>Yes</v>
      </c>
      <c r="X337" s="11" t="str">
        <f t="shared" si="157"/>
        <v>No</v>
      </c>
      <c r="Y337" s="11" t="str">
        <f t="shared" si="158"/>
        <v>No</v>
      </c>
      <c r="Z337" s="11" t="str">
        <f t="shared" si="159"/>
        <v>No</v>
      </c>
      <c r="AA337" s="11" t="str">
        <f t="shared" si="162"/>
        <v>No</v>
      </c>
      <c r="AB337" s="11">
        <f>IF(ISERROR(VLOOKUP(U337,'ITWR Dump'!$A$2:$Y$5000,24,0)),0,(VLOOKUP('ILC Report'!U337,'ITWR Dump'!$A$2:$Y$5000,24,0)))</f>
        <v>0</v>
      </c>
      <c r="AC337" s="11" t="str">
        <f t="shared" si="163"/>
        <v>No</v>
      </c>
      <c r="AD337" s="11" t="str">
        <f t="shared" si="164"/>
        <v/>
      </c>
      <c r="AE337" s="11">
        <f>IF(ISERROR(VLOOKUP(U337,'ITWR Dump'!$A$2:$Y$5000,13,0)),0,(VLOOKUP(U337,'ITWR Dump'!$A$2:$Y$5000,13,0)))</f>
        <v>0</v>
      </c>
      <c r="AF337" s="11">
        <f>IF(ISERROR(VLOOKUP(U337,'ITWR Dump'!$A$2:$Y$5000,11,0)),0,(VLOOKUP(U337,'ITWR Dump'!$A$2:$Y$5000,11,0)))</f>
        <v>0</v>
      </c>
      <c r="AG337" s="11">
        <f>IF(ISERROR(VLOOKUP(U337,'ITWR Dump'!$A$2:$Y$5000,2,0)),0,(VLOOKUP(U337,'ITWR Dump'!$A$2:$Y$5000,2,0)))</f>
        <v>0</v>
      </c>
      <c r="AH337" s="11">
        <f>IF(ISERROR(VLOOKUP(U337,'ITWR Dump'!$A$2:$Y$5000,14,0)),0,(VLOOKUP(U337,'ITWR Dump'!$A$2:$Y$5000,14,0)))</f>
        <v>0</v>
      </c>
      <c r="AI337" s="11" t="str">
        <f t="shared" si="165"/>
        <v>01-Maintenance Offshore</v>
      </c>
      <c r="AJ337" s="11" t="str">
        <f t="shared" si="166"/>
        <v>Offshore</v>
      </c>
      <c r="AK337" s="11" t="str">
        <f>IF(ISERROR(VLOOKUP(A337,'Team Data'!$C$2:$U$213,17,0)),0,(VLOOKUP(A337,'Team Data'!$C$2:$U$213,17,0)))</f>
        <v>PRISM</v>
      </c>
      <c r="AL337" s="11" t="str">
        <f t="shared" si="167"/>
        <v>2017-04-24</v>
      </c>
      <c r="AM337" s="11">
        <f>IF(ISERROR(VLOOKUP(U337,'ITWR Dump'!$A$2:$Y$5000,16,0)),0,(VLOOKUP(U337,'ITWR Dump'!$A$2:$Y$5000,16,0)))</f>
        <v>0</v>
      </c>
      <c r="AN337" s="11">
        <f>IF(ISERROR(VLOOKUP(U337,'ITWR Dump'!$A$2:$Y$5000,18,0)),0,(VLOOKUP(U337,'ITWR Dump'!$A$2:$Y$5000,18,0)))</f>
        <v>0</v>
      </c>
      <c r="AO337" s="11">
        <f>IF(ISERROR(VLOOKUP(U337,'ITWR Dump'!$A$2:$Y$5000,25,0)),0,(VLOOKUP('ILC Report'!U337,'ITWR Dump'!$A$2:$Y$5000,25,0)))</f>
        <v>0</v>
      </c>
      <c r="AP337" s="11">
        <f t="shared" si="168"/>
        <v>0</v>
      </c>
      <c r="AQ337" s="26">
        <f t="shared" si="169"/>
        <v>0</v>
      </c>
      <c r="AR337" s="26">
        <f t="shared" si="170"/>
        <v>0</v>
      </c>
      <c r="AS337" s="26">
        <f t="shared" si="171"/>
        <v>0</v>
      </c>
      <c r="AT337" s="26">
        <f t="shared" si="172"/>
        <v>0</v>
      </c>
      <c r="AU337" s="26">
        <f t="shared" si="173"/>
        <v>0</v>
      </c>
      <c r="AV337" s="26">
        <f t="shared" si="174"/>
        <v>0</v>
      </c>
      <c r="AW337" s="11" t="s">
        <v>653</v>
      </c>
      <c r="AX337" s="11" t="str">
        <f>VLOOKUP(L337,Group!$A$2:$B$1000,2,0)</f>
        <v>Maintenance</v>
      </c>
      <c r="AY337" s="11">
        <f>IF(ISERROR(VLOOKUP(U337,'ITWR Dump'!$A$2:$Y$5000,15,0)),0,(VLOOKUP('ILC Report'!U337,'ITWR Dump'!$A$2:$Y$5000,15,0)))</f>
        <v>0</v>
      </c>
      <c r="AZ337" s="11" t="str">
        <f t="shared" si="175"/>
        <v>No</v>
      </c>
      <c r="BA337" s="11" t="str">
        <f t="shared" si="176"/>
        <v>BKI</v>
      </c>
      <c r="BB337" s="11" t="str">
        <f t="shared" si="177"/>
        <v>MN</v>
      </c>
      <c r="BC337" s="11" t="str">
        <f t="shared" si="178"/>
        <v>No</v>
      </c>
    </row>
    <row r="338" spans="1:55" x14ac:dyDescent="0.3">
      <c r="A338" s="11" t="s">
        <v>663</v>
      </c>
      <c r="B338" s="11" t="s">
        <v>1818</v>
      </c>
      <c r="C338" s="11" t="s">
        <v>576</v>
      </c>
      <c r="D338" s="11" t="s">
        <v>2087</v>
      </c>
      <c r="E338" s="38" t="s">
        <v>2904</v>
      </c>
      <c r="F338" s="11">
        <v>0.5</v>
      </c>
      <c r="G338" s="40" t="s">
        <v>218</v>
      </c>
      <c r="H338" s="11" t="str">
        <f t="shared" si="160"/>
        <v>Regular</v>
      </c>
      <c r="I338" s="11" t="str">
        <f t="shared" si="152"/>
        <v>INDIA</v>
      </c>
      <c r="J338" s="11" t="str">
        <f>IF(ISERROR(VLOOKUP(C338,'WI Vs ASM'!$B$2:$E$1000,4,0)),0,(VLOOKUP(C338,'WI Vs ASM'!$B$2:$E$1000,4,0)))</f>
        <v>Offshore</v>
      </c>
      <c r="K338" s="11" t="str">
        <f>IF(ISERROR(VLOOKUP(C338,'WI Vs ASM'!$B$2:$F$1000,5,0)),0,(VLOOKUP(C338,'WI Vs ASM'!$B$2:$F$1000,5,0)))</f>
        <v>01-Fixed Price</v>
      </c>
      <c r="L338" s="11" t="str">
        <f>IF(ISERROR(VLOOKUP(C338,'WI Vs ASM'!$B$2:$D$1000,3,0)),0,(VLOOKUP(C338,'WI Vs ASM'!$B$2:$D$1000,3,0)))</f>
        <v>01-Maintenance Offshore</v>
      </c>
      <c r="M338" s="11" t="str">
        <f>IF(ISERROR(VLOOKUP(C338,'WI Vs ASM'!$B$2:$I$1000,8,0)),0,(VLOOKUP(C338,'WI Vs ASM'!$B$2:$I$1000,8,0)))</f>
        <v>Rahul Soman</v>
      </c>
      <c r="N338" s="11" t="str">
        <f>IF(ISERROR(VLOOKUP(C338,'WI Vs ASM'!$B$2:$G$1000,6,0)),0,(VLOOKUP(C338,'WI Vs ASM'!$B$2:$G$1000,6,0)))</f>
        <v>Commercial</v>
      </c>
      <c r="O338" s="11" t="str">
        <f>IF(ISERROR(VLOOKUP(C338,'WI Vs ASM'!$B$2:$H$1000,7,0)),0,(VLOOKUP(C338,'WI Vs ASM'!$B$2:$H$1000,7,0)))</f>
        <v>Commercial</v>
      </c>
      <c r="P338" s="11" t="str">
        <f t="shared" si="153"/>
        <v>May-17</v>
      </c>
      <c r="Q338" s="11" t="str">
        <f t="shared" si="154"/>
        <v>Q2</v>
      </c>
      <c r="R338" s="11" t="str">
        <f>IF(ISERROR(VLOOKUP(C338,'WI Vs ASM'!$B$2:$J$1000,9,0)),0,(VLOOKUP(C338,'WI Vs ASM'!$B$2:$J$1000,9,0)))</f>
        <v>Jyothi Pai</v>
      </c>
      <c r="S338" s="11" t="str">
        <f>IF(ISERROR(VLOOKUP(C338,'WI Vs ASM'!$B$2:$K$1000,10,0)),0,(VLOOKUP(C338,'WI Vs ASM'!$B$2:$K$1000,10,0)))</f>
        <v>Saju Bhaskaran</v>
      </c>
      <c r="T338" s="11" t="str">
        <f>IF(ISERROR(VLOOKUP(C338,'WI Vs ASM'!$B$2:$L$1000,11,0)),0,(VLOOKUP(C338,'WI Vs ASM'!$B$2:$L$1000,11,0)))</f>
        <v>Sreekala Balasubramanian</v>
      </c>
      <c r="U338" s="11" t="e">
        <f t="shared" si="161"/>
        <v>#VALUE!</v>
      </c>
      <c r="V338" s="11" t="str">
        <f t="shared" si="155"/>
        <v>No</v>
      </c>
      <c r="W338" s="11" t="str">
        <f t="shared" si="156"/>
        <v>Yes</v>
      </c>
      <c r="X338" s="11" t="str">
        <f t="shared" si="157"/>
        <v>No</v>
      </c>
      <c r="Y338" s="11" t="str">
        <f t="shared" si="158"/>
        <v>No</v>
      </c>
      <c r="Z338" s="11" t="str">
        <f t="shared" si="159"/>
        <v>No</v>
      </c>
      <c r="AA338" s="11" t="str">
        <f t="shared" si="162"/>
        <v>No</v>
      </c>
      <c r="AB338" s="11">
        <f>IF(ISERROR(VLOOKUP(U338,'ITWR Dump'!$A$2:$Y$5000,24,0)),0,(VLOOKUP('ILC Report'!U338,'ITWR Dump'!$A$2:$Y$5000,24,0)))</f>
        <v>0</v>
      </c>
      <c r="AC338" s="11" t="str">
        <f t="shared" si="163"/>
        <v>No</v>
      </c>
      <c r="AD338" s="11" t="str">
        <f t="shared" si="164"/>
        <v/>
      </c>
      <c r="AE338" s="11">
        <f>IF(ISERROR(VLOOKUP(U338,'ITWR Dump'!$A$2:$Y$5000,13,0)),0,(VLOOKUP(U338,'ITWR Dump'!$A$2:$Y$5000,13,0)))</f>
        <v>0</v>
      </c>
      <c r="AF338" s="11">
        <f>IF(ISERROR(VLOOKUP(U338,'ITWR Dump'!$A$2:$Y$5000,11,0)),0,(VLOOKUP(U338,'ITWR Dump'!$A$2:$Y$5000,11,0)))</f>
        <v>0</v>
      </c>
      <c r="AG338" s="11">
        <f>IF(ISERROR(VLOOKUP(U338,'ITWR Dump'!$A$2:$Y$5000,2,0)),0,(VLOOKUP(U338,'ITWR Dump'!$A$2:$Y$5000,2,0)))</f>
        <v>0</v>
      </c>
      <c r="AH338" s="11">
        <f>IF(ISERROR(VLOOKUP(U338,'ITWR Dump'!$A$2:$Y$5000,14,0)),0,(VLOOKUP(U338,'ITWR Dump'!$A$2:$Y$5000,14,0)))</f>
        <v>0</v>
      </c>
      <c r="AI338" s="11" t="str">
        <f t="shared" si="165"/>
        <v>01-Maintenance Offshore</v>
      </c>
      <c r="AJ338" s="11" t="str">
        <f t="shared" si="166"/>
        <v>Offshore</v>
      </c>
      <c r="AK338" s="11" t="str">
        <f>IF(ISERROR(VLOOKUP(A338,'Team Data'!$C$2:$U$213,17,0)),0,(VLOOKUP(A338,'Team Data'!$C$2:$U$213,17,0)))</f>
        <v>PRISM</v>
      </c>
      <c r="AL338" s="11" t="str">
        <f t="shared" si="167"/>
        <v>2017-04-24</v>
      </c>
      <c r="AM338" s="11">
        <f>IF(ISERROR(VLOOKUP(U338,'ITWR Dump'!$A$2:$Y$5000,16,0)),0,(VLOOKUP(U338,'ITWR Dump'!$A$2:$Y$5000,16,0)))</f>
        <v>0</v>
      </c>
      <c r="AN338" s="11">
        <f>IF(ISERROR(VLOOKUP(U338,'ITWR Dump'!$A$2:$Y$5000,18,0)),0,(VLOOKUP(U338,'ITWR Dump'!$A$2:$Y$5000,18,0)))</f>
        <v>0</v>
      </c>
      <c r="AO338" s="11">
        <f>IF(ISERROR(VLOOKUP(U338,'ITWR Dump'!$A$2:$Y$5000,25,0)),0,(VLOOKUP('ILC Report'!U338,'ITWR Dump'!$A$2:$Y$5000,25,0)))</f>
        <v>0</v>
      </c>
      <c r="AP338" s="11">
        <f t="shared" si="168"/>
        <v>0</v>
      </c>
      <c r="AQ338" s="26">
        <f t="shared" si="169"/>
        <v>0</v>
      </c>
      <c r="AR338" s="26">
        <f t="shared" si="170"/>
        <v>0</v>
      </c>
      <c r="AS338" s="26">
        <f t="shared" si="171"/>
        <v>0</v>
      </c>
      <c r="AT338" s="26">
        <f t="shared" si="172"/>
        <v>0</v>
      </c>
      <c r="AU338" s="26">
        <f t="shared" si="173"/>
        <v>0</v>
      </c>
      <c r="AV338" s="26">
        <f t="shared" si="174"/>
        <v>0</v>
      </c>
      <c r="AW338" s="11" t="s">
        <v>653</v>
      </c>
      <c r="AX338" s="11" t="str">
        <f>VLOOKUP(L338,Group!$A$2:$B$1000,2,0)</f>
        <v>Maintenance</v>
      </c>
      <c r="AY338" s="11">
        <f>IF(ISERROR(VLOOKUP(U338,'ITWR Dump'!$A$2:$Y$5000,15,0)),0,(VLOOKUP('ILC Report'!U338,'ITWR Dump'!$A$2:$Y$5000,15,0)))</f>
        <v>0</v>
      </c>
      <c r="AZ338" s="11" t="str">
        <f t="shared" si="175"/>
        <v>No</v>
      </c>
      <c r="BA338" s="11" t="str">
        <f t="shared" si="176"/>
        <v>BKI</v>
      </c>
      <c r="BB338" s="11" t="str">
        <f t="shared" si="177"/>
        <v>MN</v>
      </c>
      <c r="BC338" s="11" t="str">
        <f t="shared" si="178"/>
        <v>No</v>
      </c>
    </row>
    <row r="339" spans="1:55" x14ac:dyDescent="0.3">
      <c r="A339" s="11" t="s">
        <v>663</v>
      </c>
      <c r="B339" s="11" t="s">
        <v>1818</v>
      </c>
      <c r="C339" s="11" t="s">
        <v>576</v>
      </c>
      <c r="D339" s="11" t="s">
        <v>2088</v>
      </c>
      <c r="E339" s="38" t="s">
        <v>2904</v>
      </c>
      <c r="F339" s="11">
        <v>2</v>
      </c>
      <c r="G339" s="40" t="s">
        <v>218</v>
      </c>
      <c r="H339" s="11" t="str">
        <f t="shared" si="160"/>
        <v>Regular</v>
      </c>
      <c r="I339" s="11" t="str">
        <f t="shared" si="152"/>
        <v>INDIA</v>
      </c>
      <c r="J339" s="11" t="str">
        <f>IF(ISERROR(VLOOKUP(C339,'WI Vs ASM'!$B$2:$E$1000,4,0)),0,(VLOOKUP(C339,'WI Vs ASM'!$B$2:$E$1000,4,0)))</f>
        <v>Offshore</v>
      </c>
      <c r="K339" s="11" t="str">
        <f>IF(ISERROR(VLOOKUP(C339,'WI Vs ASM'!$B$2:$F$1000,5,0)),0,(VLOOKUP(C339,'WI Vs ASM'!$B$2:$F$1000,5,0)))</f>
        <v>01-Fixed Price</v>
      </c>
      <c r="L339" s="11" t="str">
        <f>IF(ISERROR(VLOOKUP(C339,'WI Vs ASM'!$B$2:$D$1000,3,0)),0,(VLOOKUP(C339,'WI Vs ASM'!$B$2:$D$1000,3,0)))</f>
        <v>01-Maintenance Offshore</v>
      </c>
      <c r="M339" s="11" t="str">
        <f>IF(ISERROR(VLOOKUP(C339,'WI Vs ASM'!$B$2:$I$1000,8,0)),0,(VLOOKUP(C339,'WI Vs ASM'!$B$2:$I$1000,8,0)))</f>
        <v>Rahul Soman</v>
      </c>
      <c r="N339" s="11" t="str">
        <f>IF(ISERROR(VLOOKUP(C339,'WI Vs ASM'!$B$2:$G$1000,6,0)),0,(VLOOKUP(C339,'WI Vs ASM'!$B$2:$G$1000,6,0)))</f>
        <v>Commercial</v>
      </c>
      <c r="O339" s="11" t="str">
        <f>IF(ISERROR(VLOOKUP(C339,'WI Vs ASM'!$B$2:$H$1000,7,0)),0,(VLOOKUP(C339,'WI Vs ASM'!$B$2:$H$1000,7,0)))</f>
        <v>Commercial</v>
      </c>
      <c r="P339" s="11" t="str">
        <f t="shared" si="153"/>
        <v>May-17</v>
      </c>
      <c r="Q339" s="11" t="str">
        <f t="shared" si="154"/>
        <v>Q2</v>
      </c>
      <c r="R339" s="11" t="str">
        <f>IF(ISERROR(VLOOKUP(C339,'WI Vs ASM'!$B$2:$J$1000,9,0)),0,(VLOOKUP(C339,'WI Vs ASM'!$B$2:$J$1000,9,0)))</f>
        <v>Jyothi Pai</v>
      </c>
      <c r="S339" s="11" t="str">
        <f>IF(ISERROR(VLOOKUP(C339,'WI Vs ASM'!$B$2:$K$1000,10,0)),0,(VLOOKUP(C339,'WI Vs ASM'!$B$2:$K$1000,10,0)))</f>
        <v>Saju Bhaskaran</v>
      </c>
      <c r="T339" s="11" t="str">
        <f>IF(ISERROR(VLOOKUP(C339,'WI Vs ASM'!$B$2:$L$1000,11,0)),0,(VLOOKUP(C339,'WI Vs ASM'!$B$2:$L$1000,11,0)))</f>
        <v>Sreekala Balasubramanian</v>
      </c>
      <c r="U339" s="11" t="e">
        <f t="shared" si="161"/>
        <v>#VALUE!</v>
      </c>
      <c r="V339" s="11" t="str">
        <f t="shared" si="155"/>
        <v>No</v>
      </c>
      <c r="W339" s="11" t="str">
        <f t="shared" si="156"/>
        <v>Yes</v>
      </c>
      <c r="X339" s="11" t="str">
        <f t="shared" si="157"/>
        <v>No</v>
      </c>
      <c r="Y339" s="11" t="str">
        <f t="shared" si="158"/>
        <v>No</v>
      </c>
      <c r="Z339" s="11" t="str">
        <f t="shared" si="159"/>
        <v>No</v>
      </c>
      <c r="AA339" s="11" t="str">
        <f t="shared" si="162"/>
        <v>No</v>
      </c>
      <c r="AB339" s="11">
        <f>IF(ISERROR(VLOOKUP(U339,'ITWR Dump'!$A$2:$Y$5000,24,0)),0,(VLOOKUP('ILC Report'!U339,'ITWR Dump'!$A$2:$Y$5000,24,0)))</f>
        <v>0</v>
      </c>
      <c r="AC339" s="11" t="str">
        <f t="shared" si="163"/>
        <v>No</v>
      </c>
      <c r="AD339" s="11" t="str">
        <f t="shared" si="164"/>
        <v/>
      </c>
      <c r="AE339" s="11">
        <f>IF(ISERROR(VLOOKUP(U339,'ITWR Dump'!$A$2:$Y$5000,13,0)),0,(VLOOKUP(U339,'ITWR Dump'!$A$2:$Y$5000,13,0)))</f>
        <v>0</v>
      </c>
      <c r="AF339" s="11">
        <f>IF(ISERROR(VLOOKUP(U339,'ITWR Dump'!$A$2:$Y$5000,11,0)),0,(VLOOKUP(U339,'ITWR Dump'!$A$2:$Y$5000,11,0)))</f>
        <v>0</v>
      </c>
      <c r="AG339" s="11">
        <f>IF(ISERROR(VLOOKUP(U339,'ITWR Dump'!$A$2:$Y$5000,2,0)),0,(VLOOKUP(U339,'ITWR Dump'!$A$2:$Y$5000,2,0)))</f>
        <v>0</v>
      </c>
      <c r="AH339" s="11">
        <f>IF(ISERROR(VLOOKUP(U339,'ITWR Dump'!$A$2:$Y$5000,14,0)),0,(VLOOKUP(U339,'ITWR Dump'!$A$2:$Y$5000,14,0)))</f>
        <v>0</v>
      </c>
      <c r="AI339" s="11" t="str">
        <f t="shared" si="165"/>
        <v>01-Maintenance Offshore</v>
      </c>
      <c r="AJ339" s="11" t="str">
        <f t="shared" si="166"/>
        <v>Offshore</v>
      </c>
      <c r="AK339" s="11" t="str">
        <f>IF(ISERROR(VLOOKUP(A339,'Team Data'!$C$2:$U$213,17,0)),0,(VLOOKUP(A339,'Team Data'!$C$2:$U$213,17,0)))</f>
        <v>PRISM</v>
      </c>
      <c r="AL339" s="11" t="str">
        <f t="shared" si="167"/>
        <v>2017-04-24</v>
      </c>
      <c r="AM339" s="11">
        <f>IF(ISERROR(VLOOKUP(U339,'ITWR Dump'!$A$2:$Y$5000,16,0)),0,(VLOOKUP(U339,'ITWR Dump'!$A$2:$Y$5000,16,0)))</f>
        <v>0</v>
      </c>
      <c r="AN339" s="11">
        <f>IF(ISERROR(VLOOKUP(U339,'ITWR Dump'!$A$2:$Y$5000,18,0)),0,(VLOOKUP(U339,'ITWR Dump'!$A$2:$Y$5000,18,0)))</f>
        <v>0</v>
      </c>
      <c r="AO339" s="11">
        <f>IF(ISERROR(VLOOKUP(U339,'ITWR Dump'!$A$2:$Y$5000,25,0)),0,(VLOOKUP('ILC Report'!U339,'ITWR Dump'!$A$2:$Y$5000,25,0)))</f>
        <v>0</v>
      </c>
      <c r="AP339" s="11">
        <f t="shared" si="168"/>
        <v>0</v>
      </c>
      <c r="AQ339" s="26">
        <f t="shared" si="169"/>
        <v>0</v>
      </c>
      <c r="AR339" s="26">
        <f t="shared" si="170"/>
        <v>0</v>
      </c>
      <c r="AS339" s="26">
        <f t="shared" si="171"/>
        <v>0</v>
      </c>
      <c r="AT339" s="26">
        <f t="shared" si="172"/>
        <v>0</v>
      </c>
      <c r="AU339" s="26">
        <f t="shared" si="173"/>
        <v>0</v>
      </c>
      <c r="AV339" s="26">
        <f t="shared" si="174"/>
        <v>0</v>
      </c>
      <c r="AW339" s="11" t="s">
        <v>653</v>
      </c>
      <c r="AX339" s="11" t="str">
        <f>VLOOKUP(L339,Group!$A$2:$B$1000,2,0)</f>
        <v>Maintenance</v>
      </c>
      <c r="AY339" s="11">
        <f>IF(ISERROR(VLOOKUP(U339,'ITWR Dump'!$A$2:$Y$5000,15,0)),0,(VLOOKUP('ILC Report'!U339,'ITWR Dump'!$A$2:$Y$5000,15,0)))</f>
        <v>0</v>
      </c>
      <c r="AZ339" s="11" t="str">
        <f t="shared" si="175"/>
        <v>No</v>
      </c>
      <c r="BA339" s="11" t="str">
        <f t="shared" si="176"/>
        <v>BKI</v>
      </c>
      <c r="BB339" s="11" t="str">
        <f t="shared" si="177"/>
        <v>MN</v>
      </c>
      <c r="BC339" s="11" t="str">
        <f t="shared" si="178"/>
        <v>No</v>
      </c>
    </row>
    <row r="340" spans="1:55" x14ac:dyDescent="0.3">
      <c r="A340" s="11" t="s">
        <v>663</v>
      </c>
      <c r="B340" s="11" t="s">
        <v>1818</v>
      </c>
      <c r="C340" s="11" t="s">
        <v>576</v>
      </c>
      <c r="D340" s="11" t="s">
        <v>2089</v>
      </c>
      <c r="E340" s="38" t="s">
        <v>2904</v>
      </c>
      <c r="F340" s="11">
        <v>0.5</v>
      </c>
      <c r="G340" s="40" t="s">
        <v>218</v>
      </c>
      <c r="H340" s="11" t="str">
        <f t="shared" si="160"/>
        <v>Regular</v>
      </c>
      <c r="I340" s="11" t="str">
        <f t="shared" si="152"/>
        <v>INDIA</v>
      </c>
      <c r="J340" s="11" t="str">
        <f>IF(ISERROR(VLOOKUP(C340,'WI Vs ASM'!$B$2:$E$1000,4,0)),0,(VLOOKUP(C340,'WI Vs ASM'!$B$2:$E$1000,4,0)))</f>
        <v>Offshore</v>
      </c>
      <c r="K340" s="11" t="str">
        <f>IF(ISERROR(VLOOKUP(C340,'WI Vs ASM'!$B$2:$F$1000,5,0)),0,(VLOOKUP(C340,'WI Vs ASM'!$B$2:$F$1000,5,0)))</f>
        <v>01-Fixed Price</v>
      </c>
      <c r="L340" s="11" t="str">
        <f>IF(ISERROR(VLOOKUP(C340,'WI Vs ASM'!$B$2:$D$1000,3,0)),0,(VLOOKUP(C340,'WI Vs ASM'!$B$2:$D$1000,3,0)))</f>
        <v>01-Maintenance Offshore</v>
      </c>
      <c r="M340" s="11" t="str">
        <f>IF(ISERROR(VLOOKUP(C340,'WI Vs ASM'!$B$2:$I$1000,8,0)),0,(VLOOKUP(C340,'WI Vs ASM'!$B$2:$I$1000,8,0)))</f>
        <v>Rahul Soman</v>
      </c>
      <c r="N340" s="11" t="str">
        <f>IF(ISERROR(VLOOKUP(C340,'WI Vs ASM'!$B$2:$G$1000,6,0)),0,(VLOOKUP(C340,'WI Vs ASM'!$B$2:$G$1000,6,0)))</f>
        <v>Commercial</v>
      </c>
      <c r="O340" s="11" t="str">
        <f>IF(ISERROR(VLOOKUP(C340,'WI Vs ASM'!$B$2:$H$1000,7,0)),0,(VLOOKUP(C340,'WI Vs ASM'!$B$2:$H$1000,7,0)))</f>
        <v>Commercial</v>
      </c>
      <c r="P340" s="11" t="str">
        <f t="shared" si="153"/>
        <v>May-17</v>
      </c>
      <c r="Q340" s="11" t="str">
        <f t="shared" si="154"/>
        <v>Q2</v>
      </c>
      <c r="R340" s="11" t="str">
        <f>IF(ISERROR(VLOOKUP(C340,'WI Vs ASM'!$B$2:$J$1000,9,0)),0,(VLOOKUP(C340,'WI Vs ASM'!$B$2:$J$1000,9,0)))</f>
        <v>Jyothi Pai</v>
      </c>
      <c r="S340" s="11" t="str">
        <f>IF(ISERROR(VLOOKUP(C340,'WI Vs ASM'!$B$2:$K$1000,10,0)),0,(VLOOKUP(C340,'WI Vs ASM'!$B$2:$K$1000,10,0)))</f>
        <v>Saju Bhaskaran</v>
      </c>
      <c r="T340" s="11" t="str">
        <f>IF(ISERROR(VLOOKUP(C340,'WI Vs ASM'!$B$2:$L$1000,11,0)),0,(VLOOKUP(C340,'WI Vs ASM'!$B$2:$L$1000,11,0)))</f>
        <v>Sreekala Balasubramanian</v>
      </c>
      <c r="U340" s="11" t="e">
        <f t="shared" si="161"/>
        <v>#VALUE!</v>
      </c>
      <c r="V340" s="11" t="str">
        <f t="shared" si="155"/>
        <v>No</v>
      </c>
      <c r="W340" s="11" t="str">
        <f t="shared" si="156"/>
        <v>Yes</v>
      </c>
      <c r="X340" s="11" t="str">
        <f t="shared" si="157"/>
        <v>No</v>
      </c>
      <c r="Y340" s="11" t="str">
        <f t="shared" si="158"/>
        <v>No</v>
      </c>
      <c r="Z340" s="11" t="str">
        <f t="shared" si="159"/>
        <v>No</v>
      </c>
      <c r="AA340" s="11" t="str">
        <f t="shared" si="162"/>
        <v>No</v>
      </c>
      <c r="AB340" s="11">
        <f>IF(ISERROR(VLOOKUP(U340,'ITWR Dump'!$A$2:$Y$5000,24,0)),0,(VLOOKUP('ILC Report'!U340,'ITWR Dump'!$A$2:$Y$5000,24,0)))</f>
        <v>0</v>
      </c>
      <c r="AC340" s="11" t="str">
        <f t="shared" si="163"/>
        <v>No</v>
      </c>
      <c r="AD340" s="11" t="str">
        <f t="shared" si="164"/>
        <v/>
      </c>
      <c r="AE340" s="11">
        <f>IF(ISERROR(VLOOKUP(U340,'ITWR Dump'!$A$2:$Y$5000,13,0)),0,(VLOOKUP(U340,'ITWR Dump'!$A$2:$Y$5000,13,0)))</f>
        <v>0</v>
      </c>
      <c r="AF340" s="11">
        <f>IF(ISERROR(VLOOKUP(U340,'ITWR Dump'!$A$2:$Y$5000,11,0)),0,(VLOOKUP(U340,'ITWR Dump'!$A$2:$Y$5000,11,0)))</f>
        <v>0</v>
      </c>
      <c r="AG340" s="11">
        <f>IF(ISERROR(VLOOKUP(U340,'ITWR Dump'!$A$2:$Y$5000,2,0)),0,(VLOOKUP(U340,'ITWR Dump'!$A$2:$Y$5000,2,0)))</f>
        <v>0</v>
      </c>
      <c r="AH340" s="11">
        <f>IF(ISERROR(VLOOKUP(U340,'ITWR Dump'!$A$2:$Y$5000,14,0)),0,(VLOOKUP(U340,'ITWR Dump'!$A$2:$Y$5000,14,0)))</f>
        <v>0</v>
      </c>
      <c r="AI340" s="11" t="str">
        <f t="shared" si="165"/>
        <v>01-Maintenance Offshore</v>
      </c>
      <c r="AJ340" s="11" t="str">
        <f t="shared" si="166"/>
        <v>Offshore</v>
      </c>
      <c r="AK340" s="11" t="str">
        <f>IF(ISERROR(VLOOKUP(A340,'Team Data'!$C$2:$U$213,17,0)),0,(VLOOKUP(A340,'Team Data'!$C$2:$U$213,17,0)))</f>
        <v>PRISM</v>
      </c>
      <c r="AL340" s="11" t="str">
        <f t="shared" si="167"/>
        <v>2017-04-24</v>
      </c>
      <c r="AM340" s="11">
        <f>IF(ISERROR(VLOOKUP(U340,'ITWR Dump'!$A$2:$Y$5000,16,0)),0,(VLOOKUP(U340,'ITWR Dump'!$A$2:$Y$5000,16,0)))</f>
        <v>0</v>
      </c>
      <c r="AN340" s="11">
        <f>IF(ISERROR(VLOOKUP(U340,'ITWR Dump'!$A$2:$Y$5000,18,0)),0,(VLOOKUP(U340,'ITWR Dump'!$A$2:$Y$5000,18,0)))</f>
        <v>0</v>
      </c>
      <c r="AO340" s="11">
        <f>IF(ISERROR(VLOOKUP(U340,'ITWR Dump'!$A$2:$Y$5000,25,0)),0,(VLOOKUP('ILC Report'!U340,'ITWR Dump'!$A$2:$Y$5000,25,0)))</f>
        <v>0</v>
      </c>
      <c r="AP340" s="11">
        <f t="shared" si="168"/>
        <v>0</v>
      </c>
      <c r="AQ340" s="26">
        <f t="shared" si="169"/>
        <v>0</v>
      </c>
      <c r="AR340" s="26">
        <f t="shared" si="170"/>
        <v>0</v>
      </c>
      <c r="AS340" s="26">
        <f t="shared" si="171"/>
        <v>0</v>
      </c>
      <c r="AT340" s="26">
        <f t="shared" si="172"/>
        <v>0</v>
      </c>
      <c r="AU340" s="26">
        <f t="shared" si="173"/>
        <v>0</v>
      </c>
      <c r="AV340" s="26">
        <f t="shared" si="174"/>
        <v>0</v>
      </c>
      <c r="AW340" s="11" t="s">
        <v>653</v>
      </c>
      <c r="AX340" s="11" t="str">
        <f>VLOOKUP(L340,Group!$A$2:$B$1000,2,0)</f>
        <v>Maintenance</v>
      </c>
      <c r="AY340" s="11">
        <f>IF(ISERROR(VLOOKUP(U340,'ITWR Dump'!$A$2:$Y$5000,15,0)),0,(VLOOKUP('ILC Report'!U340,'ITWR Dump'!$A$2:$Y$5000,15,0)))</f>
        <v>0</v>
      </c>
      <c r="AZ340" s="11" t="str">
        <f t="shared" si="175"/>
        <v>No</v>
      </c>
      <c r="BA340" s="11" t="str">
        <f t="shared" si="176"/>
        <v>BKI</v>
      </c>
      <c r="BB340" s="11" t="str">
        <f t="shared" si="177"/>
        <v>MN</v>
      </c>
      <c r="BC340" s="11" t="str">
        <f t="shared" si="178"/>
        <v>No</v>
      </c>
    </row>
    <row r="341" spans="1:55" x14ac:dyDescent="0.3">
      <c r="A341" s="11" t="s">
        <v>663</v>
      </c>
      <c r="B341" s="11" t="s">
        <v>1818</v>
      </c>
      <c r="C341" s="11" t="s">
        <v>576</v>
      </c>
      <c r="D341" s="11" t="s">
        <v>2001</v>
      </c>
      <c r="E341" s="38" t="s">
        <v>2904</v>
      </c>
      <c r="F341" s="11">
        <v>3</v>
      </c>
      <c r="G341" s="40" t="s">
        <v>218</v>
      </c>
      <c r="H341" s="11" t="str">
        <f t="shared" si="160"/>
        <v>Regular</v>
      </c>
      <c r="I341" s="11" t="str">
        <f t="shared" si="152"/>
        <v>INDIA</v>
      </c>
      <c r="J341" s="11" t="str">
        <f>IF(ISERROR(VLOOKUP(C341,'WI Vs ASM'!$B$2:$E$1000,4,0)),0,(VLOOKUP(C341,'WI Vs ASM'!$B$2:$E$1000,4,0)))</f>
        <v>Offshore</v>
      </c>
      <c r="K341" s="11" t="str">
        <f>IF(ISERROR(VLOOKUP(C341,'WI Vs ASM'!$B$2:$F$1000,5,0)),0,(VLOOKUP(C341,'WI Vs ASM'!$B$2:$F$1000,5,0)))</f>
        <v>01-Fixed Price</v>
      </c>
      <c r="L341" s="11" t="str">
        <f>IF(ISERROR(VLOOKUP(C341,'WI Vs ASM'!$B$2:$D$1000,3,0)),0,(VLOOKUP(C341,'WI Vs ASM'!$B$2:$D$1000,3,0)))</f>
        <v>01-Maintenance Offshore</v>
      </c>
      <c r="M341" s="11" t="str">
        <f>IF(ISERROR(VLOOKUP(C341,'WI Vs ASM'!$B$2:$I$1000,8,0)),0,(VLOOKUP(C341,'WI Vs ASM'!$B$2:$I$1000,8,0)))</f>
        <v>Rahul Soman</v>
      </c>
      <c r="N341" s="11" t="str">
        <f>IF(ISERROR(VLOOKUP(C341,'WI Vs ASM'!$B$2:$G$1000,6,0)),0,(VLOOKUP(C341,'WI Vs ASM'!$B$2:$G$1000,6,0)))</f>
        <v>Commercial</v>
      </c>
      <c r="O341" s="11" t="str">
        <f>IF(ISERROR(VLOOKUP(C341,'WI Vs ASM'!$B$2:$H$1000,7,0)),0,(VLOOKUP(C341,'WI Vs ASM'!$B$2:$H$1000,7,0)))</f>
        <v>Commercial</v>
      </c>
      <c r="P341" s="11" t="str">
        <f t="shared" si="153"/>
        <v>May-17</v>
      </c>
      <c r="Q341" s="11" t="str">
        <f t="shared" si="154"/>
        <v>Q2</v>
      </c>
      <c r="R341" s="11" t="str">
        <f>IF(ISERROR(VLOOKUP(C341,'WI Vs ASM'!$B$2:$J$1000,9,0)),0,(VLOOKUP(C341,'WI Vs ASM'!$B$2:$J$1000,9,0)))</f>
        <v>Jyothi Pai</v>
      </c>
      <c r="S341" s="11" t="str">
        <f>IF(ISERROR(VLOOKUP(C341,'WI Vs ASM'!$B$2:$K$1000,10,0)),0,(VLOOKUP(C341,'WI Vs ASM'!$B$2:$K$1000,10,0)))</f>
        <v>Saju Bhaskaran</v>
      </c>
      <c r="T341" s="11" t="str">
        <f>IF(ISERROR(VLOOKUP(C341,'WI Vs ASM'!$B$2:$L$1000,11,0)),0,(VLOOKUP(C341,'WI Vs ASM'!$B$2:$L$1000,11,0)))</f>
        <v>Sreekala Balasubramanian</v>
      </c>
      <c r="U341" s="11" t="e">
        <f t="shared" si="161"/>
        <v>#VALUE!</v>
      </c>
      <c r="V341" s="11" t="str">
        <f t="shared" si="155"/>
        <v>Yes</v>
      </c>
      <c r="W341" s="11" t="str">
        <f t="shared" si="156"/>
        <v>No</v>
      </c>
      <c r="X341" s="11" t="str">
        <f t="shared" si="157"/>
        <v>No</v>
      </c>
      <c r="Y341" s="11" t="str">
        <f t="shared" si="158"/>
        <v>No</v>
      </c>
      <c r="Z341" s="11" t="str">
        <f t="shared" si="159"/>
        <v>No</v>
      </c>
      <c r="AA341" s="11" t="str">
        <f t="shared" si="162"/>
        <v>No</v>
      </c>
      <c r="AB341" s="11">
        <f>IF(ISERROR(VLOOKUP(U341,'ITWR Dump'!$A$2:$Y$5000,24,0)),0,(VLOOKUP('ILC Report'!U341,'ITWR Dump'!$A$2:$Y$5000,24,0)))</f>
        <v>0</v>
      </c>
      <c r="AC341" s="11" t="str">
        <f t="shared" si="163"/>
        <v>No</v>
      </c>
      <c r="AD341" s="11" t="str">
        <f t="shared" si="164"/>
        <v/>
      </c>
      <c r="AE341" s="11">
        <f>IF(ISERROR(VLOOKUP(U341,'ITWR Dump'!$A$2:$Y$5000,13,0)),0,(VLOOKUP(U341,'ITWR Dump'!$A$2:$Y$5000,13,0)))</f>
        <v>0</v>
      </c>
      <c r="AF341" s="11">
        <f>IF(ISERROR(VLOOKUP(U341,'ITWR Dump'!$A$2:$Y$5000,11,0)),0,(VLOOKUP(U341,'ITWR Dump'!$A$2:$Y$5000,11,0)))</f>
        <v>0</v>
      </c>
      <c r="AG341" s="11">
        <f>IF(ISERROR(VLOOKUP(U341,'ITWR Dump'!$A$2:$Y$5000,2,0)),0,(VLOOKUP(U341,'ITWR Dump'!$A$2:$Y$5000,2,0)))</f>
        <v>0</v>
      </c>
      <c r="AH341" s="11">
        <f>IF(ISERROR(VLOOKUP(U341,'ITWR Dump'!$A$2:$Y$5000,14,0)),0,(VLOOKUP(U341,'ITWR Dump'!$A$2:$Y$5000,14,0)))</f>
        <v>0</v>
      </c>
      <c r="AI341" s="11" t="str">
        <f t="shared" si="165"/>
        <v>01-Maintenance Offshore</v>
      </c>
      <c r="AJ341" s="11" t="str">
        <f t="shared" si="166"/>
        <v>Offshore</v>
      </c>
      <c r="AK341" s="11" t="str">
        <f>IF(ISERROR(VLOOKUP(A341,'Team Data'!$C$2:$U$213,17,0)),0,(VLOOKUP(A341,'Team Data'!$C$2:$U$213,17,0)))</f>
        <v>PRISM</v>
      </c>
      <c r="AL341" s="11" t="str">
        <f t="shared" si="167"/>
        <v>2017-04-24</v>
      </c>
      <c r="AM341" s="11">
        <f>IF(ISERROR(VLOOKUP(U341,'ITWR Dump'!$A$2:$Y$5000,16,0)),0,(VLOOKUP(U341,'ITWR Dump'!$A$2:$Y$5000,16,0)))</f>
        <v>0</v>
      </c>
      <c r="AN341" s="11">
        <f>IF(ISERROR(VLOOKUP(U341,'ITWR Dump'!$A$2:$Y$5000,18,0)),0,(VLOOKUP(U341,'ITWR Dump'!$A$2:$Y$5000,18,0)))</f>
        <v>0</v>
      </c>
      <c r="AO341" s="11">
        <f>IF(ISERROR(VLOOKUP(U341,'ITWR Dump'!$A$2:$Y$5000,25,0)),0,(VLOOKUP('ILC Report'!U341,'ITWR Dump'!$A$2:$Y$5000,25,0)))</f>
        <v>0</v>
      </c>
      <c r="AP341" s="11">
        <f t="shared" si="168"/>
        <v>1</v>
      </c>
      <c r="AQ341" s="26">
        <f t="shared" si="169"/>
        <v>0</v>
      </c>
      <c r="AR341" s="26">
        <f t="shared" si="170"/>
        <v>0</v>
      </c>
      <c r="AS341" s="26">
        <f t="shared" si="171"/>
        <v>0</v>
      </c>
      <c r="AT341" s="26">
        <f t="shared" si="172"/>
        <v>0</v>
      </c>
      <c r="AU341" s="26">
        <f t="shared" si="173"/>
        <v>0</v>
      </c>
      <c r="AV341" s="26">
        <f t="shared" si="174"/>
        <v>0</v>
      </c>
      <c r="AW341" s="11" t="s">
        <v>653</v>
      </c>
      <c r="AX341" s="11" t="str">
        <f>VLOOKUP(L341,Group!$A$2:$B$1000,2,0)</f>
        <v>Maintenance</v>
      </c>
      <c r="AY341" s="11">
        <f>IF(ISERROR(VLOOKUP(U341,'ITWR Dump'!$A$2:$Y$5000,15,0)),0,(VLOOKUP('ILC Report'!U341,'ITWR Dump'!$A$2:$Y$5000,15,0)))</f>
        <v>0</v>
      </c>
      <c r="AZ341" s="11" t="str">
        <f t="shared" si="175"/>
        <v>Yes</v>
      </c>
      <c r="BA341" s="11" t="str">
        <f t="shared" si="176"/>
        <v>BKI</v>
      </c>
      <c r="BB341" s="11" t="str">
        <f t="shared" si="177"/>
        <v>MN</v>
      </c>
      <c r="BC341" s="11" t="str">
        <f t="shared" si="178"/>
        <v>No</v>
      </c>
    </row>
    <row r="342" spans="1:55" x14ac:dyDescent="0.3">
      <c r="A342" s="11" t="s">
        <v>663</v>
      </c>
      <c r="B342" s="11" t="s">
        <v>1818</v>
      </c>
      <c r="C342" s="11" t="s">
        <v>598</v>
      </c>
      <c r="D342" s="11" t="s">
        <v>2090</v>
      </c>
      <c r="E342" s="38" t="s">
        <v>2904</v>
      </c>
      <c r="F342" s="11">
        <v>3</v>
      </c>
      <c r="G342" s="40" t="s">
        <v>218</v>
      </c>
      <c r="H342" s="11" t="str">
        <f t="shared" si="160"/>
        <v>Regular</v>
      </c>
      <c r="I342" s="11" t="str">
        <f t="shared" si="152"/>
        <v>INDIA</v>
      </c>
      <c r="J342" s="11" t="str">
        <f>IF(ISERROR(VLOOKUP(C342,'WI Vs ASM'!$B$2:$E$1000,4,0)),0,(VLOOKUP(C342,'WI Vs ASM'!$B$2:$E$1000,4,0)))</f>
        <v>Offshore</v>
      </c>
      <c r="K342" s="11" t="str">
        <f>IF(ISERROR(VLOOKUP(C342,'WI Vs ASM'!$B$2:$F$1000,5,0)),0,(VLOOKUP(C342,'WI Vs ASM'!$B$2:$F$1000,5,0)))</f>
        <v>01-Fixed Price</v>
      </c>
      <c r="L342" s="11" t="str">
        <f>IF(ISERROR(VLOOKUP(C342,'WI Vs ASM'!$B$2:$D$1000,3,0)),0,(VLOOKUP(C342,'WI Vs ASM'!$B$2:$D$1000,3,0)))</f>
        <v>01-Maintenance Offshore</v>
      </c>
      <c r="M342" s="11" t="str">
        <f>IF(ISERROR(VLOOKUP(C342,'WI Vs ASM'!$B$2:$I$1000,8,0)),0,(VLOOKUP(C342,'WI Vs ASM'!$B$2:$I$1000,8,0)))</f>
        <v>Rahul Soman</v>
      </c>
      <c r="N342" s="11" t="str">
        <f>IF(ISERROR(VLOOKUP(C342,'WI Vs ASM'!$B$2:$G$1000,6,0)),0,(VLOOKUP(C342,'WI Vs ASM'!$B$2:$G$1000,6,0)))</f>
        <v>Security &amp; IAM</v>
      </c>
      <c r="O342" s="11" t="str">
        <f>IF(ISERROR(VLOOKUP(C342,'WI Vs ASM'!$B$2:$H$1000,7,0)),0,(VLOOKUP(C342,'WI Vs ASM'!$B$2:$H$1000,7,0)))</f>
        <v>Security &amp; IAM</v>
      </c>
      <c r="P342" s="11" t="str">
        <f t="shared" si="153"/>
        <v>May-17</v>
      </c>
      <c r="Q342" s="11" t="str">
        <f t="shared" si="154"/>
        <v>Q2</v>
      </c>
      <c r="R342" s="11" t="str">
        <f>IF(ISERROR(VLOOKUP(C342,'WI Vs ASM'!$B$2:$J$1000,9,0)),0,(VLOOKUP(C342,'WI Vs ASM'!$B$2:$J$1000,9,0)))</f>
        <v>Jyothi Pai</v>
      </c>
      <c r="S342" s="11" t="str">
        <f>IF(ISERROR(VLOOKUP(C342,'WI Vs ASM'!$B$2:$K$1000,10,0)),0,(VLOOKUP(C342,'WI Vs ASM'!$B$2:$K$1000,10,0)))</f>
        <v>Melody J Pereira</v>
      </c>
      <c r="T342" s="11" t="str">
        <f>IF(ISERROR(VLOOKUP(C342,'WI Vs ASM'!$B$2:$L$1000,11,0)),0,(VLOOKUP(C342,'WI Vs ASM'!$B$2:$L$1000,11,0)))</f>
        <v>Melody J Pereira</v>
      </c>
      <c r="U342" s="11" t="e">
        <f t="shared" si="161"/>
        <v>#VALUE!</v>
      </c>
      <c r="V342" s="11" t="str">
        <f t="shared" si="155"/>
        <v>Yes</v>
      </c>
      <c r="W342" s="11" t="str">
        <f t="shared" si="156"/>
        <v>No</v>
      </c>
      <c r="X342" s="11" t="str">
        <f t="shared" si="157"/>
        <v>No</v>
      </c>
      <c r="Y342" s="11" t="str">
        <f t="shared" si="158"/>
        <v>No</v>
      </c>
      <c r="Z342" s="11" t="str">
        <f t="shared" si="159"/>
        <v>No</v>
      </c>
      <c r="AA342" s="11" t="str">
        <f t="shared" si="162"/>
        <v>No</v>
      </c>
      <c r="AB342" s="11">
        <f>IF(ISERROR(VLOOKUP(U342,'ITWR Dump'!$A$2:$Y$5000,24,0)),0,(VLOOKUP('ILC Report'!U342,'ITWR Dump'!$A$2:$Y$5000,24,0)))</f>
        <v>0</v>
      </c>
      <c r="AC342" s="11" t="str">
        <f t="shared" si="163"/>
        <v>No</v>
      </c>
      <c r="AD342" s="11" t="str">
        <f t="shared" si="164"/>
        <v/>
      </c>
      <c r="AE342" s="11">
        <f>IF(ISERROR(VLOOKUP(U342,'ITWR Dump'!$A$2:$Y$5000,13,0)),0,(VLOOKUP(U342,'ITWR Dump'!$A$2:$Y$5000,13,0)))</f>
        <v>0</v>
      </c>
      <c r="AF342" s="11">
        <f>IF(ISERROR(VLOOKUP(U342,'ITWR Dump'!$A$2:$Y$5000,11,0)),0,(VLOOKUP(U342,'ITWR Dump'!$A$2:$Y$5000,11,0)))</f>
        <v>0</v>
      </c>
      <c r="AG342" s="11">
        <f>IF(ISERROR(VLOOKUP(U342,'ITWR Dump'!$A$2:$Y$5000,2,0)),0,(VLOOKUP(U342,'ITWR Dump'!$A$2:$Y$5000,2,0)))</f>
        <v>0</v>
      </c>
      <c r="AH342" s="11">
        <f>IF(ISERROR(VLOOKUP(U342,'ITWR Dump'!$A$2:$Y$5000,14,0)),0,(VLOOKUP(U342,'ITWR Dump'!$A$2:$Y$5000,14,0)))</f>
        <v>0</v>
      </c>
      <c r="AI342" s="11" t="str">
        <f t="shared" si="165"/>
        <v>01-Maintenance Offshore</v>
      </c>
      <c r="AJ342" s="11" t="str">
        <f t="shared" si="166"/>
        <v>Offshore</v>
      </c>
      <c r="AK342" s="11" t="str">
        <f>IF(ISERROR(VLOOKUP(A342,'Team Data'!$C$2:$U$213,17,0)),0,(VLOOKUP(A342,'Team Data'!$C$2:$U$213,17,0)))</f>
        <v>PRISM</v>
      </c>
      <c r="AL342" s="11" t="str">
        <f t="shared" si="167"/>
        <v>2017-04-24</v>
      </c>
      <c r="AM342" s="11">
        <f>IF(ISERROR(VLOOKUP(U342,'ITWR Dump'!$A$2:$Y$5000,16,0)),0,(VLOOKUP(U342,'ITWR Dump'!$A$2:$Y$5000,16,0)))</f>
        <v>0</v>
      </c>
      <c r="AN342" s="11">
        <f>IF(ISERROR(VLOOKUP(U342,'ITWR Dump'!$A$2:$Y$5000,18,0)),0,(VLOOKUP(U342,'ITWR Dump'!$A$2:$Y$5000,18,0)))</f>
        <v>0</v>
      </c>
      <c r="AO342" s="11">
        <f>IF(ISERROR(VLOOKUP(U342,'ITWR Dump'!$A$2:$Y$5000,25,0)),0,(VLOOKUP('ILC Report'!U342,'ITWR Dump'!$A$2:$Y$5000,25,0)))</f>
        <v>0</v>
      </c>
      <c r="AP342" s="11">
        <f t="shared" si="168"/>
        <v>1</v>
      </c>
      <c r="AQ342" s="26">
        <f t="shared" si="169"/>
        <v>0</v>
      </c>
      <c r="AR342" s="26">
        <f t="shared" si="170"/>
        <v>0</v>
      </c>
      <c r="AS342" s="26">
        <f t="shared" si="171"/>
        <v>0</v>
      </c>
      <c r="AT342" s="26">
        <f t="shared" si="172"/>
        <v>0</v>
      </c>
      <c r="AU342" s="26">
        <f t="shared" si="173"/>
        <v>0</v>
      </c>
      <c r="AV342" s="26">
        <f t="shared" si="174"/>
        <v>0</v>
      </c>
      <c r="AW342" s="11" t="s">
        <v>653</v>
      </c>
      <c r="AX342" s="11" t="str">
        <f>VLOOKUP(L342,Group!$A$2:$B$1000,2,0)</f>
        <v>Maintenance</v>
      </c>
      <c r="AY342" s="11">
        <f>IF(ISERROR(VLOOKUP(U342,'ITWR Dump'!$A$2:$Y$5000,15,0)),0,(VLOOKUP('ILC Report'!U342,'ITWR Dump'!$A$2:$Y$5000,15,0)))</f>
        <v>0</v>
      </c>
      <c r="AZ342" s="11" t="str">
        <f t="shared" si="175"/>
        <v>Yes</v>
      </c>
      <c r="BA342" s="11" t="str">
        <f t="shared" si="176"/>
        <v>BKI</v>
      </c>
      <c r="BB342" s="11" t="str">
        <f t="shared" si="177"/>
        <v>MN</v>
      </c>
      <c r="BC342" s="11" t="str">
        <f t="shared" si="178"/>
        <v>No</v>
      </c>
    </row>
    <row r="343" spans="1:55" x14ac:dyDescent="0.3">
      <c r="A343" s="11" t="s">
        <v>663</v>
      </c>
      <c r="B343" s="11" t="s">
        <v>1818</v>
      </c>
      <c r="C343" s="11" t="s">
        <v>576</v>
      </c>
      <c r="D343" s="11" t="s">
        <v>2091</v>
      </c>
      <c r="E343" s="38" t="s">
        <v>2904</v>
      </c>
      <c r="F343" s="11">
        <v>2</v>
      </c>
      <c r="G343" s="40" t="s">
        <v>218</v>
      </c>
      <c r="H343" s="11" t="str">
        <f t="shared" si="160"/>
        <v>Regular</v>
      </c>
      <c r="I343" s="11" t="str">
        <f t="shared" si="152"/>
        <v>INDIA</v>
      </c>
      <c r="J343" s="11" t="str">
        <f>IF(ISERROR(VLOOKUP(C343,'WI Vs ASM'!$B$2:$E$1000,4,0)),0,(VLOOKUP(C343,'WI Vs ASM'!$B$2:$E$1000,4,0)))</f>
        <v>Offshore</v>
      </c>
      <c r="K343" s="11" t="str">
        <f>IF(ISERROR(VLOOKUP(C343,'WI Vs ASM'!$B$2:$F$1000,5,0)),0,(VLOOKUP(C343,'WI Vs ASM'!$B$2:$F$1000,5,0)))</f>
        <v>01-Fixed Price</v>
      </c>
      <c r="L343" s="11" t="str">
        <f>IF(ISERROR(VLOOKUP(C343,'WI Vs ASM'!$B$2:$D$1000,3,0)),0,(VLOOKUP(C343,'WI Vs ASM'!$B$2:$D$1000,3,0)))</f>
        <v>01-Maintenance Offshore</v>
      </c>
      <c r="M343" s="11" t="str">
        <f>IF(ISERROR(VLOOKUP(C343,'WI Vs ASM'!$B$2:$I$1000,8,0)),0,(VLOOKUP(C343,'WI Vs ASM'!$B$2:$I$1000,8,0)))</f>
        <v>Rahul Soman</v>
      </c>
      <c r="N343" s="11" t="str">
        <f>IF(ISERROR(VLOOKUP(C343,'WI Vs ASM'!$B$2:$G$1000,6,0)),0,(VLOOKUP(C343,'WI Vs ASM'!$B$2:$G$1000,6,0)))</f>
        <v>Commercial</v>
      </c>
      <c r="O343" s="11" t="str">
        <f>IF(ISERROR(VLOOKUP(C343,'WI Vs ASM'!$B$2:$H$1000,7,0)),0,(VLOOKUP(C343,'WI Vs ASM'!$B$2:$H$1000,7,0)))</f>
        <v>Commercial</v>
      </c>
      <c r="P343" s="11" t="str">
        <f t="shared" si="153"/>
        <v>May-17</v>
      </c>
      <c r="Q343" s="11" t="str">
        <f t="shared" si="154"/>
        <v>Q2</v>
      </c>
      <c r="R343" s="11" t="str">
        <f>IF(ISERROR(VLOOKUP(C343,'WI Vs ASM'!$B$2:$J$1000,9,0)),0,(VLOOKUP(C343,'WI Vs ASM'!$B$2:$J$1000,9,0)))</f>
        <v>Jyothi Pai</v>
      </c>
      <c r="S343" s="11" t="str">
        <f>IF(ISERROR(VLOOKUP(C343,'WI Vs ASM'!$B$2:$K$1000,10,0)),0,(VLOOKUP(C343,'WI Vs ASM'!$B$2:$K$1000,10,0)))</f>
        <v>Saju Bhaskaran</v>
      </c>
      <c r="T343" s="11" t="str">
        <f>IF(ISERROR(VLOOKUP(C343,'WI Vs ASM'!$B$2:$L$1000,11,0)),0,(VLOOKUP(C343,'WI Vs ASM'!$B$2:$L$1000,11,0)))</f>
        <v>Sreekala Balasubramanian</v>
      </c>
      <c r="U343" s="11" t="e">
        <f t="shared" si="161"/>
        <v>#VALUE!</v>
      </c>
      <c r="V343" s="11" t="str">
        <f t="shared" si="155"/>
        <v>Yes</v>
      </c>
      <c r="W343" s="11" t="str">
        <f t="shared" si="156"/>
        <v>No</v>
      </c>
      <c r="X343" s="11" t="str">
        <f t="shared" si="157"/>
        <v>No</v>
      </c>
      <c r="Y343" s="11" t="str">
        <f t="shared" si="158"/>
        <v>No</v>
      </c>
      <c r="Z343" s="11" t="str">
        <f t="shared" si="159"/>
        <v>No</v>
      </c>
      <c r="AA343" s="11" t="str">
        <f t="shared" si="162"/>
        <v>No</v>
      </c>
      <c r="AB343" s="11">
        <f>IF(ISERROR(VLOOKUP(U343,'ITWR Dump'!$A$2:$Y$5000,24,0)),0,(VLOOKUP('ILC Report'!U343,'ITWR Dump'!$A$2:$Y$5000,24,0)))</f>
        <v>0</v>
      </c>
      <c r="AC343" s="11" t="str">
        <f t="shared" si="163"/>
        <v>No</v>
      </c>
      <c r="AD343" s="11" t="str">
        <f t="shared" si="164"/>
        <v/>
      </c>
      <c r="AE343" s="11">
        <f>IF(ISERROR(VLOOKUP(U343,'ITWR Dump'!$A$2:$Y$5000,13,0)),0,(VLOOKUP(U343,'ITWR Dump'!$A$2:$Y$5000,13,0)))</f>
        <v>0</v>
      </c>
      <c r="AF343" s="11">
        <f>IF(ISERROR(VLOOKUP(U343,'ITWR Dump'!$A$2:$Y$5000,11,0)),0,(VLOOKUP(U343,'ITWR Dump'!$A$2:$Y$5000,11,0)))</f>
        <v>0</v>
      </c>
      <c r="AG343" s="11">
        <f>IF(ISERROR(VLOOKUP(U343,'ITWR Dump'!$A$2:$Y$5000,2,0)),0,(VLOOKUP(U343,'ITWR Dump'!$A$2:$Y$5000,2,0)))</f>
        <v>0</v>
      </c>
      <c r="AH343" s="11">
        <f>IF(ISERROR(VLOOKUP(U343,'ITWR Dump'!$A$2:$Y$5000,14,0)),0,(VLOOKUP(U343,'ITWR Dump'!$A$2:$Y$5000,14,0)))</f>
        <v>0</v>
      </c>
      <c r="AI343" s="11" t="str">
        <f t="shared" si="165"/>
        <v>01-Maintenance Offshore</v>
      </c>
      <c r="AJ343" s="11" t="str">
        <f t="shared" si="166"/>
        <v>Offshore</v>
      </c>
      <c r="AK343" s="11" t="str">
        <f>IF(ISERROR(VLOOKUP(A343,'Team Data'!$C$2:$U$213,17,0)),0,(VLOOKUP(A343,'Team Data'!$C$2:$U$213,17,0)))</f>
        <v>PRISM</v>
      </c>
      <c r="AL343" s="11" t="str">
        <f t="shared" si="167"/>
        <v>2017-04-24</v>
      </c>
      <c r="AM343" s="11">
        <f>IF(ISERROR(VLOOKUP(U343,'ITWR Dump'!$A$2:$Y$5000,16,0)),0,(VLOOKUP(U343,'ITWR Dump'!$A$2:$Y$5000,16,0)))</f>
        <v>0</v>
      </c>
      <c r="AN343" s="11">
        <f>IF(ISERROR(VLOOKUP(U343,'ITWR Dump'!$A$2:$Y$5000,18,0)),0,(VLOOKUP(U343,'ITWR Dump'!$A$2:$Y$5000,18,0)))</f>
        <v>0</v>
      </c>
      <c r="AO343" s="11">
        <f>IF(ISERROR(VLOOKUP(U343,'ITWR Dump'!$A$2:$Y$5000,25,0)),0,(VLOOKUP('ILC Report'!U343,'ITWR Dump'!$A$2:$Y$5000,25,0)))</f>
        <v>0</v>
      </c>
      <c r="AP343" s="11">
        <f t="shared" si="168"/>
        <v>1</v>
      </c>
      <c r="AQ343" s="26">
        <f t="shared" si="169"/>
        <v>0</v>
      </c>
      <c r="AR343" s="26">
        <f t="shared" si="170"/>
        <v>0</v>
      </c>
      <c r="AS343" s="26">
        <f t="shared" si="171"/>
        <v>0</v>
      </c>
      <c r="AT343" s="26">
        <f t="shared" si="172"/>
        <v>0</v>
      </c>
      <c r="AU343" s="26">
        <f t="shared" si="173"/>
        <v>0</v>
      </c>
      <c r="AV343" s="26">
        <f t="shared" si="174"/>
        <v>0</v>
      </c>
      <c r="AW343" s="11" t="s">
        <v>653</v>
      </c>
      <c r="AX343" s="11" t="str">
        <f>VLOOKUP(L343,Group!$A$2:$B$1000,2,0)</f>
        <v>Maintenance</v>
      </c>
      <c r="AY343" s="11">
        <f>IF(ISERROR(VLOOKUP(U343,'ITWR Dump'!$A$2:$Y$5000,15,0)),0,(VLOOKUP('ILC Report'!U343,'ITWR Dump'!$A$2:$Y$5000,15,0)))</f>
        <v>0</v>
      </c>
      <c r="AZ343" s="11" t="str">
        <f t="shared" si="175"/>
        <v>Yes</v>
      </c>
      <c r="BA343" s="11" t="str">
        <f t="shared" si="176"/>
        <v>BKI</v>
      </c>
      <c r="BB343" s="11" t="str">
        <f t="shared" si="177"/>
        <v>MN</v>
      </c>
      <c r="BC343" s="11" t="str">
        <f t="shared" si="178"/>
        <v>No</v>
      </c>
    </row>
    <row r="344" spans="1:55" x14ac:dyDescent="0.3">
      <c r="A344" s="11" t="s">
        <v>663</v>
      </c>
      <c r="B344" s="11" t="s">
        <v>1818</v>
      </c>
      <c r="C344" s="11" t="s">
        <v>576</v>
      </c>
      <c r="D344" s="11" t="s">
        <v>2092</v>
      </c>
      <c r="E344" s="38" t="s">
        <v>2904</v>
      </c>
      <c r="F344" s="11">
        <v>2</v>
      </c>
      <c r="G344" s="40" t="s">
        <v>218</v>
      </c>
      <c r="H344" s="11" t="str">
        <f t="shared" si="160"/>
        <v>Regular</v>
      </c>
      <c r="I344" s="11" t="str">
        <f t="shared" si="152"/>
        <v>INDIA</v>
      </c>
      <c r="J344" s="11" t="str">
        <f>IF(ISERROR(VLOOKUP(C344,'WI Vs ASM'!$B$2:$E$1000,4,0)),0,(VLOOKUP(C344,'WI Vs ASM'!$B$2:$E$1000,4,0)))</f>
        <v>Offshore</v>
      </c>
      <c r="K344" s="11" t="str">
        <f>IF(ISERROR(VLOOKUP(C344,'WI Vs ASM'!$B$2:$F$1000,5,0)),0,(VLOOKUP(C344,'WI Vs ASM'!$B$2:$F$1000,5,0)))</f>
        <v>01-Fixed Price</v>
      </c>
      <c r="L344" s="11" t="str">
        <f>IF(ISERROR(VLOOKUP(C344,'WI Vs ASM'!$B$2:$D$1000,3,0)),0,(VLOOKUP(C344,'WI Vs ASM'!$B$2:$D$1000,3,0)))</f>
        <v>01-Maintenance Offshore</v>
      </c>
      <c r="M344" s="11" t="str">
        <f>IF(ISERROR(VLOOKUP(C344,'WI Vs ASM'!$B$2:$I$1000,8,0)),0,(VLOOKUP(C344,'WI Vs ASM'!$B$2:$I$1000,8,0)))</f>
        <v>Rahul Soman</v>
      </c>
      <c r="N344" s="11" t="str">
        <f>IF(ISERROR(VLOOKUP(C344,'WI Vs ASM'!$B$2:$G$1000,6,0)),0,(VLOOKUP(C344,'WI Vs ASM'!$B$2:$G$1000,6,0)))</f>
        <v>Commercial</v>
      </c>
      <c r="O344" s="11" t="str">
        <f>IF(ISERROR(VLOOKUP(C344,'WI Vs ASM'!$B$2:$H$1000,7,0)),0,(VLOOKUP(C344,'WI Vs ASM'!$B$2:$H$1000,7,0)))</f>
        <v>Commercial</v>
      </c>
      <c r="P344" s="11" t="str">
        <f t="shared" si="153"/>
        <v>May-17</v>
      </c>
      <c r="Q344" s="11" t="str">
        <f t="shared" si="154"/>
        <v>Q2</v>
      </c>
      <c r="R344" s="11" t="str">
        <f>IF(ISERROR(VLOOKUP(C344,'WI Vs ASM'!$B$2:$J$1000,9,0)),0,(VLOOKUP(C344,'WI Vs ASM'!$B$2:$J$1000,9,0)))</f>
        <v>Jyothi Pai</v>
      </c>
      <c r="S344" s="11" t="str">
        <f>IF(ISERROR(VLOOKUP(C344,'WI Vs ASM'!$B$2:$K$1000,10,0)),0,(VLOOKUP(C344,'WI Vs ASM'!$B$2:$K$1000,10,0)))</f>
        <v>Saju Bhaskaran</v>
      </c>
      <c r="T344" s="11" t="str">
        <f>IF(ISERROR(VLOOKUP(C344,'WI Vs ASM'!$B$2:$L$1000,11,0)),0,(VLOOKUP(C344,'WI Vs ASM'!$B$2:$L$1000,11,0)))</f>
        <v>Sreekala Balasubramanian</v>
      </c>
      <c r="U344" s="11" t="e">
        <f t="shared" si="161"/>
        <v>#VALUE!</v>
      </c>
      <c r="V344" s="11" t="str">
        <f t="shared" si="155"/>
        <v>Yes</v>
      </c>
      <c r="W344" s="11" t="str">
        <f t="shared" si="156"/>
        <v>No</v>
      </c>
      <c r="X344" s="11" t="str">
        <f t="shared" si="157"/>
        <v>No</v>
      </c>
      <c r="Y344" s="11" t="str">
        <f t="shared" si="158"/>
        <v>No</v>
      </c>
      <c r="Z344" s="11" t="str">
        <f t="shared" si="159"/>
        <v>No</v>
      </c>
      <c r="AA344" s="11" t="str">
        <f t="shared" si="162"/>
        <v>No</v>
      </c>
      <c r="AB344" s="11">
        <f>IF(ISERROR(VLOOKUP(U344,'ITWR Dump'!$A$2:$Y$5000,24,0)),0,(VLOOKUP('ILC Report'!U344,'ITWR Dump'!$A$2:$Y$5000,24,0)))</f>
        <v>0</v>
      </c>
      <c r="AC344" s="11" t="str">
        <f t="shared" si="163"/>
        <v>No</v>
      </c>
      <c r="AD344" s="11" t="str">
        <f t="shared" si="164"/>
        <v/>
      </c>
      <c r="AE344" s="11">
        <f>IF(ISERROR(VLOOKUP(U344,'ITWR Dump'!$A$2:$Y$5000,13,0)),0,(VLOOKUP(U344,'ITWR Dump'!$A$2:$Y$5000,13,0)))</f>
        <v>0</v>
      </c>
      <c r="AF344" s="11">
        <f>IF(ISERROR(VLOOKUP(U344,'ITWR Dump'!$A$2:$Y$5000,11,0)),0,(VLOOKUP(U344,'ITWR Dump'!$A$2:$Y$5000,11,0)))</f>
        <v>0</v>
      </c>
      <c r="AG344" s="11">
        <f>IF(ISERROR(VLOOKUP(U344,'ITWR Dump'!$A$2:$Y$5000,2,0)),0,(VLOOKUP(U344,'ITWR Dump'!$A$2:$Y$5000,2,0)))</f>
        <v>0</v>
      </c>
      <c r="AH344" s="11">
        <f>IF(ISERROR(VLOOKUP(U344,'ITWR Dump'!$A$2:$Y$5000,14,0)),0,(VLOOKUP(U344,'ITWR Dump'!$A$2:$Y$5000,14,0)))</f>
        <v>0</v>
      </c>
      <c r="AI344" s="11" t="str">
        <f t="shared" si="165"/>
        <v>01-Maintenance Offshore</v>
      </c>
      <c r="AJ344" s="11" t="str">
        <f t="shared" si="166"/>
        <v>Offshore</v>
      </c>
      <c r="AK344" s="11" t="str">
        <f>IF(ISERROR(VLOOKUP(A344,'Team Data'!$C$2:$U$213,17,0)),0,(VLOOKUP(A344,'Team Data'!$C$2:$U$213,17,0)))</f>
        <v>PRISM</v>
      </c>
      <c r="AL344" s="11" t="str">
        <f t="shared" si="167"/>
        <v>2017-04-24</v>
      </c>
      <c r="AM344" s="11">
        <f>IF(ISERROR(VLOOKUP(U344,'ITWR Dump'!$A$2:$Y$5000,16,0)),0,(VLOOKUP(U344,'ITWR Dump'!$A$2:$Y$5000,16,0)))</f>
        <v>0</v>
      </c>
      <c r="AN344" s="11">
        <f>IF(ISERROR(VLOOKUP(U344,'ITWR Dump'!$A$2:$Y$5000,18,0)),0,(VLOOKUP(U344,'ITWR Dump'!$A$2:$Y$5000,18,0)))</f>
        <v>0</v>
      </c>
      <c r="AO344" s="11">
        <f>IF(ISERROR(VLOOKUP(U344,'ITWR Dump'!$A$2:$Y$5000,25,0)),0,(VLOOKUP('ILC Report'!U344,'ITWR Dump'!$A$2:$Y$5000,25,0)))</f>
        <v>0</v>
      </c>
      <c r="AP344" s="11">
        <f t="shared" si="168"/>
        <v>1</v>
      </c>
      <c r="AQ344" s="26">
        <f t="shared" si="169"/>
        <v>0</v>
      </c>
      <c r="AR344" s="26">
        <f t="shared" si="170"/>
        <v>0</v>
      </c>
      <c r="AS344" s="26">
        <f t="shared" si="171"/>
        <v>0</v>
      </c>
      <c r="AT344" s="26">
        <f t="shared" si="172"/>
        <v>0</v>
      </c>
      <c r="AU344" s="26">
        <f t="shared" si="173"/>
        <v>0</v>
      </c>
      <c r="AV344" s="26">
        <f t="shared" si="174"/>
        <v>0</v>
      </c>
      <c r="AW344" s="11" t="s">
        <v>653</v>
      </c>
      <c r="AX344" s="11" t="str">
        <f>VLOOKUP(L344,Group!$A$2:$B$1000,2,0)</f>
        <v>Maintenance</v>
      </c>
      <c r="AY344" s="11">
        <f>IF(ISERROR(VLOOKUP(U344,'ITWR Dump'!$A$2:$Y$5000,15,0)),0,(VLOOKUP('ILC Report'!U344,'ITWR Dump'!$A$2:$Y$5000,15,0)))</f>
        <v>0</v>
      </c>
      <c r="AZ344" s="11" t="str">
        <f t="shared" si="175"/>
        <v>Yes</v>
      </c>
      <c r="BA344" s="11" t="str">
        <f t="shared" si="176"/>
        <v>BKI</v>
      </c>
      <c r="BB344" s="11" t="str">
        <f t="shared" si="177"/>
        <v>MN</v>
      </c>
      <c r="BC344" s="11" t="str">
        <f t="shared" si="178"/>
        <v>No</v>
      </c>
    </row>
    <row r="345" spans="1:55" x14ac:dyDescent="0.3">
      <c r="A345" s="11" t="s">
        <v>663</v>
      </c>
      <c r="B345" s="11" t="s">
        <v>1818</v>
      </c>
      <c r="C345" s="11" t="s">
        <v>576</v>
      </c>
      <c r="D345" s="11" t="s">
        <v>2093</v>
      </c>
      <c r="E345" s="38" t="s">
        <v>2904</v>
      </c>
      <c r="F345" s="11">
        <v>2</v>
      </c>
      <c r="G345" s="40" t="s">
        <v>218</v>
      </c>
      <c r="H345" s="11" t="str">
        <f t="shared" si="160"/>
        <v>Regular</v>
      </c>
      <c r="I345" s="11" t="str">
        <f t="shared" si="152"/>
        <v>INDIA</v>
      </c>
      <c r="J345" s="11" t="str">
        <f>IF(ISERROR(VLOOKUP(C345,'WI Vs ASM'!$B$2:$E$1000,4,0)),0,(VLOOKUP(C345,'WI Vs ASM'!$B$2:$E$1000,4,0)))</f>
        <v>Offshore</v>
      </c>
      <c r="K345" s="11" t="str">
        <f>IF(ISERROR(VLOOKUP(C345,'WI Vs ASM'!$B$2:$F$1000,5,0)),0,(VLOOKUP(C345,'WI Vs ASM'!$B$2:$F$1000,5,0)))</f>
        <v>01-Fixed Price</v>
      </c>
      <c r="L345" s="11" t="str">
        <f>IF(ISERROR(VLOOKUP(C345,'WI Vs ASM'!$B$2:$D$1000,3,0)),0,(VLOOKUP(C345,'WI Vs ASM'!$B$2:$D$1000,3,0)))</f>
        <v>01-Maintenance Offshore</v>
      </c>
      <c r="M345" s="11" t="str">
        <f>IF(ISERROR(VLOOKUP(C345,'WI Vs ASM'!$B$2:$I$1000,8,0)),0,(VLOOKUP(C345,'WI Vs ASM'!$B$2:$I$1000,8,0)))</f>
        <v>Rahul Soman</v>
      </c>
      <c r="N345" s="11" t="str">
        <f>IF(ISERROR(VLOOKUP(C345,'WI Vs ASM'!$B$2:$G$1000,6,0)),0,(VLOOKUP(C345,'WI Vs ASM'!$B$2:$G$1000,6,0)))</f>
        <v>Commercial</v>
      </c>
      <c r="O345" s="11" t="str">
        <f>IF(ISERROR(VLOOKUP(C345,'WI Vs ASM'!$B$2:$H$1000,7,0)),0,(VLOOKUP(C345,'WI Vs ASM'!$B$2:$H$1000,7,0)))</f>
        <v>Commercial</v>
      </c>
      <c r="P345" s="11" t="str">
        <f t="shared" si="153"/>
        <v>May-17</v>
      </c>
      <c r="Q345" s="11" t="str">
        <f t="shared" si="154"/>
        <v>Q2</v>
      </c>
      <c r="R345" s="11" t="str">
        <f>IF(ISERROR(VLOOKUP(C345,'WI Vs ASM'!$B$2:$J$1000,9,0)),0,(VLOOKUP(C345,'WI Vs ASM'!$B$2:$J$1000,9,0)))</f>
        <v>Jyothi Pai</v>
      </c>
      <c r="S345" s="11" t="str">
        <f>IF(ISERROR(VLOOKUP(C345,'WI Vs ASM'!$B$2:$K$1000,10,0)),0,(VLOOKUP(C345,'WI Vs ASM'!$B$2:$K$1000,10,0)))</f>
        <v>Saju Bhaskaran</v>
      </c>
      <c r="T345" s="11" t="str">
        <f>IF(ISERROR(VLOOKUP(C345,'WI Vs ASM'!$B$2:$L$1000,11,0)),0,(VLOOKUP(C345,'WI Vs ASM'!$B$2:$L$1000,11,0)))</f>
        <v>Sreekala Balasubramanian</v>
      </c>
      <c r="U345" s="11" t="e">
        <f t="shared" si="161"/>
        <v>#VALUE!</v>
      </c>
      <c r="V345" s="11" t="str">
        <f t="shared" si="155"/>
        <v>Yes</v>
      </c>
      <c r="W345" s="11" t="str">
        <f t="shared" si="156"/>
        <v>No</v>
      </c>
      <c r="X345" s="11" t="str">
        <f t="shared" si="157"/>
        <v>No</v>
      </c>
      <c r="Y345" s="11" t="str">
        <f t="shared" si="158"/>
        <v>No</v>
      </c>
      <c r="Z345" s="11" t="str">
        <f t="shared" si="159"/>
        <v>No</v>
      </c>
      <c r="AA345" s="11" t="str">
        <f t="shared" si="162"/>
        <v>No</v>
      </c>
      <c r="AB345" s="11">
        <f>IF(ISERROR(VLOOKUP(U345,'ITWR Dump'!$A$2:$Y$5000,24,0)),0,(VLOOKUP('ILC Report'!U345,'ITWR Dump'!$A$2:$Y$5000,24,0)))</f>
        <v>0</v>
      </c>
      <c r="AC345" s="11" t="str">
        <f t="shared" si="163"/>
        <v>No</v>
      </c>
      <c r="AD345" s="11" t="str">
        <f t="shared" si="164"/>
        <v/>
      </c>
      <c r="AE345" s="11">
        <f>IF(ISERROR(VLOOKUP(U345,'ITWR Dump'!$A$2:$Y$5000,13,0)),0,(VLOOKUP(U345,'ITWR Dump'!$A$2:$Y$5000,13,0)))</f>
        <v>0</v>
      </c>
      <c r="AF345" s="11">
        <f>IF(ISERROR(VLOOKUP(U345,'ITWR Dump'!$A$2:$Y$5000,11,0)),0,(VLOOKUP(U345,'ITWR Dump'!$A$2:$Y$5000,11,0)))</f>
        <v>0</v>
      </c>
      <c r="AG345" s="11">
        <f>IF(ISERROR(VLOOKUP(U345,'ITWR Dump'!$A$2:$Y$5000,2,0)),0,(VLOOKUP(U345,'ITWR Dump'!$A$2:$Y$5000,2,0)))</f>
        <v>0</v>
      </c>
      <c r="AH345" s="11">
        <f>IF(ISERROR(VLOOKUP(U345,'ITWR Dump'!$A$2:$Y$5000,14,0)),0,(VLOOKUP(U345,'ITWR Dump'!$A$2:$Y$5000,14,0)))</f>
        <v>0</v>
      </c>
      <c r="AI345" s="11" t="str">
        <f t="shared" si="165"/>
        <v>01-Maintenance Offshore</v>
      </c>
      <c r="AJ345" s="11" t="str">
        <f t="shared" si="166"/>
        <v>Offshore</v>
      </c>
      <c r="AK345" s="11" t="str">
        <f>IF(ISERROR(VLOOKUP(A345,'Team Data'!$C$2:$U$213,17,0)),0,(VLOOKUP(A345,'Team Data'!$C$2:$U$213,17,0)))</f>
        <v>PRISM</v>
      </c>
      <c r="AL345" s="11" t="str">
        <f t="shared" si="167"/>
        <v>2017-04-24</v>
      </c>
      <c r="AM345" s="11">
        <f>IF(ISERROR(VLOOKUP(U345,'ITWR Dump'!$A$2:$Y$5000,16,0)),0,(VLOOKUP(U345,'ITWR Dump'!$A$2:$Y$5000,16,0)))</f>
        <v>0</v>
      </c>
      <c r="AN345" s="11">
        <f>IF(ISERROR(VLOOKUP(U345,'ITWR Dump'!$A$2:$Y$5000,18,0)),0,(VLOOKUP(U345,'ITWR Dump'!$A$2:$Y$5000,18,0)))</f>
        <v>0</v>
      </c>
      <c r="AO345" s="11">
        <f>IF(ISERROR(VLOOKUP(U345,'ITWR Dump'!$A$2:$Y$5000,25,0)),0,(VLOOKUP('ILC Report'!U345,'ITWR Dump'!$A$2:$Y$5000,25,0)))</f>
        <v>0</v>
      </c>
      <c r="AP345" s="11">
        <f t="shared" si="168"/>
        <v>1</v>
      </c>
      <c r="AQ345" s="26">
        <f t="shared" si="169"/>
        <v>0</v>
      </c>
      <c r="AR345" s="26">
        <f t="shared" si="170"/>
        <v>0</v>
      </c>
      <c r="AS345" s="26">
        <f t="shared" si="171"/>
        <v>0</v>
      </c>
      <c r="AT345" s="26">
        <f t="shared" si="172"/>
        <v>0</v>
      </c>
      <c r="AU345" s="26">
        <f t="shared" si="173"/>
        <v>0</v>
      </c>
      <c r="AV345" s="26">
        <f t="shared" si="174"/>
        <v>0</v>
      </c>
      <c r="AW345" s="11" t="s">
        <v>653</v>
      </c>
      <c r="AX345" s="11" t="str">
        <f>VLOOKUP(L345,Group!$A$2:$B$1000,2,0)</f>
        <v>Maintenance</v>
      </c>
      <c r="AY345" s="11">
        <f>IF(ISERROR(VLOOKUP(U345,'ITWR Dump'!$A$2:$Y$5000,15,0)),0,(VLOOKUP('ILC Report'!U345,'ITWR Dump'!$A$2:$Y$5000,15,0)))</f>
        <v>0</v>
      </c>
      <c r="AZ345" s="11" t="str">
        <f t="shared" si="175"/>
        <v>Yes</v>
      </c>
      <c r="BA345" s="11" t="str">
        <f t="shared" si="176"/>
        <v>BKI</v>
      </c>
      <c r="BB345" s="11" t="str">
        <f t="shared" si="177"/>
        <v>MN</v>
      </c>
      <c r="BC345" s="11" t="str">
        <f t="shared" si="178"/>
        <v>No</v>
      </c>
    </row>
    <row r="346" spans="1:55" x14ac:dyDescent="0.3">
      <c r="A346" s="11" t="s">
        <v>663</v>
      </c>
      <c r="B346" s="11" t="s">
        <v>1818</v>
      </c>
      <c r="C346" s="11" t="s">
        <v>576</v>
      </c>
      <c r="D346" s="11" t="s">
        <v>2094</v>
      </c>
      <c r="E346" s="38" t="s">
        <v>2904</v>
      </c>
      <c r="F346" s="11">
        <v>2</v>
      </c>
      <c r="G346" s="40" t="s">
        <v>218</v>
      </c>
      <c r="H346" s="11" t="str">
        <f t="shared" si="160"/>
        <v>Regular</v>
      </c>
      <c r="I346" s="11" t="str">
        <f t="shared" si="152"/>
        <v>INDIA</v>
      </c>
      <c r="J346" s="11" t="str">
        <f>IF(ISERROR(VLOOKUP(C346,'WI Vs ASM'!$B$2:$E$1000,4,0)),0,(VLOOKUP(C346,'WI Vs ASM'!$B$2:$E$1000,4,0)))</f>
        <v>Offshore</v>
      </c>
      <c r="K346" s="11" t="str">
        <f>IF(ISERROR(VLOOKUP(C346,'WI Vs ASM'!$B$2:$F$1000,5,0)),0,(VLOOKUP(C346,'WI Vs ASM'!$B$2:$F$1000,5,0)))</f>
        <v>01-Fixed Price</v>
      </c>
      <c r="L346" s="11" t="str">
        <f>IF(ISERROR(VLOOKUP(C346,'WI Vs ASM'!$B$2:$D$1000,3,0)),0,(VLOOKUP(C346,'WI Vs ASM'!$B$2:$D$1000,3,0)))</f>
        <v>01-Maintenance Offshore</v>
      </c>
      <c r="M346" s="11" t="str">
        <f>IF(ISERROR(VLOOKUP(C346,'WI Vs ASM'!$B$2:$I$1000,8,0)),0,(VLOOKUP(C346,'WI Vs ASM'!$B$2:$I$1000,8,0)))</f>
        <v>Rahul Soman</v>
      </c>
      <c r="N346" s="11" t="str">
        <f>IF(ISERROR(VLOOKUP(C346,'WI Vs ASM'!$B$2:$G$1000,6,0)),0,(VLOOKUP(C346,'WI Vs ASM'!$B$2:$G$1000,6,0)))</f>
        <v>Commercial</v>
      </c>
      <c r="O346" s="11" t="str">
        <f>IF(ISERROR(VLOOKUP(C346,'WI Vs ASM'!$B$2:$H$1000,7,0)),0,(VLOOKUP(C346,'WI Vs ASM'!$B$2:$H$1000,7,0)))</f>
        <v>Commercial</v>
      </c>
      <c r="P346" s="11" t="str">
        <f t="shared" si="153"/>
        <v>May-17</v>
      </c>
      <c r="Q346" s="11" t="str">
        <f t="shared" si="154"/>
        <v>Q2</v>
      </c>
      <c r="R346" s="11" t="str">
        <f>IF(ISERROR(VLOOKUP(C346,'WI Vs ASM'!$B$2:$J$1000,9,0)),0,(VLOOKUP(C346,'WI Vs ASM'!$B$2:$J$1000,9,0)))</f>
        <v>Jyothi Pai</v>
      </c>
      <c r="S346" s="11" t="str">
        <f>IF(ISERROR(VLOOKUP(C346,'WI Vs ASM'!$B$2:$K$1000,10,0)),0,(VLOOKUP(C346,'WI Vs ASM'!$B$2:$K$1000,10,0)))</f>
        <v>Saju Bhaskaran</v>
      </c>
      <c r="T346" s="11" t="str">
        <f>IF(ISERROR(VLOOKUP(C346,'WI Vs ASM'!$B$2:$L$1000,11,0)),0,(VLOOKUP(C346,'WI Vs ASM'!$B$2:$L$1000,11,0)))</f>
        <v>Sreekala Balasubramanian</v>
      </c>
      <c r="U346" s="11" t="e">
        <f t="shared" si="161"/>
        <v>#VALUE!</v>
      </c>
      <c r="V346" s="11" t="str">
        <f t="shared" si="155"/>
        <v>Yes</v>
      </c>
      <c r="W346" s="11" t="str">
        <f t="shared" si="156"/>
        <v>No</v>
      </c>
      <c r="X346" s="11" t="str">
        <f t="shared" si="157"/>
        <v>No</v>
      </c>
      <c r="Y346" s="11" t="str">
        <f t="shared" si="158"/>
        <v>No</v>
      </c>
      <c r="Z346" s="11" t="str">
        <f t="shared" si="159"/>
        <v>No</v>
      </c>
      <c r="AA346" s="11" t="str">
        <f t="shared" si="162"/>
        <v>No</v>
      </c>
      <c r="AB346" s="11">
        <f>IF(ISERROR(VLOOKUP(U346,'ITWR Dump'!$A$2:$Y$5000,24,0)),0,(VLOOKUP('ILC Report'!U346,'ITWR Dump'!$A$2:$Y$5000,24,0)))</f>
        <v>0</v>
      </c>
      <c r="AC346" s="11" t="str">
        <f t="shared" si="163"/>
        <v>No</v>
      </c>
      <c r="AD346" s="11" t="str">
        <f t="shared" si="164"/>
        <v/>
      </c>
      <c r="AE346" s="11">
        <f>IF(ISERROR(VLOOKUP(U346,'ITWR Dump'!$A$2:$Y$5000,13,0)),0,(VLOOKUP(U346,'ITWR Dump'!$A$2:$Y$5000,13,0)))</f>
        <v>0</v>
      </c>
      <c r="AF346" s="11">
        <f>IF(ISERROR(VLOOKUP(U346,'ITWR Dump'!$A$2:$Y$5000,11,0)),0,(VLOOKUP(U346,'ITWR Dump'!$A$2:$Y$5000,11,0)))</f>
        <v>0</v>
      </c>
      <c r="AG346" s="11">
        <f>IF(ISERROR(VLOOKUP(U346,'ITWR Dump'!$A$2:$Y$5000,2,0)),0,(VLOOKUP(U346,'ITWR Dump'!$A$2:$Y$5000,2,0)))</f>
        <v>0</v>
      </c>
      <c r="AH346" s="11">
        <f>IF(ISERROR(VLOOKUP(U346,'ITWR Dump'!$A$2:$Y$5000,14,0)),0,(VLOOKUP(U346,'ITWR Dump'!$A$2:$Y$5000,14,0)))</f>
        <v>0</v>
      </c>
      <c r="AI346" s="11" t="str">
        <f t="shared" si="165"/>
        <v>01-Maintenance Offshore</v>
      </c>
      <c r="AJ346" s="11" t="str">
        <f t="shared" si="166"/>
        <v>Offshore</v>
      </c>
      <c r="AK346" s="11" t="str">
        <f>IF(ISERROR(VLOOKUP(A346,'Team Data'!$C$2:$U$213,17,0)),0,(VLOOKUP(A346,'Team Data'!$C$2:$U$213,17,0)))</f>
        <v>PRISM</v>
      </c>
      <c r="AL346" s="11" t="str">
        <f t="shared" si="167"/>
        <v>2017-04-24</v>
      </c>
      <c r="AM346" s="11">
        <f>IF(ISERROR(VLOOKUP(U346,'ITWR Dump'!$A$2:$Y$5000,16,0)),0,(VLOOKUP(U346,'ITWR Dump'!$A$2:$Y$5000,16,0)))</f>
        <v>0</v>
      </c>
      <c r="AN346" s="11">
        <f>IF(ISERROR(VLOOKUP(U346,'ITWR Dump'!$A$2:$Y$5000,18,0)),0,(VLOOKUP(U346,'ITWR Dump'!$A$2:$Y$5000,18,0)))</f>
        <v>0</v>
      </c>
      <c r="AO346" s="11">
        <f>IF(ISERROR(VLOOKUP(U346,'ITWR Dump'!$A$2:$Y$5000,25,0)),0,(VLOOKUP('ILC Report'!U346,'ITWR Dump'!$A$2:$Y$5000,25,0)))</f>
        <v>0</v>
      </c>
      <c r="AP346" s="11">
        <f t="shared" si="168"/>
        <v>1</v>
      </c>
      <c r="AQ346" s="26">
        <f t="shared" si="169"/>
        <v>0</v>
      </c>
      <c r="AR346" s="26">
        <f t="shared" si="170"/>
        <v>0</v>
      </c>
      <c r="AS346" s="26">
        <f t="shared" si="171"/>
        <v>0</v>
      </c>
      <c r="AT346" s="26">
        <f t="shared" si="172"/>
        <v>0</v>
      </c>
      <c r="AU346" s="26">
        <f t="shared" si="173"/>
        <v>0</v>
      </c>
      <c r="AV346" s="26">
        <f t="shared" si="174"/>
        <v>0</v>
      </c>
      <c r="AW346" s="11" t="s">
        <v>653</v>
      </c>
      <c r="AX346" s="11" t="str">
        <f>VLOOKUP(L346,Group!$A$2:$B$1000,2,0)</f>
        <v>Maintenance</v>
      </c>
      <c r="AY346" s="11">
        <f>IF(ISERROR(VLOOKUP(U346,'ITWR Dump'!$A$2:$Y$5000,15,0)),0,(VLOOKUP('ILC Report'!U346,'ITWR Dump'!$A$2:$Y$5000,15,0)))</f>
        <v>0</v>
      </c>
      <c r="AZ346" s="11" t="str">
        <f t="shared" si="175"/>
        <v>Yes</v>
      </c>
      <c r="BA346" s="11" t="str">
        <f t="shared" si="176"/>
        <v>BKI</v>
      </c>
      <c r="BB346" s="11" t="str">
        <f t="shared" si="177"/>
        <v>MN</v>
      </c>
      <c r="BC346" s="11" t="str">
        <f t="shared" si="178"/>
        <v>No</v>
      </c>
    </row>
    <row r="347" spans="1:55" x14ac:dyDescent="0.3">
      <c r="A347" s="11" t="s">
        <v>663</v>
      </c>
      <c r="B347" s="11" t="s">
        <v>1818</v>
      </c>
      <c r="C347" s="11" t="s">
        <v>598</v>
      </c>
      <c r="D347" s="11" t="s">
        <v>2095</v>
      </c>
      <c r="E347" s="38" t="s">
        <v>2904</v>
      </c>
      <c r="F347" s="11">
        <v>4</v>
      </c>
      <c r="G347" s="40" t="s">
        <v>218</v>
      </c>
      <c r="H347" s="11" t="str">
        <f t="shared" si="160"/>
        <v>Regular</v>
      </c>
      <c r="I347" s="11" t="str">
        <f t="shared" si="152"/>
        <v>INDIA</v>
      </c>
      <c r="J347" s="11" t="str">
        <f>IF(ISERROR(VLOOKUP(C347,'WI Vs ASM'!$B$2:$E$1000,4,0)),0,(VLOOKUP(C347,'WI Vs ASM'!$B$2:$E$1000,4,0)))</f>
        <v>Offshore</v>
      </c>
      <c r="K347" s="11" t="str">
        <f>IF(ISERROR(VLOOKUP(C347,'WI Vs ASM'!$B$2:$F$1000,5,0)),0,(VLOOKUP(C347,'WI Vs ASM'!$B$2:$F$1000,5,0)))</f>
        <v>01-Fixed Price</v>
      </c>
      <c r="L347" s="11" t="str">
        <f>IF(ISERROR(VLOOKUP(C347,'WI Vs ASM'!$B$2:$D$1000,3,0)),0,(VLOOKUP(C347,'WI Vs ASM'!$B$2:$D$1000,3,0)))</f>
        <v>01-Maintenance Offshore</v>
      </c>
      <c r="M347" s="11" t="str">
        <f>IF(ISERROR(VLOOKUP(C347,'WI Vs ASM'!$B$2:$I$1000,8,0)),0,(VLOOKUP(C347,'WI Vs ASM'!$B$2:$I$1000,8,0)))</f>
        <v>Rahul Soman</v>
      </c>
      <c r="N347" s="11" t="str">
        <f>IF(ISERROR(VLOOKUP(C347,'WI Vs ASM'!$B$2:$G$1000,6,0)),0,(VLOOKUP(C347,'WI Vs ASM'!$B$2:$G$1000,6,0)))</f>
        <v>Security &amp; IAM</v>
      </c>
      <c r="O347" s="11" t="str">
        <f>IF(ISERROR(VLOOKUP(C347,'WI Vs ASM'!$B$2:$H$1000,7,0)),0,(VLOOKUP(C347,'WI Vs ASM'!$B$2:$H$1000,7,0)))</f>
        <v>Security &amp; IAM</v>
      </c>
      <c r="P347" s="11" t="str">
        <f t="shared" si="153"/>
        <v>May-17</v>
      </c>
      <c r="Q347" s="11" t="str">
        <f t="shared" si="154"/>
        <v>Q2</v>
      </c>
      <c r="R347" s="11" t="str">
        <f>IF(ISERROR(VLOOKUP(C347,'WI Vs ASM'!$B$2:$J$1000,9,0)),0,(VLOOKUP(C347,'WI Vs ASM'!$B$2:$J$1000,9,0)))</f>
        <v>Jyothi Pai</v>
      </c>
      <c r="S347" s="11" t="str">
        <f>IF(ISERROR(VLOOKUP(C347,'WI Vs ASM'!$B$2:$K$1000,10,0)),0,(VLOOKUP(C347,'WI Vs ASM'!$B$2:$K$1000,10,0)))</f>
        <v>Melody J Pereira</v>
      </c>
      <c r="T347" s="11" t="str">
        <f>IF(ISERROR(VLOOKUP(C347,'WI Vs ASM'!$B$2:$L$1000,11,0)),0,(VLOOKUP(C347,'WI Vs ASM'!$B$2:$L$1000,11,0)))</f>
        <v>Melody J Pereira</v>
      </c>
      <c r="U347" s="11" t="e">
        <f t="shared" si="161"/>
        <v>#VALUE!</v>
      </c>
      <c r="V347" s="11" t="str">
        <f t="shared" si="155"/>
        <v>No</v>
      </c>
      <c r="W347" s="11" t="str">
        <f t="shared" si="156"/>
        <v>Yes</v>
      </c>
      <c r="X347" s="11" t="str">
        <f t="shared" si="157"/>
        <v>No</v>
      </c>
      <c r="Y347" s="11" t="str">
        <f t="shared" si="158"/>
        <v>No</v>
      </c>
      <c r="Z347" s="11" t="str">
        <f t="shared" si="159"/>
        <v>No</v>
      </c>
      <c r="AA347" s="11" t="str">
        <f t="shared" si="162"/>
        <v>No</v>
      </c>
      <c r="AB347" s="11">
        <f>IF(ISERROR(VLOOKUP(U347,'ITWR Dump'!$A$2:$Y$5000,24,0)),0,(VLOOKUP('ILC Report'!U347,'ITWR Dump'!$A$2:$Y$5000,24,0)))</f>
        <v>0</v>
      </c>
      <c r="AC347" s="11" t="str">
        <f t="shared" si="163"/>
        <v>No</v>
      </c>
      <c r="AD347" s="11" t="str">
        <f t="shared" si="164"/>
        <v/>
      </c>
      <c r="AE347" s="11">
        <f>IF(ISERROR(VLOOKUP(U347,'ITWR Dump'!$A$2:$Y$5000,13,0)),0,(VLOOKUP(U347,'ITWR Dump'!$A$2:$Y$5000,13,0)))</f>
        <v>0</v>
      </c>
      <c r="AF347" s="11">
        <f>IF(ISERROR(VLOOKUP(U347,'ITWR Dump'!$A$2:$Y$5000,11,0)),0,(VLOOKUP(U347,'ITWR Dump'!$A$2:$Y$5000,11,0)))</f>
        <v>0</v>
      </c>
      <c r="AG347" s="11">
        <f>IF(ISERROR(VLOOKUP(U347,'ITWR Dump'!$A$2:$Y$5000,2,0)),0,(VLOOKUP(U347,'ITWR Dump'!$A$2:$Y$5000,2,0)))</f>
        <v>0</v>
      </c>
      <c r="AH347" s="11">
        <f>IF(ISERROR(VLOOKUP(U347,'ITWR Dump'!$A$2:$Y$5000,14,0)),0,(VLOOKUP(U347,'ITWR Dump'!$A$2:$Y$5000,14,0)))</f>
        <v>0</v>
      </c>
      <c r="AI347" s="11" t="str">
        <f t="shared" si="165"/>
        <v>01-Maintenance Offshore</v>
      </c>
      <c r="AJ347" s="11" t="str">
        <f t="shared" si="166"/>
        <v>Offshore</v>
      </c>
      <c r="AK347" s="11" t="str">
        <f>IF(ISERROR(VLOOKUP(A347,'Team Data'!$C$2:$U$213,17,0)),0,(VLOOKUP(A347,'Team Data'!$C$2:$U$213,17,0)))</f>
        <v>PRISM</v>
      </c>
      <c r="AL347" s="11" t="str">
        <f t="shared" si="167"/>
        <v>2017-04-24</v>
      </c>
      <c r="AM347" s="11">
        <f>IF(ISERROR(VLOOKUP(U347,'ITWR Dump'!$A$2:$Y$5000,16,0)),0,(VLOOKUP(U347,'ITWR Dump'!$A$2:$Y$5000,16,0)))</f>
        <v>0</v>
      </c>
      <c r="AN347" s="11">
        <f>IF(ISERROR(VLOOKUP(U347,'ITWR Dump'!$A$2:$Y$5000,18,0)),0,(VLOOKUP(U347,'ITWR Dump'!$A$2:$Y$5000,18,0)))</f>
        <v>0</v>
      </c>
      <c r="AO347" s="11">
        <f>IF(ISERROR(VLOOKUP(U347,'ITWR Dump'!$A$2:$Y$5000,25,0)),0,(VLOOKUP('ILC Report'!U347,'ITWR Dump'!$A$2:$Y$5000,25,0)))</f>
        <v>0</v>
      </c>
      <c r="AP347" s="11">
        <f t="shared" si="168"/>
        <v>0</v>
      </c>
      <c r="AQ347" s="26">
        <f t="shared" si="169"/>
        <v>0</v>
      </c>
      <c r="AR347" s="26">
        <f t="shared" si="170"/>
        <v>0</v>
      </c>
      <c r="AS347" s="26">
        <f t="shared" si="171"/>
        <v>0</v>
      </c>
      <c r="AT347" s="26">
        <f t="shared" si="172"/>
        <v>0</v>
      </c>
      <c r="AU347" s="26">
        <f t="shared" si="173"/>
        <v>0</v>
      </c>
      <c r="AV347" s="26">
        <f t="shared" si="174"/>
        <v>0</v>
      </c>
      <c r="AW347" s="11" t="s">
        <v>653</v>
      </c>
      <c r="AX347" s="11" t="str">
        <f>VLOOKUP(L347,Group!$A$2:$B$1000,2,0)</f>
        <v>Maintenance</v>
      </c>
      <c r="AY347" s="11">
        <f>IF(ISERROR(VLOOKUP(U347,'ITWR Dump'!$A$2:$Y$5000,15,0)),0,(VLOOKUP('ILC Report'!U347,'ITWR Dump'!$A$2:$Y$5000,15,0)))</f>
        <v>0</v>
      </c>
      <c r="AZ347" s="11" t="str">
        <f t="shared" si="175"/>
        <v>Yes</v>
      </c>
      <c r="BA347" s="11" t="str">
        <f t="shared" si="176"/>
        <v>BKI</v>
      </c>
      <c r="BB347" s="11" t="str">
        <f t="shared" si="177"/>
        <v>MN</v>
      </c>
      <c r="BC347" s="11" t="str">
        <f t="shared" si="178"/>
        <v>No</v>
      </c>
    </row>
    <row r="348" spans="1:55" x14ac:dyDescent="0.3">
      <c r="A348" s="11" t="s">
        <v>663</v>
      </c>
      <c r="B348" s="11" t="s">
        <v>1818</v>
      </c>
      <c r="C348" s="11" t="s">
        <v>598</v>
      </c>
      <c r="D348" s="11" t="s">
        <v>2096</v>
      </c>
      <c r="E348" s="38" t="s">
        <v>2904</v>
      </c>
      <c r="F348" s="11">
        <v>2</v>
      </c>
      <c r="G348" s="40" t="s">
        <v>218</v>
      </c>
      <c r="H348" s="11" t="str">
        <f t="shared" si="160"/>
        <v>Regular</v>
      </c>
      <c r="I348" s="11" t="str">
        <f t="shared" si="152"/>
        <v>INDIA</v>
      </c>
      <c r="J348" s="11" t="str">
        <f>IF(ISERROR(VLOOKUP(C348,'WI Vs ASM'!$B$2:$E$1000,4,0)),0,(VLOOKUP(C348,'WI Vs ASM'!$B$2:$E$1000,4,0)))</f>
        <v>Offshore</v>
      </c>
      <c r="K348" s="11" t="str">
        <f>IF(ISERROR(VLOOKUP(C348,'WI Vs ASM'!$B$2:$F$1000,5,0)),0,(VLOOKUP(C348,'WI Vs ASM'!$B$2:$F$1000,5,0)))</f>
        <v>01-Fixed Price</v>
      </c>
      <c r="L348" s="11" t="str">
        <f>IF(ISERROR(VLOOKUP(C348,'WI Vs ASM'!$B$2:$D$1000,3,0)),0,(VLOOKUP(C348,'WI Vs ASM'!$B$2:$D$1000,3,0)))</f>
        <v>01-Maintenance Offshore</v>
      </c>
      <c r="M348" s="11" t="str">
        <f>IF(ISERROR(VLOOKUP(C348,'WI Vs ASM'!$B$2:$I$1000,8,0)),0,(VLOOKUP(C348,'WI Vs ASM'!$B$2:$I$1000,8,0)))</f>
        <v>Rahul Soman</v>
      </c>
      <c r="N348" s="11" t="str">
        <f>IF(ISERROR(VLOOKUP(C348,'WI Vs ASM'!$B$2:$G$1000,6,0)),0,(VLOOKUP(C348,'WI Vs ASM'!$B$2:$G$1000,6,0)))</f>
        <v>Security &amp; IAM</v>
      </c>
      <c r="O348" s="11" t="str">
        <f>IF(ISERROR(VLOOKUP(C348,'WI Vs ASM'!$B$2:$H$1000,7,0)),0,(VLOOKUP(C348,'WI Vs ASM'!$B$2:$H$1000,7,0)))</f>
        <v>Security &amp; IAM</v>
      </c>
      <c r="P348" s="11" t="str">
        <f t="shared" si="153"/>
        <v>May-17</v>
      </c>
      <c r="Q348" s="11" t="str">
        <f t="shared" si="154"/>
        <v>Q2</v>
      </c>
      <c r="R348" s="11" t="str">
        <f>IF(ISERROR(VLOOKUP(C348,'WI Vs ASM'!$B$2:$J$1000,9,0)),0,(VLOOKUP(C348,'WI Vs ASM'!$B$2:$J$1000,9,0)))</f>
        <v>Jyothi Pai</v>
      </c>
      <c r="S348" s="11" t="str">
        <f>IF(ISERROR(VLOOKUP(C348,'WI Vs ASM'!$B$2:$K$1000,10,0)),0,(VLOOKUP(C348,'WI Vs ASM'!$B$2:$K$1000,10,0)))</f>
        <v>Melody J Pereira</v>
      </c>
      <c r="T348" s="11" t="str">
        <f>IF(ISERROR(VLOOKUP(C348,'WI Vs ASM'!$B$2:$L$1000,11,0)),0,(VLOOKUP(C348,'WI Vs ASM'!$B$2:$L$1000,11,0)))</f>
        <v>Melody J Pereira</v>
      </c>
      <c r="U348" s="11" t="e">
        <f t="shared" si="161"/>
        <v>#VALUE!</v>
      </c>
      <c r="V348" s="11" t="str">
        <f t="shared" si="155"/>
        <v>No</v>
      </c>
      <c r="W348" s="11" t="str">
        <f t="shared" si="156"/>
        <v>Yes</v>
      </c>
      <c r="X348" s="11" t="str">
        <f t="shared" si="157"/>
        <v>No</v>
      </c>
      <c r="Y348" s="11" t="str">
        <f t="shared" si="158"/>
        <v>No</v>
      </c>
      <c r="Z348" s="11" t="str">
        <f t="shared" si="159"/>
        <v>No</v>
      </c>
      <c r="AA348" s="11" t="str">
        <f t="shared" si="162"/>
        <v>No</v>
      </c>
      <c r="AB348" s="11">
        <f>IF(ISERROR(VLOOKUP(U348,'ITWR Dump'!$A$2:$Y$5000,24,0)),0,(VLOOKUP('ILC Report'!U348,'ITWR Dump'!$A$2:$Y$5000,24,0)))</f>
        <v>0</v>
      </c>
      <c r="AC348" s="11" t="str">
        <f t="shared" si="163"/>
        <v>No</v>
      </c>
      <c r="AD348" s="11" t="str">
        <f t="shared" si="164"/>
        <v/>
      </c>
      <c r="AE348" s="11">
        <f>IF(ISERROR(VLOOKUP(U348,'ITWR Dump'!$A$2:$Y$5000,13,0)),0,(VLOOKUP(U348,'ITWR Dump'!$A$2:$Y$5000,13,0)))</f>
        <v>0</v>
      </c>
      <c r="AF348" s="11">
        <f>IF(ISERROR(VLOOKUP(U348,'ITWR Dump'!$A$2:$Y$5000,11,0)),0,(VLOOKUP(U348,'ITWR Dump'!$A$2:$Y$5000,11,0)))</f>
        <v>0</v>
      </c>
      <c r="AG348" s="11">
        <f>IF(ISERROR(VLOOKUP(U348,'ITWR Dump'!$A$2:$Y$5000,2,0)),0,(VLOOKUP(U348,'ITWR Dump'!$A$2:$Y$5000,2,0)))</f>
        <v>0</v>
      </c>
      <c r="AH348" s="11">
        <f>IF(ISERROR(VLOOKUP(U348,'ITWR Dump'!$A$2:$Y$5000,14,0)),0,(VLOOKUP(U348,'ITWR Dump'!$A$2:$Y$5000,14,0)))</f>
        <v>0</v>
      </c>
      <c r="AI348" s="11" t="str">
        <f t="shared" si="165"/>
        <v>01-Maintenance Offshore</v>
      </c>
      <c r="AJ348" s="11" t="str">
        <f t="shared" si="166"/>
        <v>Offshore</v>
      </c>
      <c r="AK348" s="11" t="str">
        <f>IF(ISERROR(VLOOKUP(A348,'Team Data'!$C$2:$U$213,17,0)),0,(VLOOKUP(A348,'Team Data'!$C$2:$U$213,17,0)))</f>
        <v>PRISM</v>
      </c>
      <c r="AL348" s="11" t="str">
        <f t="shared" si="167"/>
        <v>2017-04-24</v>
      </c>
      <c r="AM348" s="11">
        <f>IF(ISERROR(VLOOKUP(U348,'ITWR Dump'!$A$2:$Y$5000,16,0)),0,(VLOOKUP(U348,'ITWR Dump'!$A$2:$Y$5000,16,0)))</f>
        <v>0</v>
      </c>
      <c r="AN348" s="11">
        <f>IF(ISERROR(VLOOKUP(U348,'ITWR Dump'!$A$2:$Y$5000,18,0)),0,(VLOOKUP(U348,'ITWR Dump'!$A$2:$Y$5000,18,0)))</f>
        <v>0</v>
      </c>
      <c r="AO348" s="11">
        <f>IF(ISERROR(VLOOKUP(U348,'ITWR Dump'!$A$2:$Y$5000,25,0)),0,(VLOOKUP('ILC Report'!U348,'ITWR Dump'!$A$2:$Y$5000,25,0)))</f>
        <v>0</v>
      </c>
      <c r="AP348" s="11">
        <f t="shared" si="168"/>
        <v>0</v>
      </c>
      <c r="AQ348" s="26">
        <f t="shared" si="169"/>
        <v>0</v>
      </c>
      <c r="AR348" s="26">
        <f t="shared" si="170"/>
        <v>0</v>
      </c>
      <c r="AS348" s="26">
        <f t="shared" si="171"/>
        <v>0</v>
      </c>
      <c r="AT348" s="26">
        <f t="shared" si="172"/>
        <v>0</v>
      </c>
      <c r="AU348" s="26">
        <f t="shared" si="173"/>
        <v>0</v>
      </c>
      <c r="AV348" s="26">
        <f t="shared" si="174"/>
        <v>0</v>
      </c>
      <c r="AW348" s="11" t="s">
        <v>653</v>
      </c>
      <c r="AX348" s="11" t="str">
        <f>VLOOKUP(L348,Group!$A$2:$B$1000,2,0)</f>
        <v>Maintenance</v>
      </c>
      <c r="AY348" s="11">
        <f>IF(ISERROR(VLOOKUP(U348,'ITWR Dump'!$A$2:$Y$5000,15,0)),0,(VLOOKUP('ILC Report'!U348,'ITWR Dump'!$A$2:$Y$5000,15,0)))</f>
        <v>0</v>
      </c>
      <c r="AZ348" s="11" t="str">
        <f t="shared" si="175"/>
        <v>No</v>
      </c>
      <c r="BA348" s="11" t="str">
        <f t="shared" si="176"/>
        <v>BKI</v>
      </c>
      <c r="BB348" s="11" t="str">
        <f t="shared" si="177"/>
        <v>MN</v>
      </c>
      <c r="BC348" s="11" t="str">
        <f t="shared" si="178"/>
        <v>No</v>
      </c>
    </row>
    <row r="349" spans="1:55" x14ac:dyDescent="0.3">
      <c r="A349" s="11" t="s">
        <v>663</v>
      </c>
      <c r="B349" s="11" t="s">
        <v>1818</v>
      </c>
      <c r="C349" s="11" t="s">
        <v>598</v>
      </c>
      <c r="D349" s="11" t="s">
        <v>2097</v>
      </c>
      <c r="E349" s="38" t="s">
        <v>2904</v>
      </c>
      <c r="F349" s="11">
        <v>1</v>
      </c>
      <c r="G349" s="40" t="s">
        <v>218</v>
      </c>
      <c r="H349" s="11" t="str">
        <f t="shared" si="160"/>
        <v>Regular</v>
      </c>
      <c r="I349" s="11" t="str">
        <f t="shared" si="152"/>
        <v>INDIA</v>
      </c>
      <c r="J349" s="11" t="str">
        <f>IF(ISERROR(VLOOKUP(C349,'WI Vs ASM'!$B$2:$E$1000,4,0)),0,(VLOOKUP(C349,'WI Vs ASM'!$B$2:$E$1000,4,0)))</f>
        <v>Offshore</v>
      </c>
      <c r="K349" s="11" t="str">
        <f>IF(ISERROR(VLOOKUP(C349,'WI Vs ASM'!$B$2:$F$1000,5,0)),0,(VLOOKUP(C349,'WI Vs ASM'!$B$2:$F$1000,5,0)))</f>
        <v>01-Fixed Price</v>
      </c>
      <c r="L349" s="11" t="str">
        <f>IF(ISERROR(VLOOKUP(C349,'WI Vs ASM'!$B$2:$D$1000,3,0)),0,(VLOOKUP(C349,'WI Vs ASM'!$B$2:$D$1000,3,0)))</f>
        <v>01-Maintenance Offshore</v>
      </c>
      <c r="M349" s="11" t="str">
        <f>IF(ISERROR(VLOOKUP(C349,'WI Vs ASM'!$B$2:$I$1000,8,0)),0,(VLOOKUP(C349,'WI Vs ASM'!$B$2:$I$1000,8,0)))</f>
        <v>Rahul Soman</v>
      </c>
      <c r="N349" s="11" t="str">
        <f>IF(ISERROR(VLOOKUP(C349,'WI Vs ASM'!$B$2:$G$1000,6,0)),0,(VLOOKUP(C349,'WI Vs ASM'!$B$2:$G$1000,6,0)))</f>
        <v>Security &amp; IAM</v>
      </c>
      <c r="O349" s="11" t="str">
        <f>IF(ISERROR(VLOOKUP(C349,'WI Vs ASM'!$B$2:$H$1000,7,0)),0,(VLOOKUP(C349,'WI Vs ASM'!$B$2:$H$1000,7,0)))</f>
        <v>Security &amp; IAM</v>
      </c>
      <c r="P349" s="11" t="str">
        <f t="shared" si="153"/>
        <v>May-17</v>
      </c>
      <c r="Q349" s="11" t="str">
        <f t="shared" si="154"/>
        <v>Q2</v>
      </c>
      <c r="R349" s="11" t="str">
        <f>IF(ISERROR(VLOOKUP(C349,'WI Vs ASM'!$B$2:$J$1000,9,0)),0,(VLOOKUP(C349,'WI Vs ASM'!$B$2:$J$1000,9,0)))</f>
        <v>Jyothi Pai</v>
      </c>
      <c r="S349" s="11" t="str">
        <f>IF(ISERROR(VLOOKUP(C349,'WI Vs ASM'!$B$2:$K$1000,10,0)),0,(VLOOKUP(C349,'WI Vs ASM'!$B$2:$K$1000,10,0)))</f>
        <v>Melody J Pereira</v>
      </c>
      <c r="T349" s="11" t="str">
        <f>IF(ISERROR(VLOOKUP(C349,'WI Vs ASM'!$B$2:$L$1000,11,0)),0,(VLOOKUP(C349,'WI Vs ASM'!$B$2:$L$1000,11,0)))</f>
        <v>Melody J Pereira</v>
      </c>
      <c r="U349" s="11" t="e">
        <f t="shared" si="161"/>
        <v>#VALUE!</v>
      </c>
      <c r="V349" s="11" t="str">
        <f t="shared" si="155"/>
        <v>No</v>
      </c>
      <c r="W349" s="11" t="str">
        <f t="shared" si="156"/>
        <v>Yes</v>
      </c>
      <c r="X349" s="11" t="str">
        <f t="shared" si="157"/>
        <v>No</v>
      </c>
      <c r="Y349" s="11" t="str">
        <f t="shared" si="158"/>
        <v>No</v>
      </c>
      <c r="Z349" s="11" t="str">
        <f t="shared" si="159"/>
        <v>No</v>
      </c>
      <c r="AA349" s="11" t="str">
        <f t="shared" si="162"/>
        <v>No</v>
      </c>
      <c r="AB349" s="11">
        <f>IF(ISERROR(VLOOKUP(U349,'ITWR Dump'!$A$2:$Y$5000,24,0)),0,(VLOOKUP('ILC Report'!U349,'ITWR Dump'!$A$2:$Y$5000,24,0)))</f>
        <v>0</v>
      </c>
      <c r="AC349" s="11" t="str">
        <f t="shared" si="163"/>
        <v>No</v>
      </c>
      <c r="AD349" s="11" t="str">
        <f t="shared" si="164"/>
        <v/>
      </c>
      <c r="AE349" s="11">
        <f>IF(ISERROR(VLOOKUP(U349,'ITWR Dump'!$A$2:$Y$5000,13,0)),0,(VLOOKUP(U349,'ITWR Dump'!$A$2:$Y$5000,13,0)))</f>
        <v>0</v>
      </c>
      <c r="AF349" s="11">
        <f>IF(ISERROR(VLOOKUP(U349,'ITWR Dump'!$A$2:$Y$5000,11,0)),0,(VLOOKUP(U349,'ITWR Dump'!$A$2:$Y$5000,11,0)))</f>
        <v>0</v>
      </c>
      <c r="AG349" s="11">
        <f>IF(ISERROR(VLOOKUP(U349,'ITWR Dump'!$A$2:$Y$5000,2,0)),0,(VLOOKUP(U349,'ITWR Dump'!$A$2:$Y$5000,2,0)))</f>
        <v>0</v>
      </c>
      <c r="AH349" s="11">
        <f>IF(ISERROR(VLOOKUP(U349,'ITWR Dump'!$A$2:$Y$5000,14,0)),0,(VLOOKUP(U349,'ITWR Dump'!$A$2:$Y$5000,14,0)))</f>
        <v>0</v>
      </c>
      <c r="AI349" s="11" t="str">
        <f t="shared" si="165"/>
        <v>01-Maintenance Offshore</v>
      </c>
      <c r="AJ349" s="11" t="str">
        <f t="shared" si="166"/>
        <v>Offshore</v>
      </c>
      <c r="AK349" s="11" t="str">
        <f>IF(ISERROR(VLOOKUP(A349,'Team Data'!$C$2:$U$213,17,0)),0,(VLOOKUP(A349,'Team Data'!$C$2:$U$213,17,0)))</f>
        <v>PRISM</v>
      </c>
      <c r="AL349" s="11" t="str">
        <f t="shared" si="167"/>
        <v>2017-04-24</v>
      </c>
      <c r="AM349" s="11">
        <f>IF(ISERROR(VLOOKUP(U349,'ITWR Dump'!$A$2:$Y$5000,16,0)),0,(VLOOKUP(U349,'ITWR Dump'!$A$2:$Y$5000,16,0)))</f>
        <v>0</v>
      </c>
      <c r="AN349" s="11">
        <f>IF(ISERROR(VLOOKUP(U349,'ITWR Dump'!$A$2:$Y$5000,18,0)),0,(VLOOKUP(U349,'ITWR Dump'!$A$2:$Y$5000,18,0)))</f>
        <v>0</v>
      </c>
      <c r="AO349" s="11">
        <f>IF(ISERROR(VLOOKUP(U349,'ITWR Dump'!$A$2:$Y$5000,25,0)),0,(VLOOKUP('ILC Report'!U349,'ITWR Dump'!$A$2:$Y$5000,25,0)))</f>
        <v>0</v>
      </c>
      <c r="AP349" s="11">
        <f t="shared" si="168"/>
        <v>0</v>
      </c>
      <c r="AQ349" s="26">
        <f t="shared" si="169"/>
        <v>0</v>
      </c>
      <c r="AR349" s="26">
        <f t="shared" si="170"/>
        <v>0</v>
      </c>
      <c r="AS349" s="26">
        <f t="shared" si="171"/>
        <v>0</v>
      </c>
      <c r="AT349" s="26">
        <f t="shared" si="172"/>
        <v>0</v>
      </c>
      <c r="AU349" s="26">
        <f t="shared" si="173"/>
        <v>0</v>
      </c>
      <c r="AV349" s="26">
        <f t="shared" si="174"/>
        <v>0</v>
      </c>
      <c r="AW349" s="11" t="s">
        <v>653</v>
      </c>
      <c r="AX349" s="11" t="str">
        <f>VLOOKUP(L349,Group!$A$2:$B$1000,2,0)</f>
        <v>Maintenance</v>
      </c>
      <c r="AY349" s="11">
        <f>IF(ISERROR(VLOOKUP(U349,'ITWR Dump'!$A$2:$Y$5000,15,0)),0,(VLOOKUP('ILC Report'!U349,'ITWR Dump'!$A$2:$Y$5000,15,0)))</f>
        <v>0</v>
      </c>
      <c r="AZ349" s="11" t="str">
        <f t="shared" si="175"/>
        <v>No</v>
      </c>
      <c r="BA349" s="11" t="str">
        <f t="shared" si="176"/>
        <v>BKI</v>
      </c>
      <c r="BB349" s="11" t="str">
        <f t="shared" si="177"/>
        <v>MN</v>
      </c>
      <c r="BC349" s="11" t="str">
        <f t="shared" si="178"/>
        <v>No</v>
      </c>
    </row>
    <row r="350" spans="1:55" x14ac:dyDescent="0.3">
      <c r="A350" s="11" t="s">
        <v>664</v>
      </c>
      <c r="B350" s="11" t="s">
        <v>1819</v>
      </c>
      <c r="C350" s="11" t="s">
        <v>593</v>
      </c>
      <c r="D350" s="11" t="s">
        <v>2016</v>
      </c>
      <c r="E350" s="38" t="s">
        <v>2901</v>
      </c>
      <c r="F350" s="11">
        <v>12</v>
      </c>
      <c r="G350" s="40" t="s">
        <v>218</v>
      </c>
      <c r="H350" s="11" t="str">
        <f t="shared" si="160"/>
        <v>Regular</v>
      </c>
      <c r="I350" s="11" t="str">
        <f t="shared" si="152"/>
        <v>INDIA</v>
      </c>
      <c r="J350" s="11" t="str">
        <f>IF(ISERROR(VLOOKUP(C350,'WI Vs ASM'!$B$2:$E$1000,4,0)),0,(VLOOKUP(C350,'WI Vs ASM'!$B$2:$E$1000,4,0)))</f>
        <v>Offshore</v>
      </c>
      <c r="K350" s="11" t="str">
        <f>IF(ISERROR(VLOOKUP(C350,'WI Vs ASM'!$B$2:$F$1000,5,0)),0,(VLOOKUP(C350,'WI Vs ASM'!$B$2:$F$1000,5,0)))</f>
        <v>09-NonBillable</v>
      </c>
      <c r="L350" s="11" t="str">
        <f>IF(ISERROR(VLOOKUP(C350,'WI Vs ASM'!$B$2:$D$1000,3,0)),0,(VLOOKUP(C350,'WI Vs ASM'!$B$2:$D$1000,3,0)))</f>
        <v>93-Mgmt Offshore (OH)</v>
      </c>
      <c r="M350" s="11" t="str">
        <f>IF(ISERROR(VLOOKUP(C350,'WI Vs ASM'!$B$2:$I$1000,8,0)),0,(VLOOKUP(C350,'WI Vs ASM'!$B$2:$I$1000,8,0)))</f>
        <v>Vinodh</v>
      </c>
      <c r="N350" s="11" t="str">
        <f>IF(ISERROR(VLOOKUP(C350,'WI Vs ASM'!$B$2:$G$1000,6,0)),0,(VLOOKUP(C350,'WI Vs ASM'!$B$2:$G$1000,6,0)))</f>
        <v>FFIC Account Team</v>
      </c>
      <c r="O350" s="11" t="str">
        <f>IF(ISERROR(VLOOKUP(C350,'WI Vs ASM'!$B$2:$H$1000,7,0)),0,(VLOOKUP(C350,'WI Vs ASM'!$B$2:$H$1000,7,0)))</f>
        <v>FFIC Account Team</v>
      </c>
      <c r="P350" s="11" t="str">
        <f t="shared" si="153"/>
        <v>May-17</v>
      </c>
      <c r="Q350" s="11" t="str">
        <f t="shared" si="154"/>
        <v>Q2</v>
      </c>
      <c r="R350" s="11" t="str">
        <f>IF(ISERROR(VLOOKUP(C350,'WI Vs ASM'!$B$2:$J$1000,9,0)),0,(VLOOKUP(C350,'WI Vs ASM'!$B$2:$J$1000,9,0)))</f>
        <v>Manash M Dutta</v>
      </c>
      <c r="S350" s="11">
        <f>IF(ISERROR(VLOOKUP(C350,'WI Vs ASM'!$B$2:$K$1000,10,0)),0,(VLOOKUP(C350,'WI Vs ASM'!$B$2:$K$1000,10,0)))</f>
        <v>0</v>
      </c>
      <c r="T350" s="11">
        <f>IF(ISERROR(VLOOKUP(C350,'WI Vs ASM'!$B$2:$L$1000,11,0)),0,(VLOOKUP(C350,'WI Vs ASM'!$B$2:$L$1000,11,0)))</f>
        <v>0</v>
      </c>
      <c r="U350" s="11" t="e">
        <f t="shared" si="161"/>
        <v>#VALUE!</v>
      </c>
      <c r="V350" s="11" t="str">
        <f t="shared" si="155"/>
        <v>No</v>
      </c>
      <c r="W350" s="11" t="str">
        <f t="shared" si="156"/>
        <v>No</v>
      </c>
      <c r="X350" s="11" t="str">
        <f t="shared" si="157"/>
        <v>No</v>
      </c>
      <c r="Y350" s="11" t="str">
        <f t="shared" si="158"/>
        <v>No</v>
      </c>
      <c r="Z350" s="11" t="str">
        <f t="shared" si="159"/>
        <v>No</v>
      </c>
      <c r="AA350" s="11" t="str">
        <f t="shared" si="162"/>
        <v>No</v>
      </c>
      <c r="AB350" s="11">
        <f>IF(ISERROR(VLOOKUP(U350,'ITWR Dump'!$A$2:$Y$5000,24,0)),0,(VLOOKUP('ILC Report'!U350,'ITWR Dump'!$A$2:$Y$5000,24,0)))</f>
        <v>0</v>
      </c>
      <c r="AC350" s="11" t="str">
        <f t="shared" si="163"/>
        <v>No</v>
      </c>
      <c r="AD350" s="11" t="str">
        <f t="shared" si="164"/>
        <v/>
      </c>
      <c r="AE350" s="11">
        <f>IF(ISERROR(VLOOKUP(U350,'ITWR Dump'!$A$2:$Y$5000,13,0)),0,(VLOOKUP(U350,'ITWR Dump'!$A$2:$Y$5000,13,0)))</f>
        <v>0</v>
      </c>
      <c r="AF350" s="11">
        <f>IF(ISERROR(VLOOKUP(U350,'ITWR Dump'!$A$2:$Y$5000,11,0)),0,(VLOOKUP(U350,'ITWR Dump'!$A$2:$Y$5000,11,0)))</f>
        <v>0</v>
      </c>
      <c r="AG350" s="11">
        <f>IF(ISERROR(VLOOKUP(U350,'ITWR Dump'!$A$2:$Y$5000,2,0)),0,(VLOOKUP(U350,'ITWR Dump'!$A$2:$Y$5000,2,0)))</f>
        <v>0</v>
      </c>
      <c r="AH350" s="11">
        <f>IF(ISERROR(VLOOKUP(U350,'ITWR Dump'!$A$2:$Y$5000,14,0)),0,(VLOOKUP(U350,'ITWR Dump'!$A$2:$Y$5000,14,0)))</f>
        <v>0</v>
      </c>
      <c r="AI350" s="11" t="str">
        <f t="shared" si="165"/>
        <v>93-Mgmt Offshore (OH)</v>
      </c>
      <c r="AJ350" s="11" t="str">
        <f t="shared" si="166"/>
        <v>Offshore</v>
      </c>
      <c r="AK350" s="11" t="str">
        <f>IF(ISERROR(VLOOKUP(A350,'Team Data'!$C$2:$U$213,17,0)),0,(VLOOKUP(A350,'Team Data'!$C$2:$U$213,17,0)))</f>
        <v>IMS and FN</v>
      </c>
      <c r="AL350" s="11" t="str">
        <f t="shared" si="167"/>
        <v>2017-04-24</v>
      </c>
      <c r="AM350" s="11">
        <f>IF(ISERROR(VLOOKUP(U350,'ITWR Dump'!$A$2:$Y$5000,16,0)),0,(VLOOKUP(U350,'ITWR Dump'!$A$2:$Y$5000,16,0)))</f>
        <v>0</v>
      </c>
      <c r="AN350" s="11">
        <f>IF(ISERROR(VLOOKUP(U350,'ITWR Dump'!$A$2:$Y$5000,18,0)),0,(VLOOKUP(U350,'ITWR Dump'!$A$2:$Y$5000,18,0)))</f>
        <v>0</v>
      </c>
      <c r="AO350" s="11">
        <f>IF(ISERROR(VLOOKUP(U350,'ITWR Dump'!$A$2:$Y$5000,25,0)),0,(VLOOKUP('ILC Report'!U350,'ITWR Dump'!$A$2:$Y$5000,25,0)))</f>
        <v>0</v>
      </c>
      <c r="AP350" s="11">
        <f t="shared" si="168"/>
        <v>0</v>
      </c>
      <c r="AQ350" s="26">
        <f t="shared" si="169"/>
        <v>0</v>
      </c>
      <c r="AR350" s="26">
        <f t="shared" si="170"/>
        <v>0</v>
      </c>
      <c r="AS350" s="26">
        <f t="shared" si="171"/>
        <v>0</v>
      </c>
      <c r="AT350" s="26">
        <f t="shared" si="172"/>
        <v>0</v>
      </c>
      <c r="AU350" s="26">
        <f t="shared" si="173"/>
        <v>0</v>
      </c>
      <c r="AV350" s="26">
        <f t="shared" si="174"/>
        <v>0</v>
      </c>
      <c r="AW350" s="11" t="s">
        <v>653</v>
      </c>
      <c r="AX350" s="11" t="str">
        <f>VLOOKUP(L350,Group!$A$2:$B$1000,2,0)</f>
        <v>Maintenance</v>
      </c>
      <c r="AY350" s="11">
        <f>IF(ISERROR(VLOOKUP(U350,'ITWR Dump'!$A$2:$Y$5000,15,0)),0,(VLOOKUP('ILC Report'!U350,'ITWR Dump'!$A$2:$Y$5000,15,0)))</f>
        <v>0</v>
      </c>
      <c r="AZ350" s="11" t="str">
        <f t="shared" si="175"/>
        <v>No</v>
      </c>
      <c r="BA350" s="11" t="str">
        <f t="shared" si="176"/>
        <v>BKI</v>
      </c>
      <c r="BB350" s="11" t="str">
        <f t="shared" si="177"/>
        <v>GM</v>
      </c>
      <c r="BC350" s="11" t="str">
        <f t="shared" si="178"/>
        <v>No</v>
      </c>
    </row>
    <row r="351" spans="1:55" x14ac:dyDescent="0.3">
      <c r="A351" s="11" t="s">
        <v>100</v>
      </c>
      <c r="B351" s="11" t="s">
        <v>1820</v>
      </c>
      <c r="C351" s="11" t="s">
        <v>607</v>
      </c>
      <c r="D351" s="11" t="s">
        <v>2098</v>
      </c>
      <c r="E351" s="38" t="s">
        <v>652</v>
      </c>
      <c r="F351" s="11">
        <v>15</v>
      </c>
      <c r="G351" s="40" t="s">
        <v>218</v>
      </c>
      <c r="H351" s="11" t="str">
        <f t="shared" si="160"/>
        <v>Regular</v>
      </c>
      <c r="I351" s="11" t="str">
        <f t="shared" si="152"/>
        <v>INDIA</v>
      </c>
      <c r="J351" s="11" t="str">
        <f>IF(ISERROR(VLOOKUP(C351,'WI Vs ASM'!$B$2:$E$1000,4,0)),0,(VLOOKUP(C351,'WI Vs ASM'!$B$2:$E$1000,4,0)))</f>
        <v>Offshore</v>
      </c>
      <c r="K351" s="11" t="str">
        <f>IF(ISERROR(VLOOKUP(C351,'WI Vs ASM'!$B$2:$F$1000,5,0)),0,(VLOOKUP(C351,'WI Vs ASM'!$B$2:$F$1000,5,0)))</f>
        <v>02-Variable Billable</v>
      </c>
      <c r="L351" s="11" t="str">
        <f>IF(ISERROR(VLOOKUP(C351,'WI Vs ASM'!$B$2:$D$1000,3,0)),0,(VLOOKUP(C351,'WI Vs ASM'!$B$2:$D$1000,3,0)))</f>
        <v>11-Enhancement Offshore</v>
      </c>
      <c r="M351" s="11" t="str">
        <f>IF(ISERROR(VLOOKUP(C351,'WI Vs ASM'!$B$2:$I$1000,8,0)),0,(VLOOKUP(C351,'WI Vs ASM'!$B$2:$I$1000,8,0)))</f>
        <v>Rahul Soman</v>
      </c>
      <c r="N351" s="11" t="str">
        <f>IF(ISERROR(VLOOKUP(C351,'WI Vs ASM'!$B$2:$G$1000,6,0)),0,(VLOOKUP(C351,'WI Vs ASM'!$B$2:$G$1000,6,0)))</f>
        <v>Property</v>
      </c>
      <c r="O351" s="11" t="str">
        <f>IF(ISERROR(VLOOKUP(C351,'WI Vs ASM'!$B$2:$H$1000,7,0)),0,(VLOOKUP(C351,'WI Vs ASM'!$B$2:$H$1000,7,0)))</f>
        <v>Personal</v>
      </c>
      <c r="P351" s="11" t="str">
        <f t="shared" si="153"/>
        <v>Apr-17</v>
      </c>
      <c r="Q351" s="11" t="str">
        <f t="shared" si="154"/>
        <v>Q2</v>
      </c>
      <c r="R351" s="11" t="str">
        <f>IF(ISERROR(VLOOKUP(C351,'WI Vs ASM'!$B$2:$J$1000,9,0)),0,(VLOOKUP(C351,'WI Vs ASM'!$B$2:$J$1000,9,0)))</f>
        <v>Jyothi Pai</v>
      </c>
      <c r="S351" s="11" t="str">
        <f>IF(ISERROR(VLOOKUP(C351,'WI Vs ASM'!$B$2:$K$1000,10,0)),0,(VLOOKUP(C351,'WI Vs ASM'!$B$2:$K$1000,10,0)))</f>
        <v>Adele M. Scotto</v>
      </c>
      <c r="T351" s="11" t="str">
        <f>IF(ISERROR(VLOOKUP(C351,'WI Vs ASM'!$B$2:$L$1000,11,0)),0,(VLOOKUP(C351,'WI Vs ASM'!$B$2:$L$1000,11,0)))</f>
        <v>Savitha Gurumoorthy</v>
      </c>
      <c r="U351" s="11" t="str">
        <f t="shared" si="161"/>
        <v>WR634790</v>
      </c>
      <c r="V351" s="11" t="str">
        <f t="shared" si="155"/>
        <v>No</v>
      </c>
      <c r="W351" s="11" t="str">
        <f t="shared" si="156"/>
        <v>Yes</v>
      </c>
      <c r="X351" s="11" t="str">
        <f t="shared" si="157"/>
        <v>No</v>
      </c>
      <c r="Y351" s="11" t="str">
        <f t="shared" si="158"/>
        <v>No</v>
      </c>
      <c r="Z351" s="11" t="str">
        <f t="shared" si="159"/>
        <v>No</v>
      </c>
      <c r="AA351" s="11" t="str">
        <f t="shared" si="162"/>
        <v>No</v>
      </c>
      <c r="AB351" s="11">
        <f>IF(ISERROR(VLOOKUP(U351,'ITWR Dump'!$A$2:$Y$5000,24,0)),0,(VLOOKUP('ILC Report'!U351,'ITWR Dump'!$A$2:$Y$5000,24,0)))</f>
        <v>0</v>
      </c>
      <c r="AC351" s="11" t="str">
        <f t="shared" si="163"/>
        <v>No</v>
      </c>
      <c r="AD351" s="11" t="str">
        <f t="shared" si="164"/>
        <v/>
      </c>
      <c r="AE351" s="11">
        <f>IF(ISERROR(VLOOKUP(U351,'ITWR Dump'!$A$2:$Y$5000,13,0)),0,(VLOOKUP(U351,'ITWR Dump'!$A$2:$Y$5000,13,0)))</f>
        <v>0</v>
      </c>
      <c r="AF351" s="11">
        <f>IF(ISERROR(VLOOKUP(U351,'ITWR Dump'!$A$2:$Y$5000,11,0)),0,(VLOOKUP(U351,'ITWR Dump'!$A$2:$Y$5000,11,0)))</f>
        <v>0</v>
      </c>
      <c r="AG351" s="11">
        <f>IF(ISERROR(VLOOKUP(U351,'ITWR Dump'!$A$2:$Y$5000,2,0)),0,(VLOOKUP(U351,'ITWR Dump'!$A$2:$Y$5000,2,0)))</f>
        <v>0</v>
      </c>
      <c r="AH351" s="11">
        <f>IF(ISERROR(VLOOKUP(U351,'ITWR Dump'!$A$2:$Y$5000,14,0)),0,(VLOOKUP(U351,'ITWR Dump'!$A$2:$Y$5000,14,0)))</f>
        <v>0</v>
      </c>
      <c r="AI351" s="11" t="str">
        <f t="shared" si="165"/>
        <v>11-Enhancement Offshore</v>
      </c>
      <c r="AJ351" s="11" t="str">
        <f t="shared" si="166"/>
        <v>Offshore</v>
      </c>
      <c r="AK351" s="11" t="str">
        <f>IF(ISERROR(VLOOKUP(A351,'Team Data'!$C$2:$U$213,17,0)),0,(VLOOKUP(A351,'Team Data'!$C$2:$U$213,17,0)))</f>
        <v>MF PI and CF</v>
      </c>
      <c r="AL351" s="11" t="str">
        <f t="shared" si="167"/>
        <v>2017-04-24</v>
      </c>
      <c r="AM351" s="11">
        <f>IF(ISERROR(VLOOKUP(U351,'ITWR Dump'!$A$2:$Y$5000,16,0)),0,(VLOOKUP(U351,'ITWR Dump'!$A$2:$Y$5000,16,0)))</f>
        <v>0</v>
      </c>
      <c r="AN351" s="11">
        <f>IF(ISERROR(VLOOKUP(U351,'ITWR Dump'!$A$2:$Y$5000,18,0)),0,(VLOOKUP(U351,'ITWR Dump'!$A$2:$Y$5000,18,0)))</f>
        <v>0</v>
      </c>
      <c r="AO351" s="11">
        <f>IF(ISERROR(VLOOKUP(U351,'ITWR Dump'!$A$2:$Y$5000,25,0)),0,(VLOOKUP('ILC Report'!U351,'ITWR Dump'!$A$2:$Y$5000,25,0)))</f>
        <v>0</v>
      </c>
      <c r="AP351" s="11">
        <f t="shared" si="168"/>
        <v>0</v>
      </c>
      <c r="AQ351" s="26">
        <f t="shared" si="169"/>
        <v>0</v>
      </c>
      <c r="AR351" s="26">
        <f t="shared" si="170"/>
        <v>0</v>
      </c>
      <c r="AS351" s="26">
        <f t="shared" si="171"/>
        <v>0</v>
      </c>
      <c r="AT351" s="26">
        <f t="shared" si="172"/>
        <v>0</v>
      </c>
      <c r="AU351" s="26">
        <f t="shared" si="173"/>
        <v>0</v>
      </c>
      <c r="AV351" s="26">
        <f t="shared" si="174"/>
        <v>0</v>
      </c>
      <c r="AW351" s="11" t="s">
        <v>653</v>
      </c>
      <c r="AX351" s="11" t="str">
        <f>VLOOKUP(L351,Group!$A$2:$B$1000,2,0)</f>
        <v>Enhancement</v>
      </c>
      <c r="AY351" s="11">
        <f>IF(ISERROR(VLOOKUP(U351,'ITWR Dump'!$A$2:$Y$5000,15,0)),0,(VLOOKUP('ILC Report'!U351,'ITWR Dump'!$A$2:$Y$5000,15,0)))</f>
        <v>0</v>
      </c>
      <c r="AZ351" s="11" t="str">
        <f t="shared" si="175"/>
        <v>No</v>
      </c>
      <c r="BA351" s="11" t="str">
        <f t="shared" si="176"/>
        <v>BKI</v>
      </c>
      <c r="BB351" s="11" t="str">
        <f t="shared" si="177"/>
        <v>EL</v>
      </c>
      <c r="BC351" s="11" t="str">
        <f t="shared" si="178"/>
        <v>No</v>
      </c>
    </row>
    <row r="352" spans="1:55" x14ac:dyDescent="0.3">
      <c r="A352" s="11" t="s">
        <v>100</v>
      </c>
      <c r="B352" s="11" t="s">
        <v>1820</v>
      </c>
      <c r="C352" s="11" t="s">
        <v>607</v>
      </c>
      <c r="D352" s="11" t="s">
        <v>2099</v>
      </c>
      <c r="E352" s="38" t="s">
        <v>652</v>
      </c>
      <c r="F352" s="11">
        <v>15</v>
      </c>
      <c r="G352" s="40" t="s">
        <v>218</v>
      </c>
      <c r="H352" s="11" t="str">
        <f t="shared" si="160"/>
        <v>Regular</v>
      </c>
      <c r="I352" s="11" t="str">
        <f t="shared" si="152"/>
        <v>INDIA</v>
      </c>
      <c r="J352" s="11" t="str">
        <f>IF(ISERROR(VLOOKUP(C352,'WI Vs ASM'!$B$2:$E$1000,4,0)),0,(VLOOKUP(C352,'WI Vs ASM'!$B$2:$E$1000,4,0)))</f>
        <v>Offshore</v>
      </c>
      <c r="K352" s="11" t="str">
        <f>IF(ISERROR(VLOOKUP(C352,'WI Vs ASM'!$B$2:$F$1000,5,0)),0,(VLOOKUP(C352,'WI Vs ASM'!$B$2:$F$1000,5,0)))</f>
        <v>02-Variable Billable</v>
      </c>
      <c r="L352" s="11" t="str">
        <f>IF(ISERROR(VLOOKUP(C352,'WI Vs ASM'!$B$2:$D$1000,3,0)),0,(VLOOKUP(C352,'WI Vs ASM'!$B$2:$D$1000,3,0)))</f>
        <v>11-Enhancement Offshore</v>
      </c>
      <c r="M352" s="11" t="str">
        <f>IF(ISERROR(VLOOKUP(C352,'WI Vs ASM'!$B$2:$I$1000,8,0)),0,(VLOOKUP(C352,'WI Vs ASM'!$B$2:$I$1000,8,0)))</f>
        <v>Rahul Soman</v>
      </c>
      <c r="N352" s="11" t="str">
        <f>IF(ISERROR(VLOOKUP(C352,'WI Vs ASM'!$B$2:$G$1000,6,0)),0,(VLOOKUP(C352,'WI Vs ASM'!$B$2:$G$1000,6,0)))</f>
        <v>Property</v>
      </c>
      <c r="O352" s="11" t="str">
        <f>IF(ISERROR(VLOOKUP(C352,'WI Vs ASM'!$B$2:$H$1000,7,0)),0,(VLOOKUP(C352,'WI Vs ASM'!$B$2:$H$1000,7,0)))</f>
        <v>Personal</v>
      </c>
      <c r="P352" s="11" t="str">
        <f t="shared" si="153"/>
        <v>Apr-17</v>
      </c>
      <c r="Q352" s="11" t="str">
        <f t="shared" si="154"/>
        <v>Q2</v>
      </c>
      <c r="R352" s="11" t="str">
        <f>IF(ISERROR(VLOOKUP(C352,'WI Vs ASM'!$B$2:$J$1000,9,0)),0,(VLOOKUP(C352,'WI Vs ASM'!$B$2:$J$1000,9,0)))</f>
        <v>Jyothi Pai</v>
      </c>
      <c r="S352" s="11" t="str">
        <f>IF(ISERROR(VLOOKUP(C352,'WI Vs ASM'!$B$2:$K$1000,10,0)),0,(VLOOKUP(C352,'WI Vs ASM'!$B$2:$K$1000,10,0)))</f>
        <v>Adele M. Scotto</v>
      </c>
      <c r="T352" s="11" t="str">
        <f>IF(ISERROR(VLOOKUP(C352,'WI Vs ASM'!$B$2:$L$1000,11,0)),0,(VLOOKUP(C352,'WI Vs ASM'!$B$2:$L$1000,11,0)))</f>
        <v>Savitha Gurumoorthy</v>
      </c>
      <c r="U352" s="11" t="str">
        <f t="shared" si="161"/>
        <v>WR635908</v>
      </c>
      <c r="V352" s="11" t="str">
        <f t="shared" si="155"/>
        <v>No</v>
      </c>
      <c r="W352" s="11" t="str">
        <f t="shared" si="156"/>
        <v>Yes</v>
      </c>
      <c r="X352" s="11" t="str">
        <f t="shared" si="157"/>
        <v>No</v>
      </c>
      <c r="Y352" s="11" t="str">
        <f t="shared" si="158"/>
        <v>No</v>
      </c>
      <c r="Z352" s="11" t="str">
        <f t="shared" si="159"/>
        <v>No</v>
      </c>
      <c r="AA352" s="11" t="str">
        <f t="shared" si="162"/>
        <v>No</v>
      </c>
      <c r="AB352" s="11">
        <f>IF(ISERROR(VLOOKUP(U352,'ITWR Dump'!$A$2:$Y$5000,24,0)),0,(VLOOKUP('ILC Report'!U352,'ITWR Dump'!$A$2:$Y$5000,24,0)))</f>
        <v>0</v>
      </c>
      <c r="AC352" s="11" t="str">
        <f t="shared" si="163"/>
        <v>No</v>
      </c>
      <c r="AD352" s="11" t="str">
        <f t="shared" si="164"/>
        <v/>
      </c>
      <c r="AE352" s="11">
        <f>IF(ISERROR(VLOOKUP(U352,'ITWR Dump'!$A$2:$Y$5000,13,0)),0,(VLOOKUP(U352,'ITWR Dump'!$A$2:$Y$5000,13,0)))</f>
        <v>0</v>
      </c>
      <c r="AF352" s="11">
        <f>IF(ISERROR(VLOOKUP(U352,'ITWR Dump'!$A$2:$Y$5000,11,0)),0,(VLOOKUP(U352,'ITWR Dump'!$A$2:$Y$5000,11,0)))</f>
        <v>0</v>
      </c>
      <c r="AG352" s="11">
        <f>IF(ISERROR(VLOOKUP(U352,'ITWR Dump'!$A$2:$Y$5000,2,0)),0,(VLOOKUP(U352,'ITWR Dump'!$A$2:$Y$5000,2,0)))</f>
        <v>0</v>
      </c>
      <c r="AH352" s="11">
        <f>IF(ISERROR(VLOOKUP(U352,'ITWR Dump'!$A$2:$Y$5000,14,0)),0,(VLOOKUP(U352,'ITWR Dump'!$A$2:$Y$5000,14,0)))</f>
        <v>0</v>
      </c>
      <c r="AI352" s="11" t="str">
        <f t="shared" si="165"/>
        <v>11-Enhancement Offshore</v>
      </c>
      <c r="AJ352" s="11" t="str">
        <f t="shared" si="166"/>
        <v>Offshore</v>
      </c>
      <c r="AK352" s="11" t="str">
        <f>IF(ISERROR(VLOOKUP(A352,'Team Data'!$C$2:$U$213,17,0)),0,(VLOOKUP(A352,'Team Data'!$C$2:$U$213,17,0)))</f>
        <v>MF PI and CF</v>
      </c>
      <c r="AL352" s="11" t="str">
        <f t="shared" si="167"/>
        <v>2017-04-24</v>
      </c>
      <c r="AM352" s="11">
        <f>IF(ISERROR(VLOOKUP(U352,'ITWR Dump'!$A$2:$Y$5000,16,0)),0,(VLOOKUP(U352,'ITWR Dump'!$A$2:$Y$5000,16,0)))</f>
        <v>0</v>
      </c>
      <c r="AN352" s="11">
        <f>IF(ISERROR(VLOOKUP(U352,'ITWR Dump'!$A$2:$Y$5000,18,0)),0,(VLOOKUP(U352,'ITWR Dump'!$A$2:$Y$5000,18,0)))</f>
        <v>0</v>
      </c>
      <c r="AO352" s="11">
        <f>IF(ISERROR(VLOOKUP(U352,'ITWR Dump'!$A$2:$Y$5000,25,0)),0,(VLOOKUP('ILC Report'!U352,'ITWR Dump'!$A$2:$Y$5000,25,0)))</f>
        <v>0</v>
      </c>
      <c r="AP352" s="11">
        <f t="shared" si="168"/>
        <v>0</v>
      </c>
      <c r="AQ352" s="26">
        <f t="shared" si="169"/>
        <v>0</v>
      </c>
      <c r="AR352" s="26">
        <f t="shared" si="170"/>
        <v>0</v>
      </c>
      <c r="AS352" s="26">
        <f t="shared" si="171"/>
        <v>0</v>
      </c>
      <c r="AT352" s="26">
        <f t="shared" si="172"/>
        <v>0</v>
      </c>
      <c r="AU352" s="26">
        <f t="shared" si="173"/>
        <v>0</v>
      </c>
      <c r="AV352" s="26">
        <f t="shared" si="174"/>
        <v>0</v>
      </c>
      <c r="AW352" s="11" t="s">
        <v>653</v>
      </c>
      <c r="AX352" s="11" t="str">
        <f>VLOOKUP(L352,Group!$A$2:$B$1000,2,0)</f>
        <v>Enhancement</v>
      </c>
      <c r="AY352" s="11">
        <f>IF(ISERROR(VLOOKUP(U352,'ITWR Dump'!$A$2:$Y$5000,15,0)),0,(VLOOKUP('ILC Report'!U352,'ITWR Dump'!$A$2:$Y$5000,15,0)))</f>
        <v>0</v>
      </c>
      <c r="AZ352" s="11" t="str">
        <f t="shared" si="175"/>
        <v>No</v>
      </c>
      <c r="BA352" s="11" t="str">
        <f t="shared" si="176"/>
        <v>BKI</v>
      </c>
      <c r="BB352" s="11" t="str">
        <f t="shared" si="177"/>
        <v>EL</v>
      </c>
      <c r="BC352" s="11" t="str">
        <f t="shared" si="178"/>
        <v>No</v>
      </c>
    </row>
    <row r="353" spans="1:55" x14ac:dyDescent="0.3">
      <c r="A353" s="11" t="s">
        <v>100</v>
      </c>
      <c r="B353" s="11" t="s">
        <v>1820</v>
      </c>
      <c r="C353" s="11" t="s">
        <v>607</v>
      </c>
      <c r="D353" s="11" t="s">
        <v>2100</v>
      </c>
      <c r="E353" s="38" t="s">
        <v>652</v>
      </c>
      <c r="F353" s="11">
        <v>15</v>
      </c>
      <c r="G353" s="40" t="s">
        <v>218</v>
      </c>
      <c r="H353" s="11" t="str">
        <f t="shared" si="160"/>
        <v>Regular</v>
      </c>
      <c r="I353" s="11" t="str">
        <f t="shared" si="152"/>
        <v>INDIA</v>
      </c>
      <c r="J353" s="11" t="str">
        <f>IF(ISERROR(VLOOKUP(C353,'WI Vs ASM'!$B$2:$E$1000,4,0)),0,(VLOOKUP(C353,'WI Vs ASM'!$B$2:$E$1000,4,0)))</f>
        <v>Offshore</v>
      </c>
      <c r="K353" s="11" t="str">
        <f>IF(ISERROR(VLOOKUP(C353,'WI Vs ASM'!$B$2:$F$1000,5,0)),0,(VLOOKUP(C353,'WI Vs ASM'!$B$2:$F$1000,5,0)))</f>
        <v>02-Variable Billable</v>
      </c>
      <c r="L353" s="11" t="str">
        <f>IF(ISERROR(VLOOKUP(C353,'WI Vs ASM'!$B$2:$D$1000,3,0)),0,(VLOOKUP(C353,'WI Vs ASM'!$B$2:$D$1000,3,0)))</f>
        <v>11-Enhancement Offshore</v>
      </c>
      <c r="M353" s="11" t="str">
        <f>IF(ISERROR(VLOOKUP(C353,'WI Vs ASM'!$B$2:$I$1000,8,0)),0,(VLOOKUP(C353,'WI Vs ASM'!$B$2:$I$1000,8,0)))</f>
        <v>Rahul Soman</v>
      </c>
      <c r="N353" s="11" t="str">
        <f>IF(ISERROR(VLOOKUP(C353,'WI Vs ASM'!$B$2:$G$1000,6,0)),0,(VLOOKUP(C353,'WI Vs ASM'!$B$2:$G$1000,6,0)))</f>
        <v>Property</v>
      </c>
      <c r="O353" s="11" t="str">
        <f>IF(ISERROR(VLOOKUP(C353,'WI Vs ASM'!$B$2:$H$1000,7,0)),0,(VLOOKUP(C353,'WI Vs ASM'!$B$2:$H$1000,7,0)))</f>
        <v>Personal</v>
      </c>
      <c r="P353" s="11" t="str">
        <f t="shared" si="153"/>
        <v>Apr-17</v>
      </c>
      <c r="Q353" s="11" t="str">
        <f t="shared" si="154"/>
        <v>Q2</v>
      </c>
      <c r="R353" s="11" t="str">
        <f>IF(ISERROR(VLOOKUP(C353,'WI Vs ASM'!$B$2:$J$1000,9,0)),0,(VLOOKUP(C353,'WI Vs ASM'!$B$2:$J$1000,9,0)))</f>
        <v>Jyothi Pai</v>
      </c>
      <c r="S353" s="11" t="str">
        <f>IF(ISERROR(VLOOKUP(C353,'WI Vs ASM'!$B$2:$K$1000,10,0)),0,(VLOOKUP(C353,'WI Vs ASM'!$B$2:$K$1000,10,0)))</f>
        <v>Adele M. Scotto</v>
      </c>
      <c r="T353" s="11" t="str">
        <f>IF(ISERROR(VLOOKUP(C353,'WI Vs ASM'!$B$2:$L$1000,11,0)),0,(VLOOKUP(C353,'WI Vs ASM'!$B$2:$L$1000,11,0)))</f>
        <v>Savitha Gurumoorthy</v>
      </c>
      <c r="U353" s="11" t="str">
        <f t="shared" si="161"/>
        <v>WR635909</v>
      </c>
      <c r="V353" s="11" t="str">
        <f t="shared" si="155"/>
        <v>No</v>
      </c>
      <c r="W353" s="11" t="str">
        <f t="shared" si="156"/>
        <v>Yes</v>
      </c>
      <c r="X353" s="11" t="str">
        <f t="shared" si="157"/>
        <v>No</v>
      </c>
      <c r="Y353" s="11" t="str">
        <f t="shared" si="158"/>
        <v>No</v>
      </c>
      <c r="Z353" s="11" t="str">
        <f t="shared" si="159"/>
        <v>No</v>
      </c>
      <c r="AA353" s="11" t="str">
        <f t="shared" si="162"/>
        <v>No</v>
      </c>
      <c r="AB353" s="11">
        <f>IF(ISERROR(VLOOKUP(U353,'ITWR Dump'!$A$2:$Y$5000,24,0)),0,(VLOOKUP('ILC Report'!U353,'ITWR Dump'!$A$2:$Y$5000,24,0)))</f>
        <v>0</v>
      </c>
      <c r="AC353" s="11" t="str">
        <f t="shared" si="163"/>
        <v>No</v>
      </c>
      <c r="AD353" s="11" t="str">
        <f t="shared" si="164"/>
        <v/>
      </c>
      <c r="AE353" s="11">
        <f>IF(ISERROR(VLOOKUP(U353,'ITWR Dump'!$A$2:$Y$5000,13,0)),0,(VLOOKUP(U353,'ITWR Dump'!$A$2:$Y$5000,13,0)))</f>
        <v>0</v>
      </c>
      <c r="AF353" s="11">
        <f>IF(ISERROR(VLOOKUP(U353,'ITWR Dump'!$A$2:$Y$5000,11,0)),0,(VLOOKUP(U353,'ITWR Dump'!$A$2:$Y$5000,11,0)))</f>
        <v>0</v>
      </c>
      <c r="AG353" s="11">
        <f>IF(ISERROR(VLOOKUP(U353,'ITWR Dump'!$A$2:$Y$5000,2,0)),0,(VLOOKUP(U353,'ITWR Dump'!$A$2:$Y$5000,2,0)))</f>
        <v>0</v>
      </c>
      <c r="AH353" s="11">
        <f>IF(ISERROR(VLOOKUP(U353,'ITWR Dump'!$A$2:$Y$5000,14,0)),0,(VLOOKUP(U353,'ITWR Dump'!$A$2:$Y$5000,14,0)))</f>
        <v>0</v>
      </c>
      <c r="AI353" s="11" t="str">
        <f t="shared" si="165"/>
        <v>11-Enhancement Offshore</v>
      </c>
      <c r="AJ353" s="11" t="str">
        <f t="shared" si="166"/>
        <v>Offshore</v>
      </c>
      <c r="AK353" s="11" t="str">
        <f>IF(ISERROR(VLOOKUP(A353,'Team Data'!$C$2:$U$213,17,0)),0,(VLOOKUP(A353,'Team Data'!$C$2:$U$213,17,0)))</f>
        <v>MF PI and CF</v>
      </c>
      <c r="AL353" s="11" t="str">
        <f t="shared" si="167"/>
        <v>2017-04-24</v>
      </c>
      <c r="AM353" s="11">
        <f>IF(ISERROR(VLOOKUP(U353,'ITWR Dump'!$A$2:$Y$5000,16,0)),0,(VLOOKUP(U353,'ITWR Dump'!$A$2:$Y$5000,16,0)))</f>
        <v>0</v>
      </c>
      <c r="AN353" s="11">
        <f>IF(ISERROR(VLOOKUP(U353,'ITWR Dump'!$A$2:$Y$5000,18,0)),0,(VLOOKUP(U353,'ITWR Dump'!$A$2:$Y$5000,18,0)))</f>
        <v>0</v>
      </c>
      <c r="AO353" s="11">
        <f>IF(ISERROR(VLOOKUP(U353,'ITWR Dump'!$A$2:$Y$5000,25,0)),0,(VLOOKUP('ILC Report'!U353,'ITWR Dump'!$A$2:$Y$5000,25,0)))</f>
        <v>0</v>
      </c>
      <c r="AP353" s="11">
        <f t="shared" si="168"/>
        <v>0</v>
      </c>
      <c r="AQ353" s="26">
        <f t="shared" si="169"/>
        <v>0</v>
      </c>
      <c r="AR353" s="26">
        <f t="shared" si="170"/>
        <v>0</v>
      </c>
      <c r="AS353" s="26">
        <f t="shared" si="171"/>
        <v>0</v>
      </c>
      <c r="AT353" s="26">
        <f t="shared" si="172"/>
        <v>0</v>
      </c>
      <c r="AU353" s="26">
        <f t="shared" si="173"/>
        <v>0</v>
      </c>
      <c r="AV353" s="26">
        <f t="shared" si="174"/>
        <v>0</v>
      </c>
      <c r="AW353" s="11" t="s">
        <v>653</v>
      </c>
      <c r="AX353" s="11" t="str">
        <f>VLOOKUP(L353,Group!$A$2:$B$1000,2,0)</f>
        <v>Enhancement</v>
      </c>
      <c r="AY353" s="11">
        <f>IF(ISERROR(VLOOKUP(U353,'ITWR Dump'!$A$2:$Y$5000,15,0)),0,(VLOOKUP('ILC Report'!U353,'ITWR Dump'!$A$2:$Y$5000,15,0)))</f>
        <v>0</v>
      </c>
      <c r="AZ353" s="11" t="str">
        <f t="shared" si="175"/>
        <v>No</v>
      </c>
      <c r="BA353" s="11" t="str">
        <f t="shared" si="176"/>
        <v>BKI</v>
      </c>
      <c r="BB353" s="11" t="str">
        <f t="shared" si="177"/>
        <v>EL</v>
      </c>
      <c r="BC353" s="11" t="str">
        <f t="shared" si="178"/>
        <v>No</v>
      </c>
    </row>
    <row r="354" spans="1:55" x14ac:dyDescent="0.3">
      <c r="A354" s="11" t="s">
        <v>100</v>
      </c>
      <c r="B354" s="11" t="s">
        <v>1820</v>
      </c>
      <c r="C354" s="11" t="s">
        <v>607</v>
      </c>
      <c r="D354" s="11" t="s">
        <v>2098</v>
      </c>
      <c r="E354" s="38" t="s">
        <v>2901</v>
      </c>
      <c r="F354" s="11">
        <v>15</v>
      </c>
      <c r="G354" s="40" t="s">
        <v>218</v>
      </c>
      <c r="H354" s="11" t="str">
        <f t="shared" si="160"/>
        <v>Regular</v>
      </c>
      <c r="I354" s="11" t="str">
        <f t="shared" si="152"/>
        <v>INDIA</v>
      </c>
      <c r="J354" s="11" t="str">
        <f>IF(ISERROR(VLOOKUP(C354,'WI Vs ASM'!$B$2:$E$1000,4,0)),0,(VLOOKUP(C354,'WI Vs ASM'!$B$2:$E$1000,4,0)))</f>
        <v>Offshore</v>
      </c>
      <c r="K354" s="11" t="str">
        <f>IF(ISERROR(VLOOKUP(C354,'WI Vs ASM'!$B$2:$F$1000,5,0)),0,(VLOOKUP(C354,'WI Vs ASM'!$B$2:$F$1000,5,0)))</f>
        <v>02-Variable Billable</v>
      </c>
      <c r="L354" s="11" t="str">
        <f>IF(ISERROR(VLOOKUP(C354,'WI Vs ASM'!$B$2:$D$1000,3,0)),0,(VLOOKUP(C354,'WI Vs ASM'!$B$2:$D$1000,3,0)))</f>
        <v>11-Enhancement Offshore</v>
      </c>
      <c r="M354" s="11" t="str">
        <f>IF(ISERROR(VLOOKUP(C354,'WI Vs ASM'!$B$2:$I$1000,8,0)),0,(VLOOKUP(C354,'WI Vs ASM'!$B$2:$I$1000,8,0)))</f>
        <v>Rahul Soman</v>
      </c>
      <c r="N354" s="11" t="str">
        <f>IF(ISERROR(VLOOKUP(C354,'WI Vs ASM'!$B$2:$G$1000,6,0)),0,(VLOOKUP(C354,'WI Vs ASM'!$B$2:$G$1000,6,0)))</f>
        <v>Property</v>
      </c>
      <c r="O354" s="11" t="str">
        <f>IF(ISERROR(VLOOKUP(C354,'WI Vs ASM'!$B$2:$H$1000,7,0)),0,(VLOOKUP(C354,'WI Vs ASM'!$B$2:$H$1000,7,0)))</f>
        <v>Personal</v>
      </c>
      <c r="P354" s="11" t="str">
        <f t="shared" si="153"/>
        <v>May-17</v>
      </c>
      <c r="Q354" s="11" t="str">
        <f t="shared" si="154"/>
        <v>Q2</v>
      </c>
      <c r="R354" s="11" t="str">
        <f>IF(ISERROR(VLOOKUP(C354,'WI Vs ASM'!$B$2:$J$1000,9,0)),0,(VLOOKUP(C354,'WI Vs ASM'!$B$2:$J$1000,9,0)))</f>
        <v>Jyothi Pai</v>
      </c>
      <c r="S354" s="11" t="str">
        <f>IF(ISERROR(VLOOKUP(C354,'WI Vs ASM'!$B$2:$K$1000,10,0)),0,(VLOOKUP(C354,'WI Vs ASM'!$B$2:$K$1000,10,0)))</f>
        <v>Adele M. Scotto</v>
      </c>
      <c r="T354" s="11" t="str">
        <f>IF(ISERROR(VLOOKUP(C354,'WI Vs ASM'!$B$2:$L$1000,11,0)),0,(VLOOKUP(C354,'WI Vs ASM'!$B$2:$L$1000,11,0)))</f>
        <v>Savitha Gurumoorthy</v>
      </c>
      <c r="U354" s="11" t="str">
        <f t="shared" si="161"/>
        <v>WR634790</v>
      </c>
      <c r="V354" s="11" t="str">
        <f t="shared" si="155"/>
        <v>No</v>
      </c>
      <c r="W354" s="11" t="str">
        <f t="shared" si="156"/>
        <v>Yes</v>
      </c>
      <c r="X354" s="11" t="str">
        <f t="shared" si="157"/>
        <v>No</v>
      </c>
      <c r="Y354" s="11" t="str">
        <f t="shared" si="158"/>
        <v>No</v>
      </c>
      <c r="Z354" s="11" t="str">
        <f t="shared" si="159"/>
        <v>No</v>
      </c>
      <c r="AA354" s="11" t="str">
        <f t="shared" si="162"/>
        <v>No</v>
      </c>
      <c r="AB354" s="11">
        <f>IF(ISERROR(VLOOKUP(U354,'ITWR Dump'!$A$2:$Y$5000,24,0)),0,(VLOOKUP('ILC Report'!U354,'ITWR Dump'!$A$2:$Y$5000,24,0)))</f>
        <v>0</v>
      </c>
      <c r="AC354" s="11" t="str">
        <f t="shared" si="163"/>
        <v>No</v>
      </c>
      <c r="AD354" s="11" t="str">
        <f t="shared" si="164"/>
        <v/>
      </c>
      <c r="AE354" s="11">
        <f>IF(ISERROR(VLOOKUP(U354,'ITWR Dump'!$A$2:$Y$5000,13,0)),0,(VLOOKUP(U354,'ITWR Dump'!$A$2:$Y$5000,13,0)))</f>
        <v>0</v>
      </c>
      <c r="AF354" s="11">
        <f>IF(ISERROR(VLOOKUP(U354,'ITWR Dump'!$A$2:$Y$5000,11,0)),0,(VLOOKUP(U354,'ITWR Dump'!$A$2:$Y$5000,11,0)))</f>
        <v>0</v>
      </c>
      <c r="AG354" s="11">
        <f>IF(ISERROR(VLOOKUP(U354,'ITWR Dump'!$A$2:$Y$5000,2,0)),0,(VLOOKUP(U354,'ITWR Dump'!$A$2:$Y$5000,2,0)))</f>
        <v>0</v>
      </c>
      <c r="AH354" s="11">
        <f>IF(ISERROR(VLOOKUP(U354,'ITWR Dump'!$A$2:$Y$5000,14,0)),0,(VLOOKUP(U354,'ITWR Dump'!$A$2:$Y$5000,14,0)))</f>
        <v>0</v>
      </c>
      <c r="AI354" s="11" t="str">
        <f t="shared" si="165"/>
        <v>11-Enhancement Offshore</v>
      </c>
      <c r="AJ354" s="11" t="str">
        <f t="shared" si="166"/>
        <v>Offshore</v>
      </c>
      <c r="AK354" s="11" t="str">
        <f>IF(ISERROR(VLOOKUP(A354,'Team Data'!$C$2:$U$213,17,0)),0,(VLOOKUP(A354,'Team Data'!$C$2:$U$213,17,0)))</f>
        <v>MF PI and CF</v>
      </c>
      <c r="AL354" s="11" t="str">
        <f t="shared" si="167"/>
        <v>2017-04-24</v>
      </c>
      <c r="AM354" s="11">
        <f>IF(ISERROR(VLOOKUP(U354,'ITWR Dump'!$A$2:$Y$5000,16,0)),0,(VLOOKUP(U354,'ITWR Dump'!$A$2:$Y$5000,16,0)))</f>
        <v>0</v>
      </c>
      <c r="AN354" s="11">
        <f>IF(ISERROR(VLOOKUP(U354,'ITWR Dump'!$A$2:$Y$5000,18,0)),0,(VLOOKUP(U354,'ITWR Dump'!$A$2:$Y$5000,18,0)))</f>
        <v>0</v>
      </c>
      <c r="AO354" s="11">
        <f>IF(ISERROR(VLOOKUP(U354,'ITWR Dump'!$A$2:$Y$5000,25,0)),0,(VLOOKUP('ILC Report'!U354,'ITWR Dump'!$A$2:$Y$5000,25,0)))</f>
        <v>0</v>
      </c>
      <c r="AP354" s="11">
        <f t="shared" si="168"/>
        <v>0</v>
      </c>
      <c r="AQ354" s="26">
        <f t="shared" si="169"/>
        <v>0</v>
      </c>
      <c r="AR354" s="26">
        <f t="shared" si="170"/>
        <v>0</v>
      </c>
      <c r="AS354" s="26">
        <f t="shared" si="171"/>
        <v>0</v>
      </c>
      <c r="AT354" s="26">
        <f t="shared" si="172"/>
        <v>0</v>
      </c>
      <c r="AU354" s="26">
        <f t="shared" si="173"/>
        <v>0</v>
      </c>
      <c r="AV354" s="26">
        <f t="shared" si="174"/>
        <v>0</v>
      </c>
      <c r="AW354" s="11" t="s">
        <v>653</v>
      </c>
      <c r="AX354" s="11" t="str">
        <f>VLOOKUP(L354,Group!$A$2:$B$1000,2,0)</f>
        <v>Enhancement</v>
      </c>
      <c r="AY354" s="11">
        <f>IF(ISERROR(VLOOKUP(U354,'ITWR Dump'!$A$2:$Y$5000,15,0)),0,(VLOOKUP('ILC Report'!U354,'ITWR Dump'!$A$2:$Y$5000,15,0)))</f>
        <v>0</v>
      </c>
      <c r="AZ354" s="11" t="str">
        <f t="shared" si="175"/>
        <v>No</v>
      </c>
      <c r="BA354" s="11" t="str">
        <f t="shared" si="176"/>
        <v>BKI</v>
      </c>
      <c r="BB354" s="11" t="str">
        <f t="shared" si="177"/>
        <v>EL</v>
      </c>
      <c r="BC354" s="11" t="str">
        <f t="shared" si="178"/>
        <v>No</v>
      </c>
    </row>
    <row r="355" spans="1:55" x14ac:dyDescent="0.3">
      <c r="A355" s="11" t="s">
        <v>100</v>
      </c>
      <c r="B355" s="11" t="s">
        <v>1820</v>
      </c>
      <c r="C355" s="11" t="s">
        <v>607</v>
      </c>
      <c r="D355" s="11" t="s">
        <v>2099</v>
      </c>
      <c r="E355" s="38" t="s">
        <v>2901</v>
      </c>
      <c r="F355" s="11">
        <v>15</v>
      </c>
      <c r="G355" s="40" t="s">
        <v>218</v>
      </c>
      <c r="H355" s="11" t="str">
        <f t="shared" si="160"/>
        <v>Regular</v>
      </c>
      <c r="I355" s="11" t="str">
        <f t="shared" si="152"/>
        <v>INDIA</v>
      </c>
      <c r="J355" s="11" t="str">
        <f>IF(ISERROR(VLOOKUP(C355,'WI Vs ASM'!$B$2:$E$1000,4,0)),0,(VLOOKUP(C355,'WI Vs ASM'!$B$2:$E$1000,4,0)))</f>
        <v>Offshore</v>
      </c>
      <c r="K355" s="11" t="str">
        <f>IF(ISERROR(VLOOKUP(C355,'WI Vs ASM'!$B$2:$F$1000,5,0)),0,(VLOOKUP(C355,'WI Vs ASM'!$B$2:$F$1000,5,0)))</f>
        <v>02-Variable Billable</v>
      </c>
      <c r="L355" s="11" t="str">
        <f>IF(ISERROR(VLOOKUP(C355,'WI Vs ASM'!$B$2:$D$1000,3,0)),0,(VLOOKUP(C355,'WI Vs ASM'!$B$2:$D$1000,3,0)))</f>
        <v>11-Enhancement Offshore</v>
      </c>
      <c r="M355" s="11" t="str">
        <f>IF(ISERROR(VLOOKUP(C355,'WI Vs ASM'!$B$2:$I$1000,8,0)),0,(VLOOKUP(C355,'WI Vs ASM'!$B$2:$I$1000,8,0)))</f>
        <v>Rahul Soman</v>
      </c>
      <c r="N355" s="11" t="str">
        <f>IF(ISERROR(VLOOKUP(C355,'WI Vs ASM'!$B$2:$G$1000,6,0)),0,(VLOOKUP(C355,'WI Vs ASM'!$B$2:$G$1000,6,0)))</f>
        <v>Property</v>
      </c>
      <c r="O355" s="11" t="str">
        <f>IF(ISERROR(VLOOKUP(C355,'WI Vs ASM'!$B$2:$H$1000,7,0)),0,(VLOOKUP(C355,'WI Vs ASM'!$B$2:$H$1000,7,0)))</f>
        <v>Personal</v>
      </c>
      <c r="P355" s="11" t="str">
        <f t="shared" si="153"/>
        <v>May-17</v>
      </c>
      <c r="Q355" s="11" t="str">
        <f t="shared" si="154"/>
        <v>Q2</v>
      </c>
      <c r="R355" s="11" t="str">
        <f>IF(ISERROR(VLOOKUP(C355,'WI Vs ASM'!$B$2:$J$1000,9,0)),0,(VLOOKUP(C355,'WI Vs ASM'!$B$2:$J$1000,9,0)))</f>
        <v>Jyothi Pai</v>
      </c>
      <c r="S355" s="11" t="str">
        <f>IF(ISERROR(VLOOKUP(C355,'WI Vs ASM'!$B$2:$K$1000,10,0)),0,(VLOOKUP(C355,'WI Vs ASM'!$B$2:$K$1000,10,0)))</f>
        <v>Adele M. Scotto</v>
      </c>
      <c r="T355" s="11" t="str">
        <f>IF(ISERROR(VLOOKUP(C355,'WI Vs ASM'!$B$2:$L$1000,11,0)),0,(VLOOKUP(C355,'WI Vs ASM'!$B$2:$L$1000,11,0)))</f>
        <v>Savitha Gurumoorthy</v>
      </c>
      <c r="U355" s="11" t="str">
        <f t="shared" si="161"/>
        <v>WR635908</v>
      </c>
      <c r="V355" s="11" t="str">
        <f t="shared" si="155"/>
        <v>No</v>
      </c>
      <c r="W355" s="11" t="str">
        <f t="shared" si="156"/>
        <v>Yes</v>
      </c>
      <c r="X355" s="11" t="str">
        <f t="shared" si="157"/>
        <v>No</v>
      </c>
      <c r="Y355" s="11" t="str">
        <f t="shared" si="158"/>
        <v>No</v>
      </c>
      <c r="Z355" s="11" t="str">
        <f t="shared" si="159"/>
        <v>No</v>
      </c>
      <c r="AA355" s="11" t="str">
        <f t="shared" si="162"/>
        <v>No</v>
      </c>
      <c r="AB355" s="11">
        <f>IF(ISERROR(VLOOKUP(U355,'ITWR Dump'!$A$2:$Y$5000,24,0)),0,(VLOOKUP('ILC Report'!U355,'ITWR Dump'!$A$2:$Y$5000,24,0)))</f>
        <v>0</v>
      </c>
      <c r="AC355" s="11" t="str">
        <f t="shared" si="163"/>
        <v>No</v>
      </c>
      <c r="AD355" s="11" t="str">
        <f t="shared" si="164"/>
        <v/>
      </c>
      <c r="AE355" s="11">
        <f>IF(ISERROR(VLOOKUP(U355,'ITWR Dump'!$A$2:$Y$5000,13,0)),0,(VLOOKUP(U355,'ITWR Dump'!$A$2:$Y$5000,13,0)))</f>
        <v>0</v>
      </c>
      <c r="AF355" s="11">
        <f>IF(ISERROR(VLOOKUP(U355,'ITWR Dump'!$A$2:$Y$5000,11,0)),0,(VLOOKUP(U355,'ITWR Dump'!$A$2:$Y$5000,11,0)))</f>
        <v>0</v>
      </c>
      <c r="AG355" s="11">
        <f>IF(ISERROR(VLOOKUP(U355,'ITWR Dump'!$A$2:$Y$5000,2,0)),0,(VLOOKUP(U355,'ITWR Dump'!$A$2:$Y$5000,2,0)))</f>
        <v>0</v>
      </c>
      <c r="AH355" s="11">
        <f>IF(ISERROR(VLOOKUP(U355,'ITWR Dump'!$A$2:$Y$5000,14,0)),0,(VLOOKUP(U355,'ITWR Dump'!$A$2:$Y$5000,14,0)))</f>
        <v>0</v>
      </c>
      <c r="AI355" s="11" t="str">
        <f t="shared" si="165"/>
        <v>11-Enhancement Offshore</v>
      </c>
      <c r="AJ355" s="11" t="str">
        <f t="shared" si="166"/>
        <v>Offshore</v>
      </c>
      <c r="AK355" s="11" t="str">
        <f>IF(ISERROR(VLOOKUP(A355,'Team Data'!$C$2:$U$213,17,0)),0,(VLOOKUP(A355,'Team Data'!$C$2:$U$213,17,0)))</f>
        <v>MF PI and CF</v>
      </c>
      <c r="AL355" s="11" t="str">
        <f t="shared" si="167"/>
        <v>2017-04-24</v>
      </c>
      <c r="AM355" s="11">
        <f>IF(ISERROR(VLOOKUP(U355,'ITWR Dump'!$A$2:$Y$5000,16,0)),0,(VLOOKUP(U355,'ITWR Dump'!$A$2:$Y$5000,16,0)))</f>
        <v>0</v>
      </c>
      <c r="AN355" s="11">
        <f>IF(ISERROR(VLOOKUP(U355,'ITWR Dump'!$A$2:$Y$5000,18,0)),0,(VLOOKUP(U355,'ITWR Dump'!$A$2:$Y$5000,18,0)))</f>
        <v>0</v>
      </c>
      <c r="AO355" s="11">
        <f>IF(ISERROR(VLOOKUP(U355,'ITWR Dump'!$A$2:$Y$5000,25,0)),0,(VLOOKUP('ILC Report'!U355,'ITWR Dump'!$A$2:$Y$5000,25,0)))</f>
        <v>0</v>
      </c>
      <c r="AP355" s="11">
        <f t="shared" si="168"/>
        <v>0</v>
      </c>
      <c r="AQ355" s="26">
        <f t="shared" si="169"/>
        <v>0</v>
      </c>
      <c r="AR355" s="26">
        <f t="shared" si="170"/>
        <v>0</v>
      </c>
      <c r="AS355" s="26">
        <f t="shared" si="171"/>
        <v>0</v>
      </c>
      <c r="AT355" s="26">
        <f t="shared" si="172"/>
        <v>0</v>
      </c>
      <c r="AU355" s="26">
        <f t="shared" si="173"/>
        <v>0</v>
      </c>
      <c r="AV355" s="26">
        <f t="shared" si="174"/>
        <v>0</v>
      </c>
      <c r="AW355" s="11" t="s">
        <v>653</v>
      </c>
      <c r="AX355" s="11" t="str">
        <f>VLOOKUP(L355,Group!$A$2:$B$1000,2,0)</f>
        <v>Enhancement</v>
      </c>
      <c r="AY355" s="11">
        <f>IF(ISERROR(VLOOKUP(U355,'ITWR Dump'!$A$2:$Y$5000,15,0)),0,(VLOOKUP('ILC Report'!U355,'ITWR Dump'!$A$2:$Y$5000,15,0)))</f>
        <v>0</v>
      </c>
      <c r="AZ355" s="11" t="str">
        <f t="shared" si="175"/>
        <v>No</v>
      </c>
      <c r="BA355" s="11" t="str">
        <f t="shared" si="176"/>
        <v>BKI</v>
      </c>
      <c r="BB355" s="11" t="str">
        <f t="shared" si="177"/>
        <v>EL</v>
      </c>
      <c r="BC355" s="11" t="str">
        <f t="shared" si="178"/>
        <v>No</v>
      </c>
    </row>
    <row r="356" spans="1:55" x14ac:dyDescent="0.3">
      <c r="A356" s="11" t="s">
        <v>100</v>
      </c>
      <c r="B356" s="11" t="s">
        <v>1820</v>
      </c>
      <c r="C356" s="11" t="s">
        <v>607</v>
      </c>
      <c r="D356" s="11" t="s">
        <v>2100</v>
      </c>
      <c r="E356" s="38" t="s">
        <v>2901</v>
      </c>
      <c r="F356" s="11">
        <v>15</v>
      </c>
      <c r="G356" s="40" t="s">
        <v>218</v>
      </c>
      <c r="H356" s="11" t="str">
        <f t="shared" si="160"/>
        <v>Regular</v>
      </c>
      <c r="I356" s="11" t="str">
        <f t="shared" si="152"/>
        <v>INDIA</v>
      </c>
      <c r="J356" s="11" t="str">
        <f>IF(ISERROR(VLOOKUP(C356,'WI Vs ASM'!$B$2:$E$1000,4,0)),0,(VLOOKUP(C356,'WI Vs ASM'!$B$2:$E$1000,4,0)))</f>
        <v>Offshore</v>
      </c>
      <c r="K356" s="11" t="str">
        <f>IF(ISERROR(VLOOKUP(C356,'WI Vs ASM'!$B$2:$F$1000,5,0)),0,(VLOOKUP(C356,'WI Vs ASM'!$B$2:$F$1000,5,0)))</f>
        <v>02-Variable Billable</v>
      </c>
      <c r="L356" s="11" t="str">
        <f>IF(ISERROR(VLOOKUP(C356,'WI Vs ASM'!$B$2:$D$1000,3,0)),0,(VLOOKUP(C356,'WI Vs ASM'!$B$2:$D$1000,3,0)))</f>
        <v>11-Enhancement Offshore</v>
      </c>
      <c r="M356" s="11" t="str">
        <f>IF(ISERROR(VLOOKUP(C356,'WI Vs ASM'!$B$2:$I$1000,8,0)),0,(VLOOKUP(C356,'WI Vs ASM'!$B$2:$I$1000,8,0)))</f>
        <v>Rahul Soman</v>
      </c>
      <c r="N356" s="11" t="str">
        <f>IF(ISERROR(VLOOKUP(C356,'WI Vs ASM'!$B$2:$G$1000,6,0)),0,(VLOOKUP(C356,'WI Vs ASM'!$B$2:$G$1000,6,0)))</f>
        <v>Property</v>
      </c>
      <c r="O356" s="11" t="str">
        <f>IF(ISERROR(VLOOKUP(C356,'WI Vs ASM'!$B$2:$H$1000,7,0)),0,(VLOOKUP(C356,'WI Vs ASM'!$B$2:$H$1000,7,0)))</f>
        <v>Personal</v>
      </c>
      <c r="P356" s="11" t="str">
        <f t="shared" si="153"/>
        <v>May-17</v>
      </c>
      <c r="Q356" s="11" t="str">
        <f t="shared" si="154"/>
        <v>Q2</v>
      </c>
      <c r="R356" s="11" t="str">
        <f>IF(ISERROR(VLOOKUP(C356,'WI Vs ASM'!$B$2:$J$1000,9,0)),0,(VLOOKUP(C356,'WI Vs ASM'!$B$2:$J$1000,9,0)))</f>
        <v>Jyothi Pai</v>
      </c>
      <c r="S356" s="11" t="str">
        <f>IF(ISERROR(VLOOKUP(C356,'WI Vs ASM'!$B$2:$K$1000,10,0)),0,(VLOOKUP(C356,'WI Vs ASM'!$B$2:$K$1000,10,0)))</f>
        <v>Adele M. Scotto</v>
      </c>
      <c r="T356" s="11" t="str">
        <f>IF(ISERROR(VLOOKUP(C356,'WI Vs ASM'!$B$2:$L$1000,11,0)),0,(VLOOKUP(C356,'WI Vs ASM'!$B$2:$L$1000,11,0)))</f>
        <v>Savitha Gurumoorthy</v>
      </c>
      <c r="U356" s="11" t="str">
        <f t="shared" si="161"/>
        <v>WR635909</v>
      </c>
      <c r="V356" s="11" t="str">
        <f t="shared" si="155"/>
        <v>No</v>
      </c>
      <c r="W356" s="11" t="str">
        <f t="shared" si="156"/>
        <v>Yes</v>
      </c>
      <c r="X356" s="11" t="str">
        <f t="shared" si="157"/>
        <v>No</v>
      </c>
      <c r="Y356" s="11" t="str">
        <f t="shared" si="158"/>
        <v>No</v>
      </c>
      <c r="Z356" s="11" t="str">
        <f t="shared" si="159"/>
        <v>No</v>
      </c>
      <c r="AA356" s="11" t="str">
        <f t="shared" si="162"/>
        <v>No</v>
      </c>
      <c r="AB356" s="11">
        <f>IF(ISERROR(VLOOKUP(U356,'ITWR Dump'!$A$2:$Y$5000,24,0)),0,(VLOOKUP('ILC Report'!U356,'ITWR Dump'!$A$2:$Y$5000,24,0)))</f>
        <v>0</v>
      </c>
      <c r="AC356" s="11" t="str">
        <f t="shared" si="163"/>
        <v>No</v>
      </c>
      <c r="AD356" s="11" t="str">
        <f t="shared" si="164"/>
        <v/>
      </c>
      <c r="AE356" s="11">
        <f>IF(ISERROR(VLOOKUP(U356,'ITWR Dump'!$A$2:$Y$5000,13,0)),0,(VLOOKUP(U356,'ITWR Dump'!$A$2:$Y$5000,13,0)))</f>
        <v>0</v>
      </c>
      <c r="AF356" s="11">
        <f>IF(ISERROR(VLOOKUP(U356,'ITWR Dump'!$A$2:$Y$5000,11,0)),0,(VLOOKUP(U356,'ITWR Dump'!$A$2:$Y$5000,11,0)))</f>
        <v>0</v>
      </c>
      <c r="AG356" s="11">
        <f>IF(ISERROR(VLOOKUP(U356,'ITWR Dump'!$A$2:$Y$5000,2,0)),0,(VLOOKUP(U356,'ITWR Dump'!$A$2:$Y$5000,2,0)))</f>
        <v>0</v>
      </c>
      <c r="AH356" s="11">
        <f>IF(ISERROR(VLOOKUP(U356,'ITWR Dump'!$A$2:$Y$5000,14,0)),0,(VLOOKUP(U356,'ITWR Dump'!$A$2:$Y$5000,14,0)))</f>
        <v>0</v>
      </c>
      <c r="AI356" s="11" t="str">
        <f t="shared" si="165"/>
        <v>11-Enhancement Offshore</v>
      </c>
      <c r="AJ356" s="11" t="str">
        <f t="shared" si="166"/>
        <v>Offshore</v>
      </c>
      <c r="AK356" s="11" t="str">
        <f>IF(ISERROR(VLOOKUP(A356,'Team Data'!$C$2:$U$213,17,0)),0,(VLOOKUP(A356,'Team Data'!$C$2:$U$213,17,0)))</f>
        <v>MF PI and CF</v>
      </c>
      <c r="AL356" s="11" t="str">
        <f t="shared" si="167"/>
        <v>2017-04-24</v>
      </c>
      <c r="AM356" s="11">
        <f>IF(ISERROR(VLOOKUP(U356,'ITWR Dump'!$A$2:$Y$5000,16,0)),0,(VLOOKUP(U356,'ITWR Dump'!$A$2:$Y$5000,16,0)))</f>
        <v>0</v>
      </c>
      <c r="AN356" s="11">
        <f>IF(ISERROR(VLOOKUP(U356,'ITWR Dump'!$A$2:$Y$5000,18,0)),0,(VLOOKUP(U356,'ITWR Dump'!$A$2:$Y$5000,18,0)))</f>
        <v>0</v>
      </c>
      <c r="AO356" s="11">
        <f>IF(ISERROR(VLOOKUP(U356,'ITWR Dump'!$A$2:$Y$5000,25,0)),0,(VLOOKUP('ILC Report'!U356,'ITWR Dump'!$A$2:$Y$5000,25,0)))</f>
        <v>0</v>
      </c>
      <c r="AP356" s="11">
        <f t="shared" si="168"/>
        <v>0</v>
      </c>
      <c r="AQ356" s="26">
        <f t="shared" si="169"/>
        <v>0</v>
      </c>
      <c r="AR356" s="26">
        <f t="shared" si="170"/>
        <v>0</v>
      </c>
      <c r="AS356" s="26">
        <f t="shared" si="171"/>
        <v>0</v>
      </c>
      <c r="AT356" s="26">
        <f t="shared" si="172"/>
        <v>0</v>
      </c>
      <c r="AU356" s="26">
        <f t="shared" si="173"/>
        <v>0</v>
      </c>
      <c r="AV356" s="26">
        <f t="shared" si="174"/>
        <v>0</v>
      </c>
      <c r="AW356" s="11" t="s">
        <v>653</v>
      </c>
      <c r="AX356" s="11" t="str">
        <f>VLOOKUP(L356,Group!$A$2:$B$1000,2,0)</f>
        <v>Enhancement</v>
      </c>
      <c r="AY356" s="11">
        <f>IF(ISERROR(VLOOKUP(U356,'ITWR Dump'!$A$2:$Y$5000,15,0)),0,(VLOOKUP('ILC Report'!U356,'ITWR Dump'!$A$2:$Y$5000,15,0)))</f>
        <v>0</v>
      </c>
      <c r="AZ356" s="11" t="str">
        <f t="shared" si="175"/>
        <v>No</v>
      </c>
      <c r="BA356" s="11" t="str">
        <f t="shared" si="176"/>
        <v>BKI</v>
      </c>
      <c r="BB356" s="11" t="str">
        <f t="shared" si="177"/>
        <v>EL</v>
      </c>
      <c r="BC356" s="11" t="str">
        <f t="shared" si="178"/>
        <v>No</v>
      </c>
    </row>
    <row r="357" spans="1:55" x14ac:dyDescent="0.3">
      <c r="A357" s="11" t="s">
        <v>100</v>
      </c>
      <c r="B357" s="11" t="s">
        <v>1820</v>
      </c>
      <c r="C357" s="11" t="s">
        <v>607</v>
      </c>
      <c r="D357" s="11" t="s">
        <v>2098</v>
      </c>
      <c r="E357" s="38" t="s">
        <v>2902</v>
      </c>
      <c r="F357" s="11">
        <v>15</v>
      </c>
      <c r="G357" s="40" t="s">
        <v>218</v>
      </c>
      <c r="H357" s="11" t="str">
        <f t="shared" si="160"/>
        <v>Regular</v>
      </c>
      <c r="I357" s="11" t="str">
        <f t="shared" si="152"/>
        <v>INDIA</v>
      </c>
      <c r="J357" s="11" t="str">
        <f>IF(ISERROR(VLOOKUP(C357,'WI Vs ASM'!$B$2:$E$1000,4,0)),0,(VLOOKUP(C357,'WI Vs ASM'!$B$2:$E$1000,4,0)))</f>
        <v>Offshore</v>
      </c>
      <c r="K357" s="11" t="str">
        <f>IF(ISERROR(VLOOKUP(C357,'WI Vs ASM'!$B$2:$F$1000,5,0)),0,(VLOOKUP(C357,'WI Vs ASM'!$B$2:$F$1000,5,0)))</f>
        <v>02-Variable Billable</v>
      </c>
      <c r="L357" s="11" t="str">
        <f>IF(ISERROR(VLOOKUP(C357,'WI Vs ASM'!$B$2:$D$1000,3,0)),0,(VLOOKUP(C357,'WI Vs ASM'!$B$2:$D$1000,3,0)))</f>
        <v>11-Enhancement Offshore</v>
      </c>
      <c r="M357" s="11" t="str">
        <f>IF(ISERROR(VLOOKUP(C357,'WI Vs ASM'!$B$2:$I$1000,8,0)),0,(VLOOKUP(C357,'WI Vs ASM'!$B$2:$I$1000,8,0)))</f>
        <v>Rahul Soman</v>
      </c>
      <c r="N357" s="11" t="str">
        <f>IF(ISERROR(VLOOKUP(C357,'WI Vs ASM'!$B$2:$G$1000,6,0)),0,(VLOOKUP(C357,'WI Vs ASM'!$B$2:$G$1000,6,0)))</f>
        <v>Property</v>
      </c>
      <c r="O357" s="11" t="str">
        <f>IF(ISERROR(VLOOKUP(C357,'WI Vs ASM'!$B$2:$H$1000,7,0)),0,(VLOOKUP(C357,'WI Vs ASM'!$B$2:$H$1000,7,0)))</f>
        <v>Personal</v>
      </c>
      <c r="P357" s="11" t="str">
        <f t="shared" si="153"/>
        <v>May-17</v>
      </c>
      <c r="Q357" s="11" t="str">
        <f t="shared" si="154"/>
        <v>Q2</v>
      </c>
      <c r="R357" s="11" t="str">
        <f>IF(ISERROR(VLOOKUP(C357,'WI Vs ASM'!$B$2:$J$1000,9,0)),0,(VLOOKUP(C357,'WI Vs ASM'!$B$2:$J$1000,9,0)))</f>
        <v>Jyothi Pai</v>
      </c>
      <c r="S357" s="11" t="str">
        <f>IF(ISERROR(VLOOKUP(C357,'WI Vs ASM'!$B$2:$K$1000,10,0)),0,(VLOOKUP(C357,'WI Vs ASM'!$B$2:$K$1000,10,0)))</f>
        <v>Adele M. Scotto</v>
      </c>
      <c r="T357" s="11" t="str">
        <f>IF(ISERROR(VLOOKUP(C357,'WI Vs ASM'!$B$2:$L$1000,11,0)),0,(VLOOKUP(C357,'WI Vs ASM'!$B$2:$L$1000,11,0)))</f>
        <v>Savitha Gurumoorthy</v>
      </c>
      <c r="U357" s="11" t="str">
        <f t="shared" si="161"/>
        <v>WR634790</v>
      </c>
      <c r="V357" s="11" t="str">
        <f t="shared" si="155"/>
        <v>No</v>
      </c>
      <c r="W357" s="11" t="str">
        <f t="shared" si="156"/>
        <v>Yes</v>
      </c>
      <c r="X357" s="11" t="str">
        <f t="shared" si="157"/>
        <v>No</v>
      </c>
      <c r="Y357" s="11" t="str">
        <f t="shared" si="158"/>
        <v>No</v>
      </c>
      <c r="Z357" s="11" t="str">
        <f t="shared" si="159"/>
        <v>No</v>
      </c>
      <c r="AA357" s="11" t="str">
        <f t="shared" si="162"/>
        <v>No</v>
      </c>
      <c r="AB357" s="11">
        <f>IF(ISERROR(VLOOKUP(U357,'ITWR Dump'!$A$2:$Y$5000,24,0)),0,(VLOOKUP('ILC Report'!U357,'ITWR Dump'!$A$2:$Y$5000,24,0)))</f>
        <v>0</v>
      </c>
      <c r="AC357" s="11" t="str">
        <f t="shared" si="163"/>
        <v>No</v>
      </c>
      <c r="AD357" s="11" t="str">
        <f t="shared" si="164"/>
        <v/>
      </c>
      <c r="AE357" s="11">
        <f>IF(ISERROR(VLOOKUP(U357,'ITWR Dump'!$A$2:$Y$5000,13,0)),0,(VLOOKUP(U357,'ITWR Dump'!$A$2:$Y$5000,13,0)))</f>
        <v>0</v>
      </c>
      <c r="AF357" s="11">
        <f>IF(ISERROR(VLOOKUP(U357,'ITWR Dump'!$A$2:$Y$5000,11,0)),0,(VLOOKUP(U357,'ITWR Dump'!$A$2:$Y$5000,11,0)))</f>
        <v>0</v>
      </c>
      <c r="AG357" s="11">
        <f>IF(ISERROR(VLOOKUP(U357,'ITWR Dump'!$A$2:$Y$5000,2,0)),0,(VLOOKUP(U357,'ITWR Dump'!$A$2:$Y$5000,2,0)))</f>
        <v>0</v>
      </c>
      <c r="AH357" s="11">
        <f>IF(ISERROR(VLOOKUP(U357,'ITWR Dump'!$A$2:$Y$5000,14,0)),0,(VLOOKUP(U357,'ITWR Dump'!$A$2:$Y$5000,14,0)))</f>
        <v>0</v>
      </c>
      <c r="AI357" s="11" t="str">
        <f t="shared" si="165"/>
        <v>11-Enhancement Offshore</v>
      </c>
      <c r="AJ357" s="11" t="str">
        <f t="shared" si="166"/>
        <v>Offshore</v>
      </c>
      <c r="AK357" s="11" t="str">
        <f>IF(ISERROR(VLOOKUP(A357,'Team Data'!$C$2:$U$213,17,0)),0,(VLOOKUP(A357,'Team Data'!$C$2:$U$213,17,0)))</f>
        <v>MF PI and CF</v>
      </c>
      <c r="AL357" s="11" t="str">
        <f t="shared" si="167"/>
        <v>2017-04-24</v>
      </c>
      <c r="AM357" s="11">
        <f>IF(ISERROR(VLOOKUP(U357,'ITWR Dump'!$A$2:$Y$5000,16,0)),0,(VLOOKUP(U357,'ITWR Dump'!$A$2:$Y$5000,16,0)))</f>
        <v>0</v>
      </c>
      <c r="AN357" s="11">
        <f>IF(ISERROR(VLOOKUP(U357,'ITWR Dump'!$A$2:$Y$5000,18,0)),0,(VLOOKUP(U357,'ITWR Dump'!$A$2:$Y$5000,18,0)))</f>
        <v>0</v>
      </c>
      <c r="AO357" s="11">
        <f>IF(ISERROR(VLOOKUP(U357,'ITWR Dump'!$A$2:$Y$5000,25,0)),0,(VLOOKUP('ILC Report'!U357,'ITWR Dump'!$A$2:$Y$5000,25,0)))</f>
        <v>0</v>
      </c>
      <c r="AP357" s="11">
        <f t="shared" si="168"/>
        <v>0</v>
      </c>
      <c r="AQ357" s="26">
        <f t="shared" si="169"/>
        <v>0</v>
      </c>
      <c r="AR357" s="26">
        <f t="shared" si="170"/>
        <v>0</v>
      </c>
      <c r="AS357" s="26">
        <f t="shared" si="171"/>
        <v>0</v>
      </c>
      <c r="AT357" s="26">
        <f t="shared" si="172"/>
        <v>0</v>
      </c>
      <c r="AU357" s="26">
        <f t="shared" si="173"/>
        <v>0</v>
      </c>
      <c r="AV357" s="26">
        <f t="shared" si="174"/>
        <v>0</v>
      </c>
      <c r="AW357" s="11" t="s">
        <v>653</v>
      </c>
      <c r="AX357" s="11" t="str">
        <f>VLOOKUP(L357,Group!$A$2:$B$1000,2,0)</f>
        <v>Enhancement</v>
      </c>
      <c r="AY357" s="11">
        <f>IF(ISERROR(VLOOKUP(U357,'ITWR Dump'!$A$2:$Y$5000,15,0)),0,(VLOOKUP('ILC Report'!U357,'ITWR Dump'!$A$2:$Y$5000,15,0)))</f>
        <v>0</v>
      </c>
      <c r="AZ357" s="11" t="str">
        <f t="shared" si="175"/>
        <v>No</v>
      </c>
      <c r="BA357" s="11" t="str">
        <f t="shared" si="176"/>
        <v>BKI</v>
      </c>
      <c r="BB357" s="11" t="str">
        <f t="shared" si="177"/>
        <v>EL</v>
      </c>
      <c r="BC357" s="11" t="str">
        <f t="shared" si="178"/>
        <v>No</v>
      </c>
    </row>
    <row r="358" spans="1:55" x14ac:dyDescent="0.3">
      <c r="A358" s="11" t="s">
        <v>100</v>
      </c>
      <c r="B358" s="11" t="s">
        <v>1820</v>
      </c>
      <c r="C358" s="11" t="s">
        <v>607</v>
      </c>
      <c r="D358" s="11" t="s">
        <v>2099</v>
      </c>
      <c r="E358" s="38" t="s">
        <v>2902</v>
      </c>
      <c r="F358" s="11">
        <v>15</v>
      </c>
      <c r="G358" s="40" t="s">
        <v>218</v>
      </c>
      <c r="H358" s="11" t="str">
        <f t="shared" si="160"/>
        <v>Regular</v>
      </c>
      <c r="I358" s="11" t="str">
        <f t="shared" si="152"/>
        <v>INDIA</v>
      </c>
      <c r="J358" s="11" t="str">
        <f>IF(ISERROR(VLOOKUP(C358,'WI Vs ASM'!$B$2:$E$1000,4,0)),0,(VLOOKUP(C358,'WI Vs ASM'!$B$2:$E$1000,4,0)))</f>
        <v>Offshore</v>
      </c>
      <c r="K358" s="11" t="str">
        <f>IF(ISERROR(VLOOKUP(C358,'WI Vs ASM'!$B$2:$F$1000,5,0)),0,(VLOOKUP(C358,'WI Vs ASM'!$B$2:$F$1000,5,0)))</f>
        <v>02-Variable Billable</v>
      </c>
      <c r="L358" s="11" t="str">
        <f>IF(ISERROR(VLOOKUP(C358,'WI Vs ASM'!$B$2:$D$1000,3,0)),0,(VLOOKUP(C358,'WI Vs ASM'!$B$2:$D$1000,3,0)))</f>
        <v>11-Enhancement Offshore</v>
      </c>
      <c r="M358" s="11" t="str">
        <f>IF(ISERROR(VLOOKUP(C358,'WI Vs ASM'!$B$2:$I$1000,8,0)),0,(VLOOKUP(C358,'WI Vs ASM'!$B$2:$I$1000,8,0)))</f>
        <v>Rahul Soman</v>
      </c>
      <c r="N358" s="11" t="str">
        <f>IF(ISERROR(VLOOKUP(C358,'WI Vs ASM'!$B$2:$G$1000,6,0)),0,(VLOOKUP(C358,'WI Vs ASM'!$B$2:$G$1000,6,0)))</f>
        <v>Property</v>
      </c>
      <c r="O358" s="11" t="str">
        <f>IF(ISERROR(VLOOKUP(C358,'WI Vs ASM'!$B$2:$H$1000,7,0)),0,(VLOOKUP(C358,'WI Vs ASM'!$B$2:$H$1000,7,0)))</f>
        <v>Personal</v>
      </c>
      <c r="P358" s="11" t="str">
        <f t="shared" si="153"/>
        <v>May-17</v>
      </c>
      <c r="Q358" s="11" t="str">
        <f t="shared" si="154"/>
        <v>Q2</v>
      </c>
      <c r="R358" s="11" t="str">
        <f>IF(ISERROR(VLOOKUP(C358,'WI Vs ASM'!$B$2:$J$1000,9,0)),0,(VLOOKUP(C358,'WI Vs ASM'!$B$2:$J$1000,9,0)))</f>
        <v>Jyothi Pai</v>
      </c>
      <c r="S358" s="11" t="str">
        <f>IF(ISERROR(VLOOKUP(C358,'WI Vs ASM'!$B$2:$K$1000,10,0)),0,(VLOOKUP(C358,'WI Vs ASM'!$B$2:$K$1000,10,0)))</f>
        <v>Adele M. Scotto</v>
      </c>
      <c r="T358" s="11" t="str">
        <f>IF(ISERROR(VLOOKUP(C358,'WI Vs ASM'!$B$2:$L$1000,11,0)),0,(VLOOKUP(C358,'WI Vs ASM'!$B$2:$L$1000,11,0)))</f>
        <v>Savitha Gurumoorthy</v>
      </c>
      <c r="U358" s="11" t="str">
        <f t="shared" si="161"/>
        <v>WR635908</v>
      </c>
      <c r="V358" s="11" t="str">
        <f t="shared" si="155"/>
        <v>No</v>
      </c>
      <c r="W358" s="11" t="str">
        <f t="shared" si="156"/>
        <v>Yes</v>
      </c>
      <c r="X358" s="11" t="str">
        <f t="shared" si="157"/>
        <v>No</v>
      </c>
      <c r="Y358" s="11" t="str">
        <f t="shared" si="158"/>
        <v>No</v>
      </c>
      <c r="Z358" s="11" t="str">
        <f t="shared" si="159"/>
        <v>No</v>
      </c>
      <c r="AA358" s="11" t="str">
        <f t="shared" si="162"/>
        <v>No</v>
      </c>
      <c r="AB358" s="11">
        <f>IF(ISERROR(VLOOKUP(U358,'ITWR Dump'!$A$2:$Y$5000,24,0)),0,(VLOOKUP('ILC Report'!U358,'ITWR Dump'!$A$2:$Y$5000,24,0)))</f>
        <v>0</v>
      </c>
      <c r="AC358" s="11" t="str">
        <f t="shared" si="163"/>
        <v>No</v>
      </c>
      <c r="AD358" s="11" t="str">
        <f t="shared" si="164"/>
        <v/>
      </c>
      <c r="AE358" s="11">
        <f>IF(ISERROR(VLOOKUP(U358,'ITWR Dump'!$A$2:$Y$5000,13,0)),0,(VLOOKUP(U358,'ITWR Dump'!$A$2:$Y$5000,13,0)))</f>
        <v>0</v>
      </c>
      <c r="AF358" s="11">
        <f>IF(ISERROR(VLOOKUP(U358,'ITWR Dump'!$A$2:$Y$5000,11,0)),0,(VLOOKUP(U358,'ITWR Dump'!$A$2:$Y$5000,11,0)))</f>
        <v>0</v>
      </c>
      <c r="AG358" s="11">
        <f>IF(ISERROR(VLOOKUP(U358,'ITWR Dump'!$A$2:$Y$5000,2,0)),0,(VLOOKUP(U358,'ITWR Dump'!$A$2:$Y$5000,2,0)))</f>
        <v>0</v>
      </c>
      <c r="AH358" s="11">
        <f>IF(ISERROR(VLOOKUP(U358,'ITWR Dump'!$A$2:$Y$5000,14,0)),0,(VLOOKUP(U358,'ITWR Dump'!$A$2:$Y$5000,14,0)))</f>
        <v>0</v>
      </c>
      <c r="AI358" s="11" t="str">
        <f t="shared" si="165"/>
        <v>11-Enhancement Offshore</v>
      </c>
      <c r="AJ358" s="11" t="str">
        <f t="shared" si="166"/>
        <v>Offshore</v>
      </c>
      <c r="AK358" s="11" t="str">
        <f>IF(ISERROR(VLOOKUP(A358,'Team Data'!$C$2:$U$213,17,0)),0,(VLOOKUP(A358,'Team Data'!$C$2:$U$213,17,0)))</f>
        <v>MF PI and CF</v>
      </c>
      <c r="AL358" s="11" t="str">
        <f t="shared" si="167"/>
        <v>2017-04-24</v>
      </c>
      <c r="AM358" s="11">
        <f>IF(ISERROR(VLOOKUP(U358,'ITWR Dump'!$A$2:$Y$5000,16,0)),0,(VLOOKUP(U358,'ITWR Dump'!$A$2:$Y$5000,16,0)))</f>
        <v>0</v>
      </c>
      <c r="AN358" s="11">
        <f>IF(ISERROR(VLOOKUP(U358,'ITWR Dump'!$A$2:$Y$5000,18,0)),0,(VLOOKUP(U358,'ITWR Dump'!$A$2:$Y$5000,18,0)))</f>
        <v>0</v>
      </c>
      <c r="AO358" s="11">
        <f>IF(ISERROR(VLOOKUP(U358,'ITWR Dump'!$A$2:$Y$5000,25,0)),0,(VLOOKUP('ILC Report'!U358,'ITWR Dump'!$A$2:$Y$5000,25,0)))</f>
        <v>0</v>
      </c>
      <c r="AP358" s="11">
        <f t="shared" si="168"/>
        <v>0</v>
      </c>
      <c r="AQ358" s="26">
        <f t="shared" si="169"/>
        <v>0</v>
      </c>
      <c r="AR358" s="26">
        <f t="shared" si="170"/>
        <v>0</v>
      </c>
      <c r="AS358" s="26">
        <f t="shared" si="171"/>
        <v>0</v>
      </c>
      <c r="AT358" s="26">
        <f t="shared" si="172"/>
        <v>0</v>
      </c>
      <c r="AU358" s="26">
        <f t="shared" si="173"/>
        <v>0</v>
      </c>
      <c r="AV358" s="26">
        <f t="shared" si="174"/>
        <v>0</v>
      </c>
      <c r="AW358" s="11" t="s">
        <v>653</v>
      </c>
      <c r="AX358" s="11" t="str">
        <f>VLOOKUP(L358,Group!$A$2:$B$1000,2,0)</f>
        <v>Enhancement</v>
      </c>
      <c r="AY358" s="11">
        <f>IF(ISERROR(VLOOKUP(U358,'ITWR Dump'!$A$2:$Y$5000,15,0)),0,(VLOOKUP('ILC Report'!U358,'ITWR Dump'!$A$2:$Y$5000,15,0)))</f>
        <v>0</v>
      </c>
      <c r="AZ358" s="11" t="str">
        <f t="shared" si="175"/>
        <v>No</v>
      </c>
      <c r="BA358" s="11" t="str">
        <f t="shared" si="176"/>
        <v>BKI</v>
      </c>
      <c r="BB358" s="11" t="str">
        <f t="shared" si="177"/>
        <v>EL</v>
      </c>
      <c r="BC358" s="11" t="str">
        <f t="shared" si="178"/>
        <v>No</v>
      </c>
    </row>
    <row r="359" spans="1:55" x14ac:dyDescent="0.3">
      <c r="A359" s="11" t="s">
        <v>100</v>
      </c>
      <c r="B359" s="11" t="s">
        <v>1820</v>
      </c>
      <c r="C359" s="11" t="s">
        <v>607</v>
      </c>
      <c r="D359" s="11" t="s">
        <v>2100</v>
      </c>
      <c r="E359" s="38" t="s">
        <v>2902</v>
      </c>
      <c r="F359" s="11">
        <v>15</v>
      </c>
      <c r="G359" s="40" t="s">
        <v>218</v>
      </c>
      <c r="H359" s="11" t="str">
        <f t="shared" si="160"/>
        <v>Regular</v>
      </c>
      <c r="I359" s="11" t="str">
        <f t="shared" si="152"/>
        <v>INDIA</v>
      </c>
      <c r="J359" s="11" t="str">
        <f>IF(ISERROR(VLOOKUP(C359,'WI Vs ASM'!$B$2:$E$1000,4,0)),0,(VLOOKUP(C359,'WI Vs ASM'!$B$2:$E$1000,4,0)))</f>
        <v>Offshore</v>
      </c>
      <c r="K359" s="11" t="str">
        <f>IF(ISERROR(VLOOKUP(C359,'WI Vs ASM'!$B$2:$F$1000,5,0)),0,(VLOOKUP(C359,'WI Vs ASM'!$B$2:$F$1000,5,0)))</f>
        <v>02-Variable Billable</v>
      </c>
      <c r="L359" s="11" t="str">
        <f>IF(ISERROR(VLOOKUP(C359,'WI Vs ASM'!$B$2:$D$1000,3,0)),0,(VLOOKUP(C359,'WI Vs ASM'!$B$2:$D$1000,3,0)))</f>
        <v>11-Enhancement Offshore</v>
      </c>
      <c r="M359" s="11" t="str">
        <f>IF(ISERROR(VLOOKUP(C359,'WI Vs ASM'!$B$2:$I$1000,8,0)),0,(VLOOKUP(C359,'WI Vs ASM'!$B$2:$I$1000,8,0)))</f>
        <v>Rahul Soman</v>
      </c>
      <c r="N359" s="11" t="str">
        <f>IF(ISERROR(VLOOKUP(C359,'WI Vs ASM'!$B$2:$G$1000,6,0)),0,(VLOOKUP(C359,'WI Vs ASM'!$B$2:$G$1000,6,0)))</f>
        <v>Property</v>
      </c>
      <c r="O359" s="11" t="str">
        <f>IF(ISERROR(VLOOKUP(C359,'WI Vs ASM'!$B$2:$H$1000,7,0)),0,(VLOOKUP(C359,'WI Vs ASM'!$B$2:$H$1000,7,0)))</f>
        <v>Personal</v>
      </c>
      <c r="P359" s="11" t="str">
        <f t="shared" si="153"/>
        <v>May-17</v>
      </c>
      <c r="Q359" s="11" t="str">
        <f t="shared" si="154"/>
        <v>Q2</v>
      </c>
      <c r="R359" s="11" t="str">
        <f>IF(ISERROR(VLOOKUP(C359,'WI Vs ASM'!$B$2:$J$1000,9,0)),0,(VLOOKUP(C359,'WI Vs ASM'!$B$2:$J$1000,9,0)))</f>
        <v>Jyothi Pai</v>
      </c>
      <c r="S359" s="11" t="str">
        <f>IF(ISERROR(VLOOKUP(C359,'WI Vs ASM'!$B$2:$K$1000,10,0)),0,(VLOOKUP(C359,'WI Vs ASM'!$B$2:$K$1000,10,0)))</f>
        <v>Adele M. Scotto</v>
      </c>
      <c r="T359" s="11" t="str">
        <f>IF(ISERROR(VLOOKUP(C359,'WI Vs ASM'!$B$2:$L$1000,11,0)),0,(VLOOKUP(C359,'WI Vs ASM'!$B$2:$L$1000,11,0)))</f>
        <v>Savitha Gurumoorthy</v>
      </c>
      <c r="U359" s="11" t="str">
        <f t="shared" si="161"/>
        <v>WR635909</v>
      </c>
      <c r="V359" s="11" t="str">
        <f t="shared" si="155"/>
        <v>No</v>
      </c>
      <c r="W359" s="11" t="str">
        <f t="shared" si="156"/>
        <v>Yes</v>
      </c>
      <c r="X359" s="11" t="str">
        <f t="shared" si="157"/>
        <v>No</v>
      </c>
      <c r="Y359" s="11" t="str">
        <f t="shared" si="158"/>
        <v>No</v>
      </c>
      <c r="Z359" s="11" t="str">
        <f t="shared" si="159"/>
        <v>No</v>
      </c>
      <c r="AA359" s="11" t="str">
        <f t="shared" si="162"/>
        <v>No</v>
      </c>
      <c r="AB359" s="11">
        <f>IF(ISERROR(VLOOKUP(U359,'ITWR Dump'!$A$2:$Y$5000,24,0)),0,(VLOOKUP('ILC Report'!U359,'ITWR Dump'!$A$2:$Y$5000,24,0)))</f>
        <v>0</v>
      </c>
      <c r="AC359" s="11" t="str">
        <f t="shared" si="163"/>
        <v>No</v>
      </c>
      <c r="AD359" s="11" t="str">
        <f t="shared" si="164"/>
        <v/>
      </c>
      <c r="AE359" s="11">
        <f>IF(ISERROR(VLOOKUP(U359,'ITWR Dump'!$A$2:$Y$5000,13,0)),0,(VLOOKUP(U359,'ITWR Dump'!$A$2:$Y$5000,13,0)))</f>
        <v>0</v>
      </c>
      <c r="AF359" s="11">
        <f>IF(ISERROR(VLOOKUP(U359,'ITWR Dump'!$A$2:$Y$5000,11,0)),0,(VLOOKUP(U359,'ITWR Dump'!$A$2:$Y$5000,11,0)))</f>
        <v>0</v>
      </c>
      <c r="AG359" s="11">
        <f>IF(ISERROR(VLOOKUP(U359,'ITWR Dump'!$A$2:$Y$5000,2,0)),0,(VLOOKUP(U359,'ITWR Dump'!$A$2:$Y$5000,2,0)))</f>
        <v>0</v>
      </c>
      <c r="AH359" s="11">
        <f>IF(ISERROR(VLOOKUP(U359,'ITWR Dump'!$A$2:$Y$5000,14,0)),0,(VLOOKUP(U359,'ITWR Dump'!$A$2:$Y$5000,14,0)))</f>
        <v>0</v>
      </c>
      <c r="AI359" s="11" t="str">
        <f t="shared" si="165"/>
        <v>11-Enhancement Offshore</v>
      </c>
      <c r="AJ359" s="11" t="str">
        <f t="shared" si="166"/>
        <v>Offshore</v>
      </c>
      <c r="AK359" s="11" t="str">
        <f>IF(ISERROR(VLOOKUP(A359,'Team Data'!$C$2:$U$213,17,0)),0,(VLOOKUP(A359,'Team Data'!$C$2:$U$213,17,0)))</f>
        <v>MF PI and CF</v>
      </c>
      <c r="AL359" s="11" t="str">
        <f t="shared" si="167"/>
        <v>2017-04-24</v>
      </c>
      <c r="AM359" s="11">
        <f>IF(ISERROR(VLOOKUP(U359,'ITWR Dump'!$A$2:$Y$5000,16,0)),0,(VLOOKUP(U359,'ITWR Dump'!$A$2:$Y$5000,16,0)))</f>
        <v>0</v>
      </c>
      <c r="AN359" s="11">
        <f>IF(ISERROR(VLOOKUP(U359,'ITWR Dump'!$A$2:$Y$5000,18,0)),0,(VLOOKUP(U359,'ITWR Dump'!$A$2:$Y$5000,18,0)))</f>
        <v>0</v>
      </c>
      <c r="AO359" s="11">
        <f>IF(ISERROR(VLOOKUP(U359,'ITWR Dump'!$A$2:$Y$5000,25,0)),0,(VLOOKUP('ILC Report'!U359,'ITWR Dump'!$A$2:$Y$5000,25,0)))</f>
        <v>0</v>
      </c>
      <c r="AP359" s="11">
        <f t="shared" si="168"/>
        <v>0</v>
      </c>
      <c r="AQ359" s="26">
        <f t="shared" si="169"/>
        <v>0</v>
      </c>
      <c r="AR359" s="26">
        <f t="shared" si="170"/>
        <v>0</v>
      </c>
      <c r="AS359" s="26">
        <f t="shared" si="171"/>
        <v>0</v>
      </c>
      <c r="AT359" s="26">
        <f t="shared" si="172"/>
        <v>0</v>
      </c>
      <c r="AU359" s="26">
        <f t="shared" si="173"/>
        <v>0</v>
      </c>
      <c r="AV359" s="26">
        <f t="shared" si="174"/>
        <v>0</v>
      </c>
      <c r="AW359" s="11" t="s">
        <v>653</v>
      </c>
      <c r="AX359" s="11" t="str">
        <f>VLOOKUP(L359,Group!$A$2:$B$1000,2,0)</f>
        <v>Enhancement</v>
      </c>
      <c r="AY359" s="11">
        <f>IF(ISERROR(VLOOKUP(U359,'ITWR Dump'!$A$2:$Y$5000,15,0)),0,(VLOOKUP('ILC Report'!U359,'ITWR Dump'!$A$2:$Y$5000,15,0)))</f>
        <v>0</v>
      </c>
      <c r="AZ359" s="11" t="str">
        <f t="shared" si="175"/>
        <v>No</v>
      </c>
      <c r="BA359" s="11" t="str">
        <f t="shared" si="176"/>
        <v>BKI</v>
      </c>
      <c r="BB359" s="11" t="str">
        <f t="shared" si="177"/>
        <v>EL</v>
      </c>
      <c r="BC359" s="11" t="str">
        <f t="shared" si="178"/>
        <v>No</v>
      </c>
    </row>
    <row r="360" spans="1:55" x14ac:dyDescent="0.3">
      <c r="A360" s="11" t="s">
        <v>100</v>
      </c>
      <c r="B360" s="11" t="s">
        <v>1820</v>
      </c>
      <c r="C360" s="11" t="s">
        <v>607</v>
      </c>
      <c r="D360" s="11" t="s">
        <v>2098</v>
      </c>
      <c r="E360" s="38" t="s">
        <v>2903</v>
      </c>
      <c r="F360" s="11">
        <v>15</v>
      </c>
      <c r="G360" s="40" t="s">
        <v>218</v>
      </c>
      <c r="H360" s="11" t="str">
        <f t="shared" si="160"/>
        <v>Regular</v>
      </c>
      <c r="I360" s="11" t="str">
        <f t="shared" si="152"/>
        <v>INDIA</v>
      </c>
      <c r="J360" s="11" t="str">
        <f>IF(ISERROR(VLOOKUP(C360,'WI Vs ASM'!$B$2:$E$1000,4,0)),0,(VLOOKUP(C360,'WI Vs ASM'!$B$2:$E$1000,4,0)))</f>
        <v>Offshore</v>
      </c>
      <c r="K360" s="11" t="str">
        <f>IF(ISERROR(VLOOKUP(C360,'WI Vs ASM'!$B$2:$F$1000,5,0)),0,(VLOOKUP(C360,'WI Vs ASM'!$B$2:$F$1000,5,0)))</f>
        <v>02-Variable Billable</v>
      </c>
      <c r="L360" s="11" t="str">
        <f>IF(ISERROR(VLOOKUP(C360,'WI Vs ASM'!$B$2:$D$1000,3,0)),0,(VLOOKUP(C360,'WI Vs ASM'!$B$2:$D$1000,3,0)))</f>
        <v>11-Enhancement Offshore</v>
      </c>
      <c r="M360" s="11" t="str">
        <f>IF(ISERROR(VLOOKUP(C360,'WI Vs ASM'!$B$2:$I$1000,8,0)),0,(VLOOKUP(C360,'WI Vs ASM'!$B$2:$I$1000,8,0)))</f>
        <v>Rahul Soman</v>
      </c>
      <c r="N360" s="11" t="str">
        <f>IF(ISERROR(VLOOKUP(C360,'WI Vs ASM'!$B$2:$G$1000,6,0)),0,(VLOOKUP(C360,'WI Vs ASM'!$B$2:$G$1000,6,0)))</f>
        <v>Property</v>
      </c>
      <c r="O360" s="11" t="str">
        <f>IF(ISERROR(VLOOKUP(C360,'WI Vs ASM'!$B$2:$H$1000,7,0)),0,(VLOOKUP(C360,'WI Vs ASM'!$B$2:$H$1000,7,0)))</f>
        <v>Personal</v>
      </c>
      <c r="P360" s="11" t="str">
        <f t="shared" si="153"/>
        <v>May-17</v>
      </c>
      <c r="Q360" s="11" t="str">
        <f t="shared" si="154"/>
        <v>Q2</v>
      </c>
      <c r="R360" s="11" t="str">
        <f>IF(ISERROR(VLOOKUP(C360,'WI Vs ASM'!$B$2:$J$1000,9,0)),0,(VLOOKUP(C360,'WI Vs ASM'!$B$2:$J$1000,9,0)))</f>
        <v>Jyothi Pai</v>
      </c>
      <c r="S360" s="11" t="str">
        <f>IF(ISERROR(VLOOKUP(C360,'WI Vs ASM'!$B$2:$K$1000,10,0)),0,(VLOOKUP(C360,'WI Vs ASM'!$B$2:$K$1000,10,0)))</f>
        <v>Adele M. Scotto</v>
      </c>
      <c r="T360" s="11" t="str">
        <f>IF(ISERROR(VLOOKUP(C360,'WI Vs ASM'!$B$2:$L$1000,11,0)),0,(VLOOKUP(C360,'WI Vs ASM'!$B$2:$L$1000,11,0)))</f>
        <v>Savitha Gurumoorthy</v>
      </c>
      <c r="U360" s="11" t="str">
        <f t="shared" si="161"/>
        <v>WR634790</v>
      </c>
      <c r="V360" s="11" t="str">
        <f t="shared" si="155"/>
        <v>No</v>
      </c>
      <c r="W360" s="11" t="str">
        <f t="shared" si="156"/>
        <v>Yes</v>
      </c>
      <c r="X360" s="11" t="str">
        <f t="shared" si="157"/>
        <v>No</v>
      </c>
      <c r="Y360" s="11" t="str">
        <f t="shared" si="158"/>
        <v>No</v>
      </c>
      <c r="Z360" s="11" t="str">
        <f t="shared" si="159"/>
        <v>No</v>
      </c>
      <c r="AA360" s="11" t="str">
        <f t="shared" si="162"/>
        <v>No</v>
      </c>
      <c r="AB360" s="11">
        <f>IF(ISERROR(VLOOKUP(U360,'ITWR Dump'!$A$2:$Y$5000,24,0)),0,(VLOOKUP('ILC Report'!U360,'ITWR Dump'!$A$2:$Y$5000,24,0)))</f>
        <v>0</v>
      </c>
      <c r="AC360" s="11" t="str">
        <f t="shared" si="163"/>
        <v>No</v>
      </c>
      <c r="AD360" s="11" t="str">
        <f t="shared" si="164"/>
        <v/>
      </c>
      <c r="AE360" s="11">
        <f>IF(ISERROR(VLOOKUP(U360,'ITWR Dump'!$A$2:$Y$5000,13,0)),0,(VLOOKUP(U360,'ITWR Dump'!$A$2:$Y$5000,13,0)))</f>
        <v>0</v>
      </c>
      <c r="AF360" s="11">
        <f>IF(ISERROR(VLOOKUP(U360,'ITWR Dump'!$A$2:$Y$5000,11,0)),0,(VLOOKUP(U360,'ITWR Dump'!$A$2:$Y$5000,11,0)))</f>
        <v>0</v>
      </c>
      <c r="AG360" s="11">
        <f>IF(ISERROR(VLOOKUP(U360,'ITWR Dump'!$A$2:$Y$5000,2,0)),0,(VLOOKUP(U360,'ITWR Dump'!$A$2:$Y$5000,2,0)))</f>
        <v>0</v>
      </c>
      <c r="AH360" s="11">
        <f>IF(ISERROR(VLOOKUP(U360,'ITWR Dump'!$A$2:$Y$5000,14,0)),0,(VLOOKUP(U360,'ITWR Dump'!$A$2:$Y$5000,14,0)))</f>
        <v>0</v>
      </c>
      <c r="AI360" s="11" t="str">
        <f t="shared" si="165"/>
        <v>11-Enhancement Offshore</v>
      </c>
      <c r="AJ360" s="11" t="str">
        <f t="shared" si="166"/>
        <v>Offshore</v>
      </c>
      <c r="AK360" s="11" t="str">
        <f>IF(ISERROR(VLOOKUP(A360,'Team Data'!$C$2:$U$213,17,0)),0,(VLOOKUP(A360,'Team Data'!$C$2:$U$213,17,0)))</f>
        <v>MF PI and CF</v>
      </c>
      <c r="AL360" s="11" t="str">
        <f t="shared" si="167"/>
        <v>2017-04-24</v>
      </c>
      <c r="AM360" s="11">
        <f>IF(ISERROR(VLOOKUP(U360,'ITWR Dump'!$A$2:$Y$5000,16,0)),0,(VLOOKUP(U360,'ITWR Dump'!$A$2:$Y$5000,16,0)))</f>
        <v>0</v>
      </c>
      <c r="AN360" s="11">
        <f>IF(ISERROR(VLOOKUP(U360,'ITWR Dump'!$A$2:$Y$5000,18,0)),0,(VLOOKUP(U360,'ITWR Dump'!$A$2:$Y$5000,18,0)))</f>
        <v>0</v>
      </c>
      <c r="AO360" s="11">
        <f>IF(ISERROR(VLOOKUP(U360,'ITWR Dump'!$A$2:$Y$5000,25,0)),0,(VLOOKUP('ILC Report'!U360,'ITWR Dump'!$A$2:$Y$5000,25,0)))</f>
        <v>0</v>
      </c>
      <c r="AP360" s="11">
        <f t="shared" si="168"/>
        <v>0</v>
      </c>
      <c r="AQ360" s="26">
        <f t="shared" si="169"/>
        <v>0</v>
      </c>
      <c r="AR360" s="26">
        <f t="shared" si="170"/>
        <v>0</v>
      </c>
      <c r="AS360" s="26">
        <f t="shared" si="171"/>
        <v>0</v>
      </c>
      <c r="AT360" s="26">
        <f t="shared" si="172"/>
        <v>0</v>
      </c>
      <c r="AU360" s="26">
        <f t="shared" si="173"/>
        <v>0</v>
      </c>
      <c r="AV360" s="26">
        <f t="shared" si="174"/>
        <v>0</v>
      </c>
      <c r="AW360" s="11" t="s">
        <v>653</v>
      </c>
      <c r="AX360" s="11" t="str">
        <f>VLOOKUP(L360,Group!$A$2:$B$1000,2,0)</f>
        <v>Enhancement</v>
      </c>
      <c r="AY360" s="11">
        <f>IF(ISERROR(VLOOKUP(U360,'ITWR Dump'!$A$2:$Y$5000,15,0)),0,(VLOOKUP('ILC Report'!U360,'ITWR Dump'!$A$2:$Y$5000,15,0)))</f>
        <v>0</v>
      </c>
      <c r="AZ360" s="11" t="str">
        <f t="shared" si="175"/>
        <v>No</v>
      </c>
      <c r="BA360" s="11" t="str">
        <f t="shared" si="176"/>
        <v>BKI</v>
      </c>
      <c r="BB360" s="11" t="str">
        <f t="shared" si="177"/>
        <v>EL</v>
      </c>
      <c r="BC360" s="11" t="str">
        <f t="shared" si="178"/>
        <v>No</v>
      </c>
    </row>
    <row r="361" spans="1:55" x14ac:dyDescent="0.3">
      <c r="A361" s="11" t="s">
        <v>100</v>
      </c>
      <c r="B361" s="11" t="s">
        <v>1820</v>
      </c>
      <c r="C361" s="11" t="s">
        <v>607</v>
      </c>
      <c r="D361" s="11" t="s">
        <v>2099</v>
      </c>
      <c r="E361" s="38" t="s">
        <v>2903</v>
      </c>
      <c r="F361" s="11">
        <v>15</v>
      </c>
      <c r="G361" s="40" t="s">
        <v>218</v>
      </c>
      <c r="H361" s="11" t="str">
        <f t="shared" si="160"/>
        <v>Regular</v>
      </c>
      <c r="I361" s="11" t="str">
        <f t="shared" si="152"/>
        <v>INDIA</v>
      </c>
      <c r="J361" s="11" t="str">
        <f>IF(ISERROR(VLOOKUP(C361,'WI Vs ASM'!$B$2:$E$1000,4,0)),0,(VLOOKUP(C361,'WI Vs ASM'!$B$2:$E$1000,4,0)))</f>
        <v>Offshore</v>
      </c>
      <c r="K361" s="11" t="str">
        <f>IF(ISERROR(VLOOKUP(C361,'WI Vs ASM'!$B$2:$F$1000,5,0)),0,(VLOOKUP(C361,'WI Vs ASM'!$B$2:$F$1000,5,0)))</f>
        <v>02-Variable Billable</v>
      </c>
      <c r="L361" s="11" t="str">
        <f>IF(ISERROR(VLOOKUP(C361,'WI Vs ASM'!$B$2:$D$1000,3,0)),0,(VLOOKUP(C361,'WI Vs ASM'!$B$2:$D$1000,3,0)))</f>
        <v>11-Enhancement Offshore</v>
      </c>
      <c r="M361" s="11" t="str">
        <f>IF(ISERROR(VLOOKUP(C361,'WI Vs ASM'!$B$2:$I$1000,8,0)),0,(VLOOKUP(C361,'WI Vs ASM'!$B$2:$I$1000,8,0)))</f>
        <v>Rahul Soman</v>
      </c>
      <c r="N361" s="11" t="str">
        <f>IF(ISERROR(VLOOKUP(C361,'WI Vs ASM'!$B$2:$G$1000,6,0)),0,(VLOOKUP(C361,'WI Vs ASM'!$B$2:$G$1000,6,0)))</f>
        <v>Property</v>
      </c>
      <c r="O361" s="11" t="str">
        <f>IF(ISERROR(VLOOKUP(C361,'WI Vs ASM'!$B$2:$H$1000,7,0)),0,(VLOOKUP(C361,'WI Vs ASM'!$B$2:$H$1000,7,0)))</f>
        <v>Personal</v>
      </c>
      <c r="P361" s="11" t="str">
        <f t="shared" si="153"/>
        <v>May-17</v>
      </c>
      <c r="Q361" s="11" t="str">
        <f t="shared" si="154"/>
        <v>Q2</v>
      </c>
      <c r="R361" s="11" t="str">
        <f>IF(ISERROR(VLOOKUP(C361,'WI Vs ASM'!$B$2:$J$1000,9,0)),0,(VLOOKUP(C361,'WI Vs ASM'!$B$2:$J$1000,9,0)))</f>
        <v>Jyothi Pai</v>
      </c>
      <c r="S361" s="11" t="str">
        <f>IF(ISERROR(VLOOKUP(C361,'WI Vs ASM'!$B$2:$K$1000,10,0)),0,(VLOOKUP(C361,'WI Vs ASM'!$B$2:$K$1000,10,0)))</f>
        <v>Adele M. Scotto</v>
      </c>
      <c r="T361" s="11" t="str">
        <f>IF(ISERROR(VLOOKUP(C361,'WI Vs ASM'!$B$2:$L$1000,11,0)),0,(VLOOKUP(C361,'WI Vs ASM'!$B$2:$L$1000,11,0)))</f>
        <v>Savitha Gurumoorthy</v>
      </c>
      <c r="U361" s="11" t="str">
        <f t="shared" si="161"/>
        <v>WR635908</v>
      </c>
      <c r="V361" s="11" t="str">
        <f t="shared" si="155"/>
        <v>No</v>
      </c>
      <c r="W361" s="11" t="str">
        <f t="shared" si="156"/>
        <v>Yes</v>
      </c>
      <c r="X361" s="11" t="str">
        <f t="shared" si="157"/>
        <v>No</v>
      </c>
      <c r="Y361" s="11" t="str">
        <f t="shared" si="158"/>
        <v>No</v>
      </c>
      <c r="Z361" s="11" t="str">
        <f t="shared" si="159"/>
        <v>No</v>
      </c>
      <c r="AA361" s="11" t="str">
        <f t="shared" si="162"/>
        <v>No</v>
      </c>
      <c r="AB361" s="11">
        <f>IF(ISERROR(VLOOKUP(U361,'ITWR Dump'!$A$2:$Y$5000,24,0)),0,(VLOOKUP('ILC Report'!U361,'ITWR Dump'!$A$2:$Y$5000,24,0)))</f>
        <v>0</v>
      </c>
      <c r="AC361" s="11" t="str">
        <f t="shared" si="163"/>
        <v>No</v>
      </c>
      <c r="AD361" s="11" t="str">
        <f t="shared" si="164"/>
        <v/>
      </c>
      <c r="AE361" s="11">
        <f>IF(ISERROR(VLOOKUP(U361,'ITWR Dump'!$A$2:$Y$5000,13,0)),0,(VLOOKUP(U361,'ITWR Dump'!$A$2:$Y$5000,13,0)))</f>
        <v>0</v>
      </c>
      <c r="AF361" s="11">
        <f>IF(ISERROR(VLOOKUP(U361,'ITWR Dump'!$A$2:$Y$5000,11,0)),0,(VLOOKUP(U361,'ITWR Dump'!$A$2:$Y$5000,11,0)))</f>
        <v>0</v>
      </c>
      <c r="AG361" s="11">
        <f>IF(ISERROR(VLOOKUP(U361,'ITWR Dump'!$A$2:$Y$5000,2,0)),0,(VLOOKUP(U361,'ITWR Dump'!$A$2:$Y$5000,2,0)))</f>
        <v>0</v>
      </c>
      <c r="AH361" s="11">
        <f>IF(ISERROR(VLOOKUP(U361,'ITWR Dump'!$A$2:$Y$5000,14,0)),0,(VLOOKUP(U361,'ITWR Dump'!$A$2:$Y$5000,14,0)))</f>
        <v>0</v>
      </c>
      <c r="AI361" s="11" t="str">
        <f t="shared" si="165"/>
        <v>11-Enhancement Offshore</v>
      </c>
      <c r="AJ361" s="11" t="str">
        <f t="shared" si="166"/>
        <v>Offshore</v>
      </c>
      <c r="AK361" s="11" t="str">
        <f>IF(ISERROR(VLOOKUP(A361,'Team Data'!$C$2:$U$213,17,0)),0,(VLOOKUP(A361,'Team Data'!$C$2:$U$213,17,0)))</f>
        <v>MF PI and CF</v>
      </c>
      <c r="AL361" s="11" t="str">
        <f t="shared" si="167"/>
        <v>2017-04-24</v>
      </c>
      <c r="AM361" s="11">
        <f>IF(ISERROR(VLOOKUP(U361,'ITWR Dump'!$A$2:$Y$5000,16,0)),0,(VLOOKUP(U361,'ITWR Dump'!$A$2:$Y$5000,16,0)))</f>
        <v>0</v>
      </c>
      <c r="AN361" s="11">
        <f>IF(ISERROR(VLOOKUP(U361,'ITWR Dump'!$A$2:$Y$5000,18,0)),0,(VLOOKUP(U361,'ITWR Dump'!$A$2:$Y$5000,18,0)))</f>
        <v>0</v>
      </c>
      <c r="AO361" s="11">
        <f>IF(ISERROR(VLOOKUP(U361,'ITWR Dump'!$A$2:$Y$5000,25,0)),0,(VLOOKUP('ILC Report'!U361,'ITWR Dump'!$A$2:$Y$5000,25,0)))</f>
        <v>0</v>
      </c>
      <c r="AP361" s="11">
        <f t="shared" si="168"/>
        <v>0</v>
      </c>
      <c r="AQ361" s="26">
        <f t="shared" si="169"/>
        <v>0</v>
      </c>
      <c r="AR361" s="26">
        <f t="shared" si="170"/>
        <v>0</v>
      </c>
      <c r="AS361" s="26">
        <f t="shared" si="171"/>
        <v>0</v>
      </c>
      <c r="AT361" s="26">
        <f t="shared" si="172"/>
        <v>0</v>
      </c>
      <c r="AU361" s="26">
        <f t="shared" si="173"/>
        <v>0</v>
      </c>
      <c r="AV361" s="26">
        <f t="shared" si="174"/>
        <v>0</v>
      </c>
      <c r="AW361" s="11" t="s">
        <v>653</v>
      </c>
      <c r="AX361" s="11" t="str">
        <f>VLOOKUP(L361,Group!$A$2:$B$1000,2,0)</f>
        <v>Enhancement</v>
      </c>
      <c r="AY361" s="11">
        <f>IF(ISERROR(VLOOKUP(U361,'ITWR Dump'!$A$2:$Y$5000,15,0)),0,(VLOOKUP('ILC Report'!U361,'ITWR Dump'!$A$2:$Y$5000,15,0)))</f>
        <v>0</v>
      </c>
      <c r="AZ361" s="11" t="str">
        <f t="shared" si="175"/>
        <v>No</v>
      </c>
      <c r="BA361" s="11" t="str">
        <f t="shared" si="176"/>
        <v>BKI</v>
      </c>
      <c r="BB361" s="11" t="str">
        <f t="shared" si="177"/>
        <v>EL</v>
      </c>
      <c r="BC361" s="11" t="str">
        <f t="shared" si="178"/>
        <v>No</v>
      </c>
    </row>
    <row r="362" spans="1:55" x14ac:dyDescent="0.3">
      <c r="A362" s="11" t="s">
        <v>100</v>
      </c>
      <c r="B362" s="11" t="s">
        <v>1820</v>
      </c>
      <c r="C362" s="11" t="s">
        <v>607</v>
      </c>
      <c r="D362" s="11" t="s">
        <v>2100</v>
      </c>
      <c r="E362" s="38" t="s">
        <v>2903</v>
      </c>
      <c r="F362" s="11">
        <v>15</v>
      </c>
      <c r="G362" s="40" t="s">
        <v>218</v>
      </c>
      <c r="H362" s="11" t="str">
        <f t="shared" si="160"/>
        <v>Regular</v>
      </c>
      <c r="I362" s="11" t="str">
        <f t="shared" si="152"/>
        <v>INDIA</v>
      </c>
      <c r="J362" s="11" t="str">
        <f>IF(ISERROR(VLOOKUP(C362,'WI Vs ASM'!$B$2:$E$1000,4,0)),0,(VLOOKUP(C362,'WI Vs ASM'!$B$2:$E$1000,4,0)))</f>
        <v>Offshore</v>
      </c>
      <c r="K362" s="11" t="str">
        <f>IF(ISERROR(VLOOKUP(C362,'WI Vs ASM'!$B$2:$F$1000,5,0)),0,(VLOOKUP(C362,'WI Vs ASM'!$B$2:$F$1000,5,0)))</f>
        <v>02-Variable Billable</v>
      </c>
      <c r="L362" s="11" t="str">
        <f>IF(ISERROR(VLOOKUP(C362,'WI Vs ASM'!$B$2:$D$1000,3,0)),0,(VLOOKUP(C362,'WI Vs ASM'!$B$2:$D$1000,3,0)))</f>
        <v>11-Enhancement Offshore</v>
      </c>
      <c r="M362" s="11" t="str">
        <f>IF(ISERROR(VLOOKUP(C362,'WI Vs ASM'!$B$2:$I$1000,8,0)),0,(VLOOKUP(C362,'WI Vs ASM'!$B$2:$I$1000,8,0)))</f>
        <v>Rahul Soman</v>
      </c>
      <c r="N362" s="11" t="str">
        <f>IF(ISERROR(VLOOKUP(C362,'WI Vs ASM'!$B$2:$G$1000,6,0)),0,(VLOOKUP(C362,'WI Vs ASM'!$B$2:$G$1000,6,0)))</f>
        <v>Property</v>
      </c>
      <c r="O362" s="11" t="str">
        <f>IF(ISERROR(VLOOKUP(C362,'WI Vs ASM'!$B$2:$H$1000,7,0)),0,(VLOOKUP(C362,'WI Vs ASM'!$B$2:$H$1000,7,0)))</f>
        <v>Personal</v>
      </c>
      <c r="P362" s="11" t="str">
        <f t="shared" si="153"/>
        <v>May-17</v>
      </c>
      <c r="Q362" s="11" t="str">
        <f t="shared" si="154"/>
        <v>Q2</v>
      </c>
      <c r="R362" s="11" t="str">
        <f>IF(ISERROR(VLOOKUP(C362,'WI Vs ASM'!$B$2:$J$1000,9,0)),0,(VLOOKUP(C362,'WI Vs ASM'!$B$2:$J$1000,9,0)))</f>
        <v>Jyothi Pai</v>
      </c>
      <c r="S362" s="11" t="str">
        <f>IF(ISERROR(VLOOKUP(C362,'WI Vs ASM'!$B$2:$K$1000,10,0)),0,(VLOOKUP(C362,'WI Vs ASM'!$B$2:$K$1000,10,0)))</f>
        <v>Adele M. Scotto</v>
      </c>
      <c r="T362" s="11" t="str">
        <f>IF(ISERROR(VLOOKUP(C362,'WI Vs ASM'!$B$2:$L$1000,11,0)),0,(VLOOKUP(C362,'WI Vs ASM'!$B$2:$L$1000,11,0)))</f>
        <v>Savitha Gurumoorthy</v>
      </c>
      <c r="U362" s="11" t="str">
        <f t="shared" si="161"/>
        <v>WR635909</v>
      </c>
      <c r="V362" s="11" t="str">
        <f t="shared" si="155"/>
        <v>No</v>
      </c>
      <c r="W362" s="11" t="str">
        <f t="shared" si="156"/>
        <v>Yes</v>
      </c>
      <c r="X362" s="11" t="str">
        <f t="shared" si="157"/>
        <v>No</v>
      </c>
      <c r="Y362" s="11" t="str">
        <f t="shared" si="158"/>
        <v>No</v>
      </c>
      <c r="Z362" s="11" t="str">
        <f t="shared" si="159"/>
        <v>No</v>
      </c>
      <c r="AA362" s="11" t="str">
        <f t="shared" si="162"/>
        <v>No</v>
      </c>
      <c r="AB362" s="11">
        <f>IF(ISERROR(VLOOKUP(U362,'ITWR Dump'!$A$2:$Y$5000,24,0)),0,(VLOOKUP('ILC Report'!U362,'ITWR Dump'!$A$2:$Y$5000,24,0)))</f>
        <v>0</v>
      </c>
      <c r="AC362" s="11" t="str">
        <f t="shared" si="163"/>
        <v>No</v>
      </c>
      <c r="AD362" s="11" t="str">
        <f t="shared" si="164"/>
        <v/>
      </c>
      <c r="AE362" s="11">
        <f>IF(ISERROR(VLOOKUP(U362,'ITWR Dump'!$A$2:$Y$5000,13,0)),0,(VLOOKUP(U362,'ITWR Dump'!$A$2:$Y$5000,13,0)))</f>
        <v>0</v>
      </c>
      <c r="AF362" s="11">
        <f>IF(ISERROR(VLOOKUP(U362,'ITWR Dump'!$A$2:$Y$5000,11,0)),0,(VLOOKUP(U362,'ITWR Dump'!$A$2:$Y$5000,11,0)))</f>
        <v>0</v>
      </c>
      <c r="AG362" s="11">
        <f>IF(ISERROR(VLOOKUP(U362,'ITWR Dump'!$A$2:$Y$5000,2,0)),0,(VLOOKUP(U362,'ITWR Dump'!$A$2:$Y$5000,2,0)))</f>
        <v>0</v>
      </c>
      <c r="AH362" s="11">
        <f>IF(ISERROR(VLOOKUP(U362,'ITWR Dump'!$A$2:$Y$5000,14,0)),0,(VLOOKUP(U362,'ITWR Dump'!$A$2:$Y$5000,14,0)))</f>
        <v>0</v>
      </c>
      <c r="AI362" s="11" t="str">
        <f t="shared" si="165"/>
        <v>11-Enhancement Offshore</v>
      </c>
      <c r="AJ362" s="11" t="str">
        <f t="shared" si="166"/>
        <v>Offshore</v>
      </c>
      <c r="AK362" s="11" t="str">
        <f>IF(ISERROR(VLOOKUP(A362,'Team Data'!$C$2:$U$213,17,0)),0,(VLOOKUP(A362,'Team Data'!$C$2:$U$213,17,0)))</f>
        <v>MF PI and CF</v>
      </c>
      <c r="AL362" s="11" t="str">
        <f t="shared" si="167"/>
        <v>2017-04-24</v>
      </c>
      <c r="AM362" s="11">
        <f>IF(ISERROR(VLOOKUP(U362,'ITWR Dump'!$A$2:$Y$5000,16,0)),0,(VLOOKUP(U362,'ITWR Dump'!$A$2:$Y$5000,16,0)))</f>
        <v>0</v>
      </c>
      <c r="AN362" s="11">
        <f>IF(ISERROR(VLOOKUP(U362,'ITWR Dump'!$A$2:$Y$5000,18,0)),0,(VLOOKUP(U362,'ITWR Dump'!$A$2:$Y$5000,18,0)))</f>
        <v>0</v>
      </c>
      <c r="AO362" s="11">
        <f>IF(ISERROR(VLOOKUP(U362,'ITWR Dump'!$A$2:$Y$5000,25,0)),0,(VLOOKUP('ILC Report'!U362,'ITWR Dump'!$A$2:$Y$5000,25,0)))</f>
        <v>0</v>
      </c>
      <c r="AP362" s="11">
        <f t="shared" si="168"/>
        <v>0</v>
      </c>
      <c r="AQ362" s="26">
        <f t="shared" si="169"/>
        <v>0</v>
      </c>
      <c r="AR362" s="26">
        <f t="shared" si="170"/>
        <v>0</v>
      </c>
      <c r="AS362" s="26">
        <f t="shared" si="171"/>
        <v>0</v>
      </c>
      <c r="AT362" s="26">
        <f t="shared" si="172"/>
        <v>0</v>
      </c>
      <c r="AU362" s="26">
        <f t="shared" si="173"/>
        <v>0</v>
      </c>
      <c r="AV362" s="26">
        <f t="shared" si="174"/>
        <v>0</v>
      </c>
      <c r="AW362" s="11" t="s">
        <v>653</v>
      </c>
      <c r="AX362" s="11" t="str">
        <f>VLOOKUP(L362,Group!$A$2:$B$1000,2,0)</f>
        <v>Enhancement</v>
      </c>
      <c r="AY362" s="11">
        <f>IF(ISERROR(VLOOKUP(U362,'ITWR Dump'!$A$2:$Y$5000,15,0)),0,(VLOOKUP('ILC Report'!U362,'ITWR Dump'!$A$2:$Y$5000,15,0)))</f>
        <v>0</v>
      </c>
      <c r="AZ362" s="11" t="str">
        <f t="shared" si="175"/>
        <v>No</v>
      </c>
      <c r="BA362" s="11" t="str">
        <f t="shared" si="176"/>
        <v>BKI</v>
      </c>
      <c r="BB362" s="11" t="str">
        <f t="shared" si="177"/>
        <v>EL</v>
      </c>
      <c r="BC362" s="11" t="str">
        <f t="shared" si="178"/>
        <v>No</v>
      </c>
    </row>
    <row r="363" spans="1:55" x14ac:dyDescent="0.3">
      <c r="A363" s="11" t="s">
        <v>100</v>
      </c>
      <c r="B363" s="11" t="s">
        <v>1820</v>
      </c>
      <c r="C363" s="11" t="s">
        <v>607</v>
      </c>
      <c r="D363" s="11" t="s">
        <v>2098</v>
      </c>
      <c r="E363" s="38" t="s">
        <v>2904</v>
      </c>
      <c r="F363" s="11">
        <v>15</v>
      </c>
      <c r="G363" s="40" t="s">
        <v>218</v>
      </c>
      <c r="H363" s="11" t="str">
        <f t="shared" si="160"/>
        <v>Regular</v>
      </c>
      <c r="I363" s="11" t="str">
        <f t="shared" si="152"/>
        <v>INDIA</v>
      </c>
      <c r="J363" s="11" t="str">
        <f>IF(ISERROR(VLOOKUP(C363,'WI Vs ASM'!$B$2:$E$1000,4,0)),0,(VLOOKUP(C363,'WI Vs ASM'!$B$2:$E$1000,4,0)))</f>
        <v>Offshore</v>
      </c>
      <c r="K363" s="11" t="str">
        <f>IF(ISERROR(VLOOKUP(C363,'WI Vs ASM'!$B$2:$F$1000,5,0)),0,(VLOOKUP(C363,'WI Vs ASM'!$B$2:$F$1000,5,0)))</f>
        <v>02-Variable Billable</v>
      </c>
      <c r="L363" s="11" t="str">
        <f>IF(ISERROR(VLOOKUP(C363,'WI Vs ASM'!$B$2:$D$1000,3,0)),0,(VLOOKUP(C363,'WI Vs ASM'!$B$2:$D$1000,3,0)))</f>
        <v>11-Enhancement Offshore</v>
      </c>
      <c r="M363" s="11" t="str">
        <f>IF(ISERROR(VLOOKUP(C363,'WI Vs ASM'!$B$2:$I$1000,8,0)),0,(VLOOKUP(C363,'WI Vs ASM'!$B$2:$I$1000,8,0)))</f>
        <v>Rahul Soman</v>
      </c>
      <c r="N363" s="11" t="str">
        <f>IF(ISERROR(VLOOKUP(C363,'WI Vs ASM'!$B$2:$G$1000,6,0)),0,(VLOOKUP(C363,'WI Vs ASM'!$B$2:$G$1000,6,0)))</f>
        <v>Property</v>
      </c>
      <c r="O363" s="11" t="str">
        <f>IF(ISERROR(VLOOKUP(C363,'WI Vs ASM'!$B$2:$H$1000,7,0)),0,(VLOOKUP(C363,'WI Vs ASM'!$B$2:$H$1000,7,0)))</f>
        <v>Personal</v>
      </c>
      <c r="P363" s="11" t="str">
        <f t="shared" si="153"/>
        <v>May-17</v>
      </c>
      <c r="Q363" s="11" t="str">
        <f t="shared" si="154"/>
        <v>Q2</v>
      </c>
      <c r="R363" s="11" t="str">
        <f>IF(ISERROR(VLOOKUP(C363,'WI Vs ASM'!$B$2:$J$1000,9,0)),0,(VLOOKUP(C363,'WI Vs ASM'!$B$2:$J$1000,9,0)))</f>
        <v>Jyothi Pai</v>
      </c>
      <c r="S363" s="11" t="str">
        <f>IF(ISERROR(VLOOKUP(C363,'WI Vs ASM'!$B$2:$K$1000,10,0)),0,(VLOOKUP(C363,'WI Vs ASM'!$B$2:$K$1000,10,0)))</f>
        <v>Adele M. Scotto</v>
      </c>
      <c r="T363" s="11" t="str">
        <f>IF(ISERROR(VLOOKUP(C363,'WI Vs ASM'!$B$2:$L$1000,11,0)),0,(VLOOKUP(C363,'WI Vs ASM'!$B$2:$L$1000,11,0)))</f>
        <v>Savitha Gurumoorthy</v>
      </c>
      <c r="U363" s="11" t="str">
        <f t="shared" si="161"/>
        <v>WR634790</v>
      </c>
      <c r="V363" s="11" t="str">
        <f t="shared" si="155"/>
        <v>No</v>
      </c>
      <c r="W363" s="11" t="str">
        <f t="shared" si="156"/>
        <v>Yes</v>
      </c>
      <c r="X363" s="11" t="str">
        <f t="shared" si="157"/>
        <v>No</v>
      </c>
      <c r="Y363" s="11" t="str">
        <f t="shared" si="158"/>
        <v>No</v>
      </c>
      <c r="Z363" s="11" t="str">
        <f t="shared" si="159"/>
        <v>No</v>
      </c>
      <c r="AA363" s="11" t="str">
        <f t="shared" si="162"/>
        <v>No</v>
      </c>
      <c r="AB363" s="11">
        <f>IF(ISERROR(VLOOKUP(U363,'ITWR Dump'!$A$2:$Y$5000,24,0)),0,(VLOOKUP('ILC Report'!U363,'ITWR Dump'!$A$2:$Y$5000,24,0)))</f>
        <v>0</v>
      </c>
      <c r="AC363" s="11" t="str">
        <f t="shared" si="163"/>
        <v>No</v>
      </c>
      <c r="AD363" s="11" t="str">
        <f t="shared" si="164"/>
        <v/>
      </c>
      <c r="AE363" s="11">
        <f>IF(ISERROR(VLOOKUP(U363,'ITWR Dump'!$A$2:$Y$5000,13,0)),0,(VLOOKUP(U363,'ITWR Dump'!$A$2:$Y$5000,13,0)))</f>
        <v>0</v>
      </c>
      <c r="AF363" s="11">
        <f>IF(ISERROR(VLOOKUP(U363,'ITWR Dump'!$A$2:$Y$5000,11,0)),0,(VLOOKUP(U363,'ITWR Dump'!$A$2:$Y$5000,11,0)))</f>
        <v>0</v>
      </c>
      <c r="AG363" s="11">
        <f>IF(ISERROR(VLOOKUP(U363,'ITWR Dump'!$A$2:$Y$5000,2,0)),0,(VLOOKUP(U363,'ITWR Dump'!$A$2:$Y$5000,2,0)))</f>
        <v>0</v>
      </c>
      <c r="AH363" s="11">
        <f>IF(ISERROR(VLOOKUP(U363,'ITWR Dump'!$A$2:$Y$5000,14,0)),0,(VLOOKUP(U363,'ITWR Dump'!$A$2:$Y$5000,14,0)))</f>
        <v>0</v>
      </c>
      <c r="AI363" s="11" t="str">
        <f t="shared" si="165"/>
        <v>11-Enhancement Offshore</v>
      </c>
      <c r="AJ363" s="11" t="str">
        <f t="shared" si="166"/>
        <v>Offshore</v>
      </c>
      <c r="AK363" s="11" t="str">
        <f>IF(ISERROR(VLOOKUP(A363,'Team Data'!$C$2:$U$213,17,0)),0,(VLOOKUP(A363,'Team Data'!$C$2:$U$213,17,0)))</f>
        <v>MF PI and CF</v>
      </c>
      <c r="AL363" s="11" t="str">
        <f t="shared" si="167"/>
        <v>2017-04-24</v>
      </c>
      <c r="AM363" s="11">
        <f>IF(ISERROR(VLOOKUP(U363,'ITWR Dump'!$A$2:$Y$5000,16,0)),0,(VLOOKUP(U363,'ITWR Dump'!$A$2:$Y$5000,16,0)))</f>
        <v>0</v>
      </c>
      <c r="AN363" s="11">
        <f>IF(ISERROR(VLOOKUP(U363,'ITWR Dump'!$A$2:$Y$5000,18,0)),0,(VLOOKUP(U363,'ITWR Dump'!$A$2:$Y$5000,18,0)))</f>
        <v>0</v>
      </c>
      <c r="AO363" s="11">
        <f>IF(ISERROR(VLOOKUP(U363,'ITWR Dump'!$A$2:$Y$5000,25,0)),0,(VLOOKUP('ILC Report'!U363,'ITWR Dump'!$A$2:$Y$5000,25,0)))</f>
        <v>0</v>
      </c>
      <c r="AP363" s="11">
        <f t="shared" si="168"/>
        <v>0</v>
      </c>
      <c r="AQ363" s="26">
        <f t="shared" si="169"/>
        <v>0</v>
      </c>
      <c r="AR363" s="26">
        <f t="shared" si="170"/>
        <v>0</v>
      </c>
      <c r="AS363" s="26">
        <f t="shared" si="171"/>
        <v>0</v>
      </c>
      <c r="AT363" s="26">
        <f t="shared" si="172"/>
        <v>0</v>
      </c>
      <c r="AU363" s="26">
        <f t="shared" si="173"/>
        <v>0</v>
      </c>
      <c r="AV363" s="26">
        <f t="shared" si="174"/>
        <v>0</v>
      </c>
      <c r="AW363" s="11" t="s">
        <v>653</v>
      </c>
      <c r="AX363" s="11" t="str">
        <f>VLOOKUP(L363,Group!$A$2:$B$1000,2,0)</f>
        <v>Enhancement</v>
      </c>
      <c r="AY363" s="11">
        <f>IF(ISERROR(VLOOKUP(U363,'ITWR Dump'!$A$2:$Y$5000,15,0)),0,(VLOOKUP('ILC Report'!U363,'ITWR Dump'!$A$2:$Y$5000,15,0)))</f>
        <v>0</v>
      </c>
      <c r="AZ363" s="11" t="str">
        <f t="shared" si="175"/>
        <v>No</v>
      </c>
      <c r="BA363" s="11" t="str">
        <f t="shared" si="176"/>
        <v>BKI</v>
      </c>
      <c r="BB363" s="11" t="str">
        <f t="shared" si="177"/>
        <v>EL</v>
      </c>
      <c r="BC363" s="11" t="str">
        <f t="shared" si="178"/>
        <v>No</v>
      </c>
    </row>
    <row r="364" spans="1:55" x14ac:dyDescent="0.3">
      <c r="A364" s="11" t="s">
        <v>100</v>
      </c>
      <c r="B364" s="11" t="s">
        <v>1820</v>
      </c>
      <c r="C364" s="11" t="s">
        <v>607</v>
      </c>
      <c r="D364" s="11" t="s">
        <v>2099</v>
      </c>
      <c r="E364" s="38" t="s">
        <v>2904</v>
      </c>
      <c r="F364" s="11">
        <v>15</v>
      </c>
      <c r="G364" s="40" t="s">
        <v>218</v>
      </c>
      <c r="H364" s="11" t="str">
        <f t="shared" si="160"/>
        <v>Regular</v>
      </c>
      <c r="I364" s="11" t="str">
        <f t="shared" si="152"/>
        <v>INDIA</v>
      </c>
      <c r="J364" s="11" t="str">
        <f>IF(ISERROR(VLOOKUP(C364,'WI Vs ASM'!$B$2:$E$1000,4,0)),0,(VLOOKUP(C364,'WI Vs ASM'!$B$2:$E$1000,4,0)))</f>
        <v>Offshore</v>
      </c>
      <c r="K364" s="11" t="str">
        <f>IF(ISERROR(VLOOKUP(C364,'WI Vs ASM'!$B$2:$F$1000,5,0)),0,(VLOOKUP(C364,'WI Vs ASM'!$B$2:$F$1000,5,0)))</f>
        <v>02-Variable Billable</v>
      </c>
      <c r="L364" s="11" t="str">
        <f>IF(ISERROR(VLOOKUP(C364,'WI Vs ASM'!$B$2:$D$1000,3,0)),0,(VLOOKUP(C364,'WI Vs ASM'!$B$2:$D$1000,3,0)))</f>
        <v>11-Enhancement Offshore</v>
      </c>
      <c r="M364" s="11" t="str">
        <f>IF(ISERROR(VLOOKUP(C364,'WI Vs ASM'!$B$2:$I$1000,8,0)),0,(VLOOKUP(C364,'WI Vs ASM'!$B$2:$I$1000,8,0)))</f>
        <v>Rahul Soman</v>
      </c>
      <c r="N364" s="11" t="str">
        <f>IF(ISERROR(VLOOKUP(C364,'WI Vs ASM'!$B$2:$G$1000,6,0)),0,(VLOOKUP(C364,'WI Vs ASM'!$B$2:$G$1000,6,0)))</f>
        <v>Property</v>
      </c>
      <c r="O364" s="11" t="str">
        <f>IF(ISERROR(VLOOKUP(C364,'WI Vs ASM'!$B$2:$H$1000,7,0)),0,(VLOOKUP(C364,'WI Vs ASM'!$B$2:$H$1000,7,0)))</f>
        <v>Personal</v>
      </c>
      <c r="P364" s="11" t="str">
        <f t="shared" si="153"/>
        <v>May-17</v>
      </c>
      <c r="Q364" s="11" t="str">
        <f t="shared" si="154"/>
        <v>Q2</v>
      </c>
      <c r="R364" s="11" t="str">
        <f>IF(ISERROR(VLOOKUP(C364,'WI Vs ASM'!$B$2:$J$1000,9,0)),0,(VLOOKUP(C364,'WI Vs ASM'!$B$2:$J$1000,9,0)))</f>
        <v>Jyothi Pai</v>
      </c>
      <c r="S364" s="11" t="str">
        <f>IF(ISERROR(VLOOKUP(C364,'WI Vs ASM'!$B$2:$K$1000,10,0)),0,(VLOOKUP(C364,'WI Vs ASM'!$B$2:$K$1000,10,0)))</f>
        <v>Adele M. Scotto</v>
      </c>
      <c r="T364" s="11" t="str">
        <f>IF(ISERROR(VLOOKUP(C364,'WI Vs ASM'!$B$2:$L$1000,11,0)),0,(VLOOKUP(C364,'WI Vs ASM'!$B$2:$L$1000,11,0)))</f>
        <v>Savitha Gurumoorthy</v>
      </c>
      <c r="U364" s="11" t="str">
        <f t="shared" si="161"/>
        <v>WR635908</v>
      </c>
      <c r="V364" s="11" t="str">
        <f t="shared" si="155"/>
        <v>No</v>
      </c>
      <c r="W364" s="11" t="str">
        <f t="shared" si="156"/>
        <v>Yes</v>
      </c>
      <c r="X364" s="11" t="str">
        <f t="shared" si="157"/>
        <v>No</v>
      </c>
      <c r="Y364" s="11" t="str">
        <f t="shared" si="158"/>
        <v>No</v>
      </c>
      <c r="Z364" s="11" t="str">
        <f t="shared" si="159"/>
        <v>No</v>
      </c>
      <c r="AA364" s="11" t="str">
        <f t="shared" si="162"/>
        <v>No</v>
      </c>
      <c r="AB364" s="11">
        <f>IF(ISERROR(VLOOKUP(U364,'ITWR Dump'!$A$2:$Y$5000,24,0)),0,(VLOOKUP('ILC Report'!U364,'ITWR Dump'!$A$2:$Y$5000,24,0)))</f>
        <v>0</v>
      </c>
      <c r="AC364" s="11" t="str">
        <f t="shared" si="163"/>
        <v>No</v>
      </c>
      <c r="AD364" s="11" t="str">
        <f t="shared" si="164"/>
        <v/>
      </c>
      <c r="AE364" s="11">
        <f>IF(ISERROR(VLOOKUP(U364,'ITWR Dump'!$A$2:$Y$5000,13,0)),0,(VLOOKUP(U364,'ITWR Dump'!$A$2:$Y$5000,13,0)))</f>
        <v>0</v>
      </c>
      <c r="AF364" s="11">
        <f>IF(ISERROR(VLOOKUP(U364,'ITWR Dump'!$A$2:$Y$5000,11,0)),0,(VLOOKUP(U364,'ITWR Dump'!$A$2:$Y$5000,11,0)))</f>
        <v>0</v>
      </c>
      <c r="AG364" s="11">
        <f>IF(ISERROR(VLOOKUP(U364,'ITWR Dump'!$A$2:$Y$5000,2,0)),0,(VLOOKUP(U364,'ITWR Dump'!$A$2:$Y$5000,2,0)))</f>
        <v>0</v>
      </c>
      <c r="AH364" s="11">
        <f>IF(ISERROR(VLOOKUP(U364,'ITWR Dump'!$A$2:$Y$5000,14,0)),0,(VLOOKUP(U364,'ITWR Dump'!$A$2:$Y$5000,14,0)))</f>
        <v>0</v>
      </c>
      <c r="AI364" s="11" t="str">
        <f t="shared" si="165"/>
        <v>11-Enhancement Offshore</v>
      </c>
      <c r="AJ364" s="11" t="str">
        <f t="shared" si="166"/>
        <v>Offshore</v>
      </c>
      <c r="AK364" s="11" t="str">
        <f>IF(ISERROR(VLOOKUP(A364,'Team Data'!$C$2:$U$213,17,0)),0,(VLOOKUP(A364,'Team Data'!$C$2:$U$213,17,0)))</f>
        <v>MF PI and CF</v>
      </c>
      <c r="AL364" s="11" t="str">
        <f t="shared" si="167"/>
        <v>2017-04-24</v>
      </c>
      <c r="AM364" s="11">
        <f>IF(ISERROR(VLOOKUP(U364,'ITWR Dump'!$A$2:$Y$5000,16,0)),0,(VLOOKUP(U364,'ITWR Dump'!$A$2:$Y$5000,16,0)))</f>
        <v>0</v>
      </c>
      <c r="AN364" s="11">
        <f>IF(ISERROR(VLOOKUP(U364,'ITWR Dump'!$A$2:$Y$5000,18,0)),0,(VLOOKUP(U364,'ITWR Dump'!$A$2:$Y$5000,18,0)))</f>
        <v>0</v>
      </c>
      <c r="AO364" s="11">
        <f>IF(ISERROR(VLOOKUP(U364,'ITWR Dump'!$A$2:$Y$5000,25,0)),0,(VLOOKUP('ILC Report'!U364,'ITWR Dump'!$A$2:$Y$5000,25,0)))</f>
        <v>0</v>
      </c>
      <c r="AP364" s="11">
        <f t="shared" si="168"/>
        <v>0</v>
      </c>
      <c r="AQ364" s="26">
        <f t="shared" si="169"/>
        <v>0</v>
      </c>
      <c r="AR364" s="26">
        <f t="shared" si="170"/>
        <v>0</v>
      </c>
      <c r="AS364" s="26">
        <f t="shared" si="171"/>
        <v>0</v>
      </c>
      <c r="AT364" s="26">
        <f t="shared" si="172"/>
        <v>0</v>
      </c>
      <c r="AU364" s="26">
        <f t="shared" si="173"/>
        <v>0</v>
      </c>
      <c r="AV364" s="26">
        <f t="shared" si="174"/>
        <v>0</v>
      </c>
      <c r="AW364" s="11" t="s">
        <v>653</v>
      </c>
      <c r="AX364" s="11" t="str">
        <f>VLOOKUP(L364,Group!$A$2:$B$1000,2,0)</f>
        <v>Enhancement</v>
      </c>
      <c r="AY364" s="11">
        <f>IF(ISERROR(VLOOKUP(U364,'ITWR Dump'!$A$2:$Y$5000,15,0)),0,(VLOOKUP('ILC Report'!U364,'ITWR Dump'!$A$2:$Y$5000,15,0)))</f>
        <v>0</v>
      </c>
      <c r="AZ364" s="11" t="str">
        <f t="shared" si="175"/>
        <v>No</v>
      </c>
      <c r="BA364" s="11" t="str">
        <f t="shared" si="176"/>
        <v>BKI</v>
      </c>
      <c r="BB364" s="11" t="str">
        <f t="shared" si="177"/>
        <v>EL</v>
      </c>
      <c r="BC364" s="11" t="str">
        <f t="shared" si="178"/>
        <v>No</v>
      </c>
    </row>
    <row r="365" spans="1:55" x14ac:dyDescent="0.3">
      <c r="A365" s="11" t="s">
        <v>100</v>
      </c>
      <c r="B365" s="11" t="s">
        <v>1820</v>
      </c>
      <c r="C365" s="11" t="s">
        <v>607</v>
      </c>
      <c r="D365" s="11" t="s">
        <v>2100</v>
      </c>
      <c r="E365" s="38" t="s">
        <v>2904</v>
      </c>
      <c r="F365" s="11">
        <v>15</v>
      </c>
      <c r="G365" s="40" t="s">
        <v>218</v>
      </c>
      <c r="H365" s="11" t="str">
        <f t="shared" si="160"/>
        <v>Regular</v>
      </c>
      <c r="I365" s="11" t="str">
        <f t="shared" si="152"/>
        <v>INDIA</v>
      </c>
      <c r="J365" s="11" t="str">
        <f>IF(ISERROR(VLOOKUP(C365,'WI Vs ASM'!$B$2:$E$1000,4,0)),0,(VLOOKUP(C365,'WI Vs ASM'!$B$2:$E$1000,4,0)))</f>
        <v>Offshore</v>
      </c>
      <c r="K365" s="11" t="str">
        <f>IF(ISERROR(VLOOKUP(C365,'WI Vs ASM'!$B$2:$F$1000,5,0)),0,(VLOOKUP(C365,'WI Vs ASM'!$B$2:$F$1000,5,0)))</f>
        <v>02-Variable Billable</v>
      </c>
      <c r="L365" s="11" t="str">
        <f>IF(ISERROR(VLOOKUP(C365,'WI Vs ASM'!$B$2:$D$1000,3,0)),0,(VLOOKUP(C365,'WI Vs ASM'!$B$2:$D$1000,3,0)))</f>
        <v>11-Enhancement Offshore</v>
      </c>
      <c r="M365" s="11" t="str">
        <f>IF(ISERROR(VLOOKUP(C365,'WI Vs ASM'!$B$2:$I$1000,8,0)),0,(VLOOKUP(C365,'WI Vs ASM'!$B$2:$I$1000,8,0)))</f>
        <v>Rahul Soman</v>
      </c>
      <c r="N365" s="11" t="str">
        <f>IF(ISERROR(VLOOKUP(C365,'WI Vs ASM'!$B$2:$G$1000,6,0)),0,(VLOOKUP(C365,'WI Vs ASM'!$B$2:$G$1000,6,0)))</f>
        <v>Property</v>
      </c>
      <c r="O365" s="11" t="str">
        <f>IF(ISERROR(VLOOKUP(C365,'WI Vs ASM'!$B$2:$H$1000,7,0)),0,(VLOOKUP(C365,'WI Vs ASM'!$B$2:$H$1000,7,0)))</f>
        <v>Personal</v>
      </c>
      <c r="P365" s="11" t="str">
        <f t="shared" si="153"/>
        <v>May-17</v>
      </c>
      <c r="Q365" s="11" t="str">
        <f t="shared" si="154"/>
        <v>Q2</v>
      </c>
      <c r="R365" s="11" t="str">
        <f>IF(ISERROR(VLOOKUP(C365,'WI Vs ASM'!$B$2:$J$1000,9,0)),0,(VLOOKUP(C365,'WI Vs ASM'!$B$2:$J$1000,9,0)))</f>
        <v>Jyothi Pai</v>
      </c>
      <c r="S365" s="11" t="str">
        <f>IF(ISERROR(VLOOKUP(C365,'WI Vs ASM'!$B$2:$K$1000,10,0)),0,(VLOOKUP(C365,'WI Vs ASM'!$B$2:$K$1000,10,0)))</f>
        <v>Adele M. Scotto</v>
      </c>
      <c r="T365" s="11" t="str">
        <f>IF(ISERROR(VLOOKUP(C365,'WI Vs ASM'!$B$2:$L$1000,11,0)),0,(VLOOKUP(C365,'WI Vs ASM'!$B$2:$L$1000,11,0)))</f>
        <v>Savitha Gurumoorthy</v>
      </c>
      <c r="U365" s="11" t="str">
        <f t="shared" si="161"/>
        <v>WR635909</v>
      </c>
      <c r="V365" s="11" t="str">
        <f t="shared" si="155"/>
        <v>No</v>
      </c>
      <c r="W365" s="11" t="str">
        <f t="shared" si="156"/>
        <v>Yes</v>
      </c>
      <c r="X365" s="11" t="str">
        <f t="shared" si="157"/>
        <v>No</v>
      </c>
      <c r="Y365" s="11" t="str">
        <f t="shared" si="158"/>
        <v>No</v>
      </c>
      <c r="Z365" s="11" t="str">
        <f t="shared" si="159"/>
        <v>No</v>
      </c>
      <c r="AA365" s="11" t="str">
        <f t="shared" si="162"/>
        <v>No</v>
      </c>
      <c r="AB365" s="11">
        <f>IF(ISERROR(VLOOKUP(U365,'ITWR Dump'!$A$2:$Y$5000,24,0)),0,(VLOOKUP('ILC Report'!U365,'ITWR Dump'!$A$2:$Y$5000,24,0)))</f>
        <v>0</v>
      </c>
      <c r="AC365" s="11" t="str">
        <f t="shared" si="163"/>
        <v>No</v>
      </c>
      <c r="AD365" s="11" t="str">
        <f t="shared" si="164"/>
        <v/>
      </c>
      <c r="AE365" s="11">
        <f>IF(ISERROR(VLOOKUP(U365,'ITWR Dump'!$A$2:$Y$5000,13,0)),0,(VLOOKUP(U365,'ITWR Dump'!$A$2:$Y$5000,13,0)))</f>
        <v>0</v>
      </c>
      <c r="AF365" s="11">
        <f>IF(ISERROR(VLOOKUP(U365,'ITWR Dump'!$A$2:$Y$5000,11,0)),0,(VLOOKUP(U365,'ITWR Dump'!$A$2:$Y$5000,11,0)))</f>
        <v>0</v>
      </c>
      <c r="AG365" s="11">
        <f>IF(ISERROR(VLOOKUP(U365,'ITWR Dump'!$A$2:$Y$5000,2,0)),0,(VLOOKUP(U365,'ITWR Dump'!$A$2:$Y$5000,2,0)))</f>
        <v>0</v>
      </c>
      <c r="AH365" s="11">
        <f>IF(ISERROR(VLOOKUP(U365,'ITWR Dump'!$A$2:$Y$5000,14,0)),0,(VLOOKUP(U365,'ITWR Dump'!$A$2:$Y$5000,14,0)))</f>
        <v>0</v>
      </c>
      <c r="AI365" s="11" t="str">
        <f t="shared" si="165"/>
        <v>11-Enhancement Offshore</v>
      </c>
      <c r="AJ365" s="11" t="str">
        <f t="shared" si="166"/>
        <v>Offshore</v>
      </c>
      <c r="AK365" s="11" t="str">
        <f>IF(ISERROR(VLOOKUP(A365,'Team Data'!$C$2:$U$213,17,0)),0,(VLOOKUP(A365,'Team Data'!$C$2:$U$213,17,0)))</f>
        <v>MF PI and CF</v>
      </c>
      <c r="AL365" s="11" t="str">
        <f t="shared" si="167"/>
        <v>2017-04-24</v>
      </c>
      <c r="AM365" s="11">
        <f>IF(ISERROR(VLOOKUP(U365,'ITWR Dump'!$A$2:$Y$5000,16,0)),0,(VLOOKUP(U365,'ITWR Dump'!$A$2:$Y$5000,16,0)))</f>
        <v>0</v>
      </c>
      <c r="AN365" s="11">
        <f>IF(ISERROR(VLOOKUP(U365,'ITWR Dump'!$A$2:$Y$5000,18,0)),0,(VLOOKUP(U365,'ITWR Dump'!$A$2:$Y$5000,18,0)))</f>
        <v>0</v>
      </c>
      <c r="AO365" s="11">
        <f>IF(ISERROR(VLOOKUP(U365,'ITWR Dump'!$A$2:$Y$5000,25,0)),0,(VLOOKUP('ILC Report'!U365,'ITWR Dump'!$A$2:$Y$5000,25,0)))</f>
        <v>0</v>
      </c>
      <c r="AP365" s="11">
        <f t="shared" si="168"/>
        <v>0</v>
      </c>
      <c r="AQ365" s="26">
        <f t="shared" si="169"/>
        <v>0</v>
      </c>
      <c r="AR365" s="26">
        <f t="shared" si="170"/>
        <v>0</v>
      </c>
      <c r="AS365" s="26">
        <f t="shared" si="171"/>
        <v>0</v>
      </c>
      <c r="AT365" s="26">
        <f t="shared" si="172"/>
        <v>0</v>
      </c>
      <c r="AU365" s="26">
        <f t="shared" si="173"/>
        <v>0</v>
      </c>
      <c r="AV365" s="26">
        <f t="shared" si="174"/>
        <v>0</v>
      </c>
      <c r="AW365" s="11" t="s">
        <v>653</v>
      </c>
      <c r="AX365" s="11" t="str">
        <f>VLOOKUP(L365,Group!$A$2:$B$1000,2,0)</f>
        <v>Enhancement</v>
      </c>
      <c r="AY365" s="11">
        <f>IF(ISERROR(VLOOKUP(U365,'ITWR Dump'!$A$2:$Y$5000,15,0)),0,(VLOOKUP('ILC Report'!U365,'ITWR Dump'!$A$2:$Y$5000,15,0)))</f>
        <v>0</v>
      </c>
      <c r="AZ365" s="11" t="str">
        <f t="shared" si="175"/>
        <v>No</v>
      </c>
      <c r="BA365" s="11" t="str">
        <f t="shared" si="176"/>
        <v>BKI</v>
      </c>
      <c r="BB365" s="11" t="str">
        <f t="shared" si="177"/>
        <v>EL</v>
      </c>
      <c r="BC365" s="11" t="str">
        <f t="shared" si="178"/>
        <v>No</v>
      </c>
    </row>
    <row r="366" spans="1:55" x14ac:dyDescent="0.3">
      <c r="A366" s="11" t="s">
        <v>101</v>
      </c>
      <c r="B366" s="11" t="s">
        <v>1821</v>
      </c>
      <c r="C366" s="11" t="s">
        <v>549</v>
      </c>
      <c r="D366" s="11" t="s">
        <v>2101</v>
      </c>
      <c r="E366" s="38" t="s">
        <v>652</v>
      </c>
      <c r="F366" s="11">
        <v>2</v>
      </c>
      <c r="G366" s="40" t="s">
        <v>218</v>
      </c>
      <c r="H366" s="11" t="str">
        <f t="shared" si="160"/>
        <v>Regular</v>
      </c>
      <c r="I366" s="11" t="str">
        <f t="shared" si="152"/>
        <v>INDIA</v>
      </c>
      <c r="J366" s="11" t="str">
        <f>IF(ISERROR(VLOOKUP(C366,'WI Vs ASM'!$B$2:$E$1000,4,0)),0,(VLOOKUP(C366,'WI Vs ASM'!$B$2:$E$1000,4,0)))</f>
        <v>Offshore</v>
      </c>
      <c r="K366" s="11" t="str">
        <f>IF(ISERROR(VLOOKUP(C366,'WI Vs ASM'!$B$2:$F$1000,5,0)),0,(VLOOKUP(C366,'WI Vs ASM'!$B$2:$F$1000,5,0)))</f>
        <v>01-Fixed Price</v>
      </c>
      <c r="L366" s="11" t="str">
        <f>IF(ISERROR(VLOOKUP(C366,'WI Vs ASM'!$B$2:$D$1000,3,0)),0,(VLOOKUP(C366,'WI Vs ASM'!$B$2:$D$1000,3,0)))</f>
        <v>01-Maintenance Offshore</v>
      </c>
      <c r="M366" s="11" t="str">
        <f>IF(ISERROR(VLOOKUP(C366,'WI Vs ASM'!$B$2:$I$1000,8,0)),0,(VLOOKUP(C366,'WI Vs ASM'!$B$2:$I$1000,8,0)))</f>
        <v>Rahul Soman</v>
      </c>
      <c r="N366" s="11" t="str">
        <f>IF(ISERROR(VLOOKUP(C366,'WI Vs ASM'!$B$2:$G$1000,6,0)),0,(VLOOKUP(C366,'WI Vs ASM'!$B$2:$G$1000,6,0)))</f>
        <v>Billing</v>
      </c>
      <c r="O366" s="11" t="str">
        <f>IF(ISERROR(VLOOKUP(C366,'WI Vs ASM'!$B$2:$H$1000,7,0)),0,(VLOOKUP(C366,'WI Vs ASM'!$B$2:$H$1000,7,0)))</f>
        <v>Central Functions</v>
      </c>
      <c r="P366" s="11" t="str">
        <f t="shared" si="153"/>
        <v>Apr-17</v>
      </c>
      <c r="Q366" s="11" t="str">
        <f t="shared" si="154"/>
        <v>Q2</v>
      </c>
      <c r="R366" s="11" t="str">
        <f>IF(ISERROR(VLOOKUP(C366,'WI Vs ASM'!$B$2:$J$1000,9,0)),0,(VLOOKUP(C366,'WI Vs ASM'!$B$2:$J$1000,9,0)))</f>
        <v>Jyothi Pai</v>
      </c>
      <c r="S366" s="11" t="str">
        <f>IF(ISERROR(VLOOKUP(C366,'WI Vs ASM'!$B$2:$K$1000,10,0)),0,(VLOOKUP(C366,'WI Vs ASM'!$B$2:$K$1000,10,0)))</f>
        <v>John Pallo</v>
      </c>
      <c r="T366" s="11" t="str">
        <f>IF(ISERROR(VLOOKUP(C366,'WI Vs ASM'!$B$2:$L$1000,11,0)),0,(VLOOKUP(C366,'WI Vs ASM'!$B$2:$L$1000,11,0)))</f>
        <v>Phillip Mclean</v>
      </c>
      <c r="U366" s="11" t="e">
        <f t="shared" si="161"/>
        <v>#VALUE!</v>
      </c>
      <c r="V366" s="11" t="str">
        <f t="shared" si="155"/>
        <v>No</v>
      </c>
      <c r="W366" s="11" t="str">
        <f t="shared" si="156"/>
        <v>Yes</v>
      </c>
      <c r="X366" s="11" t="str">
        <f t="shared" si="157"/>
        <v>No</v>
      </c>
      <c r="Y366" s="11" t="str">
        <f t="shared" si="158"/>
        <v>No</v>
      </c>
      <c r="Z366" s="11" t="str">
        <f t="shared" si="159"/>
        <v>No</v>
      </c>
      <c r="AA366" s="11" t="str">
        <f t="shared" si="162"/>
        <v>No</v>
      </c>
      <c r="AB366" s="11">
        <f>IF(ISERROR(VLOOKUP(U366,'ITWR Dump'!$A$2:$Y$5000,24,0)),0,(VLOOKUP('ILC Report'!U366,'ITWR Dump'!$A$2:$Y$5000,24,0)))</f>
        <v>0</v>
      </c>
      <c r="AC366" s="11" t="str">
        <f t="shared" si="163"/>
        <v>No</v>
      </c>
      <c r="AD366" s="11" t="str">
        <f t="shared" si="164"/>
        <v/>
      </c>
      <c r="AE366" s="11">
        <f>IF(ISERROR(VLOOKUP(U366,'ITWR Dump'!$A$2:$Y$5000,13,0)),0,(VLOOKUP(U366,'ITWR Dump'!$A$2:$Y$5000,13,0)))</f>
        <v>0</v>
      </c>
      <c r="AF366" s="11">
        <f>IF(ISERROR(VLOOKUP(U366,'ITWR Dump'!$A$2:$Y$5000,11,0)),0,(VLOOKUP(U366,'ITWR Dump'!$A$2:$Y$5000,11,0)))</f>
        <v>0</v>
      </c>
      <c r="AG366" s="11">
        <f>IF(ISERROR(VLOOKUP(U366,'ITWR Dump'!$A$2:$Y$5000,2,0)),0,(VLOOKUP(U366,'ITWR Dump'!$A$2:$Y$5000,2,0)))</f>
        <v>0</v>
      </c>
      <c r="AH366" s="11">
        <f>IF(ISERROR(VLOOKUP(U366,'ITWR Dump'!$A$2:$Y$5000,14,0)),0,(VLOOKUP(U366,'ITWR Dump'!$A$2:$Y$5000,14,0)))</f>
        <v>0</v>
      </c>
      <c r="AI366" s="11" t="str">
        <f t="shared" si="165"/>
        <v>01-Maintenance Offshore</v>
      </c>
      <c r="AJ366" s="11" t="str">
        <f t="shared" si="166"/>
        <v>Offshore</v>
      </c>
      <c r="AK366" s="11" t="str">
        <f>IF(ISERROR(VLOOKUP(A366,'Team Data'!$C$2:$U$213,17,0)),0,(VLOOKUP(A366,'Team Data'!$C$2:$U$213,17,0)))</f>
        <v>MF PI and CF</v>
      </c>
      <c r="AL366" s="11" t="str">
        <f t="shared" si="167"/>
        <v>2017-04-24</v>
      </c>
      <c r="AM366" s="11">
        <f>IF(ISERROR(VLOOKUP(U366,'ITWR Dump'!$A$2:$Y$5000,16,0)),0,(VLOOKUP(U366,'ITWR Dump'!$A$2:$Y$5000,16,0)))</f>
        <v>0</v>
      </c>
      <c r="AN366" s="11">
        <f>IF(ISERROR(VLOOKUP(U366,'ITWR Dump'!$A$2:$Y$5000,18,0)),0,(VLOOKUP(U366,'ITWR Dump'!$A$2:$Y$5000,18,0)))</f>
        <v>0</v>
      </c>
      <c r="AO366" s="11">
        <f>IF(ISERROR(VLOOKUP(U366,'ITWR Dump'!$A$2:$Y$5000,25,0)),0,(VLOOKUP('ILC Report'!U366,'ITWR Dump'!$A$2:$Y$5000,25,0)))</f>
        <v>0</v>
      </c>
      <c r="AP366" s="11">
        <f t="shared" si="168"/>
        <v>0</v>
      </c>
      <c r="AQ366" s="26">
        <f t="shared" si="169"/>
        <v>0</v>
      </c>
      <c r="AR366" s="26">
        <f t="shared" si="170"/>
        <v>0</v>
      </c>
      <c r="AS366" s="26">
        <f t="shared" si="171"/>
        <v>0</v>
      </c>
      <c r="AT366" s="26">
        <f t="shared" si="172"/>
        <v>0</v>
      </c>
      <c r="AU366" s="26">
        <f t="shared" si="173"/>
        <v>0</v>
      </c>
      <c r="AV366" s="26">
        <f t="shared" si="174"/>
        <v>0</v>
      </c>
      <c r="AW366" s="11" t="s">
        <v>653</v>
      </c>
      <c r="AX366" s="11" t="str">
        <f>VLOOKUP(L366,Group!$A$2:$B$1000,2,0)</f>
        <v>Maintenance</v>
      </c>
      <c r="AY366" s="11">
        <f>IF(ISERROR(VLOOKUP(U366,'ITWR Dump'!$A$2:$Y$5000,15,0)),0,(VLOOKUP('ILC Report'!U366,'ITWR Dump'!$A$2:$Y$5000,15,0)))</f>
        <v>0</v>
      </c>
      <c r="AZ366" s="11" t="str">
        <f t="shared" si="175"/>
        <v>No</v>
      </c>
      <c r="BA366" s="11" t="str">
        <f t="shared" si="176"/>
        <v>BKI</v>
      </c>
      <c r="BB366" s="11" t="str">
        <f t="shared" si="177"/>
        <v>MN</v>
      </c>
      <c r="BC366" s="11" t="str">
        <f t="shared" si="178"/>
        <v>No</v>
      </c>
    </row>
    <row r="367" spans="1:55" x14ac:dyDescent="0.3">
      <c r="A367" s="11" t="s">
        <v>101</v>
      </c>
      <c r="B367" s="11" t="s">
        <v>1821</v>
      </c>
      <c r="C367" s="11" t="s">
        <v>549</v>
      </c>
      <c r="D367" s="11" t="s">
        <v>2102</v>
      </c>
      <c r="E367" s="38" t="s">
        <v>652</v>
      </c>
      <c r="F367" s="11">
        <v>2</v>
      </c>
      <c r="G367" s="40" t="s">
        <v>218</v>
      </c>
      <c r="H367" s="11" t="str">
        <f t="shared" si="160"/>
        <v>Regular</v>
      </c>
      <c r="I367" s="11" t="str">
        <f t="shared" si="152"/>
        <v>INDIA</v>
      </c>
      <c r="J367" s="11" t="str">
        <f>IF(ISERROR(VLOOKUP(C367,'WI Vs ASM'!$B$2:$E$1000,4,0)),0,(VLOOKUP(C367,'WI Vs ASM'!$B$2:$E$1000,4,0)))</f>
        <v>Offshore</v>
      </c>
      <c r="K367" s="11" t="str">
        <f>IF(ISERROR(VLOOKUP(C367,'WI Vs ASM'!$B$2:$F$1000,5,0)),0,(VLOOKUP(C367,'WI Vs ASM'!$B$2:$F$1000,5,0)))</f>
        <v>01-Fixed Price</v>
      </c>
      <c r="L367" s="11" t="str">
        <f>IF(ISERROR(VLOOKUP(C367,'WI Vs ASM'!$B$2:$D$1000,3,0)),0,(VLOOKUP(C367,'WI Vs ASM'!$B$2:$D$1000,3,0)))</f>
        <v>01-Maintenance Offshore</v>
      </c>
      <c r="M367" s="11" t="str">
        <f>IF(ISERROR(VLOOKUP(C367,'WI Vs ASM'!$B$2:$I$1000,8,0)),0,(VLOOKUP(C367,'WI Vs ASM'!$B$2:$I$1000,8,0)))</f>
        <v>Rahul Soman</v>
      </c>
      <c r="N367" s="11" t="str">
        <f>IF(ISERROR(VLOOKUP(C367,'WI Vs ASM'!$B$2:$G$1000,6,0)),0,(VLOOKUP(C367,'WI Vs ASM'!$B$2:$G$1000,6,0)))</f>
        <v>Billing</v>
      </c>
      <c r="O367" s="11" t="str">
        <f>IF(ISERROR(VLOOKUP(C367,'WI Vs ASM'!$B$2:$H$1000,7,0)),0,(VLOOKUP(C367,'WI Vs ASM'!$B$2:$H$1000,7,0)))</f>
        <v>Central Functions</v>
      </c>
      <c r="P367" s="11" t="str">
        <f t="shared" si="153"/>
        <v>Apr-17</v>
      </c>
      <c r="Q367" s="11" t="str">
        <f t="shared" si="154"/>
        <v>Q2</v>
      </c>
      <c r="R367" s="11" t="str">
        <f>IF(ISERROR(VLOOKUP(C367,'WI Vs ASM'!$B$2:$J$1000,9,0)),0,(VLOOKUP(C367,'WI Vs ASM'!$B$2:$J$1000,9,0)))</f>
        <v>Jyothi Pai</v>
      </c>
      <c r="S367" s="11" t="str">
        <f>IF(ISERROR(VLOOKUP(C367,'WI Vs ASM'!$B$2:$K$1000,10,0)),0,(VLOOKUP(C367,'WI Vs ASM'!$B$2:$K$1000,10,0)))</f>
        <v>John Pallo</v>
      </c>
      <c r="T367" s="11" t="str">
        <f>IF(ISERROR(VLOOKUP(C367,'WI Vs ASM'!$B$2:$L$1000,11,0)),0,(VLOOKUP(C367,'WI Vs ASM'!$B$2:$L$1000,11,0)))</f>
        <v>Phillip Mclean</v>
      </c>
      <c r="U367" s="11" t="e">
        <f t="shared" si="161"/>
        <v>#VALUE!</v>
      </c>
      <c r="V367" s="11" t="str">
        <f t="shared" si="155"/>
        <v>No</v>
      </c>
      <c r="W367" s="11" t="str">
        <f t="shared" si="156"/>
        <v>Yes</v>
      </c>
      <c r="X367" s="11" t="str">
        <f t="shared" si="157"/>
        <v>No</v>
      </c>
      <c r="Y367" s="11" t="str">
        <f t="shared" si="158"/>
        <v>No</v>
      </c>
      <c r="Z367" s="11" t="str">
        <f t="shared" si="159"/>
        <v>No</v>
      </c>
      <c r="AA367" s="11" t="str">
        <f t="shared" si="162"/>
        <v>No</v>
      </c>
      <c r="AB367" s="11">
        <f>IF(ISERROR(VLOOKUP(U367,'ITWR Dump'!$A$2:$Y$5000,24,0)),0,(VLOOKUP('ILC Report'!U367,'ITWR Dump'!$A$2:$Y$5000,24,0)))</f>
        <v>0</v>
      </c>
      <c r="AC367" s="11" t="str">
        <f t="shared" si="163"/>
        <v>No</v>
      </c>
      <c r="AD367" s="11" t="str">
        <f t="shared" si="164"/>
        <v/>
      </c>
      <c r="AE367" s="11">
        <f>IF(ISERROR(VLOOKUP(U367,'ITWR Dump'!$A$2:$Y$5000,13,0)),0,(VLOOKUP(U367,'ITWR Dump'!$A$2:$Y$5000,13,0)))</f>
        <v>0</v>
      </c>
      <c r="AF367" s="11">
        <f>IF(ISERROR(VLOOKUP(U367,'ITWR Dump'!$A$2:$Y$5000,11,0)),0,(VLOOKUP(U367,'ITWR Dump'!$A$2:$Y$5000,11,0)))</f>
        <v>0</v>
      </c>
      <c r="AG367" s="11">
        <f>IF(ISERROR(VLOOKUP(U367,'ITWR Dump'!$A$2:$Y$5000,2,0)),0,(VLOOKUP(U367,'ITWR Dump'!$A$2:$Y$5000,2,0)))</f>
        <v>0</v>
      </c>
      <c r="AH367" s="11">
        <f>IF(ISERROR(VLOOKUP(U367,'ITWR Dump'!$A$2:$Y$5000,14,0)),0,(VLOOKUP(U367,'ITWR Dump'!$A$2:$Y$5000,14,0)))</f>
        <v>0</v>
      </c>
      <c r="AI367" s="11" t="str">
        <f t="shared" si="165"/>
        <v>01-Maintenance Offshore</v>
      </c>
      <c r="AJ367" s="11" t="str">
        <f t="shared" si="166"/>
        <v>Offshore</v>
      </c>
      <c r="AK367" s="11" t="str">
        <f>IF(ISERROR(VLOOKUP(A367,'Team Data'!$C$2:$U$213,17,0)),0,(VLOOKUP(A367,'Team Data'!$C$2:$U$213,17,0)))</f>
        <v>MF PI and CF</v>
      </c>
      <c r="AL367" s="11" t="str">
        <f t="shared" si="167"/>
        <v>2017-04-24</v>
      </c>
      <c r="AM367" s="11">
        <f>IF(ISERROR(VLOOKUP(U367,'ITWR Dump'!$A$2:$Y$5000,16,0)),0,(VLOOKUP(U367,'ITWR Dump'!$A$2:$Y$5000,16,0)))</f>
        <v>0</v>
      </c>
      <c r="AN367" s="11">
        <f>IF(ISERROR(VLOOKUP(U367,'ITWR Dump'!$A$2:$Y$5000,18,0)),0,(VLOOKUP(U367,'ITWR Dump'!$A$2:$Y$5000,18,0)))</f>
        <v>0</v>
      </c>
      <c r="AO367" s="11">
        <f>IF(ISERROR(VLOOKUP(U367,'ITWR Dump'!$A$2:$Y$5000,25,0)),0,(VLOOKUP('ILC Report'!U367,'ITWR Dump'!$A$2:$Y$5000,25,0)))</f>
        <v>0</v>
      </c>
      <c r="AP367" s="11">
        <f t="shared" si="168"/>
        <v>0</v>
      </c>
      <c r="AQ367" s="26">
        <f t="shared" si="169"/>
        <v>0</v>
      </c>
      <c r="AR367" s="26">
        <f t="shared" si="170"/>
        <v>0</v>
      </c>
      <c r="AS367" s="26">
        <f t="shared" si="171"/>
        <v>0</v>
      </c>
      <c r="AT367" s="26">
        <f t="shared" si="172"/>
        <v>0</v>
      </c>
      <c r="AU367" s="26">
        <f t="shared" si="173"/>
        <v>0</v>
      </c>
      <c r="AV367" s="26">
        <f t="shared" si="174"/>
        <v>0</v>
      </c>
      <c r="AW367" s="11" t="s">
        <v>653</v>
      </c>
      <c r="AX367" s="11" t="str">
        <f>VLOOKUP(L367,Group!$A$2:$B$1000,2,0)</f>
        <v>Maintenance</v>
      </c>
      <c r="AY367" s="11">
        <f>IF(ISERROR(VLOOKUP(U367,'ITWR Dump'!$A$2:$Y$5000,15,0)),0,(VLOOKUP('ILC Report'!U367,'ITWR Dump'!$A$2:$Y$5000,15,0)))</f>
        <v>0</v>
      </c>
      <c r="AZ367" s="11" t="str">
        <f t="shared" si="175"/>
        <v>No</v>
      </c>
      <c r="BA367" s="11" t="str">
        <f t="shared" si="176"/>
        <v>BKI</v>
      </c>
      <c r="BB367" s="11" t="str">
        <f t="shared" si="177"/>
        <v>MN</v>
      </c>
      <c r="BC367" s="11" t="str">
        <f t="shared" si="178"/>
        <v>No</v>
      </c>
    </row>
    <row r="368" spans="1:55" x14ac:dyDescent="0.3">
      <c r="A368" s="11" t="s">
        <v>101</v>
      </c>
      <c r="B368" s="11" t="s">
        <v>1821</v>
      </c>
      <c r="C368" s="11" t="s">
        <v>549</v>
      </c>
      <c r="D368" s="11" t="s">
        <v>2103</v>
      </c>
      <c r="E368" s="38" t="s">
        <v>652</v>
      </c>
      <c r="F368" s="11">
        <v>2</v>
      </c>
      <c r="G368" s="40" t="s">
        <v>218</v>
      </c>
      <c r="H368" s="11" t="str">
        <f t="shared" si="160"/>
        <v>Regular</v>
      </c>
      <c r="I368" s="11" t="str">
        <f t="shared" si="152"/>
        <v>INDIA</v>
      </c>
      <c r="J368" s="11" t="str">
        <f>IF(ISERROR(VLOOKUP(C368,'WI Vs ASM'!$B$2:$E$1000,4,0)),0,(VLOOKUP(C368,'WI Vs ASM'!$B$2:$E$1000,4,0)))</f>
        <v>Offshore</v>
      </c>
      <c r="K368" s="11" t="str">
        <f>IF(ISERROR(VLOOKUP(C368,'WI Vs ASM'!$B$2:$F$1000,5,0)),0,(VLOOKUP(C368,'WI Vs ASM'!$B$2:$F$1000,5,0)))</f>
        <v>01-Fixed Price</v>
      </c>
      <c r="L368" s="11" t="str">
        <f>IF(ISERROR(VLOOKUP(C368,'WI Vs ASM'!$B$2:$D$1000,3,0)),0,(VLOOKUP(C368,'WI Vs ASM'!$B$2:$D$1000,3,0)))</f>
        <v>01-Maintenance Offshore</v>
      </c>
      <c r="M368" s="11" t="str">
        <f>IF(ISERROR(VLOOKUP(C368,'WI Vs ASM'!$B$2:$I$1000,8,0)),0,(VLOOKUP(C368,'WI Vs ASM'!$B$2:$I$1000,8,0)))</f>
        <v>Rahul Soman</v>
      </c>
      <c r="N368" s="11" t="str">
        <f>IF(ISERROR(VLOOKUP(C368,'WI Vs ASM'!$B$2:$G$1000,6,0)),0,(VLOOKUP(C368,'WI Vs ASM'!$B$2:$G$1000,6,0)))</f>
        <v>Billing</v>
      </c>
      <c r="O368" s="11" t="str">
        <f>IF(ISERROR(VLOOKUP(C368,'WI Vs ASM'!$B$2:$H$1000,7,0)),0,(VLOOKUP(C368,'WI Vs ASM'!$B$2:$H$1000,7,0)))</f>
        <v>Central Functions</v>
      </c>
      <c r="P368" s="11" t="str">
        <f t="shared" si="153"/>
        <v>Apr-17</v>
      </c>
      <c r="Q368" s="11" t="str">
        <f t="shared" si="154"/>
        <v>Q2</v>
      </c>
      <c r="R368" s="11" t="str">
        <f>IF(ISERROR(VLOOKUP(C368,'WI Vs ASM'!$B$2:$J$1000,9,0)),0,(VLOOKUP(C368,'WI Vs ASM'!$B$2:$J$1000,9,0)))</f>
        <v>Jyothi Pai</v>
      </c>
      <c r="S368" s="11" t="str">
        <f>IF(ISERROR(VLOOKUP(C368,'WI Vs ASM'!$B$2:$K$1000,10,0)),0,(VLOOKUP(C368,'WI Vs ASM'!$B$2:$K$1000,10,0)))</f>
        <v>John Pallo</v>
      </c>
      <c r="T368" s="11" t="str">
        <f>IF(ISERROR(VLOOKUP(C368,'WI Vs ASM'!$B$2:$L$1000,11,0)),0,(VLOOKUP(C368,'WI Vs ASM'!$B$2:$L$1000,11,0)))</f>
        <v>Phillip Mclean</v>
      </c>
      <c r="U368" s="11" t="e">
        <f t="shared" si="161"/>
        <v>#VALUE!</v>
      </c>
      <c r="V368" s="11" t="str">
        <f t="shared" si="155"/>
        <v>No</v>
      </c>
      <c r="W368" s="11" t="str">
        <f t="shared" si="156"/>
        <v>Yes</v>
      </c>
      <c r="X368" s="11" t="str">
        <f t="shared" si="157"/>
        <v>No</v>
      </c>
      <c r="Y368" s="11" t="str">
        <f t="shared" si="158"/>
        <v>No</v>
      </c>
      <c r="Z368" s="11" t="str">
        <f t="shared" si="159"/>
        <v>No</v>
      </c>
      <c r="AA368" s="11" t="str">
        <f t="shared" si="162"/>
        <v>No</v>
      </c>
      <c r="AB368" s="11">
        <f>IF(ISERROR(VLOOKUP(U368,'ITWR Dump'!$A$2:$Y$5000,24,0)),0,(VLOOKUP('ILC Report'!U368,'ITWR Dump'!$A$2:$Y$5000,24,0)))</f>
        <v>0</v>
      </c>
      <c r="AC368" s="11" t="str">
        <f t="shared" si="163"/>
        <v>No</v>
      </c>
      <c r="AD368" s="11" t="str">
        <f t="shared" si="164"/>
        <v/>
      </c>
      <c r="AE368" s="11">
        <f>IF(ISERROR(VLOOKUP(U368,'ITWR Dump'!$A$2:$Y$5000,13,0)),0,(VLOOKUP(U368,'ITWR Dump'!$A$2:$Y$5000,13,0)))</f>
        <v>0</v>
      </c>
      <c r="AF368" s="11">
        <f>IF(ISERROR(VLOOKUP(U368,'ITWR Dump'!$A$2:$Y$5000,11,0)),0,(VLOOKUP(U368,'ITWR Dump'!$A$2:$Y$5000,11,0)))</f>
        <v>0</v>
      </c>
      <c r="AG368" s="11">
        <f>IF(ISERROR(VLOOKUP(U368,'ITWR Dump'!$A$2:$Y$5000,2,0)),0,(VLOOKUP(U368,'ITWR Dump'!$A$2:$Y$5000,2,0)))</f>
        <v>0</v>
      </c>
      <c r="AH368" s="11">
        <f>IF(ISERROR(VLOOKUP(U368,'ITWR Dump'!$A$2:$Y$5000,14,0)),0,(VLOOKUP(U368,'ITWR Dump'!$A$2:$Y$5000,14,0)))</f>
        <v>0</v>
      </c>
      <c r="AI368" s="11" t="str">
        <f t="shared" si="165"/>
        <v>01-Maintenance Offshore</v>
      </c>
      <c r="AJ368" s="11" t="str">
        <f t="shared" si="166"/>
        <v>Offshore</v>
      </c>
      <c r="AK368" s="11" t="str">
        <f>IF(ISERROR(VLOOKUP(A368,'Team Data'!$C$2:$U$213,17,0)),0,(VLOOKUP(A368,'Team Data'!$C$2:$U$213,17,0)))</f>
        <v>MF PI and CF</v>
      </c>
      <c r="AL368" s="11" t="str">
        <f t="shared" si="167"/>
        <v>2017-04-24</v>
      </c>
      <c r="AM368" s="11">
        <f>IF(ISERROR(VLOOKUP(U368,'ITWR Dump'!$A$2:$Y$5000,16,0)),0,(VLOOKUP(U368,'ITWR Dump'!$A$2:$Y$5000,16,0)))</f>
        <v>0</v>
      </c>
      <c r="AN368" s="11">
        <f>IF(ISERROR(VLOOKUP(U368,'ITWR Dump'!$A$2:$Y$5000,18,0)),0,(VLOOKUP(U368,'ITWR Dump'!$A$2:$Y$5000,18,0)))</f>
        <v>0</v>
      </c>
      <c r="AO368" s="11">
        <f>IF(ISERROR(VLOOKUP(U368,'ITWR Dump'!$A$2:$Y$5000,25,0)),0,(VLOOKUP('ILC Report'!U368,'ITWR Dump'!$A$2:$Y$5000,25,0)))</f>
        <v>0</v>
      </c>
      <c r="AP368" s="11">
        <f t="shared" si="168"/>
        <v>0</v>
      </c>
      <c r="AQ368" s="26">
        <f t="shared" si="169"/>
        <v>0</v>
      </c>
      <c r="AR368" s="26">
        <f t="shared" si="170"/>
        <v>0</v>
      </c>
      <c r="AS368" s="26">
        <f t="shared" si="171"/>
        <v>0</v>
      </c>
      <c r="AT368" s="26">
        <f t="shared" si="172"/>
        <v>0</v>
      </c>
      <c r="AU368" s="26">
        <f t="shared" si="173"/>
        <v>0</v>
      </c>
      <c r="AV368" s="26">
        <f t="shared" si="174"/>
        <v>0</v>
      </c>
      <c r="AW368" s="11" t="s">
        <v>653</v>
      </c>
      <c r="AX368" s="11" t="str">
        <f>VLOOKUP(L368,Group!$A$2:$B$1000,2,0)</f>
        <v>Maintenance</v>
      </c>
      <c r="AY368" s="11">
        <f>IF(ISERROR(VLOOKUP(U368,'ITWR Dump'!$A$2:$Y$5000,15,0)),0,(VLOOKUP('ILC Report'!U368,'ITWR Dump'!$A$2:$Y$5000,15,0)))</f>
        <v>0</v>
      </c>
      <c r="AZ368" s="11" t="str">
        <f t="shared" si="175"/>
        <v>No</v>
      </c>
      <c r="BA368" s="11" t="str">
        <f t="shared" si="176"/>
        <v>BKI</v>
      </c>
      <c r="BB368" s="11" t="str">
        <f t="shared" si="177"/>
        <v>MN</v>
      </c>
      <c r="BC368" s="11" t="str">
        <f t="shared" si="178"/>
        <v>No</v>
      </c>
    </row>
    <row r="369" spans="1:55" x14ac:dyDescent="0.3">
      <c r="A369" s="11" t="s">
        <v>101</v>
      </c>
      <c r="B369" s="11" t="s">
        <v>1821</v>
      </c>
      <c r="C369" s="11" t="s">
        <v>549</v>
      </c>
      <c r="D369" s="11" t="s">
        <v>2104</v>
      </c>
      <c r="E369" s="38" t="s">
        <v>652</v>
      </c>
      <c r="F369" s="11">
        <v>2</v>
      </c>
      <c r="G369" s="40" t="s">
        <v>218</v>
      </c>
      <c r="H369" s="11" t="str">
        <f t="shared" si="160"/>
        <v>Regular</v>
      </c>
      <c r="I369" s="11" t="str">
        <f t="shared" si="152"/>
        <v>INDIA</v>
      </c>
      <c r="J369" s="11" t="str">
        <f>IF(ISERROR(VLOOKUP(C369,'WI Vs ASM'!$B$2:$E$1000,4,0)),0,(VLOOKUP(C369,'WI Vs ASM'!$B$2:$E$1000,4,0)))</f>
        <v>Offshore</v>
      </c>
      <c r="K369" s="11" t="str">
        <f>IF(ISERROR(VLOOKUP(C369,'WI Vs ASM'!$B$2:$F$1000,5,0)),0,(VLOOKUP(C369,'WI Vs ASM'!$B$2:$F$1000,5,0)))</f>
        <v>01-Fixed Price</v>
      </c>
      <c r="L369" s="11" t="str">
        <f>IF(ISERROR(VLOOKUP(C369,'WI Vs ASM'!$B$2:$D$1000,3,0)),0,(VLOOKUP(C369,'WI Vs ASM'!$B$2:$D$1000,3,0)))</f>
        <v>01-Maintenance Offshore</v>
      </c>
      <c r="M369" s="11" t="str">
        <f>IF(ISERROR(VLOOKUP(C369,'WI Vs ASM'!$B$2:$I$1000,8,0)),0,(VLOOKUP(C369,'WI Vs ASM'!$B$2:$I$1000,8,0)))</f>
        <v>Rahul Soman</v>
      </c>
      <c r="N369" s="11" t="str">
        <f>IF(ISERROR(VLOOKUP(C369,'WI Vs ASM'!$B$2:$G$1000,6,0)),0,(VLOOKUP(C369,'WI Vs ASM'!$B$2:$G$1000,6,0)))</f>
        <v>Billing</v>
      </c>
      <c r="O369" s="11" t="str">
        <f>IF(ISERROR(VLOOKUP(C369,'WI Vs ASM'!$B$2:$H$1000,7,0)),0,(VLOOKUP(C369,'WI Vs ASM'!$B$2:$H$1000,7,0)))</f>
        <v>Central Functions</v>
      </c>
      <c r="P369" s="11" t="str">
        <f t="shared" si="153"/>
        <v>Apr-17</v>
      </c>
      <c r="Q369" s="11" t="str">
        <f t="shared" si="154"/>
        <v>Q2</v>
      </c>
      <c r="R369" s="11" t="str">
        <f>IF(ISERROR(VLOOKUP(C369,'WI Vs ASM'!$B$2:$J$1000,9,0)),0,(VLOOKUP(C369,'WI Vs ASM'!$B$2:$J$1000,9,0)))</f>
        <v>Jyothi Pai</v>
      </c>
      <c r="S369" s="11" t="str">
        <f>IF(ISERROR(VLOOKUP(C369,'WI Vs ASM'!$B$2:$K$1000,10,0)),0,(VLOOKUP(C369,'WI Vs ASM'!$B$2:$K$1000,10,0)))</f>
        <v>John Pallo</v>
      </c>
      <c r="T369" s="11" t="str">
        <f>IF(ISERROR(VLOOKUP(C369,'WI Vs ASM'!$B$2:$L$1000,11,0)),0,(VLOOKUP(C369,'WI Vs ASM'!$B$2:$L$1000,11,0)))</f>
        <v>Phillip Mclean</v>
      </c>
      <c r="U369" s="11" t="e">
        <f t="shared" si="161"/>
        <v>#VALUE!</v>
      </c>
      <c r="V369" s="11" t="str">
        <f t="shared" si="155"/>
        <v>No</v>
      </c>
      <c r="W369" s="11" t="str">
        <f t="shared" si="156"/>
        <v>Yes</v>
      </c>
      <c r="X369" s="11" t="str">
        <f t="shared" si="157"/>
        <v>No</v>
      </c>
      <c r="Y369" s="11" t="str">
        <f t="shared" si="158"/>
        <v>No</v>
      </c>
      <c r="Z369" s="11" t="str">
        <f t="shared" si="159"/>
        <v>No</v>
      </c>
      <c r="AA369" s="11" t="str">
        <f t="shared" si="162"/>
        <v>No</v>
      </c>
      <c r="AB369" s="11">
        <f>IF(ISERROR(VLOOKUP(U369,'ITWR Dump'!$A$2:$Y$5000,24,0)),0,(VLOOKUP('ILC Report'!U369,'ITWR Dump'!$A$2:$Y$5000,24,0)))</f>
        <v>0</v>
      </c>
      <c r="AC369" s="11" t="str">
        <f t="shared" si="163"/>
        <v>No</v>
      </c>
      <c r="AD369" s="11" t="str">
        <f t="shared" si="164"/>
        <v/>
      </c>
      <c r="AE369" s="11">
        <f>IF(ISERROR(VLOOKUP(U369,'ITWR Dump'!$A$2:$Y$5000,13,0)),0,(VLOOKUP(U369,'ITWR Dump'!$A$2:$Y$5000,13,0)))</f>
        <v>0</v>
      </c>
      <c r="AF369" s="11">
        <f>IF(ISERROR(VLOOKUP(U369,'ITWR Dump'!$A$2:$Y$5000,11,0)),0,(VLOOKUP(U369,'ITWR Dump'!$A$2:$Y$5000,11,0)))</f>
        <v>0</v>
      </c>
      <c r="AG369" s="11">
        <f>IF(ISERROR(VLOOKUP(U369,'ITWR Dump'!$A$2:$Y$5000,2,0)),0,(VLOOKUP(U369,'ITWR Dump'!$A$2:$Y$5000,2,0)))</f>
        <v>0</v>
      </c>
      <c r="AH369" s="11">
        <f>IF(ISERROR(VLOOKUP(U369,'ITWR Dump'!$A$2:$Y$5000,14,0)),0,(VLOOKUP(U369,'ITWR Dump'!$A$2:$Y$5000,14,0)))</f>
        <v>0</v>
      </c>
      <c r="AI369" s="11" t="str">
        <f t="shared" si="165"/>
        <v>01-Maintenance Offshore</v>
      </c>
      <c r="AJ369" s="11" t="str">
        <f t="shared" si="166"/>
        <v>Offshore</v>
      </c>
      <c r="AK369" s="11" t="str">
        <f>IF(ISERROR(VLOOKUP(A369,'Team Data'!$C$2:$U$213,17,0)),0,(VLOOKUP(A369,'Team Data'!$C$2:$U$213,17,0)))</f>
        <v>MF PI and CF</v>
      </c>
      <c r="AL369" s="11" t="str">
        <f t="shared" si="167"/>
        <v>2017-04-24</v>
      </c>
      <c r="AM369" s="11">
        <f>IF(ISERROR(VLOOKUP(U369,'ITWR Dump'!$A$2:$Y$5000,16,0)),0,(VLOOKUP(U369,'ITWR Dump'!$A$2:$Y$5000,16,0)))</f>
        <v>0</v>
      </c>
      <c r="AN369" s="11">
        <f>IF(ISERROR(VLOOKUP(U369,'ITWR Dump'!$A$2:$Y$5000,18,0)),0,(VLOOKUP(U369,'ITWR Dump'!$A$2:$Y$5000,18,0)))</f>
        <v>0</v>
      </c>
      <c r="AO369" s="11">
        <f>IF(ISERROR(VLOOKUP(U369,'ITWR Dump'!$A$2:$Y$5000,25,0)),0,(VLOOKUP('ILC Report'!U369,'ITWR Dump'!$A$2:$Y$5000,25,0)))</f>
        <v>0</v>
      </c>
      <c r="AP369" s="11">
        <f t="shared" si="168"/>
        <v>0</v>
      </c>
      <c r="AQ369" s="26">
        <f t="shared" si="169"/>
        <v>0</v>
      </c>
      <c r="AR369" s="26">
        <f t="shared" si="170"/>
        <v>0</v>
      </c>
      <c r="AS369" s="26">
        <f t="shared" si="171"/>
        <v>0</v>
      </c>
      <c r="AT369" s="26">
        <f t="shared" si="172"/>
        <v>0</v>
      </c>
      <c r="AU369" s="26">
        <f t="shared" si="173"/>
        <v>0</v>
      </c>
      <c r="AV369" s="26">
        <f t="shared" si="174"/>
        <v>0</v>
      </c>
      <c r="AW369" s="11" t="s">
        <v>653</v>
      </c>
      <c r="AX369" s="11" t="str">
        <f>VLOOKUP(L369,Group!$A$2:$B$1000,2,0)</f>
        <v>Maintenance</v>
      </c>
      <c r="AY369" s="11">
        <f>IF(ISERROR(VLOOKUP(U369,'ITWR Dump'!$A$2:$Y$5000,15,0)),0,(VLOOKUP('ILC Report'!U369,'ITWR Dump'!$A$2:$Y$5000,15,0)))</f>
        <v>0</v>
      </c>
      <c r="AZ369" s="11" t="str">
        <f t="shared" si="175"/>
        <v>No</v>
      </c>
      <c r="BA369" s="11" t="str">
        <f t="shared" si="176"/>
        <v>BKI</v>
      </c>
      <c r="BB369" s="11" t="str">
        <f t="shared" si="177"/>
        <v>MN</v>
      </c>
      <c r="BC369" s="11" t="str">
        <f t="shared" si="178"/>
        <v>No</v>
      </c>
    </row>
    <row r="370" spans="1:55" x14ac:dyDescent="0.3">
      <c r="A370" s="11" t="s">
        <v>101</v>
      </c>
      <c r="B370" s="11" t="s">
        <v>1821</v>
      </c>
      <c r="C370" s="11" t="s">
        <v>549</v>
      </c>
      <c r="D370" s="11" t="s">
        <v>2105</v>
      </c>
      <c r="E370" s="38" t="s">
        <v>652</v>
      </c>
      <c r="F370" s="11">
        <v>2</v>
      </c>
      <c r="G370" s="40" t="s">
        <v>218</v>
      </c>
      <c r="H370" s="11" t="str">
        <f t="shared" si="160"/>
        <v>Regular</v>
      </c>
      <c r="I370" s="11" t="str">
        <f t="shared" si="152"/>
        <v>INDIA</v>
      </c>
      <c r="J370" s="11" t="str">
        <f>IF(ISERROR(VLOOKUP(C370,'WI Vs ASM'!$B$2:$E$1000,4,0)),0,(VLOOKUP(C370,'WI Vs ASM'!$B$2:$E$1000,4,0)))</f>
        <v>Offshore</v>
      </c>
      <c r="K370" s="11" t="str">
        <f>IF(ISERROR(VLOOKUP(C370,'WI Vs ASM'!$B$2:$F$1000,5,0)),0,(VLOOKUP(C370,'WI Vs ASM'!$B$2:$F$1000,5,0)))</f>
        <v>01-Fixed Price</v>
      </c>
      <c r="L370" s="11" t="str">
        <f>IF(ISERROR(VLOOKUP(C370,'WI Vs ASM'!$B$2:$D$1000,3,0)),0,(VLOOKUP(C370,'WI Vs ASM'!$B$2:$D$1000,3,0)))</f>
        <v>01-Maintenance Offshore</v>
      </c>
      <c r="M370" s="11" t="str">
        <f>IF(ISERROR(VLOOKUP(C370,'WI Vs ASM'!$B$2:$I$1000,8,0)),0,(VLOOKUP(C370,'WI Vs ASM'!$B$2:$I$1000,8,0)))</f>
        <v>Rahul Soman</v>
      </c>
      <c r="N370" s="11" t="str">
        <f>IF(ISERROR(VLOOKUP(C370,'WI Vs ASM'!$B$2:$G$1000,6,0)),0,(VLOOKUP(C370,'WI Vs ASM'!$B$2:$G$1000,6,0)))</f>
        <v>Billing</v>
      </c>
      <c r="O370" s="11" t="str">
        <f>IF(ISERROR(VLOOKUP(C370,'WI Vs ASM'!$B$2:$H$1000,7,0)),0,(VLOOKUP(C370,'WI Vs ASM'!$B$2:$H$1000,7,0)))</f>
        <v>Central Functions</v>
      </c>
      <c r="P370" s="11" t="str">
        <f t="shared" si="153"/>
        <v>Apr-17</v>
      </c>
      <c r="Q370" s="11" t="str">
        <f t="shared" si="154"/>
        <v>Q2</v>
      </c>
      <c r="R370" s="11" t="str">
        <f>IF(ISERROR(VLOOKUP(C370,'WI Vs ASM'!$B$2:$J$1000,9,0)),0,(VLOOKUP(C370,'WI Vs ASM'!$B$2:$J$1000,9,0)))</f>
        <v>Jyothi Pai</v>
      </c>
      <c r="S370" s="11" t="str">
        <f>IF(ISERROR(VLOOKUP(C370,'WI Vs ASM'!$B$2:$K$1000,10,0)),0,(VLOOKUP(C370,'WI Vs ASM'!$B$2:$K$1000,10,0)))</f>
        <v>John Pallo</v>
      </c>
      <c r="T370" s="11" t="str">
        <f>IF(ISERROR(VLOOKUP(C370,'WI Vs ASM'!$B$2:$L$1000,11,0)),0,(VLOOKUP(C370,'WI Vs ASM'!$B$2:$L$1000,11,0)))</f>
        <v>Phillip Mclean</v>
      </c>
      <c r="U370" s="11" t="e">
        <f t="shared" si="161"/>
        <v>#VALUE!</v>
      </c>
      <c r="V370" s="11" t="str">
        <f t="shared" si="155"/>
        <v>No</v>
      </c>
      <c r="W370" s="11" t="str">
        <f t="shared" si="156"/>
        <v>Yes</v>
      </c>
      <c r="X370" s="11" t="str">
        <f t="shared" si="157"/>
        <v>No</v>
      </c>
      <c r="Y370" s="11" t="str">
        <f t="shared" si="158"/>
        <v>No</v>
      </c>
      <c r="Z370" s="11" t="str">
        <f t="shared" si="159"/>
        <v>No</v>
      </c>
      <c r="AA370" s="11" t="str">
        <f t="shared" si="162"/>
        <v>No</v>
      </c>
      <c r="AB370" s="11">
        <f>IF(ISERROR(VLOOKUP(U370,'ITWR Dump'!$A$2:$Y$5000,24,0)),0,(VLOOKUP('ILC Report'!U370,'ITWR Dump'!$A$2:$Y$5000,24,0)))</f>
        <v>0</v>
      </c>
      <c r="AC370" s="11" t="str">
        <f t="shared" si="163"/>
        <v>No</v>
      </c>
      <c r="AD370" s="11" t="str">
        <f t="shared" si="164"/>
        <v/>
      </c>
      <c r="AE370" s="11">
        <f>IF(ISERROR(VLOOKUP(U370,'ITWR Dump'!$A$2:$Y$5000,13,0)),0,(VLOOKUP(U370,'ITWR Dump'!$A$2:$Y$5000,13,0)))</f>
        <v>0</v>
      </c>
      <c r="AF370" s="11">
        <f>IF(ISERROR(VLOOKUP(U370,'ITWR Dump'!$A$2:$Y$5000,11,0)),0,(VLOOKUP(U370,'ITWR Dump'!$A$2:$Y$5000,11,0)))</f>
        <v>0</v>
      </c>
      <c r="AG370" s="11">
        <f>IF(ISERROR(VLOOKUP(U370,'ITWR Dump'!$A$2:$Y$5000,2,0)),0,(VLOOKUP(U370,'ITWR Dump'!$A$2:$Y$5000,2,0)))</f>
        <v>0</v>
      </c>
      <c r="AH370" s="11">
        <f>IF(ISERROR(VLOOKUP(U370,'ITWR Dump'!$A$2:$Y$5000,14,0)),0,(VLOOKUP(U370,'ITWR Dump'!$A$2:$Y$5000,14,0)))</f>
        <v>0</v>
      </c>
      <c r="AI370" s="11" t="str">
        <f t="shared" si="165"/>
        <v>01-Maintenance Offshore</v>
      </c>
      <c r="AJ370" s="11" t="str">
        <f t="shared" si="166"/>
        <v>Offshore</v>
      </c>
      <c r="AK370" s="11" t="str">
        <f>IF(ISERROR(VLOOKUP(A370,'Team Data'!$C$2:$U$213,17,0)),0,(VLOOKUP(A370,'Team Data'!$C$2:$U$213,17,0)))</f>
        <v>MF PI and CF</v>
      </c>
      <c r="AL370" s="11" t="str">
        <f t="shared" si="167"/>
        <v>2017-04-24</v>
      </c>
      <c r="AM370" s="11">
        <f>IF(ISERROR(VLOOKUP(U370,'ITWR Dump'!$A$2:$Y$5000,16,0)),0,(VLOOKUP(U370,'ITWR Dump'!$A$2:$Y$5000,16,0)))</f>
        <v>0</v>
      </c>
      <c r="AN370" s="11">
        <f>IF(ISERROR(VLOOKUP(U370,'ITWR Dump'!$A$2:$Y$5000,18,0)),0,(VLOOKUP(U370,'ITWR Dump'!$A$2:$Y$5000,18,0)))</f>
        <v>0</v>
      </c>
      <c r="AO370" s="11">
        <f>IF(ISERROR(VLOOKUP(U370,'ITWR Dump'!$A$2:$Y$5000,25,0)),0,(VLOOKUP('ILC Report'!U370,'ITWR Dump'!$A$2:$Y$5000,25,0)))</f>
        <v>0</v>
      </c>
      <c r="AP370" s="11">
        <f t="shared" si="168"/>
        <v>0</v>
      </c>
      <c r="AQ370" s="26">
        <f t="shared" si="169"/>
        <v>0</v>
      </c>
      <c r="AR370" s="26">
        <f t="shared" si="170"/>
        <v>0</v>
      </c>
      <c r="AS370" s="26">
        <f t="shared" si="171"/>
        <v>0</v>
      </c>
      <c r="AT370" s="26">
        <f t="shared" si="172"/>
        <v>0</v>
      </c>
      <c r="AU370" s="26">
        <f t="shared" si="173"/>
        <v>0</v>
      </c>
      <c r="AV370" s="26">
        <f t="shared" si="174"/>
        <v>0</v>
      </c>
      <c r="AW370" s="11" t="s">
        <v>653</v>
      </c>
      <c r="AX370" s="11" t="str">
        <f>VLOOKUP(L370,Group!$A$2:$B$1000,2,0)</f>
        <v>Maintenance</v>
      </c>
      <c r="AY370" s="11">
        <f>IF(ISERROR(VLOOKUP(U370,'ITWR Dump'!$A$2:$Y$5000,15,0)),0,(VLOOKUP('ILC Report'!U370,'ITWR Dump'!$A$2:$Y$5000,15,0)))</f>
        <v>0</v>
      </c>
      <c r="AZ370" s="11" t="str">
        <f t="shared" si="175"/>
        <v>No</v>
      </c>
      <c r="BA370" s="11" t="str">
        <f t="shared" si="176"/>
        <v>BKI</v>
      </c>
      <c r="BB370" s="11" t="str">
        <f t="shared" si="177"/>
        <v>MN</v>
      </c>
      <c r="BC370" s="11" t="str">
        <f t="shared" si="178"/>
        <v>No</v>
      </c>
    </row>
    <row r="371" spans="1:55" x14ac:dyDescent="0.3">
      <c r="A371" s="11" t="s">
        <v>101</v>
      </c>
      <c r="B371" s="11" t="s">
        <v>1821</v>
      </c>
      <c r="C371" s="11" t="s">
        <v>549</v>
      </c>
      <c r="D371" s="11" t="s">
        <v>2106</v>
      </c>
      <c r="E371" s="38" t="s">
        <v>652</v>
      </c>
      <c r="F371" s="11">
        <v>0.5</v>
      </c>
      <c r="G371" s="40" t="s">
        <v>218</v>
      </c>
      <c r="H371" s="11" t="str">
        <f t="shared" si="160"/>
        <v>Regular</v>
      </c>
      <c r="I371" s="11" t="str">
        <f t="shared" si="152"/>
        <v>INDIA</v>
      </c>
      <c r="J371" s="11" t="str">
        <f>IF(ISERROR(VLOOKUP(C371,'WI Vs ASM'!$B$2:$E$1000,4,0)),0,(VLOOKUP(C371,'WI Vs ASM'!$B$2:$E$1000,4,0)))</f>
        <v>Offshore</v>
      </c>
      <c r="K371" s="11" t="str">
        <f>IF(ISERROR(VLOOKUP(C371,'WI Vs ASM'!$B$2:$F$1000,5,0)),0,(VLOOKUP(C371,'WI Vs ASM'!$B$2:$F$1000,5,0)))</f>
        <v>01-Fixed Price</v>
      </c>
      <c r="L371" s="11" t="str">
        <f>IF(ISERROR(VLOOKUP(C371,'WI Vs ASM'!$B$2:$D$1000,3,0)),0,(VLOOKUP(C371,'WI Vs ASM'!$B$2:$D$1000,3,0)))</f>
        <v>01-Maintenance Offshore</v>
      </c>
      <c r="M371" s="11" t="str">
        <f>IF(ISERROR(VLOOKUP(C371,'WI Vs ASM'!$B$2:$I$1000,8,0)),0,(VLOOKUP(C371,'WI Vs ASM'!$B$2:$I$1000,8,0)))</f>
        <v>Rahul Soman</v>
      </c>
      <c r="N371" s="11" t="str">
        <f>IF(ISERROR(VLOOKUP(C371,'WI Vs ASM'!$B$2:$G$1000,6,0)),0,(VLOOKUP(C371,'WI Vs ASM'!$B$2:$G$1000,6,0)))</f>
        <v>Billing</v>
      </c>
      <c r="O371" s="11" t="str">
        <f>IF(ISERROR(VLOOKUP(C371,'WI Vs ASM'!$B$2:$H$1000,7,0)),0,(VLOOKUP(C371,'WI Vs ASM'!$B$2:$H$1000,7,0)))</f>
        <v>Central Functions</v>
      </c>
      <c r="P371" s="11" t="str">
        <f t="shared" si="153"/>
        <v>Apr-17</v>
      </c>
      <c r="Q371" s="11" t="str">
        <f t="shared" si="154"/>
        <v>Q2</v>
      </c>
      <c r="R371" s="11" t="str">
        <f>IF(ISERROR(VLOOKUP(C371,'WI Vs ASM'!$B$2:$J$1000,9,0)),0,(VLOOKUP(C371,'WI Vs ASM'!$B$2:$J$1000,9,0)))</f>
        <v>Jyothi Pai</v>
      </c>
      <c r="S371" s="11" t="str">
        <f>IF(ISERROR(VLOOKUP(C371,'WI Vs ASM'!$B$2:$K$1000,10,0)),0,(VLOOKUP(C371,'WI Vs ASM'!$B$2:$K$1000,10,0)))</f>
        <v>John Pallo</v>
      </c>
      <c r="T371" s="11" t="str">
        <f>IF(ISERROR(VLOOKUP(C371,'WI Vs ASM'!$B$2:$L$1000,11,0)),0,(VLOOKUP(C371,'WI Vs ASM'!$B$2:$L$1000,11,0)))</f>
        <v>Phillip Mclean</v>
      </c>
      <c r="U371" s="11" t="e">
        <f t="shared" si="161"/>
        <v>#VALUE!</v>
      </c>
      <c r="V371" s="11" t="str">
        <f t="shared" si="155"/>
        <v>No</v>
      </c>
      <c r="W371" s="11" t="str">
        <f t="shared" si="156"/>
        <v>Yes</v>
      </c>
      <c r="X371" s="11" t="str">
        <f t="shared" si="157"/>
        <v>No</v>
      </c>
      <c r="Y371" s="11" t="str">
        <f t="shared" si="158"/>
        <v>No</v>
      </c>
      <c r="Z371" s="11" t="str">
        <f t="shared" si="159"/>
        <v>No</v>
      </c>
      <c r="AA371" s="11" t="str">
        <f t="shared" si="162"/>
        <v>No</v>
      </c>
      <c r="AB371" s="11">
        <f>IF(ISERROR(VLOOKUP(U371,'ITWR Dump'!$A$2:$Y$5000,24,0)),0,(VLOOKUP('ILC Report'!U371,'ITWR Dump'!$A$2:$Y$5000,24,0)))</f>
        <v>0</v>
      </c>
      <c r="AC371" s="11" t="str">
        <f t="shared" si="163"/>
        <v>No</v>
      </c>
      <c r="AD371" s="11" t="str">
        <f t="shared" si="164"/>
        <v/>
      </c>
      <c r="AE371" s="11">
        <f>IF(ISERROR(VLOOKUP(U371,'ITWR Dump'!$A$2:$Y$5000,13,0)),0,(VLOOKUP(U371,'ITWR Dump'!$A$2:$Y$5000,13,0)))</f>
        <v>0</v>
      </c>
      <c r="AF371" s="11">
        <f>IF(ISERROR(VLOOKUP(U371,'ITWR Dump'!$A$2:$Y$5000,11,0)),0,(VLOOKUP(U371,'ITWR Dump'!$A$2:$Y$5000,11,0)))</f>
        <v>0</v>
      </c>
      <c r="AG371" s="11">
        <f>IF(ISERROR(VLOOKUP(U371,'ITWR Dump'!$A$2:$Y$5000,2,0)),0,(VLOOKUP(U371,'ITWR Dump'!$A$2:$Y$5000,2,0)))</f>
        <v>0</v>
      </c>
      <c r="AH371" s="11">
        <f>IF(ISERROR(VLOOKUP(U371,'ITWR Dump'!$A$2:$Y$5000,14,0)),0,(VLOOKUP(U371,'ITWR Dump'!$A$2:$Y$5000,14,0)))</f>
        <v>0</v>
      </c>
      <c r="AI371" s="11" t="str">
        <f t="shared" si="165"/>
        <v>01-Maintenance Offshore</v>
      </c>
      <c r="AJ371" s="11" t="str">
        <f t="shared" si="166"/>
        <v>Offshore</v>
      </c>
      <c r="AK371" s="11" t="str">
        <f>IF(ISERROR(VLOOKUP(A371,'Team Data'!$C$2:$U$213,17,0)),0,(VLOOKUP(A371,'Team Data'!$C$2:$U$213,17,0)))</f>
        <v>MF PI and CF</v>
      </c>
      <c r="AL371" s="11" t="str">
        <f t="shared" si="167"/>
        <v>2017-04-24</v>
      </c>
      <c r="AM371" s="11">
        <f>IF(ISERROR(VLOOKUP(U371,'ITWR Dump'!$A$2:$Y$5000,16,0)),0,(VLOOKUP(U371,'ITWR Dump'!$A$2:$Y$5000,16,0)))</f>
        <v>0</v>
      </c>
      <c r="AN371" s="11">
        <f>IF(ISERROR(VLOOKUP(U371,'ITWR Dump'!$A$2:$Y$5000,18,0)),0,(VLOOKUP(U371,'ITWR Dump'!$A$2:$Y$5000,18,0)))</f>
        <v>0</v>
      </c>
      <c r="AO371" s="11">
        <f>IF(ISERROR(VLOOKUP(U371,'ITWR Dump'!$A$2:$Y$5000,25,0)),0,(VLOOKUP('ILC Report'!U371,'ITWR Dump'!$A$2:$Y$5000,25,0)))</f>
        <v>0</v>
      </c>
      <c r="AP371" s="11">
        <f t="shared" si="168"/>
        <v>0</v>
      </c>
      <c r="AQ371" s="26">
        <f t="shared" si="169"/>
        <v>0</v>
      </c>
      <c r="AR371" s="26">
        <f t="shared" si="170"/>
        <v>0</v>
      </c>
      <c r="AS371" s="26">
        <f t="shared" si="171"/>
        <v>0</v>
      </c>
      <c r="AT371" s="26">
        <f t="shared" si="172"/>
        <v>0</v>
      </c>
      <c r="AU371" s="26">
        <f t="shared" si="173"/>
        <v>0</v>
      </c>
      <c r="AV371" s="26">
        <f t="shared" si="174"/>
        <v>0</v>
      </c>
      <c r="AW371" s="11" t="s">
        <v>653</v>
      </c>
      <c r="AX371" s="11" t="str">
        <f>VLOOKUP(L371,Group!$A$2:$B$1000,2,0)</f>
        <v>Maintenance</v>
      </c>
      <c r="AY371" s="11">
        <f>IF(ISERROR(VLOOKUP(U371,'ITWR Dump'!$A$2:$Y$5000,15,0)),0,(VLOOKUP('ILC Report'!U371,'ITWR Dump'!$A$2:$Y$5000,15,0)))</f>
        <v>0</v>
      </c>
      <c r="AZ371" s="11" t="str">
        <f t="shared" si="175"/>
        <v>Yes</v>
      </c>
      <c r="BA371" s="11" t="str">
        <f t="shared" si="176"/>
        <v>BKI</v>
      </c>
      <c r="BB371" s="11" t="str">
        <f t="shared" si="177"/>
        <v>MN</v>
      </c>
      <c r="BC371" s="11" t="str">
        <f t="shared" si="178"/>
        <v>No</v>
      </c>
    </row>
    <row r="372" spans="1:55" x14ac:dyDescent="0.3">
      <c r="A372" s="11" t="s">
        <v>101</v>
      </c>
      <c r="B372" s="11" t="s">
        <v>1821</v>
      </c>
      <c r="C372" s="11" t="s">
        <v>549</v>
      </c>
      <c r="D372" s="11" t="s">
        <v>2107</v>
      </c>
      <c r="E372" s="38" t="s">
        <v>652</v>
      </c>
      <c r="F372" s="11">
        <v>0.5</v>
      </c>
      <c r="G372" s="40" t="s">
        <v>218</v>
      </c>
      <c r="H372" s="11" t="str">
        <f t="shared" si="160"/>
        <v>Regular</v>
      </c>
      <c r="I372" s="11" t="str">
        <f t="shared" si="152"/>
        <v>INDIA</v>
      </c>
      <c r="J372" s="11" t="str">
        <f>IF(ISERROR(VLOOKUP(C372,'WI Vs ASM'!$B$2:$E$1000,4,0)),0,(VLOOKUP(C372,'WI Vs ASM'!$B$2:$E$1000,4,0)))</f>
        <v>Offshore</v>
      </c>
      <c r="K372" s="11" t="str">
        <f>IF(ISERROR(VLOOKUP(C372,'WI Vs ASM'!$B$2:$F$1000,5,0)),0,(VLOOKUP(C372,'WI Vs ASM'!$B$2:$F$1000,5,0)))</f>
        <v>01-Fixed Price</v>
      </c>
      <c r="L372" s="11" t="str">
        <f>IF(ISERROR(VLOOKUP(C372,'WI Vs ASM'!$B$2:$D$1000,3,0)),0,(VLOOKUP(C372,'WI Vs ASM'!$B$2:$D$1000,3,0)))</f>
        <v>01-Maintenance Offshore</v>
      </c>
      <c r="M372" s="11" t="str">
        <f>IF(ISERROR(VLOOKUP(C372,'WI Vs ASM'!$B$2:$I$1000,8,0)),0,(VLOOKUP(C372,'WI Vs ASM'!$B$2:$I$1000,8,0)))</f>
        <v>Rahul Soman</v>
      </c>
      <c r="N372" s="11" t="str">
        <f>IF(ISERROR(VLOOKUP(C372,'WI Vs ASM'!$B$2:$G$1000,6,0)),0,(VLOOKUP(C372,'WI Vs ASM'!$B$2:$G$1000,6,0)))</f>
        <v>Billing</v>
      </c>
      <c r="O372" s="11" t="str">
        <f>IF(ISERROR(VLOOKUP(C372,'WI Vs ASM'!$B$2:$H$1000,7,0)),0,(VLOOKUP(C372,'WI Vs ASM'!$B$2:$H$1000,7,0)))</f>
        <v>Central Functions</v>
      </c>
      <c r="P372" s="11" t="str">
        <f t="shared" si="153"/>
        <v>Apr-17</v>
      </c>
      <c r="Q372" s="11" t="str">
        <f t="shared" si="154"/>
        <v>Q2</v>
      </c>
      <c r="R372" s="11" t="str">
        <f>IF(ISERROR(VLOOKUP(C372,'WI Vs ASM'!$B$2:$J$1000,9,0)),0,(VLOOKUP(C372,'WI Vs ASM'!$B$2:$J$1000,9,0)))</f>
        <v>Jyothi Pai</v>
      </c>
      <c r="S372" s="11" t="str">
        <f>IF(ISERROR(VLOOKUP(C372,'WI Vs ASM'!$B$2:$K$1000,10,0)),0,(VLOOKUP(C372,'WI Vs ASM'!$B$2:$K$1000,10,0)))</f>
        <v>John Pallo</v>
      </c>
      <c r="T372" s="11" t="str">
        <f>IF(ISERROR(VLOOKUP(C372,'WI Vs ASM'!$B$2:$L$1000,11,0)),0,(VLOOKUP(C372,'WI Vs ASM'!$B$2:$L$1000,11,0)))</f>
        <v>Phillip Mclean</v>
      </c>
      <c r="U372" s="11" t="e">
        <f t="shared" si="161"/>
        <v>#VALUE!</v>
      </c>
      <c r="V372" s="11" t="str">
        <f t="shared" si="155"/>
        <v>No</v>
      </c>
      <c r="W372" s="11" t="str">
        <f t="shared" si="156"/>
        <v>Yes</v>
      </c>
      <c r="X372" s="11" t="str">
        <f t="shared" si="157"/>
        <v>No</v>
      </c>
      <c r="Y372" s="11" t="str">
        <f t="shared" si="158"/>
        <v>No</v>
      </c>
      <c r="Z372" s="11" t="str">
        <f t="shared" si="159"/>
        <v>No</v>
      </c>
      <c r="AA372" s="11" t="str">
        <f t="shared" si="162"/>
        <v>No</v>
      </c>
      <c r="AB372" s="11">
        <f>IF(ISERROR(VLOOKUP(U372,'ITWR Dump'!$A$2:$Y$5000,24,0)),0,(VLOOKUP('ILC Report'!U372,'ITWR Dump'!$A$2:$Y$5000,24,0)))</f>
        <v>0</v>
      </c>
      <c r="AC372" s="11" t="str">
        <f t="shared" si="163"/>
        <v>No</v>
      </c>
      <c r="AD372" s="11" t="str">
        <f t="shared" si="164"/>
        <v/>
      </c>
      <c r="AE372" s="11">
        <f>IF(ISERROR(VLOOKUP(U372,'ITWR Dump'!$A$2:$Y$5000,13,0)),0,(VLOOKUP(U372,'ITWR Dump'!$A$2:$Y$5000,13,0)))</f>
        <v>0</v>
      </c>
      <c r="AF372" s="11">
        <f>IF(ISERROR(VLOOKUP(U372,'ITWR Dump'!$A$2:$Y$5000,11,0)),0,(VLOOKUP(U372,'ITWR Dump'!$A$2:$Y$5000,11,0)))</f>
        <v>0</v>
      </c>
      <c r="AG372" s="11">
        <f>IF(ISERROR(VLOOKUP(U372,'ITWR Dump'!$A$2:$Y$5000,2,0)),0,(VLOOKUP(U372,'ITWR Dump'!$A$2:$Y$5000,2,0)))</f>
        <v>0</v>
      </c>
      <c r="AH372" s="11">
        <f>IF(ISERROR(VLOOKUP(U372,'ITWR Dump'!$A$2:$Y$5000,14,0)),0,(VLOOKUP(U372,'ITWR Dump'!$A$2:$Y$5000,14,0)))</f>
        <v>0</v>
      </c>
      <c r="AI372" s="11" t="str">
        <f t="shared" si="165"/>
        <v>01-Maintenance Offshore</v>
      </c>
      <c r="AJ372" s="11" t="str">
        <f t="shared" si="166"/>
        <v>Offshore</v>
      </c>
      <c r="AK372" s="11" t="str">
        <f>IF(ISERROR(VLOOKUP(A372,'Team Data'!$C$2:$U$213,17,0)),0,(VLOOKUP(A372,'Team Data'!$C$2:$U$213,17,0)))</f>
        <v>MF PI and CF</v>
      </c>
      <c r="AL372" s="11" t="str">
        <f t="shared" si="167"/>
        <v>2017-04-24</v>
      </c>
      <c r="AM372" s="11">
        <f>IF(ISERROR(VLOOKUP(U372,'ITWR Dump'!$A$2:$Y$5000,16,0)),0,(VLOOKUP(U372,'ITWR Dump'!$A$2:$Y$5000,16,0)))</f>
        <v>0</v>
      </c>
      <c r="AN372" s="11">
        <f>IF(ISERROR(VLOOKUP(U372,'ITWR Dump'!$A$2:$Y$5000,18,0)),0,(VLOOKUP(U372,'ITWR Dump'!$A$2:$Y$5000,18,0)))</f>
        <v>0</v>
      </c>
      <c r="AO372" s="11">
        <f>IF(ISERROR(VLOOKUP(U372,'ITWR Dump'!$A$2:$Y$5000,25,0)),0,(VLOOKUP('ILC Report'!U372,'ITWR Dump'!$A$2:$Y$5000,25,0)))</f>
        <v>0</v>
      </c>
      <c r="AP372" s="11">
        <f t="shared" si="168"/>
        <v>0</v>
      </c>
      <c r="AQ372" s="26">
        <f t="shared" si="169"/>
        <v>0</v>
      </c>
      <c r="AR372" s="26">
        <f t="shared" si="170"/>
        <v>0</v>
      </c>
      <c r="AS372" s="26">
        <f t="shared" si="171"/>
        <v>0</v>
      </c>
      <c r="AT372" s="26">
        <f t="shared" si="172"/>
        <v>0</v>
      </c>
      <c r="AU372" s="26">
        <f t="shared" si="173"/>
        <v>0</v>
      </c>
      <c r="AV372" s="26">
        <f t="shared" si="174"/>
        <v>0</v>
      </c>
      <c r="AW372" s="11" t="s">
        <v>653</v>
      </c>
      <c r="AX372" s="11" t="str">
        <f>VLOOKUP(L372,Group!$A$2:$B$1000,2,0)</f>
        <v>Maintenance</v>
      </c>
      <c r="AY372" s="11">
        <f>IF(ISERROR(VLOOKUP(U372,'ITWR Dump'!$A$2:$Y$5000,15,0)),0,(VLOOKUP('ILC Report'!U372,'ITWR Dump'!$A$2:$Y$5000,15,0)))</f>
        <v>0</v>
      </c>
      <c r="AZ372" s="11" t="str">
        <f t="shared" si="175"/>
        <v>Yes</v>
      </c>
      <c r="BA372" s="11" t="str">
        <f t="shared" si="176"/>
        <v>BKI</v>
      </c>
      <c r="BB372" s="11" t="str">
        <f t="shared" si="177"/>
        <v>MN</v>
      </c>
      <c r="BC372" s="11" t="str">
        <f t="shared" si="178"/>
        <v>No</v>
      </c>
    </row>
    <row r="373" spans="1:55" x14ac:dyDescent="0.3">
      <c r="A373" s="11" t="s">
        <v>101</v>
      </c>
      <c r="B373" s="11" t="s">
        <v>1821</v>
      </c>
      <c r="C373" s="11" t="s">
        <v>549</v>
      </c>
      <c r="D373" s="11" t="s">
        <v>2108</v>
      </c>
      <c r="E373" s="38" t="s">
        <v>652</v>
      </c>
      <c r="F373" s="11">
        <v>0.5</v>
      </c>
      <c r="G373" s="40" t="s">
        <v>218</v>
      </c>
      <c r="H373" s="11" t="str">
        <f t="shared" si="160"/>
        <v>Regular</v>
      </c>
      <c r="I373" s="11" t="str">
        <f t="shared" si="152"/>
        <v>INDIA</v>
      </c>
      <c r="J373" s="11" t="str">
        <f>IF(ISERROR(VLOOKUP(C373,'WI Vs ASM'!$B$2:$E$1000,4,0)),0,(VLOOKUP(C373,'WI Vs ASM'!$B$2:$E$1000,4,0)))</f>
        <v>Offshore</v>
      </c>
      <c r="K373" s="11" t="str">
        <f>IF(ISERROR(VLOOKUP(C373,'WI Vs ASM'!$B$2:$F$1000,5,0)),0,(VLOOKUP(C373,'WI Vs ASM'!$B$2:$F$1000,5,0)))</f>
        <v>01-Fixed Price</v>
      </c>
      <c r="L373" s="11" t="str">
        <f>IF(ISERROR(VLOOKUP(C373,'WI Vs ASM'!$B$2:$D$1000,3,0)),0,(VLOOKUP(C373,'WI Vs ASM'!$B$2:$D$1000,3,0)))</f>
        <v>01-Maintenance Offshore</v>
      </c>
      <c r="M373" s="11" t="str">
        <f>IF(ISERROR(VLOOKUP(C373,'WI Vs ASM'!$B$2:$I$1000,8,0)),0,(VLOOKUP(C373,'WI Vs ASM'!$B$2:$I$1000,8,0)))</f>
        <v>Rahul Soman</v>
      </c>
      <c r="N373" s="11" t="str">
        <f>IF(ISERROR(VLOOKUP(C373,'WI Vs ASM'!$B$2:$G$1000,6,0)),0,(VLOOKUP(C373,'WI Vs ASM'!$B$2:$G$1000,6,0)))</f>
        <v>Billing</v>
      </c>
      <c r="O373" s="11" t="str">
        <f>IF(ISERROR(VLOOKUP(C373,'WI Vs ASM'!$B$2:$H$1000,7,0)),0,(VLOOKUP(C373,'WI Vs ASM'!$B$2:$H$1000,7,0)))</f>
        <v>Central Functions</v>
      </c>
      <c r="P373" s="11" t="str">
        <f t="shared" si="153"/>
        <v>Apr-17</v>
      </c>
      <c r="Q373" s="11" t="str">
        <f t="shared" si="154"/>
        <v>Q2</v>
      </c>
      <c r="R373" s="11" t="str">
        <f>IF(ISERROR(VLOOKUP(C373,'WI Vs ASM'!$B$2:$J$1000,9,0)),0,(VLOOKUP(C373,'WI Vs ASM'!$B$2:$J$1000,9,0)))</f>
        <v>Jyothi Pai</v>
      </c>
      <c r="S373" s="11" t="str">
        <f>IF(ISERROR(VLOOKUP(C373,'WI Vs ASM'!$B$2:$K$1000,10,0)),0,(VLOOKUP(C373,'WI Vs ASM'!$B$2:$K$1000,10,0)))</f>
        <v>John Pallo</v>
      </c>
      <c r="T373" s="11" t="str">
        <f>IF(ISERROR(VLOOKUP(C373,'WI Vs ASM'!$B$2:$L$1000,11,0)),0,(VLOOKUP(C373,'WI Vs ASM'!$B$2:$L$1000,11,0)))</f>
        <v>Phillip Mclean</v>
      </c>
      <c r="U373" s="11" t="e">
        <f t="shared" si="161"/>
        <v>#VALUE!</v>
      </c>
      <c r="V373" s="11" t="str">
        <f t="shared" si="155"/>
        <v>No</v>
      </c>
      <c r="W373" s="11" t="str">
        <f t="shared" si="156"/>
        <v>Yes</v>
      </c>
      <c r="X373" s="11" t="str">
        <f t="shared" si="157"/>
        <v>No</v>
      </c>
      <c r="Y373" s="11" t="str">
        <f t="shared" si="158"/>
        <v>No</v>
      </c>
      <c r="Z373" s="11" t="str">
        <f t="shared" si="159"/>
        <v>No</v>
      </c>
      <c r="AA373" s="11" t="str">
        <f t="shared" si="162"/>
        <v>No</v>
      </c>
      <c r="AB373" s="11">
        <f>IF(ISERROR(VLOOKUP(U373,'ITWR Dump'!$A$2:$Y$5000,24,0)),0,(VLOOKUP('ILC Report'!U373,'ITWR Dump'!$A$2:$Y$5000,24,0)))</f>
        <v>0</v>
      </c>
      <c r="AC373" s="11" t="str">
        <f t="shared" si="163"/>
        <v>No</v>
      </c>
      <c r="AD373" s="11" t="str">
        <f t="shared" si="164"/>
        <v/>
      </c>
      <c r="AE373" s="11">
        <f>IF(ISERROR(VLOOKUP(U373,'ITWR Dump'!$A$2:$Y$5000,13,0)),0,(VLOOKUP(U373,'ITWR Dump'!$A$2:$Y$5000,13,0)))</f>
        <v>0</v>
      </c>
      <c r="AF373" s="11">
        <f>IF(ISERROR(VLOOKUP(U373,'ITWR Dump'!$A$2:$Y$5000,11,0)),0,(VLOOKUP(U373,'ITWR Dump'!$A$2:$Y$5000,11,0)))</f>
        <v>0</v>
      </c>
      <c r="AG373" s="11">
        <f>IF(ISERROR(VLOOKUP(U373,'ITWR Dump'!$A$2:$Y$5000,2,0)),0,(VLOOKUP(U373,'ITWR Dump'!$A$2:$Y$5000,2,0)))</f>
        <v>0</v>
      </c>
      <c r="AH373" s="11">
        <f>IF(ISERROR(VLOOKUP(U373,'ITWR Dump'!$A$2:$Y$5000,14,0)),0,(VLOOKUP(U373,'ITWR Dump'!$A$2:$Y$5000,14,0)))</f>
        <v>0</v>
      </c>
      <c r="AI373" s="11" t="str">
        <f t="shared" si="165"/>
        <v>01-Maintenance Offshore</v>
      </c>
      <c r="AJ373" s="11" t="str">
        <f t="shared" si="166"/>
        <v>Offshore</v>
      </c>
      <c r="AK373" s="11" t="str">
        <f>IF(ISERROR(VLOOKUP(A373,'Team Data'!$C$2:$U$213,17,0)),0,(VLOOKUP(A373,'Team Data'!$C$2:$U$213,17,0)))</f>
        <v>MF PI and CF</v>
      </c>
      <c r="AL373" s="11" t="str">
        <f t="shared" si="167"/>
        <v>2017-04-24</v>
      </c>
      <c r="AM373" s="11">
        <f>IF(ISERROR(VLOOKUP(U373,'ITWR Dump'!$A$2:$Y$5000,16,0)),0,(VLOOKUP(U373,'ITWR Dump'!$A$2:$Y$5000,16,0)))</f>
        <v>0</v>
      </c>
      <c r="AN373" s="11">
        <f>IF(ISERROR(VLOOKUP(U373,'ITWR Dump'!$A$2:$Y$5000,18,0)),0,(VLOOKUP(U373,'ITWR Dump'!$A$2:$Y$5000,18,0)))</f>
        <v>0</v>
      </c>
      <c r="AO373" s="11">
        <f>IF(ISERROR(VLOOKUP(U373,'ITWR Dump'!$A$2:$Y$5000,25,0)),0,(VLOOKUP('ILC Report'!U373,'ITWR Dump'!$A$2:$Y$5000,25,0)))</f>
        <v>0</v>
      </c>
      <c r="AP373" s="11">
        <f t="shared" si="168"/>
        <v>0</v>
      </c>
      <c r="AQ373" s="26">
        <f t="shared" si="169"/>
        <v>0</v>
      </c>
      <c r="AR373" s="26">
        <f t="shared" si="170"/>
        <v>0</v>
      </c>
      <c r="AS373" s="26">
        <f t="shared" si="171"/>
        <v>0</v>
      </c>
      <c r="AT373" s="26">
        <f t="shared" si="172"/>
        <v>0</v>
      </c>
      <c r="AU373" s="26">
        <f t="shared" si="173"/>
        <v>0</v>
      </c>
      <c r="AV373" s="26">
        <f t="shared" si="174"/>
        <v>0</v>
      </c>
      <c r="AW373" s="11" t="s">
        <v>653</v>
      </c>
      <c r="AX373" s="11" t="str">
        <f>VLOOKUP(L373,Group!$A$2:$B$1000,2,0)</f>
        <v>Maintenance</v>
      </c>
      <c r="AY373" s="11">
        <f>IF(ISERROR(VLOOKUP(U373,'ITWR Dump'!$A$2:$Y$5000,15,0)),0,(VLOOKUP('ILC Report'!U373,'ITWR Dump'!$A$2:$Y$5000,15,0)))</f>
        <v>0</v>
      </c>
      <c r="AZ373" s="11" t="str">
        <f t="shared" si="175"/>
        <v>Yes</v>
      </c>
      <c r="BA373" s="11" t="str">
        <f t="shared" si="176"/>
        <v>BKI</v>
      </c>
      <c r="BB373" s="11" t="str">
        <f t="shared" si="177"/>
        <v>MN</v>
      </c>
      <c r="BC373" s="11" t="str">
        <f t="shared" si="178"/>
        <v>No</v>
      </c>
    </row>
    <row r="374" spans="1:55" x14ac:dyDescent="0.3">
      <c r="A374" s="11" t="s">
        <v>101</v>
      </c>
      <c r="B374" s="11" t="s">
        <v>1821</v>
      </c>
      <c r="C374" s="11" t="s">
        <v>549</v>
      </c>
      <c r="D374" s="11" t="s">
        <v>2109</v>
      </c>
      <c r="E374" s="38" t="s">
        <v>652</v>
      </c>
      <c r="F374" s="11">
        <v>2</v>
      </c>
      <c r="G374" s="40" t="s">
        <v>218</v>
      </c>
      <c r="H374" s="11" t="str">
        <f t="shared" si="160"/>
        <v>Regular</v>
      </c>
      <c r="I374" s="11" t="str">
        <f t="shared" si="152"/>
        <v>INDIA</v>
      </c>
      <c r="J374" s="11" t="str">
        <f>IF(ISERROR(VLOOKUP(C374,'WI Vs ASM'!$B$2:$E$1000,4,0)),0,(VLOOKUP(C374,'WI Vs ASM'!$B$2:$E$1000,4,0)))</f>
        <v>Offshore</v>
      </c>
      <c r="K374" s="11" t="str">
        <f>IF(ISERROR(VLOOKUP(C374,'WI Vs ASM'!$B$2:$F$1000,5,0)),0,(VLOOKUP(C374,'WI Vs ASM'!$B$2:$F$1000,5,0)))</f>
        <v>01-Fixed Price</v>
      </c>
      <c r="L374" s="11" t="str">
        <f>IF(ISERROR(VLOOKUP(C374,'WI Vs ASM'!$B$2:$D$1000,3,0)),0,(VLOOKUP(C374,'WI Vs ASM'!$B$2:$D$1000,3,0)))</f>
        <v>01-Maintenance Offshore</v>
      </c>
      <c r="M374" s="11" t="str">
        <f>IF(ISERROR(VLOOKUP(C374,'WI Vs ASM'!$B$2:$I$1000,8,0)),0,(VLOOKUP(C374,'WI Vs ASM'!$B$2:$I$1000,8,0)))</f>
        <v>Rahul Soman</v>
      </c>
      <c r="N374" s="11" t="str">
        <f>IF(ISERROR(VLOOKUP(C374,'WI Vs ASM'!$B$2:$G$1000,6,0)),0,(VLOOKUP(C374,'WI Vs ASM'!$B$2:$G$1000,6,0)))</f>
        <v>Billing</v>
      </c>
      <c r="O374" s="11" t="str">
        <f>IF(ISERROR(VLOOKUP(C374,'WI Vs ASM'!$B$2:$H$1000,7,0)),0,(VLOOKUP(C374,'WI Vs ASM'!$B$2:$H$1000,7,0)))</f>
        <v>Central Functions</v>
      </c>
      <c r="P374" s="11" t="str">
        <f t="shared" si="153"/>
        <v>Apr-17</v>
      </c>
      <c r="Q374" s="11" t="str">
        <f t="shared" si="154"/>
        <v>Q2</v>
      </c>
      <c r="R374" s="11" t="str">
        <f>IF(ISERROR(VLOOKUP(C374,'WI Vs ASM'!$B$2:$J$1000,9,0)),0,(VLOOKUP(C374,'WI Vs ASM'!$B$2:$J$1000,9,0)))</f>
        <v>Jyothi Pai</v>
      </c>
      <c r="S374" s="11" t="str">
        <f>IF(ISERROR(VLOOKUP(C374,'WI Vs ASM'!$B$2:$K$1000,10,0)),0,(VLOOKUP(C374,'WI Vs ASM'!$B$2:$K$1000,10,0)))</f>
        <v>John Pallo</v>
      </c>
      <c r="T374" s="11" t="str">
        <f>IF(ISERROR(VLOOKUP(C374,'WI Vs ASM'!$B$2:$L$1000,11,0)),0,(VLOOKUP(C374,'WI Vs ASM'!$B$2:$L$1000,11,0)))</f>
        <v>Phillip Mclean</v>
      </c>
      <c r="U374" s="11" t="e">
        <f t="shared" si="161"/>
        <v>#VALUE!</v>
      </c>
      <c r="V374" s="11" t="str">
        <f t="shared" si="155"/>
        <v>No</v>
      </c>
      <c r="W374" s="11" t="str">
        <f t="shared" si="156"/>
        <v>Yes</v>
      </c>
      <c r="X374" s="11" t="str">
        <f t="shared" si="157"/>
        <v>No</v>
      </c>
      <c r="Y374" s="11" t="str">
        <f t="shared" si="158"/>
        <v>No</v>
      </c>
      <c r="Z374" s="11" t="str">
        <f t="shared" si="159"/>
        <v>No</v>
      </c>
      <c r="AA374" s="11" t="str">
        <f t="shared" si="162"/>
        <v>No</v>
      </c>
      <c r="AB374" s="11">
        <f>IF(ISERROR(VLOOKUP(U374,'ITWR Dump'!$A$2:$Y$5000,24,0)),0,(VLOOKUP('ILC Report'!U374,'ITWR Dump'!$A$2:$Y$5000,24,0)))</f>
        <v>0</v>
      </c>
      <c r="AC374" s="11" t="str">
        <f t="shared" si="163"/>
        <v>No</v>
      </c>
      <c r="AD374" s="11" t="str">
        <f t="shared" si="164"/>
        <v/>
      </c>
      <c r="AE374" s="11">
        <f>IF(ISERROR(VLOOKUP(U374,'ITWR Dump'!$A$2:$Y$5000,13,0)),0,(VLOOKUP(U374,'ITWR Dump'!$A$2:$Y$5000,13,0)))</f>
        <v>0</v>
      </c>
      <c r="AF374" s="11">
        <f>IF(ISERROR(VLOOKUP(U374,'ITWR Dump'!$A$2:$Y$5000,11,0)),0,(VLOOKUP(U374,'ITWR Dump'!$A$2:$Y$5000,11,0)))</f>
        <v>0</v>
      </c>
      <c r="AG374" s="11">
        <f>IF(ISERROR(VLOOKUP(U374,'ITWR Dump'!$A$2:$Y$5000,2,0)),0,(VLOOKUP(U374,'ITWR Dump'!$A$2:$Y$5000,2,0)))</f>
        <v>0</v>
      </c>
      <c r="AH374" s="11">
        <f>IF(ISERROR(VLOOKUP(U374,'ITWR Dump'!$A$2:$Y$5000,14,0)),0,(VLOOKUP(U374,'ITWR Dump'!$A$2:$Y$5000,14,0)))</f>
        <v>0</v>
      </c>
      <c r="AI374" s="11" t="str">
        <f t="shared" si="165"/>
        <v>01-Maintenance Offshore</v>
      </c>
      <c r="AJ374" s="11" t="str">
        <f t="shared" si="166"/>
        <v>Offshore</v>
      </c>
      <c r="AK374" s="11" t="str">
        <f>IF(ISERROR(VLOOKUP(A374,'Team Data'!$C$2:$U$213,17,0)),0,(VLOOKUP(A374,'Team Data'!$C$2:$U$213,17,0)))</f>
        <v>MF PI and CF</v>
      </c>
      <c r="AL374" s="11" t="str">
        <f t="shared" si="167"/>
        <v>2017-04-24</v>
      </c>
      <c r="AM374" s="11">
        <f>IF(ISERROR(VLOOKUP(U374,'ITWR Dump'!$A$2:$Y$5000,16,0)),0,(VLOOKUP(U374,'ITWR Dump'!$A$2:$Y$5000,16,0)))</f>
        <v>0</v>
      </c>
      <c r="AN374" s="11">
        <f>IF(ISERROR(VLOOKUP(U374,'ITWR Dump'!$A$2:$Y$5000,18,0)),0,(VLOOKUP(U374,'ITWR Dump'!$A$2:$Y$5000,18,0)))</f>
        <v>0</v>
      </c>
      <c r="AO374" s="11">
        <f>IF(ISERROR(VLOOKUP(U374,'ITWR Dump'!$A$2:$Y$5000,25,0)),0,(VLOOKUP('ILC Report'!U374,'ITWR Dump'!$A$2:$Y$5000,25,0)))</f>
        <v>0</v>
      </c>
      <c r="AP374" s="11">
        <f t="shared" si="168"/>
        <v>0</v>
      </c>
      <c r="AQ374" s="26">
        <f t="shared" si="169"/>
        <v>0</v>
      </c>
      <c r="AR374" s="26">
        <f t="shared" si="170"/>
        <v>0</v>
      </c>
      <c r="AS374" s="26">
        <f t="shared" si="171"/>
        <v>0</v>
      </c>
      <c r="AT374" s="26">
        <f t="shared" si="172"/>
        <v>0</v>
      </c>
      <c r="AU374" s="26">
        <f t="shared" si="173"/>
        <v>0</v>
      </c>
      <c r="AV374" s="26">
        <f t="shared" si="174"/>
        <v>0</v>
      </c>
      <c r="AW374" s="11" t="s">
        <v>653</v>
      </c>
      <c r="AX374" s="11" t="str">
        <f>VLOOKUP(L374,Group!$A$2:$B$1000,2,0)</f>
        <v>Maintenance</v>
      </c>
      <c r="AY374" s="11">
        <f>IF(ISERROR(VLOOKUP(U374,'ITWR Dump'!$A$2:$Y$5000,15,0)),0,(VLOOKUP('ILC Report'!U374,'ITWR Dump'!$A$2:$Y$5000,15,0)))</f>
        <v>0</v>
      </c>
      <c r="AZ374" s="11" t="str">
        <f t="shared" si="175"/>
        <v>No</v>
      </c>
      <c r="BA374" s="11" t="str">
        <f t="shared" si="176"/>
        <v>BKI</v>
      </c>
      <c r="BB374" s="11" t="str">
        <f t="shared" si="177"/>
        <v>MN</v>
      </c>
      <c r="BC374" s="11" t="str">
        <f t="shared" si="178"/>
        <v>No</v>
      </c>
    </row>
    <row r="375" spans="1:55" x14ac:dyDescent="0.3">
      <c r="A375" s="11" t="s">
        <v>101</v>
      </c>
      <c r="B375" s="11" t="s">
        <v>1821</v>
      </c>
      <c r="C375" s="11" t="s">
        <v>582</v>
      </c>
      <c r="D375" s="11" t="s">
        <v>2110</v>
      </c>
      <c r="E375" s="38" t="s">
        <v>652</v>
      </c>
      <c r="F375" s="11">
        <v>3</v>
      </c>
      <c r="G375" s="40" t="s">
        <v>218</v>
      </c>
      <c r="H375" s="11" t="str">
        <f t="shared" si="160"/>
        <v>Regular</v>
      </c>
      <c r="I375" s="11" t="str">
        <f t="shared" si="152"/>
        <v>INDIA</v>
      </c>
      <c r="J375" s="11" t="str">
        <f>IF(ISERROR(VLOOKUP(C375,'WI Vs ASM'!$B$2:$E$1000,4,0)),0,(VLOOKUP(C375,'WI Vs ASM'!$B$2:$E$1000,4,0)))</f>
        <v>Offshore</v>
      </c>
      <c r="K375" s="11" t="str">
        <f>IF(ISERROR(VLOOKUP(C375,'WI Vs ASM'!$B$2:$F$1000,5,0)),0,(VLOOKUP(C375,'WI Vs ASM'!$B$2:$F$1000,5,0)))</f>
        <v>01-Fixed Price</v>
      </c>
      <c r="L375" s="11" t="str">
        <f>IF(ISERROR(VLOOKUP(C375,'WI Vs ASM'!$B$2:$D$1000,3,0)),0,(VLOOKUP(C375,'WI Vs ASM'!$B$2:$D$1000,3,0)))</f>
        <v>01-Maintenance Offshore</v>
      </c>
      <c r="M375" s="11" t="str">
        <f>IF(ISERROR(VLOOKUP(C375,'WI Vs ASM'!$B$2:$I$1000,8,0)),0,(VLOOKUP(C375,'WI Vs ASM'!$B$2:$I$1000,8,0)))</f>
        <v>Rahul Soman</v>
      </c>
      <c r="N375" s="11" t="str">
        <f>IF(ISERROR(VLOOKUP(C375,'WI Vs ASM'!$B$2:$G$1000,6,0)),0,(VLOOKUP(C375,'WI Vs ASM'!$B$2:$G$1000,6,0)))</f>
        <v>ECM</v>
      </c>
      <c r="O375" s="11" t="str">
        <f>IF(ISERROR(VLOOKUP(C375,'WI Vs ASM'!$B$2:$H$1000,7,0)),0,(VLOOKUP(C375,'WI Vs ASM'!$B$2:$H$1000,7,0)))</f>
        <v>ECM</v>
      </c>
      <c r="P375" s="11" t="str">
        <f t="shared" si="153"/>
        <v>Apr-17</v>
      </c>
      <c r="Q375" s="11" t="str">
        <f t="shared" si="154"/>
        <v>Q2</v>
      </c>
      <c r="R375" s="11" t="str">
        <f>IF(ISERROR(VLOOKUP(C375,'WI Vs ASM'!$B$2:$J$1000,9,0)),0,(VLOOKUP(C375,'WI Vs ASM'!$B$2:$J$1000,9,0)))</f>
        <v>Jyothi Pai</v>
      </c>
      <c r="S375" s="11" t="str">
        <f>IF(ISERROR(VLOOKUP(C375,'WI Vs ASM'!$B$2:$K$1000,10,0)),0,(VLOOKUP(C375,'WI Vs ASM'!$B$2:$K$1000,10,0)))</f>
        <v>John Pallo</v>
      </c>
      <c r="T375" s="11" t="str">
        <f>IF(ISERROR(VLOOKUP(C375,'WI Vs ASM'!$B$2:$L$1000,11,0)),0,(VLOOKUP(C375,'WI Vs ASM'!$B$2:$L$1000,11,0)))</f>
        <v>Phillip Mclean</v>
      </c>
      <c r="U375" s="11" t="e">
        <f t="shared" si="161"/>
        <v>#VALUE!</v>
      </c>
      <c r="V375" s="11" t="str">
        <f t="shared" si="155"/>
        <v>Yes</v>
      </c>
      <c r="W375" s="11" t="str">
        <f t="shared" si="156"/>
        <v>No</v>
      </c>
      <c r="X375" s="11" t="str">
        <f t="shared" si="157"/>
        <v>No</v>
      </c>
      <c r="Y375" s="11" t="str">
        <f t="shared" si="158"/>
        <v>No</v>
      </c>
      <c r="Z375" s="11" t="str">
        <f t="shared" si="159"/>
        <v>No</v>
      </c>
      <c r="AA375" s="11" t="str">
        <f t="shared" si="162"/>
        <v>No</v>
      </c>
      <c r="AB375" s="11">
        <f>IF(ISERROR(VLOOKUP(U375,'ITWR Dump'!$A$2:$Y$5000,24,0)),0,(VLOOKUP('ILC Report'!U375,'ITWR Dump'!$A$2:$Y$5000,24,0)))</f>
        <v>0</v>
      </c>
      <c r="AC375" s="11" t="str">
        <f t="shared" si="163"/>
        <v>No</v>
      </c>
      <c r="AD375" s="11" t="str">
        <f t="shared" si="164"/>
        <v/>
      </c>
      <c r="AE375" s="11">
        <f>IF(ISERROR(VLOOKUP(U375,'ITWR Dump'!$A$2:$Y$5000,13,0)),0,(VLOOKUP(U375,'ITWR Dump'!$A$2:$Y$5000,13,0)))</f>
        <v>0</v>
      </c>
      <c r="AF375" s="11">
        <f>IF(ISERROR(VLOOKUP(U375,'ITWR Dump'!$A$2:$Y$5000,11,0)),0,(VLOOKUP(U375,'ITWR Dump'!$A$2:$Y$5000,11,0)))</f>
        <v>0</v>
      </c>
      <c r="AG375" s="11">
        <f>IF(ISERROR(VLOOKUP(U375,'ITWR Dump'!$A$2:$Y$5000,2,0)),0,(VLOOKUP(U375,'ITWR Dump'!$A$2:$Y$5000,2,0)))</f>
        <v>0</v>
      </c>
      <c r="AH375" s="11">
        <f>IF(ISERROR(VLOOKUP(U375,'ITWR Dump'!$A$2:$Y$5000,14,0)),0,(VLOOKUP(U375,'ITWR Dump'!$A$2:$Y$5000,14,0)))</f>
        <v>0</v>
      </c>
      <c r="AI375" s="11" t="str">
        <f t="shared" si="165"/>
        <v>01-Maintenance Offshore</v>
      </c>
      <c r="AJ375" s="11" t="str">
        <f t="shared" si="166"/>
        <v>Offshore</v>
      </c>
      <c r="AK375" s="11" t="str">
        <f>IF(ISERROR(VLOOKUP(A375,'Team Data'!$C$2:$U$213,17,0)),0,(VLOOKUP(A375,'Team Data'!$C$2:$U$213,17,0)))</f>
        <v>MF PI and CF</v>
      </c>
      <c r="AL375" s="11" t="str">
        <f t="shared" si="167"/>
        <v>2017-04-24</v>
      </c>
      <c r="AM375" s="11">
        <f>IF(ISERROR(VLOOKUP(U375,'ITWR Dump'!$A$2:$Y$5000,16,0)),0,(VLOOKUP(U375,'ITWR Dump'!$A$2:$Y$5000,16,0)))</f>
        <v>0</v>
      </c>
      <c r="AN375" s="11">
        <f>IF(ISERROR(VLOOKUP(U375,'ITWR Dump'!$A$2:$Y$5000,18,0)),0,(VLOOKUP(U375,'ITWR Dump'!$A$2:$Y$5000,18,0)))</f>
        <v>0</v>
      </c>
      <c r="AO375" s="11">
        <f>IF(ISERROR(VLOOKUP(U375,'ITWR Dump'!$A$2:$Y$5000,25,0)),0,(VLOOKUP('ILC Report'!U375,'ITWR Dump'!$A$2:$Y$5000,25,0)))</f>
        <v>0</v>
      </c>
      <c r="AP375" s="11">
        <f t="shared" si="168"/>
        <v>1</v>
      </c>
      <c r="AQ375" s="26">
        <f t="shared" si="169"/>
        <v>0</v>
      </c>
      <c r="AR375" s="26">
        <f t="shared" si="170"/>
        <v>0</v>
      </c>
      <c r="AS375" s="26">
        <f t="shared" si="171"/>
        <v>0</v>
      </c>
      <c r="AT375" s="26">
        <f t="shared" si="172"/>
        <v>0</v>
      </c>
      <c r="AU375" s="26">
        <f t="shared" si="173"/>
        <v>0</v>
      </c>
      <c r="AV375" s="26">
        <f t="shared" si="174"/>
        <v>0</v>
      </c>
      <c r="AW375" s="11" t="s">
        <v>653</v>
      </c>
      <c r="AX375" s="11" t="str">
        <f>VLOOKUP(L375,Group!$A$2:$B$1000,2,0)</f>
        <v>Maintenance</v>
      </c>
      <c r="AY375" s="11">
        <f>IF(ISERROR(VLOOKUP(U375,'ITWR Dump'!$A$2:$Y$5000,15,0)),0,(VLOOKUP('ILC Report'!U375,'ITWR Dump'!$A$2:$Y$5000,15,0)))</f>
        <v>0</v>
      </c>
      <c r="AZ375" s="11" t="str">
        <f t="shared" si="175"/>
        <v>Yes</v>
      </c>
      <c r="BA375" s="11" t="str">
        <f t="shared" si="176"/>
        <v>BKI</v>
      </c>
      <c r="BB375" s="11" t="str">
        <f t="shared" si="177"/>
        <v>MN</v>
      </c>
      <c r="BC375" s="11" t="str">
        <f t="shared" si="178"/>
        <v>No</v>
      </c>
    </row>
    <row r="376" spans="1:55" x14ac:dyDescent="0.3">
      <c r="A376" s="11" t="s">
        <v>101</v>
      </c>
      <c r="B376" s="11" t="s">
        <v>1821</v>
      </c>
      <c r="C376" s="11" t="s">
        <v>582</v>
      </c>
      <c r="D376" s="11" t="s">
        <v>2111</v>
      </c>
      <c r="E376" s="38" t="s">
        <v>652</v>
      </c>
      <c r="F376" s="11">
        <v>48</v>
      </c>
      <c r="G376" s="40" t="s">
        <v>2905</v>
      </c>
      <c r="H376" s="11" t="str">
        <f t="shared" si="160"/>
        <v>Standby</v>
      </c>
      <c r="I376" s="11" t="str">
        <f t="shared" si="152"/>
        <v>INDIA</v>
      </c>
      <c r="J376" s="11" t="str">
        <f>IF(ISERROR(VLOOKUP(C376,'WI Vs ASM'!$B$2:$E$1000,4,0)),0,(VLOOKUP(C376,'WI Vs ASM'!$B$2:$E$1000,4,0)))</f>
        <v>Offshore</v>
      </c>
      <c r="K376" s="11" t="str">
        <f>IF(ISERROR(VLOOKUP(C376,'WI Vs ASM'!$B$2:$F$1000,5,0)),0,(VLOOKUP(C376,'WI Vs ASM'!$B$2:$F$1000,5,0)))</f>
        <v>01-Fixed Price</v>
      </c>
      <c r="L376" s="11" t="str">
        <f>IF(ISERROR(VLOOKUP(C376,'WI Vs ASM'!$B$2:$D$1000,3,0)),0,(VLOOKUP(C376,'WI Vs ASM'!$B$2:$D$1000,3,0)))</f>
        <v>01-Maintenance Offshore</v>
      </c>
      <c r="M376" s="11" t="str">
        <f>IF(ISERROR(VLOOKUP(C376,'WI Vs ASM'!$B$2:$I$1000,8,0)),0,(VLOOKUP(C376,'WI Vs ASM'!$B$2:$I$1000,8,0)))</f>
        <v>Rahul Soman</v>
      </c>
      <c r="N376" s="11" t="str">
        <f>IF(ISERROR(VLOOKUP(C376,'WI Vs ASM'!$B$2:$G$1000,6,0)),0,(VLOOKUP(C376,'WI Vs ASM'!$B$2:$G$1000,6,0)))</f>
        <v>ECM</v>
      </c>
      <c r="O376" s="11" t="str">
        <f>IF(ISERROR(VLOOKUP(C376,'WI Vs ASM'!$B$2:$H$1000,7,0)),0,(VLOOKUP(C376,'WI Vs ASM'!$B$2:$H$1000,7,0)))</f>
        <v>ECM</v>
      </c>
      <c r="P376" s="11" t="str">
        <f t="shared" si="153"/>
        <v>Apr-17</v>
      </c>
      <c r="Q376" s="11" t="str">
        <f t="shared" si="154"/>
        <v>Q2</v>
      </c>
      <c r="R376" s="11" t="str">
        <f>IF(ISERROR(VLOOKUP(C376,'WI Vs ASM'!$B$2:$J$1000,9,0)),0,(VLOOKUP(C376,'WI Vs ASM'!$B$2:$J$1000,9,0)))</f>
        <v>Jyothi Pai</v>
      </c>
      <c r="S376" s="11" t="str">
        <f>IF(ISERROR(VLOOKUP(C376,'WI Vs ASM'!$B$2:$K$1000,10,0)),0,(VLOOKUP(C376,'WI Vs ASM'!$B$2:$K$1000,10,0)))</f>
        <v>John Pallo</v>
      </c>
      <c r="T376" s="11" t="str">
        <f>IF(ISERROR(VLOOKUP(C376,'WI Vs ASM'!$B$2:$L$1000,11,0)),0,(VLOOKUP(C376,'WI Vs ASM'!$B$2:$L$1000,11,0)))</f>
        <v>Phillip Mclean</v>
      </c>
      <c r="U376" s="11" t="e">
        <f t="shared" si="161"/>
        <v>#VALUE!</v>
      </c>
      <c r="V376" s="11" t="str">
        <f t="shared" si="155"/>
        <v>No</v>
      </c>
      <c r="W376" s="11" t="str">
        <f t="shared" si="156"/>
        <v>Yes</v>
      </c>
      <c r="X376" s="11" t="str">
        <f t="shared" si="157"/>
        <v>No</v>
      </c>
      <c r="Y376" s="11" t="str">
        <f t="shared" si="158"/>
        <v>No</v>
      </c>
      <c r="Z376" s="11" t="str">
        <f t="shared" si="159"/>
        <v>No</v>
      </c>
      <c r="AA376" s="11" t="str">
        <f t="shared" si="162"/>
        <v>No</v>
      </c>
      <c r="AB376" s="11">
        <f>IF(ISERROR(VLOOKUP(U376,'ITWR Dump'!$A$2:$Y$5000,24,0)),0,(VLOOKUP('ILC Report'!U376,'ITWR Dump'!$A$2:$Y$5000,24,0)))</f>
        <v>0</v>
      </c>
      <c r="AC376" s="11" t="str">
        <f t="shared" si="163"/>
        <v>No</v>
      </c>
      <c r="AD376" s="11" t="str">
        <f t="shared" si="164"/>
        <v/>
      </c>
      <c r="AE376" s="11">
        <f>IF(ISERROR(VLOOKUP(U376,'ITWR Dump'!$A$2:$Y$5000,13,0)),0,(VLOOKUP(U376,'ITWR Dump'!$A$2:$Y$5000,13,0)))</f>
        <v>0</v>
      </c>
      <c r="AF376" s="11">
        <f>IF(ISERROR(VLOOKUP(U376,'ITWR Dump'!$A$2:$Y$5000,11,0)),0,(VLOOKUP(U376,'ITWR Dump'!$A$2:$Y$5000,11,0)))</f>
        <v>0</v>
      </c>
      <c r="AG376" s="11">
        <f>IF(ISERROR(VLOOKUP(U376,'ITWR Dump'!$A$2:$Y$5000,2,0)),0,(VLOOKUP(U376,'ITWR Dump'!$A$2:$Y$5000,2,0)))</f>
        <v>0</v>
      </c>
      <c r="AH376" s="11">
        <f>IF(ISERROR(VLOOKUP(U376,'ITWR Dump'!$A$2:$Y$5000,14,0)),0,(VLOOKUP(U376,'ITWR Dump'!$A$2:$Y$5000,14,0)))</f>
        <v>0</v>
      </c>
      <c r="AI376" s="11" t="str">
        <f t="shared" si="165"/>
        <v>Standby Hours</v>
      </c>
      <c r="AJ376" s="11" t="str">
        <f t="shared" si="166"/>
        <v>Offshore</v>
      </c>
      <c r="AK376" s="11" t="str">
        <f>IF(ISERROR(VLOOKUP(A376,'Team Data'!$C$2:$U$213,17,0)),0,(VLOOKUP(A376,'Team Data'!$C$2:$U$213,17,0)))</f>
        <v>MF PI and CF</v>
      </c>
      <c r="AL376" s="11" t="str">
        <f t="shared" si="167"/>
        <v>2017-04-24</v>
      </c>
      <c r="AM376" s="11">
        <f>IF(ISERROR(VLOOKUP(U376,'ITWR Dump'!$A$2:$Y$5000,16,0)),0,(VLOOKUP(U376,'ITWR Dump'!$A$2:$Y$5000,16,0)))</f>
        <v>0</v>
      </c>
      <c r="AN376" s="11">
        <f>IF(ISERROR(VLOOKUP(U376,'ITWR Dump'!$A$2:$Y$5000,18,0)),0,(VLOOKUP(U376,'ITWR Dump'!$A$2:$Y$5000,18,0)))</f>
        <v>0</v>
      </c>
      <c r="AO376" s="11">
        <f>IF(ISERROR(VLOOKUP(U376,'ITWR Dump'!$A$2:$Y$5000,25,0)),0,(VLOOKUP('ILC Report'!U376,'ITWR Dump'!$A$2:$Y$5000,25,0)))</f>
        <v>0</v>
      </c>
      <c r="AP376" s="11">
        <f t="shared" si="168"/>
        <v>0</v>
      </c>
      <c r="AQ376" s="26">
        <f t="shared" si="169"/>
        <v>0</v>
      </c>
      <c r="AR376" s="26">
        <f t="shared" si="170"/>
        <v>0</v>
      </c>
      <c r="AS376" s="26">
        <f t="shared" si="171"/>
        <v>0</v>
      </c>
      <c r="AT376" s="26">
        <f t="shared" si="172"/>
        <v>0</v>
      </c>
      <c r="AU376" s="26">
        <f t="shared" si="173"/>
        <v>0</v>
      </c>
      <c r="AV376" s="26">
        <f t="shared" si="174"/>
        <v>0</v>
      </c>
      <c r="AW376" s="11" t="s">
        <v>653</v>
      </c>
      <c r="AX376" s="11" t="str">
        <f>VLOOKUP(L376,Group!$A$2:$B$1000,2,0)</f>
        <v>Maintenance</v>
      </c>
      <c r="AY376" s="11">
        <f>IF(ISERROR(VLOOKUP(U376,'ITWR Dump'!$A$2:$Y$5000,15,0)),0,(VLOOKUP('ILC Report'!U376,'ITWR Dump'!$A$2:$Y$5000,15,0)))</f>
        <v>0</v>
      </c>
      <c r="AZ376" s="11" t="str">
        <f t="shared" si="175"/>
        <v>No</v>
      </c>
      <c r="BA376" s="11" t="str">
        <f t="shared" si="176"/>
        <v>BKI</v>
      </c>
      <c r="BB376" s="11" t="str">
        <f t="shared" si="177"/>
        <v>MN</v>
      </c>
      <c r="BC376" s="11" t="str">
        <f t="shared" si="178"/>
        <v>No</v>
      </c>
    </row>
    <row r="377" spans="1:55" x14ac:dyDescent="0.3">
      <c r="A377" s="11" t="s">
        <v>101</v>
      </c>
      <c r="B377" s="11" t="s">
        <v>1821</v>
      </c>
      <c r="C377" s="11" t="s">
        <v>580</v>
      </c>
      <c r="D377" s="11" t="s">
        <v>2112</v>
      </c>
      <c r="E377" s="38" t="s">
        <v>652</v>
      </c>
      <c r="F377" s="11">
        <v>5</v>
      </c>
      <c r="G377" s="40" t="s">
        <v>218</v>
      </c>
      <c r="H377" s="11" t="str">
        <f t="shared" si="160"/>
        <v>Regular</v>
      </c>
      <c r="I377" s="11" t="str">
        <f t="shared" si="152"/>
        <v>INDIA</v>
      </c>
      <c r="J377" s="11" t="str">
        <f>IF(ISERROR(VLOOKUP(C377,'WI Vs ASM'!$B$2:$E$1000,4,0)),0,(VLOOKUP(C377,'WI Vs ASM'!$B$2:$E$1000,4,0)))</f>
        <v>Offshore</v>
      </c>
      <c r="K377" s="11" t="str">
        <f>IF(ISERROR(VLOOKUP(C377,'WI Vs ASM'!$B$2:$F$1000,5,0)),0,(VLOOKUP(C377,'WI Vs ASM'!$B$2:$F$1000,5,0)))</f>
        <v>02-Variable Billable</v>
      </c>
      <c r="L377" s="11" t="str">
        <f>IF(ISERROR(VLOOKUP(C377,'WI Vs ASM'!$B$2:$D$1000,3,0)),0,(VLOOKUP(C377,'WI Vs ASM'!$B$2:$D$1000,3,0)))</f>
        <v>11-Enhancement Offshore</v>
      </c>
      <c r="M377" s="11" t="str">
        <f>IF(ISERROR(VLOOKUP(C377,'WI Vs ASM'!$B$2:$I$1000,8,0)),0,(VLOOKUP(C377,'WI Vs ASM'!$B$2:$I$1000,8,0)))</f>
        <v>Prakash Varadachari</v>
      </c>
      <c r="N377" s="11" t="str">
        <f>IF(ISERROR(VLOOKUP(C377,'WI Vs ASM'!$B$2:$G$1000,6,0)),0,(VLOOKUP(C377,'WI Vs ASM'!$B$2:$G$1000,6,0)))</f>
        <v>ECM</v>
      </c>
      <c r="O377" s="11" t="str">
        <f>IF(ISERROR(VLOOKUP(C377,'WI Vs ASM'!$B$2:$H$1000,7,0)),0,(VLOOKUP(C377,'WI Vs ASM'!$B$2:$H$1000,7,0)))</f>
        <v>ECM</v>
      </c>
      <c r="P377" s="11" t="str">
        <f t="shared" si="153"/>
        <v>Apr-17</v>
      </c>
      <c r="Q377" s="11" t="str">
        <f t="shared" si="154"/>
        <v>Q2</v>
      </c>
      <c r="R377" s="11" t="str">
        <f>IF(ISERROR(VLOOKUP(C377,'WI Vs ASM'!$B$2:$J$1000,9,0)),0,(VLOOKUP(C377,'WI Vs ASM'!$B$2:$J$1000,9,0)))</f>
        <v>Chandraprabha Palaniswamy</v>
      </c>
      <c r="S377" s="11" t="str">
        <f>IF(ISERROR(VLOOKUP(C377,'WI Vs ASM'!$B$2:$K$1000,10,0)),0,(VLOOKUP(C377,'WI Vs ASM'!$B$2:$K$1000,10,0)))</f>
        <v>John Pallo</v>
      </c>
      <c r="T377" s="11" t="str">
        <f>IF(ISERROR(VLOOKUP(C377,'WI Vs ASM'!$B$2:$L$1000,11,0)),0,(VLOOKUP(C377,'WI Vs ASM'!$B$2:$L$1000,11,0)))</f>
        <v>Phillip Mclean</v>
      </c>
      <c r="U377" s="11" t="str">
        <f t="shared" si="161"/>
        <v>WR635582</v>
      </c>
      <c r="V377" s="11" t="str">
        <f t="shared" si="155"/>
        <v>No</v>
      </c>
      <c r="W377" s="11" t="str">
        <f t="shared" si="156"/>
        <v>Yes</v>
      </c>
      <c r="X377" s="11" t="str">
        <f t="shared" si="157"/>
        <v>No</v>
      </c>
      <c r="Y377" s="11" t="str">
        <f t="shared" si="158"/>
        <v>No</v>
      </c>
      <c r="Z377" s="11" t="str">
        <f t="shared" si="159"/>
        <v>No</v>
      </c>
      <c r="AA377" s="11" t="str">
        <f t="shared" si="162"/>
        <v>No</v>
      </c>
      <c r="AB377" s="11">
        <f>IF(ISERROR(VLOOKUP(U377,'ITWR Dump'!$A$2:$Y$5000,24,0)),0,(VLOOKUP('ILC Report'!U377,'ITWR Dump'!$A$2:$Y$5000,24,0)))</f>
        <v>0</v>
      </c>
      <c r="AC377" s="11" t="str">
        <f t="shared" si="163"/>
        <v>No</v>
      </c>
      <c r="AD377" s="11" t="str">
        <f t="shared" si="164"/>
        <v/>
      </c>
      <c r="AE377" s="11">
        <f>IF(ISERROR(VLOOKUP(U377,'ITWR Dump'!$A$2:$Y$5000,13,0)),0,(VLOOKUP(U377,'ITWR Dump'!$A$2:$Y$5000,13,0)))</f>
        <v>0</v>
      </c>
      <c r="AF377" s="11">
        <f>IF(ISERROR(VLOOKUP(U377,'ITWR Dump'!$A$2:$Y$5000,11,0)),0,(VLOOKUP(U377,'ITWR Dump'!$A$2:$Y$5000,11,0)))</f>
        <v>0</v>
      </c>
      <c r="AG377" s="11">
        <f>IF(ISERROR(VLOOKUP(U377,'ITWR Dump'!$A$2:$Y$5000,2,0)),0,(VLOOKUP(U377,'ITWR Dump'!$A$2:$Y$5000,2,0)))</f>
        <v>0</v>
      </c>
      <c r="AH377" s="11">
        <f>IF(ISERROR(VLOOKUP(U377,'ITWR Dump'!$A$2:$Y$5000,14,0)),0,(VLOOKUP(U377,'ITWR Dump'!$A$2:$Y$5000,14,0)))</f>
        <v>0</v>
      </c>
      <c r="AI377" s="11" t="str">
        <f t="shared" si="165"/>
        <v>11-Enhancement Offshore</v>
      </c>
      <c r="AJ377" s="11" t="str">
        <f t="shared" si="166"/>
        <v>Offshore</v>
      </c>
      <c r="AK377" s="11" t="str">
        <f>IF(ISERROR(VLOOKUP(A377,'Team Data'!$C$2:$U$213,17,0)),0,(VLOOKUP(A377,'Team Data'!$C$2:$U$213,17,0)))</f>
        <v>MF PI and CF</v>
      </c>
      <c r="AL377" s="11" t="str">
        <f t="shared" si="167"/>
        <v>2017-04-24</v>
      </c>
      <c r="AM377" s="11">
        <f>IF(ISERROR(VLOOKUP(U377,'ITWR Dump'!$A$2:$Y$5000,16,0)),0,(VLOOKUP(U377,'ITWR Dump'!$A$2:$Y$5000,16,0)))</f>
        <v>0</v>
      </c>
      <c r="AN377" s="11">
        <f>IF(ISERROR(VLOOKUP(U377,'ITWR Dump'!$A$2:$Y$5000,18,0)),0,(VLOOKUP(U377,'ITWR Dump'!$A$2:$Y$5000,18,0)))</f>
        <v>0</v>
      </c>
      <c r="AO377" s="11">
        <f>IF(ISERROR(VLOOKUP(U377,'ITWR Dump'!$A$2:$Y$5000,25,0)),0,(VLOOKUP('ILC Report'!U377,'ITWR Dump'!$A$2:$Y$5000,25,0)))</f>
        <v>0</v>
      </c>
      <c r="AP377" s="11">
        <f t="shared" si="168"/>
        <v>0</v>
      </c>
      <c r="AQ377" s="26">
        <f t="shared" si="169"/>
        <v>0</v>
      </c>
      <c r="AR377" s="26">
        <f t="shared" si="170"/>
        <v>0</v>
      </c>
      <c r="AS377" s="26">
        <f t="shared" si="171"/>
        <v>0</v>
      </c>
      <c r="AT377" s="26">
        <f t="shared" si="172"/>
        <v>0</v>
      </c>
      <c r="AU377" s="26">
        <f t="shared" si="173"/>
        <v>0</v>
      </c>
      <c r="AV377" s="26">
        <f t="shared" si="174"/>
        <v>0</v>
      </c>
      <c r="AW377" s="11" t="s">
        <v>653</v>
      </c>
      <c r="AX377" s="11" t="str">
        <f>VLOOKUP(L377,Group!$A$2:$B$1000,2,0)</f>
        <v>Enhancement</v>
      </c>
      <c r="AY377" s="11">
        <f>IF(ISERROR(VLOOKUP(U377,'ITWR Dump'!$A$2:$Y$5000,15,0)),0,(VLOOKUP('ILC Report'!U377,'ITWR Dump'!$A$2:$Y$5000,15,0)))</f>
        <v>0</v>
      </c>
      <c r="AZ377" s="11" t="str">
        <f t="shared" si="175"/>
        <v>No</v>
      </c>
      <c r="BA377" s="11" t="str">
        <f t="shared" si="176"/>
        <v>BKI</v>
      </c>
      <c r="BB377" s="11" t="str">
        <f t="shared" si="177"/>
        <v>EM</v>
      </c>
      <c r="BC377" s="11" t="str">
        <f t="shared" si="178"/>
        <v>No</v>
      </c>
    </row>
    <row r="378" spans="1:55" x14ac:dyDescent="0.3">
      <c r="A378" s="11" t="s">
        <v>101</v>
      </c>
      <c r="B378" s="11" t="s">
        <v>1821</v>
      </c>
      <c r="C378" s="11" t="s">
        <v>614</v>
      </c>
      <c r="D378" s="11" t="s">
        <v>2113</v>
      </c>
      <c r="E378" s="38" t="s">
        <v>652</v>
      </c>
      <c r="F378" s="11">
        <v>10</v>
      </c>
      <c r="G378" s="40" t="s">
        <v>218</v>
      </c>
      <c r="H378" s="11" t="str">
        <f t="shared" si="160"/>
        <v>Regular</v>
      </c>
      <c r="I378" s="11" t="str">
        <f t="shared" si="152"/>
        <v>INDIA</v>
      </c>
      <c r="J378" s="11" t="str">
        <f>IF(ISERROR(VLOOKUP(C378,'WI Vs ASM'!$B$2:$E$1000,4,0)),0,(VLOOKUP(C378,'WI Vs ASM'!$B$2:$E$1000,4,0)))</f>
        <v>Offshore</v>
      </c>
      <c r="K378" s="11" t="str">
        <f>IF(ISERROR(VLOOKUP(C378,'WI Vs ASM'!$B$2:$F$1000,5,0)),0,(VLOOKUP(C378,'WI Vs ASM'!$B$2:$F$1000,5,0)))</f>
        <v>02-Variable Billable</v>
      </c>
      <c r="L378" s="11" t="str">
        <f>IF(ISERROR(VLOOKUP(C378,'WI Vs ASM'!$B$2:$D$1000,3,0)),0,(VLOOKUP(C378,'WI Vs ASM'!$B$2:$D$1000,3,0)))</f>
        <v>11-Enhancement Offshore</v>
      </c>
      <c r="M378" s="11" t="str">
        <f>IF(ISERROR(VLOOKUP(C378,'WI Vs ASM'!$B$2:$I$1000,8,0)),0,(VLOOKUP(C378,'WI Vs ASM'!$B$2:$I$1000,8,0)))</f>
        <v>Teja K Kollala</v>
      </c>
      <c r="N378" s="11" t="str">
        <f>IF(ISERROR(VLOOKUP(C378,'WI Vs ASM'!$B$2:$G$1000,6,0)),0,(VLOOKUP(C378,'WI Vs ASM'!$B$2:$G$1000,6,0)))</f>
        <v>FFIC Account Team</v>
      </c>
      <c r="O378" s="11" t="str">
        <f>IF(ISERROR(VLOOKUP(C378,'WI Vs ASM'!$B$2:$H$1000,7,0)),0,(VLOOKUP(C378,'WI Vs ASM'!$B$2:$H$1000,7,0)))</f>
        <v>FFIC Account Team</v>
      </c>
      <c r="P378" s="11" t="str">
        <f t="shared" si="153"/>
        <v>Apr-17</v>
      </c>
      <c r="Q378" s="11" t="str">
        <f t="shared" si="154"/>
        <v>Q2</v>
      </c>
      <c r="R378" s="11" t="str">
        <f>IF(ISERROR(VLOOKUP(C378,'WI Vs ASM'!$B$2:$J$1000,9,0)),0,(VLOOKUP(C378,'WI Vs ASM'!$B$2:$J$1000,9,0)))</f>
        <v>Chandraprabha Palaniswamy</v>
      </c>
      <c r="S378" s="11" t="str">
        <f>IF(ISERROR(VLOOKUP(C378,'WI Vs ASM'!$B$2:$K$1000,10,0)),0,(VLOOKUP(C378,'WI Vs ASM'!$B$2:$K$1000,10,0)))</f>
        <v>Ron Gilmour</v>
      </c>
      <c r="T378" s="11" t="str">
        <f>IF(ISERROR(VLOOKUP(C378,'WI Vs ASM'!$B$2:$L$1000,11,0)),0,(VLOOKUP(C378,'WI Vs ASM'!$B$2:$L$1000,11,0)))</f>
        <v>Ron Gilmour</v>
      </c>
      <c r="U378" s="11" t="str">
        <f t="shared" si="161"/>
        <v>WR736014</v>
      </c>
      <c r="V378" s="11" t="str">
        <f t="shared" si="155"/>
        <v>No</v>
      </c>
      <c r="W378" s="11" t="str">
        <f t="shared" si="156"/>
        <v>Yes</v>
      </c>
      <c r="X378" s="11" t="str">
        <f t="shared" si="157"/>
        <v>No</v>
      </c>
      <c r="Y378" s="11" t="str">
        <f t="shared" si="158"/>
        <v>No</v>
      </c>
      <c r="Z378" s="11" t="str">
        <f t="shared" si="159"/>
        <v>No</v>
      </c>
      <c r="AA378" s="11" t="str">
        <f t="shared" si="162"/>
        <v>No</v>
      </c>
      <c r="AB378" s="11">
        <f>IF(ISERROR(VLOOKUP(U378,'ITWR Dump'!$A$2:$Y$5000,24,0)),0,(VLOOKUP('ILC Report'!U378,'ITWR Dump'!$A$2:$Y$5000,24,0)))</f>
        <v>0</v>
      </c>
      <c r="AC378" s="11" t="str">
        <f t="shared" si="163"/>
        <v>No</v>
      </c>
      <c r="AD378" s="11" t="str">
        <f t="shared" si="164"/>
        <v/>
      </c>
      <c r="AE378" s="11">
        <f>IF(ISERROR(VLOOKUP(U378,'ITWR Dump'!$A$2:$Y$5000,13,0)),0,(VLOOKUP(U378,'ITWR Dump'!$A$2:$Y$5000,13,0)))</f>
        <v>0</v>
      </c>
      <c r="AF378" s="11">
        <f>IF(ISERROR(VLOOKUP(U378,'ITWR Dump'!$A$2:$Y$5000,11,0)),0,(VLOOKUP(U378,'ITWR Dump'!$A$2:$Y$5000,11,0)))</f>
        <v>0</v>
      </c>
      <c r="AG378" s="11">
        <f>IF(ISERROR(VLOOKUP(U378,'ITWR Dump'!$A$2:$Y$5000,2,0)),0,(VLOOKUP(U378,'ITWR Dump'!$A$2:$Y$5000,2,0)))</f>
        <v>0</v>
      </c>
      <c r="AH378" s="11">
        <f>IF(ISERROR(VLOOKUP(U378,'ITWR Dump'!$A$2:$Y$5000,14,0)),0,(VLOOKUP(U378,'ITWR Dump'!$A$2:$Y$5000,14,0)))</f>
        <v>0</v>
      </c>
      <c r="AI378" s="11" t="str">
        <f t="shared" si="165"/>
        <v>11-Enhancement Offshore</v>
      </c>
      <c r="AJ378" s="11" t="str">
        <f t="shared" si="166"/>
        <v>Offshore</v>
      </c>
      <c r="AK378" s="11" t="str">
        <f>IF(ISERROR(VLOOKUP(A378,'Team Data'!$C$2:$U$213,17,0)),0,(VLOOKUP(A378,'Team Data'!$C$2:$U$213,17,0)))</f>
        <v>MF PI and CF</v>
      </c>
      <c r="AL378" s="11" t="str">
        <f t="shared" si="167"/>
        <v>2017-04-24</v>
      </c>
      <c r="AM378" s="11">
        <f>IF(ISERROR(VLOOKUP(U378,'ITWR Dump'!$A$2:$Y$5000,16,0)),0,(VLOOKUP(U378,'ITWR Dump'!$A$2:$Y$5000,16,0)))</f>
        <v>0</v>
      </c>
      <c r="AN378" s="11">
        <f>IF(ISERROR(VLOOKUP(U378,'ITWR Dump'!$A$2:$Y$5000,18,0)),0,(VLOOKUP(U378,'ITWR Dump'!$A$2:$Y$5000,18,0)))</f>
        <v>0</v>
      </c>
      <c r="AO378" s="11">
        <f>IF(ISERROR(VLOOKUP(U378,'ITWR Dump'!$A$2:$Y$5000,25,0)),0,(VLOOKUP('ILC Report'!U378,'ITWR Dump'!$A$2:$Y$5000,25,0)))</f>
        <v>0</v>
      </c>
      <c r="AP378" s="11">
        <f t="shared" si="168"/>
        <v>0</v>
      </c>
      <c r="AQ378" s="26">
        <f t="shared" si="169"/>
        <v>0</v>
      </c>
      <c r="AR378" s="26">
        <f t="shared" si="170"/>
        <v>0</v>
      </c>
      <c r="AS378" s="26">
        <f t="shared" si="171"/>
        <v>0</v>
      </c>
      <c r="AT378" s="26">
        <f t="shared" si="172"/>
        <v>0</v>
      </c>
      <c r="AU378" s="26">
        <f t="shared" si="173"/>
        <v>0</v>
      </c>
      <c r="AV378" s="26">
        <f t="shared" si="174"/>
        <v>0</v>
      </c>
      <c r="AW378" s="11" t="s">
        <v>653</v>
      </c>
      <c r="AX378" s="11" t="str">
        <f>VLOOKUP(L378,Group!$A$2:$B$1000,2,0)</f>
        <v>Enhancement</v>
      </c>
      <c r="AY378" s="11">
        <f>IF(ISERROR(VLOOKUP(U378,'ITWR Dump'!$A$2:$Y$5000,15,0)),0,(VLOOKUP('ILC Report'!U378,'ITWR Dump'!$A$2:$Y$5000,15,0)))</f>
        <v>0</v>
      </c>
      <c r="AZ378" s="11" t="str">
        <f t="shared" si="175"/>
        <v>No</v>
      </c>
      <c r="BA378" s="11" t="str">
        <f t="shared" si="176"/>
        <v>BKI</v>
      </c>
      <c r="BB378" s="11" t="str">
        <f t="shared" si="177"/>
        <v>EL</v>
      </c>
      <c r="BC378" s="11" t="str">
        <f t="shared" si="178"/>
        <v>No</v>
      </c>
    </row>
    <row r="379" spans="1:55" x14ac:dyDescent="0.3">
      <c r="A379" s="11" t="s">
        <v>101</v>
      </c>
      <c r="B379" s="11" t="s">
        <v>1821</v>
      </c>
      <c r="C379" s="11" t="s">
        <v>614</v>
      </c>
      <c r="D379" s="11" t="s">
        <v>2114</v>
      </c>
      <c r="E379" s="38" t="s">
        <v>652</v>
      </c>
      <c r="F379" s="11">
        <v>5</v>
      </c>
      <c r="G379" s="40" t="s">
        <v>218</v>
      </c>
      <c r="H379" s="11" t="str">
        <f t="shared" si="160"/>
        <v>Regular</v>
      </c>
      <c r="I379" s="11" t="str">
        <f t="shared" si="152"/>
        <v>INDIA</v>
      </c>
      <c r="J379" s="11" t="str">
        <f>IF(ISERROR(VLOOKUP(C379,'WI Vs ASM'!$B$2:$E$1000,4,0)),0,(VLOOKUP(C379,'WI Vs ASM'!$B$2:$E$1000,4,0)))</f>
        <v>Offshore</v>
      </c>
      <c r="K379" s="11" t="str">
        <f>IF(ISERROR(VLOOKUP(C379,'WI Vs ASM'!$B$2:$F$1000,5,0)),0,(VLOOKUP(C379,'WI Vs ASM'!$B$2:$F$1000,5,0)))</f>
        <v>02-Variable Billable</v>
      </c>
      <c r="L379" s="11" t="str">
        <f>IF(ISERROR(VLOOKUP(C379,'WI Vs ASM'!$B$2:$D$1000,3,0)),0,(VLOOKUP(C379,'WI Vs ASM'!$B$2:$D$1000,3,0)))</f>
        <v>11-Enhancement Offshore</v>
      </c>
      <c r="M379" s="11" t="str">
        <f>IF(ISERROR(VLOOKUP(C379,'WI Vs ASM'!$B$2:$I$1000,8,0)),0,(VLOOKUP(C379,'WI Vs ASM'!$B$2:$I$1000,8,0)))</f>
        <v>Teja K Kollala</v>
      </c>
      <c r="N379" s="11" t="str">
        <f>IF(ISERROR(VLOOKUP(C379,'WI Vs ASM'!$B$2:$G$1000,6,0)),0,(VLOOKUP(C379,'WI Vs ASM'!$B$2:$G$1000,6,0)))</f>
        <v>FFIC Account Team</v>
      </c>
      <c r="O379" s="11" t="str">
        <f>IF(ISERROR(VLOOKUP(C379,'WI Vs ASM'!$B$2:$H$1000,7,0)),0,(VLOOKUP(C379,'WI Vs ASM'!$B$2:$H$1000,7,0)))</f>
        <v>FFIC Account Team</v>
      </c>
      <c r="P379" s="11" t="str">
        <f t="shared" si="153"/>
        <v>Apr-17</v>
      </c>
      <c r="Q379" s="11" t="str">
        <f t="shared" si="154"/>
        <v>Q2</v>
      </c>
      <c r="R379" s="11" t="str">
        <f>IF(ISERROR(VLOOKUP(C379,'WI Vs ASM'!$B$2:$J$1000,9,0)),0,(VLOOKUP(C379,'WI Vs ASM'!$B$2:$J$1000,9,0)))</f>
        <v>Chandraprabha Palaniswamy</v>
      </c>
      <c r="S379" s="11" t="str">
        <f>IF(ISERROR(VLOOKUP(C379,'WI Vs ASM'!$B$2:$K$1000,10,0)),0,(VLOOKUP(C379,'WI Vs ASM'!$B$2:$K$1000,10,0)))</f>
        <v>Ron Gilmour</v>
      </c>
      <c r="T379" s="11" t="str">
        <f>IF(ISERROR(VLOOKUP(C379,'WI Vs ASM'!$B$2:$L$1000,11,0)),0,(VLOOKUP(C379,'WI Vs ASM'!$B$2:$L$1000,11,0)))</f>
        <v>Ron Gilmour</v>
      </c>
      <c r="U379" s="11" t="str">
        <f t="shared" si="161"/>
        <v>WR736014</v>
      </c>
      <c r="V379" s="11" t="str">
        <f t="shared" si="155"/>
        <v>No</v>
      </c>
      <c r="W379" s="11" t="str">
        <f t="shared" si="156"/>
        <v>Yes</v>
      </c>
      <c r="X379" s="11" t="str">
        <f t="shared" si="157"/>
        <v>No</v>
      </c>
      <c r="Y379" s="11" t="str">
        <f t="shared" si="158"/>
        <v>No</v>
      </c>
      <c r="Z379" s="11" t="str">
        <f t="shared" si="159"/>
        <v>No</v>
      </c>
      <c r="AA379" s="11" t="str">
        <f t="shared" si="162"/>
        <v>No</v>
      </c>
      <c r="AB379" s="11">
        <f>IF(ISERROR(VLOOKUP(U379,'ITWR Dump'!$A$2:$Y$5000,24,0)),0,(VLOOKUP('ILC Report'!U379,'ITWR Dump'!$A$2:$Y$5000,24,0)))</f>
        <v>0</v>
      </c>
      <c r="AC379" s="11" t="str">
        <f t="shared" si="163"/>
        <v>No</v>
      </c>
      <c r="AD379" s="11" t="str">
        <f t="shared" si="164"/>
        <v/>
      </c>
      <c r="AE379" s="11">
        <f>IF(ISERROR(VLOOKUP(U379,'ITWR Dump'!$A$2:$Y$5000,13,0)),0,(VLOOKUP(U379,'ITWR Dump'!$A$2:$Y$5000,13,0)))</f>
        <v>0</v>
      </c>
      <c r="AF379" s="11">
        <f>IF(ISERROR(VLOOKUP(U379,'ITWR Dump'!$A$2:$Y$5000,11,0)),0,(VLOOKUP(U379,'ITWR Dump'!$A$2:$Y$5000,11,0)))</f>
        <v>0</v>
      </c>
      <c r="AG379" s="11">
        <f>IF(ISERROR(VLOOKUP(U379,'ITWR Dump'!$A$2:$Y$5000,2,0)),0,(VLOOKUP(U379,'ITWR Dump'!$A$2:$Y$5000,2,0)))</f>
        <v>0</v>
      </c>
      <c r="AH379" s="11">
        <f>IF(ISERROR(VLOOKUP(U379,'ITWR Dump'!$A$2:$Y$5000,14,0)),0,(VLOOKUP(U379,'ITWR Dump'!$A$2:$Y$5000,14,0)))</f>
        <v>0</v>
      </c>
      <c r="AI379" s="11" t="str">
        <f t="shared" si="165"/>
        <v>11-Enhancement Offshore</v>
      </c>
      <c r="AJ379" s="11" t="str">
        <f t="shared" si="166"/>
        <v>Offshore</v>
      </c>
      <c r="AK379" s="11" t="str">
        <f>IF(ISERROR(VLOOKUP(A379,'Team Data'!$C$2:$U$213,17,0)),0,(VLOOKUP(A379,'Team Data'!$C$2:$U$213,17,0)))</f>
        <v>MF PI and CF</v>
      </c>
      <c r="AL379" s="11" t="str">
        <f t="shared" si="167"/>
        <v>2017-04-24</v>
      </c>
      <c r="AM379" s="11">
        <f>IF(ISERROR(VLOOKUP(U379,'ITWR Dump'!$A$2:$Y$5000,16,0)),0,(VLOOKUP(U379,'ITWR Dump'!$A$2:$Y$5000,16,0)))</f>
        <v>0</v>
      </c>
      <c r="AN379" s="11">
        <f>IF(ISERROR(VLOOKUP(U379,'ITWR Dump'!$A$2:$Y$5000,18,0)),0,(VLOOKUP(U379,'ITWR Dump'!$A$2:$Y$5000,18,0)))</f>
        <v>0</v>
      </c>
      <c r="AO379" s="11">
        <f>IF(ISERROR(VLOOKUP(U379,'ITWR Dump'!$A$2:$Y$5000,25,0)),0,(VLOOKUP('ILC Report'!U379,'ITWR Dump'!$A$2:$Y$5000,25,0)))</f>
        <v>0</v>
      </c>
      <c r="AP379" s="11">
        <f t="shared" si="168"/>
        <v>0</v>
      </c>
      <c r="AQ379" s="26">
        <f t="shared" si="169"/>
        <v>0</v>
      </c>
      <c r="AR379" s="26">
        <f t="shared" si="170"/>
        <v>0</v>
      </c>
      <c r="AS379" s="26">
        <f t="shared" si="171"/>
        <v>0</v>
      </c>
      <c r="AT379" s="26">
        <f t="shared" si="172"/>
        <v>0</v>
      </c>
      <c r="AU379" s="26">
        <f t="shared" si="173"/>
        <v>0</v>
      </c>
      <c r="AV379" s="26">
        <f t="shared" si="174"/>
        <v>0</v>
      </c>
      <c r="AW379" s="11" t="s">
        <v>653</v>
      </c>
      <c r="AX379" s="11" t="str">
        <f>VLOOKUP(L379,Group!$A$2:$B$1000,2,0)</f>
        <v>Enhancement</v>
      </c>
      <c r="AY379" s="11">
        <f>IF(ISERROR(VLOOKUP(U379,'ITWR Dump'!$A$2:$Y$5000,15,0)),0,(VLOOKUP('ILC Report'!U379,'ITWR Dump'!$A$2:$Y$5000,15,0)))</f>
        <v>0</v>
      </c>
      <c r="AZ379" s="11" t="str">
        <f t="shared" si="175"/>
        <v>No</v>
      </c>
      <c r="BA379" s="11" t="str">
        <f t="shared" si="176"/>
        <v>BKI</v>
      </c>
      <c r="BB379" s="11" t="str">
        <f t="shared" si="177"/>
        <v>EL</v>
      </c>
      <c r="BC379" s="11" t="str">
        <f t="shared" si="178"/>
        <v>No</v>
      </c>
    </row>
    <row r="380" spans="1:55" x14ac:dyDescent="0.3">
      <c r="A380" s="11" t="s">
        <v>101</v>
      </c>
      <c r="B380" s="11" t="s">
        <v>1821</v>
      </c>
      <c r="C380" s="11" t="s">
        <v>614</v>
      </c>
      <c r="D380" s="11" t="s">
        <v>2115</v>
      </c>
      <c r="E380" s="38" t="s">
        <v>652</v>
      </c>
      <c r="F380" s="11">
        <v>6.5</v>
      </c>
      <c r="G380" s="40" t="s">
        <v>218</v>
      </c>
      <c r="H380" s="11" t="str">
        <f t="shared" si="160"/>
        <v>Regular</v>
      </c>
      <c r="I380" s="11" t="str">
        <f t="shared" si="152"/>
        <v>INDIA</v>
      </c>
      <c r="J380" s="11" t="str">
        <f>IF(ISERROR(VLOOKUP(C380,'WI Vs ASM'!$B$2:$E$1000,4,0)),0,(VLOOKUP(C380,'WI Vs ASM'!$B$2:$E$1000,4,0)))</f>
        <v>Offshore</v>
      </c>
      <c r="K380" s="11" t="str">
        <f>IF(ISERROR(VLOOKUP(C380,'WI Vs ASM'!$B$2:$F$1000,5,0)),0,(VLOOKUP(C380,'WI Vs ASM'!$B$2:$F$1000,5,0)))</f>
        <v>02-Variable Billable</v>
      </c>
      <c r="L380" s="11" t="str">
        <f>IF(ISERROR(VLOOKUP(C380,'WI Vs ASM'!$B$2:$D$1000,3,0)),0,(VLOOKUP(C380,'WI Vs ASM'!$B$2:$D$1000,3,0)))</f>
        <v>11-Enhancement Offshore</v>
      </c>
      <c r="M380" s="11" t="str">
        <f>IF(ISERROR(VLOOKUP(C380,'WI Vs ASM'!$B$2:$I$1000,8,0)),0,(VLOOKUP(C380,'WI Vs ASM'!$B$2:$I$1000,8,0)))</f>
        <v>Teja K Kollala</v>
      </c>
      <c r="N380" s="11" t="str">
        <f>IF(ISERROR(VLOOKUP(C380,'WI Vs ASM'!$B$2:$G$1000,6,0)),0,(VLOOKUP(C380,'WI Vs ASM'!$B$2:$G$1000,6,0)))</f>
        <v>FFIC Account Team</v>
      </c>
      <c r="O380" s="11" t="str">
        <f>IF(ISERROR(VLOOKUP(C380,'WI Vs ASM'!$B$2:$H$1000,7,0)),0,(VLOOKUP(C380,'WI Vs ASM'!$B$2:$H$1000,7,0)))</f>
        <v>FFIC Account Team</v>
      </c>
      <c r="P380" s="11" t="str">
        <f t="shared" si="153"/>
        <v>Apr-17</v>
      </c>
      <c r="Q380" s="11" t="str">
        <f t="shared" si="154"/>
        <v>Q2</v>
      </c>
      <c r="R380" s="11" t="str">
        <f>IF(ISERROR(VLOOKUP(C380,'WI Vs ASM'!$B$2:$J$1000,9,0)),0,(VLOOKUP(C380,'WI Vs ASM'!$B$2:$J$1000,9,0)))</f>
        <v>Chandraprabha Palaniswamy</v>
      </c>
      <c r="S380" s="11" t="str">
        <f>IF(ISERROR(VLOOKUP(C380,'WI Vs ASM'!$B$2:$K$1000,10,0)),0,(VLOOKUP(C380,'WI Vs ASM'!$B$2:$K$1000,10,0)))</f>
        <v>Ron Gilmour</v>
      </c>
      <c r="T380" s="11" t="str">
        <f>IF(ISERROR(VLOOKUP(C380,'WI Vs ASM'!$B$2:$L$1000,11,0)),0,(VLOOKUP(C380,'WI Vs ASM'!$B$2:$L$1000,11,0)))</f>
        <v>Ron Gilmour</v>
      </c>
      <c r="U380" s="11" t="str">
        <f t="shared" si="161"/>
        <v>WR736014</v>
      </c>
      <c r="V380" s="11" t="str">
        <f t="shared" si="155"/>
        <v>No</v>
      </c>
      <c r="W380" s="11" t="str">
        <f t="shared" si="156"/>
        <v>Yes</v>
      </c>
      <c r="X380" s="11" t="str">
        <f t="shared" si="157"/>
        <v>No</v>
      </c>
      <c r="Y380" s="11" t="str">
        <f t="shared" si="158"/>
        <v>No</v>
      </c>
      <c r="Z380" s="11" t="str">
        <f t="shared" si="159"/>
        <v>No</v>
      </c>
      <c r="AA380" s="11" t="str">
        <f t="shared" si="162"/>
        <v>No</v>
      </c>
      <c r="AB380" s="11">
        <f>IF(ISERROR(VLOOKUP(U380,'ITWR Dump'!$A$2:$Y$5000,24,0)),0,(VLOOKUP('ILC Report'!U380,'ITWR Dump'!$A$2:$Y$5000,24,0)))</f>
        <v>0</v>
      </c>
      <c r="AC380" s="11" t="str">
        <f t="shared" si="163"/>
        <v>No</v>
      </c>
      <c r="AD380" s="11" t="str">
        <f t="shared" si="164"/>
        <v/>
      </c>
      <c r="AE380" s="11">
        <f>IF(ISERROR(VLOOKUP(U380,'ITWR Dump'!$A$2:$Y$5000,13,0)),0,(VLOOKUP(U380,'ITWR Dump'!$A$2:$Y$5000,13,0)))</f>
        <v>0</v>
      </c>
      <c r="AF380" s="11">
        <f>IF(ISERROR(VLOOKUP(U380,'ITWR Dump'!$A$2:$Y$5000,11,0)),0,(VLOOKUP(U380,'ITWR Dump'!$A$2:$Y$5000,11,0)))</f>
        <v>0</v>
      </c>
      <c r="AG380" s="11">
        <f>IF(ISERROR(VLOOKUP(U380,'ITWR Dump'!$A$2:$Y$5000,2,0)),0,(VLOOKUP(U380,'ITWR Dump'!$A$2:$Y$5000,2,0)))</f>
        <v>0</v>
      </c>
      <c r="AH380" s="11">
        <f>IF(ISERROR(VLOOKUP(U380,'ITWR Dump'!$A$2:$Y$5000,14,0)),0,(VLOOKUP(U380,'ITWR Dump'!$A$2:$Y$5000,14,0)))</f>
        <v>0</v>
      </c>
      <c r="AI380" s="11" t="str">
        <f t="shared" si="165"/>
        <v>11-Enhancement Offshore</v>
      </c>
      <c r="AJ380" s="11" t="str">
        <f t="shared" si="166"/>
        <v>Offshore</v>
      </c>
      <c r="AK380" s="11" t="str">
        <f>IF(ISERROR(VLOOKUP(A380,'Team Data'!$C$2:$U$213,17,0)),0,(VLOOKUP(A380,'Team Data'!$C$2:$U$213,17,0)))</f>
        <v>MF PI and CF</v>
      </c>
      <c r="AL380" s="11" t="str">
        <f t="shared" si="167"/>
        <v>2017-04-24</v>
      </c>
      <c r="AM380" s="11">
        <f>IF(ISERROR(VLOOKUP(U380,'ITWR Dump'!$A$2:$Y$5000,16,0)),0,(VLOOKUP(U380,'ITWR Dump'!$A$2:$Y$5000,16,0)))</f>
        <v>0</v>
      </c>
      <c r="AN380" s="11">
        <f>IF(ISERROR(VLOOKUP(U380,'ITWR Dump'!$A$2:$Y$5000,18,0)),0,(VLOOKUP(U380,'ITWR Dump'!$A$2:$Y$5000,18,0)))</f>
        <v>0</v>
      </c>
      <c r="AO380" s="11">
        <f>IF(ISERROR(VLOOKUP(U380,'ITWR Dump'!$A$2:$Y$5000,25,0)),0,(VLOOKUP('ILC Report'!U380,'ITWR Dump'!$A$2:$Y$5000,25,0)))</f>
        <v>0</v>
      </c>
      <c r="AP380" s="11">
        <f t="shared" si="168"/>
        <v>0</v>
      </c>
      <c r="AQ380" s="26">
        <f t="shared" si="169"/>
        <v>0</v>
      </c>
      <c r="AR380" s="26">
        <f t="shared" si="170"/>
        <v>0</v>
      </c>
      <c r="AS380" s="26">
        <f t="shared" si="171"/>
        <v>0</v>
      </c>
      <c r="AT380" s="26">
        <f t="shared" si="172"/>
        <v>0</v>
      </c>
      <c r="AU380" s="26">
        <f t="shared" si="173"/>
        <v>0</v>
      </c>
      <c r="AV380" s="26">
        <f t="shared" si="174"/>
        <v>0</v>
      </c>
      <c r="AW380" s="11" t="s">
        <v>653</v>
      </c>
      <c r="AX380" s="11" t="str">
        <f>VLOOKUP(L380,Group!$A$2:$B$1000,2,0)</f>
        <v>Enhancement</v>
      </c>
      <c r="AY380" s="11">
        <f>IF(ISERROR(VLOOKUP(U380,'ITWR Dump'!$A$2:$Y$5000,15,0)),0,(VLOOKUP('ILC Report'!U380,'ITWR Dump'!$A$2:$Y$5000,15,0)))</f>
        <v>0</v>
      </c>
      <c r="AZ380" s="11" t="str">
        <f t="shared" si="175"/>
        <v>No</v>
      </c>
      <c r="BA380" s="11" t="str">
        <f t="shared" si="176"/>
        <v>BKI</v>
      </c>
      <c r="BB380" s="11" t="str">
        <f t="shared" si="177"/>
        <v>EL</v>
      </c>
      <c r="BC380" s="11" t="str">
        <f t="shared" si="178"/>
        <v>No</v>
      </c>
    </row>
    <row r="381" spans="1:55" x14ac:dyDescent="0.3">
      <c r="A381" s="11" t="s">
        <v>101</v>
      </c>
      <c r="B381" s="11" t="s">
        <v>1821</v>
      </c>
      <c r="C381" s="11" t="s">
        <v>614</v>
      </c>
      <c r="D381" s="11" t="s">
        <v>2116</v>
      </c>
      <c r="E381" s="38" t="s">
        <v>652</v>
      </c>
      <c r="F381" s="11">
        <v>6</v>
      </c>
      <c r="G381" s="40" t="s">
        <v>218</v>
      </c>
      <c r="H381" s="11" t="str">
        <f t="shared" si="160"/>
        <v>Regular</v>
      </c>
      <c r="I381" s="11" t="str">
        <f t="shared" si="152"/>
        <v>INDIA</v>
      </c>
      <c r="J381" s="11" t="str">
        <f>IF(ISERROR(VLOOKUP(C381,'WI Vs ASM'!$B$2:$E$1000,4,0)),0,(VLOOKUP(C381,'WI Vs ASM'!$B$2:$E$1000,4,0)))</f>
        <v>Offshore</v>
      </c>
      <c r="K381" s="11" t="str">
        <f>IF(ISERROR(VLOOKUP(C381,'WI Vs ASM'!$B$2:$F$1000,5,0)),0,(VLOOKUP(C381,'WI Vs ASM'!$B$2:$F$1000,5,0)))</f>
        <v>02-Variable Billable</v>
      </c>
      <c r="L381" s="11" t="str">
        <f>IF(ISERROR(VLOOKUP(C381,'WI Vs ASM'!$B$2:$D$1000,3,0)),0,(VLOOKUP(C381,'WI Vs ASM'!$B$2:$D$1000,3,0)))</f>
        <v>11-Enhancement Offshore</v>
      </c>
      <c r="M381" s="11" t="str">
        <f>IF(ISERROR(VLOOKUP(C381,'WI Vs ASM'!$B$2:$I$1000,8,0)),0,(VLOOKUP(C381,'WI Vs ASM'!$B$2:$I$1000,8,0)))</f>
        <v>Teja K Kollala</v>
      </c>
      <c r="N381" s="11" t="str">
        <f>IF(ISERROR(VLOOKUP(C381,'WI Vs ASM'!$B$2:$G$1000,6,0)),0,(VLOOKUP(C381,'WI Vs ASM'!$B$2:$G$1000,6,0)))</f>
        <v>FFIC Account Team</v>
      </c>
      <c r="O381" s="11" t="str">
        <f>IF(ISERROR(VLOOKUP(C381,'WI Vs ASM'!$B$2:$H$1000,7,0)),0,(VLOOKUP(C381,'WI Vs ASM'!$B$2:$H$1000,7,0)))</f>
        <v>FFIC Account Team</v>
      </c>
      <c r="P381" s="11" t="str">
        <f t="shared" si="153"/>
        <v>Apr-17</v>
      </c>
      <c r="Q381" s="11" t="str">
        <f t="shared" si="154"/>
        <v>Q2</v>
      </c>
      <c r="R381" s="11" t="str">
        <f>IF(ISERROR(VLOOKUP(C381,'WI Vs ASM'!$B$2:$J$1000,9,0)),0,(VLOOKUP(C381,'WI Vs ASM'!$B$2:$J$1000,9,0)))</f>
        <v>Chandraprabha Palaniswamy</v>
      </c>
      <c r="S381" s="11" t="str">
        <f>IF(ISERROR(VLOOKUP(C381,'WI Vs ASM'!$B$2:$K$1000,10,0)),0,(VLOOKUP(C381,'WI Vs ASM'!$B$2:$K$1000,10,0)))</f>
        <v>Ron Gilmour</v>
      </c>
      <c r="T381" s="11" t="str">
        <f>IF(ISERROR(VLOOKUP(C381,'WI Vs ASM'!$B$2:$L$1000,11,0)),0,(VLOOKUP(C381,'WI Vs ASM'!$B$2:$L$1000,11,0)))</f>
        <v>Ron Gilmour</v>
      </c>
      <c r="U381" s="11" t="str">
        <f t="shared" si="161"/>
        <v>WR736014</v>
      </c>
      <c r="V381" s="11" t="str">
        <f t="shared" si="155"/>
        <v>No</v>
      </c>
      <c r="W381" s="11" t="str">
        <f t="shared" si="156"/>
        <v>Yes</v>
      </c>
      <c r="X381" s="11" t="str">
        <f t="shared" si="157"/>
        <v>No</v>
      </c>
      <c r="Y381" s="11" t="str">
        <f t="shared" si="158"/>
        <v>No</v>
      </c>
      <c r="Z381" s="11" t="str">
        <f t="shared" si="159"/>
        <v>No</v>
      </c>
      <c r="AA381" s="11" t="str">
        <f t="shared" si="162"/>
        <v>No</v>
      </c>
      <c r="AB381" s="11">
        <f>IF(ISERROR(VLOOKUP(U381,'ITWR Dump'!$A$2:$Y$5000,24,0)),0,(VLOOKUP('ILC Report'!U381,'ITWR Dump'!$A$2:$Y$5000,24,0)))</f>
        <v>0</v>
      </c>
      <c r="AC381" s="11" t="str">
        <f t="shared" si="163"/>
        <v>No</v>
      </c>
      <c r="AD381" s="11" t="str">
        <f t="shared" si="164"/>
        <v/>
      </c>
      <c r="AE381" s="11">
        <f>IF(ISERROR(VLOOKUP(U381,'ITWR Dump'!$A$2:$Y$5000,13,0)),0,(VLOOKUP(U381,'ITWR Dump'!$A$2:$Y$5000,13,0)))</f>
        <v>0</v>
      </c>
      <c r="AF381" s="11">
        <f>IF(ISERROR(VLOOKUP(U381,'ITWR Dump'!$A$2:$Y$5000,11,0)),0,(VLOOKUP(U381,'ITWR Dump'!$A$2:$Y$5000,11,0)))</f>
        <v>0</v>
      </c>
      <c r="AG381" s="11">
        <f>IF(ISERROR(VLOOKUP(U381,'ITWR Dump'!$A$2:$Y$5000,2,0)),0,(VLOOKUP(U381,'ITWR Dump'!$A$2:$Y$5000,2,0)))</f>
        <v>0</v>
      </c>
      <c r="AH381" s="11">
        <f>IF(ISERROR(VLOOKUP(U381,'ITWR Dump'!$A$2:$Y$5000,14,0)),0,(VLOOKUP(U381,'ITWR Dump'!$A$2:$Y$5000,14,0)))</f>
        <v>0</v>
      </c>
      <c r="AI381" s="11" t="str">
        <f t="shared" si="165"/>
        <v>11-Enhancement Offshore</v>
      </c>
      <c r="AJ381" s="11" t="str">
        <f t="shared" si="166"/>
        <v>Offshore</v>
      </c>
      <c r="AK381" s="11" t="str">
        <f>IF(ISERROR(VLOOKUP(A381,'Team Data'!$C$2:$U$213,17,0)),0,(VLOOKUP(A381,'Team Data'!$C$2:$U$213,17,0)))</f>
        <v>MF PI and CF</v>
      </c>
      <c r="AL381" s="11" t="str">
        <f t="shared" si="167"/>
        <v>2017-04-24</v>
      </c>
      <c r="AM381" s="11">
        <f>IF(ISERROR(VLOOKUP(U381,'ITWR Dump'!$A$2:$Y$5000,16,0)),0,(VLOOKUP(U381,'ITWR Dump'!$A$2:$Y$5000,16,0)))</f>
        <v>0</v>
      </c>
      <c r="AN381" s="11">
        <f>IF(ISERROR(VLOOKUP(U381,'ITWR Dump'!$A$2:$Y$5000,18,0)),0,(VLOOKUP(U381,'ITWR Dump'!$A$2:$Y$5000,18,0)))</f>
        <v>0</v>
      </c>
      <c r="AO381" s="11">
        <f>IF(ISERROR(VLOOKUP(U381,'ITWR Dump'!$A$2:$Y$5000,25,0)),0,(VLOOKUP('ILC Report'!U381,'ITWR Dump'!$A$2:$Y$5000,25,0)))</f>
        <v>0</v>
      </c>
      <c r="AP381" s="11">
        <f t="shared" si="168"/>
        <v>0</v>
      </c>
      <c r="AQ381" s="26">
        <f t="shared" si="169"/>
        <v>0</v>
      </c>
      <c r="AR381" s="26">
        <f t="shared" si="170"/>
        <v>0</v>
      </c>
      <c r="AS381" s="26">
        <f t="shared" si="171"/>
        <v>0</v>
      </c>
      <c r="AT381" s="26">
        <f t="shared" si="172"/>
        <v>0</v>
      </c>
      <c r="AU381" s="26">
        <f t="shared" si="173"/>
        <v>0</v>
      </c>
      <c r="AV381" s="26">
        <f t="shared" si="174"/>
        <v>0</v>
      </c>
      <c r="AW381" s="11" t="s">
        <v>653</v>
      </c>
      <c r="AX381" s="11" t="str">
        <f>VLOOKUP(L381,Group!$A$2:$B$1000,2,0)</f>
        <v>Enhancement</v>
      </c>
      <c r="AY381" s="11">
        <f>IF(ISERROR(VLOOKUP(U381,'ITWR Dump'!$A$2:$Y$5000,15,0)),0,(VLOOKUP('ILC Report'!U381,'ITWR Dump'!$A$2:$Y$5000,15,0)))</f>
        <v>0</v>
      </c>
      <c r="AZ381" s="11" t="str">
        <f t="shared" si="175"/>
        <v>No</v>
      </c>
      <c r="BA381" s="11" t="str">
        <f t="shared" si="176"/>
        <v>BKI</v>
      </c>
      <c r="BB381" s="11" t="str">
        <f t="shared" si="177"/>
        <v>EL</v>
      </c>
      <c r="BC381" s="11" t="str">
        <f t="shared" si="178"/>
        <v>No</v>
      </c>
    </row>
    <row r="382" spans="1:55" x14ac:dyDescent="0.3">
      <c r="A382" s="11" t="s">
        <v>101</v>
      </c>
      <c r="B382" s="11" t="s">
        <v>1821</v>
      </c>
      <c r="C382" s="11" t="s">
        <v>614</v>
      </c>
      <c r="D382" s="11" t="s">
        <v>2117</v>
      </c>
      <c r="E382" s="38" t="s">
        <v>652</v>
      </c>
      <c r="F382" s="11">
        <v>3</v>
      </c>
      <c r="G382" s="40" t="s">
        <v>218</v>
      </c>
      <c r="H382" s="11" t="str">
        <f t="shared" si="160"/>
        <v>Regular</v>
      </c>
      <c r="I382" s="11" t="str">
        <f t="shared" si="152"/>
        <v>INDIA</v>
      </c>
      <c r="J382" s="11" t="str">
        <f>IF(ISERROR(VLOOKUP(C382,'WI Vs ASM'!$B$2:$E$1000,4,0)),0,(VLOOKUP(C382,'WI Vs ASM'!$B$2:$E$1000,4,0)))</f>
        <v>Offshore</v>
      </c>
      <c r="K382" s="11" t="str">
        <f>IF(ISERROR(VLOOKUP(C382,'WI Vs ASM'!$B$2:$F$1000,5,0)),0,(VLOOKUP(C382,'WI Vs ASM'!$B$2:$F$1000,5,0)))</f>
        <v>02-Variable Billable</v>
      </c>
      <c r="L382" s="11" t="str">
        <f>IF(ISERROR(VLOOKUP(C382,'WI Vs ASM'!$B$2:$D$1000,3,0)),0,(VLOOKUP(C382,'WI Vs ASM'!$B$2:$D$1000,3,0)))</f>
        <v>11-Enhancement Offshore</v>
      </c>
      <c r="M382" s="11" t="str">
        <f>IF(ISERROR(VLOOKUP(C382,'WI Vs ASM'!$B$2:$I$1000,8,0)),0,(VLOOKUP(C382,'WI Vs ASM'!$B$2:$I$1000,8,0)))</f>
        <v>Teja K Kollala</v>
      </c>
      <c r="N382" s="11" t="str">
        <f>IF(ISERROR(VLOOKUP(C382,'WI Vs ASM'!$B$2:$G$1000,6,0)),0,(VLOOKUP(C382,'WI Vs ASM'!$B$2:$G$1000,6,0)))</f>
        <v>FFIC Account Team</v>
      </c>
      <c r="O382" s="11" t="str">
        <f>IF(ISERROR(VLOOKUP(C382,'WI Vs ASM'!$B$2:$H$1000,7,0)),0,(VLOOKUP(C382,'WI Vs ASM'!$B$2:$H$1000,7,0)))</f>
        <v>FFIC Account Team</v>
      </c>
      <c r="P382" s="11" t="str">
        <f t="shared" si="153"/>
        <v>Apr-17</v>
      </c>
      <c r="Q382" s="11" t="str">
        <f t="shared" si="154"/>
        <v>Q2</v>
      </c>
      <c r="R382" s="11" t="str">
        <f>IF(ISERROR(VLOOKUP(C382,'WI Vs ASM'!$B$2:$J$1000,9,0)),0,(VLOOKUP(C382,'WI Vs ASM'!$B$2:$J$1000,9,0)))</f>
        <v>Chandraprabha Palaniswamy</v>
      </c>
      <c r="S382" s="11" t="str">
        <f>IF(ISERROR(VLOOKUP(C382,'WI Vs ASM'!$B$2:$K$1000,10,0)),0,(VLOOKUP(C382,'WI Vs ASM'!$B$2:$K$1000,10,0)))</f>
        <v>Ron Gilmour</v>
      </c>
      <c r="T382" s="11" t="str">
        <f>IF(ISERROR(VLOOKUP(C382,'WI Vs ASM'!$B$2:$L$1000,11,0)),0,(VLOOKUP(C382,'WI Vs ASM'!$B$2:$L$1000,11,0)))</f>
        <v>Ron Gilmour</v>
      </c>
      <c r="U382" s="11" t="str">
        <f t="shared" si="161"/>
        <v>WR736014</v>
      </c>
      <c r="V382" s="11" t="str">
        <f t="shared" si="155"/>
        <v>No</v>
      </c>
      <c r="W382" s="11" t="str">
        <f t="shared" si="156"/>
        <v>Yes</v>
      </c>
      <c r="X382" s="11" t="str">
        <f t="shared" si="157"/>
        <v>No</v>
      </c>
      <c r="Y382" s="11" t="str">
        <f t="shared" si="158"/>
        <v>No</v>
      </c>
      <c r="Z382" s="11" t="str">
        <f t="shared" si="159"/>
        <v>No</v>
      </c>
      <c r="AA382" s="11" t="str">
        <f t="shared" si="162"/>
        <v>No</v>
      </c>
      <c r="AB382" s="11">
        <f>IF(ISERROR(VLOOKUP(U382,'ITWR Dump'!$A$2:$Y$5000,24,0)),0,(VLOOKUP('ILC Report'!U382,'ITWR Dump'!$A$2:$Y$5000,24,0)))</f>
        <v>0</v>
      </c>
      <c r="AC382" s="11" t="str">
        <f t="shared" si="163"/>
        <v>No</v>
      </c>
      <c r="AD382" s="11" t="str">
        <f t="shared" si="164"/>
        <v/>
      </c>
      <c r="AE382" s="11">
        <f>IF(ISERROR(VLOOKUP(U382,'ITWR Dump'!$A$2:$Y$5000,13,0)),0,(VLOOKUP(U382,'ITWR Dump'!$A$2:$Y$5000,13,0)))</f>
        <v>0</v>
      </c>
      <c r="AF382" s="11">
        <f>IF(ISERROR(VLOOKUP(U382,'ITWR Dump'!$A$2:$Y$5000,11,0)),0,(VLOOKUP(U382,'ITWR Dump'!$A$2:$Y$5000,11,0)))</f>
        <v>0</v>
      </c>
      <c r="AG382" s="11">
        <f>IF(ISERROR(VLOOKUP(U382,'ITWR Dump'!$A$2:$Y$5000,2,0)),0,(VLOOKUP(U382,'ITWR Dump'!$A$2:$Y$5000,2,0)))</f>
        <v>0</v>
      </c>
      <c r="AH382" s="11">
        <f>IF(ISERROR(VLOOKUP(U382,'ITWR Dump'!$A$2:$Y$5000,14,0)),0,(VLOOKUP(U382,'ITWR Dump'!$A$2:$Y$5000,14,0)))</f>
        <v>0</v>
      </c>
      <c r="AI382" s="11" t="str">
        <f t="shared" si="165"/>
        <v>11-Enhancement Offshore</v>
      </c>
      <c r="AJ382" s="11" t="str">
        <f t="shared" si="166"/>
        <v>Offshore</v>
      </c>
      <c r="AK382" s="11" t="str">
        <f>IF(ISERROR(VLOOKUP(A382,'Team Data'!$C$2:$U$213,17,0)),0,(VLOOKUP(A382,'Team Data'!$C$2:$U$213,17,0)))</f>
        <v>MF PI and CF</v>
      </c>
      <c r="AL382" s="11" t="str">
        <f t="shared" si="167"/>
        <v>2017-04-24</v>
      </c>
      <c r="AM382" s="11">
        <f>IF(ISERROR(VLOOKUP(U382,'ITWR Dump'!$A$2:$Y$5000,16,0)),0,(VLOOKUP(U382,'ITWR Dump'!$A$2:$Y$5000,16,0)))</f>
        <v>0</v>
      </c>
      <c r="AN382" s="11">
        <f>IF(ISERROR(VLOOKUP(U382,'ITWR Dump'!$A$2:$Y$5000,18,0)),0,(VLOOKUP(U382,'ITWR Dump'!$A$2:$Y$5000,18,0)))</f>
        <v>0</v>
      </c>
      <c r="AO382" s="11">
        <f>IF(ISERROR(VLOOKUP(U382,'ITWR Dump'!$A$2:$Y$5000,25,0)),0,(VLOOKUP('ILC Report'!U382,'ITWR Dump'!$A$2:$Y$5000,25,0)))</f>
        <v>0</v>
      </c>
      <c r="AP382" s="11">
        <f t="shared" si="168"/>
        <v>0</v>
      </c>
      <c r="AQ382" s="26">
        <f t="shared" si="169"/>
        <v>0</v>
      </c>
      <c r="AR382" s="26">
        <f t="shared" si="170"/>
        <v>0</v>
      </c>
      <c r="AS382" s="26">
        <f t="shared" si="171"/>
        <v>0</v>
      </c>
      <c r="AT382" s="26">
        <f t="shared" si="172"/>
        <v>0</v>
      </c>
      <c r="AU382" s="26">
        <f t="shared" si="173"/>
        <v>0</v>
      </c>
      <c r="AV382" s="26">
        <f t="shared" si="174"/>
        <v>0</v>
      </c>
      <c r="AW382" s="11" t="s">
        <v>653</v>
      </c>
      <c r="AX382" s="11" t="str">
        <f>VLOOKUP(L382,Group!$A$2:$B$1000,2,0)</f>
        <v>Enhancement</v>
      </c>
      <c r="AY382" s="11">
        <f>IF(ISERROR(VLOOKUP(U382,'ITWR Dump'!$A$2:$Y$5000,15,0)),0,(VLOOKUP('ILC Report'!U382,'ITWR Dump'!$A$2:$Y$5000,15,0)))</f>
        <v>0</v>
      </c>
      <c r="AZ382" s="11" t="str">
        <f t="shared" si="175"/>
        <v>No</v>
      </c>
      <c r="BA382" s="11" t="str">
        <f t="shared" si="176"/>
        <v>BKI</v>
      </c>
      <c r="BB382" s="11" t="str">
        <f t="shared" si="177"/>
        <v>EL</v>
      </c>
      <c r="BC382" s="11" t="str">
        <f t="shared" si="178"/>
        <v>No</v>
      </c>
    </row>
    <row r="383" spans="1:55" x14ac:dyDescent="0.3">
      <c r="A383" s="11" t="s">
        <v>101</v>
      </c>
      <c r="B383" s="11" t="s">
        <v>1821</v>
      </c>
      <c r="C383" s="11" t="s">
        <v>545</v>
      </c>
      <c r="D383" s="11" t="s">
        <v>2118</v>
      </c>
      <c r="E383" s="38" t="s">
        <v>652</v>
      </c>
      <c r="F383" s="11">
        <v>0.5</v>
      </c>
      <c r="G383" s="40" t="s">
        <v>218</v>
      </c>
      <c r="H383" s="11" t="str">
        <f t="shared" si="160"/>
        <v>Regular</v>
      </c>
      <c r="I383" s="11" t="str">
        <f t="shared" si="152"/>
        <v>INDIA</v>
      </c>
      <c r="J383" s="11" t="str">
        <f>IF(ISERROR(VLOOKUP(C383,'WI Vs ASM'!$B$2:$E$1000,4,0)),0,(VLOOKUP(C383,'WI Vs ASM'!$B$2:$E$1000,4,0)))</f>
        <v>Offshore</v>
      </c>
      <c r="K383" s="11" t="str">
        <f>IF(ISERROR(VLOOKUP(C383,'WI Vs ASM'!$B$2:$F$1000,5,0)),0,(VLOOKUP(C383,'WI Vs ASM'!$B$2:$F$1000,5,0)))</f>
        <v>01-Fixed Price</v>
      </c>
      <c r="L383" s="11" t="str">
        <f>IF(ISERROR(VLOOKUP(C383,'WI Vs ASM'!$B$2:$D$1000,3,0)),0,(VLOOKUP(C383,'WI Vs ASM'!$B$2:$D$1000,3,0)))</f>
        <v>01-Maintenance Offshore</v>
      </c>
      <c r="M383" s="11" t="str">
        <f>IF(ISERROR(VLOOKUP(C383,'WI Vs ASM'!$B$2:$I$1000,8,0)),0,(VLOOKUP(C383,'WI Vs ASM'!$B$2:$I$1000,8,0)))</f>
        <v>Rahul Soman</v>
      </c>
      <c r="N383" s="11" t="str">
        <f>IF(ISERROR(VLOOKUP(C383,'WI Vs ASM'!$B$2:$G$1000,6,0)),0,(VLOOKUP(C383,'WI Vs ASM'!$B$2:$G$1000,6,0)))</f>
        <v>Data Archive</v>
      </c>
      <c r="O383" s="11" t="str">
        <f>IF(ISERROR(VLOOKUP(C383,'WI Vs ASM'!$B$2:$H$1000,7,0)),0,(VLOOKUP(C383,'WI Vs ASM'!$B$2:$H$1000,7,0)))</f>
        <v>Central Functions</v>
      </c>
      <c r="P383" s="11" t="str">
        <f t="shared" si="153"/>
        <v>Apr-17</v>
      </c>
      <c r="Q383" s="11" t="str">
        <f t="shared" si="154"/>
        <v>Q2</v>
      </c>
      <c r="R383" s="11" t="str">
        <f>IF(ISERROR(VLOOKUP(C383,'WI Vs ASM'!$B$2:$J$1000,9,0)),0,(VLOOKUP(C383,'WI Vs ASM'!$B$2:$J$1000,9,0)))</f>
        <v>Jyothi Pai</v>
      </c>
      <c r="S383" s="11" t="str">
        <f>IF(ISERROR(VLOOKUP(C383,'WI Vs ASM'!$B$2:$K$1000,10,0)),0,(VLOOKUP(C383,'WI Vs ASM'!$B$2:$K$1000,10,0)))</f>
        <v>Linda J. Richardson</v>
      </c>
      <c r="T383" s="11" t="str">
        <f>IF(ISERROR(VLOOKUP(C383,'WI Vs ASM'!$B$2:$L$1000,11,0)),0,(VLOOKUP(C383,'WI Vs ASM'!$B$2:$L$1000,11,0)))</f>
        <v>Crystal Romano</v>
      </c>
      <c r="U383" s="11" t="str">
        <f t="shared" si="161"/>
        <v>WR736219</v>
      </c>
      <c r="V383" s="11" t="str">
        <f t="shared" si="155"/>
        <v>No</v>
      </c>
      <c r="W383" s="11" t="str">
        <f t="shared" si="156"/>
        <v>Yes</v>
      </c>
      <c r="X383" s="11" t="str">
        <f t="shared" si="157"/>
        <v>No</v>
      </c>
      <c r="Y383" s="11" t="str">
        <f t="shared" si="158"/>
        <v>No</v>
      </c>
      <c r="Z383" s="11" t="str">
        <f t="shared" si="159"/>
        <v>No</v>
      </c>
      <c r="AA383" s="11" t="str">
        <f t="shared" si="162"/>
        <v>No</v>
      </c>
      <c r="AB383" s="11">
        <f>IF(ISERROR(VLOOKUP(U383,'ITWR Dump'!$A$2:$Y$5000,24,0)),0,(VLOOKUP('ILC Report'!U383,'ITWR Dump'!$A$2:$Y$5000,24,0)))</f>
        <v>0</v>
      </c>
      <c r="AC383" s="11" t="str">
        <f t="shared" si="163"/>
        <v>No</v>
      </c>
      <c r="AD383" s="11" t="str">
        <f t="shared" si="164"/>
        <v/>
      </c>
      <c r="AE383" s="11">
        <f>IF(ISERROR(VLOOKUP(U383,'ITWR Dump'!$A$2:$Y$5000,13,0)),0,(VLOOKUP(U383,'ITWR Dump'!$A$2:$Y$5000,13,0)))</f>
        <v>0</v>
      </c>
      <c r="AF383" s="11">
        <f>IF(ISERROR(VLOOKUP(U383,'ITWR Dump'!$A$2:$Y$5000,11,0)),0,(VLOOKUP(U383,'ITWR Dump'!$A$2:$Y$5000,11,0)))</f>
        <v>0</v>
      </c>
      <c r="AG383" s="11">
        <f>IF(ISERROR(VLOOKUP(U383,'ITWR Dump'!$A$2:$Y$5000,2,0)),0,(VLOOKUP(U383,'ITWR Dump'!$A$2:$Y$5000,2,0)))</f>
        <v>0</v>
      </c>
      <c r="AH383" s="11">
        <f>IF(ISERROR(VLOOKUP(U383,'ITWR Dump'!$A$2:$Y$5000,14,0)),0,(VLOOKUP(U383,'ITWR Dump'!$A$2:$Y$5000,14,0)))</f>
        <v>0</v>
      </c>
      <c r="AI383" s="11" t="str">
        <f t="shared" si="165"/>
        <v>01-Maintenance Offshore</v>
      </c>
      <c r="AJ383" s="11" t="str">
        <f t="shared" si="166"/>
        <v>Offshore</v>
      </c>
      <c r="AK383" s="11" t="str">
        <f>IF(ISERROR(VLOOKUP(A383,'Team Data'!$C$2:$U$213,17,0)),0,(VLOOKUP(A383,'Team Data'!$C$2:$U$213,17,0)))</f>
        <v>MF PI and CF</v>
      </c>
      <c r="AL383" s="11" t="str">
        <f t="shared" si="167"/>
        <v>2017-04-24</v>
      </c>
      <c r="AM383" s="11">
        <f>IF(ISERROR(VLOOKUP(U383,'ITWR Dump'!$A$2:$Y$5000,16,0)),0,(VLOOKUP(U383,'ITWR Dump'!$A$2:$Y$5000,16,0)))</f>
        <v>0</v>
      </c>
      <c r="AN383" s="11">
        <f>IF(ISERROR(VLOOKUP(U383,'ITWR Dump'!$A$2:$Y$5000,18,0)),0,(VLOOKUP(U383,'ITWR Dump'!$A$2:$Y$5000,18,0)))</f>
        <v>0</v>
      </c>
      <c r="AO383" s="11">
        <f>IF(ISERROR(VLOOKUP(U383,'ITWR Dump'!$A$2:$Y$5000,25,0)),0,(VLOOKUP('ILC Report'!U383,'ITWR Dump'!$A$2:$Y$5000,25,0)))</f>
        <v>0</v>
      </c>
      <c r="AP383" s="11">
        <f t="shared" si="168"/>
        <v>0</v>
      </c>
      <c r="AQ383" s="26">
        <f t="shared" si="169"/>
        <v>0</v>
      </c>
      <c r="AR383" s="26">
        <f t="shared" si="170"/>
        <v>0</v>
      </c>
      <c r="AS383" s="26">
        <f t="shared" si="171"/>
        <v>0</v>
      </c>
      <c r="AT383" s="26">
        <f t="shared" si="172"/>
        <v>0</v>
      </c>
      <c r="AU383" s="26">
        <f t="shared" si="173"/>
        <v>0</v>
      </c>
      <c r="AV383" s="26">
        <f t="shared" si="174"/>
        <v>0</v>
      </c>
      <c r="AW383" s="11" t="s">
        <v>653</v>
      </c>
      <c r="AX383" s="11" t="str">
        <f>VLOOKUP(L383,Group!$A$2:$B$1000,2,0)</f>
        <v>Maintenance</v>
      </c>
      <c r="AY383" s="11">
        <f>IF(ISERROR(VLOOKUP(U383,'ITWR Dump'!$A$2:$Y$5000,15,0)),0,(VLOOKUP('ILC Report'!U383,'ITWR Dump'!$A$2:$Y$5000,15,0)))</f>
        <v>0</v>
      </c>
      <c r="AZ383" s="11" t="str">
        <f t="shared" si="175"/>
        <v>Yes</v>
      </c>
      <c r="BA383" s="11" t="str">
        <f t="shared" si="176"/>
        <v>BKI</v>
      </c>
      <c r="BB383" s="11" t="str">
        <f t="shared" si="177"/>
        <v>MN</v>
      </c>
      <c r="BC383" s="11" t="str">
        <f t="shared" si="178"/>
        <v>No</v>
      </c>
    </row>
    <row r="384" spans="1:55" x14ac:dyDescent="0.3">
      <c r="A384" s="11" t="s">
        <v>101</v>
      </c>
      <c r="B384" s="11" t="s">
        <v>1821</v>
      </c>
      <c r="C384" s="11" t="s">
        <v>549</v>
      </c>
      <c r="D384" s="11" t="s">
        <v>2119</v>
      </c>
      <c r="E384" s="38" t="s">
        <v>652</v>
      </c>
      <c r="F384" s="11">
        <v>0.5</v>
      </c>
      <c r="G384" s="40" t="s">
        <v>218</v>
      </c>
      <c r="H384" s="11" t="str">
        <f t="shared" si="160"/>
        <v>Regular</v>
      </c>
      <c r="I384" s="11" t="str">
        <f t="shared" si="152"/>
        <v>INDIA</v>
      </c>
      <c r="J384" s="11" t="str">
        <f>IF(ISERROR(VLOOKUP(C384,'WI Vs ASM'!$B$2:$E$1000,4,0)),0,(VLOOKUP(C384,'WI Vs ASM'!$B$2:$E$1000,4,0)))</f>
        <v>Offshore</v>
      </c>
      <c r="K384" s="11" t="str">
        <f>IF(ISERROR(VLOOKUP(C384,'WI Vs ASM'!$B$2:$F$1000,5,0)),0,(VLOOKUP(C384,'WI Vs ASM'!$B$2:$F$1000,5,0)))</f>
        <v>01-Fixed Price</v>
      </c>
      <c r="L384" s="11" t="str">
        <f>IF(ISERROR(VLOOKUP(C384,'WI Vs ASM'!$B$2:$D$1000,3,0)),0,(VLOOKUP(C384,'WI Vs ASM'!$B$2:$D$1000,3,0)))</f>
        <v>01-Maintenance Offshore</v>
      </c>
      <c r="M384" s="11" t="str">
        <f>IF(ISERROR(VLOOKUP(C384,'WI Vs ASM'!$B$2:$I$1000,8,0)),0,(VLOOKUP(C384,'WI Vs ASM'!$B$2:$I$1000,8,0)))</f>
        <v>Rahul Soman</v>
      </c>
      <c r="N384" s="11" t="str">
        <f>IF(ISERROR(VLOOKUP(C384,'WI Vs ASM'!$B$2:$G$1000,6,0)),0,(VLOOKUP(C384,'WI Vs ASM'!$B$2:$G$1000,6,0)))</f>
        <v>Billing</v>
      </c>
      <c r="O384" s="11" t="str">
        <f>IF(ISERROR(VLOOKUP(C384,'WI Vs ASM'!$B$2:$H$1000,7,0)),0,(VLOOKUP(C384,'WI Vs ASM'!$B$2:$H$1000,7,0)))</f>
        <v>Central Functions</v>
      </c>
      <c r="P384" s="11" t="str">
        <f t="shared" si="153"/>
        <v>Apr-17</v>
      </c>
      <c r="Q384" s="11" t="str">
        <f t="shared" si="154"/>
        <v>Q2</v>
      </c>
      <c r="R384" s="11" t="str">
        <f>IF(ISERROR(VLOOKUP(C384,'WI Vs ASM'!$B$2:$J$1000,9,0)),0,(VLOOKUP(C384,'WI Vs ASM'!$B$2:$J$1000,9,0)))</f>
        <v>Jyothi Pai</v>
      </c>
      <c r="S384" s="11" t="str">
        <f>IF(ISERROR(VLOOKUP(C384,'WI Vs ASM'!$B$2:$K$1000,10,0)),0,(VLOOKUP(C384,'WI Vs ASM'!$B$2:$K$1000,10,0)))</f>
        <v>John Pallo</v>
      </c>
      <c r="T384" s="11" t="str">
        <f>IF(ISERROR(VLOOKUP(C384,'WI Vs ASM'!$B$2:$L$1000,11,0)),0,(VLOOKUP(C384,'WI Vs ASM'!$B$2:$L$1000,11,0)))</f>
        <v>Phillip Mclean</v>
      </c>
      <c r="U384" s="11" t="str">
        <f t="shared" si="161"/>
        <v>WR736238</v>
      </c>
      <c r="V384" s="11" t="str">
        <f t="shared" si="155"/>
        <v>No</v>
      </c>
      <c r="W384" s="11" t="str">
        <f t="shared" si="156"/>
        <v>Yes</v>
      </c>
      <c r="X384" s="11" t="str">
        <f t="shared" si="157"/>
        <v>No</v>
      </c>
      <c r="Y384" s="11" t="str">
        <f t="shared" si="158"/>
        <v>No</v>
      </c>
      <c r="Z384" s="11" t="str">
        <f t="shared" si="159"/>
        <v>No</v>
      </c>
      <c r="AA384" s="11" t="str">
        <f t="shared" si="162"/>
        <v>No</v>
      </c>
      <c r="AB384" s="11">
        <f>IF(ISERROR(VLOOKUP(U384,'ITWR Dump'!$A$2:$Y$5000,24,0)),0,(VLOOKUP('ILC Report'!U384,'ITWR Dump'!$A$2:$Y$5000,24,0)))</f>
        <v>0</v>
      </c>
      <c r="AC384" s="11" t="str">
        <f t="shared" si="163"/>
        <v>No</v>
      </c>
      <c r="AD384" s="11" t="str">
        <f t="shared" si="164"/>
        <v/>
      </c>
      <c r="AE384" s="11">
        <f>IF(ISERROR(VLOOKUP(U384,'ITWR Dump'!$A$2:$Y$5000,13,0)),0,(VLOOKUP(U384,'ITWR Dump'!$A$2:$Y$5000,13,0)))</f>
        <v>0</v>
      </c>
      <c r="AF384" s="11">
        <f>IF(ISERROR(VLOOKUP(U384,'ITWR Dump'!$A$2:$Y$5000,11,0)),0,(VLOOKUP(U384,'ITWR Dump'!$A$2:$Y$5000,11,0)))</f>
        <v>0</v>
      </c>
      <c r="AG384" s="11">
        <f>IF(ISERROR(VLOOKUP(U384,'ITWR Dump'!$A$2:$Y$5000,2,0)),0,(VLOOKUP(U384,'ITWR Dump'!$A$2:$Y$5000,2,0)))</f>
        <v>0</v>
      </c>
      <c r="AH384" s="11">
        <f>IF(ISERROR(VLOOKUP(U384,'ITWR Dump'!$A$2:$Y$5000,14,0)),0,(VLOOKUP(U384,'ITWR Dump'!$A$2:$Y$5000,14,0)))</f>
        <v>0</v>
      </c>
      <c r="AI384" s="11" t="str">
        <f t="shared" si="165"/>
        <v>01-Maintenance Offshore</v>
      </c>
      <c r="AJ384" s="11" t="str">
        <f t="shared" si="166"/>
        <v>Offshore</v>
      </c>
      <c r="AK384" s="11" t="str">
        <f>IF(ISERROR(VLOOKUP(A384,'Team Data'!$C$2:$U$213,17,0)),0,(VLOOKUP(A384,'Team Data'!$C$2:$U$213,17,0)))</f>
        <v>MF PI and CF</v>
      </c>
      <c r="AL384" s="11" t="str">
        <f t="shared" si="167"/>
        <v>2017-04-24</v>
      </c>
      <c r="AM384" s="11">
        <f>IF(ISERROR(VLOOKUP(U384,'ITWR Dump'!$A$2:$Y$5000,16,0)),0,(VLOOKUP(U384,'ITWR Dump'!$A$2:$Y$5000,16,0)))</f>
        <v>0</v>
      </c>
      <c r="AN384" s="11">
        <f>IF(ISERROR(VLOOKUP(U384,'ITWR Dump'!$A$2:$Y$5000,18,0)),0,(VLOOKUP(U384,'ITWR Dump'!$A$2:$Y$5000,18,0)))</f>
        <v>0</v>
      </c>
      <c r="AO384" s="11">
        <f>IF(ISERROR(VLOOKUP(U384,'ITWR Dump'!$A$2:$Y$5000,25,0)),0,(VLOOKUP('ILC Report'!U384,'ITWR Dump'!$A$2:$Y$5000,25,0)))</f>
        <v>0</v>
      </c>
      <c r="AP384" s="11">
        <f t="shared" si="168"/>
        <v>0</v>
      </c>
      <c r="AQ384" s="26">
        <f t="shared" si="169"/>
        <v>0</v>
      </c>
      <c r="AR384" s="26">
        <f t="shared" si="170"/>
        <v>0</v>
      </c>
      <c r="AS384" s="26">
        <f t="shared" si="171"/>
        <v>0</v>
      </c>
      <c r="AT384" s="26">
        <f t="shared" si="172"/>
        <v>0</v>
      </c>
      <c r="AU384" s="26">
        <f t="shared" si="173"/>
        <v>0</v>
      </c>
      <c r="AV384" s="26">
        <f t="shared" si="174"/>
        <v>0</v>
      </c>
      <c r="AW384" s="11" t="s">
        <v>653</v>
      </c>
      <c r="AX384" s="11" t="str">
        <f>VLOOKUP(L384,Group!$A$2:$B$1000,2,0)</f>
        <v>Maintenance</v>
      </c>
      <c r="AY384" s="11">
        <f>IF(ISERROR(VLOOKUP(U384,'ITWR Dump'!$A$2:$Y$5000,15,0)),0,(VLOOKUP('ILC Report'!U384,'ITWR Dump'!$A$2:$Y$5000,15,0)))</f>
        <v>0</v>
      </c>
      <c r="AZ384" s="11" t="str">
        <f t="shared" si="175"/>
        <v>Yes</v>
      </c>
      <c r="BA384" s="11" t="str">
        <f t="shared" si="176"/>
        <v>BKI</v>
      </c>
      <c r="BB384" s="11" t="str">
        <f t="shared" si="177"/>
        <v>MN</v>
      </c>
      <c r="BC384" s="11" t="str">
        <f t="shared" si="178"/>
        <v>No</v>
      </c>
    </row>
    <row r="385" spans="1:55" x14ac:dyDescent="0.3">
      <c r="A385" s="11" t="s">
        <v>101</v>
      </c>
      <c r="B385" s="11" t="s">
        <v>1821</v>
      </c>
      <c r="C385" s="11" t="s">
        <v>549</v>
      </c>
      <c r="D385" s="11" t="s">
        <v>2120</v>
      </c>
      <c r="E385" s="38" t="s">
        <v>2901</v>
      </c>
      <c r="F385" s="11">
        <v>0.5</v>
      </c>
      <c r="G385" s="40" t="s">
        <v>218</v>
      </c>
      <c r="H385" s="11" t="str">
        <f t="shared" si="160"/>
        <v>Regular</v>
      </c>
      <c r="I385" s="11" t="str">
        <f t="shared" si="152"/>
        <v>INDIA</v>
      </c>
      <c r="J385" s="11" t="str">
        <f>IF(ISERROR(VLOOKUP(C385,'WI Vs ASM'!$B$2:$E$1000,4,0)),0,(VLOOKUP(C385,'WI Vs ASM'!$B$2:$E$1000,4,0)))</f>
        <v>Offshore</v>
      </c>
      <c r="K385" s="11" t="str">
        <f>IF(ISERROR(VLOOKUP(C385,'WI Vs ASM'!$B$2:$F$1000,5,0)),0,(VLOOKUP(C385,'WI Vs ASM'!$B$2:$F$1000,5,0)))</f>
        <v>01-Fixed Price</v>
      </c>
      <c r="L385" s="11" t="str">
        <f>IF(ISERROR(VLOOKUP(C385,'WI Vs ASM'!$B$2:$D$1000,3,0)),0,(VLOOKUP(C385,'WI Vs ASM'!$B$2:$D$1000,3,0)))</f>
        <v>01-Maintenance Offshore</v>
      </c>
      <c r="M385" s="11" t="str">
        <f>IF(ISERROR(VLOOKUP(C385,'WI Vs ASM'!$B$2:$I$1000,8,0)),0,(VLOOKUP(C385,'WI Vs ASM'!$B$2:$I$1000,8,0)))</f>
        <v>Rahul Soman</v>
      </c>
      <c r="N385" s="11" t="str">
        <f>IF(ISERROR(VLOOKUP(C385,'WI Vs ASM'!$B$2:$G$1000,6,0)),0,(VLOOKUP(C385,'WI Vs ASM'!$B$2:$G$1000,6,0)))</f>
        <v>Billing</v>
      </c>
      <c r="O385" s="11" t="str">
        <f>IF(ISERROR(VLOOKUP(C385,'WI Vs ASM'!$B$2:$H$1000,7,0)),0,(VLOOKUP(C385,'WI Vs ASM'!$B$2:$H$1000,7,0)))</f>
        <v>Central Functions</v>
      </c>
      <c r="P385" s="11" t="str">
        <f t="shared" si="153"/>
        <v>May-17</v>
      </c>
      <c r="Q385" s="11" t="str">
        <f t="shared" si="154"/>
        <v>Q2</v>
      </c>
      <c r="R385" s="11" t="str">
        <f>IF(ISERROR(VLOOKUP(C385,'WI Vs ASM'!$B$2:$J$1000,9,0)),0,(VLOOKUP(C385,'WI Vs ASM'!$B$2:$J$1000,9,0)))</f>
        <v>Jyothi Pai</v>
      </c>
      <c r="S385" s="11" t="str">
        <f>IF(ISERROR(VLOOKUP(C385,'WI Vs ASM'!$B$2:$K$1000,10,0)),0,(VLOOKUP(C385,'WI Vs ASM'!$B$2:$K$1000,10,0)))</f>
        <v>John Pallo</v>
      </c>
      <c r="T385" s="11" t="str">
        <f>IF(ISERROR(VLOOKUP(C385,'WI Vs ASM'!$B$2:$L$1000,11,0)),0,(VLOOKUP(C385,'WI Vs ASM'!$B$2:$L$1000,11,0)))</f>
        <v>Phillip Mclean</v>
      </c>
      <c r="U385" s="11" t="e">
        <f t="shared" si="161"/>
        <v>#VALUE!</v>
      </c>
      <c r="V385" s="11" t="str">
        <f t="shared" si="155"/>
        <v>No</v>
      </c>
      <c r="W385" s="11" t="str">
        <f t="shared" si="156"/>
        <v>Yes</v>
      </c>
      <c r="X385" s="11" t="str">
        <f t="shared" si="157"/>
        <v>No</v>
      </c>
      <c r="Y385" s="11" t="str">
        <f t="shared" si="158"/>
        <v>No</v>
      </c>
      <c r="Z385" s="11" t="str">
        <f t="shared" si="159"/>
        <v>No</v>
      </c>
      <c r="AA385" s="11" t="str">
        <f t="shared" si="162"/>
        <v>No</v>
      </c>
      <c r="AB385" s="11">
        <f>IF(ISERROR(VLOOKUP(U385,'ITWR Dump'!$A$2:$Y$5000,24,0)),0,(VLOOKUP('ILC Report'!U385,'ITWR Dump'!$A$2:$Y$5000,24,0)))</f>
        <v>0</v>
      </c>
      <c r="AC385" s="11" t="str">
        <f t="shared" si="163"/>
        <v>No</v>
      </c>
      <c r="AD385" s="11" t="str">
        <f t="shared" si="164"/>
        <v/>
      </c>
      <c r="AE385" s="11">
        <f>IF(ISERROR(VLOOKUP(U385,'ITWR Dump'!$A$2:$Y$5000,13,0)),0,(VLOOKUP(U385,'ITWR Dump'!$A$2:$Y$5000,13,0)))</f>
        <v>0</v>
      </c>
      <c r="AF385" s="11">
        <f>IF(ISERROR(VLOOKUP(U385,'ITWR Dump'!$A$2:$Y$5000,11,0)),0,(VLOOKUP(U385,'ITWR Dump'!$A$2:$Y$5000,11,0)))</f>
        <v>0</v>
      </c>
      <c r="AG385" s="11">
        <f>IF(ISERROR(VLOOKUP(U385,'ITWR Dump'!$A$2:$Y$5000,2,0)),0,(VLOOKUP(U385,'ITWR Dump'!$A$2:$Y$5000,2,0)))</f>
        <v>0</v>
      </c>
      <c r="AH385" s="11">
        <f>IF(ISERROR(VLOOKUP(U385,'ITWR Dump'!$A$2:$Y$5000,14,0)),0,(VLOOKUP(U385,'ITWR Dump'!$A$2:$Y$5000,14,0)))</f>
        <v>0</v>
      </c>
      <c r="AI385" s="11" t="str">
        <f t="shared" si="165"/>
        <v>01-Maintenance Offshore</v>
      </c>
      <c r="AJ385" s="11" t="str">
        <f t="shared" si="166"/>
        <v>Offshore</v>
      </c>
      <c r="AK385" s="11" t="str">
        <f>IF(ISERROR(VLOOKUP(A385,'Team Data'!$C$2:$U$213,17,0)),0,(VLOOKUP(A385,'Team Data'!$C$2:$U$213,17,0)))</f>
        <v>MF PI and CF</v>
      </c>
      <c r="AL385" s="11" t="str">
        <f t="shared" si="167"/>
        <v>2017-04-24</v>
      </c>
      <c r="AM385" s="11">
        <f>IF(ISERROR(VLOOKUP(U385,'ITWR Dump'!$A$2:$Y$5000,16,0)),0,(VLOOKUP(U385,'ITWR Dump'!$A$2:$Y$5000,16,0)))</f>
        <v>0</v>
      </c>
      <c r="AN385" s="11">
        <f>IF(ISERROR(VLOOKUP(U385,'ITWR Dump'!$A$2:$Y$5000,18,0)),0,(VLOOKUP(U385,'ITWR Dump'!$A$2:$Y$5000,18,0)))</f>
        <v>0</v>
      </c>
      <c r="AO385" s="11">
        <f>IF(ISERROR(VLOOKUP(U385,'ITWR Dump'!$A$2:$Y$5000,25,0)),0,(VLOOKUP('ILC Report'!U385,'ITWR Dump'!$A$2:$Y$5000,25,0)))</f>
        <v>0</v>
      </c>
      <c r="AP385" s="11">
        <f t="shared" si="168"/>
        <v>0</v>
      </c>
      <c r="AQ385" s="26">
        <f t="shared" si="169"/>
        <v>0</v>
      </c>
      <c r="AR385" s="26">
        <f t="shared" si="170"/>
        <v>0</v>
      </c>
      <c r="AS385" s="26">
        <f t="shared" si="171"/>
        <v>0</v>
      </c>
      <c r="AT385" s="26">
        <f t="shared" si="172"/>
        <v>0</v>
      </c>
      <c r="AU385" s="26">
        <f t="shared" si="173"/>
        <v>0</v>
      </c>
      <c r="AV385" s="26">
        <f t="shared" si="174"/>
        <v>0</v>
      </c>
      <c r="AW385" s="11" t="s">
        <v>653</v>
      </c>
      <c r="AX385" s="11" t="str">
        <f>VLOOKUP(L385,Group!$A$2:$B$1000,2,0)</f>
        <v>Maintenance</v>
      </c>
      <c r="AY385" s="11">
        <f>IF(ISERROR(VLOOKUP(U385,'ITWR Dump'!$A$2:$Y$5000,15,0)),0,(VLOOKUP('ILC Report'!U385,'ITWR Dump'!$A$2:$Y$5000,15,0)))</f>
        <v>0</v>
      </c>
      <c r="AZ385" s="11" t="str">
        <f t="shared" si="175"/>
        <v>No</v>
      </c>
      <c r="BA385" s="11" t="str">
        <f t="shared" si="176"/>
        <v>BKI</v>
      </c>
      <c r="BB385" s="11" t="str">
        <f t="shared" si="177"/>
        <v>MN</v>
      </c>
      <c r="BC385" s="11" t="str">
        <f t="shared" si="178"/>
        <v>No</v>
      </c>
    </row>
    <row r="386" spans="1:55" x14ac:dyDescent="0.3">
      <c r="A386" s="11" t="s">
        <v>101</v>
      </c>
      <c r="B386" s="11" t="s">
        <v>1821</v>
      </c>
      <c r="C386" s="11" t="s">
        <v>549</v>
      </c>
      <c r="D386" s="11" t="s">
        <v>2109</v>
      </c>
      <c r="E386" s="38" t="s">
        <v>2901</v>
      </c>
      <c r="F386" s="11">
        <v>2</v>
      </c>
      <c r="G386" s="40" t="s">
        <v>218</v>
      </c>
      <c r="H386" s="11" t="str">
        <f t="shared" si="160"/>
        <v>Regular</v>
      </c>
      <c r="I386" s="11" t="str">
        <f t="shared" ref="I386:I449" si="179">Locationdetails(J386)</f>
        <v>INDIA</v>
      </c>
      <c r="J386" s="11" t="str">
        <f>IF(ISERROR(VLOOKUP(C386,'WI Vs ASM'!$B$2:$E$1000,4,0)),0,(VLOOKUP(C386,'WI Vs ASM'!$B$2:$E$1000,4,0)))</f>
        <v>Offshore</v>
      </c>
      <c r="K386" s="11" t="str">
        <f>IF(ISERROR(VLOOKUP(C386,'WI Vs ASM'!$B$2:$F$1000,5,0)),0,(VLOOKUP(C386,'WI Vs ASM'!$B$2:$F$1000,5,0)))</f>
        <v>01-Fixed Price</v>
      </c>
      <c r="L386" s="11" t="str">
        <f>IF(ISERROR(VLOOKUP(C386,'WI Vs ASM'!$B$2:$D$1000,3,0)),0,(VLOOKUP(C386,'WI Vs ASM'!$B$2:$D$1000,3,0)))</f>
        <v>01-Maintenance Offshore</v>
      </c>
      <c r="M386" s="11" t="str">
        <f>IF(ISERROR(VLOOKUP(C386,'WI Vs ASM'!$B$2:$I$1000,8,0)),0,(VLOOKUP(C386,'WI Vs ASM'!$B$2:$I$1000,8,0)))</f>
        <v>Rahul Soman</v>
      </c>
      <c r="N386" s="11" t="str">
        <f>IF(ISERROR(VLOOKUP(C386,'WI Vs ASM'!$B$2:$G$1000,6,0)),0,(VLOOKUP(C386,'WI Vs ASM'!$B$2:$G$1000,6,0)))</f>
        <v>Billing</v>
      </c>
      <c r="O386" s="11" t="str">
        <f>IF(ISERROR(VLOOKUP(C386,'WI Vs ASM'!$B$2:$H$1000,7,0)),0,(VLOOKUP(C386,'WI Vs ASM'!$B$2:$H$1000,7,0)))</f>
        <v>Central Functions</v>
      </c>
      <c r="P386" s="11" t="str">
        <f t="shared" ref="P386:P449" si="180">TEXT(E386,"MMM-YY")</f>
        <v>May-17</v>
      </c>
      <c r="Q386" s="11" t="str">
        <f t="shared" ref="Q386:Q449" si="181">Quarterdetails(P386)</f>
        <v>Q2</v>
      </c>
      <c r="R386" s="11" t="str">
        <f>IF(ISERROR(VLOOKUP(C386,'WI Vs ASM'!$B$2:$J$1000,9,0)),0,(VLOOKUP(C386,'WI Vs ASM'!$B$2:$J$1000,9,0)))</f>
        <v>Jyothi Pai</v>
      </c>
      <c r="S386" s="11" t="str">
        <f>IF(ISERROR(VLOOKUP(C386,'WI Vs ASM'!$B$2:$K$1000,10,0)),0,(VLOOKUP(C386,'WI Vs ASM'!$B$2:$K$1000,10,0)))</f>
        <v>John Pallo</v>
      </c>
      <c r="T386" s="11" t="str">
        <f>IF(ISERROR(VLOOKUP(C386,'WI Vs ASM'!$B$2:$L$1000,11,0)),0,(VLOOKUP(C386,'WI Vs ASM'!$B$2:$L$1000,11,0)))</f>
        <v>Phillip Mclean</v>
      </c>
      <c r="U386" s="11" t="e">
        <f t="shared" si="161"/>
        <v>#VALUE!</v>
      </c>
      <c r="V386" s="11" t="str">
        <f t="shared" ref="V386:V449" si="182">IF(OR(AP386=1,AQ386=1,AR386=1,AS386=1,AT386=1,AU386=1,AV386=1),"Yes","No")</f>
        <v>No</v>
      </c>
      <c r="W386" s="11" t="str">
        <f t="shared" ref="W386:W449" si="183">IF(V386&lt;&gt;"Yes",IF(AND(K386&lt;&gt;"09-NonBillable"),"Yes","No"),"No")</f>
        <v>Yes</v>
      </c>
      <c r="X386" s="11" t="str">
        <f t="shared" ref="X386:X449" si="184">IF(ISERROR(IF(OR(RIGHT(C386,2)="LB",(RIGHT(C386,2)="MG"),(C386="WAFCOGEN")),"Yes","No")),"No",(IF(OR(RIGHT(C386,2)="LB",(RIGHT(C386,2)="MG"),(C386="WAFCOGEN")),"Yes","No")))</f>
        <v>No</v>
      </c>
      <c r="Y386" s="11" t="str">
        <f t="shared" ref="Y386:Y449" si="185">CTCdetails(AE386)</f>
        <v>No</v>
      </c>
      <c r="Z386" s="11" t="str">
        <f t="shared" ref="Z386:Z449" si="186">Ignitedetails(C386)</f>
        <v>No</v>
      </c>
      <c r="AA386" s="11" t="str">
        <f t="shared" si="162"/>
        <v>No</v>
      </c>
      <c r="AB386" s="11">
        <f>IF(ISERROR(VLOOKUP(U386,'ITWR Dump'!$A$2:$Y$5000,24,0)),0,(VLOOKUP('ILC Report'!U386,'ITWR Dump'!$A$2:$Y$5000,24,0)))</f>
        <v>0</v>
      </c>
      <c r="AC386" s="11" t="str">
        <f t="shared" si="163"/>
        <v>No</v>
      </c>
      <c r="AD386" s="11" t="str">
        <f t="shared" si="164"/>
        <v/>
      </c>
      <c r="AE386" s="11">
        <f>IF(ISERROR(VLOOKUP(U386,'ITWR Dump'!$A$2:$Y$5000,13,0)),0,(VLOOKUP(U386,'ITWR Dump'!$A$2:$Y$5000,13,0)))</f>
        <v>0</v>
      </c>
      <c r="AF386" s="11">
        <f>IF(ISERROR(VLOOKUP(U386,'ITWR Dump'!$A$2:$Y$5000,11,0)),0,(VLOOKUP(U386,'ITWR Dump'!$A$2:$Y$5000,11,0)))</f>
        <v>0</v>
      </c>
      <c r="AG386" s="11">
        <f>IF(ISERROR(VLOOKUP(U386,'ITWR Dump'!$A$2:$Y$5000,2,0)),0,(VLOOKUP(U386,'ITWR Dump'!$A$2:$Y$5000,2,0)))</f>
        <v>0</v>
      </c>
      <c r="AH386" s="11">
        <f>IF(ISERROR(VLOOKUP(U386,'ITWR Dump'!$A$2:$Y$5000,14,0)),0,(VLOOKUP(U386,'ITWR Dump'!$A$2:$Y$5000,14,0)))</f>
        <v>0</v>
      </c>
      <c r="AI386" s="11" t="str">
        <f t="shared" si="165"/>
        <v>01-Maintenance Offshore</v>
      </c>
      <c r="AJ386" s="11" t="str">
        <f t="shared" si="166"/>
        <v>Offshore</v>
      </c>
      <c r="AK386" s="11" t="str">
        <f>IF(ISERROR(VLOOKUP(A386,'Team Data'!$C$2:$U$213,17,0)),0,(VLOOKUP(A386,'Team Data'!$C$2:$U$213,17,0)))</f>
        <v>MF PI and CF</v>
      </c>
      <c r="AL386" s="11" t="str">
        <f t="shared" si="167"/>
        <v>2017-04-24</v>
      </c>
      <c r="AM386" s="11">
        <f>IF(ISERROR(VLOOKUP(U386,'ITWR Dump'!$A$2:$Y$5000,16,0)),0,(VLOOKUP(U386,'ITWR Dump'!$A$2:$Y$5000,16,0)))</f>
        <v>0</v>
      </c>
      <c r="AN386" s="11">
        <f>IF(ISERROR(VLOOKUP(U386,'ITWR Dump'!$A$2:$Y$5000,18,0)),0,(VLOOKUP(U386,'ITWR Dump'!$A$2:$Y$5000,18,0)))</f>
        <v>0</v>
      </c>
      <c r="AO386" s="11">
        <f>IF(ISERROR(VLOOKUP(U386,'ITWR Dump'!$A$2:$Y$5000,25,0)),0,(VLOOKUP('ILC Report'!U386,'ITWR Dump'!$A$2:$Y$5000,25,0)))</f>
        <v>0</v>
      </c>
      <c r="AP386" s="11">
        <f t="shared" si="168"/>
        <v>0</v>
      </c>
      <c r="AQ386" s="26">
        <f t="shared" si="169"/>
        <v>0</v>
      </c>
      <c r="AR386" s="26">
        <f t="shared" si="170"/>
        <v>0</v>
      </c>
      <c r="AS386" s="26">
        <f t="shared" si="171"/>
        <v>0</v>
      </c>
      <c r="AT386" s="26">
        <f t="shared" si="172"/>
        <v>0</v>
      </c>
      <c r="AU386" s="26">
        <f t="shared" si="173"/>
        <v>0</v>
      </c>
      <c r="AV386" s="26">
        <f t="shared" si="174"/>
        <v>0</v>
      </c>
      <c r="AW386" s="11" t="s">
        <v>653</v>
      </c>
      <c r="AX386" s="11" t="str">
        <f>VLOOKUP(L386,Group!$A$2:$B$1000,2,0)</f>
        <v>Maintenance</v>
      </c>
      <c r="AY386" s="11">
        <f>IF(ISERROR(VLOOKUP(U386,'ITWR Dump'!$A$2:$Y$5000,15,0)),0,(VLOOKUP('ILC Report'!U386,'ITWR Dump'!$A$2:$Y$5000,15,0)))</f>
        <v>0</v>
      </c>
      <c r="AZ386" s="11" t="str">
        <f t="shared" si="175"/>
        <v>No</v>
      </c>
      <c r="BA386" s="11" t="str">
        <f t="shared" si="176"/>
        <v>BKI</v>
      </c>
      <c r="BB386" s="11" t="str">
        <f t="shared" si="177"/>
        <v>MN</v>
      </c>
      <c r="BC386" s="11" t="str">
        <f t="shared" si="178"/>
        <v>No</v>
      </c>
    </row>
    <row r="387" spans="1:55" x14ac:dyDescent="0.3">
      <c r="A387" s="11" t="s">
        <v>101</v>
      </c>
      <c r="B387" s="11" t="s">
        <v>1821</v>
      </c>
      <c r="C387" s="11" t="s">
        <v>549</v>
      </c>
      <c r="D387" s="11" t="s">
        <v>2121</v>
      </c>
      <c r="E387" s="38" t="s">
        <v>2901</v>
      </c>
      <c r="F387" s="11">
        <v>5</v>
      </c>
      <c r="G387" s="40" t="s">
        <v>218</v>
      </c>
      <c r="H387" s="11" t="str">
        <f t="shared" ref="H387:H450" si="187">Shiftdetails($G387)</f>
        <v>Regular</v>
      </c>
      <c r="I387" s="11" t="str">
        <f t="shared" si="179"/>
        <v>INDIA</v>
      </c>
      <c r="J387" s="11" t="str">
        <f>IF(ISERROR(VLOOKUP(C387,'WI Vs ASM'!$B$2:$E$1000,4,0)),0,(VLOOKUP(C387,'WI Vs ASM'!$B$2:$E$1000,4,0)))</f>
        <v>Offshore</v>
      </c>
      <c r="K387" s="11" t="str">
        <f>IF(ISERROR(VLOOKUP(C387,'WI Vs ASM'!$B$2:$F$1000,5,0)),0,(VLOOKUP(C387,'WI Vs ASM'!$B$2:$F$1000,5,0)))</f>
        <v>01-Fixed Price</v>
      </c>
      <c r="L387" s="11" t="str">
        <f>IF(ISERROR(VLOOKUP(C387,'WI Vs ASM'!$B$2:$D$1000,3,0)),0,(VLOOKUP(C387,'WI Vs ASM'!$B$2:$D$1000,3,0)))</f>
        <v>01-Maintenance Offshore</v>
      </c>
      <c r="M387" s="11" t="str">
        <f>IF(ISERROR(VLOOKUP(C387,'WI Vs ASM'!$B$2:$I$1000,8,0)),0,(VLOOKUP(C387,'WI Vs ASM'!$B$2:$I$1000,8,0)))</f>
        <v>Rahul Soman</v>
      </c>
      <c r="N387" s="11" t="str">
        <f>IF(ISERROR(VLOOKUP(C387,'WI Vs ASM'!$B$2:$G$1000,6,0)),0,(VLOOKUP(C387,'WI Vs ASM'!$B$2:$G$1000,6,0)))</f>
        <v>Billing</v>
      </c>
      <c r="O387" s="11" t="str">
        <f>IF(ISERROR(VLOOKUP(C387,'WI Vs ASM'!$B$2:$H$1000,7,0)),0,(VLOOKUP(C387,'WI Vs ASM'!$B$2:$H$1000,7,0)))</f>
        <v>Central Functions</v>
      </c>
      <c r="P387" s="11" t="str">
        <f t="shared" si="180"/>
        <v>May-17</v>
      </c>
      <c r="Q387" s="11" t="str">
        <f t="shared" si="181"/>
        <v>Q2</v>
      </c>
      <c r="R387" s="11" t="str">
        <f>IF(ISERROR(VLOOKUP(C387,'WI Vs ASM'!$B$2:$J$1000,9,0)),0,(VLOOKUP(C387,'WI Vs ASM'!$B$2:$J$1000,9,0)))</f>
        <v>Jyothi Pai</v>
      </c>
      <c r="S387" s="11" t="str">
        <f>IF(ISERROR(VLOOKUP(C387,'WI Vs ASM'!$B$2:$K$1000,10,0)),0,(VLOOKUP(C387,'WI Vs ASM'!$B$2:$K$1000,10,0)))</f>
        <v>John Pallo</v>
      </c>
      <c r="T387" s="11" t="str">
        <f>IF(ISERROR(VLOOKUP(C387,'WI Vs ASM'!$B$2:$L$1000,11,0)),0,(VLOOKUP(C387,'WI Vs ASM'!$B$2:$L$1000,11,0)))</f>
        <v>Phillip Mclean</v>
      </c>
      <c r="U387" s="11" t="e">
        <f t="shared" ref="U387:U450" si="188">IF(ISERROR(MID((UPPER(D387)),(FIND("WR",(UPPER(D387)),1)),8)),MID((UPPER(D387)),(FIND("ENH",(UPPER(D387)),1)),9),MID((UPPER(D387)),(FIND("WR",(UPPER(D387)),1)),8))</f>
        <v>#VALUE!</v>
      </c>
      <c r="V387" s="11" t="str">
        <f t="shared" si="182"/>
        <v>No</v>
      </c>
      <c r="W387" s="11" t="str">
        <f t="shared" si="183"/>
        <v>Yes</v>
      </c>
      <c r="X387" s="11" t="str">
        <f t="shared" si="184"/>
        <v>No</v>
      </c>
      <c r="Y387" s="11" t="str">
        <f t="shared" si="185"/>
        <v>No</v>
      </c>
      <c r="Z387" s="11" t="str">
        <f t="shared" si="186"/>
        <v>No</v>
      </c>
      <c r="AA387" s="11" t="str">
        <f t="shared" ref="AA387:AA450" si="189">RTCdetails(AE387,AY387)</f>
        <v>No</v>
      </c>
      <c r="AB387" s="11">
        <f>IF(ISERROR(VLOOKUP(U387,'ITWR Dump'!$A$2:$Y$5000,24,0)),0,(VLOOKUP('ILC Report'!U387,'ITWR Dump'!$A$2:$Y$5000,24,0)))</f>
        <v>0</v>
      </c>
      <c r="AC387" s="11" t="str">
        <f t="shared" ref="AC387:AC450" si="190">Billable(X387,Y387,Z387,AA387,BC387)</f>
        <v>No</v>
      </c>
      <c r="AD387" s="11" t="str">
        <f t="shared" ref="AD387:AD450" si="191">IF(X387="Yes",$X$1,IF(Y387="Yes",$Y$1,IF(Z387="Yes",$Z$1,IF(AA387="Yes",$AA$1,""))))</f>
        <v/>
      </c>
      <c r="AE387" s="11">
        <f>IF(ISERROR(VLOOKUP(U387,'ITWR Dump'!$A$2:$Y$5000,13,0)),0,(VLOOKUP(U387,'ITWR Dump'!$A$2:$Y$5000,13,0)))</f>
        <v>0</v>
      </c>
      <c r="AF387" s="11">
        <f>IF(ISERROR(VLOOKUP(U387,'ITWR Dump'!$A$2:$Y$5000,11,0)),0,(VLOOKUP(U387,'ITWR Dump'!$A$2:$Y$5000,11,0)))</f>
        <v>0</v>
      </c>
      <c r="AG387" s="11">
        <f>IF(ISERROR(VLOOKUP(U387,'ITWR Dump'!$A$2:$Y$5000,2,0)),0,(VLOOKUP(U387,'ITWR Dump'!$A$2:$Y$5000,2,0)))</f>
        <v>0</v>
      </c>
      <c r="AH387" s="11">
        <f>IF(ISERROR(VLOOKUP(U387,'ITWR Dump'!$A$2:$Y$5000,14,0)),0,(VLOOKUP(U387,'ITWR Dump'!$A$2:$Y$5000,14,0)))</f>
        <v>0</v>
      </c>
      <c r="AI387" s="11" t="str">
        <f t="shared" ref="AI387:AI450" si="192">UdfCategory(H387,L387,AJ387)</f>
        <v>01-Maintenance Offshore</v>
      </c>
      <c r="AJ387" s="11" t="str">
        <f t="shared" ref="AJ387:AJ450" si="193">OnOffLanded(A387,C387,J387)</f>
        <v>Offshore</v>
      </c>
      <c r="AK387" s="11" t="str">
        <f>IF(ISERROR(VLOOKUP(A387,'Team Data'!$C$2:$U$213,17,0)),0,(VLOOKUP(A387,'Team Data'!$C$2:$U$213,17,0)))</f>
        <v>MF PI and CF</v>
      </c>
      <c r="AL387" s="11" t="str">
        <f t="shared" ref="AL387:AL450" si="194">LEFT(AW387,10)</f>
        <v>2017-04-24</v>
      </c>
      <c r="AM387" s="11">
        <f>IF(ISERROR(VLOOKUP(U387,'ITWR Dump'!$A$2:$Y$5000,16,0)),0,(VLOOKUP(U387,'ITWR Dump'!$A$2:$Y$5000,16,0)))</f>
        <v>0</v>
      </c>
      <c r="AN387" s="11">
        <f>IF(ISERROR(VLOOKUP(U387,'ITWR Dump'!$A$2:$Y$5000,18,0)),0,(VLOOKUP(U387,'ITWR Dump'!$A$2:$Y$5000,18,0)))</f>
        <v>0</v>
      </c>
      <c r="AO387" s="11">
        <f>IF(ISERROR(VLOOKUP(U387,'ITWR Dump'!$A$2:$Y$5000,25,0)),0,(VLOOKUP('ILC Report'!U387,'ITWR Dump'!$A$2:$Y$5000,25,0)))</f>
        <v>0</v>
      </c>
      <c r="AP387" s="11">
        <f t="shared" ref="AP387:AP450" si="195">IFERROR(FIND("INC0",D387,1),0)</f>
        <v>0</v>
      </c>
      <c r="AQ387" s="26">
        <f t="shared" ref="AQ387:AQ450" si="196">IFERROR(FIND("INC1",D387,1),0)</f>
        <v>0</v>
      </c>
      <c r="AR387" s="26">
        <f t="shared" ref="AR387:AR450" si="197">IFERROR(FIND("INC2",D387,1),0)</f>
        <v>0</v>
      </c>
      <c r="AS387" s="26">
        <f t="shared" ref="AS387:AS450" si="198">IFERROR(FIND("INC3",D387,1),0)</f>
        <v>0</v>
      </c>
      <c r="AT387" s="26">
        <f t="shared" ref="AT387:AT450" si="199">IFERROR(FIND("INC4",D387,1),0)</f>
        <v>0</v>
      </c>
      <c r="AU387" s="26">
        <f t="shared" ref="AU387:AU450" si="200">IFERROR(FIND("INC 0",D387,1),0)</f>
        <v>0</v>
      </c>
      <c r="AV387" s="26">
        <f t="shared" ref="AV387:AV450" si="201">IFERROR(FIND("INC 1",D387,1),0)</f>
        <v>0</v>
      </c>
      <c r="AW387" s="11" t="s">
        <v>653</v>
      </c>
      <c r="AX387" s="11" t="str">
        <f>VLOOKUP(L387,Group!$A$2:$B$1000,2,0)</f>
        <v>Maintenance</v>
      </c>
      <c r="AY387" s="11">
        <f>IF(ISERROR(VLOOKUP(U387,'ITWR Dump'!$A$2:$Y$5000,15,0)),0,(VLOOKUP('ILC Report'!U387,'ITWR Dump'!$A$2:$Y$5000,15,0)))</f>
        <v>0</v>
      </c>
      <c r="AZ387" s="11" t="str">
        <f t="shared" ref="AZ387:AZ450" si="202">Adoc(BB387,D387)</f>
        <v>No</v>
      </c>
      <c r="BA387" s="11" t="str">
        <f t="shared" ref="BA387:BA450" si="203">LEFT(C387,3)</f>
        <v>BKI</v>
      </c>
      <c r="BB387" s="11" t="str">
        <f t="shared" ref="BB387:BB450" si="204">RIGHT(C387,2)</f>
        <v>MN</v>
      </c>
      <c r="BC387" s="11" t="str">
        <f t="shared" ref="BC387:BC450" si="205">Work(AF387)</f>
        <v>No</v>
      </c>
    </row>
    <row r="388" spans="1:55" x14ac:dyDescent="0.3">
      <c r="A388" s="11" t="s">
        <v>101</v>
      </c>
      <c r="B388" s="11" t="s">
        <v>1821</v>
      </c>
      <c r="C388" s="11" t="s">
        <v>582</v>
      </c>
      <c r="D388" s="11" t="s">
        <v>2122</v>
      </c>
      <c r="E388" s="38" t="s">
        <v>2901</v>
      </c>
      <c r="F388" s="11">
        <v>2</v>
      </c>
      <c r="G388" s="40" t="s">
        <v>218</v>
      </c>
      <c r="H388" s="11" t="str">
        <f t="shared" si="187"/>
        <v>Regular</v>
      </c>
      <c r="I388" s="11" t="str">
        <f t="shared" si="179"/>
        <v>INDIA</v>
      </c>
      <c r="J388" s="11" t="str">
        <f>IF(ISERROR(VLOOKUP(C388,'WI Vs ASM'!$B$2:$E$1000,4,0)),0,(VLOOKUP(C388,'WI Vs ASM'!$B$2:$E$1000,4,0)))</f>
        <v>Offshore</v>
      </c>
      <c r="K388" s="11" t="str">
        <f>IF(ISERROR(VLOOKUP(C388,'WI Vs ASM'!$B$2:$F$1000,5,0)),0,(VLOOKUP(C388,'WI Vs ASM'!$B$2:$F$1000,5,0)))</f>
        <v>01-Fixed Price</v>
      </c>
      <c r="L388" s="11" t="str">
        <f>IF(ISERROR(VLOOKUP(C388,'WI Vs ASM'!$B$2:$D$1000,3,0)),0,(VLOOKUP(C388,'WI Vs ASM'!$B$2:$D$1000,3,0)))</f>
        <v>01-Maintenance Offshore</v>
      </c>
      <c r="M388" s="11" t="str">
        <f>IF(ISERROR(VLOOKUP(C388,'WI Vs ASM'!$B$2:$I$1000,8,0)),0,(VLOOKUP(C388,'WI Vs ASM'!$B$2:$I$1000,8,0)))</f>
        <v>Rahul Soman</v>
      </c>
      <c r="N388" s="11" t="str">
        <f>IF(ISERROR(VLOOKUP(C388,'WI Vs ASM'!$B$2:$G$1000,6,0)),0,(VLOOKUP(C388,'WI Vs ASM'!$B$2:$G$1000,6,0)))</f>
        <v>ECM</v>
      </c>
      <c r="O388" s="11" t="str">
        <f>IF(ISERROR(VLOOKUP(C388,'WI Vs ASM'!$B$2:$H$1000,7,0)),0,(VLOOKUP(C388,'WI Vs ASM'!$B$2:$H$1000,7,0)))</f>
        <v>ECM</v>
      </c>
      <c r="P388" s="11" t="str">
        <f t="shared" si="180"/>
        <v>May-17</v>
      </c>
      <c r="Q388" s="11" t="str">
        <f t="shared" si="181"/>
        <v>Q2</v>
      </c>
      <c r="R388" s="11" t="str">
        <f>IF(ISERROR(VLOOKUP(C388,'WI Vs ASM'!$B$2:$J$1000,9,0)),0,(VLOOKUP(C388,'WI Vs ASM'!$B$2:$J$1000,9,0)))</f>
        <v>Jyothi Pai</v>
      </c>
      <c r="S388" s="11" t="str">
        <f>IF(ISERROR(VLOOKUP(C388,'WI Vs ASM'!$B$2:$K$1000,10,0)),0,(VLOOKUP(C388,'WI Vs ASM'!$B$2:$K$1000,10,0)))</f>
        <v>John Pallo</v>
      </c>
      <c r="T388" s="11" t="str">
        <f>IF(ISERROR(VLOOKUP(C388,'WI Vs ASM'!$B$2:$L$1000,11,0)),0,(VLOOKUP(C388,'WI Vs ASM'!$B$2:$L$1000,11,0)))</f>
        <v>Phillip Mclean</v>
      </c>
      <c r="U388" s="11" t="e">
        <f t="shared" si="188"/>
        <v>#VALUE!</v>
      </c>
      <c r="V388" s="11" t="str">
        <f t="shared" si="182"/>
        <v>Yes</v>
      </c>
      <c r="W388" s="11" t="str">
        <f t="shared" si="183"/>
        <v>No</v>
      </c>
      <c r="X388" s="11" t="str">
        <f t="shared" si="184"/>
        <v>No</v>
      </c>
      <c r="Y388" s="11" t="str">
        <f t="shared" si="185"/>
        <v>No</v>
      </c>
      <c r="Z388" s="11" t="str">
        <f t="shared" si="186"/>
        <v>No</v>
      </c>
      <c r="AA388" s="11" t="str">
        <f t="shared" si="189"/>
        <v>No</v>
      </c>
      <c r="AB388" s="11">
        <f>IF(ISERROR(VLOOKUP(U388,'ITWR Dump'!$A$2:$Y$5000,24,0)),0,(VLOOKUP('ILC Report'!U388,'ITWR Dump'!$A$2:$Y$5000,24,0)))</f>
        <v>0</v>
      </c>
      <c r="AC388" s="11" t="str">
        <f t="shared" si="190"/>
        <v>No</v>
      </c>
      <c r="AD388" s="11" t="str">
        <f t="shared" si="191"/>
        <v/>
      </c>
      <c r="AE388" s="11">
        <f>IF(ISERROR(VLOOKUP(U388,'ITWR Dump'!$A$2:$Y$5000,13,0)),0,(VLOOKUP(U388,'ITWR Dump'!$A$2:$Y$5000,13,0)))</f>
        <v>0</v>
      </c>
      <c r="AF388" s="11">
        <f>IF(ISERROR(VLOOKUP(U388,'ITWR Dump'!$A$2:$Y$5000,11,0)),0,(VLOOKUP(U388,'ITWR Dump'!$A$2:$Y$5000,11,0)))</f>
        <v>0</v>
      </c>
      <c r="AG388" s="11">
        <f>IF(ISERROR(VLOOKUP(U388,'ITWR Dump'!$A$2:$Y$5000,2,0)),0,(VLOOKUP(U388,'ITWR Dump'!$A$2:$Y$5000,2,0)))</f>
        <v>0</v>
      </c>
      <c r="AH388" s="11">
        <f>IF(ISERROR(VLOOKUP(U388,'ITWR Dump'!$A$2:$Y$5000,14,0)),0,(VLOOKUP(U388,'ITWR Dump'!$A$2:$Y$5000,14,0)))</f>
        <v>0</v>
      </c>
      <c r="AI388" s="11" t="str">
        <f t="shared" si="192"/>
        <v>01-Maintenance Offshore</v>
      </c>
      <c r="AJ388" s="11" t="str">
        <f t="shared" si="193"/>
        <v>Offshore</v>
      </c>
      <c r="AK388" s="11" t="str">
        <f>IF(ISERROR(VLOOKUP(A388,'Team Data'!$C$2:$U$213,17,0)),0,(VLOOKUP(A388,'Team Data'!$C$2:$U$213,17,0)))</f>
        <v>MF PI and CF</v>
      </c>
      <c r="AL388" s="11" t="str">
        <f t="shared" si="194"/>
        <v>2017-04-24</v>
      </c>
      <c r="AM388" s="11">
        <f>IF(ISERROR(VLOOKUP(U388,'ITWR Dump'!$A$2:$Y$5000,16,0)),0,(VLOOKUP(U388,'ITWR Dump'!$A$2:$Y$5000,16,0)))</f>
        <v>0</v>
      </c>
      <c r="AN388" s="11">
        <f>IF(ISERROR(VLOOKUP(U388,'ITWR Dump'!$A$2:$Y$5000,18,0)),0,(VLOOKUP(U388,'ITWR Dump'!$A$2:$Y$5000,18,0)))</f>
        <v>0</v>
      </c>
      <c r="AO388" s="11">
        <f>IF(ISERROR(VLOOKUP(U388,'ITWR Dump'!$A$2:$Y$5000,25,0)),0,(VLOOKUP('ILC Report'!U388,'ITWR Dump'!$A$2:$Y$5000,25,0)))</f>
        <v>0</v>
      </c>
      <c r="AP388" s="11">
        <f t="shared" si="195"/>
        <v>1</v>
      </c>
      <c r="AQ388" s="26">
        <f t="shared" si="196"/>
        <v>0</v>
      </c>
      <c r="AR388" s="26">
        <f t="shared" si="197"/>
        <v>0</v>
      </c>
      <c r="AS388" s="26">
        <f t="shared" si="198"/>
        <v>0</v>
      </c>
      <c r="AT388" s="26">
        <f t="shared" si="199"/>
        <v>0</v>
      </c>
      <c r="AU388" s="26">
        <f t="shared" si="200"/>
        <v>0</v>
      </c>
      <c r="AV388" s="26">
        <f t="shared" si="201"/>
        <v>0</v>
      </c>
      <c r="AW388" s="11" t="s">
        <v>653</v>
      </c>
      <c r="AX388" s="11" t="str">
        <f>VLOOKUP(L388,Group!$A$2:$B$1000,2,0)</f>
        <v>Maintenance</v>
      </c>
      <c r="AY388" s="11">
        <f>IF(ISERROR(VLOOKUP(U388,'ITWR Dump'!$A$2:$Y$5000,15,0)),0,(VLOOKUP('ILC Report'!U388,'ITWR Dump'!$A$2:$Y$5000,15,0)))</f>
        <v>0</v>
      </c>
      <c r="AZ388" s="11" t="str">
        <f t="shared" si="202"/>
        <v>Yes</v>
      </c>
      <c r="BA388" s="11" t="str">
        <f t="shared" si="203"/>
        <v>BKI</v>
      </c>
      <c r="BB388" s="11" t="str">
        <f t="shared" si="204"/>
        <v>MN</v>
      </c>
      <c r="BC388" s="11" t="str">
        <f t="shared" si="205"/>
        <v>No</v>
      </c>
    </row>
    <row r="389" spans="1:55" x14ac:dyDescent="0.3">
      <c r="A389" s="11" t="s">
        <v>101</v>
      </c>
      <c r="B389" s="11" t="s">
        <v>1821</v>
      </c>
      <c r="C389" s="11" t="s">
        <v>582</v>
      </c>
      <c r="D389" s="11" t="s">
        <v>2123</v>
      </c>
      <c r="E389" s="38" t="s">
        <v>2901</v>
      </c>
      <c r="F389" s="11">
        <v>3</v>
      </c>
      <c r="G389" s="40" t="s">
        <v>218</v>
      </c>
      <c r="H389" s="11" t="str">
        <f t="shared" si="187"/>
        <v>Regular</v>
      </c>
      <c r="I389" s="11" t="str">
        <f t="shared" si="179"/>
        <v>INDIA</v>
      </c>
      <c r="J389" s="11" t="str">
        <f>IF(ISERROR(VLOOKUP(C389,'WI Vs ASM'!$B$2:$E$1000,4,0)),0,(VLOOKUP(C389,'WI Vs ASM'!$B$2:$E$1000,4,0)))</f>
        <v>Offshore</v>
      </c>
      <c r="K389" s="11" t="str">
        <f>IF(ISERROR(VLOOKUP(C389,'WI Vs ASM'!$B$2:$F$1000,5,0)),0,(VLOOKUP(C389,'WI Vs ASM'!$B$2:$F$1000,5,0)))</f>
        <v>01-Fixed Price</v>
      </c>
      <c r="L389" s="11" t="str">
        <f>IF(ISERROR(VLOOKUP(C389,'WI Vs ASM'!$B$2:$D$1000,3,0)),0,(VLOOKUP(C389,'WI Vs ASM'!$B$2:$D$1000,3,0)))</f>
        <v>01-Maintenance Offshore</v>
      </c>
      <c r="M389" s="11" t="str">
        <f>IF(ISERROR(VLOOKUP(C389,'WI Vs ASM'!$B$2:$I$1000,8,0)),0,(VLOOKUP(C389,'WI Vs ASM'!$B$2:$I$1000,8,0)))</f>
        <v>Rahul Soman</v>
      </c>
      <c r="N389" s="11" t="str">
        <f>IF(ISERROR(VLOOKUP(C389,'WI Vs ASM'!$B$2:$G$1000,6,0)),0,(VLOOKUP(C389,'WI Vs ASM'!$B$2:$G$1000,6,0)))</f>
        <v>ECM</v>
      </c>
      <c r="O389" s="11" t="str">
        <f>IF(ISERROR(VLOOKUP(C389,'WI Vs ASM'!$B$2:$H$1000,7,0)),0,(VLOOKUP(C389,'WI Vs ASM'!$B$2:$H$1000,7,0)))</f>
        <v>ECM</v>
      </c>
      <c r="P389" s="11" t="str">
        <f t="shared" si="180"/>
        <v>May-17</v>
      </c>
      <c r="Q389" s="11" t="str">
        <f t="shared" si="181"/>
        <v>Q2</v>
      </c>
      <c r="R389" s="11" t="str">
        <f>IF(ISERROR(VLOOKUP(C389,'WI Vs ASM'!$B$2:$J$1000,9,0)),0,(VLOOKUP(C389,'WI Vs ASM'!$B$2:$J$1000,9,0)))</f>
        <v>Jyothi Pai</v>
      </c>
      <c r="S389" s="11" t="str">
        <f>IF(ISERROR(VLOOKUP(C389,'WI Vs ASM'!$B$2:$K$1000,10,0)),0,(VLOOKUP(C389,'WI Vs ASM'!$B$2:$K$1000,10,0)))</f>
        <v>John Pallo</v>
      </c>
      <c r="T389" s="11" t="str">
        <f>IF(ISERROR(VLOOKUP(C389,'WI Vs ASM'!$B$2:$L$1000,11,0)),0,(VLOOKUP(C389,'WI Vs ASM'!$B$2:$L$1000,11,0)))</f>
        <v>Phillip Mclean</v>
      </c>
      <c r="U389" s="11" t="e">
        <f t="shared" si="188"/>
        <v>#VALUE!</v>
      </c>
      <c r="V389" s="11" t="str">
        <f t="shared" si="182"/>
        <v>Yes</v>
      </c>
      <c r="W389" s="11" t="str">
        <f t="shared" si="183"/>
        <v>No</v>
      </c>
      <c r="X389" s="11" t="str">
        <f t="shared" si="184"/>
        <v>No</v>
      </c>
      <c r="Y389" s="11" t="str">
        <f t="shared" si="185"/>
        <v>No</v>
      </c>
      <c r="Z389" s="11" t="str">
        <f t="shared" si="186"/>
        <v>No</v>
      </c>
      <c r="AA389" s="11" t="str">
        <f t="shared" si="189"/>
        <v>No</v>
      </c>
      <c r="AB389" s="11">
        <f>IF(ISERROR(VLOOKUP(U389,'ITWR Dump'!$A$2:$Y$5000,24,0)),0,(VLOOKUP('ILC Report'!U389,'ITWR Dump'!$A$2:$Y$5000,24,0)))</f>
        <v>0</v>
      </c>
      <c r="AC389" s="11" t="str">
        <f t="shared" si="190"/>
        <v>No</v>
      </c>
      <c r="AD389" s="11" t="str">
        <f t="shared" si="191"/>
        <v/>
      </c>
      <c r="AE389" s="11">
        <f>IF(ISERROR(VLOOKUP(U389,'ITWR Dump'!$A$2:$Y$5000,13,0)),0,(VLOOKUP(U389,'ITWR Dump'!$A$2:$Y$5000,13,0)))</f>
        <v>0</v>
      </c>
      <c r="AF389" s="11">
        <f>IF(ISERROR(VLOOKUP(U389,'ITWR Dump'!$A$2:$Y$5000,11,0)),0,(VLOOKUP(U389,'ITWR Dump'!$A$2:$Y$5000,11,0)))</f>
        <v>0</v>
      </c>
      <c r="AG389" s="11">
        <f>IF(ISERROR(VLOOKUP(U389,'ITWR Dump'!$A$2:$Y$5000,2,0)),0,(VLOOKUP(U389,'ITWR Dump'!$A$2:$Y$5000,2,0)))</f>
        <v>0</v>
      </c>
      <c r="AH389" s="11">
        <f>IF(ISERROR(VLOOKUP(U389,'ITWR Dump'!$A$2:$Y$5000,14,0)),0,(VLOOKUP(U389,'ITWR Dump'!$A$2:$Y$5000,14,0)))</f>
        <v>0</v>
      </c>
      <c r="AI389" s="11" t="str">
        <f t="shared" si="192"/>
        <v>01-Maintenance Offshore</v>
      </c>
      <c r="AJ389" s="11" t="str">
        <f t="shared" si="193"/>
        <v>Offshore</v>
      </c>
      <c r="AK389" s="11" t="str">
        <f>IF(ISERROR(VLOOKUP(A389,'Team Data'!$C$2:$U$213,17,0)),0,(VLOOKUP(A389,'Team Data'!$C$2:$U$213,17,0)))</f>
        <v>MF PI and CF</v>
      </c>
      <c r="AL389" s="11" t="str">
        <f t="shared" si="194"/>
        <v>2017-04-24</v>
      </c>
      <c r="AM389" s="11">
        <f>IF(ISERROR(VLOOKUP(U389,'ITWR Dump'!$A$2:$Y$5000,16,0)),0,(VLOOKUP(U389,'ITWR Dump'!$A$2:$Y$5000,16,0)))</f>
        <v>0</v>
      </c>
      <c r="AN389" s="11">
        <f>IF(ISERROR(VLOOKUP(U389,'ITWR Dump'!$A$2:$Y$5000,18,0)),0,(VLOOKUP(U389,'ITWR Dump'!$A$2:$Y$5000,18,0)))</f>
        <v>0</v>
      </c>
      <c r="AO389" s="11">
        <f>IF(ISERROR(VLOOKUP(U389,'ITWR Dump'!$A$2:$Y$5000,25,0)),0,(VLOOKUP('ILC Report'!U389,'ITWR Dump'!$A$2:$Y$5000,25,0)))</f>
        <v>0</v>
      </c>
      <c r="AP389" s="11">
        <f t="shared" si="195"/>
        <v>1</v>
      </c>
      <c r="AQ389" s="26">
        <f t="shared" si="196"/>
        <v>0</v>
      </c>
      <c r="AR389" s="26">
        <f t="shared" si="197"/>
        <v>0</v>
      </c>
      <c r="AS389" s="26">
        <f t="shared" si="198"/>
        <v>0</v>
      </c>
      <c r="AT389" s="26">
        <f t="shared" si="199"/>
        <v>0</v>
      </c>
      <c r="AU389" s="26">
        <f t="shared" si="200"/>
        <v>0</v>
      </c>
      <c r="AV389" s="26">
        <f t="shared" si="201"/>
        <v>0</v>
      </c>
      <c r="AW389" s="11" t="s">
        <v>653</v>
      </c>
      <c r="AX389" s="11" t="str">
        <f>VLOOKUP(L389,Group!$A$2:$B$1000,2,0)</f>
        <v>Maintenance</v>
      </c>
      <c r="AY389" s="11">
        <f>IF(ISERROR(VLOOKUP(U389,'ITWR Dump'!$A$2:$Y$5000,15,0)),0,(VLOOKUP('ILC Report'!U389,'ITWR Dump'!$A$2:$Y$5000,15,0)))</f>
        <v>0</v>
      </c>
      <c r="AZ389" s="11" t="str">
        <f t="shared" si="202"/>
        <v>Yes</v>
      </c>
      <c r="BA389" s="11" t="str">
        <f t="shared" si="203"/>
        <v>BKI</v>
      </c>
      <c r="BB389" s="11" t="str">
        <f t="shared" si="204"/>
        <v>MN</v>
      </c>
      <c r="BC389" s="11" t="str">
        <f t="shared" si="205"/>
        <v>No</v>
      </c>
    </row>
    <row r="390" spans="1:55" x14ac:dyDescent="0.3">
      <c r="A390" s="11" t="s">
        <v>101</v>
      </c>
      <c r="B390" s="11" t="s">
        <v>1821</v>
      </c>
      <c r="C390" s="11" t="s">
        <v>582</v>
      </c>
      <c r="D390" s="11" t="s">
        <v>2111</v>
      </c>
      <c r="E390" s="38" t="s">
        <v>2901</v>
      </c>
      <c r="F390" s="11">
        <v>48</v>
      </c>
      <c r="G390" s="40" t="s">
        <v>2905</v>
      </c>
      <c r="H390" s="11" t="str">
        <f t="shared" si="187"/>
        <v>Standby</v>
      </c>
      <c r="I390" s="11" t="str">
        <f t="shared" si="179"/>
        <v>INDIA</v>
      </c>
      <c r="J390" s="11" t="str">
        <f>IF(ISERROR(VLOOKUP(C390,'WI Vs ASM'!$B$2:$E$1000,4,0)),0,(VLOOKUP(C390,'WI Vs ASM'!$B$2:$E$1000,4,0)))</f>
        <v>Offshore</v>
      </c>
      <c r="K390" s="11" t="str">
        <f>IF(ISERROR(VLOOKUP(C390,'WI Vs ASM'!$B$2:$F$1000,5,0)),0,(VLOOKUP(C390,'WI Vs ASM'!$B$2:$F$1000,5,0)))</f>
        <v>01-Fixed Price</v>
      </c>
      <c r="L390" s="11" t="str">
        <f>IF(ISERROR(VLOOKUP(C390,'WI Vs ASM'!$B$2:$D$1000,3,0)),0,(VLOOKUP(C390,'WI Vs ASM'!$B$2:$D$1000,3,0)))</f>
        <v>01-Maintenance Offshore</v>
      </c>
      <c r="M390" s="11" t="str">
        <f>IF(ISERROR(VLOOKUP(C390,'WI Vs ASM'!$B$2:$I$1000,8,0)),0,(VLOOKUP(C390,'WI Vs ASM'!$B$2:$I$1000,8,0)))</f>
        <v>Rahul Soman</v>
      </c>
      <c r="N390" s="11" t="str">
        <f>IF(ISERROR(VLOOKUP(C390,'WI Vs ASM'!$B$2:$G$1000,6,0)),0,(VLOOKUP(C390,'WI Vs ASM'!$B$2:$G$1000,6,0)))</f>
        <v>ECM</v>
      </c>
      <c r="O390" s="11" t="str">
        <f>IF(ISERROR(VLOOKUP(C390,'WI Vs ASM'!$B$2:$H$1000,7,0)),0,(VLOOKUP(C390,'WI Vs ASM'!$B$2:$H$1000,7,0)))</f>
        <v>ECM</v>
      </c>
      <c r="P390" s="11" t="str">
        <f t="shared" si="180"/>
        <v>May-17</v>
      </c>
      <c r="Q390" s="11" t="str">
        <f t="shared" si="181"/>
        <v>Q2</v>
      </c>
      <c r="R390" s="11" t="str">
        <f>IF(ISERROR(VLOOKUP(C390,'WI Vs ASM'!$B$2:$J$1000,9,0)),0,(VLOOKUP(C390,'WI Vs ASM'!$B$2:$J$1000,9,0)))</f>
        <v>Jyothi Pai</v>
      </c>
      <c r="S390" s="11" t="str">
        <f>IF(ISERROR(VLOOKUP(C390,'WI Vs ASM'!$B$2:$K$1000,10,0)),0,(VLOOKUP(C390,'WI Vs ASM'!$B$2:$K$1000,10,0)))</f>
        <v>John Pallo</v>
      </c>
      <c r="T390" s="11" t="str">
        <f>IF(ISERROR(VLOOKUP(C390,'WI Vs ASM'!$B$2:$L$1000,11,0)),0,(VLOOKUP(C390,'WI Vs ASM'!$B$2:$L$1000,11,0)))</f>
        <v>Phillip Mclean</v>
      </c>
      <c r="U390" s="11" t="e">
        <f t="shared" si="188"/>
        <v>#VALUE!</v>
      </c>
      <c r="V390" s="11" t="str">
        <f t="shared" si="182"/>
        <v>No</v>
      </c>
      <c r="W390" s="11" t="str">
        <f t="shared" si="183"/>
        <v>Yes</v>
      </c>
      <c r="X390" s="11" t="str">
        <f t="shared" si="184"/>
        <v>No</v>
      </c>
      <c r="Y390" s="11" t="str">
        <f t="shared" si="185"/>
        <v>No</v>
      </c>
      <c r="Z390" s="11" t="str">
        <f t="shared" si="186"/>
        <v>No</v>
      </c>
      <c r="AA390" s="11" t="str">
        <f t="shared" si="189"/>
        <v>No</v>
      </c>
      <c r="AB390" s="11">
        <f>IF(ISERROR(VLOOKUP(U390,'ITWR Dump'!$A$2:$Y$5000,24,0)),0,(VLOOKUP('ILC Report'!U390,'ITWR Dump'!$A$2:$Y$5000,24,0)))</f>
        <v>0</v>
      </c>
      <c r="AC390" s="11" t="str">
        <f t="shared" si="190"/>
        <v>No</v>
      </c>
      <c r="AD390" s="11" t="str">
        <f t="shared" si="191"/>
        <v/>
      </c>
      <c r="AE390" s="11">
        <f>IF(ISERROR(VLOOKUP(U390,'ITWR Dump'!$A$2:$Y$5000,13,0)),0,(VLOOKUP(U390,'ITWR Dump'!$A$2:$Y$5000,13,0)))</f>
        <v>0</v>
      </c>
      <c r="AF390" s="11">
        <f>IF(ISERROR(VLOOKUP(U390,'ITWR Dump'!$A$2:$Y$5000,11,0)),0,(VLOOKUP(U390,'ITWR Dump'!$A$2:$Y$5000,11,0)))</f>
        <v>0</v>
      </c>
      <c r="AG390" s="11">
        <f>IF(ISERROR(VLOOKUP(U390,'ITWR Dump'!$A$2:$Y$5000,2,0)),0,(VLOOKUP(U390,'ITWR Dump'!$A$2:$Y$5000,2,0)))</f>
        <v>0</v>
      </c>
      <c r="AH390" s="11">
        <f>IF(ISERROR(VLOOKUP(U390,'ITWR Dump'!$A$2:$Y$5000,14,0)),0,(VLOOKUP(U390,'ITWR Dump'!$A$2:$Y$5000,14,0)))</f>
        <v>0</v>
      </c>
      <c r="AI390" s="11" t="str">
        <f t="shared" si="192"/>
        <v>Standby Hours</v>
      </c>
      <c r="AJ390" s="11" t="str">
        <f t="shared" si="193"/>
        <v>Offshore</v>
      </c>
      <c r="AK390" s="11" t="str">
        <f>IF(ISERROR(VLOOKUP(A390,'Team Data'!$C$2:$U$213,17,0)),0,(VLOOKUP(A390,'Team Data'!$C$2:$U$213,17,0)))</f>
        <v>MF PI and CF</v>
      </c>
      <c r="AL390" s="11" t="str">
        <f t="shared" si="194"/>
        <v>2017-04-24</v>
      </c>
      <c r="AM390" s="11">
        <f>IF(ISERROR(VLOOKUP(U390,'ITWR Dump'!$A$2:$Y$5000,16,0)),0,(VLOOKUP(U390,'ITWR Dump'!$A$2:$Y$5000,16,0)))</f>
        <v>0</v>
      </c>
      <c r="AN390" s="11">
        <f>IF(ISERROR(VLOOKUP(U390,'ITWR Dump'!$A$2:$Y$5000,18,0)),0,(VLOOKUP(U390,'ITWR Dump'!$A$2:$Y$5000,18,0)))</f>
        <v>0</v>
      </c>
      <c r="AO390" s="11">
        <f>IF(ISERROR(VLOOKUP(U390,'ITWR Dump'!$A$2:$Y$5000,25,0)),0,(VLOOKUP('ILC Report'!U390,'ITWR Dump'!$A$2:$Y$5000,25,0)))</f>
        <v>0</v>
      </c>
      <c r="AP390" s="11">
        <f t="shared" si="195"/>
        <v>0</v>
      </c>
      <c r="AQ390" s="26">
        <f t="shared" si="196"/>
        <v>0</v>
      </c>
      <c r="AR390" s="26">
        <f t="shared" si="197"/>
        <v>0</v>
      </c>
      <c r="AS390" s="26">
        <f t="shared" si="198"/>
        <v>0</v>
      </c>
      <c r="AT390" s="26">
        <f t="shared" si="199"/>
        <v>0</v>
      </c>
      <c r="AU390" s="26">
        <f t="shared" si="200"/>
        <v>0</v>
      </c>
      <c r="AV390" s="26">
        <f t="shared" si="201"/>
        <v>0</v>
      </c>
      <c r="AW390" s="11" t="s">
        <v>653</v>
      </c>
      <c r="AX390" s="11" t="str">
        <f>VLOOKUP(L390,Group!$A$2:$B$1000,2,0)</f>
        <v>Maintenance</v>
      </c>
      <c r="AY390" s="11">
        <f>IF(ISERROR(VLOOKUP(U390,'ITWR Dump'!$A$2:$Y$5000,15,0)),0,(VLOOKUP('ILC Report'!U390,'ITWR Dump'!$A$2:$Y$5000,15,0)))</f>
        <v>0</v>
      </c>
      <c r="AZ390" s="11" t="str">
        <f t="shared" si="202"/>
        <v>No</v>
      </c>
      <c r="BA390" s="11" t="str">
        <f t="shared" si="203"/>
        <v>BKI</v>
      </c>
      <c r="BB390" s="11" t="str">
        <f t="shared" si="204"/>
        <v>MN</v>
      </c>
      <c r="BC390" s="11" t="str">
        <f t="shared" si="205"/>
        <v>No</v>
      </c>
    </row>
    <row r="391" spans="1:55" x14ac:dyDescent="0.3">
      <c r="A391" s="11" t="s">
        <v>101</v>
      </c>
      <c r="B391" s="11" t="s">
        <v>1821</v>
      </c>
      <c r="C391" s="11" t="s">
        <v>580</v>
      </c>
      <c r="D391" s="11" t="s">
        <v>2112</v>
      </c>
      <c r="E391" s="38" t="s">
        <v>2901</v>
      </c>
      <c r="F391" s="11">
        <v>4</v>
      </c>
      <c r="G391" s="40" t="s">
        <v>218</v>
      </c>
      <c r="H391" s="11" t="str">
        <f t="shared" si="187"/>
        <v>Regular</v>
      </c>
      <c r="I391" s="11" t="str">
        <f t="shared" si="179"/>
        <v>INDIA</v>
      </c>
      <c r="J391" s="11" t="str">
        <f>IF(ISERROR(VLOOKUP(C391,'WI Vs ASM'!$B$2:$E$1000,4,0)),0,(VLOOKUP(C391,'WI Vs ASM'!$B$2:$E$1000,4,0)))</f>
        <v>Offshore</v>
      </c>
      <c r="K391" s="11" t="str">
        <f>IF(ISERROR(VLOOKUP(C391,'WI Vs ASM'!$B$2:$F$1000,5,0)),0,(VLOOKUP(C391,'WI Vs ASM'!$B$2:$F$1000,5,0)))</f>
        <v>02-Variable Billable</v>
      </c>
      <c r="L391" s="11" t="str">
        <f>IF(ISERROR(VLOOKUP(C391,'WI Vs ASM'!$B$2:$D$1000,3,0)),0,(VLOOKUP(C391,'WI Vs ASM'!$B$2:$D$1000,3,0)))</f>
        <v>11-Enhancement Offshore</v>
      </c>
      <c r="M391" s="11" t="str">
        <f>IF(ISERROR(VLOOKUP(C391,'WI Vs ASM'!$B$2:$I$1000,8,0)),0,(VLOOKUP(C391,'WI Vs ASM'!$B$2:$I$1000,8,0)))</f>
        <v>Prakash Varadachari</v>
      </c>
      <c r="N391" s="11" t="str">
        <f>IF(ISERROR(VLOOKUP(C391,'WI Vs ASM'!$B$2:$G$1000,6,0)),0,(VLOOKUP(C391,'WI Vs ASM'!$B$2:$G$1000,6,0)))</f>
        <v>ECM</v>
      </c>
      <c r="O391" s="11" t="str">
        <f>IF(ISERROR(VLOOKUP(C391,'WI Vs ASM'!$B$2:$H$1000,7,0)),0,(VLOOKUP(C391,'WI Vs ASM'!$B$2:$H$1000,7,0)))</f>
        <v>ECM</v>
      </c>
      <c r="P391" s="11" t="str">
        <f t="shared" si="180"/>
        <v>May-17</v>
      </c>
      <c r="Q391" s="11" t="str">
        <f t="shared" si="181"/>
        <v>Q2</v>
      </c>
      <c r="R391" s="11" t="str">
        <f>IF(ISERROR(VLOOKUP(C391,'WI Vs ASM'!$B$2:$J$1000,9,0)),0,(VLOOKUP(C391,'WI Vs ASM'!$B$2:$J$1000,9,0)))</f>
        <v>Chandraprabha Palaniswamy</v>
      </c>
      <c r="S391" s="11" t="str">
        <f>IF(ISERROR(VLOOKUP(C391,'WI Vs ASM'!$B$2:$K$1000,10,0)),0,(VLOOKUP(C391,'WI Vs ASM'!$B$2:$K$1000,10,0)))</f>
        <v>John Pallo</v>
      </c>
      <c r="T391" s="11" t="str">
        <f>IF(ISERROR(VLOOKUP(C391,'WI Vs ASM'!$B$2:$L$1000,11,0)),0,(VLOOKUP(C391,'WI Vs ASM'!$B$2:$L$1000,11,0)))</f>
        <v>Phillip Mclean</v>
      </c>
      <c r="U391" s="11" t="str">
        <f t="shared" si="188"/>
        <v>WR635582</v>
      </c>
      <c r="V391" s="11" t="str">
        <f t="shared" si="182"/>
        <v>No</v>
      </c>
      <c r="W391" s="11" t="str">
        <f t="shared" si="183"/>
        <v>Yes</v>
      </c>
      <c r="X391" s="11" t="str">
        <f t="shared" si="184"/>
        <v>No</v>
      </c>
      <c r="Y391" s="11" t="str">
        <f t="shared" si="185"/>
        <v>No</v>
      </c>
      <c r="Z391" s="11" t="str">
        <f t="shared" si="186"/>
        <v>No</v>
      </c>
      <c r="AA391" s="11" t="str">
        <f t="shared" si="189"/>
        <v>No</v>
      </c>
      <c r="AB391" s="11">
        <f>IF(ISERROR(VLOOKUP(U391,'ITWR Dump'!$A$2:$Y$5000,24,0)),0,(VLOOKUP('ILC Report'!U391,'ITWR Dump'!$A$2:$Y$5000,24,0)))</f>
        <v>0</v>
      </c>
      <c r="AC391" s="11" t="str">
        <f t="shared" si="190"/>
        <v>No</v>
      </c>
      <c r="AD391" s="11" t="str">
        <f t="shared" si="191"/>
        <v/>
      </c>
      <c r="AE391" s="11">
        <f>IF(ISERROR(VLOOKUP(U391,'ITWR Dump'!$A$2:$Y$5000,13,0)),0,(VLOOKUP(U391,'ITWR Dump'!$A$2:$Y$5000,13,0)))</f>
        <v>0</v>
      </c>
      <c r="AF391" s="11">
        <f>IF(ISERROR(VLOOKUP(U391,'ITWR Dump'!$A$2:$Y$5000,11,0)),0,(VLOOKUP(U391,'ITWR Dump'!$A$2:$Y$5000,11,0)))</f>
        <v>0</v>
      </c>
      <c r="AG391" s="11">
        <f>IF(ISERROR(VLOOKUP(U391,'ITWR Dump'!$A$2:$Y$5000,2,0)),0,(VLOOKUP(U391,'ITWR Dump'!$A$2:$Y$5000,2,0)))</f>
        <v>0</v>
      </c>
      <c r="AH391" s="11">
        <f>IF(ISERROR(VLOOKUP(U391,'ITWR Dump'!$A$2:$Y$5000,14,0)),0,(VLOOKUP(U391,'ITWR Dump'!$A$2:$Y$5000,14,0)))</f>
        <v>0</v>
      </c>
      <c r="AI391" s="11" t="str">
        <f t="shared" si="192"/>
        <v>11-Enhancement Offshore</v>
      </c>
      <c r="AJ391" s="11" t="str">
        <f t="shared" si="193"/>
        <v>Offshore</v>
      </c>
      <c r="AK391" s="11" t="str">
        <f>IF(ISERROR(VLOOKUP(A391,'Team Data'!$C$2:$U$213,17,0)),0,(VLOOKUP(A391,'Team Data'!$C$2:$U$213,17,0)))</f>
        <v>MF PI and CF</v>
      </c>
      <c r="AL391" s="11" t="str">
        <f t="shared" si="194"/>
        <v>2017-04-24</v>
      </c>
      <c r="AM391" s="11">
        <f>IF(ISERROR(VLOOKUP(U391,'ITWR Dump'!$A$2:$Y$5000,16,0)),0,(VLOOKUP(U391,'ITWR Dump'!$A$2:$Y$5000,16,0)))</f>
        <v>0</v>
      </c>
      <c r="AN391" s="11">
        <f>IF(ISERROR(VLOOKUP(U391,'ITWR Dump'!$A$2:$Y$5000,18,0)),0,(VLOOKUP(U391,'ITWR Dump'!$A$2:$Y$5000,18,0)))</f>
        <v>0</v>
      </c>
      <c r="AO391" s="11">
        <f>IF(ISERROR(VLOOKUP(U391,'ITWR Dump'!$A$2:$Y$5000,25,0)),0,(VLOOKUP('ILC Report'!U391,'ITWR Dump'!$A$2:$Y$5000,25,0)))</f>
        <v>0</v>
      </c>
      <c r="AP391" s="11">
        <f t="shared" si="195"/>
        <v>0</v>
      </c>
      <c r="AQ391" s="26">
        <f t="shared" si="196"/>
        <v>0</v>
      </c>
      <c r="AR391" s="26">
        <f t="shared" si="197"/>
        <v>0</v>
      </c>
      <c r="AS391" s="26">
        <f t="shared" si="198"/>
        <v>0</v>
      </c>
      <c r="AT391" s="26">
        <f t="shared" si="199"/>
        <v>0</v>
      </c>
      <c r="AU391" s="26">
        <f t="shared" si="200"/>
        <v>0</v>
      </c>
      <c r="AV391" s="26">
        <f t="shared" si="201"/>
        <v>0</v>
      </c>
      <c r="AW391" s="11" t="s">
        <v>653</v>
      </c>
      <c r="AX391" s="11" t="str">
        <f>VLOOKUP(L391,Group!$A$2:$B$1000,2,0)</f>
        <v>Enhancement</v>
      </c>
      <c r="AY391" s="11">
        <f>IF(ISERROR(VLOOKUP(U391,'ITWR Dump'!$A$2:$Y$5000,15,0)),0,(VLOOKUP('ILC Report'!U391,'ITWR Dump'!$A$2:$Y$5000,15,0)))</f>
        <v>0</v>
      </c>
      <c r="AZ391" s="11" t="str">
        <f t="shared" si="202"/>
        <v>No</v>
      </c>
      <c r="BA391" s="11" t="str">
        <f t="shared" si="203"/>
        <v>BKI</v>
      </c>
      <c r="BB391" s="11" t="str">
        <f t="shared" si="204"/>
        <v>EM</v>
      </c>
      <c r="BC391" s="11" t="str">
        <f t="shared" si="205"/>
        <v>No</v>
      </c>
    </row>
    <row r="392" spans="1:55" x14ac:dyDescent="0.3">
      <c r="A392" s="11" t="s">
        <v>101</v>
      </c>
      <c r="B392" s="11" t="s">
        <v>1821</v>
      </c>
      <c r="C392" s="11" t="s">
        <v>547</v>
      </c>
      <c r="D392" s="11" t="s">
        <v>2124</v>
      </c>
      <c r="E392" s="38" t="s">
        <v>2901</v>
      </c>
      <c r="F392" s="11">
        <v>0.5</v>
      </c>
      <c r="G392" s="40" t="s">
        <v>218</v>
      </c>
      <c r="H392" s="11" t="str">
        <f t="shared" si="187"/>
        <v>Regular</v>
      </c>
      <c r="I392" s="11" t="str">
        <f t="shared" si="179"/>
        <v>INDIA</v>
      </c>
      <c r="J392" s="11" t="str">
        <f>IF(ISERROR(VLOOKUP(C392,'WI Vs ASM'!$B$2:$E$1000,4,0)),0,(VLOOKUP(C392,'WI Vs ASM'!$B$2:$E$1000,4,0)))</f>
        <v>Offshore</v>
      </c>
      <c r="K392" s="11" t="str">
        <f>IF(ISERROR(VLOOKUP(C392,'WI Vs ASM'!$B$2:$F$1000,5,0)),0,(VLOOKUP(C392,'WI Vs ASM'!$B$2:$F$1000,5,0)))</f>
        <v>02-Variable Billable</v>
      </c>
      <c r="L392" s="11" t="str">
        <f>IF(ISERROR(VLOOKUP(C392,'WI Vs ASM'!$B$2:$D$1000,3,0)),0,(VLOOKUP(C392,'WI Vs ASM'!$B$2:$D$1000,3,0)))</f>
        <v>11-Enhancement Offshore</v>
      </c>
      <c r="M392" s="11" t="str">
        <f>IF(ISERROR(VLOOKUP(C392,'WI Vs ASM'!$B$2:$I$1000,8,0)),0,(VLOOKUP(C392,'WI Vs ASM'!$B$2:$I$1000,8,0)))</f>
        <v>Prakash Varadachari</v>
      </c>
      <c r="N392" s="11" t="str">
        <f>IF(ISERROR(VLOOKUP(C392,'WI Vs ASM'!$B$2:$G$1000,6,0)),0,(VLOOKUP(C392,'WI Vs ASM'!$B$2:$G$1000,6,0)))</f>
        <v>Billing</v>
      </c>
      <c r="O392" s="11" t="str">
        <f>IF(ISERROR(VLOOKUP(C392,'WI Vs ASM'!$B$2:$H$1000,7,0)),0,(VLOOKUP(C392,'WI Vs ASM'!$B$2:$H$1000,7,0)))</f>
        <v>Central Functions</v>
      </c>
      <c r="P392" s="11" t="str">
        <f t="shared" si="180"/>
        <v>May-17</v>
      </c>
      <c r="Q392" s="11" t="str">
        <f t="shared" si="181"/>
        <v>Q2</v>
      </c>
      <c r="R392" s="11" t="str">
        <f>IF(ISERROR(VLOOKUP(C392,'WI Vs ASM'!$B$2:$J$1000,9,0)),0,(VLOOKUP(C392,'WI Vs ASM'!$B$2:$J$1000,9,0)))</f>
        <v>Chandraprabha Palaniswamy</v>
      </c>
      <c r="S392" s="11" t="str">
        <f>IF(ISERROR(VLOOKUP(C392,'WI Vs ASM'!$B$2:$K$1000,10,0)),0,(VLOOKUP(C392,'WI Vs ASM'!$B$2:$K$1000,10,0)))</f>
        <v>John Pallo</v>
      </c>
      <c r="T392" s="11" t="str">
        <f>IF(ISERROR(VLOOKUP(C392,'WI Vs ASM'!$B$2:$L$1000,11,0)),0,(VLOOKUP(C392,'WI Vs ASM'!$B$2:$L$1000,11,0)))</f>
        <v>Phillip Mclean</v>
      </c>
      <c r="U392" s="11" t="str">
        <f t="shared" si="188"/>
        <v>WR736238</v>
      </c>
      <c r="V392" s="11" t="str">
        <f t="shared" si="182"/>
        <v>No</v>
      </c>
      <c r="W392" s="11" t="str">
        <f t="shared" si="183"/>
        <v>Yes</v>
      </c>
      <c r="X392" s="11" t="str">
        <f t="shared" si="184"/>
        <v>No</v>
      </c>
      <c r="Y392" s="11" t="str">
        <f t="shared" si="185"/>
        <v>No</v>
      </c>
      <c r="Z392" s="11" t="str">
        <f t="shared" si="186"/>
        <v>No</v>
      </c>
      <c r="AA392" s="11" t="str">
        <f t="shared" si="189"/>
        <v>No</v>
      </c>
      <c r="AB392" s="11">
        <f>IF(ISERROR(VLOOKUP(U392,'ITWR Dump'!$A$2:$Y$5000,24,0)),0,(VLOOKUP('ILC Report'!U392,'ITWR Dump'!$A$2:$Y$5000,24,0)))</f>
        <v>0</v>
      </c>
      <c r="AC392" s="11" t="str">
        <f t="shared" si="190"/>
        <v>No</v>
      </c>
      <c r="AD392" s="11" t="str">
        <f t="shared" si="191"/>
        <v/>
      </c>
      <c r="AE392" s="11">
        <f>IF(ISERROR(VLOOKUP(U392,'ITWR Dump'!$A$2:$Y$5000,13,0)),0,(VLOOKUP(U392,'ITWR Dump'!$A$2:$Y$5000,13,0)))</f>
        <v>0</v>
      </c>
      <c r="AF392" s="11">
        <f>IF(ISERROR(VLOOKUP(U392,'ITWR Dump'!$A$2:$Y$5000,11,0)),0,(VLOOKUP(U392,'ITWR Dump'!$A$2:$Y$5000,11,0)))</f>
        <v>0</v>
      </c>
      <c r="AG392" s="11">
        <f>IF(ISERROR(VLOOKUP(U392,'ITWR Dump'!$A$2:$Y$5000,2,0)),0,(VLOOKUP(U392,'ITWR Dump'!$A$2:$Y$5000,2,0)))</f>
        <v>0</v>
      </c>
      <c r="AH392" s="11">
        <f>IF(ISERROR(VLOOKUP(U392,'ITWR Dump'!$A$2:$Y$5000,14,0)),0,(VLOOKUP(U392,'ITWR Dump'!$A$2:$Y$5000,14,0)))</f>
        <v>0</v>
      </c>
      <c r="AI392" s="11" t="str">
        <f t="shared" si="192"/>
        <v>11-Enhancement Offshore</v>
      </c>
      <c r="AJ392" s="11" t="str">
        <f t="shared" si="193"/>
        <v>Offshore</v>
      </c>
      <c r="AK392" s="11" t="str">
        <f>IF(ISERROR(VLOOKUP(A392,'Team Data'!$C$2:$U$213,17,0)),0,(VLOOKUP(A392,'Team Data'!$C$2:$U$213,17,0)))</f>
        <v>MF PI and CF</v>
      </c>
      <c r="AL392" s="11" t="str">
        <f t="shared" si="194"/>
        <v>2017-04-24</v>
      </c>
      <c r="AM392" s="11">
        <f>IF(ISERROR(VLOOKUP(U392,'ITWR Dump'!$A$2:$Y$5000,16,0)),0,(VLOOKUP(U392,'ITWR Dump'!$A$2:$Y$5000,16,0)))</f>
        <v>0</v>
      </c>
      <c r="AN392" s="11">
        <f>IF(ISERROR(VLOOKUP(U392,'ITWR Dump'!$A$2:$Y$5000,18,0)),0,(VLOOKUP(U392,'ITWR Dump'!$A$2:$Y$5000,18,0)))</f>
        <v>0</v>
      </c>
      <c r="AO392" s="11">
        <f>IF(ISERROR(VLOOKUP(U392,'ITWR Dump'!$A$2:$Y$5000,25,0)),0,(VLOOKUP('ILC Report'!U392,'ITWR Dump'!$A$2:$Y$5000,25,0)))</f>
        <v>0</v>
      </c>
      <c r="AP392" s="11">
        <f t="shared" si="195"/>
        <v>0</v>
      </c>
      <c r="AQ392" s="26">
        <f t="shared" si="196"/>
        <v>0</v>
      </c>
      <c r="AR392" s="26">
        <f t="shared" si="197"/>
        <v>0</v>
      </c>
      <c r="AS392" s="26">
        <f t="shared" si="198"/>
        <v>0</v>
      </c>
      <c r="AT392" s="26">
        <f t="shared" si="199"/>
        <v>0</v>
      </c>
      <c r="AU392" s="26">
        <f t="shared" si="200"/>
        <v>0</v>
      </c>
      <c r="AV392" s="26">
        <f t="shared" si="201"/>
        <v>0</v>
      </c>
      <c r="AW392" s="11" t="s">
        <v>653</v>
      </c>
      <c r="AX392" s="11" t="str">
        <f>VLOOKUP(L392,Group!$A$2:$B$1000,2,0)</f>
        <v>Enhancement</v>
      </c>
      <c r="AY392" s="11">
        <f>IF(ISERROR(VLOOKUP(U392,'ITWR Dump'!$A$2:$Y$5000,15,0)),0,(VLOOKUP('ILC Report'!U392,'ITWR Dump'!$A$2:$Y$5000,15,0)))</f>
        <v>0</v>
      </c>
      <c r="AZ392" s="11" t="str">
        <f t="shared" si="202"/>
        <v>No</v>
      </c>
      <c r="BA392" s="11" t="str">
        <f t="shared" si="203"/>
        <v>BKI</v>
      </c>
      <c r="BB392" s="11" t="str">
        <f t="shared" si="204"/>
        <v>EM</v>
      </c>
      <c r="BC392" s="11" t="str">
        <f t="shared" si="205"/>
        <v>No</v>
      </c>
    </row>
    <row r="393" spans="1:55" x14ac:dyDescent="0.3">
      <c r="A393" s="11" t="s">
        <v>101</v>
      </c>
      <c r="B393" s="11" t="s">
        <v>1821</v>
      </c>
      <c r="C393" s="11" t="s">
        <v>580</v>
      </c>
      <c r="D393" s="11" t="s">
        <v>2125</v>
      </c>
      <c r="E393" s="38" t="s">
        <v>2901</v>
      </c>
      <c r="F393" s="11">
        <v>5</v>
      </c>
      <c r="G393" s="40" t="s">
        <v>218</v>
      </c>
      <c r="H393" s="11" t="str">
        <f t="shared" si="187"/>
        <v>Regular</v>
      </c>
      <c r="I393" s="11" t="str">
        <f t="shared" si="179"/>
        <v>INDIA</v>
      </c>
      <c r="J393" s="11" t="str">
        <f>IF(ISERROR(VLOOKUP(C393,'WI Vs ASM'!$B$2:$E$1000,4,0)),0,(VLOOKUP(C393,'WI Vs ASM'!$B$2:$E$1000,4,0)))</f>
        <v>Offshore</v>
      </c>
      <c r="K393" s="11" t="str">
        <f>IF(ISERROR(VLOOKUP(C393,'WI Vs ASM'!$B$2:$F$1000,5,0)),0,(VLOOKUP(C393,'WI Vs ASM'!$B$2:$F$1000,5,0)))</f>
        <v>02-Variable Billable</v>
      </c>
      <c r="L393" s="11" t="str">
        <f>IF(ISERROR(VLOOKUP(C393,'WI Vs ASM'!$B$2:$D$1000,3,0)),0,(VLOOKUP(C393,'WI Vs ASM'!$B$2:$D$1000,3,0)))</f>
        <v>11-Enhancement Offshore</v>
      </c>
      <c r="M393" s="11" t="str">
        <f>IF(ISERROR(VLOOKUP(C393,'WI Vs ASM'!$B$2:$I$1000,8,0)),0,(VLOOKUP(C393,'WI Vs ASM'!$B$2:$I$1000,8,0)))</f>
        <v>Prakash Varadachari</v>
      </c>
      <c r="N393" s="11" t="str">
        <f>IF(ISERROR(VLOOKUP(C393,'WI Vs ASM'!$B$2:$G$1000,6,0)),0,(VLOOKUP(C393,'WI Vs ASM'!$B$2:$G$1000,6,0)))</f>
        <v>ECM</v>
      </c>
      <c r="O393" s="11" t="str">
        <f>IF(ISERROR(VLOOKUP(C393,'WI Vs ASM'!$B$2:$H$1000,7,0)),0,(VLOOKUP(C393,'WI Vs ASM'!$B$2:$H$1000,7,0)))</f>
        <v>ECM</v>
      </c>
      <c r="P393" s="11" t="str">
        <f t="shared" si="180"/>
        <v>May-17</v>
      </c>
      <c r="Q393" s="11" t="str">
        <f t="shared" si="181"/>
        <v>Q2</v>
      </c>
      <c r="R393" s="11" t="str">
        <f>IF(ISERROR(VLOOKUP(C393,'WI Vs ASM'!$B$2:$J$1000,9,0)),0,(VLOOKUP(C393,'WI Vs ASM'!$B$2:$J$1000,9,0)))</f>
        <v>Chandraprabha Palaniswamy</v>
      </c>
      <c r="S393" s="11" t="str">
        <f>IF(ISERROR(VLOOKUP(C393,'WI Vs ASM'!$B$2:$K$1000,10,0)),0,(VLOOKUP(C393,'WI Vs ASM'!$B$2:$K$1000,10,0)))</f>
        <v>John Pallo</v>
      </c>
      <c r="T393" s="11" t="str">
        <f>IF(ISERROR(VLOOKUP(C393,'WI Vs ASM'!$B$2:$L$1000,11,0)),0,(VLOOKUP(C393,'WI Vs ASM'!$B$2:$L$1000,11,0)))</f>
        <v>Phillip Mclean</v>
      </c>
      <c r="U393" s="11" t="str">
        <f t="shared" si="188"/>
        <v>WR736362</v>
      </c>
      <c r="V393" s="11" t="str">
        <f t="shared" si="182"/>
        <v>No</v>
      </c>
      <c r="W393" s="11" t="str">
        <f t="shared" si="183"/>
        <v>Yes</v>
      </c>
      <c r="X393" s="11" t="str">
        <f t="shared" si="184"/>
        <v>No</v>
      </c>
      <c r="Y393" s="11" t="str">
        <f t="shared" si="185"/>
        <v>No</v>
      </c>
      <c r="Z393" s="11" t="str">
        <f t="shared" si="186"/>
        <v>No</v>
      </c>
      <c r="AA393" s="11" t="str">
        <f t="shared" si="189"/>
        <v>No</v>
      </c>
      <c r="AB393" s="11">
        <f>IF(ISERROR(VLOOKUP(U393,'ITWR Dump'!$A$2:$Y$5000,24,0)),0,(VLOOKUP('ILC Report'!U393,'ITWR Dump'!$A$2:$Y$5000,24,0)))</f>
        <v>0</v>
      </c>
      <c r="AC393" s="11" t="str">
        <f t="shared" si="190"/>
        <v>No</v>
      </c>
      <c r="AD393" s="11" t="str">
        <f t="shared" si="191"/>
        <v/>
      </c>
      <c r="AE393" s="11">
        <f>IF(ISERROR(VLOOKUP(U393,'ITWR Dump'!$A$2:$Y$5000,13,0)),0,(VLOOKUP(U393,'ITWR Dump'!$A$2:$Y$5000,13,0)))</f>
        <v>0</v>
      </c>
      <c r="AF393" s="11">
        <f>IF(ISERROR(VLOOKUP(U393,'ITWR Dump'!$A$2:$Y$5000,11,0)),0,(VLOOKUP(U393,'ITWR Dump'!$A$2:$Y$5000,11,0)))</f>
        <v>0</v>
      </c>
      <c r="AG393" s="11">
        <f>IF(ISERROR(VLOOKUP(U393,'ITWR Dump'!$A$2:$Y$5000,2,0)),0,(VLOOKUP(U393,'ITWR Dump'!$A$2:$Y$5000,2,0)))</f>
        <v>0</v>
      </c>
      <c r="AH393" s="11">
        <f>IF(ISERROR(VLOOKUP(U393,'ITWR Dump'!$A$2:$Y$5000,14,0)),0,(VLOOKUP(U393,'ITWR Dump'!$A$2:$Y$5000,14,0)))</f>
        <v>0</v>
      </c>
      <c r="AI393" s="11" t="str">
        <f t="shared" si="192"/>
        <v>11-Enhancement Offshore</v>
      </c>
      <c r="AJ393" s="11" t="str">
        <f t="shared" si="193"/>
        <v>Offshore</v>
      </c>
      <c r="AK393" s="11" t="str">
        <f>IF(ISERROR(VLOOKUP(A393,'Team Data'!$C$2:$U$213,17,0)),0,(VLOOKUP(A393,'Team Data'!$C$2:$U$213,17,0)))</f>
        <v>MF PI and CF</v>
      </c>
      <c r="AL393" s="11" t="str">
        <f t="shared" si="194"/>
        <v>2017-04-24</v>
      </c>
      <c r="AM393" s="11">
        <f>IF(ISERROR(VLOOKUP(U393,'ITWR Dump'!$A$2:$Y$5000,16,0)),0,(VLOOKUP(U393,'ITWR Dump'!$A$2:$Y$5000,16,0)))</f>
        <v>0</v>
      </c>
      <c r="AN393" s="11">
        <f>IF(ISERROR(VLOOKUP(U393,'ITWR Dump'!$A$2:$Y$5000,18,0)),0,(VLOOKUP(U393,'ITWR Dump'!$A$2:$Y$5000,18,0)))</f>
        <v>0</v>
      </c>
      <c r="AO393" s="11">
        <f>IF(ISERROR(VLOOKUP(U393,'ITWR Dump'!$A$2:$Y$5000,25,0)),0,(VLOOKUP('ILC Report'!U393,'ITWR Dump'!$A$2:$Y$5000,25,0)))</f>
        <v>0</v>
      </c>
      <c r="AP393" s="11">
        <f t="shared" si="195"/>
        <v>0</v>
      </c>
      <c r="AQ393" s="26">
        <f t="shared" si="196"/>
        <v>0</v>
      </c>
      <c r="AR393" s="26">
        <f t="shared" si="197"/>
        <v>0</v>
      </c>
      <c r="AS393" s="26">
        <f t="shared" si="198"/>
        <v>0</v>
      </c>
      <c r="AT393" s="26">
        <f t="shared" si="199"/>
        <v>0</v>
      </c>
      <c r="AU393" s="26">
        <f t="shared" si="200"/>
        <v>0</v>
      </c>
      <c r="AV393" s="26">
        <f t="shared" si="201"/>
        <v>0</v>
      </c>
      <c r="AW393" s="11" t="s">
        <v>653</v>
      </c>
      <c r="AX393" s="11" t="str">
        <f>VLOOKUP(L393,Group!$A$2:$B$1000,2,0)</f>
        <v>Enhancement</v>
      </c>
      <c r="AY393" s="11">
        <f>IF(ISERROR(VLOOKUP(U393,'ITWR Dump'!$A$2:$Y$5000,15,0)),0,(VLOOKUP('ILC Report'!U393,'ITWR Dump'!$A$2:$Y$5000,15,0)))</f>
        <v>0</v>
      </c>
      <c r="AZ393" s="11" t="str">
        <f t="shared" si="202"/>
        <v>No</v>
      </c>
      <c r="BA393" s="11" t="str">
        <f t="shared" si="203"/>
        <v>BKI</v>
      </c>
      <c r="BB393" s="11" t="str">
        <f t="shared" si="204"/>
        <v>EM</v>
      </c>
      <c r="BC393" s="11" t="str">
        <f t="shared" si="205"/>
        <v>No</v>
      </c>
    </row>
    <row r="394" spans="1:55" x14ac:dyDescent="0.3">
      <c r="A394" s="11" t="s">
        <v>101</v>
      </c>
      <c r="B394" s="11" t="s">
        <v>1821</v>
      </c>
      <c r="C394" s="11" t="s">
        <v>583</v>
      </c>
      <c r="D394" s="11" t="s">
        <v>2126</v>
      </c>
      <c r="E394" s="38" t="s">
        <v>2901</v>
      </c>
      <c r="F394" s="11">
        <v>12</v>
      </c>
      <c r="G394" s="40" t="s">
        <v>218</v>
      </c>
      <c r="H394" s="11" t="str">
        <f t="shared" si="187"/>
        <v>Regular</v>
      </c>
      <c r="I394" s="11" t="str">
        <f t="shared" si="179"/>
        <v>INDIA</v>
      </c>
      <c r="J394" s="11" t="str">
        <f>IF(ISERROR(VLOOKUP(C394,'WI Vs ASM'!$B$2:$E$1000,4,0)),0,(VLOOKUP(C394,'WI Vs ASM'!$B$2:$E$1000,4,0)))</f>
        <v>Offshore</v>
      </c>
      <c r="K394" s="11" t="str">
        <f>IF(ISERROR(VLOOKUP(C394,'WI Vs ASM'!$B$2:$F$1000,5,0)),0,(VLOOKUP(C394,'WI Vs ASM'!$B$2:$F$1000,5,0)))</f>
        <v>02-Variable Billable</v>
      </c>
      <c r="L394" s="11" t="str">
        <f>IF(ISERROR(VLOOKUP(C394,'WI Vs ASM'!$B$2:$D$1000,3,0)),0,(VLOOKUP(C394,'WI Vs ASM'!$B$2:$D$1000,3,0)))</f>
        <v>11-Enhancement Offshore</v>
      </c>
      <c r="M394" s="11" t="str">
        <f>IF(ISERROR(VLOOKUP(C394,'WI Vs ASM'!$B$2:$I$1000,8,0)),0,(VLOOKUP(C394,'WI Vs ASM'!$B$2:$I$1000,8,0)))</f>
        <v>Prakash Varadachari</v>
      </c>
      <c r="N394" s="11" t="str">
        <f>IF(ISERROR(VLOOKUP(C394,'WI Vs ASM'!$B$2:$G$1000,6,0)),0,(VLOOKUP(C394,'WI Vs ASM'!$B$2:$G$1000,6,0)))</f>
        <v>Shared Services</v>
      </c>
      <c r="O394" s="11" t="str">
        <f>IF(ISERROR(VLOOKUP(C394,'WI Vs ASM'!$B$2:$H$1000,7,0)),0,(VLOOKUP(C394,'WI Vs ASM'!$B$2:$H$1000,7,0)))</f>
        <v>Shared Services</v>
      </c>
      <c r="P394" s="11" t="str">
        <f t="shared" si="180"/>
        <v>May-17</v>
      </c>
      <c r="Q394" s="11" t="str">
        <f t="shared" si="181"/>
        <v>Q2</v>
      </c>
      <c r="R394" s="11" t="str">
        <f>IF(ISERROR(VLOOKUP(C394,'WI Vs ASM'!$B$2:$J$1000,9,0)),0,(VLOOKUP(C394,'WI Vs ASM'!$B$2:$J$1000,9,0)))</f>
        <v>Chandraprabha Palaniswamy</v>
      </c>
      <c r="S394" s="11" t="str">
        <f>IF(ISERROR(VLOOKUP(C394,'WI Vs ASM'!$B$2:$K$1000,10,0)),0,(VLOOKUP(C394,'WI Vs ASM'!$B$2:$K$1000,10,0)))</f>
        <v>Vasudevan Srinivasan</v>
      </c>
      <c r="T394" s="11" t="str">
        <f>IF(ISERROR(VLOOKUP(C394,'WI Vs ASM'!$B$2:$L$1000,11,0)),0,(VLOOKUP(C394,'WI Vs ASM'!$B$2:$L$1000,11,0)))</f>
        <v>Noha Salama</v>
      </c>
      <c r="U394" s="11" t="str">
        <f t="shared" si="188"/>
        <v>WR736484</v>
      </c>
      <c r="V394" s="11" t="str">
        <f t="shared" si="182"/>
        <v>No</v>
      </c>
      <c r="W394" s="11" t="str">
        <f t="shared" si="183"/>
        <v>Yes</v>
      </c>
      <c r="X394" s="11" t="str">
        <f t="shared" si="184"/>
        <v>No</v>
      </c>
      <c r="Y394" s="11" t="str">
        <f t="shared" si="185"/>
        <v>No</v>
      </c>
      <c r="Z394" s="11" t="str">
        <f t="shared" si="186"/>
        <v>No</v>
      </c>
      <c r="AA394" s="11" t="str">
        <f t="shared" si="189"/>
        <v>No</v>
      </c>
      <c r="AB394" s="11">
        <f>IF(ISERROR(VLOOKUP(U394,'ITWR Dump'!$A$2:$Y$5000,24,0)),0,(VLOOKUP('ILC Report'!U394,'ITWR Dump'!$A$2:$Y$5000,24,0)))</f>
        <v>0</v>
      </c>
      <c r="AC394" s="11" t="str">
        <f t="shared" si="190"/>
        <v>No</v>
      </c>
      <c r="AD394" s="11" t="str">
        <f t="shared" si="191"/>
        <v/>
      </c>
      <c r="AE394" s="11">
        <f>IF(ISERROR(VLOOKUP(U394,'ITWR Dump'!$A$2:$Y$5000,13,0)),0,(VLOOKUP(U394,'ITWR Dump'!$A$2:$Y$5000,13,0)))</f>
        <v>0</v>
      </c>
      <c r="AF394" s="11">
        <f>IF(ISERROR(VLOOKUP(U394,'ITWR Dump'!$A$2:$Y$5000,11,0)),0,(VLOOKUP(U394,'ITWR Dump'!$A$2:$Y$5000,11,0)))</f>
        <v>0</v>
      </c>
      <c r="AG394" s="11">
        <f>IF(ISERROR(VLOOKUP(U394,'ITWR Dump'!$A$2:$Y$5000,2,0)),0,(VLOOKUP(U394,'ITWR Dump'!$A$2:$Y$5000,2,0)))</f>
        <v>0</v>
      </c>
      <c r="AH394" s="11">
        <f>IF(ISERROR(VLOOKUP(U394,'ITWR Dump'!$A$2:$Y$5000,14,0)),0,(VLOOKUP(U394,'ITWR Dump'!$A$2:$Y$5000,14,0)))</f>
        <v>0</v>
      </c>
      <c r="AI394" s="11" t="str">
        <f t="shared" si="192"/>
        <v>11-Enhancement Offshore</v>
      </c>
      <c r="AJ394" s="11" t="str">
        <f t="shared" si="193"/>
        <v>Offshore</v>
      </c>
      <c r="AK394" s="11" t="str">
        <f>IF(ISERROR(VLOOKUP(A394,'Team Data'!$C$2:$U$213,17,0)),0,(VLOOKUP(A394,'Team Data'!$C$2:$U$213,17,0)))</f>
        <v>MF PI and CF</v>
      </c>
      <c r="AL394" s="11" t="str">
        <f t="shared" si="194"/>
        <v>2017-04-24</v>
      </c>
      <c r="AM394" s="11">
        <f>IF(ISERROR(VLOOKUP(U394,'ITWR Dump'!$A$2:$Y$5000,16,0)),0,(VLOOKUP(U394,'ITWR Dump'!$A$2:$Y$5000,16,0)))</f>
        <v>0</v>
      </c>
      <c r="AN394" s="11">
        <f>IF(ISERROR(VLOOKUP(U394,'ITWR Dump'!$A$2:$Y$5000,18,0)),0,(VLOOKUP(U394,'ITWR Dump'!$A$2:$Y$5000,18,0)))</f>
        <v>0</v>
      </c>
      <c r="AO394" s="11">
        <f>IF(ISERROR(VLOOKUP(U394,'ITWR Dump'!$A$2:$Y$5000,25,0)),0,(VLOOKUP('ILC Report'!U394,'ITWR Dump'!$A$2:$Y$5000,25,0)))</f>
        <v>0</v>
      </c>
      <c r="AP394" s="11">
        <f t="shared" si="195"/>
        <v>0</v>
      </c>
      <c r="AQ394" s="26">
        <f t="shared" si="196"/>
        <v>0</v>
      </c>
      <c r="AR394" s="26">
        <f t="shared" si="197"/>
        <v>0</v>
      </c>
      <c r="AS394" s="26">
        <f t="shared" si="198"/>
        <v>0</v>
      </c>
      <c r="AT394" s="26">
        <f t="shared" si="199"/>
        <v>0</v>
      </c>
      <c r="AU394" s="26">
        <f t="shared" si="200"/>
        <v>0</v>
      </c>
      <c r="AV394" s="26">
        <f t="shared" si="201"/>
        <v>0</v>
      </c>
      <c r="AW394" s="11" t="s">
        <v>653</v>
      </c>
      <c r="AX394" s="11" t="str">
        <f>VLOOKUP(L394,Group!$A$2:$B$1000,2,0)</f>
        <v>Enhancement</v>
      </c>
      <c r="AY394" s="11">
        <f>IF(ISERROR(VLOOKUP(U394,'ITWR Dump'!$A$2:$Y$5000,15,0)),0,(VLOOKUP('ILC Report'!U394,'ITWR Dump'!$A$2:$Y$5000,15,0)))</f>
        <v>0</v>
      </c>
      <c r="AZ394" s="11" t="str">
        <f t="shared" si="202"/>
        <v>No</v>
      </c>
      <c r="BA394" s="11" t="str">
        <f t="shared" si="203"/>
        <v>BKI</v>
      </c>
      <c r="BB394" s="11" t="str">
        <f t="shared" si="204"/>
        <v>EM</v>
      </c>
      <c r="BC394" s="11" t="str">
        <f t="shared" si="205"/>
        <v>No</v>
      </c>
    </row>
    <row r="395" spans="1:55" x14ac:dyDescent="0.3">
      <c r="A395" s="11" t="s">
        <v>101</v>
      </c>
      <c r="B395" s="11" t="s">
        <v>1821</v>
      </c>
      <c r="C395" s="11" t="s">
        <v>579</v>
      </c>
      <c r="D395" s="11" t="s">
        <v>2127</v>
      </c>
      <c r="E395" s="38" t="s">
        <v>2902</v>
      </c>
      <c r="F395" s="11">
        <v>20.5</v>
      </c>
      <c r="G395" s="40" t="s">
        <v>218</v>
      </c>
      <c r="H395" s="11" t="str">
        <f t="shared" si="187"/>
        <v>Regular</v>
      </c>
      <c r="I395" s="11" t="str">
        <f t="shared" si="179"/>
        <v>INDIA</v>
      </c>
      <c r="J395" s="11" t="str">
        <f>IF(ISERROR(VLOOKUP(C395,'WI Vs ASM'!$B$2:$E$1000,4,0)),0,(VLOOKUP(C395,'WI Vs ASM'!$B$2:$E$1000,4,0)))</f>
        <v>Offshore</v>
      </c>
      <c r="K395" s="11" t="str">
        <f>IF(ISERROR(VLOOKUP(C395,'WI Vs ASM'!$B$2:$F$1000,5,0)),0,(VLOOKUP(C395,'WI Vs ASM'!$B$2:$F$1000,5,0)))</f>
        <v>09-NonBillable</v>
      </c>
      <c r="L395" s="11" t="str">
        <f>IF(ISERROR(VLOOKUP(C395,'WI Vs ASM'!$B$2:$D$1000,3,0)),0,(VLOOKUP(C395,'WI Vs ASM'!$B$2:$D$1000,3,0)))</f>
        <v>65-Bench Hours Offshore</v>
      </c>
      <c r="M395" s="11" t="str">
        <f>IF(ISERROR(VLOOKUP(C395,'WI Vs ASM'!$B$2:$I$1000,8,0)),0,(VLOOKUP(C395,'WI Vs ASM'!$B$2:$I$1000,8,0)))</f>
        <v>Prakash Varadachari</v>
      </c>
      <c r="N395" s="11" t="str">
        <f>IF(ISERROR(VLOOKUP(C395,'WI Vs ASM'!$B$2:$G$1000,6,0)),0,(VLOOKUP(C395,'WI Vs ASM'!$B$2:$G$1000,6,0)))</f>
        <v>ECM</v>
      </c>
      <c r="O395" s="11" t="str">
        <f>IF(ISERROR(VLOOKUP(C395,'WI Vs ASM'!$B$2:$H$1000,7,0)),0,(VLOOKUP(C395,'WI Vs ASM'!$B$2:$H$1000,7,0)))</f>
        <v>ECM</v>
      </c>
      <c r="P395" s="11" t="str">
        <f t="shared" si="180"/>
        <v>May-17</v>
      </c>
      <c r="Q395" s="11" t="str">
        <f t="shared" si="181"/>
        <v>Q2</v>
      </c>
      <c r="R395" s="11" t="str">
        <f>IF(ISERROR(VLOOKUP(C395,'WI Vs ASM'!$B$2:$J$1000,9,0)),0,(VLOOKUP(C395,'WI Vs ASM'!$B$2:$J$1000,9,0)))</f>
        <v>Jyothi Pai</v>
      </c>
      <c r="S395" s="11" t="str">
        <f>IF(ISERROR(VLOOKUP(C395,'WI Vs ASM'!$B$2:$K$1000,10,0)),0,(VLOOKUP(C395,'WI Vs ASM'!$B$2:$K$1000,10,0)))</f>
        <v>John Pallo</v>
      </c>
      <c r="T395" s="11" t="str">
        <f>IF(ISERROR(VLOOKUP(C395,'WI Vs ASM'!$B$2:$L$1000,11,0)),0,(VLOOKUP(C395,'WI Vs ASM'!$B$2:$L$1000,11,0)))</f>
        <v>Phillip Mclean</v>
      </c>
      <c r="U395" s="11" t="e">
        <f t="shared" si="188"/>
        <v>#VALUE!</v>
      </c>
      <c r="V395" s="11" t="str">
        <f t="shared" si="182"/>
        <v>No</v>
      </c>
      <c r="W395" s="11" t="str">
        <f t="shared" si="183"/>
        <v>No</v>
      </c>
      <c r="X395" s="11" t="str">
        <f t="shared" si="184"/>
        <v>No</v>
      </c>
      <c r="Y395" s="11" t="str">
        <f t="shared" si="185"/>
        <v>No</v>
      </c>
      <c r="Z395" s="11" t="str">
        <f t="shared" si="186"/>
        <v>No</v>
      </c>
      <c r="AA395" s="11" t="str">
        <f t="shared" si="189"/>
        <v>No</v>
      </c>
      <c r="AB395" s="11">
        <f>IF(ISERROR(VLOOKUP(U395,'ITWR Dump'!$A$2:$Y$5000,24,0)),0,(VLOOKUP('ILC Report'!U395,'ITWR Dump'!$A$2:$Y$5000,24,0)))</f>
        <v>0</v>
      </c>
      <c r="AC395" s="11" t="str">
        <f t="shared" si="190"/>
        <v>No</v>
      </c>
      <c r="AD395" s="11" t="str">
        <f t="shared" si="191"/>
        <v/>
      </c>
      <c r="AE395" s="11">
        <f>IF(ISERROR(VLOOKUP(U395,'ITWR Dump'!$A$2:$Y$5000,13,0)),0,(VLOOKUP(U395,'ITWR Dump'!$A$2:$Y$5000,13,0)))</f>
        <v>0</v>
      </c>
      <c r="AF395" s="11">
        <f>IF(ISERROR(VLOOKUP(U395,'ITWR Dump'!$A$2:$Y$5000,11,0)),0,(VLOOKUP(U395,'ITWR Dump'!$A$2:$Y$5000,11,0)))</f>
        <v>0</v>
      </c>
      <c r="AG395" s="11">
        <f>IF(ISERROR(VLOOKUP(U395,'ITWR Dump'!$A$2:$Y$5000,2,0)),0,(VLOOKUP(U395,'ITWR Dump'!$A$2:$Y$5000,2,0)))</f>
        <v>0</v>
      </c>
      <c r="AH395" s="11">
        <f>IF(ISERROR(VLOOKUP(U395,'ITWR Dump'!$A$2:$Y$5000,14,0)),0,(VLOOKUP(U395,'ITWR Dump'!$A$2:$Y$5000,14,0)))</f>
        <v>0</v>
      </c>
      <c r="AI395" s="11" t="str">
        <f t="shared" si="192"/>
        <v>65-Bench Hours Offshore</v>
      </c>
      <c r="AJ395" s="11" t="str">
        <f t="shared" si="193"/>
        <v>Offshore</v>
      </c>
      <c r="AK395" s="11" t="str">
        <f>IF(ISERROR(VLOOKUP(A395,'Team Data'!$C$2:$U$213,17,0)),0,(VLOOKUP(A395,'Team Data'!$C$2:$U$213,17,0)))</f>
        <v>MF PI and CF</v>
      </c>
      <c r="AL395" s="11" t="str">
        <f t="shared" si="194"/>
        <v>2017-04-24</v>
      </c>
      <c r="AM395" s="11">
        <f>IF(ISERROR(VLOOKUP(U395,'ITWR Dump'!$A$2:$Y$5000,16,0)),0,(VLOOKUP(U395,'ITWR Dump'!$A$2:$Y$5000,16,0)))</f>
        <v>0</v>
      </c>
      <c r="AN395" s="11">
        <f>IF(ISERROR(VLOOKUP(U395,'ITWR Dump'!$A$2:$Y$5000,18,0)),0,(VLOOKUP(U395,'ITWR Dump'!$A$2:$Y$5000,18,0)))</f>
        <v>0</v>
      </c>
      <c r="AO395" s="11">
        <f>IF(ISERROR(VLOOKUP(U395,'ITWR Dump'!$A$2:$Y$5000,25,0)),0,(VLOOKUP('ILC Report'!U395,'ITWR Dump'!$A$2:$Y$5000,25,0)))</f>
        <v>0</v>
      </c>
      <c r="AP395" s="11">
        <f t="shared" si="195"/>
        <v>0</v>
      </c>
      <c r="AQ395" s="26">
        <f t="shared" si="196"/>
        <v>0</v>
      </c>
      <c r="AR395" s="26">
        <f t="shared" si="197"/>
        <v>0</v>
      </c>
      <c r="AS395" s="26">
        <f t="shared" si="198"/>
        <v>0</v>
      </c>
      <c r="AT395" s="26">
        <f t="shared" si="199"/>
        <v>0</v>
      </c>
      <c r="AU395" s="26">
        <f t="shared" si="200"/>
        <v>0</v>
      </c>
      <c r="AV395" s="26">
        <f t="shared" si="201"/>
        <v>0</v>
      </c>
      <c r="AW395" s="11" t="s">
        <v>653</v>
      </c>
      <c r="AX395" s="11" t="str">
        <f>VLOOKUP(L395,Group!$A$2:$B$1000,2,0)</f>
        <v>Maintenance</v>
      </c>
      <c r="AY395" s="11">
        <f>IF(ISERROR(VLOOKUP(U395,'ITWR Dump'!$A$2:$Y$5000,15,0)),0,(VLOOKUP('ILC Report'!U395,'ITWR Dump'!$A$2:$Y$5000,15,0)))</f>
        <v>0</v>
      </c>
      <c r="AZ395" s="11" t="str">
        <f t="shared" si="202"/>
        <v>No</v>
      </c>
      <c r="BA395" s="11" t="str">
        <f t="shared" si="203"/>
        <v>BKI</v>
      </c>
      <c r="BB395" s="11" t="str">
        <f t="shared" si="204"/>
        <v>BN</v>
      </c>
      <c r="BC395" s="11" t="str">
        <f t="shared" si="205"/>
        <v>No</v>
      </c>
    </row>
    <row r="396" spans="1:55" x14ac:dyDescent="0.3">
      <c r="A396" s="11" t="s">
        <v>101</v>
      </c>
      <c r="B396" s="11" t="s">
        <v>1821</v>
      </c>
      <c r="C396" s="11" t="s">
        <v>549</v>
      </c>
      <c r="D396" s="11" t="s">
        <v>2128</v>
      </c>
      <c r="E396" s="38" t="s">
        <v>2902</v>
      </c>
      <c r="F396" s="11">
        <v>2</v>
      </c>
      <c r="G396" s="40" t="s">
        <v>218</v>
      </c>
      <c r="H396" s="11" t="str">
        <f t="shared" si="187"/>
        <v>Regular</v>
      </c>
      <c r="I396" s="11" t="str">
        <f t="shared" si="179"/>
        <v>INDIA</v>
      </c>
      <c r="J396" s="11" t="str">
        <f>IF(ISERROR(VLOOKUP(C396,'WI Vs ASM'!$B$2:$E$1000,4,0)),0,(VLOOKUP(C396,'WI Vs ASM'!$B$2:$E$1000,4,0)))</f>
        <v>Offshore</v>
      </c>
      <c r="K396" s="11" t="str">
        <f>IF(ISERROR(VLOOKUP(C396,'WI Vs ASM'!$B$2:$F$1000,5,0)),0,(VLOOKUP(C396,'WI Vs ASM'!$B$2:$F$1000,5,0)))</f>
        <v>01-Fixed Price</v>
      </c>
      <c r="L396" s="11" t="str">
        <f>IF(ISERROR(VLOOKUP(C396,'WI Vs ASM'!$B$2:$D$1000,3,0)),0,(VLOOKUP(C396,'WI Vs ASM'!$B$2:$D$1000,3,0)))</f>
        <v>01-Maintenance Offshore</v>
      </c>
      <c r="M396" s="11" t="str">
        <f>IF(ISERROR(VLOOKUP(C396,'WI Vs ASM'!$B$2:$I$1000,8,0)),0,(VLOOKUP(C396,'WI Vs ASM'!$B$2:$I$1000,8,0)))</f>
        <v>Rahul Soman</v>
      </c>
      <c r="N396" s="11" t="str">
        <f>IF(ISERROR(VLOOKUP(C396,'WI Vs ASM'!$B$2:$G$1000,6,0)),0,(VLOOKUP(C396,'WI Vs ASM'!$B$2:$G$1000,6,0)))</f>
        <v>Billing</v>
      </c>
      <c r="O396" s="11" t="str">
        <f>IF(ISERROR(VLOOKUP(C396,'WI Vs ASM'!$B$2:$H$1000,7,0)),0,(VLOOKUP(C396,'WI Vs ASM'!$B$2:$H$1000,7,0)))</f>
        <v>Central Functions</v>
      </c>
      <c r="P396" s="11" t="str">
        <f t="shared" si="180"/>
        <v>May-17</v>
      </c>
      <c r="Q396" s="11" t="str">
        <f t="shared" si="181"/>
        <v>Q2</v>
      </c>
      <c r="R396" s="11" t="str">
        <f>IF(ISERROR(VLOOKUP(C396,'WI Vs ASM'!$B$2:$J$1000,9,0)),0,(VLOOKUP(C396,'WI Vs ASM'!$B$2:$J$1000,9,0)))</f>
        <v>Jyothi Pai</v>
      </c>
      <c r="S396" s="11" t="str">
        <f>IF(ISERROR(VLOOKUP(C396,'WI Vs ASM'!$B$2:$K$1000,10,0)),0,(VLOOKUP(C396,'WI Vs ASM'!$B$2:$K$1000,10,0)))</f>
        <v>John Pallo</v>
      </c>
      <c r="T396" s="11" t="str">
        <f>IF(ISERROR(VLOOKUP(C396,'WI Vs ASM'!$B$2:$L$1000,11,0)),0,(VLOOKUP(C396,'WI Vs ASM'!$B$2:$L$1000,11,0)))</f>
        <v>Phillip Mclean</v>
      </c>
      <c r="U396" s="11" t="e">
        <f t="shared" si="188"/>
        <v>#VALUE!</v>
      </c>
      <c r="V396" s="11" t="str">
        <f t="shared" si="182"/>
        <v>No</v>
      </c>
      <c r="W396" s="11" t="str">
        <f t="shared" si="183"/>
        <v>Yes</v>
      </c>
      <c r="X396" s="11" t="str">
        <f t="shared" si="184"/>
        <v>No</v>
      </c>
      <c r="Y396" s="11" t="str">
        <f t="shared" si="185"/>
        <v>No</v>
      </c>
      <c r="Z396" s="11" t="str">
        <f t="shared" si="186"/>
        <v>No</v>
      </c>
      <c r="AA396" s="11" t="str">
        <f t="shared" si="189"/>
        <v>No</v>
      </c>
      <c r="AB396" s="11">
        <f>IF(ISERROR(VLOOKUP(U396,'ITWR Dump'!$A$2:$Y$5000,24,0)),0,(VLOOKUP('ILC Report'!U396,'ITWR Dump'!$A$2:$Y$5000,24,0)))</f>
        <v>0</v>
      </c>
      <c r="AC396" s="11" t="str">
        <f t="shared" si="190"/>
        <v>No</v>
      </c>
      <c r="AD396" s="11" t="str">
        <f t="shared" si="191"/>
        <v/>
      </c>
      <c r="AE396" s="11">
        <f>IF(ISERROR(VLOOKUP(U396,'ITWR Dump'!$A$2:$Y$5000,13,0)),0,(VLOOKUP(U396,'ITWR Dump'!$A$2:$Y$5000,13,0)))</f>
        <v>0</v>
      </c>
      <c r="AF396" s="11">
        <f>IF(ISERROR(VLOOKUP(U396,'ITWR Dump'!$A$2:$Y$5000,11,0)),0,(VLOOKUP(U396,'ITWR Dump'!$A$2:$Y$5000,11,0)))</f>
        <v>0</v>
      </c>
      <c r="AG396" s="11">
        <f>IF(ISERROR(VLOOKUP(U396,'ITWR Dump'!$A$2:$Y$5000,2,0)),0,(VLOOKUP(U396,'ITWR Dump'!$A$2:$Y$5000,2,0)))</f>
        <v>0</v>
      </c>
      <c r="AH396" s="11">
        <f>IF(ISERROR(VLOOKUP(U396,'ITWR Dump'!$A$2:$Y$5000,14,0)),0,(VLOOKUP(U396,'ITWR Dump'!$A$2:$Y$5000,14,0)))</f>
        <v>0</v>
      </c>
      <c r="AI396" s="11" t="str">
        <f t="shared" si="192"/>
        <v>01-Maintenance Offshore</v>
      </c>
      <c r="AJ396" s="11" t="str">
        <f t="shared" si="193"/>
        <v>Offshore</v>
      </c>
      <c r="AK396" s="11" t="str">
        <f>IF(ISERROR(VLOOKUP(A396,'Team Data'!$C$2:$U$213,17,0)),0,(VLOOKUP(A396,'Team Data'!$C$2:$U$213,17,0)))</f>
        <v>MF PI and CF</v>
      </c>
      <c r="AL396" s="11" t="str">
        <f t="shared" si="194"/>
        <v>2017-04-24</v>
      </c>
      <c r="AM396" s="11">
        <f>IF(ISERROR(VLOOKUP(U396,'ITWR Dump'!$A$2:$Y$5000,16,0)),0,(VLOOKUP(U396,'ITWR Dump'!$A$2:$Y$5000,16,0)))</f>
        <v>0</v>
      </c>
      <c r="AN396" s="11">
        <f>IF(ISERROR(VLOOKUP(U396,'ITWR Dump'!$A$2:$Y$5000,18,0)),0,(VLOOKUP(U396,'ITWR Dump'!$A$2:$Y$5000,18,0)))</f>
        <v>0</v>
      </c>
      <c r="AO396" s="11">
        <f>IF(ISERROR(VLOOKUP(U396,'ITWR Dump'!$A$2:$Y$5000,25,0)),0,(VLOOKUP('ILC Report'!U396,'ITWR Dump'!$A$2:$Y$5000,25,0)))</f>
        <v>0</v>
      </c>
      <c r="AP396" s="11">
        <f t="shared" si="195"/>
        <v>0</v>
      </c>
      <c r="AQ396" s="26">
        <f t="shared" si="196"/>
        <v>0</v>
      </c>
      <c r="AR396" s="26">
        <f t="shared" si="197"/>
        <v>0</v>
      </c>
      <c r="AS396" s="26">
        <f t="shared" si="198"/>
        <v>0</v>
      </c>
      <c r="AT396" s="26">
        <f t="shared" si="199"/>
        <v>0</v>
      </c>
      <c r="AU396" s="26">
        <f t="shared" si="200"/>
        <v>0</v>
      </c>
      <c r="AV396" s="26">
        <f t="shared" si="201"/>
        <v>0</v>
      </c>
      <c r="AW396" s="11" t="s">
        <v>653</v>
      </c>
      <c r="AX396" s="11" t="str">
        <f>VLOOKUP(L396,Group!$A$2:$B$1000,2,0)</f>
        <v>Maintenance</v>
      </c>
      <c r="AY396" s="11">
        <f>IF(ISERROR(VLOOKUP(U396,'ITWR Dump'!$A$2:$Y$5000,15,0)),0,(VLOOKUP('ILC Report'!U396,'ITWR Dump'!$A$2:$Y$5000,15,0)))</f>
        <v>0</v>
      </c>
      <c r="AZ396" s="11" t="str">
        <f t="shared" si="202"/>
        <v>No</v>
      </c>
      <c r="BA396" s="11" t="str">
        <f t="shared" si="203"/>
        <v>BKI</v>
      </c>
      <c r="BB396" s="11" t="str">
        <f t="shared" si="204"/>
        <v>MN</v>
      </c>
      <c r="BC396" s="11" t="str">
        <f t="shared" si="205"/>
        <v>No</v>
      </c>
    </row>
    <row r="397" spans="1:55" x14ac:dyDescent="0.3">
      <c r="A397" s="11" t="s">
        <v>101</v>
      </c>
      <c r="B397" s="11" t="s">
        <v>1821</v>
      </c>
      <c r="C397" s="11" t="s">
        <v>549</v>
      </c>
      <c r="D397" s="11" t="s">
        <v>2109</v>
      </c>
      <c r="E397" s="38" t="s">
        <v>2902</v>
      </c>
      <c r="F397" s="11">
        <v>2</v>
      </c>
      <c r="G397" s="40" t="s">
        <v>218</v>
      </c>
      <c r="H397" s="11" t="str">
        <f t="shared" si="187"/>
        <v>Regular</v>
      </c>
      <c r="I397" s="11" t="str">
        <f t="shared" si="179"/>
        <v>INDIA</v>
      </c>
      <c r="J397" s="11" t="str">
        <f>IF(ISERROR(VLOOKUP(C397,'WI Vs ASM'!$B$2:$E$1000,4,0)),0,(VLOOKUP(C397,'WI Vs ASM'!$B$2:$E$1000,4,0)))</f>
        <v>Offshore</v>
      </c>
      <c r="K397" s="11" t="str">
        <f>IF(ISERROR(VLOOKUP(C397,'WI Vs ASM'!$B$2:$F$1000,5,0)),0,(VLOOKUP(C397,'WI Vs ASM'!$B$2:$F$1000,5,0)))</f>
        <v>01-Fixed Price</v>
      </c>
      <c r="L397" s="11" t="str">
        <f>IF(ISERROR(VLOOKUP(C397,'WI Vs ASM'!$B$2:$D$1000,3,0)),0,(VLOOKUP(C397,'WI Vs ASM'!$B$2:$D$1000,3,0)))</f>
        <v>01-Maintenance Offshore</v>
      </c>
      <c r="M397" s="11" t="str">
        <f>IF(ISERROR(VLOOKUP(C397,'WI Vs ASM'!$B$2:$I$1000,8,0)),0,(VLOOKUP(C397,'WI Vs ASM'!$B$2:$I$1000,8,0)))</f>
        <v>Rahul Soman</v>
      </c>
      <c r="N397" s="11" t="str">
        <f>IF(ISERROR(VLOOKUP(C397,'WI Vs ASM'!$B$2:$G$1000,6,0)),0,(VLOOKUP(C397,'WI Vs ASM'!$B$2:$G$1000,6,0)))</f>
        <v>Billing</v>
      </c>
      <c r="O397" s="11" t="str">
        <f>IF(ISERROR(VLOOKUP(C397,'WI Vs ASM'!$B$2:$H$1000,7,0)),0,(VLOOKUP(C397,'WI Vs ASM'!$B$2:$H$1000,7,0)))</f>
        <v>Central Functions</v>
      </c>
      <c r="P397" s="11" t="str">
        <f t="shared" si="180"/>
        <v>May-17</v>
      </c>
      <c r="Q397" s="11" t="str">
        <f t="shared" si="181"/>
        <v>Q2</v>
      </c>
      <c r="R397" s="11" t="str">
        <f>IF(ISERROR(VLOOKUP(C397,'WI Vs ASM'!$B$2:$J$1000,9,0)),0,(VLOOKUP(C397,'WI Vs ASM'!$B$2:$J$1000,9,0)))</f>
        <v>Jyothi Pai</v>
      </c>
      <c r="S397" s="11" t="str">
        <f>IF(ISERROR(VLOOKUP(C397,'WI Vs ASM'!$B$2:$K$1000,10,0)),0,(VLOOKUP(C397,'WI Vs ASM'!$B$2:$K$1000,10,0)))</f>
        <v>John Pallo</v>
      </c>
      <c r="T397" s="11" t="str">
        <f>IF(ISERROR(VLOOKUP(C397,'WI Vs ASM'!$B$2:$L$1000,11,0)),0,(VLOOKUP(C397,'WI Vs ASM'!$B$2:$L$1000,11,0)))</f>
        <v>Phillip Mclean</v>
      </c>
      <c r="U397" s="11" t="e">
        <f t="shared" si="188"/>
        <v>#VALUE!</v>
      </c>
      <c r="V397" s="11" t="str">
        <f t="shared" si="182"/>
        <v>No</v>
      </c>
      <c r="W397" s="11" t="str">
        <f t="shared" si="183"/>
        <v>Yes</v>
      </c>
      <c r="X397" s="11" t="str">
        <f t="shared" si="184"/>
        <v>No</v>
      </c>
      <c r="Y397" s="11" t="str">
        <f t="shared" si="185"/>
        <v>No</v>
      </c>
      <c r="Z397" s="11" t="str">
        <f t="shared" si="186"/>
        <v>No</v>
      </c>
      <c r="AA397" s="11" t="str">
        <f t="shared" si="189"/>
        <v>No</v>
      </c>
      <c r="AB397" s="11">
        <f>IF(ISERROR(VLOOKUP(U397,'ITWR Dump'!$A$2:$Y$5000,24,0)),0,(VLOOKUP('ILC Report'!U397,'ITWR Dump'!$A$2:$Y$5000,24,0)))</f>
        <v>0</v>
      </c>
      <c r="AC397" s="11" t="str">
        <f t="shared" si="190"/>
        <v>No</v>
      </c>
      <c r="AD397" s="11" t="str">
        <f t="shared" si="191"/>
        <v/>
      </c>
      <c r="AE397" s="11">
        <f>IF(ISERROR(VLOOKUP(U397,'ITWR Dump'!$A$2:$Y$5000,13,0)),0,(VLOOKUP(U397,'ITWR Dump'!$A$2:$Y$5000,13,0)))</f>
        <v>0</v>
      </c>
      <c r="AF397" s="11">
        <f>IF(ISERROR(VLOOKUP(U397,'ITWR Dump'!$A$2:$Y$5000,11,0)),0,(VLOOKUP(U397,'ITWR Dump'!$A$2:$Y$5000,11,0)))</f>
        <v>0</v>
      </c>
      <c r="AG397" s="11">
        <f>IF(ISERROR(VLOOKUP(U397,'ITWR Dump'!$A$2:$Y$5000,2,0)),0,(VLOOKUP(U397,'ITWR Dump'!$A$2:$Y$5000,2,0)))</f>
        <v>0</v>
      </c>
      <c r="AH397" s="11">
        <f>IF(ISERROR(VLOOKUP(U397,'ITWR Dump'!$A$2:$Y$5000,14,0)),0,(VLOOKUP(U397,'ITWR Dump'!$A$2:$Y$5000,14,0)))</f>
        <v>0</v>
      </c>
      <c r="AI397" s="11" t="str">
        <f t="shared" si="192"/>
        <v>01-Maintenance Offshore</v>
      </c>
      <c r="AJ397" s="11" t="str">
        <f t="shared" si="193"/>
        <v>Offshore</v>
      </c>
      <c r="AK397" s="11" t="str">
        <f>IF(ISERROR(VLOOKUP(A397,'Team Data'!$C$2:$U$213,17,0)),0,(VLOOKUP(A397,'Team Data'!$C$2:$U$213,17,0)))</f>
        <v>MF PI and CF</v>
      </c>
      <c r="AL397" s="11" t="str">
        <f t="shared" si="194"/>
        <v>2017-04-24</v>
      </c>
      <c r="AM397" s="11">
        <f>IF(ISERROR(VLOOKUP(U397,'ITWR Dump'!$A$2:$Y$5000,16,0)),0,(VLOOKUP(U397,'ITWR Dump'!$A$2:$Y$5000,16,0)))</f>
        <v>0</v>
      </c>
      <c r="AN397" s="11">
        <f>IF(ISERROR(VLOOKUP(U397,'ITWR Dump'!$A$2:$Y$5000,18,0)),0,(VLOOKUP(U397,'ITWR Dump'!$A$2:$Y$5000,18,0)))</f>
        <v>0</v>
      </c>
      <c r="AO397" s="11">
        <f>IF(ISERROR(VLOOKUP(U397,'ITWR Dump'!$A$2:$Y$5000,25,0)),0,(VLOOKUP('ILC Report'!U397,'ITWR Dump'!$A$2:$Y$5000,25,0)))</f>
        <v>0</v>
      </c>
      <c r="AP397" s="11">
        <f t="shared" si="195"/>
        <v>0</v>
      </c>
      <c r="AQ397" s="26">
        <f t="shared" si="196"/>
        <v>0</v>
      </c>
      <c r="AR397" s="26">
        <f t="shared" si="197"/>
        <v>0</v>
      </c>
      <c r="AS397" s="26">
        <f t="shared" si="198"/>
        <v>0</v>
      </c>
      <c r="AT397" s="26">
        <f t="shared" si="199"/>
        <v>0</v>
      </c>
      <c r="AU397" s="26">
        <f t="shared" si="200"/>
        <v>0</v>
      </c>
      <c r="AV397" s="26">
        <f t="shared" si="201"/>
        <v>0</v>
      </c>
      <c r="AW397" s="11" t="s">
        <v>653</v>
      </c>
      <c r="AX397" s="11" t="str">
        <f>VLOOKUP(L397,Group!$A$2:$B$1000,2,0)</f>
        <v>Maintenance</v>
      </c>
      <c r="AY397" s="11">
        <f>IF(ISERROR(VLOOKUP(U397,'ITWR Dump'!$A$2:$Y$5000,15,0)),0,(VLOOKUP('ILC Report'!U397,'ITWR Dump'!$A$2:$Y$5000,15,0)))</f>
        <v>0</v>
      </c>
      <c r="AZ397" s="11" t="str">
        <f t="shared" si="202"/>
        <v>No</v>
      </c>
      <c r="BA397" s="11" t="str">
        <f t="shared" si="203"/>
        <v>BKI</v>
      </c>
      <c r="BB397" s="11" t="str">
        <f t="shared" si="204"/>
        <v>MN</v>
      </c>
      <c r="BC397" s="11" t="str">
        <f t="shared" si="205"/>
        <v>No</v>
      </c>
    </row>
    <row r="398" spans="1:55" x14ac:dyDescent="0.3">
      <c r="A398" s="11" t="s">
        <v>101</v>
      </c>
      <c r="B398" s="11" t="s">
        <v>1821</v>
      </c>
      <c r="C398" s="11" t="s">
        <v>549</v>
      </c>
      <c r="D398" s="11" t="s">
        <v>2129</v>
      </c>
      <c r="E398" s="38" t="s">
        <v>2902</v>
      </c>
      <c r="F398" s="11">
        <v>1</v>
      </c>
      <c r="G398" s="40" t="s">
        <v>218</v>
      </c>
      <c r="H398" s="11" t="str">
        <f t="shared" si="187"/>
        <v>Regular</v>
      </c>
      <c r="I398" s="11" t="str">
        <f t="shared" si="179"/>
        <v>INDIA</v>
      </c>
      <c r="J398" s="11" t="str">
        <f>IF(ISERROR(VLOOKUP(C398,'WI Vs ASM'!$B$2:$E$1000,4,0)),0,(VLOOKUP(C398,'WI Vs ASM'!$B$2:$E$1000,4,0)))</f>
        <v>Offshore</v>
      </c>
      <c r="K398" s="11" t="str">
        <f>IF(ISERROR(VLOOKUP(C398,'WI Vs ASM'!$B$2:$F$1000,5,0)),0,(VLOOKUP(C398,'WI Vs ASM'!$B$2:$F$1000,5,0)))</f>
        <v>01-Fixed Price</v>
      </c>
      <c r="L398" s="11" t="str">
        <f>IF(ISERROR(VLOOKUP(C398,'WI Vs ASM'!$B$2:$D$1000,3,0)),0,(VLOOKUP(C398,'WI Vs ASM'!$B$2:$D$1000,3,0)))</f>
        <v>01-Maintenance Offshore</v>
      </c>
      <c r="M398" s="11" t="str">
        <f>IF(ISERROR(VLOOKUP(C398,'WI Vs ASM'!$B$2:$I$1000,8,0)),0,(VLOOKUP(C398,'WI Vs ASM'!$B$2:$I$1000,8,0)))</f>
        <v>Rahul Soman</v>
      </c>
      <c r="N398" s="11" t="str">
        <f>IF(ISERROR(VLOOKUP(C398,'WI Vs ASM'!$B$2:$G$1000,6,0)),0,(VLOOKUP(C398,'WI Vs ASM'!$B$2:$G$1000,6,0)))</f>
        <v>Billing</v>
      </c>
      <c r="O398" s="11" t="str">
        <f>IF(ISERROR(VLOOKUP(C398,'WI Vs ASM'!$B$2:$H$1000,7,0)),0,(VLOOKUP(C398,'WI Vs ASM'!$B$2:$H$1000,7,0)))</f>
        <v>Central Functions</v>
      </c>
      <c r="P398" s="11" t="str">
        <f t="shared" si="180"/>
        <v>May-17</v>
      </c>
      <c r="Q398" s="11" t="str">
        <f t="shared" si="181"/>
        <v>Q2</v>
      </c>
      <c r="R398" s="11" t="str">
        <f>IF(ISERROR(VLOOKUP(C398,'WI Vs ASM'!$B$2:$J$1000,9,0)),0,(VLOOKUP(C398,'WI Vs ASM'!$B$2:$J$1000,9,0)))</f>
        <v>Jyothi Pai</v>
      </c>
      <c r="S398" s="11" t="str">
        <f>IF(ISERROR(VLOOKUP(C398,'WI Vs ASM'!$B$2:$K$1000,10,0)),0,(VLOOKUP(C398,'WI Vs ASM'!$B$2:$K$1000,10,0)))</f>
        <v>John Pallo</v>
      </c>
      <c r="T398" s="11" t="str">
        <f>IF(ISERROR(VLOOKUP(C398,'WI Vs ASM'!$B$2:$L$1000,11,0)),0,(VLOOKUP(C398,'WI Vs ASM'!$B$2:$L$1000,11,0)))</f>
        <v>Phillip Mclean</v>
      </c>
      <c r="U398" s="11" t="e">
        <f t="shared" si="188"/>
        <v>#VALUE!</v>
      </c>
      <c r="V398" s="11" t="str">
        <f t="shared" si="182"/>
        <v>No</v>
      </c>
      <c r="W398" s="11" t="str">
        <f t="shared" si="183"/>
        <v>Yes</v>
      </c>
      <c r="X398" s="11" t="str">
        <f t="shared" si="184"/>
        <v>No</v>
      </c>
      <c r="Y398" s="11" t="str">
        <f t="shared" si="185"/>
        <v>No</v>
      </c>
      <c r="Z398" s="11" t="str">
        <f t="shared" si="186"/>
        <v>No</v>
      </c>
      <c r="AA398" s="11" t="str">
        <f t="shared" si="189"/>
        <v>No</v>
      </c>
      <c r="AB398" s="11">
        <f>IF(ISERROR(VLOOKUP(U398,'ITWR Dump'!$A$2:$Y$5000,24,0)),0,(VLOOKUP('ILC Report'!U398,'ITWR Dump'!$A$2:$Y$5000,24,0)))</f>
        <v>0</v>
      </c>
      <c r="AC398" s="11" t="str">
        <f t="shared" si="190"/>
        <v>No</v>
      </c>
      <c r="AD398" s="11" t="str">
        <f t="shared" si="191"/>
        <v/>
      </c>
      <c r="AE398" s="11">
        <f>IF(ISERROR(VLOOKUP(U398,'ITWR Dump'!$A$2:$Y$5000,13,0)),0,(VLOOKUP(U398,'ITWR Dump'!$A$2:$Y$5000,13,0)))</f>
        <v>0</v>
      </c>
      <c r="AF398" s="11">
        <f>IF(ISERROR(VLOOKUP(U398,'ITWR Dump'!$A$2:$Y$5000,11,0)),0,(VLOOKUP(U398,'ITWR Dump'!$A$2:$Y$5000,11,0)))</f>
        <v>0</v>
      </c>
      <c r="AG398" s="11">
        <f>IF(ISERROR(VLOOKUP(U398,'ITWR Dump'!$A$2:$Y$5000,2,0)),0,(VLOOKUP(U398,'ITWR Dump'!$A$2:$Y$5000,2,0)))</f>
        <v>0</v>
      </c>
      <c r="AH398" s="11">
        <f>IF(ISERROR(VLOOKUP(U398,'ITWR Dump'!$A$2:$Y$5000,14,0)),0,(VLOOKUP(U398,'ITWR Dump'!$A$2:$Y$5000,14,0)))</f>
        <v>0</v>
      </c>
      <c r="AI398" s="11" t="str">
        <f t="shared" si="192"/>
        <v>01-Maintenance Offshore</v>
      </c>
      <c r="AJ398" s="11" t="str">
        <f t="shared" si="193"/>
        <v>Offshore</v>
      </c>
      <c r="AK398" s="11" t="str">
        <f>IF(ISERROR(VLOOKUP(A398,'Team Data'!$C$2:$U$213,17,0)),0,(VLOOKUP(A398,'Team Data'!$C$2:$U$213,17,0)))</f>
        <v>MF PI and CF</v>
      </c>
      <c r="AL398" s="11" t="str">
        <f t="shared" si="194"/>
        <v>2017-04-24</v>
      </c>
      <c r="AM398" s="11">
        <f>IF(ISERROR(VLOOKUP(U398,'ITWR Dump'!$A$2:$Y$5000,16,0)),0,(VLOOKUP(U398,'ITWR Dump'!$A$2:$Y$5000,16,0)))</f>
        <v>0</v>
      </c>
      <c r="AN398" s="11">
        <f>IF(ISERROR(VLOOKUP(U398,'ITWR Dump'!$A$2:$Y$5000,18,0)),0,(VLOOKUP(U398,'ITWR Dump'!$A$2:$Y$5000,18,0)))</f>
        <v>0</v>
      </c>
      <c r="AO398" s="11">
        <f>IF(ISERROR(VLOOKUP(U398,'ITWR Dump'!$A$2:$Y$5000,25,0)),0,(VLOOKUP('ILC Report'!U398,'ITWR Dump'!$A$2:$Y$5000,25,0)))</f>
        <v>0</v>
      </c>
      <c r="AP398" s="11">
        <f t="shared" si="195"/>
        <v>0</v>
      </c>
      <c r="AQ398" s="26">
        <f t="shared" si="196"/>
        <v>0</v>
      </c>
      <c r="AR398" s="26">
        <f t="shared" si="197"/>
        <v>0</v>
      </c>
      <c r="AS398" s="26">
        <f t="shared" si="198"/>
        <v>0</v>
      </c>
      <c r="AT398" s="26">
        <f t="shared" si="199"/>
        <v>0</v>
      </c>
      <c r="AU398" s="26">
        <f t="shared" si="200"/>
        <v>0</v>
      </c>
      <c r="AV398" s="26">
        <f t="shared" si="201"/>
        <v>0</v>
      </c>
      <c r="AW398" s="11" t="s">
        <v>653</v>
      </c>
      <c r="AX398" s="11" t="str">
        <f>VLOOKUP(L398,Group!$A$2:$B$1000,2,0)</f>
        <v>Maintenance</v>
      </c>
      <c r="AY398" s="11">
        <f>IF(ISERROR(VLOOKUP(U398,'ITWR Dump'!$A$2:$Y$5000,15,0)),0,(VLOOKUP('ILC Report'!U398,'ITWR Dump'!$A$2:$Y$5000,15,0)))</f>
        <v>0</v>
      </c>
      <c r="AZ398" s="11" t="str">
        <f t="shared" si="202"/>
        <v>No</v>
      </c>
      <c r="BA398" s="11" t="str">
        <f t="shared" si="203"/>
        <v>BKI</v>
      </c>
      <c r="BB398" s="11" t="str">
        <f t="shared" si="204"/>
        <v>MN</v>
      </c>
      <c r="BC398" s="11" t="str">
        <f t="shared" si="205"/>
        <v>No</v>
      </c>
    </row>
    <row r="399" spans="1:55" x14ac:dyDescent="0.3">
      <c r="A399" s="11" t="s">
        <v>101</v>
      </c>
      <c r="B399" s="11" t="s">
        <v>1821</v>
      </c>
      <c r="C399" s="11" t="s">
        <v>549</v>
      </c>
      <c r="D399" s="11" t="s">
        <v>2130</v>
      </c>
      <c r="E399" s="38" t="s">
        <v>2902</v>
      </c>
      <c r="F399" s="11">
        <v>10</v>
      </c>
      <c r="G399" s="40" t="s">
        <v>218</v>
      </c>
      <c r="H399" s="11" t="str">
        <f t="shared" si="187"/>
        <v>Regular</v>
      </c>
      <c r="I399" s="11" t="str">
        <f t="shared" si="179"/>
        <v>INDIA</v>
      </c>
      <c r="J399" s="11" t="str">
        <f>IF(ISERROR(VLOOKUP(C399,'WI Vs ASM'!$B$2:$E$1000,4,0)),0,(VLOOKUP(C399,'WI Vs ASM'!$B$2:$E$1000,4,0)))</f>
        <v>Offshore</v>
      </c>
      <c r="K399" s="11" t="str">
        <f>IF(ISERROR(VLOOKUP(C399,'WI Vs ASM'!$B$2:$F$1000,5,0)),0,(VLOOKUP(C399,'WI Vs ASM'!$B$2:$F$1000,5,0)))</f>
        <v>01-Fixed Price</v>
      </c>
      <c r="L399" s="11" t="str">
        <f>IF(ISERROR(VLOOKUP(C399,'WI Vs ASM'!$B$2:$D$1000,3,0)),0,(VLOOKUP(C399,'WI Vs ASM'!$B$2:$D$1000,3,0)))</f>
        <v>01-Maintenance Offshore</v>
      </c>
      <c r="M399" s="11" t="str">
        <f>IF(ISERROR(VLOOKUP(C399,'WI Vs ASM'!$B$2:$I$1000,8,0)),0,(VLOOKUP(C399,'WI Vs ASM'!$B$2:$I$1000,8,0)))</f>
        <v>Rahul Soman</v>
      </c>
      <c r="N399" s="11" t="str">
        <f>IF(ISERROR(VLOOKUP(C399,'WI Vs ASM'!$B$2:$G$1000,6,0)),0,(VLOOKUP(C399,'WI Vs ASM'!$B$2:$G$1000,6,0)))</f>
        <v>Billing</v>
      </c>
      <c r="O399" s="11" t="str">
        <f>IF(ISERROR(VLOOKUP(C399,'WI Vs ASM'!$B$2:$H$1000,7,0)),0,(VLOOKUP(C399,'WI Vs ASM'!$B$2:$H$1000,7,0)))</f>
        <v>Central Functions</v>
      </c>
      <c r="P399" s="11" t="str">
        <f t="shared" si="180"/>
        <v>May-17</v>
      </c>
      <c r="Q399" s="11" t="str">
        <f t="shared" si="181"/>
        <v>Q2</v>
      </c>
      <c r="R399" s="11" t="str">
        <f>IF(ISERROR(VLOOKUP(C399,'WI Vs ASM'!$B$2:$J$1000,9,0)),0,(VLOOKUP(C399,'WI Vs ASM'!$B$2:$J$1000,9,0)))</f>
        <v>Jyothi Pai</v>
      </c>
      <c r="S399" s="11" t="str">
        <f>IF(ISERROR(VLOOKUP(C399,'WI Vs ASM'!$B$2:$K$1000,10,0)),0,(VLOOKUP(C399,'WI Vs ASM'!$B$2:$K$1000,10,0)))</f>
        <v>John Pallo</v>
      </c>
      <c r="T399" s="11" t="str">
        <f>IF(ISERROR(VLOOKUP(C399,'WI Vs ASM'!$B$2:$L$1000,11,0)),0,(VLOOKUP(C399,'WI Vs ASM'!$B$2:$L$1000,11,0)))</f>
        <v>Phillip Mclean</v>
      </c>
      <c r="U399" s="11" t="e">
        <f t="shared" si="188"/>
        <v>#VALUE!</v>
      </c>
      <c r="V399" s="11" t="str">
        <f t="shared" si="182"/>
        <v>No</v>
      </c>
      <c r="W399" s="11" t="str">
        <f t="shared" si="183"/>
        <v>Yes</v>
      </c>
      <c r="X399" s="11" t="str">
        <f t="shared" si="184"/>
        <v>No</v>
      </c>
      <c r="Y399" s="11" t="str">
        <f t="shared" si="185"/>
        <v>No</v>
      </c>
      <c r="Z399" s="11" t="str">
        <f t="shared" si="186"/>
        <v>No</v>
      </c>
      <c r="AA399" s="11" t="str">
        <f t="shared" si="189"/>
        <v>No</v>
      </c>
      <c r="AB399" s="11">
        <f>IF(ISERROR(VLOOKUP(U399,'ITWR Dump'!$A$2:$Y$5000,24,0)),0,(VLOOKUP('ILC Report'!U399,'ITWR Dump'!$A$2:$Y$5000,24,0)))</f>
        <v>0</v>
      </c>
      <c r="AC399" s="11" t="str">
        <f t="shared" si="190"/>
        <v>No</v>
      </c>
      <c r="AD399" s="11" t="str">
        <f t="shared" si="191"/>
        <v/>
      </c>
      <c r="AE399" s="11">
        <f>IF(ISERROR(VLOOKUP(U399,'ITWR Dump'!$A$2:$Y$5000,13,0)),0,(VLOOKUP(U399,'ITWR Dump'!$A$2:$Y$5000,13,0)))</f>
        <v>0</v>
      </c>
      <c r="AF399" s="11">
        <f>IF(ISERROR(VLOOKUP(U399,'ITWR Dump'!$A$2:$Y$5000,11,0)),0,(VLOOKUP(U399,'ITWR Dump'!$A$2:$Y$5000,11,0)))</f>
        <v>0</v>
      </c>
      <c r="AG399" s="11">
        <f>IF(ISERROR(VLOOKUP(U399,'ITWR Dump'!$A$2:$Y$5000,2,0)),0,(VLOOKUP(U399,'ITWR Dump'!$A$2:$Y$5000,2,0)))</f>
        <v>0</v>
      </c>
      <c r="AH399" s="11">
        <f>IF(ISERROR(VLOOKUP(U399,'ITWR Dump'!$A$2:$Y$5000,14,0)),0,(VLOOKUP(U399,'ITWR Dump'!$A$2:$Y$5000,14,0)))</f>
        <v>0</v>
      </c>
      <c r="AI399" s="11" t="str">
        <f t="shared" si="192"/>
        <v>01-Maintenance Offshore</v>
      </c>
      <c r="AJ399" s="11" t="str">
        <f t="shared" si="193"/>
        <v>Offshore</v>
      </c>
      <c r="AK399" s="11" t="str">
        <f>IF(ISERROR(VLOOKUP(A399,'Team Data'!$C$2:$U$213,17,0)),0,(VLOOKUP(A399,'Team Data'!$C$2:$U$213,17,0)))</f>
        <v>MF PI and CF</v>
      </c>
      <c r="AL399" s="11" t="str">
        <f t="shared" si="194"/>
        <v>2017-04-24</v>
      </c>
      <c r="AM399" s="11">
        <f>IF(ISERROR(VLOOKUP(U399,'ITWR Dump'!$A$2:$Y$5000,16,0)),0,(VLOOKUP(U399,'ITWR Dump'!$A$2:$Y$5000,16,0)))</f>
        <v>0</v>
      </c>
      <c r="AN399" s="11">
        <f>IF(ISERROR(VLOOKUP(U399,'ITWR Dump'!$A$2:$Y$5000,18,0)),0,(VLOOKUP(U399,'ITWR Dump'!$A$2:$Y$5000,18,0)))</f>
        <v>0</v>
      </c>
      <c r="AO399" s="11">
        <f>IF(ISERROR(VLOOKUP(U399,'ITWR Dump'!$A$2:$Y$5000,25,0)),0,(VLOOKUP('ILC Report'!U399,'ITWR Dump'!$A$2:$Y$5000,25,0)))</f>
        <v>0</v>
      </c>
      <c r="AP399" s="11">
        <f t="shared" si="195"/>
        <v>0</v>
      </c>
      <c r="AQ399" s="26">
        <f t="shared" si="196"/>
        <v>0</v>
      </c>
      <c r="AR399" s="26">
        <f t="shared" si="197"/>
        <v>0</v>
      </c>
      <c r="AS399" s="26">
        <f t="shared" si="198"/>
        <v>0</v>
      </c>
      <c r="AT399" s="26">
        <f t="shared" si="199"/>
        <v>0</v>
      </c>
      <c r="AU399" s="26">
        <f t="shared" si="200"/>
        <v>0</v>
      </c>
      <c r="AV399" s="26">
        <f t="shared" si="201"/>
        <v>0</v>
      </c>
      <c r="AW399" s="11" t="s">
        <v>653</v>
      </c>
      <c r="AX399" s="11" t="str">
        <f>VLOOKUP(L399,Group!$A$2:$B$1000,2,0)</f>
        <v>Maintenance</v>
      </c>
      <c r="AY399" s="11">
        <f>IF(ISERROR(VLOOKUP(U399,'ITWR Dump'!$A$2:$Y$5000,15,0)),0,(VLOOKUP('ILC Report'!U399,'ITWR Dump'!$A$2:$Y$5000,15,0)))</f>
        <v>0</v>
      </c>
      <c r="AZ399" s="11" t="str">
        <f t="shared" si="202"/>
        <v>No</v>
      </c>
      <c r="BA399" s="11" t="str">
        <f t="shared" si="203"/>
        <v>BKI</v>
      </c>
      <c r="BB399" s="11" t="str">
        <f t="shared" si="204"/>
        <v>MN</v>
      </c>
      <c r="BC399" s="11" t="str">
        <f t="shared" si="205"/>
        <v>No</v>
      </c>
    </row>
    <row r="400" spans="1:55" x14ac:dyDescent="0.3">
      <c r="A400" s="11" t="s">
        <v>101</v>
      </c>
      <c r="B400" s="11" t="s">
        <v>1821</v>
      </c>
      <c r="C400" s="11" t="s">
        <v>549</v>
      </c>
      <c r="D400" s="11" t="s">
        <v>2131</v>
      </c>
      <c r="E400" s="38" t="s">
        <v>2902</v>
      </c>
      <c r="F400" s="11">
        <v>0.5</v>
      </c>
      <c r="G400" s="40" t="s">
        <v>218</v>
      </c>
      <c r="H400" s="11" t="str">
        <f t="shared" si="187"/>
        <v>Regular</v>
      </c>
      <c r="I400" s="11" t="str">
        <f t="shared" si="179"/>
        <v>INDIA</v>
      </c>
      <c r="J400" s="11" t="str">
        <f>IF(ISERROR(VLOOKUP(C400,'WI Vs ASM'!$B$2:$E$1000,4,0)),0,(VLOOKUP(C400,'WI Vs ASM'!$B$2:$E$1000,4,0)))</f>
        <v>Offshore</v>
      </c>
      <c r="K400" s="11" t="str">
        <f>IF(ISERROR(VLOOKUP(C400,'WI Vs ASM'!$B$2:$F$1000,5,0)),0,(VLOOKUP(C400,'WI Vs ASM'!$B$2:$F$1000,5,0)))</f>
        <v>01-Fixed Price</v>
      </c>
      <c r="L400" s="11" t="str">
        <f>IF(ISERROR(VLOOKUP(C400,'WI Vs ASM'!$B$2:$D$1000,3,0)),0,(VLOOKUP(C400,'WI Vs ASM'!$B$2:$D$1000,3,0)))</f>
        <v>01-Maintenance Offshore</v>
      </c>
      <c r="M400" s="11" t="str">
        <f>IF(ISERROR(VLOOKUP(C400,'WI Vs ASM'!$B$2:$I$1000,8,0)),0,(VLOOKUP(C400,'WI Vs ASM'!$B$2:$I$1000,8,0)))</f>
        <v>Rahul Soman</v>
      </c>
      <c r="N400" s="11" t="str">
        <f>IF(ISERROR(VLOOKUP(C400,'WI Vs ASM'!$B$2:$G$1000,6,0)),0,(VLOOKUP(C400,'WI Vs ASM'!$B$2:$G$1000,6,0)))</f>
        <v>Billing</v>
      </c>
      <c r="O400" s="11" t="str">
        <f>IF(ISERROR(VLOOKUP(C400,'WI Vs ASM'!$B$2:$H$1000,7,0)),0,(VLOOKUP(C400,'WI Vs ASM'!$B$2:$H$1000,7,0)))</f>
        <v>Central Functions</v>
      </c>
      <c r="P400" s="11" t="str">
        <f t="shared" si="180"/>
        <v>May-17</v>
      </c>
      <c r="Q400" s="11" t="str">
        <f t="shared" si="181"/>
        <v>Q2</v>
      </c>
      <c r="R400" s="11" t="str">
        <f>IF(ISERROR(VLOOKUP(C400,'WI Vs ASM'!$B$2:$J$1000,9,0)),0,(VLOOKUP(C400,'WI Vs ASM'!$B$2:$J$1000,9,0)))</f>
        <v>Jyothi Pai</v>
      </c>
      <c r="S400" s="11" t="str">
        <f>IF(ISERROR(VLOOKUP(C400,'WI Vs ASM'!$B$2:$K$1000,10,0)),0,(VLOOKUP(C400,'WI Vs ASM'!$B$2:$K$1000,10,0)))</f>
        <v>John Pallo</v>
      </c>
      <c r="T400" s="11" t="str">
        <f>IF(ISERROR(VLOOKUP(C400,'WI Vs ASM'!$B$2:$L$1000,11,0)),0,(VLOOKUP(C400,'WI Vs ASM'!$B$2:$L$1000,11,0)))</f>
        <v>Phillip Mclean</v>
      </c>
      <c r="U400" s="11" t="e">
        <f t="shared" si="188"/>
        <v>#VALUE!</v>
      </c>
      <c r="V400" s="11" t="str">
        <f t="shared" si="182"/>
        <v>Yes</v>
      </c>
      <c r="W400" s="11" t="str">
        <f t="shared" si="183"/>
        <v>No</v>
      </c>
      <c r="X400" s="11" t="str">
        <f t="shared" si="184"/>
        <v>No</v>
      </c>
      <c r="Y400" s="11" t="str">
        <f t="shared" si="185"/>
        <v>No</v>
      </c>
      <c r="Z400" s="11" t="str">
        <f t="shared" si="186"/>
        <v>No</v>
      </c>
      <c r="AA400" s="11" t="str">
        <f t="shared" si="189"/>
        <v>No</v>
      </c>
      <c r="AB400" s="11">
        <f>IF(ISERROR(VLOOKUP(U400,'ITWR Dump'!$A$2:$Y$5000,24,0)),0,(VLOOKUP('ILC Report'!U400,'ITWR Dump'!$A$2:$Y$5000,24,0)))</f>
        <v>0</v>
      </c>
      <c r="AC400" s="11" t="str">
        <f t="shared" si="190"/>
        <v>No</v>
      </c>
      <c r="AD400" s="11" t="str">
        <f t="shared" si="191"/>
        <v/>
      </c>
      <c r="AE400" s="11">
        <f>IF(ISERROR(VLOOKUP(U400,'ITWR Dump'!$A$2:$Y$5000,13,0)),0,(VLOOKUP(U400,'ITWR Dump'!$A$2:$Y$5000,13,0)))</f>
        <v>0</v>
      </c>
      <c r="AF400" s="11">
        <f>IF(ISERROR(VLOOKUP(U400,'ITWR Dump'!$A$2:$Y$5000,11,0)),0,(VLOOKUP(U400,'ITWR Dump'!$A$2:$Y$5000,11,0)))</f>
        <v>0</v>
      </c>
      <c r="AG400" s="11">
        <f>IF(ISERROR(VLOOKUP(U400,'ITWR Dump'!$A$2:$Y$5000,2,0)),0,(VLOOKUP(U400,'ITWR Dump'!$A$2:$Y$5000,2,0)))</f>
        <v>0</v>
      </c>
      <c r="AH400" s="11">
        <f>IF(ISERROR(VLOOKUP(U400,'ITWR Dump'!$A$2:$Y$5000,14,0)),0,(VLOOKUP(U400,'ITWR Dump'!$A$2:$Y$5000,14,0)))</f>
        <v>0</v>
      </c>
      <c r="AI400" s="11" t="str">
        <f t="shared" si="192"/>
        <v>01-Maintenance Offshore</v>
      </c>
      <c r="AJ400" s="11" t="str">
        <f t="shared" si="193"/>
        <v>Offshore</v>
      </c>
      <c r="AK400" s="11" t="str">
        <f>IF(ISERROR(VLOOKUP(A400,'Team Data'!$C$2:$U$213,17,0)),0,(VLOOKUP(A400,'Team Data'!$C$2:$U$213,17,0)))</f>
        <v>MF PI and CF</v>
      </c>
      <c r="AL400" s="11" t="str">
        <f t="shared" si="194"/>
        <v>2017-04-24</v>
      </c>
      <c r="AM400" s="11">
        <f>IF(ISERROR(VLOOKUP(U400,'ITWR Dump'!$A$2:$Y$5000,16,0)),0,(VLOOKUP(U400,'ITWR Dump'!$A$2:$Y$5000,16,0)))</f>
        <v>0</v>
      </c>
      <c r="AN400" s="11">
        <f>IF(ISERROR(VLOOKUP(U400,'ITWR Dump'!$A$2:$Y$5000,18,0)),0,(VLOOKUP(U400,'ITWR Dump'!$A$2:$Y$5000,18,0)))</f>
        <v>0</v>
      </c>
      <c r="AO400" s="11">
        <f>IF(ISERROR(VLOOKUP(U400,'ITWR Dump'!$A$2:$Y$5000,25,0)),0,(VLOOKUP('ILC Report'!U400,'ITWR Dump'!$A$2:$Y$5000,25,0)))</f>
        <v>0</v>
      </c>
      <c r="AP400" s="11">
        <f t="shared" si="195"/>
        <v>1</v>
      </c>
      <c r="AQ400" s="26">
        <f t="shared" si="196"/>
        <v>0</v>
      </c>
      <c r="AR400" s="26">
        <f t="shared" si="197"/>
        <v>0</v>
      </c>
      <c r="AS400" s="26">
        <f t="shared" si="198"/>
        <v>0</v>
      </c>
      <c r="AT400" s="26">
        <f t="shared" si="199"/>
        <v>0</v>
      </c>
      <c r="AU400" s="26">
        <f t="shared" si="200"/>
        <v>0</v>
      </c>
      <c r="AV400" s="26">
        <f t="shared" si="201"/>
        <v>0</v>
      </c>
      <c r="AW400" s="11" t="s">
        <v>653</v>
      </c>
      <c r="AX400" s="11" t="str">
        <f>VLOOKUP(L400,Group!$A$2:$B$1000,2,0)</f>
        <v>Maintenance</v>
      </c>
      <c r="AY400" s="11">
        <f>IF(ISERROR(VLOOKUP(U400,'ITWR Dump'!$A$2:$Y$5000,15,0)),0,(VLOOKUP('ILC Report'!U400,'ITWR Dump'!$A$2:$Y$5000,15,0)))</f>
        <v>0</v>
      </c>
      <c r="AZ400" s="11" t="str">
        <f t="shared" si="202"/>
        <v>Yes</v>
      </c>
      <c r="BA400" s="11" t="str">
        <f t="shared" si="203"/>
        <v>BKI</v>
      </c>
      <c r="BB400" s="11" t="str">
        <f t="shared" si="204"/>
        <v>MN</v>
      </c>
      <c r="BC400" s="11" t="str">
        <f t="shared" si="205"/>
        <v>No</v>
      </c>
    </row>
    <row r="401" spans="1:55" x14ac:dyDescent="0.3">
      <c r="A401" s="11" t="s">
        <v>101</v>
      </c>
      <c r="B401" s="11" t="s">
        <v>1821</v>
      </c>
      <c r="C401" s="11" t="s">
        <v>582</v>
      </c>
      <c r="D401" s="11" t="s">
        <v>2111</v>
      </c>
      <c r="E401" s="38" t="s">
        <v>2902</v>
      </c>
      <c r="F401" s="11">
        <v>48</v>
      </c>
      <c r="G401" s="40" t="s">
        <v>2905</v>
      </c>
      <c r="H401" s="11" t="str">
        <f t="shared" si="187"/>
        <v>Standby</v>
      </c>
      <c r="I401" s="11" t="str">
        <f t="shared" si="179"/>
        <v>INDIA</v>
      </c>
      <c r="J401" s="11" t="str">
        <f>IF(ISERROR(VLOOKUP(C401,'WI Vs ASM'!$B$2:$E$1000,4,0)),0,(VLOOKUP(C401,'WI Vs ASM'!$B$2:$E$1000,4,0)))</f>
        <v>Offshore</v>
      </c>
      <c r="K401" s="11" t="str">
        <f>IF(ISERROR(VLOOKUP(C401,'WI Vs ASM'!$B$2:$F$1000,5,0)),0,(VLOOKUP(C401,'WI Vs ASM'!$B$2:$F$1000,5,0)))</f>
        <v>01-Fixed Price</v>
      </c>
      <c r="L401" s="11" t="str">
        <f>IF(ISERROR(VLOOKUP(C401,'WI Vs ASM'!$B$2:$D$1000,3,0)),0,(VLOOKUP(C401,'WI Vs ASM'!$B$2:$D$1000,3,0)))</f>
        <v>01-Maintenance Offshore</v>
      </c>
      <c r="M401" s="11" t="str">
        <f>IF(ISERROR(VLOOKUP(C401,'WI Vs ASM'!$B$2:$I$1000,8,0)),0,(VLOOKUP(C401,'WI Vs ASM'!$B$2:$I$1000,8,0)))</f>
        <v>Rahul Soman</v>
      </c>
      <c r="N401" s="11" t="str">
        <f>IF(ISERROR(VLOOKUP(C401,'WI Vs ASM'!$B$2:$G$1000,6,0)),0,(VLOOKUP(C401,'WI Vs ASM'!$B$2:$G$1000,6,0)))</f>
        <v>ECM</v>
      </c>
      <c r="O401" s="11" t="str">
        <f>IF(ISERROR(VLOOKUP(C401,'WI Vs ASM'!$B$2:$H$1000,7,0)),0,(VLOOKUP(C401,'WI Vs ASM'!$B$2:$H$1000,7,0)))</f>
        <v>ECM</v>
      </c>
      <c r="P401" s="11" t="str">
        <f t="shared" si="180"/>
        <v>May-17</v>
      </c>
      <c r="Q401" s="11" t="str">
        <f t="shared" si="181"/>
        <v>Q2</v>
      </c>
      <c r="R401" s="11" t="str">
        <f>IF(ISERROR(VLOOKUP(C401,'WI Vs ASM'!$B$2:$J$1000,9,0)),0,(VLOOKUP(C401,'WI Vs ASM'!$B$2:$J$1000,9,0)))</f>
        <v>Jyothi Pai</v>
      </c>
      <c r="S401" s="11" t="str">
        <f>IF(ISERROR(VLOOKUP(C401,'WI Vs ASM'!$B$2:$K$1000,10,0)),0,(VLOOKUP(C401,'WI Vs ASM'!$B$2:$K$1000,10,0)))</f>
        <v>John Pallo</v>
      </c>
      <c r="T401" s="11" t="str">
        <f>IF(ISERROR(VLOOKUP(C401,'WI Vs ASM'!$B$2:$L$1000,11,0)),0,(VLOOKUP(C401,'WI Vs ASM'!$B$2:$L$1000,11,0)))</f>
        <v>Phillip Mclean</v>
      </c>
      <c r="U401" s="11" t="e">
        <f t="shared" si="188"/>
        <v>#VALUE!</v>
      </c>
      <c r="V401" s="11" t="str">
        <f t="shared" si="182"/>
        <v>No</v>
      </c>
      <c r="W401" s="11" t="str">
        <f t="shared" si="183"/>
        <v>Yes</v>
      </c>
      <c r="X401" s="11" t="str">
        <f t="shared" si="184"/>
        <v>No</v>
      </c>
      <c r="Y401" s="11" t="str">
        <f t="shared" si="185"/>
        <v>No</v>
      </c>
      <c r="Z401" s="11" t="str">
        <f t="shared" si="186"/>
        <v>No</v>
      </c>
      <c r="AA401" s="11" t="str">
        <f t="shared" si="189"/>
        <v>No</v>
      </c>
      <c r="AB401" s="11">
        <f>IF(ISERROR(VLOOKUP(U401,'ITWR Dump'!$A$2:$Y$5000,24,0)),0,(VLOOKUP('ILC Report'!U401,'ITWR Dump'!$A$2:$Y$5000,24,0)))</f>
        <v>0</v>
      </c>
      <c r="AC401" s="11" t="str">
        <f t="shared" si="190"/>
        <v>No</v>
      </c>
      <c r="AD401" s="11" t="str">
        <f t="shared" si="191"/>
        <v/>
      </c>
      <c r="AE401" s="11">
        <f>IF(ISERROR(VLOOKUP(U401,'ITWR Dump'!$A$2:$Y$5000,13,0)),0,(VLOOKUP(U401,'ITWR Dump'!$A$2:$Y$5000,13,0)))</f>
        <v>0</v>
      </c>
      <c r="AF401" s="11">
        <f>IF(ISERROR(VLOOKUP(U401,'ITWR Dump'!$A$2:$Y$5000,11,0)),0,(VLOOKUP(U401,'ITWR Dump'!$A$2:$Y$5000,11,0)))</f>
        <v>0</v>
      </c>
      <c r="AG401" s="11">
        <f>IF(ISERROR(VLOOKUP(U401,'ITWR Dump'!$A$2:$Y$5000,2,0)),0,(VLOOKUP(U401,'ITWR Dump'!$A$2:$Y$5000,2,0)))</f>
        <v>0</v>
      </c>
      <c r="AH401" s="11">
        <f>IF(ISERROR(VLOOKUP(U401,'ITWR Dump'!$A$2:$Y$5000,14,0)),0,(VLOOKUP(U401,'ITWR Dump'!$A$2:$Y$5000,14,0)))</f>
        <v>0</v>
      </c>
      <c r="AI401" s="11" t="str">
        <f t="shared" si="192"/>
        <v>Standby Hours</v>
      </c>
      <c r="AJ401" s="11" t="str">
        <f t="shared" si="193"/>
        <v>Offshore</v>
      </c>
      <c r="AK401" s="11" t="str">
        <f>IF(ISERROR(VLOOKUP(A401,'Team Data'!$C$2:$U$213,17,0)),0,(VLOOKUP(A401,'Team Data'!$C$2:$U$213,17,0)))</f>
        <v>MF PI and CF</v>
      </c>
      <c r="AL401" s="11" t="str">
        <f t="shared" si="194"/>
        <v>2017-04-24</v>
      </c>
      <c r="AM401" s="11">
        <f>IF(ISERROR(VLOOKUP(U401,'ITWR Dump'!$A$2:$Y$5000,16,0)),0,(VLOOKUP(U401,'ITWR Dump'!$A$2:$Y$5000,16,0)))</f>
        <v>0</v>
      </c>
      <c r="AN401" s="11">
        <f>IF(ISERROR(VLOOKUP(U401,'ITWR Dump'!$A$2:$Y$5000,18,0)),0,(VLOOKUP(U401,'ITWR Dump'!$A$2:$Y$5000,18,0)))</f>
        <v>0</v>
      </c>
      <c r="AO401" s="11">
        <f>IF(ISERROR(VLOOKUP(U401,'ITWR Dump'!$A$2:$Y$5000,25,0)),0,(VLOOKUP('ILC Report'!U401,'ITWR Dump'!$A$2:$Y$5000,25,0)))</f>
        <v>0</v>
      </c>
      <c r="AP401" s="11">
        <f t="shared" si="195"/>
        <v>0</v>
      </c>
      <c r="AQ401" s="26">
        <f t="shared" si="196"/>
        <v>0</v>
      </c>
      <c r="AR401" s="26">
        <f t="shared" si="197"/>
        <v>0</v>
      </c>
      <c r="AS401" s="26">
        <f t="shared" si="198"/>
        <v>0</v>
      </c>
      <c r="AT401" s="26">
        <f t="shared" si="199"/>
        <v>0</v>
      </c>
      <c r="AU401" s="26">
        <f t="shared" si="200"/>
        <v>0</v>
      </c>
      <c r="AV401" s="26">
        <f t="shared" si="201"/>
        <v>0</v>
      </c>
      <c r="AW401" s="11" t="s">
        <v>653</v>
      </c>
      <c r="AX401" s="11" t="str">
        <f>VLOOKUP(L401,Group!$A$2:$B$1000,2,0)</f>
        <v>Maintenance</v>
      </c>
      <c r="AY401" s="11">
        <f>IF(ISERROR(VLOOKUP(U401,'ITWR Dump'!$A$2:$Y$5000,15,0)),0,(VLOOKUP('ILC Report'!U401,'ITWR Dump'!$A$2:$Y$5000,15,0)))</f>
        <v>0</v>
      </c>
      <c r="AZ401" s="11" t="str">
        <f t="shared" si="202"/>
        <v>No</v>
      </c>
      <c r="BA401" s="11" t="str">
        <f t="shared" si="203"/>
        <v>BKI</v>
      </c>
      <c r="BB401" s="11" t="str">
        <f t="shared" si="204"/>
        <v>MN</v>
      </c>
      <c r="BC401" s="11" t="str">
        <f t="shared" si="205"/>
        <v>No</v>
      </c>
    </row>
    <row r="402" spans="1:55" x14ac:dyDescent="0.3">
      <c r="A402" s="11" t="s">
        <v>101</v>
      </c>
      <c r="B402" s="11" t="s">
        <v>1821</v>
      </c>
      <c r="C402" s="11" t="s">
        <v>580</v>
      </c>
      <c r="D402" s="11" t="s">
        <v>2112</v>
      </c>
      <c r="E402" s="38" t="s">
        <v>2902</v>
      </c>
      <c r="F402" s="11">
        <v>5</v>
      </c>
      <c r="G402" s="40" t="s">
        <v>218</v>
      </c>
      <c r="H402" s="11" t="str">
        <f t="shared" si="187"/>
        <v>Regular</v>
      </c>
      <c r="I402" s="11" t="str">
        <f t="shared" si="179"/>
        <v>INDIA</v>
      </c>
      <c r="J402" s="11" t="str">
        <f>IF(ISERROR(VLOOKUP(C402,'WI Vs ASM'!$B$2:$E$1000,4,0)),0,(VLOOKUP(C402,'WI Vs ASM'!$B$2:$E$1000,4,0)))</f>
        <v>Offshore</v>
      </c>
      <c r="K402" s="11" t="str">
        <f>IF(ISERROR(VLOOKUP(C402,'WI Vs ASM'!$B$2:$F$1000,5,0)),0,(VLOOKUP(C402,'WI Vs ASM'!$B$2:$F$1000,5,0)))</f>
        <v>02-Variable Billable</v>
      </c>
      <c r="L402" s="11" t="str">
        <f>IF(ISERROR(VLOOKUP(C402,'WI Vs ASM'!$B$2:$D$1000,3,0)),0,(VLOOKUP(C402,'WI Vs ASM'!$B$2:$D$1000,3,0)))</f>
        <v>11-Enhancement Offshore</v>
      </c>
      <c r="M402" s="11" t="str">
        <f>IF(ISERROR(VLOOKUP(C402,'WI Vs ASM'!$B$2:$I$1000,8,0)),0,(VLOOKUP(C402,'WI Vs ASM'!$B$2:$I$1000,8,0)))</f>
        <v>Prakash Varadachari</v>
      </c>
      <c r="N402" s="11" t="str">
        <f>IF(ISERROR(VLOOKUP(C402,'WI Vs ASM'!$B$2:$G$1000,6,0)),0,(VLOOKUP(C402,'WI Vs ASM'!$B$2:$G$1000,6,0)))</f>
        <v>ECM</v>
      </c>
      <c r="O402" s="11" t="str">
        <f>IF(ISERROR(VLOOKUP(C402,'WI Vs ASM'!$B$2:$H$1000,7,0)),0,(VLOOKUP(C402,'WI Vs ASM'!$B$2:$H$1000,7,0)))</f>
        <v>ECM</v>
      </c>
      <c r="P402" s="11" t="str">
        <f t="shared" si="180"/>
        <v>May-17</v>
      </c>
      <c r="Q402" s="11" t="str">
        <f t="shared" si="181"/>
        <v>Q2</v>
      </c>
      <c r="R402" s="11" t="str">
        <f>IF(ISERROR(VLOOKUP(C402,'WI Vs ASM'!$B$2:$J$1000,9,0)),0,(VLOOKUP(C402,'WI Vs ASM'!$B$2:$J$1000,9,0)))</f>
        <v>Chandraprabha Palaniswamy</v>
      </c>
      <c r="S402" s="11" t="str">
        <f>IF(ISERROR(VLOOKUP(C402,'WI Vs ASM'!$B$2:$K$1000,10,0)),0,(VLOOKUP(C402,'WI Vs ASM'!$B$2:$K$1000,10,0)))</f>
        <v>John Pallo</v>
      </c>
      <c r="T402" s="11" t="str">
        <f>IF(ISERROR(VLOOKUP(C402,'WI Vs ASM'!$B$2:$L$1000,11,0)),0,(VLOOKUP(C402,'WI Vs ASM'!$B$2:$L$1000,11,0)))</f>
        <v>Phillip Mclean</v>
      </c>
      <c r="U402" s="11" t="str">
        <f t="shared" si="188"/>
        <v>WR635582</v>
      </c>
      <c r="V402" s="11" t="str">
        <f t="shared" si="182"/>
        <v>No</v>
      </c>
      <c r="W402" s="11" t="str">
        <f t="shared" si="183"/>
        <v>Yes</v>
      </c>
      <c r="X402" s="11" t="str">
        <f t="shared" si="184"/>
        <v>No</v>
      </c>
      <c r="Y402" s="11" t="str">
        <f t="shared" si="185"/>
        <v>No</v>
      </c>
      <c r="Z402" s="11" t="str">
        <f t="shared" si="186"/>
        <v>No</v>
      </c>
      <c r="AA402" s="11" t="str">
        <f t="shared" si="189"/>
        <v>No</v>
      </c>
      <c r="AB402" s="11">
        <f>IF(ISERROR(VLOOKUP(U402,'ITWR Dump'!$A$2:$Y$5000,24,0)),0,(VLOOKUP('ILC Report'!U402,'ITWR Dump'!$A$2:$Y$5000,24,0)))</f>
        <v>0</v>
      </c>
      <c r="AC402" s="11" t="str">
        <f t="shared" si="190"/>
        <v>No</v>
      </c>
      <c r="AD402" s="11" t="str">
        <f t="shared" si="191"/>
        <v/>
      </c>
      <c r="AE402" s="11">
        <f>IF(ISERROR(VLOOKUP(U402,'ITWR Dump'!$A$2:$Y$5000,13,0)),0,(VLOOKUP(U402,'ITWR Dump'!$A$2:$Y$5000,13,0)))</f>
        <v>0</v>
      </c>
      <c r="AF402" s="11">
        <f>IF(ISERROR(VLOOKUP(U402,'ITWR Dump'!$A$2:$Y$5000,11,0)),0,(VLOOKUP(U402,'ITWR Dump'!$A$2:$Y$5000,11,0)))</f>
        <v>0</v>
      </c>
      <c r="AG402" s="11">
        <f>IF(ISERROR(VLOOKUP(U402,'ITWR Dump'!$A$2:$Y$5000,2,0)),0,(VLOOKUP(U402,'ITWR Dump'!$A$2:$Y$5000,2,0)))</f>
        <v>0</v>
      </c>
      <c r="AH402" s="11">
        <f>IF(ISERROR(VLOOKUP(U402,'ITWR Dump'!$A$2:$Y$5000,14,0)),0,(VLOOKUP(U402,'ITWR Dump'!$A$2:$Y$5000,14,0)))</f>
        <v>0</v>
      </c>
      <c r="AI402" s="11" t="str">
        <f t="shared" si="192"/>
        <v>11-Enhancement Offshore</v>
      </c>
      <c r="AJ402" s="11" t="str">
        <f t="shared" si="193"/>
        <v>Offshore</v>
      </c>
      <c r="AK402" s="11" t="str">
        <f>IF(ISERROR(VLOOKUP(A402,'Team Data'!$C$2:$U$213,17,0)),0,(VLOOKUP(A402,'Team Data'!$C$2:$U$213,17,0)))</f>
        <v>MF PI and CF</v>
      </c>
      <c r="AL402" s="11" t="str">
        <f t="shared" si="194"/>
        <v>2017-04-24</v>
      </c>
      <c r="AM402" s="11">
        <f>IF(ISERROR(VLOOKUP(U402,'ITWR Dump'!$A$2:$Y$5000,16,0)),0,(VLOOKUP(U402,'ITWR Dump'!$A$2:$Y$5000,16,0)))</f>
        <v>0</v>
      </c>
      <c r="AN402" s="11">
        <f>IF(ISERROR(VLOOKUP(U402,'ITWR Dump'!$A$2:$Y$5000,18,0)),0,(VLOOKUP(U402,'ITWR Dump'!$A$2:$Y$5000,18,0)))</f>
        <v>0</v>
      </c>
      <c r="AO402" s="11">
        <f>IF(ISERROR(VLOOKUP(U402,'ITWR Dump'!$A$2:$Y$5000,25,0)),0,(VLOOKUP('ILC Report'!U402,'ITWR Dump'!$A$2:$Y$5000,25,0)))</f>
        <v>0</v>
      </c>
      <c r="AP402" s="11">
        <f t="shared" si="195"/>
        <v>0</v>
      </c>
      <c r="AQ402" s="26">
        <f t="shared" si="196"/>
        <v>0</v>
      </c>
      <c r="AR402" s="26">
        <f t="shared" si="197"/>
        <v>0</v>
      </c>
      <c r="AS402" s="26">
        <f t="shared" si="198"/>
        <v>0</v>
      </c>
      <c r="AT402" s="26">
        <f t="shared" si="199"/>
        <v>0</v>
      </c>
      <c r="AU402" s="26">
        <f t="shared" si="200"/>
        <v>0</v>
      </c>
      <c r="AV402" s="26">
        <f t="shared" si="201"/>
        <v>0</v>
      </c>
      <c r="AW402" s="11" t="s">
        <v>653</v>
      </c>
      <c r="AX402" s="11" t="str">
        <f>VLOOKUP(L402,Group!$A$2:$B$1000,2,0)</f>
        <v>Enhancement</v>
      </c>
      <c r="AY402" s="11">
        <f>IF(ISERROR(VLOOKUP(U402,'ITWR Dump'!$A$2:$Y$5000,15,0)),0,(VLOOKUP('ILC Report'!U402,'ITWR Dump'!$A$2:$Y$5000,15,0)))</f>
        <v>0</v>
      </c>
      <c r="AZ402" s="11" t="str">
        <f t="shared" si="202"/>
        <v>No</v>
      </c>
      <c r="BA402" s="11" t="str">
        <f t="shared" si="203"/>
        <v>BKI</v>
      </c>
      <c r="BB402" s="11" t="str">
        <f t="shared" si="204"/>
        <v>EM</v>
      </c>
      <c r="BC402" s="11" t="str">
        <f t="shared" si="205"/>
        <v>No</v>
      </c>
    </row>
    <row r="403" spans="1:55" x14ac:dyDescent="0.3">
      <c r="A403" s="11" t="s">
        <v>101</v>
      </c>
      <c r="B403" s="11" t="s">
        <v>1821</v>
      </c>
      <c r="C403" s="11" t="s">
        <v>615</v>
      </c>
      <c r="D403" s="11" t="s">
        <v>2132</v>
      </c>
      <c r="E403" s="38" t="s">
        <v>2902</v>
      </c>
      <c r="F403" s="11">
        <v>0.5</v>
      </c>
      <c r="G403" s="40" t="s">
        <v>218</v>
      </c>
      <c r="H403" s="11" t="str">
        <f t="shared" si="187"/>
        <v>Regular</v>
      </c>
      <c r="I403" s="11" t="str">
        <f t="shared" si="179"/>
        <v>INDIA</v>
      </c>
      <c r="J403" s="11" t="str">
        <f>IF(ISERROR(VLOOKUP(C403,'WI Vs ASM'!$B$2:$E$1000,4,0)),0,(VLOOKUP(C403,'WI Vs ASM'!$B$2:$E$1000,4,0)))</f>
        <v>Offshore</v>
      </c>
      <c r="K403" s="11" t="str">
        <f>IF(ISERROR(VLOOKUP(C403,'WI Vs ASM'!$B$2:$F$1000,5,0)),0,(VLOOKUP(C403,'WI Vs ASM'!$B$2:$F$1000,5,0)))</f>
        <v>02-Variable Billable</v>
      </c>
      <c r="L403" s="11" t="str">
        <f>IF(ISERROR(VLOOKUP(C403,'WI Vs ASM'!$B$2:$D$1000,3,0)),0,(VLOOKUP(C403,'WI Vs ASM'!$B$2:$D$1000,3,0)))</f>
        <v>11-Enhancement Offshore</v>
      </c>
      <c r="M403" s="11" t="str">
        <f>IF(ISERROR(VLOOKUP(C403,'WI Vs ASM'!$B$2:$I$1000,8,0)),0,(VLOOKUP(C403,'WI Vs ASM'!$B$2:$I$1000,8,0)))</f>
        <v>Prakash Varadachari</v>
      </c>
      <c r="N403" s="11" t="str">
        <f>IF(ISERROR(VLOOKUP(C403,'WI Vs ASM'!$B$2:$G$1000,6,0)),0,(VLOOKUP(C403,'WI Vs ASM'!$B$2:$G$1000,6,0)))</f>
        <v>Treasury</v>
      </c>
      <c r="O403" s="11" t="str">
        <f>IF(ISERROR(VLOOKUP(C403,'WI Vs ASM'!$B$2:$H$1000,7,0)),0,(VLOOKUP(C403,'WI Vs ASM'!$B$2:$H$1000,7,0)))</f>
        <v>Central Functions</v>
      </c>
      <c r="P403" s="11" t="str">
        <f t="shared" si="180"/>
        <v>May-17</v>
      </c>
      <c r="Q403" s="11" t="str">
        <f t="shared" si="181"/>
        <v>Q2</v>
      </c>
      <c r="R403" s="11" t="str">
        <f>IF(ISERROR(VLOOKUP(C403,'WI Vs ASM'!$B$2:$J$1000,9,0)),0,(VLOOKUP(C403,'WI Vs ASM'!$B$2:$J$1000,9,0)))</f>
        <v>Chandraprabha Palaniswamy</v>
      </c>
      <c r="S403" s="11" t="str">
        <f>IF(ISERROR(VLOOKUP(C403,'WI Vs ASM'!$B$2:$K$1000,10,0)),0,(VLOOKUP(C403,'WI Vs ASM'!$B$2:$K$1000,10,0)))</f>
        <v>Linda J. Richardson</v>
      </c>
      <c r="T403" s="11" t="str">
        <f>IF(ISERROR(VLOOKUP(C403,'WI Vs ASM'!$B$2:$L$1000,11,0)),0,(VLOOKUP(C403,'WI Vs ASM'!$B$2:$L$1000,11,0)))</f>
        <v>Crystal Romano</v>
      </c>
      <c r="U403" s="11" t="str">
        <f t="shared" si="188"/>
        <v>WR736335</v>
      </c>
      <c r="V403" s="11" t="str">
        <f t="shared" si="182"/>
        <v>No</v>
      </c>
      <c r="W403" s="11" t="str">
        <f t="shared" si="183"/>
        <v>Yes</v>
      </c>
      <c r="X403" s="11" t="str">
        <f t="shared" si="184"/>
        <v>No</v>
      </c>
      <c r="Y403" s="11" t="str">
        <f t="shared" si="185"/>
        <v>No</v>
      </c>
      <c r="Z403" s="11" t="str">
        <f t="shared" si="186"/>
        <v>No</v>
      </c>
      <c r="AA403" s="11" t="str">
        <f t="shared" si="189"/>
        <v>No</v>
      </c>
      <c r="AB403" s="11">
        <f>IF(ISERROR(VLOOKUP(U403,'ITWR Dump'!$A$2:$Y$5000,24,0)),0,(VLOOKUP('ILC Report'!U403,'ITWR Dump'!$A$2:$Y$5000,24,0)))</f>
        <v>0</v>
      </c>
      <c r="AC403" s="11" t="str">
        <f t="shared" si="190"/>
        <v>No</v>
      </c>
      <c r="AD403" s="11" t="str">
        <f t="shared" si="191"/>
        <v/>
      </c>
      <c r="AE403" s="11">
        <f>IF(ISERROR(VLOOKUP(U403,'ITWR Dump'!$A$2:$Y$5000,13,0)),0,(VLOOKUP(U403,'ITWR Dump'!$A$2:$Y$5000,13,0)))</f>
        <v>0</v>
      </c>
      <c r="AF403" s="11">
        <f>IF(ISERROR(VLOOKUP(U403,'ITWR Dump'!$A$2:$Y$5000,11,0)),0,(VLOOKUP(U403,'ITWR Dump'!$A$2:$Y$5000,11,0)))</f>
        <v>0</v>
      </c>
      <c r="AG403" s="11">
        <f>IF(ISERROR(VLOOKUP(U403,'ITWR Dump'!$A$2:$Y$5000,2,0)),0,(VLOOKUP(U403,'ITWR Dump'!$A$2:$Y$5000,2,0)))</f>
        <v>0</v>
      </c>
      <c r="AH403" s="11">
        <f>IF(ISERROR(VLOOKUP(U403,'ITWR Dump'!$A$2:$Y$5000,14,0)),0,(VLOOKUP(U403,'ITWR Dump'!$A$2:$Y$5000,14,0)))</f>
        <v>0</v>
      </c>
      <c r="AI403" s="11" t="str">
        <f t="shared" si="192"/>
        <v>11-Enhancement Offshore</v>
      </c>
      <c r="AJ403" s="11" t="str">
        <f t="shared" si="193"/>
        <v>Offshore</v>
      </c>
      <c r="AK403" s="11" t="str">
        <f>IF(ISERROR(VLOOKUP(A403,'Team Data'!$C$2:$U$213,17,0)),0,(VLOOKUP(A403,'Team Data'!$C$2:$U$213,17,0)))</f>
        <v>MF PI and CF</v>
      </c>
      <c r="AL403" s="11" t="str">
        <f t="shared" si="194"/>
        <v>2017-04-24</v>
      </c>
      <c r="AM403" s="11">
        <f>IF(ISERROR(VLOOKUP(U403,'ITWR Dump'!$A$2:$Y$5000,16,0)),0,(VLOOKUP(U403,'ITWR Dump'!$A$2:$Y$5000,16,0)))</f>
        <v>0</v>
      </c>
      <c r="AN403" s="11">
        <f>IF(ISERROR(VLOOKUP(U403,'ITWR Dump'!$A$2:$Y$5000,18,0)),0,(VLOOKUP(U403,'ITWR Dump'!$A$2:$Y$5000,18,0)))</f>
        <v>0</v>
      </c>
      <c r="AO403" s="11">
        <f>IF(ISERROR(VLOOKUP(U403,'ITWR Dump'!$A$2:$Y$5000,25,0)),0,(VLOOKUP('ILC Report'!U403,'ITWR Dump'!$A$2:$Y$5000,25,0)))</f>
        <v>0</v>
      </c>
      <c r="AP403" s="11">
        <f t="shared" si="195"/>
        <v>0</v>
      </c>
      <c r="AQ403" s="26">
        <f t="shared" si="196"/>
        <v>0</v>
      </c>
      <c r="AR403" s="26">
        <f t="shared" si="197"/>
        <v>0</v>
      </c>
      <c r="AS403" s="26">
        <f t="shared" si="198"/>
        <v>0</v>
      </c>
      <c r="AT403" s="26">
        <f t="shared" si="199"/>
        <v>0</v>
      </c>
      <c r="AU403" s="26">
        <f t="shared" si="200"/>
        <v>0</v>
      </c>
      <c r="AV403" s="26">
        <f t="shared" si="201"/>
        <v>0</v>
      </c>
      <c r="AW403" s="11" t="s">
        <v>653</v>
      </c>
      <c r="AX403" s="11" t="str">
        <f>VLOOKUP(L403,Group!$A$2:$B$1000,2,0)</f>
        <v>Enhancement</v>
      </c>
      <c r="AY403" s="11">
        <f>IF(ISERROR(VLOOKUP(U403,'ITWR Dump'!$A$2:$Y$5000,15,0)),0,(VLOOKUP('ILC Report'!U403,'ITWR Dump'!$A$2:$Y$5000,15,0)))</f>
        <v>0</v>
      </c>
      <c r="AZ403" s="11" t="str">
        <f t="shared" si="202"/>
        <v>No</v>
      </c>
      <c r="BA403" s="11" t="str">
        <f t="shared" si="203"/>
        <v>BKI</v>
      </c>
      <c r="BB403" s="11" t="str">
        <f t="shared" si="204"/>
        <v>EM</v>
      </c>
      <c r="BC403" s="11" t="str">
        <f t="shared" si="205"/>
        <v>No</v>
      </c>
    </row>
    <row r="404" spans="1:55" x14ac:dyDescent="0.3">
      <c r="A404" s="11" t="s">
        <v>101</v>
      </c>
      <c r="B404" s="11" t="s">
        <v>1821</v>
      </c>
      <c r="C404" s="11" t="s">
        <v>583</v>
      </c>
      <c r="D404" s="11" t="s">
        <v>2126</v>
      </c>
      <c r="E404" s="38" t="s">
        <v>2902</v>
      </c>
      <c r="F404" s="11">
        <v>3.5</v>
      </c>
      <c r="G404" s="40" t="s">
        <v>218</v>
      </c>
      <c r="H404" s="11" t="str">
        <f t="shared" si="187"/>
        <v>Regular</v>
      </c>
      <c r="I404" s="11" t="str">
        <f t="shared" si="179"/>
        <v>INDIA</v>
      </c>
      <c r="J404" s="11" t="str">
        <f>IF(ISERROR(VLOOKUP(C404,'WI Vs ASM'!$B$2:$E$1000,4,0)),0,(VLOOKUP(C404,'WI Vs ASM'!$B$2:$E$1000,4,0)))</f>
        <v>Offshore</v>
      </c>
      <c r="K404" s="11" t="str">
        <f>IF(ISERROR(VLOOKUP(C404,'WI Vs ASM'!$B$2:$F$1000,5,0)),0,(VLOOKUP(C404,'WI Vs ASM'!$B$2:$F$1000,5,0)))</f>
        <v>02-Variable Billable</v>
      </c>
      <c r="L404" s="11" t="str">
        <f>IF(ISERROR(VLOOKUP(C404,'WI Vs ASM'!$B$2:$D$1000,3,0)),0,(VLOOKUP(C404,'WI Vs ASM'!$B$2:$D$1000,3,0)))</f>
        <v>11-Enhancement Offshore</v>
      </c>
      <c r="M404" s="11" t="str">
        <f>IF(ISERROR(VLOOKUP(C404,'WI Vs ASM'!$B$2:$I$1000,8,0)),0,(VLOOKUP(C404,'WI Vs ASM'!$B$2:$I$1000,8,0)))</f>
        <v>Prakash Varadachari</v>
      </c>
      <c r="N404" s="11" t="str">
        <f>IF(ISERROR(VLOOKUP(C404,'WI Vs ASM'!$B$2:$G$1000,6,0)),0,(VLOOKUP(C404,'WI Vs ASM'!$B$2:$G$1000,6,0)))</f>
        <v>Shared Services</v>
      </c>
      <c r="O404" s="11" t="str">
        <f>IF(ISERROR(VLOOKUP(C404,'WI Vs ASM'!$B$2:$H$1000,7,0)),0,(VLOOKUP(C404,'WI Vs ASM'!$B$2:$H$1000,7,0)))</f>
        <v>Shared Services</v>
      </c>
      <c r="P404" s="11" t="str">
        <f t="shared" si="180"/>
        <v>May-17</v>
      </c>
      <c r="Q404" s="11" t="str">
        <f t="shared" si="181"/>
        <v>Q2</v>
      </c>
      <c r="R404" s="11" t="str">
        <f>IF(ISERROR(VLOOKUP(C404,'WI Vs ASM'!$B$2:$J$1000,9,0)),0,(VLOOKUP(C404,'WI Vs ASM'!$B$2:$J$1000,9,0)))</f>
        <v>Chandraprabha Palaniswamy</v>
      </c>
      <c r="S404" s="11" t="str">
        <f>IF(ISERROR(VLOOKUP(C404,'WI Vs ASM'!$B$2:$K$1000,10,0)),0,(VLOOKUP(C404,'WI Vs ASM'!$B$2:$K$1000,10,0)))</f>
        <v>Vasudevan Srinivasan</v>
      </c>
      <c r="T404" s="11" t="str">
        <f>IF(ISERROR(VLOOKUP(C404,'WI Vs ASM'!$B$2:$L$1000,11,0)),0,(VLOOKUP(C404,'WI Vs ASM'!$B$2:$L$1000,11,0)))</f>
        <v>Noha Salama</v>
      </c>
      <c r="U404" s="11" t="str">
        <f t="shared" si="188"/>
        <v>WR736484</v>
      </c>
      <c r="V404" s="11" t="str">
        <f t="shared" si="182"/>
        <v>No</v>
      </c>
      <c r="W404" s="11" t="str">
        <f t="shared" si="183"/>
        <v>Yes</v>
      </c>
      <c r="X404" s="11" t="str">
        <f t="shared" si="184"/>
        <v>No</v>
      </c>
      <c r="Y404" s="11" t="str">
        <f t="shared" si="185"/>
        <v>No</v>
      </c>
      <c r="Z404" s="11" t="str">
        <f t="shared" si="186"/>
        <v>No</v>
      </c>
      <c r="AA404" s="11" t="str">
        <f t="shared" si="189"/>
        <v>No</v>
      </c>
      <c r="AB404" s="11">
        <f>IF(ISERROR(VLOOKUP(U404,'ITWR Dump'!$A$2:$Y$5000,24,0)),0,(VLOOKUP('ILC Report'!U404,'ITWR Dump'!$A$2:$Y$5000,24,0)))</f>
        <v>0</v>
      </c>
      <c r="AC404" s="11" t="str">
        <f t="shared" si="190"/>
        <v>No</v>
      </c>
      <c r="AD404" s="11" t="str">
        <f t="shared" si="191"/>
        <v/>
      </c>
      <c r="AE404" s="11">
        <f>IF(ISERROR(VLOOKUP(U404,'ITWR Dump'!$A$2:$Y$5000,13,0)),0,(VLOOKUP(U404,'ITWR Dump'!$A$2:$Y$5000,13,0)))</f>
        <v>0</v>
      </c>
      <c r="AF404" s="11">
        <f>IF(ISERROR(VLOOKUP(U404,'ITWR Dump'!$A$2:$Y$5000,11,0)),0,(VLOOKUP(U404,'ITWR Dump'!$A$2:$Y$5000,11,0)))</f>
        <v>0</v>
      </c>
      <c r="AG404" s="11">
        <f>IF(ISERROR(VLOOKUP(U404,'ITWR Dump'!$A$2:$Y$5000,2,0)),0,(VLOOKUP(U404,'ITWR Dump'!$A$2:$Y$5000,2,0)))</f>
        <v>0</v>
      </c>
      <c r="AH404" s="11">
        <f>IF(ISERROR(VLOOKUP(U404,'ITWR Dump'!$A$2:$Y$5000,14,0)),0,(VLOOKUP(U404,'ITWR Dump'!$A$2:$Y$5000,14,0)))</f>
        <v>0</v>
      </c>
      <c r="AI404" s="11" t="str">
        <f t="shared" si="192"/>
        <v>11-Enhancement Offshore</v>
      </c>
      <c r="AJ404" s="11" t="str">
        <f t="shared" si="193"/>
        <v>Offshore</v>
      </c>
      <c r="AK404" s="11" t="str">
        <f>IF(ISERROR(VLOOKUP(A404,'Team Data'!$C$2:$U$213,17,0)),0,(VLOOKUP(A404,'Team Data'!$C$2:$U$213,17,0)))</f>
        <v>MF PI and CF</v>
      </c>
      <c r="AL404" s="11" t="str">
        <f t="shared" si="194"/>
        <v>2017-04-24</v>
      </c>
      <c r="AM404" s="11">
        <f>IF(ISERROR(VLOOKUP(U404,'ITWR Dump'!$A$2:$Y$5000,16,0)),0,(VLOOKUP(U404,'ITWR Dump'!$A$2:$Y$5000,16,0)))</f>
        <v>0</v>
      </c>
      <c r="AN404" s="11">
        <f>IF(ISERROR(VLOOKUP(U404,'ITWR Dump'!$A$2:$Y$5000,18,0)),0,(VLOOKUP(U404,'ITWR Dump'!$A$2:$Y$5000,18,0)))</f>
        <v>0</v>
      </c>
      <c r="AO404" s="11">
        <f>IF(ISERROR(VLOOKUP(U404,'ITWR Dump'!$A$2:$Y$5000,25,0)),0,(VLOOKUP('ILC Report'!U404,'ITWR Dump'!$A$2:$Y$5000,25,0)))</f>
        <v>0</v>
      </c>
      <c r="AP404" s="11">
        <f t="shared" si="195"/>
        <v>0</v>
      </c>
      <c r="AQ404" s="26">
        <f t="shared" si="196"/>
        <v>0</v>
      </c>
      <c r="AR404" s="26">
        <f t="shared" si="197"/>
        <v>0</v>
      </c>
      <c r="AS404" s="26">
        <f t="shared" si="198"/>
        <v>0</v>
      </c>
      <c r="AT404" s="26">
        <f t="shared" si="199"/>
        <v>0</v>
      </c>
      <c r="AU404" s="26">
        <f t="shared" si="200"/>
        <v>0</v>
      </c>
      <c r="AV404" s="26">
        <f t="shared" si="201"/>
        <v>0</v>
      </c>
      <c r="AW404" s="11" t="s">
        <v>653</v>
      </c>
      <c r="AX404" s="11" t="str">
        <f>VLOOKUP(L404,Group!$A$2:$B$1000,2,0)</f>
        <v>Enhancement</v>
      </c>
      <c r="AY404" s="11">
        <f>IF(ISERROR(VLOOKUP(U404,'ITWR Dump'!$A$2:$Y$5000,15,0)),0,(VLOOKUP('ILC Report'!U404,'ITWR Dump'!$A$2:$Y$5000,15,0)))</f>
        <v>0</v>
      </c>
      <c r="AZ404" s="11" t="str">
        <f t="shared" si="202"/>
        <v>No</v>
      </c>
      <c r="BA404" s="11" t="str">
        <f t="shared" si="203"/>
        <v>BKI</v>
      </c>
      <c r="BB404" s="11" t="str">
        <f t="shared" si="204"/>
        <v>EM</v>
      </c>
      <c r="BC404" s="11" t="str">
        <f t="shared" si="205"/>
        <v>No</v>
      </c>
    </row>
    <row r="405" spans="1:55" x14ac:dyDescent="0.3">
      <c r="A405" s="11" t="s">
        <v>101</v>
      </c>
      <c r="B405" s="11" t="s">
        <v>1821</v>
      </c>
      <c r="C405" s="11" t="s">
        <v>549</v>
      </c>
      <c r="D405" s="11" t="s">
        <v>2133</v>
      </c>
      <c r="E405" s="38" t="s">
        <v>2903</v>
      </c>
      <c r="F405" s="11">
        <v>1</v>
      </c>
      <c r="G405" s="40" t="s">
        <v>218</v>
      </c>
      <c r="H405" s="11" t="str">
        <f t="shared" si="187"/>
        <v>Regular</v>
      </c>
      <c r="I405" s="11" t="str">
        <f t="shared" si="179"/>
        <v>INDIA</v>
      </c>
      <c r="J405" s="11" t="str">
        <f>IF(ISERROR(VLOOKUP(C405,'WI Vs ASM'!$B$2:$E$1000,4,0)),0,(VLOOKUP(C405,'WI Vs ASM'!$B$2:$E$1000,4,0)))</f>
        <v>Offshore</v>
      </c>
      <c r="K405" s="11" t="str">
        <f>IF(ISERROR(VLOOKUP(C405,'WI Vs ASM'!$B$2:$F$1000,5,0)),0,(VLOOKUP(C405,'WI Vs ASM'!$B$2:$F$1000,5,0)))</f>
        <v>01-Fixed Price</v>
      </c>
      <c r="L405" s="11" t="str">
        <f>IF(ISERROR(VLOOKUP(C405,'WI Vs ASM'!$B$2:$D$1000,3,0)),0,(VLOOKUP(C405,'WI Vs ASM'!$B$2:$D$1000,3,0)))</f>
        <v>01-Maintenance Offshore</v>
      </c>
      <c r="M405" s="11" t="str">
        <f>IF(ISERROR(VLOOKUP(C405,'WI Vs ASM'!$B$2:$I$1000,8,0)),0,(VLOOKUP(C405,'WI Vs ASM'!$B$2:$I$1000,8,0)))</f>
        <v>Rahul Soman</v>
      </c>
      <c r="N405" s="11" t="str">
        <f>IF(ISERROR(VLOOKUP(C405,'WI Vs ASM'!$B$2:$G$1000,6,0)),0,(VLOOKUP(C405,'WI Vs ASM'!$B$2:$G$1000,6,0)))</f>
        <v>Billing</v>
      </c>
      <c r="O405" s="11" t="str">
        <f>IF(ISERROR(VLOOKUP(C405,'WI Vs ASM'!$B$2:$H$1000,7,0)),0,(VLOOKUP(C405,'WI Vs ASM'!$B$2:$H$1000,7,0)))</f>
        <v>Central Functions</v>
      </c>
      <c r="P405" s="11" t="str">
        <f t="shared" si="180"/>
        <v>May-17</v>
      </c>
      <c r="Q405" s="11" t="str">
        <f t="shared" si="181"/>
        <v>Q2</v>
      </c>
      <c r="R405" s="11" t="str">
        <f>IF(ISERROR(VLOOKUP(C405,'WI Vs ASM'!$B$2:$J$1000,9,0)),0,(VLOOKUP(C405,'WI Vs ASM'!$B$2:$J$1000,9,0)))</f>
        <v>Jyothi Pai</v>
      </c>
      <c r="S405" s="11" t="str">
        <f>IF(ISERROR(VLOOKUP(C405,'WI Vs ASM'!$B$2:$K$1000,10,0)),0,(VLOOKUP(C405,'WI Vs ASM'!$B$2:$K$1000,10,0)))</f>
        <v>John Pallo</v>
      </c>
      <c r="T405" s="11" t="str">
        <f>IF(ISERROR(VLOOKUP(C405,'WI Vs ASM'!$B$2:$L$1000,11,0)),0,(VLOOKUP(C405,'WI Vs ASM'!$B$2:$L$1000,11,0)))</f>
        <v>Phillip Mclean</v>
      </c>
      <c r="U405" s="11" t="e">
        <f t="shared" si="188"/>
        <v>#VALUE!</v>
      </c>
      <c r="V405" s="11" t="str">
        <f t="shared" si="182"/>
        <v>No</v>
      </c>
      <c r="W405" s="11" t="str">
        <f t="shared" si="183"/>
        <v>Yes</v>
      </c>
      <c r="X405" s="11" t="str">
        <f t="shared" si="184"/>
        <v>No</v>
      </c>
      <c r="Y405" s="11" t="str">
        <f t="shared" si="185"/>
        <v>No</v>
      </c>
      <c r="Z405" s="11" t="str">
        <f t="shared" si="186"/>
        <v>No</v>
      </c>
      <c r="AA405" s="11" t="str">
        <f t="shared" si="189"/>
        <v>No</v>
      </c>
      <c r="AB405" s="11">
        <f>IF(ISERROR(VLOOKUP(U405,'ITWR Dump'!$A$2:$Y$5000,24,0)),0,(VLOOKUP('ILC Report'!U405,'ITWR Dump'!$A$2:$Y$5000,24,0)))</f>
        <v>0</v>
      </c>
      <c r="AC405" s="11" t="str">
        <f t="shared" si="190"/>
        <v>No</v>
      </c>
      <c r="AD405" s="11" t="str">
        <f t="shared" si="191"/>
        <v/>
      </c>
      <c r="AE405" s="11">
        <f>IF(ISERROR(VLOOKUP(U405,'ITWR Dump'!$A$2:$Y$5000,13,0)),0,(VLOOKUP(U405,'ITWR Dump'!$A$2:$Y$5000,13,0)))</f>
        <v>0</v>
      </c>
      <c r="AF405" s="11">
        <f>IF(ISERROR(VLOOKUP(U405,'ITWR Dump'!$A$2:$Y$5000,11,0)),0,(VLOOKUP(U405,'ITWR Dump'!$A$2:$Y$5000,11,0)))</f>
        <v>0</v>
      </c>
      <c r="AG405" s="11">
        <f>IF(ISERROR(VLOOKUP(U405,'ITWR Dump'!$A$2:$Y$5000,2,0)),0,(VLOOKUP(U405,'ITWR Dump'!$A$2:$Y$5000,2,0)))</f>
        <v>0</v>
      </c>
      <c r="AH405" s="11">
        <f>IF(ISERROR(VLOOKUP(U405,'ITWR Dump'!$A$2:$Y$5000,14,0)),0,(VLOOKUP(U405,'ITWR Dump'!$A$2:$Y$5000,14,0)))</f>
        <v>0</v>
      </c>
      <c r="AI405" s="11" t="str">
        <f t="shared" si="192"/>
        <v>01-Maintenance Offshore</v>
      </c>
      <c r="AJ405" s="11" t="str">
        <f t="shared" si="193"/>
        <v>Offshore</v>
      </c>
      <c r="AK405" s="11" t="str">
        <f>IF(ISERROR(VLOOKUP(A405,'Team Data'!$C$2:$U$213,17,0)),0,(VLOOKUP(A405,'Team Data'!$C$2:$U$213,17,0)))</f>
        <v>MF PI and CF</v>
      </c>
      <c r="AL405" s="11" t="str">
        <f t="shared" si="194"/>
        <v>2017-04-24</v>
      </c>
      <c r="AM405" s="11">
        <f>IF(ISERROR(VLOOKUP(U405,'ITWR Dump'!$A$2:$Y$5000,16,0)),0,(VLOOKUP(U405,'ITWR Dump'!$A$2:$Y$5000,16,0)))</f>
        <v>0</v>
      </c>
      <c r="AN405" s="11">
        <f>IF(ISERROR(VLOOKUP(U405,'ITWR Dump'!$A$2:$Y$5000,18,0)),0,(VLOOKUP(U405,'ITWR Dump'!$A$2:$Y$5000,18,0)))</f>
        <v>0</v>
      </c>
      <c r="AO405" s="11">
        <f>IF(ISERROR(VLOOKUP(U405,'ITWR Dump'!$A$2:$Y$5000,25,0)),0,(VLOOKUP('ILC Report'!U405,'ITWR Dump'!$A$2:$Y$5000,25,0)))</f>
        <v>0</v>
      </c>
      <c r="AP405" s="11">
        <f t="shared" si="195"/>
        <v>0</v>
      </c>
      <c r="AQ405" s="26">
        <f t="shared" si="196"/>
        <v>0</v>
      </c>
      <c r="AR405" s="26">
        <f t="shared" si="197"/>
        <v>0</v>
      </c>
      <c r="AS405" s="26">
        <f t="shared" si="198"/>
        <v>0</v>
      </c>
      <c r="AT405" s="26">
        <f t="shared" si="199"/>
        <v>0</v>
      </c>
      <c r="AU405" s="26">
        <f t="shared" si="200"/>
        <v>0</v>
      </c>
      <c r="AV405" s="26">
        <f t="shared" si="201"/>
        <v>0</v>
      </c>
      <c r="AW405" s="11" t="s">
        <v>653</v>
      </c>
      <c r="AX405" s="11" t="str">
        <f>VLOOKUP(L405,Group!$A$2:$B$1000,2,0)</f>
        <v>Maintenance</v>
      </c>
      <c r="AY405" s="11">
        <f>IF(ISERROR(VLOOKUP(U405,'ITWR Dump'!$A$2:$Y$5000,15,0)),0,(VLOOKUP('ILC Report'!U405,'ITWR Dump'!$A$2:$Y$5000,15,0)))</f>
        <v>0</v>
      </c>
      <c r="AZ405" s="11" t="str">
        <f t="shared" si="202"/>
        <v>No</v>
      </c>
      <c r="BA405" s="11" t="str">
        <f t="shared" si="203"/>
        <v>BKI</v>
      </c>
      <c r="BB405" s="11" t="str">
        <f t="shared" si="204"/>
        <v>MN</v>
      </c>
      <c r="BC405" s="11" t="str">
        <f t="shared" si="205"/>
        <v>No</v>
      </c>
    </row>
    <row r="406" spans="1:55" x14ac:dyDescent="0.3">
      <c r="A406" s="11" t="s">
        <v>101</v>
      </c>
      <c r="B406" s="11" t="s">
        <v>1821</v>
      </c>
      <c r="C406" s="11" t="s">
        <v>549</v>
      </c>
      <c r="D406" s="11" t="s">
        <v>2134</v>
      </c>
      <c r="E406" s="38" t="s">
        <v>2903</v>
      </c>
      <c r="F406" s="11">
        <v>4</v>
      </c>
      <c r="G406" s="40" t="s">
        <v>218</v>
      </c>
      <c r="H406" s="11" t="str">
        <f t="shared" si="187"/>
        <v>Regular</v>
      </c>
      <c r="I406" s="11" t="str">
        <f t="shared" si="179"/>
        <v>INDIA</v>
      </c>
      <c r="J406" s="11" t="str">
        <f>IF(ISERROR(VLOOKUP(C406,'WI Vs ASM'!$B$2:$E$1000,4,0)),0,(VLOOKUP(C406,'WI Vs ASM'!$B$2:$E$1000,4,0)))</f>
        <v>Offshore</v>
      </c>
      <c r="K406" s="11" t="str">
        <f>IF(ISERROR(VLOOKUP(C406,'WI Vs ASM'!$B$2:$F$1000,5,0)),0,(VLOOKUP(C406,'WI Vs ASM'!$B$2:$F$1000,5,0)))</f>
        <v>01-Fixed Price</v>
      </c>
      <c r="L406" s="11" t="str">
        <f>IF(ISERROR(VLOOKUP(C406,'WI Vs ASM'!$B$2:$D$1000,3,0)),0,(VLOOKUP(C406,'WI Vs ASM'!$B$2:$D$1000,3,0)))</f>
        <v>01-Maintenance Offshore</v>
      </c>
      <c r="M406" s="11" t="str">
        <f>IF(ISERROR(VLOOKUP(C406,'WI Vs ASM'!$B$2:$I$1000,8,0)),0,(VLOOKUP(C406,'WI Vs ASM'!$B$2:$I$1000,8,0)))</f>
        <v>Rahul Soman</v>
      </c>
      <c r="N406" s="11" t="str">
        <f>IF(ISERROR(VLOOKUP(C406,'WI Vs ASM'!$B$2:$G$1000,6,0)),0,(VLOOKUP(C406,'WI Vs ASM'!$B$2:$G$1000,6,0)))</f>
        <v>Billing</v>
      </c>
      <c r="O406" s="11" t="str">
        <f>IF(ISERROR(VLOOKUP(C406,'WI Vs ASM'!$B$2:$H$1000,7,0)),0,(VLOOKUP(C406,'WI Vs ASM'!$B$2:$H$1000,7,0)))</f>
        <v>Central Functions</v>
      </c>
      <c r="P406" s="11" t="str">
        <f t="shared" si="180"/>
        <v>May-17</v>
      </c>
      <c r="Q406" s="11" t="str">
        <f t="shared" si="181"/>
        <v>Q2</v>
      </c>
      <c r="R406" s="11" t="str">
        <f>IF(ISERROR(VLOOKUP(C406,'WI Vs ASM'!$B$2:$J$1000,9,0)),0,(VLOOKUP(C406,'WI Vs ASM'!$B$2:$J$1000,9,0)))</f>
        <v>Jyothi Pai</v>
      </c>
      <c r="S406" s="11" t="str">
        <f>IF(ISERROR(VLOOKUP(C406,'WI Vs ASM'!$B$2:$K$1000,10,0)),0,(VLOOKUP(C406,'WI Vs ASM'!$B$2:$K$1000,10,0)))</f>
        <v>John Pallo</v>
      </c>
      <c r="T406" s="11" t="str">
        <f>IF(ISERROR(VLOOKUP(C406,'WI Vs ASM'!$B$2:$L$1000,11,0)),0,(VLOOKUP(C406,'WI Vs ASM'!$B$2:$L$1000,11,0)))</f>
        <v>Phillip Mclean</v>
      </c>
      <c r="U406" s="11" t="e">
        <f t="shared" si="188"/>
        <v>#VALUE!</v>
      </c>
      <c r="V406" s="11" t="str">
        <f t="shared" si="182"/>
        <v>No</v>
      </c>
      <c r="W406" s="11" t="str">
        <f t="shared" si="183"/>
        <v>Yes</v>
      </c>
      <c r="X406" s="11" t="str">
        <f t="shared" si="184"/>
        <v>No</v>
      </c>
      <c r="Y406" s="11" t="str">
        <f t="shared" si="185"/>
        <v>No</v>
      </c>
      <c r="Z406" s="11" t="str">
        <f t="shared" si="186"/>
        <v>No</v>
      </c>
      <c r="AA406" s="11" t="str">
        <f t="shared" si="189"/>
        <v>No</v>
      </c>
      <c r="AB406" s="11">
        <f>IF(ISERROR(VLOOKUP(U406,'ITWR Dump'!$A$2:$Y$5000,24,0)),0,(VLOOKUP('ILC Report'!U406,'ITWR Dump'!$A$2:$Y$5000,24,0)))</f>
        <v>0</v>
      </c>
      <c r="AC406" s="11" t="str">
        <f t="shared" si="190"/>
        <v>No</v>
      </c>
      <c r="AD406" s="11" t="str">
        <f t="shared" si="191"/>
        <v/>
      </c>
      <c r="AE406" s="11">
        <f>IF(ISERROR(VLOOKUP(U406,'ITWR Dump'!$A$2:$Y$5000,13,0)),0,(VLOOKUP(U406,'ITWR Dump'!$A$2:$Y$5000,13,0)))</f>
        <v>0</v>
      </c>
      <c r="AF406" s="11">
        <f>IF(ISERROR(VLOOKUP(U406,'ITWR Dump'!$A$2:$Y$5000,11,0)),0,(VLOOKUP(U406,'ITWR Dump'!$A$2:$Y$5000,11,0)))</f>
        <v>0</v>
      </c>
      <c r="AG406" s="11">
        <f>IF(ISERROR(VLOOKUP(U406,'ITWR Dump'!$A$2:$Y$5000,2,0)),0,(VLOOKUP(U406,'ITWR Dump'!$A$2:$Y$5000,2,0)))</f>
        <v>0</v>
      </c>
      <c r="AH406" s="11">
        <f>IF(ISERROR(VLOOKUP(U406,'ITWR Dump'!$A$2:$Y$5000,14,0)),0,(VLOOKUP(U406,'ITWR Dump'!$A$2:$Y$5000,14,0)))</f>
        <v>0</v>
      </c>
      <c r="AI406" s="11" t="str">
        <f t="shared" si="192"/>
        <v>01-Maintenance Offshore</v>
      </c>
      <c r="AJ406" s="11" t="str">
        <f t="shared" si="193"/>
        <v>Offshore</v>
      </c>
      <c r="AK406" s="11" t="str">
        <f>IF(ISERROR(VLOOKUP(A406,'Team Data'!$C$2:$U$213,17,0)),0,(VLOOKUP(A406,'Team Data'!$C$2:$U$213,17,0)))</f>
        <v>MF PI and CF</v>
      </c>
      <c r="AL406" s="11" t="str">
        <f t="shared" si="194"/>
        <v>2017-04-24</v>
      </c>
      <c r="AM406" s="11">
        <f>IF(ISERROR(VLOOKUP(U406,'ITWR Dump'!$A$2:$Y$5000,16,0)),0,(VLOOKUP(U406,'ITWR Dump'!$A$2:$Y$5000,16,0)))</f>
        <v>0</v>
      </c>
      <c r="AN406" s="11">
        <f>IF(ISERROR(VLOOKUP(U406,'ITWR Dump'!$A$2:$Y$5000,18,0)),0,(VLOOKUP(U406,'ITWR Dump'!$A$2:$Y$5000,18,0)))</f>
        <v>0</v>
      </c>
      <c r="AO406" s="11">
        <f>IF(ISERROR(VLOOKUP(U406,'ITWR Dump'!$A$2:$Y$5000,25,0)),0,(VLOOKUP('ILC Report'!U406,'ITWR Dump'!$A$2:$Y$5000,25,0)))</f>
        <v>0</v>
      </c>
      <c r="AP406" s="11">
        <f t="shared" si="195"/>
        <v>0</v>
      </c>
      <c r="AQ406" s="26">
        <f t="shared" si="196"/>
        <v>0</v>
      </c>
      <c r="AR406" s="26">
        <f t="shared" si="197"/>
        <v>0</v>
      </c>
      <c r="AS406" s="26">
        <f t="shared" si="198"/>
        <v>0</v>
      </c>
      <c r="AT406" s="26">
        <f t="shared" si="199"/>
        <v>0</v>
      </c>
      <c r="AU406" s="26">
        <f t="shared" si="200"/>
        <v>0</v>
      </c>
      <c r="AV406" s="26">
        <f t="shared" si="201"/>
        <v>0</v>
      </c>
      <c r="AW406" s="11" t="s">
        <v>653</v>
      </c>
      <c r="AX406" s="11" t="str">
        <f>VLOOKUP(L406,Group!$A$2:$B$1000,2,0)</f>
        <v>Maintenance</v>
      </c>
      <c r="AY406" s="11">
        <f>IF(ISERROR(VLOOKUP(U406,'ITWR Dump'!$A$2:$Y$5000,15,0)),0,(VLOOKUP('ILC Report'!U406,'ITWR Dump'!$A$2:$Y$5000,15,0)))</f>
        <v>0</v>
      </c>
      <c r="AZ406" s="11" t="str">
        <f t="shared" si="202"/>
        <v>No</v>
      </c>
      <c r="BA406" s="11" t="str">
        <f t="shared" si="203"/>
        <v>BKI</v>
      </c>
      <c r="BB406" s="11" t="str">
        <f t="shared" si="204"/>
        <v>MN</v>
      </c>
      <c r="BC406" s="11" t="str">
        <f t="shared" si="205"/>
        <v>No</v>
      </c>
    </row>
    <row r="407" spans="1:55" x14ac:dyDescent="0.3">
      <c r="A407" s="11" t="s">
        <v>101</v>
      </c>
      <c r="B407" s="11" t="s">
        <v>1821</v>
      </c>
      <c r="C407" s="11" t="s">
        <v>549</v>
      </c>
      <c r="D407" s="11" t="s">
        <v>2135</v>
      </c>
      <c r="E407" s="38" t="s">
        <v>2903</v>
      </c>
      <c r="F407" s="11">
        <v>1</v>
      </c>
      <c r="G407" s="40" t="s">
        <v>218</v>
      </c>
      <c r="H407" s="11" t="str">
        <f t="shared" si="187"/>
        <v>Regular</v>
      </c>
      <c r="I407" s="11" t="str">
        <f t="shared" si="179"/>
        <v>INDIA</v>
      </c>
      <c r="J407" s="11" t="str">
        <f>IF(ISERROR(VLOOKUP(C407,'WI Vs ASM'!$B$2:$E$1000,4,0)),0,(VLOOKUP(C407,'WI Vs ASM'!$B$2:$E$1000,4,0)))</f>
        <v>Offshore</v>
      </c>
      <c r="K407" s="11" t="str">
        <f>IF(ISERROR(VLOOKUP(C407,'WI Vs ASM'!$B$2:$F$1000,5,0)),0,(VLOOKUP(C407,'WI Vs ASM'!$B$2:$F$1000,5,0)))</f>
        <v>01-Fixed Price</v>
      </c>
      <c r="L407" s="11" t="str">
        <f>IF(ISERROR(VLOOKUP(C407,'WI Vs ASM'!$B$2:$D$1000,3,0)),0,(VLOOKUP(C407,'WI Vs ASM'!$B$2:$D$1000,3,0)))</f>
        <v>01-Maintenance Offshore</v>
      </c>
      <c r="M407" s="11" t="str">
        <f>IF(ISERROR(VLOOKUP(C407,'WI Vs ASM'!$B$2:$I$1000,8,0)),0,(VLOOKUP(C407,'WI Vs ASM'!$B$2:$I$1000,8,0)))</f>
        <v>Rahul Soman</v>
      </c>
      <c r="N407" s="11" t="str">
        <f>IF(ISERROR(VLOOKUP(C407,'WI Vs ASM'!$B$2:$G$1000,6,0)),0,(VLOOKUP(C407,'WI Vs ASM'!$B$2:$G$1000,6,0)))</f>
        <v>Billing</v>
      </c>
      <c r="O407" s="11" t="str">
        <f>IF(ISERROR(VLOOKUP(C407,'WI Vs ASM'!$B$2:$H$1000,7,0)),0,(VLOOKUP(C407,'WI Vs ASM'!$B$2:$H$1000,7,0)))</f>
        <v>Central Functions</v>
      </c>
      <c r="P407" s="11" t="str">
        <f t="shared" si="180"/>
        <v>May-17</v>
      </c>
      <c r="Q407" s="11" t="str">
        <f t="shared" si="181"/>
        <v>Q2</v>
      </c>
      <c r="R407" s="11" t="str">
        <f>IF(ISERROR(VLOOKUP(C407,'WI Vs ASM'!$B$2:$J$1000,9,0)),0,(VLOOKUP(C407,'WI Vs ASM'!$B$2:$J$1000,9,0)))</f>
        <v>Jyothi Pai</v>
      </c>
      <c r="S407" s="11" t="str">
        <f>IF(ISERROR(VLOOKUP(C407,'WI Vs ASM'!$B$2:$K$1000,10,0)),0,(VLOOKUP(C407,'WI Vs ASM'!$B$2:$K$1000,10,0)))</f>
        <v>John Pallo</v>
      </c>
      <c r="T407" s="11" t="str">
        <f>IF(ISERROR(VLOOKUP(C407,'WI Vs ASM'!$B$2:$L$1000,11,0)),0,(VLOOKUP(C407,'WI Vs ASM'!$B$2:$L$1000,11,0)))</f>
        <v>Phillip Mclean</v>
      </c>
      <c r="U407" s="11" t="e">
        <f t="shared" si="188"/>
        <v>#VALUE!</v>
      </c>
      <c r="V407" s="11" t="str">
        <f t="shared" si="182"/>
        <v>No</v>
      </c>
      <c r="W407" s="11" t="str">
        <f t="shared" si="183"/>
        <v>Yes</v>
      </c>
      <c r="X407" s="11" t="str">
        <f t="shared" si="184"/>
        <v>No</v>
      </c>
      <c r="Y407" s="11" t="str">
        <f t="shared" si="185"/>
        <v>No</v>
      </c>
      <c r="Z407" s="11" t="str">
        <f t="shared" si="186"/>
        <v>No</v>
      </c>
      <c r="AA407" s="11" t="str">
        <f t="shared" si="189"/>
        <v>No</v>
      </c>
      <c r="AB407" s="11">
        <f>IF(ISERROR(VLOOKUP(U407,'ITWR Dump'!$A$2:$Y$5000,24,0)),0,(VLOOKUP('ILC Report'!U407,'ITWR Dump'!$A$2:$Y$5000,24,0)))</f>
        <v>0</v>
      </c>
      <c r="AC407" s="11" t="str">
        <f t="shared" si="190"/>
        <v>No</v>
      </c>
      <c r="AD407" s="11" t="str">
        <f t="shared" si="191"/>
        <v/>
      </c>
      <c r="AE407" s="11">
        <f>IF(ISERROR(VLOOKUP(U407,'ITWR Dump'!$A$2:$Y$5000,13,0)),0,(VLOOKUP(U407,'ITWR Dump'!$A$2:$Y$5000,13,0)))</f>
        <v>0</v>
      </c>
      <c r="AF407" s="11">
        <f>IF(ISERROR(VLOOKUP(U407,'ITWR Dump'!$A$2:$Y$5000,11,0)),0,(VLOOKUP(U407,'ITWR Dump'!$A$2:$Y$5000,11,0)))</f>
        <v>0</v>
      </c>
      <c r="AG407" s="11">
        <f>IF(ISERROR(VLOOKUP(U407,'ITWR Dump'!$A$2:$Y$5000,2,0)),0,(VLOOKUP(U407,'ITWR Dump'!$A$2:$Y$5000,2,0)))</f>
        <v>0</v>
      </c>
      <c r="AH407" s="11">
        <f>IF(ISERROR(VLOOKUP(U407,'ITWR Dump'!$A$2:$Y$5000,14,0)),0,(VLOOKUP(U407,'ITWR Dump'!$A$2:$Y$5000,14,0)))</f>
        <v>0</v>
      </c>
      <c r="AI407" s="11" t="str">
        <f t="shared" si="192"/>
        <v>01-Maintenance Offshore</v>
      </c>
      <c r="AJ407" s="11" t="str">
        <f t="shared" si="193"/>
        <v>Offshore</v>
      </c>
      <c r="AK407" s="11" t="str">
        <f>IF(ISERROR(VLOOKUP(A407,'Team Data'!$C$2:$U$213,17,0)),0,(VLOOKUP(A407,'Team Data'!$C$2:$U$213,17,0)))</f>
        <v>MF PI and CF</v>
      </c>
      <c r="AL407" s="11" t="str">
        <f t="shared" si="194"/>
        <v>2017-04-24</v>
      </c>
      <c r="AM407" s="11">
        <f>IF(ISERROR(VLOOKUP(U407,'ITWR Dump'!$A$2:$Y$5000,16,0)),0,(VLOOKUP(U407,'ITWR Dump'!$A$2:$Y$5000,16,0)))</f>
        <v>0</v>
      </c>
      <c r="AN407" s="11">
        <f>IF(ISERROR(VLOOKUP(U407,'ITWR Dump'!$A$2:$Y$5000,18,0)),0,(VLOOKUP(U407,'ITWR Dump'!$A$2:$Y$5000,18,0)))</f>
        <v>0</v>
      </c>
      <c r="AO407" s="11">
        <f>IF(ISERROR(VLOOKUP(U407,'ITWR Dump'!$A$2:$Y$5000,25,0)),0,(VLOOKUP('ILC Report'!U407,'ITWR Dump'!$A$2:$Y$5000,25,0)))</f>
        <v>0</v>
      </c>
      <c r="AP407" s="11">
        <f t="shared" si="195"/>
        <v>0</v>
      </c>
      <c r="AQ407" s="26">
        <f t="shared" si="196"/>
        <v>0</v>
      </c>
      <c r="AR407" s="26">
        <f t="shared" si="197"/>
        <v>0</v>
      </c>
      <c r="AS407" s="26">
        <f t="shared" si="198"/>
        <v>0</v>
      </c>
      <c r="AT407" s="26">
        <f t="shared" si="199"/>
        <v>0</v>
      </c>
      <c r="AU407" s="26">
        <f t="shared" si="200"/>
        <v>0</v>
      </c>
      <c r="AV407" s="26">
        <f t="shared" si="201"/>
        <v>0</v>
      </c>
      <c r="AW407" s="11" t="s">
        <v>653</v>
      </c>
      <c r="AX407" s="11" t="str">
        <f>VLOOKUP(L407,Group!$A$2:$B$1000,2,0)</f>
        <v>Maintenance</v>
      </c>
      <c r="AY407" s="11">
        <f>IF(ISERROR(VLOOKUP(U407,'ITWR Dump'!$A$2:$Y$5000,15,0)),0,(VLOOKUP('ILC Report'!U407,'ITWR Dump'!$A$2:$Y$5000,15,0)))</f>
        <v>0</v>
      </c>
      <c r="AZ407" s="11" t="str">
        <f t="shared" si="202"/>
        <v>No</v>
      </c>
      <c r="BA407" s="11" t="str">
        <f t="shared" si="203"/>
        <v>BKI</v>
      </c>
      <c r="BB407" s="11" t="str">
        <f t="shared" si="204"/>
        <v>MN</v>
      </c>
      <c r="BC407" s="11" t="str">
        <f t="shared" si="205"/>
        <v>No</v>
      </c>
    </row>
    <row r="408" spans="1:55" x14ac:dyDescent="0.3">
      <c r="A408" s="11" t="s">
        <v>101</v>
      </c>
      <c r="B408" s="11" t="s">
        <v>1821</v>
      </c>
      <c r="C408" s="11" t="s">
        <v>582</v>
      </c>
      <c r="D408" s="11" t="s">
        <v>2122</v>
      </c>
      <c r="E408" s="38" t="s">
        <v>2903</v>
      </c>
      <c r="F408" s="11">
        <v>2</v>
      </c>
      <c r="G408" s="40" t="s">
        <v>218</v>
      </c>
      <c r="H408" s="11" t="str">
        <f t="shared" si="187"/>
        <v>Regular</v>
      </c>
      <c r="I408" s="11" t="str">
        <f t="shared" si="179"/>
        <v>INDIA</v>
      </c>
      <c r="J408" s="11" t="str">
        <f>IF(ISERROR(VLOOKUP(C408,'WI Vs ASM'!$B$2:$E$1000,4,0)),0,(VLOOKUP(C408,'WI Vs ASM'!$B$2:$E$1000,4,0)))</f>
        <v>Offshore</v>
      </c>
      <c r="K408" s="11" t="str">
        <f>IF(ISERROR(VLOOKUP(C408,'WI Vs ASM'!$B$2:$F$1000,5,0)),0,(VLOOKUP(C408,'WI Vs ASM'!$B$2:$F$1000,5,0)))</f>
        <v>01-Fixed Price</v>
      </c>
      <c r="L408" s="11" t="str">
        <f>IF(ISERROR(VLOOKUP(C408,'WI Vs ASM'!$B$2:$D$1000,3,0)),0,(VLOOKUP(C408,'WI Vs ASM'!$B$2:$D$1000,3,0)))</f>
        <v>01-Maintenance Offshore</v>
      </c>
      <c r="M408" s="11" t="str">
        <f>IF(ISERROR(VLOOKUP(C408,'WI Vs ASM'!$B$2:$I$1000,8,0)),0,(VLOOKUP(C408,'WI Vs ASM'!$B$2:$I$1000,8,0)))</f>
        <v>Rahul Soman</v>
      </c>
      <c r="N408" s="11" t="str">
        <f>IF(ISERROR(VLOOKUP(C408,'WI Vs ASM'!$B$2:$G$1000,6,0)),0,(VLOOKUP(C408,'WI Vs ASM'!$B$2:$G$1000,6,0)))</f>
        <v>ECM</v>
      </c>
      <c r="O408" s="11" t="str">
        <f>IF(ISERROR(VLOOKUP(C408,'WI Vs ASM'!$B$2:$H$1000,7,0)),0,(VLOOKUP(C408,'WI Vs ASM'!$B$2:$H$1000,7,0)))</f>
        <v>ECM</v>
      </c>
      <c r="P408" s="11" t="str">
        <f t="shared" si="180"/>
        <v>May-17</v>
      </c>
      <c r="Q408" s="11" t="str">
        <f t="shared" si="181"/>
        <v>Q2</v>
      </c>
      <c r="R408" s="11" t="str">
        <f>IF(ISERROR(VLOOKUP(C408,'WI Vs ASM'!$B$2:$J$1000,9,0)),0,(VLOOKUP(C408,'WI Vs ASM'!$B$2:$J$1000,9,0)))</f>
        <v>Jyothi Pai</v>
      </c>
      <c r="S408" s="11" t="str">
        <f>IF(ISERROR(VLOOKUP(C408,'WI Vs ASM'!$B$2:$K$1000,10,0)),0,(VLOOKUP(C408,'WI Vs ASM'!$B$2:$K$1000,10,0)))</f>
        <v>John Pallo</v>
      </c>
      <c r="T408" s="11" t="str">
        <f>IF(ISERROR(VLOOKUP(C408,'WI Vs ASM'!$B$2:$L$1000,11,0)),0,(VLOOKUP(C408,'WI Vs ASM'!$B$2:$L$1000,11,0)))</f>
        <v>Phillip Mclean</v>
      </c>
      <c r="U408" s="11" t="e">
        <f t="shared" si="188"/>
        <v>#VALUE!</v>
      </c>
      <c r="V408" s="11" t="str">
        <f t="shared" si="182"/>
        <v>Yes</v>
      </c>
      <c r="W408" s="11" t="str">
        <f t="shared" si="183"/>
        <v>No</v>
      </c>
      <c r="X408" s="11" t="str">
        <f t="shared" si="184"/>
        <v>No</v>
      </c>
      <c r="Y408" s="11" t="str">
        <f t="shared" si="185"/>
        <v>No</v>
      </c>
      <c r="Z408" s="11" t="str">
        <f t="shared" si="186"/>
        <v>No</v>
      </c>
      <c r="AA408" s="11" t="str">
        <f t="shared" si="189"/>
        <v>No</v>
      </c>
      <c r="AB408" s="11">
        <f>IF(ISERROR(VLOOKUP(U408,'ITWR Dump'!$A$2:$Y$5000,24,0)),0,(VLOOKUP('ILC Report'!U408,'ITWR Dump'!$A$2:$Y$5000,24,0)))</f>
        <v>0</v>
      </c>
      <c r="AC408" s="11" t="str">
        <f t="shared" si="190"/>
        <v>No</v>
      </c>
      <c r="AD408" s="11" t="str">
        <f t="shared" si="191"/>
        <v/>
      </c>
      <c r="AE408" s="11">
        <f>IF(ISERROR(VLOOKUP(U408,'ITWR Dump'!$A$2:$Y$5000,13,0)),0,(VLOOKUP(U408,'ITWR Dump'!$A$2:$Y$5000,13,0)))</f>
        <v>0</v>
      </c>
      <c r="AF408" s="11">
        <f>IF(ISERROR(VLOOKUP(U408,'ITWR Dump'!$A$2:$Y$5000,11,0)),0,(VLOOKUP(U408,'ITWR Dump'!$A$2:$Y$5000,11,0)))</f>
        <v>0</v>
      </c>
      <c r="AG408" s="11">
        <f>IF(ISERROR(VLOOKUP(U408,'ITWR Dump'!$A$2:$Y$5000,2,0)),0,(VLOOKUP(U408,'ITWR Dump'!$A$2:$Y$5000,2,0)))</f>
        <v>0</v>
      </c>
      <c r="AH408" s="11">
        <f>IF(ISERROR(VLOOKUP(U408,'ITWR Dump'!$A$2:$Y$5000,14,0)),0,(VLOOKUP(U408,'ITWR Dump'!$A$2:$Y$5000,14,0)))</f>
        <v>0</v>
      </c>
      <c r="AI408" s="11" t="str">
        <f t="shared" si="192"/>
        <v>01-Maintenance Offshore</v>
      </c>
      <c r="AJ408" s="11" t="str">
        <f t="shared" si="193"/>
        <v>Offshore</v>
      </c>
      <c r="AK408" s="11" t="str">
        <f>IF(ISERROR(VLOOKUP(A408,'Team Data'!$C$2:$U$213,17,0)),0,(VLOOKUP(A408,'Team Data'!$C$2:$U$213,17,0)))</f>
        <v>MF PI and CF</v>
      </c>
      <c r="AL408" s="11" t="str">
        <f t="shared" si="194"/>
        <v>2017-04-24</v>
      </c>
      <c r="AM408" s="11">
        <f>IF(ISERROR(VLOOKUP(U408,'ITWR Dump'!$A$2:$Y$5000,16,0)),0,(VLOOKUP(U408,'ITWR Dump'!$A$2:$Y$5000,16,0)))</f>
        <v>0</v>
      </c>
      <c r="AN408" s="11">
        <f>IF(ISERROR(VLOOKUP(U408,'ITWR Dump'!$A$2:$Y$5000,18,0)),0,(VLOOKUP(U408,'ITWR Dump'!$A$2:$Y$5000,18,0)))</f>
        <v>0</v>
      </c>
      <c r="AO408" s="11">
        <f>IF(ISERROR(VLOOKUP(U408,'ITWR Dump'!$A$2:$Y$5000,25,0)),0,(VLOOKUP('ILC Report'!U408,'ITWR Dump'!$A$2:$Y$5000,25,0)))</f>
        <v>0</v>
      </c>
      <c r="AP408" s="11">
        <f t="shared" si="195"/>
        <v>1</v>
      </c>
      <c r="AQ408" s="26">
        <f t="shared" si="196"/>
        <v>0</v>
      </c>
      <c r="AR408" s="26">
        <f t="shared" si="197"/>
        <v>0</v>
      </c>
      <c r="AS408" s="26">
        <f t="shared" si="198"/>
        <v>0</v>
      </c>
      <c r="AT408" s="26">
        <f t="shared" si="199"/>
        <v>0</v>
      </c>
      <c r="AU408" s="26">
        <f t="shared" si="200"/>
        <v>0</v>
      </c>
      <c r="AV408" s="26">
        <f t="shared" si="201"/>
        <v>0</v>
      </c>
      <c r="AW408" s="11" t="s">
        <v>653</v>
      </c>
      <c r="AX408" s="11" t="str">
        <f>VLOOKUP(L408,Group!$A$2:$B$1000,2,0)</f>
        <v>Maintenance</v>
      </c>
      <c r="AY408" s="11">
        <f>IF(ISERROR(VLOOKUP(U408,'ITWR Dump'!$A$2:$Y$5000,15,0)),0,(VLOOKUP('ILC Report'!U408,'ITWR Dump'!$A$2:$Y$5000,15,0)))</f>
        <v>0</v>
      </c>
      <c r="AZ408" s="11" t="str">
        <f t="shared" si="202"/>
        <v>Yes</v>
      </c>
      <c r="BA408" s="11" t="str">
        <f t="shared" si="203"/>
        <v>BKI</v>
      </c>
      <c r="BB408" s="11" t="str">
        <f t="shared" si="204"/>
        <v>MN</v>
      </c>
      <c r="BC408" s="11" t="str">
        <f t="shared" si="205"/>
        <v>No</v>
      </c>
    </row>
    <row r="409" spans="1:55" x14ac:dyDescent="0.3">
      <c r="A409" s="11" t="s">
        <v>101</v>
      </c>
      <c r="B409" s="11" t="s">
        <v>1821</v>
      </c>
      <c r="C409" s="11" t="s">
        <v>582</v>
      </c>
      <c r="D409" s="11" t="s">
        <v>2136</v>
      </c>
      <c r="E409" s="38" t="s">
        <v>2903</v>
      </c>
      <c r="F409" s="11">
        <v>4</v>
      </c>
      <c r="G409" s="40" t="s">
        <v>218</v>
      </c>
      <c r="H409" s="11" t="str">
        <f t="shared" si="187"/>
        <v>Regular</v>
      </c>
      <c r="I409" s="11" t="str">
        <f t="shared" si="179"/>
        <v>INDIA</v>
      </c>
      <c r="J409" s="11" t="str">
        <f>IF(ISERROR(VLOOKUP(C409,'WI Vs ASM'!$B$2:$E$1000,4,0)),0,(VLOOKUP(C409,'WI Vs ASM'!$B$2:$E$1000,4,0)))</f>
        <v>Offshore</v>
      </c>
      <c r="K409" s="11" t="str">
        <f>IF(ISERROR(VLOOKUP(C409,'WI Vs ASM'!$B$2:$F$1000,5,0)),0,(VLOOKUP(C409,'WI Vs ASM'!$B$2:$F$1000,5,0)))</f>
        <v>01-Fixed Price</v>
      </c>
      <c r="L409" s="11" t="str">
        <f>IF(ISERROR(VLOOKUP(C409,'WI Vs ASM'!$B$2:$D$1000,3,0)),0,(VLOOKUP(C409,'WI Vs ASM'!$B$2:$D$1000,3,0)))</f>
        <v>01-Maintenance Offshore</v>
      </c>
      <c r="M409" s="11" t="str">
        <f>IF(ISERROR(VLOOKUP(C409,'WI Vs ASM'!$B$2:$I$1000,8,0)),0,(VLOOKUP(C409,'WI Vs ASM'!$B$2:$I$1000,8,0)))</f>
        <v>Rahul Soman</v>
      </c>
      <c r="N409" s="11" t="str">
        <f>IF(ISERROR(VLOOKUP(C409,'WI Vs ASM'!$B$2:$G$1000,6,0)),0,(VLOOKUP(C409,'WI Vs ASM'!$B$2:$G$1000,6,0)))</f>
        <v>ECM</v>
      </c>
      <c r="O409" s="11" t="str">
        <f>IF(ISERROR(VLOOKUP(C409,'WI Vs ASM'!$B$2:$H$1000,7,0)),0,(VLOOKUP(C409,'WI Vs ASM'!$B$2:$H$1000,7,0)))</f>
        <v>ECM</v>
      </c>
      <c r="P409" s="11" t="str">
        <f t="shared" si="180"/>
        <v>May-17</v>
      </c>
      <c r="Q409" s="11" t="str">
        <f t="shared" si="181"/>
        <v>Q2</v>
      </c>
      <c r="R409" s="11" t="str">
        <f>IF(ISERROR(VLOOKUP(C409,'WI Vs ASM'!$B$2:$J$1000,9,0)),0,(VLOOKUP(C409,'WI Vs ASM'!$B$2:$J$1000,9,0)))</f>
        <v>Jyothi Pai</v>
      </c>
      <c r="S409" s="11" t="str">
        <f>IF(ISERROR(VLOOKUP(C409,'WI Vs ASM'!$B$2:$K$1000,10,0)),0,(VLOOKUP(C409,'WI Vs ASM'!$B$2:$K$1000,10,0)))</f>
        <v>John Pallo</v>
      </c>
      <c r="T409" s="11" t="str">
        <f>IF(ISERROR(VLOOKUP(C409,'WI Vs ASM'!$B$2:$L$1000,11,0)),0,(VLOOKUP(C409,'WI Vs ASM'!$B$2:$L$1000,11,0)))</f>
        <v>Phillip Mclean</v>
      </c>
      <c r="U409" s="11" t="e">
        <f t="shared" si="188"/>
        <v>#VALUE!</v>
      </c>
      <c r="V409" s="11" t="str">
        <f t="shared" si="182"/>
        <v>Yes</v>
      </c>
      <c r="W409" s="11" t="str">
        <f t="shared" si="183"/>
        <v>No</v>
      </c>
      <c r="X409" s="11" t="str">
        <f t="shared" si="184"/>
        <v>No</v>
      </c>
      <c r="Y409" s="11" t="str">
        <f t="shared" si="185"/>
        <v>No</v>
      </c>
      <c r="Z409" s="11" t="str">
        <f t="shared" si="186"/>
        <v>No</v>
      </c>
      <c r="AA409" s="11" t="str">
        <f t="shared" si="189"/>
        <v>No</v>
      </c>
      <c r="AB409" s="11">
        <f>IF(ISERROR(VLOOKUP(U409,'ITWR Dump'!$A$2:$Y$5000,24,0)),0,(VLOOKUP('ILC Report'!U409,'ITWR Dump'!$A$2:$Y$5000,24,0)))</f>
        <v>0</v>
      </c>
      <c r="AC409" s="11" t="str">
        <f t="shared" si="190"/>
        <v>No</v>
      </c>
      <c r="AD409" s="11" t="str">
        <f t="shared" si="191"/>
        <v/>
      </c>
      <c r="AE409" s="11">
        <f>IF(ISERROR(VLOOKUP(U409,'ITWR Dump'!$A$2:$Y$5000,13,0)),0,(VLOOKUP(U409,'ITWR Dump'!$A$2:$Y$5000,13,0)))</f>
        <v>0</v>
      </c>
      <c r="AF409" s="11">
        <f>IF(ISERROR(VLOOKUP(U409,'ITWR Dump'!$A$2:$Y$5000,11,0)),0,(VLOOKUP(U409,'ITWR Dump'!$A$2:$Y$5000,11,0)))</f>
        <v>0</v>
      </c>
      <c r="AG409" s="11">
        <f>IF(ISERROR(VLOOKUP(U409,'ITWR Dump'!$A$2:$Y$5000,2,0)),0,(VLOOKUP(U409,'ITWR Dump'!$A$2:$Y$5000,2,0)))</f>
        <v>0</v>
      </c>
      <c r="AH409" s="11">
        <f>IF(ISERROR(VLOOKUP(U409,'ITWR Dump'!$A$2:$Y$5000,14,0)),0,(VLOOKUP(U409,'ITWR Dump'!$A$2:$Y$5000,14,0)))</f>
        <v>0</v>
      </c>
      <c r="AI409" s="11" t="str">
        <f t="shared" si="192"/>
        <v>01-Maintenance Offshore</v>
      </c>
      <c r="AJ409" s="11" t="str">
        <f t="shared" si="193"/>
        <v>Offshore</v>
      </c>
      <c r="AK409" s="11" t="str">
        <f>IF(ISERROR(VLOOKUP(A409,'Team Data'!$C$2:$U$213,17,0)),0,(VLOOKUP(A409,'Team Data'!$C$2:$U$213,17,0)))</f>
        <v>MF PI and CF</v>
      </c>
      <c r="AL409" s="11" t="str">
        <f t="shared" si="194"/>
        <v>2017-04-24</v>
      </c>
      <c r="AM409" s="11">
        <f>IF(ISERROR(VLOOKUP(U409,'ITWR Dump'!$A$2:$Y$5000,16,0)),0,(VLOOKUP(U409,'ITWR Dump'!$A$2:$Y$5000,16,0)))</f>
        <v>0</v>
      </c>
      <c r="AN409" s="11">
        <f>IF(ISERROR(VLOOKUP(U409,'ITWR Dump'!$A$2:$Y$5000,18,0)),0,(VLOOKUP(U409,'ITWR Dump'!$A$2:$Y$5000,18,0)))</f>
        <v>0</v>
      </c>
      <c r="AO409" s="11">
        <f>IF(ISERROR(VLOOKUP(U409,'ITWR Dump'!$A$2:$Y$5000,25,0)),0,(VLOOKUP('ILC Report'!U409,'ITWR Dump'!$A$2:$Y$5000,25,0)))</f>
        <v>0</v>
      </c>
      <c r="AP409" s="11">
        <f t="shared" si="195"/>
        <v>1</v>
      </c>
      <c r="AQ409" s="26">
        <f t="shared" si="196"/>
        <v>0</v>
      </c>
      <c r="AR409" s="26">
        <f t="shared" si="197"/>
        <v>0</v>
      </c>
      <c r="AS409" s="26">
        <f t="shared" si="198"/>
        <v>0</v>
      </c>
      <c r="AT409" s="26">
        <f t="shared" si="199"/>
        <v>0</v>
      </c>
      <c r="AU409" s="26">
        <f t="shared" si="200"/>
        <v>0</v>
      </c>
      <c r="AV409" s="26">
        <f t="shared" si="201"/>
        <v>0</v>
      </c>
      <c r="AW409" s="11" t="s">
        <v>653</v>
      </c>
      <c r="AX409" s="11" t="str">
        <f>VLOOKUP(L409,Group!$A$2:$B$1000,2,0)</f>
        <v>Maintenance</v>
      </c>
      <c r="AY409" s="11">
        <f>IF(ISERROR(VLOOKUP(U409,'ITWR Dump'!$A$2:$Y$5000,15,0)),0,(VLOOKUP('ILC Report'!U409,'ITWR Dump'!$A$2:$Y$5000,15,0)))</f>
        <v>0</v>
      </c>
      <c r="AZ409" s="11" t="str">
        <f t="shared" si="202"/>
        <v>Yes</v>
      </c>
      <c r="BA409" s="11" t="str">
        <f t="shared" si="203"/>
        <v>BKI</v>
      </c>
      <c r="BB409" s="11" t="str">
        <f t="shared" si="204"/>
        <v>MN</v>
      </c>
      <c r="BC409" s="11" t="str">
        <f t="shared" si="205"/>
        <v>No</v>
      </c>
    </row>
    <row r="410" spans="1:55" x14ac:dyDescent="0.3">
      <c r="A410" s="11" t="s">
        <v>101</v>
      </c>
      <c r="B410" s="11" t="s">
        <v>1821</v>
      </c>
      <c r="C410" s="11" t="s">
        <v>582</v>
      </c>
      <c r="D410" s="11" t="s">
        <v>2111</v>
      </c>
      <c r="E410" s="38" t="s">
        <v>2903</v>
      </c>
      <c r="F410" s="11">
        <v>48</v>
      </c>
      <c r="G410" s="40" t="s">
        <v>2905</v>
      </c>
      <c r="H410" s="11" t="str">
        <f t="shared" si="187"/>
        <v>Standby</v>
      </c>
      <c r="I410" s="11" t="str">
        <f t="shared" si="179"/>
        <v>INDIA</v>
      </c>
      <c r="J410" s="11" t="str">
        <f>IF(ISERROR(VLOOKUP(C410,'WI Vs ASM'!$B$2:$E$1000,4,0)),0,(VLOOKUP(C410,'WI Vs ASM'!$B$2:$E$1000,4,0)))</f>
        <v>Offshore</v>
      </c>
      <c r="K410" s="11" t="str">
        <f>IF(ISERROR(VLOOKUP(C410,'WI Vs ASM'!$B$2:$F$1000,5,0)),0,(VLOOKUP(C410,'WI Vs ASM'!$B$2:$F$1000,5,0)))</f>
        <v>01-Fixed Price</v>
      </c>
      <c r="L410" s="11" t="str">
        <f>IF(ISERROR(VLOOKUP(C410,'WI Vs ASM'!$B$2:$D$1000,3,0)),0,(VLOOKUP(C410,'WI Vs ASM'!$B$2:$D$1000,3,0)))</f>
        <v>01-Maintenance Offshore</v>
      </c>
      <c r="M410" s="11" t="str">
        <f>IF(ISERROR(VLOOKUP(C410,'WI Vs ASM'!$B$2:$I$1000,8,0)),0,(VLOOKUP(C410,'WI Vs ASM'!$B$2:$I$1000,8,0)))</f>
        <v>Rahul Soman</v>
      </c>
      <c r="N410" s="11" t="str">
        <f>IF(ISERROR(VLOOKUP(C410,'WI Vs ASM'!$B$2:$G$1000,6,0)),0,(VLOOKUP(C410,'WI Vs ASM'!$B$2:$G$1000,6,0)))</f>
        <v>ECM</v>
      </c>
      <c r="O410" s="11" t="str">
        <f>IF(ISERROR(VLOOKUP(C410,'WI Vs ASM'!$B$2:$H$1000,7,0)),0,(VLOOKUP(C410,'WI Vs ASM'!$B$2:$H$1000,7,0)))</f>
        <v>ECM</v>
      </c>
      <c r="P410" s="11" t="str">
        <f t="shared" si="180"/>
        <v>May-17</v>
      </c>
      <c r="Q410" s="11" t="str">
        <f t="shared" si="181"/>
        <v>Q2</v>
      </c>
      <c r="R410" s="11" t="str">
        <f>IF(ISERROR(VLOOKUP(C410,'WI Vs ASM'!$B$2:$J$1000,9,0)),0,(VLOOKUP(C410,'WI Vs ASM'!$B$2:$J$1000,9,0)))</f>
        <v>Jyothi Pai</v>
      </c>
      <c r="S410" s="11" t="str">
        <f>IF(ISERROR(VLOOKUP(C410,'WI Vs ASM'!$B$2:$K$1000,10,0)),0,(VLOOKUP(C410,'WI Vs ASM'!$B$2:$K$1000,10,0)))</f>
        <v>John Pallo</v>
      </c>
      <c r="T410" s="11" t="str">
        <f>IF(ISERROR(VLOOKUP(C410,'WI Vs ASM'!$B$2:$L$1000,11,0)),0,(VLOOKUP(C410,'WI Vs ASM'!$B$2:$L$1000,11,0)))</f>
        <v>Phillip Mclean</v>
      </c>
      <c r="U410" s="11" t="e">
        <f t="shared" si="188"/>
        <v>#VALUE!</v>
      </c>
      <c r="V410" s="11" t="str">
        <f t="shared" si="182"/>
        <v>No</v>
      </c>
      <c r="W410" s="11" t="str">
        <f t="shared" si="183"/>
        <v>Yes</v>
      </c>
      <c r="X410" s="11" t="str">
        <f t="shared" si="184"/>
        <v>No</v>
      </c>
      <c r="Y410" s="11" t="str">
        <f t="shared" si="185"/>
        <v>No</v>
      </c>
      <c r="Z410" s="11" t="str">
        <f t="shared" si="186"/>
        <v>No</v>
      </c>
      <c r="AA410" s="11" t="str">
        <f t="shared" si="189"/>
        <v>No</v>
      </c>
      <c r="AB410" s="11">
        <f>IF(ISERROR(VLOOKUP(U410,'ITWR Dump'!$A$2:$Y$5000,24,0)),0,(VLOOKUP('ILC Report'!U410,'ITWR Dump'!$A$2:$Y$5000,24,0)))</f>
        <v>0</v>
      </c>
      <c r="AC410" s="11" t="str">
        <f t="shared" si="190"/>
        <v>No</v>
      </c>
      <c r="AD410" s="11" t="str">
        <f t="shared" si="191"/>
        <v/>
      </c>
      <c r="AE410" s="11">
        <f>IF(ISERROR(VLOOKUP(U410,'ITWR Dump'!$A$2:$Y$5000,13,0)),0,(VLOOKUP(U410,'ITWR Dump'!$A$2:$Y$5000,13,0)))</f>
        <v>0</v>
      </c>
      <c r="AF410" s="11">
        <f>IF(ISERROR(VLOOKUP(U410,'ITWR Dump'!$A$2:$Y$5000,11,0)),0,(VLOOKUP(U410,'ITWR Dump'!$A$2:$Y$5000,11,0)))</f>
        <v>0</v>
      </c>
      <c r="AG410" s="11">
        <f>IF(ISERROR(VLOOKUP(U410,'ITWR Dump'!$A$2:$Y$5000,2,0)),0,(VLOOKUP(U410,'ITWR Dump'!$A$2:$Y$5000,2,0)))</f>
        <v>0</v>
      </c>
      <c r="AH410" s="11">
        <f>IF(ISERROR(VLOOKUP(U410,'ITWR Dump'!$A$2:$Y$5000,14,0)),0,(VLOOKUP(U410,'ITWR Dump'!$A$2:$Y$5000,14,0)))</f>
        <v>0</v>
      </c>
      <c r="AI410" s="11" t="str">
        <f t="shared" si="192"/>
        <v>Standby Hours</v>
      </c>
      <c r="AJ410" s="11" t="str">
        <f t="shared" si="193"/>
        <v>Offshore</v>
      </c>
      <c r="AK410" s="11" t="str">
        <f>IF(ISERROR(VLOOKUP(A410,'Team Data'!$C$2:$U$213,17,0)),0,(VLOOKUP(A410,'Team Data'!$C$2:$U$213,17,0)))</f>
        <v>MF PI and CF</v>
      </c>
      <c r="AL410" s="11" t="str">
        <f t="shared" si="194"/>
        <v>2017-04-24</v>
      </c>
      <c r="AM410" s="11">
        <f>IF(ISERROR(VLOOKUP(U410,'ITWR Dump'!$A$2:$Y$5000,16,0)),0,(VLOOKUP(U410,'ITWR Dump'!$A$2:$Y$5000,16,0)))</f>
        <v>0</v>
      </c>
      <c r="AN410" s="11">
        <f>IF(ISERROR(VLOOKUP(U410,'ITWR Dump'!$A$2:$Y$5000,18,0)),0,(VLOOKUP(U410,'ITWR Dump'!$A$2:$Y$5000,18,0)))</f>
        <v>0</v>
      </c>
      <c r="AO410" s="11">
        <f>IF(ISERROR(VLOOKUP(U410,'ITWR Dump'!$A$2:$Y$5000,25,0)),0,(VLOOKUP('ILC Report'!U410,'ITWR Dump'!$A$2:$Y$5000,25,0)))</f>
        <v>0</v>
      </c>
      <c r="AP410" s="11">
        <f t="shared" si="195"/>
        <v>0</v>
      </c>
      <c r="AQ410" s="26">
        <f t="shared" si="196"/>
        <v>0</v>
      </c>
      <c r="AR410" s="26">
        <f t="shared" si="197"/>
        <v>0</v>
      </c>
      <c r="AS410" s="26">
        <f t="shared" si="198"/>
        <v>0</v>
      </c>
      <c r="AT410" s="26">
        <f t="shared" si="199"/>
        <v>0</v>
      </c>
      <c r="AU410" s="26">
        <f t="shared" si="200"/>
        <v>0</v>
      </c>
      <c r="AV410" s="26">
        <f t="shared" si="201"/>
        <v>0</v>
      </c>
      <c r="AW410" s="11" t="s">
        <v>653</v>
      </c>
      <c r="AX410" s="11" t="str">
        <f>VLOOKUP(L410,Group!$A$2:$B$1000,2,0)</f>
        <v>Maintenance</v>
      </c>
      <c r="AY410" s="11">
        <f>IF(ISERROR(VLOOKUP(U410,'ITWR Dump'!$A$2:$Y$5000,15,0)),0,(VLOOKUP('ILC Report'!U410,'ITWR Dump'!$A$2:$Y$5000,15,0)))</f>
        <v>0</v>
      </c>
      <c r="AZ410" s="11" t="str">
        <f t="shared" si="202"/>
        <v>No</v>
      </c>
      <c r="BA410" s="11" t="str">
        <f t="shared" si="203"/>
        <v>BKI</v>
      </c>
      <c r="BB410" s="11" t="str">
        <f t="shared" si="204"/>
        <v>MN</v>
      </c>
      <c r="BC410" s="11" t="str">
        <f t="shared" si="205"/>
        <v>No</v>
      </c>
    </row>
    <row r="411" spans="1:55" x14ac:dyDescent="0.3">
      <c r="A411" s="11" t="s">
        <v>101</v>
      </c>
      <c r="B411" s="11" t="s">
        <v>1821</v>
      </c>
      <c r="C411" s="11" t="s">
        <v>580</v>
      </c>
      <c r="D411" s="11" t="s">
        <v>2137</v>
      </c>
      <c r="E411" s="38" t="s">
        <v>2903</v>
      </c>
      <c r="F411" s="11">
        <v>4</v>
      </c>
      <c r="G411" s="40" t="s">
        <v>218</v>
      </c>
      <c r="H411" s="11" t="str">
        <f t="shared" si="187"/>
        <v>Regular</v>
      </c>
      <c r="I411" s="11" t="str">
        <f t="shared" si="179"/>
        <v>INDIA</v>
      </c>
      <c r="J411" s="11" t="str">
        <f>IF(ISERROR(VLOOKUP(C411,'WI Vs ASM'!$B$2:$E$1000,4,0)),0,(VLOOKUP(C411,'WI Vs ASM'!$B$2:$E$1000,4,0)))</f>
        <v>Offshore</v>
      </c>
      <c r="K411" s="11" t="str">
        <f>IF(ISERROR(VLOOKUP(C411,'WI Vs ASM'!$B$2:$F$1000,5,0)),0,(VLOOKUP(C411,'WI Vs ASM'!$B$2:$F$1000,5,0)))</f>
        <v>02-Variable Billable</v>
      </c>
      <c r="L411" s="11" t="str">
        <f>IF(ISERROR(VLOOKUP(C411,'WI Vs ASM'!$B$2:$D$1000,3,0)),0,(VLOOKUP(C411,'WI Vs ASM'!$B$2:$D$1000,3,0)))</f>
        <v>11-Enhancement Offshore</v>
      </c>
      <c r="M411" s="11" t="str">
        <f>IF(ISERROR(VLOOKUP(C411,'WI Vs ASM'!$B$2:$I$1000,8,0)),0,(VLOOKUP(C411,'WI Vs ASM'!$B$2:$I$1000,8,0)))</f>
        <v>Prakash Varadachari</v>
      </c>
      <c r="N411" s="11" t="str">
        <f>IF(ISERROR(VLOOKUP(C411,'WI Vs ASM'!$B$2:$G$1000,6,0)),0,(VLOOKUP(C411,'WI Vs ASM'!$B$2:$G$1000,6,0)))</f>
        <v>ECM</v>
      </c>
      <c r="O411" s="11" t="str">
        <f>IF(ISERROR(VLOOKUP(C411,'WI Vs ASM'!$B$2:$H$1000,7,0)),0,(VLOOKUP(C411,'WI Vs ASM'!$B$2:$H$1000,7,0)))</f>
        <v>ECM</v>
      </c>
      <c r="P411" s="11" t="str">
        <f t="shared" si="180"/>
        <v>May-17</v>
      </c>
      <c r="Q411" s="11" t="str">
        <f t="shared" si="181"/>
        <v>Q2</v>
      </c>
      <c r="R411" s="11" t="str">
        <f>IF(ISERROR(VLOOKUP(C411,'WI Vs ASM'!$B$2:$J$1000,9,0)),0,(VLOOKUP(C411,'WI Vs ASM'!$B$2:$J$1000,9,0)))</f>
        <v>Chandraprabha Palaniswamy</v>
      </c>
      <c r="S411" s="11" t="str">
        <f>IF(ISERROR(VLOOKUP(C411,'WI Vs ASM'!$B$2:$K$1000,10,0)),0,(VLOOKUP(C411,'WI Vs ASM'!$B$2:$K$1000,10,0)))</f>
        <v>John Pallo</v>
      </c>
      <c r="T411" s="11" t="str">
        <f>IF(ISERROR(VLOOKUP(C411,'WI Vs ASM'!$B$2:$L$1000,11,0)),0,(VLOOKUP(C411,'WI Vs ASM'!$B$2:$L$1000,11,0)))</f>
        <v>Phillip Mclean</v>
      </c>
      <c r="U411" s="11" t="str">
        <f t="shared" si="188"/>
        <v>WR635582</v>
      </c>
      <c r="V411" s="11" t="str">
        <f t="shared" si="182"/>
        <v>No</v>
      </c>
      <c r="W411" s="11" t="str">
        <f t="shared" si="183"/>
        <v>Yes</v>
      </c>
      <c r="X411" s="11" t="str">
        <f t="shared" si="184"/>
        <v>No</v>
      </c>
      <c r="Y411" s="11" t="str">
        <f t="shared" si="185"/>
        <v>No</v>
      </c>
      <c r="Z411" s="11" t="str">
        <f t="shared" si="186"/>
        <v>No</v>
      </c>
      <c r="AA411" s="11" t="str">
        <f t="shared" si="189"/>
        <v>No</v>
      </c>
      <c r="AB411" s="11">
        <f>IF(ISERROR(VLOOKUP(U411,'ITWR Dump'!$A$2:$Y$5000,24,0)),0,(VLOOKUP('ILC Report'!U411,'ITWR Dump'!$A$2:$Y$5000,24,0)))</f>
        <v>0</v>
      </c>
      <c r="AC411" s="11" t="str">
        <f t="shared" si="190"/>
        <v>No</v>
      </c>
      <c r="AD411" s="11" t="str">
        <f t="shared" si="191"/>
        <v/>
      </c>
      <c r="AE411" s="11">
        <f>IF(ISERROR(VLOOKUP(U411,'ITWR Dump'!$A$2:$Y$5000,13,0)),0,(VLOOKUP(U411,'ITWR Dump'!$A$2:$Y$5000,13,0)))</f>
        <v>0</v>
      </c>
      <c r="AF411" s="11">
        <f>IF(ISERROR(VLOOKUP(U411,'ITWR Dump'!$A$2:$Y$5000,11,0)),0,(VLOOKUP(U411,'ITWR Dump'!$A$2:$Y$5000,11,0)))</f>
        <v>0</v>
      </c>
      <c r="AG411" s="11">
        <f>IF(ISERROR(VLOOKUP(U411,'ITWR Dump'!$A$2:$Y$5000,2,0)),0,(VLOOKUP(U411,'ITWR Dump'!$A$2:$Y$5000,2,0)))</f>
        <v>0</v>
      </c>
      <c r="AH411" s="11">
        <f>IF(ISERROR(VLOOKUP(U411,'ITWR Dump'!$A$2:$Y$5000,14,0)),0,(VLOOKUP(U411,'ITWR Dump'!$A$2:$Y$5000,14,0)))</f>
        <v>0</v>
      </c>
      <c r="AI411" s="11" t="str">
        <f t="shared" si="192"/>
        <v>11-Enhancement Offshore</v>
      </c>
      <c r="AJ411" s="11" t="str">
        <f t="shared" si="193"/>
        <v>Offshore</v>
      </c>
      <c r="AK411" s="11" t="str">
        <f>IF(ISERROR(VLOOKUP(A411,'Team Data'!$C$2:$U$213,17,0)),0,(VLOOKUP(A411,'Team Data'!$C$2:$U$213,17,0)))</f>
        <v>MF PI and CF</v>
      </c>
      <c r="AL411" s="11" t="str">
        <f t="shared" si="194"/>
        <v>2017-04-24</v>
      </c>
      <c r="AM411" s="11">
        <f>IF(ISERROR(VLOOKUP(U411,'ITWR Dump'!$A$2:$Y$5000,16,0)),0,(VLOOKUP(U411,'ITWR Dump'!$A$2:$Y$5000,16,0)))</f>
        <v>0</v>
      </c>
      <c r="AN411" s="11">
        <f>IF(ISERROR(VLOOKUP(U411,'ITWR Dump'!$A$2:$Y$5000,18,0)),0,(VLOOKUP(U411,'ITWR Dump'!$A$2:$Y$5000,18,0)))</f>
        <v>0</v>
      </c>
      <c r="AO411" s="11">
        <f>IF(ISERROR(VLOOKUP(U411,'ITWR Dump'!$A$2:$Y$5000,25,0)),0,(VLOOKUP('ILC Report'!U411,'ITWR Dump'!$A$2:$Y$5000,25,0)))</f>
        <v>0</v>
      </c>
      <c r="AP411" s="11">
        <f t="shared" si="195"/>
        <v>0</v>
      </c>
      <c r="AQ411" s="26">
        <f t="shared" si="196"/>
        <v>0</v>
      </c>
      <c r="AR411" s="26">
        <f t="shared" si="197"/>
        <v>0</v>
      </c>
      <c r="AS411" s="26">
        <f t="shared" si="198"/>
        <v>0</v>
      </c>
      <c r="AT411" s="26">
        <f t="shared" si="199"/>
        <v>0</v>
      </c>
      <c r="AU411" s="26">
        <f t="shared" si="200"/>
        <v>0</v>
      </c>
      <c r="AV411" s="26">
        <f t="shared" si="201"/>
        <v>0</v>
      </c>
      <c r="AW411" s="11" t="s">
        <v>653</v>
      </c>
      <c r="AX411" s="11" t="str">
        <f>VLOOKUP(L411,Group!$A$2:$B$1000,2,0)</f>
        <v>Enhancement</v>
      </c>
      <c r="AY411" s="11">
        <f>IF(ISERROR(VLOOKUP(U411,'ITWR Dump'!$A$2:$Y$5000,15,0)),0,(VLOOKUP('ILC Report'!U411,'ITWR Dump'!$A$2:$Y$5000,15,0)))</f>
        <v>0</v>
      </c>
      <c r="AZ411" s="11" t="str">
        <f t="shared" si="202"/>
        <v>No</v>
      </c>
      <c r="BA411" s="11" t="str">
        <f t="shared" si="203"/>
        <v>BKI</v>
      </c>
      <c r="BB411" s="11" t="str">
        <f t="shared" si="204"/>
        <v>EM</v>
      </c>
      <c r="BC411" s="11" t="str">
        <f t="shared" si="205"/>
        <v>No</v>
      </c>
    </row>
    <row r="412" spans="1:55" x14ac:dyDescent="0.3">
      <c r="A412" s="11" t="s">
        <v>101</v>
      </c>
      <c r="B412" s="11" t="s">
        <v>1821</v>
      </c>
      <c r="C412" s="11" t="s">
        <v>580</v>
      </c>
      <c r="D412" s="11" t="s">
        <v>2138</v>
      </c>
      <c r="E412" s="38" t="s">
        <v>2903</v>
      </c>
      <c r="F412" s="11">
        <v>4</v>
      </c>
      <c r="G412" s="40" t="s">
        <v>218</v>
      </c>
      <c r="H412" s="11" t="str">
        <f t="shared" si="187"/>
        <v>Regular</v>
      </c>
      <c r="I412" s="11" t="str">
        <f t="shared" si="179"/>
        <v>INDIA</v>
      </c>
      <c r="J412" s="11" t="str">
        <f>IF(ISERROR(VLOOKUP(C412,'WI Vs ASM'!$B$2:$E$1000,4,0)),0,(VLOOKUP(C412,'WI Vs ASM'!$B$2:$E$1000,4,0)))</f>
        <v>Offshore</v>
      </c>
      <c r="K412" s="11" t="str">
        <f>IF(ISERROR(VLOOKUP(C412,'WI Vs ASM'!$B$2:$F$1000,5,0)),0,(VLOOKUP(C412,'WI Vs ASM'!$B$2:$F$1000,5,0)))</f>
        <v>02-Variable Billable</v>
      </c>
      <c r="L412" s="11" t="str">
        <f>IF(ISERROR(VLOOKUP(C412,'WI Vs ASM'!$B$2:$D$1000,3,0)),0,(VLOOKUP(C412,'WI Vs ASM'!$B$2:$D$1000,3,0)))</f>
        <v>11-Enhancement Offshore</v>
      </c>
      <c r="M412" s="11" t="str">
        <f>IF(ISERROR(VLOOKUP(C412,'WI Vs ASM'!$B$2:$I$1000,8,0)),0,(VLOOKUP(C412,'WI Vs ASM'!$B$2:$I$1000,8,0)))</f>
        <v>Prakash Varadachari</v>
      </c>
      <c r="N412" s="11" t="str">
        <f>IF(ISERROR(VLOOKUP(C412,'WI Vs ASM'!$B$2:$G$1000,6,0)),0,(VLOOKUP(C412,'WI Vs ASM'!$B$2:$G$1000,6,0)))</f>
        <v>ECM</v>
      </c>
      <c r="O412" s="11" t="str">
        <f>IF(ISERROR(VLOOKUP(C412,'WI Vs ASM'!$B$2:$H$1000,7,0)),0,(VLOOKUP(C412,'WI Vs ASM'!$B$2:$H$1000,7,0)))</f>
        <v>ECM</v>
      </c>
      <c r="P412" s="11" t="str">
        <f t="shared" si="180"/>
        <v>May-17</v>
      </c>
      <c r="Q412" s="11" t="str">
        <f t="shared" si="181"/>
        <v>Q2</v>
      </c>
      <c r="R412" s="11" t="str">
        <f>IF(ISERROR(VLOOKUP(C412,'WI Vs ASM'!$B$2:$J$1000,9,0)),0,(VLOOKUP(C412,'WI Vs ASM'!$B$2:$J$1000,9,0)))</f>
        <v>Chandraprabha Palaniswamy</v>
      </c>
      <c r="S412" s="11" t="str">
        <f>IF(ISERROR(VLOOKUP(C412,'WI Vs ASM'!$B$2:$K$1000,10,0)),0,(VLOOKUP(C412,'WI Vs ASM'!$B$2:$K$1000,10,0)))</f>
        <v>John Pallo</v>
      </c>
      <c r="T412" s="11" t="str">
        <f>IF(ISERROR(VLOOKUP(C412,'WI Vs ASM'!$B$2:$L$1000,11,0)),0,(VLOOKUP(C412,'WI Vs ASM'!$B$2:$L$1000,11,0)))</f>
        <v>Phillip Mclean</v>
      </c>
      <c r="U412" s="11" t="str">
        <f t="shared" si="188"/>
        <v>WR736362</v>
      </c>
      <c r="V412" s="11" t="str">
        <f t="shared" si="182"/>
        <v>No</v>
      </c>
      <c r="W412" s="11" t="str">
        <f t="shared" si="183"/>
        <v>Yes</v>
      </c>
      <c r="X412" s="11" t="str">
        <f t="shared" si="184"/>
        <v>No</v>
      </c>
      <c r="Y412" s="11" t="str">
        <f t="shared" si="185"/>
        <v>No</v>
      </c>
      <c r="Z412" s="11" t="str">
        <f t="shared" si="186"/>
        <v>No</v>
      </c>
      <c r="AA412" s="11" t="str">
        <f t="shared" si="189"/>
        <v>No</v>
      </c>
      <c r="AB412" s="11">
        <f>IF(ISERROR(VLOOKUP(U412,'ITWR Dump'!$A$2:$Y$5000,24,0)),0,(VLOOKUP('ILC Report'!U412,'ITWR Dump'!$A$2:$Y$5000,24,0)))</f>
        <v>0</v>
      </c>
      <c r="AC412" s="11" t="str">
        <f t="shared" si="190"/>
        <v>No</v>
      </c>
      <c r="AD412" s="11" t="str">
        <f t="shared" si="191"/>
        <v/>
      </c>
      <c r="AE412" s="11">
        <f>IF(ISERROR(VLOOKUP(U412,'ITWR Dump'!$A$2:$Y$5000,13,0)),0,(VLOOKUP(U412,'ITWR Dump'!$A$2:$Y$5000,13,0)))</f>
        <v>0</v>
      </c>
      <c r="AF412" s="11">
        <f>IF(ISERROR(VLOOKUP(U412,'ITWR Dump'!$A$2:$Y$5000,11,0)),0,(VLOOKUP(U412,'ITWR Dump'!$A$2:$Y$5000,11,0)))</f>
        <v>0</v>
      </c>
      <c r="AG412" s="11">
        <f>IF(ISERROR(VLOOKUP(U412,'ITWR Dump'!$A$2:$Y$5000,2,0)),0,(VLOOKUP(U412,'ITWR Dump'!$A$2:$Y$5000,2,0)))</f>
        <v>0</v>
      </c>
      <c r="AH412" s="11">
        <f>IF(ISERROR(VLOOKUP(U412,'ITWR Dump'!$A$2:$Y$5000,14,0)),0,(VLOOKUP(U412,'ITWR Dump'!$A$2:$Y$5000,14,0)))</f>
        <v>0</v>
      </c>
      <c r="AI412" s="11" t="str">
        <f t="shared" si="192"/>
        <v>11-Enhancement Offshore</v>
      </c>
      <c r="AJ412" s="11" t="str">
        <f t="shared" si="193"/>
        <v>Offshore</v>
      </c>
      <c r="AK412" s="11" t="str">
        <f>IF(ISERROR(VLOOKUP(A412,'Team Data'!$C$2:$U$213,17,0)),0,(VLOOKUP(A412,'Team Data'!$C$2:$U$213,17,0)))</f>
        <v>MF PI and CF</v>
      </c>
      <c r="AL412" s="11" t="str">
        <f t="shared" si="194"/>
        <v>2017-04-24</v>
      </c>
      <c r="AM412" s="11">
        <f>IF(ISERROR(VLOOKUP(U412,'ITWR Dump'!$A$2:$Y$5000,16,0)),0,(VLOOKUP(U412,'ITWR Dump'!$A$2:$Y$5000,16,0)))</f>
        <v>0</v>
      </c>
      <c r="AN412" s="11">
        <f>IF(ISERROR(VLOOKUP(U412,'ITWR Dump'!$A$2:$Y$5000,18,0)),0,(VLOOKUP(U412,'ITWR Dump'!$A$2:$Y$5000,18,0)))</f>
        <v>0</v>
      </c>
      <c r="AO412" s="11">
        <f>IF(ISERROR(VLOOKUP(U412,'ITWR Dump'!$A$2:$Y$5000,25,0)),0,(VLOOKUP('ILC Report'!U412,'ITWR Dump'!$A$2:$Y$5000,25,0)))</f>
        <v>0</v>
      </c>
      <c r="AP412" s="11">
        <f t="shared" si="195"/>
        <v>0</v>
      </c>
      <c r="AQ412" s="26">
        <f t="shared" si="196"/>
        <v>0</v>
      </c>
      <c r="AR412" s="26">
        <f t="shared" si="197"/>
        <v>0</v>
      </c>
      <c r="AS412" s="26">
        <f t="shared" si="198"/>
        <v>0</v>
      </c>
      <c r="AT412" s="26">
        <f t="shared" si="199"/>
        <v>0</v>
      </c>
      <c r="AU412" s="26">
        <f t="shared" si="200"/>
        <v>0</v>
      </c>
      <c r="AV412" s="26">
        <f t="shared" si="201"/>
        <v>0</v>
      </c>
      <c r="AW412" s="11" t="s">
        <v>653</v>
      </c>
      <c r="AX412" s="11" t="str">
        <f>VLOOKUP(L412,Group!$A$2:$B$1000,2,0)</f>
        <v>Enhancement</v>
      </c>
      <c r="AY412" s="11">
        <f>IF(ISERROR(VLOOKUP(U412,'ITWR Dump'!$A$2:$Y$5000,15,0)),0,(VLOOKUP('ILC Report'!U412,'ITWR Dump'!$A$2:$Y$5000,15,0)))</f>
        <v>0</v>
      </c>
      <c r="AZ412" s="11" t="str">
        <f t="shared" si="202"/>
        <v>No</v>
      </c>
      <c r="BA412" s="11" t="str">
        <f t="shared" si="203"/>
        <v>BKI</v>
      </c>
      <c r="BB412" s="11" t="str">
        <f t="shared" si="204"/>
        <v>EM</v>
      </c>
      <c r="BC412" s="11" t="str">
        <f t="shared" si="205"/>
        <v>No</v>
      </c>
    </row>
    <row r="413" spans="1:55" x14ac:dyDescent="0.3">
      <c r="A413" s="11" t="s">
        <v>101</v>
      </c>
      <c r="B413" s="11" t="s">
        <v>1821</v>
      </c>
      <c r="C413" s="11" t="s">
        <v>583</v>
      </c>
      <c r="D413" s="11" t="s">
        <v>2126</v>
      </c>
      <c r="E413" s="38" t="s">
        <v>2903</v>
      </c>
      <c r="F413" s="11">
        <v>27</v>
      </c>
      <c r="G413" s="40" t="s">
        <v>218</v>
      </c>
      <c r="H413" s="11" t="str">
        <f t="shared" si="187"/>
        <v>Regular</v>
      </c>
      <c r="I413" s="11" t="str">
        <f t="shared" si="179"/>
        <v>INDIA</v>
      </c>
      <c r="J413" s="11" t="str">
        <f>IF(ISERROR(VLOOKUP(C413,'WI Vs ASM'!$B$2:$E$1000,4,0)),0,(VLOOKUP(C413,'WI Vs ASM'!$B$2:$E$1000,4,0)))</f>
        <v>Offshore</v>
      </c>
      <c r="K413" s="11" t="str">
        <f>IF(ISERROR(VLOOKUP(C413,'WI Vs ASM'!$B$2:$F$1000,5,0)),0,(VLOOKUP(C413,'WI Vs ASM'!$B$2:$F$1000,5,0)))</f>
        <v>02-Variable Billable</v>
      </c>
      <c r="L413" s="11" t="str">
        <f>IF(ISERROR(VLOOKUP(C413,'WI Vs ASM'!$B$2:$D$1000,3,0)),0,(VLOOKUP(C413,'WI Vs ASM'!$B$2:$D$1000,3,0)))</f>
        <v>11-Enhancement Offshore</v>
      </c>
      <c r="M413" s="11" t="str">
        <f>IF(ISERROR(VLOOKUP(C413,'WI Vs ASM'!$B$2:$I$1000,8,0)),0,(VLOOKUP(C413,'WI Vs ASM'!$B$2:$I$1000,8,0)))</f>
        <v>Prakash Varadachari</v>
      </c>
      <c r="N413" s="11" t="str">
        <f>IF(ISERROR(VLOOKUP(C413,'WI Vs ASM'!$B$2:$G$1000,6,0)),0,(VLOOKUP(C413,'WI Vs ASM'!$B$2:$G$1000,6,0)))</f>
        <v>Shared Services</v>
      </c>
      <c r="O413" s="11" t="str">
        <f>IF(ISERROR(VLOOKUP(C413,'WI Vs ASM'!$B$2:$H$1000,7,0)),0,(VLOOKUP(C413,'WI Vs ASM'!$B$2:$H$1000,7,0)))</f>
        <v>Shared Services</v>
      </c>
      <c r="P413" s="11" t="str">
        <f t="shared" si="180"/>
        <v>May-17</v>
      </c>
      <c r="Q413" s="11" t="str">
        <f t="shared" si="181"/>
        <v>Q2</v>
      </c>
      <c r="R413" s="11" t="str">
        <f>IF(ISERROR(VLOOKUP(C413,'WI Vs ASM'!$B$2:$J$1000,9,0)),0,(VLOOKUP(C413,'WI Vs ASM'!$B$2:$J$1000,9,0)))</f>
        <v>Chandraprabha Palaniswamy</v>
      </c>
      <c r="S413" s="11" t="str">
        <f>IF(ISERROR(VLOOKUP(C413,'WI Vs ASM'!$B$2:$K$1000,10,0)),0,(VLOOKUP(C413,'WI Vs ASM'!$B$2:$K$1000,10,0)))</f>
        <v>Vasudevan Srinivasan</v>
      </c>
      <c r="T413" s="11" t="str">
        <f>IF(ISERROR(VLOOKUP(C413,'WI Vs ASM'!$B$2:$L$1000,11,0)),0,(VLOOKUP(C413,'WI Vs ASM'!$B$2:$L$1000,11,0)))</f>
        <v>Noha Salama</v>
      </c>
      <c r="U413" s="11" t="str">
        <f t="shared" si="188"/>
        <v>WR736484</v>
      </c>
      <c r="V413" s="11" t="str">
        <f t="shared" si="182"/>
        <v>No</v>
      </c>
      <c r="W413" s="11" t="str">
        <f t="shared" si="183"/>
        <v>Yes</v>
      </c>
      <c r="X413" s="11" t="str">
        <f t="shared" si="184"/>
        <v>No</v>
      </c>
      <c r="Y413" s="11" t="str">
        <f t="shared" si="185"/>
        <v>No</v>
      </c>
      <c r="Z413" s="11" t="str">
        <f t="shared" si="186"/>
        <v>No</v>
      </c>
      <c r="AA413" s="11" t="str">
        <f t="shared" si="189"/>
        <v>No</v>
      </c>
      <c r="AB413" s="11">
        <f>IF(ISERROR(VLOOKUP(U413,'ITWR Dump'!$A$2:$Y$5000,24,0)),0,(VLOOKUP('ILC Report'!U413,'ITWR Dump'!$A$2:$Y$5000,24,0)))</f>
        <v>0</v>
      </c>
      <c r="AC413" s="11" t="str">
        <f t="shared" si="190"/>
        <v>No</v>
      </c>
      <c r="AD413" s="11" t="str">
        <f t="shared" si="191"/>
        <v/>
      </c>
      <c r="AE413" s="11">
        <f>IF(ISERROR(VLOOKUP(U413,'ITWR Dump'!$A$2:$Y$5000,13,0)),0,(VLOOKUP(U413,'ITWR Dump'!$A$2:$Y$5000,13,0)))</f>
        <v>0</v>
      </c>
      <c r="AF413" s="11">
        <f>IF(ISERROR(VLOOKUP(U413,'ITWR Dump'!$A$2:$Y$5000,11,0)),0,(VLOOKUP(U413,'ITWR Dump'!$A$2:$Y$5000,11,0)))</f>
        <v>0</v>
      </c>
      <c r="AG413" s="11">
        <f>IF(ISERROR(VLOOKUP(U413,'ITWR Dump'!$A$2:$Y$5000,2,0)),0,(VLOOKUP(U413,'ITWR Dump'!$A$2:$Y$5000,2,0)))</f>
        <v>0</v>
      </c>
      <c r="AH413" s="11">
        <f>IF(ISERROR(VLOOKUP(U413,'ITWR Dump'!$A$2:$Y$5000,14,0)),0,(VLOOKUP(U413,'ITWR Dump'!$A$2:$Y$5000,14,0)))</f>
        <v>0</v>
      </c>
      <c r="AI413" s="11" t="str">
        <f t="shared" si="192"/>
        <v>11-Enhancement Offshore</v>
      </c>
      <c r="AJ413" s="11" t="str">
        <f t="shared" si="193"/>
        <v>Offshore</v>
      </c>
      <c r="AK413" s="11" t="str">
        <f>IF(ISERROR(VLOOKUP(A413,'Team Data'!$C$2:$U$213,17,0)),0,(VLOOKUP(A413,'Team Data'!$C$2:$U$213,17,0)))</f>
        <v>MF PI and CF</v>
      </c>
      <c r="AL413" s="11" t="str">
        <f t="shared" si="194"/>
        <v>2017-04-24</v>
      </c>
      <c r="AM413" s="11">
        <f>IF(ISERROR(VLOOKUP(U413,'ITWR Dump'!$A$2:$Y$5000,16,0)),0,(VLOOKUP(U413,'ITWR Dump'!$A$2:$Y$5000,16,0)))</f>
        <v>0</v>
      </c>
      <c r="AN413" s="11">
        <f>IF(ISERROR(VLOOKUP(U413,'ITWR Dump'!$A$2:$Y$5000,18,0)),0,(VLOOKUP(U413,'ITWR Dump'!$A$2:$Y$5000,18,0)))</f>
        <v>0</v>
      </c>
      <c r="AO413" s="11">
        <f>IF(ISERROR(VLOOKUP(U413,'ITWR Dump'!$A$2:$Y$5000,25,0)),0,(VLOOKUP('ILC Report'!U413,'ITWR Dump'!$A$2:$Y$5000,25,0)))</f>
        <v>0</v>
      </c>
      <c r="AP413" s="11">
        <f t="shared" si="195"/>
        <v>0</v>
      </c>
      <c r="AQ413" s="26">
        <f t="shared" si="196"/>
        <v>0</v>
      </c>
      <c r="AR413" s="26">
        <f t="shared" si="197"/>
        <v>0</v>
      </c>
      <c r="AS413" s="26">
        <f t="shared" si="198"/>
        <v>0</v>
      </c>
      <c r="AT413" s="26">
        <f t="shared" si="199"/>
        <v>0</v>
      </c>
      <c r="AU413" s="26">
        <f t="shared" si="200"/>
        <v>0</v>
      </c>
      <c r="AV413" s="26">
        <f t="shared" si="201"/>
        <v>0</v>
      </c>
      <c r="AW413" s="11" t="s">
        <v>653</v>
      </c>
      <c r="AX413" s="11" t="str">
        <f>VLOOKUP(L413,Group!$A$2:$B$1000,2,0)</f>
        <v>Enhancement</v>
      </c>
      <c r="AY413" s="11">
        <f>IF(ISERROR(VLOOKUP(U413,'ITWR Dump'!$A$2:$Y$5000,15,0)),0,(VLOOKUP('ILC Report'!U413,'ITWR Dump'!$A$2:$Y$5000,15,0)))</f>
        <v>0</v>
      </c>
      <c r="AZ413" s="11" t="str">
        <f t="shared" si="202"/>
        <v>No</v>
      </c>
      <c r="BA413" s="11" t="str">
        <f t="shared" si="203"/>
        <v>BKI</v>
      </c>
      <c r="BB413" s="11" t="str">
        <f t="shared" si="204"/>
        <v>EM</v>
      </c>
      <c r="BC413" s="11" t="str">
        <f t="shared" si="205"/>
        <v>No</v>
      </c>
    </row>
    <row r="414" spans="1:55" x14ac:dyDescent="0.3">
      <c r="A414" s="11" t="s">
        <v>101</v>
      </c>
      <c r="B414" s="11" t="s">
        <v>1821</v>
      </c>
      <c r="C414" s="11" t="s">
        <v>582</v>
      </c>
      <c r="D414" s="11" t="s">
        <v>2139</v>
      </c>
      <c r="E414" s="38" t="s">
        <v>2904</v>
      </c>
      <c r="F414" s="11">
        <v>6</v>
      </c>
      <c r="G414" s="40" t="s">
        <v>218</v>
      </c>
      <c r="H414" s="11" t="str">
        <f t="shared" si="187"/>
        <v>Regular</v>
      </c>
      <c r="I414" s="11" t="str">
        <f t="shared" si="179"/>
        <v>INDIA</v>
      </c>
      <c r="J414" s="11" t="str">
        <f>IF(ISERROR(VLOOKUP(C414,'WI Vs ASM'!$B$2:$E$1000,4,0)),0,(VLOOKUP(C414,'WI Vs ASM'!$B$2:$E$1000,4,0)))</f>
        <v>Offshore</v>
      </c>
      <c r="K414" s="11" t="str">
        <f>IF(ISERROR(VLOOKUP(C414,'WI Vs ASM'!$B$2:$F$1000,5,0)),0,(VLOOKUP(C414,'WI Vs ASM'!$B$2:$F$1000,5,0)))</f>
        <v>01-Fixed Price</v>
      </c>
      <c r="L414" s="11" t="str">
        <f>IF(ISERROR(VLOOKUP(C414,'WI Vs ASM'!$B$2:$D$1000,3,0)),0,(VLOOKUP(C414,'WI Vs ASM'!$B$2:$D$1000,3,0)))</f>
        <v>01-Maintenance Offshore</v>
      </c>
      <c r="M414" s="11" t="str">
        <f>IF(ISERROR(VLOOKUP(C414,'WI Vs ASM'!$B$2:$I$1000,8,0)),0,(VLOOKUP(C414,'WI Vs ASM'!$B$2:$I$1000,8,0)))</f>
        <v>Rahul Soman</v>
      </c>
      <c r="N414" s="11" t="str">
        <f>IF(ISERROR(VLOOKUP(C414,'WI Vs ASM'!$B$2:$G$1000,6,0)),0,(VLOOKUP(C414,'WI Vs ASM'!$B$2:$G$1000,6,0)))</f>
        <v>ECM</v>
      </c>
      <c r="O414" s="11" t="str">
        <f>IF(ISERROR(VLOOKUP(C414,'WI Vs ASM'!$B$2:$H$1000,7,0)),0,(VLOOKUP(C414,'WI Vs ASM'!$B$2:$H$1000,7,0)))</f>
        <v>ECM</v>
      </c>
      <c r="P414" s="11" t="str">
        <f t="shared" si="180"/>
        <v>May-17</v>
      </c>
      <c r="Q414" s="11" t="str">
        <f t="shared" si="181"/>
        <v>Q2</v>
      </c>
      <c r="R414" s="11" t="str">
        <f>IF(ISERROR(VLOOKUP(C414,'WI Vs ASM'!$B$2:$J$1000,9,0)),0,(VLOOKUP(C414,'WI Vs ASM'!$B$2:$J$1000,9,0)))</f>
        <v>Jyothi Pai</v>
      </c>
      <c r="S414" s="11" t="str">
        <f>IF(ISERROR(VLOOKUP(C414,'WI Vs ASM'!$B$2:$K$1000,10,0)),0,(VLOOKUP(C414,'WI Vs ASM'!$B$2:$K$1000,10,0)))</f>
        <v>John Pallo</v>
      </c>
      <c r="T414" s="11" t="str">
        <f>IF(ISERROR(VLOOKUP(C414,'WI Vs ASM'!$B$2:$L$1000,11,0)),0,(VLOOKUP(C414,'WI Vs ASM'!$B$2:$L$1000,11,0)))</f>
        <v>Phillip Mclean</v>
      </c>
      <c r="U414" s="11" t="e">
        <f t="shared" si="188"/>
        <v>#VALUE!</v>
      </c>
      <c r="V414" s="11" t="str">
        <f t="shared" si="182"/>
        <v>No</v>
      </c>
      <c r="W414" s="11" t="str">
        <f t="shared" si="183"/>
        <v>Yes</v>
      </c>
      <c r="X414" s="11" t="str">
        <f t="shared" si="184"/>
        <v>No</v>
      </c>
      <c r="Y414" s="11" t="str">
        <f t="shared" si="185"/>
        <v>No</v>
      </c>
      <c r="Z414" s="11" t="str">
        <f t="shared" si="186"/>
        <v>No</v>
      </c>
      <c r="AA414" s="11" t="str">
        <f t="shared" si="189"/>
        <v>No</v>
      </c>
      <c r="AB414" s="11">
        <f>IF(ISERROR(VLOOKUP(U414,'ITWR Dump'!$A$2:$Y$5000,24,0)),0,(VLOOKUP('ILC Report'!U414,'ITWR Dump'!$A$2:$Y$5000,24,0)))</f>
        <v>0</v>
      </c>
      <c r="AC414" s="11" t="str">
        <f t="shared" si="190"/>
        <v>No</v>
      </c>
      <c r="AD414" s="11" t="str">
        <f t="shared" si="191"/>
        <v/>
      </c>
      <c r="AE414" s="11">
        <f>IF(ISERROR(VLOOKUP(U414,'ITWR Dump'!$A$2:$Y$5000,13,0)),0,(VLOOKUP(U414,'ITWR Dump'!$A$2:$Y$5000,13,0)))</f>
        <v>0</v>
      </c>
      <c r="AF414" s="11">
        <f>IF(ISERROR(VLOOKUP(U414,'ITWR Dump'!$A$2:$Y$5000,11,0)),0,(VLOOKUP(U414,'ITWR Dump'!$A$2:$Y$5000,11,0)))</f>
        <v>0</v>
      </c>
      <c r="AG414" s="11">
        <f>IF(ISERROR(VLOOKUP(U414,'ITWR Dump'!$A$2:$Y$5000,2,0)),0,(VLOOKUP(U414,'ITWR Dump'!$A$2:$Y$5000,2,0)))</f>
        <v>0</v>
      </c>
      <c r="AH414" s="11">
        <f>IF(ISERROR(VLOOKUP(U414,'ITWR Dump'!$A$2:$Y$5000,14,0)),0,(VLOOKUP(U414,'ITWR Dump'!$A$2:$Y$5000,14,0)))</f>
        <v>0</v>
      </c>
      <c r="AI414" s="11" t="str">
        <f t="shared" si="192"/>
        <v>01-Maintenance Offshore</v>
      </c>
      <c r="AJ414" s="11" t="str">
        <f t="shared" si="193"/>
        <v>Offshore</v>
      </c>
      <c r="AK414" s="11" t="str">
        <f>IF(ISERROR(VLOOKUP(A414,'Team Data'!$C$2:$U$213,17,0)),0,(VLOOKUP(A414,'Team Data'!$C$2:$U$213,17,0)))</f>
        <v>MF PI and CF</v>
      </c>
      <c r="AL414" s="11" t="str">
        <f t="shared" si="194"/>
        <v>2017-04-24</v>
      </c>
      <c r="AM414" s="11">
        <f>IF(ISERROR(VLOOKUP(U414,'ITWR Dump'!$A$2:$Y$5000,16,0)),0,(VLOOKUP(U414,'ITWR Dump'!$A$2:$Y$5000,16,0)))</f>
        <v>0</v>
      </c>
      <c r="AN414" s="11">
        <f>IF(ISERROR(VLOOKUP(U414,'ITWR Dump'!$A$2:$Y$5000,18,0)),0,(VLOOKUP(U414,'ITWR Dump'!$A$2:$Y$5000,18,0)))</f>
        <v>0</v>
      </c>
      <c r="AO414" s="11">
        <f>IF(ISERROR(VLOOKUP(U414,'ITWR Dump'!$A$2:$Y$5000,25,0)),0,(VLOOKUP('ILC Report'!U414,'ITWR Dump'!$A$2:$Y$5000,25,0)))</f>
        <v>0</v>
      </c>
      <c r="AP414" s="11">
        <f t="shared" si="195"/>
        <v>0</v>
      </c>
      <c r="AQ414" s="26">
        <f t="shared" si="196"/>
        <v>0</v>
      </c>
      <c r="AR414" s="26">
        <f t="shared" si="197"/>
        <v>0</v>
      </c>
      <c r="AS414" s="26">
        <f t="shared" si="198"/>
        <v>0</v>
      </c>
      <c r="AT414" s="26">
        <f t="shared" si="199"/>
        <v>0</v>
      </c>
      <c r="AU414" s="26">
        <f t="shared" si="200"/>
        <v>0</v>
      </c>
      <c r="AV414" s="26">
        <f t="shared" si="201"/>
        <v>0</v>
      </c>
      <c r="AW414" s="11" t="s">
        <v>653</v>
      </c>
      <c r="AX414" s="11" t="str">
        <f>VLOOKUP(L414,Group!$A$2:$B$1000,2,0)</f>
        <v>Maintenance</v>
      </c>
      <c r="AY414" s="11">
        <f>IF(ISERROR(VLOOKUP(U414,'ITWR Dump'!$A$2:$Y$5000,15,0)),0,(VLOOKUP('ILC Report'!U414,'ITWR Dump'!$A$2:$Y$5000,15,0)))</f>
        <v>0</v>
      </c>
      <c r="AZ414" s="11" t="str">
        <f t="shared" si="202"/>
        <v>No</v>
      </c>
      <c r="BA414" s="11" t="str">
        <f t="shared" si="203"/>
        <v>BKI</v>
      </c>
      <c r="BB414" s="11" t="str">
        <f t="shared" si="204"/>
        <v>MN</v>
      </c>
      <c r="BC414" s="11" t="str">
        <f t="shared" si="205"/>
        <v>No</v>
      </c>
    </row>
    <row r="415" spans="1:55" x14ac:dyDescent="0.3">
      <c r="A415" s="11" t="s">
        <v>101</v>
      </c>
      <c r="B415" s="11" t="s">
        <v>1821</v>
      </c>
      <c r="C415" s="11" t="s">
        <v>584</v>
      </c>
      <c r="D415" s="11" t="s">
        <v>2140</v>
      </c>
      <c r="E415" s="38" t="s">
        <v>2904</v>
      </c>
      <c r="F415" s="11">
        <v>4</v>
      </c>
      <c r="G415" s="40" t="s">
        <v>218</v>
      </c>
      <c r="H415" s="11" t="str">
        <f t="shared" si="187"/>
        <v>Regular</v>
      </c>
      <c r="I415" s="11" t="str">
        <f t="shared" si="179"/>
        <v>INDIA</v>
      </c>
      <c r="J415" s="11" t="str">
        <f>IF(ISERROR(VLOOKUP(C415,'WI Vs ASM'!$B$2:$E$1000,4,0)),0,(VLOOKUP(C415,'WI Vs ASM'!$B$2:$E$1000,4,0)))</f>
        <v>Offshore</v>
      </c>
      <c r="K415" s="11" t="str">
        <f>IF(ISERROR(VLOOKUP(C415,'WI Vs ASM'!$B$2:$F$1000,5,0)),0,(VLOOKUP(C415,'WI Vs ASM'!$B$2:$F$1000,5,0)))</f>
        <v>09-NonBillable</v>
      </c>
      <c r="L415" s="11" t="str">
        <f>IF(ISERROR(VLOOKUP(C415,'WI Vs ASM'!$B$2:$D$1000,3,0)),0,(VLOOKUP(C415,'WI Vs ASM'!$B$2:$D$1000,3,0)))</f>
        <v>54-Knowledge Transfer/Training Offshore</v>
      </c>
      <c r="M415" s="11" t="str">
        <f>IF(ISERROR(VLOOKUP(C415,'WI Vs ASM'!$B$2:$I$1000,8,0)),0,(VLOOKUP(C415,'WI Vs ASM'!$B$2:$I$1000,8,0)))</f>
        <v>Aneez Ak Rehman</v>
      </c>
      <c r="N415" s="11" t="str">
        <f>IF(ISERROR(VLOOKUP(C415,'WI Vs ASM'!$B$2:$G$1000,6,0)),0,(VLOOKUP(C415,'WI Vs ASM'!$B$2:$G$1000,6,0)))</f>
        <v>Shared Services</v>
      </c>
      <c r="O415" s="11" t="str">
        <f>IF(ISERROR(VLOOKUP(C415,'WI Vs ASM'!$B$2:$H$1000,7,0)),0,(VLOOKUP(C415,'WI Vs ASM'!$B$2:$H$1000,7,0)))</f>
        <v>Shared Services</v>
      </c>
      <c r="P415" s="11" t="str">
        <f t="shared" si="180"/>
        <v>May-17</v>
      </c>
      <c r="Q415" s="11" t="str">
        <f t="shared" si="181"/>
        <v>Q2</v>
      </c>
      <c r="R415" s="11" t="str">
        <f>IF(ISERROR(VLOOKUP(C415,'WI Vs ASM'!$B$2:$J$1000,9,0)),0,(VLOOKUP(C415,'WI Vs ASM'!$B$2:$J$1000,9,0)))</f>
        <v>Jyothi Pai</v>
      </c>
      <c r="S415" s="11" t="str">
        <f>IF(ISERROR(VLOOKUP(C415,'WI Vs ASM'!$B$2:$K$1000,10,0)),0,(VLOOKUP(C415,'WI Vs ASM'!$B$2:$K$1000,10,0)))</f>
        <v>Vasudevan Srinivasan</v>
      </c>
      <c r="T415" s="11" t="str">
        <f>IF(ISERROR(VLOOKUP(C415,'WI Vs ASM'!$B$2:$L$1000,11,0)),0,(VLOOKUP(C415,'WI Vs ASM'!$B$2:$L$1000,11,0)))</f>
        <v>Noha Salama</v>
      </c>
      <c r="U415" s="11" t="e">
        <f t="shared" si="188"/>
        <v>#VALUE!</v>
      </c>
      <c r="V415" s="11" t="str">
        <f t="shared" si="182"/>
        <v>No</v>
      </c>
      <c r="W415" s="11" t="str">
        <f t="shared" si="183"/>
        <v>No</v>
      </c>
      <c r="X415" s="11" t="str">
        <f t="shared" si="184"/>
        <v>No</v>
      </c>
      <c r="Y415" s="11" t="str">
        <f t="shared" si="185"/>
        <v>No</v>
      </c>
      <c r="Z415" s="11" t="str">
        <f t="shared" si="186"/>
        <v>No</v>
      </c>
      <c r="AA415" s="11" t="str">
        <f t="shared" si="189"/>
        <v>No</v>
      </c>
      <c r="AB415" s="11">
        <f>IF(ISERROR(VLOOKUP(U415,'ITWR Dump'!$A$2:$Y$5000,24,0)),0,(VLOOKUP('ILC Report'!U415,'ITWR Dump'!$A$2:$Y$5000,24,0)))</f>
        <v>0</v>
      </c>
      <c r="AC415" s="11" t="str">
        <f t="shared" si="190"/>
        <v>No</v>
      </c>
      <c r="AD415" s="11" t="str">
        <f t="shared" si="191"/>
        <v/>
      </c>
      <c r="AE415" s="11">
        <f>IF(ISERROR(VLOOKUP(U415,'ITWR Dump'!$A$2:$Y$5000,13,0)),0,(VLOOKUP(U415,'ITWR Dump'!$A$2:$Y$5000,13,0)))</f>
        <v>0</v>
      </c>
      <c r="AF415" s="11">
        <f>IF(ISERROR(VLOOKUP(U415,'ITWR Dump'!$A$2:$Y$5000,11,0)),0,(VLOOKUP(U415,'ITWR Dump'!$A$2:$Y$5000,11,0)))</f>
        <v>0</v>
      </c>
      <c r="AG415" s="11">
        <f>IF(ISERROR(VLOOKUP(U415,'ITWR Dump'!$A$2:$Y$5000,2,0)),0,(VLOOKUP(U415,'ITWR Dump'!$A$2:$Y$5000,2,0)))</f>
        <v>0</v>
      </c>
      <c r="AH415" s="11">
        <f>IF(ISERROR(VLOOKUP(U415,'ITWR Dump'!$A$2:$Y$5000,14,0)),0,(VLOOKUP(U415,'ITWR Dump'!$A$2:$Y$5000,14,0)))</f>
        <v>0</v>
      </c>
      <c r="AI415" s="11" t="str">
        <f t="shared" si="192"/>
        <v>54-Knowledge Transfer/Training Offshore</v>
      </c>
      <c r="AJ415" s="11" t="str">
        <f t="shared" si="193"/>
        <v>Offshore</v>
      </c>
      <c r="AK415" s="11" t="str">
        <f>IF(ISERROR(VLOOKUP(A415,'Team Data'!$C$2:$U$213,17,0)),0,(VLOOKUP(A415,'Team Data'!$C$2:$U$213,17,0)))</f>
        <v>MF PI and CF</v>
      </c>
      <c r="AL415" s="11" t="str">
        <f t="shared" si="194"/>
        <v>2017-04-24</v>
      </c>
      <c r="AM415" s="11">
        <f>IF(ISERROR(VLOOKUP(U415,'ITWR Dump'!$A$2:$Y$5000,16,0)),0,(VLOOKUP(U415,'ITWR Dump'!$A$2:$Y$5000,16,0)))</f>
        <v>0</v>
      </c>
      <c r="AN415" s="11">
        <f>IF(ISERROR(VLOOKUP(U415,'ITWR Dump'!$A$2:$Y$5000,18,0)),0,(VLOOKUP(U415,'ITWR Dump'!$A$2:$Y$5000,18,0)))</f>
        <v>0</v>
      </c>
      <c r="AO415" s="11">
        <f>IF(ISERROR(VLOOKUP(U415,'ITWR Dump'!$A$2:$Y$5000,25,0)),0,(VLOOKUP('ILC Report'!U415,'ITWR Dump'!$A$2:$Y$5000,25,0)))</f>
        <v>0</v>
      </c>
      <c r="AP415" s="11">
        <f t="shared" si="195"/>
        <v>0</v>
      </c>
      <c r="AQ415" s="26">
        <f t="shared" si="196"/>
        <v>0</v>
      </c>
      <c r="AR415" s="26">
        <f t="shared" si="197"/>
        <v>0</v>
      </c>
      <c r="AS415" s="26">
        <f t="shared" si="198"/>
        <v>0</v>
      </c>
      <c r="AT415" s="26">
        <f t="shared" si="199"/>
        <v>0</v>
      </c>
      <c r="AU415" s="26">
        <f t="shared" si="200"/>
        <v>0</v>
      </c>
      <c r="AV415" s="26">
        <f t="shared" si="201"/>
        <v>0</v>
      </c>
      <c r="AW415" s="11" t="s">
        <v>653</v>
      </c>
      <c r="AX415" s="11" t="str">
        <f>VLOOKUP(L415,Group!$A$2:$B$1000,2,0)</f>
        <v>Maintenance</v>
      </c>
      <c r="AY415" s="11">
        <f>IF(ISERROR(VLOOKUP(U415,'ITWR Dump'!$A$2:$Y$5000,15,0)),0,(VLOOKUP('ILC Report'!U415,'ITWR Dump'!$A$2:$Y$5000,15,0)))</f>
        <v>0</v>
      </c>
      <c r="AZ415" s="11" t="str">
        <f t="shared" si="202"/>
        <v>No</v>
      </c>
      <c r="BA415" s="11" t="str">
        <f t="shared" si="203"/>
        <v>BKI</v>
      </c>
      <c r="BB415" s="11" t="str">
        <f t="shared" si="204"/>
        <v>KT</v>
      </c>
      <c r="BC415" s="11" t="str">
        <f t="shared" si="205"/>
        <v>No</v>
      </c>
    </row>
    <row r="416" spans="1:55" x14ac:dyDescent="0.3">
      <c r="A416" s="11" t="s">
        <v>101</v>
      </c>
      <c r="B416" s="11" t="s">
        <v>1821</v>
      </c>
      <c r="C416" s="11" t="s">
        <v>549</v>
      </c>
      <c r="D416" s="11" t="s">
        <v>2134</v>
      </c>
      <c r="E416" s="38" t="s">
        <v>2904</v>
      </c>
      <c r="F416" s="11">
        <v>3</v>
      </c>
      <c r="G416" s="40" t="s">
        <v>218</v>
      </c>
      <c r="H416" s="11" t="str">
        <f t="shared" si="187"/>
        <v>Regular</v>
      </c>
      <c r="I416" s="11" t="str">
        <f t="shared" si="179"/>
        <v>INDIA</v>
      </c>
      <c r="J416" s="11" t="str">
        <f>IF(ISERROR(VLOOKUP(C416,'WI Vs ASM'!$B$2:$E$1000,4,0)),0,(VLOOKUP(C416,'WI Vs ASM'!$B$2:$E$1000,4,0)))</f>
        <v>Offshore</v>
      </c>
      <c r="K416" s="11" t="str">
        <f>IF(ISERROR(VLOOKUP(C416,'WI Vs ASM'!$B$2:$F$1000,5,0)),0,(VLOOKUP(C416,'WI Vs ASM'!$B$2:$F$1000,5,0)))</f>
        <v>01-Fixed Price</v>
      </c>
      <c r="L416" s="11" t="str">
        <f>IF(ISERROR(VLOOKUP(C416,'WI Vs ASM'!$B$2:$D$1000,3,0)),0,(VLOOKUP(C416,'WI Vs ASM'!$B$2:$D$1000,3,0)))</f>
        <v>01-Maintenance Offshore</v>
      </c>
      <c r="M416" s="11" t="str">
        <f>IF(ISERROR(VLOOKUP(C416,'WI Vs ASM'!$B$2:$I$1000,8,0)),0,(VLOOKUP(C416,'WI Vs ASM'!$B$2:$I$1000,8,0)))</f>
        <v>Rahul Soman</v>
      </c>
      <c r="N416" s="11" t="str">
        <f>IF(ISERROR(VLOOKUP(C416,'WI Vs ASM'!$B$2:$G$1000,6,0)),0,(VLOOKUP(C416,'WI Vs ASM'!$B$2:$G$1000,6,0)))</f>
        <v>Billing</v>
      </c>
      <c r="O416" s="11" t="str">
        <f>IF(ISERROR(VLOOKUP(C416,'WI Vs ASM'!$B$2:$H$1000,7,0)),0,(VLOOKUP(C416,'WI Vs ASM'!$B$2:$H$1000,7,0)))</f>
        <v>Central Functions</v>
      </c>
      <c r="P416" s="11" t="str">
        <f t="shared" si="180"/>
        <v>May-17</v>
      </c>
      <c r="Q416" s="11" t="str">
        <f t="shared" si="181"/>
        <v>Q2</v>
      </c>
      <c r="R416" s="11" t="str">
        <f>IF(ISERROR(VLOOKUP(C416,'WI Vs ASM'!$B$2:$J$1000,9,0)),0,(VLOOKUP(C416,'WI Vs ASM'!$B$2:$J$1000,9,0)))</f>
        <v>Jyothi Pai</v>
      </c>
      <c r="S416" s="11" t="str">
        <f>IF(ISERROR(VLOOKUP(C416,'WI Vs ASM'!$B$2:$K$1000,10,0)),0,(VLOOKUP(C416,'WI Vs ASM'!$B$2:$K$1000,10,0)))</f>
        <v>John Pallo</v>
      </c>
      <c r="T416" s="11" t="str">
        <f>IF(ISERROR(VLOOKUP(C416,'WI Vs ASM'!$B$2:$L$1000,11,0)),0,(VLOOKUP(C416,'WI Vs ASM'!$B$2:$L$1000,11,0)))</f>
        <v>Phillip Mclean</v>
      </c>
      <c r="U416" s="11" t="e">
        <f t="shared" si="188"/>
        <v>#VALUE!</v>
      </c>
      <c r="V416" s="11" t="str">
        <f t="shared" si="182"/>
        <v>No</v>
      </c>
      <c r="W416" s="11" t="str">
        <f t="shared" si="183"/>
        <v>Yes</v>
      </c>
      <c r="X416" s="11" t="str">
        <f t="shared" si="184"/>
        <v>No</v>
      </c>
      <c r="Y416" s="11" t="str">
        <f t="shared" si="185"/>
        <v>No</v>
      </c>
      <c r="Z416" s="11" t="str">
        <f t="shared" si="186"/>
        <v>No</v>
      </c>
      <c r="AA416" s="11" t="str">
        <f t="shared" si="189"/>
        <v>No</v>
      </c>
      <c r="AB416" s="11">
        <f>IF(ISERROR(VLOOKUP(U416,'ITWR Dump'!$A$2:$Y$5000,24,0)),0,(VLOOKUP('ILC Report'!U416,'ITWR Dump'!$A$2:$Y$5000,24,0)))</f>
        <v>0</v>
      </c>
      <c r="AC416" s="11" t="str">
        <f t="shared" si="190"/>
        <v>No</v>
      </c>
      <c r="AD416" s="11" t="str">
        <f t="shared" si="191"/>
        <v/>
      </c>
      <c r="AE416" s="11">
        <f>IF(ISERROR(VLOOKUP(U416,'ITWR Dump'!$A$2:$Y$5000,13,0)),0,(VLOOKUP(U416,'ITWR Dump'!$A$2:$Y$5000,13,0)))</f>
        <v>0</v>
      </c>
      <c r="AF416" s="11">
        <f>IF(ISERROR(VLOOKUP(U416,'ITWR Dump'!$A$2:$Y$5000,11,0)),0,(VLOOKUP(U416,'ITWR Dump'!$A$2:$Y$5000,11,0)))</f>
        <v>0</v>
      </c>
      <c r="AG416" s="11">
        <f>IF(ISERROR(VLOOKUP(U416,'ITWR Dump'!$A$2:$Y$5000,2,0)),0,(VLOOKUP(U416,'ITWR Dump'!$A$2:$Y$5000,2,0)))</f>
        <v>0</v>
      </c>
      <c r="AH416" s="11">
        <f>IF(ISERROR(VLOOKUP(U416,'ITWR Dump'!$A$2:$Y$5000,14,0)),0,(VLOOKUP(U416,'ITWR Dump'!$A$2:$Y$5000,14,0)))</f>
        <v>0</v>
      </c>
      <c r="AI416" s="11" t="str">
        <f t="shared" si="192"/>
        <v>01-Maintenance Offshore</v>
      </c>
      <c r="AJ416" s="11" t="str">
        <f t="shared" si="193"/>
        <v>Offshore</v>
      </c>
      <c r="AK416" s="11" t="str">
        <f>IF(ISERROR(VLOOKUP(A416,'Team Data'!$C$2:$U$213,17,0)),0,(VLOOKUP(A416,'Team Data'!$C$2:$U$213,17,0)))</f>
        <v>MF PI and CF</v>
      </c>
      <c r="AL416" s="11" t="str">
        <f t="shared" si="194"/>
        <v>2017-04-24</v>
      </c>
      <c r="AM416" s="11">
        <f>IF(ISERROR(VLOOKUP(U416,'ITWR Dump'!$A$2:$Y$5000,16,0)),0,(VLOOKUP(U416,'ITWR Dump'!$A$2:$Y$5000,16,0)))</f>
        <v>0</v>
      </c>
      <c r="AN416" s="11">
        <f>IF(ISERROR(VLOOKUP(U416,'ITWR Dump'!$A$2:$Y$5000,18,0)),0,(VLOOKUP(U416,'ITWR Dump'!$A$2:$Y$5000,18,0)))</f>
        <v>0</v>
      </c>
      <c r="AO416" s="11">
        <f>IF(ISERROR(VLOOKUP(U416,'ITWR Dump'!$A$2:$Y$5000,25,0)),0,(VLOOKUP('ILC Report'!U416,'ITWR Dump'!$A$2:$Y$5000,25,0)))</f>
        <v>0</v>
      </c>
      <c r="AP416" s="11">
        <f t="shared" si="195"/>
        <v>0</v>
      </c>
      <c r="AQ416" s="26">
        <f t="shared" si="196"/>
        <v>0</v>
      </c>
      <c r="AR416" s="26">
        <f t="shared" si="197"/>
        <v>0</v>
      </c>
      <c r="AS416" s="26">
        <f t="shared" si="198"/>
        <v>0</v>
      </c>
      <c r="AT416" s="26">
        <f t="shared" si="199"/>
        <v>0</v>
      </c>
      <c r="AU416" s="26">
        <f t="shared" si="200"/>
        <v>0</v>
      </c>
      <c r="AV416" s="26">
        <f t="shared" si="201"/>
        <v>0</v>
      </c>
      <c r="AW416" s="11" t="s">
        <v>653</v>
      </c>
      <c r="AX416" s="11" t="str">
        <f>VLOOKUP(L416,Group!$A$2:$B$1000,2,0)</f>
        <v>Maintenance</v>
      </c>
      <c r="AY416" s="11">
        <f>IF(ISERROR(VLOOKUP(U416,'ITWR Dump'!$A$2:$Y$5000,15,0)),0,(VLOOKUP('ILC Report'!U416,'ITWR Dump'!$A$2:$Y$5000,15,0)))</f>
        <v>0</v>
      </c>
      <c r="AZ416" s="11" t="str">
        <f t="shared" si="202"/>
        <v>No</v>
      </c>
      <c r="BA416" s="11" t="str">
        <f t="shared" si="203"/>
        <v>BKI</v>
      </c>
      <c r="BB416" s="11" t="str">
        <f t="shared" si="204"/>
        <v>MN</v>
      </c>
      <c r="BC416" s="11" t="str">
        <f t="shared" si="205"/>
        <v>No</v>
      </c>
    </row>
    <row r="417" spans="1:55" x14ac:dyDescent="0.3">
      <c r="A417" s="11" t="s">
        <v>101</v>
      </c>
      <c r="B417" s="11" t="s">
        <v>1821</v>
      </c>
      <c r="C417" s="11" t="s">
        <v>549</v>
      </c>
      <c r="D417" s="11" t="s">
        <v>2135</v>
      </c>
      <c r="E417" s="38" t="s">
        <v>2904</v>
      </c>
      <c r="F417" s="11">
        <v>1.5</v>
      </c>
      <c r="G417" s="40" t="s">
        <v>218</v>
      </c>
      <c r="H417" s="11" t="str">
        <f t="shared" si="187"/>
        <v>Regular</v>
      </c>
      <c r="I417" s="11" t="str">
        <f t="shared" si="179"/>
        <v>INDIA</v>
      </c>
      <c r="J417" s="11" t="str">
        <f>IF(ISERROR(VLOOKUP(C417,'WI Vs ASM'!$B$2:$E$1000,4,0)),0,(VLOOKUP(C417,'WI Vs ASM'!$B$2:$E$1000,4,0)))</f>
        <v>Offshore</v>
      </c>
      <c r="K417" s="11" t="str">
        <f>IF(ISERROR(VLOOKUP(C417,'WI Vs ASM'!$B$2:$F$1000,5,0)),0,(VLOOKUP(C417,'WI Vs ASM'!$B$2:$F$1000,5,0)))</f>
        <v>01-Fixed Price</v>
      </c>
      <c r="L417" s="11" t="str">
        <f>IF(ISERROR(VLOOKUP(C417,'WI Vs ASM'!$B$2:$D$1000,3,0)),0,(VLOOKUP(C417,'WI Vs ASM'!$B$2:$D$1000,3,0)))</f>
        <v>01-Maintenance Offshore</v>
      </c>
      <c r="M417" s="11" t="str">
        <f>IF(ISERROR(VLOOKUP(C417,'WI Vs ASM'!$B$2:$I$1000,8,0)),0,(VLOOKUP(C417,'WI Vs ASM'!$B$2:$I$1000,8,0)))</f>
        <v>Rahul Soman</v>
      </c>
      <c r="N417" s="11" t="str">
        <f>IF(ISERROR(VLOOKUP(C417,'WI Vs ASM'!$B$2:$G$1000,6,0)),0,(VLOOKUP(C417,'WI Vs ASM'!$B$2:$G$1000,6,0)))</f>
        <v>Billing</v>
      </c>
      <c r="O417" s="11" t="str">
        <f>IF(ISERROR(VLOOKUP(C417,'WI Vs ASM'!$B$2:$H$1000,7,0)),0,(VLOOKUP(C417,'WI Vs ASM'!$B$2:$H$1000,7,0)))</f>
        <v>Central Functions</v>
      </c>
      <c r="P417" s="11" t="str">
        <f t="shared" si="180"/>
        <v>May-17</v>
      </c>
      <c r="Q417" s="11" t="str">
        <f t="shared" si="181"/>
        <v>Q2</v>
      </c>
      <c r="R417" s="11" t="str">
        <f>IF(ISERROR(VLOOKUP(C417,'WI Vs ASM'!$B$2:$J$1000,9,0)),0,(VLOOKUP(C417,'WI Vs ASM'!$B$2:$J$1000,9,0)))</f>
        <v>Jyothi Pai</v>
      </c>
      <c r="S417" s="11" t="str">
        <f>IF(ISERROR(VLOOKUP(C417,'WI Vs ASM'!$B$2:$K$1000,10,0)),0,(VLOOKUP(C417,'WI Vs ASM'!$B$2:$K$1000,10,0)))</f>
        <v>John Pallo</v>
      </c>
      <c r="T417" s="11" t="str">
        <f>IF(ISERROR(VLOOKUP(C417,'WI Vs ASM'!$B$2:$L$1000,11,0)),0,(VLOOKUP(C417,'WI Vs ASM'!$B$2:$L$1000,11,0)))</f>
        <v>Phillip Mclean</v>
      </c>
      <c r="U417" s="11" t="e">
        <f t="shared" si="188"/>
        <v>#VALUE!</v>
      </c>
      <c r="V417" s="11" t="str">
        <f t="shared" si="182"/>
        <v>No</v>
      </c>
      <c r="W417" s="11" t="str">
        <f t="shared" si="183"/>
        <v>Yes</v>
      </c>
      <c r="X417" s="11" t="str">
        <f t="shared" si="184"/>
        <v>No</v>
      </c>
      <c r="Y417" s="11" t="str">
        <f t="shared" si="185"/>
        <v>No</v>
      </c>
      <c r="Z417" s="11" t="str">
        <f t="shared" si="186"/>
        <v>No</v>
      </c>
      <c r="AA417" s="11" t="str">
        <f t="shared" si="189"/>
        <v>No</v>
      </c>
      <c r="AB417" s="11">
        <f>IF(ISERROR(VLOOKUP(U417,'ITWR Dump'!$A$2:$Y$5000,24,0)),0,(VLOOKUP('ILC Report'!U417,'ITWR Dump'!$A$2:$Y$5000,24,0)))</f>
        <v>0</v>
      </c>
      <c r="AC417" s="11" t="str">
        <f t="shared" si="190"/>
        <v>No</v>
      </c>
      <c r="AD417" s="11" t="str">
        <f t="shared" si="191"/>
        <v/>
      </c>
      <c r="AE417" s="11">
        <f>IF(ISERROR(VLOOKUP(U417,'ITWR Dump'!$A$2:$Y$5000,13,0)),0,(VLOOKUP(U417,'ITWR Dump'!$A$2:$Y$5000,13,0)))</f>
        <v>0</v>
      </c>
      <c r="AF417" s="11">
        <f>IF(ISERROR(VLOOKUP(U417,'ITWR Dump'!$A$2:$Y$5000,11,0)),0,(VLOOKUP(U417,'ITWR Dump'!$A$2:$Y$5000,11,0)))</f>
        <v>0</v>
      </c>
      <c r="AG417" s="11">
        <f>IF(ISERROR(VLOOKUP(U417,'ITWR Dump'!$A$2:$Y$5000,2,0)),0,(VLOOKUP(U417,'ITWR Dump'!$A$2:$Y$5000,2,0)))</f>
        <v>0</v>
      </c>
      <c r="AH417" s="11">
        <f>IF(ISERROR(VLOOKUP(U417,'ITWR Dump'!$A$2:$Y$5000,14,0)),0,(VLOOKUP(U417,'ITWR Dump'!$A$2:$Y$5000,14,0)))</f>
        <v>0</v>
      </c>
      <c r="AI417" s="11" t="str">
        <f t="shared" si="192"/>
        <v>01-Maintenance Offshore</v>
      </c>
      <c r="AJ417" s="11" t="str">
        <f t="shared" si="193"/>
        <v>Offshore</v>
      </c>
      <c r="AK417" s="11" t="str">
        <f>IF(ISERROR(VLOOKUP(A417,'Team Data'!$C$2:$U$213,17,0)),0,(VLOOKUP(A417,'Team Data'!$C$2:$U$213,17,0)))</f>
        <v>MF PI and CF</v>
      </c>
      <c r="AL417" s="11" t="str">
        <f t="shared" si="194"/>
        <v>2017-04-24</v>
      </c>
      <c r="AM417" s="11">
        <f>IF(ISERROR(VLOOKUP(U417,'ITWR Dump'!$A$2:$Y$5000,16,0)),0,(VLOOKUP(U417,'ITWR Dump'!$A$2:$Y$5000,16,0)))</f>
        <v>0</v>
      </c>
      <c r="AN417" s="11">
        <f>IF(ISERROR(VLOOKUP(U417,'ITWR Dump'!$A$2:$Y$5000,18,0)),0,(VLOOKUP(U417,'ITWR Dump'!$A$2:$Y$5000,18,0)))</f>
        <v>0</v>
      </c>
      <c r="AO417" s="11">
        <f>IF(ISERROR(VLOOKUP(U417,'ITWR Dump'!$A$2:$Y$5000,25,0)),0,(VLOOKUP('ILC Report'!U417,'ITWR Dump'!$A$2:$Y$5000,25,0)))</f>
        <v>0</v>
      </c>
      <c r="AP417" s="11">
        <f t="shared" si="195"/>
        <v>0</v>
      </c>
      <c r="AQ417" s="26">
        <f t="shared" si="196"/>
        <v>0</v>
      </c>
      <c r="AR417" s="26">
        <f t="shared" si="197"/>
        <v>0</v>
      </c>
      <c r="AS417" s="26">
        <f t="shared" si="198"/>
        <v>0</v>
      </c>
      <c r="AT417" s="26">
        <f t="shared" si="199"/>
        <v>0</v>
      </c>
      <c r="AU417" s="26">
        <f t="shared" si="200"/>
        <v>0</v>
      </c>
      <c r="AV417" s="26">
        <f t="shared" si="201"/>
        <v>0</v>
      </c>
      <c r="AW417" s="11" t="s">
        <v>653</v>
      </c>
      <c r="AX417" s="11" t="str">
        <f>VLOOKUP(L417,Group!$A$2:$B$1000,2,0)</f>
        <v>Maintenance</v>
      </c>
      <c r="AY417" s="11">
        <f>IF(ISERROR(VLOOKUP(U417,'ITWR Dump'!$A$2:$Y$5000,15,0)),0,(VLOOKUP('ILC Report'!U417,'ITWR Dump'!$A$2:$Y$5000,15,0)))</f>
        <v>0</v>
      </c>
      <c r="AZ417" s="11" t="str">
        <f t="shared" si="202"/>
        <v>No</v>
      </c>
      <c r="BA417" s="11" t="str">
        <f t="shared" si="203"/>
        <v>BKI</v>
      </c>
      <c r="BB417" s="11" t="str">
        <f t="shared" si="204"/>
        <v>MN</v>
      </c>
      <c r="BC417" s="11" t="str">
        <f t="shared" si="205"/>
        <v>No</v>
      </c>
    </row>
    <row r="418" spans="1:55" x14ac:dyDescent="0.3">
      <c r="A418" s="11" t="s">
        <v>101</v>
      </c>
      <c r="B418" s="11" t="s">
        <v>1821</v>
      </c>
      <c r="C418" s="11" t="s">
        <v>582</v>
      </c>
      <c r="D418" s="11" t="s">
        <v>2111</v>
      </c>
      <c r="E418" s="38" t="s">
        <v>2904</v>
      </c>
      <c r="F418" s="11">
        <v>48</v>
      </c>
      <c r="G418" s="40" t="s">
        <v>2905</v>
      </c>
      <c r="H418" s="11" t="str">
        <f t="shared" si="187"/>
        <v>Standby</v>
      </c>
      <c r="I418" s="11" t="str">
        <f t="shared" si="179"/>
        <v>INDIA</v>
      </c>
      <c r="J418" s="11" t="str">
        <f>IF(ISERROR(VLOOKUP(C418,'WI Vs ASM'!$B$2:$E$1000,4,0)),0,(VLOOKUP(C418,'WI Vs ASM'!$B$2:$E$1000,4,0)))</f>
        <v>Offshore</v>
      </c>
      <c r="K418" s="11" t="str">
        <f>IF(ISERROR(VLOOKUP(C418,'WI Vs ASM'!$B$2:$F$1000,5,0)),0,(VLOOKUP(C418,'WI Vs ASM'!$B$2:$F$1000,5,0)))</f>
        <v>01-Fixed Price</v>
      </c>
      <c r="L418" s="11" t="str">
        <f>IF(ISERROR(VLOOKUP(C418,'WI Vs ASM'!$B$2:$D$1000,3,0)),0,(VLOOKUP(C418,'WI Vs ASM'!$B$2:$D$1000,3,0)))</f>
        <v>01-Maintenance Offshore</v>
      </c>
      <c r="M418" s="11" t="str">
        <f>IF(ISERROR(VLOOKUP(C418,'WI Vs ASM'!$B$2:$I$1000,8,0)),0,(VLOOKUP(C418,'WI Vs ASM'!$B$2:$I$1000,8,0)))</f>
        <v>Rahul Soman</v>
      </c>
      <c r="N418" s="11" t="str">
        <f>IF(ISERROR(VLOOKUP(C418,'WI Vs ASM'!$B$2:$G$1000,6,0)),0,(VLOOKUP(C418,'WI Vs ASM'!$B$2:$G$1000,6,0)))</f>
        <v>ECM</v>
      </c>
      <c r="O418" s="11" t="str">
        <f>IF(ISERROR(VLOOKUP(C418,'WI Vs ASM'!$B$2:$H$1000,7,0)),0,(VLOOKUP(C418,'WI Vs ASM'!$B$2:$H$1000,7,0)))</f>
        <v>ECM</v>
      </c>
      <c r="P418" s="11" t="str">
        <f t="shared" si="180"/>
        <v>May-17</v>
      </c>
      <c r="Q418" s="11" t="str">
        <f t="shared" si="181"/>
        <v>Q2</v>
      </c>
      <c r="R418" s="11" t="str">
        <f>IF(ISERROR(VLOOKUP(C418,'WI Vs ASM'!$B$2:$J$1000,9,0)),0,(VLOOKUP(C418,'WI Vs ASM'!$B$2:$J$1000,9,0)))</f>
        <v>Jyothi Pai</v>
      </c>
      <c r="S418" s="11" t="str">
        <f>IF(ISERROR(VLOOKUP(C418,'WI Vs ASM'!$B$2:$K$1000,10,0)),0,(VLOOKUP(C418,'WI Vs ASM'!$B$2:$K$1000,10,0)))</f>
        <v>John Pallo</v>
      </c>
      <c r="T418" s="11" t="str">
        <f>IF(ISERROR(VLOOKUP(C418,'WI Vs ASM'!$B$2:$L$1000,11,0)),0,(VLOOKUP(C418,'WI Vs ASM'!$B$2:$L$1000,11,0)))</f>
        <v>Phillip Mclean</v>
      </c>
      <c r="U418" s="11" t="e">
        <f t="shared" si="188"/>
        <v>#VALUE!</v>
      </c>
      <c r="V418" s="11" t="str">
        <f t="shared" si="182"/>
        <v>No</v>
      </c>
      <c r="W418" s="11" t="str">
        <f t="shared" si="183"/>
        <v>Yes</v>
      </c>
      <c r="X418" s="11" t="str">
        <f t="shared" si="184"/>
        <v>No</v>
      </c>
      <c r="Y418" s="11" t="str">
        <f t="shared" si="185"/>
        <v>No</v>
      </c>
      <c r="Z418" s="11" t="str">
        <f t="shared" si="186"/>
        <v>No</v>
      </c>
      <c r="AA418" s="11" t="str">
        <f t="shared" si="189"/>
        <v>No</v>
      </c>
      <c r="AB418" s="11">
        <f>IF(ISERROR(VLOOKUP(U418,'ITWR Dump'!$A$2:$Y$5000,24,0)),0,(VLOOKUP('ILC Report'!U418,'ITWR Dump'!$A$2:$Y$5000,24,0)))</f>
        <v>0</v>
      </c>
      <c r="AC418" s="11" t="str">
        <f t="shared" si="190"/>
        <v>No</v>
      </c>
      <c r="AD418" s="11" t="str">
        <f t="shared" si="191"/>
        <v/>
      </c>
      <c r="AE418" s="11">
        <f>IF(ISERROR(VLOOKUP(U418,'ITWR Dump'!$A$2:$Y$5000,13,0)),0,(VLOOKUP(U418,'ITWR Dump'!$A$2:$Y$5000,13,0)))</f>
        <v>0</v>
      </c>
      <c r="AF418" s="11">
        <f>IF(ISERROR(VLOOKUP(U418,'ITWR Dump'!$A$2:$Y$5000,11,0)),0,(VLOOKUP(U418,'ITWR Dump'!$A$2:$Y$5000,11,0)))</f>
        <v>0</v>
      </c>
      <c r="AG418" s="11">
        <f>IF(ISERROR(VLOOKUP(U418,'ITWR Dump'!$A$2:$Y$5000,2,0)),0,(VLOOKUP(U418,'ITWR Dump'!$A$2:$Y$5000,2,0)))</f>
        <v>0</v>
      </c>
      <c r="AH418" s="11">
        <f>IF(ISERROR(VLOOKUP(U418,'ITWR Dump'!$A$2:$Y$5000,14,0)),0,(VLOOKUP(U418,'ITWR Dump'!$A$2:$Y$5000,14,0)))</f>
        <v>0</v>
      </c>
      <c r="AI418" s="11" t="str">
        <f t="shared" si="192"/>
        <v>Standby Hours</v>
      </c>
      <c r="AJ418" s="11" t="str">
        <f t="shared" si="193"/>
        <v>Offshore</v>
      </c>
      <c r="AK418" s="11" t="str">
        <f>IF(ISERROR(VLOOKUP(A418,'Team Data'!$C$2:$U$213,17,0)),0,(VLOOKUP(A418,'Team Data'!$C$2:$U$213,17,0)))</f>
        <v>MF PI and CF</v>
      </c>
      <c r="AL418" s="11" t="str">
        <f t="shared" si="194"/>
        <v>2017-04-24</v>
      </c>
      <c r="AM418" s="11">
        <f>IF(ISERROR(VLOOKUP(U418,'ITWR Dump'!$A$2:$Y$5000,16,0)),0,(VLOOKUP(U418,'ITWR Dump'!$A$2:$Y$5000,16,0)))</f>
        <v>0</v>
      </c>
      <c r="AN418" s="11">
        <f>IF(ISERROR(VLOOKUP(U418,'ITWR Dump'!$A$2:$Y$5000,18,0)),0,(VLOOKUP(U418,'ITWR Dump'!$A$2:$Y$5000,18,0)))</f>
        <v>0</v>
      </c>
      <c r="AO418" s="11">
        <f>IF(ISERROR(VLOOKUP(U418,'ITWR Dump'!$A$2:$Y$5000,25,0)),0,(VLOOKUP('ILC Report'!U418,'ITWR Dump'!$A$2:$Y$5000,25,0)))</f>
        <v>0</v>
      </c>
      <c r="AP418" s="11">
        <f t="shared" si="195"/>
        <v>0</v>
      </c>
      <c r="AQ418" s="26">
        <f t="shared" si="196"/>
        <v>0</v>
      </c>
      <c r="AR418" s="26">
        <f t="shared" si="197"/>
        <v>0</v>
      </c>
      <c r="AS418" s="26">
        <f t="shared" si="198"/>
        <v>0</v>
      </c>
      <c r="AT418" s="26">
        <f t="shared" si="199"/>
        <v>0</v>
      </c>
      <c r="AU418" s="26">
        <f t="shared" si="200"/>
        <v>0</v>
      </c>
      <c r="AV418" s="26">
        <f t="shared" si="201"/>
        <v>0</v>
      </c>
      <c r="AW418" s="11" t="s">
        <v>653</v>
      </c>
      <c r="AX418" s="11" t="str">
        <f>VLOOKUP(L418,Group!$A$2:$B$1000,2,0)</f>
        <v>Maintenance</v>
      </c>
      <c r="AY418" s="11">
        <f>IF(ISERROR(VLOOKUP(U418,'ITWR Dump'!$A$2:$Y$5000,15,0)),0,(VLOOKUP('ILC Report'!U418,'ITWR Dump'!$A$2:$Y$5000,15,0)))</f>
        <v>0</v>
      </c>
      <c r="AZ418" s="11" t="str">
        <f t="shared" si="202"/>
        <v>No</v>
      </c>
      <c r="BA418" s="11" t="str">
        <f t="shared" si="203"/>
        <v>BKI</v>
      </c>
      <c r="BB418" s="11" t="str">
        <f t="shared" si="204"/>
        <v>MN</v>
      </c>
      <c r="BC418" s="11" t="str">
        <f t="shared" si="205"/>
        <v>No</v>
      </c>
    </row>
    <row r="419" spans="1:55" x14ac:dyDescent="0.3">
      <c r="A419" s="11" t="s">
        <v>101</v>
      </c>
      <c r="B419" s="11" t="s">
        <v>1821</v>
      </c>
      <c r="C419" s="11" t="s">
        <v>580</v>
      </c>
      <c r="D419" s="11" t="s">
        <v>2137</v>
      </c>
      <c r="E419" s="38" t="s">
        <v>2904</v>
      </c>
      <c r="F419" s="11">
        <v>4</v>
      </c>
      <c r="G419" s="40" t="s">
        <v>218</v>
      </c>
      <c r="H419" s="11" t="str">
        <f t="shared" si="187"/>
        <v>Regular</v>
      </c>
      <c r="I419" s="11" t="str">
        <f t="shared" si="179"/>
        <v>INDIA</v>
      </c>
      <c r="J419" s="11" t="str">
        <f>IF(ISERROR(VLOOKUP(C419,'WI Vs ASM'!$B$2:$E$1000,4,0)),0,(VLOOKUP(C419,'WI Vs ASM'!$B$2:$E$1000,4,0)))</f>
        <v>Offshore</v>
      </c>
      <c r="K419" s="11" t="str">
        <f>IF(ISERROR(VLOOKUP(C419,'WI Vs ASM'!$B$2:$F$1000,5,0)),0,(VLOOKUP(C419,'WI Vs ASM'!$B$2:$F$1000,5,0)))</f>
        <v>02-Variable Billable</v>
      </c>
      <c r="L419" s="11" t="str">
        <f>IF(ISERROR(VLOOKUP(C419,'WI Vs ASM'!$B$2:$D$1000,3,0)),0,(VLOOKUP(C419,'WI Vs ASM'!$B$2:$D$1000,3,0)))</f>
        <v>11-Enhancement Offshore</v>
      </c>
      <c r="M419" s="11" t="str">
        <f>IF(ISERROR(VLOOKUP(C419,'WI Vs ASM'!$B$2:$I$1000,8,0)),0,(VLOOKUP(C419,'WI Vs ASM'!$B$2:$I$1000,8,0)))</f>
        <v>Prakash Varadachari</v>
      </c>
      <c r="N419" s="11" t="str">
        <f>IF(ISERROR(VLOOKUP(C419,'WI Vs ASM'!$B$2:$G$1000,6,0)),0,(VLOOKUP(C419,'WI Vs ASM'!$B$2:$G$1000,6,0)))</f>
        <v>ECM</v>
      </c>
      <c r="O419" s="11" t="str">
        <f>IF(ISERROR(VLOOKUP(C419,'WI Vs ASM'!$B$2:$H$1000,7,0)),0,(VLOOKUP(C419,'WI Vs ASM'!$B$2:$H$1000,7,0)))</f>
        <v>ECM</v>
      </c>
      <c r="P419" s="11" t="str">
        <f t="shared" si="180"/>
        <v>May-17</v>
      </c>
      <c r="Q419" s="11" t="str">
        <f t="shared" si="181"/>
        <v>Q2</v>
      </c>
      <c r="R419" s="11" t="str">
        <f>IF(ISERROR(VLOOKUP(C419,'WI Vs ASM'!$B$2:$J$1000,9,0)),0,(VLOOKUP(C419,'WI Vs ASM'!$B$2:$J$1000,9,0)))</f>
        <v>Chandraprabha Palaniswamy</v>
      </c>
      <c r="S419" s="11" t="str">
        <f>IF(ISERROR(VLOOKUP(C419,'WI Vs ASM'!$B$2:$K$1000,10,0)),0,(VLOOKUP(C419,'WI Vs ASM'!$B$2:$K$1000,10,0)))</f>
        <v>John Pallo</v>
      </c>
      <c r="T419" s="11" t="str">
        <f>IF(ISERROR(VLOOKUP(C419,'WI Vs ASM'!$B$2:$L$1000,11,0)),0,(VLOOKUP(C419,'WI Vs ASM'!$B$2:$L$1000,11,0)))</f>
        <v>Phillip Mclean</v>
      </c>
      <c r="U419" s="11" t="str">
        <f t="shared" si="188"/>
        <v>WR635582</v>
      </c>
      <c r="V419" s="11" t="str">
        <f t="shared" si="182"/>
        <v>No</v>
      </c>
      <c r="W419" s="11" t="str">
        <f t="shared" si="183"/>
        <v>Yes</v>
      </c>
      <c r="X419" s="11" t="str">
        <f t="shared" si="184"/>
        <v>No</v>
      </c>
      <c r="Y419" s="11" t="str">
        <f t="shared" si="185"/>
        <v>No</v>
      </c>
      <c r="Z419" s="11" t="str">
        <f t="shared" si="186"/>
        <v>No</v>
      </c>
      <c r="AA419" s="11" t="str">
        <f t="shared" si="189"/>
        <v>No</v>
      </c>
      <c r="AB419" s="11">
        <f>IF(ISERROR(VLOOKUP(U419,'ITWR Dump'!$A$2:$Y$5000,24,0)),0,(VLOOKUP('ILC Report'!U419,'ITWR Dump'!$A$2:$Y$5000,24,0)))</f>
        <v>0</v>
      </c>
      <c r="AC419" s="11" t="str">
        <f t="shared" si="190"/>
        <v>No</v>
      </c>
      <c r="AD419" s="11" t="str">
        <f t="shared" si="191"/>
        <v/>
      </c>
      <c r="AE419" s="11">
        <f>IF(ISERROR(VLOOKUP(U419,'ITWR Dump'!$A$2:$Y$5000,13,0)),0,(VLOOKUP(U419,'ITWR Dump'!$A$2:$Y$5000,13,0)))</f>
        <v>0</v>
      </c>
      <c r="AF419" s="11">
        <f>IF(ISERROR(VLOOKUP(U419,'ITWR Dump'!$A$2:$Y$5000,11,0)),0,(VLOOKUP(U419,'ITWR Dump'!$A$2:$Y$5000,11,0)))</f>
        <v>0</v>
      </c>
      <c r="AG419" s="11">
        <f>IF(ISERROR(VLOOKUP(U419,'ITWR Dump'!$A$2:$Y$5000,2,0)),0,(VLOOKUP(U419,'ITWR Dump'!$A$2:$Y$5000,2,0)))</f>
        <v>0</v>
      </c>
      <c r="AH419" s="11">
        <f>IF(ISERROR(VLOOKUP(U419,'ITWR Dump'!$A$2:$Y$5000,14,0)),0,(VLOOKUP(U419,'ITWR Dump'!$A$2:$Y$5000,14,0)))</f>
        <v>0</v>
      </c>
      <c r="AI419" s="11" t="str">
        <f t="shared" si="192"/>
        <v>11-Enhancement Offshore</v>
      </c>
      <c r="AJ419" s="11" t="str">
        <f t="shared" si="193"/>
        <v>Offshore</v>
      </c>
      <c r="AK419" s="11" t="str">
        <f>IF(ISERROR(VLOOKUP(A419,'Team Data'!$C$2:$U$213,17,0)),0,(VLOOKUP(A419,'Team Data'!$C$2:$U$213,17,0)))</f>
        <v>MF PI and CF</v>
      </c>
      <c r="AL419" s="11" t="str">
        <f t="shared" si="194"/>
        <v>2017-04-24</v>
      </c>
      <c r="AM419" s="11">
        <f>IF(ISERROR(VLOOKUP(U419,'ITWR Dump'!$A$2:$Y$5000,16,0)),0,(VLOOKUP(U419,'ITWR Dump'!$A$2:$Y$5000,16,0)))</f>
        <v>0</v>
      </c>
      <c r="AN419" s="11">
        <f>IF(ISERROR(VLOOKUP(U419,'ITWR Dump'!$A$2:$Y$5000,18,0)),0,(VLOOKUP(U419,'ITWR Dump'!$A$2:$Y$5000,18,0)))</f>
        <v>0</v>
      </c>
      <c r="AO419" s="11">
        <f>IF(ISERROR(VLOOKUP(U419,'ITWR Dump'!$A$2:$Y$5000,25,0)),0,(VLOOKUP('ILC Report'!U419,'ITWR Dump'!$A$2:$Y$5000,25,0)))</f>
        <v>0</v>
      </c>
      <c r="AP419" s="11">
        <f t="shared" si="195"/>
        <v>0</v>
      </c>
      <c r="AQ419" s="26">
        <f t="shared" si="196"/>
        <v>0</v>
      </c>
      <c r="AR419" s="26">
        <f t="shared" si="197"/>
        <v>0</v>
      </c>
      <c r="AS419" s="26">
        <f t="shared" si="198"/>
        <v>0</v>
      </c>
      <c r="AT419" s="26">
        <f t="shared" si="199"/>
        <v>0</v>
      </c>
      <c r="AU419" s="26">
        <f t="shared" si="200"/>
        <v>0</v>
      </c>
      <c r="AV419" s="26">
        <f t="shared" si="201"/>
        <v>0</v>
      </c>
      <c r="AW419" s="11" t="s">
        <v>653</v>
      </c>
      <c r="AX419" s="11" t="str">
        <f>VLOOKUP(L419,Group!$A$2:$B$1000,2,0)</f>
        <v>Enhancement</v>
      </c>
      <c r="AY419" s="11">
        <f>IF(ISERROR(VLOOKUP(U419,'ITWR Dump'!$A$2:$Y$5000,15,0)),0,(VLOOKUP('ILC Report'!U419,'ITWR Dump'!$A$2:$Y$5000,15,0)))</f>
        <v>0</v>
      </c>
      <c r="AZ419" s="11" t="str">
        <f t="shared" si="202"/>
        <v>No</v>
      </c>
      <c r="BA419" s="11" t="str">
        <f t="shared" si="203"/>
        <v>BKI</v>
      </c>
      <c r="BB419" s="11" t="str">
        <f t="shared" si="204"/>
        <v>EM</v>
      </c>
      <c r="BC419" s="11" t="str">
        <f t="shared" si="205"/>
        <v>No</v>
      </c>
    </row>
    <row r="420" spans="1:55" x14ac:dyDescent="0.3">
      <c r="A420" s="11" t="s">
        <v>101</v>
      </c>
      <c r="B420" s="11" t="s">
        <v>1821</v>
      </c>
      <c r="C420" s="11" t="s">
        <v>583</v>
      </c>
      <c r="D420" s="11" t="s">
        <v>2141</v>
      </c>
      <c r="E420" s="38" t="s">
        <v>2904</v>
      </c>
      <c r="F420" s="11">
        <v>35</v>
      </c>
      <c r="G420" s="40" t="s">
        <v>218</v>
      </c>
      <c r="H420" s="11" t="str">
        <f t="shared" si="187"/>
        <v>Regular</v>
      </c>
      <c r="I420" s="11" t="str">
        <f t="shared" si="179"/>
        <v>INDIA</v>
      </c>
      <c r="J420" s="11" t="str">
        <f>IF(ISERROR(VLOOKUP(C420,'WI Vs ASM'!$B$2:$E$1000,4,0)),0,(VLOOKUP(C420,'WI Vs ASM'!$B$2:$E$1000,4,0)))</f>
        <v>Offshore</v>
      </c>
      <c r="K420" s="11" t="str">
        <f>IF(ISERROR(VLOOKUP(C420,'WI Vs ASM'!$B$2:$F$1000,5,0)),0,(VLOOKUP(C420,'WI Vs ASM'!$B$2:$F$1000,5,0)))</f>
        <v>02-Variable Billable</v>
      </c>
      <c r="L420" s="11" t="str">
        <f>IF(ISERROR(VLOOKUP(C420,'WI Vs ASM'!$B$2:$D$1000,3,0)),0,(VLOOKUP(C420,'WI Vs ASM'!$B$2:$D$1000,3,0)))</f>
        <v>11-Enhancement Offshore</v>
      </c>
      <c r="M420" s="11" t="str">
        <f>IF(ISERROR(VLOOKUP(C420,'WI Vs ASM'!$B$2:$I$1000,8,0)),0,(VLOOKUP(C420,'WI Vs ASM'!$B$2:$I$1000,8,0)))</f>
        <v>Prakash Varadachari</v>
      </c>
      <c r="N420" s="11" t="str">
        <f>IF(ISERROR(VLOOKUP(C420,'WI Vs ASM'!$B$2:$G$1000,6,0)),0,(VLOOKUP(C420,'WI Vs ASM'!$B$2:$G$1000,6,0)))</f>
        <v>Shared Services</v>
      </c>
      <c r="O420" s="11" t="str">
        <f>IF(ISERROR(VLOOKUP(C420,'WI Vs ASM'!$B$2:$H$1000,7,0)),0,(VLOOKUP(C420,'WI Vs ASM'!$B$2:$H$1000,7,0)))</f>
        <v>Shared Services</v>
      </c>
      <c r="P420" s="11" t="str">
        <f t="shared" si="180"/>
        <v>May-17</v>
      </c>
      <c r="Q420" s="11" t="str">
        <f t="shared" si="181"/>
        <v>Q2</v>
      </c>
      <c r="R420" s="11" t="str">
        <f>IF(ISERROR(VLOOKUP(C420,'WI Vs ASM'!$B$2:$J$1000,9,0)),0,(VLOOKUP(C420,'WI Vs ASM'!$B$2:$J$1000,9,0)))</f>
        <v>Chandraprabha Palaniswamy</v>
      </c>
      <c r="S420" s="11" t="str">
        <f>IF(ISERROR(VLOOKUP(C420,'WI Vs ASM'!$B$2:$K$1000,10,0)),0,(VLOOKUP(C420,'WI Vs ASM'!$B$2:$K$1000,10,0)))</f>
        <v>Vasudevan Srinivasan</v>
      </c>
      <c r="T420" s="11" t="str">
        <f>IF(ISERROR(VLOOKUP(C420,'WI Vs ASM'!$B$2:$L$1000,11,0)),0,(VLOOKUP(C420,'WI Vs ASM'!$B$2:$L$1000,11,0)))</f>
        <v>Noha Salama</v>
      </c>
      <c r="U420" s="11" t="str">
        <f t="shared" si="188"/>
        <v>WR736480</v>
      </c>
      <c r="V420" s="11" t="str">
        <f t="shared" si="182"/>
        <v>No</v>
      </c>
      <c r="W420" s="11" t="str">
        <f t="shared" si="183"/>
        <v>Yes</v>
      </c>
      <c r="X420" s="11" t="str">
        <f t="shared" si="184"/>
        <v>No</v>
      </c>
      <c r="Y420" s="11" t="str">
        <f t="shared" si="185"/>
        <v>No</v>
      </c>
      <c r="Z420" s="11" t="str">
        <f t="shared" si="186"/>
        <v>No</v>
      </c>
      <c r="AA420" s="11" t="str">
        <f t="shared" si="189"/>
        <v>No</v>
      </c>
      <c r="AB420" s="11">
        <f>IF(ISERROR(VLOOKUP(U420,'ITWR Dump'!$A$2:$Y$5000,24,0)),0,(VLOOKUP('ILC Report'!U420,'ITWR Dump'!$A$2:$Y$5000,24,0)))</f>
        <v>0</v>
      </c>
      <c r="AC420" s="11" t="str">
        <f t="shared" si="190"/>
        <v>No</v>
      </c>
      <c r="AD420" s="11" t="str">
        <f t="shared" si="191"/>
        <v/>
      </c>
      <c r="AE420" s="11">
        <f>IF(ISERROR(VLOOKUP(U420,'ITWR Dump'!$A$2:$Y$5000,13,0)),0,(VLOOKUP(U420,'ITWR Dump'!$A$2:$Y$5000,13,0)))</f>
        <v>0</v>
      </c>
      <c r="AF420" s="11">
        <f>IF(ISERROR(VLOOKUP(U420,'ITWR Dump'!$A$2:$Y$5000,11,0)),0,(VLOOKUP(U420,'ITWR Dump'!$A$2:$Y$5000,11,0)))</f>
        <v>0</v>
      </c>
      <c r="AG420" s="11">
        <f>IF(ISERROR(VLOOKUP(U420,'ITWR Dump'!$A$2:$Y$5000,2,0)),0,(VLOOKUP(U420,'ITWR Dump'!$A$2:$Y$5000,2,0)))</f>
        <v>0</v>
      </c>
      <c r="AH420" s="11">
        <f>IF(ISERROR(VLOOKUP(U420,'ITWR Dump'!$A$2:$Y$5000,14,0)),0,(VLOOKUP(U420,'ITWR Dump'!$A$2:$Y$5000,14,0)))</f>
        <v>0</v>
      </c>
      <c r="AI420" s="11" t="str">
        <f t="shared" si="192"/>
        <v>11-Enhancement Offshore</v>
      </c>
      <c r="AJ420" s="11" t="str">
        <f t="shared" si="193"/>
        <v>Offshore</v>
      </c>
      <c r="AK420" s="11" t="str">
        <f>IF(ISERROR(VLOOKUP(A420,'Team Data'!$C$2:$U$213,17,0)),0,(VLOOKUP(A420,'Team Data'!$C$2:$U$213,17,0)))</f>
        <v>MF PI and CF</v>
      </c>
      <c r="AL420" s="11" t="str">
        <f t="shared" si="194"/>
        <v>2017-04-24</v>
      </c>
      <c r="AM420" s="11">
        <f>IF(ISERROR(VLOOKUP(U420,'ITWR Dump'!$A$2:$Y$5000,16,0)),0,(VLOOKUP(U420,'ITWR Dump'!$A$2:$Y$5000,16,0)))</f>
        <v>0</v>
      </c>
      <c r="AN420" s="11">
        <f>IF(ISERROR(VLOOKUP(U420,'ITWR Dump'!$A$2:$Y$5000,18,0)),0,(VLOOKUP(U420,'ITWR Dump'!$A$2:$Y$5000,18,0)))</f>
        <v>0</v>
      </c>
      <c r="AO420" s="11">
        <f>IF(ISERROR(VLOOKUP(U420,'ITWR Dump'!$A$2:$Y$5000,25,0)),0,(VLOOKUP('ILC Report'!U420,'ITWR Dump'!$A$2:$Y$5000,25,0)))</f>
        <v>0</v>
      </c>
      <c r="AP420" s="11">
        <f t="shared" si="195"/>
        <v>0</v>
      </c>
      <c r="AQ420" s="26">
        <f t="shared" si="196"/>
        <v>0</v>
      </c>
      <c r="AR420" s="26">
        <f t="shared" si="197"/>
        <v>0</v>
      </c>
      <c r="AS420" s="26">
        <f t="shared" si="198"/>
        <v>0</v>
      </c>
      <c r="AT420" s="26">
        <f t="shared" si="199"/>
        <v>0</v>
      </c>
      <c r="AU420" s="26">
        <f t="shared" si="200"/>
        <v>0</v>
      </c>
      <c r="AV420" s="26">
        <f t="shared" si="201"/>
        <v>0</v>
      </c>
      <c r="AW420" s="11" t="s">
        <v>653</v>
      </c>
      <c r="AX420" s="11" t="str">
        <f>VLOOKUP(L420,Group!$A$2:$B$1000,2,0)</f>
        <v>Enhancement</v>
      </c>
      <c r="AY420" s="11">
        <f>IF(ISERROR(VLOOKUP(U420,'ITWR Dump'!$A$2:$Y$5000,15,0)),0,(VLOOKUP('ILC Report'!U420,'ITWR Dump'!$A$2:$Y$5000,15,0)))</f>
        <v>0</v>
      </c>
      <c r="AZ420" s="11" t="str">
        <f t="shared" si="202"/>
        <v>No</v>
      </c>
      <c r="BA420" s="11" t="str">
        <f t="shared" si="203"/>
        <v>BKI</v>
      </c>
      <c r="BB420" s="11" t="str">
        <f t="shared" si="204"/>
        <v>EM</v>
      </c>
      <c r="BC420" s="11" t="str">
        <f t="shared" si="205"/>
        <v>No</v>
      </c>
    </row>
    <row r="421" spans="1:55" x14ac:dyDescent="0.3">
      <c r="A421" s="11" t="s">
        <v>102</v>
      </c>
      <c r="B421" s="11" t="s">
        <v>1822</v>
      </c>
      <c r="C421" s="11" t="s">
        <v>552</v>
      </c>
      <c r="D421" s="11" t="s">
        <v>2142</v>
      </c>
      <c r="E421" s="38" t="s">
        <v>652</v>
      </c>
      <c r="F421" s="11">
        <v>15</v>
      </c>
      <c r="G421" s="40" t="s">
        <v>218</v>
      </c>
      <c r="H421" s="11" t="str">
        <f t="shared" si="187"/>
        <v>Regular</v>
      </c>
      <c r="I421" s="11" t="str">
        <f t="shared" si="179"/>
        <v>INDIA</v>
      </c>
      <c r="J421" s="11" t="str">
        <f>IF(ISERROR(VLOOKUP(C421,'WI Vs ASM'!$B$2:$E$1000,4,0)),0,(VLOOKUP(C421,'WI Vs ASM'!$B$2:$E$1000,4,0)))</f>
        <v>Offshore</v>
      </c>
      <c r="K421" s="11" t="str">
        <f>IF(ISERROR(VLOOKUP(C421,'WI Vs ASM'!$B$2:$F$1000,5,0)),0,(VLOOKUP(C421,'WI Vs ASM'!$B$2:$F$1000,5,0)))</f>
        <v>01-Fixed Price</v>
      </c>
      <c r="L421" s="11" t="str">
        <f>IF(ISERROR(VLOOKUP(C421,'WI Vs ASM'!$B$2:$D$1000,3,0)),0,(VLOOKUP(C421,'WI Vs ASM'!$B$2:$D$1000,3,0)))</f>
        <v>01-Maintenance Offshore</v>
      </c>
      <c r="M421" s="11" t="str">
        <f>IF(ISERROR(VLOOKUP(C421,'WI Vs ASM'!$B$2:$I$1000,8,0)),0,(VLOOKUP(C421,'WI Vs ASM'!$B$2:$I$1000,8,0)))</f>
        <v>Rahul Soman</v>
      </c>
      <c r="N421" s="11" t="str">
        <f>IF(ISERROR(VLOOKUP(C421,'WI Vs ASM'!$B$2:$G$1000,6,0)),0,(VLOOKUP(C421,'WI Vs ASM'!$B$2:$G$1000,6,0)))</f>
        <v>Business Intelligence</v>
      </c>
      <c r="O421" s="11" t="str">
        <f>IF(ISERROR(VLOOKUP(C421,'WI Vs ASM'!$B$2:$H$1000,7,0)),0,(VLOOKUP(C421,'WI Vs ASM'!$B$2:$H$1000,7,0)))</f>
        <v>EBI</v>
      </c>
      <c r="P421" s="11" t="str">
        <f t="shared" si="180"/>
        <v>Apr-17</v>
      </c>
      <c r="Q421" s="11" t="str">
        <f t="shared" si="181"/>
        <v>Q2</v>
      </c>
      <c r="R421" s="11" t="str">
        <f>IF(ISERROR(VLOOKUP(C421,'WI Vs ASM'!$B$2:$J$1000,9,0)),0,(VLOOKUP(C421,'WI Vs ASM'!$B$2:$J$1000,9,0)))</f>
        <v>Jyothi Pai</v>
      </c>
      <c r="S421" s="11" t="str">
        <f>IF(ISERROR(VLOOKUP(C421,'WI Vs ASM'!$B$2:$K$1000,10,0)),0,(VLOOKUP(C421,'WI Vs ASM'!$B$2:$K$1000,10,0)))</f>
        <v>Kimberly Hale</v>
      </c>
      <c r="T421" s="11" t="str">
        <f>IF(ISERROR(VLOOKUP(C421,'WI Vs ASM'!$B$2:$L$1000,11,0)),0,(VLOOKUP(C421,'WI Vs ASM'!$B$2:$L$1000,11,0)))</f>
        <v>Crystal Romano</v>
      </c>
      <c r="U421" s="11" t="e">
        <f t="shared" si="188"/>
        <v>#VALUE!</v>
      </c>
      <c r="V421" s="11" t="str">
        <f t="shared" si="182"/>
        <v>No</v>
      </c>
      <c r="W421" s="11" t="str">
        <f t="shared" si="183"/>
        <v>Yes</v>
      </c>
      <c r="X421" s="11" t="str">
        <f t="shared" si="184"/>
        <v>No</v>
      </c>
      <c r="Y421" s="11" t="str">
        <f t="shared" si="185"/>
        <v>No</v>
      </c>
      <c r="Z421" s="11" t="str">
        <f t="shared" si="186"/>
        <v>No</v>
      </c>
      <c r="AA421" s="11" t="str">
        <f t="shared" si="189"/>
        <v>No</v>
      </c>
      <c r="AB421" s="11">
        <f>IF(ISERROR(VLOOKUP(U421,'ITWR Dump'!$A$2:$Y$5000,24,0)),0,(VLOOKUP('ILC Report'!U421,'ITWR Dump'!$A$2:$Y$5000,24,0)))</f>
        <v>0</v>
      </c>
      <c r="AC421" s="11" t="str">
        <f t="shared" si="190"/>
        <v>No</v>
      </c>
      <c r="AD421" s="11" t="str">
        <f t="shared" si="191"/>
        <v/>
      </c>
      <c r="AE421" s="11">
        <f>IF(ISERROR(VLOOKUP(U421,'ITWR Dump'!$A$2:$Y$5000,13,0)),0,(VLOOKUP(U421,'ITWR Dump'!$A$2:$Y$5000,13,0)))</f>
        <v>0</v>
      </c>
      <c r="AF421" s="11">
        <f>IF(ISERROR(VLOOKUP(U421,'ITWR Dump'!$A$2:$Y$5000,11,0)),0,(VLOOKUP(U421,'ITWR Dump'!$A$2:$Y$5000,11,0)))</f>
        <v>0</v>
      </c>
      <c r="AG421" s="11">
        <f>IF(ISERROR(VLOOKUP(U421,'ITWR Dump'!$A$2:$Y$5000,2,0)),0,(VLOOKUP(U421,'ITWR Dump'!$A$2:$Y$5000,2,0)))</f>
        <v>0</v>
      </c>
      <c r="AH421" s="11">
        <f>IF(ISERROR(VLOOKUP(U421,'ITWR Dump'!$A$2:$Y$5000,14,0)),0,(VLOOKUP(U421,'ITWR Dump'!$A$2:$Y$5000,14,0)))</f>
        <v>0</v>
      </c>
      <c r="AI421" s="11" t="str">
        <f t="shared" si="192"/>
        <v>01-Maintenance Offshore</v>
      </c>
      <c r="AJ421" s="11" t="str">
        <f t="shared" si="193"/>
        <v>Offshore</v>
      </c>
      <c r="AK421" s="11" t="str">
        <f>IF(ISERROR(VLOOKUP(A421,'Team Data'!$C$2:$U$213,17,0)),0,(VLOOKUP(A421,'Team Data'!$C$2:$U$213,17,0)))</f>
        <v>BI and RM</v>
      </c>
      <c r="AL421" s="11" t="str">
        <f t="shared" si="194"/>
        <v>2017-04-24</v>
      </c>
      <c r="AM421" s="11">
        <f>IF(ISERROR(VLOOKUP(U421,'ITWR Dump'!$A$2:$Y$5000,16,0)),0,(VLOOKUP(U421,'ITWR Dump'!$A$2:$Y$5000,16,0)))</f>
        <v>0</v>
      </c>
      <c r="AN421" s="11">
        <f>IF(ISERROR(VLOOKUP(U421,'ITWR Dump'!$A$2:$Y$5000,18,0)),0,(VLOOKUP(U421,'ITWR Dump'!$A$2:$Y$5000,18,0)))</f>
        <v>0</v>
      </c>
      <c r="AO421" s="11">
        <f>IF(ISERROR(VLOOKUP(U421,'ITWR Dump'!$A$2:$Y$5000,25,0)),0,(VLOOKUP('ILC Report'!U421,'ITWR Dump'!$A$2:$Y$5000,25,0)))</f>
        <v>0</v>
      </c>
      <c r="AP421" s="11">
        <f t="shared" si="195"/>
        <v>0</v>
      </c>
      <c r="AQ421" s="26">
        <f t="shared" si="196"/>
        <v>0</v>
      </c>
      <c r="AR421" s="26">
        <f t="shared" si="197"/>
        <v>0</v>
      </c>
      <c r="AS421" s="26">
        <f t="shared" si="198"/>
        <v>0</v>
      </c>
      <c r="AT421" s="26">
        <f t="shared" si="199"/>
        <v>0</v>
      </c>
      <c r="AU421" s="26">
        <f t="shared" si="200"/>
        <v>0</v>
      </c>
      <c r="AV421" s="26">
        <f t="shared" si="201"/>
        <v>0</v>
      </c>
      <c r="AW421" s="11" t="s">
        <v>653</v>
      </c>
      <c r="AX421" s="11" t="str">
        <f>VLOOKUP(L421,Group!$A$2:$B$1000,2,0)</f>
        <v>Maintenance</v>
      </c>
      <c r="AY421" s="11">
        <f>IF(ISERROR(VLOOKUP(U421,'ITWR Dump'!$A$2:$Y$5000,15,0)),0,(VLOOKUP('ILC Report'!U421,'ITWR Dump'!$A$2:$Y$5000,15,0)))</f>
        <v>0</v>
      </c>
      <c r="AZ421" s="11" t="str">
        <f t="shared" si="202"/>
        <v>No</v>
      </c>
      <c r="BA421" s="11" t="str">
        <f t="shared" si="203"/>
        <v>BKI</v>
      </c>
      <c r="BB421" s="11" t="str">
        <f t="shared" si="204"/>
        <v>MN</v>
      </c>
      <c r="BC421" s="11" t="str">
        <f t="shared" si="205"/>
        <v>No</v>
      </c>
    </row>
    <row r="422" spans="1:55" x14ac:dyDescent="0.3">
      <c r="A422" s="11" t="s">
        <v>102</v>
      </c>
      <c r="B422" s="11" t="s">
        <v>1822</v>
      </c>
      <c r="C422" s="11" t="s">
        <v>552</v>
      </c>
      <c r="D422" s="11" t="s">
        <v>2143</v>
      </c>
      <c r="E422" s="38" t="s">
        <v>652</v>
      </c>
      <c r="F422" s="11">
        <v>3</v>
      </c>
      <c r="G422" s="40" t="s">
        <v>218</v>
      </c>
      <c r="H422" s="11" t="str">
        <f t="shared" si="187"/>
        <v>Regular</v>
      </c>
      <c r="I422" s="11" t="str">
        <f t="shared" si="179"/>
        <v>INDIA</v>
      </c>
      <c r="J422" s="11" t="str">
        <f>IF(ISERROR(VLOOKUP(C422,'WI Vs ASM'!$B$2:$E$1000,4,0)),0,(VLOOKUP(C422,'WI Vs ASM'!$B$2:$E$1000,4,0)))</f>
        <v>Offshore</v>
      </c>
      <c r="K422" s="11" t="str">
        <f>IF(ISERROR(VLOOKUP(C422,'WI Vs ASM'!$B$2:$F$1000,5,0)),0,(VLOOKUP(C422,'WI Vs ASM'!$B$2:$F$1000,5,0)))</f>
        <v>01-Fixed Price</v>
      </c>
      <c r="L422" s="11" t="str">
        <f>IF(ISERROR(VLOOKUP(C422,'WI Vs ASM'!$B$2:$D$1000,3,0)),0,(VLOOKUP(C422,'WI Vs ASM'!$B$2:$D$1000,3,0)))</f>
        <v>01-Maintenance Offshore</v>
      </c>
      <c r="M422" s="11" t="str">
        <f>IF(ISERROR(VLOOKUP(C422,'WI Vs ASM'!$B$2:$I$1000,8,0)),0,(VLOOKUP(C422,'WI Vs ASM'!$B$2:$I$1000,8,0)))</f>
        <v>Rahul Soman</v>
      </c>
      <c r="N422" s="11" t="str">
        <f>IF(ISERROR(VLOOKUP(C422,'WI Vs ASM'!$B$2:$G$1000,6,0)),0,(VLOOKUP(C422,'WI Vs ASM'!$B$2:$G$1000,6,0)))</f>
        <v>Business Intelligence</v>
      </c>
      <c r="O422" s="11" t="str">
        <f>IF(ISERROR(VLOOKUP(C422,'WI Vs ASM'!$B$2:$H$1000,7,0)),0,(VLOOKUP(C422,'WI Vs ASM'!$B$2:$H$1000,7,0)))</f>
        <v>EBI</v>
      </c>
      <c r="P422" s="11" t="str">
        <f t="shared" si="180"/>
        <v>Apr-17</v>
      </c>
      <c r="Q422" s="11" t="str">
        <f t="shared" si="181"/>
        <v>Q2</v>
      </c>
      <c r="R422" s="11" t="str">
        <f>IF(ISERROR(VLOOKUP(C422,'WI Vs ASM'!$B$2:$J$1000,9,0)),0,(VLOOKUP(C422,'WI Vs ASM'!$B$2:$J$1000,9,0)))</f>
        <v>Jyothi Pai</v>
      </c>
      <c r="S422" s="11" t="str">
        <f>IF(ISERROR(VLOOKUP(C422,'WI Vs ASM'!$B$2:$K$1000,10,0)),0,(VLOOKUP(C422,'WI Vs ASM'!$B$2:$K$1000,10,0)))</f>
        <v>Kimberly Hale</v>
      </c>
      <c r="T422" s="11" t="str">
        <f>IF(ISERROR(VLOOKUP(C422,'WI Vs ASM'!$B$2:$L$1000,11,0)),0,(VLOOKUP(C422,'WI Vs ASM'!$B$2:$L$1000,11,0)))</f>
        <v>Crystal Romano</v>
      </c>
      <c r="U422" s="11" t="e">
        <f t="shared" si="188"/>
        <v>#VALUE!</v>
      </c>
      <c r="V422" s="11" t="str">
        <f t="shared" si="182"/>
        <v>No</v>
      </c>
      <c r="W422" s="11" t="str">
        <f t="shared" si="183"/>
        <v>Yes</v>
      </c>
      <c r="X422" s="11" t="str">
        <f t="shared" si="184"/>
        <v>No</v>
      </c>
      <c r="Y422" s="11" t="str">
        <f t="shared" si="185"/>
        <v>No</v>
      </c>
      <c r="Z422" s="11" t="str">
        <f t="shared" si="186"/>
        <v>No</v>
      </c>
      <c r="AA422" s="11" t="str">
        <f t="shared" si="189"/>
        <v>No</v>
      </c>
      <c r="AB422" s="11">
        <f>IF(ISERROR(VLOOKUP(U422,'ITWR Dump'!$A$2:$Y$5000,24,0)),0,(VLOOKUP('ILC Report'!U422,'ITWR Dump'!$A$2:$Y$5000,24,0)))</f>
        <v>0</v>
      </c>
      <c r="AC422" s="11" t="str">
        <f t="shared" si="190"/>
        <v>No</v>
      </c>
      <c r="AD422" s="11" t="str">
        <f t="shared" si="191"/>
        <v/>
      </c>
      <c r="AE422" s="11">
        <f>IF(ISERROR(VLOOKUP(U422,'ITWR Dump'!$A$2:$Y$5000,13,0)),0,(VLOOKUP(U422,'ITWR Dump'!$A$2:$Y$5000,13,0)))</f>
        <v>0</v>
      </c>
      <c r="AF422" s="11">
        <f>IF(ISERROR(VLOOKUP(U422,'ITWR Dump'!$A$2:$Y$5000,11,0)),0,(VLOOKUP(U422,'ITWR Dump'!$A$2:$Y$5000,11,0)))</f>
        <v>0</v>
      </c>
      <c r="AG422" s="11">
        <f>IF(ISERROR(VLOOKUP(U422,'ITWR Dump'!$A$2:$Y$5000,2,0)),0,(VLOOKUP(U422,'ITWR Dump'!$A$2:$Y$5000,2,0)))</f>
        <v>0</v>
      </c>
      <c r="AH422" s="11">
        <f>IF(ISERROR(VLOOKUP(U422,'ITWR Dump'!$A$2:$Y$5000,14,0)),0,(VLOOKUP(U422,'ITWR Dump'!$A$2:$Y$5000,14,0)))</f>
        <v>0</v>
      </c>
      <c r="AI422" s="11" t="str">
        <f t="shared" si="192"/>
        <v>01-Maintenance Offshore</v>
      </c>
      <c r="AJ422" s="11" t="str">
        <f t="shared" si="193"/>
        <v>Offshore</v>
      </c>
      <c r="AK422" s="11" t="str">
        <f>IF(ISERROR(VLOOKUP(A422,'Team Data'!$C$2:$U$213,17,0)),0,(VLOOKUP(A422,'Team Data'!$C$2:$U$213,17,0)))</f>
        <v>BI and RM</v>
      </c>
      <c r="AL422" s="11" t="str">
        <f t="shared" si="194"/>
        <v>2017-04-24</v>
      </c>
      <c r="AM422" s="11">
        <f>IF(ISERROR(VLOOKUP(U422,'ITWR Dump'!$A$2:$Y$5000,16,0)),0,(VLOOKUP(U422,'ITWR Dump'!$A$2:$Y$5000,16,0)))</f>
        <v>0</v>
      </c>
      <c r="AN422" s="11">
        <f>IF(ISERROR(VLOOKUP(U422,'ITWR Dump'!$A$2:$Y$5000,18,0)),0,(VLOOKUP(U422,'ITWR Dump'!$A$2:$Y$5000,18,0)))</f>
        <v>0</v>
      </c>
      <c r="AO422" s="11">
        <f>IF(ISERROR(VLOOKUP(U422,'ITWR Dump'!$A$2:$Y$5000,25,0)),0,(VLOOKUP('ILC Report'!U422,'ITWR Dump'!$A$2:$Y$5000,25,0)))</f>
        <v>0</v>
      </c>
      <c r="AP422" s="11">
        <f t="shared" si="195"/>
        <v>4</v>
      </c>
      <c r="AQ422" s="26">
        <f t="shared" si="196"/>
        <v>0</v>
      </c>
      <c r="AR422" s="26">
        <f t="shared" si="197"/>
        <v>0</v>
      </c>
      <c r="AS422" s="26">
        <f t="shared" si="198"/>
        <v>0</v>
      </c>
      <c r="AT422" s="26">
        <f t="shared" si="199"/>
        <v>0</v>
      </c>
      <c r="AU422" s="26">
        <f t="shared" si="200"/>
        <v>0</v>
      </c>
      <c r="AV422" s="26">
        <f t="shared" si="201"/>
        <v>0</v>
      </c>
      <c r="AW422" s="11" t="s">
        <v>653</v>
      </c>
      <c r="AX422" s="11" t="str">
        <f>VLOOKUP(L422,Group!$A$2:$B$1000,2,0)</f>
        <v>Maintenance</v>
      </c>
      <c r="AY422" s="11">
        <f>IF(ISERROR(VLOOKUP(U422,'ITWR Dump'!$A$2:$Y$5000,15,0)),0,(VLOOKUP('ILC Report'!U422,'ITWR Dump'!$A$2:$Y$5000,15,0)))</f>
        <v>0</v>
      </c>
      <c r="AZ422" s="11" t="str">
        <f t="shared" si="202"/>
        <v>Yes</v>
      </c>
      <c r="BA422" s="11" t="str">
        <f t="shared" si="203"/>
        <v>BKI</v>
      </c>
      <c r="BB422" s="11" t="str">
        <f t="shared" si="204"/>
        <v>MN</v>
      </c>
      <c r="BC422" s="11" t="str">
        <f t="shared" si="205"/>
        <v>No</v>
      </c>
    </row>
    <row r="423" spans="1:55" x14ac:dyDescent="0.3">
      <c r="A423" s="11" t="s">
        <v>102</v>
      </c>
      <c r="B423" s="11" t="s">
        <v>1822</v>
      </c>
      <c r="C423" s="11" t="s">
        <v>552</v>
      </c>
      <c r="D423" s="11" t="s">
        <v>2109</v>
      </c>
      <c r="E423" s="38" t="s">
        <v>652</v>
      </c>
      <c r="F423" s="11">
        <v>1.5</v>
      </c>
      <c r="G423" s="40" t="s">
        <v>218</v>
      </c>
      <c r="H423" s="11" t="str">
        <f t="shared" si="187"/>
        <v>Regular</v>
      </c>
      <c r="I423" s="11" t="str">
        <f t="shared" si="179"/>
        <v>INDIA</v>
      </c>
      <c r="J423" s="11" t="str">
        <f>IF(ISERROR(VLOOKUP(C423,'WI Vs ASM'!$B$2:$E$1000,4,0)),0,(VLOOKUP(C423,'WI Vs ASM'!$B$2:$E$1000,4,0)))</f>
        <v>Offshore</v>
      </c>
      <c r="K423" s="11" t="str">
        <f>IF(ISERROR(VLOOKUP(C423,'WI Vs ASM'!$B$2:$F$1000,5,0)),0,(VLOOKUP(C423,'WI Vs ASM'!$B$2:$F$1000,5,0)))</f>
        <v>01-Fixed Price</v>
      </c>
      <c r="L423" s="11" t="str">
        <f>IF(ISERROR(VLOOKUP(C423,'WI Vs ASM'!$B$2:$D$1000,3,0)),0,(VLOOKUP(C423,'WI Vs ASM'!$B$2:$D$1000,3,0)))</f>
        <v>01-Maintenance Offshore</v>
      </c>
      <c r="M423" s="11" t="str">
        <f>IF(ISERROR(VLOOKUP(C423,'WI Vs ASM'!$B$2:$I$1000,8,0)),0,(VLOOKUP(C423,'WI Vs ASM'!$B$2:$I$1000,8,0)))</f>
        <v>Rahul Soman</v>
      </c>
      <c r="N423" s="11" t="str">
        <f>IF(ISERROR(VLOOKUP(C423,'WI Vs ASM'!$B$2:$G$1000,6,0)),0,(VLOOKUP(C423,'WI Vs ASM'!$B$2:$G$1000,6,0)))</f>
        <v>Business Intelligence</v>
      </c>
      <c r="O423" s="11" t="str">
        <f>IF(ISERROR(VLOOKUP(C423,'WI Vs ASM'!$B$2:$H$1000,7,0)),0,(VLOOKUP(C423,'WI Vs ASM'!$B$2:$H$1000,7,0)))</f>
        <v>EBI</v>
      </c>
      <c r="P423" s="11" t="str">
        <f t="shared" si="180"/>
        <v>Apr-17</v>
      </c>
      <c r="Q423" s="11" t="str">
        <f t="shared" si="181"/>
        <v>Q2</v>
      </c>
      <c r="R423" s="11" t="str">
        <f>IF(ISERROR(VLOOKUP(C423,'WI Vs ASM'!$B$2:$J$1000,9,0)),0,(VLOOKUP(C423,'WI Vs ASM'!$B$2:$J$1000,9,0)))</f>
        <v>Jyothi Pai</v>
      </c>
      <c r="S423" s="11" t="str">
        <f>IF(ISERROR(VLOOKUP(C423,'WI Vs ASM'!$B$2:$K$1000,10,0)),0,(VLOOKUP(C423,'WI Vs ASM'!$B$2:$K$1000,10,0)))</f>
        <v>Kimberly Hale</v>
      </c>
      <c r="T423" s="11" t="str">
        <f>IF(ISERROR(VLOOKUP(C423,'WI Vs ASM'!$B$2:$L$1000,11,0)),0,(VLOOKUP(C423,'WI Vs ASM'!$B$2:$L$1000,11,0)))</f>
        <v>Crystal Romano</v>
      </c>
      <c r="U423" s="11" t="e">
        <f t="shared" si="188"/>
        <v>#VALUE!</v>
      </c>
      <c r="V423" s="11" t="str">
        <f t="shared" si="182"/>
        <v>No</v>
      </c>
      <c r="W423" s="11" t="str">
        <f t="shared" si="183"/>
        <v>Yes</v>
      </c>
      <c r="X423" s="11" t="str">
        <f t="shared" si="184"/>
        <v>No</v>
      </c>
      <c r="Y423" s="11" t="str">
        <f t="shared" si="185"/>
        <v>No</v>
      </c>
      <c r="Z423" s="11" t="str">
        <f t="shared" si="186"/>
        <v>No</v>
      </c>
      <c r="AA423" s="11" t="str">
        <f t="shared" si="189"/>
        <v>No</v>
      </c>
      <c r="AB423" s="11">
        <f>IF(ISERROR(VLOOKUP(U423,'ITWR Dump'!$A$2:$Y$5000,24,0)),0,(VLOOKUP('ILC Report'!U423,'ITWR Dump'!$A$2:$Y$5000,24,0)))</f>
        <v>0</v>
      </c>
      <c r="AC423" s="11" t="str">
        <f t="shared" si="190"/>
        <v>No</v>
      </c>
      <c r="AD423" s="11" t="str">
        <f t="shared" si="191"/>
        <v/>
      </c>
      <c r="AE423" s="11">
        <f>IF(ISERROR(VLOOKUP(U423,'ITWR Dump'!$A$2:$Y$5000,13,0)),0,(VLOOKUP(U423,'ITWR Dump'!$A$2:$Y$5000,13,0)))</f>
        <v>0</v>
      </c>
      <c r="AF423" s="11">
        <f>IF(ISERROR(VLOOKUP(U423,'ITWR Dump'!$A$2:$Y$5000,11,0)),0,(VLOOKUP(U423,'ITWR Dump'!$A$2:$Y$5000,11,0)))</f>
        <v>0</v>
      </c>
      <c r="AG423" s="11">
        <f>IF(ISERROR(VLOOKUP(U423,'ITWR Dump'!$A$2:$Y$5000,2,0)),0,(VLOOKUP(U423,'ITWR Dump'!$A$2:$Y$5000,2,0)))</f>
        <v>0</v>
      </c>
      <c r="AH423" s="11">
        <f>IF(ISERROR(VLOOKUP(U423,'ITWR Dump'!$A$2:$Y$5000,14,0)),0,(VLOOKUP(U423,'ITWR Dump'!$A$2:$Y$5000,14,0)))</f>
        <v>0</v>
      </c>
      <c r="AI423" s="11" t="str">
        <f t="shared" si="192"/>
        <v>01-Maintenance Offshore</v>
      </c>
      <c r="AJ423" s="11" t="str">
        <f t="shared" si="193"/>
        <v>Offshore</v>
      </c>
      <c r="AK423" s="11" t="str">
        <f>IF(ISERROR(VLOOKUP(A423,'Team Data'!$C$2:$U$213,17,0)),0,(VLOOKUP(A423,'Team Data'!$C$2:$U$213,17,0)))</f>
        <v>BI and RM</v>
      </c>
      <c r="AL423" s="11" t="str">
        <f t="shared" si="194"/>
        <v>2017-04-24</v>
      </c>
      <c r="AM423" s="11">
        <f>IF(ISERROR(VLOOKUP(U423,'ITWR Dump'!$A$2:$Y$5000,16,0)),0,(VLOOKUP(U423,'ITWR Dump'!$A$2:$Y$5000,16,0)))</f>
        <v>0</v>
      </c>
      <c r="AN423" s="11">
        <f>IF(ISERROR(VLOOKUP(U423,'ITWR Dump'!$A$2:$Y$5000,18,0)),0,(VLOOKUP(U423,'ITWR Dump'!$A$2:$Y$5000,18,0)))</f>
        <v>0</v>
      </c>
      <c r="AO423" s="11">
        <f>IF(ISERROR(VLOOKUP(U423,'ITWR Dump'!$A$2:$Y$5000,25,0)),0,(VLOOKUP('ILC Report'!U423,'ITWR Dump'!$A$2:$Y$5000,25,0)))</f>
        <v>0</v>
      </c>
      <c r="AP423" s="11">
        <f t="shared" si="195"/>
        <v>0</v>
      </c>
      <c r="AQ423" s="26">
        <f t="shared" si="196"/>
        <v>0</v>
      </c>
      <c r="AR423" s="26">
        <f t="shared" si="197"/>
        <v>0</v>
      </c>
      <c r="AS423" s="26">
        <f t="shared" si="198"/>
        <v>0</v>
      </c>
      <c r="AT423" s="26">
        <f t="shared" si="199"/>
        <v>0</v>
      </c>
      <c r="AU423" s="26">
        <f t="shared" si="200"/>
        <v>0</v>
      </c>
      <c r="AV423" s="26">
        <f t="shared" si="201"/>
        <v>0</v>
      </c>
      <c r="AW423" s="11" t="s">
        <v>653</v>
      </c>
      <c r="AX423" s="11" t="str">
        <f>VLOOKUP(L423,Group!$A$2:$B$1000,2,0)</f>
        <v>Maintenance</v>
      </c>
      <c r="AY423" s="11">
        <f>IF(ISERROR(VLOOKUP(U423,'ITWR Dump'!$A$2:$Y$5000,15,0)),0,(VLOOKUP('ILC Report'!U423,'ITWR Dump'!$A$2:$Y$5000,15,0)))</f>
        <v>0</v>
      </c>
      <c r="AZ423" s="11" t="str">
        <f t="shared" si="202"/>
        <v>No</v>
      </c>
      <c r="BA423" s="11" t="str">
        <f t="shared" si="203"/>
        <v>BKI</v>
      </c>
      <c r="BB423" s="11" t="str">
        <f t="shared" si="204"/>
        <v>MN</v>
      </c>
      <c r="BC423" s="11" t="str">
        <f t="shared" si="205"/>
        <v>No</v>
      </c>
    </row>
    <row r="424" spans="1:55" x14ac:dyDescent="0.3">
      <c r="A424" s="11" t="s">
        <v>102</v>
      </c>
      <c r="B424" s="11" t="s">
        <v>1822</v>
      </c>
      <c r="C424" s="11" t="s">
        <v>550</v>
      </c>
      <c r="D424" s="11" t="s">
        <v>2144</v>
      </c>
      <c r="E424" s="38" t="s">
        <v>652</v>
      </c>
      <c r="F424" s="11">
        <v>5</v>
      </c>
      <c r="G424" s="40" t="s">
        <v>218</v>
      </c>
      <c r="H424" s="11" t="str">
        <f t="shared" si="187"/>
        <v>Regular</v>
      </c>
      <c r="I424" s="11" t="str">
        <f t="shared" si="179"/>
        <v>INDIA</v>
      </c>
      <c r="J424" s="11" t="str">
        <f>IF(ISERROR(VLOOKUP(C424,'WI Vs ASM'!$B$2:$E$1000,4,0)),0,(VLOOKUP(C424,'WI Vs ASM'!$B$2:$E$1000,4,0)))</f>
        <v>Offshore</v>
      </c>
      <c r="K424" s="11" t="str">
        <f>IF(ISERROR(VLOOKUP(C424,'WI Vs ASM'!$B$2:$F$1000,5,0)),0,(VLOOKUP(C424,'WI Vs ASM'!$B$2:$F$1000,5,0)))</f>
        <v>02-Variable Billable</v>
      </c>
      <c r="L424" s="11" t="str">
        <f>IF(ISERROR(VLOOKUP(C424,'WI Vs ASM'!$B$2:$D$1000,3,0)),0,(VLOOKUP(C424,'WI Vs ASM'!$B$2:$D$1000,3,0)))</f>
        <v>11-Enhancement Offshore</v>
      </c>
      <c r="M424" s="11" t="str">
        <f>IF(ISERROR(VLOOKUP(C424,'WI Vs ASM'!$B$2:$I$1000,8,0)),0,(VLOOKUP(C424,'WI Vs ASM'!$B$2:$I$1000,8,0)))</f>
        <v>Prakash Varadachari</v>
      </c>
      <c r="N424" s="11" t="str">
        <f>IF(ISERROR(VLOOKUP(C424,'WI Vs ASM'!$B$2:$G$1000,6,0)),0,(VLOOKUP(C424,'WI Vs ASM'!$B$2:$G$1000,6,0)))</f>
        <v>Business Intelligence</v>
      </c>
      <c r="O424" s="11" t="str">
        <f>IF(ISERROR(VLOOKUP(C424,'WI Vs ASM'!$B$2:$H$1000,7,0)),0,(VLOOKUP(C424,'WI Vs ASM'!$B$2:$H$1000,7,0)))</f>
        <v>EBI</v>
      </c>
      <c r="P424" s="11" t="str">
        <f t="shared" si="180"/>
        <v>Apr-17</v>
      </c>
      <c r="Q424" s="11" t="str">
        <f t="shared" si="181"/>
        <v>Q2</v>
      </c>
      <c r="R424" s="11" t="str">
        <f>IF(ISERROR(VLOOKUP(C424,'WI Vs ASM'!$B$2:$J$1000,9,0)),0,(VLOOKUP(C424,'WI Vs ASM'!$B$2:$J$1000,9,0)))</f>
        <v>Chandraprabha Palaniswamy</v>
      </c>
      <c r="S424" s="11" t="str">
        <f>IF(ISERROR(VLOOKUP(C424,'WI Vs ASM'!$B$2:$K$1000,10,0)),0,(VLOOKUP(C424,'WI Vs ASM'!$B$2:$K$1000,10,0)))</f>
        <v>Kimberly Hale</v>
      </c>
      <c r="T424" s="11" t="str">
        <f>IF(ISERROR(VLOOKUP(C424,'WI Vs ASM'!$B$2:$L$1000,11,0)),0,(VLOOKUP(C424,'WI Vs ASM'!$B$2:$L$1000,11,0)))</f>
        <v>Crystal Romano</v>
      </c>
      <c r="U424" s="11" t="str">
        <f t="shared" si="188"/>
        <v>ENH112084</v>
      </c>
      <c r="V424" s="11" t="str">
        <f t="shared" si="182"/>
        <v>No</v>
      </c>
      <c r="W424" s="11" t="str">
        <f t="shared" si="183"/>
        <v>Yes</v>
      </c>
      <c r="X424" s="11" t="str">
        <f t="shared" si="184"/>
        <v>No</v>
      </c>
      <c r="Y424" s="11" t="str">
        <f t="shared" si="185"/>
        <v>No</v>
      </c>
      <c r="Z424" s="11" t="str">
        <f t="shared" si="186"/>
        <v>No</v>
      </c>
      <c r="AA424" s="11" t="str">
        <f t="shared" si="189"/>
        <v>No</v>
      </c>
      <c r="AB424" s="11">
        <f>IF(ISERROR(VLOOKUP(U424,'ITWR Dump'!$A$2:$Y$5000,24,0)),0,(VLOOKUP('ILC Report'!U424,'ITWR Dump'!$A$2:$Y$5000,24,0)))</f>
        <v>0</v>
      </c>
      <c r="AC424" s="11" t="str">
        <f t="shared" si="190"/>
        <v>No</v>
      </c>
      <c r="AD424" s="11" t="str">
        <f t="shared" si="191"/>
        <v/>
      </c>
      <c r="AE424" s="11">
        <f>IF(ISERROR(VLOOKUP(U424,'ITWR Dump'!$A$2:$Y$5000,13,0)),0,(VLOOKUP(U424,'ITWR Dump'!$A$2:$Y$5000,13,0)))</f>
        <v>0</v>
      </c>
      <c r="AF424" s="11">
        <f>IF(ISERROR(VLOOKUP(U424,'ITWR Dump'!$A$2:$Y$5000,11,0)),0,(VLOOKUP(U424,'ITWR Dump'!$A$2:$Y$5000,11,0)))</f>
        <v>0</v>
      </c>
      <c r="AG424" s="11">
        <f>IF(ISERROR(VLOOKUP(U424,'ITWR Dump'!$A$2:$Y$5000,2,0)),0,(VLOOKUP(U424,'ITWR Dump'!$A$2:$Y$5000,2,0)))</f>
        <v>0</v>
      </c>
      <c r="AH424" s="11">
        <f>IF(ISERROR(VLOOKUP(U424,'ITWR Dump'!$A$2:$Y$5000,14,0)),0,(VLOOKUP(U424,'ITWR Dump'!$A$2:$Y$5000,14,0)))</f>
        <v>0</v>
      </c>
      <c r="AI424" s="11" t="str">
        <f t="shared" si="192"/>
        <v>11-Enhancement Offshore</v>
      </c>
      <c r="AJ424" s="11" t="str">
        <f t="shared" si="193"/>
        <v>Offshore</v>
      </c>
      <c r="AK424" s="11" t="str">
        <f>IF(ISERROR(VLOOKUP(A424,'Team Data'!$C$2:$U$213,17,0)),0,(VLOOKUP(A424,'Team Data'!$C$2:$U$213,17,0)))</f>
        <v>BI and RM</v>
      </c>
      <c r="AL424" s="11" t="str">
        <f t="shared" si="194"/>
        <v>2017-04-24</v>
      </c>
      <c r="AM424" s="11">
        <f>IF(ISERROR(VLOOKUP(U424,'ITWR Dump'!$A$2:$Y$5000,16,0)),0,(VLOOKUP(U424,'ITWR Dump'!$A$2:$Y$5000,16,0)))</f>
        <v>0</v>
      </c>
      <c r="AN424" s="11">
        <f>IF(ISERROR(VLOOKUP(U424,'ITWR Dump'!$A$2:$Y$5000,18,0)),0,(VLOOKUP(U424,'ITWR Dump'!$A$2:$Y$5000,18,0)))</f>
        <v>0</v>
      </c>
      <c r="AO424" s="11">
        <f>IF(ISERROR(VLOOKUP(U424,'ITWR Dump'!$A$2:$Y$5000,25,0)),0,(VLOOKUP('ILC Report'!U424,'ITWR Dump'!$A$2:$Y$5000,25,0)))</f>
        <v>0</v>
      </c>
      <c r="AP424" s="11">
        <f t="shared" si="195"/>
        <v>0</v>
      </c>
      <c r="AQ424" s="26">
        <f t="shared" si="196"/>
        <v>0</v>
      </c>
      <c r="AR424" s="26">
        <f t="shared" si="197"/>
        <v>0</v>
      </c>
      <c r="AS424" s="26">
        <f t="shared" si="198"/>
        <v>0</v>
      </c>
      <c r="AT424" s="26">
        <f t="shared" si="199"/>
        <v>0</v>
      </c>
      <c r="AU424" s="26">
        <f t="shared" si="200"/>
        <v>0</v>
      </c>
      <c r="AV424" s="26">
        <f t="shared" si="201"/>
        <v>0</v>
      </c>
      <c r="AW424" s="11" t="s">
        <v>653</v>
      </c>
      <c r="AX424" s="11" t="str">
        <f>VLOOKUP(L424,Group!$A$2:$B$1000,2,0)</f>
        <v>Enhancement</v>
      </c>
      <c r="AY424" s="11">
        <f>IF(ISERROR(VLOOKUP(U424,'ITWR Dump'!$A$2:$Y$5000,15,0)),0,(VLOOKUP('ILC Report'!U424,'ITWR Dump'!$A$2:$Y$5000,15,0)))</f>
        <v>0</v>
      </c>
      <c r="AZ424" s="11" t="str">
        <f t="shared" si="202"/>
        <v>No</v>
      </c>
      <c r="BA424" s="11" t="str">
        <f t="shared" si="203"/>
        <v>BKI</v>
      </c>
      <c r="BB424" s="11" t="str">
        <f t="shared" si="204"/>
        <v>EN</v>
      </c>
      <c r="BC424" s="11" t="str">
        <f t="shared" si="205"/>
        <v>No</v>
      </c>
    </row>
    <row r="425" spans="1:55" x14ac:dyDescent="0.3">
      <c r="A425" s="11" t="s">
        <v>102</v>
      </c>
      <c r="B425" s="11" t="s">
        <v>1822</v>
      </c>
      <c r="C425" s="11" t="s">
        <v>550</v>
      </c>
      <c r="D425" s="11" t="s">
        <v>2145</v>
      </c>
      <c r="E425" s="38" t="s">
        <v>652</v>
      </c>
      <c r="F425" s="11">
        <v>14</v>
      </c>
      <c r="G425" s="40" t="s">
        <v>218</v>
      </c>
      <c r="H425" s="11" t="str">
        <f t="shared" si="187"/>
        <v>Regular</v>
      </c>
      <c r="I425" s="11" t="str">
        <f t="shared" si="179"/>
        <v>INDIA</v>
      </c>
      <c r="J425" s="11" t="str">
        <f>IF(ISERROR(VLOOKUP(C425,'WI Vs ASM'!$B$2:$E$1000,4,0)),0,(VLOOKUP(C425,'WI Vs ASM'!$B$2:$E$1000,4,0)))</f>
        <v>Offshore</v>
      </c>
      <c r="K425" s="11" t="str">
        <f>IF(ISERROR(VLOOKUP(C425,'WI Vs ASM'!$B$2:$F$1000,5,0)),0,(VLOOKUP(C425,'WI Vs ASM'!$B$2:$F$1000,5,0)))</f>
        <v>02-Variable Billable</v>
      </c>
      <c r="L425" s="11" t="str">
        <f>IF(ISERROR(VLOOKUP(C425,'WI Vs ASM'!$B$2:$D$1000,3,0)),0,(VLOOKUP(C425,'WI Vs ASM'!$B$2:$D$1000,3,0)))</f>
        <v>11-Enhancement Offshore</v>
      </c>
      <c r="M425" s="11" t="str">
        <f>IF(ISERROR(VLOOKUP(C425,'WI Vs ASM'!$B$2:$I$1000,8,0)),0,(VLOOKUP(C425,'WI Vs ASM'!$B$2:$I$1000,8,0)))</f>
        <v>Prakash Varadachari</v>
      </c>
      <c r="N425" s="11" t="str">
        <f>IF(ISERROR(VLOOKUP(C425,'WI Vs ASM'!$B$2:$G$1000,6,0)),0,(VLOOKUP(C425,'WI Vs ASM'!$B$2:$G$1000,6,0)))</f>
        <v>Business Intelligence</v>
      </c>
      <c r="O425" s="11" t="str">
        <f>IF(ISERROR(VLOOKUP(C425,'WI Vs ASM'!$B$2:$H$1000,7,0)),0,(VLOOKUP(C425,'WI Vs ASM'!$B$2:$H$1000,7,0)))</f>
        <v>EBI</v>
      </c>
      <c r="P425" s="11" t="str">
        <f t="shared" si="180"/>
        <v>Apr-17</v>
      </c>
      <c r="Q425" s="11" t="str">
        <f t="shared" si="181"/>
        <v>Q2</v>
      </c>
      <c r="R425" s="11" t="str">
        <f>IF(ISERROR(VLOOKUP(C425,'WI Vs ASM'!$B$2:$J$1000,9,0)),0,(VLOOKUP(C425,'WI Vs ASM'!$B$2:$J$1000,9,0)))</f>
        <v>Chandraprabha Palaniswamy</v>
      </c>
      <c r="S425" s="11" t="str">
        <f>IF(ISERROR(VLOOKUP(C425,'WI Vs ASM'!$B$2:$K$1000,10,0)),0,(VLOOKUP(C425,'WI Vs ASM'!$B$2:$K$1000,10,0)))</f>
        <v>Kimberly Hale</v>
      </c>
      <c r="T425" s="11" t="str">
        <f>IF(ISERROR(VLOOKUP(C425,'WI Vs ASM'!$B$2:$L$1000,11,0)),0,(VLOOKUP(C425,'WI Vs ASM'!$B$2:$L$1000,11,0)))</f>
        <v>Crystal Romano</v>
      </c>
      <c r="U425" s="11" t="str">
        <f t="shared" si="188"/>
        <v>ENH112170</v>
      </c>
      <c r="V425" s="11" t="str">
        <f t="shared" si="182"/>
        <v>No</v>
      </c>
      <c r="W425" s="11" t="str">
        <f t="shared" si="183"/>
        <v>Yes</v>
      </c>
      <c r="X425" s="11" t="str">
        <f t="shared" si="184"/>
        <v>No</v>
      </c>
      <c r="Y425" s="11" t="str">
        <f t="shared" si="185"/>
        <v>No</v>
      </c>
      <c r="Z425" s="11" t="str">
        <f t="shared" si="186"/>
        <v>No</v>
      </c>
      <c r="AA425" s="11" t="str">
        <f t="shared" si="189"/>
        <v>No</v>
      </c>
      <c r="AB425" s="11">
        <f>IF(ISERROR(VLOOKUP(U425,'ITWR Dump'!$A$2:$Y$5000,24,0)),0,(VLOOKUP('ILC Report'!U425,'ITWR Dump'!$A$2:$Y$5000,24,0)))</f>
        <v>0</v>
      </c>
      <c r="AC425" s="11" t="str">
        <f t="shared" si="190"/>
        <v>No</v>
      </c>
      <c r="AD425" s="11" t="str">
        <f t="shared" si="191"/>
        <v/>
      </c>
      <c r="AE425" s="11">
        <f>IF(ISERROR(VLOOKUP(U425,'ITWR Dump'!$A$2:$Y$5000,13,0)),0,(VLOOKUP(U425,'ITWR Dump'!$A$2:$Y$5000,13,0)))</f>
        <v>0</v>
      </c>
      <c r="AF425" s="11">
        <f>IF(ISERROR(VLOOKUP(U425,'ITWR Dump'!$A$2:$Y$5000,11,0)),0,(VLOOKUP(U425,'ITWR Dump'!$A$2:$Y$5000,11,0)))</f>
        <v>0</v>
      </c>
      <c r="AG425" s="11">
        <f>IF(ISERROR(VLOOKUP(U425,'ITWR Dump'!$A$2:$Y$5000,2,0)),0,(VLOOKUP(U425,'ITWR Dump'!$A$2:$Y$5000,2,0)))</f>
        <v>0</v>
      </c>
      <c r="AH425" s="11">
        <f>IF(ISERROR(VLOOKUP(U425,'ITWR Dump'!$A$2:$Y$5000,14,0)),0,(VLOOKUP(U425,'ITWR Dump'!$A$2:$Y$5000,14,0)))</f>
        <v>0</v>
      </c>
      <c r="AI425" s="11" t="str">
        <f t="shared" si="192"/>
        <v>11-Enhancement Offshore</v>
      </c>
      <c r="AJ425" s="11" t="str">
        <f t="shared" si="193"/>
        <v>Offshore</v>
      </c>
      <c r="AK425" s="11" t="str">
        <f>IF(ISERROR(VLOOKUP(A425,'Team Data'!$C$2:$U$213,17,0)),0,(VLOOKUP(A425,'Team Data'!$C$2:$U$213,17,0)))</f>
        <v>BI and RM</v>
      </c>
      <c r="AL425" s="11" t="str">
        <f t="shared" si="194"/>
        <v>2017-04-24</v>
      </c>
      <c r="AM425" s="11">
        <f>IF(ISERROR(VLOOKUP(U425,'ITWR Dump'!$A$2:$Y$5000,16,0)),0,(VLOOKUP(U425,'ITWR Dump'!$A$2:$Y$5000,16,0)))</f>
        <v>0</v>
      </c>
      <c r="AN425" s="11">
        <f>IF(ISERROR(VLOOKUP(U425,'ITWR Dump'!$A$2:$Y$5000,18,0)),0,(VLOOKUP(U425,'ITWR Dump'!$A$2:$Y$5000,18,0)))</f>
        <v>0</v>
      </c>
      <c r="AO425" s="11">
        <f>IF(ISERROR(VLOOKUP(U425,'ITWR Dump'!$A$2:$Y$5000,25,0)),0,(VLOOKUP('ILC Report'!U425,'ITWR Dump'!$A$2:$Y$5000,25,0)))</f>
        <v>0</v>
      </c>
      <c r="AP425" s="11">
        <f t="shared" si="195"/>
        <v>0</v>
      </c>
      <c r="AQ425" s="26">
        <f t="shared" si="196"/>
        <v>0</v>
      </c>
      <c r="AR425" s="26">
        <f t="shared" si="197"/>
        <v>0</v>
      </c>
      <c r="AS425" s="26">
        <f t="shared" si="198"/>
        <v>0</v>
      </c>
      <c r="AT425" s="26">
        <f t="shared" si="199"/>
        <v>0</v>
      </c>
      <c r="AU425" s="26">
        <f t="shared" si="200"/>
        <v>0</v>
      </c>
      <c r="AV425" s="26">
        <f t="shared" si="201"/>
        <v>0</v>
      </c>
      <c r="AW425" s="11" t="s">
        <v>653</v>
      </c>
      <c r="AX425" s="11" t="str">
        <f>VLOOKUP(L425,Group!$A$2:$B$1000,2,0)</f>
        <v>Enhancement</v>
      </c>
      <c r="AY425" s="11">
        <f>IF(ISERROR(VLOOKUP(U425,'ITWR Dump'!$A$2:$Y$5000,15,0)),0,(VLOOKUP('ILC Report'!U425,'ITWR Dump'!$A$2:$Y$5000,15,0)))</f>
        <v>0</v>
      </c>
      <c r="AZ425" s="11" t="str">
        <f t="shared" si="202"/>
        <v>No</v>
      </c>
      <c r="BA425" s="11" t="str">
        <f t="shared" si="203"/>
        <v>BKI</v>
      </c>
      <c r="BB425" s="11" t="str">
        <f t="shared" si="204"/>
        <v>EN</v>
      </c>
      <c r="BC425" s="11" t="str">
        <f t="shared" si="205"/>
        <v>No</v>
      </c>
    </row>
    <row r="426" spans="1:55" x14ac:dyDescent="0.3">
      <c r="A426" s="11" t="s">
        <v>102</v>
      </c>
      <c r="B426" s="11" t="s">
        <v>1822</v>
      </c>
      <c r="C426" s="11" t="s">
        <v>567</v>
      </c>
      <c r="D426" s="11" t="s">
        <v>2146</v>
      </c>
      <c r="E426" s="38" t="s">
        <v>652</v>
      </c>
      <c r="F426" s="11">
        <v>2.5</v>
      </c>
      <c r="G426" s="40" t="s">
        <v>218</v>
      </c>
      <c r="H426" s="11" t="str">
        <f t="shared" si="187"/>
        <v>Regular</v>
      </c>
      <c r="I426" s="11" t="str">
        <f t="shared" si="179"/>
        <v>INDIA</v>
      </c>
      <c r="J426" s="11" t="str">
        <f>IF(ISERROR(VLOOKUP(C426,'WI Vs ASM'!$B$2:$E$1000,4,0)),0,(VLOOKUP(C426,'WI Vs ASM'!$B$2:$E$1000,4,0)))</f>
        <v>Offshore</v>
      </c>
      <c r="K426" s="11" t="str">
        <f>IF(ISERROR(VLOOKUP(C426,'WI Vs ASM'!$B$2:$F$1000,5,0)),0,(VLOOKUP(C426,'WI Vs ASM'!$B$2:$F$1000,5,0)))</f>
        <v>02-Variable Billable</v>
      </c>
      <c r="L426" s="11" t="str">
        <f>IF(ISERROR(VLOOKUP(C426,'WI Vs ASM'!$B$2:$D$1000,3,0)),0,(VLOOKUP(C426,'WI Vs ASM'!$B$2:$D$1000,3,0)))</f>
        <v>78-Landed BA-SE Offshore</v>
      </c>
      <c r="M426" s="11" t="str">
        <f>IF(ISERROR(VLOOKUP(C426,'WI Vs ASM'!$B$2:$I$1000,8,0)),0,(VLOOKUP(C426,'WI Vs ASM'!$B$2:$I$1000,8,0)))</f>
        <v>Rahul Soman</v>
      </c>
      <c r="N426" s="11" t="str">
        <f>IF(ISERROR(VLOOKUP(C426,'WI Vs ASM'!$B$2:$G$1000,6,0)),0,(VLOOKUP(C426,'WI Vs ASM'!$B$2:$G$1000,6,0)))</f>
        <v>EBI</v>
      </c>
      <c r="O426" s="11" t="str">
        <f>IF(ISERROR(VLOOKUP(C426,'WI Vs ASM'!$B$2:$H$1000,7,0)),0,(VLOOKUP(C426,'WI Vs ASM'!$B$2:$H$1000,7,0)))</f>
        <v>EBI</v>
      </c>
      <c r="P426" s="11" t="str">
        <f t="shared" si="180"/>
        <v>Apr-17</v>
      </c>
      <c r="Q426" s="11" t="str">
        <f t="shared" si="181"/>
        <v>Q2</v>
      </c>
      <c r="R426" s="11" t="str">
        <f>IF(ISERROR(VLOOKUP(C426,'WI Vs ASM'!$B$2:$J$1000,9,0)),0,(VLOOKUP(C426,'WI Vs ASM'!$B$2:$J$1000,9,0)))</f>
        <v>Jyothi Pai</v>
      </c>
      <c r="S426" s="11" t="str">
        <f>IF(ISERROR(VLOOKUP(C426,'WI Vs ASM'!$B$2:$K$1000,10,0)),0,(VLOOKUP(C426,'WI Vs ASM'!$B$2:$K$1000,10,0)))</f>
        <v>Kimberly Hale</v>
      </c>
      <c r="T426" s="11" t="str">
        <f>IF(ISERROR(VLOOKUP(C426,'WI Vs ASM'!$B$2:$L$1000,11,0)),0,(VLOOKUP(C426,'WI Vs ASM'!$B$2:$L$1000,11,0)))</f>
        <v>Crystal Romano</v>
      </c>
      <c r="U426" s="11" t="e">
        <f t="shared" si="188"/>
        <v>#VALUE!</v>
      </c>
      <c r="V426" s="11" t="str">
        <f t="shared" si="182"/>
        <v>No</v>
      </c>
      <c r="W426" s="11" t="str">
        <f t="shared" si="183"/>
        <v>Yes</v>
      </c>
      <c r="X426" s="11" t="str">
        <f t="shared" si="184"/>
        <v>Yes</v>
      </c>
      <c r="Y426" s="11" t="str">
        <f t="shared" si="185"/>
        <v>No</v>
      </c>
      <c r="Z426" s="11" t="str">
        <f t="shared" si="186"/>
        <v>No</v>
      </c>
      <c r="AA426" s="11" t="str">
        <f t="shared" si="189"/>
        <v>No</v>
      </c>
      <c r="AB426" s="11">
        <f>IF(ISERROR(VLOOKUP(U426,'ITWR Dump'!$A$2:$Y$5000,24,0)),0,(VLOOKUP('ILC Report'!U426,'ITWR Dump'!$A$2:$Y$5000,24,0)))</f>
        <v>0</v>
      </c>
      <c r="AC426" s="11" t="str">
        <f t="shared" si="190"/>
        <v>Yes</v>
      </c>
      <c r="AD426" s="11" t="str">
        <f t="shared" si="191"/>
        <v>BASE/Staff Aug</v>
      </c>
      <c r="AE426" s="11">
        <f>IF(ISERROR(VLOOKUP(U426,'ITWR Dump'!$A$2:$Y$5000,13,0)),0,(VLOOKUP(U426,'ITWR Dump'!$A$2:$Y$5000,13,0)))</f>
        <v>0</v>
      </c>
      <c r="AF426" s="11">
        <f>IF(ISERROR(VLOOKUP(U426,'ITWR Dump'!$A$2:$Y$5000,11,0)),0,(VLOOKUP(U426,'ITWR Dump'!$A$2:$Y$5000,11,0)))</f>
        <v>0</v>
      </c>
      <c r="AG426" s="11">
        <f>IF(ISERROR(VLOOKUP(U426,'ITWR Dump'!$A$2:$Y$5000,2,0)),0,(VLOOKUP(U426,'ITWR Dump'!$A$2:$Y$5000,2,0)))</f>
        <v>0</v>
      </c>
      <c r="AH426" s="11">
        <f>IF(ISERROR(VLOOKUP(U426,'ITWR Dump'!$A$2:$Y$5000,14,0)),0,(VLOOKUP(U426,'ITWR Dump'!$A$2:$Y$5000,14,0)))</f>
        <v>0</v>
      </c>
      <c r="AI426" s="11" t="str">
        <f t="shared" si="192"/>
        <v>78-Landed BA-SE Offshore</v>
      </c>
      <c r="AJ426" s="11" t="str">
        <f t="shared" si="193"/>
        <v>Offshore</v>
      </c>
      <c r="AK426" s="11" t="str">
        <f>IF(ISERROR(VLOOKUP(A426,'Team Data'!$C$2:$U$213,17,0)),0,(VLOOKUP(A426,'Team Data'!$C$2:$U$213,17,0)))</f>
        <v>BI and RM</v>
      </c>
      <c r="AL426" s="11" t="str">
        <f t="shared" si="194"/>
        <v>2017-04-24</v>
      </c>
      <c r="AM426" s="11">
        <f>IF(ISERROR(VLOOKUP(U426,'ITWR Dump'!$A$2:$Y$5000,16,0)),0,(VLOOKUP(U426,'ITWR Dump'!$A$2:$Y$5000,16,0)))</f>
        <v>0</v>
      </c>
      <c r="AN426" s="11">
        <f>IF(ISERROR(VLOOKUP(U426,'ITWR Dump'!$A$2:$Y$5000,18,0)),0,(VLOOKUP(U426,'ITWR Dump'!$A$2:$Y$5000,18,0)))</f>
        <v>0</v>
      </c>
      <c r="AO426" s="11">
        <f>IF(ISERROR(VLOOKUP(U426,'ITWR Dump'!$A$2:$Y$5000,25,0)),0,(VLOOKUP('ILC Report'!U426,'ITWR Dump'!$A$2:$Y$5000,25,0)))</f>
        <v>0</v>
      </c>
      <c r="AP426" s="11">
        <f t="shared" si="195"/>
        <v>0</v>
      </c>
      <c r="AQ426" s="26">
        <f t="shared" si="196"/>
        <v>0</v>
      </c>
      <c r="AR426" s="26">
        <f t="shared" si="197"/>
        <v>0</v>
      </c>
      <c r="AS426" s="26">
        <f t="shared" si="198"/>
        <v>0</v>
      </c>
      <c r="AT426" s="26">
        <f t="shared" si="199"/>
        <v>0</v>
      </c>
      <c r="AU426" s="26">
        <f t="shared" si="200"/>
        <v>0</v>
      </c>
      <c r="AV426" s="26">
        <f t="shared" si="201"/>
        <v>0</v>
      </c>
      <c r="AW426" s="11" t="s">
        <v>653</v>
      </c>
      <c r="AX426" s="11" t="str">
        <f>VLOOKUP(L426,Group!$A$2:$B$1000,2,0)</f>
        <v>Enhancement</v>
      </c>
      <c r="AY426" s="11">
        <f>IF(ISERROR(VLOOKUP(U426,'ITWR Dump'!$A$2:$Y$5000,15,0)),0,(VLOOKUP('ILC Report'!U426,'ITWR Dump'!$A$2:$Y$5000,15,0)))</f>
        <v>0</v>
      </c>
      <c r="AZ426" s="11" t="str">
        <f t="shared" si="202"/>
        <v>No</v>
      </c>
      <c r="BA426" s="11" t="str">
        <f t="shared" si="203"/>
        <v>BKI</v>
      </c>
      <c r="BB426" s="11" t="str">
        <f t="shared" si="204"/>
        <v>LB</v>
      </c>
      <c r="BC426" s="11" t="str">
        <f t="shared" si="205"/>
        <v>No</v>
      </c>
    </row>
    <row r="427" spans="1:55" x14ac:dyDescent="0.3">
      <c r="A427" s="11" t="s">
        <v>102</v>
      </c>
      <c r="B427" s="11" t="s">
        <v>1822</v>
      </c>
      <c r="C427" s="11" t="s">
        <v>567</v>
      </c>
      <c r="D427" s="11" t="s">
        <v>2147</v>
      </c>
      <c r="E427" s="38" t="s">
        <v>652</v>
      </c>
      <c r="F427" s="11">
        <v>4</v>
      </c>
      <c r="G427" s="40" t="s">
        <v>218</v>
      </c>
      <c r="H427" s="11" t="str">
        <f t="shared" si="187"/>
        <v>Regular</v>
      </c>
      <c r="I427" s="11" t="str">
        <f t="shared" si="179"/>
        <v>INDIA</v>
      </c>
      <c r="J427" s="11" t="str">
        <f>IF(ISERROR(VLOOKUP(C427,'WI Vs ASM'!$B$2:$E$1000,4,0)),0,(VLOOKUP(C427,'WI Vs ASM'!$B$2:$E$1000,4,0)))</f>
        <v>Offshore</v>
      </c>
      <c r="K427" s="11" t="str">
        <f>IF(ISERROR(VLOOKUP(C427,'WI Vs ASM'!$B$2:$F$1000,5,0)),0,(VLOOKUP(C427,'WI Vs ASM'!$B$2:$F$1000,5,0)))</f>
        <v>02-Variable Billable</v>
      </c>
      <c r="L427" s="11" t="str">
        <f>IF(ISERROR(VLOOKUP(C427,'WI Vs ASM'!$B$2:$D$1000,3,0)),0,(VLOOKUP(C427,'WI Vs ASM'!$B$2:$D$1000,3,0)))</f>
        <v>78-Landed BA-SE Offshore</v>
      </c>
      <c r="M427" s="11" t="str">
        <f>IF(ISERROR(VLOOKUP(C427,'WI Vs ASM'!$B$2:$I$1000,8,0)),0,(VLOOKUP(C427,'WI Vs ASM'!$B$2:$I$1000,8,0)))</f>
        <v>Rahul Soman</v>
      </c>
      <c r="N427" s="11" t="str">
        <f>IF(ISERROR(VLOOKUP(C427,'WI Vs ASM'!$B$2:$G$1000,6,0)),0,(VLOOKUP(C427,'WI Vs ASM'!$B$2:$G$1000,6,0)))</f>
        <v>EBI</v>
      </c>
      <c r="O427" s="11" t="str">
        <f>IF(ISERROR(VLOOKUP(C427,'WI Vs ASM'!$B$2:$H$1000,7,0)),0,(VLOOKUP(C427,'WI Vs ASM'!$B$2:$H$1000,7,0)))</f>
        <v>EBI</v>
      </c>
      <c r="P427" s="11" t="str">
        <f t="shared" si="180"/>
        <v>Apr-17</v>
      </c>
      <c r="Q427" s="11" t="str">
        <f t="shared" si="181"/>
        <v>Q2</v>
      </c>
      <c r="R427" s="11" t="str">
        <f>IF(ISERROR(VLOOKUP(C427,'WI Vs ASM'!$B$2:$J$1000,9,0)),0,(VLOOKUP(C427,'WI Vs ASM'!$B$2:$J$1000,9,0)))</f>
        <v>Jyothi Pai</v>
      </c>
      <c r="S427" s="11" t="str">
        <f>IF(ISERROR(VLOOKUP(C427,'WI Vs ASM'!$B$2:$K$1000,10,0)),0,(VLOOKUP(C427,'WI Vs ASM'!$B$2:$K$1000,10,0)))</f>
        <v>Kimberly Hale</v>
      </c>
      <c r="T427" s="11" t="str">
        <f>IF(ISERROR(VLOOKUP(C427,'WI Vs ASM'!$B$2:$L$1000,11,0)),0,(VLOOKUP(C427,'WI Vs ASM'!$B$2:$L$1000,11,0)))</f>
        <v>Crystal Romano</v>
      </c>
      <c r="U427" s="11" t="e">
        <f t="shared" si="188"/>
        <v>#VALUE!</v>
      </c>
      <c r="V427" s="11" t="str">
        <f t="shared" si="182"/>
        <v>No</v>
      </c>
      <c r="W427" s="11" t="str">
        <f t="shared" si="183"/>
        <v>Yes</v>
      </c>
      <c r="X427" s="11" t="str">
        <f t="shared" si="184"/>
        <v>Yes</v>
      </c>
      <c r="Y427" s="11" t="str">
        <f t="shared" si="185"/>
        <v>No</v>
      </c>
      <c r="Z427" s="11" t="str">
        <f t="shared" si="186"/>
        <v>No</v>
      </c>
      <c r="AA427" s="11" t="str">
        <f t="shared" si="189"/>
        <v>No</v>
      </c>
      <c r="AB427" s="11">
        <f>IF(ISERROR(VLOOKUP(U427,'ITWR Dump'!$A$2:$Y$5000,24,0)),0,(VLOOKUP('ILC Report'!U427,'ITWR Dump'!$A$2:$Y$5000,24,0)))</f>
        <v>0</v>
      </c>
      <c r="AC427" s="11" t="str">
        <f t="shared" si="190"/>
        <v>Yes</v>
      </c>
      <c r="AD427" s="11" t="str">
        <f t="shared" si="191"/>
        <v>BASE/Staff Aug</v>
      </c>
      <c r="AE427" s="11">
        <f>IF(ISERROR(VLOOKUP(U427,'ITWR Dump'!$A$2:$Y$5000,13,0)),0,(VLOOKUP(U427,'ITWR Dump'!$A$2:$Y$5000,13,0)))</f>
        <v>0</v>
      </c>
      <c r="AF427" s="11">
        <f>IF(ISERROR(VLOOKUP(U427,'ITWR Dump'!$A$2:$Y$5000,11,0)),0,(VLOOKUP(U427,'ITWR Dump'!$A$2:$Y$5000,11,0)))</f>
        <v>0</v>
      </c>
      <c r="AG427" s="11">
        <f>IF(ISERROR(VLOOKUP(U427,'ITWR Dump'!$A$2:$Y$5000,2,0)),0,(VLOOKUP(U427,'ITWR Dump'!$A$2:$Y$5000,2,0)))</f>
        <v>0</v>
      </c>
      <c r="AH427" s="11">
        <f>IF(ISERROR(VLOOKUP(U427,'ITWR Dump'!$A$2:$Y$5000,14,0)),0,(VLOOKUP(U427,'ITWR Dump'!$A$2:$Y$5000,14,0)))</f>
        <v>0</v>
      </c>
      <c r="AI427" s="11" t="str">
        <f t="shared" si="192"/>
        <v>78-Landed BA-SE Offshore</v>
      </c>
      <c r="AJ427" s="11" t="str">
        <f t="shared" si="193"/>
        <v>Offshore</v>
      </c>
      <c r="AK427" s="11" t="str">
        <f>IF(ISERROR(VLOOKUP(A427,'Team Data'!$C$2:$U$213,17,0)),0,(VLOOKUP(A427,'Team Data'!$C$2:$U$213,17,0)))</f>
        <v>BI and RM</v>
      </c>
      <c r="AL427" s="11" t="str">
        <f t="shared" si="194"/>
        <v>2017-04-24</v>
      </c>
      <c r="AM427" s="11">
        <f>IF(ISERROR(VLOOKUP(U427,'ITWR Dump'!$A$2:$Y$5000,16,0)),0,(VLOOKUP(U427,'ITWR Dump'!$A$2:$Y$5000,16,0)))</f>
        <v>0</v>
      </c>
      <c r="AN427" s="11">
        <f>IF(ISERROR(VLOOKUP(U427,'ITWR Dump'!$A$2:$Y$5000,18,0)),0,(VLOOKUP(U427,'ITWR Dump'!$A$2:$Y$5000,18,0)))</f>
        <v>0</v>
      </c>
      <c r="AO427" s="11">
        <f>IF(ISERROR(VLOOKUP(U427,'ITWR Dump'!$A$2:$Y$5000,25,0)),0,(VLOOKUP('ILC Report'!U427,'ITWR Dump'!$A$2:$Y$5000,25,0)))</f>
        <v>0</v>
      </c>
      <c r="AP427" s="11">
        <f t="shared" si="195"/>
        <v>0</v>
      </c>
      <c r="AQ427" s="26">
        <f t="shared" si="196"/>
        <v>0</v>
      </c>
      <c r="AR427" s="26">
        <f t="shared" si="197"/>
        <v>0</v>
      </c>
      <c r="AS427" s="26">
        <f t="shared" si="198"/>
        <v>0</v>
      </c>
      <c r="AT427" s="26">
        <f t="shared" si="199"/>
        <v>0</v>
      </c>
      <c r="AU427" s="26">
        <f t="shared" si="200"/>
        <v>0</v>
      </c>
      <c r="AV427" s="26">
        <f t="shared" si="201"/>
        <v>0</v>
      </c>
      <c r="AW427" s="11" t="s">
        <v>653</v>
      </c>
      <c r="AX427" s="11" t="str">
        <f>VLOOKUP(L427,Group!$A$2:$B$1000,2,0)</f>
        <v>Enhancement</v>
      </c>
      <c r="AY427" s="11">
        <f>IF(ISERROR(VLOOKUP(U427,'ITWR Dump'!$A$2:$Y$5000,15,0)),0,(VLOOKUP('ILC Report'!U427,'ITWR Dump'!$A$2:$Y$5000,15,0)))</f>
        <v>0</v>
      </c>
      <c r="AZ427" s="11" t="str">
        <f t="shared" si="202"/>
        <v>No</v>
      </c>
      <c r="BA427" s="11" t="str">
        <f t="shared" si="203"/>
        <v>BKI</v>
      </c>
      <c r="BB427" s="11" t="str">
        <f t="shared" si="204"/>
        <v>LB</v>
      </c>
      <c r="BC427" s="11" t="str">
        <f t="shared" si="205"/>
        <v>No</v>
      </c>
    </row>
    <row r="428" spans="1:55" x14ac:dyDescent="0.3">
      <c r="A428" s="11" t="s">
        <v>102</v>
      </c>
      <c r="B428" s="11" t="s">
        <v>1822</v>
      </c>
      <c r="C428" s="11" t="s">
        <v>552</v>
      </c>
      <c r="D428" s="11" t="s">
        <v>1942</v>
      </c>
      <c r="E428" s="38" t="s">
        <v>652</v>
      </c>
      <c r="F428" s="11">
        <v>42</v>
      </c>
      <c r="G428" s="40" t="s">
        <v>2905</v>
      </c>
      <c r="H428" s="11" t="str">
        <f t="shared" si="187"/>
        <v>Standby</v>
      </c>
      <c r="I428" s="11" t="str">
        <f t="shared" si="179"/>
        <v>INDIA</v>
      </c>
      <c r="J428" s="11" t="str">
        <f>IF(ISERROR(VLOOKUP(C428,'WI Vs ASM'!$B$2:$E$1000,4,0)),0,(VLOOKUP(C428,'WI Vs ASM'!$B$2:$E$1000,4,0)))</f>
        <v>Offshore</v>
      </c>
      <c r="K428" s="11" t="str">
        <f>IF(ISERROR(VLOOKUP(C428,'WI Vs ASM'!$B$2:$F$1000,5,0)),0,(VLOOKUP(C428,'WI Vs ASM'!$B$2:$F$1000,5,0)))</f>
        <v>01-Fixed Price</v>
      </c>
      <c r="L428" s="11" t="str">
        <f>IF(ISERROR(VLOOKUP(C428,'WI Vs ASM'!$B$2:$D$1000,3,0)),0,(VLOOKUP(C428,'WI Vs ASM'!$B$2:$D$1000,3,0)))</f>
        <v>01-Maintenance Offshore</v>
      </c>
      <c r="M428" s="11" t="str">
        <f>IF(ISERROR(VLOOKUP(C428,'WI Vs ASM'!$B$2:$I$1000,8,0)),0,(VLOOKUP(C428,'WI Vs ASM'!$B$2:$I$1000,8,0)))</f>
        <v>Rahul Soman</v>
      </c>
      <c r="N428" s="11" t="str">
        <f>IF(ISERROR(VLOOKUP(C428,'WI Vs ASM'!$B$2:$G$1000,6,0)),0,(VLOOKUP(C428,'WI Vs ASM'!$B$2:$G$1000,6,0)))</f>
        <v>Business Intelligence</v>
      </c>
      <c r="O428" s="11" t="str">
        <f>IF(ISERROR(VLOOKUP(C428,'WI Vs ASM'!$B$2:$H$1000,7,0)),0,(VLOOKUP(C428,'WI Vs ASM'!$B$2:$H$1000,7,0)))</f>
        <v>EBI</v>
      </c>
      <c r="P428" s="11" t="str">
        <f t="shared" si="180"/>
        <v>Apr-17</v>
      </c>
      <c r="Q428" s="11" t="str">
        <f t="shared" si="181"/>
        <v>Q2</v>
      </c>
      <c r="R428" s="11" t="str">
        <f>IF(ISERROR(VLOOKUP(C428,'WI Vs ASM'!$B$2:$J$1000,9,0)),0,(VLOOKUP(C428,'WI Vs ASM'!$B$2:$J$1000,9,0)))</f>
        <v>Jyothi Pai</v>
      </c>
      <c r="S428" s="11" t="str">
        <f>IF(ISERROR(VLOOKUP(C428,'WI Vs ASM'!$B$2:$K$1000,10,0)),0,(VLOOKUP(C428,'WI Vs ASM'!$B$2:$K$1000,10,0)))</f>
        <v>Kimberly Hale</v>
      </c>
      <c r="T428" s="11" t="str">
        <f>IF(ISERROR(VLOOKUP(C428,'WI Vs ASM'!$B$2:$L$1000,11,0)),0,(VLOOKUP(C428,'WI Vs ASM'!$B$2:$L$1000,11,0)))</f>
        <v>Crystal Romano</v>
      </c>
      <c r="U428" s="11" t="e">
        <f t="shared" si="188"/>
        <v>#VALUE!</v>
      </c>
      <c r="V428" s="11" t="str">
        <f t="shared" si="182"/>
        <v>No</v>
      </c>
      <c r="W428" s="11" t="str">
        <f t="shared" si="183"/>
        <v>Yes</v>
      </c>
      <c r="X428" s="11" t="str">
        <f t="shared" si="184"/>
        <v>No</v>
      </c>
      <c r="Y428" s="11" t="str">
        <f t="shared" si="185"/>
        <v>No</v>
      </c>
      <c r="Z428" s="11" t="str">
        <f t="shared" si="186"/>
        <v>No</v>
      </c>
      <c r="AA428" s="11" t="str">
        <f t="shared" si="189"/>
        <v>No</v>
      </c>
      <c r="AB428" s="11">
        <f>IF(ISERROR(VLOOKUP(U428,'ITWR Dump'!$A$2:$Y$5000,24,0)),0,(VLOOKUP('ILC Report'!U428,'ITWR Dump'!$A$2:$Y$5000,24,0)))</f>
        <v>0</v>
      </c>
      <c r="AC428" s="11" t="str">
        <f t="shared" si="190"/>
        <v>No</v>
      </c>
      <c r="AD428" s="11" t="str">
        <f t="shared" si="191"/>
        <v/>
      </c>
      <c r="AE428" s="11">
        <f>IF(ISERROR(VLOOKUP(U428,'ITWR Dump'!$A$2:$Y$5000,13,0)),0,(VLOOKUP(U428,'ITWR Dump'!$A$2:$Y$5000,13,0)))</f>
        <v>0</v>
      </c>
      <c r="AF428" s="11">
        <f>IF(ISERROR(VLOOKUP(U428,'ITWR Dump'!$A$2:$Y$5000,11,0)),0,(VLOOKUP(U428,'ITWR Dump'!$A$2:$Y$5000,11,0)))</f>
        <v>0</v>
      </c>
      <c r="AG428" s="11">
        <f>IF(ISERROR(VLOOKUP(U428,'ITWR Dump'!$A$2:$Y$5000,2,0)),0,(VLOOKUP(U428,'ITWR Dump'!$A$2:$Y$5000,2,0)))</f>
        <v>0</v>
      </c>
      <c r="AH428" s="11">
        <f>IF(ISERROR(VLOOKUP(U428,'ITWR Dump'!$A$2:$Y$5000,14,0)),0,(VLOOKUP(U428,'ITWR Dump'!$A$2:$Y$5000,14,0)))</f>
        <v>0</v>
      </c>
      <c r="AI428" s="11" t="str">
        <f t="shared" si="192"/>
        <v>Standby Hours</v>
      </c>
      <c r="AJ428" s="11" t="str">
        <f t="shared" si="193"/>
        <v>Offshore</v>
      </c>
      <c r="AK428" s="11" t="str">
        <f>IF(ISERROR(VLOOKUP(A428,'Team Data'!$C$2:$U$213,17,0)),0,(VLOOKUP(A428,'Team Data'!$C$2:$U$213,17,0)))</f>
        <v>BI and RM</v>
      </c>
      <c r="AL428" s="11" t="str">
        <f t="shared" si="194"/>
        <v>2017-04-24</v>
      </c>
      <c r="AM428" s="11">
        <f>IF(ISERROR(VLOOKUP(U428,'ITWR Dump'!$A$2:$Y$5000,16,0)),0,(VLOOKUP(U428,'ITWR Dump'!$A$2:$Y$5000,16,0)))</f>
        <v>0</v>
      </c>
      <c r="AN428" s="11">
        <f>IF(ISERROR(VLOOKUP(U428,'ITWR Dump'!$A$2:$Y$5000,18,0)),0,(VLOOKUP(U428,'ITWR Dump'!$A$2:$Y$5000,18,0)))</f>
        <v>0</v>
      </c>
      <c r="AO428" s="11">
        <f>IF(ISERROR(VLOOKUP(U428,'ITWR Dump'!$A$2:$Y$5000,25,0)),0,(VLOOKUP('ILC Report'!U428,'ITWR Dump'!$A$2:$Y$5000,25,0)))</f>
        <v>0</v>
      </c>
      <c r="AP428" s="11">
        <f t="shared" si="195"/>
        <v>0</v>
      </c>
      <c r="AQ428" s="26">
        <f t="shared" si="196"/>
        <v>0</v>
      </c>
      <c r="AR428" s="26">
        <f t="shared" si="197"/>
        <v>0</v>
      </c>
      <c r="AS428" s="26">
        <f t="shared" si="198"/>
        <v>0</v>
      </c>
      <c r="AT428" s="26">
        <f t="shared" si="199"/>
        <v>0</v>
      </c>
      <c r="AU428" s="26">
        <f t="shared" si="200"/>
        <v>0</v>
      </c>
      <c r="AV428" s="26">
        <f t="shared" si="201"/>
        <v>0</v>
      </c>
      <c r="AW428" s="11" t="s">
        <v>653</v>
      </c>
      <c r="AX428" s="11" t="str">
        <f>VLOOKUP(L428,Group!$A$2:$B$1000,2,0)</f>
        <v>Maintenance</v>
      </c>
      <c r="AY428" s="11">
        <f>IF(ISERROR(VLOOKUP(U428,'ITWR Dump'!$A$2:$Y$5000,15,0)),0,(VLOOKUP('ILC Report'!U428,'ITWR Dump'!$A$2:$Y$5000,15,0)))</f>
        <v>0</v>
      </c>
      <c r="AZ428" s="11" t="str">
        <f t="shared" si="202"/>
        <v>No</v>
      </c>
      <c r="BA428" s="11" t="str">
        <f t="shared" si="203"/>
        <v>BKI</v>
      </c>
      <c r="BB428" s="11" t="str">
        <f t="shared" si="204"/>
        <v>MN</v>
      </c>
      <c r="BC428" s="11" t="str">
        <f t="shared" si="205"/>
        <v>No</v>
      </c>
    </row>
    <row r="429" spans="1:55" x14ac:dyDescent="0.3">
      <c r="A429" s="11" t="s">
        <v>102</v>
      </c>
      <c r="B429" s="11" t="s">
        <v>1822</v>
      </c>
      <c r="C429" s="11" t="s">
        <v>552</v>
      </c>
      <c r="D429" s="11" t="s">
        <v>2148</v>
      </c>
      <c r="E429" s="38" t="s">
        <v>2901</v>
      </c>
      <c r="F429" s="11">
        <v>2</v>
      </c>
      <c r="G429" s="40" t="s">
        <v>218</v>
      </c>
      <c r="H429" s="11" t="str">
        <f t="shared" si="187"/>
        <v>Regular</v>
      </c>
      <c r="I429" s="11" t="str">
        <f t="shared" si="179"/>
        <v>INDIA</v>
      </c>
      <c r="J429" s="11" t="str">
        <f>IF(ISERROR(VLOOKUP(C429,'WI Vs ASM'!$B$2:$E$1000,4,0)),0,(VLOOKUP(C429,'WI Vs ASM'!$B$2:$E$1000,4,0)))</f>
        <v>Offshore</v>
      </c>
      <c r="K429" s="11" t="str">
        <f>IF(ISERROR(VLOOKUP(C429,'WI Vs ASM'!$B$2:$F$1000,5,0)),0,(VLOOKUP(C429,'WI Vs ASM'!$B$2:$F$1000,5,0)))</f>
        <v>01-Fixed Price</v>
      </c>
      <c r="L429" s="11" t="str">
        <f>IF(ISERROR(VLOOKUP(C429,'WI Vs ASM'!$B$2:$D$1000,3,0)),0,(VLOOKUP(C429,'WI Vs ASM'!$B$2:$D$1000,3,0)))</f>
        <v>01-Maintenance Offshore</v>
      </c>
      <c r="M429" s="11" t="str">
        <f>IF(ISERROR(VLOOKUP(C429,'WI Vs ASM'!$B$2:$I$1000,8,0)),0,(VLOOKUP(C429,'WI Vs ASM'!$B$2:$I$1000,8,0)))</f>
        <v>Rahul Soman</v>
      </c>
      <c r="N429" s="11" t="str">
        <f>IF(ISERROR(VLOOKUP(C429,'WI Vs ASM'!$B$2:$G$1000,6,0)),0,(VLOOKUP(C429,'WI Vs ASM'!$B$2:$G$1000,6,0)))</f>
        <v>Business Intelligence</v>
      </c>
      <c r="O429" s="11" t="str">
        <f>IF(ISERROR(VLOOKUP(C429,'WI Vs ASM'!$B$2:$H$1000,7,0)),0,(VLOOKUP(C429,'WI Vs ASM'!$B$2:$H$1000,7,0)))</f>
        <v>EBI</v>
      </c>
      <c r="P429" s="11" t="str">
        <f t="shared" si="180"/>
        <v>May-17</v>
      </c>
      <c r="Q429" s="11" t="str">
        <f t="shared" si="181"/>
        <v>Q2</v>
      </c>
      <c r="R429" s="11" t="str">
        <f>IF(ISERROR(VLOOKUP(C429,'WI Vs ASM'!$B$2:$J$1000,9,0)),0,(VLOOKUP(C429,'WI Vs ASM'!$B$2:$J$1000,9,0)))</f>
        <v>Jyothi Pai</v>
      </c>
      <c r="S429" s="11" t="str">
        <f>IF(ISERROR(VLOOKUP(C429,'WI Vs ASM'!$B$2:$K$1000,10,0)),0,(VLOOKUP(C429,'WI Vs ASM'!$B$2:$K$1000,10,0)))</f>
        <v>Kimberly Hale</v>
      </c>
      <c r="T429" s="11" t="str">
        <f>IF(ISERROR(VLOOKUP(C429,'WI Vs ASM'!$B$2:$L$1000,11,0)),0,(VLOOKUP(C429,'WI Vs ASM'!$B$2:$L$1000,11,0)))</f>
        <v>Crystal Romano</v>
      </c>
      <c r="U429" s="11" t="e">
        <f t="shared" si="188"/>
        <v>#VALUE!</v>
      </c>
      <c r="V429" s="11" t="str">
        <f t="shared" si="182"/>
        <v>No</v>
      </c>
      <c r="W429" s="11" t="str">
        <f t="shared" si="183"/>
        <v>Yes</v>
      </c>
      <c r="X429" s="11" t="str">
        <f t="shared" si="184"/>
        <v>No</v>
      </c>
      <c r="Y429" s="11" t="str">
        <f t="shared" si="185"/>
        <v>No</v>
      </c>
      <c r="Z429" s="11" t="str">
        <f t="shared" si="186"/>
        <v>No</v>
      </c>
      <c r="AA429" s="11" t="str">
        <f t="shared" si="189"/>
        <v>No</v>
      </c>
      <c r="AB429" s="11">
        <f>IF(ISERROR(VLOOKUP(U429,'ITWR Dump'!$A$2:$Y$5000,24,0)),0,(VLOOKUP('ILC Report'!U429,'ITWR Dump'!$A$2:$Y$5000,24,0)))</f>
        <v>0</v>
      </c>
      <c r="AC429" s="11" t="str">
        <f t="shared" si="190"/>
        <v>No</v>
      </c>
      <c r="AD429" s="11" t="str">
        <f t="shared" si="191"/>
        <v/>
      </c>
      <c r="AE429" s="11">
        <f>IF(ISERROR(VLOOKUP(U429,'ITWR Dump'!$A$2:$Y$5000,13,0)),0,(VLOOKUP(U429,'ITWR Dump'!$A$2:$Y$5000,13,0)))</f>
        <v>0</v>
      </c>
      <c r="AF429" s="11">
        <f>IF(ISERROR(VLOOKUP(U429,'ITWR Dump'!$A$2:$Y$5000,11,0)),0,(VLOOKUP(U429,'ITWR Dump'!$A$2:$Y$5000,11,0)))</f>
        <v>0</v>
      </c>
      <c r="AG429" s="11">
        <f>IF(ISERROR(VLOOKUP(U429,'ITWR Dump'!$A$2:$Y$5000,2,0)),0,(VLOOKUP(U429,'ITWR Dump'!$A$2:$Y$5000,2,0)))</f>
        <v>0</v>
      </c>
      <c r="AH429" s="11">
        <f>IF(ISERROR(VLOOKUP(U429,'ITWR Dump'!$A$2:$Y$5000,14,0)),0,(VLOOKUP(U429,'ITWR Dump'!$A$2:$Y$5000,14,0)))</f>
        <v>0</v>
      </c>
      <c r="AI429" s="11" t="str">
        <f t="shared" si="192"/>
        <v>01-Maintenance Offshore</v>
      </c>
      <c r="AJ429" s="11" t="str">
        <f t="shared" si="193"/>
        <v>Offshore</v>
      </c>
      <c r="AK429" s="11" t="str">
        <f>IF(ISERROR(VLOOKUP(A429,'Team Data'!$C$2:$U$213,17,0)),0,(VLOOKUP(A429,'Team Data'!$C$2:$U$213,17,0)))</f>
        <v>BI and RM</v>
      </c>
      <c r="AL429" s="11" t="str">
        <f t="shared" si="194"/>
        <v>2017-04-24</v>
      </c>
      <c r="AM429" s="11">
        <f>IF(ISERROR(VLOOKUP(U429,'ITWR Dump'!$A$2:$Y$5000,16,0)),0,(VLOOKUP(U429,'ITWR Dump'!$A$2:$Y$5000,16,0)))</f>
        <v>0</v>
      </c>
      <c r="AN429" s="11">
        <f>IF(ISERROR(VLOOKUP(U429,'ITWR Dump'!$A$2:$Y$5000,18,0)),0,(VLOOKUP(U429,'ITWR Dump'!$A$2:$Y$5000,18,0)))</f>
        <v>0</v>
      </c>
      <c r="AO429" s="11">
        <f>IF(ISERROR(VLOOKUP(U429,'ITWR Dump'!$A$2:$Y$5000,25,0)),0,(VLOOKUP('ILC Report'!U429,'ITWR Dump'!$A$2:$Y$5000,25,0)))</f>
        <v>0</v>
      </c>
      <c r="AP429" s="11">
        <f t="shared" si="195"/>
        <v>0</v>
      </c>
      <c r="AQ429" s="26">
        <f t="shared" si="196"/>
        <v>0</v>
      </c>
      <c r="AR429" s="26">
        <f t="shared" si="197"/>
        <v>0</v>
      </c>
      <c r="AS429" s="26">
        <f t="shared" si="198"/>
        <v>0</v>
      </c>
      <c r="AT429" s="26">
        <f t="shared" si="199"/>
        <v>0</v>
      </c>
      <c r="AU429" s="26">
        <f t="shared" si="200"/>
        <v>0</v>
      </c>
      <c r="AV429" s="26">
        <f t="shared" si="201"/>
        <v>0</v>
      </c>
      <c r="AW429" s="11" t="s">
        <v>653</v>
      </c>
      <c r="AX429" s="11" t="str">
        <f>VLOOKUP(L429,Group!$A$2:$B$1000,2,0)</f>
        <v>Maintenance</v>
      </c>
      <c r="AY429" s="11">
        <f>IF(ISERROR(VLOOKUP(U429,'ITWR Dump'!$A$2:$Y$5000,15,0)),0,(VLOOKUP('ILC Report'!U429,'ITWR Dump'!$A$2:$Y$5000,15,0)))</f>
        <v>0</v>
      </c>
      <c r="AZ429" s="11" t="str">
        <f t="shared" si="202"/>
        <v>No</v>
      </c>
      <c r="BA429" s="11" t="str">
        <f t="shared" si="203"/>
        <v>BKI</v>
      </c>
      <c r="BB429" s="11" t="str">
        <f t="shared" si="204"/>
        <v>MN</v>
      </c>
      <c r="BC429" s="11" t="str">
        <f t="shared" si="205"/>
        <v>No</v>
      </c>
    </row>
    <row r="430" spans="1:55" x14ac:dyDescent="0.3">
      <c r="A430" s="11" t="s">
        <v>102</v>
      </c>
      <c r="B430" s="11" t="s">
        <v>1822</v>
      </c>
      <c r="C430" s="11" t="s">
        <v>552</v>
      </c>
      <c r="D430" s="11" t="s">
        <v>2109</v>
      </c>
      <c r="E430" s="38" t="s">
        <v>2901</v>
      </c>
      <c r="F430" s="11">
        <v>32</v>
      </c>
      <c r="G430" s="40" t="s">
        <v>218</v>
      </c>
      <c r="H430" s="11" t="str">
        <f t="shared" si="187"/>
        <v>Regular</v>
      </c>
      <c r="I430" s="11" t="str">
        <f t="shared" si="179"/>
        <v>INDIA</v>
      </c>
      <c r="J430" s="11" t="str">
        <f>IF(ISERROR(VLOOKUP(C430,'WI Vs ASM'!$B$2:$E$1000,4,0)),0,(VLOOKUP(C430,'WI Vs ASM'!$B$2:$E$1000,4,0)))</f>
        <v>Offshore</v>
      </c>
      <c r="K430" s="11" t="str">
        <f>IF(ISERROR(VLOOKUP(C430,'WI Vs ASM'!$B$2:$F$1000,5,0)),0,(VLOOKUP(C430,'WI Vs ASM'!$B$2:$F$1000,5,0)))</f>
        <v>01-Fixed Price</v>
      </c>
      <c r="L430" s="11" t="str">
        <f>IF(ISERROR(VLOOKUP(C430,'WI Vs ASM'!$B$2:$D$1000,3,0)),0,(VLOOKUP(C430,'WI Vs ASM'!$B$2:$D$1000,3,0)))</f>
        <v>01-Maintenance Offshore</v>
      </c>
      <c r="M430" s="11" t="str">
        <f>IF(ISERROR(VLOOKUP(C430,'WI Vs ASM'!$B$2:$I$1000,8,0)),0,(VLOOKUP(C430,'WI Vs ASM'!$B$2:$I$1000,8,0)))</f>
        <v>Rahul Soman</v>
      </c>
      <c r="N430" s="11" t="str">
        <f>IF(ISERROR(VLOOKUP(C430,'WI Vs ASM'!$B$2:$G$1000,6,0)),0,(VLOOKUP(C430,'WI Vs ASM'!$B$2:$G$1000,6,0)))</f>
        <v>Business Intelligence</v>
      </c>
      <c r="O430" s="11" t="str">
        <f>IF(ISERROR(VLOOKUP(C430,'WI Vs ASM'!$B$2:$H$1000,7,0)),0,(VLOOKUP(C430,'WI Vs ASM'!$B$2:$H$1000,7,0)))</f>
        <v>EBI</v>
      </c>
      <c r="P430" s="11" t="str">
        <f t="shared" si="180"/>
        <v>May-17</v>
      </c>
      <c r="Q430" s="11" t="str">
        <f t="shared" si="181"/>
        <v>Q2</v>
      </c>
      <c r="R430" s="11" t="str">
        <f>IF(ISERROR(VLOOKUP(C430,'WI Vs ASM'!$B$2:$J$1000,9,0)),0,(VLOOKUP(C430,'WI Vs ASM'!$B$2:$J$1000,9,0)))</f>
        <v>Jyothi Pai</v>
      </c>
      <c r="S430" s="11" t="str">
        <f>IF(ISERROR(VLOOKUP(C430,'WI Vs ASM'!$B$2:$K$1000,10,0)),0,(VLOOKUP(C430,'WI Vs ASM'!$B$2:$K$1000,10,0)))</f>
        <v>Kimberly Hale</v>
      </c>
      <c r="T430" s="11" t="str">
        <f>IF(ISERROR(VLOOKUP(C430,'WI Vs ASM'!$B$2:$L$1000,11,0)),0,(VLOOKUP(C430,'WI Vs ASM'!$B$2:$L$1000,11,0)))</f>
        <v>Crystal Romano</v>
      </c>
      <c r="U430" s="11" t="e">
        <f t="shared" si="188"/>
        <v>#VALUE!</v>
      </c>
      <c r="V430" s="11" t="str">
        <f t="shared" si="182"/>
        <v>No</v>
      </c>
      <c r="W430" s="11" t="str">
        <f t="shared" si="183"/>
        <v>Yes</v>
      </c>
      <c r="X430" s="11" t="str">
        <f t="shared" si="184"/>
        <v>No</v>
      </c>
      <c r="Y430" s="11" t="str">
        <f t="shared" si="185"/>
        <v>No</v>
      </c>
      <c r="Z430" s="11" t="str">
        <f t="shared" si="186"/>
        <v>No</v>
      </c>
      <c r="AA430" s="11" t="str">
        <f t="shared" si="189"/>
        <v>No</v>
      </c>
      <c r="AB430" s="11">
        <f>IF(ISERROR(VLOOKUP(U430,'ITWR Dump'!$A$2:$Y$5000,24,0)),0,(VLOOKUP('ILC Report'!U430,'ITWR Dump'!$A$2:$Y$5000,24,0)))</f>
        <v>0</v>
      </c>
      <c r="AC430" s="11" t="str">
        <f t="shared" si="190"/>
        <v>No</v>
      </c>
      <c r="AD430" s="11" t="str">
        <f t="shared" si="191"/>
        <v/>
      </c>
      <c r="AE430" s="11">
        <f>IF(ISERROR(VLOOKUP(U430,'ITWR Dump'!$A$2:$Y$5000,13,0)),0,(VLOOKUP(U430,'ITWR Dump'!$A$2:$Y$5000,13,0)))</f>
        <v>0</v>
      </c>
      <c r="AF430" s="11">
        <f>IF(ISERROR(VLOOKUP(U430,'ITWR Dump'!$A$2:$Y$5000,11,0)),0,(VLOOKUP(U430,'ITWR Dump'!$A$2:$Y$5000,11,0)))</f>
        <v>0</v>
      </c>
      <c r="AG430" s="11">
        <f>IF(ISERROR(VLOOKUP(U430,'ITWR Dump'!$A$2:$Y$5000,2,0)),0,(VLOOKUP(U430,'ITWR Dump'!$A$2:$Y$5000,2,0)))</f>
        <v>0</v>
      </c>
      <c r="AH430" s="11">
        <f>IF(ISERROR(VLOOKUP(U430,'ITWR Dump'!$A$2:$Y$5000,14,0)),0,(VLOOKUP(U430,'ITWR Dump'!$A$2:$Y$5000,14,0)))</f>
        <v>0</v>
      </c>
      <c r="AI430" s="11" t="str">
        <f t="shared" si="192"/>
        <v>01-Maintenance Offshore</v>
      </c>
      <c r="AJ430" s="11" t="str">
        <f t="shared" si="193"/>
        <v>Offshore</v>
      </c>
      <c r="AK430" s="11" t="str">
        <f>IF(ISERROR(VLOOKUP(A430,'Team Data'!$C$2:$U$213,17,0)),0,(VLOOKUP(A430,'Team Data'!$C$2:$U$213,17,0)))</f>
        <v>BI and RM</v>
      </c>
      <c r="AL430" s="11" t="str">
        <f t="shared" si="194"/>
        <v>2017-04-24</v>
      </c>
      <c r="AM430" s="11">
        <f>IF(ISERROR(VLOOKUP(U430,'ITWR Dump'!$A$2:$Y$5000,16,0)),0,(VLOOKUP(U430,'ITWR Dump'!$A$2:$Y$5000,16,0)))</f>
        <v>0</v>
      </c>
      <c r="AN430" s="11">
        <f>IF(ISERROR(VLOOKUP(U430,'ITWR Dump'!$A$2:$Y$5000,18,0)),0,(VLOOKUP(U430,'ITWR Dump'!$A$2:$Y$5000,18,0)))</f>
        <v>0</v>
      </c>
      <c r="AO430" s="11">
        <f>IF(ISERROR(VLOOKUP(U430,'ITWR Dump'!$A$2:$Y$5000,25,0)),0,(VLOOKUP('ILC Report'!U430,'ITWR Dump'!$A$2:$Y$5000,25,0)))</f>
        <v>0</v>
      </c>
      <c r="AP430" s="11">
        <f t="shared" si="195"/>
        <v>0</v>
      </c>
      <c r="AQ430" s="26">
        <f t="shared" si="196"/>
        <v>0</v>
      </c>
      <c r="AR430" s="26">
        <f t="shared" si="197"/>
        <v>0</v>
      </c>
      <c r="AS430" s="26">
        <f t="shared" si="198"/>
        <v>0</v>
      </c>
      <c r="AT430" s="26">
        <f t="shared" si="199"/>
        <v>0</v>
      </c>
      <c r="AU430" s="26">
        <f t="shared" si="200"/>
        <v>0</v>
      </c>
      <c r="AV430" s="26">
        <f t="shared" si="201"/>
        <v>0</v>
      </c>
      <c r="AW430" s="11" t="s">
        <v>653</v>
      </c>
      <c r="AX430" s="11" t="str">
        <f>VLOOKUP(L430,Group!$A$2:$B$1000,2,0)</f>
        <v>Maintenance</v>
      </c>
      <c r="AY430" s="11">
        <f>IF(ISERROR(VLOOKUP(U430,'ITWR Dump'!$A$2:$Y$5000,15,0)),0,(VLOOKUP('ILC Report'!U430,'ITWR Dump'!$A$2:$Y$5000,15,0)))</f>
        <v>0</v>
      </c>
      <c r="AZ430" s="11" t="str">
        <f t="shared" si="202"/>
        <v>No</v>
      </c>
      <c r="BA430" s="11" t="str">
        <f t="shared" si="203"/>
        <v>BKI</v>
      </c>
      <c r="BB430" s="11" t="str">
        <f t="shared" si="204"/>
        <v>MN</v>
      </c>
      <c r="BC430" s="11" t="str">
        <f t="shared" si="205"/>
        <v>No</v>
      </c>
    </row>
    <row r="431" spans="1:55" x14ac:dyDescent="0.3">
      <c r="A431" s="11" t="s">
        <v>102</v>
      </c>
      <c r="B431" s="11" t="s">
        <v>1822</v>
      </c>
      <c r="C431" s="11" t="s">
        <v>552</v>
      </c>
      <c r="D431" s="11" t="s">
        <v>1942</v>
      </c>
      <c r="E431" s="38" t="s">
        <v>2901</v>
      </c>
      <c r="F431" s="11">
        <v>42</v>
      </c>
      <c r="G431" s="40" t="s">
        <v>2905</v>
      </c>
      <c r="H431" s="11" t="str">
        <f t="shared" si="187"/>
        <v>Standby</v>
      </c>
      <c r="I431" s="11" t="str">
        <f t="shared" si="179"/>
        <v>INDIA</v>
      </c>
      <c r="J431" s="11" t="str">
        <f>IF(ISERROR(VLOOKUP(C431,'WI Vs ASM'!$B$2:$E$1000,4,0)),0,(VLOOKUP(C431,'WI Vs ASM'!$B$2:$E$1000,4,0)))</f>
        <v>Offshore</v>
      </c>
      <c r="K431" s="11" t="str">
        <f>IF(ISERROR(VLOOKUP(C431,'WI Vs ASM'!$B$2:$F$1000,5,0)),0,(VLOOKUP(C431,'WI Vs ASM'!$B$2:$F$1000,5,0)))</f>
        <v>01-Fixed Price</v>
      </c>
      <c r="L431" s="11" t="str">
        <f>IF(ISERROR(VLOOKUP(C431,'WI Vs ASM'!$B$2:$D$1000,3,0)),0,(VLOOKUP(C431,'WI Vs ASM'!$B$2:$D$1000,3,0)))</f>
        <v>01-Maintenance Offshore</v>
      </c>
      <c r="M431" s="11" t="str">
        <f>IF(ISERROR(VLOOKUP(C431,'WI Vs ASM'!$B$2:$I$1000,8,0)),0,(VLOOKUP(C431,'WI Vs ASM'!$B$2:$I$1000,8,0)))</f>
        <v>Rahul Soman</v>
      </c>
      <c r="N431" s="11" t="str">
        <f>IF(ISERROR(VLOOKUP(C431,'WI Vs ASM'!$B$2:$G$1000,6,0)),0,(VLOOKUP(C431,'WI Vs ASM'!$B$2:$G$1000,6,0)))</f>
        <v>Business Intelligence</v>
      </c>
      <c r="O431" s="11" t="str">
        <f>IF(ISERROR(VLOOKUP(C431,'WI Vs ASM'!$B$2:$H$1000,7,0)),0,(VLOOKUP(C431,'WI Vs ASM'!$B$2:$H$1000,7,0)))</f>
        <v>EBI</v>
      </c>
      <c r="P431" s="11" t="str">
        <f t="shared" si="180"/>
        <v>May-17</v>
      </c>
      <c r="Q431" s="11" t="str">
        <f t="shared" si="181"/>
        <v>Q2</v>
      </c>
      <c r="R431" s="11" t="str">
        <f>IF(ISERROR(VLOOKUP(C431,'WI Vs ASM'!$B$2:$J$1000,9,0)),0,(VLOOKUP(C431,'WI Vs ASM'!$B$2:$J$1000,9,0)))</f>
        <v>Jyothi Pai</v>
      </c>
      <c r="S431" s="11" t="str">
        <f>IF(ISERROR(VLOOKUP(C431,'WI Vs ASM'!$B$2:$K$1000,10,0)),0,(VLOOKUP(C431,'WI Vs ASM'!$B$2:$K$1000,10,0)))</f>
        <v>Kimberly Hale</v>
      </c>
      <c r="T431" s="11" t="str">
        <f>IF(ISERROR(VLOOKUP(C431,'WI Vs ASM'!$B$2:$L$1000,11,0)),0,(VLOOKUP(C431,'WI Vs ASM'!$B$2:$L$1000,11,0)))</f>
        <v>Crystal Romano</v>
      </c>
      <c r="U431" s="11" t="e">
        <f t="shared" si="188"/>
        <v>#VALUE!</v>
      </c>
      <c r="V431" s="11" t="str">
        <f t="shared" si="182"/>
        <v>No</v>
      </c>
      <c r="W431" s="11" t="str">
        <f t="shared" si="183"/>
        <v>Yes</v>
      </c>
      <c r="X431" s="11" t="str">
        <f t="shared" si="184"/>
        <v>No</v>
      </c>
      <c r="Y431" s="11" t="str">
        <f t="shared" si="185"/>
        <v>No</v>
      </c>
      <c r="Z431" s="11" t="str">
        <f t="shared" si="186"/>
        <v>No</v>
      </c>
      <c r="AA431" s="11" t="str">
        <f t="shared" si="189"/>
        <v>No</v>
      </c>
      <c r="AB431" s="11">
        <f>IF(ISERROR(VLOOKUP(U431,'ITWR Dump'!$A$2:$Y$5000,24,0)),0,(VLOOKUP('ILC Report'!U431,'ITWR Dump'!$A$2:$Y$5000,24,0)))</f>
        <v>0</v>
      </c>
      <c r="AC431" s="11" t="str">
        <f t="shared" si="190"/>
        <v>No</v>
      </c>
      <c r="AD431" s="11" t="str">
        <f t="shared" si="191"/>
        <v/>
      </c>
      <c r="AE431" s="11">
        <f>IF(ISERROR(VLOOKUP(U431,'ITWR Dump'!$A$2:$Y$5000,13,0)),0,(VLOOKUP(U431,'ITWR Dump'!$A$2:$Y$5000,13,0)))</f>
        <v>0</v>
      </c>
      <c r="AF431" s="11">
        <f>IF(ISERROR(VLOOKUP(U431,'ITWR Dump'!$A$2:$Y$5000,11,0)),0,(VLOOKUP(U431,'ITWR Dump'!$A$2:$Y$5000,11,0)))</f>
        <v>0</v>
      </c>
      <c r="AG431" s="11">
        <f>IF(ISERROR(VLOOKUP(U431,'ITWR Dump'!$A$2:$Y$5000,2,0)),0,(VLOOKUP(U431,'ITWR Dump'!$A$2:$Y$5000,2,0)))</f>
        <v>0</v>
      </c>
      <c r="AH431" s="11">
        <f>IF(ISERROR(VLOOKUP(U431,'ITWR Dump'!$A$2:$Y$5000,14,0)),0,(VLOOKUP(U431,'ITWR Dump'!$A$2:$Y$5000,14,0)))</f>
        <v>0</v>
      </c>
      <c r="AI431" s="11" t="str">
        <f t="shared" si="192"/>
        <v>Standby Hours</v>
      </c>
      <c r="AJ431" s="11" t="str">
        <f t="shared" si="193"/>
        <v>Offshore</v>
      </c>
      <c r="AK431" s="11" t="str">
        <f>IF(ISERROR(VLOOKUP(A431,'Team Data'!$C$2:$U$213,17,0)),0,(VLOOKUP(A431,'Team Data'!$C$2:$U$213,17,0)))</f>
        <v>BI and RM</v>
      </c>
      <c r="AL431" s="11" t="str">
        <f t="shared" si="194"/>
        <v>2017-04-24</v>
      </c>
      <c r="AM431" s="11">
        <f>IF(ISERROR(VLOOKUP(U431,'ITWR Dump'!$A$2:$Y$5000,16,0)),0,(VLOOKUP(U431,'ITWR Dump'!$A$2:$Y$5000,16,0)))</f>
        <v>0</v>
      </c>
      <c r="AN431" s="11">
        <f>IF(ISERROR(VLOOKUP(U431,'ITWR Dump'!$A$2:$Y$5000,18,0)),0,(VLOOKUP(U431,'ITWR Dump'!$A$2:$Y$5000,18,0)))</f>
        <v>0</v>
      </c>
      <c r="AO431" s="11">
        <f>IF(ISERROR(VLOOKUP(U431,'ITWR Dump'!$A$2:$Y$5000,25,0)),0,(VLOOKUP('ILC Report'!U431,'ITWR Dump'!$A$2:$Y$5000,25,0)))</f>
        <v>0</v>
      </c>
      <c r="AP431" s="11">
        <f t="shared" si="195"/>
        <v>0</v>
      </c>
      <c r="AQ431" s="26">
        <f t="shared" si="196"/>
        <v>0</v>
      </c>
      <c r="AR431" s="26">
        <f t="shared" si="197"/>
        <v>0</v>
      </c>
      <c r="AS431" s="26">
        <f t="shared" si="198"/>
        <v>0</v>
      </c>
      <c r="AT431" s="26">
        <f t="shared" si="199"/>
        <v>0</v>
      </c>
      <c r="AU431" s="26">
        <f t="shared" si="200"/>
        <v>0</v>
      </c>
      <c r="AV431" s="26">
        <f t="shared" si="201"/>
        <v>0</v>
      </c>
      <c r="AW431" s="11" t="s">
        <v>653</v>
      </c>
      <c r="AX431" s="11" t="str">
        <f>VLOOKUP(L431,Group!$A$2:$B$1000,2,0)</f>
        <v>Maintenance</v>
      </c>
      <c r="AY431" s="11">
        <f>IF(ISERROR(VLOOKUP(U431,'ITWR Dump'!$A$2:$Y$5000,15,0)),0,(VLOOKUP('ILC Report'!U431,'ITWR Dump'!$A$2:$Y$5000,15,0)))</f>
        <v>0</v>
      </c>
      <c r="AZ431" s="11" t="str">
        <f t="shared" si="202"/>
        <v>No</v>
      </c>
      <c r="BA431" s="11" t="str">
        <f t="shared" si="203"/>
        <v>BKI</v>
      </c>
      <c r="BB431" s="11" t="str">
        <f t="shared" si="204"/>
        <v>MN</v>
      </c>
      <c r="BC431" s="11" t="str">
        <f t="shared" si="205"/>
        <v>No</v>
      </c>
    </row>
    <row r="432" spans="1:55" x14ac:dyDescent="0.3">
      <c r="A432" s="11" t="s">
        <v>102</v>
      </c>
      <c r="B432" s="11" t="s">
        <v>1822</v>
      </c>
      <c r="C432" s="11" t="s">
        <v>552</v>
      </c>
      <c r="D432" s="11" t="s">
        <v>2149</v>
      </c>
      <c r="E432" s="38" t="s">
        <v>2902</v>
      </c>
      <c r="F432" s="11">
        <v>4</v>
      </c>
      <c r="G432" s="40" t="s">
        <v>218</v>
      </c>
      <c r="H432" s="11" t="str">
        <f t="shared" si="187"/>
        <v>Regular</v>
      </c>
      <c r="I432" s="11" t="str">
        <f t="shared" si="179"/>
        <v>INDIA</v>
      </c>
      <c r="J432" s="11" t="str">
        <f>IF(ISERROR(VLOOKUP(C432,'WI Vs ASM'!$B$2:$E$1000,4,0)),0,(VLOOKUP(C432,'WI Vs ASM'!$B$2:$E$1000,4,0)))</f>
        <v>Offshore</v>
      </c>
      <c r="K432" s="11" t="str">
        <f>IF(ISERROR(VLOOKUP(C432,'WI Vs ASM'!$B$2:$F$1000,5,0)),0,(VLOOKUP(C432,'WI Vs ASM'!$B$2:$F$1000,5,0)))</f>
        <v>01-Fixed Price</v>
      </c>
      <c r="L432" s="11" t="str">
        <f>IF(ISERROR(VLOOKUP(C432,'WI Vs ASM'!$B$2:$D$1000,3,0)),0,(VLOOKUP(C432,'WI Vs ASM'!$B$2:$D$1000,3,0)))</f>
        <v>01-Maintenance Offshore</v>
      </c>
      <c r="M432" s="11" t="str">
        <f>IF(ISERROR(VLOOKUP(C432,'WI Vs ASM'!$B$2:$I$1000,8,0)),0,(VLOOKUP(C432,'WI Vs ASM'!$B$2:$I$1000,8,0)))</f>
        <v>Rahul Soman</v>
      </c>
      <c r="N432" s="11" t="str">
        <f>IF(ISERROR(VLOOKUP(C432,'WI Vs ASM'!$B$2:$G$1000,6,0)),0,(VLOOKUP(C432,'WI Vs ASM'!$B$2:$G$1000,6,0)))</f>
        <v>Business Intelligence</v>
      </c>
      <c r="O432" s="11" t="str">
        <f>IF(ISERROR(VLOOKUP(C432,'WI Vs ASM'!$B$2:$H$1000,7,0)),0,(VLOOKUP(C432,'WI Vs ASM'!$B$2:$H$1000,7,0)))</f>
        <v>EBI</v>
      </c>
      <c r="P432" s="11" t="str">
        <f t="shared" si="180"/>
        <v>May-17</v>
      </c>
      <c r="Q432" s="11" t="str">
        <f t="shared" si="181"/>
        <v>Q2</v>
      </c>
      <c r="R432" s="11" t="str">
        <f>IF(ISERROR(VLOOKUP(C432,'WI Vs ASM'!$B$2:$J$1000,9,0)),0,(VLOOKUP(C432,'WI Vs ASM'!$B$2:$J$1000,9,0)))</f>
        <v>Jyothi Pai</v>
      </c>
      <c r="S432" s="11" t="str">
        <f>IF(ISERROR(VLOOKUP(C432,'WI Vs ASM'!$B$2:$K$1000,10,0)),0,(VLOOKUP(C432,'WI Vs ASM'!$B$2:$K$1000,10,0)))</f>
        <v>Kimberly Hale</v>
      </c>
      <c r="T432" s="11" t="str">
        <f>IF(ISERROR(VLOOKUP(C432,'WI Vs ASM'!$B$2:$L$1000,11,0)),0,(VLOOKUP(C432,'WI Vs ASM'!$B$2:$L$1000,11,0)))</f>
        <v>Crystal Romano</v>
      </c>
      <c r="U432" s="11" t="e">
        <f t="shared" si="188"/>
        <v>#VALUE!</v>
      </c>
      <c r="V432" s="11" t="str">
        <f t="shared" si="182"/>
        <v>No</v>
      </c>
      <c r="W432" s="11" t="str">
        <f t="shared" si="183"/>
        <v>Yes</v>
      </c>
      <c r="X432" s="11" t="str">
        <f t="shared" si="184"/>
        <v>No</v>
      </c>
      <c r="Y432" s="11" t="str">
        <f t="shared" si="185"/>
        <v>No</v>
      </c>
      <c r="Z432" s="11" t="str">
        <f t="shared" si="186"/>
        <v>No</v>
      </c>
      <c r="AA432" s="11" t="str">
        <f t="shared" si="189"/>
        <v>No</v>
      </c>
      <c r="AB432" s="11">
        <f>IF(ISERROR(VLOOKUP(U432,'ITWR Dump'!$A$2:$Y$5000,24,0)),0,(VLOOKUP('ILC Report'!U432,'ITWR Dump'!$A$2:$Y$5000,24,0)))</f>
        <v>0</v>
      </c>
      <c r="AC432" s="11" t="str">
        <f t="shared" si="190"/>
        <v>No</v>
      </c>
      <c r="AD432" s="11" t="str">
        <f t="shared" si="191"/>
        <v/>
      </c>
      <c r="AE432" s="11">
        <f>IF(ISERROR(VLOOKUP(U432,'ITWR Dump'!$A$2:$Y$5000,13,0)),0,(VLOOKUP(U432,'ITWR Dump'!$A$2:$Y$5000,13,0)))</f>
        <v>0</v>
      </c>
      <c r="AF432" s="11">
        <f>IF(ISERROR(VLOOKUP(U432,'ITWR Dump'!$A$2:$Y$5000,11,0)),0,(VLOOKUP(U432,'ITWR Dump'!$A$2:$Y$5000,11,0)))</f>
        <v>0</v>
      </c>
      <c r="AG432" s="11">
        <f>IF(ISERROR(VLOOKUP(U432,'ITWR Dump'!$A$2:$Y$5000,2,0)),0,(VLOOKUP(U432,'ITWR Dump'!$A$2:$Y$5000,2,0)))</f>
        <v>0</v>
      </c>
      <c r="AH432" s="11">
        <f>IF(ISERROR(VLOOKUP(U432,'ITWR Dump'!$A$2:$Y$5000,14,0)),0,(VLOOKUP(U432,'ITWR Dump'!$A$2:$Y$5000,14,0)))</f>
        <v>0</v>
      </c>
      <c r="AI432" s="11" t="str">
        <f t="shared" si="192"/>
        <v>01-Maintenance Offshore</v>
      </c>
      <c r="AJ432" s="11" t="str">
        <f t="shared" si="193"/>
        <v>Offshore</v>
      </c>
      <c r="AK432" s="11" t="str">
        <f>IF(ISERROR(VLOOKUP(A432,'Team Data'!$C$2:$U$213,17,0)),0,(VLOOKUP(A432,'Team Data'!$C$2:$U$213,17,0)))</f>
        <v>BI and RM</v>
      </c>
      <c r="AL432" s="11" t="str">
        <f t="shared" si="194"/>
        <v>2017-04-24</v>
      </c>
      <c r="AM432" s="11">
        <f>IF(ISERROR(VLOOKUP(U432,'ITWR Dump'!$A$2:$Y$5000,16,0)),0,(VLOOKUP(U432,'ITWR Dump'!$A$2:$Y$5000,16,0)))</f>
        <v>0</v>
      </c>
      <c r="AN432" s="11">
        <f>IF(ISERROR(VLOOKUP(U432,'ITWR Dump'!$A$2:$Y$5000,18,0)),0,(VLOOKUP(U432,'ITWR Dump'!$A$2:$Y$5000,18,0)))</f>
        <v>0</v>
      </c>
      <c r="AO432" s="11">
        <f>IF(ISERROR(VLOOKUP(U432,'ITWR Dump'!$A$2:$Y$5000,25,0)),0,(VLOOKUP('ILC Report'!U432,'ITWR Dump'!$A$2:$Y$5000,25,0)))</f>
        <v>0</v>
      </c>
      <c r="AP432" s="11">
        <f t="shared" si="195"/>
        <v>0</v>
      </c>
      <c r="AQ432" s="26">
        <f t="shared" si="196"/>
        <v>0</v>
      </c>
      <c r="AR432" s="26">
        <f t="shared" si="197"/>
        <v>0</v>
      </c>
      <c r="AS432" s="26">
        <f t="shared" si="198"/>
        <v>0</v>
      </c>
      <c r="AT432" s="26">
        <f t="shared" si="199"/>
        <v>0</v>
      </c>
      <c r="AU432" s="26">
        <f t="shared" si="200"/>
        <v>0</v>
      </c>
      <c r="AV432" s="26">
        <f t="shared" si="201"/>
        <v>0</v>
      </c>
      <c r="AW432" s="11" t="s">
        <v>653</v>
      </c>
      <c r="AX432" s="11" t="str">
        <f>VLOOKUP(L432,Group!$A$2:$B$1000,2,0)</f>
        <v>Maintenance</v>
      </c>
      <c r="AY432" s="11">
        <f>IF(ISERROR(VLOOKUP(U432,'ITWR Dump'!$A$2:$Y$5000,15,0)),0,(VLOOKUP('ILC Report'!U432,'ITWR Dump'!$A$2:$Y$5000,15,0)))</f>
        <v>0</v>
      </c>
      <c r="AZ432" s="11" t="str">
        <f t="shared" si="202"/>
        <v>No</v>
      </c>
      <c r="BA432" s="11" t="str">
        <f t="shared" si="203"/>
        <v>BKI</v>
      </c>
      <c r="BB432" s="11" t="str">
        <f t="shared" si="204"/>
        <v>MN</v>
      </c>
      <c r="BC432" s="11" t="str">
        <f t="shared" si="205"/>
        <v>No</v>
      </c>
    </row>
    <row r="433" spans="1:55" x14ac:dyDescent="0.3">
      <c r="A433" s="11" t="s">
        <v>102</v>
      </c>
      <c r="B433" s="11" t="s">
        <v>1822</v>
      </c>
      <c r="C433" s="11" t="s">
        <v>552</v>
      </c>
      <c r="D433" s="11" t="s">
        <v>2150</v>
      </c>
      <c r="E433" s="38" t="s">
        <v>2902</v>
      </c>
      <c r="F433" s="11">
        <v>22.5</v>
      </c>
      <c r="G433" s="40" t="s">
        <v>218</v>
      </c>
      <c r="H433" s="11" t="str">
        <f t="shared" si="187"/>
        <v>Regular</v>
      </c>
      <c r="I433" s="11" t="str">
        <f t="shared" si="179"/>
        <v>INDIA</v>
      </c>
      <c r="J433" s="11" t="str">
        <f>IF(ISERROR(VLOOKUP(C433,'WI Vs ASM'!$B$2:$E$1000,4,0)),0,(VLOOKUP(C433,'WI Vs ASM'!$B$2:$E$1000,4,0)))</f>
        <v>Offshore</v>
      </c>
      <c r="K433" s="11" t="str">
        <f>IF(ISERROR(VLOOKUP(C433,'WI Vs ASM'!$B$2:$F$1000,5,0)),0,(VLOOKUP(C433,'WI Vs ASM'!$B$2:$F$1000,5,0)))</f>
        <v>01-Fixed Price</v>
      </c>
      <c r="L433" s="11" t="str">
        <f>IF(ISERROR(VLOOKUP(C433,'WI Vs ASM'!$B$2:$D$1000,3,0)),0,(VLOOKUP(C433,'WI Vs ASM'!$B$2:$D$1000,3,0)))</f>
        <v>01-Maintenance Offshore</v>
      </c>
      <c r="M433" s="11" t="str">
        <f>IF(ISERROR(VLOOKUP(C433,'WI Vs ASM'!$B$2:$I$1000,8,0)),0,(VLOOKUP(C433,'WI Vs ASM'!$B$2:$I$1000,8,0)))</f>
        <v>Rahul Soman</v>
      </c>
      <c r="N433" s="11" t="str">
        <f>IF(ISERROR(VLOOKUP(C433,'WI Vs ASM'!$B$2:$G$1000,6,0)),0,(VLOOKUP(C433,'WI Vs ASM'!$B$2:$G$1000,6,0)))</f>
        <v>Business Intelligence</v>
      </c>
      <c r="O433" s="11" t="str">
        <f>IF(ISERROR(VLOOKUP(C433,'WI Vs ASM'!$B$2:$H$1000,7,0)),0,(VLOOKUP(C433,'WI Vs ASM'!$B$2:$H$1000,7,0)))</f>
        <v>EBI</v>
      </c>
      <c r="P433" s="11" t="str">
        <f t="shared" si="180"/>
        <v>May-17</v>
      </c>
      <c r="Q433" s="11" t="str">
        <f t="shared" si="181"/>
        <v>Q2</v>
      </c>
      <c r="R433" s="11" t="str">
        <f>IF(ISERROR(VLOOKUP(C433,'WI Vs ASM'!$B$2:$J$1000,9,0)),0,(VLOOKUP(C433,'WI Vs ASM'!$B$2:$J$1000,9,0)))</f>
        <v>Jyothi Pai</v>
      </c>
      <c r="S433" s="11" t="str">
        <f>IF(ISERROR(VLOOKUP(C433,'WI Vs ASM'!$B$2:$K$1000,10,0)),0,(VLOOKUP(C433,'WI Vs ASM'!$B$2:$K$1000,10,0)))</f>
        <v>Kimberly Hale</v>
      </c>
      <c r="T433" s="11" t="str">
        <f>IF(ISERROR(VLOOKUP(C433,'WI Vs ASM'!$B$2:$L$1000,11,0)),0,(VLOOKUP(C433,'WI Vs ASM'!$B$2:$L$1000,11,0)))</f>
        <v>Crystal Romano</v>
      </c>
      <c r="U433" s="11" t="e">
        <f t="shared" si="188"/>
        <v>#VALUE!</v>
      </c>
      <c r="V433" s="11" t="str">
        <f t="shared" si="182"/>
        <v>No</v>
      </c>
      <c r="W433" s="11" t="str">
        <f t="shared" si="183"/>
        <v>Yes</v>
      </c>
      <c r="X433" s="11" t="str">
        <f t="shared" si="184"/>
        <v>No</v>
      </c>
      <c r="Y433" s="11" t="str">
        <f t="shared" si="185"/>
        <v>No</v>
      </c>
      <c r="Z433" s="11" t="str">
        <f t="shared" si="186"/>
        <v>No</v>
      </c>
      <c r="AA433" s="11" t="str">
        <f t="shared" si="189"/>
        <v>No</v>
      </c>
      <c r="AB433" s="11">
        <f>IF(ISERROR(VLOOKUP(U433,'ITWR Dump'!$A$2:$Y$5000,24,0)),0,(VLOOKUP('ILC Report'!U433,'ITWR Dump'!$A$2:$Y$5000,24,0)))</f>
        <v>0</v>
      </c>
      <c r="AC433" s="11" t="str">
        <f t="shared" si="190"/>
        <v>No</v>
      </c>
      <c r="AD433" s="11" t="str">
        <f t="shared" si="191"/>
        <v/>
      </c>
      <c r="AE433" s="11">
        <f>IF(ISERROR(VLOOKUP(U433,'ITWR Dump'!$A$2:$Y$5000,13,0)),0,(VLOOKUP(U433,'ITWR Dump'!$A$2:$Y$5000,13,0)))</f>
        <v>0</v>
      </c>
      <c r="AF433" s="11">
        <f>IF(ISERROR(VLOOKUP(U433,'ITWR Dump'!$A$2:$Y$5000,11,0)),0,(VLOOKUP(U433,'ITWR Dump'!$A$2:$Y$5000,11,0)))</f>
        <v>0</v>
      </c>
      <c r="AG433" s="11">
        <f>IF(ISERROR(VLOOKUP(U433,'ITWR Dump'!$A$2:$Y$5000,2,0)),0,(VLOOKUP(U433,'ITWR Dump'!$A$2:$Y$5000,2,0)))</f>
        <v>0</v>
      </c>
      <c r="AH433" s="11">
        <f>IF(ISERROR(VLOOKUP(U433,'ITWR Dump'!$A$2:$Y$5000,14,0)),0,(VLOOKUP(U433,'ITWR Dump'!$A$2:$Y$5000,14,0)))</f>
        <v>0</v>
      </c>
      <c r="AI433" s="11" t="str">
        <f t="shared" si="192"/>
        <v>01-Maintenance Offshore</v>
      </c>
      <c r="AJ433" s="11" t="str">
        <f t="shared" si="193"/>
        <v>Offshore</v>
      </c>
      <c r="AK433" s="11" t="str">
        <f>IF(ISERROR(VLOOKUP(A433,'Team Data'!$C$2:$U$213,17,0)),0,(VLOOKUP(A433,'Team Data'!$C$2:$U$213,17,0)))</f>
        <v>BI and RM</v>
      </c>
      <c r="AL433" s="11" t="str">
        <f t="shared" si="194"/>
        <v>2017-04-24</v>
      </c>
      <c r="AM433" s="11">
        <f>IF(ISERROR(VLOOKUP(U433,'ITWR Dump'!$A$2:$Y$5000,16,0)),0,(VLOOKUP(U433,'ITWR Dump'!$A$2:$Y$5000,16,0)))</f>
        <v>0</v>
      </c>
      <c r="AN433" s="11">
        <f>IF(ISERROR(VLOOKUP(U433,'ITWR Dump'!$A$2:$Y$5000,18,0)),0,(VLOOKUP(U433,'ITWR Dump'!$A$2:$Y$5000,18,0)))</f>
        <v>0</v>
      </c>
      <c r="AO433" s="11">
        <f>IF(ISERROR(VLOOKUP(U433,'ITWR Dump'!$A$2:$Y$5000,25,0)),0,(VLOOKUP('ILC Report'!U433,'ITWR Dump'!$A$2:$Y$5000,25,0)))</f>
        <v>0</v>
      </c>
      <c r="AP433" s="11">
        <f t="shared" si="195"/>
        <v>0</v>
      </c>
      <c r="AQ433" s="26">
        <f t="shared" si="196"/>
        <v>0</v>
      </c>
      <c r="AR433" s="26">
        <f t="shared" si="197"/>
        <v>0</v>
      </c>
      <c r="AS433" s="26">
        <f t="shared" si="198"/>
        <v>0</v>
      </c>
      <c r="AT433" s="26">
        <f t="shared" si="199"/>
        <v>0</v>
      </c>
      <c r="AU433" s="26">
        <f t="shared" si="200"/>
        <v>0</v>
      </c>
      <c r="AV433" s="26">
        <f t="shared" si="201"/>
        <v>0</v>
      </c>
      <c r="AW433" s="11" t="s">
        <v>653</v>
      </c>
      <c r="AX433" s="11" t="str">
        <f>VLOOKUP(L433,Group!$A$2:$B$1000,2,0)</f>
        <v>Maintenance</v>
      </c>
      <c r="AY433" s="11">
        <f>IF(ISERROR(VLOOKUP(U433,'ITWR Dump'!$A$2:$Y$5000,15,0)),0,(VLOOKUP('ILC Report'!U433,'ITWR Dump'!$A$2:$Y$5000,15,0)))</f>
        <v>0</v>
      </c>
      <c r="AZ433" s="11" t="str">
        <f t="shared" si="202"/>
        <v>No</v>
      </c>
      <c r="BA433" s="11" t="str">
        <f t="shared" si="203"/>
        <v>BKI</v>
      </c>
      <c r="BB433" s="11" t="str">
        <f t="shared" si="204"/>
        <v>MN</v>
      </c>
      <c r="BC433" s="11" t="str">
        <f t="shared" si="205"/>
        <v>No</v>
      </c>
    </row>
    <row r="434" spans="1:55" x14ac:dyDescent="0.3">
      <c r="A434" s="11" t="s">
        <v>102</v>
      </c>
      <c r="B434" s="11" t="s">
        <v>1822</v>
      </c>
      <c r="C434" s="11" t="s">
        <v>552</v>
      </c>
      <c r="D434" s="11" t="s">
        <v>2109</v>
      </c>
      <c r="E434" s="38" t="s">
        <v>2902</v>
      </c>
      <c r="F434" s="11">
        <v>2.5</v>
      </c>
      <c r="G434" s="40" t="s">
        <v>218</v>
      </c>
      <c r="H434" s="11" t="str">
        <f t="shared" si="187"/>
        <v>Regular</v>
      </c>
      <c r="I434" s="11" t="str">
        <f t="shared" si="179"/>
        <v>INDIA</v>
      </c>
      <c r="J434" s="11" t="str">
        <f>IF(ISERROR(VLOOKUP(C434,'WI Vs ASM'!$B$2:$E$1000,4,0)),0,(VLOOKUP(C434,'WI Vs ASM'!$B$2:$E$1000,4,0)))</f>
        <v>Offshore</v>
      </c>
      <c r="K434" s="11" t="str">
        <f>IF(ISERROR(VLOOKUP(C434,'WI Vs ASM'!$B$2:$F$1000,5,0)),0,(VLOOKUP(C434,'WI Vs ASM'!$B$2:$F$1000,5,0)))</f>
        <v>01-Fixed Price</v>
      </c>
      <c r="L434" s="11" t="str">
        <f>IF(ISERROR(VLOOKUP(C434,'WI Vs ASM'!$B$2:$D$1000,3,0)),0,(VLOOKUP(C434,'WI Vs ASM'!$B$2:$D$1000,3,0)))</f>
        <v>01-Maintenance Offshore</v>
      </c>
      <c r="M434" s="11" t="str">
        <f>IF(ISERROR(VLOOKUP(C434,'WI Vs ASM'!$B$2:$I$1000,8,0)),0,(VLOOKUP(C434,'WI Vs ASM'!$B$2:$I$1000,8,0)))</f>
        <v>Rahul Soman</v>
      </c>
      <c r="N434" s="11" t="str">
        <f>IF(ISERROR(VLOOKUP(C434,'WI Vs ASM'!$B$2:$G$1000,6,0)),0,(VLOOKUP(C434,'WI Vs ASM'!$B$2:$G$1000,6,0)))</f>
        <v>Business Intelligence</v>
      </c>
      <c r="O434" s="11" t="str">
        <f>IF(ISERROR(VLOOKUP(C434,'WI Vs ASM'!$B$2:$H$1000,7,0)),0,(VLOOKUP(C434,'WI Vs ASM'!$B$2:$H$1000,7,0)))</f>
        <v>EBI</v>
      </c>
      <c r="P434" s="11" t="str">
        <f t="shared" si="180"/>
        <v>May-17</v>
      </c>
      <c r="Q434" s="11" t="str">
        <f t="shared" si="181"/>
        <v>Q2</v>
      </c>
      <c r="R434" s="11" t="str">
        <f>IF(ISERROR(VLOOKUP(C434,'WI Vs ASM'!$B$2:$J$1000,9,0)),0,(VLOOKUP(C434,'WI Vs ASM'!$B$2:$J$1000,9,0)))</f>
        <v>Jyothi Pai</v>
      </c>
      <c r="S434" s="11" t="str">
        <f>IF(ISERROR(VLOOKUP(C434,'WI Vs ASM'!$B$2:$K$1000,10,0)),0,(VLOOKUP(C434,'WI Vs ASM'!$B$2:$K$1000,10,0)))</f>
        <v>Kimberly Hale</v>
      </c>
      <c r="T434" s="11" t="str">
        <f>IF(ISERROR(VLOOKUP(C434,'WI Vs ASM'!$B$2:$L$1000,11,0)),0,(VLOOKUP(C434,'WI Vs ASM'!$B$2:$L$1000,11,0)))</f>
        <v>Crystal Romano</v>
      </c>
      <c r="U434" s="11" t="e">
        <f t="shared" si="188"/>
        <v>#VALUE!</v>
      </c>
      <c r="V434" s="11" t="str">
        <f t="shared" si="182"/>
        <v>No</v>
      </c>
      <c r="W434" s="11" t="str">
        <f t="shared" si="183"/>
        <v>Yes</v>
      </c>
      <c r="X434" s="11" t="str">
        <f t="shared" si="184"/>
        <v>No</v>
      </c>
      <c r="Y434" s="11" t="str">
        <f t="shared" si="185"/>
        <v>No</v>
      </c>
      <c r="Z434" s="11" t="str">
        <f t="shared" si="186"/>
        <v>No</v>
      </c>
      <c r="AA434" s="11" t="str">
        <f t="shared" si="189"/>
        <v>No</v>
      </c>
      <c r="AB434" s="11">
        <f>IF(ISERROR(VLOOKUP(U434,'ITWR Dump'!$A$2:$Y$5000,24,0)),0,(VLOOKUP('ILC Report'!U434,'ITWR Dump'!$A$2:$Y$5000,24,0)))</f>
        <v>0</v>
      </c>
      <c r="AC434" s="11" t="str">
        <f t="shared" si="190"/>
        <v>No</v>
      </c>
      <c r="AD434" s="11" t="str">
        <f t="shared" si="191"/>
        <v/>
      </c>
      <c r="AE434" s="11">
        <f>IF(ISERROR(VLOOKUP(U434,'ITWR Dump'!$A$2:$Y$5000,13,0)),0,(VLOOKUP(U434,'ITWR Dump'!$A$2:$Y$5000,13,0)))</f>
        <v>0</v>
      </c>
      <c r="AF434" s="11">
        <f>IF(ISERROR(VLOOKUP(U434,'ITWR Dump'!$A$2:$Y$5000,11,0)),0,(VLOOKUP(U434,'ITWR Dump'!$A$2:$Y$5000,11,0)))</f>
        <v>0</v>
      </c>
      <c r="AG434" s="11">
        <f>IF(ISERROR(VLOOKUP(U434,'ITWR Dump'!$A$2:$Y$5000,2,0)),0,(VLOOKUP(U434,'ITWR Dump'!$A$2:$Y$5000,2,0)))</f>
        <v>0</v>
      </c>
      <c r="AH434" s="11">
        <f>IF(ISERROR(VLOOKUP(U434,'ITWR Dump'!$A$2:$Y$5000,14,0)),0,(VLOOKUP(U434,'ITWR Dump'!$A$2:$Y$5000,14,0)))</f>
        <v>0</v>
      </c>
      <c r="AI434" s="11" t="str">
        <f t="shared" si="192"/>
        <v>01-Maintenance Offshore</v>
      </c>
      <c r="AJ434" s="11" t="str">
        <f t="shared" si="193"/>
        <v>Offshore</v>
      </c>
      <c r="AK434" s="11" t="str">
        <f>IF(ISERROR(VLOOKUP(A434,'Team Data'!$C$2:$U$213,17,0)),0,(VLOOKUP(A434,'Team Data'!$C$2:$U$213,17,0)))</f>
        <v>BI and RM</v>
      </c>
      <c r="AL434" s="11" t="str">
        <f t="shared" si="194"/>
        <v>2017-04-24</v>
      </c>
      <c r="AM434" s="11">
        <f>IF(ISERROR(VLOOKUP(U434,'ITWR Dump'!$A$2:$Y$5000,16,0)),0,(VLOOKUP(U434,'ITWR Dump'!$A$2:$Y$5000,16,0)))</f>
        <v>0</v>
      </c>
      <c r="AN434" s="11">
        <f>IF(ISERROR(VLOOKUP(U434,'ITWR Dump'!$A$2:$Y$5000,18,0)),0,(VLOOKUP(U434,'ITWR Dump'!$A$2:$Y$5000,18,0)))</f>
        <v>0</v>
      </c>
      <c r="AO434" s="11">
        <f>IF(ISERROR(VLOOKUP(U434,'ITWR Dump'!$A$2:$Y$5000,25,0)),0,(VLOOKUP('ILC Report'!U434,'ITWR Dump'!$A$2:$Y$5000,25,0)))</f>
        <v>0</v>
      </c>
      <c r="AP434" s="11">
        <f t="shared" si="195"/>
        <v>0</v>
      </c>
      <c r="AQ434" s="26">
        <f t="shared" si="196"/>
        <v>0</v>
      </c>
      <c r="AR434" s="26">
        <f t="shared" si="197"/>
        <v>0</v>
      </c>
      <c r="AS434" s="26">
        <f t="shared" si="198"/>
        <v>0</v>
      </c>
      <c r="AT434" s="26">
        <f t="shared" si="199"/>
        <v>0</v>
      </c>
      <c r="AU434" s="26">
        <f t="shared" si="200"/>
        <v>0</v>
      </c>
      <c r="AV434" s="26">
        <f t="shared" si="201"/>
        <v>0</v>
      </c>
      <c r="AW434" s="11" t="s">
        <v>653</v>
      </c>
      <c r="AX434" s="11" t="str">
        <f>VLOOKUP(L434,Group!$A$2:$B$1000,2,0)</f>
        <v>Maintenance</v>
      </c>
      <c r="AY434" s="11">
        <f>IF(ISERROR(VLOOKUP(U434,'ITWR Dump'!$A$2:$Y$5000,15,0)),0,(VLOOKUP('ILC Report'!U434,'ITWR Dump'!$A$2:$Y$5000,15,0)))</f>
        <v>0</v>
      </c>
      <c r="AZ434" s="11" t="str">
        <f t="shared" si="202"/>
        <v>No</v>
      </c>
      <c r="BA434" s="11" t="str">
        <f t="shared" si="203"/>
        <v>BKI</v>
      </c>
      <c r="BB434" s="11" t="str">
        <f t="shared" si="204"/>
        <v>MN</v>
      </c>
      <c r="BC434" s="11" t="str">
        <f t="shared" si="205"/>
        <v>No</v>
      </c>
    </row>
    <row r="435" spans="1:55" x14ac:dyDescent="0.3">
      <c r="A435" s="11" t="s">
        <v>102</v>
      </c>
      <c r="B435" s="11" t="s">
        <v>1822</v>
      </c>
      <c r="C435" s="11" t="s">
        <v>550</v>
      </c>
      <c r="D435" s="11" t="s">
        <v>2145</v>
      </c>
      <c r="E435" s="38" t="s">
        <v>2902</v>
      </c>
      <c r="F435" s="11">
        <v>5</v>
      </c>
      <c r="G435" s="40" t="s">
        <v>218</v>
      </c>
      <c r="H435" s="11" t="str">
        <f t="shared" si="187"/>
        <v>Regular</v>
      </c>
      <c r="I435" s="11" t="str">
        <f t="shared" si="179"/>
        <v>INDIA</v>
      </c>
      <c r="J435" s="11" t="str">
        <f>IF(ISERROR(VLOOKUP(C435,'WI Vs ASM'!$B$2:$E$1000,4,0)),0,(VLOOKUP(C435,'WI Vs ASM'!$B$2:$E$1000,4,0)))</f>
        <v>Offshore</v>
      </c>
      <c r="K435" s="11" t="str">
        <f>IF(ISERROR(VLOOKUP(C435,'WI Vs ASM'!$B$2:$F$1000,5,0)),0,(VLOOKUP(C435,'WI Vs ASM'!$B$2:$F$1000,5,0)))</f>
        <v>02-Variable Billable</v>
      </c>
      <c r="L435" s="11" t="str">
        <f>IF(ISERROR(VLOOKUP(C435,'WI Vs ASM'!$B$2:$D$1000,3,0)),0,(VLOOKUP(C435,'WI Vs ASM'!$B$2:$D$1000,3,0)))</f>
        <v>11-Enhancement Offshore</v>
      </c>
      <c r="M435" s="11" t="str">
        <f>IF(ISERROR(VLOOKUP(C435,'WI Vs ASM'!$B$2:$I$1000,8,0)),0,(VLOOKUP(C435,'WI Vs ASM'!$B$2:$I$1000,8,0)))</f>
        <v>Prakash Varadachari</v>
      </c>
      <c r="N435" s="11" t="str">
        <f>IF(ISERROR(VLOOKUP(C435,'WI Vs ASM'!$B$2:$G$1000,6,0)),0,(VLOOKUP(C435,'WI Vs ASM'!$B$2:$G$1000,6,0)))</f>
        <v>Business Intelligence</v>
      </c>
      <c r="O435" s="11" t="str">
        <f>IF(ISERROR(VLOOKUP(C435,'WI Vs ASM'!$B$2:$H$1000,7,0)),0,(VLOOKUP(C435,'WI Vs ASM'!$B$2:$H$1000,7,0)))</f>
        <v>EBI</v>
      </c>
      <c r="P435" s="11" t="str">
        <f t="shared" si="180"/>
        <v>May-17</v>
      </c>
      <c r="Q435" s="11" t="str">
        <f t="shared" si="181"/>
        <v>Q2</v>
      </c>
      <c r="R435" s="11" t="str">
        <f>IF(ISERROR(VLOOKUP(C435,'WI Vs ASM'!$B$2:$J$1000,9,0)),0,(VLOOKUP(C435,'WI Vs ASM'!$B$2:$J$1000,9,0)))</f>
        <v>Chandraprabha Palaniswamy</v>
      </c>
      <c r="S435" s="11" t="str">
        <f>IF(ISERROR(VLOOKUP(C435,'WI Vs ASM'!$B$2:$K$1000,10,0)),0,(VLOOKUP(C435,'WI Vs ASM'!$B$2:$K$1000,10,0)))</f>
        <v>Kimberly Hale</v>
      </c>
      <c r="T435" s="11" t="str">
        <f>IF(ISERROR(VLOOKUP(C435,'WI Vs ASM'!$B$2:$L$1000,11,0)),0,(VLOOKUP(C435,'WI Vs ASM'!$B$2:$L$1000,11,0)))</f>
        <v>Crystal Romano</v>
      </c>
      <c r="U435" s="11" t="str">
        <f t="shared" si="188"/>
        <v>ENH112170</v>
      </c>
      <c r="V435" s="11" t="str">
        <f t="shared" si="182"/>
        <v>No</v>
      </c>
      <c r="W435" s="11" t="str">
        <f t="shared" si="183"/>
        <v>Yes</v>
      </c>
      <c r="X435" s="11" t="str">
        <f t="shared" si="184"/>
        <v>No</v>
      </c>
      <c r="Y435" s="11" t="str">
        <f t="shared" si="185"/>
        <v>No</v>
      </c>
      <c r="Z435" s="11" t="str">
        <f t="shared" si="186"/>
        <v>No</v>
      </c>
      <c r="AA435" s="11" t="str">
        <f t="shared" si="189"/>
        <v>No</v>
      </c>
      <c r="AB435" s="11">
        <f>IF(ISERROR(VLOOKUP(U435,'ITWR Dump'!$A$2:$Y$5000,24,0)),0,(VLOOKUP('ILC Report'!U435,'ITWR Dump'!$A$2:$Y$5000,24,0)))</f>
        <v>0</v>
      </c>
      <c r="AC435" s="11" t="str">
        <f t="shared" si="190"/>
        <v>No</v>
      </c>
      <c r="AD435" s="11" t="str">
        <f t="shared" si="191"/>
        <v/>
      </c>
      <c r="AE435" s="11">
        <f>IF(ISERROR(VLOOKUP(U435,'ITWR Dump'!$A$2:$Y$5000,13,0)),0,(VLOOKUP(U435,'ITWR Dump'!$A$2:$Y$5000,13,0)))</f>
        <v>0</v>
      </c>
      <c r="AF435" s="11">
        <f>IF(ISERROR(VLOOKUP(U435,'ITWR Dump'!$A$2:$Y$5000,11,0)),0,(VLOOKUP(U435,'ITWR Dump'!$A$2:$Y$5000,11,0)))</f>
        <v>0</v>
      </c>
      <c r="AG435" s="11">
        <f>IF(ISERROR(VLOOKUP(U435,'ITWR Dump'!$A$2:$Y$5000,2,0)),0,(VLOOKUP(U435,'ITWR Dump'!$A$2:$Y$5000,2,0)))</f>
        <v>0</v>
      </c>
      <c r="AH435" s="11">
        <f>IF(ISERROR(VLOOKUP(U435,'ITWR Dump'!$A$2:$Y$5000,14,0)),0,(VLOOKUP(U435,'ITWR Dump'!$A$2:$Y$5000,14,0)))</f>
        <v>0</v>
      </c>
      <c r="AI435" s="11" t="str">
        <f t="shared" si="192"/>
        <v>11-Enhancement Offshore</v>
      </c>
      <c r="AJ435" s="11" t="str">
        <f t="shared" si="193"/>
        <v>Offshore</v>
      </c>
      <c r="AK435" s="11" t="str">
        <f>IF(ISERROR(VLOOKUP(A435,'Team Data'!$C$2:$U$213,17,0)),0,(VLOOKUP(A435,'Team Data'!$C$2:$U$213,17,0)))</f>
        <v>BI and RM</v>
      </c>
      <c r="AL435" s="11" t="str">
        <f t="shared" si="194"/>
        <v>2017-04-24</v>
      </c>
      <c r="AM435" s="11">
        <f>IF(ISERROR(VLOOKUP(U435,'ITWR Dump'!$A$2:$Y$5000,16,0)),0,(VLOOKUP(U435,'ITWR Dump'!$A$2:$Y$5000,16,0)))</f>
        <v>0</v>
      </c>
      <c r="AN435" s="11">
        <f>IF(ISERROR(VLOOKUP(U435,'ITWR Dump'!$A$2:$Y$5000,18,0)),0,(VLOOKUP(U435,'ITWR Dump'!$A$2:$Y$5000,18,0)))</f>
        <v>0</v>
      </c>
      <c r="AO435" s="11">
        <f>IF(ISERROR(VLOOKUP(U435,'ITWR Dump'!$A$2:$Y$5000,25,0)),0,(VLOOKUP('ILC Report'!U435,'ITWR Dump'!$A$2:$Y$5000,25,0)))</f>
        <v>0</v>
      </c>
      <c r="AP435" s="11">
        <f t="shared" si="195"/>
        <v>0</v>
      </c>
      <c r="AQ435" s="26">
        <f t="shared" si="196"/>
        <v>0</v>
      </c>
      <c r="AR435" s="26">
        <f t="shared" si="197"/>
        <v>0</v>
      </c>
      <c r="AS435" s="26">
        <f t="shared" si="198"/>
        <v>0</v>
      </c>
      <c r="AT435" s="26">
        <f t="shared" si="199"/>
        <v>0</v>
      </c>
      <c r="AU435" s="26">
        <f t="shared" si="200"/>
        <v>0</v>
      </c>
      <c r="AV435" s="26">
        <f t="shared" si="201"/>
        <v>0</v>
      </c>
      <c r="AW435" s="11" t="s">
        <v>653</v>
      </c>
      <c r="AX435" s="11" t="str">
        <f>VLOOKUP(L435,Group!$A$2:$B$1000,2,0)</f>
        <v>Enhancement</v>
      </c>
      <c r="AY435" s="11">
        <f>IF(ISERROR(VLOOKUP(U435,'ITWR Dump'!$A$2:$Y$5000,15,0)),0,(VLOOKUP('ILC Report'!U435,'ITWR Dump'!$A$2:$Y$5000,15,0)))</f>
        <v>0</v>
      </c>
      <c r="AZ435" s="11" t="str">
        <f t="shared" si="202"/>
        <v>No</v>
      </c>
      <c r="BA435" s="11" t="str">
        <f t="shared" si="203"/>
        <v>BKI</v>
      </c>
      <c r="BB435" s="11" t="str">
        <f t="shared" si="204"/>
        <v>EN</v>
      </c>
      <c r="BC435" s="11" t="str">
        <f t="shared" si="205"/>
        <v>No</v>
      </c>
    </row>
    <row r="436" spans="1:55" x14ac:dyDescent="0.3">
      <c r="A436" s="11" t="s">
        <v>102</v>
      </c>
      <c r="B436" s="11" t="s">
        <v>1822</v>
      </c>
      <c r="C436" s="11" t="s">
        <v>550</v>
      </c>
      <c r="D436" s="11" t="s">
        <v>2151</v>
      </c>
      <c r="E436" s="38" t="s">
        <v>2902</v>
      </c>
      <c r="F436" s="11">
        <v>2</v>
      </c>
      <c r="G436" s="40" t="s">
        <v>218</v>
      </c>
      <c r="H436" s="11" t="str">
        <f t="shared" si="187"/>
        <v>Regular</v>
      </c>
      <c r="I436" s="11" t="str">
        <f t="shared" si="179"/>
        <v>INDIA</v>
      </c>
      <c r="J436" s="11" t="str">
        <f>IF(ISERROR(VLOOKUP(C436,'WI Vs ASM'!$B$2:$E$1000,4,0)),0,(VLOOKUP(C436,'WI Vs ASM'!$B$2:$E$1000,4,0)))</f>
        <v>Offshore</v>
      </c>
      <c r="K436" s="11" t="str">
        <f>IF(ISERROR(VLOOKUP(C436,'WI Vs ASM'!$B$2:$F$1000,5,0)),0,(VLOOKUP(C436,'WI Vs ASM'!$B$2:$F$1000,5,0)))</f>
        <v>02-Variable Billable</v>
      </c>
      <c r="L436" s="11" t="str">
        <f>IF(ISERROR(VLOOKUP(C436,'WI Vs ASM'!$B$2:$D$1000,3,0)),0,(VLOOKUP(C436,'WI Vs ASM'!$B$2:$D$1000,3,0)))</f>
        <v>11-Enhancement Offshore</v>
      </c>
      <c r="M436" s="11" t="str">
        <f>IF(ISERROR(VLOOKUP(C436,'WI Vs ASM'!$B$2:$I$1000,8,0)),0,(VLOOKUP(C436,'WI Vs ASM'!$B$2:$I$1000,8,0)))</f>
        <v>Prakash Varadachari</v>
      </c>
      <c r="N436" s="11" t="str">
        <f>IF(ISERROR(VLOOKUP(C436,'WI Vs ASM'!$B$2:$G$1000,6,0)),0,(VLOOKUP(C436,'WI Vs ASM'!$B$2:$G$1000,6,0)))</f>
        <v>Business Intelligence</v>
      </c>
      <c r="O436" s="11" t="str">
        <f>IF(ISERROR(VLOOKUP(C436,'WI Vs ASM'!$B$2:$H$1000,7,0)),0,(VLOOKUP(C436,'WI Vs ASM'!$B$2:$H$1000,7,0)))</f>
        <v>EBI</v>
      </c>
      <c r="P436" s="11" t="str">
        <f t="shared" si="180"/>
        <v>May-17</v>
      </c>
      <c r="Q436" s="11" t="str">
        <f t="shared" si="181"/>
        <v>Q2</v>
      </c>
      <c r="R436" s="11" t="str">
        <f>IF(ISERROR(VLOOKUP(C436,'WI Vs ASM'!$B$2:$J$1000,9,0)),0,(VLOOKUP(C436,'WI Vs ASM'!$B$2:$J$1000,9,0)))</f>
        <v>Chandraprabha Palaniswamy</v>
      </c>
      <c r="S436" s="11" t="str">
        <f>IF(ISERROR(VLOOKUP(C436,'WI Vs ASM'!$B$2:$K$1000,10,0)),0,(VLOOKUP(C436,'WI Vs ASM'!$B$2:$K$1000,10,0)))</f>
        <v>Kimberly Hale</v>
      </c>
      <c r="T436" s="11" t="str">
        <f>IF(ISERROR(VLOOKUP(C436,'WI Vs ASM'!$B$2:$L$1000,11,0)),0,(VLOOKUP(C436,'WI Vs ASM'!$B$2:$L$1000,11,0)))</f>
        <v>Crystal Romano</v>
      </c>
      <c r="U436" s="11" t="str">
        <f t="shared" si="188"/>
        <v>ENH112373</v>
      </c>
      <c r="V436" s="11" t="str">
        <f t="shared" si="182"/>
        <v>No</v>
      </c>
      <c r="W436" s="11" t="str">
        <f t="shared" si="183"/>
        <v>Yes</v>
      </c>
      <c r="X436" s="11" t="str">
        <f t="shared" si="184"/>
        <v>No</v>
      </c>
      <c r="Y436" s="11" t="str">
        <f t="shared" si="185"/>
        <v>No</v>
      </c>
      <c r="Z436" s="11" t="str">
        <f t="shared" si="186"/>
        <v>No</v>
      </c>
      <c r="AA436" s="11" t="str">
        <f t="shared" si="189"/>
        <v>No</v>
      </c>
      <c r="AB436" s="11">
        <f>IF(ISERROR(VLOOKUP(U436,'ITWR Dump'!$A$2:$Y$5000,24,0)),0,(VLOOKUP('ILC Report'!U436,'ITWR Dump'!$A$2:$Y$5000,24,0)))</f>
        <v>0</v>
      </c>
      <c r="AC436" s="11" t="str">
        <f t="shared" si="190"/>
        <v>No</v>
      </c>
      <c r="AD436" s="11" t="str">
        <f t="shared" si="191"/>
        <v/>
      </c>
      <c r="AE436" s="11">
        <f>IF(ISERROR(VLOOKUP(U436,'ITWR Dump'!$A$2:$Y$5000,13,0)),0,(VLOOKUP(U436,'ITWR Dump'!$A$2:$Y$5000,13,0)))</f>
        <v>0</v>
      </c>
      <c r="AF436" s="11">
        <f>IF(ISERROR(VLOOKUP(U436,'ITWR Dump'!$A$2:$Y$5000,11,0)),0,(VLOOKUP(U436,'ITWR Dump'!$A$2:$Y$5000,11,0)))</f>
        <v>0</v>
      </c>
      <c r="AG436" s="11">
        <f>IF(ISERROR(VLOOKUP(U436,'ITWR Dump'!$A$2:$Y$5000,2,0)),0,(VLOOKUP(U436,'ITWR Dump'!$A$2:$Y$5000,2,0)))</f>
        <v>0</v>
      </c>
      <c r="AH436" s="11">
        <f>IF(ISERROR(VLOOKUP(U436,'ITWR Dump'!$A$2:$Y$5000,14,0)),0,(VLOOKUP(U436,'ITWR Dump'!$A$2:$Y$5000,14,0)))</f>
        <v>0</v>
      </c>
      <c r="AI436" s="11" t="str">
        <f t="shared" si="192"/>
        <v>11-Enhancement Offshore</v>
      </c>
      <c r="AJ436" s="11" t="str">
        <f t="shared" si="193"/>
        <v>Offshore</v>
      </c>
      <c r="AK436" s="11" t="str">
        <f>IF(ISERROR(VLOOKUP(A436,'Team Data'!$C$2:$U$213,17,0)),0,(VLOOKUP(A436,'Team Data'!$C$2:$U$213,17,0)))</f>
        <v>BI and RM</v>
      </c>
      <c r="AL436" s="11" t="str">
        <f t="shared" si="194"/>
        <v>2017-04-24</v>
      </c>
      <c r="AM436" s="11">
        <f>IF(ISERROR(VLOOKUP(U436,'ITWR Dump'!$A$2:$Y$5000,16,0)),0,(VLOOKUP(U436,'ITWR Dump'!$A$2:$Y$5000,16,0)))</f>
        <v>0</v>
      </c>
      <c r="AN436" s="11">
        <f>IF(ISERROR(VLOOKUP(U436,'ITWR Dump'!$A$2:$Y$5000,18,0)),0,(VLOOKUP(U436,'ITWR Dump'!$A$2:$Y$5000,18,0)))</f>
        <v>0</v>
      </c>
      <c r="AO436" s="11">
        <f>IF(ISERROR(VLOOKUP(U436,'ITWR Dump'!$A$2:$Y$5000,25,0)),0,(VLOOKUP('ILC Report'!U436,'ITWR Dump'!$A$2:$Y$5000,25,0)))</f>
        <v>0</v>
      </c>
      <c r="AP436" s="11">
        <f t="shared" si="195"/>
        <v>0</v>
      </c>
      <c r="AQ436" s="26">
        <f t="shared" si="196"/>
        <v>0</v>
      </c>
      <c r="AR436" s="26">
        <f t="shared" si="197"/>
        <v>0</v>
      </c>
      <c r="AS436" s="26">
        <f t="shared" si="198"/>
        <v>0</v>
      </c>
      <c r="AT436" s="26">
        <f t="shared" si="199"/>
        <v>0</v>
      </c>
      <c r="AU436" s="26">
        <f t="shared" si="200"/>
        <v>0</v>
      </c>
      <c r="AV436" s="26">
        <f t="shared" si="201"/>
        <v>0</v>
      </c>
      <c r="AW436" s="11" t="s">
        <v>653</v>
      </c>
      <c r="AX436" s="11" t="str">
        <f>VLOOKUP(L436,Group!$A$2:$B$1000,2,0)</f>
        <v>Enhancement</v>
      </c>
      <c r="AY436" s="11">
        <f>IF(ISERROR(VLOOKUP(U436,'ITWR Dump'!$A$2:$Y$5000,15,0)),0,(VLOOKUP('ILC Report'!U436,'ITWR Dump'!$A$2:$Y$5000,15,0)))</f>
        <v>0</v>
      </c>
      <c r="AZ436" s="11" t="str">
        <f t="shared" si="202"/>
        <v>No</v>
      </c>
      <c r="BA436" s="11" t="str">
        <f t="shared" si="203"/>
        <v>BKI</v>
      </c>
      <c r="BB436" s="11" t="str">
        <f t="shared" si="204"/>
        <v>EN</v>
      </c>
      <c r="BC436" s="11" t="str">
        <f t="shared" si="205"/>
        <v>No</v>
      </c>
    </row>
    <row r="437" spans="1:55" x14ac:dyDescent="0.3">
      <c r="A437" s="11" t="s">
        <v>102</v>
      </c>
      <c r="B437" s="11" t="s">
        <v>1822</v>
      </c>
      <c r="C437" s="11" t="s">
        <v>552</v>
      </c>
      <c r="D437" s="11" t="s">
        <v>1942</v>
      </c>
      <c r="E437" s="38" t="s">
        <v>2902</v>
      </c>
      <c r="F437" s="11">
        <v>42</v>
      </c>
      <c r="G437" s="40" t="s">
        <v>2905</v>
      </c>
      <c r="H437" s="11" t="str">
        <f t="shared" si="187"/>
        <v>Standby</v>
      </c>
      <c r="I437" s="11" t="str">
        <f t="shared" si="179"/>
        <v>INDIA</v>
      </c>
      <c r="J437" s="11" t="str">
        <f>IF(ISERROR(VLOOKUP(C437,'WI Vs ASM'!$B$2:$E$1000,4,0)),0,(VLOOKUP(C437,'WI Vs ASM'!$B$2:$E$1000,4,0)))</f>
        <v>Offshore</v>
      </c>
      <c r="K437" s="11" t="str">
        <f>IF(ISERROR(VLOOKUP(C437,'WI Vs ASM'!$B$2:$F$1000,5,0)),0,(VLOOKUP(C437,'WI Vs ASM'!$B$2:$F$1000,5,0)))</f>
        <v>01-Fixed Price</v>
      </c>
      <c r="L437" s="11" t="str">
        <f>IF(ISERROR(VLOOKUP(C437,'WI Vs ASM'!$B$2:$D$1000,3,0)),0,(VLOOKUP(C437,'WI Vs ASM'!$B$2:$D$1000,3,0)))</f>
        <v>01-Maintenance Offshore</v>
      </c>
      <c r="M437" s="11" t="str">
        <f>IF(ISERROR(VLOOKUP(C437,'WI Vs ASM'!$B$2:$I$1000,8,0)),0,(VLOOKUP(C437,'WI Vs ASM'!$B$2:$I$1000,8,0)))</f>
        <v>Rahul Soman</v>
      </c>
      <c r="N437" s="11" t="str">
        <f>IF(ISERROR(VLOOKUP(C437,'WI Vs ASM'!$B$2:$G$1000,6,0)),0,(VLOOKUP(C437,'WI Vs ASM'!$B$2:$G$1000,6,0)))</f>
        <v>Business Intelligence</v>
      </c>
      <c r="O437" s="11" t="str">
        <f>IF(ISERROR(VLOOKUP(C437,'WI Vs ASM'!$B$2:$H$1000,7,0)),0,(VLOOKUP(C437,'WI Vs ASM'!$B$2:$H$1000,7,0)))</f>
        <v>EBI</v>
      </c>
      <c r="P437" s="11" t="str">
        <f t="shared" si="180"/>
        <v>May-17</v>
      </c>
      <c r="Q437" s="11" t="str">
        <f t="shared" si="181"/>
        <v>Q2</v>
      </c>
      <c r="R437" s="11" t="str">
        <f>IF(ISERROR(VLOOKUP(C437,'WI Vs ASM'!$B$2:$J$1000,9,0)),0,(VLOOKUP(C437,'WI Vs ASM'!$B$2:$J$1000,9,0)))</f>
        <v>Jyothi Pai</v>
      </c>
      <c r="S437" s="11" t="str">
        <f>IF(ISERROR(VLOOKUP(C437,'WI Vs ASM'!$B$2:$K$1000,10,0)),0,(VLOOKUP(C437,'WI Vs ASM'!$B$2:$K$1000,10,0)))</f>
        <v>Kimberly Hale</v>
      </c>
      <c r="T437" s="11" t="str">
        <f>IF(ISERROR(VLOOKUP(C437,'WI Vs ASM'!$B$2:$L$1000,11,0)),0,(VLOOKUP(C437,'WI Vs ASM'!$B$2:$L$1000,11,0)))</f>
        <v>Crystal Romano</v>
      </c>
      <c r="U437" s="11" t="e">
        <f t="shared" si="188"/>
        <v>#VALUE!</v>
      </c>
      <c r="V437" s="11" t="str">
        <f t="shared" si="182"/>
        <v>No</v>
      </c>
      <c r="W437" s="11" t="str">
        <f t="shared" si="183"/>
        <v>Yes</v>
      </c>
      <c r="X437" s="11" t="str">
        <f t="shared" si="184"/>
        <v>No</v>
      </c>
      <c r="Y437" s="11" t="str">
        <f t="shared" si="185"/>
        <v>No</v>
      </c>
      <c r="Z437" s="11" t="str">
        <f t="shared" si="186"/>
        <v>No</v>
      </c>
      <c r="AA437" s="11" t="str">
        <f t="shared" si="189"/>
        <v>No</v>
      </c>
      <c r="AB437" s="11">
        <f>IF(ISERROR(VLOOKUP(U437,'ITWR Dump'!$A$2:$Y$5000,24,0)),0,(VLOOKUP('ILC Report'!U437,'ITWR Dump'!$A$2:$Y$5000,24,0)))</f>
        <v>0</v>
      </c>
      <c r="AC437" s="11" t="str">
        <f t="shared" si="190"/>
        <v>No</v>
      </c>
      <c r="AD437" s="11" t="str">
        <f t="shared" si="191"/>
        <v/>
      </c>
      <c r="AE437" s="11">
        <f>IF(ISERROR(VLOOKUP(U437,'ITWR Dump'!$A$2:$Y$5000,13,0)),0,(VLOOKUP(U437,'ITWR Dump'!$A$2:$Y$5000,13,0)))</f>
        <v>0</v>
      </c>
      <c r="AF437" s="11">
        <f>IF(ISERROR(VLOOKUP(U437,'ITWR Dump'!$A$2:$Y$5000,11,0)),0,(VLOOKUP(U437,'ITWR Dump'!$A$2:$Y$5000,11,0)))</f>
        <v>0</v>
      </c>
      <c r="AG437" s="11">
        <f>IF(ISERROR(VLOOKUP(U437,'ITWR Dump'!$A$2:$Y$5000,2,0)),0,(VLOOKUP(U437,'ITWR Dump'!$A$2:$Y$5000,2,0)))</f>
        <v>0</v>
      </c>
      <c r="AH437" s="11">
        <f>IF(ISERROR(VLOOKUP(U437,'ITWR Dump'!$A$2:$Y$5000,14,0)),0,(VLOOKUP(U437,'ITWR Dump'!$A$2:$Y$5000,14,0)))</f>
        <v>0</v>
      </c>
      <c r="AI437" s="11" t="str">
        <f t="shared" si="192"/>
        <v>Standby Hours</v>
      </c>
      <c r="AJ437" s="11" t="str">
        <f t="shared" si="193"/>
        <v>Offshore</v>
      </c>
      <c r="AK437" s="11" t="str">
        <f>IF(ISERROR(VLOOKUP(A437,'Team Data'!$C$2:$U$213,17,0)),0,(VLOOKUP(A437,'Team Data'!$C$2:$U$213,17,0)))</f>
        <v>BI and RM</v>
      </c>
      <c r="AL437" s="11" t="str">
        <f t="shared" si="194"/>
        <v>2017-04-24</v>
      </c>
      <c r="AM437" s="11">
        <f>IF(ISERROR(VLOOKUP(U437,'ITWR Dump'!$A$2:$Y$5000,16,0)),0,(VLOOKUP(U437,'ITWR Dump'!$A$2:$Y$5000,16,0)))</f>
        <v>0</v>
      </c>
      <c r="AN437" s="11">
        <f>IF(ISERROR(VLOOKUP(U437,'ITWR Dump'!$A$2:$Y$5000,18,0)),0,(VLOOKUP(U437,'ITWR Dump'!$A$2:$Y$5000,18,0)))</f>
        <v>0</v>
      </c>
      <c r="AO437" s="11">
        <f>IF(ISERROR(VLOOKUP(U437,'ITWR Dump'!$A$2:$Y$5000,25,0)),0,(VLOOKUP('ILC Report'!U437,'ITWR Dump'!$A$2:$Y$5000,25,0)))</f>
        <v>0</v>
      </c>
      <c r="AP437" s="11">
        <f t="shared" si="195"/>
        <v>0</v>
      </c>
      <c r="AQ437" s="26">
        <f t="shared" si="196"/>
        <v>0</v>
      </c>
      <c r="AR437" s="26">
        <f t="shared" si="197"/>
        <v>0</v>
      </c>
      <c r="AS437" s="26">
        <f t="shared" si="198"/>
        <v>0</v>
      </c>
      <c r="AT437" s="26">
        <f t="shared" si="199"/>
        <v>0</v>
      </c>
      <c r="AU437" s="26">
        <f t="shared" si="200"/>
        <v>0</v>
      </c>
      <c r="AV437" s="26">
        <f t="shared" si="201"/>
        <v>0</v>
      </c>
      <c r="AW437" s="11" t="s">
        <v>653</v>
      </c>
      <c r="AX437" s="11" t="str">
        <f>VLOOKUP(L437,Group!$A$2:$B$1000,2,0)</f>
        <v>Maintenance</v>
      </c>
      <c r="AY437" s="11">
        <f>IF(ISERROR(VLOOKUP(U437,'ITWR Dump'!$A$2:$Y$5000,15,0)),0,(VLOOKUP('ILC Report'!U437,'ITWR Dump'!$A$2:$Y$5000,15,0)))</f>
        <v>0</v>
      </c>
      <c r="AZ437" s="11" t="str">
        <f t="shared" si="202"/>
        <v>No</v>
      </c>
      <c r="BA437" s="11" t="str">
        <f t="shared" si="203"/>
        <v>BKI</v>
      </c>
      <c r="BB437" s="11" t="str">
        <f t="shared" si="204"/>
        <v>MN</v>
      </c>
      <c r="BC437" s="11" t="str">
        <f t="shared" si="205"/>
        <v>No</v>
      </c>
    </row>
    <row r="438" spans="1:55" x14ac:dyDescent="0.3">
      <c r="A438" s="11" t="s">
        <v>102</v>
      </c>
      <c r="B438" s="11" t="s">
        <v>1822</v>
      </c>
      <c r="C438" s="11" t="s">
        <v>615</v>
      </c>
      <c r="D438" s="11" t="s">
        <v>2152</v>
      </c>
      <c r="E438" s="38" t="s">
        <v>2902</v>
      </c>
      <c r="F438" s="11">
        <v>8</v>
      </c>
      <c r="G438" s="40" t="s">
        <v>218</v>
      </c>
      <c r="H438" s="11" t="str">
        <f t="shared" si="187"/>
        <v>Regular</v>
      </c>
      <c r="I438" s="11" t="str">
        <f t="shared" si="179"/>
        <v>INDIA</v>
      </c>
      <c r="J438" s="11" t="str">
        <f>IF(ISERROR(VLOOKUP(C438,'WI Vs ASM'!$B$2:$E$1000,4,0)),0,(VLOOKUP(C438,'WI Vs ASM'!$B$2:$E$1000,4,0)))</f>
        <v>Offshore</v>
      </c>
      <c r="K438" s="11" t="str">
        <f>IF(ISERROR(VLOOKUP(C438,'WI Vs ASM'!$B$2:$F$1000,5,0)),0,(VLOOKUP(C438,'WI Vs ASM'!$B$2:$F$1000,5,0)))</f>
        <v>02-Variable Billable</v>
      </c>
      <c r="L438" s="11" t="str">
        <f>IF(ISERROR(VLOOKUP(C438,'WI Vs ASM'!$B$2:$D$1000,3,0)),0,(VLOOKUP(C438,'WI Vs ASM'!$B$2:$D$1000,3,0)))</f>
        <v>11-Enhancement Offshore</v>
      </c>
      <c r="M438" s="11" t="str">
        <f>IF(ISERROR(VLOOKUP(C438,'WI Vs ASM'!$B$2:$I$1000,8,0)),0,(VLOOKUP(C438,'WI Vs ASM'!$B$2:$I$1000,8,0)))</f>
        <v>Prakash Varadachari</v>
      </c>
      <c r="N438" s="11" t="str">
        <f>IF(ISERROR(VLOOKUP(C438,'WI Vs ASM'!$B$2:$G$1000,6,0)),0,(VLOOKUP(C438,'WI Vs ASM'!$B$2:$G$1000,6,0)))</f>
        <v>Treasury</v>
      </c>
      <c r="O438" s="11" t="str">
        <f>IF(ISERROR(VLOOKUP(C438,'WI Vs ASM'!$B$2:$H$1000,7,0)),0,(VLOOKUP(C438,'WI Vs ASM'!$B$2:$H$1000,7,0)))</f>
        <v>Central Functions</v>
      </c>
      <c r="P438" s="11" t="str">
        <f t="shared" si="180"/>
        <v>May-17</v>
      </c>
      <c r="Q438" s="11" t="str">
        <f t="shared" si="181"/>
        <v>Q2</v>
      </c>
      <c r="R438" s="11" t="str">
        <f>IF(ISERROR(VLOOKUP(C438,'WI Vs ASM'!$B$2:$J$1000,9,0)),0,(VLOOKUP(C438,'WI Vs ASM'!$B$2:$J$1000,9,0)))</f>
        <v>Chandraprabha Palaniswamy</v>
      </c>
      <c r="S438" s="11" t="str">
        <f>IF(ISERROR(VLOOKUP(C438,'WI Vs ASM'!$B$2:$K$1000,10,0)),0,(VLOOKUP(C438,'WI Vs ASM'!$B$2:$K$1000,10,0)))</f>
        <v>Linda J. Richardson</v>
      </c>
      <c r="T438" s="11" t="str">
        <f>IF(ISERROR(VLOOKUP(C438,'WI Vs ASM'!$B$2:$L$1000,11,0)),0,(VLOOKUP(C438,'WI Vs ASM'!$B$2:$L$1000,11,0)))</f>
        <v>Crystal Romano</v>
      </c>
      <c r="U438" s="11" t="str">
        <f t="shared" si="188"/>
        <v>WR735985</v>
      </c>
      <c r="V438" s="11" t="str">
        <f t="shared" si="182"/>
        <v>No</v>
      </c>
      <c r="W438" s="11" t="str">
        <f t="shared" si="183"/>
        <v>Yes</v>
      </c>
      <c r="X438" s="11" t="str">
        <f t="shared" si="184"/>
        <v>No</v>
      </c>
      <c r="Y438" s="11" t="str">
        <f t="shared" si="185"/>
        <v>No</v>
      </c>
      <c r="Z438" s="11" t="str">
        <f t="shared" si="186"/>
        <v>No</v>
      </c>
      <c r="AA438" s="11" t="str">
        <f t="shared" si="189"/>
        <v>No</v>
      </c>
      <c r="AB438" s="11">
        <f>IF(ISERROR(VLOOKUP(U438,'ITWR Dump'!$A$2:$Y$5000,24,0)),0,(VLOOKUP('ILC Report'!U438,'ITWR Dump'!$A$2:$Y$5000,24,0)))</f>
        <v>0</v>
      </c>
      <c r="AC438" s="11" t="str">
        <f t="shared" si="190"/>
        <v>No</v>
      </c>
      <c r="AD438" s="11" t="str">
        <f t="shared" si="191"/>
        <v/>
      </c>
      <c r="AE438" s="11">
        <f>IF(ISERROR(VLOOKUP(U438,'ITWR Dump'!$A$2:$Y$5000,13,0)),0,(VLOOKUP(U438,'ITWR Dump'!$A$2:$Y$5000,13,0)))</f>
        <v>0</v>
      </c>
      <c r="AF438" s="11">
        <f>IF(ISERROR(VLOOKUP(U438,'ITWR Dump'!$A$2:$Y$5000,11,0)),0,(VLOOKUP(U438,'ITWR Dump'!$A$2:$Y$5000,11,0)))</f>
        <v>0</v>
      </c>
      <c r="AG438" s="11">
        <f>IF(ISERROR(VLOOKUP(U438,'ITWR Dump'!$A$2:$Y$5000,2,0)),0,(VLOOKUP(U438,'ITWR Dump'!$A$2:$Y$5000,2,0)))</f>
        <v>0</v>
      </c>
      <c r="AH438" s="11">
        <f>IF(ISERROR(VLOOKUP(U438,'ITWR Dump'!$A$2:$Y$5000,14,0)),0,(VLOOKUP(U438,'ITWR Dump'!$A$2:$Y$5000,14,0)))</f>
        <v>0</v>
      </c>
      <c r="AI438" s="11" t="str">
        <f t="shared" si="192"/>
        <v>11-Enhancement Offshore</v>
      </c>
      <c r="AJ438" s="11" t="str">
        <f t="shared" si="193"/>
        <v>Offshore</v>
      </c>
      <c r="AK438" s="11" t="str">
        <f>IF(ISERROR(VLOOKUP(A438,'Team Data'!$C$2:$U$213,17,0)),0,(VLOOKUP(A438,'Team Data'!$C$2:$U$213,17,0)))</f>
        <v>BI and RM</v>
      </c>
      <c r="AL438" s="11" t="str">
        <f t="shared" si="194"/>
        <v>2017-04-24</v>
      </c>
      <c r="AM438" s="11">
        <f>IF(ISERROR(VLOOKUP(U438,'ITWR Dump'!$A$2:$Y$5000,16,0)),0,(VLOOKUP(U438,'ITWR Dump'!$A$2:$Y$5000,16,0)))</f>
        <v>0</v>
      </c>
      <c r="AN438" s="11">
        <f>IF(ISERROR(VLOOKUP(U438,'ITWR Dump'!$A$2:$Y$5000,18,0)),0,(VLOOKUP(U438,'ITWR Dump'!$A$2:$Y$5000,18,0)))</f>
        <v>0</v>
      </c>
      <c r="AO438" s="11">
        <f>IF(ISERROR(VLOOKUP(U438,'ITWR Dump'!$A$2:$Y$5000,25,0)),0,(VLOOKUP('ILC Report'!U438,'ITWR Dump'!$A$2:$Y$5000,25,0)))</f>
        <v>0</v>
      </c>
      <c r="AP438" s="11">
        <f t="shared" si="195"/>
        <v>0</v>
      </c>
      <c r="AQ438" s="26">
        <f t="shared" si="196"/>
        <v>0</v>
      </c>
      <c r="AR438" s="26">
        <f t="shared" si="197"/>
        <v>0</v>
      </c>
      <c r="AS438" s="26">
        <f t="shared" si="198"/>
        <v>0</v>
      </c>
      <c r="AT438" s="26">
        <f t="shared" si="199"/>
        <v>0</v>
      </c>
      <c r="AU438" s="26">
        <f t="shared" si="200"/>
        <v>0</v>
      </c>
      <c r="AV438" s="26">
        <f t="shared" si="201"/>
        <v>0</v>
      </c>
      <c r="AW438" s="11" t="s">
        <v>653</v>
      </c>
      <c r="AX438" s="11" t="str">
        <f>VLOOKUP(L438,Group!$A$2:$B$1000,2,0)</f>
        <v>Enhancement</v>
      </c>
      <c r="AY438" s="11">
        <f>IF(ISERROR(VLOOKUP(U438,'ITWR Dump'!$A$2:$Y$5000,15,0)),0,(VLOOKUP('ILC Report'!U438,'ITWR Dump'!$A$2:$Y$5000,15,0)))</f>
        <v>0</v>
      </c>
      <c r="AZ438" s="11" t="str">
        <f t="shared" si="202"/>
        <v>No</v>
      </c>
      <c r="BA438" s="11" t="str">
        <f t="shared" si="203"/>
        <v>BKI</v>
      </c>
      <c r="BB438" s="11" t="str">
        <f t="shared" si="204"/>
        <v>EM</v>
      </c>
      <c r="BC438" s="11" t="str">
        <f t="shared" si="205"/>
        <v>No</v>
      </c>
    </row>
    <row r="439" spans="1:55" x14ac:dyDescent="0.3">
      <c r="A439" s="11" t="s">
        <v>102</v>
      </c>
      <c r="B439" s="11" t="s">
        <v>1822</v>
      </c>
      <c r="C439" s="11" t="s">
        <v>552</v>
      </c>
      <c r="D439" s="11" t="s">
        <v>2153</v>
      </c>
      <c r="E439" s="38" t="s">
        <v>2902</v>
      </c>
      <c r="F439" s="11">
        <v>1</v>
      </c>
      <c r="G439" s="40" t="s">
        <v>218</v>
      </c>
      <c r="H439" s="11" t="str">
        <f t="shared" si="187"/>
        <v>Regular</v>
      </c>
      <c r="I439" s="11" t="str">
        <f t="shared" si="179"/>
        <v>INDIA</v>
      </c>
      <c r="J439" s="11" t="str">
        <f>IF(ISERROR(VLOOKUP(C439,'WI Vs ASM'!$B$2:$E$1000,4,0)),0,(VLOOKUP(C439,'WI Vs ASM'!$B$2:$E$1000,4,0)))</f>
        <v>Offshore</v>
      </c>
      <c r="K439" s="11" t="str">
        <f>IF(ISERROR(VLOOKUP(C439,'WI Vs ASM'!$B$2:$F$1000,5,0)),0,(VLOOKUP(C439,'WI Vs ASM'!$B$2:$F$1000,5,0)))</f>
        <v>01-Fixed Price</v>
      </c>
      <c r="L439" s="11" t="str">
        <f>IF(ISERROR(VLOOKUP(C439,'WI Vs ASM'!$B$2:$D$1000,3,0)),0,(VLOOKUP(C439,'WI Vs ASM'!$B$2:$D$1000,3,0)))</f>
        <v>01-Maintenance Offshore</v>
      </c>
      <c r="M439" s="11" t="str">
        <f>IF(ISERROR(VLOOKUP(C439,'WI Vs ASM'!$B$2:$I$1000,8,0)),0,(VLOOKUP(C439,'WI Vs ASM'!$B$2:$I$1000,8,0)))</f>
        <v>Rahul Soman</v>
      </c>
      <c r="N439" s="11" t="str">
        <f>IF(ISERROR(VLOOKUP(C439,'WI Vs ASM'!$B$2:$G$1000,6,0)),0,(VLOOKUP(C439,'WI Vs ASM'!$B$2:$G$1000,6,0)))</f>
        <v>Business Intelligence</v>
      </c>
      <c r="O439" s="11" t="str">
        <f>IF(ISERROR(VLOOKUP(C439,'WI Vs ASM'!$B$2:$H$1000,7,0)),0,(VLOOKUP(C439,'WI Vs ASM'!$B$2:$H$1000,7,0)))</f>
        <v>EBI</v>
      </c>
      <c r="P439" s="11" t="str">
        <f t="shared" si="180"/>
        <v>May-17</v>
      </c>
      <c r="Q439" s="11" t="str">
        <f t="shared" si="181"/>
        <v>Q2</v>
      </c>
      <c r="R439" s="11" t="str">
        <f>IF(ISERROR(VLOOKUP(C439,'WI Vs ASM'!$B$2:$J$1000,9,0)),0,(VLOOKUP(C439,'WI Vs ASM'!$B$2:$J$1000,9,0)))</f>
        <v>Jyothi Pai</v>
      </c>
      <c r="S439" s="11" t="str">
        <f>IF(ISERROR(VLOOKUP(C439,'WI Vs ASM'!$B$2:$K$1000,10,0)),0,(VLOOKUP(C439,'WI Vs ASM'!$B$2:$K$1000,10,0)))</f>
        <v>Kimberly Hale</v>
      </c>
      <c r="T439" s="11" t="str">
        <f>IF(ISERROR(VLOOKUP(C439,'WI Vs ASM'!$B$2:$L$1000,11,0)),0,(VLOOKUP(C439,'WI Vs ASM'!$B$2:$L$1000,11,0)))</f>
        <v>Crystal Romano</v>
      </c>
      <c r="U439" s="11" t="str">
        <f t="shared" si="188"/>
        <v>WR736434</v>
      </c>
      <c r="V439" s="11" t="str">
        <f t="shared" si="182"/>
        <v>No</v>
      </c>
      <c r="W439" s="11" t="str">
        <f t="shared" si="183"/>
        <v>Yes</v>
      </c>
      <c r="X439" s="11" t="str">
        <f t="shared" si="184"/>
        <v>No</v>
      </c>
      <c r="Y439" s="11" t="str">
        <f t="shared" si="185"/>
        <v>No</v>
      </c>
      <c r="Z439" s="11" t="str">
        <f t="shared" si="186"/>
        <v>No</v>
      </c>
      <c r="AA439" s="11" t="str">
        <f t="shared" si="189"/>
        <v>No</v>
      </c>
      <c r="AB439" s="11">
        <f>IF(ISERROR(VLOOKUP(U439,'ITWR Dump'!$A$2:$Y$5000,24,0)),0,(VLOOKUP('ILC Report'!U439,'ITWR Dump'!$A$2:$Y$5000,24,0)))</f>
        <v>0</v>
      </c>
      <c r="AC439" s="11" t="str">
        <f t="shared" si="190"/>
        <v>No</v>
      </c>
      <c r="AD439" s="11" t="str">
        <f t="shared" si="191"/>
        <v/>
      </c>
      <c r="AE439" s="11">
        <f>IF(ISERROR(VLOOKUP(U439,'ITWR Dump'!$A$2:$Y$5000,13,0)),0,(VLOOKUP(U439,'ITWR Dump'!$A$2:$Y$5000,13,0)))</f>
        <v>0</v>
      </c>
      <c r="AF439" s="11">
        <f>IF(ISERROR(VLOOKUP(U439,'ITWR Dump'!$A$2:$Y$5000,11,0)),0,(VLOOKUP(U439,'ITWR Dump'!$A$2:$Y$5000,11,0)))</f>
        <v>0</v>
      </c>
      <c r="AG439" s="11">
        <f>IF(ISERROR(VLOOKUP(U439,'ITWR Dump'!$A$2:$Y$5000,2,0)),0,(VLOOKUP(U439,'ITWR Dump'!$A$2:$Y$5000,2,0)))</f>
        <v>0</v>
      </c>
      <c r="AH439" s="11">
        <f>IF(ISERROR(VLOOKUP(U439,'ITWR Dump'!$A$2:$Y$5000,14,0)),0,(VLOOKUP(U439,'ITWR Dump'!$A$2:$Y$5000,14,0)))</f>
        <v>0</v>
      </c>
      <c r="AI439" s="11" t="str">
        <f t="shared" si="192"/>
        <v>01-Maintenance Offshore</v>
      </c>
      <c r="AJ439" s="11" t="str">
        <f t="shared" si="193"/>
        <v>Offshore</v>
      </c>
      <c r="AK439" s="11" t="str">
        <f>IF(ISERROR(VLOOKUP(A439,'Team Data'!$C$2:$U$213,17,0)),0,(VLOOKUP(A439,'Team Data'!$C$2:$U$213,17,0)))</f>
        <v>BI and RM</v>
      </c>
      <c r="AL439" s="11" t="str">
        <f t="shared" si="194"/>
        <v>2017-04-24</v>
      </c>
      <c r="AM439" s="11">
        <f>IF(ISERROR(VLOOKUP(U439,'ITWR Dump'!$A$2:$Y$5000,16,0)),0,(VLOOKUP(U439,'ITWR Dump'!$A$2:$Y$5000,16,0)))</f>
        <v>0</v>
      </c>
      <c r="AN439" s="11">
        <f>IF(ISERROR(VLOOKUP(U439,'ITWR Dump'!$A$2:$Y$5000,18,0)),0,(VLOOKUP(U439,'ITWR Dump'!$A$2:$Y$5000,18,0)))</f>
        <v>0</v>
      </c>
      <c r="AO439" s="11">
        <f>IF(ISERROR(VLOOKUP(U439,'ITWR Dump'!$A$2:$Y$5000,25,0)),0,(VLOOKUP('ILC Report'!U439,'ITWR Dump'!$A$2:$Y$5000,25,0)))</f>
        <v>0</v>
      </c>
      <c r="AP439" s="11">
        <f t="shared" si="195"/>
        <v>0</v>
      </c>
      <c r="AQ439" s="26">
        <f t="shared" si="196"/>
        <v>0</v>
      </c>
      <c r="AR439" s="26">
        <f t="shared" si="197"/>
        <v>0</v>
      </c>
      <c r="AS439" s="26">
        <f t="shared" si="198"/>
        <v>0</v>
      </c>
      <c r="AT439" s="26">
        <f t="shared" si="199"/>
        <v>0</v>
      </c>
      <c r="AU439" s="26">
        <f t="shared" si="200"/>
        <v>0</v>
      </c>
      <c r="AV439" s="26">
        <f t="shared" si="201"/>
        <v>0</v>
      </c>
      <c r="AW439" s="11" t="s">
        <v>653</v>
      </c>
      <c r="AX439" s="11" t="str">
        <f>VLOOKUP(L439,Group!$A$2:$B$1000,2,0)</f>
        <v>Maintenance</v>
      </c>
      <c r="AY439" s="11">
        <f>IF(ISERROR(VLOOKUP(U439,'ITWR Dump'!$A$2:$Y$5000,15,0)),0,(VLOOKUP('ILC Report'!U439,'ITWR Dump'!$A$2:$Y$5000,15,0)))</f>
        <v>0</v>
      </c>
      <c r="AZ439" s="11" t="str">
        <f t="shared" si="202"/>
        <v>Yes</v>
      </c>
      <c r="BA439" s="11" t="str">
        <f t="shared" si="203"/>
        <v>BKI</v>
      </c>
      <c r="BB439" s="11" t="str">
        <f t="shared" si="204"/>
        <v>MN</v>
      </c>
      <c r="BC439" s="11" t="str">
        <f t="shared" si="205"/>
        <v>No</v>
      </c>
    </row>
    <row r="440" spans="1:55" x14ac:dyDescent="0.3">
      <c r="A440" s="11" t="s">
        <v>102</v>
      </c>
      <c r="B440" s="11" t="s">
        <v>1822</v>
      </c>
      <c r="C440" s="11" t="s">
        <v>552</v>
      </c>
      <c r="D440" s="11" t="s">
        <v>2154</v>
      </c>
      <c r="E440" s="38" t="s">
        <v>2903</v>
      </c>
      <c r="F440" s="11">
        <v>6</v>
      </c>
      <c r="G440" s="40" t="s">
        <v>218</v>
      </c>
      <c r="H440" s="11" t="str">
        <f t="shared" si="187"/>
        <v>Regular</v>
      </c>
      <c r="I440" s="11" t="str">
        <f t="shared" si="179"/>
        <v>INDIA</v>
      </c>
      <c r="J440" s="11" t="str">
        <f>IF(ISERROR(VLOOKUP(C440,'WI Vs ASM'!$B$2:$E$1000,4,0)),0,(VLOOKUP(C440,'WI Vs ASM'!$B$2:$E$1000,4,0)))</f>
        <v>Offshore</v>
      </c>
      <c r="K440" s="11" t="str">
        <f>IF(ISERROR(VLOOKUP(C440,'WI Vs ASM'!$B$2:$F$1000,5,0)),0,(VLOOKUP(C440,'WI Vs ASM'!$B$2:$F$1000,5,0)))</f>
        <v>01-Fixed Price</v>
      </c>
      <c r="L440" s="11" t="str">
        <f>IF(ISERROR(VLOOKUP(C440,'WI Vs ASM'!$B$2:$D$1000,3,0)),0,(VLOOKUP(C440,'WI Vs ASM'!$B$2:$D$1000,3,0)))</f>
        <v>01-Maintenance Offshore</v>
      </c>
      <c r="M440" s="11" t="str">
        <f>IF(ISERROR(VLOOKUP(C440,'WI Vs ASM'!$B$2:$I$1000,8,0)),0,(VLOOKUP(C440,'WI Vs ASM'!$B$2:$I$1000,8,0)))</f>
        <v>Rahul Soman</v>
      </c>
      <c r="N440" s="11" t="str">
        <f>IF(ISERROR(VLOOKUP(C440,'WI Vs ASM'!$B$2:$G$1000,6,0)),0,(VLOOKUP(C440,'WI Vs ASM'!$B$2:$G$1000,6,0)))</f>
        <v>Business Intelligence</v>
      </c>
      <c r="O440" s="11" t="str">
        <f>IF(ISERROR(VLOOKUP(C440,'WI Vs ASM'!$B$2:$H$1000,7,0)),0,(VLOOKUP(C440,'WI Vs ASM'!$B$2:$H$1000,7,0)))</f>
        <v>EBI</v>
      </c>
      <c r="P440" s="11" t="str">
        <f t="shared" si="180"/>
        <v>May-17</v>
      </c>
      <c r="Q440" s="11" t="str">
        <f t="shared" si="181"/>
        <v>Q2</v>
      </c>
      <c r="R440" s="11" t="str">
        <f>IF(ISERROR(VLOOKUP(C440,'WI Vs ASM'!$B$2:$J$1000,9,0)),0,(VLOOKUP(C440,'WI Vs ASM'!$B$2:$J$1000,9,0)))</f>
        <v>Jyothi Pai</v>
      </c>
      <c r="S440" s="11" t="str">
        <f>IF(ISERROR(VLOOKUP(C440,'WI Vs ASM'!$B$2:$K$1000,10,0)),0,(VLOOKUP(C440,'WI Vs ASM'!$B$2:$K$1000,10,0)))</f>
        <v>Kimberly Hale</v>
      </c>
      <c r="T440" s="11" t="str">
        <f>IF(ISERROR(VLOOKUP(C440,'WI Vs ASM'!$B$2:$L$1000,11,0)),0,(VLOOKUP(C440,'WI Vs ASM'!$B$2:$L$1000,11,0)))</f>
        <v>Crystal Romano</v>
      </c>
      <c r="U440" s="11" t="e">
        <f t="shared" si="188"/>
        <v>#VALUE!</v>
      </c>
      <c r="V440" s="11" t="str">
        <f t="shared" si="182"/>
        <v>No</v>
      </c>
      <c r="W440" s="11" t="str">
        <f t="shared" si="183"/>
        <v>Yes</v>
      </c>
      <c r="X440" s="11" t="str">
        <f t="shared" si="184"/>
        <v>No</v>
      </c>
      <c r="Y440" s="11" t="str">
        <f t="shared" si="185"/>
        <v>No</v>
      </c>
      <c r="Z440" s="11" t="str">
        <f t="shared" si="186"/>
        <v>No</v>
      </c>
      <c r="AA440" s="11" t="str">
        <f t="shared" si="189"/>
        <v>No</v>
      </c>
      <c r="AB440" s="11">
        <f>IF(ISERROR(VLOOKUP(U440,'ITWR Dump'!$A$2:$Y$5000,24,0)),0,(VLOOKUP('ILC Report'!U440,'ITWR Dump'!$A$2:$Y$5000,24,0)))</f>
        <v>0</v>
      </c>
      <c r="AC440" s="11" t="str">
        <f t="shared" si="190"/>
        <v>No</v>
      </c>
      <c r="AD440" s="11" t="str">
        <f t="shared" si="191"/>
        <v/>
      </c>
      <c r="AE440" s="11">
        <f>IF(ISERROR(VLOOKUP(U440,'ITWR Dump'!$A$2:$Y$5000,13,0)),0,(VLOOKUP(U440,'ITWR Dump'!$A$2:$Y$5000,13,0)))</f>
        <v>0</v>
      </c>
      <c r="AF440" s="11">
        <f>IF(ISERROR(VLOOKUP(U440,'ITWR Dump'!$A$2:$Y$5000,11,0)),0,(VLOOKUP(U440,'ITWR Dump'!$A$2:$Y$5000,11,0)))</f>
        <v>0</v>
      </c>
      <c r="AG440" s="11">
        <f>IF(ISERROR(VLOOKUP(U440,'ITWR Dump'!$A$2:$Y$5000,2,0)),0,(VLOOKUP(U440,'ITWR Dump'!$A$2:$Y$5000,2,0)))</f>
        <v>0</v>
      </c>
      <c r="AH440" s="11">
        <f>IF(ISERROR(VLOOKUP(U440,'ITWR Dump'!$A$2:$Y$5000,14,0)),0,(VLOOKUP(U440,'ITWR Dump'!$A$2:$Y$5000,14,0)))</f>
        <v>0</v>
      </c>
      <c r="AI440" s="11" t="str">
        <f t="shared" si="192"/>
        <v>01-Maintenance Offshore</v>
      </c>
      <c r="AJ440" s="11" t="str">
        <f t="shared" si="193"/>
        <v>Offshore</v>
      </c>
      <c r="AK440" s="11" t="str">
        <f>IF(ISERROR(VLOOKUP(A440,'Team Data'!$C$2:$U$213,17,0)),0,(VLOOKUP(A440,'Team Data'!$C$2:$U$213,17,0)))</f>
        <v>BI and RM</v>
      </c>
      <c r="AL440" s="11" t="str">
        <f t="shared" si="194"/>
        <v>2017-04-24</v>
      </c>
      <c r="AM440" s="11">
        <f>IF(ISERROR(VLOOKUP(U440,'ITWR Dump'!$A$2:$Y$5000,16,0)),0,(VLOOKUP(U440,'ITWR Dump'!$A$2:$Y$5000,16,0)))</f>
        <v>0</v>
      </c>
      <c r="AN440" s="11">
        <f>IF(ISERROR(VLOOKUP(U440,'ITWR Dump'!$A$2:$Y$5000,18,0)),0,(VLOOKUP(U440,'ITWR Dump'!$A$2:$Y$5000,18,0)))</f>
        <v>0</v>
      </c>
      <c r="AO440" s="11">
        <f>IF(ISERROR(VLOOKUP(U440,'ITWR Dump'!$A$2:$Y$5000,25,0)),0,(VLOOKUP('ILC Report'!U440,'ITWR Dump'!$A$2:$Y$5000,25,0)))</f>
        <v>0</v>
      </c>
      <c r="AP440" s="11">
        <f t="shared" si="195"/>
        <v>0</v>
      </c>
      <c r="AQ440" s="26">
        <f t="shared" si="196"/>
        <v>0</v>
      </c>
      <c r="AR440" s="26">
        <f t="shared" si="197"/>
        <v>0</v>
      </c>
      <c r="AS440" s="26">
        <f t="shared" si="198"/>
        <v>0</v>
      </c>
      <c r="AT440" s="26">
        <f t="shared" si="199"/>
        <v>0</v>
      </c>
      <c r="AU440" s="26">
        <f t="shared" si="200"/>
        <v>0</v>
      </c>
      <c r="AV440" s="26">
        <f t="shared" si="201"/>
        <v>0</v>
      </c>
      <c r="AW440" s="11" t="s">
        <v>653</v>
      </c>
      <c r="AX440" s="11" t="str">
        <f>VLOOKUP(L440,Group!$A$2:$B$1000,2,0)</f>
        <v>Maintenance</v>
      </c>
      <c r="AY440" s="11">
        <f>IF(ISERROR(VLOOKUP(U440,'ITWR Dump'!$A$2:$Y$5000,15,0)),0,(VLOOKUP('ILC Report'!U440,'ITWR Dump'!$A$2:$Y$5000,15,0)))</f>
        <v>0</v>
      </c>
      <c r="AZ440" s="11" t="str">
        <f t="shared" si="202"/>
        <v>No</v>
      </c>
      <c r="BA440" s="11" t="str">
        <f t="shared" si="203"/>
        <v>BKI</v>
      </c>
      <c r="BB440" s="11" t="str">
        <f t="shared" si="204"/>
        <v>MN</v>
      </c>
      <c r="BC440" s="11" t="str">
        <f t="shared" si="205"/>
        <v>No</v>
      </c>
    </row>
    <row r="441" spans="1:55" x14ac:dyDescent="0.3">
      <c r="A441" s="11" t="s">
        <v>102</v>
      </c>
      <c r="B441" s="11" t="s">
        <v>1822</v>
      </c>
      <c r="C441" s="11" t="s">
        <v>552</v>
      </c>
      <c r="D441" s="11" t="s">
        <v>2150</v>
      </c>
      <c r="E441" s="38" t="s">
        <v>2903</v>
      </c>
      <c r="F441" s="11">
        <v>17.5</v>
      </c>
      <c r="G441" s="40" t="s">
        <v>218</v>
      </c>
      <c r="H441" s="11" t="str">
        <f t="shared" si="187"/>
        <v>Regular</v>
      </c>
      <c r="I441" s="11" t="str">
        <f t="shared" si="179"/>
        <v>INDIA</v>
      </c>
      <c r="J441" s="11" t="str">
        <f>IF(ISERROR(VLOOKUP(C441,'WI Vs ASM'!$B$2:$E$1000,4,0)),0,(VLOOKUP(C441,'WI Vs ASM'!$B$2:$E$1000,4,0)))</f>
        <v>Offshore</v>
      </c>
      <c r="K441" s="11" t="str">
        <f>IF(ISERROR(VLOOKUP(C441,'WI Vs ASM'!$B$2:$F$1000,5,0)),0,(VLOOKUP(C441,'WI Vs ASM'!$B$2:$F$1000,5,0)))</f>
        <v>01-Fixed Price</v>
      </c>
      <c r="L441" s="11" t="str">
        <f>IF(ISERROR(VLOOKUP(C441,'WI Vs ASM'!$B$2:$D$1000,3,0)),0,(VLOOKUP(C441,'WI Vs ASM'!$B$2:$D$1000,3,0)))</f>
        <v>01-Maintenance Offshore</v>
      </c>
      <c r="M441" s="11" t="str">
        <f>IF(ISERROR(VLOOKUP(C441,'WI Vs ASM'!$B$2:$I$1000,8,0)),0,(VLOOKUP(C441,'WI Vs ASM'!$B$2:$I$1000,8,0)))</f>
        <v>Rahul Soman</v>
      </c>
      <c r="N441" s="11" t="str">
        <f>IF(ISERROR(VLOOKUP(C441,'WI Vs ASM'!$B$2:$G$1000,6,0)),0,(VLOOKUP(C441,'WI Vs ASM'!$B$2:$G$1000,6,0)))</f>
        <v>Business Intelligence</v>
      </c>
      <c r="O441" s="11" t="str">
        <f>IF(ISERROR(VLOOKUP(C441,'WI Vs ASM'!$B$2:$H$1000,7,0)),0,(VLOOKUP(C441,'WI Vs ASM'!$B$2:$H$1000,7,0)))</f>
        <v>EBI</v>
      </c>
      <c r="P441" s="11" t="str">
        <f t="shared" si="180"/>
        <v>May-17</v>
      </c>
      <c r="Q441" s="11" t="str">
        <f t="shared" si="181"/>
        <v>Q2</v>
      </c>
      <c r="R441" s="11" t="str">
        <f>IF(ISERROR(VLOOKUP(C441,'WI Vs ASM'!$B$2:$J$1000,9,0)),0,(VLOOKUP(C441,'WI Vs ASM'!$B$2:$J$1000,9,0)))</f>
        <v>Jyothi Pai</v>
      </c>
      <c r="S441" s="11" t="str">
        <f>IF(ISERROR(VLOOKUP(C441,'WI Vs ASM'!$B$2:$K$1000,10,0)),0,(VLOOKUP(C441,'WI Vs ASM'!$B$2:$K$1000,10,0)))</f>
        <v>Kimberly Hale</v>
      </c>
      <c r="T441" s="11" t="str">
        <f>IF(ISERROR(VLOOKUP(C441,'WI Vs ASM'!$B$2:$L$1000,11,0)),0,(VLOOKUP(C441,'WI Vs ASM'!$B$2:$L$1000,11,0)))</f>
        <v>Crystal Romano</v>
      </c>
      <c r="U441" s="11" t="e">
        <f t="shared" si="188"/>
        <v>#VALUE!</v>
      </c>
      <c r="V441" s="11" t="str">
        <f t="shared" si="182"/>
        <v>No</v>
      </c>
      <c r="W441" s="11" t="str">
        <f t="shared" si="183"/>
        <v>Yes</v>
      </c>
      <c r="X441" s="11" t="str">
        <f t="shared" si="184"/>
        <v>No</v>
      </c>
      <c r="Y441" s="11" t="str">
        <f t="shared" si="185"/>
        <v>No</v>
      </c>
      <c r="Z441" s="11" t="str">
        <f t="shared" si="186"/>
        <v>No</v>
      </c>
      <c r="AA441" s="11" t="str">
        <f t="shared" si="189"/>
        <v>No</v>
      </c>
      <c r="AB441" s="11">
        <f>IF(ISERROR(VLOOKUP(U441,'ITWR Dump'!$A$2:$Y$5000,24,0)),0,(VLOOKUP('ILC Report'!U441,'ITWR Dump'!$A$2:$Y$5000,24,0)))</f>
        <v>0</v>
      </c>
      <c r="AC441" s="11" t="str">
        <f t="shared" si="190"/>
        <v>No</v>
      </c>
      <c r="AD441" s="11" t="str">
        <f t="shared" si="191"/>
        <v/>
      </c>
      <c r="AE441" s="11">
        <f>IF(ISERROR(VLOOKUP(U441,'ITWR Dump'!$A$2:$Y$5000,13,0)),0,(VLOOKUP(U441,'ITWR Dump'!$A$2:$Y$5000,13,0)))</f>
        <v>0</v>
      </c>
      <c r="AF441" s="11">
        <f>IF(ISERROR(VLOOKUP(U441,'ITWR Dump'!$A$2:$Y$5000,11,0)),0,(VLOOKUP(U441,'ITWR Dump'!$A$2:$Y$5000,11,0)))</f>
        <v>0</v>
      </c>
      <c r="AG441" s="11">
        <f>IF(ISERROR(VLOOKUP(U441,'ITWR Dump'!$A$2:$Y$5000,2,0)),0,(VLOOKUP(U441,'ITWR Dump'!$A$2:$Y$5000,2,0)))</f>
        <v>0</v>
      </c>
      <c r="AH441" s="11">
        <f>IF(ISERROR(VLOOKUP(U441,'ITWR Dump'!$A$2:$Y$5000,14,0)),0,(VLOOKUP(U441,'ITWR Dump'!$A$2:$Y$5000,14,0)))</f>
        <v>0</v>
      </c>
      <c r="AI441" s="11" t="str">
        <f t="shared" si="192"/>
        <v>01-Maintenance Offshore</v>
      </c>
      <c r="AJ441" s="11" t="str">
        <f t="shared" si="193"/>
        <v>Offshore</v>
      </c>
      <c r="AK441" s="11" t="str">
        <f>IF(ISERROR(VLOOKUP(A441,'Team Data'!$C$2:$U$213,17,0)),0,(VLOOKUP(A441,'Team Data'!$C$2:$U$213,17,0)))</f>
        <v>BI and RM</v>
      </c>
      <c r="AL441" s="11" t="str">
        <f t="shared" si="194"/>
        <v>2017-04-24</v>
      </c>
      <c r="AM441" s="11">
        <f>IF(ISERROR(VLOOKUP(U441,'ITWR Dump'!$A$2:$Y$5000,16,0)),0,(VLOOKUP(U441,'ITWR Dump'!$A$2:$Y$5000,16,0)))</f>
        <v>0</v>
      </c>
      <c r="AN441" s="11">
        <f>IF(ISERROR(VLOOKUP(U441,'ITWR Dump'!$A$2:$Y$5000,18,0)),0,(VLOOKUP(U441,'ITWR Dump'!$A$2:$Y$5000,18,0)))</f>
        <v>0</v>
      </c>
      <c r="AO441" s="11">
        <f>IF(ISERROR(VLOOKUP(U441,'ITWR Dump'!$A$2:$Y$5000,25,0)),0,(VLOOKUP('ILC Report'!U441,'ITWR Dump'!$A$2:$Y$5000,25,0)))</f>
        <v>0</v>
      </c>
      <c r="AP441" s="11">
        <f t="shared" si="195"/>
        <v>0</v>
      </c>
      <c r="AQ441" s="26">
        <f t="shared" si="196"/>
        <v>0</v>
      </c>
      <c r="AR441" s="26">
        <f t="shared" si="197"/>
        <v>0</v>
      </c>
      <c r="AS441" s="26">
        <f t="shared" si="198"/>
        <v>0</v>
      </c>
      <c r="AT441" s="26">
        <f t="shared" si="199"/>
        <v>0</v>
      </c>
      <c r="AU441" s="26">
        <f t="shared" si="200"/>
        <v>0</v>
      </c>
      <c r="AV441" s="26">
        <f t="shared" si="201"/>
        <v>0</v>
      </c>
      <c r="AW441" s="11" t="s">
        <v>653</v>
      </c>
      <c r="AX441" s="11" t="str">
        <f>VLOOKUP(L441,Group!$A$2:$B$1000,2,0)</f>
        <v>Maintenance</v>
      </c>
      <c r="AY441" s="11">
        <f>IF(ISERROR(VLOOKUP(U441,'ITWR Dump'!$A$2:$Y$5000,15,0)),0,(VLOOKUP('ILC Report'!U441,'ITWR Dump'!$A$2:$Y$5000,15,0)))</f>
        <v>0</v>
      </c>
      <c r="AZ441" s="11" t="str">
        <f t="shared" si="202"/>
        <v>No</v>
      </c>
      <c r="BA441" s="11" t="str">
        <f t="shared" si="203"/>
        <v>BKI</v>
      </c>
      <c r="BB441" s="11" t="str">
        <f t="shared" si="204"/>
        <v>MN</v>
      </c>
      <c r="BC441" s="11" t="str">
        <f t="shared" si="205"/>
        <v>No</v>
      </c>
    </row>
    <row r="442" spans="1:55" x14ac:dyDescent="0.3">
      <c r="A442" s="11" t="s">
        <v>102</v>
      </c>
      <c r="B442" s="11" t="s">
        <v>1822</v>
      </c>
      <c r="C442" s="11" t="s">
        <v>552</v>
      </c>
      <c r="D442" s="11" t="s">
        <v>2109</v>
      </c>
      <c r="E442" s="38" t="s">
        <v>2903</v>
      </c>
      <c r="F442" s="11">
        <v>1.5</v>
      </c>
      <c r="G442" s="40" t="s">
        <v>218</v>
      </c>
      <c r="H442" s="11" t="str">
        <f t="shared" si="187"/>
        <v>Regular</v>
      </c>
      <c r="I442" s="11" t="str">
        <f t="shared" si="179"/>
        <v>INDIA</v>
      </c>
      <c r="J442" s="11" t="str">
        <f>IF(ISERROR(VLOOKUP(C442,'WI Vs ASM'!$B$2:$E$1000,4,0)),0,(VLOOKUP(C442,'WI Vs ASM'!$B$2:$E$1000,4,0)))</f>
        <v>Offshore</v>
      </c>
      <c r="K442" s="11" t="str">
        <f>IF(ISERROR(VLOOKUP(C442,'WI Vs ASM'!$B$2:$F$1000,5,0)),0,(VLOOKUP(C442,'WI Vs ASM'!$B$2:$F$1000,5,0)))</f>
        <v>01-Fixed Price</v>
      </c>
      <c r="L442" s="11" t="str">
        <f>IF(ISERROR(VLOOKUP(C442,'WI Vs ASM'!$B$2:$D$1000,3,0)),0,(VLOOKUP(C442,'WI Vs ASM'!$B$2:$D$1000,3,0)))</f>
        <v>01-Maintenance Offshore</v>
      </c>
      <c r="M442" s="11" t="str">
        <f>IF(ISERROR(VLOOKUP(C442,'WI Vs ASM'!$B$2:$I$1000,8,0)),0,(VLOOKUP(C442,'WI Vs ASM'!$B$2:$I$1000,8,0)))</f>
        <v>Rahul Soman</v>
      </c>
      <c r="N442" s="11" t="str">
        <f>IF(ISERROR(VLOOKUP(C442,'WI Vs ASM'!$B$2:$G$1000,6,0)),0,(VLOOKUP(C442,'WI Vs ASM'!$B$2:$G$1000,6,0)))</f>
        <v>Business Intelligence</v>
      </c>
      <c r="O442" s="11" t="str">
        <f>IF(ISERROR(VLOOKUP(C442,'WI Vs ASM'!$B$2:$H$1000,7,0)),0,(VLOOKUP(C442,'WI Vs ASM'!$B$2:$H$1000,7,0)))</f>
        <v>EBI</v>
      </c>
      <c r="P442" s="11" t="str">
        <f t="shared" si="180"/>
        <v>May-17</v>
      </c>
      <c r="Q442" s="11" t="str">
        <f t="shared" si="181"/>
        <v>Q2</v>
      </c>
      <c r="R442" s="11" t="str">
        <f>IF(ISERROR(VLOOKUP(C442,'WI Vs ASM'!$B$2:$J$1000,9,0)),0,(VLOOKUP(C442,'WI Vs ASM'!$B$2:$J$1000,9,0)))</f>
        <v>Jyothi Pai</v>
      </c>
      <c r="S442" s="11" t="str">
        <f>IF(ISERROR(VLOOKUP(C442,'WI Vs ASM'!$B$2:$K$1000,10,0)),0,(VLOOKUP(C442,'WI Vs ASM'!$B$2:$K$1000,10,0)))</f>
        <v>Kimberly Hale</v>
      </c>
      <c r="T442" s="11" t="str">
        <f>IF(ISERROR(VLOOKUP(C442,'WI Vs ASM'!$B$2:$L$1000,11,0)),0,(VLOOKUP(C442,'WI Vs ASM'!$B$2:$L$1000,11,0)))</f>
        <v>Crystal Romano</v>
      </c>
      <c r="U442" s="11" t="e">
        <f t="shared" si="188"/>
        <v>#VALUE!</v>
      </c>
      <c r="V442" s="11" t="str">
        <f t="shared" si="182"/>
        <v>No</v>
      </c>
      <c r="W442" s="11" t="str">
        <f t="shared" si="183"/>
        <v>Yes</v>
      </c>
      <c r="X442" s="11" t="str">
        <f t="shared" si="184"/>
        <v>No</v>
      </c>
      <c r="Y442" s="11" t="str">
        <f t="shared" si="185"/>
        <v>No</v>
      </c>
      <c r="Z442" s="11" t="str">
        <f t="shared" si="186"/>
        <v>No</v>
      </c>
      <c r="AA442" s="11" t="str">
        <f t="shared" si="189"/>
        <v>No</v>
      </c>
      <c r="AB442" s="11">
        <f>IF(ISERROR(VLOOKUP(U442,'ITWR Dump'!$A$2:$Y$5000,24,0)),0,(VLOOKUP('ILC Report'!U442,'ITWR Dump'!$A$2:$Y$5000,24,0)))</f>
        <v>0</v>
      </c>
      <c r="AC442" s="11" t="str">
        <f t="shared" si="190"/>
        <v>No</v>
      </c>
      <c r="AD442" s="11" t="str">
        <f t="shared" si="191"/>
        <v/>
      </c>
      <c r="AE442" s="11">
        <f>IF(ISERROR(VLOOKUP(U442,'ITWR Dump'!$A$2:$Y$5000,13,0)),0,(VLOOKUP(U442,'ITWR Dump'!$A$2:$Y$5000,13,0)))</f>
        <v>0</v>
      </c>
      <c r="AF442" s="11">
        <f>IF(ISERROR(VLOOKUP(U442,'ITWR Dump'!$A$2:$Y$5000,11,0)),0,(VLOOKUP(U442,'ITWR Dump'!$A$2:$Y$5000,11,0)))</f>
        <v>0</v>
      </c>
      <c r="AG442" s="11">
        <f>IF(ISERROR(VLOOKUP(U442,'ITWR Dump'!$A$2:$Y$5000,2,0)),0,(VLOOKUP(U442,'ITWR Dump'!$A$2:$Y$5000,2,0)))</f>
        <v>0</v>
      </c>
      <c r="AH442" s="11">
        <f>IF(ISERROR(VLOOKUP(U442,'ITWR Dump'!$A$2:$Y$5000,14,0)),0,(VLOOKUP(U442,'ITWR Dump'!$A$2:$Y$5000,14,0)))</f>
        <v>0</v>
      </c>
      <c r="AI442" s="11" t="str">
        <f t="shared" si="192"/>
        <v>01-Maintenance Offshore</v>
      </c>
      <c r="AJ442" s="11" t="str">
        <f t="shared" si="193"/>
        <v>Offshore</v>
      </c>
      <c r="AK442" s="11" t="str">
        <f>IF(ISERROR(VLOOKUP(A442,'Team Data'!$C$2:$U$213,17,0)),0,(VLOOKUP(A442,'Team Data'!$C$2:$U$213,17,0)))</f>
        <v>BI and RM</v>
      </c>
      <c r="AL442" s="11" t="str">
        <f t="shared" si="194"/>
        <v>2017-04-24</v>
      </c>
      <c r="AM442" s="11">
        <f>IF(ISERROR(VLOOKUP(U442,'ITWR Dump'!$A$2:$Y$5000,16,0)),0,(VLOOKUP(U442,'ITWR Dump'!$A$2:$Y$5000,16,0)))</f>
        <v>0</v>
      </c>
      <c r="AN442" s="11">
        <f>IF(ISERROR(VLOOKUP(U442,'ITWR Dump'!$A$2:$Y$5000,18,0)),0,(VLOOKUP(U442,'ITWR Dump'!$A$2:$Y$5000,18,0)))</f>
        <v>0</v>
      </c>
      <c r="AO442" s="11">
        <f>IF(ISERROR(VLOOKUP(U442,'ITWR Dump'!$A$2:$Y$5000,25,0)),0,(VLOOKUP('ILC Report'!U442,'ITWR Dump'!$A$2:$Y$5000,25,0)))</f>
        <v>0</v>
      </c>
      <c r="AP442" s="11">
        <f t="shared" si="195"/>
        <v>0</v>
      </c>
      <c r="AQ442" s="26">
        <f t="shared" si="196"/>
        <v>0</v>
      </c>
      <c r="AR442" s="26">
        <f t="shared" si="197"/>
        <v>0</v>
      </c>
      <c r="AS442" s="26">
        <f t="shared" si="198"/>
        <v>0</v>
      </c>
      <c r="AT442" s="26">
        <f t="shared" si="199"/>
        <v>0</v>
      </c>
      <c r="AU442" s="26">
        <f t="shared" si="200"/>
        <v>0</v>
      </c>
      <c r="AV442" s="26">
        <f t="shared" si="201"/>
        <v>0</v>
      </c>
      <c r="AW442" s="11" t="s">
        <v>653</v>
      </c>
      <c r="AX442" s="11" t="str">
        <f>VLOOKUP(L442,Group!$A$2:$B$1000,2,0)</f>
        <v>Maintenance</v>
      </c>
      <c r="AY442" s="11">
        <f>IF(ISERROR(VLOOKUP(U442,'ITWR Dump'!$A$2:$Y$5000,15,0)),0,(VLOOKUP('ILC Report'!U442,'ITWR Dump'!$A$2:$Y$5000,15,0)))</f>
        <v>0</v>
      </c>
      <c r="AZ442" s="11" t="str">
        <f t="shared" si="202"/>
        <v>No</v>
      </c>
      <c r="BA442" s="11" t="str">
        <f t="shared" si="203"/>
        <v>BKI</v>
      </c>
      <c r="BB442" s="11" t="str">
        <f t="shared" si="204"/>
        <v>MN</v>
      </c>
      <c r="BC442" s="11" t="str">
        <f t="shared" si="205"/>
        <v>No</v>
      </c>
    </row>
    <row r="443" spans="1:55" x14ac:dyDescent="0.3">
      <c r="A443" s="11" t="s">
        <v>102</v>
      </c>
      <c r="B443" s="11" t="s">
        <v>1822</v>
      </c>
      <c r="C443" s="11" t="s">
        <v>550</v>
      </c>
      <c r="D443" s="11" t="s">
        <v>2155</v>
      </c>
      <c r="E443" s="38" t="s">
        <v>2903</v>
      </c>
      <c r="F443" s="11">
        <v>3</v>
      </c>
      <c r="G443" s="40" t="s">
        <v>218</v>
      </c>
      <c r="H443" s="11" t="str">
        <f t="shared" si="187"/>
        <v>Regular</v>
      </c>
      <c r="I443" s="11" t="str">
        <f t="shared" si="179"/>
        <v>INDIA</v>
      </c>
      <c r="J443" s="11" t="str">
        <f>IF(ISERROR(VLOOKUP(C443,'WI Vs ASM'!$B$2:$E$1000,4,0)),0,(VLOOKUP(C443,'WI Vs ASM'!$B$2:$E$1000,4,0)))</f>
        <v>Offshore</v>
      </c>
      <c r="K443" s="11" t="str">
        <f>IF(ISERROR(VLOOKUP(C443,'WI Vs ASM'!$B$2:$F$1000,5,0)),0,(VLOOKUP(C443,'WI Vs ASM'!$B$2:$F$1000,5,0)))</f>
        <v>02-Variable Billable</v>
      </c>
      <c r="L443" s="11" t="str">
        <f>IF(ISERROR(VLOOKUP(C443,'WI Vs ASM'!$B$2:$D$1000,3,0)),0,(VLOOKUP(C443,'WI Vs ASM'!$B$2:$D$1000,3,0)))</f>
        <v>11-Enhancement Offshore</v>
      </c>
      <c r="M443" s="11" t="str">
        <f>IF(ISERROR(VLOOKUP(C443,'WI Vs ASM'!$B$2:$I$1000,8,0)),0,(VLOOKUP(C443,'WI Vs ASM'!$B$2:$I$1000,8,0)))</f>
        <v>Prakash Varadachari</v>
      </c>
      <c r="N443" s="11" t="str">
        <f>IF(ISERROR(VLOOKUP(C443,'WI Vs ASM'!$B$2:$G$1000,6,0)),0,(VLOOKUP(C443,'WI Vs ASM'!$B$2:$G$1000,6,0)))</f>
        <v>Business Intelligence</v>
      </c>
      <c r="O443" s="11" t="str">
        <f>IF(ISERROR(VLOOKUP(C443,'WI Vs ASM'!$B$2:$H$1000,7,0)),0,(VLOOKUP(C443,'WI Vs ASM'!$B$2:$H$1000,7,0)))</f>
        <v>EBI</v>
      </c>
      <c r="P443" s="11" t="str">
        <f t="shared" si="180"/>
        <v>May-17</v>
      </c>
      <c r="Q443" s="11" t="str">
        <f t="shared" si="181"/>
        <v>Q2</v>
      </c>
      <c r="R443" s="11" t="str">
        <f>IF(ISERROR(VLOOKUP(C443,'WI Vs ASM'!$B$2:$J$1000,9,0)),0,(VLOOKUP(C443,'WI Vs ASM'!$B$2:$J$1000,9,0)))</f>
        <v>Chandraprabha Palaniswamy</v>
      </c>
      <c r="S443" s="11" t="str">
        <f>IF(ISERROR(VLOOKUP(C443,'WI Vs ASM'!$B$2:$K$1000,10,0)),0,(VLOOKUP(C443,'WI Vs ASM'!$B$2:$K$1000,10,0)))</f>
        <v>Kimberly Hale</v>
      </c>
      <c r="T443" s="11" t="str">
        <f>IF(ISERROR(VLOOKUP(C443,'WI Vs ASM'!$B$2:$L$1000,11,0)),0,(VLOOKUP(C443,'WI Vs ASM'!$B$2:$L$1000,11,0)))</f>
        <v>Crystal Romano</v>
      </c>
      <c r="U443" s="11" t="str">
        <f t="shared" si="188"/>
        <v>ENH112373</v>
      </c>
      <c r="V443" s="11" t="str">
        <f t="shared" si="182"/>
        <v>No</v>
      </c>
      <c r="W443" s="11" t="str">
        <f t="shared" si="183"/>
        <v>Yes</v>
      </c>
      <c r="X443" s="11" t="str">
        <f t="shared" si="184"/>
        <v>No</v>
      </c>
      <c r="Y443" s="11" t="str">
        <f t="shared" si="185"/>
        <v>No</v>
      </c>
      <c r="Z443" s="11" t="str">
        <f t="shared" si="186"/>
        <v>No</v>
      </c>
      <c r="AA443" s="11" t="str">
        <f t="shared" si="189"/>
        <v>No</v>
      </c>
      <c r="AB443" s="11">
        <f>IF(ISERROR(VLOOKUP(U443,'ITWR Dump'!$A$2:$Y$5000,24,0)),0,(VLOOKUP('ILC Report'!U443,'ITWR Dump'!$A$2:$Y$5000,24,0)))</f>
        <v>0</v>
      </c>
      <c r="AC443" s="11" t="str">
        <f t="shared" si="190"/>
        <v>No</v>
      </c>
      <c r="AD443" s="11" t="str">
        <f t="shared" si="191"/>
        <v/>
      </c>
      <c r="AE443" s="11">
        <f>IF(ISERROR(VLOOKUP(U443,'ITWR Dump'!$A$2:$Y$5000,13,0)),0,(VLOOKUP(U443,'ITWR Dump'!$A$2:$Y$5000,13,0)))</f>
        <v>0</v>
      </c>
      <c r="AF443" s="11">
        <f>IF(ISERROR(VLOOKUP(U443,'ITWR Dump'!$A$2:$Y$5000,11,0)),0,(VLOOKUP(U443,'ITWR Dump'!$A$2:$Y$5000,11,0)))</f>
        <v>0</v>
      </c>
      <c r="AG443" s="11">
        <f>IF(ISERROR(VLOOKUP(U443,'ITWR Dump'!$A$2:$Y$5000,2,0)),0,(VLOOKUP(U443,'ITWR Dump'!$A$2:$Y$5000,2,0)))</f>
        <v>0</v>
      </c>
      <c r="AH443" s="11">
        <f>IF(ISERROR(VLOOKUP(U443,'ITWR Dump'!$A$2:$Y$5000,14,0)),0,(VLOOKUP(U443,'ITWR Dump'!$A$2:$Y$5000,14,0)))</f>
        <v>0</v>
      </c>
      <c r="AI443" s="11" t="str">
        <f t="shared" si="192"/>
        <v>11-Enhancement Offshore</v>
      </c>
      <c r="AJ443" s="11" t="str">
        <f t="shared" si="193"/>
        <v>Offshore</v>
      </c>
      <c r="AK443" s="11" t="str">
        <f>IF(ISERROR(VLOOKUP(A443,'Team Data'!$C$2:$U$213,17,0)),0,(VLOOKUP(A443,'Team Data'!$C$2:$U$213,17,0)))</f>
        <v>BI and RM</v>
      </c>
      <c r="AL443" s="11" t="str">
        <f t="shared" si="194"/>
        <v>2017-04-24</v>
      </c>
      <c r="AM443" s="11">
        <f>IF(ISERROR(VLOOKUP(U443,'ITWR Dump'!$A$2:$Y$5000,16,0)),0,(VLOOKUP(U443,'ITWR Dump'!$A$2:$Y$5000,16,0)))</f>
        <v>0</v>
      </c>
      <c r="AN443" s="11">
        <f>IF(ISERROR(VLOOKUP(U443,'ITWR Dump'!$A$2:$Y$5000,18,0)),0,(VLOOKUP(U443,'ITWR Dump'!$A$2:$Y$5000,18,0)))</f>
        <v>0</v>
      </c>
      <c r="AO443" s="11">
        <f>IF(ISERROR(VLOOKUP(U443,'ITWR Dump'!$A$2:$Y$5000,25,0)),0,(VLOOKUP('ILC Report'!U443,'ITWR Dump'!$A$2:$Y$5000,25,0)))</f>
        <v>0</v>
      </c>
      <c r="AP443" s="11">
        <f t="shared" si="195"/>
        <v>0</v>
      </c>
      <c r="AQ443" s="26">
        <f t="shared" si="196"/>
        <v>0</v>
      </c>
      <c r="AR443" s="26">
        <f t="shared" si="197"/>
        <v>0</v>
      </c>
      <c r="AS443" s="26">
        <f t="shared" si="198"/>
        <v>0</v>
      </c>
      <c r="AT443" s="26">
        <f t="shared" si="199"/>
        <v>0</v>
      </c>
      <c r="AU443" s="26">
        <f t="shared" si="200"/>
        <v>0</v>
      </c>
      <c r="AV443" s="26">
        <f t="shared" si="201"/>
        <v>0</v>
      </c>
      <c r="AW443" s="11" t="s">
        <v>653</v>
      </c>
      <c r="AX443" s="11" t="str">
        <f>VLOOKUP(L443,Group!$A$2:$B$1000,2,0)</f>
        <v>Enhancement</v>
      </c>
      <c r="AY443" s="11">
        <f>IF(ISERROR(VLOOKUP(U443,'ITWR Dump'!$A$2:$Y$5000,15,0)),0,(VLOOKUP('ILC Report'!U443,'ITWR Dump'!$A$2:$Y$5000,15,0)))</f>
        <v>0</v>
      </c>
      <c r="AZ443" s="11" t="str">
        <f t="shared" si="202"/>
        <v>No</v>
      </c>
      <c r="BA443" s="11" t="str">
        <f t="shared" si="203"/>
        <v>BKI</v>
      </c>
      <c r="BB443" s="11" t="str">
        <f t="shared" si="204"/>
        <v>EN</v>
      </c>
      <c r="BC443" s="11" t="str">
        <f t="shared" si="205"/>
        <v>No</v>
      </c>
    </row>
    <row r="444" spans="1:55" x14ac:dyDescent="0.3">
      <c r="A444" s="11" t="s">
        <v>102</v>
      </c>
      <c r="B444" s="11" t="s">
        <v>1822</v>
      </c>
      <c r="C444" s="11" t="s">
        <v>550</v>
      </c>
      <c r="D444" s="11" t="s">
        <v>2156</v>
      </c>
      <c r="E444" s="38" t="s">
        <v>2903</v>
      </c>
      <c r="F444" s="11">
        <v>2</v>
      </c>
      <c r="G444" s="40" t="s">
        <v>218</v>
      </c>
      <c r="H444" s="11" t="str">
        <f t="shared" si="187"/>
        <v>Regular</v>
      </c>
      <c r="I444" s="11" t="str">
        <f t="shared" si="179"/>
        <v>INDIA</v>
      </c>
      <c r="J444" s="11" t="str">
        <f>IF(ISERROR(VLOOKUP(C444,'WI Vs ASM'!$B$2:$E$1000,4,0)),0,(VLOOKUP(C444,'WI Vs ASM'!$B$2:$E$1000,4,0)))</f>
        <v>Offshore</v>
      </c>
      <c r="K444" s="11" t="str">
        <f>IF(ISERROR(VLOOKUP(C444,'WI Vs ASM'!$B$2:$F$1000,5,0)),0,(VLOOKUP(C444,'WI Vs ASM'!$B$2:$F$1000,5,0)))</f>
        <v>02-Variable Billable</v>
      </c>
      <c r="L444" s="11" t="str">
        <f>IF(ISERROR(VLOOKUP(C444,'WI Vs ASM'!$B$2:$D$1000,3,0)),0,(VLOOKUP(C444,'WI Vs ASM'!$B$2:$D$1000,3,0)))</f>
        <v>11-Enhancement Offshore</v>
      </c>
      <c r="M444" s="11" t="str">
        <f>IF(ISERROR(VLOOKUP(C444,'WI Vs ASM'!$B$2:$I$1000,8,0)),0,(VLOOKUP(C444,'WI Vs ASM'!$B$2:$I$1000,8,0)))</f>
        <v>Prakash Varadachari</v>
      </c>
      <c r="N444" s="11" t="str">
        <f>IF(ISERROR(VLOOKUP(C444,'WI Vs ASM'!$B$2:$G$1000,6,0)),0,(VLOOKUP(C444,'WI Vs ASM'!$B$2:$G$1000,6,0)))</f>
        <v>Business Intelligence</v>
      </c>
      <c r="O444" s="11" t="str">
        <f>IF(ISERROR(VLOOKUP(C444,'WI Vs ASM'!$B$2:$H$1000,7,0)),0,(VLOOKUP(C444,'WI Vs ASM'!$B$2:$H$1000,7,0)))</f>
        <v>EBI</v>
      </c>
      <c r="P444" s="11" t="str">
        <f t="shared" si="180"/>
        <v>May-17</v>
      </c>
      <c r="Q444" s="11" t="str">
        <f t="shared" si="181"/>
        <v>Q2</v>
      </c>
      <c r="R444" s="11" t="str">
        <f>IF(ISERROR(VLOOKUP(C444,'WI Vs ASM'!$B$2:$J$1000,9,0)),0,(VLOOKUP(C444,'WI Vs ASM'!$B$2:$J$1000,9,0)))</f>
        <v>Chandraprabha Palaniswamy</v>
      </c>
      <c r="S444" s="11" t="str">
        <f>IF(ISERROR(VLOOKUP(C444,'WI Vs ASM'!$B$2:$K$1000,10,0)),0,(VLOOKUP(C444,'WI Vs ASM'!$B$2:$K$1000,10,0)))</f>
        <v>Kimberly Hale</v>
      </c>
      <c r="T444" s="11" t="str">
        <f>IF(ISERROR(VLOOKUP(C444,'WI Vs ASM'!$B$2:$L$1000,11,0)),0,(VLOOKUP(C444,'WI Vs ASM'!$B$2:$L$1000,11,0)))</f>
        <v>Crystal Romano</v>
      </c>
      <c r="U444" s="11" t="str">
        <f t="shared" si="188"/>
        <v>ENH112373</v>
      </c>
      <c r="V444" s="11" t="str">
        <f t="shared" si="182"/>
        <v>No</v>
      </c>
      <c r="W444" s="11" t="str">
        <f t="shared" si="183"/>
        <v>Yes</v>
      </c>
      <c r="X444" s="11" t="str">
        <f t="shared" si="184"/>
        <v>No</v>
      </c>
      <c r="Y444" s="11" t="str">
        <f t="shared" si="185"/>
        <v>No</v>
      </c>
      <c r="Z444" s="11" t="str">
        <f t="shared" si="186"/>
        <v>No</v>
      </c>
      <c r="AA444" s="11" t="str">
        <f t="shared" si="189"/>
        <v>No</v>
      </c>
      <c r="AB444" s="11">
        <f>IF(ISERROR(VLOOKUP(U444,'ITWR Dump'!$A$2:$Y$5000,24,0)),0,(VLOOKUP('ILC Report'!U444,'ITWR Dump'!$A$2:$Y$5000,24,0)))</f>
        <v>0</v>
      </c>
      <c r="AC444" s="11" t="str">
        <f t="shared" si="190"/>
        <v>No</v>
      </c>
      <c r="AD444" s="11" t="str">
        <f t="shared" si="191"/>
        <v/>
      </c>
      <c r="AE444" s="11">
        <f>IF(ISERROR(VLOOKUP(U444,'ITWR Dump'!$A$2:$Y$5000,13,0)),0,(VLOOKUP(U444,'ITWR Dump'!$A$2:$Y$5000,13,0)))</f>
        <v>0</v>
      </c>
      <c r="AF444" s="11">
        <f>IF(ISERROR(VLOOKUP(U444,'ITWR Dump'!$A$2:$Y$5000,11,0)),0,(VLOOKUP(U444,'ITWR Dump'!$A$2:$Y$5000,11,0)))</f>
        <v>0</v>
      </c>
      <c r="AG444" s="11">
        <f>IF(ISERROR(VLOOKUP(U444,'ITWR Dump'!$A$2:$Y$5000,2,0)),0,(VLOOKUP(U444,'ITWR Dump'!$A$2:$Y$5000,2,0)))</f>
        <v>0</v>
      </c>
      <c r="AH444" s="11">
        <f>IF(ISERROR(VLOOKUP(U444,'ITWR Dump'!$A$2:$Y$5000,14,0)),0,(VLOOKUP(U444,'ITWR Dump'!$A$2:$Y$5000,14,0)))</f>
        <v>0</v>
      </c>
      <c r="AI444" s="11" t="str">
        <f t="shared" si="192"/>
        <v>11-Enhancement Offshore</v>
      </c>
      <c r="AJ444" s="11" t="str">
        <f t="shared" si="193"/>
        <v>Offshore</v>
      </c>
      <c r="AK444" s="11" t="str">
        <f>IF(ISERROR(VLOOKUP(A444,'Team Data'!$C$2:$U$213,17,0)),0,(VLOOKUP(A444,'Team Data'!$C$2:$U$213,17,0)))</f>
        <v>BI and RM</v>
      </c>
      <c r="AL444" s="11" t="str">
        <f t="shared" si="194"/>
        <v>2017-04-24</v>
      </c>
      <c r="AM444" s="11">
        <f>IF(ISERROR(VLOOKUP(U444,'ITWR Dump'!$A$2:$Y$5000,16,0)),0,(VLOOKUP(U444,'ITWR Dump'!$A$2:$Y$5000,16,0)))</f>
        <v>0</v>
      </c>
      <c r="AN444" s="11">
        <f>IF(ISERROR(VLOOKUP(U444,'ITWR Dump'!$A$2:$Y$5000,18,0)),0,(VLOOKUP(U444,'ITWR Dump'!$A$2:$Y$5000,18,0)))</f>
        <v>0</v>
      </c>
      <c r="AO444" s="11">
        <f>IF(ISERROR(VLOOKUP(U444,'ITWR Dump'!$A$2:$Y$5000,25,0)),0,(VLOOKUP('ILC Report'!U444,'ITWR Dump'!$A$2:$Y$5000,25,0)))</f>
        <v>0</v>
      </c>
      <c r="AP444" s="11">
        <f t="shared" si="195"/>
        <v>0</v>
      </c>
      <c r="AQ444" s="26">
        <f t="shared" si="196"/>
        <v>0</v>
      </c>
      <c r="AR444" s="26">
        <f t="shared" si="197"/>
        <v>0</v>
      </c>
      <c r="AS444" s="26">
        <f t="shared" si="198"/>
        <v>0</v>
      </c>
      <c r="AT444" s="26">
        <f t="shared" si="199"/>
        <v>0</v>
      </c>
      <c r="AU444" s="26">
        <f t="shared" si="200"/>
        <v>0</v>
      </c>
      <c r="AV444" s="26">
        <f t="shared" si="201"/>
        <v>0</v>
      </c>
      <c r="AW444" s="11" t="s">
        <v>653</v>
      </c>
      <c r="AX444" s="11" t="str">
        <f>VLOOKUP(L444,Group!$A$2:$B$1000,2,0)</f>
        <v>Enhancement</v>
      </c>
      <c r="AY444" s="11">
        <f>IF(ISERROR(VLOOKUP(U444,'ITWR Dump'!$A$2:$Y$5000,15,0)),0,(VLOOKUP('ILC Report'!U444,'ITWR Dump'!$A$2:$Y$5000,15,0)))</f>
        <v>0</v>
      </c>
      <c r="AZ444" s="11" t="str">
        <f t="shared" si="202"/>
        <v>No</v>
      </c>
      <c r="BA444" s="11" t="str">
        <f t="shared" si="203"/>
        <v>BKI</v>
      </c>
      <c r="BB444" s="11" t="str">
        <f t="shared" si="204"/>
        <v>EN</v>
      </c>
      <c r="BC444" s="11" t="str">
        <f t="shared" si="205"/>
        <v>No</v>
      </c>
    </row>
    <row r="445" spans="1:55" x14ac:dyDescent="0.3">
      <c r="A445" s="11" t="s">
        <v>102</v>
      </c>
      <c r="B445" s="11" t="s">
        <v>1822</v>
      </c>
      <c r="C445" s="11" t="s">
        <v>552</v>
      </c>
      <c r="D445" s="11" t="s">
        <v>2157</v>
      </c>
      <c r="E445" s="38" t="s">
        <v>2903</v>
      </c>
      <c r="F445" s="11">
        <v>6</v>
      </c>
      <c r="G445" s="40" t="s">
        <v>218</v>
      </c>
      <c r="H445" s="11" t="str">
        <f t="shared" si="187"/>
        <v>Regular</v>
      </c>
      <c r="I445" s="11" t="str">
        <f t="shared" si="179"/>
        <v>INDIA</v>
      </c>
      <c r="J445" s="11" t="str">
        <f>IF(ISERROR(VLOOKUP(C445,'WI Vs ASM'!$B$2:$E$1000,4,0)),0,(VLOOKUP(C445,'WI Vs ASM'!$B$2:$E$1000,4,0)))</f>
        <v>Offshore</v>
      </c>
      <c r="K445" s="11" t="str">
        <f>IF(ISERROR(VLOOKUP(C445,'WI Vs ASM'!$B$2:$F$1000,5,0)),0,(VLOOKUP(C445,'WI Vs ASM'!$B$2:$F$1000,5,0)))</f>
        <v>01-Fixed Price</v>
      </c>
      <c r="L445" s="11" t="str">
        <f>IF(ISERROR(VLOOKUP(C445,'WI Vs ASM'!$B$2:$D$1000,3,0)),0,(VLOOKUP(C445,'WI Vs ASM'!$B$2:$D$1000,3,0)))</f>
        <v>01-Maintenance Offshore</v>
      </c>
      <c r="M445" s="11" t="str">
        <f>IF(ISERROR(VLOOKUP(C445,'WI Vs ASM'!$B$2:$I$1000,8,0)),0,(VLOOKUP(C445,'WI Vs ASM'!$B$2:$I$1000,8,0)))</f>
        <v>Rahul Soman</v>
      </c>
      <c r="N445" s="11" t="str">
        <f>IF(ISERROR(VLOOKUP(C445,'WI Vs ASM'!$B$2:$G$1000,6,0)),0,(VLOOKUP(C445,'WI Vs ASM'!$B$2:$G$1000,6,0)))</f>
        <v>Business Intelligence</v>
      </c>
      <c r="O445" s="11" t="str">
        <f>IF(ISERROR(VLOOKUP(C445,'WI Vs ASM'!$B$2:$H$1000,7,0)),0,(VLOOKUP(C445,'WI Vs ASM'!$B$2:$H$1000,7,0)))</f>
        <v>EBI</v>
      </c>
      <c r="P445" s="11" t="str">
        <f t="shared" si="180"/>
        <v>May-17</v>
      </c>
      <c r="Q445" s="11" t="str">
        <f t="shared" si="181"/>
        <v>Q2</v>
      </c>
      <c r="R445" s="11" t="str">
        <f>IF(ISERROR(VLOOKUP(C445,'WI Vs ASM'!$B$2:$J$1000,9,0)),0,(VLOOKUP(C445,'WI Vs ASM'!$B$2:$J$1000,9,0)))</f>
        <v>Jyothi Pai</v>
      </c>
      <c r="S445" s="11" t="str">
        <f>IF(ISERROR(VLOOKUP(C445,'WI Vs ASM'!$B$2:$K$1000,10,0)),0,(VLOOKUP(C445,'WI Vs ASM'!$B$2:$K$1000,10,0)))</f>
        <v>Kimberly Hale</v>
      </c>
      <c r="T445" s="11" t="str">
        <f>IF(ISERROR(VLOOKUP(C445,'WI Vs ASM'!$B$2:$L$1000,11,0)),0,(VLOOKUP(C445,'WI Vs ASM'!$B$2:$L$1000,11,0)))</f>
        <v>Crystal Romano</v>
      </c>
      <c r="U445" s="11" t="e">
        <f t="shared" si="188"/>
        <v>#VALUE!</v>
      </c>
      <c r="V445" s="11" t="str">
        <f t="shared" si="182"/>
        <v>Yes</v>
      </c>
      <c r="W445" s="11" t="str">
        <f t="shared" si="183"/>
        <v>No</v>
      </c>
      <c r="X445" s="11" t="str">
        <f t="shared" si="184"/>
        <v>No</v>
      </c>
      <c r="Y445" s="11" t="str">
        <f t="shared" si="185"/>
        <v>No</v>
      </c>
      <c r="Z445" s="11" t="str">
        <f t="shared" si="186"/>
        <v>No</v>
      </c>
      <c r="AA445" s="11" t="str">
        <f t="shared" si="189"/>
        <v>No</v>
      </c>
      <c r="AB445" s="11">
        <f>IF(ISERROR(VLOOKUP(U445,'ITWR Dump'!$A$2:$Y$5000,24,0)),0,(VLOOKUP('ILC Report'!U445,'ITWR Dump'!$A$2:$Y$5000,24,0)))</f>
        <v>0</v>
      </c>
      <c r="AC445" s="11" t="str">
        <f t="shared" si="190"/>
        <v>No</v>
      </c>
      <c r="AD445" s="11" t="str">
        <f t="shared" si="191"/>
        <v/>
      </c>
      <c r="AE445" s="11">
        <f>IF(ISERROR(VLOOKUP(U445,'ITWR Dump'!$A$2:$Y$5000,13,0)),0,(VLOOKUP(U445,'ITWR Dump'!$A$2:$Y$5000,13,0)))</f>
        <v>0</v>
      </c>
      <c r="AF445" s="11">
        <f>IF(ISERROR(VLOOKUP(U445,'ITWR Dump'!$A$2:$Y$5000,11,0)),0,(VLOOKUP(U445,'ITWR Dump'!$A$2:$Y$5000,11,0)))</f>
        <v>0</v>
      </c>
      <c r="AG445" s="11">
        <f>IF(ISERROR(VLOOKUP(U445,'ITWR Dump'!$A$2:$Y$5000,2,0)),0,(VLOOKUP(U445,'ITWR Dump'!$A$2:$Y$5000,2,0)))</f>
        <v>0</v>
      </c>
      <c r="AH445" s="11">
        <f>IF(ISERROR(VLOOKUP(U445,'ITWR Dump'!$A$2:$Y$5000,14,0)),0,(VLOOKUP(U445,'ITWR Dump'!$A$2:$Y$5000,14,0)))</f>
        <v>0</v>
      </c>
      <c r="AI445" s="11" t="str">
        <f t="shared" si="192"/>
        <v>01-Maintenance Offshore</v>
      </c>
      <c r="AJ445" s="11" t="str">
        <f t="shared" si="193"/>
        <v>Offshore</v>
      </c>
      <c r="AK445" s="11" t="str">
        <f>IF(ISERROR(VLOOKUP(A445,'Team Data'!$C$2:$U$213,17,0)),0,(VLOOKUP(A445,'Team Data'!$C$2:$U$213,17,0)))</f>
        <v>BI and RM</v>
      </c>
      <c r="AL445" s="11" t="str">
        <f t="shared" si="194"/>
        <v>2017-04-24</v>
      </c>
      <c r="AM445" s="11">
        <f>IF(ISERROR(VLOOKUP(U445,'ITWR Dump'!$A$2:$Y$5000,16,0)),0,(VLOOKUP(U445,'ITWR Dump'!$A$2:$Y$5000,16,0)))</f>
        <v>0</v>
      </c>
      <c r="AN445" s="11">
        <f>IF(ISERROR(VLOOKUP(U445,'ITWR Dump'!$A$2:$Y$5000,18,0)),0,(VLOOKUP(U445,'ITWR Dump'!$A$2:$Y$5000,18,0)))</f>
        <v>0</v>
      </c>
      <c r="AO445" s="11">
        <f>IF(ISERROR(VLOOKUP(U445,'ITWR Dump'!$A$2:$Y$5000,25,0)),0,(VLOOKUP('ILC Report'!U445,'ITWR Dump'!$A$2:$Y$5000,25,0)))</f>
        <v>0</v>
      </c>
      <c r="AP445" s="11">
        <f t="shared" si="195"/>
        <v>1</v>
      </c>
      <c r="AQ445" s="26">
        <f t="shared" si="196"/>
        <v>0</v>
      </c>
      <c r="AR445" s="26">
        <f t="shared" si="197"/>
        <v>0</v>
      </c>
      <c r="AS445" s="26">
        <f t="shared" si="198"/>
        <v>0</v>
      </c>
      <c r="AT445" s="26">
        <f t="shared" si="199"/>
        <v>0</v>
      </c>
      <c r="AU445" s="26">
        <f t="shared" si="200"/>
        <v>0</v>
      </c>
      <c r="AV445" s="26">
        <f t="shared" si="201"/>
        <v>0</v>
      </c>
      <c r="AW445" s="11" t="s">
        <v>653</v>
      </c>
      <c r="AX445" s="11" t="str">
        <f>VLOOKUP(L445,Group!$A$2:$B$1000,2,0)</f>
        <v>Maintenance</v>
      </c>
      <c r="AY445" s="11">
        <f>IF(ISERROR(VLOOKUP(U445,'ITWR Dump'!$A$2:$Y$5000,15,0)),0,(VLOOKUP('ILC Report'!U445,'ITWR Dump'!$A$2:$Y$5000,15,0)))</f>
        <v>0</v>
      </c>
      <c r="AZ445" s="11" t="str">
        <f t="shared" si="202"/>
        <v>Yes</v>
      </c>
      <c r="BA445" s="11" t="str">
        <f t="shared" si="203"/>
        <v>BKI</v>
      </c>
      <c r="BB445" s="11" t="str">
        <f t="shared" si="204"/>
        <v>MN</v>
      </c>
      <c r="BC445" s="11" t="str">
        <f t="shared" si="205"/>
        <v>No</v>
      </c>
    </row>
    <row r="446" spans="1:55" x14ac:dyDescent="0.3">
      <c r="A446" s="11" t="s">
        <v>102</v>
      </c>
      <c r="B446" s="11" t="s">
        <v>1822</v>
      </c>
      <c r="C446" s="11" t="s">
        <v>552</v>
      </c>
      <c r="D446" s="11" t="s">
        <v>1942</v>
      </c>
      <c r="E446" s="38" t="s">
        <v>2903</v>
      </c>
      <c r="F446" s="11">
        <v>42</v>
      </c>
      <c r="G446" s="40" t="s">
        <v>2905</v>
      </c>
      <c r="H446" s="11" t="str">
        <f t="shared" si="187"/>
        <v>Standby</v>
      </c>
      <c r="I446" s="11" t="str">
        <f t="shared" si="179"/>
        <v>INDIA</v>
      </c>
      <c r="J446" s="11" t="str">
        <f>IF(ISERROR(VLOOKUP(C446,'WI Vs ASM'!$B$2:$E$1000,4,0)),0,(VLOOKUP(C446,'WI Vs ASM'!$B$2:$E$1000,4,0)))</f>
        <v>Offshore</v>
      </c>
      <c r="K446" s="11" t="str">
        <f>IF(ISERROR(VLOOKUP(C446,'WI Vs ASM'!$B$2:$F$1000,5,0)),0,(VLOOKUP(C446,'WI Vs ASM'!$B$2:$F$1000,5,0)))</f>
        <v>01-Fixed Price</v>
      </c>
      <c r="L446" s="11" t="str">
        <f>IF(ISERROR(VLOOKUP(C446,'WI Vs ASM'!$B$2:$D$1000,3,0)),0,(VLOOKUP(C446,'WI Vs ASM'!$B$2:$D$1000,3,0)))</f>
        <v>01-Maintenance Offshore</v>
      </c>
      <c r="M446" s="11" t="str">
        <f>IF(ISERROR(VLOOKUP(C446,'WI Vs ASM'!$B$2:$I$1000,8,0)),0,(VLOOKUP(C446,'WI Vs ASM'!$B$2:$I$1000,8,0)))</f>
        <v>Rahul Soman</v>
      </c>
      <c r="N446" s="11" t="str">
        <f>IF(ISERROR(VLOOKUP(C446,'WI Vs ASM'!$B$2:$G$1000,6,0)),0,(VLOOKUP(C446,'WI Vs ASM'!$B$2:$G$1000,6,0)))</f>
        <v>Business Intelligence</v>
      </c>
      <c r="O446" s="11" t="str">
        <f>IF(ISERROR(VLOOKUP(C446,'WI Vs ASM'!$B$2:$H$1000,7,0)),0,(VLOOKUP(C446,'WI Vs ASM'!$B$2:$H$1000,7,0)))</f>
        <v>EBI</v>
      </c>
      <c r="P446" s="11" t="str">
        <f t="shared" si="180"/>
        <v>May-17</v>
      </c>
      <c r="Q446" s="11" t="str">
        <f t="shared" si="181"/>
        <v>Q2</v>
      </c>
      <c r="R446" s="11" t="str">
        <f>IF(ISERROR(VLOOKUP(C446,'WI Vs ASM'!$B$2:$J$1000,9,0)),0,(VLOOKUP(C446,'WI Vs ASM'!$B$2:$J$1000,9,0)))</f>
        <v>Jyothi Pai</v>
      </c>
      <c r="S446" s="11" t="str">
        <f>IF(ISERROR(VLOOKUP(C446,'WI Vs ASM'!$B$2:$K$1000,10,0)),0,(VLOOKUP(C446,'WI Vs ASM'!$B$2:$K$1000,10,0)))</f>
        <v>Kimberly Hale</v>
      </c>
      <c r="T446" s="11" t="str">
        <f>IF(ISERROR(VLOOKUP(C446,'WI Vs ASM'!$B$2:$L$1000,11,0)),0,(VLOOKUP(C446,'WI Vs ASM'!$B$2:$L$1000,11,0)))</f>
        <v>Crystal Romano</v>
      </c>
      <c r="U446" s="11" t="e">
        <f t="shared" si="188"/>
        <v>#VALUE!</v>
      </c>
      <c r="V446" s="11" t="str">
        <f t="shared" si="182"/>
        <v>No</v>
      </c>
      <c r="W446" s="11" t="str">
        <f t="shared" si="183"/>
        <v>Yes</v>
      </c>
      <c r="X446" s="11" t="str">
        <f t="shared" si="184"/>
        <v>No</v>
      </c>
      <c r="Y446" s="11" t="str">
        <f t="shared" si="185"/>
        <v>No</v>
      </c>
      <c r="Z446" s="11" t="str">
        <f t="shared" si="186"/>
        <v>No</v>
      </c>
      <c r="AA446" s="11" t="str">
        <f t="shared" si="189"/>
        <v>No</v>
      </c>
      <c r="AB446" s="11">
        <f>IF(ISERROR(VLOOKUP(U446,'ITWR Dump'!$A$2:$Y$5000,24,0)),0,(VLOOKUP('ILC Report'!U446,'ITWR Dump'!$A$2:$Y$5000,24,0)))</f>
        <v>0</v>
      </c>
      <c r="AC446" s="11" t="str">
        <f t="shared" si="190"/>
        <v>No</v>
      </c>
      <c r="AD446" s="11" t="str">
        <f t="shared" si="191"/>
        <v/>
      </c>
      <c r="AE446" s="11">
        <f>IF(ISERROR(VLOOKUP(U446,'ITWR Dump'!$A$2:$Y$5000,13,0)),0,(VLOOKUP(U446,'ITWR Dump'!$A$2:$Y$5000,13,0)))</f>
        <v>0</v>
      </c>
      <c r="AF446" s="11">
        <f>IF(ISERROR(VLOOKUP(U446,'ITWR Dump'!$A$2:$Y$5000,11,0)),0,(VLOOKUP(U446,'ITWR Dump'!$A$2:$Y$5000,11,0)))</f>
        <v>0</v>
      </c>
      <c r="AG446" s="11">
        <f>IF(ISERROR(VLOOKUP(U446,'ITWR Dump'!$A$2:$Y$5000,2,0)),0,(VLOOKUP(U446,'ITWR Dump'!$A$2:$Y$5000,2,0)))</f>
        <v>0</v>
      </c>
      <c r="AH446" s="11">
        <f>IF(ISERROR(VLOOKUP(U446,'ITWR Dump'!$A$2:$Y$5000,14,0)),0,(VLOOKUP(U446,'ITWR Dump'!$A$2:$Y$5000,14,0)))</f>
        <v>0</v>
      </c>
      <c r="AI446" s="11" t="str">
        <f t="shared" si="192"/>
        <v>Standby Hours</v>
      </c>
      <c r="AJ446" s="11" t="str">
        <f t="shared" si="193"/>
        <v>Offshore</v>
      </c>
      <c r="AK446" s="11" t="str">
        <f>IF(ISERROR(VLOOKUP(A446,'Team Data'!$C$2:$U$213,17,0)),0,(VLOOKUP(A446,'Team Data'!$C$2:$U$213,17,0)))</f>
        <v>BI and RM</v>
      </c>
      <c r="AL446" s="11" t="str">
        <f t="shared" si="194"/>
        <v>2017-04-24</v>
      </c>
      <c r="AM446" s="11">
        <f>IF(ISERROR(VLOOKUP(U446,'ITWR Dump'!$A$2:$Y$5000,16,0)),0,(VLOOKUP(U446,'ITWR Dump'!$A$2:$Y$5000,16,0)))</f>
        <v>0</v>
      </c>
      <c r="AN446" s="11">
        <f>IF(ISERROR(VLOOKUP(U446,'ITWR Dump'!$A$2:$Y$5000,18,0)),0,(VLOOKUP(U446,'ITWR Dump'!$A$2:$Y$5000,18,0)))</f>
        <v>0</v>
      </c>
      <c r="AO446" s="11">
        <f>IF(ISERROR(VLOOKUP(U446,'ITWR Dump'!$A$2:$Y$5000,25,0)),0,(VLOOKUP('ILC Report'!U446,'ITWR Dump'!$A$2:$Y$5000,25,0)))</f>
        <v>0</v>
      </c>
      <c r="AP446" s="11">
        <f t="shared" si="195"/>
        <v>0</v>
      </c>
      <c r="AQ446" s="26">
        <f t="shared" si="196"/>
        <v>0</v>
      </c>
      <c r="AR446" s="26">
        <f t="shared" si="197"/>
        <v>0</v>
      </c>
      <c r="AS446" s="26">
        <f t="shared" si="198"/>
        <v>0</v>
      </c>
      <c r="AT446" s="26">
        <f t="shared" si="199"/>
        <v>0</v>
      </c>
      <c r="AU446" s="26">
        <f t="shared" si="200"/>
        <v>0</v>
      </c>
      <c r="AV446" s="26">
        <f t="shared" si="201"/>
        <v>0</v>
      </c>
      <c r="AW446" s="11" t="s">
        <v>653</v>
      </c>
      <c r="AX446" s="11" t="str">
        <f>VLOOKUP(L446,Group!$A$2:$B$1000,2,0)</f>
        <v>Maintenance</v>
      </c>
      <c r="AY446" s="11">
        <f>IF(ISERROR(VLOOKUP(U446,'ITWR Dump'!$A$2:$Y$5000,15,0)),0,(VLOOKUP('ILC Report'!U446,'ITWR Dump'!$A$2:$Y$5000,15,0)))</f>
        <v>0</v>
      </c>
      <c r="AZ446" s="11" t="str">
        <f t="shared" si="202"/>
        <v>No</v>
      </c>
      <c r="BA446" s="11" t="str">
        <f t="shared" si="203"/>
        <v>BKI</v>
      </c>
      <c r="BB446" s="11" t="str">
        <f t="shared" si="204"/>
        <v>MN</v>
      </c>
      <c r="BC446" s="11" t="str">
        <f t="shared" si="205"/>
        <v>No</v>
      </c>
    </row>
    <row r="447" spans="1:55" x14ac:dyDescent="0.3">
      <c r="A447" s="11" t="s">
        <v>102</v>
      </c>
      <c r="B447" s="11" t="s">
        <v>1822</v>
      </c>
      <c r="C447" s="11" t="s">
        <v>552</v>
      </c>
      <c r="D447" s="11" t="s">
        <v>2158</v>
      </c>
      <c r="E447" s="38" t="s">
        <v>2903</v>
      </c>
      <c r="F447" s="11">
        <v>5</v>
      </c>
      <c r="G447" s="40" t="s">
        <v>218</v>
      </c>
      <c r="H447" s="11" t="str">
        <f t="shared" si="187"/>
        <v>Regular</v>
      </c>
      <c r="I447" s="11" t="str">
        <f t="shared" si="179"/>
        <v>INDIA</v>
      </c>
      <c r="J447" s="11" t="str">
        <f>IF(ISERROR(VLOOKUP(C447,'WI Vs ASM'!$B$2:$E$1000,4,0)),0,(VLOOKUP(C447,'WI Vs ASM'!$B$2:$E$1000,4,0)))</f>
        <v>Offshore</v>
      </c>
      <c r="K447" s="11" t="str">
        <f>IF(ISERROR(VLOOKUP(C447,'WI Vs ASM'!$B$2:$F$1000,5,0)),0,(VLOOKUP(C447,'WI Vs ASM'!$B$2:$F$1000,5,0)))</f>
        <v>01-Fixed Price</v>
      </c>
      <c r="L447" s="11" t="str">
        <f>IF(ISERROR(VLOOKUP(C447,'WI Vs ASM'!$B$2:$D$1000,3,0)),0,(VLOOKUP(C447,'WI Vs ASM'!$B$2:$D$1000,3,0)))</f>
        <v>01-Maintenance Offshore</v>
      </c>
      <c r="M447" s="11" t="str">
        <f>IF(ISERROR(VLOOKUP(C447,'WI Vs ASM'!$B$2:$I$1000,8,0)),0,(VLOOKUP(C447,'WI Vs ASM'!$B$2:$I$1000,8,0)))</f>
        <v>Rahul Soman</v>
      </c>
      <c r="N447" s="11" t="str">
        <f>IF(ISERROR(VLOOKUP(C447,'WI Vs ASM'!$B$2:$G$1000,6,0)),0,(VLOOKUP(C447,'WI Vs ASM'!$B$2:$G$1000,6,0)))</f>
        <v>Business Intelligence</v>
      </c>
      <c r="O447" s="11" t="str">
        <f>IF(ISERROR(VLOOKUP(C447,'WI Vs ASM'!$B$2:$H$1000,7,0)),0,(VLOOKUP(C447,'WI Vs ASM'!$B$2:$H$1000,7,0)))</f>
        <v>EBI</v>
      </c>
      <c r="P447" s="11" t="str">
        <f t="shared" si="180"/>
        <v>May-17</v>
      </c>
      <c r="Q447" s="11" t="str">
        <f t="shared" si="181"/>
        <v>Q2</v>
      </c>
      <c r="R447" s="11" t="str">
        <f>IF(ISERROR(VLOOKUP(C447,'WI Vs ASM'!$B$2:$J$1000,9,0)),0,(VLOOKUP(C447,'WI Vs ASM'!$B$2:$J$1000,9,0)))</f>
        <v>Jyothi Pai</v>
      </c>
      <c r="S447" s="11" t="str">
        <f>IF(ISERROR(VLOOKUP(C447,'WI Vs ASM'!$B$2:$K$1000,10,0)),0,(VLOOKUP(C447,'WI Vs ASM'!$B$2:$K$1000,10,0)))</f>
        <v>Kimberly Hale</v>
      </c>
      <c r="T447" s="11" t="str">
        <f>IF(ISERROR(VLOOKUP(C447,'WI Vs ASM'!$B$2:$L$1000,11,0)),0,(VLOOKUP(C447,'WI Vs ASM'!$B$2:$L$1000,11,0)))</f>
        <v>Crystal Romano</v>
      </c>
      <c r="U447" s="11" t="str">
        <f t="shared" si="188"/>
        <v>WR736434</v>
      </c>
      <c r="V447" s="11" t="str">
        <f t="shared" si="182"/>
        <v>No</v>
      </c>
      <c r="W447" s="11" t="str">
        <f t="shared" si="183"/>
        <v>Yes</v>
      </c>
      <c r="X447" s="11" t="str">
        <f t="shared" si="184"/>
        <v>No</v>
      </c>
      <c r="Y447" s="11" t="str">
        <f t="shared" si="185"/>
        <v>No</v>
      </c>
      <c r="Z447" s="11" t="str">
        <f t="shared" si="186"/>
        <v>No</v>
      </c>
      <c r="AA447" s="11" t="str">
        <f t="shared" si="189"/>
        <v>No</v>
      </c>
      <c r="AB447" s="11">
        <f>IF(ISERROR(VLOOKUP(U447,'ITWR Dump'!$A$2:$Y$5000,24,0)),0,(VLOOKUP('ILC Report'!U447,'ITWR Dump'!$A$2:$Y$5000,24,0)))</f>
        <v>0</v>
      </c>
      <c r="AC447" s="11" t="str">
        <f t="shared" si="190"/>
        <v>No</v>
      </c>
      <c r="AD447" s="11" t="str">
        <f t="shared" si="191"/>
        <v/>
      </c>
      <c r="AE447" s="11">
        <f>IF(ISERROR(VLOOKUP(U447,'ITWR Dump'!$A$2:$Y$5000,13,0)),0,(VLOOKUP(U447,'ITWR Dump'!$A$2:$Y$5000,13,0)))</f>
        <v>0</v>
      </c>
      <c r="AF447" s="11">
        <f>IF(ISERROR(VLOOKUP(U447,'ITWR Dump'!$A$2:$Y$5000,11,0)),0,(VLOOKUP(U447,'ITWR Dump'!$A$2:$Y$5000,11,0)))</f>
        <v>0</v>
      </c>
      <c r="AG447" s="11">
        <f>IF(ISERROR(VLOOKUP(U447,'ITWR Dump'!$A$2:$Y$5000,2,0)),0,(VLOOKUP(U447,'ITWR Dump'!$A$2:$Y$5000,2,0)))</f>
        <v>0</v>
      </c>
      <c r="AH447" s="11">
        <f>IF(ISERROR(VLOOKUP(U447,'ITWR Dump'!$A$2:$Y$5000,14,0)),0,(VLOOKUP(U447,'ITWR Dump'!$A$2:$Y$5000,14,0)))</f>
        <v>0</v>
      </c>
      <c r="AI447" s="11" t="str">
        <f t="shared" si="192"/>
        <v>01-Maintenance Offshore</v>
      </c>
      <c r="AJ447" s="11" t="str">
        <f t="shared" si="193"/>
        <v>Offshore</v>
      </c>
      <c r="AK447" s="11" t="str">
        <f>IF(ISERROR(VLOOKUP(A447,'Team Data'!$C$2:$U$213,17,0)),0,(VLOOKUP(A447,'Team Data'!$C$2:$U$213,17,0)))</f>
        <v>BI and RM</v>
      </c>
      <c r="AL447" s="11" t="str">
        <f t="shared" si="194"/>
        <v>2017-04-24</v>
      </c>
      <c r="AM447" s="11">
        <f>IF(ISERROR(VLOOKUP(U447,'ITWR Dump'!$A$2:$Y$5000,16,0)),0,(VLOOKUP(U447,'ITWR Dump'!$A$2:$Y$5000,16,0)))</f>
        <v>0</v>
      </c>
      <c r="AN447" s="11">
        <f>IF(ISERROR(VLOOKUP(U447,'ITWR Dump'!$A$2:$Y$5000,18,0)),0,(VLOOKUP(U447,'ITWR Dump'!$A$2:$Y$5000,18,0)))</f>
        <v>0</v>
      </c>
      <c r="AO447" s="11">
        <f>IF(ISERROR(VLOOKUP(U447,'ITWR Dump'!$A$2:$Y$5000,25,0)),0,(VLOOKUP('ILC Report'!U447,'ITWR Dump'!$A$2:$Y$5000,25,0)))</f>
        <v>0</v>
      </c>
      <c r="AP447" s="11">
        <f t="shared" si="195"/>
        <v>0</v>
      </c>
      <c r="AQ447" s="26">
        <f t="shared" si="196"/>
        <v>0</v>
      </c>
      <c r="AR447" s="26">
        <f t="shared" si="197"/>
        <v>0</v>
      </c>
      <c r="AS447" s="26">
        <f t="shared" si="198"/>
        <v>0</v>
      </c>
      <c r="AT447" s="26">
        <f t="shared" si="199"/>
        <v>0</v>
      </c>
      <c r="AU447" s="26">
        <f t="shared" si="200"/>
        <v>0</v>
      </c>
      <c r="AV447" s="26">
        <f t="shared" si="201"/>
        <v>0</v>
      </c>
      <c r="AW447" s="11" t="s">
        <v>653</v>
      </c>
      <c r="AX447" s="11" t="str">
        <f>VLOOKUP(L447,Group!$A$2:$B$1000,2,0)</f>
        <v>Maintenance</v>
      </c>
      <c r="AY447" s="11">
        <f>IF(ISERROR(VLOOKUP(U447,'ITWR Dump'!$A$2:$Y$5000,15,0)),0,(VLOOKUP('ILC Report'!U447,'ITWR Dump'!$A$2:$Y$5000,15,0)))</f>
        <v>0</v>
      </c>
      <c r="AZ447" s="11" t="str">
        <f t="shared" si="202"/>
        <v>Yes</v>
      </c>
      <c r="BA447" s="11" t="str">
        <f t="shared" si="203"/>
        <v>BKI</v>
      </c>
      <c r="BB447" s="11" t="str">
        <f t="shared" si="204"/>
        <v>MN</v>
      </c>
      <c r="BC447" s="11" t="str">
        <f t="shared" si="205"/>
        <v>No</v>
      </c>
    </row>
    <row r="448" spans="1:55" x14ac:dyDescent="0.3">
      <c r="A448" s="11" t="s">
        <v>102</v>
      </c>
      <c r="B448" s="11" t="s">
        <v>1822</v>
      </c>
      <c r="C448" s="11" t="s">
        <v>552</v>
      </c>
      <c r="D448" s="11" t="s">
        <v>2159</v>
      </c>
      <c r="E448" s="38" t="s">
        <v>2903</v>
      </c>
      <c r="F448" s="11">
        <v>4</v>
      </c>
      <c r="G448" s="40" t="s">
        <v>218</v>
      </c>
      <c r="H448" s="11" t="str">
        <f t="shared" si="187"/>
        <v>Regular</v>
      </c>
      <c r="I448" s="11" t="str">
        <f t="shared" si="179"/>
        <v>INDIA</v>
      </c>
      <c r="J448" s="11" t="str">
        <f>IF(ISERROR(VLOOKUP(C448,'WI Vs ASM'!$B$2:$E$1000,4,0)),0,(VLOOKUP(C448,'WI Vs ASM'!$B$2:$E$1000,4,0)))</f>
        <v>Offshore</v>
      </c>
      <c r="K448" s="11" t="str">
        <f>IF(ISERROR(VLOOKUP(C448,'WI Vs ASM'!$B$2:$F$1000,5,0)),0,(VLOOKUP(C448,'WI Vs ASM'!$B$2:$F$1000,5,0)))</f>
        <v>01-Fixed Price</v>
      </c>
      <c r="L448" s="11" t="str">
        <f>IF(ISERROR(VLOOKUP(C448,'WI Vs ASM'!$B$2:$D$1000,3,0)),0,(VLOOKUP(C448,'WI Vs ASM'!$B$2:$D$1000,3,0)))</f>
        <v>01-Maintenance Offshore</v>
      </c>
      <c r="M448" s="11" t="str">
        <f>IF(ISERROR(VLOOKUP(C448,'WI Vs ASM'!$B$2:$I$1000,8,0)),0,(VLOOKUP(C448,'WI Vs ASM'!$B$2:$I$1000,8,0)))</f>
        <v>Rahul Soman</v>
      </c>
      <c r="N448" s="11" t="str">
        <f>IF(ISERROR(VLOOKUP(C448,'WI Vs ASM'!$B$2:$G$1000,6,0)),0,(VLOOKUP(C448,'WI Vs ASM'!$B$2:$G$1000,6,0)))</f>
        <v>Business Intelligence</v>
      </c>
      <c r="O448" s="11" t="str">
        <f>IF(ISERROR(VLOOKUP(C448,'WI Vs ASM'!$B$2:$H$1000,7,0)),0,(VLOOKUP(C448,'WI Vs ASM'!$B$2:$H$1000,7,0)))</f>
        <v>EBI</v>
      </c>
      <c r="P448" s="11" t="str">
        <f t="shared" si="180"/>
        <v>May-17</v>
      </c>
      <c r="Q448" s="11" t="str">
        <f t="shared" si="181"/>
        <v>Q2</v>
      </c>
      <c r="R448" s="11" t="str">
        <f>IF(ISERROR(VLOOKUP(C448,'WI Vs ASM'!$B$2:$J$1000,9,0)),0,(VLOOKUP(C448,'WI Vs ASM'!$B$2:$J$1000,9,0)))</f>
        <v>Jyothi Pai</v>
      </c>
      <c r="S448" s="11" t="str">
        <f>IF(ISERROR(VLOOKUP(C448,'WI Vs ASM'!$B$2:$K$1000,10,0)),0,(VLOOKUP(C448,'WI Vs ASM'!$B$2:$K$1000,10,0)))</f>
        <v>Kimberly Hale</v>
      </c>
      <c r="T448" s="11" t="str">
        <f>IF(ISERROR(VLOOKUP(C448,'WI Vs ASM'!$B$2:$L$1000,11,0)),0,(VLOOKUP(C448,'WI Vs ASM'!$B$2:$L$1000,11,0)))</f>
        <v>Crystal Romano</v>
      </c>
      <c r="U448" s="11" t="str">
        <f t="shared" si="188"/>
        <v>WR736434</v>
      </c>
      <c r="V448" s="11" t="str">
        <f t="shared" si="182"/>
        <v>No</v>
      </c>
      <c r="W448" s="11" t="str">
        <f t="shared" si="183"/>
        <v>Yes</v>
      </c>
      <c r="X448" s="11" t="str">
        <f t="shared" si="184"/>
        <v>No</v>
      </c>
      <c r="Y448" s="11" t="str">
        <f t="shared" si="185"/>
        <v>No</v>
      </c>
      <c r="Z448" s="11" t="str">
        <f t="shared" si="186"/>
        <v>No</v>
      </c>
      <c r="AA448" s="11" t="str">
        <f t="shared" si="189"/>
        <v>No</v>
      </c>
      <c r="AB448" s="11">
        <f>IF(ISERROR(VLOOKUP(U448,'ITWR Dump'!$A$2:$Y$5000,24,0)),0,(VLOOKUP('ILC Report'!U448,'ITWR Dump'!$A$2:$Y$5000,24,0)))</f>
        <v>0</v>
      </c>
      <c r="AC448" s="11" t="str">
        <f t="shared" si="190"/>
        <v>No</v>
      </c>
      <c r="AD448" s="11" t="str">
        <f t="shared" si="191"/>
        <v/>
      </c>
      <c r="AE448" s="11">
        <f>IF(ISERROR(VLOOKUP(U448,'ITWR Dump'!$A$2:$Y$5000,13,0)),0,(VLOOKUP(U448,'ITWR Dump'!$A$2:$Y$5000,13,0)))</f>
        <v>0</v>
      </c>
      <c r="AF448" s="11">
        <f>IF(ISERROR(VLOOKUP(U448,'ITWR Dump'!$A$2:$Y$5000,11,0)),0,(VLOOKUP(U448,'ITWR Dump'!$A$2:$Y$5000,11,0)))</f>
        <v>0</v>
      </c>
      <c r="AG448" s="11">
        <f>IF(ISERROR(VLOOKUP(U448,'ITWR Dump'!$A$2:$Y$5000,2,0)),0,(VLOOKUP(U448,'ITWR Dump'!$A$2:$Y$5000,2,0)))</f>
        <v>0</v>
      </c>
      <c r="AH448" s="11">
        <f>IF(ISERROR(VLOOKUP(U448,'ITWR Dump'!$A$2:$Y$5000,14,0)),0,(VLOOKUP(U448,'ITWR Dump'!$A$2:$Y$5000,14,0)))</f>
        <v>0</v>
      </c>
      <c r="AI448" s="11" t="str">
        <f t="shared" si="192"/>
        <v>01-Maintenance Offshore</v>
      </c>
      <c r="AJ448" s="11" t="str">
        <f t="shared" si="193"/>
        <v>Offshore</v>
      </c>
      <c r="AK448" s="11" t="str">
        <f>IF(ISERROR(VLOOKUP(A448,'Team Data'!$C$2:$U$213,17,0)),0,(VLOOKUP(A448,'Team Data'!$C$2:$U$213,17,0)))</f>
        <v>BI and RM</v>
      </c>
      <c r="AL448" s="11" t="str">
        <f t="shared" si="194"/>
        <v>2017-04-24</v>
      </c>
      <c r="AM448" s="11">
        <f>IF(ISERROR(VLOOKUP(U448,'ITWR Dump'!$A$2:$Y$5000,16,0)),0,(VLOOKUP(U448,'ITWR Dump'!$A$2:$Y$5000,16,0)))</f>
        <v>0</v>
      </c>
      <c r="AN448" s="11">
        <f>IF(ISERROR(VLOOKUP(U448,'ITWR Dump'!$A$2:$Y$5000,18,0)),0,(VLOOKUP(U448,'ITWR Dump'!$A$2:$Y$5000,18,0)))</f>
        <v>0</v>
      </c>
      <c r="AO448" s="11">
        <f>IF(ISERROR(VLOOKUP(U448,'ITWR Dump'!$A$2:$Y$5000,25,0)),0,(VLOOKUP('ILC Report'!U448,'ITWR Dump'!$A$2:$Y$5000,25,0)))</f>
        <v>0</v>
      </c>
      <c r="AP448" s="11">
        <f t="shared" si="195"/>
        <v>0</v>
      </c>
      <c r="AQ448" s="26">
        <f t="shared" si="196"/>
        <v>0</v>
      </c>
      <c r="AR448" s="26">
        <f t="shared" si="197"/>
        <v>0</v>
      </c>
      <c r="AS448" s="26">
        <f t="shared" si="198"/>
        <v>0</v>
      </c>
      <c r="AT448" s="26">
        <f t="shared" si="199"/>
        <v>0</v>
      </c>
      <c r="AU448" s="26">
        <f t="shared" si="200"/>
        <v>0</v>
      </c>
      <c r="AV448" s="26">
        <f t="shared" si="201"/>
        <v>0</v>
      </c>
      <c r="AW448" s="11" t="s">
        <v>653</v>
      </c>
      <c r="AX448" s="11" t="str">
        <f>VLOOKUP(L448,Group!$A$2:$B$1000,2,0)</f>
        <v>Maintenance</v>
      </c>
      <c r="AY448" s="11">
        <f>IF(ISERROR(VLOOKUP(U448,'ITWR Dump'!$A$2:$Y$5000,15,0)),0,(VLOOKUP('ILC Report'!U448,'ITWR Dump'!$A$2:$Y$5000,15,0)))</f>
        <v>0</v>
      </c>
      <c r="AZ448" s="11" t="str">
        <f t="shared" si="202"/>
        <v>Yes</v>
      </c>
      <c r="BA448" s="11" t="str">
        <f t="shared" si="203"/>
        <v>BKI</v>
      </c>
      <c r="BB448" s="11" t="str">
        <f t="shared" si="204"/>
        <v>MN</v>
      </c>
      <c r="BC448" s="11" t="str">
        <f t="shared" si="205"/>
        <v>No</v>
      </c>
    </row>
    <row r="449" spans="1:55" x14ac:dyDescent="0.3">
      <c r="A449" s="11" t="s">
        <v>102</v>
      </c>
      <c r="B449" s="11" t="s">
        <v>1822</v>
      </c>
      <c r="C449" s="11" t="s">
        <v>552</v>
      </c>
      <c r="D449" s="11" t="s">
        <v>2149</v>
      </c>
      <c r="E449" s="38" t="s">
        <v>2904</v>
      </c>
      <c r="F449" s="11">
        <v>7</v>
      </c>
      <c r="G449" s="40" t="s">
        <v>218</v>
      </c>
      <c r="H449" s="11" t="str">
        <f t="shared" si="187"/>
        <v>Regular</v>
      </c>
      <c r="I449" s="11" t="str">
        <f t="shared" si="179"/>
        <v>INDIA</v>
      </c>
      <c r="J449" s="11" t="str">
        <f>IF(ISERROR(VLOOKUP(C449,'WI Vs ASM'!$B$2:$E$1000,4,0)),0,(VLOOKUP(C449,'WI Vs ASM'!$B$2:$E$1000,4,0)))</f>
        <v>Offshore</v>
      </c>
      <c r="K449" s="11" t="str">
        <f>IF(ISERROR(VLOOKUP(C449,'WI Vs ASM'!$B$2:$F$1000,5,0)),0,(VLOOKUP(C449,'WI Vs ASM'!$B$2:$F$1000,5,0)))</f>
        <v>01-Fixed Price</v>
      </c>
      <c r="L449" s="11" t="str">
        <f>IF(ISERROR(VLOOKUP(C449,'WI Vs ASM'!$B$2:$D$1000,3,0)),0,(VLOOKUP(C449,'WI Vs ASM'!$B$2:$D$1000,3,0)))</f>
        <v>01-Maintenance Offshore</v>
      </c>
      <c r="M449" s="11" t="str">
        <f>IF(ISERROR(VLOOKUP(C449,'WI Vs ASM'!$B$2:$I$1000,8,0)),0,(VLOOKUP(C449,'WI Vs ASM'!$B$2:$I$1000,8,0)))</f>
        <v>Rahul Soman</v>
      </c>
      <c r="N449" s="11" t="str">
        <f>IF(ISERROR(VLOOKUP(C449,'WI Vs ASM'!$B$2:$G$1000,6,0)),0,(VLOOKUP(C449,'WI Vs ASM'!$B$2:$G$1000,6,0)))</f>
        <v>Business Intelligence</v>
      </c>
      <c r="O449" s="11" t="str">
        <f>IF(ISERROR(VLOOKUP(C449,'WI Vs ASM'!$B$2:$H$1000,7,0)),0,(VLOOKUP(C449,'WI Vs ASM'!$B$2:$H$1000,7,0)))</f>
        <v>EBI</v>
      </c>
      <c r="P449" s="11" t="str">
        <f t="shared" si="180"/>
        <v>May-17</v>
      </c>
      <c r="Q449" s="11" t="str">
        <f t="shared" si="181"/>
        <v>Q2</v>
      </c>
      <c r="R449" s="11" t="str">
        <f>IF(ISERROR(VLOOKUP(C449,'WI Vs ASM'!$B$2:$J$1000,9,0)),0,(VLOOKUP(C449,'WI Vs ASM'!$B$2:$J$1000,9,0)))</f>
        <v>Jyothi Pai</v>
      </c>
      <c r="S449" s="11" t="str">
        <f>IF(ISERROR(VLOOKUP(C449,'WI Vs ASM'!$B$2:$K$1000,10,0)),0,(VLOOKUP(C449,'WI Vs ASM'!$B$2:$K$1000,10,0)))</f>
        <v>Kimberly Hale</v>
      </c>
      <c r="T449" s="11" t="str">
        <f>IF(ISERROR(VLOOKUP(C449,'WI Vs ASM'!$B$2:$L$1000,11,0)),0,(VLOOKUP(C449,'WI Vs ASM'!$B$2:$L$1000,11,0)))</f>
        <v>Crystal Romano</v>
      </c>
      <c r="U449" s="11" t="e">
        <f t="shared" si="188"/>
        <v>#VALUE!</v>
      </c>
      <c r="V449" s="11" t="str">
        <f t="shared" si="182"/>
        <v>No</v>
      </c>
      <c r="W449" s="11" t="str">
        <f t="shared" si="183"/>
        <v>Yes</v>
      </c>
      <c r="X449" s="11" t="str">
        <f t="shared" si="184"/>
        <v>No</v>
      </c>
      <c r="Y449" s="11" t="str">
        <f t="shared" si="185"/>
        <v>No</v>
      </c>
      <c r="Z449" s="11" t="str">
        <f t="shared" si="186"/>
        <v>No</v>
      </c>
      <c r="AA449" s="11" t="str">
        <f t="shared" si="189"/>
        <v>No</v>
      </c>
      <c r="AB449" s="11">
        <f>IF(ISERROR(VLOOKUP(U449,'ITWR Dump'!$A$2:$Y$5000,24,0)),0,(VLOOKUP('ILC Report'!U449,'ITWR Dump'!$A$2:$Y$5000,24,0)))</f>
        <v>0</v>
      </c>
      <c r="AC449" s="11" t="str">
        <f t="shared" si="190"/>
        <v>No</v>
      </c>
      <c r="AD449" s="11" t="str">
        <f t="shared" si="191"/>
        <v/>
      </c>
      <c r="AE449" s="11">
        <f>IF(ISERROR(VLOOKUP(U449,'ITWR Dump'!$A$2:$Y$5000,13,0)),0,(VLOOKUP(U449,'ITWR Dump'!$A$2:$Y$5000,13,0)))</f>
        <v>0</v>
      </c>
      <c r="AF449" s="11">
        <f>IF(ISERROR(VLOOKUP(U449,'ITWR Dump'!$A$2:$Y$5000,11,0)),0,(VLOOKUP(U449,'ITWR Dump'!$A$2:$Y$5000,11,0)))</f>
        <v>0</v>
      </c>
      <c r="AG449" s="11">
        <f>IF(ISERROR(VLOOKUP(U449,'ITWR Dump'!$A$2:$Y$5000,2,0)),0,(VLOOKUP(U449,'ITWR Dump'!$A$2:$Y$5000,2,0)))</f>
        <v>0</v>
      </c>
      <c r="AH449" s="11">
        <f>IF(ISERROR(VLOOKUP(U449,'ITWR Dump'!$A$2:$Y$5000,14,0)),0,(VLOOKUP(U449,'ITWR Dump'!$A$2:$Y$5000,14,0)))</f>
        <v>0</v>
      </c>
      <c r="AI449" s="11" t="str">
        <f t="shared" si="192"/>
        <v>01-Maintenance Offshore</v>
      </c>
      <c r="AJ449" s="11" t="str">
        <f t="shared" si="193"/>
        <v>Offshore</v>
      </c>
      <c r="AK449" s="11" t="str">
        <f>IF(ISERROR(VLOOKUP(A449,'Team Data'!$C$2:$U$213,17,0)),0,(VLOOKUP(A449,'Team Data'!$C$2:$U$213,17,0)))</f>
        <v>BI and RM</v>
      </c>
      <c r="AL449" s="11" t="str">
        <f t="shared" si="194"/>
        <v>2017-04-24</v>
      </c>
      <c r="AM449" s="11">
        <f>IF(ISERROR(VLOOKUP(U449,'ITWR Dump'!$A$2:$Y$5000,16,0)),0,(VLOOKUP(U449,'ITWR Dump'!$A$2:$Y$5000,16,0)))</f>
        <v>0</v>
      </c>
      <c r="AN449" s="11">
        <f>IF(ISERROR(VLOOKUP(U449,'ITWR Dump'!$A$2:$Y$5000,18,0)),0,(VLOOKUP(U449,'ITWR Dump'!$A$2:$Y$5000,18,0)))</f>
        <v>0</v>
      </c>
      <c r="AO449" s="11">
        <f>IF(ISERROR(VLOOKUP(U449,'ITWR Dump'!$A$2:$Y$5000,25,0)),0,(VLOOKUP('ILC Report'!U449,'ITWR Dump'!$A$2:$Y$5000,25,0)))</f>
        <v>0</v>
      </c>
      <c r="AP449" s="11">
        <f t="shared" si="195"/>
        <v>0</v>
      </c>
      <c r="AQ449" s="26">
        <f t="shared" si="196"/>
        <v>0</v>
      </c>
      <c r="AR449" s="26">
        <f t="shared" si="197"/>
        <v>0</v>
      </c>
      <c r="AS449" s="26">
        <f t="shared" si="198"/>
        <v>0</v>
      </c>
      <c r="AT449" s="26">
        <f t="shared" si="199"/>
        <v>0</v>
      </c>
      <c r="AU449" s="26">
        <f t="shared" si="200"/>
        <v>0</v>
      </c>
      <c r="AV449" s="26">
        <f t="shared" si="201"/>
        <v>0</v>
      </c>
      <c r="AW449" s="11" t="s">
        <v>653</v>
      </c>
      <c r="AX449" s="11" t="str">
        <f>VLOOKUP(L449,Group!$A$2:$B$1000,2,0)</f>
        <v>Maintenance</v>
      </c>
      <c r="AY449" s="11">
        <f>IF(ISERROR(VLOOKUP(U449,'ITWR Dump'!$A$2:$Y$5000,15,0)),0,(VLOOKUP('ILC Report'!U449,'ITWR Dump'!$A$2:$Y$5000,15,0)))</f>
        <v>0</v>
      </c>
      <c r="AZ449" s="11" t="str">
        <f t="shared" si="202"/>
        <v>No</v>
      </c>
      <c r="BA449" s="11" t="str">
        <f t="shared" si="203"/>
        <v>BKI</v>
      </c>
      <c r="BB449" s="11" t="str">
        <f t="shared" si="204"/>
        <v>MN</v>
      </c>
      <c r="BC449" s="11" t="str">
        <f t="shared" si="205"/>
        <v>No</v>
      </c>
    </row>
    <row r="450" spans="1:55" x14ac:dyDescent="0.3">
      <c r="A450" s="11" t="s">
        <v>102</v>
      </c>
      <c r="B450" s="11" t="s">
        <v>1822</v>
      </c>
      <c r="C450" s="11" t="s">
        <v>552</v>
      </c>
      <c r="D450" s="11" t="s">
        <v>2109</v>
      </c>
      <c r="E450" s="38" t="s">
        <v>2904</v>
      </c>
      <c r="F450" s="11">
        <v>1.5</v>
      </c>
      <c r="G450" s="40" t="s">
        <v>218</v>
      </c>
      <c r="H450" s="11" t="str">
        <f t="shared" si="187"/>
        <v>Regular</v>
      </c>
      <c r="I450" s="11" t="str">
        <f t="shared" ref="I450:I513" si="206">Locationdetails(J450)</f>
        <v>INDIA</v>
      </c>
      <c r="J450" s="11" t="str">
        <f>IF(ISERROR(VLOOKUP(C450,'WI Vs ASM'!$B$2:$E$1000,4,0)),0,(VLOOKUP(C450,'WI Vs ASM'!$B$2:$E$1000,4,0)))</f>
        <v>Offshore</v>
      </c>
      <c r="K450" s="11" t="str">
        <f>IF(ISERROR(VLOOKUP(C450,'WI Vs ASM'!$B$2:$F$1000,5,0)),0,(VLOOKUP(C450,'WI Vs ASM'!$B$2:$F$1000,5,0)))</f>
        <v>01-Fixed Price</v>
      </c>
      <c r="L450" s="11" t="str">
        <f>IF(ISERROR(VLOOKUP(C450,'WI Vs ASM'!$B$2:$D$1000,3,0)),0,(VLOOKUP(C450,'WI Vs ASM'!$B$2:$D$1000,3,0)))</f>
        <v>01-Maintenance Offshore</v>
      </c>
      <c r="M450" s="11" t="str">
        <f>IF(ISERROR(VLOOKUP(C450,'WI Vs ASM'!$B$2:$I$1000,8,0)),0,(VLOOKUP(C450,'WI Vs ASM'!$B$2:$I$1000,8,0)))</f>
        <v>Rahul Soman</v>
      </c>
      <c r="N450" s="11" t="str">
        <f>IF(ISERROR(VLOOKUP(C450,'WI Vs ASM'!$B$2:$G$1000,6,0)),0,(VLOOKUP(C450,'WI Vs ASM'!$B$2:$G$1000,6,0)))</f>
        <v>Business Intelligence</v>
      </c>
      <c r="O450" s="11" t="str">
        <f>IF(ISERROR(VLOOKUP(C450,'WI Vs ASM'!$B$2:$H$1000,7,0)),0,(VLOOKUP(C450,'WI Vs ASM'!$B$2:$H$1000,7,0)))</f>
        <v>EBI</v>
      </c>
      <c r="P450" s="11" t="str">
        <f t="shared" ref="P450:P513" si="207">TEXT(E450,"MMM-YY")</f>
        <v>May-17</v>
      </c>
      <c r="Q450" s="11" t="str">
        <f t="shared" ref="Q450:Q513" si="208">Quarterdetails(P450)</f>
        <v>Q2</v>
      </c>
      <c r="R450" s="11" t="str">
        <f>IF(ISERROR(VLOOKUP(C450,'WI Vs ASM'!$B$2:$J$1000,9,0)),0,(VLOOKUP(C450,'WI Vs ASM'!$B$2:$J$1000,9,0)))</f>
        <v>Jyothi Pai</v>
      </c>
      <c r="S450" s="11" t="str">
        <f>IF(ISERROR(VLOOKUP(C450,'WI Vs ASM'!$B$2:$K$1000,10,0)),0,(VLOOKUP(C450,'WI Vs ASM'!$B$2:$K$1000,10,0)))</f>
        <v>Kimberly Hale</v>
      </c>
      <c r="T450" s="11" t="str">
        <f>IF(ISERROR(VLOOKUP(C450,'WI Vs ASM'!$B$2:$L$1000,11,0)),0,(VLOOKUP(C450,'WI Vs ASM'!$B$2:$L$1000,11,0)))</f>
        <v>Crystal Romano</v>
      </c>
      <c r="U450" s="11" t="e">
        <f t="shared" si="188"/>
        <v>#VALUE!</v>
      </c>
      <c r="V450" s="11" t="str">
        <f t="shared" ref="V450:V513" si="209">IF(OR(AP450=1,AQ450=1,AR450=1,AS450=1,AT450=1,AU450=1,AV450=1),"Yes","No")</f>
        <v>No</v>
      </c>
      <c r="W450" s="11" t="str">
        <f t="shared" ref="W450:W513" si="210">IF(V450&lt;&gt;"Yes",IF(AND(K450&lt;&gt;"09-NonBillable"),"Yes","No"),"No")</f>
        <v>Yes</v>
      </c>
      <c r="X450" s="11" t="str">
        <f t="shared" ref="X450:X513" si="211">IF(ISERROR(IF(OR(RIGHT(C450,2)="LB",(RIGHT(C450,2)="MG"),(C450="WAFCOGEN")),"Yes","No")),"No",(IF(OR(RIGHT(C450,2)="LB",(RIGHT(C450,2)="MG"),(C450="WAFCOGEN")),"Yes","No")))</f>
        <v>No</v>
      </c>
      <c r="Y450" s="11" t="str">
        <f t="shared" ref="Y450:Y513" si="212">CTCdetails(AE450)</f>
        <v>No</v>
      </c>
      <c r="Z450" s="11" t="str">
        <f t="shared" ref="Z450:Z513" si="213">Ignitedetails(C450)</f>
        <v>No</v>
      </c>
      <c r="AA450" s="11" t="str">
        <f t="shared" si="189"/>
        <v>No</v>
      </c>
      <c r="AB450" s="11">
        <f>IF(ISERROR(VLOOKUP(U450,'ITWR Dump'!$A$2:$Y$5000,24,0)),0,(VLOOKUP('ILC Report'!U450,'ITWR Dump'!$A$2:$Y$5000,24,0)))</f>
        <v>0</v>
      </c>
      <c r="AC450" s="11" t="str">
        <f t="shared" si="190"/>
        <v>No</v>
      </c>
      <c r="AD450" s="11" t="str">
        <f t="shared" si="191"/>
        <v/>
      </c>
      <c r="AE450" s="11">
        <f>IF(ISERROR(VLOOKUP(U450,'ITWR Dump'!$A$2:$Y$5000,13,0)),0,(VLOOKUP(U450,'ITWR Dump'!$A$2:$Y$5000,13,0)))</f>
        <v>0</v>
      </c>
      <c r="AF450" s="11">
        <f>IF(ISERROR(VLOOKUP(U450,'ITWR Dump'!$A$2:$Y$5000,11,0)),0,(VLOOKUP(U450,'ITWR Dump'!$A$2:$Y$5000,11,0)))</f>
        <v>0</v>
      </c>
      <c r="AG450" s="11">
        <f>IF(ISERROR(VLOOKUP(U450,'ITWR Dump'!$A$2:$Y$5000,2,0)),0,(VLOOKUP(U450,'ITWR Dump'!$A$2:$Y$5000,2,0)))</f>
        <v>0</v>
      </c>
      <c r="AH450" s="11">
        <f>IF(ISERROR(VLOOKUP(U450,'ITWR Dump'!$A$2:$Y$5000,14,0)),0,(VLOOKUP(U450,'ITWR Dump'!$A$2:$Y$5000,14,0)))</f>
        <v>0</v>
      </c>
      <c r="AI450" s="11" t="str">
        <f t="shared" si="192"/>
        <v>01-Maintenance Offshore</v>
      </c>
      <c r="AJ450" s="11" t="str">
        <f t="shared" si="193"/>
        <v>Offshore</v>
      </c>
      <c r="AK450" s="11" t="str">
        <f>IF(ISERROR(VLOOKUP(A450,'Team Data'!$C$2:$U$213,17,0)),0,(VLOOKUP(A450,'Team Data'!$C$2:$U$213,17,0)))</f>
        <v>BI and RM</v>
      </c>
      <c r="AL450" s="11" t="str">
        <f t="shared" si="194"/>
        <v>2017-04-24</v>
      </c>
      <c r="AM450" s="11">
        <f>IF(ISERROR(VLOOKUP(U450,'ITWR Dump'!$A$2:$Y$5000,16,0)),0,(VLOOKUP(U450,'ITWR Dump'!$A$2:$Y$5000,16,0)))</f>
        <v>0</v>
      </c>
      <c r="AN450" s="11">
        <f>IF(ISERROR(VLOOKUP(U450,'ITWR Dump'!$A$2:$Y$5000,18,0)),0,(VLOOKUP(U450,'ITWR Dump'!$A$2:$Y$5000,18,0)))</f>
        <v>0</v>
      </c>
      <c r="AO450" s="11">
        <f>IF(ISERROR(VLOOKUP(U450,'ITWR Dump'!$A$2:$Y$5000,25,0)),0,(VLOOKUP('ILC Report'!U450,'ITWR Dump'!$A$2:$Y$5000,25,0)))</f>
        <v>0</v>
      </c>
      <c r="AP450" s="11">
        <f t="shared" si="195"/>
        <v>0</v>
      </c>
      <c r="AQ450" s="26">
        <f t="shared" si="196"/>
        <v>0</v>
      </c>
      <c r="AR450" s="26">
        <f t="shared" si="197"/>
        <v>0</v>
      </c>
      <c r="AS450" s="26">
        <f t="shared" si="198"/>
        <v>0</v>
      </c>
      <c r="AT450" s="26">
        <f t="shared" si="199"/>
        <v>0</v>
      </c>
      <c r="AU450" s="26">
        <f t="shared" si="200"/>
        <v>0</v>
      </c>
      <c r="AV450" s="26">
        <f t="shared" si="201"/>
        <v>0</v>
      </c>
      <c r="AW450" s="11" t="s">
        <v>653</v>
      </c>
      <c r="AX450" s="11" t="str">
        <f>VLOOKUP(L450,Group!$A$2:$B$1000,2,0)</f>
        <v>Maintenance</v>
      </c>
      <c r="AY450" s="11">
        <f>IF(ISERROR(VLOOKUP(U450,'ITWR Dump'!$A$2:$Y$5000,15,0)),0,(VLOOKUP('ILC Report'!U450,'ITWR Dump'!$A$2:$Y$5000,15,0)))</f>
        <v>0</v>
      </c>
      <c r="AZ450" s="11" t="str">
        <f t="shared" si="202"/>
        <v>No</v>
      </c>
      <c r="BA450" s="11" t="str">
        <f t="shared" si="203"/>
        <v>BKI</v>
      </c>
      <c r="BB450" s="11" t="str">
        <f t="shared" si="204"/>
        <v>MN</v>
      </c>
      <c r="BC450" s="11" t="str">
        <f t="shared" si="205"/>
        <v>No</v>
      </c>
    </row>
    <row r="451" spans="1:55" x14ac:dyDescent="0.3">
      <c r="A451" s="11" t="s">
        <v>102</v>
      </c>
      <c r="B451" s="11" t="s">
        <v>1822</v>
      </c>
      <c r="C451" s="11" t="s">
        <v>550</v>
      </c>
      <c r="D451" s="11" t="s">
        <v>2160</v>
      </c>
      <c r="E451" s="38" t="s">
        <v>2904</v>
      </c>
      <c r="F451" s="11">
        <v>3</v>
      </c>
      <c r="G451" s="40" t="s">
        <v>218</v>
      </c>
      <c r="H451" s="11" t="str">
        <f t="shared" ref="H451:H514" si="214">Shiftdetails($G451)</f>
        <v>Regular</v>
      </c>
      <c r="I451" s="11" t="str">
        <f t="shared" si="206"/>
        <v>INDIA</v>
      </c>
      <c r="J451" s="11" t="str">
        <f>IF(ISERROR(VLOOKUP(C451,'WI Vs ASM'!$B$2:$E$1000,4,0)),0,(VLOOKUP(C451,'WI Vs ASM'!$B$2:$E$1000,4,0)))</f>
        <v>Offshore</v>
      </c>
      <c r="K451" s="11" t="str">
        <f>IF(ISERROR(VLOOKUP(C451,'WI Vs ASM'!$B$2:$F$1000,5,0)),0,(VLOOKUP(C451,'WI Vs ASM'!$B$2:$F$1000,5,0)))</f>
        <v>02-Variable Billable</v>
      </c>
      <c r="L451" s="11" t="str">
        <f>IF(ISERROR(VLOOKUP(C451,'WI Vs ASM'!$B$2:$D$1000,3,0)),0,(VLOOKUP(C451,'WI Vs ASM'!$B$2:$D$1000,3,0)))</f>
        <v>11-Enhancement Offshore</v>
      </c>
      <c r="M451" s="11" t="str">
        <f>IF(ISERROR(VLOOKUP(C451,'WI Vs ASM'!$B$2:$I$1000,8,0)),0,(VLOOKUP(C451,'WI Vs ASM'!$B$2:$I$1000,8,0)))</f>
        <v>Prakash Varadachari</v>
      </c>
      <c r="N451" s="11" t="str">
        <f>IF(ISERROR(VLOOKUP(C451,'WI Vs ASM'!$B$2:$G$1000,6,0)),0,(VLOOKUP(C451,'WI Vs ASM'!$B$2:$G$1000,6,0)))</f>
        <v>Business Intelligence</v>
      </c>
      <c r="O451" s="11" t="str">
        <f>IF(ISERROR(VLOOKUP(C451,'WI Vs ASM'!$B$2:$H$1000,7,0)),0,(VLOOKUP(C451,'WI Vs ASM'!$B$2:$H$1000,7,0)))</f>
        <v>EBI</v>
      </c>
      <c r="P451" s="11" t="str">
        <f t="shared" si="207"/>
        <v>May-17</v>
      </c>
      <c r="Q451" s="11" t="str">
        <f t="shared" si="208"/>
        <v>Q2</v>
      </c>
      <c r="R451" s="11" t="str">
        <f>IF(ISERROR(VLOOKUP(C451,'WI Vs ASM'!$B$2:$J$1000,9,0)),0,(VLOOKUP(C451,'WI Vs ASM'!$B$2:$J$1000,9,0)))</f>
        <v>Chandraprabha Palaniswamy</v>
      </c>
      <c r="S451" s="11" t="str">
        <f>IF(ISERROR(VLOOKUP(C451,'WI Vs ASM'!$B$2:$K$1000,10,0)),0,(VLOOKUP(C451,'WI Vs ASM'!$B$2:$K$1000,10,0)))</f>
        <v>Kimberly Hale</v>
      </c>
      <c r="T451" s="11" t="str">
        <f>IF(ISERROR(VLOOKUP(C451,'WI Vs ASM'!$B$2:$L$1000,11,0)),0,(VLOOKUP(C451,'WI Vs ASM'!$B$2:$L$1000,11,0)))</f>
        <v>Crystal Romano</v>
      </c>
      <c r="U451" s="11" t="str">
        <f t="shared" ref="U451:U514" si="215">IF(ISERROR(MID((UPPER(D451)),(FIND("WR",(UPPER(D451)),1)),8)),MID((UPPER(D451)),(FIND("ENH",(UPPER(D451)),1)),9),MID((UPPER(D451)),(FIND("WR",(UPPER(D451)),1)),8))</f>
        <v>ENH112295</v>
      </c>
      <c r="V451" s="11" t="str">
        <f t="shared" si="209"/>
        <v>No</v>
      </c>
      <c r="W451" s="11" t="str">
        <f t="shared" si="210"/>
        <v>Yes</v>
      </c>
      <c r="X451" s="11" t="str">
        <f t="shared" si="211"/>
        <v>No</v>
      </c>
      <c r="Y451" s="11" t="str">
        <f t="shared" si="212"/>
        <v>No</v>
      </c>
      <c r="Z451" s="11" t="str">
        <f t="shared" si="213"/>
        <v>No</v>
      </c>
      <c r="AA451" s="11" t="str">
        <f t="shared" ref="AA451:AA514" si="216">RTCdetails(AE451,AY451)</f>
        <v>No</v>
      </c>
      <c r="AB451" s="11">
        <f>IF(ISERROR(VLOOKUP(U451,'ITWR Dump'!$A$2:$Y$5000,24,0)),0,(VLOOKUP('ILC Report'!U451,'ITWR Dump'!$A$2:$Y$5000,24,0)))</f>
        <v>0</v>
      </c>
      <c r="AC451" s="11" t="str">
        <f t="shared" ref="AC451:AC514" si="217">Billable(X451,Y451,Z451,AA451,BC451)</f>
        <v>No</v>
      </c>
      <c r="AD451" s="11" t="str">
        <f t="shared" ref="AD451:AD514" si="218">IF(X451="Yes",$X$1,IF(Y451="Yes",$Y$1,IF(Z451="Yes",$Z$1,IF(AA451="Yes",$AA$1,""))))</f>
        <v/>
      </c>
      <c r="AE451" s="11">
        <f>IF(ISERROR(VLOOKUP(U451,'ITWR Dump'!$A$2:$Y$5000,13,0)),0,(VLOOKUP(U451,'ITWR Dump'!$A$2:$Y$5000,13,0)))</f>
        <v>0</v>
      </c>
      <c r="AF451" s="11">
        <f>IF(ISERROR(VLOOKUP(U451,'ITWR Dump'!$A$2:$Y$5000,11,0)),0,(VLOOKUP(U451,'ITWR Dump'!$A$2:$Y$5000,11,0)))</f>
        <v>0</v>
      </c>
      <c r="AG451" s="11">
        <f>IF(ISERROR(VLOOKUP(U451,'ITWR Dump'!$A$2:$Y$5000,2,0)),0,(VLOOKUP(U451,'ITWR Dump'!$A$2:$Y$5000,2,0)))</f>
        <v>0</v>
      </c>
      <c r="AH451" s="11">
        <f>IF(ISERROR(VLOOKUP(U451,'ITWR Dump'!$A$2:$Y$5000,14,0)),0,(VLOOKUP(U451,'ITWR Dump'!$A$2:$Y$5000,14,0)))</f>
        <v>0</v>
      </c>
      <c r="AI451" s="11" t="str">
        <f t="shared" ref="AI451:AI514" si="219">UdfCategory(H451,L451,AJ451)</f>
        <v>11-Enhancement Offshore</v>
      </c>
      <c r="AJ451" s="11" t="str">
        <f t="shared" ref="AJ451:AJ514" si="220">OnOffLanded(A451,C451,J451)</f>
        <v>Offshore</v>
      </c>
      <c r="AK451" s="11" t="str">
        <f>IF(ISERROR(VLOOKUP(A451,'Team Data'!$C$2:$U$213,17,0)),0,(VLOOKUP(A451,'Team Data'!$C$2:$U$213,17,0)))</f>
        <v>BI and RM</v>
      </c>
      <c r="AL451" s="11" t="str">
        <f t="shared" ref="AL451:AL514" si="221">LEFT(AW451,10)</f>
        <v>2017-04-24</v>
      </c>
      <c r="AM451" s="11">
        <f>IF(ISERROR(VLOOKUP(U451,'ITWR Dump'!$A$2:$Y$5000,16,0)),0,(VLOOKUP(U451,'ITWR Dump'!$A$2:$Y$5000,16,0)))</f>
        <v>0</v>
      </c>
      <c r="AN451" s="11">
        <f>IF(ISERROR(VLOOKUP(U451,'ITWR Dump'!$A$2:$Y$5000,18,0)),0,(VLOOKUP(U451,'ITWR Dump'!$A$2:$Y$5000,18,0)))</f>
        <v>0</v>
      </c>
      <c r="AO451" s="11">
        <f>IF(ISERROR(VLOOKUP(U451,'ITWR Dump'!$A$2:$Y$5000,25,0)),0,(VLOOKUP('ILC Report'!U451,'ITWR Dump'!$A$2:$Y$5000,25,0)))</f>
        <v>0</v>
      </c>
      <c r="AP451" s="11">
        <f t="shared" ref="AP451:AP514" si="222">IFERROR(FIND("INC0",D451,1),0)</f>
        <v>0</v>
      </c>
      <c r="AQ451" s="26">
        <f t="shared" ref="AQ451:AQ514" si="223">IFERROR(FIND("INC1",D451,1),0)</f>
        <v>0</v>
      </c>
      <c r="AR451" s="26">
        <f t="shared" ref="AR451:AR514" si="224">IFERROR(FIND("INC2",D451,1),0)</f>
        <v>0</v>
      </c>
      <c r="AS451" s="26">
        <f t="shared" ref="AS451:AS514" si="225">IFERROR(FIND("INC3",D451,1),0)</f>
        <v>0</v>
      </c>
      <c r="AT451" s="26">
        <f t="shared" ref="AT451:AT514" si="226">IFERROR(FIND("INC4",D451,1),0)</f>
        <v>0</v>
      </c>
      <c r="AU451" s="26">
        <f t="shared" ref="AU451:AU514" si="227">IFERROR(FIND("INC 0",D451,1),0)</f>
        <v>0</v>
      </c>
      <c r="AV451" s="26">
        <f t="shared" ref="AV451:AV514" si="228">IFERROR(FIND("INC 1",D451,1),0)</f>
        <v>0</v>
      </c>
      <c r="AW451" s="11" t="s">
        <v>653</v>
      </c>
      <c r="AX451" s="11" t="str">
        <f>VLOOKUP(L451,Group!$A$2:$B$1000,2,0)</f>
        <v>Enhancement</v>
      </c>
      <c r="AY451" s="11">
        <f>IF(ISERROR(VLOOKUP(U451,'ITWR Dump'!$A$2:$Y$5000,15,0)),0,(VLOOKUP('ILC Report'!U451,'ITWR Dump'!$A$2:$Y$5000,15,0)))</f>
        <v>0</v>
      </c>
      <c r="AZ451" s="11" t="str">
        <f t="shared" ref="AZ451:AZ514" si="229">Adoc(BB451,D451)</f>
        <v>No</v>
      </c>
      <c r="BA451" s="11" t="str">
        <f t="shared" ref="BA451:BA514" si="230">LEFT(C451,3)</f>
        <v>BKI</v>
      </c>
      <c r="BB451" s="11" t="str">
        <f t="shared" ref="BB451:BB514" si="231">RIGHT(C451,2)</f>
        <v>EN</v>
      </c>
      <c r="BC451" s="11" t="str">
        <f t="shared" ref="BC451:BC514" si="232">Work(AF451)</f>
        <v>No</v>
      </c>
    </row>
    <row r="452" spans="1:55" x14ac:dyDescent="0.3">
      <c r="A452" s="11" t="s">
        <v>102</v>
      </c>
      <c r="B452" s="11" t="s">
        <v>1822</v>
      </c>
      <c r="C452" s="11" t="s">
        <v>550</v>
      </c>
      <c r="D452" s="11" t="s">
        <v>2161</v>
      </c>
      <c r="E452" s="38" t="s">
        <v>2904</v>
      </c>
      <c r="F452" s="11">
        <v>8</v>
      </c>
      <c r="G452" s="40" t="s">
        <v>218</v>
      </c>
      <c r="H452" s="11" t="str">
        <f t="shared" si="214"/>
        <v>Regular</v>
      </c>
      <c r="I452" s="11" t="str">
        <f t="shared" si="206"/>
        <v>INDIA</v>
      </c>
      <c r="J452" s="11" t="str">
        <f>IF(ISERROR(VLOOKUP(C452,'WI Vs ASM'!$B$2:$E$1000,4,0)),0,(VLOOKUP(C452,'WI Vs ASM'!$B$2:$E$1000,4,0)))</f>
        <v>Offshore</v>
      </c>
      <c r="K452" s="11" t="str">
        <f>IF(ISERROR(VLOOKUP(C452,'WI Vs ASM'!$B$2:$F$1000,5,0)),0,(VLOOKUP(C452,'WI Vs ASM'!$B$2:$F$1000,5,0)))</f>
        <v>02-Variable Billable</v>
      </c>
      <c r="L452" s="11" t="str">
        <f>IF(ISERROR(VLOOKUP(C452,'WI Vs ASM'!$B$2:$D$1000,3,0)),0,(VLOOKUP(C452,'WI Vs ASM'!$B$2:$D$1000,3,0)))</f>
        <v>11-Enhancement Offshore</v>
      </c>
      <c r="M452" s="11" t="str">
        <f>IF(ISERROR(VLOOKUP(C452,'WI Vs ASM'!$B$2:$I$1000,8,0)),0,(VLOOKUP(C452,'WI Vs ASM'!$B$2:$I$1000,8,0)))</f>
        <v>Prakash Varadachari</v>
      </c>
      <c r="N452" s="11" t="str">
        <f>IF(ISERROR(VLOOKUP(C452,'WI Vs ASM'!$B$2:$G$1000,6,0)),0,(VLOOKUP(C452,'WI Vs ASM'!$B$2:$G$1000,6,0)))</f>
        <v>Business Intelligence</v>
      </c>
      <c r="O452" s="11" t="str">
        <f>IF(ISERROR(VLOOKUP(C452,'WI Vs ASM'!$B$2:$H$1000,7,0)),0,(VLOOKUP(C452,'WI Vs ASM'!$B$2:$H$1000,7,0)))</f>
        <v>EBI</v>
      </c>
      <c r="P452" s="11" t="str">
        <f t="shared" si="207"/>
        <v>May-17</v>
      </c>
      <c r="Q452" s="11" t="str">
        <f t="shared" si="208"/>
        <v>Q2</v>
      </c>
      <c r="R452" s="11" t="str">
        <f>IF(ISERROR(VLOOKUP(C452,'WI Vs ASM'!$B$2:$J$1000,9,0)),0,(VLOOKUP(C452,'WI Vs ASM'!$B$2:$J$1000,9,0)))</f>
        <v>Chandraprabha Palaniswamy</v>
      </c>
      <c r="S452" s="11" t="str">
        <f>IF(ISERROR(VLOOKUP(C452,'WI Vs ASM'!$B$2:$K$1000,10,0)),0,(VLOOKUP(C452,'WI Vs ASM'!$B$2:$K$1000,10,0)))</f>
        <v>Kimberly Hale</v>
      </c>
      <c r="T452" s="11" t="str">
        <f>IF(ISERROR(VLOOKUP(C452,'WI Vs ASM'!$B$2:$L$1000,11,0)),0,(VLOOKUP(C452,'WI Vs ASM'!$B$2:$L$1000,11,0)))</f>
        <v>Crystal Romano</v>
      </c>
      <c r="U452" s="11" t="str">
        <f t="shared" si="215"/>
        <v>ENH112295</v>
      </c>
      <c r="V452" s="11" t="str">
        <f t="shared" si="209"/>
        <v>No</v>
      </c>
      <c r="W452" s="11" t="str">
        <f t="shared" si="210"/>
        <v>Yes</v>
      </c>
      <c r="X452" s="11" t="str">
        <f t="shared" si="211"/>
        <v>No</v>
      </c>
      <c r="Y452" s="11" t="str">
        <f t="shared" si="212"/>
        <v>No</v>
      </c>
      <c r="Z452" s="11" t="str">
        <f t="shared" si="213"/>
        <v>No</v>
      </c>
      <c r="AA452" s="11" t="str">
        <f t="shared" si="216"/>
        <v>No</v>
      </c>
      <c r="AB452" s="11">
        <f>IF(ISERROR(VLOOKUP(U452,'ITWR Dump'!$A$2:$Y$5000,24,0)),0,(VLOOKUP('ILC Report'!U452,'ITWR Dump'!$A$2:$Y$5000,24,0)))</f>
        <v>0</v>
      </c>
      <c r="AC452" s="11" t="str">
        <f t="shared" si="217"/>
        <v>No</v>
      </c>
      <c r="AD452" s="11" t="str">
        <f t="shared" si="218"/>
        <v/>
      </c>
      <c r="AE452" s="11">
        <f>IF(ISERROR(VLOOKUP(U452,'ITWR Dump'!$A$2:$Y$5000,13,0)),0,(VLOOKUP(U452,'ITWR Dump'!$A$2:$Y$5000,13,0)))</f>
        <v>0</v>
      </c>
      <c r="AF452" s="11">
        <f>IF(ISERROR(VLOOKUP(U452,'ITWR Dump'!$A$2:$Y$5000,11,0)),0,(VLOOKUP(U452,'ITWR Dump'!$A$2:$Y$5000,11,0)))</f>
        <v>0</v>
      </c>
      <c r="AG452" s="11">
        <f>IF(ISERROR(VLOOKUP(U452,'ITWR Dump'!$A$2:$Y$5000,2,0)),0,(VLOOKUP(U452,'ITWR Dump'!$A$2:$Y$5000,2,0)))</f>
        <v>0</v>
      </c>
      <c r="AH452" s="11">
        <f>IF(ISERROR(VLOOKUP(U452,'ITWR Dump'!$A$2:$Y$5000,14,0)),0,(VLOOKUP(U452,'ITWR Dump'!$A$2:$Y$5000,14,0)))</f>
        <v>0</v>
      </c>
      <c r="AI452" s="11" t="str">
        <f t="shared" si="219"/>
        <v>11-Enhancement Offshore</v>
      </c>
      <c r="AJ452" s="11" t="str">
        <f t="shared" si="220"/>
        <v>Offshore</v>
      </c>
      <c r="AK452" s="11" t="str">
        <f>IF(ISERROR(VLOOKUP(A452,'Team Data'!$C$2:$U$213,17,0)),0,(VLOOKUP(A452,'Team Data'!$C$2:$U$213,17,0)))</f>
        <v>BI and RM</v>
      </c>
      <c r="AL452" s="11" t="str">
        <f t="shared" si="221"/>
        <v>2017-04-24</v>
      </c>
      <c r="AM452" s="11">
        <f>IF(ISERROR(VLOOKUP(U452,'ITWR Dump'!$A$2:$Y$5000,16,0)),0,(VLOOKUP(U452,'ITWR Dump'!$A$2:$Y$5000,16,0)))</f>
        <v>0</v>
      </c>
      <c r="AN452" s="11">
        <f>IF(ISERROR(VLOOKUP(U452,'ITWR Dump'!$A$2:$Y$5000,18,0)),0,(VLOOKUP(U452,'ITWR Dump'!$A$2:$Y$5000,18,0)))</f>
        <v>0</v>
      </c>
      <c r="AO452" s="11">
        <f>IF(ISERROR(VLOOKUP(U452,'ITWR Dump'!$A$2:$Y$5000,25,0)),0,(VLOOKUP('ILC Report'!U452,'ITWR Dump'!$A$2:$Y$5000,25,0)))</f>
        <v>0</v>
      </c>
      <c r="AP452" s="11">
        <f t="shared" si="222"/>
        <v>0</v>
      </c>
      <c r="AQ452" s="26">
        <f t="shared" si="223"/>
        <v>0</v>
      </c>
      <c r="AR452" s="26">
        <f t="shared" si="224"/>
        <v>0</v>
      </c>
      <c r="AS452" s="26">
        <f t="shared" si="225"/>
        <v>0</v>
      </c>
      <c r="AT452" s="26">
        <f t="shared" si="226"/>
        <v>0</v>
      </c>
      <c r="AU452" s="26">
        <f t="shared" si="227"/>
        <v>0</v>
      </c>
      <c r="AV452" s="26">
        <f t="shared" si="228"/>
        <v>0</v>
      </c>
      <c r="AW452" s="11" t="s">
        <v>653</v>
      </c>
      <c r="AX452" s="11" t="str">
        <f>VLOOKUP(L452,Group!$A$2:$B$1000,2,0)</f>
        <v>Enhancement</v>
      </c>
      <c r="AY452" s="11">
        <f>IF(ISERROR(VLOOKUP(U452,'ITWR Dump'!$A$2:$Y$5000,15,0)),0,(VLOOKUP('ILC Report'!U452,'ITWR Dump'!$A$2:$Y$5000,15,0)))</f>
        <v>0</v>
      </c>
      <c r="AZ452" s="11" t="str">
        <f t="shared" si="229"/>
        <v>No</v>
      </c>
      <c r="BA452" s="11" t="str">
        <f t="shared" si="230"/>
        <v>BKI</v>
      </c>
      <c r="BB452" s="11" t="str">
        <f t="shared" si="231"/>
        <v>EN</v>
      </c>
      <c r="BC452" s="11" t="str">
        <f t="shared" si="232"/>
        <v>No</v>
      </c>
    </row>
    <row r="453" spans="1:55" x14ac:dyDescent="0.3">
      <c r="A453" s="11" t="s">
        <v>102</v>
      </c>
      <c r="B453" s="11" t="s">
        <v>1822</v>
      </c>
      <c r="C453" s="11" t="s">
        <v>550</v>
      </c>
      <c r="D453" s="11" t="s">
        <v>2162</v>
      </c>
      <c r="E453" s="38" t="s">
        <v>2904</v>
      </c>
      <c r="F453" s="11">
        <v>9</v>
      </c>
      <c r="G453" s="40" t="s">
        <v>218</v>
      </c>
      <c r="H453" s="11" t="str">
        <f t="shared" si="214"/>
        <v>Regular</v>
      </c>
      <c r="I453" s="11" t="str">
        <f t="shared" si="206"/>
        <v>INDIA</v>
      </c>
      <c r="J453" s="11" t="str">
        <f>IF(ISERROR(VLOOKUP(C453,'WI Vs ASM'!$B$2:$E$1000,4,0)),0,(VLOOKUP(C453,'WI Vs ASM'!$B$2:$E$1000,4,0)))</f>
        <v>Offshore</v>
      </c>
      <c r="K453" s="11" t="str">
        <f>IF(ISERROR(VLOOKUP(C453,'WI Vs ASM'!$B$2:$F$1000,5,0)),0,(VLOOKUP(C453,'WI Vs ASM'!$B$2:$F$1000,5,0)))</f>
        <v>02-Variable Billable</v>
      </c>
      <c r="L453" s="11" t="str">
        <f>IF(ISERROR(VLOOKUP(C453,'WI Vs ASM'!$B$2:$D$1000,3,0)),0,(VLOOKUP(C453,'WI Vs ASM'!$B$2:$D$1000,3,0)))</f>
        <v>11-Enhancement Offshore</v>
      </c>
      <c r="M453" s="11" t="str">
        <f>IF(ISERROR(VLOOKUP(C453,'WI Vs ASM'!$B$2:$I$1000,8,0)),0,(VLOOKUP(C453,'WI Vs ASM'!$B$2:$I$1000,8,0)))</f>
        <v>Prakash Varadachari</v>
      </c>
      <c r="N453" s="11" t="str">
        <f>IF(ISERROR(VLOOKUP(C453,'WI Vs ASM'!$B$2:$G$1000,6,0)),0,(VLOOKUP(C453,'WI Vs ASM'!$B$2:$G$1000,6,0)))</f>
        <v>Business Intelligence</v>
      </c>
      <c r="O453" s="11" t="str">
        <f>IF(ISERROR(VLOOKUP(C453,'WI Vs ASM'!$B$2:$H$1000,7,0)),0,(VLOOKUP(C453,'WI Vs ASM'!$B$2:$H$1000,7,0)))</f>
        <v>EBI</v>
      </c>
      <c r="P453" s="11" t="str">
        <f t="shared" si="207"/>
        <v>May-17</v>
      </c>
      <c r="Q453" s="11" t="str">
        <f t="shared" si="208"/>
        <v>Q2</v>
      </c>
      <c r="R453" s="11" t="str">
        <f>IF(ISERROR(VLOOKUP(C453,'WI Vs ASM'!$B$2:$J$1000,9,0)),0,(VLOOKUP(C453,'WI Vs ASM'!$B$2:$J$1000,9,0)))</f>
        <v>Chandraprabha Palaniswamy</v>
      </c>
      <c r="S453" s="11" t="str">
        <f>IF(ISERROR(VLOOKUP(C453,'WI Vs ASM'!$B$2:$K$1000,10,0)),0,(VLOOKUP(C453,'WI Vs ASM'!$B$2:$K$1000,10,0)))</f>
        <v>Kimberly Hale</v>
      </c>
      <c r="T453" s="11" t="str">
        <f>IF(ISERROR(VLOOKUP(C453,'WI Vs ASM'!$B$2:$L$1000,11,0)),0,(VLOOKUP(C453,'WI Vs ASM'!$B$2:$L$1000,11,0)))</f>
        <v>Crystal Romano</v>
      </c>
      <c r="U453" s="11" t="str">
        <f t="shared" si="215"/>
        <v>ENH112373</v>
      </c>
      <c r="V453" s="11" t="str">
        <f t="shared" si="209"/>
        <v>No</v>
      </c>
      <c r="W453" s="11" t="str">
        <f t="shared" si="210"/>
        <v>Yes</v>
      </c>
      <c r="X453" s="11" t="str">
        <f t="shared" si="211"/>
        <v>No</v>
      </c>
      <c r="Y453" s="11" t="str">
        <f t="shared" si="212"/>
        <v>No</v>
      </c>
      <c r="Z453" s="11" t="str">
        <f t="shared" si="213"/>
        <v>No</v>
      </c>
      <c r="AA453" s="11" t="str">
        <f t="shared" si="216"/>
        <v>No</v>
      </c>
      <c r="AB453" s="11">
        <f>IF(ISERROR(VLOOKUP(U453,'ITWR Dump'!$A$2:$Y$5000,24,0)),0,(VLOOKUP('ILC Report'!U453,'ITWR Dump'!$A$2:$Y$5000,24,0)))</f>
        <v>0</v>
      </c>
      <c r="AC453" s="11" t="str">
        <f t="shared" si="217"/>
        <v>No</v>
      </c>
      <c r="AD453" s="11" t="str">
        <f t="shared" si="218"/>
        <v/>
      </c>
      <c r="AE453" s="11">
        <f>IF(ISERROR(VLOOKUP(U453,'ITWR Dump'!$A$2:$Y$5000,13,0)),0,(VLOOKUP(U453,'ITWR Dump'!$A$2:$Y$5000,13,0)))</f>
        <v>0</v>
      </c>
      <c r="AF453" s="11">
        <f>IF(ISERROR(VLOOKUP(U453,'ITWR Dump'!$A$2:$Y$5000,11,0)),0,(VLOOKUP(U453,'ITWR Dump'!$A$2:$Y$5000,11,0)))</f>
        <v>0</v>
      </c>
      <c r="AG453" s="11">
        <f>IF(ISERROR(VLOOKUP(U453,'ITWR Dump'!$A$2:$Y$5000,2,0)),0,(VLOOKUP(U453,'ITWR Dump'!$A$2:$Y$5000,2,0)))</f>
        <v>0</v>
      </c>
      <c r="AH453" s="11">
        <f>IF(ISERROR(VLOOKUP(U453,'ITWR Dump'!$A$2:$Y$5000,14,0)),0,(VLOOKUP(U453,'ITWR Dump'!$A$2:$Y$5000,14,0)))</f>
        <v>0</v>
      </c>
      <c r="AI453" s="11" t="str">
        <f t="shared" si="219"/>
        <v>11-Enhancement Offshore</v>
      </c>
      <c r="AJ453" s="11" t="str">
        <f t="shared" si="220"/>
        <v>Offshore</v>
      </c>
      <c r="AK453" s="11" t="str">
        <f>IF(ISERROR(VLOOKUP(A453,'Team Data'!$C$2:$U$213,17,0)),0,(VLOOKUP(A453,'Team Data'!$C$2:$U$213,17,0)))</f>
        <v>BI and RM</v>
      </c>
      <c r="AL453" s="11" t="str">
        <f t="shared" si="221"/>
        <v>2017-04-24</v>
      </c>
      <c r="AM453" s="11">
        <f>IF(ISERROR(VLOOKUP(U453,'ITWR Dump'!$A$2:$Y$5000,16,0)),0,(VLOOKUP(U453,'ITWR Dump'!$A$2:$Y$5000,16,0)))</f>
        <v>0</v>
      </c>
      <c r="AN453" s="11">
        <f>IF(ISERROR(VLOOKUP(U453,'ITWR Dump'!$A$2:$Y$5000,18,0)),0,(VLOOKUP(U453,'ITWR Dump'!$A$2:$Y$5000,18,0)))</f>
        <v>0</v>
      </c>
      <c r="AO453" s="11">
        <f>IF(ISERROR(VLOOKUP(U453,'ITWR Dump'!$A$2:$Y$5000,25,0)),0,(VLOOKUP('ILC Report'!U453,'ITWR Dump'!$A$2:$Y$5000,25,0)))</f>
        <v>0</v>
      </c>
      <c r="AP453" s="11">
        <f t="shared" si="222"/>
        <v>0</v>
      </c>
      <c r="AQ453" s="26">
        <f t="shared" si="223"/>
        <v>0</v>
      </c>
      <c r="AR453" s="26">
        <f t="shared" si="224"/>
        <v>0</v>
      </c>
      <c r="AS453" s="26">
        <f t="shared" si="225"/>
        <v>0</v>
      </c>
      <c r="AT453" s="26">
        <f t="shared" si="226"/>
        <v>0</v>
      </c>
      <c r="AU453" s="26">
        <f t="shared" si="227"/>
        <v>0</v>
      </c>
      <c r="AV453" s="26">
        <f t="shared" si="228"/>
        <v>0</v>
      </c>
      <c r="AW453" s="11" t="s">
        <v>653</v>
      </c>
      <c r="AX453" s="11" t="str">
        <f>VLOOKUP(L453,Group!$A$2:$B$1000,2,0)</f>
        <v>Enhancement</v>
      </c>
      <c r="AY453" s="11">
        <f>IF(ISERROR(VLOOKUP(U453,'ITWR Dump'!$A$2:$Y$5000,15,0)),0,(VLOOKUP('ILC Report'!U453,'ITWR Dump'!$A$2:$Y$5000,15,0)))</f>
        <v>0</v>
      </c>
      <c r="AZ453" s="11" t="str">
        <f t="shared" si="229"/>
        <v>No</v>
      </c>
      <c r="BA453" s="11" t="str">
        <f t="shared" si="230"/>
        <v>BKI</v>
      </c>
      <c r="BB453" s="11" t="str">
        <f t="shared" si="231"/>
        <v>EN</v>
      </c>
      <c r="BC453" s="11" t="str">
        <f t="shared" si="232"/>
        <v>No</v>
      </c>
    </row>
    <row r="454" spans="1:55" x14ac:dyDescent="0.3">
      <c r="A454" s="11" t="s">
        <v>102</v>
      </c>
      <c r="B454" s="11" t="s">
        <v>1822</v>
      </c>
      <c r="C454" s="11" t="s">
        <v>552</v>
      </c>
      <c r="D454" s="11" t="s">
        <v>2163</v>
      </c>
      <c r="E454" s="38" t="s">
        <v>2904</v>
      </c>
      <c r="F454" s="11">
        <v>2</v>
      </c>
      <c r="G454" s="40" t="s">
        <v>218</v>
      </c>
      <c r="H454" s="11" t="str">
        <f t="shared" si="214"/>
        <v>Regular</v>
      </c>
      <c r="I454" s="11" t="str">
        <f t="shared" si="206"/>
        <v>INDIA</v>
      </c>
      <c r="J454" s="11" t="str">
        <f>IF(ISERROR(VLOOKUP(C454,'WI Vs ASM'!$B$2:$E$1000,4,0)),0,(VLOOKUP(C454,'WI Vs ASM'!$B$2:$E$1000,4,0)))</f>
        <v>Offshore</v>
      </c>
      <c r="K454" s="11" t="str">
        <f>IF(ISERROR(VLOOKUP(C454,'WI Vs ASM'!$B$2:$F$1000,5,0)),0,(VLOOKUP(C454,'WI Vs ASM'!$B$2:$F$1000,5,0)))</f>
        <v>01-Fixed Price</v>
      </c>
      <c r="L454" s="11" t="str">
        <f>IF(ISERROR(VLOOKUP(C454,'WI Vs ASM'!$B$2:$D$1000,3,0)),0,(VLOOKUP(C454,'WI Vs ASM'!$B$2:$D$1000,3,0)))</f>
        <v>01-Maintenance Offshore</v>
      </c>
      <c r="M454" s="11" t="str">
        <f>IF(ISERROR(VLOOKUP(C454,'WI Vs ASM'!$B$2:$I$1000,8,0)),0,(VLOOKUP(C454,'WI Vs ASM'!$B$2:$I$1000,8,0)))</f>
        <v>Rahul Soman</v>
      </c>
      <c r="N454" s="11" t="str">
        <f>IF(ISERROR(VLOOKUP(C454,'WI Vs ASM'!$B$2:$G$1000,6,0)),0,(VLOOKUP(C454,'WI Vs ASM'!$B$2:$G$1000,6,0)))</f>
        <v>Business Intelligence</v>
      </c>
      <c r="O454" s="11" t="str">
        <f>IF(ISERROR(VLOOKUP(C454,'WI Vs ASM'!$B$2:$H$1000,7,0)),0,(VLOOKUP(C454,'WI Vs ASM'!$B$2:$H$1000,7,0)))</f>
        <v>EBI</v>
      </c>
      <c r="P454" s="11" t="str">
        <f t="shared" si="207"/>
        <v>May-17</v>
      </c>
      <c r="Q454" s="11" t="str">
        <f t="shared" si="208"/>
        <v>Q2</v>
      </c>
      <c r="R454" s="11" t="str">
        <f>IF(ISERROR(VLOOKUP(C454,'WI Vs ASM'!$B$2:$J$1000,9,0)),0,(VLOOKUP(C454,'WI Vs ASM'!$B$2:$J$1000,9,0)))</f>
        <v>Jyothi Pai</v>
      </c>
      <c r="S454" s="11" t="str">
        <f>IF(ISERROR(VLOOKUP(C454,'WI Vs ASM'!$B$2:$K$1000,10,0)),0,(VLOOKUP(C454,'WI Vs ASM'!$B$2:$K$1000,10,0)))</f>
        <v>Kimberly Hale</v>
      </c>
      <c r="T454" s="11" t="str">
        <f>IF(ISERROR(VLOOKUP(C454,'WI Vs ASM'!$B$2:$L$1000,11,0)),0,(VLOOKUP(C454,'WI Vs ASM'!$B$2:$L$1000,11,0)))</f>
        <v>Crystal Romano</v>
      </c>
      <c r="U454" s="11" t="e">
        <f t="shared" si="215"/>
        <v>#VALUE!</v>
      </c>
      <c r="V454" s="11" t="str">
        <f t="shared" si="209"/>
        <v>Yes</v>
      </c>
      <c r="W454" s="11" t="str">
        <f t="shared" si="210"/>
        <v>No</v>
      </c>
      <c r="X454" s="11" t="str">
        <f t="shared" si="211"/>
        <v>No</v>
      </c>
      <c r="Y454" s="11" t="str">
        <f t="shared" si="212"/>
        <v>No</v>
      </c>
      <c r="Z454" s="11" t="str">
        <f t="shared" si="213"/>
        <v>No</v>
      </c>
      <c r="AA454" s="11" t="str">
        <f t="shared" si="216"/>
        <v>No</v>
      </c>
      <c r="AB454" s="11">
        <f>IF(ISERROR(VLOOKUP(U454,'ITWR Dump'!$A$2:$Y$5000,24,0)),0,(VLOOKUP('ILC Report'!U454,'ITWR Dump'!$A$2:$Y$5000,24,0)))</f>
        <v>0</v>
      </c>
      <c r="AC454" s="11" t="str">
        <f t="shared" si="217"/>
        <v>No</v>
      </c>
      <c r="AD454" s="11" t="str">
        <f t="shared" si="218"/>
        <v/>
      </c>
      <c r="AE454" s="11">
        <f>IF(ISERROR(VLOOKUP(U454,'ITWR Dump'!$A$2:$Y$5000,13,0)),0,(VLOOKUP(U454,'ITWR Dump'!$A$2:$Y$5000,13,0)))</f>
        <v>0</v>
      </c>
      <c r="AF454" s="11">
        <f>IF(ISERROR(VLOOKUP(U454,'ITWR Dump'!$A$2:$Y$5000,11,0)),0,(VLOOKUP(U454,'ITWR Dump'!$A$2:$Y$5000,11,0)))</f>
        <v>0</v>
      </c>
      <c r="AG454" s="11">
        <f>IF(ISERROR(VLOOKUP(U454,'ITWR Dump'!$A$2:$Y$5000,2,0)),0,(VLOOKUP(U454,'ITWR Dump'!$A$2:$Y$5000,2,0)))</f>
        <v>0</v>
      </c>
      <c r="AH454" s="11">
        <f>IF(ISERROR(VLOOKUP(U454,'ITWR Dump'!$A$2:$Y$5000,14,0)),0,(VLOOKUP(U454,'ITWR Dump'!$A$2:$Y$5000,14,0)))</f>
        <v>0</v>
      </c>
      <c r="AI454" s="11" t="str">
        <f t="shared" si="219"/>
        <v>01-Maintenance Offshore</v>
      </c>
      <c r="AJ454" s="11" t="str">
        <f t="shared" si="220"/>
        <v>Offshore</v>
      </c>
      <c r="AK454" s="11" t="str">
        <f>IF(ISERROR(VLOOKUP(A454,'Team Data'!$C$2:$U$213,17,0)),0,(VLOOKUP(A454,'Team Data'!$C$2:$U$213,17,0)))</f>
        <v>BI and RM</v>
      </c>
      <c r="AL454" s="11" t="str">
        <f t="shared" si="221"/>
        <v>2017-04-24</v>
      </c>
      <c r="AM454" s="11">
        <f>IF(ISERROR(VLOOKUP(U454,'ITWR Dump'!$A$2:$Y$5000,16,0)),0,(VLOOKUP(U454,'ITWR Dump'!$A$2:$Y$5000,16,0)))</f>
        <v>0</v>
      </c>
      <c r="AN454" s="11">
        <f>IF(ISERROR(VLOOKUP(U454,'ITWR Dump'!$A$2:$Y$5000,18,0)),0,(VLOOKUP(U454,'ITWR Dump'!$A$2:$Y$5000,18,0)))</f>
        <v>0</v>
      </c>
      <c r="AO454" s="11">
        <f>IF(ISERROR(VLOOKUP(U454,'ITWR Dump'!$A$2:$Y$5000,25,0)),0,(VLOOKUP('ILC Report'!U454,'ITWR Dump'!$A$2:$Y$5000,25,0)))</f>
        <v>0</v>
      </c>
      <c r="AP454" s="11">
        <f t="shared" si="222"/>
        <v>1</v>
      </c>
      <c r="AQ454" s="26">
        <f t="shared" si="223"/>
        <v>0</v>
      </c>
      <c r="AR454" s="26">
        <f t="shared" si="224"/>
        <v>0</v>
      </c>
      <c r="AS454" s="26">
        <f t="shared" si="225"/>
        <v>0</v>
      </c>
      <c r="AT454" s="26">
        <f t="shared" si="226"/>
        <v>0</v>
      </c>
      <c r="AU454" s="26">
        <f t="shared" si="227"/>
        <v>0</v>
      </c>
      <c r="AV454" s="26">
        <f t="shared" si="228"/>
        <v>0</v>
      </c>
      <c r="AW454" s="11" t="s">
        <v>653</v>
      </c>
      <c r="AX454" s="11" t="str">
        <f>VLOOKUP(L454,Group!$A$2:$B$1000,2,0)</f>
        <v>Maintenance</v>
      </c>
      <c r="AY454" s="11">
        <f>IF(ISERROR(VLOOKUP(U454,'ITWR Dump'!$A$2:$Y$5000,15,0)),0,(VLOOKUP('ILC Report'!U454,'ITWR Dump'!$A$2:$Y$5000,15,0)))</f>
        <v>0</v>
      </c>
      <c r="AZ454" s="11" t="str">
        <f t="shared" si="229"/>
        <v>Yes</v>
      </c>
      <c r="BA454" s="11" t="str">
        <f t="shared" si="230"/>
        <v>BKI</v>
      </c>
      <c r="BB454" s="11" t="str">
        <f t="shared" si="231"/>
        <v>MN</v>
      </c>
      <c r="BC454" s="11" t="str">
        <f t="shared" si="232"/>
        <v>No</v>
      </c>
    </row>
    <row r="455" spans="1:55" x14ac:dyDescent="0.3">
      <c r="A455" s="11" t="s">
        <v>102</v>
      </c>
      <c r="B455" s="11" t="s">
        <v>1822</v>
      </c>
      <c r="C455" s="11" t="s">
        <v>567</v>
      </c>
      <c r="D455" s="11" t="s">
        <v>2164</v>
      </c>
      <c r="E455" s="38" t="s">
        <v>2904</v>
      </c>
      <c r="F455" s="11">
        <v>3</v>
      </c>
      <c r="G455" s="40" t="s">
        <v>218</v>
      </c>
      <c r="H455" s="11" t="str">
        <f t="shared" si="214"/>
        <v>Regular</v>
      </c>
      <c r="I455" s="11" t="str">
        <f t="shared" si="206"/>
        <v>INDIA</v>
      </c>
      <c r="J455" s="11" t="str">
        <f>IF(ISERROR(VLOOKUP(C455,'WI Vs ASM'!$B$2:$E$1000,4,0)),0,(VLOOKUP(C455,'WI Vs ASM'!$B$2:$E$1000,4,0)))</f>
        <v>Offshore</v>
      </c>
      <c r="K455" s="11" t="str">
        <f>IF(ISERROR(VLOOKUP(C455,'WI Vs ASM'!$B$2:$F$1000,5,0)),0,(VLOOKUP(C455,'WI Vs ASM'!$B$2:$F$1000,5,0)))</f>
        <v>02-Variable Billable</v>
      </c>
      <c r="L455" s="11" t="str">
        <f>IF(ISERROR(VLOOKUP(C455,'WI Vs ASM'!$B$2:$D$1000,3,0)),0,(VLOOKUP(C455,'WI Vs ASM'!$B$2:$D$1000,3,0)))</f>
        <v>78-Landed BA-SE Offshore</v>
      </c>
      <c r="M455" s="11" t="str">
        <f>IF(ISERROR(VLOOKUP(C455,'WI Vs ASM'!$B$2:$I$1000,8,0)),0,(VLOOKUP(C455,'WI Vs ASM'!$B$2:$I$1000,8,0)))</f>
        <v>Rahul Soman</v>
      </c>
      <c r="N455" s="11" t="str">
        <f>IF(ISERROR(VLOOKUP(C455,'WI Vs ASM'!$B$2:$G$1000,6,0)),0,(VLOOKUP(C455,'WI Vs ASM'!$B$2:$G$1000,6,0)))</f>
        <v>EBI</v>
      </c>
      <c r="O455" s="11" t="str">
        <f>IF(ISERROR(VLOOKUP(C455,'WI Vs ASM'!$B$2:$H$1000,7,0)),0,(VLOOKUP(C455,'WI Vs ASM'!$B$2:$H$1000,7,0)))</f>
        <v>EBI</v>
      </c>
      <c r="P455" s="11" t="str">
        <f t="shared" si="207"/>
        <v>May-17</v>
      </c>
      <c r="Q455" s="11" t="str">
        <f t="shared" si="208"/>
        <v>Q2</v>
      </c>
      <c r="R455" s="11" t="str">
        <f>IF(ISERROR(VLOOKUP(C455,'WI Vs ASM'!$B$2:$J$1000,9,0)),0,(VLOOKUP(C455,'WI Vs ASM'!$B$2:$J$1000,9,0)))</f>
        <v>Jyothi Pai</v>
      </c>
      <c r="S455" s="11" t="str">
        <f>IF(ISERROR(VLOOKUP(C455,'WI Vs ASM'!$B$2:$K$1000,10,0)),0,(VLOOKUP(C455,'WI Vs ASM'!$B$2:$K$1000,10,0)))</f>
        <v>Kimberly Hale</v>
      </c>
      <c r="T455" s="11" t="str">
        <f>IF(ISERROR(VLOOKUP(C455,'WI Vs ASM'!$B$2:$L$1000,11,0)),0,(VLOOKUP(C455,'WI Vs ASM'!$B$2:$L$1000,11,0)))</f>
        <v>Crystal Romano</v>
      </c>
      <c r="U455" s="11" t="e">
        <f t="shared" si="215"/>
        <v>#VALUE!</v>
      </c>
      <c r="V455" s="11" t="str">
        <f t="shared" si="209"/>
        <v>No</v>
      </c>
      <c r="W455" s="11" t="str">
        <f t="shared" si="210"/>
        <v>Yes</v>
      </c>
      <c r="X455" s="11" t="str">
        <f t="shared" si="211"/>
        <v>Yes</v>
      </c>
      <c r="Y455" s="11" t="str">
        <f t="shared" si="212"/>
        <v>No</v>
      </c>
      <c r="Z455" s="11" t="str">
        <f t="shared" si="213"/>
        <v>No</v>
      </c>
      <c r="AA455" s="11" t="str">
        <f t="shared" si="216"/>
        <v>No</v>
      </c>
      <c r="AB455" s="11">
        <f>IF(ISERROR(VLOOKUP(U455,'ITWR Dump'!$A$2:$Y$5000,24,0)),0,(VLOOKUP('ILC Report'!U455,'ITWR Dump'!$A$2:$Y$5000,24,0)))</f>
        <v>0</v>
      </c>
      <c r="AC455" s="11" t="str">
        <f t="shared" si="217"/>
        <v>Yes</v>
      </c>
      <c r="AD455" s="11" t="str">
        <f t="shared" si="218"/>
        <v>BASE/Staff Aug</v>
      </c>
      <c r="AE455" s="11">
        <f>IF(ISERROR(VLOOKUP(U455,'ITWR Dump'!$A$2:$Y$5000,13,0)),0,(VLOOKUP(U455,'ITWR Dump'!$A$2:$Y$5000,13,0)))</f>
        <v>0</v>
      </c>
      <c r="AF455" s="11">
        <f>IF(ISERROR(VLOOKUP(U455,'ITWR Dump'!$A$2:$Y$5000,11,0)),0,(VLOOKUP(U455,'ITWR Dump'!$A$2:$Y$5000,11,0)))</f>
        <v>0</v>
      </c>
      <c r="AG455" s="11">
        <f>IF(ISERROR(VLOOKUP(U455,'ITWR Dump'!$A$2:$Y$5000,2,0)),0,(VLOOKUP(U455,'ITWR Dump'!$A$2:$Y$5000,2,0)))</f>
        <v>0</v>
      </c>
      <c r="AH455" s="11">
        <f>IF(ISERROR(VLOOKUP(U455,'ITWR Dump'!$A$2:$Y$5000,14,0)),0,(VLOOKUP(U455,'ITWR Dump'!$A$2:$Y$5000,14,0)))</f>
        <v>0</v>
      </c>
      <c r="AI455" s="11" t="str">
        <f t="shared" si="219"/>
        <v>78-Landed BA-SE Offshore</v>
      </c>
      <c r="AJ455" s="11" t="str">
        <f t="shared" si="220"/>
        <v>Offshore</v>
      </c>
      <c r="AK455" s="11" t="str">
        <f>IF(ISERROR(VLOOKUP(A455,'Team Data'!$C$2:$U$213,17,0)),0,(VLOOKUP(A455,'Team Data'!$C$2:$U$213,17,0)))</f>
        <v>BI and RM</v>
      </c>
      <c r="AL455" s="11" t="str">
        <f t="shared" si="221"/>
        <v>2017-04-24</v>
      </c>
      <c r="AM455" s="11">
        <f>IF(ISERROR(VLOOKUP(U455,'ITWR Dump'!$A$2:$Y$5000,16,0)),0,(VLOOKUP(U455,'ITWR Dump'!$A$2:$Y$5000,16,0)))</f>
        <v>0</v>
      </c>
      <c r="AN455" s="11">
        <f>IF(ISERROR(VLOOKUP(U455,'ITWR Dump'!$A$2:$Y$5000,18,0)),0,(VLOOKUP(U455,'ITWR Dump'!$A$2:$Y$5000,18,0)))</f>
        <v>0</v>
      </c>
      <c r="AO455" s="11">
        <f>IF(ISERROR(VLOOKUP(U455,'ITWR Dump'!$A$2:$Y$5000,25,0)),0,(VLOOKUP('ILC Report'!U455,'ITWR Dump'!$A$2:$Y$5000,25,0)))</f>
        <v>0</v>
      </c>
      <c r="AP455" s="11">
        <f t="shared" si="222"/>
        <v>0</v>
      </c>
      <c r="AQ455" s="26">
        <f t="shared" si="223"/>
        <v>0</v>
      </c>
      <c r="AR455" s="26">
        <f t="shared" si="224"/>
        <v>0</v>
      </c>
      <c r="AS455" s="26">
        <f t="shared" si="225"/>
        <v>0</v>
      </c>
      <c r="AT455" s="26">
        <f t="shared" si="226"/>
        <v>0</v>
      </c>
      <c r="AU455" s="26">
        <f t="shared" si="227"/>
        <v>0</v>
      </c>
      <c r="AV455" s="26">
        <f t="shared" si="228"/>
        <v>0</v>
      </c>
      <c r="AW455" s="11" t="s">
        <v>653</v>
      </c>
      <c r="AX455" s="11" t="str">
        <f>VLOOKUP(L455,Group!$A$2:$B$1000,2,0)</f>
        <v>Enhancement</v>
      </c>
      <c r="AY455" s="11">
        <f>IF(ISERROR(VLOOKUP(U455,'ITWR Dump'!$A$2:$Y$5000,15,0)),0,(VLOOKUP('ILC Report'!U455,'ITWR Dump'!$A$2:$Y$5000,15,0)))</f>
        <v>0</v>
      </c>
      <c r="AZ455" s="11" t="str">
        <f t="shared" si="229"/>
        <v>No</v>
      </c>
      <c r="BA455" s="11" t="str">
        <f t="shared" si="230"/>
        <v>BKI</v>
      </c>
      <c r="BB455" s="11" t="str">
        <f t="shared" si="231"/>
        <v>LB</v>
      </c>
      <c r="BC455" s="11" t="str">
        <f t="shared" si="232"/>
        <v>No</v>
      </c>
    </row>
    <row r="456" spans="1:55" x14ac:dyDescent="0.3">
      <c r="A456" s="11" t="s">
        <v>102</v>
      </c>
      <c r="B456" s="11" t="s">
        <v>1822</v>
      </c>
      <c r="C456" s="11" t="s">
        <v>552</v>
      </c>
      <c r="D456" s="11" t="s">
        <v>1942</v>
      </c>
      <c r="E456" s="38" t="s">
        <v>2904</v>
      </c>
      <c r="F456" s="11">
        <v>42</v>
      </c>
      <c r="G456" s="40" t="s">
        <v>2905</v>
      </c>
      <c r="H456" s="11" t="str">
        <f t="shared" si="214"/>
        <v>Standby</v>
      </c>
      <c r="I456" s="11" t="str">
        <f t="shared" si="206"/>
        <v>INDIA</v>
      </c>
      <c r="J456" s="11" t="str">
        <f>IF(ISERROR(VLOOKUP(C456,'WI Vs ASM'!$B$2:$E$1000,4,0)),0,(VLOOKUP(C456,'WI Vs ASM'!$B$2:$E$1000,4,0)))</f>
        <v>Offshore</v>
      </c>
      <c r="K456" s="11" t="str">
        <f>IF(ISERROR(VLOOKUP(C456,'WI Vs ASM'!$B$2:$F$1000,5,0)),0,(VLOOKUP(C456,'WI Vs ASM'!$B$2:$F$1000,5,0)))</f>
        <v>01-Fixed Price</v>
      </c>
      <c r="L456" s="11" t="str">
        <f>IF(ISERROR(VLOOKUP(C456,'WI Vs ASM'!$B$2:$D$1000,3,0)),0,(VLOOKUP(C456,'WI Vs ASM'!$B$2:$D$1000,3,0)))</f>
        <v>01-Maintenance Offshore</v>
      </c>
      <c r="M456" s="11" t="str">
        <f>IF(ISERROR(VLOOKUP(C456,'WI Vs ASM'!$B$2:$I$1000,8,0)),0,(VLOOKUP(C456,'WI Vs ASM'!$B$2:$I$1000,8,0)))</f>
        <v>Rahul Soman</v>
      </c>
      <c r="N456" s="11" t="str">
        <f>IF(ISERROR(VLOOKUP(C456,'WI Vs ASM'!$B$2:$G$1000,6,0)),0,(VLOOKUP(C456,'WI Vs ASM'!$B$2:$G$1000,6,0)))</f>
        <v>Business Intelligence</v>
      </c>
      <c r="O456" s="11" t="str">
        <f>IF(ISERROR(VLOOKUP(C456,'WI Vs ASM'!$B$2:$H$1000,7,0)),0,(VLOOKUP(C456,'WI Vs ASM'!$B$2:$H$1000,7,0)))</f>
        <v>EBI</v>
      </c>
      <c r="P456" s="11" t="str">
        <f t="shared" si="207"/>
        <v>May-17</v>
      </c>
      <c r="Q456" s="11" t="str">
        <f t="shared" si="208"/>
        <v>Q2</v>
      </c>
      <c r="R456" s="11" t="str">
        <f>IF(ISERROR(VLOOKUP(C456,'WI Vs ASM'!$B$2:$J$1000,9,0)),0,(VLOOKUP(C456,'WI Vs ASM'!$B$2:$J$1000,9,0)))</f>
        <v>Jyothi Pai</v>
      </c>
      <c r="S456" s="11" t="str">
        <f>IF(ISERROR(VLOOKUP(C456,'WI Vs ASM'!$B$2:$K$1000,10,0)),0,(VLOOKUP(C456,'WI Vs ASM'!$B$2:$K$1000,10,0)))</f>
        <v>Kimberly Hale</v>
      </c>
      <c r="T456" s="11" t="str">
        <f>IF(ISERROR(VLOOKUP(C456,'WI Vs ASM'!$B$2:$L$1000,11,0)),0,(VLOOKUP(C456,'WI Vs ASM'!$B$2:$L$1000,11,0)))</f>
        <v>Crystal Romano</v>
      </c>
      <c r="U456" s="11" t="e">
        <f t="shared" si="215"/>
        <v>#VALUE!</v>
      </c>
      <c r="V456" s="11" t="str">
        <f t="shared" si="209"/>
        <v>No</v>
      </c>
      <c r="W456" s="11" t="str">
        <f t="shared" si="210"/>
        <v>Yes</v>
      </c>
      <c r="X456" s="11" t="str">
        <f t="shared" si="211"/>
        <v>No</v>
      </c>
      <c r="Y456" s="11" t="str">
        <f t="shared" si="212"/>
        <v>No</v>
      </c>
      <c r="Z456" s="11" t="str">
        <f t="shared" si="213"/>
        <v>No</v>
      </c>
      <c r="AA456" s="11" t="str">
        <f t="shared" si="216"/>
        <v>No</v>
      </c>
      <c r="AB456" s="11">
        <f>IF(ISERROR(VLOOKUP(U456,'ITWR Dump'!$A$2:$Y$5000,24,0)),0,(VLOOKUP('ILC Report'!U456,'ITWR Dump'!$A$2:$Y$5000,24,0)))</f>
        <v>0</v>
      </c>
      <c r="AC456" s="11" t="str">
        <f t="shared" si="217"/>
        <v>No</v>
      </c>
      <c r="AD456" s="11" t="str">
        <f t="shared" si="218"/>
        <v/>
      </c>
      <c r="AE456" s="11">
        <f>IF(ISERROR(VLOOKUP(U456,'ITWR Dump'!$A$2:$Y$5000,13,0)),0,(VLOOKUP(U456,'ITWR Dump'!$A$2:$Y$5000,13,0)))</f>
        <v>0</v>
      </c>
      <c r="AF456" s="11">
        <f>IF(ISERROR(VLOOKUP(U456,'ITWR Dump'!$A$2:$Y$5000,11,0)),0,(VLOOKUP(U456,'ITWR Dump'!$A$2:$Y$5000,11,0)))</f>
        <v>0</v>
      </c>
      <c r="AG456" s="11">
        <f>IF(ISERROR(VLOOKUP(U456,'ITWR Dump'!$A$2:$Y$5000,2,0)),0,(VLOOKUP(U456,'ITWR Dump'!$A$2:$Y$5000,2,0)))</f>
        <v>0</v>
      </c>
      <c r="AH456" s="11">
        <f>IF(ISERROR(VLOOKUP(U456,'ITWR Dump'!$A$2:$Y$5000,14,0)),0,(VLOOKUP(U456,'ITWR Dump'!$A$2:$Y$5000,14,0)))</f>
        <v>0</v>
      </c>
      <c r="AI456" s="11" t="str">
        <f t="shared" si="219"/>
        <v>Standby Hours</v>
      </c>
      <c r="AJ456" s="11" t="str">
        <f t="shared" si="220"/>
        <v>Offshore</v>
      </c>
      <c r="AK456" s="11" t="str">
        <f>IF(ISERROR(VLOOKUP(A456,'Team Data'!$C$2:$U$213,17,0)),0,(VLOOKUP(A456,'Team Data'!$C$2:$U$213,17,0)))</f>
        <v>BI and RM</v>
      </c>
      <c r="AL456" s="11" t="str">
        <f t="shared" si="221"/>
        <v>2017-04-24</v>
      </c>
      <c r="AM456" s="11">
        <f>IF(ISERROR(VLOOKUP(U456,'ITWR Dump'!$A$2:$Y$5000,16,0)),0,(VLOOKUP(U456,'ITWR Dump'!$A$2:$Y$5000,16,0)))</f>
        <v>0</v>
      </c>
      <c r="AN456" s="11">
        <f>IF(ISERROR(VLOOKUP(U456,'ITWR Dump'!$A$2:$Y$5000,18,0)),0,(VLOOKUP(U456,'ITWR Dump'!$A$2:$Y$5000,18,0)))</f>
        <v>0</v>
      </c>
      <c r="AO456" s="11">
        <f>IF(ISERROR(VLOOKUP(U456,'ITWR Dump'!$A$2:$Y$5000,25,0)),0,(VLOOKUP('ILC Report'!U456,'ITWR Dump'!$A$2:$Y$5000,25,0)))</f>
        <v>0</v>
      </c>
      <c r="AP456" s="11">
        <f t="shared" si="222"/>
        <v>0</v>
      </c>
      <c r="AQ456" s="26">
        <f t="shared" si="223"/>
        <v>0</v>
      </c>
      <c r="AR456" s="26">
        <f t="shared" si="224"/>
        <v>0</v>
      </c>
      <c r="AS456" s="26">
        <f t="shared" si="225"/>
        <v>0</v>
      </c>
      <c r="AT456" s="26">
        <f t="shared" si="226"/>
        <v>0</v>
      </c>
      <c r="AU456" s="26">
        <f t="shared" si="227"/>
        <v>0</v>
      </c>
      <c r="AV456" s="26">
        <f t="shared" si="228"/>
        <v>0</v>
      </c>
      <c r="AW456" s="11" t="s">
        <v>653</v>
      </c>
      <c r="AX456" s="11" t="str">
        <f>VLOOKUP(L456,Group!$A$2:$B$1000,2,0)</f>
        <v>Maintenance</v>
      </c>
      <c r="AY456" s="11">
        <f>IF(ISERROR(VLOOKUP(U456,'ITWR Dump'!$A$2:$Y$5000,15,0)),0,(VLOOKUP('ILC Report'!U456,'ITWR Dump'!$A$2:$Y$5000,15,0)))</f>
        <v>0</v>
      </c>
      <c r="AZ456" s="11" t="str">
        <f t="shared" si="229"/>
        <v>No</v>
      </c>
      <c r="BA456" s="11" t="str">
        <f t="shared" si="230"/>
        <v>BKI</v>
      </c>
      <c r="BB456" s="11" t="str">
        <f t="shared" si="231"/>
        <v>MN</v>
      </c>
      <c r="BC456" s="11" t="str">
        <f t="shared" si="232"/>
        <v>No</v>
      </c>
    </row>
    <row r="457" spans="1:55" x14ac:dyDescent="0.3">
      <c r="A457" s="11" t="s">
        <v>102</v>
      </c>
      <c r="B457" s="11" t="s">
        <v>1822</v>
      </c>
      <c r="C457" s="11" t="s">
        <v>552</v>
      </c>
      <c r="D457" s="11" t="s">
        <v>2165</v>
      </c>
      <c r="E457" s="38" t="s">
        <v>2904</v>
      </c>
      <c r="F457" s="11">
        <v>10</v>
      </c>
      <c r="G457" s="40" t="s">
        <v>218</v>
      </c>
      <c r="H457" s="11" t="str">
        <f t="shared" si="214"/>
        <v>Regular</v>
      </c>
      <c r="I457" s="11" t="str">
        <f t="shared" si="206"/>
        <v>INDIA</v>
      </c>
      <c r="J457" s="11" t="str">
        <f>IF(ISERROR(VLOOKUP(C457,'WI Vs ASM'!$B$2:$E$1000,4,0)),0,(VLOOKUP(C457,'WI Vs ASM'!$B$2:$E$1000,4,0)))</f>
        <v>Offshore</v>
      </c>
      <c r="K457" s="11" t="str">
        <f>IF(ISERROR(VLOOKUP(C457,'WI Vs ASM'!$B$2:$F$1000,5,0)),0,(VLOOKUP(C457,'WI Vs ASM'!$B$2:$F$1000,5,0)))</f>
        <v>01-Fixed Price</v>
      </c>
      <c r="L457" s="11" t="str">
        <f>IF(ISERROR(VLOOKUP(C457,'WI Vs ASM'!$B$2:$D$1000,3,0)),0,(VLOOKUP(C457,'WI Vs ASM'!$B$2:$D$1000,3,0)))</f>
        <v>01-Maintenance Offshore</v>
      </c>
      <c r="M457" s="11" t="str">
        <f>IF(ISERROR(VLOOKUP(C457,'WI Vs ASM'!$B$2:$I$1000,8,0)),0,(VLOOKUP(C457,'WI Vs ASM'!$B$2:$I$1000,8,0)))</f>
        <v>Rahul Soman</v>
      </c>
      <c r="N457" s="11" t="str">
        <f>IF(ISERROR(VLOOKUP(C457,'WI Vs ASM'!$B$2:$G$1000,6,0)),0,(VLOOKUP(C457,'WI Vs ASM'!$B$2:$G$1000,6,0)))</f>
        <v>Business Intelligence</v>
      </c>
      <c r="O457" s="11" t="str">
        <f>IF(ISERROR(VLOOKUP(C457,'WI Vs ASM'!$B$2:$H$1000,7,0)),0,(VLOOKUP(C457,'WI Vs ASM'!$B$2:$H$1000,7,0)))</f>
        <v>EBI</v>
      </c>
      <c r="P457" s="11" t="str">
        <f t="shared" si="207"/>
        <v>May-17</v>
      </c>
      <c r="Q457" s="11" t="str">
        <f t="shared" si="208"/>
        <v>Q2</v>
      </c>
      <c r="R457" s="11" t="str">
        <f>IF(ISERROR(VLOOKUP(C457,'WI Vs ASM'!$B$2:$J$1000,9,0)),0,(VLOOKUP(C457,'WI Vs ASM'!$B$2:$J$1000,9,0)))</f>
        <v>Jyothi Pai</v>
      </c>
      <c r="S457" s="11" t="str">
        <f>IF(ISERROR(VLOOKUP(C457,'WI Vs ASM'!$B$2:$K$1000,10,0)),0,(VLOOKUP(C457,'WI Vs ASM'!$B$2:$K$1000,10,0)))</f>
        <v>Kimberly Hale</v>
      </c>
      <c r="T457" s="11" t="str">
        <f>IF(ISERROR(VLOOKUP(C457,'WI Vs ASM'!$B$2:$L$1000,11,0)),0,(VLOOKUP(C457,'WI Vs ASM'!$B$2:$L$1000,11,0)))</f>
        <v>Crystal Romano</v>
      </c>
      <c r="U457" s="11" t="str">
        <f t="shared" si="215"/>
        <v>WR736434</v>
      </c>
      <c r="V457" s="11" t="str">
        <f t="shared" si="209"/>
        <v>No</v>
      </c>
      <c r="W457" s="11" t="str">
        <f t="shared" si="210"/>
        <v>Yes</v>
      </c>
      <c r="X457" s="11" t="str">
        <f t="shared" si="211"/>
        <v>No</v>
      </c>
      <c r="Y457" s="11" t="str">
        <f t="shared" si="212"/>
        <v>No</v>
      </c>
      <c r="Z457" s="11" t="str">
        <f t="shared" si="213"/>
        <v>No</v>
      </c>
      <c r="AA457" s="11" t="str">
        <f t="shared" si="216"/>
        <v>No</v>
      </c>
      <c r="AB457" s="11">
        <f>IF(ISERROR(VLOOKUP(U457,'ITWR Dump'!$A$2:$Y$5000,24,0)),0,(VLOOKUP('ILC Report'!U457,'ITWR Dump'!$A$2:$Y$5000,24,0)))</f>
        <v>0</v>
      </c>
      <c r="AC457" s="11" t="str">
        <f t="shared" si="217"/>
        <v>No</v>
      </c>
      <c r="AD457" s="11" t="str">
        <f t="shared" si="218"/>
        <v/>
      </c>
      <c r="AE457" s="11">
        <f>IF(ISERROR(VLOOKUP(U457,'ITWR Dump'!$A$2:$Y$5000,13,0)),0,(VLOOKUP(U457,'ITWR Dump'!$A$2:$Y$5000,13,0)))</f>
        <v>0</v>
      </c>
      <c r="AF457" s="11">
        <f>IF(ISERROR(VLOOKUP(U457,'ITWR Dump'!$A$2:$Y$5000,11,0)),0,(VLOOKUP(U457,'ITWR Dump'!$A$2:$Y$5000,11,0)))</f>
        <v>0</v>
      </c>
      <c r="AG457" s="11">
        <f>IF(ISERROR(VLOOKUP(U457,'ITWR Dump'!$A$2:$Y$5000,2,0)),0,(VLOOKUP(U457,'ITWR Dump'!$A$2:$Y$5000,2,0)))</f>
        <v>0</v>
      </c>
      <c r="AH457" s="11">
        <f>IF(ISERROR(VLOOKUP(U457,'ITWR Dump'!$A$2:$Y$5000,14,0)),0,(VLOOKUP(U457,'ITWR Dump'!$A$2:$Y$5000,14,0)))</f>
        <v>0</v>
      </c>
      <c r="AI457" s="11" t="str">
        <f t="shared" si="219"/>
        <v>01-Maintenance Offshore</v>
      </c>
      <c r="AJ457" s="11" t="str">
        <f t="shared" si="220"/>
        <v>Offshore</v>
      </c>
      <c r="AK457" s="11" t="str">
        <f>IF(ISERROR(VLOOKUP(A457,'Team Data'!$C$2:$U$213,17,0)),0,(VLOOKUP(A457,'Team Data'!$C$2:$U$213,17,0)))</f>
        <v>BI and RM</v>
      </c>
      <c r="AL457" s="11" t="str">
        <f t="shared" si="221"/>
        <v>2017-04-24</v>
      </c>
      <c r="AM457" s="11">
        <f>IF(ISERROR(VLOOKUP(U457,'ITWR Dump'!$A$2:$Y$5000,16,0)),0,(VLOOKUP(U457,'ITWR Dump'!$A$2:$Y$5000,16,0)))</f>
        <v>0</v>
      </c>
      <c r="AN457" s="11">
        <f>IF(ISERROR(VLOOKUP(U457,'ITWR Dump'!$A$2:$Y$5000,18,0)),0,(VLOOKUP(U457,'ITWR Dump'!$A$2:$Y$5000,18,0)))</f>
        <v>0</v>
      </c>
      <c r="AO457" s="11">
        <f>IF(ISERROR(VLOOKUP(U457,'ITWR Dump'!$A$2:$Y$5000,25,0)),0,(VLOOKUP('ILC Report'!U457,'ITWR Dump'!$A$2:$Y$5000,25,0)))</f>
        <v>0</v>
      </c>
      <c r="AP457" s="11">
        <f t="shared" si="222"/>
        <v>0</v>
      </c>
      <c r="AQ457" s="26">
        <f t="shared" si="223"/>
        <v>0</v>
      </c>
      <c r="AR457" s="26">
        <f t="shared" si="224"/>
        <v>0</v>
      </c>
      <c r="AS457" s="26">
        <f t="shared" si="225"/>
        <v>0</v>
      </c>
      <c r="AT457" s="26">
        <f t="shared" si="226"/>
        <v>0</v>
      </c>
      <c r="AU457" s="26">
        <f t="shared" si="227"/>
        <v>0</v>
      </c>
      <c r="AV457" s="26">
        <f t="shared" si="228"/>
        <v>0</v>
      </c>
      <c r="AW457" s="11" t="s">
        <v>653</v>
      </c>
      <c r="AX457" s="11" t="str">
        <f>VLOOKUP(L457,Group!$A$2:$B$1000,2,0)</f>
        <v>Maintenance</v>
      </c>
      <c r="AY457" s="11">
        <f>IF(ISERROR(VLOOKUP(U457,'ITWR Dump'!$A$2:$Y$5000,15,0)),0,(VLOOKUP('ILC Report'!U457,'ITWR Dump'!$A$2:$Y$5000,15,0)))</f>
        <v>0</v>
      </c>
      <c r="AZ457" s="11" t="str">
        <f t="shared" si="229"/>
        <v>Yes</v>
      </c>
      <c r="BA457" s="11" t="str">
        <f t="shared" si="230"/>
        <v>BKI</v>
      </c>
      <c r="BB457" s="11" t="str">
        <f t="shared" si="231"/>
        <v>MN</v>
      </c>
      <c r="BC457" s="11" t="str">
        <f t="shared" si="232"/>
        <v>No</v>
      </c>
    </row>
    <row r="458" spans="1:55" x14ac:dyDescent="0.3">
      <c r="A458" s="11" t="s">
        <v>102</v>
      </c>
      <c r="B458" s="11" t="s">
        <v>1822</v>
      </c>
      <c r="C458" s="11" t="s">
        <v>552</v>
      </c>
      <c r="D458" s="11" t="s">
        <v>2166</v>
      </c>
      <c r="E458" s="38" t="s">
        <v>2904</v>
      </c>
      <c r="F458" s="11">
        <v>2</v>
      </c>
      <c r="G458" s="40" t="s">
        <v>218</v>
      </c>
      <c r="H458" s="11" t="str">
        <f t="shared" si="214"/>
        <v>Regular</v>
      </c>
      <c r="I458" s="11" t="str">
        <f t="shared" si="206"/>
        <v>INDIA</v>
      </c>
      <c r="J458" s="11" t="str">
        <f>IF(ISERROR(VLOOKUP(C458,'WI Vs ASM'!$B$2:$E$1000,4,0)),0,(VLOOKUP(C458,'WI Vs ASM'!$B$2:$E$1000,4,0)))</f>
        <v>Offshore</v>
      </c>
      <c r="K458" s="11" t="str">
        <f>IF(ISERROR(VLOOKUP(C458,'WI Vs ASM'!$B$2:$F$1000,5,0)),0,(VLOOKUP(C458,'WI Vs ASM'!$B$2:$F$1000,5,0)))</f>
        <v>01-Fixed Price</v>
      </c>
      <c r="L458" s="11" t="str">
        <f>IF(ISERROR(VLOOKUP(C458,'WI Vs ASM'!$B$2:$D$1000,3,0)),0,(VLOOKUP(C458,'WI Vs ASM'!$B$2:$D$1000,3,0)))</f>
        <v>01-Maintenance Offshore</v>
      </c>
      <c r="M458" s="11" t="str">
        <f>IF(ISERROR(VLOOKUP(C458,'WI Vs ASM'!$B$2:$I$1000,8,0)),0,(VLOOKUP(C458,'WI Vs ASM'!$B$2:$I$1000,8,0)))</f>
        <v>Rahul Soman</v>
      </c>
      <c r="N458" s="11" t="str">
        <f>IF(ISERROR(VLOOKUP(C458,'WI Vs ASM'!$B$2:$G$1000,6,0)),0,(VLOOKUP(C458,'WI Vs ASM'!$B$2:$G$1000,6,0)))</f>
        <v>Business Intelligence</v>
      </c>
      <c r="O458" s="11" t="str">
        <f>IF(ISERROR(VLOOKUP(C458,'WI Vs ASM'!$B$2:$H$1000,7,0)),0,(VLOOKUP(C458,'WI Vs ASM'!$B$2:$H$1000,7,0)))</f>
        <v>EBI</v>
      </c>
      <c r="P458" s="11" t="str">
        <f t="shared" si="207"/>
        <v>May-17</v>
      </c>
      <c r="Q458" s="11" t="str">
        <f t="shared" si="208"/>
        <v>Q2</v>
      </c>
      <c r="R458" s="11" t="str">
        <f>IF(ISERROR(VLOOKUP(C458,'WI Vs ASM'!$B$2:$J$1000,9,0)),0,(VLOOKUP(C458,'WI Vs ASM'!$B$2:$J$1000,9,0)))</f>
        <v>Jyothi Pai</v>
      </c>
      <c r="S458" s="11" t="str">
        <f>IF(ISERROR(VLOOKUP(C458,'WI Vs ASM'!$B$2:$K$1000,10,0)),0,(VLOOKUP(C458,'WI Vs ASM'!$B$2:$K$1000,10,0)))</f>
        <v>Kimberly Hale</v>
      </c>
      <c r="T458" s="11" t="str">
        <f>IF(ISERROR(VLOOKUP(C458,'WI Vs ASM'!$B$2:$L$1000,11,0)),0,(VLOOKUP(C458,'WI Vs ASM'!$B$2:$L$1000,11,0)))</f>
        <v>Crystal Romano</v>
      </c>
      <c r="U458" s="11" t="str">
        <f t="shared" si="215"/>
        <v>WR736465</v>
      </c>
      <c r="V458" s="11" t="str">
        <f t="shared" si="209"/>
        <v>No</v>
      </c>
      <c r="W458" s="11" t="str">
        <f t="shared" si="210"/>
        <v>Yes</v>
      </c>
      <c r="X458" s="11" t="str">
        <f t="shared" si="211"/>
        <v>No</v>
      </c>
      <c r="Y458" s="11" t="str">
        <f t="shared" si="212"/>
        <v>No</v>
      </c>
      <c r="Z458" s="11" t="str">
        <f t="shared" si="213"/>
        <v>No</v>
      </c>
      <c r="AA458" s="11" t="str">
        <f t="shared" si="216"/>
        <v>No</v>
      </c>
      <c r="AB458" s="11">
        <f>IF(ISERROR(VLOOKUP(U458,'ITWR Dump'!$A$2:$Y$5000,24,0)),0,(VLOOKUP('ILC Report'!U458,'ITWR Dump'!$A$2:$Y$5000,24,0)))</f>
        <v>0</v>
      </c>
      <c r="AC458" s="11" t="str">
        <f t="shared" si="217"/>
        <v>No</v>
      </c>
      <c r="AD458" s="11" t="str">
        <f t="shared" si="218"/>
        <v/>
      </c>
      <c r="AE458" s="11">
        <f>IF(ISERROR(VLOOKUP(U458,'ITWR Dump'!$A$2:$Y$5000,13,0)),0,(VLOOKUP(U458,'ITWR Dump'!$A$2:$Y$5000,13,0)))</f>
        <v>0</v>
      </c>
      <c r="AF458" s="11">
        <f>IF(ISERROR(VLOOKUP(U458,'ITWR Dump'!$A$2:$Y$5000,11,0)),0,(VLOOKUP(U458,'ITWR Dump'!$A$2:$Y$5000,11,0)))</f>
        <v>0</v>
      </c>
      <c r="AG458" s="11">
        <f>IF(ISERROR(VLOOKUP(U458,'ITWR Dump'!$A$2:$Y$5000,2,0)),0,(VLOOKUP(U458,'ITWR Dump'!$A$2:$Y$5000,2,0)))</f>
        <v>0</v>
      </c>
      <c r="AH458" s="11">
        <f>IF(ISERROR(VLOOKUP(U458,'ITWR Dump'!$A$2:$Y$5000,14,0)),0,(VLOOKUP(U458,'ITWR Dump'!$A$2:$Y$5000,14,0)))</f>
        <v>0</v>
      </c>
      <c r="AI458" s="11" t="str">
        <f t="shared" si="219"/>
        <v>01-Maintenance Offshore</v>
      </c>
      <c r="AJ458" s="11" t="str">
        <f t="shared" si="220"/>
        <v>Offshore</v>
      </c>
      <c r="AK458" s="11" t="str">
        <f>IF(ISERROR(VLOOKUP(A458,'Team Data'!$C$2:$U$213,17,0)),0,(VLOOKUP(A458,'Team Data'!$C$2:$U$213,17,0)))</f>
        <v>BI and RM</v>
      </c>
      <c r="AL458" s="11" t="str">
        <f t="shared" si="221"/>
        <v>2017-04-24</v>
      </c>
      <c r="AM458" s="11">
        <f>IF(ISERROR(VLOOKUP(U458,'ITWR Dump'!$A$2:$Y$5000,16,0)),0,(VLOOKUP(U458,'ITWR Dump'!$A$2:$Y$5000,16,0)))</f>
        <v>0</v>
      </c>
      <c r="AN458" s="11">
        <f>IF(ISERROR(VLOOKUP(U458,'ITWR Dump'!$A$2:$Y$5000,18,0)),0,(VLOOKUP(U458,'ITWR Dump'!$A$2:$Y$5000,18,0)))</f>
        <v>0</v>
      </c>
      <c r="AO458" s="11">
        <f>IF(ISERROR(VLOOKUP(U458,'ITWR Dump'!$A$2:$Y$5000,25,0)),0,(VLOOKUP('ILC Report'!U458,'ITWR Dump'!$A$2:$Y$5000,25,0)))</f>
        <v>0</v>
      </c>
      <c r="AP458" s="11">
        <f t="shared" si="222"/>
        <v>0</v>
      </c>
      <c r="AQ458" s="26">
        <f t="shared" si="223"/>
        <v>0</v>
      </c>
      <c r="AR458" s="26">
        <f t="shared" si="224"/>
        <v>0</v>
      </c>
      <c r="AS458" s="26">
        <f t="shared" si="225"/>
        <v>0</v>
      </c>
      <c r="AT458" s="26">
        <f t="shared" si="226"/>
        <v>0</v>
      </c>
      <c r="AU458" s="26">
        <f t="shared" si="227"/>
        <v>0</v>
      </c>
      <c r="AV458" s="26">
        <f t="shared" si="228"/>
        <v>0</v>
      </c>
      <c r="AW458" s="11" t="s">
        <v>653</v>
      </c>
      <c r="AX458" s="11" t="str">
        <f>VLOOKUP(L458,Group!$A$2:$B$1000,2,0)</f>
        <v>Maintenance</v>
      </c>
      <c r="AY458" s="11">
        <f>IF(ISERROR(VLOOKUP(U458,'ITWR Dump'!$A$2:$Y$5000,15,0)),0,(VLOOKUP('ILC Report'!U458,'ITWR Dump'!$A$2:$Y$5000,15,0)))</f>
        <v>0</v>
      </c>
      <c r="AZ458" s="11" t="str">
        <f t="shared" si="229"/>
        <v>Yes</v>
      </c>
      <c r="BA458" s="11" t="str">
        <f t="shared" si="230"/>
        <v>BKI</v>
      </c>
      <c r="BB458" s="11" t="str">
        <f t="shared" si="231"/>
        <v>MN</v>
      </c>
      <c r="BC458" s="11" t="str">
        <f t="shared" si="232"/>
        <v>No</v>
      </c>
    </row>
    <row r="459" spans="1:55" x14ac:dyDescent="0.3">
      <c r="A459" s="11" t="s">
        <v>1823</v>
      </c>
      <c r="B459" s="11" t="s">
        <v>1824</v>
      </c>
      <c r="C459" s="11" t="s">
        <v>592</v>
      </c>
      <c r="D459" s="11" t="s">
        <v>1993</v>
      </c>
      <c r="E459" s="38" t="s">
        <v>2901</v>
      </c>
      <c r="F459" s="11">
        <v>33</v>
      </c>
      <c r="G459" s="40" t="s">
        <v>218</v>
      </c>
      <c r="H459" s="11" t="str">
        <f t="shared" si="214"/>
        <v>Regular</v>
      </c>
      <c r="I459" s="11" t="str">
        <f t="shared" si="206"/>
        <v>INDIA</v>
      </c>
      <c r="J459" s="11" t="str">
        <f>IF(ISERROR(VLOOKUP(C459,'WI Vs ASM'!$B$2:$E$1000,4,0)),0,(VLOOKUP(C459,'WI Vs ASM'!$B$2:$E$1000,4,0)))</f>
        <v>Offshore</v>
      </c>
      <c r="K459" s="11" t="str">
        <f>IF(ISERROR(VLOOKUP(C459,'WI Vs ASM'!$B$2:$F$1000,5,0)),0,(VLOOKUP(C459,'WI Vs ASM'!$B$2:$F$1000,5,0)))</f>
        <v>09-NonBillable</v>
      </c>
      <c r="L459" s="11" t="str">
        <f>IF(ISERROR(VLOOKUP(C459,'WI Vs ASM'!$B$2:$D$1000,3,0)),0,(VLOOKUP(C459,'WI Vs ASM'!$B$2:$D$1000,3,0)))</f>
        <v>65-Bench Hours Offshore</v>
      </c>
      <c r="M459" s="11" t="str">
        <f>IF(ISERROR(VLOOKUP(C459,'WI Vs ASM'!$B$2:$I$1000,8,0)),0,(VLOOKUP(C459,'WI Vs ASM'!$B$2:$I$1000,8,0)))</f>
        <v>Vinodh</v>
      </c>
      <c r="N459" s="11" t="str">
        <f>IF(ISERROR(VLOOKUP(C459,'WI Vs ASM'!$B$2:$G$1000,6,0)),0,(VLOOKUP(C459,'WI Vs ASM'!$B$2:$G$1000,6,0)))</f>
        <v>FFIC Account Team</v>
      </c>
      <c r="O459" s="11" t="str">
        <f>IF(ISERROR(VLOOKUP(C459,'WI Vs ASM'!$B$2:$H$1000,7,0)),0,(VLOOKUP(C459,'WI Vs ASM'!$B$2:$H$1000,7,0)))</f>
        <v>FFIC Account Team</v>
      </c>
      <c r="P459" s="11" t="str">
        <f t="shared" si="207"/>
        <v>May-17</v>
      </c>
      <c r="Q459" s="11" t="str">
        <f t="shared" si="208"/>
        <v>Q2</v>
      </c>
      <c r="R459" s="11" t="str">
        <f>IF(ISERROR(VLOOKUP(C459,'WI Vs ASM'!$B$2:$J$1000,9,0)),0,(VLOOKUP(C459,'WI Vs ASM'!$B$2:$J$1000,9,0)))</f>
        <v>Manash M Dutta</v>
      </c>
      <c r="S459" s="11">
        <f>IF(ISERROR(VLOOKUP(C459,'WI Vs ASM'!$B$2:$K$1000,10,0)),0,(VLOOKUP(C459,'WI Vs ASM'!$B$2:$K$1000,10,0)))</f>
        <v>0</v>
      </c>
      <c r="T459" s="11">
        <f>IF(ISERROR(VLOOKUP(C459,'WI Vs ASM'!$B$2:$L$1000,11,0)),0,(VLOOKUP(C459,'WI Vs ASM'!$B$2:$L$1000,11,0)))</f>
        <v>0</v>
      </c>
      <c r="U459" s="11" t="e">
        <f t="shared" si="215"/>
        <v>#VALUE!</v>
      </c>
      <c r="V459" s="11" t="str">
        <f t="shared" si="209"/>
        <v>No</v>
      </c>
      <c r="W459" s="11" t="str">
        <f t="shared" si="210"/>
        <v>No</v>
      </c>
      <c r="X459" s="11" t="str">
        <f t="shared" si="211"/>
        <v>No</v>
      </c>
      <c r="Y459" s="11" t="str">
        <f t="shared" si="212"/>
        <v>No</v>
      </c>
      <c r="Z459" s="11" t="str">
        <f t="shared" si="213"/>
        <v>No</v>
      </c>
      <c r="AA459" s="11" t="str">
        <f t="shared" si="216"/>
        <v>No</v>
      </c>
      <c r="AB459" s="11">
        <f>IF(ISERROR(VLOOKUP(U459,'ITWR Dump'!$A$2:$Y$5000,24,0)),0,(VLOOKUP('ILC Report'!U459,'ITWR Dump'!$A$2:$Y$5000,24,0)))</f>
        <v>0</v>
      </c>
      <c r="AC459" s="11" t="str">
        <f t="shared" si="217"/>
        <v>No</v>
      </c>
      <c r="AD459" s="11" t="str">
        <f t="shared" si="218"/>
        <v/>
      </c>
      <c r="AE459" s="11">
        <f>IF(ISERROR(VLOOKUP(U459,'ITWR Dump'!$A$2:$Y$5000,13,0)),0,(VLOOKUP(U459,'ITWR Dump'!$A$2:$Y$5000,13,0)))</f>
        <v>0</v>
      </c>
      <c r="AF459" s="11">
        <f>IF(ISERROR(VLOOKUP(U459,'ITWR Dump'!$A$2:$Y$5000,11,0)),0,(VLOOKUP(U459,'ITWR Dump'!$A$2:$Y$5000,11,0)))</f>
        <v>0</v>
      </c>
      <c r="AG459" s="11">
        <f>IF(ISERROR(VLOOKUP(U459,'ITWR Dump'!$A$2:$Y$5000,2,0)),0,(VLOOKUP(U459,'ITWR Dump'!$A$2:$Y$5000,2,0)))</f>
        <v>0</v>
      </c>
      <c r="AH459" s="11">
        <f>IF(ISERROR(VLOOKUP(U459,'ITWR Dump'!$A$2:$Y$5000,14,0)),0,(VLOOKUP(U459,'ITWR Dump'!$A$2:$Y$5000,14,0)))</f>
        <v>0</v>
      </c>
      <c r="AI459" s="11" t="str">
        <f t="shared" si="219"/>
        <v>65-Bench Hours Offshore</v>
      </c>
      <c r="AJ459" s="11" t="str">
        <f t="shared" si="220"/>
        <v>Offshore</v>
      </c>
      <c r="AK459" s="11">
        <f>IF(ISERROR(VLOOKUP(A459,'Team Data'!$C$2:$U$213,17,0)),0,(VLOOKUP(A459,'Team Data'!$C$2:$U$213,17,0)))</f>
        <v>0</v>
      </c>
      <c r="AL459" s="11" t="str">
        <f t="shared" si="221"/>
        <v>2017-04-24</v>
      </c>
      <c r="AM459" s="11">
        <f>IF(ISERROR(VLOOKUP(U459,'ITWR Dump'!$A$2:$Y$5000,16,0)),0,(VLOOKUP(U459,'ITWR Dump'!$A$2:$Y$5000,16,0)))</f>
        <v>0</v>
      </c>
      <c r="AN459" s="11">
        <f>IF(ISERROR(VLOOKUP(U459,'ITWR Dump'!$A$2:$Y$5000,18,0)),0,(VLOOKUP(U459,'ITWR Dump'!$A$2:$Y$5000,18,0)))</f>
        <v>0</v>
      </c>
      <c r="AO459" s="11">
        <f>IF(ISERROR(VLOOKUP(U459,'ITWR Dump'!$A$2:$Y$5000,25,0)),0,(VLOOKUP('ILC Report'!U459,'ITWR Dump'!$A$2:$Y$5000,25,0)))</f>
        <v>0</v>
      </c>
      <c r="AP459" s="11">
        <f t="shared" si="222"/>
        <v>0</v>
      </c>
      <c r="AQ459" s="26">
        <f t="shared" si="223"/>
        <v>0</v>
      </c>
      <c r="AR459" s="26">
        <f t="shared" si="224"/>
        <v>0</v>
      </c>
      <c r="AS459" s="26">
        <f t="shared" si="225"/>
        <v>0</v>
      </c>
      <c r="AT459" s="26">
        <f t="shared" si="226"/>
        <v>0</v>
      </c>
      <c r="AU459" s="26">
        <f t="shared" si="227"/>
        <v>0</v>
      </c>
      <c r="AV459" s="26">
        <f t="shared" si="228"/>
        <v>0</v>
      </c>
      <c r="AW459" s="11" t="s">
        <v>653</v>
      </c>
      <c r="AX459" s="11" t="str">
        <f>VLOOKUP(L459,Group!$A$2:$B$1000,2,0)</f>
        <v>Maintenance</v>
      </c>
      <c r="AY459" s="11">
        <f>IF(ISERROR(VLOOKUP(U459,'ITWR Dump'!$A$2:$Y$5000,15,0)),0,(VLOOKUP('ILC Report'!U459,'ITWR Dump'!$A$2:$Y$5000,15,0)))</f>
        <v>0</v>
      </c>
      <c r="AZ459" s="11" t="str">
        <f t="shared" si="229"/>
        <v>No</v>
      </c>
      <c r="BA459" s="11" t="str">
        <f t="shared" si="230"/>
        <v>BKI</v>
      </c>
      <c r="BB459" s="11" t="str">
        <f t="shared" si="231"/>
        <v>BN</v>
      </c>
      <c r="BC459" s="11" t="str">
        <f t="shared" si="232"/>
        <v>No</v>
      </c>
    </row>
    <row r="460" spans="1:55" x14ac:dyDescent="0.3">
      <c r="A460" s="11" t="s">
        <v>1823</v>
      </c>
      <c r="B460" s="11" t="s">
        <v>1824</v>
      </c>
      <c r="C460" s="11" t="s">
        <v>593</v>
      </c>
      <c r="D460" s="11" t="s">
        <v>2016</v>
      </c>
      <c r="E460" s="38" t="s">
        <v>2901</v>
      </c>
      <c r="F460" s="11">
        <v>12</v>
      </c>
      <c r="G460" s="40" t="s">
        <v>218</v>
      </c>
      <c r="H460" s="11" t="str">
        <f t="shared" si="214"/>
        <v>Regular</v>
      </c>
      <c r="I460" s="11" t="str">
        <f t="shared" si="206"/>
        <v>INDIA</v>
      </c>
      <c r="J460" s="11" t="str">
        <f>IF(ISERROR(VLOOKUP(C460,'WI Vs ASM'!$B$2:$E$1000,4,0)),0,(VLOOKUP(C460,'WI Vs ASM'!$B$2:$E$1000,4,0)))</f>
        <v>Offshore</v>
      </c>
      <c r="K460" s="11" t="str">
        <f>IF(ISERROR(VLOOKUP(C460,'WI Vs ASM'!$B$2:$F$1000,5,0)),0,(VLOOKUP(C460,'WI Vs ASM'!$B$2:$F$1000,5,0)))</f>
        <v>09-NonBillable</v>
      </c>
      <c r="L460" s="11" t="str">
        <f>IF(ISERROR(VLOOKUP(C460,'WI Vs ASM'!$B$2:$D$1000,3,0)),0,(VLOOKUP(C460,'WI Vs ASM'!$B$2:$D$1000,3,0)))</f>
        <v>93-Mgmt Offshore (OH)</v>
      </c>
      <c r="M460" s="11" t="str">
        <f>IF(ISERROR(VLOOKUP(C460,'WI Vs ASM'!$B$2:$I$1000,8,0)),0,(VLOOKUP(C460,'WI Vs ASM'!$B$2:$I$1000,8,0)))</f>
        <v>Vinodh</v>
      </c>
      <c r="N460" s="11" t="str">
        <f>IF(ISERROR(VLOOKUP(C460,'WI Vs ASM'!$B$2:$G$1000,6,0)),0,(VLOOKUP(C460,'WI Vs ASM'!$B$2:$G$1000,6,0)))</f>
        <v>FFIC Account Team</v>
      </c>
      <c r="O460" s="11" t="str">
        <f>IF(ISERROR(VLOOKUP(C460,'WI Vs ASM'!$B$2:$H$1000,7,0)),0,(VLOOKUP(C460,'WI Vs ASM'!$B$2:$H$1000,7,0)))</f>
        <v>FFIC Account Team</v>
      </c>
      <c r="P460" s="11" t="str">
        <f t="shared" si="207"/>
        <v>May-17</v>
      </c>
      <c r="Q460" s="11" t="str">
        <f t="shared" si="208"/>
        <v>Q2</v>
      </c>
      <c r="R460" s="11" t="str">
        <f>IF(ISERROR(VLOOKUP(C460,'WI Vs ASM'!$B$2:$J$1000,9,0)),0,(VLOOKUP(C460,'WI Vs ASM'!$B$2:$J$1000,9,0)))</f>
        <v>Manash M Dutta</v>
      </c>
      <c r="S460" s="11">
        <f>IF(ISERROR(VLOOKUP(C460,'WI Vs ASM'!$B$2:$K$1000,10,0)),0,(VLOOKUP(C460,'WI Vs ASM'!$B$2:$K$1000,10,0)))</f>
        <v>0</v>
      </c>
      <c r="T460" s="11">
        <f>IF(ISERROR(VLOOKUP(C460,'WI Vs ASM'!$B$2:$L$1000,11,0)),0,(VLOOKUP(C460,'WI Vs ASM'!$B$2:$L$1000,11,0)))</f>
        <v>0</v>
      </c>
      <c r="U460" s="11" t="e">
        <f t="shared" si="215"/>
        <v>#VALUE!</v>
      </c>
      <c r="V460" s="11" t="str">
        <f t="shared" si="209"/>
        <v>No</v>
      </c>
      <c r="W460" s="11" t="str">
        <f t="shared" si="210"/>
        <v>No</v>
      </c>
      <c r="X460" s="11" t="str">
        <f t="shared" si="211"/>
        <v>No</v>
      </c>
      <c r="Y460" s="11" t="str">
        <f t="shared" si="212"/>
        <v>No</v>
      </c>
      <c r="Z460" s="11" t="str">
        <f t="shared" si="213"/>
        <v>No</v>
      </c>
      <c r="AA460" s="11" t="str">
        <f t="shared" si="216"/>
        <v>No</v>
      </c>
      <c r="AB460" s="11">
        <f>IF(ISERROR(VLOOKUP(U460,'ITWR Dump'!$A$2:$Y$5000,24,0)),0,(VLOOKUP('ILC Report'!U460,'ITWR Dump'!$A$2:$Y$5000,24,0)))</f>
        <v>0</v>
      </c>
      <c r="AC460" s="11" t="str">
        <f t="shared" si="217"/>
        <v>No</v>
      </c>
      <c r="AD460" s="11" t="str">
        <f t="shared" si="218"/>
        <v/>
      </c>
      <c r="AE460" s="11">
        <f>IF(ISERROR(VLOOKUP(U460,'ITWR Dump'!$A$2:$Y$5000,13,0)),0,(VLOOKUP(U460,'ITWR Dump'!$A$2:$Y$5000,13,0)))</f>
        <v>0</v>
      </c>
      <c r="AF460" s="11">
        <f>IF(ISERROR(VLOOKUP(U460,'ITWR Dump'!$A$2:$Y$5000,11,0)),0,(VLOOKUP(U460,'ITWR Dump'!$A$2:$Y$5000,11,0)))</f>
        <v>0</v>
      </c>
      <c r="AG460" s="11">
        <f>IF(ISERROR(VLOOKUP(U460,'ITWR Dump'!$A$2:$Y$5000,2,0)),0,(VLOOKUP(U460,'ITWR Dump'!$A$2:$Y$5000,2,0)))</f>
        <v>0</v>
      </c>
      <c r="AH460" s="11">
        <f>IF(ISERROR(VLOOKUP(U460,'ITWR Dump'!$A$2:$Y$5000,14,0)),0,(VLOOKUP(U460,'ITWR Dump'!$A$2:$Y$5000,14,0)))</f>
        <v>0</v>
      </c>
      <c r="AI460" s="11" t="str">
        <f t="shared" si="219"/>
        <v>93-Mgmt Offshore (OH)</v>
      </c>
      <c r="AJ460" s="11" t="str">
        <f t="shared" si="220"/>
        <v>Offshore</v>
      </c>
      <c r="AK460" s="11">
        <f>IF(ISERROR(VLOOKUP(A460,'Team Data'!$C$2:$U$213,17,0)),0,(VLOOKUP(A460,'Team Data'!$C$2:$U$213,17,0)))</f>
        <v>0</v>
      </c>
      <c r="AL460" s="11" t="str">
        <f t="shared" si="221"/>
        <v>2017-04-24</v>
      </c>
      <c r="AM460" s="11">
        <f>IF(ISERROR(VLOOKUP(U460,'ITWR Dump'!$A$2:$Y$5000,16,0)),0,(VLOOKUP(U460,'ITWR Dump'!$A$2:$Y$5000,16,0)))</f>
        <v>0</v>
      </c>
      <c r="AN460" s="11">
        <f>IF(ISERROR(VLOOKUP(U460,'ITWR Dump'!$A$2:$Y$5000,18,0)),0,(VLOOKUP(U460,'ITWR Dump'!$A$2:$Y$5000,18,0)))</f>
        <v>0</v>
      </c>
      <c r="AO460" s="11">
        <f>IF(ISERROR(VLOOKUP(U460,'ITWR Dump'!$A$2:$Y$5000,25,0)),0,(VLOOKUP('ILC Report'!U460,'ITWR Dump'!$A$2:$Y$5000,25,0)))</f>
        <v>0</v>
      </c>
      <c r="AP460" s="11">
        <f t="shared" si="222"/>
        <v>0</v>
      </c>
      <c r="AQ460" s="26">
        <f t="shared" si="223"/>
        <v>0</v>
      </c>
      <c r="AR460" s="26">
        <f t="shared" si="224"/>
        <v>0</v>
      </c>
      <c r="AS460" s="26">
        <f t="shared" si="225"/>
        <v>0</v>
      </c>
      <c r="AT460" s="26">
        <f t="shared" si="226"/>
        <v>0</v>
      </c>
      <c r="AU460" s="26">
        <f t="shared" si="227"/>
        <v>0</v>
      </c>
      <c r="AV460" s="26">
        <f t="shared" si="228"/>
        <v>0</v>
      </c>
      <c r="AW460" s="11" t="s">
        <v>653</v>
      </c>
      <c r="AX460" s="11" t="str">
        <f>VLOOKUP(L460,Group!$A$2:$B$1000,2,0)</f>
        <v>Maintenance</v>
      </c>
      <c r="AY460" s="11">
        <f>IF(ISERROR(VLOOKUP(U460,'ITWR Dump'!$A$2:$Y$5000,15,0)),0,(VLOOKUP('ILC Report'!U460,'ITWR Dump'!$A$2:$Y$5000,15,0)))</f>
        <v>0</v>
      </c>
      <c r="AZ460" s="11" t="str">
        <f t="shared" si="229"/>
        <v>No</v>
      </c>
      <c r="BA460" s="11" t="str">
        <f t="shared" si="230"/>
        <v>BKI</v>
      </c>
      <c r="BB460" s="11" t="str">
        <f t="shared" si="231"/>
        <v>GM</v>
      </c>
      <c r="BC460" s="11" t="str">
        <f t="shared" si="232"/>
        <v>No</v>
      </c>
    </row>
    <row r="461" spans="1:55" x14ac:dyDescent="0.3">
      <c r="A461" s="11" t="s">
        <v>1823</v>
      </c>
      <c r="B461" s="11" t="s">
        <v>1824</v>
      </c>
      <c r="C461" s="11" t="s">
        <v>592</v>
      </c>
      <c r="D461" s="11" t="s">
        <v>1993</v>
      </c>
      <c r="E461" s="38" t="s">
        <v>2902</v>
      </c>
      <c r="F461" s="11">
        <v>45</v>
      </c>
      <c r="G461" s="40" t="s">
        <v>218</v>
      </c>
      <c r="H461" s="11" t="str">
        <f t="shared" si="214"/>
        <v>Regular</v>
      </c>
      <c r="I461" s="11" t="str">
        <f t="shared" si="206"/>
        <v>INDIA</v>
      </c>
      <c r="J461" s="11" t="str">
        <f>IF(ISERROR(VLOOKUP(C461,'WI Vs ASM'!$B$2:$E$1000,4,0)),0,(VLOOKUP(C461,'WI Vs ASM'!$B$2:$E$1000,4,0)))</f>
        <v>Offshore</v>
      </c>
      <c r="K461" s="11" t="str">
        <f>IF(ISERROR(VLOOKUP(C461,'WI Vs ASM'!$B$2:$F$1000,5,0)),0,(VLOOKUP(C461,'WI Vs ASM'!$B$2:$F$1000,5,0)))</f>
        <v>09-NonBillable</v>
      </c>
      <c r="L461" s="11" t="str">
        <f>IF(ISERROR(VLOOKUP(C461,'WI Vs ASM'!$B$2:$D$1000,3,0)),0,(VLOOKUP(C461,'WI Vs ASM'!$B$2:$D$1000,3,0)))</f>
        <v>65-Bench Hours Offshore</v>
      </c>
      <c r="M461" s="11" t="str">
        <f>IF(ISERROR(VLOOKUP(C461,'WI Vs ASM'!$B$2:$I$1000,8,0)),0,(VLOOKUP(C461,'WI Vs ASM'!$B$2:$I$1000,8,0)))</f>
        <v>Vinodh</v>
      </c>
      <c r="N461" s="11" t="str">
        <f>IF(ISERROR(VLOOKUP(C461,'WI Vs ASM'!$B$2:$G$1000,6,0)),0,(VLOOKUP(C461,'WI Vs ASM'!$B$2:$G$1000,6,0)))</f>
        <v>FFIC Account Team</v>
      </c>
      <c r="O461" s="11" t="str">
        <f>IF(ISERROR(VLOOKUP(C461,'WI Vs ASM'!$B$2:$H$1000,7,0)),0,(VLOOKUP(C461,'WI Vs ASM'!$B$2:$H$1000,7,0)))</f>
        <v>FFIC Account Team</v>
      </c>
      <c r="P461" s="11" t="str">
        <f t="shared" si="207"/>
        <v>May-17</v>
      </c>
      <c r="Q461" s="11" t="str">
        <f t="shared" si="208"/>
        <v>Q2</v>
      </c>
      <c r="R461" s="11" t="str">
        <f>IF(ISERROR(VLOOKUP(C461,'WI Vs ASM'!$B$2:$J$1000,9,0)),0,(VLOOKUP(C461,'WI Vs ASM'!$B$2:$J$1000,9,0)))</f>
        <v>Manash M Dutta</v>
      </c>
      <c r="S461" s="11">
        <f>IF(ISERROR(VLOOKUP(C461,'WI Vs ASM'!$B$2:$K$1000,10,0)),0,(VLOOKUP(C461,'WI Vs ASM'!$B$2:$K$1000,10,0)))</f>
        <v>0</v>
      </c>
      <c r="T461" s="11">
        <f>IF(ISERROR(VLOOKUP(C461,'WI Vs ASM'!$B$2:$L$1000,11,0)),0,(VLOOKUP(C461,'WI Vs ASM'!$B$2:$L$1000,11,0)))</f>
        <v>0</v>
      </c>
      <c r="U461" s="11" t="e">
        <f t="shared" si="215"/>
        <v>#VALUE!</v>
      </c>
      <c r="V461" s="11" t="str">
        <f t="shared" si="209"/>
        <v>No</v>
      </c>
      <c r="W461" s="11" t="str">
        <f t="shared" si="210"/>
        <v>No</v>
      </c>
      <c r="X461" s="11" t="str">
        <f t="shared" si="211"/>
        <v>No</v>
      </c>
      <c r="Y461" s="11" t="str">
        <f t="shared" si="212"/>
        <v>No</v>
      </c>
      <c r="Z461" s="11" t="str">
        <f t="shared" si="213"/>
        <v>No</v>
      </c>
      <c r="AA461" s="11" t="str">
        <f t="shared" si="216"/>
        <v>No</v>
      </c>
      <c r="AB461" s="11">
        <f>IF(ISERROR(VLOOKUP(U461,'ITWR Dump'!$A$2:$Y$5000,24,0)),0,(VLOOKUP('ILC Report'!U461,'ITWR Dump'!$A$2:$Y$5000,24,0)))</f>
        <v>0</v>
      </c>
      <c r="AC461" s="11" t="str">
        <f t="shared" si="217"/>
        <v>No</v>
      </c>
      <c r="AD461" s="11" t="str">
        <f t="shared" si="218"/>
        <v/>
      </c>
      <c r="AE461" s="11">
        <f>IF(ISERROR(VLOOKUP(U461,'ITWR Dump'!$A$2:$Y$5000,13,0)),0,(VLOOKUP(U461,'ITWR Dump'!$A$2:$Y$5000,13,0)))</f>
        <v>0</v>
      </c>
      <c r="AF461" s="11">
        <f>IF(ISERROR(VLOOKUP(U461,'ITWR Dump'!$A$2:$Y$5000,11,0)),0,(VLOOKUP(U461,'ITWR Dump'!$A$2:$Y$5000,11,0)))</f>
        <v>0</v>
      </c>
      <c r="AG461" s="11">
        <f>IF(ISERROR(VLOOKUP(U461,'ITWR Dump'!$A$2:$Y$5000,2,0)),0,(VLOOKUP(U461,'ITWR Dump'!$A$2:$Y$5000,2,0)))</f>
        <v>0</v>
      </c>
      <c r="AH461" s="11">
        <f>IF(ISERROR(VLOOKUP(U461,'ITWR Dump'!$A$2:$Y$5000,14,0)),0,(VLOOKUP(U461,'ITWR Dump'!$A$2:$Y$5000,14,0)))</f>
        <v>0</v>
      </c>
      <c r="AI461" s="11" t="str">
        <f t="shared" si="219"/>
        <v>65-Bench Hours Offshore</v>
      </c>
      <c r="AJ461" s="11" t="str">
        <f t="shared" si="220"/>
        <v>Offshore</v>
      </c>
      <c r="AK461" s="11">
        <f>IF(ISERROR(VLOOKUP(A461,'Team Data'!$C$2:$U$213,17,0)),0,(VLOOKUP(A461,'Team Data'!$C$2:$U$213,17,0)))</f>
        <v>0</v>
      </c>
      <c r="AL461" s="11" t="str">
        <f t="shared" si="221"/>
        <v>2017-04-24</v>
      </c>
      <c r="AM461" s="11">
        <f>IF(ISERROR(VLOOKUP(U461,'ITWR Dump'!$A$2:$Y$5000,16,0)),0,(VLOOKUP(U461,'ITWR Dump'!$A$2:$Y$5000,16,0)))</f>
        <v>0</v>
      </c>
      <c r="AN461" s="11">
        <f>IF(ISERROR(VLOOKUP(U461,'ITWR Dump'!$A$2:$Y$5000,18,0)),0,(VLOOKUP(U461,'ITWR Dump'!$A$2:$Y$5000,18,0)))</f>
        <v>0</v>
      </c>
      <c r="AO461" s="11">
        <f>IF(ISERROR(VLOOKUP(U461,'ITWR Dump'!$A$2:$Y$5000,25,0)),0,(VLOOKUP('ILC Report'!U461,'ITWR Dump'!$A$2:$Y$5000,25,0)))</f>
        <v>0</v>
      </c>
      <c r="AP461" s="11">
        <f t="shared" si="222"/>
        <v>0</v>
      </c>
      <c r="AQ461" s="26">
        <f t="shared" si="223"/>
        <v>0</v>
      </c>
      <c r="AR461" s="26">
        <f t="shared" si="224"/>
        <v>0</v>
      </c>
      <c r="AS461" s="26">
        <f t="shared" si="225"/>
        <v>0</v>
      </c>
      <c r="AT461" s="26">
        <f t="shared" si="226"/>
        <v>0</v>
      </c>
      <c r="AU461" s="26">
        <f t="shared" si="227"/>
        <v>0</v>
      </c>
      <c r="AV461" s="26">
        <f t="shared" si="228"/>
        <v>0</v>
      </c>
      <c r="AW461" s="11" t="s">
        <v>653</v>
      </c>
      <c r="AX461" s="11" t="str">
        <f>VLOOKUP(L461,Group!$A$2:$B$1000,2,0)</f>
        <v>Maintenance</v>
      </c>
      <c r="AY461" s="11">
        <f>IF(ISERROR(VLOOKUP(U461,'ITWR Dump'!$A$2:$Y$5000,15,0)),0,(VLOOKUP('ILC Report'!U461,'ITWR Dump'!$A$2:$Y$5000,15,0)))</f>
        <v>0</v>
      </c>
      <c r="AZ461" s="11" t="str">
        <f t="shared" si="229"/>
        <v>No</v>
      </c>
      <c r="BA461" s="11" t="str">
        <f t="shared" si="230"/>
        <v>BKI</v>
      </c>
      <c r="BB461" s="11" t="str">
        <f t="shared" si="231"/>
        <v>BN</v>
      </c>
      <c r="BC461" s="11" t="str">
        <f t="shared" si="232"/>
        <v>No</v>
      </c>
    </row>
    <row r="462" spans="1:55" x14ac:dyDescent="0.3">
      <c r="A462" s="11" t="s">
        <v>1823</v>
      </c>
      <c r="B462" s="11" t="s">
        <v>1824</v>
      </c>
      <c r="C462" s="11" t="s">
        <v>592</v>
      </c>
      <c r="D462" s="11" t="s">
        <v>1993</v>
      </c>
      <c r="E462" s="38" t="s">
        <v>2903</v>
      </c>
      <c r="F462" s="11">
        <v>27</v>
      </c>
      <c r="G462" s="40" t="s">
        <v>218</v>
      </c>
      <c r="H462" s="11" t="str">
        <f t="shared" si="214"/>
        <v>Regular</v>
      </c>
      <c r="I462" s="11" t="str">
        <f t="shared" si="206"/>
        <v>INDIA</v>
      </c>
      <c r="J462" s="11" t="str">
        <f>IF(ISERROR(VLOOKUP(C462,'WI Vs ASM'!$B$2:$E$1000,4,0)),0,(VLOOKUP(C462,'WI Vs ASM'!$B$2:$E$1000,4,0)))</f>
        <v>Offshore</v>
      </c>
      <c r="K462" s="11" t="str">
        <f>IF(ISERROR(VLOOKUP(C462,'WI Vs ASM'!$B$2:$F$1000,5,0)),0,(VLOOKUP(C462,'WI Vs ASM'!$B$2:$F$1000,5,0)))</f>
        <v>09-NonBillable</v>
      </c>
      <c r="L462" s="11" t="str">
        <f>IF(ISERROR(VLOOKUP(C462,'WI Vs ASM'!$B$2:$D$1000,3,0)),0,(VLOOKUP(C462,'WI Vs ASM'!$B$2:$D$1000,3,0)))</f>
        <v>65-Bench Hours Offshore</v>
      </c>
      <c r="M462" s="11" t="str">
        <f>IF(ISERROR(VLOOKUP(C462,'WI Vs ASM'!$B$2:$I$1000,8,0)),0,(VLOOKUP(C462,'WI Vs ASM'!$B$2:$I$1000,8,0)))</f>
        <v>Vinodh</v>
      </c>
      <c r="N462" s="11" t="str">
        <f>IF(ISERROR(VLOOKUP(C462,'WI Vs ASM'!$B$2:$G$1000,6,0)),0,(VLOOKUP(C462,'WI Vs ASM'!$B$2:$G$1000,6,0)))</f>
        <v>FFIC Account Team</v>
      </c>
      <c r="O462" s="11" t="str">
        <f>IF(ISERROR(VLOOKUP(C462,'WI Vs ASM'!$B$2:$H$1000,7,0)),0,(VLOOKUP(C462,'WI Vs ASM'!$B$2:$H$1000,7,0)))</f>
        <v>FFIC Account Team</v>
      </c>
      <c r="P462" s="11" t="str">
        <f t="shared" si="207"/>
        <v>May-17</v>
      </c>
      <c r="Q462" s="11" t="str">
        <f t="shared" si="208"/>
        <v>Q2</v>
      </c>
      <c r="R462" s="11" t="str">
        <f>IF(ISERROR(VLOOKUP(C462,'WI Vs ASM'!$B$2:$J$1000,9,0)),0,(VLOOKUP(C462,'WI Vs ASM'!$B$2:$J$1000,9,0)))</f>
        <v>Manash M Dutta</v>
      </c>
      <c r="S462" s="11">
        <f>IF(ISERROR(VLOOKUP(C462,'WI Vs ASM'!$B$2:$K$1000,10,0)),0,(VLOOKUP(C462,'WI Vs ASM'!$B$2:$K$1000,10,0)))</f>
        <v>0</v>
      </c>
      <c r="T462" s="11">
        <f>IF(ISERROR(VLOOKUP(C462,'WI Vs ASM'!$B$2:$L$1000,11,0)),0,(VLOOKUP(C462,'WI Vs ASM'!$B$2:$L$1000,11,0)))</f>
        <v>0</v>
      </c>
      <c r="U462" s="11" t="e">
        <f t="shared" si="215"/>
        <v>#VALUE!</v>
      </c>
      <c r="V462" s="11" t="str">
        <f t="shared" si="209"/>
        <v>No</v>
      </c>
      <c r="W462" s="11" t="str">
        <f t="shared" si="210"/>
        <v>No</v>
      </c>
      <c r="X462" s="11" t="str">
        <f t="shared" si="211"/>
        <v>No</v>
      </c>
      <c r="Y462" s="11" t="str">
        <f t="shared" si="212"/>
        <v>No</v>
      </c>
      <c r="Z462" s="11" t="str">
        <f t="shared" si="213"/>
        <v>No</v>
      </c>
      <c r="AA462" s="11" t="str">
        <f t="shared" si="216"/>
        <v>No</v>
      </c>
      <c r="AB462" s="11">
        <f>IF(ISERROR(VLOOKUP(U462,'ITWR Dump'!$A$2:$Y$5000,24,0)),0,(VLOOKUP('ILC Report'!U462,'ITWR Dump'!$A$2:$Y$5000,24,0)))</f>
        <v>0</v>
      </c>
      <c r="AC462" s="11" t="str">
        <f t="shared" si="217"/>
        <v>No</v>
      </c>
      <c r="AD462" s="11" t="str">
        <f t="shared" si="218"/>
        <v/>
      </c>
      <c r="AE462" s="11">
        <f>IF(ISERROR(VLOOKUP(U462,'ITWR Dump'!$A$2:$Y$5000,13,0)),0,(VLOOKUP(U462,'ITWR Dump'!$A$2:$Y$5000,13,0)))</f>
        <v>0</v>
      </c>
      <c r="AF462" s="11">
        <f>IF(ISERROR(VLOOKUP(U462,'ITWR Dump'!$A$2:$Y$5000,11,0)),0,(VLOOKUP(U462,'ITWR Dump'!$A$2:$Y$5000,11,0)))</f>
        <v>0</v>
      </c>
      <c r="AG462" s="11">
        <f>IF(ISERROR(VLOOKUP(U462,'ITWR Dump'!$A$2:$Y$5000,2,0)),0,(VLOOKUP(U462,'ITWR Dump'!$A$2:$Y$5000,2,0)))</f>
        <v>0</v>
      </c>
      <c r="AH462" s="11">
        <f>IF(ISERROR(VLOOKUP(U462,'ITWR Dump'!$A$2:$Y$5000,14,0)),0,(VLOOKUP(U462,'ITWR Dump'!$A$2:$Y$5000,14,0)))</f>
        <v>0</v>
      </c>
      <c r="AI462" s="11" t="str">
        <f t="shared" si="219"/>
        <v>65-Bench Hours Offshore</v>
      </c>
      <c r="AJ462" s="11" t="str">
        <f t="shared" si="220"/>
        <v>Offshore</v>
      </c>
      <c r="AK462" s="11">
        <f>IF(ISERROR(VLOOKUP(A462,'Team Data'!$C$2:$U$213,17,0)),0,(VLOOKUP(A462,'Team Data'!$C$2:$U$213,17,0)))</f>
        <v>0</v>
      </c>
      <c r="AL462" s="11" t="str">
        <f t="shared" si="221"/>
        <v>2017-04-24</v>
      </c>
      <c r="AM462" s="11">
        <f>IF(ISERROR(VLOOKUP(U462,'ITWR Dump'!$A$2:$Y$5000,16,0)),0,(VLOOKUP(U462,'ITWR Dump'!$A$2:$Y$5000,16,0)))</f>
        <v>0</v>
      </c>
      <c r="AN462" s="11">
        <f>IF(ISERROR(VLOOKUP(U462,'ITWR Dump'!$A$2:$Y$5000,18,0)),0,(VLOOKUP(U462,'ITWR Dump'!$A$2:$Y$5000,18,0)))</f>
        <v>0</v>
      </c>
      <c r="AO462" s="11">
        <f>IF(ISERROR(VLOOKUP(U462,'ITWR Dump'!$A$2:$Y$5000,25,0)),0,(VLOOKUP('ILC Report'!U462,'ITWR Dump'!$A$2:$Y$5000,25,0)))</f>
        <v>0</v>
      </c>
      <c r="AP462" s="11">
        <f t="shared" si="222"/>
        <v>0</v>
      </c>
      <c r="AQ462" s="26">
        <f t="shared" si="223"/>
        <v>0</v>
      </c>
      <c r="AR462" s="26">
        <f t="shared" si="224"/>
        <v>0</v>
      </c>
      <c r="AS462" s="26">
        <f t="shared" si="225"/>
        <v>0</v>
      </c>
      <c r="AT462" s="26">
        <f t="shared" si="226"/>
        <v>0</v>
      </c>
      <c r="AU462" s="26">
        <f t="shared" si="227"/>
        <v>0</v>
      </c>
      <c r="AV462" s="26">
        <f t="shared" si="228"/>
        <v>0</v>
      </c>
      <c r="AW462" s="11" t="s">
        <v>653</v>
      </c>
      <c r="AX462" s="11" t="str">
        <f>VLOOKUP(L462,Group!$A$2:$B$1000,2,0)</f>
        <v>Maintenance</v>
      </c>
      <c r="AY462" s="11">
        <f>IF(ISERROR(VLOOKUP(U462,'ITWR Dump'!$A$2:$Y$5000,15,0)),0,(VLOOKUP('ILC Report'!U462,'ITWR Dump'!$A$2:$Y$5000,15,0)))</f>
        <v>0</v>
      </c>
      <c r="AZ462" s="11" t="str">
        <f t="shared" si="229"/>
        <v>No</v>
      </c>
      <c r="BA462" s="11" t="str">
        <f t="shared" si="230"/>
        <v>BKI</v>
      </c>
      <c r="BB462" s="11" t="str">
        <f t="shared" si="231"/>
        <v>BN</v>
      </c>
      <c r="BC462" s="11" t="str">
        <f t="shared" si="232"/>
        <v>No</v>
      </c>
    </row>
    <row r="463" spans="1:55" x14ac:dyDescent="0.3">
      <c r="A463" s="11" t="s">
        <v>103</v>
      </c>
      <c r="B463" s="11" t="s">
        <v>1825</v>
      </c>
      <c r="C463" s="11" t="s">
        <v>548</v>
      </c>
      <c r="D463" s="11" t="s">
        <v>2167</v>
      </c>
      <c r="E463" s="38" t="s">
        <v>652</v>
      </c>
      <c r="F463" s="11">
        <v>45</v>
      </c>
      <c r="G463" s="40" t="s">
        <v>218</v>
      </c>
      <c r="H463" s="11" t="str">
        <f t="shared" si="214"/>
        <v>Regular</v>
      </c>
      <c r="I463" s="11" t="str">
        <f t="shared" si="206"/>
        <v>INDIA</v>
      </c>
      <c r="J463" s="11" t="str">
        <f>IF(ISERROR(VLOOKUP(C463,'WI Vs ASM'!$B$2:$E$1000,4,0)),0,(VLOOKUP(C463,'WI Vs ASM'!$B$2:$E$1000,4,0)))</f>
        <v>Offshore</v>
      </c>
      <c r="K463" s="11" t="str">
        <f>IF(ISERROR(VLOOKUP(C463,'WI Vs ASM'!$B$2:$F$1000,5,0)),0,(VLOOKUP(C463,'WI Vs ASM'!$B$2:$F$1000,5,0)))</f>
        <v>02-Variable Billable</v>
      </c>
      <c r="L463" s="11" t="str">
        <f>IF(ISERROR(VLOOKUP(C463,'WI Vs ASM'!$B$2:$D$1000,3,0)),0,(VLOOKUP(C463,'WI Vs ASM'!$B$2:$D$1000,3,0)))</f>
        <v>78-Landed BA-SE Offshore</v>
      </c>
      <c r="M463" s="11" t="str">
        <f>IF(ISERROR(VLOOKUP(C463,'WI Vs ASM'!$B$2:$I$1000,8,0)),0,(VLOOKUP(C463,'WI Vs ASM'!$B$2:$I$1000,8,0)))</f>
        <v>Rahul Soman</v>
      </c>
      <c r="N463" s="11" t="str">
        <f>IF(ISERROR(VLOOKUP(C463,'WI Vs ASM'!$B$2:$G$1000,6,0)),0,(VLOOKUP(C463,'WI Vs ASM'!$B$2:$G$1000,6,0)))</f>
        <v>BILLING</v>
      </c>
      <c r="O463" s="11" t="str">
        <f>IF(ISERROR(VLOOKUP(C463,'WI Vs ASM'!$B$2:$H$1000,7,0)),0,(VLOOKUP(C463,'WI Vs ASM'!$B$2:$H$1000,7,0)))</f>
        <v>Central Functions</v>
      </c>
      <c r="P463" s="11" t="str">
        <f t="shared" si="207"/>
        <v>Apr-17</v>
      </c>
      <c r="Q463" s="11" t="str">
        <f t="shared" si="208"/>
        <v>Q2</v>
      </c>
      <c r="R463" s="11" t="str">
        <f>IF(ISERROR(VLOOKUP(C463,'WI Vs ASM'!$B$2:$J$1000,9,0)),0,(VLOOKUP(C463,'WI Vs ASM'!$B$2:$J$1000,9,0)))</f>
        <v>Jyothi Pai</v>
      </c>
      <c r="S463" s="11" t="str">
        <f>IF(ISERROR(VLOOKUP(C463,'WI Vs ASM'!$B$2:$K$1000,10,0)),0,(VLOOKUP(C463,'WI Vs ASM'!$B$2:$K$1000,10,0)))</f>
        <v>John Pallo</v>
      </c>
      <c r="T463" s="11" t="str">
        <f>IF(ISERROR(VLOOKUP(C463,'WI Vs ASM'!$B$2:$L$1000,11,0)),0,(VLOOKUP(C463,'WI Vs ASM'!$B$2:$L$1000,11,0)))</f>
        <v>Phillip Mclean</v>
      </c>
      <c r="U463" s="11" t="e">
        <f t="shared" si="215"/>
        <v>#VALUE!</v>
      </c>
      <c r="V463" s="11" t="str">
        <f t="shared" si="209"/>
        <v>No</v>
      </c>
      <c r="W463" s="11" t="str">
        <f t="shared" si="210"/>
        <v>Yes</v>
      </c>
      <c r="X463" s="11" t="str">
        <f t="shared" si="211"/>
        <v>Yes</v>
      </c>
      <c r="Y463" s="11" t="str">
        <f t="shared" si="212"/>
        <v>No</v>
      </c>
      <c r="Z463" s="11" t="str">
        <f t="shared" si="213"/>
        <v>No</v>
      </c>
      <c r="AA463" s="11" t="str">
        <f t="shared" si="216"/>
        <v>No</v>
      </c>
      <c r="AB463" s="11">
        <f>IF(ISERROR(VLOOKUP(U463,'ITWR Dump'!$A$2:$Y$5000,24,0)),0,(VLOOKUP('ILC Report'!U463,'ITWR Dump'!$A$2:$Y$5000,24,0)))</f>
        <v>0</v>
      </c>
      <c r="AC463" s="11" t="str">
        <f t="shared" si="217"/>
        <v>Yes</v>
      </c>
      <c r="AD463" s="11" t="str">
        <f t="shared" si="218"/>
        <v>BASE/Staff Aug</v>
      </c>
      <c r="AE463" s="11">
        <f>IF(ISERROR(VLOOKUP(U463,'ITWR Dump'!$A$2:$Y$5000,13,0)),0,(VLOOKUP(U463,'ITWR Dump'!$A$2:$Y$5000,13,0)))</f>
        <v>0</v>
      </c>
      <c r="AF463" s="11">
        <f>IF(ISERROR(VLOOKUP(U463,'ITWR Dump'!$A$2:$Y$5000,11,0)),0,(VLOOKUP(U463,'ITWR Dump'!$A$2:$Y$5000,11,0)))</f>
        <v>0</v>
      </c>
      <c r="AG463" s="11">
        <f>IF(ISERROR(VLOOKUP(U463,'ITWR Dump'!$A$2:$Y$5000,2,0)),0,(VLOOKUP(U463,'ITWR Dump'!$A$2:$Y$5000,2,0)))</f>
        <v>0</v>
      </c>
      <c r="AH463" s="11">
        <f>IF(ISERROR(VLOOKUP(U463,'ITWR Dump'!$A$2:$Y$5000,14,0)),0,(VLOOKUP(U463,'ITWR Dump'!$A$2:$Y$5000,14,0)))</f>
        <v>0</v>
      </c>
      <c r="AI463" s="11" t="str">
        <f t="shared" si="219"/>
        <v>78-Landed BA-SE Offshore</v>
      </c>
      <c r="AJ463" s="11" t="str">
        <f t="shared" si="220"/>
        <v>Offshore</v>
      </c>
      <c r="AK463" s="11">
        <f>IF(ISERROR(VLOOKUP(A463,'Team Data'!$C$2:$U$213,17,0)),0,(VLOOKUP(A463,'Team Data'!$C$2:$U$213,17,0)))</f>
        <v>0</v>
      </c>
      <c r="AL463" s="11" t="str">
        <f t="shared" si="221"/>
        <v>2017-04-24</v>
      </c>
      <c r="AM463" s="11">
        <f>IF(ISERROR(VLOOKUP(U463,'ITWR Dump'!$A$2:$Y$5000,16,0)),0,(VLOOKUP(U463,'ITWR Dump'!$A$2:$Y$5000,16,0)))</f>
        <v>0</v>
      </c>
      <c r="AN463" s="11">
        <f>IF(ISERROR(VLOOKUP(U463,'ITWR Dump'!$A$2:$Y$5000,18,0)),0,(VLOOKUP(U463,'ITWR Dump'!$A$2:$Y$5000,18,0)))</f>
        <v>0</v>
      </c>
      <c r="AO463" s="11">
        <f>IF(ISERROR(VLOOKUP(U463,'ITWR Dump'!$A$2:$Y$5000,25,0)),0,(VLOOKUP('ILC Report'!U463,'ITWR Dump'!$A$2:$Y$5000,25,0)))</f>
        <v>0</v>
      </c>
      <c r="AP463" s="11">
        <f t="shared" si="222"/>
        <v>0</v>
      </c>
      <c r="AQ463" s="26">
        <f t="shared" si="223"/>
        <v>0</v>
      </c>
      <c r="AR463" s="26">
        <f t="shared" si="224"/>
        <v>0</v>
      </c>
      <c r="AS463" s="26">
        <f t="shared" si="225"/>
        <v>0</v>
      </c>
      <c r="AT463" s="26">
        <f t="shared" si="226"/>
        <v>0</v>
      </c>
      <c r="AU463" s="26">
        <f t="shared" si="227"/>
        <v>0</v>
      </c>
      <c r="AV463" s="26">
        <f t="shared" si="228"/>
        <v>0</v>
      </c>
      <c r="AW463" s="11" t="s">
        <v>653</v>
      </c>
      <c r="AX463" s="11" t="str">
        <f>VLOOKUP(L463,Group!$A$2:$B$1000,2,0)</f>
        <v>Enhancement</v>
      </c>
      <c r="AY463" s="11">
        <f>IF(ISERROR(VLOOKUP(U463,'ITWR Dump'!$A$2:$Y$5000,15,0)),0,(VLOOKUP('ILC Report'!U463,'ITWR Dump'!$A$2:$Y$5000,15,0)))</f>
        <v>0</v>
      </c>
      <c r="AZ463" s="11" t="str">
        <f t="shared" si="229"/>
        <v>No</v>
      </c>
      <c r="BA463" s="11" t="str">
        <f t="shared" si="230"/>
        <v>BKI</v>
      </c>
      <c r="BB463" s="11" t="str">
        <f t="shared" si="231"/>
        <v>LB</v>
      </c>
      <c r="BC463" s="11" t="str">
        <f t="shared" si="232"/>
        <v>No</v>
      </c>
    </row>
    <row r="464" spans="1:55" x14ac:dyDescent="0.3">
      <c r="A464" s="11" t="s">
        <v>103</v>
      </c>
      <c r="B464" s="11" t="s">
        <v>1825</v>
      </c>
      <c r="C464" s="11" t="s">
        <v>609</v>
      </c>
      <c r="D464" s="11" t="s">
        <v>2168</v>
      </c>
      <c r="E464" s="38" t="s">
        <v>652</v>
      </c>
      <c r="F464" s="11">
        <v>64</v>
      </c>
      <c r="G464" s="40" t="s">
        <v>2905</v>
      </c>
      <c r="H464" s="11" t="str">
        <f t="shared" si="214"/>
        <v>Standby</v>
      </c>
      <c r="I464" s="11" t="str">
        <f t="shared" si="206"/>
        <v>INDIA</v>
      </c>
      <c r="J464" s="11" t="str">
        <f>IF(ISERROR(VLOOKUP(C464,'WI Vs ASM'!$B$2:$E$1000,4,0)),0,(VLOOKUP(C464,'WI Vs ASM'!$B$2:$E$1000,4,0)))</f>
        <v>Offshore</v>
      </c>
      <c r="K464" s="11" t="str">
        <f>IF(ISERROR(VLOOKUP(C464,'WI Vs ASM'!$B$2:$F$1000,5,0)),0,(VLOOKUP(C464,'WI Vs ASM'!$B$2:$F$1000,5,0)))</f>
        <v>01-Fixed Price</v>
      </c>
      <c r="L464" s="11" t="str">
        <f>IF(ISERROR(VLOOKUP(C464,'WI Vs ASM'!$B$2:$D$1000,3,0)),0,(VLOOKUP(C464,'WI Vs ASM'!$B$2:$D$1000,3,0)))</f>
        <v>01-Maintenance Offshore</v>
      </c>
      <c r="M464" s="11" t="str">
        <f>IF(ISERROR(VLOOKUP(C464,'WI Vs ASM'!$B$2:$I$1000,8,0)),0,(VLOOKUP(C464,'WI Vs ASM'!$B$2:$I$1000,8,0)))</f>
        <v>Rahul Soman</v>
      </c>
      <c r="N464" s="11" t="str">
        <f>IF(ISERROR(VLOOKUP(C464,'WI Vs ASM'!$B$2:$G$1000,6,0)),0,(VLOOKUP(C464,'WI Vs ASM'!$B$2:$G$1000,6,0)))</f>
        <v>SAP</v>
      </c>
      <c r="O464" s="11" t="str">
        <f>IF(ISERROR(VLOOKUP(C464,'WI Vs ASM'!$B$2:$H$1000,7,0)),0,(VLOOKUP(C464,'WI Vs ASM'!$B$2:$H$1000,7,0)))</f>
        <v>Central functions</v>
      </c>
      <c r="P464" s="11" t="str">
        <f t="shared" si="207"/>
        <v>Apr-17</v>
      </c>
      <c r="Q464" s="11" t="str">
        <f t="shared" si="208"/>
        <v>Q2</v>
      </c>
      <c r="R464" s="11" t="str">
        <f>IF(ISERROR(VLOOKUP(C464,'WI Vs ASM'!$B$2:$J$1000,9,0)),0,(VLOOKUP(C464,'WI Vs ASM'!$B$2:$J$1000,9,0)))</f>
        <v>Jyothi Pai</v>
      </c>
      <c r="S464" s="11" t="str">
        <f>IF(ISERROR(VLOOKUP(C464,'WI Vs ASM'!$B$2:$K$1000,10,0)),0,(VLOOKUP(C464,'WI Vs ASM'!$B$2:$K$1000,10,0)))</f>
        <v>Linda J. Richardson</v>
      </c>
      <c r="T464" s="11" t="str">
        <f>IF(ISERROR(VLOOKUP(C464,'WI Vs ASM'!$B$2:$L$1000,11,0)),0,(VLOOKUP(C464,'WI Vs ASM'!$B$2:$L$1000,11,0)))</f>
        <v>Crystal Romano</v>
      </c>
      <c r="U464" s="11" t="e">
        <f t="shared" si="215"/>
        <v>#VALUE!</v>
      </c>
      <c r="V464" s="11" t="str">
        <f t="shared" si="209"/>
        <v>No</v>
      </c>
      <c r="W464" s="11" t="str">
        <f t="shared" si="210"/>
        <v>Yes</v>
      </c>
      <c r="X464" s="11" t="str">
        <f t="shared" si="211"/>
        <v>No</v>
      </c>
      <c r="Y464" s="11" t="str">
        <f t="shared" si="212"/>
        <v>No</v>
      </c>
      <c r="Z464" s="11" t="str">
        <f t="shared" si="213"/>
        <v>No</v>
      </c>
      <c r="AA464" s="11" t="str">
        <f t="shared" si="216"/>
        <v>No</v>
      </c>
      <c r="AB464" s="11">
        <f>IF(ISERROR(VLOOKUP(U464,'ITWR Dump'!$A$2:$Y$5000,24,0)),0,(VLOOKUP('ILC Report'!U464,'ITWR Dump'!$A$2:$Y$5000,24,0)))</f>
        <v>0</v>
      </c>
      <c r="AC464" s="11" t="str">
        <f t="shared" si="217"/>
        <v>No</v>
      </c>
      <c r="AD464" s="11" t="str">
        <f t="shared" si="218"/>
        <v/>
      </c>
      <c r="AE464" s="11">
        <f>IF(ISERROR(VLOOKUP(U464,'ITWR Dump'!$A$2:$Y$5000,13,0)),0,(VLOOKUP(U464,'ITWR Dump'!$A$2:$Y$5000,13,0)))</f>
        <v>0</v>
      </c>
      <c r="AF464" s="11">
        <f>IF(ISERROR(VLOOKUP(U464,'ITWR Dump'!$A$2:$Y$5000,11,0)),0,(VLOOKUP(U464,'ITWR Dump'!$A$2:$Y$5000,11,0)))</f>
        <v>0</v>
      </c>
      <c r="AG464" s="11">
        <f>IF(ISERROR(VLOOKUP(U464,'ITWR Dump'!$A$2:$Y$5000,2,0)),0,(VLOOKUP(U464,'ITWR Dump'!$A$2:$Y$5000,2,0)))</f>
        <v>0</v>
      </c>
      <c r="AH464" s="11">
        <f>IF(ISERROR(VLOOKUP(U464,'ITWR Dump'!$A$2:$Y$5000,14,0)),0,(VLOOKUP(U464,'ITWR Dump'!$A$2:$Y$5000,14,0)))</f>
        <v>0</v>
      </c>
      <c r="AI464" s="11" t="str">
        <f t="shared" si="219"/>
        <v>Standby Hours</v>
      </c>
      <c r="AJ464" s="11" t="str">
        <f t="shared" si="220"/>
        <v>Offshore</v>
      </c>
      <c r="AK464" s="11">
        <f>IF(ISERROR(VLOOKUP(A464,'Team Data'!$C$2:$U$213,17,0)),0,(VLOOKUP(A464,'Team Data'!$C$2:$U$213,17,0)))</f>
        <v>0</v>
      </c>
      <c r="AL464" s="11" t="str">
        <f t="shared" si="221"/>
        <v>2017-04-24</v>
      </c>
      <c r="AM464" s="11">
        <f>IF(ISERROR(VLOOKUP(U464,'ITWR Dump'!$A$2:$Y$5000,16,0)),0,(VLOOKUP(U464,'ITWR Dump'!$A$2:$Y$5000,16,0)))</f>
        <v>0</v>
      </c>
      <c r="AN464" s="11">
        <f>IF(ISERROR(VLOOKUP(U464,'ITWR Dump'!$A$2:$Y$5000,18,0)),0,(VLOOKUP(U464,'ITWR Dump'!$A$2:$Y$5000,18,0)))</f>
        <v>0</v>
      </c>
      <c r="AO464" s="11">
        <f>IF(ISERROR(VLOOKUP(U464,'ITWR Dump'!$A$2:$Y$5000,25,0)),0,(VLOOKUP('ILC Report'!U464,'ITWR Dump'!$A$2:$Y$5000,25,0)))</f>
        <v>0</v>
      </c>
      <c r="AP464" s="11">
        <f t="shared" si="222"/>
        <v>0</v>
      </c>
      <c r="AQ464" s="26">
        <f t="shared" si="223"/>
        <v>0</v>
      </c>
      <c r="AR464" s="26">
        <f t="shared" si="224"/>
        <v>0</v>
      </c>
      <c r="AS464" s="26">
        <f t="shared" si="225"/>
        <v>0</v>
      </c>
      <c r="AT464" s="26">
        <f t="shared" si="226"/>
        <v>0</v>
      </c>
      <c r="AU464" s="26">
        <f t="shared" si="227"/>
        <v>0</v>
      </c>
      <c r="AV464" s="26">
        <f t="shared" si="228"/>
        <v>0</v>
      </c>
      <c r="AW464" s="11" t="s">
        <v>653</v>
      </c>
      <c r="AX464" s="11" t="str">
        <f>VLOOKUP(L464,Group!$A$2:$B$1000,2,0)</f>
        <v>Maintenance</v>
      </c>
      <c r="AY464" s="11">
        <f>IF(ISERROR(VLOOKUP(U464,'ITWR Dump'!$A$2:$Y$5000,15,0)),0,(VLOOKUP('ILC Report'!U464,'ITWR Dump'!$A$2:$Y$5000,15,0)))</f>
        <v>0</v>
      </c>
      <c r="AZ464" s="11" t="str">
        <f t="shared" si="229"/>
        <v>No</v>
      </c>
      <c r="BA464" s="11" t="str">
        <f t="shared" si="230"/>
        <v>BKI</v>
      </c>
      <c r="BB464" s="11" t="str">
        <f t="shared" si="231"/>
        <v>MN</v>
      </c>
      <c r="BC464" s="11" t="str">
        <f t="shared" si="232"/>
        <v>No</v>
      </c>
    </row>
    <row r="465" spans="1:55" x14ac:dyDescent="0.3">
      <c r="A465" s="11" t="s">
        <v>103</v>
      </c>
      <c r="B465" s="11" t="s">
        <v>1825</v>
      </c>
      <c r="C465" s="11" t="s">
        <v>609</v>
      </c>
      <c r="D465" s="11" t="s">
        <v>2168</v>
      </c>
      <c r="E465" s="38" t="s">
        <v>2901</v>
      </c>
      <c r="F465" s="11">
        <v>32</v>
      </c>
      <c r="G465" s="40" t="s">
        <v>2905</v>
      </c>
      <c r="H465" s="11" t="str">
        <f t="shared" si="214"/>
        <v>Standby</v>
      </c>
      <c r="I465" s="11" t="str">
        <f t="shared" si="206"/>
        <v>INDIA</v>
      </c>
      <c r="J465" s="11" t="str">
        <f>IF(ISERROR(VLOOKUP(C465,'WI Vs ASM'!$B$2:$E$1000,4,0)),0,(VLOOKUP(C465,'WI Vs ASM'!$B$2:$E$1000,4,0)))</f>
        <v>Offshore</v>
      </c>
      <c r="K465" s="11" t="str">
        <f>IF(ISERROR(VLOOKUP(C465,'WI Vs ASM'!$B$2:$F$1000,5,0)),0,(VLOOKUP(C465,'WI Vs ASM'!$B$2:$F$1000,5,0)))</f>
        <v>01-Fixed Price</v>
      </c>
      <c r="L465" s="11" t="str">
        <f>IF(ISERROR(VLOOKUP(C465,'WI Vs ASM'!$B$2:$D$1000,3,0)),0,(VLOOKUP(C465,'WI Vs ASM'!$B$2:$D$1000,3,0)))</f>
        <v>01-Maintenance Offshore</v>
      </c>
      <c r="M465" s="11" t="str">
        <f>IF(ISERROR(VLOOKUP(C465,'WI Vs ASM'!$B$2:$I$1000,8,0)),0,(VLOOKUP(C465,'WI Vs ASM'!$B$2:$I$1000,8,0)))</f>
        <v>Rahul Soman</v>
      </c>
      <c r="N465" s="11" t="str">
        <f>IF(ISERROR(VLOOKUP(C465,'WI Vs ASM'!$B$2:$G$1000,6,0)),0,(VLOOKUP(C465,'WI Vs ASM'!$B$2:$G$1000,6,0)))</f>
        <v>SAP</v>
      </c>
      <c r="O465" s="11" t="str">
        <f>IF(ISERROR(VLOOKUP(C465,'WI Vs ASM'!$B$2:$H$1000,7,0)),0,(VLOOKUP(C465,'WI Vs ASM'!$B$2:$H$1000,7,0)))</f>
        <v>Central functions</v>
      </c>
      <c r="P465" s="11" t="str">
        <f t="shared" si="207"/>
        <v>May-17</v>
      </c>
      <c r="Q465" s="11" t="str">
        <f t="shared" si="208"/>
        <v>Q2</v>
      </c>
      <c r="R465" s="11" t="str">
        <f>IF(ISERROR(VLOOKUP(C465,'WI Vs ASM'!$B$2:$J$1000,9,0)),0,(VLOOKUP(C465,'WI Vs ASM'!$B$2:$J$1000,9,0)))</f>
        <v>Jyothi Pai</v>
      </c>
      <c r="S465" s="11" t="str">
        <f>IF(ISERROR(VLOOKUP(C465,'WI Vs ASM'!$B$2:$K$1000,10,0)),0,(VLOOKUP(C465,'WI Vs ASM'!$B$2:$K$1000,10,0)))</f>
        <v>Linda J. Richardson</v>
      </c>
      <c r="T465" s="11" t="str">
        <f>IF(ISERROR(VLOOKUP(C465,'WI Vs ASM'!$B$2:$L$1000,11,0)),0,(VLOOKUP(C465,'WI Vs ASM'!$B$2:$L$1000,11,0)))</f>
        <v>Crystal Romano</v>
      </c>
      <c r="U465" s="11" t="e">
        <f t="shared" si="215"/>
        <v>#VALUE!</v>
      </c>
      <c r="V465" s="11" t="str">
        <f t="shared" si="209"/>
        <v>No</v>
      </c>
      <c r="W465" s="11" t="str">
        <f t="shared" si="210"/>
        <v>Yes</v>
      </c>
      <c r="X465" s="11" t="str">
        <f t="shared" si="211"/>
        <v>No</v>
      </c>
      <c r="Y465" s="11" t="str">
        <f t="shared" si="212"/>
        <v>No</v>
      </c>
      <c r="Z465" s="11" t="str">
        <f t="shared" si="213"/>
        <v>No</v>
      </c>
      <c r="AA465" s="11" t="str">
        <f t="shared" si="216"/>
        <v>No</v>
      </c>
      <c r="AB465" s="11">
        <f>IF(ISERROR(VLOOKUP(U465,'ITWR Dump'!$A$2:$Y$5000,24,0)),0,(VLOOKUP('ILC Report'!U465,'ITWR Dump'!$A$2:$Y$5000,24,0)))</f>
        <v>0</v>
      </c>
      <c r="AC465" s="11" t="str">
        <f t="shared" si="217"/>
        <v>No</v>
      </c>
      <c r="AD465" s="11" t="str">
        <f t="shared" si="218"/>
        <v/>
      </c>
      <c r="AE465" s="11">
        <f>IF(ISERROR(VLOOKUP(U465,'ITWR Dump'!$A$2:$Y$5000,13,0)),0,(VLOOKUP(U465,'ITWR Dump'!$A$2:$Y$5000,13,0)))</f>
        <v>0</v>
      </c>
      <c r="AF465" s="11">
        <f>IF(ISERROR(VLOOKUP(U465,'ITWR Dump'!$A$2:$Y$5000,11,0)),0,(VLOOKUP(U465,'ITWR Dump'!$A$2:$Y$5000,11,0)))</f>
        <v>0</v>
      </c>
      <c r="AG465" s="11">
        <f>IF(ISERROR(VLOOKUP(U465,'ITWR Dump'!$A$2:$Y$5000,2,0)),0,(VLOOKUP(U465,'ITWR Dump'!$A$2:$Y$5000,2,0)))</f>
        <v>0</v>
      </c>
      <c r="AH465" s="11">
        <f>IF(ISERROR(VLOOKUP(U465,'ITWR Dump'!$A$2:$Y$5000,14,0)),0,(VLOOKUP(U465,'ITWR Dump'!$A$2:$Y$5000,14,0)))</f>
        <v>0</v>
      </c>
      <c r="AI465" s="11" t="str">
        <f t="shared" si="219"/>
        <v>Standby Hours</v>
      </c>
      <c r="AJ465" s="11" t="str">
        <f t="shared" si="220"/>
        <v>Offshore</v>
      </c>
      <c r="AK465" s="11">
        <f>IF(ISERROR(VLOOKUP(A465,'Team Data'!$C$2:$U$213,17,0)),0,(VLOOKUP(A465,'Team Data'!$C$2:$U$213,17,0)))</f>
        <v>0</v>
      </c>
      <c r="AL465" s="11" t="str">
        <f t="shared" si="221"/>
        <v>2017-04-24</v>
      </c>
      <c r="AM465" s="11">
        <f>IF(ISERROR(VLOOKUP(U465,'ITWR Dump'!$A$2:$Y$5000,16,0)),0,(VLOOKUP(U465,'ITWR Dump'!$A$2:$Y$5000,16,0)))</f>
        <v>0</v>
      </c>
      <c r="AN465" s="11">
        <f>IF(ISERROR(VLOOKUP(U465,'ITWR Dump'!$A$2:$Y$5000,18,0)),0,(VLOOKUP(U465,'ITWR Dump'!$A$2:$Y$5000,18,0)))</f>
        <v>0</v>
      </c>
      <c r="AO465" s="11">
        <f>IF(ISERROR(VLOOKUP(U465,'ITWR Dump'!$A$2:$Y$5000,25,0)),0,(VLOOKUP('ILC Report'!U465,'ITWR Dump'!$A$2:$Y$5000,25,0)))</f>
        <v>0</v>
      </c>
      <c r="AP465" s="11">
        <f t="shared" si="222"/>
        <v>0</v>
      </c>
      <c r="AQ465" s="26">
        <f t="shared" si="223"/>
        <v>0</v>
      </c>
      <c r="AR465" s="26">
        <f t="shared" si="224"/>
        <v>0</v>
      </c>
      <c r="AS465" s="26">
        <f t="shared" si="225"/>
        <v>0</v>
      </c>
      <c r="AT465" s="26">
        <f t="shared" si="226"/>
        <v>0</v>
      </c>
      <c r="AU465" s="26">
        <f t="shared" si="227"/>
        <v>0</v>
      </c>
      <c r="AV465" s="26">
        <f t="shared" si="228"/>
        <v>0</v>
      </c>
      <c r="AW465" s="11" t="s">
        <v>653</v>
      </c>
      <c r="AX465" s="11" t="str">
        <f>VLOOKUP(L465,Group!$A$2:$B$1000,2,0)</f>
        <v>Maintenance</v>
      </c>
      <c r="AY465" s="11">
        <f>IF(ISERROR(VLOOKUP(U465,'ITWR Dump'!$A$2:$Y$5000,15,0)),0,(VLOOKUP('ILC Report'!U465,'ITWR Dump'!$A$2:$Y$5000,15,0)))</f>
        <v>0</v>
      </c>
      <c r="AZ465" s="11" t="str">
        <f t="shared" si="229"/>
        <v>No</v>
      </c>
      <c r="BA465" s="11" t="str">
        <f t="shared" si="230"/>
        <v>BKI</v>
      </c>
      <c r="BB465" s="11" t="str">
        <f t="shared" si="231"/>
        <v>MN</v>
      </c>
      <c r="BC465" s="11" t="str">
        <f t="shared" si="232"/>
        <v>No</v>
      </c>
    </row>
    <row r="466" spans="1:55" x14ac:dyDescent="0.3">
      <c r="A466" s="11" t="s">
        <v>1826</v>
      </c>
      <c r="B466" s="11" t="s">
        <v>1827</v>
      </c>
      <c r="C466" s="11" t="s">
        <v>1918</v>
      </c>
      <c r="D466" s="11" t="s">
        <v>2169</v>
      </c>
      <c r="E466" s="38" t="s">
        <v>652</v>
      </c>
      <c r="F466" s="11">
        <v>2</v>
      </c>
      <c r="G466" s="40" t="s">
        <v>2907</v>
      </c>
      <c r="H466" s="11" t="str">
        <f t="shared" si="214"/>
        <v>Shift</v>
      </c>
      <c r="I466" s="11">
        <f t="shared" si="206"/>
        <v>0</v>
      </c>
      <c r="J466" s="11">
        <f>IF(ISERROR(VLOOKUP(C466,'WI Vs ASM'!$B$2:$E$1000,4,0)),0,(VLOOKUP(C466,'WI Vs ASM'!$B$2:$E$1000,4,0)))</f>
        <v>0</v>
      </c>
      <c r="K466" s="11">
        <f>IF(ISERROR(VLOOKUP(C466,'WI Vs ASM'!$B$2:$F$1000,5,0)),0,(VLOOKUP(C466,'WI Vs ASM'!$B$2:$F$1000,5,0)))</f>
        <v>0</v>
      </c>
      <c r="L466" s="11">
        <f>IF(ISERROR(VLOOKUP(C466,'WI Vs ASM'!$B$2:$D$1000,3,0)),0,(VLOOKUP(C466,'WI Vs ASM'!$B$2:$D$1000,3,0)))</f>
        <v>0</v>
      </c>
      <c r="M466" s="11">
        <f>IF(ISERROR(VLOOKUP(C466,'WI Vs ASM'!$B$2:$I$1000,8,0)),0,(VLOOKUP(C466,'WI Vs ASM'!$B$2:$I$1000,8,0)))</f>
        <v>0</v>
      </c>
      <c r="N466" s="11">
        <f>IF(ISERROR(VLOOKUP(C466,'WI Vs ASM'!$B$2:$G$1000,6,0)),0,(VLOOKUP(C466,'WI Vs ASM'!$B$2:$G$1000,6,0)))</f>
        <v>0</v>
      </c>
      <c r="O466" s="11">
        <f>IF(ISERROR(VLOOKUP(C466,'WI Vs ASM'!$B$2:$H$1000,7,0)),0,(VLOOKUP(C466,'WI Vs ASM'!$B$2:$H$1000,7,0)))</f>
        <v>0</v>
      </c>
      <c r="P466" s="11" t="str">
        <f t="shared" si="207"/>
        <v>Apr-17</v>
      </c>
      <c r="Q466" s="11" t="str">
        <f t="shared" si="208"/>
        <v>Q2</v>
      </c>
      <c r="R466" s="11">
        <f>IF(ISERROR(VLOOKUP(C466,'WI Vs ASM'!$B$2:$J$1000,9,0)),0,(VLOOKUP(C466,'WI Vs ASM'!$B$2:$J$1000,9,0)))</f>
        <v>0</v>
      </c>
      <c r="S466" s="11">
        <f>IF(ISERROR(VLOOKUP(C466,'WI Vs ASM'!$B$2:$K$1000,10,0)),0,(VLOOKUP(C466,'WI Vs ASM'!$B$2:$K$1000,10,0)))</f>
        <v>0</v>
      </c>
      <c r="T466" s="11">
        <f>IF(ISERROR(VLOOKUP(C466,'WI Vs ASM'!$B$2:$L$1000,11,0)),0,(VLOOKUP(C466,'WI Vs ASM'!$B$2:$L$1000,11,0)))</f>
        <v>0</v>
      </c>
      <c r="U466" s="11" t="e">
        <f t="shared" si="215"/>
        <v>#VALUE!</v>
      </c>
      <c r="V466" s="11" t="str">
        <f t="shared" si="209"/>
        <v>No</v>
      </c>
      <c r="W466" s="11" t="str">
        <f t="shared" si="210"/>
        <v>Yes</v>
      </c>
      <c r="X466" s="11" t="str">
        <f t="shared" si="211"/>
        <v>No</v>
      </c>
      <c r="Y466" s="11" t="str">
        <f t="shared" si="212"/>
        <v>No</v>
      </c>
      <c r="Z466" s="11" t="str">
        <f t="shared" si="213"/>
        <v>No</v>
      </c>
      <c r="AA466" s="11" t="str">
        <f t="shared" si="216"/>
        <v>No</v>
      </c>
      <c r="AB466" s="11">
        <f>IF(ISERROR(VLOOKUP(U466,'ITWR Dump'!$A$2:$Y$5000,24,0)),0,(VLOOKUP('ILC Report'!U466,'ITWR Dump'!$A$2:$Y$5000,24,0)))</f>
        <v>0</v>
      </c>
      <c r="AC466" s="11" t="str">
        <f t="shared" si="217"/>
        <v>No</v>
      </c>
      <c r="AD466" s="11" t="str">
        <f t="shared" si="218"/>
        <v/>
      </c>
      <c r="AE466" s="11">
        <f>IF(ISERROR(VLOOKUP(U466,'ITWR Dump'!$A$2:$Y$5000,13,0)),0,(VLOOKUP(U466,'ITWR Dump'!$A$2:$Y$5000,13,0)))</f>
        <v>0</v>
      </c>
      <c r="AF466" s="11">
        <f>IF(ISERROR(VLOOKUP(U466,'ITWR Dump'!$A$2:$Y$5000,11,0)),0,(VLOOKUP(U466,'ITWR Dump'!$A$2:$Y$5000,11,0)))</f>
        <v>0</v>
      </c>
      <c r="AG466" s="11">
        <f>IF(ISERROR(VLOOKUP(U466,'ITWR Dump'!$A$2:$Y$5000,2,0)),0,(VLOOKUP(U466,'ITWR Dump'!$A$2:$Y$5000,2,0)))</f>
        <v>0</v>
      </c>
      <c r="AH466" s="11">
        <f>IF(ISERROR(VLOOKUP(U466,'ITWR Dump'!$A$2:$Y$5000,14,0)),0,(VLOOKUP(U466,'ITWR Dump'!$A$2:$Y$5000,14,0)))</f>
        <v>0</v>
      </c>
      <c r="AI466" s="11">
        <f t="shared" si="219"/>
        <v>0</v>
      </c>
      <c r="AJ466" s="11">
        <f t="shared" si="220"/>
        <v>0</v>
      </c>
      <c r="AK466" s="11">
        <f>IF(ISERROR(VLOOKUP(A466,'Team Data'!$C$2:$U$213,17,0)),0,(VLOOKUP(A466,'Team Data'!$C$2:$U$213,17,0)))</f>
        <v>0</v>
      </c>
      <c r="AL466" s="11" t="str">
        <f t="shared" si="221"/>
        <v>2017-04-24</v>
      </c>
      <c r="AM466" s="11">
        <f>IF(ISERROR(VLOOKUP(U466,'ITWR Dump'!$A$2:$Y$5000,16,0)),0,(VLOOKUP(U466,'ITWR Dump'!$A$2:$Y$5000,16,0)))</f>
        <v>0</v>
      </c>
      <c r="AN466" s="11">
        <f>IF(ISERROR(VLOOKUP(U466,'ITWR Dump'!$A$2:$Y$5000,18,0)),0,(VLOOKUP(U466,'ITWR Dump'!$A$2:$Y$5000,18,0)))</f>
        <v>0</v>
      </c>
      <c r="AO466" s="11">
        <f>IF(ISERROR(VLOOKUP(U466,'ITWR Dump'!$A$2:$Y$5000,25,0)),0,(VLOOKUP('ILC Report'!U466,'ITWR Dump'!$A$2:$Y$5000,25,0)))</f>
        <v>0</v>
      </c>
      <c r="AP466" s="11">
        <f t="shared" si="222"/>
        <v>0</v>
      </c>
      <c r="AQ466" s="26">
        <f t="shared" si="223"/>
        <v>0</v>
      </c>
      <c r="AR466" s="26">
        <f t="shared" si="224"/>
        <v>0</v>
      </c>
      <c r="AS466" s="26">
        <f t="shared" si="225"/>
        <v>0</v>
      </c>
      <c r="AT466" s="26">
        <f t="shared" si="226"/>
        <v>0</v>
      </c>
      <c r="AU466" s="26">
        <f t="shared" si="227"/>
        <v>0</v>
      </c>
      <c r="AV466" s="26">
        <f t="shared" si="228"/>
        <v>0</v>
      </c>
      <c r="AW466" s="11" t="s">
        <v>653</v>
      </c>
      <c r="AX466" s="11" t="e">
        <f>VLOOKUP(L466,Group!$A$2:$B$1000,2,0)</f>
        <v>#N/A</v>
      </c>
      <c r="AY466" s="11">
        <f>IF(ISERROR(VLOOKUP(U466,'ITWR Dump'!$A$2:$Y$5000,15,0)),0,(VLOOKUP('ILC Report'!U466,'ITWR Dump'!$A$2:$Y$5000,15,0)))</f>
        <v>0</v>
      </c>
      <c r="AZ466" s="11" t="str">
        <f t="shared" si="229"/>
        <v>No</v>
      </c>
      <c r="BA466" s="11" t="str">
        <f t="shared" si="230"/>
        <v>WAW</v>
      </c>
      <c r="BB466" s="11" t="str">
        <f t="shared" si="231"/>
        <v>00</v>
      </c>
      <c r="BC466" s="11" t="str">
        <f t="shared" si="232"/>
        <v>No</v>
      </c>
    </row>
    <row r="467" spans="1:55" x14ac:dyDescent="0.3">
      <c r="A467" s="11" t="s">
        <v>1826</v>
      </c>
      <c r="B467" s="11" t="s">
        <v>1827</v>
      </c>
      <c r="C467" s="11" t="s">
        <v>1918</v>
      </c>
      <c r="D467" s="11" t="s">
        <v>2169</v>
      </c>
      <c r="E467" s="38" t="s">
        <v>2901</v>
      </c>
      <c r="F467" s="11">
        <v>1.6</v>
      </c>
      <c r="G467" s="40" t="s">
        <v>2907</v>
      </c>
      <c r="H467" s="11" t="str">
        <f t="shared" si="214"/>
        <v>Shift</v>
      </c>
      <c r="I467" s="11">
        <f t="shared" si="206"/>
        <v>0</v>
      </c>
      <c r="J467" s="11">
        <f>IF(ISERROR(VLOOKUP(C467,'WI Vs ASM'!$B$2:$E$1000,4,0)),0,(VLOOKUP(C467,'WI Vs ASM'!$B$2:$E$1000,4,0)))</f>
        <v>0</v>
      </c>
      <c r="K467" s="11">
        <f>IF(ISERROR(VLOOKUP(C467,'WI Vs ASM'!$B$2:$F$1000,5,0)),0,(VLOOKUP(C467,'WI Vs ASM'!$B$2:$F$1000,5,0)))</f>
        <v>0</v>
      </c>
      <c r="L467" s="11">
        <f>IF(ISERROR(VLOOKUP(C467,'WI Vs ASM'!$B$2:$D$1000,3,0)),0,(VLOOKUP(C467,'WI Vs ASM'!$B$2:$D$1000,3,0)))</f>
        <v>0</v>
      </c>
      <c r="M467" s="11">
        <f>IF(ISERROR(VLOOKUP(C467,'WI Vs ASM'!$B$2:$I$1000,8,0)),0,(VLOOKUP(C467,'WI Vs ASM'!$B$2:$I$1000,8,0)))</f>
        <v>0</v>
      </c>
      <c r="N467" s="11">
        <f>IF(ISERROR(VLOOKUP(C467,'WI Vs ASM'!$B$2:$G$1000,6,0)),0,(VLOOKUP(C467,'WI Vs ASM'!$B$2:$G$1000,6,0)))</f>
        <v>0</v>
      </c>
      <c r="O467" s="11">
        <f>IF(ISERROR(VLOOKUP(C467,'WI Vs ASM'!$B$2:$H$1000,7,0)),0,(VLOOKUP(C467,'WI Vs ASM'!$B$2:$H$1000,7,0)))</f>
        <v>0</v>
      </c>
      <c r="P467" s="11" t="str">
        <f t="shared" si="207"/>
        <v>May-17</v>
      </c>
      <c r="Q467" s="11" t="str">
        <f t="shared" si="208"/>
        <v>Q2</v>
      </c>
      <c r="R467" s="11">
        <f>IF(ISERROR(VLOOKUP(C467,'WI Vs ASM'!$B$2:$J$1000,9,0)),0,(VLOOKUP(C467,'WI Vs ASM'!$B$2:$J$1000,9,0)))</f>
        <v>0</v>
      </c>
      <c r="S467" s="11">
        <f>IF(ISERROR(VLOOKUP(C467,'WI Vs ASM'!$B$2:$K$1000,10,0)),0,(VLOOKUP(C467,'WI Vs ASM'!$B$2:$K$1000,10,0)))</f>
        <v>0</v>
      </c>
      <c r="T467" s="11">
        <f>IF(ISERROR(VLOOKUP(C467,'WI Vs ASM'!$B$2:$L$1000,11,0)),0,(VLOOKUP(C467,'WI Vs ASM'!$B$2:$L$1000,11,0)))</f>
        <v>0</v>
      </c>
      <c r="U467" s="11" t="e">
        <f t="shared" si="215"/>
        <v>#VALUE!</v>
      </c>
      <c r="V467" s="11" t="str">
        <f t="shared" si="209"/>
        <v>No</v>
      </c>
      <c r="W467" s="11" t="str">
        <f t="shared" si="210"/>
        <v>Yes</v>
      </c>
      <c r="X467" s="11" t="str">
        <f t="shared" si="211"/>
        <v>No</v>
      </c>
      <c r="Y467" s="11" t="str">
        <f t="shared" si="212"/>
        <v>No</v>
      </c>
      <c r="Z467" s="11" t="str">
        <f t="shared" si="213"/>
        <v>No</v>
      </c>
      <c r="AA467" s="11" t="str">
        <f t="shared" si="216"/>
        <v>No</v>
      </c>
      <c r="AB467" s="11">
        <f>IF(ISERROR(VLOOKUP(U467,'ITWR Dump'!$A$2:$Y$5000,24,0)),0,(VLOOKUP('ILC Report'!U467,'ITWR Dump'!$A$2:$Y$5000,24,0)))</f>
        <v>0</v>
      </c>
      <c r="AC467" s="11" t="str">
        <f t="shared" si="217"/>
        <v>No</v>
      </c>
      <c r="AD467" s="11" t="str">
        <f t="shared" si="218"/>
        <v/>
      </c>
      <c r="AE467" s="11">
        <f>IF(ISERROR(VLOOKUP(U467,'ITWR Dump'!$A$2:$Y$5000,13,0)),0,(VLOOKUP(U467,'ITWR Dump'!$A$2:$Y$5000,13,0)))</f>
        <v>0</v>
      </c>
      <c r="AF467" s="11">
        <f>IF(ISERROR(VLOOKUP(U467,'ITWR Dump'!$A$2:$Y$5000,11,0)),0,(VLOOKUP(U467,'ITWR Dump'!$A$2:$Y$5000,11,0)))</f>
        <v>0</v>
      </c>
      <c r="AG467" s="11">
        <f>IF(ISERROR(VLOOKUP(U467,'ITWR Dump'!$A$2:$Y$5000,2,0)),0,(VLOOKUP(U467,'ITWR Dump'!$A$2:$Y$5000,2,0)))</f>
        <v>0</v>
      </c>
      <c r="AH467" s="11">
        <f>IF(ISERROR(VLOOKUP(U467,'ITWR Dump'!$A$2:$Y$5000,14,0)),0,(VLOOKUP(U467,'ITWR Dump'!$A$2:$Y$5000,14,0)))</f>
        <v>0</v>
      </c>
      <c r="AI467" s="11">
        <f t="shared" si="219"/>
        <v>0</v>
      </c>
      <c r="AJ467" s="11">
        <f t="shared" si="220"/>
        <v>0</v>
      </c>
      <c r="AK467" s="11">
        <f>IF(ISERROR(VLOOKUP(A467,'Team Data'!$C$2:$U$213,17,0)),0,(VLOOKUP(A467,'Team Data'!$C$2:$U$213,17,0)))</f>
        <v>0</v>
      </c>
      <c r="AL467" s="11" t="str">
        <f t="shared" si="221"/>
        <v>2017-04-24</v>
      </c>
      <c r="AM467" s="11">
        <f>IF(ISERROR(VLOOKUP(U467,'ITWR Dump'!$A$2:$Y$5000,16,0)),0,(VLOOKUP(U467,'ITWR Dump'!$A$2:$Y$5000,16,0)))</f>
        <v>0</v>
      </c>
      <c r="AN467" s="11">
        <f>IF(ISERROR(VLOOKUP(U467,'ITWR Dump'!$A$2:$Y$5000,18,0)),0,(VLOOKUP(U467,'ITWR Dump'!$A$2:$Y$5000,18,0)))</f>
        <v>0</v>
      </c>
      <c r="AO467" s="11">
        <f>IF(ISERROR(VLOOKUP(U467,'ITWR Dump'!$A$2:$Y$5000,25,0)),0,(VLOOKUP('ILC Report'!U467,'ITWR Dump'!$A$2:$Y$5000,25,0)))</f>
        <v>0</v>
      </c>
      <c r="AP467" s="11">
        <f t="shared" si="222"/>
        <v>0</v>
      </c>
      <c r="AQ467" s="26">
        <f t="shared" si="223"/>
        <v>0</v>
      </c>
      <c r="AR467" s="26">
        <f t="shared" si="224"/>
        <v>0</v>
      </c>
      <c r="AS467" s="26">
        <f t="shared" si="225"/>
        <v>0</v>
      </c>
      <c r="AT467" s="26">
        <f t="shared" si="226"/>
        <v>0</v>
      </c>
      <c r="AU467" s="26">
        <f t="shared" si="227"/>
        <v>0</v>
      </c>
      <c r="AV467" s="26">
        <f t="shared" si="228"/>
        <v>0</v>
      </c>
      <c r="AW467" s="11" t="s">
        <v>653</v>
      </c>
      <c r="AX467" s="11" t="e">
        <f>VLOOKUP(L467,Group!$A$2:$B$1000,2,0)</f>
        <v>#N/A</v>
      </c>
      <c r="AY467" s="11">
        <f>IF(ISERROR(VLOOKUP(U467,'ITWR Dump'!$A$2:$Y$5000,15,0)),0,(VLOOKUP('ILC Report'!U467,'ITWR Dump'!$A$2:$Y$5000,15,0)))</f>
        <v>0</v>
      </c>
      <c r="AZ467" s="11" t="str">
        <f t="shared" si="229"/>
        <v>No</v>
      </c>
      <c r="BA467" s="11" t="str">
        <f t="shared" si="230"/>
        <v>WAW</v>
      </c>
      <c r="BB467" s="11" t="str">
        <f t="shared" si="231"/>
        <v>00</v>
      </c>
      <c r="BC467" s="11" t="str">
        <f t="shared" si="232"/>
        <v>No</v>
      </c>
    </row>
    <row r="468" spans="1:55" x14ac:dyDescent="0.3">
      <c r="A468" s="11" t="s">
        <v>1826</v>
      </c>
      <c r="B468" s="11" t="s">
        <v>1827</v>
      </c>
      <c r="C468" s="11" t="s">
        <v>1918</v>
      </c>
      <c r="D468" s="11" t="s">
        <v>2169</v>
      </c>
      <c r="E468" s="38" t="s">
        <v>2902</v>
      </c>
      <c r="F468" s="11">
        <v>1.6</v>
      </c>
      <c r="G468" s="40" t="s">
        <v>2907</v>
      </c>
      <c r="H468" s="11" t="str">
        <f t="shared" si="214"/>
        <v>Shift</v>
      </c>
      <c r="I468" s="11">
        <f t="shared" si="206"/>
        <v>0</v>
      </c>
      <c r="J468" s="11">
        <f>IF(ISERROR(VLOOKUP(C468,'WI Vs ASM'!$B$2:$E$1000,4,0)),0,(VLOOKUP(C468,'WI Vs ASM'!$B$2:$E$1000,4,0)))</f>
        <v>0</v>
      </c>
      <c r="K468" s="11">
        <f>IF(ISERROR(VLOOKUP(C468,'WI Vs ASM'!$B$2:$F$1000,5,0)),0,(VLOOKUP(C468,'WI Vs ASM'!$B$2:$F$1000,5,0)))</f>
        <v>0</v>
      </c>
      <c r="L468" s="11">
        <f>IF(ISERROR(VLOOKUP(C468,'WI Vs ASM'!$B$2:$D$1000,3,0)),0,(VLOOKUP(C468,'WI Vs ASM'!$B$2:$D$1000,3,0)))</f>
        <v>0</v>
      </c>
      <c r="M468" s="11">
        <f>IF(ISERROR(VLOOKUP(C468,'WI Vs ASM'!$B$2:$I$1000,8,0)),0,(VLOOKUP(C468,'WI Vs ASM'!$B$2:$I$1000,8,0)))</f>
        <v>0</v>
      </c>
      <c r="N468" s="11">
        <f>IF(ISERROR(VLOOKUP(C468,'WI Vs ASM'!$B$2:$G$1000,6,0)),0,(VLOOKUP(C468,'WI Vs ASM'!$B$2:$G$1000,6,0)))</f>
        <v>0</v>
      </c>
      <c r="O468" s="11">
        <f>IF(ISERROR(VLOOKUP(C468,'WI Vs ASM'!$B$2:$H$1000,7,0)),0,(VLOOKUP(C468,'WI Vs ASM'!$B$2:$H$1000,7,0)))</f>
        <v>0</v>
      </c>
      <c r="P468" s="11" t="str">
        <f t="shared" si="207"/>
        <v>May-17</v>
      </c>
      <c r="Q468" s="11" t="str">
        <f t="shared" si="208"/>
        <v>Q2</v>
      </c>
      <c r="R468" s="11">
        <f>IF(ISERROR(VLOOKUP(C468,'WI Vs ASM'!$B$2:$J$1000,9,0)),0,(VLOOKUP(C468,'WI Vs ASM'!$B$2:$J$1000,9,0)))</f>
        <v>0</v>
      </c>
      <c r="S468" s="11">
        <f>IF(ISERROR(VLOOKUP(C468,'WI Vs ASM'!$B$2:$K$1000,10,0)),0,(VLOOKUP(C468,'WI Vs ASM'!$B$2:$K$1000,10,0)))</f>
        <v>0</v>
      </c>
      <c r="T468" s="11">
        <f>IF(ISERROR(VLOOKUP(C468,'WI Vs ASM'!$B$2:$L$1000,11,0)),0,(VLOOKUP(C468,'WI Vs ASM'!$B$2:$L$1000,11,0)))</f>
        <v>0</v>
      </c>
      <c r="U468" s="11" t="e">
        <f t="shared" si="215"/>
        <v>#VALUE!</v>
      </c>
      <c r="V468" s="11" t="str">
        <f t="shared" si="209"/>
        <v>No</v>
      </c>
      <c r="W468" s="11" t="str">
        <f t="shared" si="210"/>
        <v>Yes</v>
      </c>
      <c r="X468" s="11" t="str">
        <f t="shared" si="211"/>
        <v>No</v>
      </c>
      <c r="Y468" s="11" t="str">
        <f t="shared" si="212"/>
        <v>No</v>
      </c>
      <c r="Z468" s="11" t="str">
        <f t="shared" si="213"/>
        <v>No</v>
      </c>
      <c r="AA468" s="11" t="str">
        <f t="shared" si="216"/>
        <v>No</v>
      </c>
      <c r="AB468" s="11">
        <f>IF(ISERROR(VLOOKUP(U468,'ITWR Dump'!$A$2:$Y$5000,24,0)),0,(VLOOKUP('ILC Report'!U468,'ITWR Dump'!$A$2:$Y$5000,24,0)))</f>
        <v>0</v>
      </c>
      <c r="AC468" s="11" t="str">
        <f t="shared" si="217"/>
        <v>No</v>
      </c>
      <c r="AD468" s="11" t="str">
        <f t="shared" si="218"/>
        <v/>
      </c>
      <c r="AE468" s="11">
        <f>IF(ISERROR(VLOOKUP(U468,'ITWR Dump'!$A$2:$Y$5000,13,0)),0,(VLOOKUP(U468,'ITWR Dump'!$A$2:$Y$5000,13,0)))</f>
        <v>0</v>
      </c>
      <c r="AF468" s="11">
        <f>IF(ISERROR(VLOOKUP(U468,'ITWR Dump'!$A$2:$Y$5000,11,0)),0,(VLOOKUP(U468,'ITWR Dump'!$A$2:$Y$5000,11,0)))</f>
        <v>0</v>
      </c>
      <c r="AG468" s="11">
        <f>IF(ISERROR(VLOOKUP(U468,'ITWR Dump'!$A$2:$Y$5000,2,0)),0,(VLOOKUP(U468,'ITWR Dump'!$A$2:$Y$5000,2,0)))</f>
        <v>0</v>
      </c>
      <c r="AH468" s="11">
        <f>IF(ISERROR(VLOOKUP(U468,'ITWR Dump'!$A$2:$Y$5000,14,0)),0,(VLOOKUP(U468,'ITWR Dump'!$A$2:$Y$5000,14,0)))</f>
        <v>0</v>
      </c>
      <c r="AI468" s="11">
        <f t="shared" si="219"/>
        <v>0</v>
      </c>
      <c r="AJ468" s="11">
        <f t="shared" si="220"/>
        <v>0</v>
      </c>
      <c r="AK468" s="11">
        <f>IF(ISERROR(VLOOKUP(A468,'Team Data'!$C$2:$U$213,17,0)),0,(VLOOKUP(A468,'Team Data'!$C$2:$U$213,17,0)))</f>
        <v>0</v>
      </c>
      <c r="AL468" s="11" t="str">
        <f t="shared" si="221"/>
        <v>2017-04-24</v>
      </c>
      <c r="AM468" s="11">
        <f>IF(ISERROR(VLOOKUP(U468,'ITWR Dump'!$A$2:$Y$5000,16,0)),0,(VLOOKUP(U468,'ITWR Dump'!$A$2:$Y$5000,16,0)))</f>
        <v>0</v>
      </c>
      <c r="AN468" s="11">
        <f>IF(ISERROR(VLOOKUP(U468,'ITWR Dump'!$A$2:$Y$5000,18,0)),0,(VLOOKUP(U468,'ITWR Dump'!$A$2:$Y$5000,18,0)))</f>
        <v>0</v>
      </c>
      <c r="AO468" s="11">
        <f>IF(ISERROR(VLOOKUP(U468,'ITWR Dump'!$A$2:$Y$5000,25,0)),0,(VLOOKUP('ILC Report'!U468,'ITWR Dump'!$A$2:$Y$5000,25,0)))</f>
        <v>0</v>
      </c>
      <c r="AP468" s="11">
        <f t="shared" si="222"/>
        <v>0</v>
      </c>
      <c r="AQ468" s="26">
        <f t="shared" si="223"/>
        <v>0</v>
      </c>
      <c r="AR468" s="26">
        <f t="shared" si="224"/>
        <v>0</v>
      </c>
      <c r="AS468" s="26">
        <f t="shared" si="225"/>
        <v>0</v>
      </c>
      <c r="AT468" s="26">
        <f t="shared" si="226"/>
        <v>0</v>
      </c>
      <c r="AU468" s="26">
        <f t="shared" si="227"/>
        <v>0</v>
      </c>
      <c r="AV468" s="26">
        <f t="shared" si="228"/>
        <v>0</v>
      </c>
      <c r="AW468" s="11" t="s">
        <v>653</v>
      </c>
      <c r="AX468" s="11" t="e">
        <f>VLOOKUP(L468,Group!$A$2:$B$1000,2,0)</f>
        <v>#N/A</v>
      </c>
      <c r="AY468" s="11">
        <f>IF(ISERROR(VLOOKUP(U468,'ITWR Dump'!$A$2:$Y$5000,15,0)),0,(VLOOKUP('ILC Report'!U468,'ITWR Dump'!$A$2:$Y$5000,15,0)))</f>
        <v>0</v>
      </c>
      <c r="AZ468" s="11" t="str">
        <f t="shared" si="229"/>
        <v>No</v>
      </c>
      <c r="BA468" s="11" t="str">
        <f t="shared" si="230"/>
        <v>WAW</v>
      </c>
      <c r="BB468" s="11" t="str">
        <f t="shared" si="231"/>
        <v>00</v>
      </c>
      <c r="BC468" s="11" t="str">
        <f t="shared" si="232"/>
        <v>No</v>
      </c>
    </row>
    <row r="469" spans="1:55" x14ac:dyDescent="0.3">
      <c r="A469" s="11" t="s">
        <v>1826</v>
      </c>
      <c r="B469" s="11" t="s">
        <v>1827</v>
      </c>
      <c r="C469" s="11" t="s">
        <v>1918</v>
      </c>
      <c r="D469" s="11" t="s">
        <v>2169</v>
      </c>
      <c r="E469" s="38" t="s">
        <v>2903</v>
      </c>
      <c r="F469" s="11">
        <v>2</v>
      </c>
      <c r="G469" s="40" t="s">
        <v>2907</v>
      </c>
      <c r="H469" s="11" t="str">
        <f t="shared" si="214"/>
        <v>Shift</v>
      </c>
      <c r="I469" s="11">
        <f t="shared" si="206"/>
        <v>0</v>
      </c>
      <c r="J469" s="11">
        <f>IF(ISERROR(VLOOKUP(C469,'WI Vs ASM'!$B$2:$E$1000,4,0)),0,(VLOOKUP(C469,'WI Vs ASM'!$B$2:$E$1000,4,0)))</f>
        <v>0</v>
      </c>
      <c r="K469" s="11">
        <f>IF(ISERROR(VLOOKUP(C469,'WI Vs ASM'!$B$2:$F$1000,5,0)),0,(VLOOKUP(C469,'WI Vs ASM'!$B$2:$F$1000,5,0)))</f>
        <v>0</v>
      </c>
      <c r="L469" s="11">
        <f>IF(ISERROR(VLOOKUP(C469,'WI Vs ASM'!$B$2:$D$1000,3,0)),0,(VLOOKUP(C469,'WI Vs ASM'!$B$2:$D$1000,3,0)))</f>
        <v>0</v>
      </c>
      <c r="M469" s="11">
        <f>IF(ISERROR(VLOOKUP(C469,'WI Vs ASM'!$B$2:$I$1000,8,0)),0,(VLOOKUP(C469,'WI Vs ASM'!$B$2:$I$1000,8,0)))</f>
        <v>0</v>
      </c>
      <c r="N469" s="11">
        <f>IF(ISERROR(VLOOKUP(C469,'WI Vs ASM'!$B$2:$G$1000,6,0)),0,(VLOOKUP(C469,'WI Vs ASM'!$B$2:$G$1000,6,0)))</f>
        <v>0</v>
      </c>
      <c r="O469" s="11">
        <f>IF(ISERROR(VLOOKUP(C469,'WI Vs ASM'!$B$2:$H$1000,7,0)),0,(VLOOKUP(C469,'WI Vs ASM'!$B$2:$H$1000,7,0)))</f>
        <v>0</v>
      </c>
      <c r="P469" s="11" t="str">
        <f t="shared" si="207"/>
        <v>May-17</v>
      </c>
      <c r="Q469" s="11" t="str">
        <f t="shared" si="208"/>
        <v>Q2</v>
      </c>
      <c r="R469" s="11">
        <f>IF(ISERROR(VLOOKUP(C469,'WI Vs ASM'!$B$2:$J$1000,9,0)),0,(VLOOKUP(C469,'WI Vs ASM'!$B$2:$J$1000,9,0)))</f>
        <v>0</v>
      </c>
      <c r="S469" s="11">
        <f>IF(ISERROR(VLOOKUP(C469,'WI Vs ASM'!$B$2:$K$1000,10,0)),0,(VLOOKUP(C469,'WI Vs ASM'!$B$2:$K$1000,10,0)))</f>
        <v>0</v>
      </c>
      <c r="T469" s="11">
        <f>IF(ISERROR(VLOOKUP(C469,'WI Vs ASM'!$B$2:$L$1000,11,0)),0,(VLOOKUP(C469,'WI Vs ASM'!$B$2:$L$1000,11,0)))</f>
        <v>0</v>
      </c>
      <c r="U469" s="11" t="e">
        <f t="shared" si="215"/>
        <v>#VALUE!</v>
      </c>
      <c r="V469" s="11" t="str">
        <f t="shared" si="209"/>
        <v>No</v>
      </c>
      <c r="W469" s="11" t="str">
        <f t="shared" si="210"/>
        <v>Yes</v>
      </c>
      <c r="X469" s="11" t="str">
        <f t="shared" si="211"/>
        <v>No</v>
      </c>
      <c r="Y469" s="11" t="str">
        <f t="shared" si="212"/>
        <v>No</v>
      </c>
      <c r="Z469" s="11" t="str">
        <f t="shared" si="213"/>
        <v>No</v>
      </c>
      <c r="AA469" s="11" t="str">
        <f t="shared" si="216"/>
        <v>No</v>
      </c>
      <c r="AB469" s="11">
        <f>IF(ISERROR(VLOOKUP(U469,'ITWR Dump'!$A$2:$Y$5000,24,0)),0,(VLOOKUP('ILC Report'!U469,'ITWR Dump'!$A$2:$Y$5000,24,0)))</f>
        <v>0</v>
      </c>
      <c r="AC469" s="11" t="str">
        <f t="shared" si="217"/>
        <v>No</v>
      </c>
      <c r="AD469" s="11" t="str">
        <f t="shared" si="218"/>
        <v/>
      </c>
      <c r="AE469" s="11">
        <f>IF(ISERROR(VLOOKUP(U469,'ITWR Dump'!$A$2:$Y$5000,13,0)),0,(VLOOKUP(U469,'ITWR Dump'!$A$2:$Y$5000,13,0)))</f>
        <v>0</v>
      </c>
      <c r="AF469" s="11">
        <f>IF(ISERROR(VLOOKUP(U469,'ITWR Dump'!$A$2:$Y$5000,11,0)),0,(VLOOKUP(U469,'ITWR Dump'!$A$2:$Y$5000,11,0)))</f>
        <v>0</v>
      </c>
      <c r="AG469" s="11">
        <f>IF(ISERROR(VLOOKUP(U469,'ITWR Dump'!$A$2:$Y$5000,2,0)),0,(VLOOKUP(U469,'ITWR Dump'!$A$2:$Y$5000,2,0)))</f>
        <v>0</v>
      </c>
      <c r="AH469" s="11">
        <f>IF(ISERROR(VLOOKUP(U469,'ITWR Dump'!$A$2:$Y$5000,14,0)),0,(VLOOKUP(U469,'ITWR Dump'!$A$2:$Y$5000,14,0)))</f>
        <v>0</v>
      </c>
      <c r="AI469" s="11">
        <f t="shared" si="219"/>
        <v>0</v>
      </c>
      <c r="AJ469" s="11">
        <f t="shared" si="220"/>
        <v>0</v>
      </c>
      <c r="AK469" s="11">
        <f>IF(ISERROR(VLOOKUP(A469,'Team Data'!$C$2:$U$213,17,0)),0,(VLOOKUP(A469,'Team Data'!$C$2:$U$213,17,0)))</f>
        <v>0</v>
      </c>
      <c r="AL469" s="11" t="str">
        <f t="shared" si="221"/>
        <v>2017-04-24</v>
      </c>
      <c r="AM469" s="11">
        <f>IF(ISERROR(VLOOKUP(U469,'ITWR Dump'!$A$2:$Y$5000,16,0)),0,(VLOOKUP(U469,'ITWR Dump'!$A$2:$Y$5000,16,0)))</f>
        <v>0</v>
      </c>
      <c r="AN469" s="11">
        <f>IF(ISERROR(VLOOKUP(U469,'ITWR Dump'!$A$2:$Y$5000,18,0)),0,(VLOOKUP(U469,'ITWR Dump'!$A$2:$Y$5000,18,0)))</f>
        <v>0</v>
      </c>
      <c r="AO469" s="11">
        <f>IF(ISERROR(VLOOKUP(U469,'ITWR Dump'!$A$2:$Y$5000,25,0)),0,(VLOOKUP('ILC Report'!U469,'ITWR Dump'!$A$2:$Y$5000,25,0)))</f>
        <v>0</v>
      </c>
      <c r="AP469" s="11">
        <f t="shared" si="222"/>
        <v>0</v>
      </c>
      <c r="AQ469" s="26">
        <f t="shared" si="223"/>
        <v>0</v>
      </c>
      <c r="AR469" s="26">
        <f t="shared" si="224"/>
        <v>0</v>
      </c>
      <c r="AS469" s="26">
        <f t="shared" si="225"/>
        <v>0</v>
      </c>
      <c r="AT469" s="26">
        <f t="shared" si="226"/>
        <v>0</v>
      </c>
      <c r="AU469" s="26">
        <f t="shared" si="227"/>
        <v>0</v>
      </c>
      <c r="AV469" s="26">
        <f t="shared" si="228"/>
        <v>0</v>
      </c>
      <c r="AW469" s="11" t="s">
        <v>653</v>
      </c>
      <c r="AX469" s="11" t="e">
        <f>VLOOKUP(L469,Group!$A$2:$B$1000,2,0)</f>
        <v>#N/A</v>
      </c>
      <c r="AY469" s="11">
        <f>IF(ISERROR(VLOOKUP(U469,'ITWR Dump'!$A$2:$Y$5000,15,0)),0,(VLOOKUP('ILC Report'!U469,'ITWR Dump'!$A$2:$Y$5000,15,0)))</f>
        <v>0</v>
      </c>
      <c r="AZ469" s="11" t="str">
        <f t="shared" si="229"/>
        <v>No</v>
      </c>
      <c r="BA469" s="11" t="str">
        <f t="shared" si="230"/>
        <v>WAW</v>
      </c>
      <c r="BB469" s="11" t="str">
        <f t="shared" si="231"/>
        <v>00</v>
      </c>
      <c r="BC469" s="11" t="str">
        <f t="shared" si="232"/>
        <v>No</v>
      </c>
    </row>
    <row r="470" spans="1:55" x14ac:dyDescent="0.3">
      <c r="A470" s="11" t="s">
        <v>1826</v>
      </c>
      <c r="B470" s="11" t="s">
        <v>1827</v>
      </c>
      <c r="C470" s="11" t="s">
        <v>1918</v>
      </c>
      <c r="D470" s="11" t="s">
        <v>2169</v>
      </c>
      <c r="E470" s="38" t="s">
        <v>2904</v>
      </c>
      <c r="F470" s="11">
        <v>1.2</v>
      </c>
      <c r="G470" s="40" t="s">
        <v>2907</v>
      </c>
      <c r="H470" s="11" t="str">
        <f t="shared" si="214"/>
        <v>Shift</v>
      </c>
      <c r="I470" s="11">
        <f t="shared" si="206"/>
        <v>0</v>
      </c>
      <c r="J470" s="11">
        <f>IF(ISERROR(VLOOKUP(C470,'WI Vs ASM'!$B$2:$E$1000,4,0)),0,(VLOOKUP(C470,'WI Vs ASM'!$B$2:$E$1000,4,0)))</f>
        <v>0</v>
      </c>
      <c r="K470" s="11">
        <f>IF(ISERROR(VLOOKUP(C470,'WI Vs ASM'!$B$2:$F$1000,5,0)),0,(VLOOKUP(C470,'WI Vs ASM'!$B$2:$F$1000,5,0)))</f>
        <v>0</v>
      </c>
      <c r="L470" s="11">
        <f>IF(ISERROR(VLOOKUP(C470,'WI Vs ASM'!$B$2:$D$1000,3,0)),0,(VLOOKUP(C470,'WI Vs ASM'!$B$2:$D$1000,3,0)))</f>
        <v>0</v>
      </c>
      <c r="M470" s="11">
        <f>IF(ISERROR(VLOOKUP(C470,'WI Vs ASM'!$B$2:$I$1000,8,0)),0,(VLOOKUP(C470,'WI Vs ASM'!$B$2:$I$1000,8,0)))</f>
        <v>0</v>
      </c>
      <c r="N470" s="11">
        <f>IF(ISERROR(VLOOKUP(C470,'WI Vs ASM'!$B$2:$G$1000,6,0)),0,(VLOOKUP(C470,'WI Vs ASM'!$B$2:$G$1000,6,0)))</f>
        <v>0</v>
      </c>
      <c r="O470" s="11">
        <f>IF(ISERROR(VLOOKUP(C470,'WI Vs ASM'!$B$2:$H$1000,7,0)),0,(VLOOKUP(C470,'WI Vs ASM'!$B$2:$H$1000,7,0)))</f>
        <v>0</v>
      </c>
      <c r="P470" s="11" t="str">
        <f t="shared" si="207"/>
        <v>May-17</v>
      </c>
      <c r="Q470" s="11" t="str">
        <f t="shared" si="208"/>
        <v>Q2</v>
      </c>
      <c r="R470" s="11">
        <f>IF(ISERROR(VLOOKUP(C470,'WI Vs ASM'!$B$2:$J$1000,9,0)),0,(VLOOKUP(C470,'WI Vs ASM'!$B$2:$J$1000,9,0)))</f>
        <v>0</v>
      </c>
      <c r="S470" s="11">
        <f>IF(ISERROR(VLOOKUP(C470,'WI Vs ASM'!$B$2:$K$1000,10,0)),0,(VLOOKUP(C470,'WI Vs ASM'!$B$2:$K$1000,10,0)))</f>
        <v>0</v>
      </c>
      <c r="T470" s="11">
        <f>IF(ISERROR(VLOOKUP(C470,'WI Vs ASM'!$B$2:$L$1000,11,0)),0,(VLOOKUP(C470,'WI Vs ASM'!$B$2:$L$1000,11,0)))</f>
        <v>0</v>
      </c>
      <c r="U470" s="11" t="e">
        <f t="shared" si="215"/>
        <v>#VALUE!</v>
      </c>
      <c r="V470" s="11" t="str">
        <f t="shared" si="209"/>
        <v>No</v>
      </c>
      <c r="W470" s="11" t="str">
        <f t="shared" si="210"/>
        <v>Yes</v>
      </c>
      <c r="X470" s="11" t="str">
        <f t="shared" si="211"/>
        <v>No</v>
      </c>
      <c r="Y470" s="11" t="str">
        <f t="shared" si="212"/>
        <v>No</v>
      </c>
      <c r="Z470" s="11" t="str">
        <f t="shared" si="213"/>
        <v>No</v>
      </c>
      <c r="AA470" s="11" t="str">
        <f t="shared" si="216"/>
        <v>No</v>
      </c>
      <c r="AB470" s="11">
        <f>IF(ISERROR(VLOOKUP(U470,'ITWR Dump'!$A$2:$Y$5000,24,0)),0,(VLOOKUP('ILC Report'!U470,'ITWR Dump'!$A$2:$Y$5000,24,0)))</f>
        <v>0</v>
      </c>
      <c r="AC470" s="11" t="str">
        <f t="shared" si="217"/>
        <v>No</v>
      </c>
      <c r="AD470" s="11" t="str">
        <f t="shared" si="218"/>
        <v/>
      </c>
      <c r="AE470" s="11">
        <f>IF(ISERROR(VLOOKUP(U470,'ITWR Dump'!$A$2:$Y$5000,13,0)),0,(VLOOKUP(U470,'ITWR Dump'!$A$2:$Y$5000,13,0)))</f>
        <v>0</v>
      </c>
      <c r="AF470" s="11">
        <f>IF(ISERROR(VLOOKUP(U470,'ITWR Dump'!$A$2:$Y$5000,11,0)),0,(VLOOKUP(U470,'ITWR Dump'!$A$2:$Y$5000,11,0)))</f>
        <v>0</v>
      </c>
      <c r="AG470" s="11">
        <f>IF(ISERROR(VLOOKUP(U470,'ITWR Dump'!$A$2:$Y$5000,2,0)),0,(VLOOKUP(U470,'ITWR Dump'!$A$2:$Y$5000,2,0)))</f>
        <v>0</v>
      </c>
      <c r="AH470" s="11">
        <f>IF(ISERROR(VLOOKUP(U470,'ITWR Dump'!$A$2:$Y$5000,14,0)),0,(VLOOKUP(U470,'ITWR Dump'!$A$2:$Y$5000,14,0)))</f>
        <v>0</v>
      </c>
      <c r="AI470" s="11">
        <f t="shared" si="219"/>
        <v>0</v>
      </c>
      <c r="AJ470" s="11">
        <f t="shared" si="220"/>
        <v>0</v>
      </c>
      <c r="AK470" s="11">
        <f>IF(ISERROR(VLOOKUP(A470,'Team Data'!$C$2:$U$213,17,0)),0,(VLOOKUP(A470,'Team Data'!$C$2:$U$213,17,0)))</f>
        <v>0</v>
      </c>
      <c r="AL470" s="11" t="str">
        <f t="shared" si="221"/>
        <v>2017-04-24</v>
      </c>
      <c r="AM470" s="11">
        <f>IF(ISERROR(VLOOKUP(U470,'ITWR Dump'!$A$2:$Y$5000,16,0)),0,(VLOOKUP(U470,'ITWR Dump'!$A$2:$Y$5000,16,0)))</f>
        <v>0</v>
      </c>
      <c r="AN470" s="11">
        <f>IF(ISERROR(VLOOKUP(U470,'ITWR Dump'!$A$2:$Y$5000,18,0)),0,(VLOOKUP(U470,'ITWR Dump'!$A$2:$Y$5000,18,0)))</f>
        <v>0</v>
      </c>
      <c r="AO470" s="11">
        <f>IF(ISERROR(VLOOKUP(U470,'ITWR Dump'!$A$2:$Y$5000,25,0)),0,(VLOOKUP('ILC Report'!U470,'ITWR Dump'!$A$2:$Y$5000,25,0)))</f>
        <v>0</v>
      </c>
      <c r="AP470" s="11">
        <f t="shared" si="222"/>
        <v>0</v>
      </c>
      <c r="AQ470" s="26">
        <f t="shared" si="223"/>
        <v>0</v>
      </c>
      <c r="AR470" s="26">
        <f t="shared" si="224"/>
        <v>0</v>
      </c>
      <c r="AS470" s="26">
        <f t="shared" si="225"/>
        <v>0</v>
      </c>
      <c r="AT470" s="26">
        <f t="shared" si="226"/>
        <v>0</v>
      </c>
      <c r="AU470" s="26">
        <f t="shared" si="227"/>
        <v>0</v>
      </c>
      <c r="AV470" s="26">
        <f t="shared" si="228"/>
        <v>0</v>
      </c>
      <c r="AW470" s="11" t="s">
        <v>653</v>
      </c>
      <c r="AX470" s="11" t="e">
        <f>VLOOKUP(L470,Group!$A$2:$B$1000,2,0)</f>
        <v>#N/A</v>
      </c>
      <c r="AY470" s="11">
        <f>IF(ISERROR(VLOOKUP(U470,'ITWR Dump'!$A$2:$Y$5000,15,0)),0,(VLOOKUP('ILC Report'!U470,'ITWR Dump'!$A$2:$Y$5000,15,0)))</f>
        <v>0</v>
      </c>
      <c r="AZ470" s="11" t="str">
        <f t="shared" si="229"/>
        <v>No</v>
      </c>
      <c r="BA470" s="11" t="str">
        <f t="shared" si="230"/>
        <v>WAW</v>
      </c>
      <c r="BB470" s="11" t="str">
        <f t="shared" si="231"/>
        <v>00</v>
      </c>
      <c r="BC470" s="11" t="str">
        <f t="shared" si="232"/>
        <v>No</v>
      </c>
    </row>
    <row r="471" spans="1:55" x14ac:dyDescent="0.3">
      <c r="A471" s="11" t="s">
        <v>665</v>
      </c>
      <c r="B471" s="11" t="s">
        <v>1828</v>
      </c>
      <c r="C471" s="11" t="s">
        <v>548</v>
      </c>
      <c r="D471" s="11" t="s">
        <v>2170</v>
      </c>
      <c r="E471" s="38" t="s">
        <v>652</v>
      </c>
      <c r="F471" s="11">
        <v>45</v>
      </c>
      <c r="G471" s="40" t="s">
        <v>2907</v>
      </c>
      <c r="H471" s="11" t="str">
        <f t="shared" si="214"/>
        <v>Shift</v>
      </c>
      <c r="I471" s="11" t="str">
        <f t="shared" si="206"/>
        <v>INDIA</v>
      </c>
      <c r="J471" s="11" t="str">
        <f>IF(ISERROR(VLOOKUP(C471,'WI Vs ASM'!$B$2:$E$1000,4,0)),0,(VLOOKUP(C471,'WI Vs ASM'!$B$2:$E$1000,4,0)))</f>
        <v>Offshore</v>
      </c>
      <c r="K471" s="11" t="str">
        <f>IF(ISERROR(VLOOKUP(C471,'WI Vs ASM'!$B$2:$F$1000,5,0)),0,(VLOOKUP(C471,'WI Vs ASM'!$B$2:$F$1000,5,0)))</f>
        <v>02-Variable Billable</v>
      </c>
      <c r="L471" s="11" t="str">
        <f>IF(ISERROR(VLOOKUP(C471,'WI Vs ASM'!$B$2:$D$1000,3,0)),0,(VLOOKUP(C471,'WI Vs ASM'!$B$2:$D$1000,3,0)))</f>
        <v>78-Landed BA-SE Offshore</v>
      </c>
      <c r="M471" s="11" t="str">
        <f>IF(ISERROR(VLOOKUP(C471,'WI Vs ASM'!$B$2:$I$1000,8,0)),0,(VLOOKUP(C471,'WI Vs ASM'!$B$2:$I$1000,8,0)))</f>
        <v>Rahul Soman</v>
      </c>
      <c r="N471" s="11" t="str">
        <f>IF(ISERROR(VLOOKUP(C471,'WI Vs ASM'!$B$2:$G$1000,6,0)),0,(VLOOKUP(C471,'WI Vs ASM'!$B$2:$G$1000,6,0)))</f>
        <v>BILLING</v>
      </c>
      <c r="O471" s="11" t="str">
        <f>IF(ISERROR(VLOOKUP(C471,'WI Vs ASM'!$B$2:$H$1000,7,0)),0,(VLOOKUP(C471,'WI Vs ASM'!$B$2:$H$1000,7,0)))</f>
        <v>Central Functions</v>
      </c>
      <c r="P471" s="11" t="str">
        <f t="shared" si="207"/>
        <v>Apr-17</v>
      </c>
      <c r="Q471" s="11" t="str">
        <f t="shared" si="208"/>
        <v>Q2</v>
      </c>
      <c r="R471" s="11" t="str">
        <f>IF(ISERROR(VLOOKUP(C471,'WI Vs ASM'!$B$2:$J$1000,9,0)),0,(VLOOKUP(C471,'WI Vs ASM'!$B$2:$J$1000,9,0)))</f>
        <v>Jyothi Pai</v>
      </c>
      <c r="S471" s="11" t="str">
        <f>IF(ISERROR(VLOOKUP(C471,'WI Vs ASM'!$B$2:$K$1000,10,0)),0,(VLOOKUP(C471,'WI Vs ASM'!$B$2:$K$1000,10,0)))</f>
        <v>John Pallo</v>
      </c>
      <c r="T471" s="11" t="str">
        <f>IF(ISERROR(VLOOKUP(C471,'WI Vs ASM'!$B$2:$L$1000,11,0)),0,(VLOOKUP(C471,'WI Vs ASM'!$B$2:$L$1000,11,0)))</f>
        <v>Phillip Mclean</v>
      </c>
      <c r="U471" s="11" t="e">
        <f t="shared" si="215"/>
        <v>#VALUE!</v>
      </c>
      <c r="V471" s="11" t="str">
        <f t="shared" si="209"/>
        <v>No</v>
      </c>
      <c r="W471" s="11" t="str">
        <f t="shared" si="210"/>
        <v>Yes</v>
      </c>
      <c r="X471" s="11" t="str">
        <f t="shared" si="211"/>
        <v>Yes</v>
      </c>
      <c r="Y471" s="11" t="str">
        <f t="shared" si="212"/>
        <v>No</v>
      </c>
      <c r="Z471" s="11" t="str">
        <f t="shared" si="213"/>
        <v>No</v>
      </c>
      <c r="AA471" s="11" t="str">
        <f t="shared" si="216"/>
        <v>No</v>
      </c>
      <c r="AB471" s="11">
        <f>IF(ISERROR(VLOOKUP(U471,'ITWR Dump'!$A$2:$Y$5000,24,0)),0,(VLOOKUP('ILC Report'!U471,'ITWR Dump'!$A$2:$Y$5000,24,0)))</f>
        <v>0</v>
      </c>
      <c r="AC471" s="11" t="str">
        <f t="shared" si="217"/>
        <v>Yes</v>
      </c>
      <c r="AD471" s="11" t="str">
        <f t="shared" si="218"/>
        <v>BASE/Staff Aug</v>
      </c>
      <c r="AE471" s="11">
        <f>IF(ISERROR(VLOOKUP(U471,'ITWR Dump'!$A$2:$Y$5000,13,0)),0,(VLOOKUP(U471,'ITWR Dump'!$A$2:$Y$5000,13,0)))</f>
        <v>0</v>
      </c>
      <c r="AF471" s="11">
        <f>IF(ISERROR(VLOOKUP(U471,'ITWR Dump'!$A$2:$Y$5000,11,0)),0,(VLOOKUP(U471,'ITWR Dump'!$A$2:$Y$5000,11,0)))</f>
        <v>0</v>
      </c>
      <c r="AG471" s="11">
        <f>IF(ISERROR(VLOOKUP(U471,'ITWR Dump'!$A$2:$Y$5000,2,0)),0,(VLOOKUP(U471,'ITWR Dump'!$A$2:$Y$5000,2,0)))</f>
        <v>0</v>
      </c>
      <c r="AH471" s="11">
        <f>IF(ISERROR(VLOOKUP(U471,'ITWR Dump'!$A$2:$Y$5000,14,0)),0,(VLOOKUP(U471,'ITWR Dump'!$A$2:$Y$5000,14,0)))</f>
        <v>0</v>
      </c>
      <c r="AI471" s="11" t="str">
        <f t="shared" si="219"/>
        <v>78-Landed BA-SE Offshore</v>
      </c>
      <c r="AJ471" s="11" t="str">
        <f t="shared" si="220"/>
        <v>Offshore</v>
      </c>
      <c r="AK471" s="11" t="str">
        <f>IF(ISERROR(VLOOKUP(A471,'Team Data'!$C$2:$U$213,17,0)),0,(VLOOKUP(A471,'Team Data'!$C$2:$U$213,17,0)))</f>
        <v>MF PI and CF</v>
      </c>
      <c r="AL471" s="11" t="str">
        <f t="shared" si="221"/>
        <v>2017-04-24</v>
      </c>
      <c r="AM471" s="11">
        <f>IF(ISERROR(VLOOKUP(U471,'ITWR Dump'!$A$2:$Y$5000,16,0)),0,(VLOOKUP(U471,'ITWR Dump'!$A$2:$Y$5000,16,0)))</f>
        <v>0</v>
      </c>
      <c r="AN471" s="11">
        <f>IF(ISERROR(VLOOKUP(U471,'ITWR Dump'!$A$2:$Y$5000,18,0)),0,(VLOOKUP(U471,'ITWR Dump'!$A$2:$Y$5000,18,0)))</f>
        <v>0</v>
      </c>
      <c r="AO471" s="11">
        <f>IF(ISERROR(VLOOKUP(U471,'ITWR Dump'!$A$2:$Y$5000,25,0)),0,(VLOOKUP('ILC Report'!U471,'ITWR Dump'!$A$2:$Y$5000,25,0)))</f>
        <v>0</v>
      </c>
      <c r="AP471" s="11">
        <f t="shared" si="222"/>
        <v>0</v>
      </c>
      <c r="AQ471" s="26">
        <f t="shared" si="223"/>
        <v>0</v>
      </c>
      <c r="AR471" s="26">
        <f t="shared" si="224"/>
        <v>0</v>
      </c>
      <c r="AS471" s="26">
        <f t="shared" si="225"/>
        <v>0</v>
      </c>
      <c r="AT471" s="26">
        <f t="shared" si="226"/>
        <v>0</v>
      </c>
      <c r="AU471" s="26">
        <f t="shared" si="227"/>
        <v>0</v>
      </c>
      <c r="AV471" s="26">
        <f t="shared" si="228"/>
        <v>0</v>
      </c>
      <c r="AW471" s="11" t="s">
        <v>653</v>
      </c>
      <c r="AX471" s="11" t="str">
        <f>VLOOKUP(L471,Group!$A$2:$B$1000,2,0)</f>
        <v>Enhancement</v>
      </c>
      <c r="AY471" s="11">
        <f>IF(ISERROR(VLOOKUP(U471,'ITWR Dump'!$A$2:$Y$5000,15,0)),0,(VLOOKUP('ILC Report'!U471,'ITWR Dump'!$A$2:$Y$5000,15,0)))</f>
        <v>0</v>
      </c>
      <c r="AZ471" s="11" t="str">
        <f t="shared" si="229"/>
        <v>No</v>
      </c>
      <c r="BA471" s="11" t="str">
        <f t="shared" si="230"/>
        <v>BKI</v>
      </c>
      <c r="BB471" s="11" t="str">
        <f t="shared" si="231"/>
        <v>LB</v>
      </c>
      <c r="BC471" s="11" t="str">
        <f t="shared" si="232"/>
        <v>No</v>
      </c>
    </row>
    <row r="472" spans="1:55" x14ac:dyDescent="0.3">
      <c r="A472" s="11" t="s">
        <v>665</v>
      </c>
      <c r="B472" s="11" t="s">
        <v>1828</v>
      </c>
      <c r="C472" s="11" t="s">
        <v>548</v>
      </c>
      <c r="D472" s="11" t="s">
        <v>2170</v>
      </c>
      <c r="E472" s="38" t="s">
        <v>2901</v>
      </c>
      <c r="F472" s="11">
        <v>36</v>
      </c>
      <c r="G472" s="40" t="s">
        <v>2907</v>
      </c>
      <c r="H472" s="11" t="str">
        <f t="shared" si="214"/>
        <v>Shift</v>
      </c>
      <c r="I472" s="11" t="str">
        <f t="shared" si="206"/>
        <v>INDIA</v>
      </c>
      <c r="J472" s="11" t="str">
        <f>IF(ISERROR(VLOOKUP(C472,'WI Vs ASM'!$B$2:$E$1000,4,0)),0,(VLOOKUP(C472,'WI Vs ASM'!$B$2:$E$1000,4,0)))</f>
        <v>Offshore</v>
      </c>
      <c r="K472" s="11" t="str">
        <f>IF(ISERROR(VLOOKUP(C472,'WI Vs ASM'!$B$2:$F$1000,5,0)),0,(VLOOKUP(C472,'WI Vs ASM'!$B$2:$F$1000,5,0)))</f>
        <v>02-Variable Billable</v>
      </c>
      <c r="L472" s="11" t="str">
        <f>IF(ISERROR(VLOOKUP(C472,'WI Vs ASM'!$B$2:$D$1000,3,0)),0,(VLOOKUP(C472,'WI Vs ASM'!$B$2:$D$1000,3,0)))</f>
        <v>78-Landed BA-SE Offshore</v>
      </c>
      <c r="M472" s="11" t="str">
        <f>IF(ISERROR(VLOOKUP(C472,'WI Vs ASM'!$B$2:$I$1000,8,0)),0,(VLOOKUP(C472,'WI Vs ASM'!$B$2:$I$1000,8,0)))</f>
        <v>Rahul Soman</v>
      </c>
      <c r="N472" s="11" t="str">
        <f>IF(ISERROR(VLOOKUP(C472,'WI Vs ASM'!$B$2:$G$1000,6,0)),0,(VLOOKUP(C472,'WI Vs ASM'!$B$2:$G$1000,6,0)))</f>
        <v>BILLING</v>
      </c>
      <c r="O472" s="11" t="str">
        <f>IF(ISERROR(VLOOKUP(C472,'WI Vs ASM'!$B$2:$H$1000,7,0)),0,(VLOOKUP(C472,'WI Vs ASM'!$B$2:$H$1000,7,0)))</f>
        <v>Central Functions</v>
      </c>
      <c r="P472" s="11" t="str">
        <f t="shared" si="207"/>
        <v>May-17</v>
      </c>
      <c r="Q472" s="11" t="str">
        <f t="shared" si="208"/>
        <v>Q2</v>
      </c>
      <c r="R472" s="11" t="str">
        <f>IF(ISERROR(VLOOKUP(C472,'WI Vs ASM'!$B$2:$J$1000,9,0)),0,(VLOOKUP(C472,'WI Vs ASM'!$B$2:$J$1000,9,0)))</f>
        <v>Jyothi Pai</v>
      </c>
      <c r="S472" s="11" t="str">
        <f>IF(ISERROR(VLOOKUP(C472,'WI Vs ASM'!$B$2:$K$1000,10,0)),0,(VLOOKUP(C472,'WI Vs ASM'!$B$2:$K$1000,10,0)))</f>
        <v>John Pallo</v>
      </c>
      <c r="T472" s="11" t="str">
        <f>IF(ISERROR(VLOOKUP(C472,'WI Vs ASM'!$B$2:$L$1000,11,0)),0,(VLOOKUP(C472,'WI Vs ASM'!$B$2:$L$1000,11,0)))</f>
        <v>Phillip Mclean</v>
      </c>
      <c r="U472" s="11" t="e">
        <f t="shared" si="215"/>
        <v>#VALUE!</v>
      </c>
      <c r="V472" s="11" t="str">
        <f t="shared" si="209"/>
        <v>No</v>
      </c>
      <c r="W472" s="11" t="str">
        <f t="shared" si="210"/>
        <v>Yes</v>
      </c>
      <c r="X472" s="11" t="str">
        <f t="shared" si="211"/>
        <v>Yes</v>
      </c>
      <c r="Y472" s="11" t="str">
        <f t="shared" si="212"/>
        <v>No</v>
      </c>
      <c r="Z472" s="11" t="str">
        <f t="shared" si="213"/>
        <v>No</v>
      </c>
      <c r="AA472" s="11" t="str">
        <f t="shared" si="216"/>
        <v>No</v>
      </c>
      <c r="AB472" s="11">
        <f>IF(ISERROR(VLOOKUP(U472,'ITWR Dump'!$A$2:$Y$5000,24,0)),0,(VLOOKUP('ILC Report'!U472,'ITWR Dump'!$A$2:$Y$5000,24,0)))</f>
        <v>0</v>
      </c>
      <c r="AC472" s="11" t="str">
        <f t="shared" si="217"/>
        <v>Yes</v>
      </c>
      <c r="AD472" s="11" t="str">
        <f t="shared" si="218"/>
        <v>BASE/Staff Aug</v>
      </c>
      <c r="AE472" s="11">
        <f>IF(ISERROR(VLOOKUP(U472,'ITWR Dump'!$A$2:$Y$5000,13,0)),0,(VLOOKUP(U472,'ITWR Dump'!$A$2:$Y$5000,13,0)))</f>
        <v>0</v>
      </c>
      <c r="AF472" s="11">
        <f>IF(ISERROR(VLOOKUP(U472,'ITWR Dump'!$A$2:$Y$5000,11,0)),0,(VLOOKUP(U472,'ITWR Dump'!$A$2:$Y$5000,11,0)))</f>
        <v>0</v>
      </c>
      <c r="AG472" s="11">
        <f>IF(ISERROR(VLOOKUP(U472,'ITWR Dump'!$A$2:$Y$5000,2,0)),0,(VLOOKUP(U472,'ITWR Dump'!$A$2:$Y$5000,2,0)))</f>
        <v>0</v>
      </c>
      <c r="AH472" s="11">
        <f>IF(ISERROR(VLOOKUP(U472,'ITWR Dump'!$A$2:$Y$5000,14,0)),0,(VLOOKUP(U472,'ITWR Dump'!$A$2:$Y$5000,14,0)))</f>
        <v>0</v>
      </c>
      <c r="AI472" s="11" t="str">
        <f t="shared" si="219"/>
        <v>78-Landed BA-SE Offshore</v>
      </c>
      <c r="AJ472" s="11" t="str">
        <f t="shared" si="220"/>
        <v>Offshore</v>
      </c>
      <c r="AK472" s="11" t="str">
        <f>IF(ISERROR(VLOOKUP(A472,'Team Data'!$C$2:$U$213,17,0)),0,(VLOOKUP(A472,'Team Data'!$C$2:$U$213,17,0)))</f>
        <v>MF PI and CF</v>
      </c>
      <c r="AL472" s="11" t="str">
        <f t="shared" si="221"/>
        <v>2017-04-24</v>
      </c>
      <c r="AM472" s="11">
        <f>IF(ISERROR(VLOOKUP(U472,'ITWR Dump'!$A$2:$Y$5000,16,0)),0,(VLOOKUP(U472,'ITWR Dump'!$A$2:$Y$5000,16,0)))</f>
        <v>0</v>
      </c>
      <c r="AN472" s="11">
        <f>IF(ISERROR(VLOOKUP(U472,'ITWR Dump'!$A$2:$Y$5000,18,0)),0,(VLOOKUP(U472,'ITWR Dump'!$A$2:$Y$5000,18,0)))</f>
        <v>0</v>
      </c>
      <c r="AO472" s="11">
        <f>IF(ISERROR(VLOOKUP(U472,'ITWR Dump'!$A$2:$Y$5000,25,0)),0,(VLOOKUP('ILC Report'!U472,'ITWR Dump'!$A$2:$Y$5000,25,0)))</f>
        <v>0</v>
      </c>
      <c r="AP472" s="11">
        <f t="shared" si="222"/>
        <v>0</v>
      </c>
      <c r="AQ472" s="26">
        <f t="shared" si="223"/>
        <v>0</v>
      </c>
      <c r="AR472" s="26">
        <f t="shared" si="224"/>
        <v>0</v>
      </c>
      <c r="AS472" s="26">
        <f t="shared" si="225"/>
        <v>0</v>
      </c>
      <c r="AT472" s="26">
        <f t="shared" si="226"/>
        <v>0</v>
      </c>
      <c r="AU472" s="26">
        <f t="shared" si="227"/>
        <v>0</v>
      </c>
      <c r="AV472" s="26">
        <f t="shared" si="228"/>
        <v>0</v>
      </c>
      <c r="AW472" s="11" t="s">
        <v>653</v>
      </c>
      <c r="AX472" s="11" t="str">
        <f>VLOOKUP(L472,Group!$A$2:$B$1000,2,0)</f>
        <v>Enhancement</v>
      </c>
      <c r="AY472" s="11">
        <f>IF(ISERROR(VLOOKUP(U472,'ITWR Dump'!$A$2:$Y$5000,15,0)),0,(VLOOKUP('ILC Report'!U472,'ITWR Dump'!$A$2:$Y$5000,15,0)))</f>
        <v>0</v>
      </c>
      <c r="AZ472" s="11" t="str">
        <f t="shared" si="229"/>
        <v>No</v>
      </c>
      <c r="BA472" s="11" t="str">
        <f t="shared" si="230"/>
        <v>BKI</v>
      </c>
      <c r="BB472" s="11" t="str">
        <f t="shared" si="231"/>
        <v>LB</v>
      </c>
      <c r="BC472" s="11" t="str">
        <f t="shared" si="232"/>
        <v>No</v>
      </c>
    </row>
    <row r="473" spans="1:55" x14ac:dyDescent="0.3">
      <c r="A473" s="11" t="s">
        <v>665</v>
      </c>
      <c r="B473" s="11" t="s">
        <v>1828</v>
      </c>
      <c r="C473" s="11" t="s">
        <v>548</v>
      </c>
      <c r="D473" s="11" t="s">
        <v>2170</v>
      </c>
      <c r="E473" s="38" t="s">
        <v>2902</v>
      </c>
      <c r="F473" s="11">
        <v>45</v>
      </c>
      <c r="G473" s="40" t="s">
        <v>2907</v>
      </c>
      <c r="H473" s="11" t="str">
        <f t="shared" si="214"/>
        <v>Shift</v>
      </c>
      <c r="I473" s="11" t="str">
        <f t="shared" si="206"/>
        <v>INDIA</v>
      </c>
      <c r="J473" s="11" t="str">
        <f>IF(ISERROR(VLOOKUP(C473,'WI Vs ASM'!$B$2:$E$1000,4,0)),0,(VLOOKUP(C473,'WI Vs ASM'!$B$2:$E$1000,4,0)))</f>
        <v>Offshore</v>
      </c>
      <c r="K473" s="11" t="str">
        <f>IF(ISERROR(VLOOKUP(C473,'WI Vs ASM'!$B$2:$F$1000,5,0)),0,(VLOOKUP(C473,'WI Vs ASM'!$B$2:$F$1000,5,0)))</f>
        <v>02-Variable Billable</v>
      </c>
      <c r="L473" s="11" t="str">
        <f>IF(ISERROR(VLOOKUP(C473,'WI Vs ASM'!$B$2:$D$1000,3,0)),0,(VLOOKUP(C473,'WI Vs ASM'!$B$2:$D$1000,3,0)))</f>
        <v>78-Landed BA-SE Offshore</v>
      </c>
      <c r="M473" s="11" t="str">
        <f>IF(ISERROR(VLOOKUP(C473,'WI Vs ASM'!$B$2:$I$1000,8,0)),0,(VLOOKUP(C473,'WI Vs ASM'!$B$2:$I$1000,8,0)))</f>
        <v>Rahul Soman</v>
      </c>
      <c r="N473" s="11" t="str">
        <f>IF(ISERROR(VLOOKUP(C473,'WI Vs ASM'!$B$2:$G$1000,6,0)),0,(VLOOKUP(C473,'WI Vs ASM'!$B$2:$G$1000,6,0)))</f>
        <v>BILLING</v>
      </c>
      <c r="O473" s="11" t="str">
        <f>IF(ISERROR(VLOOKUP(C473,'WI Vs ASM'!$B$2:$H$1000,7,0)),0,(VLOOKUP(C473,'WI Vs ASM'!$B$2:$H$1000,7,0)))</f>
        <v>Central Functions</v>
      </c>
      <c r="P473" s="11" t="str">
        <f t="shared" si="207"/>
        <v>May-17</v>
      </c>
      <c r="Q473" s="11" t="str">
        <f t="shared" si="208"/>
        <v>Q2</v>
      </c>
      <c r="R473" s="11" t="str">
        <f>IF(ISERROR(VLOOKUP(C473,'WI Vs ASM'!$B$2:$J$1000,9,0)),0,(VLOOKUP(C473,'WI Vs ASM'!$B$2:$J$1000,9,0)))</f>
        <v>Jyothi Pai</v>
      </c>
      <c r="S473" s="11" t="str">
        <f>IF(ISERROR(VLOOKUP(C473,'WI Vs ASM'!$B$2:$K$1000,10,0)),0,(VLOOKUP(C473,'WI Vs ASM'!$B$2:$K$1000,10,0)))</f>
        <v>John Pallo</v>
      </c>
      <c r="T473" s="11" t="str">
        <f>IF(ISERROR(VLOOKUP(C473,'WI Vs ASM'!$B$2:$L$1000,11,0)),0,(VLOOKUP(C473,'WI Vs ASM'!$B$2:$L$1000,11,0)))</f>
        <v>Phillip Mclean</v>
      </c>
      <c r="U473" s="11" t="e">
        <f t="shared" si="215"/>
        <v>#VALUE!</v>
      </c>
      <c r="V473" s="11" t="str">
        <f t="shared" si="209"/>
        <v>No</v>
      </c>
      <c r="W473" s="11" t="str">
        <f t="shared" si="210"/>
        <v>Yes</v>
      </c>
      <c r="X473" s="11" t="str">
        <f t="shared" si="211"/>
        <v>Yes</v>
      </c>
      <c r="Y473" s="11" t="str">
        <f t="shared" si="212"/>
        <v>No</v>
      </c>
      <c r="Z473" s="11" t="str">
        <f t="shared" si="213"/>
        <v>No</v>
      </c>
      <c r="AA473" s="11" t="str">
        <f t="shared" si="216"/>
        <v>No</v>
      </c>
      <c r="AB473" s="11">
        <f>IF(ISERROR(VLOOKUP(U473,'ITWR Dump'!$A$2:$Y$5000,24,0)),0,(VLOOKUP('ILC Report'!U473,'ITWR Dump'!$A$2:$Y$5000,24,0)))</f>
        <v>0</v>
      </c>
      <c r="AC473" s="11" t="str">
        <f t="shared" si="217"/>
        <v>Yes</v>
      </c>
      <c r="AD473" s="11" t="str">
        <f t="shared" si="218"/>
        <v>BASE/Staff Aug</v>
      </c>
      <c r="AE473" s="11">
        <f>IF(ISERROR(VLOOKUP(U473,'ITWR Dump'!$A$2:$Y$5000,13,0)),0,(VLOOKUP(U473,'ITWR Dump'!$A$2:$Y$5000,13,0)))</f>
        <v>0</v>
      </c>
      <c r="AF473" s="11">
        <f>IF(ISERROR(VLOOKUP(U473,'ITWR Dump'!$A$2:$Y$5000,11,0)),0,(VLOOKUP(U473,'ITWR Dump'!$A$2:$Y$5000,11,0)))</f>
        <v>0</v>
      </c>
      <c r="AG473" s="11">
        <f>IF(ISERROR(VLOOKUP(U473,'ITWR Dump'!$A$2:$Y$5000,2,0)),0,(VLOOKUP(U473,'ITWR Dump'!$A$2:$Y$5000,2,0)))</f>
        <v>0</v>
      </c>
      <c r="AH473" s="11">
        <f>IF(ISERROR(VLOOKUP(U473,'ITWR Dump'!$A$2:$Y$5000,14,0)),0,(VLOOKUP(U473,'ITWR Dump'!$A$2:$Y$5000,14,0)))</f>
        <v>0</v>
      </c>
      <c r="AI473" s="11" t="str">
        <f t="shared" si="219"/>
        <v>78-Landed BA-SE Offshore</v>
      </c>
      <c r="AJ473" s="11" t="str">
        <f t="shared" si="220"/>
        <v>Offshore</v>
      </c>
      <c r="AK473" s="11" t="str">
        <f>IF(ISERROR(VLOOKUP(A473,'Team Data'!$C$2:$U$213,17,0)),0,(VLOOKUP(A473,'Team Data'!$C$2:$U$213,17,0)))</f>
        <v>MF PI and CF</v>
      </c>
      <c r="AL473" s="11" t="str">
        <f t="shared" si="221"/>
        <v>2017-04-24</v>
      </c>
      <c r="AM473" s="11">
        <f>IF(ISERROR(VLOOKUP(U473,'ITWR Dump'!$A$2:$Y$5000,16,0)),0,(VLOOKUP(U473,'ITWR Dump'!$A$2:$Y$5000,16,0)))</f>
        <v>0</v>
      </c>
      <c r="AN473" s="11">
        <f>IF(ISERROR(VLOOKUP(U473,'ITWR Dump'!$A$2:$Y$5000,18,0)),0,(VLOOKUP(U473,'ITWR Dump'!$A$2:$Y$5000,18,0)))</f>
        <v>0</v>
      </c>
      <c r="AO473" s="11">
        <f>IF(ISERROR(VLOOKUP(U473,'ITWR Dump'!$A$2:$Y$5000,25,0)),0,(VLOOKUP('ILC Report'!U473,'ITWR Dump'!$A$2:$Y$5000,25,0)))</f>
        <v>0</v>
      </c>
      <c r="AP473" s="11">
        <f t="shared" si="222"/>
        <v>0</v>
      </c>
      <c r="AQ473" s="26">
        <f t="shared" si="223"/>
        <v>0</v>
      </c>
      <c r="AR473" s="26">
        <f t="shared" si="224"/>
        <v>0</v>
      </c>
      <c r="AS473" s="26">
        <f t="shared" si="225"/>
        <v>0</v>
      </c>
      <c r="AT473" s="26">
        <f t="shared" si="226"/>
        <v>0</v>
      </c>
      <c r="AU473" s="26">
        <f t="shared" si="227"/>
        <v>0</v>
      </c>
      <c r="AV473" s="26">
        <f t="shared" si="228"/>
        <v>0</v>
      </c>
      <c r="AW473" s="11" t="s">
        <v>653</v>
      </c>
      <c r="AX473" s="11" t="str">
        <f>VLOOKUP(L473,Group!$A$2:$B$1000,2,0)</f>
        <v>Enhancement</v>
      </c>
      <c r="AY473" s="11">
        <f>IF(ISERROR(VLOOKUP(U473,'ITWR Dump'!$A$2:$Y$5000,15,0)),0,(VLOOKUP('ILC Report'!U473,'ITWR Dump'!$A$2:$Y$5000,15,0)))</f>
        <v>0</v>
      </c>
      <c r="AZ473" s="11" t="str">
        <f t="shared" si="229"/>
        <v>No</v>
      </c>
      <c r="BA473" s="11" t="str">
        <f t="shared" si="230"/>
        <v>BKI</v>
      </c>
      <c r="BB473" s="11" t="str">
        <f t="shared" si="231"/>
        <v>LB</v>
      </c>
      <c r="BC473" s="11" t="str">
        <f t="shared" si="232"/>
        <v>No</v>
      </c>
    </row>
    <row r="474" spans="1:55" x14ac:dyDescent="0.3">
      <c r="A474" s="11" t="s">
        <v>665</v>
      </c>
      <c r="B474" s="11" t="s">
        <v>1828</v>
      </c>
      <c r="C474" s="11" t="s">
        <v>548</v>
      </c>
      <c r="D474" s="11" t="s">
        <v>2170</v>
      </c>
      <c r="E474" s="38" t="s">
        <v>2903</v>
      </c>
      <c r="F474" s="11">
        <v>45</v>
      </c>
      <c r="G474" s="40" t="s">
        <v>2907</v>
      </c>
      <c r="H474" s="11" t="str">
        <f t="shared" si="214"/>
        <v>Shift</v>
      </c>
      <c r="I474" s="11" t="str">
        <f t="shared" si="206"/>
        <v>INDIA</v>
      </c>
      <c r="J474" s="11" t="str">
        <f>IF(ISERROR(VLOOKUP(C474,'WI Vs ASM'!$B$2:$E$1000,4,0)),0,(VLOOKUP(C474,'WI Vs ASM'!$B$2:$E$1000,4,0)))</f>
        <v>Offshore</v>
      </c>
      <c r="K474" s="11" t="str">
        <f>IF(ISERROR(VLOOKUP(C474,'WI Vs ASM'!$B$2:$F$1000,5,0)),0,(VLOOKUP(C474,'WI Vs ASM'!$B$2:$F$1000,5,0)))</f>
        <v>02-Variable Billable</v>
      </c>
      <c r="L474" s="11" t="str">
        <f>IF(ISERROR(VLOOKUP(C474,'WI Vs ASM'!$B$2:$D$1000,3,0)),0,(VLOOKUP(C474,'WI Vs ASM'!$B$2:$D$1000,3,0)))</f>
        <v>78-Landed BA-SE Offshore</v>
      </c>
      <c r="M474" s="11" t="str">
        <f>IF(ISERROR(VLOOKUP(C474,'WI Vs ASM'!$B$2:$I$1000,8,0)),0,(VLOOKUP(C474,'WI Vs ASM'!$B$2:$I$1000,8,0)))</f>
        <v>Rahul Soman</v>
      </c>
      <c r="N474" s="11" t="str">
        <f>IF(ISERROR(VLOOKUP(C474,'WI Vs ASM'!$B$2:$G$1000,6,0)),0,(VLOOKUP(C474,'WI Vs ASM'!$B$2:$G$1000,6,0)))</f>
        <v>BILLING</v>
      </c>
      <c r="O474" s="11" t="str">
        <f>IF(ISERROR(VLOOKUP(C474,'WI Vs ASM'!$B$2:$H$1000,7,0)),0,(VLOOKUP(C474,'WI Vs ASM'!$B$2:$H$1000,7,0)))</f>
        <v>Central Functions</v>
      </c>
      <c r="P474" s="11" t="str">
        <f t="shared" si="207"/>
        <v>May-17</v>
      </c>
      <c r="Q474" s="11" t="str">
        <f t="shared" si="208"/>
        <v>Q2</v>
      </c>
      <c r="R474" s="11" t="str">
        <f>IF(ISERROR(VLOOKUP(C474,'WI Vs ASM'!$B$2:$J$1000,9,0)),0,(VLOOKUP(C474,'WI Vs ASM'!$B$2:$J$1000,9,0)))</f>
        <v>Jyothi Pai</v>
      </c>
      <c r="S474" s="11" t="str">
        <f>IF(ISERROR(VLOOKUP(C474,'WI Vs ASM'!$B$2:$K$1000,10,0)),0,(VLOOKUP(C474,'WI Vs ASM'!$B$2:$K$1000,10,0)))</f>
        <v>John Pallo</v>
      </c>
      <c r="T474" s="11" t="str">
        <f>IF(ISERROR(VLOOKUP(C474,'WI Vs ASM'!$B$2:$L$1000,11,0)),0,(VLOOKUP(C474,'WI Vs ASM'!$B$2:$L$1000,11,0)))</f>
        <v>Phillip Mclean</v>
      </c>
      <c r="U474" s="11" t="e">
        <f t="shared" si="215"/>
        <v>#VALUE!</v>
      </c>
      <c r="V474" s="11" t="str">
        <f t="shared" si="209"/>
        <v>No</v>
      </c>
      <c r="W474" s="11" t="str">
        <f t="shared" si="210"/>
        <v>Yes</v>
      </c>
      <c r="X474" s="11" t="str">
        <f t="shared" si="211"/>
        <v>Yes</v>
      </c>
      <c r="Y474" s="11" t="str">
        <f t="shared" si="212"/>
        <v>No</v>
      </c>
      <c r="Z474" s="11" t="str">
        <f t="shared" si="213"/>
        <v>No</v>
      </c>
      <c r="AA474" s="11" t="str">
        <f t="shared" si="216"/>
        <v>No</v>
      </c>
      <c r="AB474" s="11">
        <f>IF(ISERROR(VLOOKUP(U474,'ITWR Dump'!$A$2:$Y$5000,24,0)),0,(VLOOKUP('ILC Report'!U474,'ITWR Dump'!$A$2:$Y$5000,24,0)))</f>
        <v>0</v>
      </c>
      <c r="AC474" s="11" t="str">
        <f t="shared" si="217"/>
        <v>Yes</v>
      </c>
      <c r="AD474" s="11" t="str">
        <f t="shared" si="218"/>
        <v>BASE/Staff Aug</v>
      </c>
      <c r="AE474" s="11">
        <f>IF(ISERROR(VLOOKUP(U474,'ITWR Dump'!$A$2:$Y$5000,13,0)),0,(VLOOKUP(U474,'ITWR Dump'!$A$2:$Y$5000,13,0)))</f>
        <v>0</v>
      </c>
      <c r="AF474" s="11">
        <f>IF(ISERROR(VLOOKUP(U474,'ITWR Dump'!$A$2:$Y$5000,11,0)),0,(VLOOKUP(U474,'ITWR Dump'!$A$2:$Y$5000,11,0)))</f>
        <v>0</v>
      </c>
      <c r="AG474" s="11">
        <f>IF(ISERROR(VLOOKUP(U474,'ITWR Dump'!$A$2:$Y$5000,2,0)),0,(VLOOKUP(U474,'ITWR Dump'!$A$2:$Y$5000,2,0)))</f>
        <v>0</v>
      </c>
      <c r="AH474" s="11">
        <f>IF(ISERROR(VLOOKUP(U474,'ITWR Dump'!$A$2:$Y$5000,14,0)),0,(VLOOKUP(U474,'ITWR Dump'!$A$2:$Y$5000,14,0)))</f>
        <v>0</v>
      </c>
      <c r="AI474" s="11" t="str">
        <f t="shared" si="219"/>
        <v>78-Landed BA-SE Offshore</v>
      </c>
      <c r="AJ474" s="11" t="str">
        <f t="shared" si="220"/>
        <v>Offshore</v>
      </c>
      <c r="AK474" s="11" t="str">
        <f>IF(ISERROR(VLOOKUP(A474,'Team Data'!$C$2:$U$213,17,0)),0,(VLOOKUP(A474,'Team Data'!$C$2:$U$213,17,0)))</f>
        <v>MF PI and CF</v>
      </c>
      <c r="AL474" s="11" t="str">
        <f t="shared" si="221"/>
        <v>2017-04-24</v>
      </c>
      <c r="AM474" s="11">
        <f>IF(ISERROR(VLOOKUP(U474,'ITWR Dump'!$A$2:$Y$5000,16,0)),0,(VLOOKUP(U474,'ITWR Dump'!$A$2:$Y$5000,16,0)))</f>
        <v>0</v>
      </c>
      <c r="AN474" s="11">
        <f>IF(ISERROR(VLOOKUP(U474,'ITWR Dump'!$A$2:$Y$5000,18,0)),0,(VLOOKUP(U474,'ITWR Dump'!$A$2:$Y$5000,18,0)))</f>
        <v>0</v>
      </c>
      <c r="AO474" s="11">
        <f>IF(ISERROR(VLOOKUP(U474,'ITWR Dump'!$A$2:$Y$5000,25,0)),0,(VLOOKUP('ILC Report'!U474,'ITWR Dump'!$A$2:$Y$5000,25,0)))</f>
        <v>0</v>
      </c>
      <c r="AP474" s="11">
        <f t="shared" si="222"/>
        <v>0</v>
      </c>
      <c r="AQ474" s="26">
        <f t="shared" si="223"/>
        <v>0</v>
      </c>
      <c r="AR474" s="26">
        <f t="shared" si="224"/>
        <v>0</v>
      </c>
      <c r="AS474" s="26">
        <f t="shared" si="225"/>
        <v>0</v>
      </c>
      <c r="AT474" s="26">
        <f t="shared" si="226"/>
        <v>0</v>
      </c>
      <c r="AU474" s="26">
        <f t="shared" si="227"/>
        <v>0</v>
      </c>
      <c r="AV474" s="26">
        <f t="shared" si="228"/>
        <v>0</v>
      </c>
      <c r="AW474" s="11" t="s">
        <v>653</v>
      </c>
      <c r="AX474" s="11" t="str">
        <f>VLOOKUP(L474,Group!$A$2:$B$1000,2,0)</f>
        <v>Enhancement</v>
      </c>
      <c r="AY474" s="11">
        <f>IF(ISERROR(VLOOKUP(U474,'ITWR Dump'!$A$2:$Y$5000,15,0)),0,(VLOOKUP('ILC Report'!U474,'ITWR Dump'!$A$2:$Y$5000,15,0)))</f>
        <v>0</v>
      </c>
      <c r="AZ474" s="11" t="str">
        <f t="shared" si="229"/>
        <v>No</v>
      </c>
      <c r="BA474" s="11" t="str">
        <f t="shared" si="230"/>
        <v>BKI</v>
      </c>
      <c r="BB474" s="11" t="str">
        <f t="shared" si="231"/>
        <v>LB</v>
      </c>
      <c r="BC474" s="11" t="str">
        <f t="shared" si="232"/>
        <v>No</v>
      </c>
    </row>
    <row r="475" spans="1:55" x14ac:dyDescent="0.3">
      <c r="A475" s="11" t="s">
        <v>665</v>
      </c>
      <c r="B475" s="11" t="s">
        <v>1828</v>
      </c>
      <c r="C475" s="11" t="s">
        <v>548</v>
      </c>
      <c r="D475" s="11" t="s">
        <v>2170</v>
      </c>
      <c r="E475" s="38" t="s">
        <v>2904</v>
      </c>
      <c r="F475" s="11">
        <v>45</v>
      </c>
      <c r="G475" s="40" t="s">
        <v>2907</v>
      </c>
      <c r="H475" s="11" t="str">
        <f t="shared" si="214"/>
        <v>Shift</v>
      </c>
      <c r="I475" s="11" t="str">
        <f t="shared" si="206"/>
        <v>INDIA</v>
      </c>
      <c r="J475" s="11" t="str">
        <f>IF(ISERROR(VLOOKUP(C475,'WI Vs ASM'!$B$2:$E$1000,4,0)),0,(VLOOKUP(C475,'WI Vs ASM'!$B$2:$E$1000,4,0)))</f>
        <v>Offshore</v>
      </c>
      <c r="K475" s="11" t="str">
        <f>IF(ISERROR(VLOOKUP(C475,'WI Vs ASM'!$B$2:$F$1000,5,0)),0,(VLOOKUP(C475,'WI Vs ASM'!$B$2:$F$1000,5,0)))</f>
        <v>02-Variable Billable</v>
      </c>
      <c r="L475" s="11" t="str">
        <f>IF(ISERROR(VLOOKUP(C475,'WI Vs ASM'!$B$2:$D$1000,3,0)),0,(VLOOKUP(C475,'WI Vs ASM'!$B$2:$D$1000,3,0)))</f>
        <v>78-Landed BA-SE Offshore</v>
      </c>
      <c r="M475" s="11" t="str">
        <f>IF(ISERROR(VLOOKUP(C475,'WI Vs ASM'!$B$2:$I$1000,8,0)),0,(VLOOKUP(C475,'WI Vs ASM'!$B$2:$I$1000,8,0)))</f>
        <v>Rahul Soman</v>
      </c>
      <c r="N475" s="11" t="str">
        <f>IF(ISERROR(VLOOKUP(C475,'WI Vs ASM'!$B$2:$G$1000,6,0)),0,(VLOOKUP(C475,'WI Vs ASM'!$B$2:$G$1000,6,0)))</f>
        <v>BILLING</v>
      </c>
      <c r="O475" s="11" t="str">
        <f>IF(ISERROR(VLOOKUP(C475,'WI Vs ASM'!$B$2:$H$1000,7,0)),0,(VLOOKUP(C475,'WI Vs ASM'!$B$2:$H$1000,7,0)))</f>
        <v>Central Functions</v>
      </c>
      <c r="P475" s="11" t="str">
        <f t="shared" si="207"/>
        <v>May-17</v>
      </c>
      <c r="Q475" s="11" t="str">
        <f t="shared" si="208"/>
        <v>Q2</v>
      </c>
      <c r="R475" s="11" t="str">
        <f>IF(ISERROR(VLOOKUP(C475,'WI Vs ASM'!$B$2:$J$1000,9,0)),0,(VLOOKUP(C475,'WI Vs ASM'!$B$2:$J$1000,9,0)))</f>
        <v>Jyothi Pai</v>
      </c>
      <c r="S475" s="11" t="str">
        <f>IF(ISERROR(VLOOKUP(C475,'WI Vs ASM'!$B$2:$K$1000,10,0)),0,(VLOOKUP(C475,'WI Vs ASM'!$B$2:$K$1000,10,0)))</f>
        <v>John Pallo</v>
      </c>
      <c r="T475" s="11" t="str">
        <f>IF(ISERROR(VLOOKUP(C475,'WI Vs ASM'!$B$2:$L$1000,11,0)),0,(VLOOKUP(C475,'WI Vs ASM'!$B$2:$L$1000,11,0)))</f>
        <v>Phillip Mclean</v>
      </c>
      <c r="U475" s="11" t="e">
        <f t="shared" si="215"/>
        <v>#VALUE!</v>
      </c>
      <c r="V475" s="11" t="str">
        <f t="shared" si="209"/>
        <v>No</v>
      </c>
      <c r="W475" s="11" t="str">
        <f t="shared" si="210"/>
        <v>Yes</v>
      </c>
      <c r="X475" s="11" t="str">
        <f t="shared" si="211"/>
        <v>Yes</v>
      </c>
      <c r="Y475" s="11" t="str">
        <f t="shared" si="212"/>
        <v>No</v>
      </c>
      <c r="Z475" s="11" t="str">
        <f t="shared" si="213"/>
        <v>No</v>
      </c>
      <c r="AA475" s="11" t="str">
        <f t="shared" si="216"/>
        <v>No</v>
      </c>
      <c r="AB475" s="11">
        <f>IF(ISERROR(VLOOKUP(U475,'ITWR Dump'!$A$2:$Y$5000,24,0)),0,(VLOOKUP('ILC Report'!U475,'ITWR Dump'!$A$2:$Y$5000,24,0)))</f>
        <v>0</v>
      </c>
      <c r="AC475" s="11" t="str">
        <f t="shared" si="217"/>
        <v>Yes</v>
      </c>
      <c r="AD475" s="11" t="str">
        <f t="shared" si="218"/>
        <v>BASE/Staff Aug</v>
      </c>
      <c r="AE475" s="11">
        <f>IF(ISERROR(VLOOKUP(U475,'ITWR Dump'!$A$2:$Y$5000,13,0)),0,(VLOOKUP(U475,'ITWR Dump'!$A$2:$Y$5000,13,0)))</f>
        <v>0</v>
      </c>
      <c r="AF475" s="11">
        <f>IF(ISERROR(VLOOKUP(U475,'ITWR Dump'!$A$2:$Y$5000,11,0)),0,(VLOOKUP(U475,'ITWR Dump'!$A$2:$Y$5000,11,0)))</f>
        <v>0</v>
      </c>
      <c r="AG475" s="11">
        <f>IF(ISERROR(VLOOKUP(U475,'ITWR Dump'!$A$2:$Y$5000,2,0)),0,(VLOOKUP(U475,'ITWR Dump'!$A$2:$Y$5000,2,0)))</f>
        <v>0</v>
      </c>
      <c r="AH475" s="11">
        <f>IF(ISERROR(VLOOKUP(U475,'ITWR Dump'!$A$2:$Y$5000,14,0)),0,(VLOOKUP(U475,'ITWR Dump'!$A$2:$Y$5000,14,0)))</f>
        <v>0</v>
      </c>
      <c r="AI475" s="11" t="str">
        <f t="shared" si="219"/>
        <v>78-Landed BA-SE Offshore</v>
      </c>
      <c r="AJ475" s="11" t="str">
        <f t="shared" si="220"/>
        <v>Offshore</v>
      </c>
      <c r="AK475" s="11" t="str">
        <f>IF(ISERROR(VLOOKUP(A475,'Team Data'!$C$2:$U$213,17,0)),0,(VLOOKUP(A475,'Team Data'!$C$2:$U$213,17,0)))</f>
        <v>MF PI and CF</v>
      </c>
      <c r="AL475" s="11" t="str">
        <f t="shared" si="221"/>
        <v>2017-04-24</v>
      </c>
      <c r="AM475" s="11">
        <f>IF(ISERROR(VLOOKUP(U475,'ITWR Dump'!$A$2:$Y$5000,16,0)),0,(VLOOKUP(U475,'ITWR Dump'!$A$2:$Y$5000,16,0)))</f>
        <v>0</v>
      </c>
      <c r="AN475" s="11">
        <f>IF(ISERROR(VLOOKUP(U475,'ITWR Dump'!$A$2:$Y$5000,18,0)),0,(VLOOKUP(U475,'ITWR Dump'!$A$2:$Y$5000,18,0)))</f>
        <v>0</v>
      </c>
      <c r="AO475" s="11">
        <f>IF(ISERROR(VLOOKUP(U475,'ITWR Dump'!$A$2:$Y$5000,25,0)),0,(VLOOKUP('ILC Report'!U475,'ITWR Dump'!$A$2:$Y$5000,25,0)))</f>
        <v>0</v>
      </c>
      <c r="AP475" s="11">
        <f t="shared" si="222"/>
        <v>0</v>
      </c>
      <c r="AQ475" s="26">
        <f t="shared" si="223"/>
        <v>0</v>
      </c>
      <c r="AR475" s="26">
        <f t="shared" si="224"/>
        <v>0</v>
      </c>
      <c r="AS475" s="26">
        <f t="shared" si="225"/>
        <v>0</v>
      </c>
      <c r="AT475" s="26">
        <f t="shared" si="226"/>
        <v>0</v>
      </c>
      <c r="AU475" s="26">
        <f t="shared" si="227"/>
        <v>0</v>
      </c>
      <c r="AV475" s="26">
        <f t="shared" si="228"/>
        <v>0</v>
      </c>
      <c r="AW475" s="11" t="s">
        <v>653</v>
      </c>
      <c r="AX475" s="11" t="str">
        <f>VLOOKUP(L475,Group!$A$2:$B$1000,2,0)</f>
        <v>Enhancement</v>
      </c>
      <c r="AY475" s="11">
        <f>IF(ISERROR(VLOOKUP(U475,'ITWR Dump'!$A$2:$Y$5000,15,0)),0,(VLOOKUP('ILC Report'!U475,'ITWR Dump'!$A$2:$Y$5000,15,0)))</f>
        <v>0</v>
      </c>
      <c r="AZ475" s="11" t="str">
        <f t="shared" si="229"/>
        <v>No</v>
      </c>
      <c r="BA475" s="11" t="str">
        <f t="shared" si="230"/>
        <v>BKI</v>
      </c>
      <c r="BB475" s="11" t="str">
        <f t="shared" si="231"/>
        <v>LB</v>
      </c>
      <c r="BC475" s="11" t="str">
        <f t="shared" si="232"/>
        <v>No</v>
      </c>
    </row>
    <row r="476" spans="1:55" x14ac:dyDescent="0.3">
      <c r="A476" s="11" t="s">
        <v>666</v>
      </c>
      <c r="B476" s="11" t="s">
        <v>1829</v>
      </c>
      <c r="C476" s="11" t="s">
        <v>593</v>
      </c>
      <c r="D476" s="11" t="s">
        <v>1794</v>
      </c>
      <c r="E476" s="38" t="s">
        <v>652</v>
      </c>
      <c r="F476" s="11">
        <v>40</v>
      </c>
      <c r="G476" s="40" t="s">
        <v>218</v>
      </c>
      <c r="H476" s="11" t="str">
        <f t="shared" si="214"/>
        <v>Regular</v>
      </c>
      <c r="I476" s="11" t="str">
        <f t="shared" si="206"/>
        <v>INDIA</v>
      </c>
      <c r="J476" s="11" t="str">
        <f>IF(ISERROR(VLOOKUP(C476,'WI Vs ASM'!$B$2:$E$1000,4,0)),0,(VLOOKUP(C476,'WI Vs ASM'!$B$2:$E$1000,4,0)))</f>
        <v>Offshore</v>
      </c>
      <c r="K476" s="11" t="str">
        <f>IF(ISERROR(VLOOKUP(C476,'WI Vs ASM'!$B$2:$F$1000,5,0)),0,(VLOOKUP(C476,'WI Vs ASM'!$B$2:$F$1000,5,0)))</f>
        <v>09-NonBillable</v>
      </c>
      <c r="L476" s="11" t="str">
        <f>IF(ISERROR(VLOOKUP(C476,'WI Vs ASM'!$B$2:$D$1000,3,0)),0,(VLOOKUP(C476,'WI Vs ASM'!$B$2:$D$1000,3,0)))</f>
        <v>93-Mgmt Offshore (OH)</v>
      </c>
      <c r="M476" s="11" t="str">
        <f>IF(ISERROR(VLOOKUP(C476,'WI Vs ASM'!$B$2:$I$1000,8,0)),0,(VLOOKUP(C476,'WI Vs ASM'!$B$2:$I$1000,8,0)))</f>
        <v>Vinodh</v>
      </c>
      <c r="N476" s="11" t="str">
        <f>IF(ISERROR(VLOOKUP(C476,'WI Vs ASM'!$B$2:$G$1000,6,0)),0,(VLOOKUP(C476,'WI Vs ASM'!$B$2:$G$1000,6,0)))</f>
        <v>FFIC Account Team</v>
      </c>
      <c r="O476" s="11" t="str">
        <f>IF(ISERROR(VLOOKUP(C476,'WI Vs ASM'!$B$2:$H$1000,7,0)),0,(VLOOKUP(C476,'WI Vs ASM'!$B$2:$H$1000,7,0)))</f>
        <v>FFIC Account Team</v>
      </c>
      <c r="P476" s="11" t="str">
        <f t="shared" si="207"/>
        <v>Apr-17</v>
      </c>
      <c r="Q476" s="11" t="str">
        <f t="shared" si="208"/>
        <v>Q2</v>
      </c>
      <c r="R476" s="11" t="str">
        <f>IF(ISERROR(VLOOKUP(C476,'WI Vs ASM'!$B$2:$J$1000,9,0)),0,(VLOOKUP(C476,'WI Vs ASM'!$B$2:$J$1000,9,0)))</f>
        <v>Manash M Dutta</v>
      </c>
      <c r="S476" s="11">
        <f>IF(ISERROR(VLOOKUP(C476,'WI Vs ASM'!$B$2:$K$1000,10,0)),0,(VLOOKUP(C476,'WI Vs ASM'!$B$2:$K$1000,10,0)))</f>
        <v>0</v>
      </c>
      <c r="T476" s="11">
        <f>IF(ISERROR(VLOOKUP(C476,'WI Vs ASM'!$B$2:$L$1000,11,0)),0,(VLOOKUP(C476,'WI Vs ASM'!$B$2:$L$1000,11,0)))</f>
        <v>0</v>
      </c>
      <c r="U476" s="11" t="e">
        <f t="shared" si="215"/>
        <v>#VALUE!</v>
      </c>
      <c r="V476" s="11" t="str">
        <f t="shared" si="209"/>
        <v>No</v>
      </c>
      <c r="W476" s="11" t="str">
        <f t="shared" si="210"/>
        <v>No</v>
      </c>
      <c r="X476" s="11" t="str">
        <f t="shared" si="211"/>
        <v>No</v>
      </c>
      <c r="Y476" s="11" t="str">
        <f t="shared" si="212"/>
        <v>No</v>
      </c>
      <c r="Z476" s="11" t="str">
        <f t="shared" si="213"/>
        <v>No</v>
      </c>
      <c r="AA476" s="11" t="str">
        <f t="shared" si="216"/>
        <v>No</v>
      </c>
      <c r="AB476" s="11">
        <f>IF(ISERROR(VLOOKUP(U476,'ITWR Dump'!$A$2:$Y$5000,24,0)),0,(VLOOKUP('ILC Report'!U476,'ITWR Dump'!$A$2:$Y$5000,24,0)))</f>
        <v>0</v>
      </c>
      <c r="AC476" s="11" t="str">
        <f t="shared" si="217"/>
        <v>No</v>
      </c>
      <c r="AD476" s="11" t="str">
        <f t="shared" si="218"/>
        <v/>
      </c>
      <c r="AE476" s="11">
        <f>IF(ISERROR(VLOOKUP(U476,'ITWR Dump'!$A$2:$Y$5000,13,0)),0,(VLOOKUP(U476,'ITWR Dump'!$A$2:$Y$5000,13,0)))</f>
        <v>0</v>
      </c>
      <c r="AF476" s="11">
        <f>IF(ISERROR(VLOOKUP(U476,'ITWR Dump'!$A$2:$Y$5000,11,0)),0,(VLOOKUP(U476,'ITWR Dump'!$A$2:$Y$5000,11,0)))</f>
        <v>0</v>
      </c>
      <c r="AG476" s="11">
        <f>IF(ISERROR(VLOOKUP(U476,'ITWR Dump'!$A$2:$Y$5000,2,0)),0,(VLOOKUP(U476,'ITWR Dump'!$A$2:$Y$5000,2,0)))</f>
        <v>0</v>
      </c>
      <c r="AH476" s="11">
        <f>IF(ISERROR(VLOOKUP(U476,'ITWR Dump'!$A$2:$Y$5000,14,0)),0,(VLOOKUP(U476,'ITWR Dump'!$A$2:$Y$5000,14,0)))</f>
        <v>0</v>
      </c>
      <c r="AI476" s="11" t="str">
        <f t="shared" si="219"/>
        <v>93-Mgmt Offshore (OH)</v>
      </c>
      <c r="AJ476" s="11" t="str">
        <f t="shared" si="220"/>
        <v>Offshore</v>
      </c>
      <c r="AK476" s="11" t="str">
        <f>IF(ISERROR(VLOOKUP(A476,'Team Data'!$C$2:$U$213,17,0)),0,(VLOOKUP(A476,'Team Data'!$C$2:$U$213,17,0)))</f>
        <v>PMO</v>
      </c>
      <c r="AL476" s="11" t="str">
        <f t="shared" si="221"/>
        <v>2017-04-24</v>
      </c>
      <c r="AM476" s="11">
        <f>IF(ISERROR(VLOOKUP(U476,'ITWR Dump'!$A$2:$Y$5000,16,0)),0,(VLOOKUP(U476,'ITWR Dump'!$A$2:$Y$5000,16,0)))</f>
        <v>0</v>
      </c>
      <c r="AN476" s="11">
        <f>IF(ISERROR(VLOOKUP(U476,'ITWR Dump'!$A$2:$Y$5000,18,0)),0,(VLOOKUP(U476,'ITWR Dump'!$A$2:$Y$5000,18,0)))</f>
        <v>0</v>
      </c>
      <c r="AO476" s="11">
        <f>IF(ISERROR(VLOOKUP(U476,'ITWR Dump'!$A$2:$Y$5000,25,0)),0,(VLOOKUP('ILC Report'!U476,'ITWR Dump'!$A$2:$Y$5000,25,0)))</f>
        <v>0</v>
      </c>
      <c r="AP476" s="11">
        <f t="shared" si="222"/>
        <v>0</v>
      </c>
      <c r="AQ476" s="26">
        <f t="shared" si="223"/>
        <v>0</v>
      </c>
      <c r="AR476" s="26">
        <f t="shared" si="224"/>
        <v>0</v>
      </c>
      <c r="AS476" s="26">
        <f t="shared" si="225"/>
        <v>0</v>
      </c>
      <c r="AT476" s="26">
        <f t="shared" si="226"/>
        <v>0</v>
      </c>
      <c r="AU476" s="26">
        <f t="shared" si="227"/>
        <v>0</v>
      </c>
      <c r="AV476" s="26">
        <f t="shared" si="228"/>
        <v>0</v>
      </c>
      <c r="AW476" s="11" t="s">
        <v>653</v>
      </c>
      <c r="AX476" s="11" t="str">
        <f>VLOOKUP(L476,Group!$A$2:$B$1000,2,0)</f>
        <v>Maintenance</v>
      </c>
      <c r="AY476" s="11">
        <f>IF(ISERROR(VLOOKUP(U476,'ITWR Dump'!$A$2:$Y$5000,15,0)),0,(VLOOKUP('ILC Report'!U476,'ITWR Dump'!$A$2:$Y$5000,15,0)))</f>
        <v>0</v>
      </c>
      <c r="AZ476" s="11" t="str">
        <f t="shared" si="229"/>
        <v>No</v>
      </c>
      <c r="BA476" s="11" t="str">
        <f t="shared" si="230"/>
        <v>BKI</v>
      </c>
      <c r="BB476" s="11" t="str">
        <f t="shared" si="231"/>
        <v>GM</v>
      </c>
      <c r="BC476" s="11" t="str">
        <f t="shared" si="232"/>
        <v>No</v>
      </c>
    </row>
    <row r="477" spans="1:55" x14ac:dyDescent="0.3">
      <c r="A477" s="11" t="s">
        <v>666</v>
      </c>
      <c r="B477" s="11" t="s">
        <v>1829</v>
      </c>
      <c r="C477" s="11" t="s">
        <v>593</v>
      </c>
      <c r="D477" s="11" t="s">
        <v>1794</v>
      </c>
      <c r="E477" s="38" t="s">
        <v>2901</v>
      </c>
      <c r="F477" s="11">
        <v>32</v>
      </c>
      <c r="G477" s="40" t="s">
        <v>218</v>
      </c>
      <c r="H477" s="11" t="str">
        <f t="shared" si="214"/>
        <v>Regular</v>
      </c>
      <c r="I477" s="11" t="str">
        <f t="shared" si="206"/>
        <v>INDIA</v>
      </c>
      <c r="J477" s="11" t="str">
        <f>IF(ISERROR(VLOOKUP(C477,'WI Vs ASM'!$B$2:$E$1000,4,0)),0,(VLOOKUP(C477,'WI Vs ASM'!$B$2:$E$1000,4,0)))</f>
        <v>Offshore</v>
      </c>
      <c r="K477" s="11" t="str">
        <f>IF(ISERROR(VLOOKUP(C477,'WI Vs ASM'!$B$2:$F$1000,5,0)),0,(VLOOKUP(C477,'WI Vs ASM'!$B$2:$F$1000,5,0)))</f>
        <v>09-NonBillable</v>
      </c>
      <c r="L477" s="11" t="str">
        <f>IF(ISERROR(VLOOKUP(C477,'WI Vs ASM'!$B$2:$D$1000,3,0)),0,(VLOOKUP(C477,'WI Vs ASM'!$B$2:$D$1000,3,0)))</f>
        <v>93-Mgmt Offshore (OH)</v>
      </c>
      <c r="M477" s="11" t="str">
        <f>IF(ISERROR(VLOOKUP(C477,'WI Vs ASM'!$B$2:$I$1000,8,0)),0,(VLOOKUP(C477,'WI Vs ASM'!$B$2:$I$1000,8,0)))</f>
        <v>Vinodh</v>
      </c>
      <c r="N477" s="11" t="str">
        <f>IF(ISERROR(VLOOKUP(C477,'WI Vs ASM'!$B$2:$G$1000,6,0)),0,(VLOOKUP(C477,'WI Vs ASM'!$B$2:$G$1000,6,0)))</f>
        <v>FFIC Account Team</v>
      </c>
      <c r="O477" s="11" t="str">
        <f>IF(ISERROR(VLOOKUP(C477,'WI Vs ASM'!$B$2:$H$1000,7,0)),0,(VLOOKUP(C477,'WI Vs ASM'!$B$2:$H$1000,7,0)))</f>
        <v>FFIC Account Team</v>
      </c>
      <c r="P477" s="11" t="str">
        <f t="shared" si="207"/>
        <v>May-17</v>
      </c>
      <c r="Q477" s="11" t="str">
        <f t="shared" si="208"/>
        <v>Q2</v>
      </c>
      <c r="R477" s="11" t="str">
        <f>IF(ISERROR(VLOOKUP(C477,'WI Vs ASM'!$B$2:$J$1000,9,0)),0,(VLOOKUP(C477,'WI Vs ASM'!$B$2:$J$1000,9,0)))</f>
        <v>Manash M Dutta</v>
      </c>
      <c r="S477" s="11">
        <f>IF(ISERROR(VLOOKUP(C477,'WI Vs ASM'!$B$2:$K$1000,10,0)),0,(VLOOKUP(C477,'WI Vs ASM'!$B$2:$K$1000,10,0)))</f>
        <v>0</v>
      </c>
      <c r="T477" s="11">
        <f>IF(ISERROR(VLOOKUP(C477,'WI Vs ASM'!$B$2:$L$1000,11,0)),0,(VLOOKUP(C477,'WI Vs ASM'!$B$2:$L$1000,11,0)))</f>
        <v>0</v>
      </c>
      <c r="U477" s="11" t="e">
        <f t="shared" si="215"/>
        <v>#VALUE!</v>
      </c>
      <c r="V477" s="11" t="str">
        <f t="shared" si="209"/>
        <v>No</v>
      </c>
      <c r="W477" s="11" t="str">
        <f t="shared" si="210"/>
        <v>No</v>
      </c>
      <c r="X477" s="11" t="str">
        <f t="shared" si="211"/>
        <v>No</v>
      </c>
      <c r="Y477" s="11" t="str">
        <f t="shared" si="212"/>
        <v>No</v>
      </c>
      <c r="Z477" s="11" t="str">
        <f t="shared" si="213"/>
        <v>No</v>
      </c>
      <c r="AA477" s="11" t="str">
        <f t="shared" si="216"/>
        <v>No</v>
      </c>
      <c r="AB477" s="11">
        <f>IF(ISERROR(VLOOKUP(U477,'ITWR Dump'!$A$2:$Y$5000,24,0)),0,(VLOOKUP('ILC Report'!U477,'ITWR Dump'!$A$2:$Y$5000,24,0)))</f>
        <v>0</v>
      </c>
      <c r="AC477" s="11" t="str">
        <f t="shared" si="217"/>
        <v>No</v>
      </c>
      <c r="AD477" s="11" t="str">
        <f t="shared" si="218"/>
        <v/>
      </c>
      <c r="AE477" s="11">
        <f>IF(ISERROR(VLOOKUP(U477,'ITWR Dump'!$A$2:$Y$5000,13,0)),0,(VLOOKUP(U477,'ITWR Dump'!$A$2:$Y$5000,13,0)))</f>
        <v>0</v>
      </c>
      <c r="AF477" s="11">
        <f>IF(ISERROR(VLOOKUP(U477,'ITWR Dump'!$A$2:$Y$5000,11,0)),0,(VLOOKUP(U477,'ITWR Dump'!$A$2:$Y$5000,11,0)))</f>
        <v>0</v>
      </c>
      <c r="AG477" s="11">
        <f>IF(ISERROR(VLOOKUP(U477,'ITWR Dump'!$A$2:$Y$5000,2,0)),0,(VLOOKUP(U477,'ITWR Dump'!$A$2:$Y$5000,2,0)))</f>
        <v>0</v>
      </c>
      <c r="AH477" s="11">
        <f>IF(ISERROR(VLOOKUP(U477,'ITWR Dump'!$A$2:$Y$5000,14,0)),0,(VLOOKUP(U477,'ITWR Dump'!$A$2:$Y$5000,14,0)))</f>
        <v>0</v>
      </c>
      <c r="AI477" s="11" t="str">
        <f t="shared" si="219"/>
        <v>93-Mgmt Offshore (OH)</v>
      </c>
      <c r="AJ477" s="11" t="str">
        <f t="shared" si="220"/>
        <v>Offshore</v>
      </c>
      <c r="AK477" s="11" t="str">
        <f>IF(ISERROR(VLOOKUP(A477,'Team Data'!$C$2:$U$213,17,0)),0,(VLOOKUP(A477,'Team Data'!$C$2:$U$213,17,0)))</f>
        <v>PMO</v>
      </c>
      <c r="AL477" s="11" t="str">
        <f t="shared" si="221"/>
        <v>2017-04-24</v>
      </c>
      <c r="AM477" s="11">
        <f>IF(ISERROR(VLOOKUP(U477,'ITWR Dump'!$A$2:$Y$5000,16,0)),0,(VLOOKUP(U477,'ITWR Dump'!$A$2:$Y$5000,16,0)))</f>
        <v>0</v>
      </c>
      <c r="AN477" s="11">
        <f>IF(ISERROR(VLOOKUP(U477,'ITWR Dump'!$A$2:$Y$5000,18,0)),0,(VLOOKUP(U477,'ITWR Dump'!$A$2:$Y$5000,18,0)))</f>
        <v>0</v>
      </c>
      <c r="AO477" s="11">
        <f>IF(ISERROR(VLOOKUP(U477,'ITWR Dump'!$A$2:$Y$5000,25,0)),0,(VLOOKUP('ILC Report'!U477,'ITWR Dump'!$A$2:$Y$5000,25,0)))</f>
        <v>0</v>
      </c>
      <c r="AP477" s="11">
        <f t="shared" si="222"/>
        <v>0</v>
      </c>
      <c r="AQ477" s="26">
        <f t="shared" si="223"/>
        <v>0</v>
      </c>
      <c r="AR477" s="26">
        <f t="shared" si="224"/>
        <v>0</v>
      </c>
      <c r="AS477" s="26">
        <f t="shared" si="225"/>
        <v>0</v>
      </c>
      <c r="AT477" s="26">
        <f t="shared" si="226"/>
        <v>0</v>
      </c>
      <c r="AU477" s="26">
        <f t="shared" si="227"/>
        <v>0</v>
      </c>
      <c r="AV477" s="26">
        <f t="shared" si="228"/>
        <v>0</v>
      </c>
      <c r="AW477" s="11" t="s">
        <v>653</v>
      </c>
      <c r="AX477" s="11" t="str">
        <f>VLOOKUP(L477,Group!$A$2:$B$1000,2,0)</f>
        <v>Maintenance</v>
      </c>
      <c r="AY477" s="11">
        <f>IF(ISERROR(VLOOKUP(U477,'ITWR Dump'!$A$2:$Y$5000,15,0)),0,(VLOOKUP('ILC Report'!U477,'ITWR Dump'!$A$2:$Y$5000,15,0)))</f>
        <v>0</v>
      </c>
      <c r="AZ477" s="11" t="str">
        <f t="shared" si="229"/>
        <v>No</v>
      </c>
      <c r="BA477" s="11" t="str">
        <f t="shared" si="230"/>
        <v>BKI</v>
      </c>
      <c r="BB477" s="11" t="str">
        <f t="shared" si="231"/>
        <v>GM</v>
      </c>
      <c r="BC477" s="11" t="str">
        <f t="shared" si="232"/>
        <v>No</v>
      </c>
    </row>
    <row r="478" spans="1:55" x14ac:dyDescent="0.3">
      <c r="A478" s="11" t="s">
        <v>666</v>
      </c>
      <c r="B478" s="11" t="s">
        <v>1829</v>
      </c>
      <c r="C478" s="11" t="s">
        <v>593</v>
      </c>
      <c r="D478" s="11" t="s">
        <v>1794</v>
      </c>
      <c r="E478" s="38" t="s">
        <v>2902</v>
      </c>
      <c r="F478" s="11">
        <v>40</v>
      </c>
      <c r="G478" s="40" t="s">
        <v>218</v>
      </c>
      <c r="H478" s="11" t="str">
        <f t="shared" si="214"/>
        <v>Regular</v>
      </c>
      <c r="I478" s="11" t="str">
        <f t="shared" si="206"/>
        <v>INDIA</v>
      </c>
      <c r="J478" s="11" t="str">
        <f>IF(ISERROR(VLOOKUP(C478,'WI Vs ASM'!$B$2:$E$1000,4,0)),0,(VLOOKUP(C478,'WI Vs ASM'!$B$2:$E$1000,4,0)))</f>
        <v>Offshore</v>
      </c>
      <c r="K478" s="11" t="str">
        <f>IF(ISERROR(VLOOKUP(C478,'WI Vs ASM'!$B$2:$F$1000,5,0)),0,(VLOOKUP(C478,'WI Vs ASM'!$B$2:$F$1000,5,0)))</f>
        <v>09-NonBillable</v>
      </c>
      <c r="L478" s="11" t="str">
        <f>IF(ISERROR(VLOOKUP(C478,'WI Vs ASM'!$B$2:$D$1000,3,0)),0,(VLOOKUP(C478,'WI Vs ASM'!$B$2:$D$1000,3,0)))</f>
        <v>93-Mgmt Offshore (OH)</v>
      </c>
      <c r="M478" s="11" t="str">
        <f>IF(ISERROR(VLOOKUP(C478,'WI Vs ASM'!$B$2:$I$1000,8,0)),0,(VLOOKUP(C478,'WI Vs ASM'!$B$2:$I$1000,8,0)))</f>
        <v>Vinodh</v>
      </c>
      <c r="N478" s="11" t="str">
        <f>IF(ISERROR(VLOOKUP(C478,'WI Vs ASM'!$B$2:$G$1000,6,0)),0,(VLOOKUP(C478,'WI Vs ASM'!$B$2:$G$1000,6,0)))</f>
        <v>FFIC Account Team</v>
      </c>
      <c r="O478" s="11" t="str">
        <f>IF(ISERROR(VLOOKUP(C478,'WI Vs ASM'!$B$2:$H$1000,7,0)),0,(VLOOKUP(C478,'WI Vs ASM'!$B$2:$H$1000,7,0)))</f>
        <v>FFIC Account Team</v>
      </c>
      <c r="P478" s="11" t="str">
        <f t="shared" si="207"/>
        <v>May-17</v>
      </c>
      <c r="Q478" s="11" t="str">
        <f t="shared" si="208"/>
        <v>Q2</v>
      </c>
      <c r="R478" s="11" t="str">
        <f>IF(ISERROR(VLOOKUP(C478,'WI Vs ASM'!$B$2:$J$1000,9,0)),0,(VLOOKUP(C478,'WI Vs ASM'!$B$2:$J$1000,9,0)))</f>
        <v>Manash M Dutta</v>
      </c>
      <c r="S478" s="11">
        <f>IF(ISERROR(VLOOKUP(C478,'WI Vs ASM'!$B$2:$K$1000,10,0)),0,(VLOOKUP(C478,'WI Vs ASM'!$B$2:$K$1000,10,0)))</f>
        <v>0</v>
      </c>
      <c r="T478" s="11">
        <f>IF(ISERROR(VLOOKUP(C478,'WI Vs ASM'!$B$2:$L$1000,11,0)),0,(VLOOKUP(C478,'WI Vs ASM'!$B$2:$L$1000,11,0)))</f>
        <v>0</v>
      </c>
      <c r="U478" s="11" t="e">
        <f t="shared" si="215"/>
        <v>#VALUE!</v>
      </c>
      <c r="V478" s="11" t="str">
        <f t="shared" si="209"/>
        <v>No</v>
      </c>
      <c r="W478" s="11" t="str">
        <f t="shared" si="210"/>
        <v>No</v>
      </c>
      <c r="X478" s="11" t="str">
        <f t="shared" si="211"/>
        <v>No</v>
      </c>
      <c r="Y478" s="11" t="str">
        <f t="shared" si="212"/>
        <v>No</v>
      </c>
      <c r="Z478" s="11" t="str">
        <f t="shared" si="213"/>
        <v>No</v>
      </c>
      <c r="AA478" s="11" t="str">
        <f t="shared" si="216"/>
        <v>No</v>
      </c>
      <c r="AB478" s="11">
        <f>IF(ISERROR(VLOOKUP(U478,'ITWR Dump'!$A$2:$Y$5000,24,0)),0,(VLOOKUP('ILC Report'!U478,'ITWR Dump'!$A$2:$Y$5000,24,0)))</f>
        <v>0</v>
      </c>
      <c r="AC478" s="11" t="str">
        <f t="shared" si="217"/>
        <v>No</v>
      </c>
      <c r="AD478" s="11" t="str">
        <f t="shared" si="218"/>
        <v/>
      </c>
      <c r="AE478" s="11">
        <f>IF(ISERROR(VLOOKUP(U478,'ITWR Dump'!$A$2:$Y$5000,13,0)),0,(VLOOKUP(U478,'ITWR Dump'!$A$2:$Y$5000,13,0)))</f>
        <v>0</v>
      </c>
      <c r="AF478" s="11">
        <f>IF(ISERROR(VLOOKUP(U478,'ITWR Dump'!$A$2:$Y$5000,11,0)),0,(VLOOKUP(U478,'ITWR Dump'!$A$2:$Y$5000,11,0)))</f>
        <v>0</v>
      </c>
      <c r="AG478" s="11">
        <f>IF(ISERROR(VLOOKUP(U478,'ITWR Dump'!$A$2:$Y$5000,2,0)),0,(VLOOKUP(U478,'ITWR Dump'!$A$2:$Y$5000,2,0)))</f>
        <v>0</v>
      </c>
      <c r="AH478" s="11">
        <f>IF(ISERROR(VLOOKUP(U478,'ITWR Dump'!$A$2:$Y$5000,14,0)),0,(VLOOKUP(U478,'ITWR Dump'!$A$2:$Y$5000,14,0)))</f>
        <v>0</v>
      </c>
      <c r="AI478" s="11" t="str">
        <f t="shared" si="219"/>
        <v>93-Mgmt Offshore (OH)</v>
      </c>
      <c r="AJ478" s="11" t="str">
        <f t="shared" si="220"/>
        <v>Offshore</v>
      </c>
      <c r="AK478" s="11" t="str">
        <f>IF(ISERROR(VLOOKUP(A478,'Team Data'!$C$2:$U$213,17,0)),0,(VLOOKUP(A478,'Team Data'!$C$2:$U$213,17,0)))</f>
        <v>PMO</v>
      </c>
      <c r="AL478" s="11" t="str">
        <f t="shared" si="221"/>
        <v>2017-04-24</v>
      </c>
      <c r="AM478" s="11">
        <f>IF(ISERROR(VLOOKUP(U478,'ITWR Dump'!$A$2:$Y$5000,16,0)),0,(VLOOKUP(U478,'ITWR Dump'!$A$2:$Y$5000,16,0)))</f>
        <v>0</v>
      </c>
      <c r="AN478" s="11">
        <f>IF(ISERROR(VLOOKUP(U478,'ITWR Dump'!$A$2:$Y$5000,18,0)),0,(VLOOKUP(U478,'ITWR Dump'!$A$2:$Y$5000,18,0)))</f>
        <v>0</v>
      </c>
      <c r="AO478" s="11">
        <f>IF(ISERROR(VLOOKUP(U478,'ITWR Dump'!$A$2:$Y$5000,25,0)),0,(VLOOKUP('ILC Report'!U478,'ITWR Dump'!$A$2:$Y$5000,25,0)))</f>
        <v>0</v>
      </c>
      <c r="AP478" s="11">
        <f t="shared" si="222"/>
        <v>0</v>
      </c>
      <c r="AQ478" s="26">
        <f t="shared" si="223"/>
        <v>0</v>
      </c>
      <c r="AR478" s="26">
        <f t="shared" si="224"/>
        <v>0</v>
      </c>
      <c r="AS478" s="26">
        <f t="shared" si="225"/>
        <v>0</v>
      </c>
      <c r="AT478" s="26">
        <f t="shared" si="226"/>
        <v>0</v>
      </c>
      <c r="AU478" s="26">
        <f t="shared" si="227"/>
        <v>0</v>
      </c>
      <c r="AV478" s="26">
        <f t="shared" si="228"/>
        <v>0</v>
      </c>
      <c r="AW478" s="11" t="s">
        <v>653</v>
      </c>
      <c r="AX478" s="11" t="str">
        <f>VLOOKUP(L478,Group!$A$2:$B$1000,2,0)</f>
        <v>Maintenance</v>
      </c>
      <c r="AY478" s="11">
        <f>IF(ISERROR(VLOOKUP(U478,'ITWR Dump'!$A$2:$Y$5000,15,0)),0,(VLOOKUP('ILC Report'!U478,'ITWR Dump'!$A$2:$Y$5000,15,0)))</f>
        <v>0</v>
      </c>
      <c r="AZ478" s="11" t="str">
        <f t="shared" si="229"/>
        <v>No</v>
      </c>
      <c r="BA478" s="11" t="str">
        <f t="shared" si="230"/>
        <v>BKI</v>
      </c>
      <c r="BB478" s="11" t="str">
        <f t="shared" si="231"/>
        <v>GM</v>
      </c>
      <c r="BC478" s="11" t="str">
        <f t="shared" si="232"/>
        <v>No</v>
      </c>
    </row>
    <row r="479" spans="1:55" x14ac:dyDescent="0.3">
      <c r="A479" s="11" t="s">
        <v>666</v>
      </c>
      <c r="B479" s="11" t="s">
        <v>1829</v>
      </c>
      <c r="C479" s="11" t="s">
        <v>593</v>
      </c>
      <c r="D479" s="11" t="s">
        <v>1794</v>
      </c>
      <c r="E479" s="38" t="s">
        <v>2903</v>
      </c>
      <c r="F479" s="11">
        <v>24</v>
      </c>
      <c r="G479" s="40" t="s">
        <v>218</v>
      </c>
      <c r="H479" s="11" t="str">
        <f t="shared" si="214"/>
        <v>Regular</v>
      </c>
      <c r="I479" s="11" t="str">
        <f t="shared" si="206"/>
        <v>INDIA</v>
      </c>
      <c r="J479" s="11" t="str">
        <f>IF(ISERROR(VLOOKUP(C479,'WI Vs ASM'!$B$2:$E$1000,4,0)),0,(VLOOKUP(C479,'WI Vs ASM'!$B$2:$E$1000,4,0)))</f>
        <v>Offshore</v>
      </c>
      <c r="K479" s="11" t="str">
        <f>IF(ISERROR(VLOOKUP(C479,'WI Vs ASM'!$B$2:$F$1000,5,0)),0,(VLOOKUP(C479,'WI Vs ASM'!$B$2:$F$1000,5,0)))</f>
        <v>09-NonBillable</v>
      </c>
      <c r="L479" s="11" t="str">
        <f>IF(ISERROR(VLOOKUP(C479,'WI Vs ASM'!$B$2:$D$1000,3,0)),0,(VLOOKUP(C479,'WI Vs ASM'!$B$2:$D$1000,3,0)))</f>
        <v>93-Mgmt Offshore (OH)</v>
      </c>
      <c r="M479" s="11" t="str">
        <f>IF(ISERROR(VLOOKUP(C479,'WI Vs ASM'!$B$2:$I$1000,8,0)),0,(VLOOKUP(C479,'WI Vs ASM'!$B$2:$I$1000,8,0)))</f>
        <v>Vinodh</v>
      </c>
      <c r="N479" s="11" t="str">
        <f>IF(ISERROR(VLOOKUP(C479,'WI Vs ASM'!$B$2:$G$1000,6,0)),0,(VLOOKUP(C479,'WI Vs ASM'!$B$2:$G$1000,6,0)))</f>
        <v>FFIC Account Team</v>
      </c>
      <c r="O479" s="11" t="str">
        <f>IF(ISERROR(VLOOKUP(C479,'WI Vs ASM'!$B$2:$H$1000,7,0)),0,(VLOOKUP(C479,'WI Vs ASM'!$B$2:$H$1000,7,0)))</f>
        <v>FFIC Account Team</v>
      </c>
      <c r="P479" s="11" t="str">
        <f t="shared" si="207"/>
        <v>May-17</v>
      </c>
      <c r="Q479" s="11" t="str">
        <f t="shared" si="208"/>
        <v>Q2</v>
      </c>
      <c r="R479" s="11" t="str">
        <f>IF(ISERROR(VLOOKUP(C479,'WI Vs ASM'!$B$2:$J$1000,9,0)),0,(VLOOKUP(C479,'WI Vs ASM'!$B$2:$J$1000,9,0)))</f>
        <v>Manash M Dutta</v>
      </c>
      <c r="S479" s="11">
        <f>IF(ISERROR(VLOOKUP(C479,'WI Vs ASM'!$B$2:$K$1000,10,0)),0,(VLOOKUP(C479,'WI Vs ASM'!$B$2:$K$1000,10,0)))</f>
        <v>0</v>
      </c>
      <c r="T479" s="11">
        <f>IF(ISERROR(VLOOKUP(C479,'WI Vs ASM'!$B$2:$L$1000,11,0)),0,(VLOOKUP(C479,'WI Vs ASM'!$B$2:$L$1000,11,0)))</f>
        <v>0</v>
      </c>
      <c r="U479" s="11" t="e">
        <f t="shared" si="215"/>
        <v>#VALUE!</v>
      </c>
      <c r="V479" s="11" t="str">
        <f t="shared" si="209"/>
        <v>No</v>
      </c>
      <c r="W479" s="11" t="str">
        <f t="shared" si="210"/>
        <v>No</v>
      </c>
      <c r="X479" s="11" t="str">
        <f t="shared" si="211"/>
        <v>No</v>
      </c>
      <c r="Y479" s="11" t="str">
        <f t="shared" si="212"/>
        <v>No</v>
      </c>
      <c r="Z479" s="11" t="str">
        <f t="shared" si="213"/>
        <v>No</v>
      </c>
      <c r="AA479" s="11" t="str">
        <f t="shared" si="216"/>
        <v>No</v>
      </c>
      <c r="AB479" s="11">
        <f>IF(ISERROR(VLOOKUP(U479,'ITWR Dump'!$A$2:$Y$5000,24,0)),0,(VLOOKUP('ILC Report'!U479,'ITWR Dump'!$A$2:$Y$5000,24,0)))</f>
        <v>0</v>
      </c>
      <c r="AC479" s="11" t="str">
        <f t="shared" si="217"/>
        <v>No</v>
      </c>
      <c r="AD479" s="11" t="str">
        <f t="shared" si="218"/>
        <v/>
      </c>
      <c r="AE479" s="11">
        <f>IF(ISERROR(VLOOKUP(U479,'ITWR Dump'!$A$2:$Y$5000,13,0)),0,(VLOOKUP(U479,'ITWR Dump'!$A$2:$Y$5000,13,0)))</f>
        <v>0</v>
      </c>
      <c r="AF479" s="11">
        <f>IF(ISERROR(VLOOKUP(U479,'ITWR Dump'!$A$2:$Y$5000,11,0)),0,(VLOOKUP(U479,'ITWR Dump'!$A$2:$Y$5000,11,0)))</f>
        <v>0</v>
      </c>
      <c r="AG479" s="11">
        <f>IF(ISERROR(VLOOKUP(U479,'ITWR Dump'!$A$2:$Y$5000,2,0)),0,(VLOOKUP(U479,'ITWR Dump'!$A$2:$Y$5000,2,0)))</f>
        <v>0</v>
      </c>
      <c r="AH479" s="11">
        <f>IF(ISERROR(VLOOKUP(U479,'ITWR Dump'!$A$2:$Y$5000,14,0)),0,(VLOOKUP(U479,'ITWR Dump'!$A$2:$Y$5000,14,0)))</f>
        <v>0</v>
      </c>
      <c r="AI479" s="11" t="str">
        <f t="shared" si="219"/>
        <v>93-Mgmt Offshore (OH)</v>
      </c>
      <c r="AJ479" s="11" t="str">
        <f t="shared" si="220"/>
        <v>Offshore</v>
      </c>
      <c r="AK479" s="11" t="str">
        <f>IF(ISERROR(VLOOKUP(A479,'Team Data'!$C$2:$U$213,17,0)),0,(VLOOKUP(A479,'Team Data'!$C$2:$U$213,17,0)))</f>
        <v>PMO</v>
      </c>
      <c r="AL479" s="11" t="str">
        <f t="shared" si="221"/>
        <v>2017-04-24</v>
      </c>
      <c r="AM479" s="11">
        <f>IF(ISERROR(VLOOKUP(U479,'ITWR Dump'!$A$2:$Y$5000,16,0)),0,(VLOOKUP(U479,'ITWR Dump'!$A$2:$Y$5000,16,0)))</f>
        <v>0</v>
      </c>
      <c r="AN479" s="11">
        <f>IF(ISERROR(VLOOKUP(U479,'ITWR Dump'!$A$2:$Y$5000,18,0)),0,(VLOOKUP(U479,'ITWR Dump'!$A$2:$Y$5000,18,0)))</f>
        <v>0</v>
      </c>
      <c r="AO479" s="11">
        <f>IF(ISERROR(VLOOKUP(U479,'ITWR Dump'!$A$2:$Y$5000,25,0)),0,(VLOOKUP('ILC Report'!U479,'ITWR Dump'!$A$2:$Y$5000,25,0)))</f>
        <v>0</v>
      </c>
      <c r="AP479" s="11">
        <f t="shared" si="222"/>
        <v>0</v>
      </c>
      <c r="AQ479" s="26">
        <f t="shared" si="223"/>
        <v>0</v>
      </c>
      <c r="AR479" s="26">
        <f t="shared" si="224"/>
        <v>0</v>
      </c>
      <c r="AS479" s="26">
        <f t="shared" si="225"/>
        <v>0</v>
      </c>
      <c r="AT479" s="26">
        <f t="shared" si="226"/>
        <v>0</v>
      </c>
      <c r="AU479" s="26">
        <f t="shared" si="227"/>
        <v>0</v>
      </c>
      <c r="AV479" s="26">
        <f t="shared" si="228"/>
        <v>0</v>
      </c>
      <c r="AW479" s="11" t="s">
        <v>653</v>
      </c>
      <c r="AX479" s="11" t="str">
        <f>VLOOKUP(L479,Group!$A$2:$B$1000,2,0)</f>
        <v>Maintenance</v>
      </c>
      <c r="AY479" s="11">
        <f>IF(ISERROR(VLOOKUP(U479,'ITWR Dump'!$A$2:$Y$5000,15,0)),0,(VLOOKUP('ILC Report'!U479,'ITWR Dump'!$A$2:$Y$5000,15,0)))</f>
        <v>0</v>
      </c>
      <c r="AZ479" s="11" t="str">
        <f t="shared" si="229"/>
        <v>No</v>
      </c>
      <c r="BA479" s="11" t="str">
        <f t="shared" si="230"/>
        <v>BKI</v>
      </c>
      <c r="BB479" s="11" t="str">
        <f t="shared" si="231"/>
        <v>GM</v>
      </c>
      <c r="BC479" s="11" t="str">
        <f t="shared" si="232"/>
        <v>No</v>
      </c>
    </row>
    <row r="480" spans="1:55" x14ac:dyDescent="0.3">
      <c r="A480" s="11" t="s">
        <v>666</v>
      </c>
      <c r="B480" s="11" t="s">
        <v>1829</v>
      </c>
      <c r="C480" s="11" t="s">
        <v>593</v>
      </c>
      <c r="D480" s="11" t="s">
        <v>1794</v>
      </c>
      <c r="E480" s="38" t="s">
        <v>2904</v>
      </c>
      <c r="F480" s="11">
        <v>40</v>
      </c>
      <c r="G480" s="40" t="s">
        <v>218</v>
      </c>
      <c r="H480" s="11" t="str">
        <f t="shared" si="214"/>
        <v>Regular</v>
      </c>
      <c r="I480" s="11" t="str">
        <f t="shared" si="206"/>
        <v>INDIA</v>
      </c>
      <c r="J480" s="11" t="str">
        <f>IF(ISERROR(VLOOKUP(C480,'WI Vs ASM'!$B$2:$E$1000,4,0)),0,(VLOOKUP(C480,'WI Vs ASM'!$B$2:$E$1000,4,0)))</f>
        <v>Offshore</v>
      </c>
      <c r="K480" s="11" t="str">
        <f>IF(ISERROR(VLOOKUP(C480,'WI Vs ASM'!$B$2:$F$1000,5,0)),0,(VLOOKUP(C480,'WI Vs ASM'!$B$2:$F$1000,5,0)))</f>
        <v>09-NonBillable</v>
      </c>
      <c r="L480" s="11" t="str">
        <f>IF(ISERROR(VLOOKUP(C480,'WI Vs ASM'!$B$2:$D$1000,3,0)),0,(VLOOKUP(C480,'WI Vs ASM'!$B$2:$D$1000,3,0)))</f>
        <v>93-Mgmt Offshore (OH)</v>
      </c>
      <c r="M480" s="11" t="str">
        <f>IF(ISERROR(VLOOKUP(C480,'WI Vs ASM'!$B$2:$I$1000,8,0)),0,(VLOOKUP(C480,'WI Vs ASM'!$B$2:$I$1000,8,0)))</f>
        <v>Vinodh</v>
      </c>
      <c r="N480" s="11" t="str">
        <f>IF(ISERROR(VLOOKUP(C480,'WI Vs ASM'!$B$2:$G$1000,6,0)),0,(VLOOKUP(C480,'WI Vs ASM'!$B$2:$G$1000,6,0)))</f>
        <v>FFIC Account Team</v>
      </c>
      <c r="O480" s="11" t="str">
        <f>IF(ISERROR(VLOOKUP(C480,'WI Vs ASM'!$B$2:$H$1000,7,0)),0,(VLOOKUP(C480,'WI Vs ASM'!$B$2:$H$1000,7,0)))</f>
        <v>FFIC Account Team</v>
      </c>
      <c r="P480" s="11" t="str">
        <f t="shared" si="207"/>
        <v>May-17</v>
      </c>
      <c r="Q480" s="11" t="str">
        <f t="shared" si="208"/>
        <v>Q2</v>
      </c>
      <c r="R480" s="11" t="str">
        <f>IF(ISERROR(VLOOKUP(C480,'WI Vs ASM'!$B$2:$J$1000,9,0)),0,(VLOOKUP(C480,'WI Vs ASM'!$B$2:$J$1000,9,0)))</f>
        <v>Manash M Dutta</v>
      </c>
      <c r="S480" s="11">
        <f>IF(ISERROR(VLOOKUP(C480,'WI Vs ASM'!$B$2:$K$1000,10,0)),0,(VLOOKUP(C480,'WI Vs ASM'!$B$2:$K$1000,10,0)))</f>
        <v>0</v>
      </c>
      <c r="T480" s="11">
        <f>IF(ISERROR(VLOOKUP(C480,'WI Vs ASM'!$B$2:$L$1000,11,0)),0,(VLOOKUP(C480,'WI Vs ASM'!$B$2:$L$1000,11,0)))</f>
        <v>0</v>
      </c>
      <c r="U480" s="11" t="e">
        <f t="shared" si="215"/>
        <v>#VALUE!</v>
      </c>
      <c r="V480" s="11" t="str">
        <f t="shared" si="209"/>
        <v>No</v>
      </c>
      <c r="W480" s="11" t="str">
        <f t="shared" si="210"/>
        <v>No</v>
      </c>
      <c r="X480" s="11" t="str">
        <f t="shared" si="211"/>
        <v>No</v>
      </c>
      <c r="Y480" s="11" t="str">
        <f t="shared" si="212"/>
        <v>No</v>
      </c>
      <c r="Z480" s="11" t="str">
        <f t="shared" si="213"/>
        <v>No</v>
      </c>
      <c r="AA480" s="11" t="str">
        <f t="shared" si="216"/>
        <v>No</v>
      </c>
      <c r="AB480" s="11">
        <f>IF(ISERROR(VLOOKUP(U480,'ITWR Dump'!$A$2:$Y$5000,24,0)),0,(VLOOKUP('ILC Report'!U480,'ITWR Dump'!$A$2:$Y$5000,24,0)))</f>
        <v>0</v>
      </c>
      <c r="AC480" s="11" t="str">
        <f t="shared" si="217"/>
        <v>No</v>
      </c>
      <c r="AD480" s="11" t="str">
        <f t="shared" si="218"/>
        <v/>
      </c>
      <c r="AE480" s="11">
        <f>IF(ISERROR(VLOOKUP(U480,'ITWR Dump'!$A$2:$Y$5000,13,0)),0,(VLOOKUP(U480,'ITWR Dump'!$A$2:$Y$5000,13,0)))</f>
        <v>0</v>
      </c>
      <c r="AF480" s="11">
        <f>IF(ISERROR(VLOOKUP(U480,'ITWR Dump'!$A$2:$Y$5000,11,0)),0,(VLOOKUP(U480,'ITWR Dump'!$A$2:$Y$5000,11,0)))</f>
        <v>0</v>
      </c>
      <c r="AG480" s="11">
        <f>IF(ISERROR(VLOOKUP(U480,'ITWR Dump'!$A$2:$Y$5000,2,0)),0,(VLOOKUP(U480,'ITWR Dump'!$A$2:$Y$5000,2,0)))</f>
        <v>0</v>
      </c>
      <c r="AH480" s="11">
        <f>IF(ISERROR(VLOOKUP(U480,'ITWR Dump'!$A$2:$Y$5000,14,0)),0,(VLOOKUP(U480,'ITWR Dump'!$A$2:$Y$5000,14,0)))</f>
        <v>0</v>
      </c>
      <c r="AI480" s="11" t="str">
        <f t="shared" si="219"/>
        <v>93-Mgmt Offshore (OH)</v>
      </c>
      <c r="AJ480" s="11" t="str">
        <f t="shared" si="220"/>
        <v>Offshore</v>
      </c>
      <c r="AK480" s="11" t="str">
        <f>IF(ISERROR(VLOOKUP(A480,'Team Data'!$C$2:$U$213,17,0)),0,(VLOOKUP(A480,'Team Data'!$C$2:$U$213,17,0)))</f>
        <v>PMO</v>
      </c>
      <c r="AL480" s="11" t="str">
        <f t="shared" si="221"/>
        <v>2017-04-24</v>
      </c>
      <c r="AM480" s="11">
        <f>IF(ISERROR(VLOOKUP(U480,'ITWR Dump'!$A$2:$Y$5000,16,0)),0,(VLOOKUP(U480,'ITWR Dump'!$A$2:$Y$5000,16,0)))</f>
        <v>0</v>
      </c>
      <c r="AN480" s="11">
        <f>IF(ISERROR(VLOOKUP(U480,'ITWR Dump'!$A$2:$Y$5000,18,0)),0,(VLOOKUP(U480,'ITWR Dump'!$A$2:$Y$5000,18,0)))</f>
        <v>0</v>
      </c>
      <c r="AO480" s="11">
        <f>IF(ISERROR(VLOOKUP(U480,'ITWR Dump'!$A$2:$Y$5000,25,0)),0,(VLOOKUP('ILC Report'!U480,'ITWR Dump'!$A$2:$Y$5000,25,0)))</f>
        <v>0</v>
      </c>
      <c r="AP480" s="11">
        <f t="shared" si="222"/>
        <v>0</v>
      </c>
      <c r="AQ480" s="26">
        <f t="shared" si="223"/>
        <v>0</v>
      </c>
      <c r="AR480" s="26">
        <f t="shared" si="224"/>
        <v>0</v>
      </c>
      <c r="AS480" s="26">
        <f t="shared" si="225"/>
        <v>0</v>
      </c>
      <c r="AT480" s="26">
        <f t="shared" si="226"/>
        <v>0</v>
      </c>
      <c r="AU480" s="26">
        <f t="shared" si="227"/>
        <v>0</v>
      </c>
      <c r="AV480" s="26">
        <f t="shared" si="228"/>
        <v>0</v>
      </c>
      <c r="AW480" s="11" t="s">
        <v>653</v>
      </c>
      <c r="AX480" s="11" t="str">
        <f>VLOOKUP(L480,Group!$A$2:$B$1000,2,0)</f>
        <v>Maintenance</v>
      </c>
      <c r="AY480" s="11">
        <f>IF(ISERROR(VLOOKUP(U480,'ITWR Dump'!$A$2:$Y$5000,15,0)),0,(VLOOKUP('ILC Report'!U480,'ITWR Dump'!$A$2:$Y$5000,15,0)))</f>
        <v>0</v>
      </c>
      <c r="AZ480" s="11" t="str">
        <f t="shared" si="229"/>
        <v>No</v>
      </c>
      <c r="BA480" s="11" t="str">
        <f t="shared" si="230"/>
        <v>BKI</v>
      </c>
      <c r="BB480" s="11" t="str">
        <f t="shared" si="231"/>
        <v>GM</v>
      </c>
      <c r="BC480" s="11" t="str">
        <f t="shared" si="232"/>
        <v>No</v>
      </c>
    </row>
    <row r="481" spans="1:55" x14ac:dyDescent="0.3">
      <c r="A481" s="11" t="s">
        <v>667</v>
      </c>
      <c r="B481" s="11" t="s">
        <v>1830</v>
      </c>
      <c r="C481" s="11" t="s">
        <v>644</v>
      </c>
      <c r="D481" s="11" t="s">
        <v>2171</v>
      </c>
      <c r="E481" s="38" t="s">
        <v>2901</v>
      </c>
      <c r="F481" s="11">
        <v>45</v>
      </c>
      <c r="G481" s="40" t="s">
        <v>218</v>
      </c>
      <c r="H481" s="11" t="str">
        <f t="shared" si="214"/>
        <v>Regular</v>
      </c>
      <c r="I481" s="11" t="str">
        <f t="shared" si="206"/>
        <v>US</v>
      </c>
      <c r="J481" s="11" t="str">
        <f>IF(ISERROR(VLOOKUP(C481,'WI Vs ASM'!$B$2:$E$1000,4,0)),0,(VLOOKUP(C481,'WI Vs ASM'!$B$2:$E$1000,4,0)))</f>
        <v>Onshore</v>
      </c>
      <c r="K481" s="11" t="str">
        <f>IF(ISERROR(VLOOKUP(C481,'WI Vs ASM'!$B$2:$F$1000,5,0)),0,(VLOOKUP(C481,'WI Vs ASM'!$B$2:$F$1000,5,0)))</f>
        <v>01-Fixed Price</v>
      </c>
      <c r="L481" s="11" t="str">
        <f>IF(ISERROR(VLOOKUP(C481,'WI Vs ASM'!$B$2:$D$1000,3,0)),0,(VLOOKUP(C481,'WI Vs ASM'!$B$2:$D$1000,3,0)))</f>
        <v>00-Maintenance Onshore</v>
      </c>
      <c r="M481" s="11" t="str">
        <f>IF(ISERROR(VLOOKUP(C481,'WI Vs ASM'!$B$2:$I$1000,8,0)),0,(VLOOKUP(C481,'WI Vs ASM'!$B$2:$I$1000,8,0)))</f>
        <v>Rahul Soman</v>
      </c>
      <c r="N481" s="11" t="str">
        <f>IF(ISERROR(VLOOKUP(C481,'WI Vs ASM'!$B$2:$G$1000,6,0)),0,(VLOOKUP(C481,'WI Vs ASM'!$B$2:$G$1000,6,0)))</f>
        <v>Property</v>
      </c>
      <c r="O481" s="11" t="str">
        <f>IF(ISERROR(VLOOKUP(C481,'WI Vs ASM'!$B$2:$H$1000,7,0)),0,(VLOOKUP(C481,'WI Vs ASM'!$B$2:$H$1000,7,0)))</f>
        <v>Personal</v>
      </c>
      <c r="P481" s="11" t="str">
        <f t="shared" si="207"/>
        <v>May-17</v>
      </c>
      <c r="Q481" s="11" t="str">
        <f t="shared" si="208"/>
        <v>Q2</v>
      </c>
      <c r="R481" s="11" t="str">
        <f>IF(ISERROR(VLOOKUP(C481,'WI Vs ASM'!$B$2:$J$1000,9,0)),0,(VLOOKUP(C481,'WI Vs ASM'!$B$2:$J$1000,9,0)))</f>
        <v>Jyothi Pai</v>
      </c>
      <c r="S481" s="11" t="str">
        <f>IF(ISERROR(VLOOKUP(C481,'WI Vs ASM'!$B$2:$K$1000,10,0)),0,(VLOOKUP(C481,'WI Vs ASM'!$B$2:$K$1000,10,0)))</f>
        <v>Adele M. Scotto</v>
      </c>
      <c r="T481" s="11" t="str">
        <f>IF(ISERROR(VLOOKUP(C481,'WI Vs ASM'!$B$2:$L$1000,11,0)),0,(VLOOKUP(C481,'WI Vs ASM'!$B$2:$L$1000,11,0)))</f>
        <v>Savitha Gurumoorthy</v>
      </c>
      <c r="U481" s="11" t="str">
        <f t="shared" si="215"/>
        <v>WR736376</v>
      </c>
      <c r="V481" s="11" t="str">
        <f t="shared" si="209"/>
        <v>No</v>
      </c>
      <c r="W481" s="11" t="str">
        <f t="shared" si="210"/>
        <v>Yes</v>
      </c>
      <c r="X481" s="11" t="str">
        <f t="shared" si="211"/>
        <v>No</v>
      </c>
      <c r="Y481" s="11" t="str">
        <f t="shared" si="212"/>
        <v>No</v>
      </c>
      <c r="Z481" s="11" t="str">
        <f t="shared" si="213"/>
        <v>No</v>
      </c>
      <c r="AA481" s="11" t="str">
        <f t="shared" si="216"/>
        <v>No</v>
      </c>
      <c r="AB481" s="11">
        <f>IF(ISERROR(VLOOKUP(U481,'ITWR Dump'!$A$2:$Y$5000,24,0)),0,(VLOOKUP('ILC Report'!U481,'ITWR Dump'!$A$2:$Y$5000,24,0)))</f>
        <v>0</v>
      </c>
      <c r="AC481" s="11" t="str">
        <f t="shared" si="217"/>
        <v>No</v>
      </c>
      <c r="AD481" s="11" t="str">
        <f t="shared" si="218"/>
        <v/>
      </c>
      <c r="AE481" s="11">
        <f>IF(ISERROR(VLOOKUP(U481,'ITWR Dump'!$A$2:$Y$5000,13,0)),0,(VLOOKUP(U481,'ITWR Dump'!$A$2:$Y$5000,13,0)))</f>
        <v>0</v>
      </c>
      <c r="AF481" s="11">
        <f>IF(ISERROR(VLOOKUP(U481,'ITWR Dump'!$A$2:$Y$5000,11,0)),0,(VLOOKUP(U481,'ITWR Dump'!$A$2:$Y$5000,11,0)))</f>
        <v>0</v>
      </c>
      <c r="AG481" s="11">
        <f>IF(ISERROR(VLOOKUP(U481,'ITWR Dump'!$A$2:$Y$5000,2,0)),0,(VLOOKUP(U481,'ITWR Dump'!$A$2:$Y$5000,2,0)))</f>
        <v>0</v>
      </c>
      <c r="AH481" s="11">
        <f>IF(ISERROR(VLOOKUP(U481,'ITWR Dump'!$A$2:$Y$5000,14,0)),0,(VLOOKUP(U481,'ITWR Dump'!$A$2:$Y$5000,14,0)))</f>
        <v>0</v>
      </c>
      <c r="AI481" s="11" t="str">
        <f t="shared" si="219"/>
        <v>00-Maintenance Onshore Landed</v>
      </c>
      <c r="AJ481" s="11" t="str">
        <f t="shared" si="220"/>
        <v>Landed Onshore</v>
      </c>
      <c r="AK481" s="11" t="str">
        <f>IF(ISERROR(VLOOKUP(A481,'Team Data'!$C$2:$U$213,17,0)),0,(VLOOKUP(A481,'Team Data'!$C$2:$U$213,17,0)))</f>
        <v>MF PI and CF</v>
      </c>
      <c r="AL481" s="11" t="str">
        <f t="shared" si="221"/>
        <v>2017-04-24</v>
      </c>
      <c r="AM481" s="11">
        <f>IF(ISERROR(VLOOKUP(U481,'ITWR Dump'!$A$2:$Y$5000,16,0)),0,(VLOOKUP(U481,'ITWR Dump'!$A$2:$Y$5000,16,0)))</f>
        <v>0</v>
      </c>
      <c r="AN481" s="11">
        <f>IF(ISERROR(VLOOKUP(U481,'ITWR Dump'!$A$2:$Y$5000,18,0)),0,(VLOOKUP(U481,'ITWR Dump'!$A$2:$Y$5000,18,0)))</f>
        <v>0</v>
      </c>
      <c r="AO481" s="11">
        <f>IF(ISERROR(VLOOKUP(U481,'ITWR Dump'!$A$2:$Y$5000,25,0)),0,(VLOOKUP('ILC Report'!U481,'ITWR Dump'!$A$2:$Y$5000,25,0)))</f>
        <v>0</v>
      </c>
      <c r="AP481" s="11">
        <f t="shared" si="222"/>
        <v>0</v>
      </c>
      <c r="AQ481" s="26">
        <f t="shared" si="223"/>
        <v>0</v>
      </c>
      <c r="AR481" s="26">
        <f t="shared" si="224"/>
        <v>0</v>
      </c>
      <c r="AS481" s="26">
        <f t="shared" si="225"/>
        <v>0</v>
      </c>
      <c r="AT481" s="26">
        <f t="shared" si="226"/>
        <v>0</v>
      </c>
      <c r="AU481" s="26">
        <f t="shared" si="227"/>
        <v>0</v>
      </c>
      <c r="AV481" s="26">
        <f t="shared" si="228"/>
        <v>0</v>
      </c>
      <c r="AW481" s="11" t="s">
        <v>653</v>
      </c>
      <c r="AX481" s="11" t="str">
        <f>VLOOKUP(L481,Group!$A$2:$B$1000,2,0)</f>
        <v>Maintenance</v>
      </c>
      <c r="AY481" s="11">
        <f>IF(ISERROR(VLOOKUP(U481,'ITWR Dump'!$A$2:$Y$5000,15,0)),0,(VLOOKUP('ILC Report'!U481,'ITWR Dump'!$A$2:$Y$5000,15,0)))</f>
        <v>0</v>
      </c>
      <c r="AZ481" s="11" t="str">
        <f t="shared" si="229"/>
        <v>Yes</v>
      </c>
      <c r="BA481" s="11" t="str">
        <f t="shared" si="230"/>
        <v>BKO</v>
      </c>
      <c r="BB481" s="11" t="str">
        <f t="shared" si="231"/>
        <v>MN</v>
      </c>
      <c r="BC481" s="11" t="str">
        <f t="shared" si="232"/>
        <v>No</v>
      </c>
    </row>
    <row r="482" spans="1:55" x14ac:dyDescent="0.3">
      <c r="A482" s="11" t="s">
        <v>667</v>
      </c>
      <c r="B482" s="11" t="s">
        <v>1830</v>
      </c>
      <c r="C482" s="11" t="s">
        <v>643</v>
      </c>
      <c r="D482" s="11" t="s">
        <v>2172</v>
      </c>
      <c r="E482" s="38" t="s">
        <v>2902</v>
      </c>
      <c r="F482" s="11">
        <v>43</v>
      </c>
      <c r="G482" s="40" t="s">
        <v>218</v>
      </c>
      <c r="H482" s="11" t="str">
        <f t="shared" si="214"/>
        <v>Regular</v>
      </c>
      <c r="I482" s="11" t="str">
        <f t="shared" si="206"/>
        <v>US</v>
      </c>
      <c r="J482" s="11" t="str">
        <f>IF(ISERROR(VLOOKUP(C482,'WI Vs ASM'!$B$2:$E$1000,4,0)),0,(VLOOKUP(C482,'WI Vs ASM'!$B$2:$E$1000,4,0)))</f>
        <v>Onshore</v>
      </c>
      <c r="K482" s="11" t="str">
        <f>IF(ISERROR(VLOOKUP(C482,'WI Vs ASM'!$B$2:$F$1000,5,0)),0,(VLOOKUP(C482,'WI Vs ASM'!$B$2:$F$1000,5,0)))</f>
        <v>09-NonBillable</v>
      </c>
      <c r="L482" s="11" t="str">
        <f>IF(ISERROR(VLOOKUP(C482,'WI Vs ASM'!$B$2:$D$1000,3,0)),0,(VLOOKUP(C482,'WI Vs ASM'!$B$2:$D$1000,3,0)))</f>
        <v>92-Mgmt Onshore (OH)</v>
      </c>
      <c r="M482" s="11" t="str">
        <f>IF(ISERROR(VLOOKUP(C482,'WI Vs ASM'!$B$2:$I$1000,8,0)),0,(VLOOKUP(C482,'WI Vs ASM'!$B$2:$I$1000,8,0)))</f>
        <v>Rahul Soman</v>
      </c>
      <c r="N482" s="11" t="str">
        <f>IF(ISERROR(VLOOKUP(C482,'WI Vs ASM'!$B$2:$G$1000,6,0)),0,(VLOOKUP(C482,'WI Vs ASM'!$B$2:$G$1000,6,0)))</f>
        <v>Property</v>
      </c>
      <c r="O482" s="11" t="str">
        <f>IF(ISERROR(VLOOKUP(C482,'WI Vs ASM'!$B$2:$H$1000,7,0)),0,(VLOOKUP(C482,'WI Vs ASM'!$B$2:$H$1000,7,0)))</f>
        <v>Personal</v>
      </c>
      <c r="P482" s="11" t="str">
        <f t="shared" si="207"/>
        <v>May-17</v>
      </c>
      <c r="Q482" s="11" t="str">
        <f t="shared" si="208"/>
        <v>Q2</v>
      </c>
      <c r="R482" s="11" t="str">
        <f>IF(ISERROR(VLOOKUP(C482,'WI Vs ASM'!$B$2:$J$1000,9,0)),0,(VLOOKUP(C482,'WI Vs ASM'!$B$2:$J$1000,9,0)))</f>
        <v>Jyothi Pai</v>
      </c>
      <c r="S482" s="11" t="str">
        <f>IF(ISERROR(VLOOKUP(C482,'WI Vs ASM'!$B$2:$K$1000,10,0)),0,(VLOOKUP(C482,'WI Vs ASM'!$B$2:$K$1000,10,0)))</f>
        <v>Adele M. Scotto</v>
      </c>
      <c r="T482" s="11" t="str">
        <f>IF(ISERROR(VLOOKUP(C482,'WI Vs ASM'!$B$2:$L$1000,11,0)),0,(VLOOKUP(C482,'WI Vs ASM'!$B$2:$L$1000,11,0)))</f>
        <v>Savitha Gurumoorthy</v>
      </c>
      <c r="U482" s="11" t="e">
        <f t="shared" si="215"/>
        <v>#VALUE!</v>
      </c>
      <c r="V482" s="11" t="str">
        <f t="shared" si="209"/>
        <v>No</v>
      </c>
      <c r="W482" s="11" t="str">
        <f t="shared" si="210"/>
        <v>No</v>
      </c>
      <c r="X482" s="11" t="str">
        <f t="shared" si="211"/>
        <v>No</v>
      </c>
      <c r="Y482" s="11" t="str">
        <f t="shared" si="212"/>
        <v>No</v>
      </c>
      <c r="Z482" s="11" t="str">
        <f t="shared" si="213"/>
        <v>No</v>
      </c>
      <c r="AA482" s="11" t="str">
        <f t="shared" si="216"/>
        <v>No</v>
      </c>
      <c r="AB482" s="11">
        <f>IF(ISERROR(VLOOKUP(U482,'ITWR Dump'!$A$2:$Y$5000,24,0)),0,(VLOOKUP('ILC Report'!U482,'ITWR Dump'!$A$2:$Y$5000,24,0)))</f>
        <v>0</v>
      </c>
      <c r="AC482" s="11" t="str">
        <f t="shared" si="217"/>
        <v>No</v>
      </c>
      <c r="AD482" s="11" t="str">
        <f t="shared" si="218"/>
        <v/>
      </c>
      <c r="AE482" s="11">
        <f>IF(ISERROR(VLOOKUP(U482,'ITWR Dump'!$A$2:$Y$5000,13,0)),0,(VLOOKUP(U482,'ITWR Dump'!$A$2:$Y$5000,13,0)))</f>
        <v>0</v>
      </c>
      <c r="AF482" s="11">
        <f>IF(ISERROR(VLOOKUP(U482,'ITWR Dump'!$A$2:$Y$5000,11,0)),0,(VLOOKUP(U482,'ITWR Dump'!$A$2:$Y$5000,11,0)))</f>
        <v>0</v>
      </c>
      <c r="AG482" s="11">
        <f>IF(ISERROR(VLOOKUP(U482,'ITWR Dump'!$A$2:$Y$5000,2,0)),0,(VLOOKUP(U482,'ITWR Dump'!$A$2:$Y$5000,2,0)))</f>
        <v>0</v>
      </c>
      <c r="AH482" s="11">
        <f>IF(ISERROR(VLOOKUP(U482,'ITWR Dump'!$A$2:$Y$5000,14,0)),0,(VLOOKUP(U482,'ITWR Dump'!$A$2:$Y$5000,14,0)))</f>
        <v>0</v>
      </c>
      <c r="AI482" s="11" t="str">
        <f t="shared" si="219"/>
        <v>92-Mgmt Onshore (OH) Landed</v>
      </c>
      <c r="AJ482" s="11" t="str">
        <f t="shared" si="220"/>
        <v>Landed Onshore</v>
      </c>
      <c r="AK482" s="11" t="str">
        <f>IF(ISERROR(VLOOKUP(A482,'Team Data'!$C$2:$U$213,17,0)),0,(VLOOKUP(A482,'Team Data'!$C$2:$U$213,17,0)))</f>
        <v>MF PI and CF</v>
      </c>
      <c r="AL482" s="11" t="str">
        <f t="shared" si="221"/>
        <v>2017-04-24</v>
      </c>
      <c r="AM482" s="11">
        <f>IF(ISERROR(VLOOKUP(U482,'ITWR Dump'!$A$2:$Y$5000,16,0)),0,(VLOOKUP(U482,'ITWR Dump'!$A$2:$Y$5000,16,0)))</f>
        <v>0</v>
      </c>
      <c r="AN482" s="11">
        <f>IF(ISERROR(VLOOKUP(U482,'ITWR Dump'!$A$2:$Y$5000,18,0)),0,(VLOOKUP(U482,'ITWR Dump'!$A$2:$Y$5000,18,0)))</f>
        <v>0</v>
      </c>
      <c r="AO482" s="11">
        <f>IF(ISERROR(VLOOKUP(U482,'ITWR Dump'!$A$2:$Y$5000,25,0)),0,(VLOOKUP('ILC Report'!U482,'ITWR Dump'!$A$2:$Y$5000,25,0)))</f>
        <v>0</v>
      </c>
      <c r="AP482" s="11">
        <f t="shared" si="222"/>
        <v>0</v>
      </c>
      <c r="AQ482" s="26">
        <f t="shared" si="223"/>
        <v>0</v>
      </c>
      <c r="AR482" s="26">
        <f t="shared" si="224"/>
        <v>0</v>
      </c>
      <c r="AS482" s="26">
        <f t="shared" si="225"/>
        <v>0</v>
      </c>
      <c r="AT482" s="26">
        <f t="shared" si="226"/>
        <v>0</v>
      </c>
      <c r="AU482" s="26">
        <f t="shared" si="227"/>
        <v>0</v>
      </c>
      <c r="AV482" s="26">
        <f t="shared" si="228"/>
        <v>0</v>
      </c>
      <c r="AW482" s="11" t="s">
        <v>653</v>
      </c>
      <c r="AX482" s="11" t="str">
        <f>VLOOKUP(L482,Group!$A$2:$B$1000,2,0)</f>
        <v>Maintenance</v>
      </c>
      <c r="AY482" s="11">
        <f>IF(ISERROR(VLOOKUP(U482,'ITWR Dump'!$A$2:$Y$5000,15,0)),0,(VLOOKUP('ILC Report'!U482,'ITWR Dump'!$A$2:$Y$5000,15,0)))</f>
        <v>0</v>
      </c>
      <c r="AZ482" s="11" t="str">
        <f t="shared" si="229"/>
        <v>No</v>
      </c>
      <c r="BA482" s="11" t="str">
        <f t="shared" si="230"/>
        <v>BKO</v>
      </c>
      <c r="BB482" s="11" t="str">
        <f t="shared" si="231"/>
        <v>GM</v>
      </c>
      <c r="BC482" s="11" t="str">
        <f t="shared" si="232"/>
        <v>No</v>
      </c>
    </row>
    <row r="483" spans="1:55" x14ac:dyDescent="0.3">
      <c r="A483" s="11" t="s">
        <v>667</v>
      </c>
      <c r="B483" s="11" t="s">
        <v>1830</v>
      </c>
      <c r="C483" s="11" t="s">
        <v>644</v>
      </c>
      <c r="D483" s="11" t="s">
        <v>2171</v>
      </c>
      <c r="E483" s="38" t="s">
        <v>2902</v>
      </c>
      <c r="F483" s="11">
        <v>2</v>
      </c>
      <c r="G483" s="40" t="s">
        <v>218</v>
      </c>
      <c r="H483" s="11" t="str">
        <f t="shared" si="214"/>
        <v>Regular</v>
      </c>
      <c r="I483" s="11" t="str">
        <f t="shared" si="206"/>
        <v>US</v>
      </c>
      <c r="J483" s="11" t="str">
        <f>IF(ISERROR(VLOOKUP(C483,'WI Vs ASM'!$B$2:$E$1000,4,0)),0,(VLOOKUP(C483,'WI Vs ASM'!$B$2:$E$1000,4,0)))</f>
        <v>Onshore</v>
      </c>
      <c r="K483" s="11" t="str">
        <f>IF(ISERROR(VLOOKUP(C483,'WI Vs ASM'!$B$2:$F$1000,5,0)),0,(VLOOKUP(C483,'WI Vs ASM'!$B$2:$F$1000,5,0)))</f>
        <v>01-Fixed Price</v>
      </c>
      <c r="L483" s="11" t="str">
        <f>IF(ISERROR(VLOOKUP(C483,'WI Vs ASM'!$B$2:$D$1000,3,0)),0,(VLOOKUP(C483,'WI Vs ASM'!$B$2:$D$1000,3,0)))</f>
        <v>00-Maintenance Onshore</v>
      </c>
      <c r="M483" s="11" t="str">
        <f>IF(ISERROR(VLOOKUP(C483,'WI Vs ASM'!$B$2:$I$1000,8,0)),0,(VLOOKUP(C483,'WI Vs ASM'!$B$2:$I$1000,8,0)))</f>
        <v>Rahul Soman</v>
      </c>
      <c r="N483" s="11" t="str">
        <f>IF(ISERROR(VLOOKUP(C483,'WI Vs ASM'!$B$2:$G$1000,6,0)),0,(VLOOKUP(C483,'WI Vs ASM'!$B$2:$G$1000,6,0)))</f>
        <v>Property</v>
      </c>
      <c r="O483" s="11" t="str">
        <f>IF(ISERROR(VLOOKUP(C483,'WI Vs ASM'!$B$2:$H$1000,7,0)),0,(VLOOKUP(C483,'WI Vs ASM'!$B$2:$H$1000,7,0)))</f>
        <v>Personal</v>
      </c>
      <c r="P483" s="11" t="str">
        <f t="shared" si="207"/>
        <v>May-17</v>
      </c>
      <c r="Q483" s="11" t="str">
        <f t="shared" si="208"/>
        <v>Q2</v>
      </c>
      <c r="R483" s="11" t="str">
        <f>IF(ISERROR(VLOOKUP(C483,'WI Vs ASM'!$B$2:$J$1000,9,0)),0,(VLOOKUP(C483,'WI Vs ASM'!$B$2:$J$1000,9,0)))</f>
        <v>Jyothi Pai</v>
      </c>
      <c r="S483" s="11" t="str">
        <f>IF(ISERROR(VLOOKUP(C483,'WI Vs ASM'!$B$2:$K$1000,10,0)),0,(VLOOKUP(C483,'WI Vs ASM'!$B$2:$K$1000,10,0)))</f>
        <v>Adele M. Scotto</v>
      </c>
      <c r="T483" s="11" t="str">
        <f>IF(ISERROR(VLOOKUP(C483,'WI Vs ASM'!$B$2:$L$1000,11,0)),0,(VLOOKUP(C483,'WI Vs ASM'!$B$2:$L$1000,11,0)))</f>
        <v>Savitha Gurumoorthy</v>
      </c>
      <c r="U483" s="11" t="str">
        <f t="shared" si="215"/>
        <v>WR736376</v>
      </c>
      <c r="V483" s="11" t="str">
        <f t="shared" si="209"/>
        <v>No</v>
      </c>
      <c r="W483" s="11" t="str">
        <f t="shared" si="210"/>
        <v>Yes</v>
      </c>
      <c r="X483" s="11" t="str">
        <f t="shared" si="211"/>
        <v>No</v>
      </c>
      <c r="Y483" s="11" t="str">
        <f t="shared" si="212"/>
        <v>No</v>
      </c>
      <c r="Z483" s="11" t="str">
        <f t="shared" si="213"/>
        <v>No</v>
      </c>
      <c r="AA483" s="11" t="str">
        <f t="shared" si="216"/>
        <v>No</v>
      </c>
      <c r="AB483" s="11">
        <f>IF(ISERROR(VLOOKUP(U483,'ITWR Dump'!$A$2:$Y$5000,24,0)),0,(VLOOKUP('ILC Report'!U483,'ITWR Dump'!$A$2:$Y$5000,24,0)))</f>
        <v>0</v>
      </c>
      <c r="AC483" s="11" t="str">
        <f t="shared" si="217"/>
        <v>No</v>
      </c>
      <c r="AD483" s="11" t="str">
        <f t="shared" si="218"/>
        <v/>
      </c>
      <c r="AE483" s="11">
        <f>IF(ISERROR(VLOOKUP(U483,'ITWR Dump'!$A$2:$Y$5000,13,0)),0,(VLOOKUP(U483,'ITWR Dump'!$A$2:$Y$5000,13,0)))</f>
        <v>0</v>
      </c>
      <c r="AF483" s="11">
        <f>IF(ISERROR(VLOOKUP(U483,'ITWR Dump'!$A$2:$Y$5000,11,0)),0,(VLOOKUP(U483,'ITWR Dump'!$A$2:$Y$5000,11,0)))</f>
        <v>0</v>
      </c>
      <c r="AG483" s="11">
        <f>IF(ISERROR(VLOOKUP(U483,'ITWR Dump'!$A$2:$Y$5000,2,0)),0,(VLOOKUP(U483,'ITWR Dump'!$A$2:$Y$5000,2,0)))</f>
        <v>0</v>
      </c>
      <c r="AH483" s="11">
        <f>IF(ISERROR(VLOOKUP(U483,'ITWR Dump'!$A$2:$Y$5000,14,0)),0,(VLOOKUP(U483,'ITWR Dump'!$A$2:$Y$5000,14,0)))</f>
        <v>0</v>
      </c>
      <c r="AI483" s="11" t="str">
        <f t="shared" si="219"/>
        <v>00-Maintenance Onshore Landed</v>
      </c>
      <c r="AJ483" s="11" t="str">
        <f t="shared" si="220"/>
        <v>Landed Onshore</v>
      </c>
      <c r="AK483" s="11" t="str">
        <f>IF(ISERROR(VLOOKUP(A483,'Team Data'!$C$2:$U$213,17,0)),0,(VLOOKUP(A483,'Team Data'!$C$2:$U$213,17,0)))</f>
        <v>MF PI and CF</v>
      </c>
      <c r="AL483" s="11" t="str">
        <f t="shared" si="221"/>
        <v>2017-04-24</v>
      </c>
      <c r="AM483" s="11">
        <f>IF(ISERROR(VLOOKUP(U483,'ITWR Dump'!$A$2:$Y$5000,16,0)),0,(VLOOKUP(U483,'ITWR Dump'!$A$2:$Y$5000,16,0)))</f>
        <v>0</v>
      </c>
      <c r="AN483" s="11">
        <f>IF(ISERROR(VLOOKUP(U483,'ITWR Dump'!$A$2:$Y$5000,18,0)),0,(VLOOKUP(U483,'ITWR Dump'!$A$2:$Y$5000,18,0)))</f>
        <v>0</v>
      </c>
      <c r="AO483" s="11">
        <f>IF(ISERROR(VLOOKUP(U483,'ITWR Dump'!$A$2:$Y$5000,25,0)),0,(VLOOKUP('ILC Report'!U483,'ITWR Dump'!$A$2:$Y$5000,25,0)))</f>
        <v>0</v>
      </c>
      <c r="AP483" s="11">
        <f t="shared" si="222"/>
        <v>0</v>
      </c>
      <c r="AQ483" s="26">
        <f t="shared" si="223"/>
        <v>0</v>
      </c>
      <c r="AR483" s="26">
        <f t="shared" si="224"/>
        <v>0</v>
      </c>
      <c r="AS483" s="26">
        <f t="shared" si="225"/>
        <v>0</v>
      </c>
      <c r="AT483" s="26">
        <f t="shared" si="226"/>
        <v>0</v>
      </c>
      <c r="AU483" s="26">
        <f t="shared" si="227"/>
        <v>0</v>
      </c>
      <c r="AV483" s="26">
        <f t="shared" si="228"/>
        <v>0</v>
      </c>
      <c r="AW483" s="11" t="s">
        <v>653</v>
      </c>
      <c r="AX483" s="11" t="str">
        <f>VLOOKUP(L483,Group!$A$2:$B$1000,2,0)</f>
        <v>Maintenance</v>
      </c>
      <c r="AY483" s="11">
        <f>IF(ISERROR(VLOOKUP(U483,'ITWR Dump'!$A$2:$Y$5000,15,0)),0,(VLOOKUP('ILC Report'!U483,'ITWR Dump'!$A$2:$Y$5000,15,0)))</f>
        <v>0</v>
      </c>
      <c r="AZ483" s="11" t="str">
        <f t="shared" si="229"/>
        <v>Yes</v>
      </c>
      <c r="BA483" s="11" t="str">
        <f t="shared" si="230"/>
        <v>BKO</v>
      </c>
      <c r="BB483" s="11" t="str">
        <f t="shared" si="231"/>
        <v>MN</v>
      </c>
      <c r="BC483" s="11" t="str">
        <f t="shared" si="232"/>
        <v>No</v>
      </c>
    </row>
    <row r="484" spans="1:55" x14ac:dyDescent="0.3">
      <c r="A484" s="11" t="s">
        <v>667</v>
      </c>
      <c r="B484" s="11" t="s">
        <v>1830</v>
      </c>
      <c r="C484" s="11" t="s">
        <v>643</v>
      </c>
      <c r="D484" s="11" t="s">
        <v>2172</v>
      </c>
      <c r="E484" s="38" t="s">
        <v>2903</v>
      </c>
      <c r="F484" s="11">
        <v>43</v>
      </c>
      <c r="G484" s="40" t="s">
        <v>218</v>
      </c>
      <c r="H484" s="11" t="str">
        <f t="shared" si="214"/>
        <v>Regular</v>
      </c>
      <c r="I484" s="11" t="str">
        <f t="shared" si="206"/>
        <v>US</v>
      </c>
      <c r="J484" s="11" t="str">
        <f>IF(ISERROR(VLOOKUP(C484,'WI Vs ASM'!$B$2:$E$1000,4,0)),0,(VLOOKUP(C484,'WI Vs ASM'!$B$2:$E$1000,4,0)))</f>
        <v>Onshore</v>
      </c>
      <c r="K484" s="11" t="str">
        <f>IF(ISERROR(VLOOKUP(C484,'WI Vs ASM'!$B$2:$F$1000,5,0)),0,(VLOOKUP(C484,'WI Vs ASM'!$B$2:$F$1000,5,0)))</f>
        <v>09-NonBillable</v>
      </c>
      <c r="L484" s="11" t="str">
        <f>IF(ISERROR(VLOOKUP(C484,'WI Vs ASM'!$B$2:$D$1000,3,0)),0,(VLOOKUP(C484,'WI Vs ASM'!$B$2:$D$1000,3,0)))</f>
        <v>92-Mgmt Onshore (OH)</v>
      </c>
      <c r="M484" s="11" t="str">
        <f>IF(ISERROR(VLOOKUP(C484,'WI Vs ASM'!$B$2:$I$1000,8,0)),0,(VLOOKUP(C484,'WI Vs ASM'!$B$2:$I$1000,8,0)))</f>
        <v>Rahul Soman</v>
      </c>
      <c r="N484" s="11" t="str">
        <f>IF(ISERROR(VLOOKUP(C484,'WI Vs ASM'!$B$2:$G$1000,6,0)),0,(VLOOKUP(C484,'WI Vs ASM'!$B$2:$G$1000,6,0)))</f>
        <v>Property</v>
      </c>
      <c r="O484" s="11" t="str">
        <f>IF(ISERROR(VLOOKUP(C484,'WI Vs ASM'!$B$2:$H$1000,7,0)),0,(VLOOKUP(C484,'WI Vs ASM'!$B$2:$H$1000,7,0)))</f>
        <v>Personal</v>
      </c>
      <c r="P484" s="11" t="str">
        <f t="shared" si="207"/>
        <v>May-17</v>
      </c>
      <c r="Q484" s="11" t="str">
        <f t="shared" si="208"/>
        <v>Q2</v>
      </c>
      <c r="R484" s="11" t="str">
        <f>IF(ISERROR(VLOOKUP(C484,'WI Vs ASM'!$B$2:$J$1000,9,0)),0,(VLOOKUP(C484,'WI Vs ASM'!$B$2:$J$1000,9,0)))</f>
        <v>Jyothi Pai</v>
      </c>
      <c r="S484" s="11" t="str">
        <f>IF(ISERROR(VLOOKUP(C484,'WI Vs ASM'!$B$2:$K$1000,10,0)),0,(VLOOKUP(C484,'WI Vs ASM'!$B$2:$K$1000,10,0)))</f>
        <v>Adele M. Scotto</v>
      </c>
      <c r="T484" s="11" t="str">
        <f>IF(ISERROR(VLOOKUP(C484,'WI Vs ASM'!$B$2:$L$1000,11,0)),0,(VLOOKUP(C484,'WI Vs ASM'!$B$2:$L$1000,11,0)))</f>
        <v>Savitha Gurumoorthy</v>
      </c>
      <c r="U484" s="11" t="e">
        <f t="shared" si="215"/>
        <v>#VALUE!</v>
      </c>
      <c r="V484" s="11" t="str">
        <f t="shared" si="209"/>
        <v>No</v>
      </c>
      <c r="W484" s="11" t="str">
        <f t="shared" si="210"/>
        <v>No</v>
      </c>
      <c r="X484" s="11" t="str">
        <f t="shared" si="211"/>
        <v>No</v>
      </c>
      <c r="Y484" s="11" t="str">
        <f t="shared" si="212"/>
        <v>No</v>
      </c>
      <c r="Z484" s="11" t="str">
        <f t="shared" si="213"/>
        <v>No</v>
      </c>
      <c r="AA484" s="11" t="str">
        <f t="shared" si="216"/>
        <v>No</v>
      </c>
      <c r="AB484" s="11">
        <f>IF(ISERROR(VLOOKUP(U484,'ITWR Dump'!$A$2:$Y$5000,24,0)),0,(VLOOKUP('ILC Report'!U484,'ITWR Dump'!$A$2:$Y$5000,24,0)))</f>
        <v>0</v>
      </c>
      <c r="AC484" s="11" t="str">
        <f t="shared" si="217"/>
        <v>No</v>
      </c>
      <c r="AD484" s="11" t="str">
        <f t="shared" si="218"/>
        <v/>
      </c>
      <c r="AE484" s="11">
        <f>IF(ISERROR(VLOOKUP(U484,'ITWR Dump'!$A$2:$Y$5000,13,0)),0,(VLOOKUP(U484,'ITWR Dump'!$A$2:$Y$5000,13,0)))</f>
        <v>0</v>
      </c>
      <c r="AF484" s="11">
        <f>IF(ISERROR(VLOOKUP(U484,'ITWR Dump'!$A$2:$Y$5000,11,0)),0,(VLOOKUP(U484,'ITWR Dump'!$A$2:$Y$5000,11,0)))</f>
        <v>0</v>
      </c>
      <c r="AG484" s="11">
        <f>IF(ISERROR(VLOOKUP(U484,'ITWR Dump'!$A$2:$Y$5000,2,0)),0,(VLOOKUP(U484,'ITWR Dump'!$A$2:$Y$5000,2,0)))</f>
        <v>0</v>
      </c>
      <c r="AH484" s="11">
        <f>IF(ISERROR(VLOOKUP(U484,'ITWR Dump'!$A$2:$Y$5000,14,0)),0,(VLOOKUP(U484,'ITWR Dump'!$A$2:$Y$5000,14,0)))</f>
        <v>0</v>
      </c>
      <c r="AI484" s="11" t="str">
        <f t="shared" si="219"/>
        <v>92-Mgmt Onshore (OH) Landed</v>
      </c>
      <c r="AJ484" s="11" t="str">
        <f t="shared" si="220"/>
        <v>Landed Onshore</v>
      </c>
      <c r="AK484" s="11" t="str">
        <f>IF(ISERROR(VLOOKUP(A484,'Team Data'!$C$2:$U$213,17,0)),0,(VLOOKUP(A484,'Team Data'!$C$2:$U$213,17,0)))</f>
        <v>MF PI and CF</v>
      </c>
      <c r="AL484" s="11" t="str">
        <f t="shared" si="221"/>
        <v>2017-04-24</v>
      </c>
      <c r="AM484" s="11">
        <f>IF(ISERROR(VLOOKUP(U484,'ITWR Dump'!$A$2:$Y$5000,16,0)),0,(VLOOKUP(U484,'ITWR Dump'!$A$2:$Y$5000,16,0)))</f>
        <v>0</v>
      </c>
      <c r="AN484" s="11">
        <f>IF(ISERROR(VLOOKUP(U484,'ITWR Dump'!$A$2:$Y$5000,18,0)),0,(VLOOKUP(U484,'ITWR Dump'!$A$2:$Y$5000,18,0)))</f>
        <v>0</v>
      </c>
      <c r="AO484" s="11">
        <f>IF(ISERROR(VLOOKUP(U484,'ITWR Dump'!$A$2:$Y$5000,25,0)),0,(VLOOKUP('ILC Report'!U484,'ITWR Dump'!$A$2:$Y$5000,25,0)))</f>
        <v>0</v>
      </c>
      <c r="AP484" s="11">
        <f t="shared" si="222"/>
        <v>0</v>
      </c>
      <c r="AQ484" s="26">
        <f t="shared" si="223"/>
        <v>0</v>
      </c>
      <c r="AR484" s="26">
        <f t="shared" si="224"/>
        <v>0</v>
      </c>
      <c r="AS484" s="26">
        <f t="shared" si="225"/>
        <v>0</v>
      </c>
      <c r="AT484" s="26">
        <f t="shared" si="226"/>
        <v>0</v>
      </c>
      <c r="AU484" s="26">
        <f t="shared" si="227"/>
        <v>0</v>
      </c>
      <c r="AV484" s="26">
        <f t="shared" si="228"/>
        <v>0</v>
      </c>
      <c r="AW484" s="11" t="s">
        <v>653</v>
      </c>
      <c r="AX484" s="11" t="str">
        <f>VLOOKUP(L484,Group!$A$2:$B$1000,2,0)</f>
        <v>Maintenance</v>
      </c>
      <c r="AY484" s="11">
        <f>IF(ISERROR(VLOOKUP(U484,'ITWR Dump'!$A$2:$Y$5000,15,0)),0,(VLOOKUP('ILC Report'!U484,'ITWR Dump'!$A$2:$Y$5000,15,0)))</f>
        <v>0</v>
      </c>
      <c r="AZ484" s="11" t="str">
        <f t="shared" si="229"/>
        <v>No</v>
      </c>
      <c r="BA484" s="11" t="str">
        <f t="shared" si="230"/>
        <v>BKO</v>
      </c>
      <c r="BB484" s="11" t="str">
        <f t="shared" si="231"/>
        <v>GM</v>
      </c>
      <c r="BC484" s="11" t="str">
        <f t="shared" si="232"/>
        <v>No</v>
      </c>
    </row>
    <row r="485" spans="1:55" x14ac:dyDescent="0.3">
      <c r="A485" s="11" t="s">
        <v>667</v>
      </c>
      <c r="B485" s="11" t="s">
        <v>1830</v>
      </c>
      <c r="C485" s="11" t="s">
        <v>644</v>
      </c>
      <c r="D485" s="11" t="s">
        <v>2171</v>
      </c>
      <c r="E485" s="38" t="s">
        <v>2903</v>
      </c>
      <c r="F485" s="11">
        <v>2</v>
      </c>
      <c r="G485" s="40" t="s">
        <v>218</v>
      </c>
      <c r="H485" s="11" t="str">
        <f t="shared" si="214"/>
        <v>Regular</v>
      </c>
      <c r="I485" s="11" t="str">
        <f t="shared" si="206"/>
        <v>US</v>
      </c>
      <c r="J485" s="11" t="str">
        <f>IF(ISERROR(VLOOKUP(C485,'WI Vs ASM'!$B$2:$E$1000,4,0)),0,(VLOOKUP(C485,'WI Vs ASM'!$B$2:$E$1000,4,0)))</f>
        <v>Onshore</v>
      </c>
      <c r="K485" s="11" t="str">
        <f>IF(ISERROR(VLOOKUP(C485,'WI Vs ASM'!$B$2:$F$1000,5,0)),0,(VLOOKUP(C485,'WI Vs ASM'!$B$2:$F$1000,5,0)))</f>
        <v>01-Fixed Price</v>
      </c>
      <c r="L485" s="11" t="str">
        <f>IF(ISERROR(VLOOKUP(C485,'WI Vs ASM'!$B$2:$D$1000,3,0)),0,(VLOOKUP(C485,'WI Vs ASM'!$B$2:$D$1000,3,0)))</f>
        <v>00-Maintenance Onshore</v>
      </c>
      <c r="M485" s="11" t="str">
        <f>IF(ISERROR(VLOOKUP(C485,'WI Vs ASM'!$B$2:$I$1000,8,0)),0,(VLOOKUP(C485,'WI Vs ASM'!$B$2:$I$1000,8,0)))</f>
        <v>Rahul Soman</v>
      </c>
      <c r="N485" s="11" t="str">
        <f>IF(ISERROR(VLOOKUP(C485,'WI Vs ASM'!$B$2:$G$1000,6,0)),0,(VLOOKUP(C485,'WI Vs ASM'!$B$2:$G$1000,6,0)))</f>
        <v>Property</v>
      </c>
      <c r="O485" s="11" t="str">
        <f>IF(ISERROR(VLOOKUP(C485,'WI Vs ASM'!$B$2:$H$1000,7,0)),0,(VLOOKUP(C485,'WI Vs ASM'!$B$2:$H$1000,7,0)))</f>
        <v>Personal</v>
      </c>
      <c r="P485" s="11" t="str">
        <f t="shared" si="207"/>
        <v>May-17</v>
      </c>
      <c r="Q485" s="11" t="str">
        <f t="shared" si="208"/>
        <v>Q2</v>
      </c>
      <c r="R485" s="11" t="str">
        <f>IF(ISERROR(VLOOKUP(C485,'WI Vs ASM'!$B$2:$J$1000,9,0)),0,(VLOOKUP(C485,'WI Vs ASM'!$B$2:$J$1000,9,0)))</f>
        <v>Jyothi Pai</v>
      </c>
      <c r="S485" s="11" t="str">
        <f>IF(ISERROR(VLOOKUP(C485,'WI Vs ASM'!$B$2:$K$1000,10,0)),0,(VLOOKUP(C485,'WI Vs ASM'!$B$2:$K$1000,10,0)))</f>
        <v>Adele M. Scotto</v>
      </c>
      <c r="T485" s="11" t="str">
        <f>IF(ISERROR(VLOOKUP(C485,'WI Vs ASM'!$B$2:$L$1000,11,0)),0,(VLOOKUP(C485,'WI Vs ASM'!$B$2:$L$1000,11,0)))</f>
        <v>Savitha Gurumoorthy</v>
      </c>
      <c r="U485" s="11" t="str">
        <f t="shared" si="215"/>
        <v>WR736376</v>
      </c>
      <c r="V485" s="11" t="str">
        <f t="shared" si="209"/>
        <v>No</v>
      </c>
      <c r="W485" s="11" t="str">
        <f t="shared" si="210"/>
        <v>Yes</v>
      </c>
      <c r="X485" s="11" t="str">
        <f t="shared" si="211"/>
        <v>No</v>
      </c>
      <c r="Y485" s="11" t="str">
        <f t="shared" si="212"/>
        <v>No</v>
      </c>
      <c r="Z485" s="11" t="str">
        <f t="shared" si="213"/>
        <v>No</v>
      </c>
      <c r="AA485" s="11" t="str">
        <f t="shared" si="216"/>
        <v>No</v>
      </c>
      <c r="AB485" s="11">
        <f>IF(ISERROR(VLOOKUP(U485,'ITWR Dump'!$A$2:$Y$5000,24,0)),0,(VLOOKUP('ILC Report'!U485,'ITWR Dump'!$A$2:$Y$5000,24,0)))</f>
        <v>0</v>
      </c>
      <c r="AC485" s="11" t="str">
        <f t="shared" si="217"/>
        <v>No</v>
      </c>
      <c r="AD485" s="11" t="str">
        <f t="shared" si="218"/>
        <v/>
      </c>
      <c r="AE485" s="11">
        <f>IF(ISERROR(VLOOKUP(U485,'ITWR Dump'!$A$2:$Y$5000,13,0)),0,(VLOOKUP(U485,'ITWR Dump'!$A$2:$Y$5000,13,0)))</f>
        <v>0</v>
      </c>
      <c r="AF485" s="11">
        <f>IF(ISERROR(VLOOKUP(U485,'ITWR Dump'!$A$2:$Y$5000,11,0)),0,(VLOOKUP(U485,'ITWR Dump'!$A$2:$Y$5000,11,0)))</f>
        <v>0</v>
      </c>
      <c r="AG485" s="11">
        <f>IF(ISERROR(VLOOKUP(U485,'ITWR Dump'!$A$2:$Y$5000,2,0)),0,(VLOOKUP(U485,'ITWR Dump'!$A$2:$Y$5000,2,0)))</f>
        <v>0</v>
      </c>
      <c r="AH485" s="11">
        <f>IF(ISERROR(VLOOKUP(U485,'ITWR Dump'!$A$2:$Y$5000,14,0)),0,(VLOOKUP(U485,'ITWR Dump'!$A$2:$Y$5000,14,0)))</f>
        <v>0</v>
      </c>
      <c r="AI485" s="11" t="str">
        <f t="shared" si="219"/>
        <v>00-Maintenance Onshore Landed</v>
      </c>
      <c r="AJ485" s="11" t="str">
        <f t="shared" si="220"/>
        <v>Landed Onshore</v>
      </c>
      <c r="AK485" s="11" t="str">
        <f>IF(ISERROR(VLOOKUP(A485,'Team Data'!$C$2:$U$213,17,0)),0,(VLOOKUP(A485,'Team Data'!$C$2:$U$213,17,0)))</f>
        <v>MF PI and CF</v>
      </c>
      <c r="AL485" s="11" t="str">
        <f t="shared" si="221"/>
        <v>2017-04-24</v>
      </c>
      <c r="AM485" s="11">
        <f>IF(ISERROR(VLOOKUP(U485,'ITWR Dump'!$A$2:$Y$5000,16,0)),0,(VLOOKUP(U485,'ITWR Dump'!$A$2:$Y$5000,16,0)))</f>
        <v>0</v>
      </c>
      <c r="AN485" s="11">
        <f>IF(ISERROR(VLOOKUP(U485,'ITWR Dump'!$A$2:$Y$5000,18,0)),0,(VLOOKUP(U485,'ITWR Dump'!$A$2:$Y$5000,18,0)))</f>
        <v>0</v>
      </c>
      <c r="AO485" s="11">
        <f>IF(ISERROR(VLOOKUP(U485,'ITWR Dump'!$A$2:$Y$5000,25,0)),0,(VLOOKUP('ILC Report'!U485,'ITWR Dump'!$A$2:$Y$5000,25,0)))</f>
        <v>0</v>
      </c>
      <c r="AP485" s="11">
        <f t="shared" si="222"/>
        <v>0</v>
      </c>
      <c r="AQ485" s="26">
        <f t="shared" si="223"/>
        <v>0</v>
      </c>
      <c r="AR485" s="26">
        <f t="shared" si="224"/>
        <v>0</v>
      </c>
      <c r="AS485" s="26">
        <f t="shared" si="225"/>
        <v>0</v>
      </c>
      <c r="AT485" s="26">
        <f t="shared" si="226"/>
        <v>0</v>
      </c>
      <c r="AU485" s="26">
        <f t="shared" si="227"/>
        <v>0</v>
      </c>
      <c r="AV485" s="26">
        <f t="shared" si="228"/>
        <v>0</v>
      </c>
      <c r="AW485" s="11" t="s">
        <v>653</v>
      </c>
      <c r="AX485" s="11" t="str">
        <f>VLOOKUP(L485,Group!$A$2:$B$1000,2,0)</f>
        <v>Maintenance</v>
      </c>
      <c r="AY485" s="11">
        <f>IF(ISERROR(VLOOKUP(U485,'ITWR Dump'!$A$2:$Y$5000,15,0)),0,(VLOOKUP('ILC Report'!U485,'ITWR Dump'!$A$2:$Y$5000,15,0)))</f>
        <v>0</v>
      </c>
      <c r="AZ485" s="11" t="str">
        <f t="shared" si="229"/>
        <v>Yes</v>
      </c>
      <c r="BA485" s="11" t="str">
        <f t="shared" si="230"/>
        <v>BKO</v>
      </c>
      <c r="BB485" s="11" t="str">
        <f t="shared" si="231"/>
        <v>MN</v>
      </c>
      <c r="BC485" s="11" t="str">
        <f t="shared" si="232"/>
        <v>No</v>
      </c>
    </row>
    <row r="486" spans="1:55" x14ac:dyDescent="0.3">
      <c r="A486" s="11" t="s">
        <v>667</v>
      </c>
      <c r="B486" s="11" t="s">
        <v>1830</v>
      </c>
      <c r="C486" s="11" t="s">
        <v>643</v>
      </c>
      <c r="D486" s="11" t="s">
        <v>2172</v>
      </c>
      <c r="E486" s="38" t="s">
        <v>2904</v>
      </c>
      <c r="F486" s="11">
        <v>43</v>
      </c>
      <c r="G486" s="40" t="s">
        <v>218</v>
      </c>
      <c r="H486" s="11" t="str">
        <f t="shared" si="214"/>
        <v>Regular</v>
      </c>
      <c r="I486" s="11" t="str">
        <f t="shared" si="206"/>
        <v>US</v>
      </c>
      <c r="J486" s="11" t="str">
        <f>IF(ISERROR(VLOOKUP(C486,'WI Vs ASM'!$B$2:$E$1000,4,0)),0,(VLOOKUP(C486,'WI Vs ASM'!$B$2:$E$1000,4,0)))</f>
        <v>Onshore</v>
      </c>
      <c r="K486" s="11" t="str">
        <f>IF(ISERROR(VLOOKUP(C486,'WI Vs ASM'!$B$2:$F$1000,5,0)),0,(VLOOKUP(C486,'WI Vs ASM'!$B$2:$F$1000,5,0)))</f>
        <v>09-NonBillable</v>
      </c>
      <c r="L486" s="11" t="str">
        <f>IF(ISERROR(VLOOKUP(C486,'WI Vs ASM'!$B$2:$D$1000,3,0)),0,(VLOOKUP(C486,'WI Vs ASM'!$B$2:$D$1000,3,0)))</f>
        <v>92-Mgmt Onshore (OH)</v>
      </c>
      <c r="M486" s="11" t="str">
        <f>IF(ISERROR(VLOOKUP(C486,'WI Vs ASM'!$B$2:$I$1000,8,0)),0,(VLOOKUP(C486,'WI Vs ASM'!$B$2:$I$1000,8,0)))</f>
        <v>Rahul Soman</v>
      </c>
      <c r="N486" s="11" t="str">
        <f>IF(ISERROR(VLOOKUP(C486,'WI Vs ASM'!$B$2:$G$1000,6,0)),0,(VLOOKUP(C486,'WI Vs ASM'!$B$2:$G$1000,6,0)))</f>
        <v>Property</v>
      </c>
      <c r="O486" s="11" t="str">
        <f>IF(ISERROR(VLOOKUP(C486,'WI Vs ASM'!$B$2:$H$1000,7,0)),0,(VLOOKUP(C486,'WI Vs ASM'!$B$2:$H$1000,7,0)))</f>
        <v>Personal</v>
      </c>
      <c r="P486" s="11" t="str">
        <f t="shared" si="207"/>
        <v>May-17</v>
      </c>
      <c r="Q486" s="11" t="str">
        <f t="shared" si="208"/>
        <v>Q2</v>
      </c>
      <c r="R486" s="11" t="str">
        <f>IF(ISERROR(VLOOKUP(C486,'WI Vs ASM'!$B$2:$J$1000,9,0)),0,(VLOOKUP(C486,'WI Vs ASM'!$B$2:$J$1000,9,0)))</f>
        <v>Jyothi Pai</v>
      </c>
      <c r="S486" s="11" t="str">
        <f>IF(ISERROR(VLOOKUP(C486,'WI Vs ASM'!$B$2:$K$1000,10,0)),0,(VLOOKUP(C486,'WI Vs ASM'!$B$2:$K$1000,10,0)))</f>
        <v>Adele M. Scotto</v>
      </c>
      <c r="T486" s="11" t="str">
        <f>IF(ISERROR(VLOOKUP(C486,'WI Vs ASM'!$B$2:$L$1000,11,0)),0,(VLOOKUP(C486,'WI Vs ASM'!$B$2:$L$1000,11,0)))</f>
        <v>Savitha Gurumoorthy</v>
      </c>
      <c r="U486" s="11" t="e">
        <f t="shared" si="215"/>
        <v>#VALUE!</v>
      </c>
      <c r="V486" s="11" t="str">
        <f t="shared" si="209"/>
        <v>No</v>
      </c>
      <c r="W486" s="11" t="str">
        <f t="shared" si="210"/>
        <v>No</v>
      </c>
      <c r="X486" s="11" t="str">
        <f t="shared" si="211"/>
        <v>No</v>
      </c>
      <c r="Y486" s="11" t="str">
        <f t="shared" si="212"/>
        <v>No</v>
      </c>
      <c r="Z486" s="11" t="str">
        <f t="shared" si="213"/>
        <v>No</v>
      </c>
      <c r="AA486" s="11" t="str">
        <f t="shared" si="216"/>
        <v>No</v>
      </c>
      <c r="AB486" s="11">
        <f>IF(ISERROR(VLOOKUP(U486,'ITWR Dump'!$A$2:$Y$5000,24,0)),0,(VLOOKUP('ILC Report'!U486,'ITWR Dump'!$A$2:$Y$5000,24,0)))</f>
        <v>0</v>
      </c>
      <c r="AC486" s="11" t="str">
        <f t="shared" si="217"/>
        <v>No</v>
      </c>
      <c r="AD486" s="11" t="str">
        <f t="shared" si="218"/>
        <v/>
      </c>
      <c r="AE486" s="11">
        <f>IF(ISERROR(VLOOKUP(U486,'ITWR Dump'!$A$2:$Y$5000,13,0)),0,(VLOOKUP(U486,'ITWR Dump'!$A$2:$Y$5000,13,0)))</f>
        <v>0</v>
      </c>
      <c r="AF486" s="11">
        <f>IF(ISERROR(VLOOKUP(U486,'ITWR Dump'!$A$2:$Y$5000,11,0)),0,(VLOOKUP(U486,'ITWR Dump'!$A$2:$Y$5000,11,0)))</f>
        <v>0</v>
      </c>
      <c r="AG486" s="11">
        <f>IF(ISERROR(VLOOKUP(U486,'ITWR Dump'!$A$2:$Y$5000,2,0)),0,(VLOOKUP(U486,'ITWR Dump'!$A$2:$Y$5000,2,0)))</f>
        <v>0</v>
      </c>
      <c r="AH486" s="11">
        <f>IF(ISERROR(VLOOKUP(U486,'ITWR Dump'!$A$2:$Y$5000,14,0)),0,(VLOOKUP(U486,'ITWR Dump'!$A$2:$Y$5000,14,0)))</f>
        <v>0</v>
      </c>
      <c r="AI486" s="11" t="str">
        <f t="shared" si="219"/>
        <v>92-Mgmt Onshore (OH) Landed</v>
      </c>
      <c r="AJ486" s="11" t="str">
        <f t="shared" si="220"/>
        <v>Landed Onshore</v>
      </c>
      <c r="AK486" s="11" t="str">
        <f>IF(ISERROR(VLOOKUP(A486,'Team Data'!$C$2:$U$213,17,0)),0,(VLOOKUP(A486,'Team Data'!$C$2:$U$213,17,0)))</f>
        <v>MF PI and CF</v>
      </c>
      <c r="AL486" s="11" t="str">
        <f t="shared" si="221"/>
        <v>2017-04-24</v>
      </c>
      <c r="AM486" s="11">
        <f>IF(ISERROR(VLOOKUP(U486,'ITWR Dump'!$A$2:$Y$5000,16,0)),0,(VLOOKUP(U486,'ITWR Dump'!$A$2:$Y$5000,16,0)))</f>
        <v>0</v>
      </c>
      <c r="AN486" s="11">
        <f>IF(ISERROR(VLOOKUP(U486,'ITWR Dump'!$A$2:$Y$5000,18,0)),0,(VLOOKUP(U486,'ITWR Dump'!$A$2:$Y$5000,18,0)))</f>
        <v>0</v>
      </c>
      <c r="AO486" s="11">
        <f>IF(ISERROR(VLOOKUP(U486,'ITWR Dump'!$A$2:$Y$5000,25,0)),0,(VLOOKUP('ILC Report'!U486,'ITWR Dump'!$A$2:$Y$5000,25,0)))</f>
        <v>0</v>
      </c>
      <c r="AP486" s="11">
        <f t="shared" si="222"/>
        <v>0</v>
      </c>
      <c r="AQ486" s="26">
        <f t="shared" si="223"/>
        <v>0</v>
      </c>
      <c r="AR486" s="26">
        <f t="shared" si="224"/>
        <v>0</v>
      </c>
      <c r="AS486" s="26">
        <f t="shared" si="225"/>
        <v>0</v>
      </c>
      <c r="AT486" s="26">
        <f t="shared" si="226"/>
        <v>0</v>
      </c>
      <c r="AU486" s="26">
        <f t="shared" si="227"/>
        <v>0</v>
      </c>
      <c r="AV486" s="26">
        <f t="shared" si="228"/>
        <v>0</v>
      </c>
      <c r="AW486" s="11" t="s">
        <v>653</v>
      </c>
      <c r="AX486" s="11" t="str">
        <f>VLOOKUP(L486,Group!$A$2:$B$1000,2,0)</f>
        <v>Maintenance</v>
      </c>
      <c r="AY486" s="11">
        <f>IF(ISERROR(VLOOKUP(U486,'ITWR Dump'!$A$2:$Y$5000,15,0)),0,(VLOOKUP('ILC Report'!U486,'ITWR Dump'!$A$2:$Y$5000,15,0)))</f>
        <v>0</v>
      </c>
      <c r="AZ486" s="11" t="str">
        <f t="shared" si="229"/>
        <v>No</v>
      </c>
      <c r="BA486" s="11" t="str">
        <f t="shared" si="230"/>
        <v>BKO</v>
      </c>
      <c r="BB486" s="11" t="str">
        <f t="shared" si="231"/>
        <v>GM</v>
      </c>
      <c r="BC486" s="11" t="str">
        <f t="shared" si="232"/>
        <v>No</v>
      </c>
    </row>
    <row r="487" spans="1:55" x14ac:dyDescent="0.3">
      <c r="A487" s="11" t="s">
        <v>667</v>
      </c>
      <c r="B487" s="11" t="s">
        <v>1830</v>
      </c>
      <c r="C487" s="11" t="s">
        <v>644</v>
      </c>
      <c r="D487" s="11" t="s">
        <v>2171</v>
      </c>
      <c r="E487" s="38" t="s">
        <v>2904</v>
      </c>
      <c r="F487" s="11">
        <v>2</v>
      </c>
      <c r="G487" s="40" t="s">
        <v>218</v>
      </c>
      <c r="H487" s="11" t="str">
        <f t="shared" si="214"/>
        <v>Regular</v>
      </c>
      <c r="I487" s="11" t="str">
        <f t="shared" si="206"/>
        <v>US</v>
      </c>
      <c r="J487" s="11" t="str">
        <f>IF(ISERROR(VLOOKUP(C487,'WI Vs ASM'!$B$2:$E$1000,4,0)),0,(VLOOKUP(C487,'WI Vs ASM'!$B$2:$E$1000,4,0)))</f>
        <v>Onshore</v>
      </c>
      <c r="K487" s="11" t="str">
        <f>IF(ISERROR(VLOOKUP(C487,'WI Vs ASM'!$B$2:$F$1000,5,0)),0,(VLOOKUP(C487,'WI Vs ASM'!$B$2:$F$1000,5,0)))</f>
        <v>01-Fixed Price</v>
      </c>
      <c r="L487" s="11" t="str">
        <f>IF(ISERROR(VLOOKUP(C487,'WI Vs ASM'!$B$2:$D$1000,3,0)),0,(VLOOKUP(C487,'WI Vs ASM'!$B$2:$D$1000,3,0)))</f>
        <v>00-Maintenance Onshore</v>
      </c>
      <c r="M487" s="11" t="str">
        <f>IF(ISERROR(VLOOKUP(C487,'WI Vs ASM'!$B$2:$I$1000,8,0)),0,(VLOOKUP(C487,'WI Vs ASM'!$B$2:$I$1000,8,0)))</f>
        <v>Rahul Soman</v>
      </c>
      <c r="N487" s="11" t="str">
        <f>IF(ISERROR(VLOOKUP(C487,'WI Vs ASM'!$B$2:$G$1000,6,0)),0,(VLOOKUP(C487,'WI Vs ASM'!$B$2:$G$1000,6,0)))</f>
        <v>Property</v>
      </c>
      <c r="O487" s="11" t="str">
        <f>IF(ISERROR(VLOOKUP(C487,'WI Vs ASM'!$B$2:$H$1000,7,0)),0,(VLOOKUP(C487,'WI Vs ASM'!$B$2:$H$1000,7,0)))</f>
        <v>Personal</v>
      </c>
      <c r="P487" s="11" t="str">
        <f t="shared" si="207"/>
        <v>May-17</v>
      </c>
      <c r="Q487" s="11" t="str">
        <f t="shared" si="208"/>
        <v>Q2</v>
      </c>
      <c r="R487" s="11" t="str">
        <f>IF(ISERROR(VLOOKUP(C487,'WI Vs ASM'!$B$2:$J$1000,9,0)),0,(VLOOKUP(C487,'WI Vs ASM'!$B$2:$J$1000,9,0)))</f>
        <v>Jyothi Pai</v>
      </c>
      <c r="S487" s="11" t="str">
        <f>IF(ISERROR(VLOOKUP(C487,'WI Vs ASM'!$B$2:$K$1000,10,0)),0,(VLOOKUP(C487,'WI Vs ASM'!$B$2:$K$1000,10,0)))</f>
        <v>Adele M. Scotto</v>
      </c>
      <c r="T487" s="11" t="str">
        <f>IF(ISERROR(VLOOKUP(C487,'WI Vs ASM'!$B$2:$L$1000,11,0)),0,(VLOOKUP(C487,'WI Vs ASM'!$B$2:$L$1000,11,0)))</f>
        <v>Savitha Gurumoorthy</v>
      </c>
      <c r="U487" s="11" t="str">
        <f t="shared" si="215"/>
        <v>WR736376</v>
      </c>
      <c r="V487" s="11" t="str">
        <f t="shared" si="209"/>
        <v>No</v>
      </c>
      <c r="W487" s="11" t="str">
        <f t="shared" si="210"/>
        <v>Yes</v>
      </c>
      <c r="X487" s="11" t="str">
        <f t="shared" si="211"/>
        <v>No</v>
      </c>
      <c r="Y487" s="11" t="str">
        <f t="shared" si="212"/>
        <v>No</v>
      </c>
      <c r="Z487" s="11" t="str">
        <f t="shared" si="213"/>
        <v>No</v>
      </c>
      <c r="AA487" s="11" t="str">
        <f t="shared" si="216"/>
        <v>No</v>
      </c>
      <c r="AB487" s="11">
        <f>IF(ISERROR(VLOOKUP(U487,'ITWR Dump'!$A$2:$Y$5000,24,0)),0,(VLOOKUP('ILC Report'!U487,'ITWR Dump'!$A$2:$Y$5000,24,0)))</f>
        <v>0</v>
      </c>
      <c r="AC487" s="11" t="str">
        <f t="shared" si="217"/>
        <v>No</v>
      </c>
      <c r="AD487" s="11" t="str">
        <f t="shared" si="218"/>
        <v/>
      </c>
      <c r="AE487" s="11">
        <f>IF(ISERROR(VLOOKUP(U487,'ITWR Dump'!$A$2:$Y$5000,13,0)),0,(VLOOKUP(U487,'ITWR Dump'!$A$2:$Y$5000,13,0)))</f>
        <v>0</v>
      </c>
      <c r="AF487" s="11">
        <f>IF(ISERROR(VLOOKUP(U487,'ITWR Dump'!$A$2:$Y$5000,11,0)),0,(VLOOKUP(U487,'ITWR Dump'!$A$2:$Y$5000,11,0)))</f>
        <v>0</v>
      </c>
      <c r="AG487" s="11">
        <f>IF(ISERROR(VLOOKUP(U487,'ITWR Dump'!$A$2:$Y$5000,2,0)),0,(VLOOKUP(U487,'ITWR Dump'!$A$2:$Y$5000,2,0)))</f>
        <v>0</v>
      </c>
      <c r="AH487" s="11">
        <f>IF(ISERROR(VLOOKUP(U487,'ITWR Dump'!$A$2:$Y$5000,14,0)),0,(VLOOKUP(U487,'ITWR Dump'!$A$2:$Y$5000,14,0)))</f>
        <v>0</v>
      </c>
      <c r="AI487" s="11" t="str">
        <f t="shared" si="219"/>
        <v>00-Maintenance Onshore Landed</v>
      </c>
      <c r="AJ487" s="11" t="str">
        <f t="shared" si="220"/>
        <v>Landed Onshore</v>
      </c>
      <c r="AK487" s="11" t="str">
        <f>IF(ISERROR(VLOOKUP(A487,'Team Data'!$C$2:$U$213,17,0)),0,(VLOOKUP(A487,'Team Data'!$C$2:$U$213,17,0)))</f>
        <v>MF PI and CF</v>
      </c>
      <c r="AL487" s="11" t="str">
        <f t="shared" si="221"/>
        <v>2017-04-24</v>
      </c>
      <c r="AM487" s="11">
        <f>IF(ISERROR(VLOOKUP(U487,'ITWR Dump'!$A$2:$Y$5000,16,0)),0,(VLOOKUP(U487,'ITWR Dump'!$A$2:$Y$5000,16,0)))</f>
        <v>0</v>
      </c>
      <c r="AN487" s="11">
        <f>IF(ISERROR(VLOOKUP(U487,'ITWR Dump'!$A$2:$Y$5000,18,0)),0,(VLOOKUP(U487,'ITWR Dump'!$A$2:$Y$5000,18,0)))</f>
        <v>0</v>
      </c>
      <c r="AO487" s="11">
        <f>IF(ISERROR(VLOOKUP(U487,'ITWR Dump'!$A$2:$Y$5000,25,0)),0,(VLOOKUP('ILC Report'!U487,'ITWR Dump'!$A$2:$Y$5000,25,0)))</f>
        <v>0</v>
      </c>
      <c r="AP487" s="11">
        <f t="shared" si="222"/>
        <v>0</v>
      </c>
      <c r="AQ487" s="26">
        <f t="shared" si="223"/>
        <v>0</v>
      </c>
      <c r="AR487" s="26">
        <f t="shared" si="224"/>
        <v>0</v>
      </c>
      <c r="AS487" s="26">
        <f t="shared" si="225"/>
        <v>0</v>
      </c>
      <c r="AT487" s="26">
        <f t="shared" si="226"/>
        <v>0</v>
      </c>
      <c r="AU487" s="26">
        <f t="shared" si="227"/>
        <v>0</v>
      </c>
      <c r="AV487" s="26">
        <f t="shared" si="228"/>
        <v>0</v>
      </c>
      <c r="AW487" s="11" t="s">
        <v>653</v>
      </c>
      <c r="AX487" s="11" t="str">
        <f>VLOOKUP(L487,Group!$A$2:$B$1000,2,0)</f>
        <v>Maintenance</v>
      </c>
      <c r="AY487" s="11">
        <f>IF(ISERROR(VLOOKUP(U487,'ITWR Dump'!$A$2:$Y$5000,15,0)),0,(VLOOKUP('ILC Report'!U487,'ITWR Dump'!$A$2:$Y$5000,15,0)))</f>
        <v>0</v>
      </c>
      <c r="AZ487" s="11" t="str">
        <f t="shared" si="229"/>
        <v>Yes</v>
      </c>
      <c r="BA487" s="11" t="str">
        <f t="shared" si="230"/>
        <v>BKO</v>
      </c>
      <c r="BB487" s="11" t="str">
        <f t="shared" si="231"/>
        <v>MN</v>
      </c>
      <c r="BC487" s="11" t="str">
        <f t="shared" si="232"/>
        <v>No</v>
      </c>
    </row>
    <row r="488" spans="1:55" x14ac:dyDescent="0.3">
      <c r="A488" s="11" t="s">
        <v>668</v>
      </c>
      <c r="B488" s="11" t="s">
        <v>1831</v>
      </c>
      <c r="C488" s="11" t="s">
        <v>617</v>
      </c>
      <c r="D488" s="11" t="s">
        <v>2173</v>
      </c>
      <c r="E488" s="38" t="s">
        <v>652</v>
      </c>
      <c r="F488" s="11">
        <v>37</v>
      </c>
      <c r="G488" s="40" t="s">
        <v>218</v>
      </c>
      <c r="H488" s="11" t="str">
        <f t="shared" si="214"/>
        <v>Regular</v>
      </c>
      <c r="I488" s="11" t="str">
        <f t="shared" si="206"/>
        <v>INDIA</v>
      </c>
      <c r="J488" s="11" t="str">
        <f>IF(ISERROR(VLOOKUP(C488,'WI Vs ASM'!$B$2:$E$1000,4,0)),0,(VLOOKUP(C488,'WI Vs ASM'!$B$2:$E$1000,4,0)))</f>
        <v>Offshore</v>
      </c>
      <c r="K488" s="11" t="str">
        <f>IF(ISERROR(VLOOKUP(C488,'WI Vs ASM'!$B$2:$F$1000,5,0)),0,(VLOOKUP(C488,'WI Vs ASM'!$B$2:$F$1000,5,0)))</f>
        <v>01-Fixed Price</v>
      </c>
      <c r="L488" s="11" t="str">
        <f>IF(ISERROR(VLOOKUP(C488,'WI Vs ASM'!$B$2:$D$1000,3,0)),0,(VLOOKUP(C488,'WI Vs ASM'!$B$2:$D$1000,3,0)))</f>
        <v>01-Maintenance Offshore</v>
      </c>
      <c r="M488" s="11" t="str">
        <f>IF(ISERROR(VLOOKUP(C488,'WI Vs ASM'!$B$2:$I$1000,8,0)),0,(VLOOKUP(C488,'WI Vs ASM'!$B$2:$I$1000,8,0)))</f>
        <v>Rahul Soman</v>
      </c>
      <c r="N488" s="11" t="str">
        <f>IF(ISERROR(VLOOKUP(C488,'WI Vs ASM'!$B$2:$G$1000,6,0)),0,(VLOOKUP(C488,'WI Vs ASM'!$B$2:$G$1000,6,0)))</f>
        <v>Treasury</v>
      </c>
      <c r="O488" s="11" t="str">
        <f>IF(ISERROR(VLOOKUP(C488,'WI Vs ASM'!$B$2:$H$1000,7,0)),0,(VLOOKUP(C488,'WI Vs ASM'!$B$2:$H$1000,7,0)))</f>
        <v>Central Functions</v>
      </c>
      <c r="P488" s="11" t="str">
        <f t="shared" si="207"/>
        <v>Apr-17</v>
      </c>
      <c r="Q488" s="11" t="str">
        <f t="shared" si="208"/>
        <v>Q2</v>
      </c>
      <c r="R488" s="11" t="str">
        <f>IF(ISERROR(VLOOKUP(C488,'WI Vs ASM'!$B$2:$J$1000,9,0)),0,(VLOOKUP(C488,'WI Vs ASM'!$B$2:$J$1000,9,0)))</f>
        <v>Jyothi Pai</v>
      </c>
      <c r="S488" s="11" t="str">
        <f>IF(ISERROR(VLOOKUP(C488,'WI Vs ASM'!$B$2:$K$1000,10,0)),0,(VLOOKUP(C488,'WI Vs ASM'!$B$2:$K$1000,10,0)))</f>
        <v>Linda J. Richardson</v>
      </c>
      <c r="T488" s="11" t="str">
        <f>IF(ISERROR(VLOOKUP(C488,'WI Vs ASM'!$B$2:$L$1000,11,0)),0,(VLOOKUP(C488,'WI Vs ASM'!$B$2:$L$1000,11,0)))</f>
        <v>Crystal Romano</v>
      </c>
      <c r="U488" s="11" t="e">
        <f t="shared" si="215"/>
        <v>#VALUE!</v>
      </c>
      <c r="V488" s="11" t="str">
        <f t="shared" si="209"/>
        <v>No</v>
      </c>
      <c r="W488" s="11" t="str">
        <f t="shared" si="210"/>
        <v>Yes</v>
      </c>
      <c r="X488" s="11" t="str">
        <f t="shared" si="211"/>
        <v>No</v>
      </c>
      <c r="Y488" s="11" t="str">
        <f t="shared" si="212"/>
        <v>No</v>
      </c>
      <c r="Z488" s="11" t="str">
        <f t="shared" si="213"/>
        <v>No</v>
      </c>
      <c r="AA488" s="11" t="str">
        <f t="shared" si="216"/>
        <v>No</v>
      </c>
      <c r="AB488" s="11">
        <f>IF(ISERROR(VLOOKUP(U488,'ITWR Dump'!$A$2:$Y$5000,24,0)),0,(VLOOKUP('ILC Report'!U488,'ITWR Dump'!$A$2:$Y$5000,24,0)))</f>
        <v>0</v>
      </c>
      <c r="AC488" s="11" t="str">
        <f t="shared" si="217"/>
        <v>No</v>
      </c>
      <c r="AD488" s="11" t="str">
        <f t="shared" si="218"/>
        <v/>
      </c>
      <c r="AE488" s="11">
        <f>IF(ISERROR(VLOOKUP(U488,'ITWR Dump'!$A$2:$Y$5000,13,0)),0,(VLOOKUP(U488,'ITWR Dump'!$A$2:$Y$5000,13,0)))</f>
        <v>0</v>
      </c>
      <c r="AF488" s="11">
        <f>IF(ISERROR(VLOOKUP(U488,'ITWR Dump'!$A$2:$Y$5000,11,0)),0,(VLOOKUP(U488,'ITWR Dump'!$A$2:$Y$5000,11,0)))</f>
        <v>0</v>
      </c>
      <c r="AG488" s="11">
        <f>IF(ISERROR(VLOOKUP(U488,'ITWR Dump'!$A$2:$Y$5000,2,0)),0,(VLOOKUP(U488,'ITWR Dump'!$A$2:$Y$5000,2,0)))</f>
        <v>0</v>
      </c>
      <c r="AH488" s="11">
        <f>IF(ISERROR(VLOOKUP(U488,'ITWR Dump'!$A$2:$Y$5000,14,0)),0,(VLOOKUP(U488,'ITWR Dump'!$A$2:$Y$5000,14,0)))</f>
        <v>0</v>
      </c>
      <c r="AI488" s="11" t="str">
        <f t="shared" si="219"/>
        <v>01-Maintenance Offshore</v>
      </c>
      <c r="AJ488" s="11" t="str">
        <f t="shared" si="220"/>
        <v>Offshore</v>
      </c>
      <c r="AK488" s="11" t="str">
        <f>IF(ISERROR(VLOOKUP(A488,'Team Data'!$C$2:$U$213,17,0)),0,(VLOOKUP(A488,'Team Data'!$C$2:$U$213,17,0)))</f>
        <v>MF PI and CF</v>
      </c>
      <c r="AL488" s="11" t="str">
        <f t="shared" si="221"/>
        <v>2017-04-24</v>
      </c>
      <c r="AM488" s="11">
        <f>IF(ISERROR(VLOOKUP(U488,'ITWR Dump'!$A$2:$Y$5000,16,0)),0,(VLOOKUP(U488,'ITWR Dump'!$A$2:$Y$5000,16,0)))</f>
        <v>0</v>
      </c>
      <c r="AN488" s="11">
        <f>IF(ISERROR(VLOOKUP(U488,'ITWR Dump'!$A$2:$Y$5000,18,0)),0,(VLOOKUP(U488,'ITWR Dump'!$A$2:$Y$5000,18,0)))</f>
        <v>0</v>
      </c>
      <c r="AO488" s="11">
        <f>IF(ISERROR(VLOOKUP(U488,'ITWR Dump'!$A$2:$Y$5000,25,0)),0,(VLOOKUP('ILC Report'!U488,'ITWR Dump'!$A$2:$Y$5000,25,0)))</f>
        <v>0</v>
      </c>
      <c r="AP488" s="11">
        <f t="shared" si="222"/>
        <v>0</v>
      </c>
      <c r="AQ488" s="26">
        <f t="shared" si="223"/>
        <v>0</v>
      </c>
      <c r="AR488" s="26">
        <f t="shared" si="224"/>
        <v>0</v>
      </c>
      <c r="AS488" s="26">
        <f t="shared" si="225"/>
        <v>0</v>
      </c>
      <c r="AT488" s="26">
        <f t="shared" si="226"/>
        <v>0</v>
      </c>
      <c r="AU488" s="26">
        <f t="shared" si="227"/>
        <v>0</v>
      </c>
      <c r="AV488" s="26">
        <f t="shared" si="228"/>
        <v>0</v>
      </c>
      <c r="AW488" s="11" t="s">
        <v>653</v>
      </c>
      <c r="AX488" s="11" t="str">
        <f>VLOOKUP(L488,Group!$A$2:$B$1000,2,0)</f>
        <v>Maintenance</v>
      </c>
      <c r="AY488" s="11">
        <f>IF(ISERROR(VLOOKUP(U488,'ITWR Dump'!$A$2:$Y$5000,15,0)),0,(VLOOKUP('ILC Report'!U488,'ITWR Dump'!$A$2:$Y$5000,15,0)))</f>
        <v>0</v>
      </c>
      <c r="AZ488" s="11" t="str">
        <f t="shared" si="229"/>
        <v>No</v>
      </c>
      <c r="BA488" s="11" t="str">
        <f t="shared" si="230"/>
        <v>BKI</v>
      </c>
      <c r="BB488" s="11" t="str">
        <f t="shared" si="231"/>
        <v>MN</v>
      </c>
      <c r="BC488" s="11" t="str">
        <f t="shared" si="232"/>
        <v>No</v>
      </c>
    </row>
    <row r="489" spans="1:55" x14ac:dyDescent="0.3">
      <c r="A489" s="11" t="s">
        <v>668</v>
      </c>
      <c r="B489" s="11" t="s">
        <v>1831</v>
      </c>
      <c r="C489" s="11" t="s">
        <v>617</v>
      </c>
      <c r="D489" s="11" t="s">
        <v>2174</v>
      </c>
      <c r="E489" s="38" t="s">
        <v>652</v>
      </c>
      <c r="F489" s="11">
        <v>1</v>
      </c>
      <c r="G489" s="40" t="s">
        <v>218</v>
      </c>
      <c r="H489" s="11" t="str">
        <f t="shared" si="214"/>
        <v>Regular</v>
      </c>
      <c r="I489" s="11" t="str">
        <f t="shared" si="206"/>
        <v>INDIA</v>
      </c>
      <c r="J489" s="11" t="str">
        <f>IF(ISERROR(VLOOKUP(C489,'WI Vs ASM'!$B$2:$E$1000,4,0)),0,(VLOOKUP(C489,'WI Vs ASM'!$B$2:$E$1000,4,0)))</f>
        <v>Offshore</v>
      </c>
      <c r="K489" s="11" t="str">
        <f>IF(ISERROR(VLOOKUP(C489,'WI Vs ASM'!$B$2:$F$1000,5,0)),0,(VLOOKUP(C489,'WI Vs ASM'!$B$2:$F$1000,5,0)))</f>
        <v>01-Fixed Price</v>
      </c>
      <c r="L489" s="11" t="str">
        <f>IF(ISERROR(VLOOKUP(C489,'WI Vs ASM'!$B$2:$D$1000,3,0)),0,(VLOOKUP(C489,'WI Vs ASM'!$B$2:$D$1000,3,0)))</f>
        <v>01-Maintenance Offshore</v>
      </c>
      <c r="M489" s="11" t="str">
        <f>IF(ISERROR(VLOOKUP(C489,'WI Vs ASM'!$B$2:$I$1000,8,0)),0,(VLOOKUP(C489,'WI Vs ASM'!$B$2:$I$1000,8,0)))</f>
        <v>Rahul Soman</v>
      </c>
      <c r="N489" s="11" t="str">
        <f>IF(ISERROR(VLOOKUP(C489,'WI Vs ASM'!$B$2:$G$1000,6,0)),0,(VLOOKUP(C489,'WI Vs ASM'!$B$2:$G$1000,6,0)))</f>
        <v>Treasury</v>
      </c>
      <c r="O489" s="11" t="str">
        <f>IF(ISERROR(VLOOKUP(C489,'WI Vs ASM'!$B$2:$H$1000,7,0)),0,(VLOOKUP(C489,'WI Vs ASM'!$B$2:$H$1000,7,0)))</f>
        <v>Central Functions</v>
      </c>
      <c r="P489" s="11" t="str">
        <f t="shared" si="207"/>
        <v>Apr-17</v>
      </c>
      <c r="Q489" s="11" t="str">
        <f t="shared" si="208"/>
        <v>Q2</v>
      </c>
      <c r="R489" s="11" t="str">
        <f>IF(ISERROR(VLOOKUP(C489,'WI Vs ASM'!$B$2:$J$1000,9,0)),0,(VLOOKUP(C489,'WI Vs ASM'!$B$2:$J$1000,9,0)))</f>
        <v>Jyothi Pai</v>
      </c>
      <c r="S489" s="11" t="str">
        <f>IF(ISERROR(VLOOKUP(C489,'WI Vs ASM'!$B$2:$K$1000,10,0)),0,(VLOOKUP(C489,'WI Vs ASM'!$B$2:$K$1000,10,0)))</f>
        <v>Linda J. Richardson</v>
      </c>
      <c r="T489" s="11" t="str">
        <f>IF(ISERROR(VLOOKUP(C489,'WI Vs ASM'!$B$2:$L$1000,11,0)),0,(VLOOKUP(C489,'WI Vs ASM'!$B$2:$L$1000,11,0)))</f>
        <v>Crystal Romano</v>
      </c>
      <c r="U489" s="11" t="e">
        <f t="shared" si="215"/>
        <v>#VALUE!</v>
      </c>
      <c r="V489" s="11" t="str">
        <f t="shared" si="209"/>
        <v>No</v>
      </c>
      <c r="W489" s="11" t="str">
        <f t="shared" si="210"/>
        <v>Yes</v>
      </c>
      <c r="X489" s="11" t="str">
        <f t="shared" si="211"/>
        <v>No</v>
      </c>
      <c r="Y489" s="11" t="str">
        <f t="shared" si="212"/>
        <v>No</v>
      </c>
      <c r="Z489" s="11" t="str">
        <f t="shared" si="213"/>
        <v>No</v>
      </c>
      <c r="AA489" s="11" t="str">
        <f t="shared" si="216"/>
        <v>No</v>
      </c>
      <c r="AB489" s="11">
        <f>IF(ISERROR(VLOOKUP(U489,'ITWR Dump'!$A$2:$Y$5000,24,0)),0,(VLOOKUP('ILC Report'!U489,'ITWR Dump'!$A$2:$Y$5000,24,0)))</f>
        <v>0</v>
      </c>
      <c r="AC489" s="11" t="str">
        <f t="shared" si="217"/>
        <v>No</v>
      </c>
      <c r="AD489" s="11" t="str">
        <f t="shared" si="218"/>
        <v/>
      </c>
      <c r="AE489" s="11">
        <f>IF(ISERROR(VLOOKUP(U489,'ITWR Dump'!$A$2:$Y$5000,13,0)),0,(VLOOKUP(U489,'ITWR Dump'!$A$2:$Y$5000,13,0)))</f>
        <v>0</v>
      </c>
      <c r="AF489" s="11">
        <f>IF(ISERROR(VLOOKUP(U489,'ITWR Dump'!$A$2:$Y$5000,11,0)),0,(VLOOKUP(U489,'ITWR Dump'!$A$2:$Y$5000,11,0)))</f>
        <v>0</v>
      </c>
      <c r="AG489" s="11">
        <f>IF(ISERROR(VLOOKUP(U489,'ITWR Dump'!$A$2:$Y$5000,2,0)),0,(VLOOKUP(U489,'ITWR Dump'!$A$2:$Y$5000,2,0)))</f>
        <v>0</v>
      </c>
      <c r="AH489" s="11">
        <f>IF(ISERROR(VLOOKUP(U489,'ITWR Dump'!$A$2:$Y$5000,14,0)),0,(VLOOKUP(U489,'ITWR Dump'!$A$2:$Y$5000,14,0)))</f>
        <v>0</v>
      </c>
      <c r="AI489" s="11" t="str">
        <f t="shared" si="219"/>
        <v>01-Maintenance Offshore</v>
      </c>
      <c r="AJ489" s="11" t="str">
        <f t="shared" si="220"/>
        <v>Offshore</v>
      </c>
      <c r="AK489" s="11" t="str">
        <f>IF(ISERROR(VLOOKUP(A489,'Team Data'!$C$2:$U$213,17,0)),0,(VLOOKUP(A489,'Team Data'!$C$2:$U$213,17,0)))</f>
        <v>MF PI and CF</v>
      </c>
      <c r="AL489" s="11" t="str">
        <f t="shared" si="221"/>
        <v>2017-04-24</v>
      </c>
      <c r="AM489" s="11">
        <f>IF(ISERROR(VLOOKUP(U489,'ITWR Dump'!$A$2:$Y$5000,16,0)),0,(VLOOKUP(U489,'ITWR Dump'!$A$2:$Y$5000,16,0)))</f>
        <v>0</v>
      </c>
      <c r="AN489" s="11">
        <f>IF(ISERROR(VLOOKUP(U489,'ITWR Dump'!$A$2:$Y$5000,18,0)),0,(VLOOKUP(U489,'ITWR Dump'!$A$2:$Y$5000,18,0)))</f>
        <v>0</v>
      </c>
      <c r="AO489" s="11">
        <f>IF(ISERROR(VLOOKUP(U489,'ITWR Dump'!$A$2:$Y$5000,25,0)),0,(VLOOKUP('ILC Report'!U489,'ITWR Dump'!$A$2:$Y$5000,25,0)))</f>
        <v>0</v>
      </c>
      <c r="AP489" s="11">
        <f t="shared" si="222"/>
        <v>0</v>
      </c>
      <c r="AQ489" s="26">
        <f t="shared" si="223"/>
        <v>0</v>
      </c>
      <c r="AR489" s="26">
        <f t="shared" si="224"/>
        <v>0</v>
      </c>
      <c r="AS489" s="26">
        <f t="shared" si="225"/>
        <v>0</v>
      </c>
      <c r="AT489" s="26">
        <f t="shared" si="226"/>
        <v>0</v>
      </c>
      <c r="AU489" s="26">
        <f t="shared" si="227"/>
        <v>0</v>
      </c>
      <c r="AV489" s="26">
        <f t="shared" si="228"/>
        <v>0</v>
      </c>
      <c r="AW489" s="11" t="s">
        <v>653</v>
      </c>
      <c r="AX489" s="11" t="str">
        <f>VLOOKUP(L489,Group!$A$2:$B$1000,2,0)</f>
        <v>Maintenance</v>
      </c>
      <c r="AY489" s="11">
        <f>IF(ISERROR(VLOOKUP(U489,'ITWR Dump'!$A$2:$Y$5000,15,0)),0,(VLOOKUP('ILC Report'!U489,'ITWR Dump'!$A$2:$Y$5000,15,0)))</f>
        <v>0</v>
      </c>
      <c r="AZ489" s="11" t="str">
        <f t="shared" si="229"/>
        <v>No</v>
      </c>
      <c r="BA489" s="11" t="str">
        <f t="shared" si="230"/>
        <v>BKI</v>
      </c>
      <c r="BB489" s="11" t="str">
        <f t="shared" si="231"/>
        <v>MN</v>
      </c>
      <c r="BC489" s="11" t="str">
        <f t="shared" si="232"/>
        <v>No</v>
      </c>
    </row>
    <row r="490" spans="1:55" x14ac:dyDescent="0.3">
      <c r="A490" s="11" t="s">
        <v>668</v>
      </c>
      <c r="B490" s="11" t="s">
        <v>1831</v>
      </c>
      <c r="C490" s="11" t="s">
        <v>607</v>
      </c>
      <c r="D490" s="11" t="s">
        <v>2175</v>
      </c>
      <c r="E490" s="38" t="s">
        <v>652</v>
      </c>
      <c r="F490" s="11">
        <v>3</v>
      </c>
      <c r="G490" s="40" t="s">
        <v>218</v>
      </c>
      <c r="H490" s="11" t="str">
        <f t="shared" si="214"/>
        <v>Regular</v>
      </c>
      <c r="I490" s="11" t="str">
        <f t="shared" si="206"/>
        <v>INDIA</v>
      </c>
      <c r="J490" s="11" t="str">
        <f>IF(ISERROR(VLOOKUP(C490,'WI Vs ASM'!$B$2:$E$1000,4,0)),0,(VLOOKUP(C490,'WI Vs ASM'!$B$2:$E$1000,4,0)))</f>
        <v>Offshore</v>
      </c>
      <c r="K490" s="11" t="str">
        <f>IF(ISERROR(VLOOKUP(C490,'WI Vs ASM'!$B$2:$F$1000,5,0)),0,(VLOOKUP(C490,'WI Vs ASM'!$B$2:$F$1000,5,0)))</f>
        <v>02-Variable Billable</v>
      </c>
      <c r="L490" s="11" t="str">
        <f>IF(ISERROR(VLOOKUP(C490,'WI Vs ASM'!$B$2:$D$1000,3,0)),0,(VLOOKUP(C490,'WI Vs ASM'!$B$2:$D$1000,3,0)))</f>
        <v>11-Enhancement Offshore</v>
      </c>
      <c r="M490" s="11" t="str">
        <f>IF(ISERROR(VLOOKUP(C490,'WI Vs ASM'!$B$2:$I$1000,8,0)),0,(VLOOKUP(C490,'WI Vs ASM'!$B$2:$I$1000,8,0)))</f>
        <v>Rahul Soman</v>
      </c>
      <c r="N490" s="11" t="str">
        <f>IF(ISERROR(VLOOKUP(C490,'WI Vs ASM'!$B$2:$G$1000,6,0)),0,(VLOOKUP(C490,'WI Vs ASM'!$B$2:$G$1000,6,0)))</f>
        <v>Property</v>
      </c>
      <c r="O490" s="11" t="str">
        <f>IF(ISERROR(VLOOKUP(C490,'WI Vs ASM'!$B$2:$H$1000,7,0)),0,(VLOOKUP(C490,'WI Vs ASM'!$B$2:$H$1000,7,0)))</f>
        <v>Personal</v>
      </c>
      <c r="P490" s="11" t="str">
        <f t="shared" si="207"/>
        <v>Apr-17</v>
      </c>
      <c r="Q490" s="11" t="str">
        <f t="shared" si="208"/>
        <v>Q2</v>
      </c>
      <c r="R490" s="11" t="str">
        <f>IF(ISERROR(VLOOKUP(C490,'WI Vs ASM'!$B$2:$J$1000,9,0)),0,(VLOOKUP(C490,'WI Vs ASM'!$B$2:$J$1000,9,0)))</f>
        <v>Jyothi Pai</v>
      </c>
      <c r="S490" s="11" t="str">
        <f>IF(ISERROR(VLOOKUP(C490,'WI Vs ASM'!$B$2:$K$1000,10,0)),0,(VLOOKUP(C490,'WI Vs ASM'!$B$2:$K$1000,10,0)))</f>
        <v>Adele M. Scotto</v>
      </c>
      <c r="T490" s="11" t="str">
        <f>IF(ISERROR(VLOOKUP(C490,'WI Vs ASM'!$B$2:$L$1000,11,0)),0,(VLOOKUP(C490,'WI Vs ASM'!$B$2:$L$1000,11,0)))</f>
        <v>Savitha Gurumoorthy</v>
      </c>
      <c r="U490" s="11" t="str">
        <f t="shared" si="215"/>
        <v>WR635909</v>
      </c>
      <c r="V490" s="11" t="str">
        <f t="shared" si="209"/>
        <v>No</v>
      </c>
      <c r="W490" s="11" t="str">
        <f t="shared" si="210"/>
        <v>Yes</v>
      </c>
      <c r="X490" s="11" t="str">
        <f t="shared" si="211"/>
        <v>No</v>
      </c>
      <c r="Y490" s="11" t="str">
        <f t="shared" si="212"/>
        <v>No</v>
      </c>
      <c r="Z490" s="11" t="str">
        <f t="shared" si="213"/>
        <v>No</v>
      </c>
      <c r="AA490" s="11" t="str">
        <f t="shared" si="216"/>
        <v>No</v>
      </c>
      <c r="AB490" s="11">
        <f>IF(ISERROR(VLOOKUP(U490,'ITWR Dump'!$A$2:$Y$5000,24,0)),0,(VLOOKUP('ILC Report'!U490,'ITWR Dump'!$A$2:$Y$5000,24,0)))</f>
        <v>0</v>
      </c>
      <c r="AC490" s="11" t="str">
        <f t="shared" si="217"/>
        <v>No</v>
      </c>
      <c r="AD490" s="11" t="str">
        <f t="shared" si="218"/>
        <v/>
      </c>
      <c r="AE490" s="11">
        <f>IF(ISERROR(VLOOKUP(U490,'ITWR Dump'!$A$2:$Y$5000,13,0)),0,(VLOOKUP(U490,'ITWR Dump'!$A$2:$Y$5000,13,0)))</f>
        <v>0</v>
      </c>
      <c r="AF490" s="11">
        <f>IF(ISERROR(VLOOKUP(U490,'ITWR Dump'!$A$2:$Y$5000,11,0)),0,(VLOOKUP(U490,'ITWR Dump'!$A$2:$Y$5000,11,0)))</f>
        <v>0</v>
      </c>
      <c r="AG490" s="11">
        <f>IF(ISERROR(VLOOKUP(U490,'ITWR Dump'!$A$2:$Y$5000,2,0)),0,(VLOOKUP(U490,'ITWR Dump'!$A$2:$Y$5000,2,0)))</f>
        <v>0</v>
      </c>
      <c r="AH490" s="11">
        <f>IF(ISERROR(VLOOKUP(U490,'ITWR Dump'!$A$2:$Y$5000,14,0)),0,(VLOOKUP(U490,'ITWR Dump'!$A$2:$Y$5000,14,0)))</f>
        <v>0</v>
      </c>
      <c r="AI490" s="11" t="str">
        <f t="shared" si="219"/>
        <v>11-Enhancement Offshore</v>
      </c>
      <c r="AJ490" s="11" t="str">
        <f t="shared" si="220"/>
        <v>Offshore</v>
      </c>
      <c r="AK490" s="11" t="str">
        <f>IF(ISERROR(VLOOKUP(A490,'Team Data'!$C$2:$U$213,17,0)),0,(VLOOKUP(A490,'Team Data'!$C$2:$U$213,17,0)))</f>
        <v>MF PI and CF</v>
      </c>
      <c r="AL490" s="11" t="str">
        <f t="shared" si="221"/>
        <v>2017-04-24</v>
      </c>
      <c r="AM490" s="11">
        <f>IF(ISERROR(VLOOKUP(U490,'ITWR Dump'!$A$2:$Y$5000,16,0)),0,(VLOOKUP(U490,'ITWR Dump'!$A$2:$Y$5000,16,0)))</f>
        <v>0</v>
      </c>
      <c r="AN490" s="11">
        <f>IF(ISERROR(VLOOKUP(U490,'ITWR Dump'!$A$2:$Y$5000,18,0)),0,(VLOOKUP(U490,'ITWR Dump'!$A$2:$Y$5000,18,0)))</f>
        <v>0</v>
      </c>
      <c r="AO490" s="11">
        <f>IF(ISERROR(VLOOKUP(U490,'ITWR Dump'!$A$2:$Y$5000,25,0)),0,(VLOOKUP('ILC Report'!U490,'ITWR Dump'!$A$2:$Y$5000,25,0)))</f>
        <v>0</v>
      </c>
      <c r="AP490" s="11">
        <f t="shared" si="222"/>
        <v>0</v>
      </c>
      <c r="AQ490" s="26">
        <f t="shared" si="223"/>
        <v>0</v>
      </c>
      <c r="AR490" s="26">
        <f t="shared" si="224"/>
        <v>0</v>
      </c>
      <c r="AS490" s="26">
        <f t="shared" si="225"/>
        <v>0</v>
      </c>
      <c r="AT490" s="26">
        <f t="shared" si="226"/>
        <v>0</v>
      </c>
      <c r="AU490" s="26">
        <f t="shared" si="227"/>
        <v>0</v>
      </c>
      <c r="AV490" s="26">
        <f t="shared" si="228"/>
        <v>0</v>
      </c>
      <c r="AW490" s="11" t="s">
        <v>653</v>
      </c>
      <c r="AX490" s="11" t="str">
        <f>VLOOKUP(L490,Group!$A$2:$B$1000,2,0)</f>
        <v>Enhancement</v>
      </c>
      <c r="AY490" s="11">
        <f>IF(ISERROR(VLOOKUP(U490,'ITWR Dump'!$A$2:$Y$5000,15,0)),0,(VLOOKUP('ILC Report'!U490,'ITWR Dump'!$A$2:$Y$5000,15,0)))</f>
        <v>0</v>
      </c>
      <c r="AZ490" s="11" t="str">
        <f t="shared" si="229"/>
        <v>No</v>
      </c>
      <c r="BA490" s="11" t="str">
        <f t="shared" si="230"/>
        <v>BKI</v>
      </c>
      <c r="BB490" s="11" t="str">
        <f t="shared" si="231"/>
        <v>EL</v>
      </c>
      <c r="BC490" s="11" t="str">
        <f t="shared" si="232"/>
        <v>No</v>
      </c>
    </row>
    <row r="491" spans="1:55" x14ac:dyDescent="0.3">
      <c r="A491" s="11" t="s">
        <v>668</v>
      </c>
      <c r="B491" s="11" t="s">
        <v>1831</v>
      </c>
      <c r="C491" s="11" t="s">
        <v>607</v>
      </c>
      <c r="D491" s="11" t="s">
        <v>2176</v>
      </c>
      <c r="E491" s="38" t="s">
        <v>652</v>
      </c>
      <c r="F491" s="11">
        <v>3</v>
      </c>
      <c r="G491" s="40" t="s">
        <v>218</v>
      </c>
      <c r="H491" s="11" t="str">
        <f t="shared" si="214"/>
        <v>Regular</v>
      </c>
      <c r="I491" s="11" t="str">
        <f t="shared" si="206"/>
        <v>INDIA</v>
      </c>
      <c r="J491" s="11" t="str">
        <f>IF(ISERROR(VLOOKUP(C491,'WI Vs ASM'!$B$2:$E$1000,4,0)),0,(VLOOKUP(C491,'WI Vs ASM'!$B$2:$E$1000,4,0)))</f>
        <v>Offshore</v>
      </c>
      <c r="K491" s="11" t="str">
        <f>IF(ISERROR(VLOOKUP(C491,'WI Vs ASM'!$B$2:$F$1000,5,0)),0,(VLOOKUP(C491,'WI Vs ASM'!$B$2:$F$1000,5,0)))</f>
        <v>02-Variable Billable</v>
      </c>
      <c r="L491" s="11" t="str">
        <f>IF(ISERROR(VLOOKUP(C491,'WI Vs ASM'!$B$2:$D$1000,3,0)),0,(VLOOKUP(C491,'WI Vs ASM'!$B$2:$D$1000,3,0)))</f>
        <v>11-Enhancement Offshore</v>
      </c>
      <c r="M491" s="11" t="str">
        <f>IF(ISERROR(VLOOKUP(C491,'WI Vs ASM'!$B$2:$I$1000,8,0)),0,(VLOOKUP(C491,'WI Vs ASM'!$B$2:$I$1000,8,0)))</f>
        <v>Rahul Soman</v>
      </c>
      <c r="N491" s="11" t="str">
        <f>IF(ISERROR(VLOOKUP(C491,'WI Vs ASM'!$B$2:$G$1000,6,0)),0,(VLOOKUP(C491,'WI Vs ASM'!$B$2:$G$1000,6,0)))</f>
        <v>Property</v>
      </c>
      <c r="O491" s="11" t="str">
        <f>IF(ISERROR(VLOOKUP(C491,'WI Vs ASM'!$B$2:$H$1000,7,0)),0,(VLOOKUP(C491,'WI Vs ASM'!$B$2:$H$1000,7,0)))</f>
        <v>Personal</v>
      </c>
      <c r="P491" s="11" t="str">
        <f t="shared" si="207"/>
        <v>Apr-17</v>
      </c>
      <c r="Q491" s="11" t="str">
        <f t="shared" si="208"/>
        <v>Q2</v>
      </c>
      <c r="R491" s="11" t="str">
        <f>IF(ISERROR(VLOOKUP(C491,'WI Vs ASM'!$B$2:$J$1000,9,0)),0,(VLOOKUP(C491,'WI Vs ASM'!$B$2:$J$1000,9,0)))</f>
        <v>Jyothi Pai</v>
      </c>
      <c r="S491" s="11" t="str">
        <f>IF(ISERROR(VLOOKUP(C491,'WI Vs ASM'!$B$2:$K$1000,10,0)),0,(VLOOKUP(C491,'WI Vs ASM'!$B$2:$K$1000,10,0)))</f>
        <v>Adele M. Scotto</v>
      </c>
      <c r="T491" s="11" t="str">
        <f>IF(ISERROR(VLOOKUP(C491,'WI Vs ASM'!$B$2:$L$1000,11,0)),0,(VLOOKUP(C491,'WI Vs ASM'!$B$2:$L$1000,11,0)))</f>
        <v>Savitha Gurumoorthy</v>
      </c>
      <c r="U491" s="11" t="str">
        <f t="shared" si="215"/>
        <v>WR736163</v>
      </c>
      <c r="V491" s="11" t="str">
        <f t="shared" si="209"/>
        <v>No</v>
      </c>
      <c r="W491" s="11" t="str">
        <f t="shared" si="210"/>
        <v>Yes</v>
      </c>
      <c r="X491" s="11" t="str">
        <f t="shared" si="211"/>
        <v>No</v>
      </c>
      <c r="Y491" s="11" t="str">
        <f t="shared" si="212"/>
        <v>No</v>
      </c>
      <c r="Z491" s="11" t="str">
        <f t="shared" si="213"/>
        <v>No</v>
      </c>
      <c r="AA491" s="11" t="str">
        <f t="shared" si="216"/>
        <v>No</v>
      </c>
      <c r="AB491" s="11">
        <f>IF(ISERROR(VLOOKUP(U491,'ITWR Dump'!$A$2:$Y$5000,24,0)),0,(VLOOKUP('ILC Report'!U491,'ITWR Dump'!$A$2:$Y$5000,24,0)))</f>
        <v>0</v>
      </c>
      <c r="AC491" s="11" t="str">
        <f t="shared" si="217"/>
        <v>No</v>
      </c>
      <c r="AD491" s="11" t="str">
        <f t="shared" si="218"/>
        <v/>
      </c>
      <c r="AE491" s="11">
        <f>IF(ISERROR(VLOOKUP(U491,'ITWR Dump'!$A$2:$Y$5000,13,0)),0,(VLOOKUP(U491,'ITWR Dump'!$A$2:$Y$5000,13,0)))</f>
        <v>0</v>
      </c>
      <c r="AF491" s="11">
        <f>IF(ISERROR(VLOOKUP(U491,'ITWR Dump'!$A$2:$Y$5000,11,0)),0,(VLOOKUP(U491,'ITWR Dump'!$A$2:$Y$5000,11,0)))</f>
        <v>0</v>
      </c>
      <c r="AG491" s="11">
        <f>IF(ISERROR(VLOOKUP(U491,'ITWR Dump'!$A$2:$Y$5000,2,0)),0,(VLOOKUP(U491,'ITWR Dump'!$A$2:$Y$5000,2,0)))</f>
        <v>0</v>
      </c>
      <c r="AH491" s="11">
        <f>IF(ISERROR(VLOOKUP(U491,'ITWR Dump'!$A$2:$Y$5000,14,0)),0,(VLOOKUP(U491,'ITWR Dump'!$A$2:$Y$5000,14,0)))</f>
        <v>0</v>
      </c>
      <c r="AI491" s="11" t="str">
        <f t="shared" si="219"/>
        <v>11-Enhancement Offshore</v>
      </c>
      <c r="AJ491" s="11" t="str">
        <f t="shared" si="220"/>
        <v>Offshore</v>
      </c>
      <c r="AK491" s="11" t="str">
        <f>IF(ISERROR(VLOOKUP(A491,'Team Data'!$C$2:$U$213,17,0)),0,(VLOOKUP(A491,'Team Data'!$C$2:$U$213,17,0)))</f>
        <v>MF PI and CF</v>
      </c>
      <c r="AL491" s="11" t="str">
        <f t="shared" si="221"/>
        <v>2017-04-24</v>
      </c>
      <c r="AM491" s="11">
        <f>IF(ISERROR(VLOOKUP(U491,'ITWR Dump'!$A$2:$Y$5000,16,0)),0,(VLOOKUP(U491,'ITWR Dump'!$A$2:$Y$5000,16,0)))</f>
        <v>0</v>
      </c>
      <c r="AN491" s="11">
        <f>IF(ISERROR(VLOOKUP(U491,'ITWR Dump'!$A$2:$Y$5000,18,0)),0,(VLOOKUP(U491,'ITWR Dump'!$A$2:$Y$5000,18,0)))</f>
        <v>0</v>
      </c>
      <c r="AO491" s="11">
        <f>IF(ISERROR(VLOOKUP(U491,'ITWR Dump'!$A$2:$Y$5000,25,0)),0,(VLOOKUP('ILC Report'!U491,'ITWR Dump'!$A$2:$Y$5000,25,0)))</f>
        <v>0</v>
      </c>
      <c r="AP491" s="11">
        <f t="shared" si="222"/>
        <v>0</v>
      </c>
      <c r="AQ491" s="26">
        <f t="shared" si="223"/>
        <v>0</v>
      </c>
      <c r="AR491" s="26">
        <f t="shared" si="224"/>
        <v>0</v>
      </c>
      <c r="AS491" s="26">
        <f t="shared" si="225"/>
        <v>0</v>
      </c>
      <c r="AT491" s="26">
        <f t="shared" si="226"/>
        <v>0</v>
      </c>
      <c r="AU491" s="26">
        <f t="shared" si="227"/>
        <v>0</v>
      </c>
      <c r="AV491" s="26">
        <f t="shared" si="228"/>
        <v>0</v>
      </c>
      <c r="AW491" s="11" t="s">
        <v>653</v>
      </c>
      <c r="AX491" s="11" t="str">
        <f>VLOOKUP(L491,Group!$A$2:$B$1000,2,0)</f>
        <v>Enhancement</v>
      </c>
      <c r="AY491" s="11">
        <f>IF(ISERROR(VLOOKUP(U491,'ITWR Dump'!$A$2:$Y$5000,15,0)),0,(VLOOKUP('ILC Report'!U491,'ITWR Dump'!$A$2:$Y$5000,15,0)))</f>
        <v>0</v>
      </c>
      <c r="AZ491" s="11" t="str">
        <f t="shared" si="229"/>
        <v>No</v>
      </c>
      <c r="BA491" s="11" t="str">
        <f t="shared" si="230"/>
        <v>BKI</v>
      </c>
      <c r="BB491" s="11" t="str">
        <f t="shared" si="231"/>
        <v>EL</v>
      </c>
      <c r="BC491" s="11" t="str">
        <f t="shared" si="232"/>
        <v>No</v>
      </c>
    </row>
    <row r="492" spans="1:55" x14ac:dyDescent="0.3">
      <c r="A492" s="11" t="s">
        <v>668</v>
      </c>
      <c r="B492" s="11" t="s">
        <v>1831</v>
      </c>
      <c r="C492" s="11" t="s">
        <v>545</v>
      </c>
      <c r="D492" s="11" t="s">
        <v>2177</v>
      </c>
      <c r="E492" s="38" t="s">
        <v>652</v>
      </c>
      <c r="F492" s="11">
        <v>0.5</v>
      </c>
      <c r="G492" s="40" t="s">
        <v>218</v>
      </c>
      <c r="H492" s="11" t="str">
        <f t="shared" si="214"/>
        <v>Regular</v>
      </c>
      <c r="I492" s="11" t="str">
        <f t="shared" si="206"/>
        <v>INDIA</v>
      </c>
      <c r="J492" s="11" t="str">
        <f>IF(ISERROR(VLOOKUP(C492,'WI Vs ASM'!$B$2:$E$1000,4,0)),0,(VLOOKUP(C492,'WI Vs ASM'!$B$2:$E$1000,4,0)))</f>
        <v>Offshore</v>
      </c>
      <c r="K492" s="11" t="str">
        <f>IF(ISERROR(VLOOKUP(C492,'WI Vs ASM'!$B$2:$F$1000,5,0)),0,(VLOOKUP(C492,'WI Vs ASM'!$B$2:$F$1000,5,0)))</f>
        <v>01-Fixed Price</v>
      </c>
      <c r="L492" s="11" t="str">
        <f>IF(ISERROR(VLOOKUP(C492,'WI Vs ASM'!$B$2:$D$1000,3,0)),0,(VLOOKUP(C492,'WI Vs ASM'!$B$2:$D$1000,3,0)))</f>
        <v>01-Maintenance Offshore</v>
      </c>
      <c r="M492" s="11" t="str">
        <f>IF(ISERROR(VLOOKUP(C492,'WI Vs ASM'!$B$2:$I$1000,8,0)),0,(VLOOKUP(C492,'WI Vs ASM'!$B$2:$I$1000,8,0)))</f>
        <v>Rahul Soman</v>
      </c>
      <c r="N492" s="11" t="str">
        <f>IF(ISERROR(VLOOKUP(C492,'WI Vs ASM'!$B$2:$G$1000,6,0)),0,(VLOOKUP(C492,'WI Vs ASM'!$B$2:$G$1000,6,0)))</f>
        <v>Data Archive</v>
      </c>
      <c r="O492" s="11" t="str">
        <f>IF(ISERROR(VLOOKUP(C492,'WI Vs ASM'!$B$2:$H$1000,7,0)),0,(VLOOKUP(C492,'WI Vs ASM'!$B$2:$H$1000,7,0)))</f>
        <v>Central Functions</v>
      </c>
      <c r="P492" s="11" t="str">
        <f t="shared" si="207"/>
        <v>Apr-17</v>
      </c>
      <c r="Q492" s="11" t="str">
        <f t="shared" si="208"/>
        <v>Q2</v>
      </c>
      <c r="R492" s="11" t="str">
        <f>IF(ISERROR(VLOOKUP(C492,'WI Vs ASM'!$B$2:$J$1000,9,0)),0,(VLOOKUP(C492,'WI Vs ASM'!$B$2:$J$1000,9,0)))</f>
        <v>Jyothi Pai</v>
      </c>
      <c r="S492" s="11" t="str">
        <f>IF(ISERROR(VLOOKUP(C492,'WI Vs ASM'!$B$2:$K$1000,10,0)),0,(VLOOKUP(C492,'WI Vs ASM'!$B$2:$K$1000,10,0)))</f>
        <v>Linda J. Richardson</v>
      </c>
      <c r="T492" s="11" t="str">
        <f>IF(ISERROR(VLOOKUP(C492,'WI Vs ASM'!$B$2:$L$1000,11,0)),0,(VLOOKUP(C492,'WI Vs ASM'!$B$2:$L$1000,11,0)))</f>
        <v>Crystal Romano</v>
      </c>
      <c r="U492" s="11" t="str">
        <f t="shared" si="215"/>
        <v>WR736355</v>
      </c>
      <c r="V492" s="11" t="str">
        <f t="shared" si="209"/>
        <v>No</v>
      </c>
      <c r="W492" s="11" t="str">
        <f t="shared" si="210"/>
        <v>Yes</v>
      </c>
      <c r="X492" s="11" t="str">
        <f t="shared" si="211"/>
        <v>No</v>
      </c>
      <c r="Y492" s="11" t="str">
        <f t="shared" si="212"/>
        <v>No</v>
      </c>
      <c r="Z492" s="11" t="str">
        <f t="shared" si="213"/>
        <v>No</v>
      </c>
      <c r="AA492" s="11" t="str">
        <f t="shared" si="216"/>
        <v>No</v>
      </c>
      <c r="AB492" s="11">
        <f>IF(ISERROR(VLOOKUP(U492,'ITWR Dump'!$A$2:$Y$5000,24,0)),0,(VLOOKUP('ILC Report'!U492,'ITWR Dump'!$A$2:$Y$5000,24,0)))</f>
        <v>0</v>
      </c>
      <c r="AC492" s="11" t="str">
        <f t="shared" si="217"/>
        <v>No</v>
      </c>
      <c r="AD492" s="11" t="str">
        <f t="shared" si="218"/>
        <v/>
      </c>
      <c r="AE492" s="11">
        <f>IF(ISERROR(VLOOKUP(U492,'ITWR Dump'!$A$2:$Y$5000,13,0)),0,(VLOOKUP(U492,'ITWR Dump'!$A$2:$Y$5000,13,0)))</f>
        <v>0</v>
      </c>
      <c r="AF492" s="11">
        <f>IF(ISERROR(VLOOKUP(U492,'ITWR Dump'!$A$2:$Y$5000,11,0)),0,(VLOOKUP(U492,'ITWR Dump'!$A$2:$Y$5000,11,0)))</f>
        <v>0</v>
      </c>
      <c r="AG492" s="11">
        <f>IF(ISERROR(VLOOKUP(U492,'ITWR Dump'!$A$2:$Y$5000,2,0)),0,(VLOOKUP(U492,'ITWR Dump'!$A$2:$Y$5000,2,0)))</f>
        <v>0</v>
      </c>
      <c r="AH492" s="11">
        <f>IF(ISERROR(VLOOKUP(U492,'ITWR Dump'!$A$2:$Y$5000,14,0)),0,(VLOOKUP(U492,'ITWR Dump'!$A$2:$Y$5000,14,0)))</f>
        <v>0</v>
      </c>
      <c r="AI492" s="11" t="str">
        <f t="shared" si="219"/>
        <v>01-Maintenance Offshore</v>
      </c>
      <c r="AJ492" s="11" t="str">
        <f t="shared" si="220"/>
        <v>Offshore</v>
      </c>
      <c r="AK492" s="11" t="str">
        <f>IF(ISERROR(VLOOKUP(A492,'Team Data'!$C$2:$U$213,17,0)),0,(VLOOKUP(A492,'Team Data'!$C$2:$U$213,17,0)))</f>
        <v>MF PI and CF</v>
      </c>
      <c r="AL492" s="11" t="str">
        <f t="shared" si="221"/>
        <v>2017-04-24</v>
      </c>
      <c r="AM492" s="11">
        <f>IF(ISERROR(VLOOKUP(U492,'ITWR Dump'!$A$2:$Y$5000,16,0)),0,(VLOOKUP(U492,'ITWR Dump'!$A$2:$Y$5000,16,0)))</f>
        <v>0</v>
      </c>
      <c r="AN492" s="11">
        <f>IF(ISERROR(VLOOKUP(U492,'ITWR Dump'!$A$2:$Y$5000,18,0)),0,(VLOOKUP(U492,'ITWR Dump'!$A$2:$Y$5000,18,0)))</f>
        <v>0</v>
      </c>
      <c r="AO492" s="11">
        <f>IF(ISERROR(VLOOKUP(U492,'ITWR Dump'!$A$2:$Y$5000,25,0)),0,(VLOOKUP('ILC Report'!U492,'ITWR Dump'!$A$2:$Y$5000,25,0)))</f>
        <v>0</v>
      </c>
      <c r="AP492" s="11">
        <f t="shared" si="222"/>
        <v>0</v>
      </c>
      <c r="AQ492" s="26">
        <f t="shared" si="223"/>
        <v>0</v>
      </c>
      <c r="AR492" s="26">
        <f t="shared" si="224"/>
        <v>0</v>
      </c>
      <c r="AS492" s="26">
        <f t="shared" si="225"/>
        <v>0</v>
      </c>
      <c r="AT492" s="26">
        <f t="shared" si="226"/>
        <v>0</v>
      </c>
      <c r="AU492" s="26">
        <f t="shared" si="227"/>
        <v>0</v>
      </c>
      <c r="AV492" s="26">
        <f t="shared" si="228"/>
        <v>0</v>
      </c>
      <c r="AW492" s="11" t="s">
        <v>653</v>
      </c>
      <c r="AX492" s="11" t="str">
        <f>VLOOKUP(L492,Group!$A$2:$B$1000,2,0)</f>
        <v>Maintenance</v>
      </c>
      <c r="AY492" s="11">
        <f>IF(ISERROR(VLOOKUP(U492,'ITWR Dump'!$A$2:$Y$5000,15,0)),0,(VLOOKUP('ILC Report'!U492,'ITWR Dump'!$A$2:$Y$5000,15,0)))</f>
        <v>0</v>
      </c>
      <c r="AZ492" s="11" t="str">
        <f t="shared" si="229"/>
        <v>Yes</v>
      </c>
      <c r="BA492" s="11" t="str">
        <f t="shared" si="230"/>
        <v>BKI</v>
      </c>
      <c r="BB492" s="11" t="str">
        <f t="shared" si="231"/>
        <v>MN</v>
      </c>
      <c r="BC492" s="11" t="str">
        <f t="shared" si="232"/>
        <v>No</v>
      </c>
    </row>
    <row r="493" spans="1:55" x14ac:dyDescent="0.3">
      <c r="A493" s="11" t="s">
        <v>668</v>
      </c>
      <c r="B493" s="11" t="s">
        <v>1831</v>
      </c>
      <c r="C493" s="11" t="s">
        <v>545</v>
      </c>
      <c r="D493" s="11" t="s">
        <v>2178</v>
      </c>
      <c r="E493" s="38" t="s">
        <v>652</v>
      </c>
      <c r="F493" s="11">
        <v>0.5</v>
      </c>
      <c r="G493" s="40" t="s">
        <v>218</v>
      </c>
      <c r="H493" s="11" t="str">
        <f t="shared" si="214"/>
        <v>Regular</v>
      </c>
      <c r="I493" s="11" t="str">
        <f t="shared" si="206"/>
        <v>INDIA</v>
      </c>
      <c r="J493" s="11" t="str">
        <f>IF(ISERROR(VLOOKUP(C493,'WI Vs ASM'!$B$2:$E$1000,4,0)),0,(VLOOKUP(C493,'WI Vs ASM'!$B$2:$E$1000,4,0)))</f>
        <v>Offshore</v>
      </c>
      <c r="K493" s="11" t="str">
        <f>IF(ISERROR(VLOOKUP(C493,'WI Vs ASM'!$B$2:$F$1000,5,0)),0,(VLOOKUP(C493,'WI Vs ASM'!$B$2:$F$1000,5,0)))</f>
        <v>01-Fixed Price</v>
      </c>
      <c r="L493" s="11" t="str">
        <f>IF(ISERROR(VLOOKUP(C493,'WI Vs ASM'!$B$2:$D$1000,3,0)),0,(VLOOKUP(C493,'WI Vs ASM'!$B$2:$D$1000,3,0)))</f>
        <v>01-Maintenance Offshore</v>
      </c>
      <c r="M493" s="11" t="str">
        <f>IF(ISERROR(VLOOKUP(C493,'WI Vs ASM'!$B$2:$I$1000,8,0)),0,(VLOOKUP(C493,'WI Vs ASM'!$B$2:$I$1000,8,0)))</f>
        <v>Rahul Soman</v>
      </c>
      <c r="N493" s="11" t="str">
        <f>IF(ISERROR(VLOOKUP(C493,'WI Vs ASM'!$B$2:$G$1000,6,0)),0,(VLOOKUP(C493,'WI Vs ASM'!$B$2:$G$1000,6,0)))</f>
        <v>Data Archive</v>
      </c>
      <c r="O493" s="11" t="str">
        <f>IF(ISERROR(VLOOKUP(C493,'WI Vs ASM'!$B$2:$H$1000,7,0)),0,(VLOOKUP(C493,'WI Vs ASM'!$B$2:$H$1000,7,0)))</f>
        <v>Central Functions</v>
      </c>
      <c r="P493" s="11" t="str">
        <f t="shared" si="207"/>
        <v>Apr-17</v>
      </c>
      <c r="Q493" s="11" t="str">
        <f t="shared" si="208"/>
        <v>Q2</v>
      </c>
      <c r="R493" s="11" t="str">
        <f>IF(ISERROR(VLOOKUP(C493,'WI Vs ASM'!$B$2:$J$1000,9,0)),0,(VLOOKUP(C493,'WI Vs ASM'!$B$2:$J$1000,9,0)))</f>
        <v>Jyothi Pai</v>
      </c>
      <c r="S493" s="11" t="str">
        <f>IF(ISERROR(VLOOKUP(C493,'WI Vs ASM'!$B$2:$K$1000,10,0)),0,(VLOOKUP(C493,'WI Vs ASM'!$B$2:$K$1000,10,0)))</f>
        <v>Linda J. Richardson</v>
      </c>
      <c r="T493" s="11" t="str">
        <f>IF(ISERROR(VLOOKUP(C493,'WI Vs ASM'!$B$2:$L$1000,11,0)),0,(VLOOKUP(C493,'WI Vs ASM'!$B$2:$L$1000,11,0)))</f>
        <v>Crystal Romano</v>
      </c>
      <c r="U493" s="11" t="str">
        <f t="shared" si="215"/>
        <v>WR736357</v>
      </c>
      <c r="V493" s="11" t="str">
        <f t="shared" si="209"/>
        <v>No</v>
      </c>
      <c r="W493" s="11" t="str">
        <f t="shared" si="210"/>
        <v>Yes</v>
      </c>
      <c r="X493" s="11" t="str">
        <f t="shared" si="211"/>
        <v>No</v>
      </c>
      <c r="Y493" s="11" t="str">
        <f t="shared" si="212"/>
        <v>No</v>
      </c>
      <c r="Z493" s="11" t="str">
        <f t="shared" si="213"/>
        <v>No</v>
      </c>
      <c r="AA493" s="11" t="str">
        <f t="shared" si="216"/>
        <v>No</v>
      </c>
      <c r="AB493" s="11">
        <f>IF(ISERROR(VLOOKUP(U493,'ITWR Dump'!$A$2:$Y$5000,24,0)),0,(VLOOKUP('ILC Report'!U493,'ITWR Dump'!$A$2:$Y$5000,24,0)))</f>
        <v>0</v>
      </c>
      <c r="AC493" s="11" t="str">
        <f t="shared" si="217"/>
        <v>No</v>
      </c>
      <c r="AD493" s="11" t="str">
        <f t="shared" si="218"/>
        <v/>
      </c>
      <c r="AE493" s="11">
        <f>IF(ISERROR(VLOOKUP(U493,'ITWR Dump'!$A$2:$Y$5000,13,0)),0,(VLOOKUP(U493,'ITWR Dump'!$A$2:$Y$5000,13,0)))</f>
        <v>0</v>
      </c>
      <c r="AF493" s="11">
        <f>IF(ISERROR(VLOOKUP(U493,'ITWR Dump'!$A$2:$Y$5000,11,0)),0,(VLOOKUP(U493,'ITWR Dump'!$A$2:$Y$5000,11,0)))</f>
        <v>0</v>
      </c>
      <c r="AG493" s="11">
        <f>IF(ISERROR(VLOOKUP(U493,'ITWR Dump'!$A$2:$Y$5000,2,0)),0,(VLOOKUP(U493,'ITWR Dump'!$A$2:$Y$5000,2,0)))</f>
        <v>0</v>
      </c>
      <c r="AH493" s="11">
        <f>IF(ISERROR(VLOOKUP(U493,'ITWR Dump'!$A$2:$Y$5000,14,0)),0,(VLOOKUP(U493,'ITWR Dump'!$A$2:$Y$5000,14,0)))</f>
        <v>0</v>
      </c>
      <c r="AI493" s="11" t="str">
        <f t="shared" si="219"/>
        <v>01-Maintenance Offshore</v>
      </c>
      <c r="AJ493" s="11" t="str">
        <f t="shared" si="220"/>
        <v>Offshore</v>
      </c>
      <c r="AK493" s="11" t="str">
        <f>IF(ISERROR(VLOOKUP(A493,'Team Data'!$C$2:$U$213,17,0)),0,(VLOOKUP(A493,'Team Data'!$C$2:$U$213,17,0)))</f>
        <v>MF PI and CF</v>
      </c>
      <c r="AL493" s="11" t="str">
        <f t="shared" si="221"/>
        <v>2017-04-24</v>
      </c>
      <c r="AM493" s="11">
        <f>IF(ISERROR(VLOOKUP(U493,'ITWR Dump'!$A$2:$Y$5000,16,0)),0,(VLOOKUP(U493,'ITWR Dump'!$A$2:$Y$5000,16,0)))</f>
        <v>0</v>
      </c>
      <c r="AN493" s="11">
        <f>IF(ISERROR(VLOOKUP(U493,'ITWR Dump'!$A$2:$Y$5000,18,0)),0,(VLOOKUP(U493,'ITWR Dump'!$A$2:$Y$5000,18,0)))</f>
        <v>0</v>
      </c>
      <c r="AO493" s="11">
        <f>IF(ISERROR(VLOOKUP(U493,'ITWR Dump'!$A$2:$Y$5000,25,0)),0,(VLOOKUP('ILC Report'!U493,'ITWR Dump'!$A$2:$Y$5000,25,0)))</f>
        <v>0</v>
      </c>
      <c r="AP493" s="11">
        <f t="shared" si="222"/>
        <v>0</v>
      </c>
      <c r="AQ493" s="26">
        <f t="shared" si="223"/>
        <v>0</v>
      </c>
      <c r="AR493" s="26">
        <f t="shared" si="224"/>
        <v>0</v>
      </c>
      <c r="AS493" s="26">
        <f t="shared" si="225"/>
        <v>0</v>
      </c>
      <c r="AT493" s="26">
        <f t="shared" si="226"/>
        <v>0</v>
      </c>
      <c r="AU493" s="26">
        <f t="shared" si="227"/>
        <v>0</v>
      </c>
      <c r="AV493" s="26">
        <f t="shared" si="228"/>
        <v>0</v>
      </c>
      <c r="AW493" s="11" t="s">
        <v>653</v>
      </c>
      <c r="AX493" s="11" t="str">
        <f>VLOOKUP(L493,Group!$A$2:$B$1000,2,0)</f>
        <v>Maintenance</v>
      </c>
      <c r="AY493" s="11">
        <f>IF(ISERROR(VLOOKUP(U493,'ITWR Dump'!$A$2:$Y$5000,15,0)),0,(VLOOKUP('ILC Report'!U493,'ITWR Dump'!$A$2:$Y$5000,15,0)))</f>
        <v>0</v>
      </c>
      <c r="AZ493" s="11" t="str">
        <f t="shared" si="229"/>
        <v>Yes</v>
      </c>
      <c r="BA493" s="11" t="str">
        <f t="shared" si="230"/>
        <v>BKI</v>
      </c>
      <c r="BB493" s="11" t="str">
        <f t="shared" si="231"/>
        <v>MN</v>
      </c>
      <c r="BC493" s="11" t="str">
        <f t="shared" si="232"/>
        <v>No</v>
      </c>
    </row>
    <row r="494" spans="1:55" x14ac:dyDescent="0.3">
      <c r="A494" s="11" t="s">
        <v>668</v>
      </c>
      <c r="B494" s="11" t="s">
        <v>1831</v>
      </c>
      <c r="C494" s="11" t="s">
        <v>547</v>
      </c>
      <c r="D494" s="11" t="s">
        <v>2179</v>
      </c>
      <c r="E494" s="38" t="s">
        <v>2901</v>
      </c>
      <c r="F494" s="11">
        <v>0.5</v>
      </c>
      <c r="G494" s="40" t="s">
        <v>218</v>
      </c>
      <c r="H494" s="11" t="str">
        <f t="shared" si="214"/>
        <v>Regular</v>
      </c>
      <c r="I494" s="11" t="str">
        <f t="shared" si="206"/>
        <v>INDIA</v>
      </c>
      <c r="J494" s="11" t="str">
        <f>IF(ISERROR(VLOOKUP(C494,'WI Vs ASM'!$B$2:$E$1000,4,0)),0,(VLOOKUP(C494,'WI Vs ASM'!$B$2:$E$1000,4,0)))</f>
        <v>Offshore</v>
      </c>
      <c r="K494" s="11" t="str">
        <f>IF(ISERROR(VLOOKUP(C494,'WI Vs ASM'!$B$2:$F$1000,5,0)),0,(VLOOKUP(C494,'WI Vs ASM'!$B$2:$F$1000,5,0)))</f>
        <v>02-Variable Billable</v>
      </c>
      <c r="L494" s="11" t="str">
        <f>IF(ISERROR(VLOOKUP(C494,'WI Vs ASM'!$B$2:$D$1000,3,0)),0,(VLOOKUP(C494,'WI Vs ASM'!$B$2:$D$1000,3,0)))</f>
        <v>11-Enhancement Offshore</v>
      </c>
      <c r="M494" s="11" t="str">
        <f>IF(ISERROR(VLOOKUP(C494,'WI Vs ASM'!$B$2:$I$1000,8,0)),0,(VLOOKUP(C494,'WI Vs ASM'!$B$2:$I$1000,8,0)))</f>
        <v>Prakash Varadachari</v>
      </c>
      <c r="N494" s="11" t="str">
        <f>IF(ISERROR(VLOOKUP(C494,'WI Vs ASM'!$B$2:$G$1000,6,0)),0,(VLOOKUP(C494,'WI Vs ASM'!$B$2:$G$1000,6,0)))</f>
        <v>Billing</v>
      </c>
      <c r="O494" s="11" t="str">
        <f>IF(ISERROR(VLOOKUP(C494,'WI Vs ASM'!$B$2:$H$1000,7,0)),0,(VLOOKUP(C494,'WI Vs ASM'!$B$2:$H$1000,7,0)))</f>
        <v>Central Functions</v>
      </c>
      <c r="P494" s="11" t="str">
        <f t="shared" si="207"/>
        <v>May-17</v>
      </c>
      <c r="Q494" s="11" t="str">
        <f t="shared" si="208"/>
        <v>Q2</v>
      </c>
      <c r="R494" s="11" t="str">
        <f>IF(ISERROR(VLOOKUP(C494,'WI Vs ASM'!$B$2:$J$1000,9,0)),0,(VLOOKUP(C494,'WI Vs ASM'!$B$2:$J$1000,9,0)))</f>
        <v>Chandraprabha Palaniswamy</v>
      </c>
      <c r="S494" s="11" t="str">
        <f>IF(ISERROR(VLOOKUP(C494,'WI Vs ASM'!$B$2:$K$1000,10,0)),0,(VLOOKUP(C494,'WI Vs ASM'!$B$2:$K$1000,10,0)))</f>
        <v>John Pallo</v>
      </c>
      <c r="T494" s="11" t="str">
        <f>IF(ISERROR(VLOOKUP(C494,'WI Vs ASM'!$B$2:$L$1000,11,0)),0,(VLOOKUP(C494,'WI Vs ASM'!$B$2:$L$1000,11,0)))</f>
        <v>Phillip Mclean</v>
      </c>
      <c r="U494" s="11" t="str">
        <f t="shared" si="215"/>
        <v>WR634369</v>
      </c>
      <c r="V494" s="11" t="str">
        <f t="shared" si="209"/>
        <v>No</v>
      </c>
      <c r="W494" s="11" t="str">
        <f t="shared" si="210"/>
        <v>Yes</v>
      </c>
      <c r="X494" s="11" t="str">
        <f t="shared" si="211"/>
        <v>No</v>
      </c>
      <c r="Y494" s="11" t="str">
        <f t="shared" si="212"/>
        <v>No</v>
      </c>
      <c r="Z494" s="11" t="str">
        <f t="shared" si="213"/>
        <v>No</v>
      </c>
      <c r="AA494" s="11" t="str">
        <f t="shared" si="216"/>
        <v>No</v>
      </c>
      <c r="AB494" s="11">
        <f>IF(ISERROR(VLOOKUP(U494,'ITWR Dump'!$A$2:$Y$5000,24,0)),0,(VLOOKUP('ILC Report'!U494,'ITWR Dump'!$A$2:$Y$5000,24,0)))</f>
        <v>0</v>
      </c>
      <c r="AC494" s="11" t="str">
        <f t="shared" si="217"/>
        <v>No</v>
      </c>
      <c r="AD494" s="11" t="str">
        <f t="shared" si="218"/>
        <v/>
      </c>
      <c r="AE494" s="11">
        <f>IF(ISERROR(VLOOKUP(U494,'ITWR Dump'!$A$2:$Y$5000,13,0)),0,(VLOOKUP(U494,'ITWR Dump'!$A$2:$Y$5000,13,0)))</f>
        <v>0</v>
      </c>
      <c r="AF494" s="11">
        <f>IF(ISERROR(VLOOKUP(U494,'ITWR Dump'!$A$2:$Y$5000,11,0)),0,(VLOOKUP(U494,'ITWR Dump'!$A$2:$Y$5000,11,0)))</f>
        <v>0</v>
      </c>
      <c r="AG494" s="11">
        <f>IF(ISERROR(VLOOKUP(U494,'ITWR Dump'!$A$2:$Y$5000,2,0)),0,(VLOOKUP(U494,'ITWR Dump'!$A$2:$Y$5000,2,0)))</f>
        <v>0</v>
      </c>
      <c r="AH494" s="11">
        <f>IF(ISERROR(VLOOKUP(U494,'ITWR Dump'!$A$2:$Y$5000,14,0)),0,(VLOOKUP(U494,'ITWR Dump'!$A$2:$Y$5000,14,0)))</f>
        <v>0</v>
      </c>
      <c r="AI494" s="11" t="str">
        <f t="shared" si="219"/>
        <v>11-Enhancement Offshore</v>
      </c>
      <c r="AJ494" s="11" t="str">
        <f t="shared" si="220"/>
        <v>Offshore</v>
      </c>
      <c r="AK494" s="11" t="str">
        <f>IF(ISERROR(VLOOKUP(A494,'Team Data'!$C$2:$U$213,17,0)),0,(VLOOKUP(A494,'Team Data'!$C$2:$U$213,17,0)))</f>
        <v>MF PI and CF</v>
      </c>
      <c r="AL494" s="11" t="str">
        <f t="shared" si="221"/>
        <v>2017-04-24</v>
      </c>
      <c r="AM494" s="11">
        <f>IF(ISERROR(VLOOKUP(U494,'ITWR Dump'!$A$2:$Y$5000,16,0)),0,(VLOOKUP(U494,'ITWR Dump'!$A$2:$Y$5000,16,0)))</f>
        <v>0</v>
      </c>
      <c r="AN494" s="11">
        <f>IF(ISERROR(VLOOKUP(U494,'ITWR Dump'!$A$2:$Y$5000,18,0)),0,(VLOOKUP(U494,'ITWR Dump'!$A$2:$Y$5000,18,0)))</f>
        <v>0</v>
      </c>
      <c r="AO494" s="11">
        <f>IF(ISERROR(VLOOKUP(U494,'ITWR Dump'!$A$2:$Y$5000,25,0)),0,(VLOOKUP('ILC Report'!U494,'ITWR Dump'!$A$2:$Y$5000,25,0)))</f>
        <v>0</v>
      </c>
      <c r="AP494" s="11">
        <f t="shared" si="222"/>
        <v>0</v>
      </c>
      <c r="AQ494" s="26">
        <f t="shared" si="223"/>
        <v>0</v>
      </c>
      <c r="AR494" s="26">
        <f t="shared" si="224"/>
        <v>0</v>
      </c>
      <c r="AS494" s="26">
        <f t="shared" si="225"/>
        <v>0</v>
      </c>
      <c r="AT494" s="26">
        <f t="shared" si="226"/>
        <v>0</v>
      </c>
      <c r="AU494" s="26">
        <f t="shared" si="227"/>
        <v>0</v>
      </c>
      <c r="AV494" s="26">
        <f t="shared" si="228"/>
        <v>0</v>
      </c>
      <c r="AW494" s="11" t="s">
        <v>653</v>
      </c>
      <c r="AX494" s="11" t="str">
        <f>VLOOKUP(L494,Group!$A$2:$B$1000,2,0)</f>
        <v>Enhancement</v>
      </c>
      <c r="AY494" s="11">
        <f>IF(ISERROR(VLOOKUP(U494,'ITWR Dump'!$A$2:$Y$5000,15,0)),0,(VLOOKUP('ILC Report'!U494,'ITWR Dump'!$A$2:$Y$5000,15,0)))</f>
        <v>0</v>
      </c>
      <c r="AZ494" s="11" t="str">
        <f t="shared" si="229"/>
        <v>No</v>
      </c>
      <c r="BA494" s="11" t="str">
        <f t="shared" si="230"/>
        <v>BKI</v>
      </c>
      <c r="BB494" s="11" t="str">
        <f t="shared" si="231"/>
        <v>EM</v>
      </c>
      <c r="BC494" s="11" t="str">
        <f t="shared" si="232"/>
        <v>No</v>
      </c>
    </row>
    <row r="495" spans="1:55" x14ac:dyDescent="0.3">
      <c r="A495" s="11" t="s">
        <v>668</v>
      </c>
      <c r="B495" s="11" t="s">
        <v>1831</v>
      </c>
      <c r="C495" s="11" t="s">
        <v>607</v>
      </c>
      <c r="D495" s="11" t="s">
        <v>2180</v>
      </c>
      <c r="E495" s="38" t="s">
        <v>2901</v>
      </c>
      <c r="F495" s="11">
        <v>15</v>
      </c>
      <c r="G495" s="40" t="s">
        <v>218</v>
      </c>
      <c r="H495" s="11" t="str">
        <f t="shared" si="214"/>
        <v>Regular</v>
      </c>
      <c r="I495" s="11" t="str">
        <f t="shared" si="206"/>
        <v>INDIA</v>
      </c>
      <c r="J495" s="11" t="str">
        <f>IF(ISERROR(VLOOKUP(C495,'WI Vs ASM'!$B$2:$E$1000,4,0)),0,(VLOOKUP(C495,'WI Vs ASM'!$B$2:$E$1000,4,0)))</f>
        <v>Offshore</v>
      </c>
      <c r="K495" s="11" t="str">
        <f>IF(ISERROR(VLOOKUP(C495,'WI Vs ASM'!$B$2:$F$1000,5,0)),0,(VLOOKUP(C495,'WI Vs ASM'!$B$2:$F$1000,5,0)))</f>
        <v>02-Variable Billable</v>
      </c>
      <c r="L495" s="11" t="str">
        <f>IF(ISERROR(VLOOKUP(C495,'WI Vs ASM'!$B$2:$D$1000,3,0)),0,(VLOOKUP(C495,'WI Vs ASM'!$B$2:$D$1000,3,0)))</f>
        <v>11-Enhancement Offshore</v>
      </c>
      <c r="M495" s="11" t="str">
        <f>IF(ISERROR(VLOOKUP(C495,'WI Vs ASM'!$B$2:$I$1000,8,0)),0,(VLOOKUP(C495,'WI Vs ASM'!$B$2:$I$1000,8,0)))</f>
        <v>Rahul Soman</v>
      </c>
      <c r="N495" s="11" t="str">
        <f>IF(ISERROR(VLOOKUP(C495,'WI Vs ASM'!$B$2:$G$1000,6,0)),0,(VLOOKUP(C495,'WI Vs ASM'!$B$2:$G$1000,6,0)))</f>
        <v>Property</v>
      </c>
      <c r="O495" s="11" t="str">
        <f>IF(ISERROR(VLOOKUP(C495,'WI Vs ASM'!$B$2:$H$1000,7,0)),0,(VLOOKUP(C495,'WI Vs ASM'!$B$2:$H$1000,7,0)))</f>
        <v>Personal</v>
      </c>
      <c r="P495" s="11" t="str">
        <f t="shared" si="207"/>
        <v>May-17</v>
      </c>
      <c r="Q495" s="11" t="str">
        <f t="shared" si="208"/>
        <v>Q2</v>
      </c>
      <c r="R495" s="11" t="str">
        <f>IF(ISERROR(VLOOKUP(C495,'WI Vs ASM'!$B$2:$J$1000,9,0)),0,(VLOOKUP(C495,'WI Vs ASM'!$B$2:$J$1000,9,0)))</f>
        <v>Jyothi Pai</v>
      </c>
      <c r="S495" s="11" t="str">
        <f>IF(ISERROR(VLOOKUP(C495,'WI Vs ASM'!$B$2:$K$1000,10,0)),0,(VLOOKUP(C495,'WI Vs ASM'!$B$2:$K$1000,10,0)))</f>
        <v>Adele M. Scotto</v>
      </c>
      <c r="T495" s="11" t="str">
        <f>IF(ISERROR(VLOOKUP(C495,'WI Vs ASM'!$B$2:$L$1000,11,0)),0,(VLOOKUP(C495,'WI Vs ASM'!$B$2:$L$1000,11,0)))</f>
        <v>Savitha Gurumoorthy</v>
      </c>
      <c r="U495" s="11" t="str">
        <f t="shared" si="215"/>
        <v>WR635909</v>
      </c>
      <c r="V495" s="11" t="str">
        <f t="shared" si="209"/>
        <v>No</v>
      </c>
      <c r="W495" s="11" t="str">
        <f t="shared" si="210"/>
        <v>Yes</v>
      </c>
      <c r="X495" s="11" t="str">
        <f t="shared" si="211"/>
        <v>No</v>
      </c>
      <c r="Y495" s="11" t="str">
        <f t="shared" si="212"/>
        <v>No</v>
      </c>
      <c r="Z495" s="11" t="str">
        <f t="shared" si="213"/>
        <v>No</v>
      </c>
      <c r="AA495" s="11" t="str">
        <f t="shared" si="216"/>
        <v>No</v>
      </c>
      <c r="AB495" s="11">
        <f>IF(ISERROR(VLOOKUP(U495,'ITWR Dump'!$A$2:$Y$5000,24,0)),0,(VLOOKUP('ILC Report'!U495,'ITWR Dump'!$A$2:$Y$5000,24,0)))</f>
        <v>0</v>
      </c>
      <c r="AC495" s="11" t="str">
        <f t="shared" si="217"/>
        <v>No</v>
      </c>
      <c r="AD495" s="11" t="str">
        <f t="shared" si="218"/>
        <v/>
      </c>
      <c r="AE495" s="11">
        <f>IF(ISERROR(VLOOKUP(U495,'ITWR Dump'!$A$2:$Y$5000,13,0)),0,(VLOOKUP(U495,'ITWR Dump'!$A$2:$Y$5000,13,0)))</f>
        <v>0</v>
      </c>
      <c r="AF495" s="11">
        <f>IF(ISERROR(VLOOKUP(U495,'ITWR Dump'!$A$2:$Y$5000,11,0)),0,(VLOOKUP(U495,'ITWR Dump'!$A$2:$Y$5000,11,0)))</f>
        <v>0</v>
      </c>
      <c r="AG495" s="11">
        <f>IF(ISERROR(VLOOKUP(U495,'ITWR Dump'!$A$2:$Y$5000,2,0)),0,(VLOOKUP(U495,'ITWR Dump'!$A$2:$Y$5000,2,0)))</f>
        <v>0</v>
      </c>
      <c r="AH495" s="11">
        <f>IF(ISERROR(VLOOKUP(U495,'ITWR Dump'!$A$2:$Y$5000,14,0)),0,(VLOOKUP(U495,'ITWR Dump'!$A$2:$Y$5000,14,0)))</f>
        <v>0</v>
      </c>
      <c r="AI495" s="11" t="str">
        <f t="shared" si="219"/>
        <v>11-Enhancement Offshore</v>
      </c>
      <c r="AJ495" s="11" t="str">
        <f t="shared" si="220"/>
        <v>Offshore</v>
      </c>
      <c r="AK495" s="11" t="str">
        <f>IF(ISERROR(VLOOKUP(A495,'Team Data'!$C$2:$U$213,17,0)),0,(VLOOKUP(A495,'Team Data'!$C$2:$U$213,17,0)))</f>
        <v>MF PI and CF</v>
      </c>
      <c r="AL495" s="11" t="str">
        <f t="shared" si="221"/>
        <v>2017-04-24</v>
      </c>
      <c r="AM495" s="11">
        <f>IF(ISERROR(VLOOKUP(U495,'ITWR Dump'!$A$2:$Y$5000,16,0)),0,(VLOOKUP(U495,'ITWR Dump'!$A$2:$Y$5000,16,0)))</f>
        <v>0</v>
      </c>
      <c r="AN495" s="11">
        <f>IF(ISERROR(VLOOKUP(U495,'ITWR Dump'!$A$2:$Y$5000,18,0)),0,(VLOOKUP(U495,'ITWR Dump'!$A$2:$Y$5000,18,0)))</f>
        <v>0</v>
      </c>
      <c r="AO495" s="11">
        <f>IF(ISERROR(VLOOKUP(U495,'ITWR Dump'!$A$2:$Y$5000,25,0)),0,(VLOOKUP('ILC Report'!U495,'ITWR Dump'!$A$2:$Y$5000,25,0)))</f>
        <v>0</v>
      </c>
      <c r="AP495" s="11">
        <f t="shared" si="222"/>
        <v>0</v>
      </c>
      <c r="AQ495" s="26">
        <f t="shared" si="223"/>
        <v>0</v>
      </c>
      <c r="AR495" s="26">
        <f t="shared" si="224"/>
        <v>0</v>
      </c>
      <c r="AS495" s="26">
        <f t="shared" si="225"/>
        <v>0</v>
      </c>
      <c r="AT495" s="26">
        <f t="shared" si="226"/>
        <v>0</v>
      </c>
      <c r="AU495" s="26">
        <f t="shared" si="227"/>
        <v>0</v>
      </c>
      <c r="AV495" s="26">
        <f t="shared" si="228"/>
        <v>0</v>
      </c>
      <c r="AW495" s="11" t="s">
        <v>653</v>
      </c>
      <c r="AX495" s="11" t="str">
        <f>VLOOKUP(L495,Group!$A$2:$B$1000,2,0)</f>
        <v>Enhancement</v>
      </c>
      <c r="AY495" s="11">
        <f>IF(ISERROR(VLOOKUP(U495,'ITWR Dump'!$A$2:$Y$5000,15,0)),0,(VLOOKUP('ILC Report'!U495,'ITWR Dump'!$A$2:$Y$5000,15,0)))</f>
        <v>0</v>
      </c>
      <c r="AZ495" s="11" t="str">
        <f t="shared" si="229"/>
        <v>No</v>
      </c>
      <c r="BA495" s="11" t="str">
        <f t="shared" si="230"/>
        <v>BKI</v>
      </c>
      <c r="BB495" s="11" t="str">
        <f t="shared" si="231"/>
        <v>EL</v>
      </c>
      <c r="BC495" s="11" t="str">
        <f t="shared" si="232"/>
        <v>No</v>
      </c>
    </row>
    <row r="496" spans="1:55" x14ac:dyDescent="0.3">
      <c r="A496" s="11" t="s">
        <v>668</v>
      </c>
      <c r="B496" s="11" t="s">
        <v>1831</v>
      </c>
      <c r="C496" s="11" t="s">
        <v>539</v>
      </c>
      <c r="D496" s="11" t="s">
        <v>2181</v>
      </c>
      <c r="E496" s="38" t="s">
        <v>2901</v>
      </c>
      <c r="F496" s="11">
        <v>5</v>
      </c>
      <c r="G496" s="40" t="s">
        <v>218</v>
      </c>
      <c r="H496" s="11" t="str">
        <f t="shared" si="214"/>
        <v>Regular</v>
      </c>
      <c r="I496" s="11" t="str">
        <f t="shared" si="206"/>
        <v>INDIA</v>
      </c>
      <c r="J496" s="11" t="str">
        <f>IF(ISERROR(VLOOKUP(C496,'WI Vs ASM'!$B$2:$E$1000,4,0)),0,(VLOOKUP(C496,'WI Vs ASM'!$B$2:$E$1000,4,0)))</f>
        <v>Offshore</v>
      </c>
      <c r="K496" s="11" t="str">
        <f>IF(ISERROR(VLOOKUP(C496,'WI Vs ASM'!$B$2:$F$1000,5,0)),0,(VLOOKUP(C496,'WI Vs ASM'!$B$2:$F$1000,5,0)))</f>
        <v>01-Fixed Price</v>
      </c>
      <c r="L496" s="11" t="str">
        <f>IF(ISERROR(VLOOKUP(C496,'WI Vs ASM'!$B$2:$D$1000,3,0)),0,(VLOOKUP(C496,'WI Vs ASM'!$B$2:$D$1000,3,0)))</f>
        <v>01-Maintenance Offshore</v>
      </c>
      <c r="M496" s="11" t="str">
        <f>IF(ISERROR(VLOOKUP(C496,'WI Vs ASM'!$B$2:$I$1000,8,0)),0,(VLOOKUP(C496,'WI Vs ASM'!$B$2:$I$1000,8,0)))</f>
        <v>Rahul Soman</v>
      </c>
      <c r="N496" s="11" t="str">
        <f>IF(ISERROR(VLOOKUP(C496,'WI Vs ASM'!$B$2:$G$1000,6,0)),0,(VLOOKUP(C496,'WI Vs ASM'!$B$2:$G$1000,6,0)))</f>
        <v>Pride</v>
      </c>
      <c r="O496" s="11" t="str">
        <f>IF(ISERROR(VLOOKUP(C496,'WI Vs ASM'!$B$2:$H$1000,7,0)),0,(VLOOKUP(C496,'WI Vs ASM'!$B$2:$H$1000,7,0)))</f>
        <v>Pride</v>
      </c>
      <c r="P496" s="11" t="str">
        <f t="shared" si="207"/>
        <v>May-17</v>
      </c>
      <c r="Q496" s="11" t="str">
        <f t="shared" si="208"/>
        <v>Q2</v>
      </c>
      <c r="R496" s="11" t="str">
        <f>IF(ISERROR(VLOOKUP(C496,'WI Vs ASM'!$B$2:$J$1000,9,0)),0,(VLOOKUP(C496,'WI Vs ASM'!$B$2:$J$1000,9,0)))</f>
        <v>Jyothi Pai</v>
      </c>
      <c r="S496" s="11" t="str">
        <f>IF(ISERROR(VLOOKUP(C496,'WI Vs ASM'!$B$2:$K$1000,10,0)),0,(VLOOKUP(C496,'WI Vs ASM'!$B$2:$K$1000,10,0)))</f>
        <v>Steve J Sorensen</v>
      </c>
      <c r="T496" s="11" t="str">
        <f>IF(ISERROR(VLOOKUP(C496,'WI Vs ASM'!$B$2:$L$1000,11,0)),0,(VLOOKUP(C496,'WI Vs ASM'!$B$2:$L$1000,11,0)))</f>
        <v>Sreekala Balasubramanian</v>
      </c>
      <c r="U496" s="11" t="str">
        <f t="shared" si="215"/>
        <v>WR736190</v>
      </c>
      <c r="V496" s="11" t="str">
        <f t="shared" si="209"/>
        <v>No</v>
      </c>
      <c r="W496" s="11" t="str">
        <f t="shared" si="210"/>
        <v>Yes</v>
      </c>
      <c r="X496" s="11" t="str">
        <f t="shared" si="211"/>
        <v>No</v>
      </c>
      <c r="Y496" s="11" t="str">
        <f t="shared" si="212"/>
        <v>No</v>
      </c>
      <c r="Z496" s="11" t="str">
        <f t="shared" si="213"/>
        <v>No</v>
      </c>
      <c r="AA496" s="11" t="str">
        <f t="shared" si="216"/>
        <v>No</v>
      </c>
      <c r="AB496" s="11">
        <f>IF(ISERROR(VLOOKUP(U496,'ITWR Dump'!$A$2:$Y$5000,24,0)),0,(VLOOKUP('ILC Report'!U496,'ITWR Dump'!$A$2:$Y$5000,24,0)))</f>
        <v>0</v>
      </c>
      <c r="AC496" s="11" t="str">
        <f t="shared" si="217"/>
        <v>No</v>
      </c>
      <c r="AD496" s="11" t="str">
        <f t="shared" si="218"/>
        <v/>
      </c>
      <c r="AE496" s="11">
        <f>IF(ISERROR(VLOOKUP(U496,'ITWR Dump'!$A$2:$Y$5000,13,0)),0,(VLOOKUP(U496,'ITWR Dump'!$A$2:$Y$5000,13,0)))</f>
        <v>0</v>
      </c>
      <c r="AF496" s="11">
        <f>IF(ISERROR(VLOOKUP(U496,'ITWR Dump'!$A$2:$Y$5000,11,0)),0,(VLOOKUP(U496,'ITWR Dump'!$A$2:$Y$5000,11,0)))</f>
        <v>0</v>
      </c>
      <c r="AG496" s="11">
        <f>IF(ISERROR(VLOOKUP(U496,'ITWR Dump'!$A$2:$Y$5000,2,0)),0,(VLOOKUP(U496,'ITWR Dump'!$A$2:$Y$5000,2,0)))</f>
        <v>0</v>
      </c>
      <c r="AH496" s="11">
        <f>IF(ISERROR(VLOOKUP(U496,'ITWR Dump'!$A$2:$Y$5000,14,0)),0,(VLOOKUP(U496,'ITWR Dump'!$A$2:$Y$5000,14,0)))</f>
        <v>0</v>
      </c>
      <c r="AI496" s="11" t="str">
        <f t="shared" si="219"/>
        <v>01-Maintenance Offshore</v>
      </c>
      <c r="AJ496" s="11" t="str">
        <f t="shared" si="220"/>
        <v>Offshore</v>
      </c>
      <c r="AK496" s="11" t="str">
        <f>IF(ISERROR(VLOOKUP(A496,'Team Data'!$C$2:$U$213,17,0)),0,(VLOOKUP(A496,'Team Data'!$C$2:$U$213,17,0)))</f>
        <v>MF PI and CF</v>
      </c>
      <c r="AL496" s="11" t="str">
        <f t="shared" si="221"/>
        <v>2017-04-24</v>
      </c>
      <c r="AM496" s="11">
        <f>IF(ISERROR(VLOOKUP(U496,'ITWR Dump'!$A$2:$Y$5000,16,0)),0,(VLOOKUP(U496,'ITWR Dump'!$A$2:$Y$5000,16,0)))</f>
        <v>0</v>
      </c>
      <c r="AN496" s="11">
        <f>IF(ISERROR(VLOOKUP(U496,'ITWR Dump'!$A$2:$Y$5000,18,0)),0,(VLOOKUP(U496,'ITWR Dump'!$A$2:$Y$5000,18,0)))</f>
        <v>0</v>
      </c>
      <c r="AO496" s="11">
        <f>IF(ISERROR(VLOOKUP(U496,'ITWR Dump'!$A$2:$Y$5000,25,0)),0,(VLOOKUP('ILC Report'!U496,'ITWR Dump'!$A$2:$Y$5000,25,0)))</f>
        <v>0</v>
      </c>
      <c r="AP496" s="11">
        <f t="shared" si="222"/>
        <v>0</v>
      </c>
      <c r="AQ496" s="26">
        <f t="shared" si="223"/>
        <v>0</v>
      </c>
      <c r="AR496" s="26">
        <f t="shared" si="224"/>
        <v>0</v>
      </c>
      <c r="AS496" s="26">
        <f t="shared" si="225"/>
        <v>0</v>
      </c>
      <c r="AT496" s="26">
        <f t="shared" si="226"/>
        <v>0</v>
      </c>
      <c r="AU496" s="26">
        <f t="shared" si="227"/>
        <v>0</v>
      </c>
      <c r="AV496" s="26">
        <f t="shared" si="228"/>
        <v>0</v>
      </c>
      <c r="AW496" s="11" t="s">
        <v>653</v>
      </c>
      <c r="AX496" s="11" t="str">
        <f>VLOOKUP(L496,Group!$A$2:$B$1000,2,0)</f>
        <v>Maintenance</v>
      </c>
      <c r="AY496" s="11">
        <f>IF(ISERROR(VLOOKUP(U496,'ITWR Dump'!$A$2:$Y$5000,15,0)),0,(VLOOKUP('ILC Report'!U496,'ITWR Dump'!$A$2:$Y$5000,15,0)))</f>
        <v>0</v>
      </c>
      <c r="AZ496" s="11" t="str">
        <f t="shared" si="229"/>
        <v>Yes</v>
      </c>
      <c r="BA496" s="11" t="str">
        <f t="shared" si="230"/>
        <v>BKI</v>
      </c>
      <c r="BB496" s="11" t="str">
        <f t="shared" si="231"/>
        <v>MN</v>
      </c>
      <c r="BC496" s="11" t="str">
        <f t="shared" si="232"/>
        <v>No</v>
      </c>
    </row>
    <row r="497" spans="1:55" x14ac:dyDescent="0.3">
      <c r="A497" s="11" t="s">
        <v>668</v>
      </c>
      <c r="B497" s="11" t="s">
        <v>1831</v>
      </c>
      <c r="C497" s="11" t="s">
        <v>583</v>
      </c>
      <c r="D497" s="11" t="s">
        <v>2026</v>
      </c>
      <c r="E497" s="38" t="s">
        <v>2901</v>
      </c>
      <c r="F497" s="11">
        <v>15.5</v>
      </c>
      <c r="G497" s="40" t="s">
        <v>218</v>
      </c>
      <c r="H497" s="11" t="str">
        <f t="shared" si="214"/>
        <v>Regular</v>
      </c>
      <c r="I497" s="11" t="str">
        <f t="shared" si="206"/>
        <v>INDIA</v>
      </c>
      <c r="J497" s="11" t="str">
        <f>IF(ISERROR(VLOOKUP(C497,'WI Vs ASM'!$B$2:$E$1000,4,0)),0,(VLOOKUP(C497,'WI Vs ASM'!$B$2:$E$1000,4,0)))</f>
        <v>Offshore</v>
      </c>
      <c r="K497" s="11" t="str">
        <f>IF(ISERROR(VLOOKUP(C497,'WI Vs ASM'!$B$2:$F$1000,5,0)),0,(VLOOKUP(C497,'WI Vs ASM'!$B$2:$F$1000,5,0)))</f>
        <v>02-Variable Billable</v>
      </c>
      <c r="L497" s="11" t="str">
        <f>IF(ISERROR(VLOOKUP(C497,'WI Vs ASM'!$B$2:$D$1000,3,0)),0,(VLOOKUP(C497,'WI Vs ASM'!$B$2:$D$1000,3,0)))</f>
        <v>11-Enhancement Offshore</v>
      </c>
      <c r="M497" s="11" t="str">
        <f>IF(ISERROR(VLOOKUP(C497,'WI Vs ASM'!$B$2:$I$1000,8,0)),0,(VLOOKUP(C497,'WI Vs ASM'!$B$2:$I$1000,8,0)))</f>
        <v>Prakash Varadachari</v>
      </c>
      <c r="N497" s="11" t="str">
        <f>IF(ISERROR(VLOOKUP(C497,'WI Vs ASM'!$B$2:$G$1000,6,0)),0,(VLOOKUP(C497,'WI Vs ASM'!$B$2:$G$1000,6,0)))</f>
        <v>Shared Services</v>
      </c>
      <c r="O497" s="11" t="str">
        <f>IF(ISERROR(VLOOKUP(C497,'WI Vs ASM'!$B$2:$H$1000,7,0)),0,(VLOOKUP(C497,'WI Vs ASM'!$B$2:$H$1000,7,0)))</f>
        <v>Shared Services</v>
      </c>
      <c r="P497" s="11" t="str">
        <f t="shared" si="207"/>
        <v>May-17</v>
      </c>
      <c r="Q497" s="11" t="str">
        <f t="shared" si="208"/>
        <v>Q2</v>
      </c>
      <c r="R497" s="11" t="str">
        <f>IF(ISERROR(VLOOKUP(C497,'WI Vs ASM'!$B$2:$J$1000,9,0)),0,(VLOOKUP(C497,'WI Vs ASM'!$B$2:$J$1000,9,0)))</f>
        <v>Chandraprabha Palaniswamy</v>
      </c>
      <c r="S497" s="11" t="str">
        <f>IF(ISERROR(VLOOKUP(C497,'WI Vs ASM'!$B$2:$K$1000,10,0)),0,(VLOOKUP(C497,'WI Vs ASM'!$B$2:$K$1000,10,0)))</f>
        <v>Vasudevan Srinivasan</v>
      </c>
      <c r="T497" s="11" t="str">
        <f>IF(ISERROR(VLOOKUP(C497,'WI Vs ASM'!$B$2:$L$1000,11,0)),0,(VLOOKUP(C497,'WI Vs ASM'!$B$2:$L$1000,11,0)))</f>
        <v>Noha Salama</v>
      </c>
      <c r="U497" s="11" t="str">
        <f t="shared" si="215"/>
        <v>WR736484</v>
      </c>
      <c r="V497" s="11" t="str">
        <f t="shared" si="209"/>
        <v>No</v>
      </c>
      <c r="W497" s="11" t="str">
        <f t="shared" si="210"/>
        <v>Yes</v>
      </c>
      <c r="X497" s="11" t="str">
        <f t="shared" si="211"/>
        <v>No</v>
      </c>
      <c r="Y497" s="11" t="str">
        <f t="shared" si="212"/>
        <v>No</v>
      </c>
      <c r="Z497" s="11" t="str">
        <f t="shared" si="213"/>
        <v>No</v>
      </c>
      <c r="AA497" s="11" t="str">
        <f t="shared" si="216"/>
        <v>No</v>
      </c>
      <c r="AB497" s="11">
        <f>IF(ISERROR(VLOOKUP(U497,'ITWR Dump'!$A$2:$Y$5000,24,0)),0,(VLOOKUP('ILC Report'!U497,'ITWR Dump'!$A$2:$Y$5000,24,0)))</f>
        <v>0</v>
      </c>
      <c r="AC497" s="11" t="str">
        <f t="shared" si="217"/>
        <v>No</v>
      </c>
      <c r="AD497" s="11" t="str">
        <f t="shared" si="218"/>
        <v/>
      </c>
      <c r="AE497" s="11">
        <f>IF(ISERROR(VLOOKUP(U497,'ITWR Dump'!$A$2:$Y$5000,13,0)),0,(VLOOKUP(U497,'ITWR Dump'!$A$2:$Y$5000,13,0)))</f>
        <v>0</v>
      </c>
      <c r="AF497" s="11">
        <f>IF(ISERROR(VLOOKUP(U497,'ITWR Dump'!$A$2:$Y$5000,11,0)),0,(VLOOKUP(U497,'ITWR Dump'!$A$2:$Y$5000,11,0)))</f>
        <v>0</v>
      </c>
      <c r="AG497" s="11">
        <f>IF(ISERROR(VLOOKUP(U497,'ITWR Dump'!$A$2:$Y$5000,2,0)),0,(VLOOKUP(U497,'ITWR Dump'!$A$2:$Y$5000,2,0)))</f>
        <v>0</v>
      </c>
      <c r="AH497" s="11">
        <f>IF(ISERROR(VLOOKUP(U497,'ITWR Dump'!$A$2:$Y$5000,14,0)),0,(VLOOKUP(U497,'ITWR Dump'!$A$2:$Y$5000,14,0)))</f>
        <v>0</v>
      </c>
      <c r="AI497" s="11" t="str">
        <f t="shared" si="219"/>
        <v>11-Enhancement Offshore</v>
      </c>
      <c r="AJ497" s="11" t="str">
        <f t="shared" si="220"/>
        <v>Offshore</v>
      </c>
      <c r="AK497" s="11" t="str">
        <f>IF(ISERROR(VLOOKUP(A497,'Team Data'!$C$2:$U$213,17,0)),0,(VLOOKUP(A497,'Team Data'!$C$2:$U$213,17,0)))</f>
        <v>MF PI and CF</v>
      </c>
      <c r="AL497" s="11" t="str">
        <f t="shared" si="221"/>
        <v>2017-04-24</v>
      </c>
      <c r="AM497" s="11">
        <f>IF(ISERROR(VLOOKUP(U497,'ITWR Dump'!$A$2:$Y$5000,16,0)),0,(VLOOKUP(U497,'ITWR Dump'!$A$2:$Y$5000,16,0)))</f>
        <v>0</v>
      </c>
      <c r="AN497" s="11">
        <f>IF(ISERROR(VLOOKUP(U497,'ITWR Dump'!$A$2:$Y$5000,18,0)),0,(VLOOKUP(U497,'ITWR Dump'!$A$2:$Y$5000,18,0)))</f>
        <v>0</v>
      </c>
      <c r="AO497" s="11">
        <f>IF(ISERROR(VLOOKUP(U497,'ITWR Dump'!$A$2:$Y$5000,25,0)),0,(VLOOKUP('ILC Report'!U497,'ITWR Dump'!$A$2:$Y$5000,25,0)))</f>
        <v>0</v>
      </c>
      <c r="AP497" s="11">
        <f t="shared" si="222"/>
        <v>0</v>
      </c>
      <c r="AQ497" s="26">
        <f t="shared" si="223"/>
        <v>0</v>
      </c>
      <c r="AR497" s="26">
        <f t="shared" si="224"/>
        <v>0</v>
      </c>
      <c r="AS497" s="26">
        <f t="shared" si="225"/>
        <v>0</v>
      </c>
      <c r="AT497" s="26">
        <f t="shared" si="226"/>
        <v>0</v>
      </c>
      <c r="AU497" s="26">
        <f t="shared" si="227"/>
        <v>0</v>
      </c>
      <c r="AV497" s="26">
        <f t="shared" si="228"/>
        <v>0</v>
      </c>
      <c r="AW497" s="11" t="s">
        <v>653</v>
      </c>
      <c r="AX497" s="11" t="str">
        <f>VLOOKUP(L497,Group!$A$2:$B$1000,2,0)</f>
        <v>Enhancement</v>
      </c>
      <c r="AY497" s="11">
        <f>IF(ISERROR(VLOOKUP(U497,'ITWR Dump'!$A$2:$Y$5000,15,0)),0,(VLOOKUP('ILC Report'!U497,'ITWR Dump'!$A$2:$Y$5000,15,0)))</f>
        <v>0</v>
      </c>
      <c r="AZ497" s="11" t="str">
        <f t="shared" si="229"/>
        <v>No</v>
      </c>
      <c r="BA497" s="11" t="str">
        <f t="shared" si="230"/>
        <v>BKI</v>
      </c>
      <c r="BB497" s="11" t="str">
        <f t="shared" si="231"/>
        <v>EM</v>
      </c>
      <c r="BC497" s="11" t="str">
        <f t="shared" si="232"/>
        <v>No</v>
      </c>
    </row>
    <row r="498" spans="1:55" x14ac:dyDescent="0.3">
      <c r="A498" s="11" t="s">
        <v>668</v>
      </c>
      <c r="B498" s="11" t="s">
        <v>1831</v>
      </c>
      <c r="C498" s="11" t="s">
        <v>607</v>
      </c>
      <c r="D498" s="11" t="s">
        <v>2182</v>
      </c>
      <c r="E498" s="38" t="s">
        <v>2902</v>
      </c>
      <c r="F498" s="11">
        <v>20</v>
      </c>
      <c r="G498" s="40" t="s">
        <v>218</v>
      </c>
      <c r="H498" s="11" t="str">
        <f t="shared" si="214"/>
        <v>Regular</v>
      </c>
      <c r="I498" s="11" t="str">
        <f t="shared" si="206"/>
        <v>INDIA</v>
      </c>
      <c r="J498" s="11" t="str">
        <f>IF(ISERROR(VLOOKUP(C498,'WI Vs ASM'!$B$2:$E$1000,4,0)),0,(VLOOKUP(C498,'WI Vs ASM'!$B$2:$E$1000,4,0)))</f>
        <v>Offshore</v>
      </c>
      <c r="K498" s="11" t="str">
        <f>IF(ISERROR(VLOOKUP(C498,'WI Vs ASM'!$B$2:$F$1000,5,0)),0,(VLOOKUP(C498,'WI Vs ASM'!$B$2:$F$1000,5,0)))</f>
        <v>02-Variable Billable</v>
      </c>
      <c r="L498" s="11" t="str">
        <f>IF(ISERROR(VLOOKUP(C498,'WI Vs ASM'!$B$2:$D$1000,3,0)),0,(VLOOKUP(C498,'WI Vs ASM'!$B$2:$D$1000,3,0)))</f>
        <v>11-Enhancement Offshore</v>
      </c>
      <c r="M498" s="11" t="str">
        <f>IF(ISERROR(VLOOKUP(C498,'WI Vs ASM'!$B$2:$I$1000,8,0)),0,(VLOOKUP(C498,'WI Vs ASM'!$B$2:$I$1000,8,0)))</f>
        <v>Rahul Soman</v>
      </c>
      <c r="N498" s="11" t="str">
        <f>IF(ISERROR(VLOOKUP(C498,'WI Vs ASM'!$B$2:$G$1000,6,0)),0,(VLOOKUP(C498,'WI Vs ASM'!$B$2:$G$1000,6,0)))</f>
        <v>Property</v>
      </c>
      <c r="O498" s="11" t="str">
        <f>IF(ISERROR(VLOOKUP(C498,'WI Vs ASM'!$B$2:$H$1000,7,0)),0,(VLOOKUP(C498,'WI Vs ASM'!$B$2:$H$1000,7,0)))</f>
        <v>Personal</v>
      </c>
      <c r="P498" s="11" t="str">
        <f t="shared" si="207"/>
        <v>May-17</v>
      </c>
      <c r="Q498" s="11" t="str">
        <f t="shared" si="208"/>
        <v>Q2</v>
      </c>
      <c r="R498" s="11" t="str">
        <f>IF(ISERROR(VLOOKUP(C498,'WI Vs ASM'!$B$2:$J$1000,9,0)),0,(VLOOKUP(C498,'WI Vs ASM'!$B$2:$J$1000,9,0)))</f>
        <v>Jyothi Pai</v>
      </c>
      <c r="S498" s="11" t="str">
        <f>IF(ISERROR(VLOOKUP(C498,'WI Vs ASM'!$B$2:$K$1000,10,0)),0,(VLOOKUP(C498,'WI Vs ASM'!$B$2:$K$1000,10,0)))</f>
        <v>Adele M. Scotto</v>
      </c>
      <c r="T498" s="11" t="str">
        <f>IF(ISERROR(VLOOKUP(C498,'WI Vs ASM'!$B$2:$L$1000,11,0)),0,(VLOOKUP(C498,'WI Vs ASM'!$B$2:$L$1000,11,0)))</f>
        <v>Savitha Gurumoorthy</v>
      </c>
      <c r="U498" s="11" t="str">
        <f t="shared" si="215"/>
        <v>WR635909</v>
      </c>
      <c r="V498" s="11" t="str">
        <f t="shared" si="209"/>
        <v>No</v>
      </c>
      <c r="W498" s="11" t="str">
        <f t="shared" si="210"/>
        <v>Yes</v>
      </c>
      <c r="X498" s="11" t="str">
        <f t="shared" si="211"/>
        <v>No</v>
      </c>
      <c r="Y498" s="11" t="str">
        <f t="shared" si="212"/>
        <v>No</v>
      </c>
      <c r="Z498" s="11" t="str">
        <f t="shared" si="213"/>
        <v>No</v>
      </c>
      <c r="AA498" s="11" t="str">
        <f t="shared" si="216"/>
        <v>No</v>
      </c>
      <c r="AB498" s="11">
        <f>IF(ISERROR(VLOOKUP(U498,'ITWR Dump'!$A$2:$Y$5000,24,0)),0,(VLOOKUP('ILC Report'!U498,'ITWR Dump'!$A$2:$Y$5000,24,0)))</f>
        <v>0</v>
      </c>
      <c r="AC498" s="11" t="str">
        <f t="shared" si="217"/>
        <v>No</v>
      </c>
      <c r="AD498" s="11" t="str">
        <f t="shared" si="218"/>
        <v/>
      </c>
      <c r="AE498" s="11">
        <f>IF(ISERROR(VLOOKUP(U498,'ITWR Dump'!$A$2:$Y$5000,13,0)),0,(VLOOKUP(U498,'ITWR Dump'!$A$2:$Y$5000,13,0)))</f>
        <v>0</v>
      </c>
      <c r="AF498" s="11">
        <f>IF(ISERROR(VLOOKUP(U498,'ITWR Dump'!$A$2:$Y$5000,11,0)),0,(VLOOKUP(U498,'ITWR Dump'!$A$2:$Y$5000,11,0)))</f>
        <v>0</v>
      </c>
      <c r="AG498" s="11">
        <f>IF(ISERROR(VLOOKUP(U498,'ITWR Dump'!$A$2:$Y$5000,2,0)),0,(VLOOKUP(U498,'ITWR Dump'!$A$2:$Y$5000,2,0)))</f>
        <v>0</v>
      </c>
      <c r="AH498" s="11">
        <f>IF(ISERROR(VLOOKUP(U498,'ITWR Dump'!$A$2:$Y$5000,14,0)),0,(VLOOKUP(U498,'ITWR Dump'!$A$2:$Y$5000,14,0)))</f>
        <v>0</v>
      </c>
      <c r="AI498" s="11" t="str">
        <f t="shared" si="219"/>
        <v>11-Enhancement Offshore</v>
      </c>
      <c r="AJ498" s="11" t="str">
        <f t="shared" si="220"/>
        <v>Offshore</v>
      </c>
      <c r="AK498" s="11" t="str">
        <f>IF(ISERROR(VLOOKUP(A498,'Team Data'!$C$2:$U$213,17,0)),0,(VLOOKUP(A498,'Team Data'!$C$2:$U$213,17,0)))</f>
        <v>MF PI and CF</v>
      </c>
      <c r="AL498" s="11" t="str">
        <f t="shared" si="221"/>
        <v>2017-04-24</v>
      </c>
      <c r="AM498" s="11">
        <f>IF(ISERROR(VLOOKUP(U498,'ITWR Dump'!$A$2:$Y$5000,16,0)),0,(VLOOKUP(U498,'ITWR Dump'!$A$2:$Y$5000,16,0)))</f>
        <v>0</v>
      </c>
      <c r="AN498" s="11">
        <f>IF(ISERROR(VLOOKUP(U498,'ITWR Dump'!$A$2:$Y$5000,18,0)),0,(VLOOKUP(U498,'ITWR Dump'!$A$2:$Y$5000,18,0)))</f>
        <v>0</v>
      </c>
      <c r="AO498" s="11">
        <f>IF(ISERROR(VLOOKUP(U498,'ITWR Dump'!$A$2:$Y$5000,25,0)),0,(VLOOKUP('ILC Report'!U498,'ITWR Dump'!$A$2:$Y$5000,25,0)))</f>
        <v>0</v>
      </c>
      <c r="AP498" s="11">
        <f t="shared" si="222"/>
        <v>0</v>
      </c>
      <c r="AQ498" s="26">
        <f t="shared" si="223"/>
        <v>0</v>
      </c>
      <c r="AR498" s="26">
        <f t="shared" si="224"/>
        <v>0</v>
      </c>
      <c r="AS498" s="26">
        <f t="shared" si="225"/>
        <v>0</v>
      </c>
      <c r="AT498" s="26">
        <f t="shared" si="226"/>
        <v>0</v>
      </c>
      <c r="AU498" s="26">
        <f t="shared" si="227"/>
        <v>0</v>
      </c>
      <c r="AV498" s="26">
        <f t="shared" si="228"/>
        <v>0</v>
      </c>
      <c r="AW498" s="11" t="s">
        <v>653</v>
      </c>
      <c r="AX498" s="11" t="str">
        <f>VLOOKUP(L498,Group!$A$2:$B$1000,2,0)</f>
        <v>Enhancement</v>
      </c>
      <c r="AY498" s="11">
        <f>IF(ISERROR(VLOOKUP(U498,'ITWR Dump'!$A$2:$Y$5000,15,0)),0,(VLOOKUP('ILC Report'!U498,'ITWR Dump'!$A$2:$Y$5000,15,0)))</f>
        <v>0</v>
      </c>
      <c r="AZ498" s="11" t="str">
        <f t="shared" si="229"/>
        <v>No</v>
      </c>
      <c r="BA498" s="11" t="str">
        <f t="shared" si="230"/>
        <v>BKI</v>
      </c>
      <c r="BB498" s="11" t="str">
        <f t="shared" si="231"/>
        <v>EL</v>
      </c>
      <c r="BC498" s="11" t="str">
        <f t="shared" si="232"/>
        <v>No</v>
      </c>
    </row>
    <row r="499" spans="1:55" x14ac:dyDescent="0.3">
      <c r="A499" s="11" t="s">
        <v>668</v>
      </c>
      <c r="B499" s="11" t="s">
        <v>1831</v>
      </c>
      <c r="C499" s="11" t="s">
        <v>607</v>
      </c>
      <c r="D499" s="11" t="s">
        <v>2183</v>
      </c>
      <c r="E499" s="38" t="s">
        <v>2902</v>
      </c>
      <c r="F499" s="11">
        <v>25</v>
      </c>
      <c r="G499" s="40" t="s">
        <v>218</v>
      </c>
      <c r="H499" s="11" t="str">
        <f t="shared" si="214"/>
        <v>Regular</v>
      </c>
      <c r="I499" s="11" t="str">
        <f t="shared" si="206"/>
        <v>INDIA</v>
      </c>
      <c r="J499" s="11" t="str">
        <f>IF(ISERROR(VLOOKUP(C499,'WI Vs ASM'!$B$2:$E$1000,4,0)),0,(VLOOKUP(C499,'WI Vs ASM'!$B$2:$E$1000,4,0)))</f>
        <v>Offshore</v>
      </c>
      <c r="K499" s="11" t="str">
        <f>IF(ISERROR(VLOOKUP(C499,'WI Vs ASM'!$B$2:$F$1000,5,0)),0,(VLOOKUP(C499,'WI Vs ASM'!$B$2:$F$1000,5,0)))</f>
        <v>02-Variable Billable</v>
      </c>
      <c r="L499" s="11" t="str">
        <f>IF(ISERROR(VLOOKUP(C499,'WI Vs ASM'!$B$2:$D$1000,3,0)),0,(VLOOKUP(C499,'WI Vs ASM'!$B$2:$D$1000,3,0)))</f>
        <v>11-Enhancement Offshore</v>
      </c>
      <c r="M499" s="11" t="str">
        <f>IF(ISERROR(VLOOKUP(C499,'WI Vs ASM'!$B$2:$I$1000,8,0)),0,(VLOOKUP(C499,'WI Vs ASM'!$B$2:$I$1000,8,0)))</f>
        <v>Rahul Soman</v>
      </c>
      <c r="N499" s="11" t="str">
        <f>IF(ISERROR(VLOOKUP(C499,'WI Vs ASM'!$B$2:$G$1000,6,0)),0,(VLOOKUP(C499,'WI Vs ASM'!$B$2:$G$1000,6,0)))</f>
        <v>Property</v>
      </c>
      <c r="O499" s="11" t="str">
        <f>IF(ISERROR(VLOOKUP(C499,'WI Vs ASM'!$B$2:$H$1000,7,0)),0,(VLOOKUP(C499,'WI Vs ASM'!$B$2:$H$1000,7,0)))</f>
        <v>Personal</v>
      </c>
      <c r="P499" s="11" t="str">
        <f t="shared" si="207"/>
        <v>May-17</v>
      </c>
      <c r="Q499" s="11" t="str">
        <f t="shared" si="208"/>
        <v>Q2</v>
      </c>
      <c r="R499" s="11" t="str">
        <f>IF(ISERROR(VLOOKUP(C499,'WI Vs ASM'!$B$2:$J$1000,9,0)),0,(VLOOKUP(C499,'WI Vs ASM'!$B$2:$J$1000,9,0)))</f>
        <v>Jyothi Pai</v>
      </c>
      <c r="S499" s="11" t="str">
        <f>IF(ISERROR(VLOOKUP(C499,'WI Vs ASM'!$B$2:$K$1000,10,0)),0,(VLOOKUP(C499,'WI Vs ASM'!$B$2:$K$1000,10,0)))</f>
        <v>Adele M. Scotto</v>
      </c>
      <c r="T499" s="11" t="str">
        <f>IF(ISERROR(VLOOKUP(C499,'WI Vs ASM'!$B$2:$L$1000,11,0)),0,(VLOOKUP(C499,'WI Vs ASM'!$B$2:$L$1000,11,0)))</f>
        <v>Savitha Gurumoorthy</v>
      </c>
      <c r="U499" s="11" t="str">
        <f t="shared" si="215"/>
        <v>WR736163</v>
      </c>
      <c r="V499" s="11" t="str">
        <f t="shared" si="209"/>
        <v>No</v>
      </c>
      <c r="W499" s="11" t="str">
        <f t="shared" si="210"/>
        <v>Yes</v>
      </c>
      <c r="X499" s="11" t="str">
        <f t="shared" si="211"/>
        <v>No</v>
      </c>
      <c r="Y499" s="11" t="str">
        <f t="shared" si="212"/>
        <v>No</v>
      </c>
      <c r="Z499" s="11" t="str">
        <f t="shared" si="213"/>
        <v>No</v>
      </c>
      <c r="AA499" s="11" t="str">
        <f t="shared" si="216"/>
        <v>No</v>
      </c>
      <c r="AB499" s="11">
        <f>IF(ISERROR(VLOOKUP(U499,'ITWR Dump'!$A$2:$Y$5000,24,0)),0,(VLOOKUP('ILC Report'!U499,'ITWR Dump'!$A$2:$Y$5000,24,0)))</f>
        <v>0</v>
      </c>
      <c r="AC499" s="11" t="str">
        <f t="shared" si="217"/>
        <v>No</v>
      </c>
      <c r="AD499" s="11" t="str">
        <f t="shared" si="218"/>
        <v/>
      </c>
      <c r="AE499" s="11">
        <f>IF(ISERROR(VLOOKUP(U499,'ITWR Dump'!$A$2:$Y$5000,13,0)),0,(VLOOKUP(U499,'ITWR Dump'!$A$2:$Y$5000,13,0)))</f>
        <v>0</v>
      </c>
      <c r="AF499" s="11">
        <f>IF(ISERROR(VLOOKUP(U499,'ITWR Dump'!$A$2:$Y$5000,11,0)),0,(VLOOKUP(U499,'ITWR Dump'!$A$2:$Y$5000,11,0)))</f>
        <v>0</v>
      </c>
      <c r="AG499" s="11">
        <f>IF(ISERROR(VLOOKUP(U499,'ITWR Dump'!$A$2:$Y$5000,2,0)),0,(VLOOKUP(U499,'ITWR Dump'!$A$2:$Y$5000,2,0)))</f>
        <v>0</v>
      </c>
      <c r="AH499" s="11">
        <f>IF(ISERROR(VLOOKUP(U499,'ITWR Dump'!$A$2:$Y$5000,14,0)),0,(VLOOKUP(U499,'ITWR Dump'!$A$2:$Y$5000,14,0)))</f>
        <v>0</v>
      </c>
      <c r="AI499" s="11" t="str">
        <f t="shared" si="219"/>
        <v>11-Enhancement Offshore</v>
      </c>
      <c r="AJ499" s="11" t="str">
        <f t="shared" si="220"/>
        <v>Offshore</v>
      </c>
      <c r="AK499" s="11" t="str">
        <f>IF(ISERROR(VLOOKUP(A499,'Team Data'!$C$2:$U$213,17,0)),0,(VLOOKUP(A499,'Team Data'!$C$2:$U$213,17,0)))</f>
        <v>MF PI and CF</v>
      </c>
      <c r="AL499" s="11" t="str">
        <f t="shared" si="221"/>
        <v>2017-04-24</v>
      </c>
      <c r="AM499" s="11">
        <f>IF(ISERROR(VLOOKUP(U499,'ITWR Dump'!$A$2:$Y$5000,16,0)),0,(VLOOKUP(U499,'ITWR Dump'!$A$2:$Y$5000,16,0)))</f>
        <v>0</v>
      </c>
      <c r="AN499" s="11">
        <f>IF(ISERROR(VLOOKUP(U499,'ITWR Dump'!$A$2:$Y$5000,18,0)),0,(VLOOKUP(U499,'ITWR Dump'!$A$2:$Y$5000,18,0)))</f>
        <v>0</v>
      </c>
      <c r="AO499" s="11">
        <f>IF(ISERROR(VLOOKUP(U499,'ITWR Dump'!$A$2:$Y$5000,25,0)),0,(VLOOKUP('ILC Report'!U499,'ITWR Dump'!$A$2:$Y$5000,25,0)))</f>
        <v>0</v>
      </c>
      <c r="AP499" s="11">
        <f t="shared" si="222"/>
        <v>0</v>
      </c>
      <c r="AQ499" s="26">
        <f t="shared" si="223"/>
        <v>0</v>
      </c>
      <c r="AR499" s="26">
        <f t="shared" si="224"/>
        <v>0</v>
      </c>
      <c r="AS499" s="26">
        <f t="shared" si="225"/>
        <v>0</v>
      </c>
      <c r="AT499" s="26">
        <f t="shared" si="226"/>
        <v>0</v>
      </c>
      <c r="AU499" s="26">
        <f t="shared" si="227"/>
        <v>0</v>
      </c>
      <c r="AV499" s="26">
        <f t="shared" si="228"/>
        <v>0</v>
      </c>
      <c r="AW499" s="11" t="s">
        <v>653</v>
      </c>
      <c r="AX499" s="11" t="str">
        <f>VLOOKUP(L499,Group!$A$2:$B$1000,2,0)</f>
        <v>Enhancement</v>
      </c>
      <c r="AY499" s="11">
        <f>IF(ISERROR(VLOOKUP(U499,'ITWR Dump'!$A$2:$Y$5000,15,0)),0,(VLOOKUP('ILC Report'!U499,'ITWR Dump'!$A$2:$Y$5000,15,0)))</f>
        <v>0</v>
      </c>
      <c r="AZ499" s="11" t="str">
        <f t="shared" si="229"/>
        <v>No</v>
      </c>
      <c r="BA499" s="11" t="str">
        <f t="shared" si="230"/>
        <v>BKI</v>
      </c>
      <c r="BB499" s="11" t="str">
        <f t="shared" si="231"/>
        <v>EL</v>
      </c>
      <c r="BC499" s="11" t="str">
        <f t="shared" si="232"/>
        <v>No</v>
      </c>
    </row>
    <row r="500" spans="1:55" x14ac:dyDescent="0.3">
      <c r="A500" s="11" t="s">
        <v>668</v>
      </c>
      <c r="B500" s="11" t="s">
        <v>1831</v>
      </c>
      <c r="C500" s="11" t="s">
        <v>617</v>
      </c>
      <c r="D500" s="11" t="s">
        <v>2184</v>
      </c>
      <c r="E500" s="38" t="s">
        <v>2903</v>
      </c>
      <c r="F500" s="11">
        <v>1</v>
      </c>
      <c r="G500" s="40" t="s">
        <v>218</v>
      </c>
      <c r="H500" s="11" t="str">
        <f t="shared" si="214"/>
        <v>Regular</v>
      </c>
      <c r="I500" s="11" t="str">
        <f t="shared" si="206"/>
        <v>INDIA</v>
      </c>
      <c r="J500" s="11" t="str">
        <f>IF(ISERROR(VLOOKUP(C500,'WI Vs ASM'!$B$2:$E$1000,4,0)),0,(VLOOKUP(C500,'WI Vs ASM'!$B$2:$E$1000,4,0)))</f>
        <v>Offshore</v>
      </c>
      <c r="K500" s="11" t="str">
        <f>IF(ISERROR(VLOOKUP(C500,'WI Vs ASM'!$B$2:$F$1000,5,0)),0,(VLOOKUP(C500,'WI Vs ASM'!$B$2:$F$1000,5,0)))</f>
        <v>01-Fixed Price</v>
      </c>
      <c r="L500" s="11" t="str">
        <f>IF(ISERROR(VLOOKUP(C500,'WI Vs ASM'!$B$2:$D$1000,3,0)),0,(VLOOKUP(C500,'WI Vs ASM'!$B$2:$D$1000,3,0)))</f>
        <v>01-Maintenance Offshore</v>
      </c>
      <c r="M500" s="11" t="str">
        <f>IF(ISERROR(VLOOKUP(C500,'WI Vs ASM'!$B$2:$I$1000,8,0)),0,(VLOOKUP(C500,'WI Vs ASM'!$B$2:$I$1000,8,0)))</f>
        <v>Rahul Soman</v>
      </c>
      <c r="N500" s="11" t="str">
        <f>IF(ISERROR(VLOOKUP(C500,'WI Vs ASM'!$B$2:$G$1000,6,0)),0,(VLOOKUP(C500,'WI Vs ASM'!$B$2:$G$1000,6,0)))</f>
        <v>Treasury</v>
      </c>
      <c r="O500" s="11" t="str">
        <f>IF(ISERROR(VLOOKUP(C500,'WI Vs ASM'!$B$2:$H$1000,7,0)),0,(VLOOKUP(C500,'WI Vs ASM'!$B$2:$H$1000,7,0)))</f>
        <v>Central Functions</v>
      </c>
      <c r="P500" s="11" t="str">
        <f t="shared" si="207"/>
        <v>May-17</v>
      </c>
      <c r="Q500" s="11" t="str">
        <f t="shared" si="208"/>
        <v>Q2</v>
      </c>
      <c r="R500" s="11" t="str">
        <f>IF(ISERROR(VLOOKUP(C500,'WI Vs ASM'!$B$2:$J$1000,9,0)),0,(VLOOKUP(C500,'WI Vs ASM'!$B$2:$J$1000,9,0)))</f>
        <v>Jyothi Pai</v>
      </c>
      <c r="S500" s="11" t="str">
        <f>IF(ISERROR(VLOOKUP(C500,'WI Vs ASM'!$B$2:$K$1000,10,0)),0,(VLOOKUP(C500,'WI Vs ASM'!$B$2:$K$1000,10,0)))</f>
        <v>Linda J. Richardson</v>
      </c>
      <c r="T500" s="11" t="str">
        <f>IF(ISERROR(VLOOKUP(C500,'WI Vs ASM'!$B$2:$L$1000,11,0)),0,(VLOOKUP(C500,'WI Vs ASM'!$B$2:$L$1000,11,0)))</f>
        <v>Crystal Romano</v>
      </c>
      <c r="U500" s="11" t="e">
        <f t="shared" si="215"/>
        <v>#VALUE!</v>
      </c>
      <c r="V500" s="11" t="str">
        <f t="shared" si="209"/>
        <v>No</v>
      </c>
      <c r="W500" s="11" t="str">
        <f t="shared" si="210"/>
        <v>Yes</v>
      </c>
      <c r="X500" s="11" t="str">
        <f t="shared" si="211"/>
        <v>No</v>
      </c>
      <c r="Y500" s="11" t="str">
        <f t="shared" si="212"/>
        <v>No</v>
      </c>
      <c r="Z500" s="11" t="str">
        <f t="shared" si="213"/>
        <v>No</v>
      </c>
      <c r="AA500" s="11" t="str">
        <f t="shared" si="216"/>
        <v>No</v>
      </c>
      <c r="AB500" s="11">
        <f>IF(ISERROR(VLOOKUP(U500,'ITWR Dump'!$A$2:$Y$5000,24,0)),0,(VLOOKUP('ILC Report'!U500,'ITWR Dump'!$A$2:$Y$5000,24,0)))</f>
        <v>0</v>
      </c>
      <c r="AC500" s="11" t="str">
        <f t="shared" si="217"/>
        <v>No</v>
      </c>
      <c r="AD500" s="11" t="str">
        <f t="shared" si="218"/>
        <v/>
      </c>
      <c r="AE500" s="11">
        <f>IF(ISERROR(VLOOKUP(U500,'ITWR Dump'!$A$2:$Y$5000,13,0)),0,(VLOOKUP(U500,'ITWR Dump'!$A$2:$Y$5000,13,0)))</f>
        <v>0</v>
      </c>
      <c r="AF500" s="11">
        <f>IF(ISERROR(VLOOKUP(U500,'ITWR Dump'!$A$2:$Y$5000,11,0)),0,(VLOOKUP(U500,'ITWR Dump'!$A$2:$Y$5000,11,0)))</f>
        <v>0</v>
      </c>
      <c r="AG500" s="11">
        <f>IF(ISERROR(VLOOKUP(U500,'ITWR Dump'!$A$2:$Y$5000,2,0)),0,(VLOOKUP(U500,'ITWR Dump'!$A$2:$Y$5000,2,0)))</f>
        <v>0</v>
      </c>
      <c r="AH500" s="11">
        <f>IF(ISERROR(VLOOKUP(U500,'ITWR Dump'!$A$2:$Y$5000,14,0)),0,(VLOOKUP(U500,'ITWR Dump'!$A$2:$Y$5000,14,0)))</f>
        <v>0</v>
      </c>
      <c r="AI500" s="11" t="str">
        <f t="shared" si="219"/>
        <v>01-Maintenance Offshore</v>
      </c>
      <c r="AJ500" s="11" t="str">
        <f t="shared" si="220"/>
        <v>Offshore</v>
      </c>
      <c r="AK500" s="11" t="str">
        <f>IF(ISERROR(VLOOKUP(A500,'Team Data'!$C$2:$U$213,17,0)),0,(VLOOKUP(A500,'Team Data'!$C$2:$U$213,17,0)))</f>
        <v>MF PI and CF</v>
      </c>
      <c r="AL500" s="11" t="str">
        <f t="shared" si="221"/>
        <v>2017-04-24</v>
      </c>
      <c r="AM500" s="11">
        <f>IF(ISERROR(VLOOKUP(U500,'ITWR Dump'!$A$2:$Y$5000,16,0)),0,(VLOOKUP(U500,'ITWR Dump'!$A$2:$Y$5000,16,0)))</f>
        <v>0</v>
      </c>
      <c r="AN500" s="11">
        <f>IF(ISERROR(VLOOKUP(U500,'ITWR Dump'!$A$2:$Y$5000,18,0)),0,(VLOOKUP(U500,'ITWR Dump'!$A$2:$Y$5000,18,0)))</f>
        <v>0</v>
      </c>
      <c r="AO500" s="11">
        <f>IF(ISERROR(VLOOKUP(U500,'ITWR Dump'!$A$2:$Y$5000,25,0)),0,(VLOOKUP('ILC Report'!U500,'ITWR Dump'!$A$2:$Y$5000,25,0)))</f>
        <v>0</v>
      </c>
      <c r="AP500" s="11">
        <f t="shared" si="222"/>
        <v>0</v>
      </c>
      <c r="AQ500" s="26">
        <f t="shared" si="223"/>
        <v>0</v>
      </c>
      <c r="AR500" s="26">
        <f t="shared" si="224"/>
        <v>0</v>
      </c>
      <c r="AS500" s="26">
        <f t="shared" si="225"/>
        <v>0</v>
      </c>
      <c r="AT500" s="26">
        <f t="shared" si="226"/>
        <v>0</v>
      </c>
      <c r="AU500" s="26">
        <f t="shared" si="227"/>
        <v>0</v>
      </c>
      <c r="AV500" s="26">
        <f t="shared" si="228"/>
        <v>0</v>
      </c>
      <c r="AW500" s="11" t="s">
        <v>653</v>
      </c>
      <c r="AX500" s="11" t="str">
        <f>VLOOKUP(L500,Group!$A$2:$B$1000,2,0)</f>
        <v>Maintenance</v>
      </c>
      <c r="AY500" s="11">
        <f>IF(ISERROR(VLOOKUP(U500,'ITWR Dump'!$A$2:$Y$5000,15,0)),0,(VLOOKUP('ILC Report'!U500,'ITWR Dump'!$A$2:$Y$5000,15,0)))</f>
        <v>0</v>
      </c>
      <c r="AZ500" s="11" t="str">
        <f t="shared" si="229"/>
        <v>No</v>
      </c>
      <c r="BA500" s="11" t="str">
        <f t="shared" si="230"/>
        <v>BKI</v>
      </c>
      <c r="BB500" s="11" t="str">
        <f t="shared" si="231"/>
        <v>MN</v>
      </c>
      <c r="BC500" s="11" t="str">
        <f t="shared" si="232"/>
        <v>No</v>
      </c>
    </row>
    <row r="501" spans="1:55" x14ac:dyDescent="0.3">
      <c r="A501" s="11" t="s">
        <v>668</v>
      </c>
      <c r="B501" s="11" t="s">
        <v>1831</v>
      </c>
      <c r="C501" s="11" t="s">
        <v>617</v>
      </c>
      <c r="D501" s="11" t="s">
        <v>2185</v>
      </c>
      <c r="E501" s="38" t="s">
        <v>2903</v>
      </c>
      <c r="F501" s="11">
        <v>1</v>
      </c>
      <c r="G501" s="40" t="s">
        <v>218</v>
      </c>
      <c r="H501" s="11" t="str">
        <f t="shared" si="214"/>
        <v>Regular</v>
      </c>
      <c r="I501" s="11" t="str">
        <f t="shared" si="206"/>
        <v>INDIA</v>
      </c>
      <c r="J501" s="11" t="str">
        <f>IF(ISERROR(VLOOKUP(C501,'WI Vs ASM'!$B$2:$E$1000,4,0)),0,(VLOOKUP(C501,'WI Vs ASM'!$B$2:$E$1000,4,0)))</f>
        <v>Offshore</v>
      </c>
      <c r="K501" s="11" t="str">
        <f>IF(ISERROR(VLOOKUP(C501,'WI Vs ASM'!$B$2:$F$1000,5,0)),0,(VLOOKUP(C501,'WI Vs ASM'!$B$2:$F$1000,5,0)))</f>
        <v>01-Fixed Price</v>
      </c>
      <c r="L501" s="11" t="str">
        <f>IF(ISERROR(VLOOKUP(C501,'WI Vs ASM'!$B$2:$D$1000,3,0)),0,(VLOOKUP(C501,'WI Vs ASM'!$B$2:$D$1000,3,0)))</f>
        <v>01-Maintenance Offshore</v>
      </c>
      <c r="M501" s="11" t="str">
        <f>IF(ISERROR(VLOOKUP(C501,'WI Vs ASM'!$B$2:$I$1000,8,0)),0,(VLOOKUP(C501,'WI Vs ASM'!$B$2:$I$1000,8,0)))</f>
        <v>Rahul Soman</v>
      </c>
      <c r="N501" s="11" t="str">
        <f>IF(ISERROR(VLOOKUP(C501,'WI Vs ASM'!$B$2:$G$1000,6,0)),0,(VLOOKUP(C501,'WI Vs ASM'!$B$2:$G$1000,6,0)))</f>
        <v>Treasury</v>
      </c>
      <c r="O501" s="11" t="str">
        <f>IF(ISERROR(VLOOKUP(C501,'WI Vs ASM'!$B$2:$H$1000,7,0)),0,(VLOOKUP(C501,'WI Vs ASM'!$B$2:$H$1000,7,0)))</f>
        <v>Central Functions</v>
      </c>
      <c r="P501" s="11" t="str">
        <f t="shared" si="207"/>
        <v>May-17</v>
      </c>
      <c r="Q501" s="11" t="str">
        <f t="shared" si="208"/>
        <v>Q2</v>
      </c>
      <c r="R501" s="11" t="str">
        <f>IF(ISERROR(VLOOKUP(C501,'WI Vs ASM'!$B$2:$J$1000,9,0)),0,(VLOOKUP(C501,'WI Vs ASM'!$B$2:$J$1000,9,0)))</f>
        <v>Jyothi Pai</v>
      </c>
      <c r="S501" s="11" t="str">
        <f>IF(ISERROR(VLOOKUP(C501,'WI Vs ASM'!$B$2:$K$1000,10,0)),0,(VLOOKUP(C501,'WI Vs ASM'!$B$2:$K$1000,10,0)))</f>
        <v>Linda J. Richardson</v>
      </c>
      <c r="T501" s="11" t="str">
        <f>IF(ISERROR(VLOOKUP(C501,'WI Vs ASM'!$B$2:$L$1000,11,0)),0,(VLOOKUP(C501,'WI Vs ASM'!$B$2:$L$1000,11,0)))</f>
        <v>Crystal Romano</v>
      </c>
      <c r="U501" s="11" t="e">
        <f t="shared" si="215"/>
        <v>#VALUE!</v>
      </c>
      <c r="V501" s="11" t="str">
        <f t="shared" si="209"/>
        <v>No</v>
      </c>
      <c r="W501" s="11" t="str">
        <f t="shared" si="210"/>
        <v>Yes</v>
      </c>
      <c r="X501" s="11" t="str">
        <f t="shared" si="211"/>
        <v>No</v>
      </c>
      <c r="Y501" s="11" t="str">
        <f t="shared" si="212"/>
        <v>No</v>
      </c>
      <c r="Z501" s="11" t="str">
        <f t="shared" si="213"/>
        <v>No</v>
      </c>
      <c r="AA501" s="11" t="str">
        <f t="shared" si="216"/>
        <v>No</v>
      </c>
      <c r="AB501" s="11">
        <f>IF(ISERROR(VLOOKUP(U501,'ITWR Dump'!$A$2:$Y$5000,24,0)),0,(VLOOKUP('ILC Report'!U501,'ITWR Dump'!$A$2:$Y$5000,24,0)))</f>
        <v>0</v>
      </c>
      <c r="AC501" s="11" t="str">
        <f t="shared" si="217"/>
        <v>No</v>
      </c>
      <c r="AD501" s="11" t="str">
        <f t="shared" si="218"/>
        <v/>
      </c>
      <c r="AE501" s="11">
        <f>IF(ISERROR(VLOOKUP(U501,'ITWR Dump'!$A$2:$Y$5000,13,0)),0,(VLOOKUP(U501,'ITWR Dump'!$A$2:$Y$5000,13,0)))</f>
        <v>0</v>
      </c>
      <c r="AF501" s="11">
        <f>IF(ISERROR(VLOOKUP(U501,'ITWR Dump'!$A$2:$Y$5000,11,0)),0,(VLOOKUP(U501,'ITWR Dump'!$A$2:$Y$5000,11,0)))</f>
        <v>0</v>
      </c>
      <c r="AG501" s="11">
        <f>IF(ISERROR(VLOOKUP(U501,'ITWR Dump'!$A$2:$Y$5000,2,0)),0,(VLOOKUP(U501,'ITWR Dump'!$A$2:$Y$5000,2,0)))</f>
        <v>0</v>
      </c>
      <c r="AH501" s="11">
        <f>IF(ISERROR(VLOOKUP(U501,'ITWR Dump'!$A$2:$Y$5000,14,0)),0,(VLOOKUP(U501,'ITWR Dump'!$A$2:$Y$5000,14,0)))</f>
        <v>0</v>
      </c>
      <c r="AI501" s="11" t="str">
        <f t="shared" si="219"/>
        <v>01-Maintenance Offshore</v>
      </c>
      <c r="AJ501" s="11" t="str">
        <f t="shared" si="220"/>
        <v>Offshore</v>
      </c>
      <c r="AK501" s="11" t="str">
        <f>IF(ISERROR(VLOOKUP(A501,'Team Data'!$C$2:$U$213,17,0)),0,(VLOOKUP(A501,'Team Data'!$C$2:$U$213,17,0)))</f>
        <v>MF PI and CF</v>
      </c>
      <c r="AL501" s="11" t="str">
        <f t="shared" si="221"/>
        <v>2017-04-24</v>
      </c>
      <c r="AM501" s="11">
        <f>IF(ISERROR(VLOOKUP(U501,'ITWR Dump'!$A$2:$Y$5000,16,0)),0,(VLOOKUP(U501,'ITWR Dump'!$A$2:$Y$5000,16,0)))</f>
        <v>0</v>
      </c>
      <c r="AN501" s="11">
        <f>IF(ISERROR(VLOOKUP(U501,'ITWR Dump'!$A$2:$Y$5000,18,0)),0,(VLOOKUP(U501,'ITWR Dump'!$A$2:$Y$5000,18,0)))</f>
        <v>0</v>
      </c>
      <c r="AO501" s="11">
        <f>IF(ISERROR(VLOOKUP(U501,'ITWR Dump'!$A$2:$Y$5000,25,0)),0,(VLOOKUP('ILC Report'!U501,'ITWR Dump'!$A$2:$Y$5000,25,0)))</f>
        <v>0</v>
      </c>
      <c r="AP501" s="11">
        <f t="shared" si="222"/>
        <v>0</v>
      </c>
      <c r="AQ501" s="26">
        <f t="shared" si="223"/>
        <v>0</v>
      </c>
      <c r="AR501" s="26">
        <f t="shared" si="224"/>
        <v>0</v>
      </c>
      <c r="AS501" s="26">
        <f t="shared" si="225"/>
        <v>0</v>
      </c>
      <c r="AT501" s="26">
        <f t="shared" si="226"/>
        <v>0</v>
      </c>
      <c r="AU501" s="26">
        <f t="shared" si="227"/>
        <v>0</v>
      </c>
      <c r="AV501" s="26">
        <f t="shared" si="228"/>
        <v>0</v>
      </c>
      <c r="AW501" s="11" t="s">
        <v>653</v>
      </c>
      <c r="AX501" s="11" t="str">
        <f>VLOOKUP(L501,Group!$A$2:$B$1000,2,0)</f>
        <v>Maintenance</v>
      </c>
      <c r="AY501" s="11">
        <f>IF(ISERROR(VLOOKUP(U501,'ITWR Dump'!$A$2:$Y$5000,15,0)),0,(VLOOKUP('ILC Report'!U501,'ITWR Dump'!$A$2:$Y$5000,15,0)))</f>
        <v>0</v>
      </c>
      <c r="AZ501" s="11" t="str">
        <f t="shared" si="229"/>
        <v>No</v>
      </c>
      <c r="BA501" s="11" t="str">
        <f t="shared" si="230"/>
        <v>BKI</v>
      </c>
      <c r="BB501" s="11" t="str">
        <f t="shared" si="231"/>
        <v>MN</v>
      </c>
      <c r="BC501" s="11" t="str">
        <f t="shared" si="232"/>
        <v>No</v>
      </c>
    </row>
    <row r="502" spans="1:55" x14ac:dyDescent="0.3">
      <c r="A502" s="11" t="s">
        <v>668</v>
      </c>
      <c r="B502" s="11" t="s">
        <v>1831</v>
      </c>
      <c r="C502" s="11" t="s">
        <v>617</v>
      </c>
      <c r="D502" s="11" t="s">
        <v>2186</v>
      </c>
      <c r="E502" s="38" t="s">
        <v>2903</v>
      </c>
      <c r="F502" s="11">
        <v>3</v>
      </c>
      <c r="G502" s="40" t="s">
        <v>218</v>
      </c>
      <c r="H502" s="11" t="str">
        <f t="shared" si="214"/>
        <v>Regular</v>
      </c>
      <c r="I502" s="11" t="str">
        <f t="shared" si="206"/>
        <v>INDIA</v>
      </c>
      <c r="J502" s="11" t="str">
        <f>IF(ISERROR(VLOOKUP(C502,'WI Vs ASM'!$B$2:$E$1000,4,0)),0,(VLOOKUP(C502,'WI Vs ASM'!$B$2:$E$1000,4,0)))</f>
        <v>Offshore</v>
      </c>
      <c r="K502" s="11" t="str">
        <f>IF(ISERROR(VLOOKUP(C502,'WI Vs ASM'!$B$2:$F$1000,5,0)),0,(VLOOKUP(C502,'WI Vs ASM'!$B$2:$F$1000,5,0)))</f>
        <v>01-Fixed Price</v>
      </c>
      <c r="L502" s="11" t="str">
        <f>IF(ISERROR(VLOOKUP(C502,'WI Vs ASM'!$B$2:$D$1000,3,0)),0,(VLOOKUP(C502,'WI Vs ASM'!$B$2:$D$1000,3,0)))</f>
        <v>01-Maintenance Offshore</v>
      </c>
      <c r="M502" s="11" t="str">
        <f>IF(ISERROR(VLOOKUP(C502,'WI Vs ASM'!$B$2:$I$1000,8,0)),0,(VLOOKUP(C502,'WI Vs ASM'!$B$2:$I$1000,8,0)))</f>
        <v>Rahul Soman</v>
      </c>
      <c r="N502" s="11" t="str">
        <f>IF(ISERROR(VLOOKUP(C502,'WI Vs ASM'!$B$2:$G$1000,6,0)),0,(VLOOKUP(C502,'WI Vs ASM'!$B$2:$G$1000,6,0)))</f>
        <v>Treasury</v>
      </c>
      <c r="O502" s="11" t="str">
        <f>IF(ISERROR(VLOOKUP(C502,'WI Vs ASM'!$B$2:$H$1000,7,0)),0,(VLOOKUP(C502,'WI Vs ASM'!$B$2:$H$1000,7,0)))</f>
        <v>Central Functions</v>
      </c>
      <c r="P502" s="11" t="str">
        <f t="shared" si="207"/>
        <v>May-17</v>
      </c>
      <c r="Q502" s="11" t="str">
        <f t="shared" si="208"/>
        <v>Q2</v>
      </c>
      <c r="R502" s="11" t="str">
        <f>IF(ISERROR(VLOOKUP(C502,'WI Vs ASM'!$B$2:$J$1000,9,0)),0,(VLOOKUP(C502,'WI Vs ASM'!$B$2:$J$1000,9,0)))</f>
        <v>Jyothi Pai</v>
      </c>
      <c r="S502" s="11" t="str">
        <f>IF(ISERROR(VLOOKUP(C502,'WI Vs ASM'!$B$2:$K$1000,10,0)),0,(VLOOKUP(C502,'WI Vs ASM'!$B$2:$K$1000,10,0)))</f>
        <v>Linda J. Richardson</v>
      </c>
      <c r="T502" s="11" t="str">
        <f>IF(ISERROR(VLOOKUP(C502,'WI Vs ASM'!$B$2:$L$1000,11,0)),0,(VLOOKUP(C502,'WI Vs ASM'!$B$2:$L$1000,11,0)))</f>
        <v>Crystal Romano</v>
      </c>
      <c r="U502" s="11" t="str">
        <f t="shared" si="215"/>
        <v>WR AUDIT</v>
      </c>
      <c r="V502" s="11" t="str">
        <f t="shared" si="209"/>
        <v>No</v>
      </c>
      <c r="W502" s="11" t="str">
        <f t="shared" si="210"/>
        <v>Yes</v>
      </c>
      <c r="X502" s="11" t="str">
        <f t="shared" si="211"/>
        <v>No</v>
      </c>
      <c r="Y502" s="11" t="str">
        <f t="shared" si="212"/>
        <v>No</v>
      </c>
      <c r="Z502" s="11" t="str">
        <f t="shared" si="213"/>
        <v>No</v>
      </c>
      <c r="AA502" s="11" t="str">
        <f t="shared" si="216"/>
        <v>No</v>
      </c>
      <c r="AB502" s="11">
        <f>IF(ISERROR(VLOOKUP(U502,'ITWR Dump'!$A$2:$Y$5000,24,0)),0,(VLOOKUP('ILC Report'!U502,'ITWR Dump'!$A$2:$Y$5000,24,0)))</f>
        <v>0</v>
      </c>
      <c r="AC502" s="11" t="str">
        <f t="shared" si="217"/>
        <v>No</v>
      </c>
      <c r="AD502" s="11" t="str">
        <f t="shared" si="218"/>
        <v/>
      </c>
      <c r="AE502" s="11">
        <f>IF(ISERROR(VLOOKUP(U502,'ITWR Dump'!$A$2:$Y$5000,13,0)),0,(VLOOKUP(U502,'ITWR Dump'!$A$2:$Y$5000,13,0)))</f>
        <v>0</v>
      </c>
      <c r="AF502" s="11">
        <f>IF(ISERROR(VLOOKUP(U502,'ITWR Dump'!$A$2:$Y$5000,11,0)),0,(VLOOKUP(U502,'ITWR Dump'!$A$2:$Y$5000,11,0)))</f>
        <v>0</v>
      </c>
      <c r="AG502" s="11">
        <f>IF(ISERROR(VLOOKUP(U502,'ITWR Dump'!$A$2:$Y$5000,2,0)),0,(VLOOKUP(U502,'ITWR Dump'!$A$2:$Y$5000,2,0)))</f>
        <v>0</v>
      </c>
      <c r="AH502" s="11">
        <f>IF(ISERROR(VLOOKUP(U502,'ITWR Dump'!$A$2:$Y$5000,14,0)),0,(VLOOKUP(U502,'ITWR Dump'!$A$2:$Y$5000,14,0)))</f>
        <v>0</v>
      </c>
      <c r="AI502" s="11" t="str">
        <f t="shared" si="219"/>
        <v>01-Maintenance Offshore</v>
      </c>
      <c r="AJ502" s="11" t="str">
        <f t="shared" si="220"/>
        <v>Offshore</v>
      </c>
      <c r="AK502" s="11" t="str">
        <f>IF(ISERROR(VLOOKUP(A502,'Team Data'!$C$2:$U$213,17,0)),0,(VLOOKUP(A502,'Team Data'!$C$2:$U$213,17,0)))</f>
        <v>MF PI and CF</v>
      </c>
      <c r="AL502" s="11" t="str">
        <f t="shared" si="221"/>
        <v>2017-04-24</v>
      </c>
      <c r="AM502" s="11">
        <f>IF(ISERROR(VLOOKUP(U502,'ITWR Dump'!$A$2:$Y$5000,16,0)),0,(VLOOKUP(U502,'ITWR Dump'!$A$2:$Y$5000,16,0)))</f>
        <v>0</v>
      </c>
      <c r="AN502" s="11">
        <f>IF(ISERROR(VLOOKUP(U502,'ITWR Dump'!$A$2:$Y$5000,18,0)),0,(VLOOKUP(U502,'ITWR Dump'!$A$2:$Y$5000,18,0)))</f>
        <v>0</v>
      </c>
      <c r="AO502" s="11">
        <f>IF(ISERROR(VLOOKUP(U502,'ITWR Dump'!$A$2:$Y$5000,25,0)),0,(VLOOKUP('ILC Report'!U502,'ITWR Dump'!$A$2:$Y$5000,25,0)))</f>
        <v>0</v>
      </c>
      <c r="AP502" s="11">
        <f t="shared" si="222"/>
        <v>0</v>
      </c>
      <c r="AQ502" s="26">
        <f t="shared" si="223"/>
        <v>0</v>
      </c>
      <c r="AR502" s="26">
        <f t="shared" si="224"/>
        <v>0</v>
      </c>
      <c r="AS502" s="26">
        <f t="shared" si="225"/>
        <v>0</v>
      </c>
      <c r="AT502" s="26">
        <f t="shared" si="226"/>
        <v>0</v>
      </c>
      <c r="AU502" s="26">
        <f t="shared" si="227"/>
        <v>0</v>
      </c>
      <c r="AV502" s="26">
        <f t="shared" si="228"/>
        <v>0</v>
      </c>
      <c r="AW502" s="11" t="s">
        <v>653</v>
      </c>
      <c r="AX502" s="11" t="str">
        <f>VLOOKUP(L502,Group!$A$2:$B$1000,2,0)</f>
        <v>Maintenance</v>
      </c>
      <c r="AY502" s="11">
        <f>IF(ISERROR(VLOOKUP(U502,'ITWR Dump'!$A$2:$Y$5000,15,0)),0,(VLOOKUP('ILC Report'!U502,'ITWR Dump'!$A$2:$Y$5000,15,0)))</f>
        <v>0</v>
      </c>
      <c r="AZ502" s="11" t="str">
        <f t="shared" si="229"/>
        <v>No</v>
      </c>
      <c r="BA502" s="11" t="str">
        <f t="shared" si="230"/>
        <v>BKI</v>
      </c>
      <c r="BB502" s="11" t="str">
        <f t="shared" si="231"/>
        <v>MN</v>
      </c>
      <c r="BC502" s="11" t="str">
        <f t="shared" si="232"/>
        <v>No</v>
      </c>
    </row>
    <row r="503" spans="1:55" x14ac:dyDescent="0.3">
      <c r="A503" s="11" t="s">
        <v>668</v>
      </c>
      <c r="B503" s="11" t="s">
        <v>1831</v>
      </c>
      <c r="C503" s="11" t="s">
        <v>607</v>
      </c>
      <c r="D503" s="11" t="s">
        <v>2187</v>
      </c>
      <c r="E503" s="38" t="s">
        <v>2903</v>
      </c>
      <c r="F503" s="11">
        <v>40</v>
      </c>
      <c r="G503" s="40" t="s">
        <v>218</v>
      </c>
      <c r="H503" s="11" t="str">
        <f t="shared" si="214"/>
        <v>Regular</v>
      </c>
      <c r="I503" s="11" t="str">
        <f t="shared" si="206"/>
        <v>INDIA</v>
      </c>
      <c r="J503" s="11" t="str">
        <f>IF(ISERROR(VLOOKUP(C503,'WI Vs ASM'!$B$2:$E$1000,4,0)),0,(VLOOKUP(C503,'WI Vs ASM'!$B$2:$E$1000,4,0)))</f>
        <v>Offshore</v>
      </c>
      <c r="K503" s="11" t="str">
        <f>IF(ISERROR(VLOOKUP(C503,'WI Vs ASM'!$B$2:$F$1000,5,0)),0,(VLOOKUP(C503,'WI Vs ASM'!$B$2:$F$1000,5,0)))</f>
        <v>02-Variable Billable</v>
      </c>
      <c r="L503" s="11" t="str">
        <f>IF(ISERROR(VLOOKUP(C503,'WI Vs ASM'!$B$2:$D$1000,3,0)),0,(VLOOKUP(C503,'WI Vs ASM'!$B$2:$D$1000,3,0)))</f>
        <v>11-Enhancement Offshore</v>
      </c>
      <c r="M503" s="11" t="str">
        <f>IF(ISERROR(VLOOKUP(C503,'WI Vs ASM'!$B$2:$I$1000,8,0)),0,(VLOOKUP(C503,'WI Vs ASM'!$B$2:$I$1000,8,0)))</f>
        <v>Rahul Soman</v>
      </c>
      <c r="N503" s="11" t="str">
        <f>IF(ISERROR(VLOOKUP(C503,'WI Vs ASM'!$B$2:$G$1000,6,0)),0,(VLOOKUP(C503,'WI Vs ASM'!$B$2:$G$1000,6,0)))</f>
        <v>Property</v>
      </c>
      <c r="O503" s="11" t="str">
        <f>IF(ISERROR(VLOOKUP(C503,'WI Vs ASM'!$B$2:$H$1000,7,0)),0,(VLOOKUP(C503,'WI Vs ASM'!$B$2:$H$1000,7,0)))</f>
        <v>Personal</v>
      </c>
      <c r="P503" s="11" t="str">
        <f t="shared" si="207"/>
        <v>May-17</v>
      </c>
      <c r="Q503" s="11" t="str">
        <f t="shared" si="208"/>
        <v>Q2</v>
      </c>
      <c r="R503" s="11" t="str">
        <f>IF(ISERROR(VLOOKUP(C503,'WI Vs ASM'!$B$2:$J$1000,9,0)),0,(VLOOKUP(C503,'WI Vs ASM'!$B$2:$J$1000,9,0)))</f>
        <v>Jyothi Pai</v>
      </c>
      <c r="S503" s="11" t="str">
        <f>IF(ISERROR(VLOOKUP(C503,'WI Vs ASM'!$B$2:$K$1000,10,0)),0,(VLOOKUP(C503,'WI Vs ASM'!$B$2:$K$1000,10,0)))</f>
        <v>Adele M. Scotto</v>
      </c>
      <c r="T503" s="11" t="str">
        <f>IF(ISERROR(VLOOKUP(C503,'WI Vs ASM'!$B$2:$L$1000,11,0)),0,(VLOOKUP(C503,'WI Vs ASM'!$B$2:$L$1000,11,0)))</f>
        <v>Savitha Gurumoorthy</v>
      </c>
      <c r="U503" s="11" t="str">
        <f t="shared" si="215"/>
        <v>WR736163</v>
      </c>
      <c r="V503" s="11" t="str">
        <f t="shared" si="209"/>
        <v>No</v>
      </c>
      <c r="W503" s="11" t="str">
        <f t="shared" si="210"/>
        <v>Yes</v>
      </c>
      <c r="X503" s="11" t="str">
        <f t="shared" si="211"/>
        <v>No</v>
      </c>
      <c r="Y503" s="11" t="str">
        <f t="shared" si="212"/>
        <v>No</v>
      </c>
      <c r="Z503" s="11" t="str">
        <f t="shared" si="213"/>
        <v>No</v>
      </c>
      <c r="AA503" s="11" t="str">
        <f t="shared" si="216"/>
        <v>No</v>
      </c>
      <c r="AB503" s="11">
        <f>IF(ISERROR(VLOOKUP(U503,'ITWR Dump'!$A$2:$Y$5000,24,0)),0,(VLOOKUP('ILC Report'!U503,'ITWR Dump'!$A$2:$Y$5000,24,0)))</f>
        <v>0</v>
      </c>
      <c r="AC503" s="11" t="str">
        <f t="shared" si="217"/>
        <v>No</v>
      </c>
      <c r="AD503" s="11" t="str">
        <f t="shared" si="218"/>
        <v/>
      </c>
      <c r="AE503" s="11">
        <f>IF(ISERROR(VLOOKUP(U503,'ITWR Dump'!$A$2:$Y$5000,13,0)),0,(VLOOKUP(U503,'ITWR Dump'!$A$2:$Y$5000,13,0)))</f>
        <v>0</v>
      </c>
      <c r="AF503" s="11">
        <f>IF(ISERROR(VLOOKUP(U503,'ITWR Dump'!$A$2:$Y$5000,11,0)),0,(VLOOKUP(U503,'ITWR Dump'!$A$2:$Y$5000,11,0)))</f>
        <v>0</v>
      </c>
      <c r="AG503" s="11">
        <f>IF(ISERROR(VLOOKUP(U503,'ITWR Dump'!$A$2:$Y$5000,2,0)),0,(VLOOKUP(U503,'ITWR Dump'!$A$2:$Y$5000,2,0)))</f>
        <v>0</v>
      </c>
      <c r="AH503" s="11">
        <f>IF(ISERROR(VLOOKUP(U503,'ITWR Dump'!$A$2:$Y$5000,14,0)),0,(VLOOKUP(U503,'ITWR Dump'!$A$2:$Y$5000,14,0)))</f>
        <v>0</v>
      </c>
      <c r="AI503" s="11" t="str">
        <f t="shared" si="219"/>
        <v>11-Enhancement Offshore</v>
      </c>
      <c r="AJ503" s="11" t="str">
        <f t="shared" si="220"/>
        <v>Offshore</v>
      </c>
      <c r="AK503" s="11" t="str">
        <f>IF(ISERROR(VLOOKUP(A503,'Team Data'!$C$2:$U$213,17,0)),0,(VLOOKUP(A503,'Team Data'!$C$2:$U$213,17,0)))</f>
        <v>MF PI and CF</v>
      </c>
      <c r="AL503" s="11" t="str">
        <f t="shared" si="221"/>
        <v>2017-04-24</v>
      </c>
      <c r="AM503" s="11">
        <f>IF(ISERROR(VLOOKUP(U503,'ITWR Dump'!$A$2:$Y$5000,16,0)),0,(VLOOKUP(U503,'ITWR Dump'!$A$2:$Y$5000,16,0)))</f>
        <v>0</v>
      </c>
      <c r="AN503" s="11">
        <f>IF(ISERROR(VLOOKUP(U503,'ITWR Dump'!$A$2:$Y$5000,18,0)),0,(VLOOKUP(U503,'ITWR Dump'!$A$2:$Y$5000,18,0)))</f>
        <v>0</v>
      </c>
      <c r="AO503" s="11">
        <f>IF(ISERROR(VLOOKUP(U503,'ITWR Dump'!$A$2:$Y$5000,25,0)),0,(VLOOKUP('ILC Report'!U503,'ITWR Dump'!$A$2:$Y$5000,25,0)))</f>
        <v>0</v>
      </c>
      <c r="AP503" s="11">
        <f t="shared" si="222"/>
        <v>0</v>
      </c>
      <c r="AQ503" s="26">
        <f t="shared" si="223"/>
        <v>0</v>
      </c>
      <c r="AR503" s="26">
        <f t="shared" si="224"/>
        <v>0</v>
      </c>
      <c r="AS503" s="26">
        <f t="shared" si="225"/>
        <v>0</v>
      </c>
      <c r="AT503" s="26">
        <f t="shared" si="226"/>
        <v>0</v>
      </c>
      <c r="AU503" s="26">
        <f t="shared" si="227"/>
        <v>0</v>
      </c>
      <c r="AV503" s="26">
        <f t="shared" si="228"/>
        <v>0</v>
      </c>
      <c r="AW503" s="11" t="s">
        <v>653</v>
      </c>
      <c r="AX503" s="11" t="str">
        <f>VLOOKUP(L503,Group!$A$2:$B$1000,2,0)</f>
        <v>Enhancement</v>
      </c>
      <c r="AY503" s="11">
        <f>IF(ISERROR(VLOOKUP(U503,'ITWR Dump'!$A$2:$Y$5000,15,0)),0,(VLOOKUP('ILC Report'!U503,'ITWR Dump'!$A$2:$Y$5000,15,0)))</f>
        <v>0</v>
      </c>
      <c r="AZ503" s="11" t="str">
        <f t="shared" si="229"/>
        <v>No</v>
      </c>
      <c r="BA503" s="11" t="str">
        <f t="shared" si="230"/>
        <v>BKI</v>
      </c>
      <c r="BB503" s="11" t="str">
        <f t="shared" si="231"/>
        <v>EL</v>
      </c>
      <c r="BC503" s="11" t="str">
        <f t="shared" si="232"/>
        <v>No</v>
      </c>
    </row>
    <row r="504" spans="1:55" x14ac:dyDescent="0.3">
      <c r="A504" s="11" t="s">
        <v>668</v>
      </c>
      <c r="B504" s="11" t="s">
        <v>1831</v>
      </c>
      <c r="C504" s="11" t="s">
        <v>617</v>
      </c>
      <c r="D504" s="11" t="s">
        <v>2005</v>
      </c>
      <c r="E504" s="38" t="s">
        <v>2904</v>
      </c>
      <c r="F504" s="11">
        <v>0.5</v>
      </c>
      <c r="G504" s="40" t="s">
        <v>218</v>
      </c>
      <c r="H504" s="11" t="str">
        <f t="shared" si="214"/>
        <v>Regular</v>
      </c>
      <c r="I504" s="11" t="str">
        <f t="shared" si="206"/>
        <v>INDIA</v>
      </c>
      <c r="J504" s="11" t="str">
        <f>IF(ISERROR(VLOOKUP(C504,'WI Vs ASM'!$B$2:$E$1000,4,0)),0,(VLOOKUP(C504,'WI Vs ASM'!$B$2:$E$1000,4,0)))</f>
        <v>Offshore</v>
      </c>
      <c r="K504" s="11" t="str">
        <f>IF(ISERROR(VLOOKUP(C504,'WI Vs ASM'!$B$2:$F$1000,5,0)),0,(VLOOKUP(C504,'WI Vs ASM'!$B$2:$F$1000,5,0)))</f>
        <v>01-Fixed Price</v>
      </c>
      <c r="L504" s="11" t="str">
        <f>IF(ISERROR(VLOOKUP(C504,'WI Vs ASM'!$B$2:$D$1000,3,0)),0,(VLOOKUP(C504,'WI Vs ASM'!$B$2:$D$1000,3,0)))</f>
        <v>01-Maintenance Offshore</v>
      </c>
      <c r="M504" s="11" t="str">
        <f>IF(ISERROR(VLOOKUP(C504,'WI Vs ASM'!$B$2:$I$1000,8,0)),0,(VLOOKUP(C504,'WI Vs ASM'!$B$2:$I$1000,8,0)))</f>
        <v>Rahul Soman</v>
      </c>
      <c r="N504" s="11" t="str">
        <f>IF(ISERROR(VLOOKUP(C504,'WI Vs ASM'!$B$2:$G$1000,6,0)),0,(VLOOKUP(C504,'WI Vs ASM'!$B$2:$G$1000,6,0)))</f>
        <v>Treasury</v>
      </c>
      <c r="O504" s="11" t="str">
        <f>IF(ISERROR(VLOOKUP(C504,'WI Vs ASM'!$B$2:$H$1000,7,0)),0,(VLOOKUP(C504,'WI Vs ASM'!$B$2:$H$1000,7,0)))</f>
        <v>Central Functions</v>
      </c>
      <c r="P504" s="11" t="str">
        <f t="shared" si="207"/>
        <v>May-17</v>
      </c>
      <c r="Q504" s="11" t="str">
        <f t="shared" si="208"/>
        <v>Q2</v>
      </c>
      <c r="R504" s="11" t="str">
        <f>IF(ISERROR(VLOOKUP(C504,'WI Vs ASM'!$B$2:$J$1000,9,0)),0,(VLOOKUP(C504,'WI Vs ASM'!$B$2:$J$1000,9,0)))</f>
        <v>Jyothi Pai</v>
      </c>
      <c r="S504" s="11" t="str">
        <f>IF(ISERROR(VLOOKUP(C504,'WI Vs ASM'!$B$2:$K$1000,10,0)),0,(VLOOKUP(C504,'WI Vs ASM'!$B$2:$K$1000,10,0)))</f>
        <v>Linda J. Richardson</v>
      </c>
      <c r="T504" s="11" t="str">
        <f>IF(ISERROR(VLOOKUP(C504,'WI Vs ASM'!$B$2:$L$1000,11,0)),0,(VLOOKUP(C504,'WI Vs ASM'!$B$2:$L$1000,11,0)))</f>
        <v>Crystal Romano</v>
      </c>
      <c r="U504" s="11" t="e">
        <f t="shared" si="215"/>
        <v>#VALUE!</v>
      </c>
      <c r="V504" s="11" t="str">
        <f t="shared" si="209"/>
        <v>No</v>
      </c>
      <c r="W504" s="11" t="str">
        <f t="shared" si="210"/>
        <v>Yes</v>
      </c>
      <c r="X504" s="11" t="str">
        <f t="shared" si="211"/>
        <v>No</v>
      </c>
      <c r="Y504" s="11" t="str">
        <f t="shared" si="212"/>
        <v>No</v>
      </c>
      <c r="Z504" s="11" t="str">
        <f t="shared" si="213"/>
        <v>No</v>
      </c>
      <c r="AA504" s="11" t="str">
        <f t="shared" si="216"/>
        <v>No</v>
      </c>
      <c r="AB504" s="11">
        <f>IF(ISERROR(VLOOKUP(U504,'ITWR Dump'!$A$2:$Y$5000,24,0)),0,(VLOOKUP('ILC Report'!U504,'ITWR Dump'!$A$2:$Y$5000,24,0)))</f>
        <v>0</v>
      </c>
      <c r="AC504" s="11" t="str">
        <f t="shared" si="217"/>
        <v>No</v>
      </c>
      <c r="AD504" s="11" t="str">
        <f t="shared" si="218"/>
        <v/>
      </c>
      <c r="AE504" s="11">
        <f>IF(ISERROR(VLOOKUP(U504,'ITWR Dump'!$A$2:$Y$5000,13,0)),0,(VLOOKUP(U504,'ITWR Dump'!$A$2:$Y$5000,13,0)))</f>
        <v>0</v>
      </c>
      <c r="AF504" s="11">
        <f>IF(ISERROR(VLOOKUP(U504,'ITWR Dump'!$A$2:$Y$5000,11,0)),0,(VLOOKUP(U504,'ITWR Dump'!$A$2:$Y$5000,11,0)))</f>
        <v>0</v>
      </c>
      <c r="AG504" s="11">
        <f>IF(ISERROR(VLOOKUP(U504,'ITWR Dump'!$A$2:$Y$5000,2,0)),0,(VLOOKUP(U504,'ITWR Dump'!$A$2:$Y$5000,2,0)))</f>
        <v>0</v>
      </c>
      <c r="AH504" s="11">
        <f>IF(ISERROR(VLOOKUP(U504,'ITWR Dump'!$A$2:$Y$5000,14,0)),0,(VLOOKUP(U504,'ITWR Dump'!$A$2:$Y$5000,14,0)))</f>
        <v>0</v>
      </c>
      <c r="AI504" s="11" t="str">
        <f t="shared" si="219"/>
        <v>01-Maintenance Offshore</v>
      </c>
      <c r="AJ504" s="11" t="str">
        <f t="shared" si="220"/>
        <v>Offshore</v>
      </c>
      <c r="AK504" s="11" t="str">
        <f>IF(ISERROR(VLOOKUP(A504,'Team Data'!$C$2:$U$213,17,0)),0,(VLOOKUP(A504,'Team Data'!$C$2:$U$213,17,0)))</f>
        <v>MF PI and CF</v>
      </c>
      <c r="AL504" s="11" t="str">
        <f t="shared" si="221"/>
        <v>2017-04-24</v>
      </c>
      <c r="AM504" s="11">
        <f>IF(ISERROR(VLOOKUP(U504,'ITWR Dump'!$A$2:$Y$5000,16,0)),0,(VLOOKUP(U504,'ITWR Dump'!$A$2:$Y$5000,16,0)))</f>
        <v>0</v>
      </c>
      <c r="AN504" s="11">
        <f>IF(ISERROR(VLOOKUP(U504,'ITWR Dump'!$A$2:$Y$5000,18,0)),0,(VLOOKUP(U504,'ITWR Dump'!$A$2:$Y$5000,18,0)))</f>
        <v>0</v>
      </c>
      <c r="AO504" s="11">
        <f>IF(ISERROR(VLOOKUP(U504,'ITWR Dump'!$A$2:$Y$5000,25,0)),0,(VLOOKUP('ILC Report'!U504,'ITWR Dump'!$A$2:$Y$5000,25,0)))</f>
        <v>0</v>
      </c>
      <c r="AP504" s="11">
        <f t="shared" si="222"/>
        <v>0</v>
      </c>
      <c r="AQ504" s="26">
        <f t="shared" si="223"/>
        <v>0</v>
      </c>
      <c r="AR504" s="26">
        <f t="shared" si="224"/>
        <v>0</v>
      </c>
      <c r="AS504" s="26">
        <f t="shared" si="225"/>
        <v>0</v>
      </c>
      <c r="AT504" s="26">
        <f t="shared" si="226"/>
        <v>0</v>
      </c>
      <c r="AU504" s="26">
        <f t="shared" si="227"/>
        <v>0</v>
      </c>
      <c r="AV504" s="26">
        <f t="shared" si="228"/>
        <v>0</v>
      </c>
      <c r="AW504" s="11" t="s">
        <v>653</v>
      </c>
      <c r="AX504" s="11" t="str">
        <f>VLOOKUP(L504,Group!$A$2:$B$1000,2,0)</f>
        <v>Maintenance</v>
      </c>
      <c r="AY504" s="11">
        <f>IF(ISERROR(VLOOKUP(U504,'ITWR Dump'!$A$2:$Y$5000,15,0)),0,(VLOOKUP('ILC Report'!U504,'ITWR Dump'!$A$2:$Y$5000,15,0)))</f>
        <v>0</v>
      </c>
      <c r="AZ504" s="11" t="str">
        <f t="shared" si="229"/>
        <v>No</v>
      </c>
      <c r="BA504" s="11" t="str">
        <f t="shared" si="230"/>
        <v>BKI</v>
      </c>
      <c r="BB504" s="11" t="str">
        <f t="shared" si="231"/>
        <v>MN</v>
      </c>
      <c r="BC504" s="11" t="str">
        <f t="shared" si="232"/>
        <v>No</v>
      </c>
    </row>
    <row r="505" spans="1:55" x14ac:dyDescent="0.3">
      <c r="A505" s="11" t="s">
        <v>668</v>
      </c>
      <c r="B505" s="11" t="s">
        <v>1831</v>
      </c>
      <c r="C505" s="11" t="s">
        <v>607</v>
      </c>
      <c r="D505" s="11" t="s">
        <v>2188</v>
      </c>
      <c r="E505" s="38" t="s">
        <v>2904</v>
      </c>
      <c r="F505" s="11">
        <v>16</v>
      </c>
      <c r="G505" s="40" t="s">
        <v>218</v>
      </c>
      <c r="H505" s="11" t="str">
        <f t="shared" si="214"/>
        <v>Regular</v>
      </c>
      <c r="I505" s="11" t="str">
        <f t="shared" si="206"/>
        <v>INDIA</v>
      </c>
      <c r="J505" s="11" t="str">
        <f>IF(ISERROR(VLOOKUP(C505,'WI Vs ASM'!$B$2:$E$1000,4,0)),0,(VLOOKUP(C505,'WI Vs ASM'!$B$2:$E$1000,4,0)))</f>
        <v>Offshore</v>
      </c>
      <c r="K505" s="11" t="str">
        <f>IF(ISERROR(VLOOKUP(C505,'WI Vs ASM'!$B$2:$F$1000,5,0)),0,(VLOOKUP(C505,'WI Vs ASM'!$B$2:$F$1000,5,0)))</f>
        <v>02-Variable Billable</v>
      </c>
      <c r="L505" s="11" t="str">
        <f>IF(ISERROR(VLOOKUP(C505,'WI Vs ASM'!$B$2:$D$1000,3,0)),0,(VLOOKUP(C505,'WI Vs ASM'!$B$2:$D$1000,3,0)))</f>
        <v>11-Enhancement Offshore</v>
      </c>
      <c r="M505" s="11" t="str">
        <f>IF(ISERROR(VLOOKUP(C505,'WI Vs ASM'!$B$2:$I$1000,8,0)),0,(VLOOKUP(C505,'WI Vs ASM'!$B$2:$I$1000,8,0)))</f>
        <v>Rahul Soman</v>
      </c>
      <c r="N505" s="11" t="str">
        <f>IF(ISERROR(VLOOKUP(C505,'WI Vs ASM'!$B$2:$G$1000,6,0)),0,(VLOOKUP(C505,'WI Vs ASM'!$B$2:$G$1000,6,0)))</f>
        <v>Property</v>
      </c>
      <c r="O505" s="11" t="str">
        <f>IF(ISERROR(VLOOKUP(C505,'WI Vs ASM'!$B$2:$H$1000,7,0)),0,(VLOOKUP(C505,'WI Vs ASM'!$B$2:$H$1000,7,0)))</f>
        <v>Personal</v>
      </c>
      <c r="P505" s="11" t="str">
        <f t="shared" si="207"/>
        <v>May-17</v>
      </c>
      <c r="Q505" s="11" t="str">
        <f t="shared" si="208"/>
        <v>Q2</v>
      </c>
      <c r="R505" s="11" t="str">
        <f>IF(ISERROR(VLOOKUP(C505,'WI Vs ASM'!$B$2:$J$1000,9,0)),0,(VLOOKUP(C505,'WI Vs ASM'!$B$2:$J$1000,9,0)))</f>
        <v>Jyothi Pai</v>
      </c>
      <c r="S505" s="11" t="str">
        <f>IF(ISERROR(VLOOKUP(C505,'WI Vs ASM'!$B$2:$K$1000,10,0)),0,(VLOOKUP(C505,'WI Vs ASM'!$B$2:$K$1000,10,0)))</f>
        <v>Adele M. Scotto</v>
      </c>
      <c r="T505" s="11" t="str">
        <f>IF(ISERROR(VLOOKUP(C505,'WI Vs ASM'!$B$2:$L$1000,11,0)),0,(VLOOKUP(C505,'WI Vs ASM'!$B$2:$L$1000,11,0)))</f>
        <v>Savitha Gurumoorthy</v>
      </c>
      <c r="U505" s="11" t="str">
        <f t="shared" si="215"/>
        <v>WR635908</v>
      </c>
      <c r="V505" s="11" t="str">
        <f t="shared" si="209"/>
        <v>No</v>
      </c>
      <c r="W505" s="11" t="str">
        <f t="shared" si="210"/>
        <v>Yes</v>
      </c>
      <c r="X505" s="11" t="str">
        <f t="shared" si="211"/>
        <v>No</v>
      </c>
      <c r="Y505" s="11" t="str">
        <f t="shared" si="212"/>
        <v>No</v>
      </c>
      <c r="Z505" s="11" t="str">
        <f t="shared" si="213"/>
        <v>No</v>
      </c>
      <c r="AA505" s="11" t="str">
        <f t="shared" si="216"/>
        <v>No</v>
      </c>
      <c r="AB505" s="11">
        <f>IF(ISERROR(VLOOKUP(U505,'ITWR Dump'!$A$2:$Y$5000,24,0)),0,(VLOOKUP('ILC Report'!U505,'ITWR Dump'!$A$2:$Y$5000,24,0)))</f>
        <v>0</v>
      </c>
      <c r="AC505" s="11" t="str">
        <f t="shared" si="217"/>
        <v>No</v>
      </c>
      <c r="AD505" s="11" t="str">
        <f t="shared" si="218"/>
        <v/>
      </c>
      <c r="AE505" s="11">
        <f>IF(ISERROR(VLOOKUP(U505,'ITWR Dump'!$A$2:$Y$5000,13,0)),0,(VLOOKUP(U505,'ITWR Dump'!$A$2:$Y$5000,13,0)))</f>
        <v>0</v>
      </c>
      <c r="AF505" s="11">
        <f>IF(ISERROR(VLOOKUP(U505,'ITWR Dump'!$A$2:$Y$5000,11,0)),0,(VLOOKUP(U505,'ITWR Dump'!$A$2:$Y$5000,11,0)))</f>
        <v>0</v>
      </c>
      <c r="AG505" s="11">
        <f>IF(ISERROR(VLOOKUP(U505,'ITWR Dump'!$A$2:$Y$5000,2,0)),0,(VLOOKUP(U505,'ITWR Dump'!$A$2:$Y$5000,2,0)))</f>
        <v>0</v>
      </c>
      <c r="AH505" s="11">
        <f>IF(ISERROR(VLOOKUP(U505,'ITWR Dump'!$A$2:$Y$5000,14,0)),0,(VLOOKUP(U505,'ITWR Dump'!$A$2:$Y$5000,14,0)))</f>
        <v>0</v>
      </c>
      <c r="AI505" s="11" t="str">
        <f t="shared" si="219"/>
        <v>11-Enhancement Offshore</v>
      </c>
      <c r="AJ505" s="11" t="str">
        <f t="shared" si="220"/>
        <v>Offshore</v>
      </c>
      <c r="AK505" s="11" t="str">
        <f>IF(ISERROR(VLOOKUP(A505,'Team Data'!$C$2:$U$213,17,0)),0,(VLOOKUP(A505,'Team Data'!$C$2:$U$213,17,0)))</f>
        <v>MF PI and CF</v>
      </c>
      <c r="AL505" s="11" t="str">
        <f t="shared" si="221"/>
        <v>2017-04-24</v>
      </c>
      <c r="AM505" s="11">
        <f>IF(ISERROR(VLOOKUP(U505,'ITWR Dump'!$A$2:$Y$5000,16,0)),0,(VLOOKUP(U505,'ITWR Dump'!$A$2:$Y$5000,16,0)))</f>
        <v>0</v>
      </c>
      <c r="AN505" s="11">
        <f>IF(ISERROR(VLOOKUP(U505,'ITWR Dump'!$A$2:$Y$5000,18,0)),0,(VLOOKUP(U505,'ITWR Dump'!$A$2:$Y$5000,18,0)))</f>
        <v>0</v>
      </c>
      <c r="AO505" s="11">
        <f>IF(ISERROR(VLOOKUP(U505,'ITWR Dump'!$A$2:$Y$5000,25,0)),0,(VLOOKUP('ILC Report'!U505,'ITWR Dump'!$A$2:$Y$5000,25,0)))</f>
        <v>0</v>
      </c>
      <c r="AP505" s="11">
        <f t="shared" si="222"/>
        <v>0</v>
      </c>
      <c r="AQ505" s="26">
        <f t="shared" si="223"/>
        <v>0</v>
      </c>
      <c r="AR505" s="26">
        <f t="shared" si="224"/>
        <v>0</v>
      </c>
      <c r="AS505" s="26">
        <f t="shared" si="225"/>
        <v>0</v>
      </c>
      <c r="AT505" s="26">
        <f t="shared" si="226"/>
        <v>0</v>
      </c>
      <c r="AU505" s="26">
        <f t="shared" si="227"/>
        <v>0</v>
      </c>
      <c r="AV505" s="26">
        <f t="shared" si="228"/>
        <v>0</v>
      </c>
      <c r="AW505" s="11" t="s">
        <v>653</v>
      </c>
      <c r="AX505" s="11" t="str">
        <f>VLOOKUP(L505,Group!$A$2:$B$1000,2,0)</f>
        <v>Enhancement</v>
      </c>
      <c r="AY505" s="11">
        <f>IF(ISERROR(VLOOKUP(U505,'ITWR Dump'!$A$2:$Y$5000,15,0)),0,(VLOOKUP('ILC Report'!U505,'ITWR Dump'!$A$2:$Y$5000,15,0)))</f>
        <v>0</v>
      </c>
      <c r="AZ505" s="11" t="str">
        <f t="shared" si="229"/>
        <v>No</v>
      </c>
      <c r="BA505" s="11" t="str">
        <f t="shared" si="230"/>
        <v>BKI</v>
      </c>
      <c r="BB505" s="11" t="str">
        <f t="shared" si="231"/>
        <v>EL</v>
      </c>
      <c r="BC505" s="11" t="str">
        <f t="shared" si="232"/>
        <v>No</v>
      </c>
    </row>
    <row r="506" spans="1:55" x14ac:dyDescent="0.3">
      <c r="A506" s="11" t="s">
        <v>668</v>
      </c>
      <c r="B506" s="11" t="s">
        <v>1831</v>
      </c>
      <c r="C506" s="11" t="s">
        <v>607</v>
      </c>
      <c r="D506" s="11" t="s">
        <v>2189</v>
      </c>
      <c r="E506" s="38" t="s">
        <v>2904</v>
      </c>
      <c r="F506" s="11">
        <v>16</v>
      </c>
      <c r="G506" s="40" t="s">
        <v>218</v>
      </c>
      <c r="H506" s="11" t="str">
        <f t="shared" si="214"/>
        <v>Regular</v>
      </c>
      <c r="I506" s="11" t="str">
        <f t="shared" si="206"/>
        <v>INDIA</v>
      </c>
      <c r="J506" s="11" t="str">
        <f>IF(ISERROR(VLOOKUP(C506,'WI Vs ASM'!$B$2:$E$1000,4,0)),0,(VLOOKUP(C506,'WI Vs ASM'!$B$2:$E$1000,4,0)))</f>
        <v>Offshore</v>
      </c>
      <c r="K506" s="11" t="str">
        <f>IF(ISERROR(VLOOKUP(C506,'WI Vs ASM'!$B$2:$F$1000,5,0)),0,(VLOOKUP(C506,'WI Vs ASM'!$B$2:$F$1000,5,0)))</f>
        <v>02-Variable Billable</v>
      </c>
      <c r="L506" s="11" t="str">
        <f>IF(ISERROR(VLOOKUP(C506,'WI Vs ASM'!$B$2:$D$1000,3,0)),0,(VLOOKUP(C506,'WI Vs ASM'!$B$2:$D$1000,3,0)))</f>
        <v>11-Enhancement Offshore</v>
      </c>
      <c r="M506" s="11" t="str">
        <f>IF(ISERROR(VLOOKUP(C506,'WI Vs ASM'!$B$2:$I$1000,8,0)),0,(VLOOKUP(C506,'WI Vs ASM'!$B$2:$I$1000,8,0)))</f>
        <v>Rahul Soman</v>
      </c>
      <c r="N506" s="11" t="str">
        <f>IF(ISERROR(VLOOKUP(C506,'WI Vs ASM'!$B$2:$G$1000,6,0)),0,(VLOOKUP(C506,'WI Vs ASM'!$B$2:$G$1000,6,0)))</f>
        <v>Property</v>
      </c>
      <c r="O506" s="11" t="str">
        <f>IF(ISERROR(VLOOKUP(C506,'WI Vs ASM'!$B$2:$H$1000,7,0)),0,(VLOOKUP(C506,'WI Vs ASM'!$B$2:$H$1000,7,0)))</f>
        <v>Personal</v>
      </c>
      <c r="P506" s="11" t="str">
        <f t="shared" si="207"/>
        <v>May-17</v>
      </c>
      <c r="Q506" s="11" t="str">
        <f t="shared" si="208"/>
        <v>Q2</v>
      </c>
      <c r="R506" s="11" t="str">
        <f>IF(ISERROR(VLOOKUP(C506,'WI Vs ASM'!$B$2:$J$1000,9,0)),0,(VLOOKUP(C506,'WI Vs ASM'!$B$2:$J$1000,9,0)))</f>
        <v>Jyothi Pai</v>
      </c>
      <c r="S506" s="11" t="str">
        <f>IF(ISERROR(VLOOKUP(C506,'WI Vs ASM'!$B$2:$K$1000,10,0)),0,(VLOOKUP(C506,'WI Vs ASM'!$B$2:$K$1000,10,0)))</f>
        <v>Adele M. Scotto</v>
      </c>
      <c r="T506" s="11" t="str">
        <f>IF(ISERROR(VLOOKUP(C506,'WI Vs ASM'!$B$2:$L$1000,11,0)),0,(VLOOKUP(C506,'WI Vs ASM'!$B$2:$L$1000,11,0)))</f>
        <v>Savitha Gurumoorthy</v>
      </c>
      <c r="U506" s="11" t="str">
        <f t="shared" si="215"/>
        <v>WR635909</v>
      </c>
      <c r="V506" s="11" t="str">
        <f t="shared" si="209"/>
        <v>No</v>
      </c>
      <c r="W506" s="11" t="str">
        <f t="shared" si="210"/>
        <v>Yes</v>
      </c>
      <c r="X506" s="11" t="str">
        <f t="shared" si="211"/>
        <v>No</v>
      </c>
      <c r="Y506" s="11" t="str">
        <f t="shared" si="212"/>
        <v>No</v>
      </c>
      <c r="Z506" s="11" t="str">
        <f t="shared" si="213"/>
        <v>No</v>
      </c>
      <c r="AA506" s="11" t="str">
        <f t="shared" si="216"/>
        <v>No</v>
      </c>
      <c r="AB506" s="11">
        <f>IF(ISERROR(VLOOKUP(U506,'ITWR Dump'!$A$2:$Y$5000,24,0)),0,(VLOOKUP('ILC Report'!U506,'ITWR Dump'!$A$2:$Y$5000,24,0)))</f>
        <v>0</v>
      </c>
      <c r="AC506" s="11" t="str">
        <f t="shared" si="217"/>
        <v>No</v>
      </c>
      <c r="AD506" s="11" t="str">
        <f t="shared" si="218"/>
        <v/>
      </c>
      <c r="AE506" s="11">
        <f>IF(ISERROR(VLOOKUP(U506,'ITWR Dump'!$A$2:$Y$5000,13,0)),0,(VLOOKUP(U506,'ITWR Dump'!$A$2:$Y$5000,13,0)))</f>
        <v>0</v>
      </c>
      <c r="AF506" s="11">
        <f>IF(ISERROR(VLOOKUP(U506,'ITWR Dump'!$A$2:$Y$5000,11,0)),0,(VLOOKUP(U506,'ITWR Dump'!$A$2:$Y$5000,11,0)))</f>
        <v>0</v>
      </c>
      <c r="AG506" s="11">
        <f>IF(ISERROR(VLOOKUP(U506,'ITWR Dump'!$A$2:$Y$5000,2,0)),0,(VLOOKUP(U506,'ITWR Dump'!$A$2:$Y$5000,2,0)))</f>
        <v>0</v>
      </c>
      <c r="AH506" s="11">
        <f>IF(ISERROR(VLOOKUP(U506,'ITWR Dump'!$A$2:$Y$5000,14,0)),0,(VLOOKUP(U506,'ITWR Dump'!$A$2:$Y$5000,14,0)))</f>
        <v>0</v>
      </c>
      <c r="AI506" s="11" t="str">
        <f t="shared" si="219"/>
        <v>11-Enhancement Offshore</v>
      </c>
      <c r="AJ506" s="11" t="str">
        <f t="shared" si="220"/>
        <v>Offshore</v>
      </c>
      <c r="AK506" s="11" t="str">
        <f>IF(ISERROR(VLOOKUP(A506,'Team Data'!$C$2:$U$213,17,0)),0,(VLOOKUP(A506,'Team Data'!$C$2:$U$213,17,0)))</f>
        <v>MF PI and CF</v>
      </c>
      <c r="AL506" s="11" t="str">
        <f t="shared" si="221"/>
        <v>2017-04-24</v>
      </c>
      <c r="AM506" s="11">
        <f>IF(ISERROR(VLOOKUP(U506,'ITWR Dump'!$A$2:$Y$5000,16,0)),0,(VLOOKUP(U506,'ITWR Dump'!$A$2:$Y$5000,16,0)))</f>
        <v>0</v>
      </c>
      <c r="AN506" s="11">
        <f>IF(ISERROR(VLOOKUP(U506,'ITWR Dump'!$A$2:$Y$5000,18,0)),0,(VLOOKUP(U506,'ITWR Dump'!$A$2:$Y$5000,18,0)))</f>
        <v>0</v>
      </c>
      <c r="AO506" s="11">
        <f>IF(ISERROR(VLOOKUP(U506,'ITWR Dump'!$A$2:$Y$5000,25,0)),0,(VLOOKUP('ILC Report'!U506,'ITWR Dump'!$A$2:$Y$5000,25,0)))</f>
        <v>0</v>
      </c>
      <c r="AP506" s="11">
        <f t="shared" si="222"/>
        <v>0</v>
      </c>
      <c r="AQ506" s="26">
        <f t="shared" si="223"/>
        <v>0</v>
      </c>
      <c r="AR506" s="26">
        <f t="shared" si="224"/>
        <v>0</v>
      </c>
      <c r="AS506" s="26">
        <f t="shared" si="225"/>
        <v>0</v>
      </c>
      <c r="AT506" s="26">
        <f t="shared" si="226"/>
        <v>0</v>
      </c>
      <c r="AU506" s="26">
        <f t="shared" si="227"/>
        <v>0</v>
      </c>
      <c r="AV506" s="26">
        <f t="shared" si="228"/>
        <v>0</v>
      </c>
      <c r="AW506" s="11" t="s">
        <v>653</v>
      </c>
      <c r="AX506" s="11" t="str">
        <f>VLOOKUP(L506,Group!$A$2:$B$1000,2,0)</f>
        <v>Enhancement</v>
      </c>
      <c r="AY506" s="11">
        <f>IF(ISERROR(VLOOKUP(U506,'ITWR Dump'!$A$2:$Y$5000,15,0)),0,(VLOOKUP('ILC Report'!U506,'ITWR Dump'!$A$2:$Y$5000,15,0)))</f>
        <v>0</v>
      </c>
      <c r="AZ506" s="11" t="str">
        <f t="shared" si="229"/>
        <v>No</v>
      </c>
      <c r="BA506" s="11" t="str">
        <f t="shared" si="230"/>
        <v>BKI</v>
      </c>
      <c r="BB506" s="11" t="str">
        <f t="shared" si="231"/>
        <v>EL</v>
      </c>
      <c r="BC506" s="11" t="str">
        <f t="shared" si="232"/>
        <v>No</v>
      </c>
    </row>
    <row r="507" spans="1:55" x14ac:dyDescent="0.3">
      <c r="A507" s="11" t="s">
        <v>668</v>
      </c>
      <c r="B507" s="11" t="s">
        <v>1831</v>
      </c>
      <c r="C507" s="11" t="s">
        <v>607</v>
      </c>
      <c r="D507" s="11" t="s">
        <v>2190</v>
      </c>
      <c r="E507" s="38" t="s">
        <v>2904</v>
      </c>
      <c r="F507" s="11">
        <v>3.5</v>
      </c>
      <c r="G507" s="40" t="s">
        <v>218</v>
      </c>
      <c r="H507" s="11" t="str">
        <f t="shared" si="214"/>
        <v>Regular</v>
      </c>
      <c r="I507" s="11" t="str">
        <f t="shared" si="206"/>
        <v>INDIA</v>
      </c>
      <c r="J507" s="11" t="str">
        <f>IF(ISERROR(VLOOKUP(C507,'WI Vs ASM'!$B$2:$E$1000,4,0)),0,(VLOOKUP(C507,'WI Vs ASM'!$B$2:$E$1000,4,0)))</f>
        <v>Offshore</v>
      </c>
      <c r="K507" s="11" t="str">
        <f>IF(ISERROR(VLOOKUP(C507,'WI Vs ASM'!$B$2:$F$1000,5,0)),0,(VLOOKUP(C507,'WI Vs ASM'!$B$2:$F$1000,5,0)))</f>
        <v>02-Variable Billable</v>
      </c>
      <c r="L507" s="11" t="str">
        <f>IF(ISERROR(VLOOKUP(C507,'WI Vs ASM'!$B$2:$D$1000,3,0)),0,(VLOOKUP(C507,'WI Vs ASM'!$B$2:$D$1000,3,0)))</f>
        <v>11-Enhancement Offshore</v>
      </c>
      <c r="M507" s="11" t="str">
        <f>IF(ISERROR(VLOOKUP(C507,'WI Vs ASM'!$B$2:$I$1000,8,0)),0,(VLOOKUP(C507,'WI Vs ASM'!$B$2:$I$1000,8,0)))</f>
        <v>Rahul Soman</v>
      </c>
      <c r="N507" s="11" t="str">
        <f>IF(ISERROR(VLOOKUP(C507,'WI Vs ASM'!$B$2:$G$1000,6,0)),0,(VLOOKUP(C507,'WI Vs ASM'!$B$2:$G$1000,6,0)))</f>
        <v>Property</v>
      </c>
      <c r="O507" s="11" t="str">
        <f>IF(ISERROR(VLOOKUP(C507,'WI Vs ASM'!$B$2:$H$1000,7,0)),0,(VLOOKUP(C507,'WI Vs ASM'!$B$2:$H$1000,7,0)))</f>
        <v>Personal</v>
      </c>
      <c r="P507" s="11" t="str">
        <f t="shared" si="207"/>
        <v>May-17</v>
      </c>
      <c r="Q507" s="11" t="str">
        <f t="shared" si="208"/>
        <v>Q2</v>
      </c>
      <c r="R507" s="11" t="str">
        <f>IF(ISERROR(VLOOKUP(C507,'WI Vs ASM'!$B$2:$J$1000,9,0)),0,(VLOOKUP(C507,'WI Vs ASM'!$B$2:$J$1000,9,0)))</f>
        <v>Jyothi Pai</v>
      </c>
      <c r="S507" s="11" t="str">
        <f>IF(ISERROR(VLOOKUP(C507,'WI Vs ASM'!$B$2:$K$1000,10,0)),0,(VLOOKUP(C507,'WI Vs ASM'!$B$2:$K$1000,10,0)))</f>
        <v>Adele M. Scotto</v>
      </c>
      <c r="T507" s="11" t="str">
        <f>IF(ISERROR(VLOOKUP(C507,'WI Vs ASM'!$B$2:$L$1000,11,0)),0,(VLOOKUP(C507,'WI Vs ASM'!$B$2:$L$1000,11,0)))</f>
        <v>Savitha Gurumoorthy</v>
      </c>
      <c r="U507" s="11" t="str">
        <f t="shared" si="215"/>
        <v>WR736163</v>
      </c>
      <c r="V507" s="11" t="str">
        <f t="shared" si="209"/>
        <v>No</v>
      </c>
      <c r="W507" s="11" t="str">
        <f t="shared" si="210"/>
        <v>Yes</v>
      </c>
      <c r="X507" s="11" t="str">
        <f t="shared" si="211"/>
        <v>No</v>
      </c>
      <c r="Y507" s="11" t="str">
        <f t="shared" si="212"/>
        <v>No</v>
      </c>
      <c r="Z507" s="11" t="str">
        <f t="shared" si="213"/>
        <v>No</v>
      </c>
      <c r="AA507" s="11" t="str">
        <f t="shared" si="216"/>
        <v>No</v>
      </c>
      <c r="AB507" s="11">
        <f>IF(ISERROR(VLOOKUP(U507,'ITWR Dump'!$A$2:$Y$5000,24,0)),0,(VLOOKUP('ILC Report'!U507,'ITWR Dump'!$A$2:$Y$5000,24,0)))</f>
        <v>0</v>
      </c>
      <c r="AC507" s="11" t="str">
        <f t="shared" si="217"/>
        <v>No</v>
      </c>
      <c r="AD507" s="11" t="str">
        <f t="shared" si="218"/>
        <v/>
      </c>
      <c r="AE507" s="11">
        <f>IF(ISERROR(VLOOKUP(U507,'ITWR Dump'!$A$2:$Y$5000,13,0)),0,(VLOOKUP(U507,'ITWR Dump'!$A$2:$Y$5000,13,0)))</f>
        <v>0</v>
      </c>
      <c r="AF507" s="11">
        <f>IF(ISERROR(VLOOKUP(U507,'ITWR Dump'!$A$2:$Y$5000,11,0)),0,(VLOOKUP(U507,'ITWR Dump'!$A$2:$Y$5000,11,0)))</f>
        <v>0</v>
      </c>
      <c r="AG507" s="11">
        <f>IF(ISERROR(VLOOKUP(U507,'ITWR Dump'!$A$2:$Y$5000,2,0)),0,(VLOOKUP(U507,'ITWR Dump'!$A$2:$Y$5000,2,0)))</f>
        <v>0</v>
      </c>
      <c r="AH507" s="11">
        <f>IF(ISERROR(VLOOKUP(U507,'ITWR Dump'!$A$2:$Y$5000,14,0)),0,(VLOOKUP(U507,'ITWR Dump'!$A$2:$Y$5000,14,0)))</f>
        <v>0</v>
      </c>
      <c r="AI507" s="11" t="str">
        <f t="shared" si="219"/>
        <v>11-Enhancement Offshore</v>
      </c>
      <c r="AJ507" s="11" t="str">
        <f t="shared" si="220"/>
        <v>Offshore</v>
      </c>
      <c r="AK507" s="11" t="str">
        <f>IF(ISERROR(VLOOKUP(A507,'Team Data'!$C$2:$U$213,17,0)),0,(VLOOKUP(A507,'Team Data'!$C$2:$U$213,17,0)))</f>
        <v>MF PI and CF</v>
      </c>
      <c r="AL507" s="11" t="str">
        <f t="shared" si="221"/>
        <v>2017-04-24</v>
      </c>
      <c r="AM507" s="11">
        <f>IF(ISERROR(VLOOKUP(U507,'ITWR Dump'!$A$2:$Y$5000,16,0)),0,(VLOOKUP(U507,'ITWR Dump'!$A$2:$Y$5000,16,0)))</f>
        <v>0</v>
      </c>
      <c r="AN507" s="11">
        <f>IF(ISERROR(VLOOKUP(U507,'ITWR Dump'!$A$2:$Y$5000,18,0)),0,(VLOOKUP(U507,'ITWR Dump'!$A$2:$Y$5000,18,0)))</f>
        <v>0</v>
      </c>
      <c r="AO507" s="11">
        <f>IF(ISERROR(VLOOKUP(U507,'ITWR Dump'!$A$2:$Y$5000,25,0)),0,(VLOOKUP('ILC Report'!U507,'ITWR Dump'!$A$2:$Y$5000,25,0)))</f>
        <v>0</v>
      </c>
      <c r="AP507" s="11">
        <f t="shared" si="222"/>
        <v>0</v>
      </c>
      <c r="AQ507" s="26">
        <f t="shared" si="223"/>
        <v>0</v>
      </c>
      <c r="AR507" s="26">
        <f t="shared" si="224"/>
        <v>0</v>
      </c>
      <c r="AS507" s="26">
        <f t="shared" si="225"/>
        <v>0</v>
      </c>
      <c r="AT507" s="26">
        <f t="shared" si="226"/>
        <v>0</v>
      </c>
      <c r="AU507" s="26">
        <f t="shared" si="227"/>
        <v>0</v>
      </c>
      <c r="AV507" s="26">
        <f t="shared" si="228"/>
        <v>0</v>
      </c>
      <c r="AW507" s="11" t="s">
        <v>653</v>
      </c>
      <c r="AX507" s="11" t="str">
        <f>VLOOKUP(L507,Group!$A$2:$B$1000,2,0)</f>
        <v>Enhancement</v>
      </c>
      <c r="AY507" s="11">
        <f>IF(ISERROR(VLOOKUP(U507,'ITWR Dump'!$A$2:$Y$5000,15,0)),0,(VLOOKUP('ILC Report'!U507,'ITWR Dump'!$A$2:$Y$5000,15,0)))</f>
        <v>0</v>
      </c>
      <c r="AZ507" s="11" t="str">
        <f t="shared" si="229"/>
        <v>No</v>
      </c>
      <c r="BA507" s="11" t="str">
        <f t="shared" si="230"/>
        <v>BKI</v>
      </c>
      <c r="BB507" s="11" t="str">
        <f t="shared" si="231"/>
        <v>EL</v>
      </c>
      <c r="BC507" s="11" t="str">
        <f t="shared" si="232"/>
        <v>No</v>
      </c>
    </row>
    <row r="508" spans="1:55" x14ac:dyDescent="0.3">
      <c r="A508" s="11" t="s">
        <v>669</v>
      </c>
      <c r="B508" s="11" t="s">
        <v>1832</v>
      </c>
      <c r="C508" s="11" t="s">
        <v>545</v>
      </c>
      <c r="D508" s="11" t="s">
        <v>2191</v>
      </c>
      <c r="E508" s="38" t="s">
        <v>652</v>
      </c>
      <c r="F508" s="11">
        <v>10.5</v>
      </c>
      <c r="G508" s="40" t="s">
        <v>218</v>
      </c>
      <c r="H508" s="11" t="str">
        <f t="shared" si="214"/>
        <v>Regular</v>
      </c>
      <c r="I508" s="11" t="str">
        <f t="shared" si="206"/>
        <v>INDIA</v>
      </c>
      <c r="J508" s="11" t="str">
        <f>IF(ISERROR(VLOOKUP(C508,'WI Vs ASM'!$B$2:$E$1000,4,0)),0,(VLOOKUP(C508,'WI Vs ASM'!$B$2:$E$1000,4,0)))</f>
        <v>Offshore</v>
      </c>
      <c r="K508" s="11" t="str">
        <f>IF(ISERROR(VLOOKUP(C508,'WI Vs ASM'!$B$2:$F$1000,5,0)),0,(VLOOKUP(C508,'WI Vs ASM'!$B$2:$F$1000,5,0)))</f>
        <v>01-Fixed Price</v>
      </c>
      <c r="L508" s="11" t="str">
        <f>IF(ISERROR(VLOOKUP(C508,'WI Vs ASM'!$B$2:$D$1000,3,0)),0,(VLOOKUP(C508,'WI Vs ASM'!$B$2:$D$1000,3,0)))</f>
        <v>01-Maintenance Offshore</v>
      </c>
      <c r="M508" s="11" t="str">
        <f>IF(ISERROR(VLOOKUP(C508,'WI Vs ASM'!$B$2:$I$1000,8,0)),0,(VLOOKUP(C508,'WI Vs ASM'!$B$2:$I$1000,8,0)))</f>
        <v>Rahul Soman</v>
      </c>
      <c r="N508" s="11" t="str">
        <f>IF(ISERROR(VLOOKUP(C508,'WI Vs ASM'!$B$2:$G$1000,6,0)),0,(VLOOKUP(C508,'WI Vs ASM'!$B$2:$G$1000,6,0)))</f>
        <v>Data Archive</v>
      </c>
      <c r="O508" s="11" t="str">
        <f>IF(ISERROR(VLOOKUP(C508,'WI Vs ASM'!$B$2:$H$1000,7,0)),0,(VLOOKUP(C508,'WI Vs ASM'!$B$2:$H$1000,7,0)))</f>
        <v>Central Functions</v>
      </c>
      <c r="P508" s="11" t="str">
        <f t="shared" si="207"/>
        <v>Apr-17</v>
      </c>
      <c r="Q508" s="11" t="str">
        <f t="shared" si="208"/>
        <v>Q2</v>
      </c>
      <c r="R508" s="11" t="str">
        <f>IF(ISERROR(VLOOKUP(C508,'WI Vs ASM'!$B$2:$J$1000,9,0)),0,(VLOOKUP(C508,'WI Vs ASM'!$B$2:$J$1000,9,0)))</f>
        <v>Jyothi Pai</v>
      </c>
      <c r="S508" s="11" t="str">
        <f>IF(ISERROR(VLOOKUP(C508,'WI Vs ASM'!$B$2:$K$1000,10,0)),0,(VLOOKUP(C508,'WI Vs ASM'!$B$2:$K$1000,10,0)))</f>
        <v>Linda J. Richardson</v>
      </c>
      <c r="T508" s="11" t="str">
        <f>IF(ISERROR(VLOOKUP(C508,'WI Vs ASM'!$B$2:$L$1000,11,0)),0,(VLOOKUP(C508,'WI Vs ASM'!$B$2:$L$1000,11,0)))</f>
        <v>Crystal Romano</v>
      </c>
      <c r="U508" s="11" t="e">
        <f t="shared" si="215"/>
        <v>#VALUE!</v>
      </c>
      <c r="V508" s="11" t="str">
        <f t="shared" si="209"/>
        <v>No</v>
      </c>
      <c r="W508" s="11" t="str">
        <f t="shared" si="210"/>
        <v>Yes</v>
      </c>
      <c r="X508" s="11" t="str">
        <f t="shared" si="211"/>
        <v>No</v>
      </c>
      <c r="Y508" s="11" t="str">
        <f t="shared" si="212"/>
        <v>No</v>
      </c>
      <c r="Z508" s="11" t="str">
        <f t="shared" si="213"/>
        <v>No</v>
      </c>
      <c r="AA508" s="11" t="str">
        <f t="shared" si="216"/>
        <v>No</v>
      </c>
      <c r="AB508" s="11">
        <f>IF(ISERROR(VLOOKUP(U508,'ITWR Dump'!$A$2:$Y$5000,24,0)),0,(VLOOKUP('ILC Report'!U508,'ITWR Dump'!$A$2:$Y$5000,24,0)))</f>
        <v>0</v>
      </c>
      <c r="AC508" s="11" t="str">
        <f t="shared" si="217"/>
        <v>No</v>
      </c>
      <c r="AD508" s="11" t="str">
        <f t="shared" si="218"/>
        <v/>
      </c>
      <c r="AE508" s="11">
        <f>IF(ISERROR(VLOOKUP(U508,'ITWR Dump'!$A$2:$Y$5000,13,0)),0,(VLOOKUP(U508,'ITWR Dump'!$A$2:$Y$5000,13,0)))</f>
        <v>0</v>
      </c>
      <c r="AF508" s="11">
        <f>IF(ISERROR(VLOOKUP(U508,'ITWR Dump'!$A$2:$Y$5000,11,0)),0,(VLOOKUP(U508,'ITWR Dump'!$A$2:$Y$5000,11,0)))</f>
        <v>0</v>
      </c>
      <c r="AG508" s="11">
        <f>IF(ISERROR(VLOOKUP(U508,'ITWR Dump'!$A$2:$Y$5000,2,0)),0,(VLOOKUP(U508,'ITWR Dump'!$A$2:$Y$5000,2,0)))</f>
        <v>0</v>
      </c>
      <c r="AH508" s="11">
        <f>IF(ISERROR(VLOOKUP(U508,'ITWR Dump'!$A$2:$Y$5000,14,0)),0,(VLOOKUP(U508,'ITWR Dump'!$A$2:$Y$5000,14,0)))</f>
        <v>0</v>
      </c>
      <c r="AI508" s="11" t="str">
        <f t="shared" si="219"/>
        <v>01-Maintenance Offshore</v>
      </c>
      <c r="AJ508" s="11" t="str">
        <f t="shared" si="220"/>
        <v>Offshore</v>
      </c>
      <c r="AK508" s="11" t="str">
        <f>IF(ISERROR(VLOOKUP(A508,'Team Data'!$C$2:$U$213,17,0)),0,(VLOOKUP(A508,'Team Data'!$C$2:$U$213,17,0)))</f>
        <v>PRISM</v>
      </c>
      <c r="AL508" s="11" t="str">
        <f t="shared" si="221"/>
        <v>2017-04-24</v>
      </c>
      <c r="AM508" s="11">
        <f>IF(ISERROR(VLOOKUP(U508,'ITWR Dump'!$A$2:$Y$5000,16,0)),0,(VLOOKUP(U508,'ITWR Dump'!$A$2:$Y$5000,16,0)))</f>
        <v>0</v>
      </c>
      <c r="AN508" s="11">
        <f>IF(ISERROR(VLOOKUP(U508,'ITWR Dump'!$A$2:$Y$5000,18,0)),0,(VLOOKUP(U508,'ITWR Dump'!$A$2:$Y$5000,18,0)))</f>
        <v>0</v>
      </c>
      <c r="AO508" s="11">
        <f>IF(ISERROR(VLOOKUP(U508,'ITWR Dump'!$A$2:$Y$5000,25,0)),0,(VLOOKUP('ILC Report'!U508,'ITWR Dump'!$A$2:$Y$5000,25,0)))</f>
        <v>0</v>
      </c>
      <c r="AP508" s="11">
        <f t="shared" si="222"/>
        <v>0</v>
      </c>
      <c r="AQ508" s="26">
        <f t="shared" si="223"/>
        <v>0</v>
      </c>
      <c r="AR508" s="26">
        <f t="shared" si="224"/>
        <v>0</v>
      </c>
      <c r="AS508" s="26">
        <f t="shared" si="225"/>
        <v>0</v>
      </c>
      <c r="AT508" s="26">
        <f t="shared" si="226"/>
        <v>0</v>
      </c>
      <c r="AU508" s="26">
        <f t="shared" si="227"/>
        <v>0</v>
      </c>
      <c r="AV508" s="26">
        <f t="shared" si="228"/>
        <v>0</v>
      </c>
      <c r="AW508" s="11" t="s">
        <v>653</v>
      </c>
      <c r="AX508" s="11" t="str">
        <f>VLOOKUP(L508,Group!$A$2:$B$1000,2,0)</f>
        <v>Maintenance</v>
      </c>
      <c r="AY508" s="11">
        <f>IF(ISERROR(VLOOKUP(U508,'ITWR Dump'!$A$2:$Y$5000,15,0)),0,(VLOOKUP('ILC Report'!U508,'ITWR Dump'!$A$2:$Y$5000,15,0)))</f>
        <v>0</v>
      </c>
      <c r="AZ508" s="11" t="str">
        <f t="shared" si="229"/>
        <v>No</v>
      </c>
      <c r="BA508" s="11" t="str">
        <f t="shared" si="230"/>
        <v>BKI</v>
      </c>
      <c r="BB508" s="11" t="str">
        <f t="shared" si="231"/>
        <v>MN</v>
      </c>
      <c r="BC508" s="11" t="str">
        <f t="shared" si="232"/>
        <v>No</v>
      </c>
    </row>
    <row r="509" spans="1:55" x14ac:dyDescent="0.3">
      <c r="A509" s="11" t="s">
        <v>669</v>
      </c>
      <c r="B509" s="11" t="s">
        <v>1832</v>
      </c>
      <c r="C509" s="11" t="s">
        <v>545</v>
      </c>
      <c r="D509" s="11" t="s">
        <v>2192</v>
      </c>
      <c r="E509" s="38" t="s">
        <v>652</v>
      </c>
      <c r="F509" s="11">
        <v>1</v>
      </c>
      <c r="G509" s="40" t="s">
        <v>218</v>
      </c>
      <c r="H509" s="11" t="str">
        <f t="shared" si="214"/>
        <v>Regular</v>
      </c>
      <c r="I509" s="11" t="str">
        <f t="shared" si="206"/>
        <v>INDIA</v>
      </c>
      <c r="J509" s="11" t="str">
        <f>IF(ISERROR(VLOOKUP(C509,'WI Vs ASM'!$B$2:$E$1000,4,0)),0,(VLOOKUP(C509,'WI Vs ASM'!$B$2:$E$1000,4,0)))</f>
        <v>Offshore</v>
      </c>
      <c r="K509" s="11" t="str">
        <f>IF(ISERROR(VLOOKUP(C509,'WI Vs ASM'!$B$2:$F$1000,5,0)),0,(VLOOKUP(C509,'WI Vs ASM'!$B$2:$F$1000,5,0)))</f>
        <v>01-Fixed Price</v>
      </c>
      <c r="L509" s="11" t="str">
        <f>IF(ISERROR(VLOOKUP(C509,'WI Vs ASM'!$B$2:$D$1000,3,0)),0,(VLOOKUP(C509,'WI Vs ASM'!$B$2:$D$1000,3,0)))</f>
        <v>01-Maintenance Offshore</v>
      </c>
      <c r="M509" s="11" t="str">
        <f>IF(ISERROR(VLOOKUP(C509,'WI Vs ASM'!$B$2:$I$1000,8,0)),0,(VLOOKUP(C509,'WI Vs ASM'!$B$2:$I$1000,8,0)))</f>
        <v>Rahul Soman</v>
      </c>
      <c r="N509" s="11" t="str">
        <f>IF(ISERROR(VLOOKUP(C509,'WI Vs ASM'!$B$2:$G$1000,6,0)),0,(VLOOKUP(C509,'WI Vs ASM'!$B$2:$G$1000,6,0)))</f>
        <v>Data Archive</v>
      </c>
      <c r="O509" s="11" t="str">
        <f>IF(ISERROR(VLOOKUP(C509,'WI Vs ASM'!$B$2:$H$1000,7,0)),0,(VLOOKUP(C509,'WI Vs ASM'!$B$2:$H$1000,7,0)))</f>
        <v>Central Functions</v>
      </c>
      <c r="P509" s="11" t="str">
        <f t="shared" si="207"/>
        <v>Apr-17</v>
      </c>
      <c r="Q509" s="11" t="str">
        <f t="shared" si="208"/>
        <v>Q2</v>
      </c>
      <c r="R509" s="11" t="str">
        <f>IF(ISERROR(VLOOKUP(C509,'WI Vs ASM'!$B$2:$J$1000,9,0)),0,(VLOOKUP(C509,'WI Vs ASM'!$B$2:$J$1000,9,0)))</f>
        <v>Jyothi Pai</v>
      </c>
      <c r="S509" s="11" t="str">
        <f>IF(ISERROR(VLOOKUP(C509,'WI Vs ASM'!$B$2:$K$1000,10,0)),0,(VLOOKUP(C509,'WI Vs ASM'!$B$2:$K$1000,10,0)))</f>
        <v>Linda J. Richardson</v>
      </c>
      <c r="T509" s="11" t="str">
        <f>IF(ISERROR(VLOOKUP(C509,'WI Vs ASM'!$B$2:$L$1000,11,0)),0,(VLOOKUP(C509,'WI Vs ASM'!$B$2:$L$1000,11,0)))</f>
        <v>Crystal Romano</v>
      </c>
      <c r="U509" s="11" t="e">
        <f t="shared" si="215"/>
        <v>#VALUE!</v>
      </c>
      <c r="V509" s="11" t="str">
        <f t="shared" si="209"/>
        <v>No</v>
      </c>
      <c r="W509" s="11" t="str">
        <f t="shared" si="210"/>
        <v>Yes</v>
      </c>
      <c r="X509" s="11" t="str">
        <f t="shared" si="211"/>
        <v>No</v>
      </c>
      <c r="Y509" s="11" t="str">
        <f t="shared" si="212"/>
        <v>No</v>
      </c>
      <c r="Z509" s="11" t="str">
        <f t="shared" si="213"/>
        <v>No</v>
      </c>
      <c r="AA509" s="11" t="str">
        <f t="shared" si="216"/>
        <v>No</v>
      </c>
      <c r="AB509" s="11">
        <f>IF(ISERROR(VLOOKUP(U509,'ITWR Dump'!$A$2:$Y$5000,24,0)),0,(VLOOKUP('ILC Report'!U509,'ITWR Dump'!$A$2:$Y$5000,24,0)))</f>
        <v>0</v>
      </c>
      <c r="AC509" s="11" t="str">
        <f t="shared" si="217"/>
        <v>No</v>
      </c>
      <c r="AD509" s="11" t="str">
        <f t="shared" si="218"/>
        <v/>
      </c>
      <c r="AE509" s="11">
        <f>IF(ISERROR(VLOOKUP(U509,'ITWR Dump'!$A$2:$Y$5000,13,0)),0,(VLOOKUP(U509,'ITWR Dump'!$A$2:$Y$5000,13,0)))</f>
        <v>0</v>
      </c>
      <c r="AF509" s="11">
        <f>IF(ISERROR(VLOOKUP(U509,'ITWR Dump'!$A$2:$Y$5000,11,0)),0,(VLOOKUP(U509,'ITWR Dump'!$A$2:$Y$5000,11,0)))</f>
        <v>0</v>
      </c>
      <c r="AG509" s="11">
        <f>IF(ISERROR(VLOOKUP(U509,'ITWR Dump'!$A$2:$Y$5000,2,0)),0,(VLOOKUP(U509,'ITWR Dump'!$A$2:$Y$5000,2,0)))</f>
        <v>0</v>
      </c>
      <c r="AH509" s="11">
        <f>IF(ISERROR(VLOOKUP(U509,'ITWR Dump'!$A$2:$Y$5000,14,0)),0,(VLOOKUP(U509,'ITWR Dump'!$A$2:$Y$5000,14,0)))</f>
        <v>0</v>
      </c>
      <c r="AI509" s="11" t="str">
        <f t="shared" si="219"/>
        <v>01-Maintenance Offshore</v>
      </c>
      <c r="AJ509" s="11" t="str">
        <f t="shared" si="220"/>
        <v>Offshore</v>
      </c>
      <c r="AK509" s="11" t="str">
        <f>IF(ISERROR(VLOOKUP(A509,'Team Data'!$C$2:$U$213,17,0)),0,(VLOOKUP(A509,'Team Data'!$C$2:$U$213,17,0)))</f>
        <v>PRISM</v>
      </c>
      <c r="AL509" s="11" t="str">
        <f t="shared" si="221"/>
        <v>2017-04-24</v>
      </c>
      <c r="AM509" s="11">
        <f>IF(ISERROR(VLOOKUP(U509,'ITWR Dump'!$A$2:$Y$5000,16,0)),0,(VLOOKUP(U509,'ITWR Dump'!$A$2:$Y$5000,16,0)))</f>
        <v>0</v>
      </c>
      <c r="AN509" s="11">
        <f>IF(ISERROR(VLOOKUP(U509,'ITWR Dump'!$A$2:$Y$5000,18,0)),0,(VLOOKUP(U509,'ITWR Dump'!$A$2:$Y$5000,18,0)))</f>
        <v>0</v>
      </c>
      <c r="AO509" s="11">
        <f>IF(ISERROR(VLOOKUP(U509,'ITWR Dump'!$A$2:$Y$5000,25,0)),0,(VLOOKUP('ILC Report'!U509,'ITWR Dump'!$A$2:$Y$5000,25,0)))</f>
        <v>0</v>
      </c>
      <c r="AP509" s="11">
        <f t="shared" si="222"/>
        <v>0</v>
      </c>
      <c r="AQ509" s="26">
        <f t="shared" si="223"/>
        <v>0</v>
      </c>
      <c r="AR509" s="26">
        <f t="shared" si="224"/>
        <v>0</v>
      </c>
      <c r="AS509" s="26">
        <f t="shared" si="225"/>
        <v>0</v>
      </c>
      <c r="AT509" s="26">
        <f t="shared" si="226"/>
        <v>0</v>
      </c>
      <c r="AU509" s="26">
        <f t="shared" si="227"/>
        <v>0</v>
      </c>
      <c r="AV509" s="26">
        <f t="shared" si="228"/>
        <v>0</v>
      </c>
      <c r="AW509" s="11" t="s">
        <v>653</v>
      </c>
      <c r="AX509" s="11" t="str">
        <f>VLOOKUP(L509,Group!$A$2:$B$1000,2,0)</f>
        <v>Maintenance</v>
      </c>
      <c r="AY509" s="11">
        <f>IF(ISERROR(VLOOKUP(U509,'ITWR Dump'!$A$2:$Y$5000,15,0)),0,(VLOOKUP('ILC Report'!U509,'ITWR Dump'!$A$2:$Y$5000,15,0)))</f>
        <v>0</v>
      </c>
      <c r="AZ509" s="11" t="str">
        <f t="shared" si="229"/>
        <v>Yes</v>
      </c>
      <c r="BA509" s="11" t="str">
        <f t="shared" si="230"/>
        <v>BKI</v>
      </c>
      <c r="BB509" s="11" t="str">
        <f t="shared" si="231"/>
        <v>MN</v>
      </c>
      <c r="BC509" s="11" t="str">
        <f t="shared" si="232"/>
        <v>No</v>
      </c>
    </row>
    <row r="510" spans="1:55" x14ac:dyDescent="0.3">
      <c r="A510" s="11" t="s">
        <v>669</v>
      </c>
      <c r="B510" s="11" t="s">
        <v>1832</v>
      </c>
      <c r="C510" s="11" t="s">
        <v>545</v>
      </c>
      <c r="D510" s="11" t="s">
        <v>2193</v>
      </c>
      <c r="E510" s="38" t="s">
        <v>652</v>
      </c>
      <c r="F510" s="11">
        <v>1</v>
      </c>
      <c r="G510" s="40" t="s">
        <v>218</v>
      </c>
      <c r="H510" s="11" t="str">
        <f t="shared" si="214"/>
        <v>Regular</v>
      </c>
      <c r="I510" s="11" t="str">
        <f t="shared" si="206"/>
        <v>INDIA</v>
      </c>
      <c r="J510" s="11" t="str">
        <f>IF(ISERROR(VLOOKUP(C510,'WI Vs ASM'!$B$2:$E$1000,4,0)),0,(VLOOKUP(C510,'WI Vs ASM'!$B$2:$E$1000,4,0)))</f>
        <v>Offshore</v>
      </c>
      <c r="K510" s="11" t="str">
        <f>IF(ISERROR(VLOOKUP(C510,'WI Vs ASM'!$B$2:$F$1000,5,0)),0,(VLOOKUP(C510,'WI Vs ASM'!$B$2:$F$1000,5,0)))</f>
        <v>01-Fixed Price</v>
      </c>
      <c r="L510" s="11" t="str">
        <f>IF(ISERROR(VLOOKUP(C510,'WI Vs ASM'!$B$2:$D$1000,3,0)),0,(VLOOKUP(C510,'WI Vs ASM'!$B$2:$D$1000,3,0)))</f>
        <v>01-Maintenance Offshore</v>
      </c>
      <c r="M510" s="11" t="str">
        <f>IF(ISERROR(VLOOKUP(C510,'WI Vs ASM'!$B$2:$I$1000,8,0)),0,(VLOOKUP(C510,'WI Vs ASM'!$B$2:$I$1000,8,0)))</f>
        <v>Rahul Soman</v>
      </c>
      <c r="N510" s="11" t="str">
        <f>IF(ISERROR(VLOOKUP(C510,'WI Vs ASM'!$B$2:$G$1000,6,0)),0,(VLOOKUP(C510,'WI Vs ASM'!$B$2:$G$1000,6,0)))</f>
        <v>Data Archive</v>
      </c>
      <c r="O510" s="11" t="str">
        <f>IF(ISERROR(VLOOKUP(C510,'WI Vs ASM'!$B$2:$H$1000,7,0)),0,(VLOOKUP(C510,'WI Vs ASM'!$B$2:$H$1000,7,0)))</f>
        <v>Central Functions</v>
      </c>
      <c r="P510" s="11" t="str">
        <f t="shared" si="207"/>
        <v>Apr-17</v>
      </c>
      <c r="Q510" s="11" t="str">
        <f t="shared" si="208"/>
        <v>Q2</v>
      </c>
      <c r="R510" s="11" t="str">
        <f>IF(ISERROR(VLOOKUP(C510,'WI Vs ASM'!$B$2:$J$1000,9,0)),0,(VLOOKUP(C510,'WI Vs ASM'!$B$2:$J$1000,9,0)))</f>
        <v>Jyothi Pai</v>
      </c>
      <c r="S510" s="11" t="str">
        <f>IF(ISERROR(VLOOKUP(C510,'WI Vs ASM'!$B$2:$K$1000,10,0)),0,(VLOOKUP(C510,'WI Vs ASM'!$B$2:$K$1000,10,0)))</f>
        <v>Linda J. Richardson</v>
      </c>
      <c r="T510" s="11" t="str">
        <f>IF(ISERROR(VLOOKUP(C510,'WI Vs ASM'!$B$2:$L$1000,11,0)),0,(VLOOKUP(C510,'WI Vs ASM'!$B$2:$L$1000,11,0)))</f>
        <v>Crystal Romano</v>
      </c>
      <c r="U510" s="11" t="e">
        <f t="shared" si="215"/>
        <v>#VALUE!</v>
      </c>
      <c r="V510" s="11" t="str">
        <f t="shared" si="209"/>
        <v>No</v>
      </c>
      <c r="W510" s="11" t="str">
        <f t="shared" si="210"/>
        <v>Yes</v>
      </c>
      <c r="X510" s="11" t="str">
        <f t="shared" si="211"/>
        <v>No</v>
      </c>
      <c r="Y510" s="11" t="str">
        <f t="shared" si="212"/>
        <v>No</v>
      </c>
      <c r="Z510" s="11" t="str">
        <f t="shared" si="213"/>
        <v>No</v>
      </c>
      <c r="AA510" s="11" t="str">
        <f t="shared" si="216"/>
        <v>No</v>
      </c>
      <c r="AB510" s="11">
        <f>IF(ISERROR(VLOOKUP(U510,'ITWR Dump'!$A$2:$Y$5000,24,0)),0,(VLOOKUP('ILC Report'!U510,'ITWR Dump'!$A$2:$Y$5000,24,0)))</f>
        <v>0</v>
      </c>
      <c r="AC510" s="11" t="str">
        <f t="shared" si="217"/>
        <v>No</v>
      </c>
      <c r="AD510" s="11" t="str">
        <f t="shared" si="218"/>
        <v/>
      </c>
      <c r="AE510" s="11">
        <f>IF(ISERROR(VLOOKUP(U510,'ITWR Dump'!$A$2:$Y$5000,13,0)),0,(VLOOKUP(U510,'ITWR Dump'!$A$2:$Y$5000,13,0)))</f>
        <v>0</v>
      </c>
      <c r="AF510" s="11">
        <f>IF(ISERROR(VLOOKUP(U510,'ITWR Dump'!$A$2:$Y$5000,11,0)),0,(VLOOKUP(U510,'ITWR Dump'!$A$2:$Y$5000,11,0)))</f>
        <v>0</v>
      </c>
      <c r="AG510" s="11">
        <f>IF(ISERROR(VLOOKUP(U510,'ITWR Dump'!$A$2:$Y$5000,2,0)),0,(VLOOKUP(U510,'ITWR Dump'!$A$2:$Y$5000,2,0)))</f>
        <v>0</v>
      </c>
      <c r="AH510" s="11">
        <f>IF(ISERROR(VLOOKUP(U510,'ITWR Dump'!$A$2:$Y$5000,14,0)),0,(VLOOKUP(U510,'ITWR Dump'!$A$2:$Y$5000,14,0)))</f>
        <v>0</v>
      </c>
      <c r="AI510" s="11" t="str">
        <f t="shared" si="219"/>
        <v>01-Maintenance Offshore</v>
      </c>
      <c r="AJ510" s="11" t="str">
        <f t="shared" si="220"/>
        <v>Offshore</v>
      </c>
      <c r="AK510" s="11" t="str">
        <f>IF(ISERROR(VLOOKUP(A510,'Team Data'!$C$2:$U$213,17,0)),0,(VLOOKUP(A510,'Team Data'!$C$2:$U$213,17,0)))</f>
        <v>PRISM</v>
      </c>
      <c r="AL510" s="11" t="str">
        <f t="shared" si="221"/>
        <v>2017-04-24</v>
      </c>
      <c r="AM510" s="11">
        <f>IF(ISERROR(VLOOKUP(U510,'ITWR Dump'!$A$2:$Y$5000,16,0)),0,(VLOOKUP(U510,'ITWR Dump'!$A$2:$Y$5000,16,0)))</f>
        <v>0</v>
      </c>
      <c r="AN510" s="11">
        <f>IF(ISERROR(VLOOKUP(U510,'ITWR Dump'!$A$2:$Y$5000,18,0)),0,(VLOOKUP(U510,'ITWR Dump'!$A$2:$Y$5000,18,0)))</f>
        <v>0</v>
      </c>
      <c r="AO510" s="11">
        <f>IF(ISERROR(VLOOKUP(U510,'ITWR Dump'!$A$2:$Y$5000,25,0)),0,(VLOOKUP('ILC Report'!U510,'ITWR Dump'!$A$2:$Y$5000,25,0)))</f>
        <v>0</v>
      </c>
      <c r="AP510" s="11">
        <f t="shared" si="222"/>
        <v>0</v>
      </c>
      <c r="AQ510" s="26">
        <f t="shared" si="223"/>
        <v>0</v>
      </c>
      <c r="AR510" s="26">
        <f t="shared" si="224"/>
        <v>0</v>
      </c>
      <c r="AS510" s="26">
        <f t="shared" si="225"/>
        <v>0</v>
      </c>
      <c r="AT510" s="26">
        <f t="shared" si="226"/>
        <v>0</v>
      </c>
      <c r="AU510" s="26">
        <f t="shared" si="227"/>
        <v>0</v>
      </c>
      <c r="AV510" s="26">
        <f t="shared" si="228"/>
        <v>0</v>
      </c>
      <c r="AW510" s="11" t="s">
        <v>653</v>
      </c>
      <c r="AX510" s="11" t="str">
        <f>VLOOKUP(L510,Group!$A$2:$B$1000,2,0)</f>
        <v>Maintenance</v>
      </c>
      <c r="AY510" s="11">
        <f>IF(ISERROR(VLOOKUP(U510,'ITWR Dump'!$A$2:$Y$5000,15,0)),0,(VLOOKUP('ILC Report'!U510,'ITWR Dump'!$A$2:$Y$5000,15,0)))</f>
        <v>0</v>
      </c>
      <c r="AZ510" s="11" t="str">
        <f t="shared" si="229"/>
        <v>Yes</v>
      </c>
      <c r="BA510" s="11" t="str">
        <f t="shared" si="230"/>
        <v>BKI</v>
      </c>
      <c r="BB510" s="11" t="str">
        <f t="shared" si="231"/>
        <v>MN</v>
      </c>
      <c r="BC510" s="11" t="str">
        <f t="shared" si="232"/>
        <v>No</v>
      </c>
    </row>
    <row r="511" spans="1:55" x14ac:dyDescent="0.3">
      <c r="A511" s="11" t="s">
        <v>669</v>
      </c>
      <c r="B511" s="11" t="s">
        <v>1832</v>
      </c>
      <c r="C511" s="11" t="s">
        <v>545</v>
      </c>
      <c r="D511" s="11" t="s">
        <v>2194</v>
      </c>
      <c r="E511" s="38" t="s">
        <v>652</v>
      </c>
      <c r="F511" s="11">
        <v>0.5</v>
      </c>
      <c r="G511" s="40" t="s">
        <v>218</v>
      </c>
      <c r="H511" s="11" t="str">
        <f t="shared" si="214"/>
        <v>Regular</v>
      </c>
      <c r="I511" s="11" t="str">
        <f t="shared" si="206"/>
        <v>INDIA</v>
      </c>
      <c r="J511" s="11" t="str">
        <f>IF(ISERROR(VLOOKUP(C511,'WI Vs ASM'!$B$2:$E$1000,4,0)),0,(VLOOKUP(C511,'WI Vs ASM'!$B$2:$E$1000,4,0)))</f>
        <v>Offshore</v>
      </c>
      <c r="K511" s="11" t="str">
        <f>IF(ISERROR(VLOOKUP(C511,'WI Vs ASM'!$B$2:$F$1000,5,0)),0,(VLOOKUP(C511,'WI Vs ASM'!$B$2:$F$1000,5,0)))</f>
        <v>01-Fixed Price</v>
      </c>
      <c r="L511" s="11" t="str">
        <f>IF(ISERROR(VLOOKUP(C511,'WI Vs ASM'!$B$2:$D$1000,3,0)),0,(VLOOKUP(C511,'WI Vs ASM'!$B$2:$D$1000,3,0)))</f>
        <v>01-Maintenance Offshore</v>
      </c>
      <c r="M511" s="11" t="str">
        <f>IF(ISERROR(VLOOKUP(C511,'WI Vs ASM'!$B$2:$I$1000,8,0)),0,(VLOOKUP(C511,'WI Vs ASM'!$B$2:$I$1000,8,0)))</f>
        <v>Rahul Soman</v>
      </c>
      <c r="N511" s="11" t="str">
        <f>IF(ISERROR(VLOOKUP(C511,'WI Vs ASM'!$B$2:$G$1000,6,0)),0,(VLOOKUP(C511,'WI Vs ASM'!$B$2:$G$1000,6,0)))</f>
        <v>Data Archive</v>
      </c>
      <c r="O511" s="11" t="str">
        <f>IF(ISERROR(VLOOKUP(C511,'WI Vs ASM'!$B$2:$H$1000,7,0)),0,(VLOOKUP(C511,'WI Vs ASM'!$B$2:$H$1000,7,0)))</f>
        <v>Central Functions</v>
      </c>
      <c r="P511" s="11" t="str">
        <f t="shared" si="207"/>
        <v>Apr-17</v>
      </c>
      <c r="Q511" s="11" t="str">
        <f t="shared" si="208"/>
        <v>Q2</v>
      </c>
      <c r="R511" s="11" t="str">
        <f>IF(ISERROR(VLOOKUP(C511,'WI Vs ASM'!$B$2:$J$1000,9,0)),0,(VLOOKUP(C511,'WI Vs ASM'!$B$2:$J$1000,9,0)))</f>
        <v>Jyothi Pai</v>
      </c>
      <c r="S511" s="11" t="str">
        <f>IF(ISERROR(VLOOKUP(C511,'WI Vs ASM'!$B$2:$K$1000,10,0)),0,(VLOOKUP(C511,'WI Vs ASM'!$B$2:$K$1000,10,0)))</f>
        <v>Linda J. Richardson</v>
      </c>
      <c r="T511" s="11" t="str">
        <f>IF(ISERROR(VLOOKUP(C511,'WI Vs ASM'!$B$2:$L$1000,11,0)),0,(VLOOKUP(C511,'WI Vs ASM'!$B$2:$L$1000,11,0)))</f>
        <v>Crystal Romano</v>
      </c>
      <c r="U511" s="11" t="e">
        <f t="shared" si="215"/>
        <v>#VALUE!</v>
      </c>
      <c r="V511" s="11" t="str">
        <f t="shared" si="209"/>
        <v>No</v>
      </c>
      <c r="W511" s="11" t="str">
        <f t="shared" si="210"/>
        <v>Yes</v>
      </c>
      <c r="X511" s="11" t="str">
        <f t="shared" si="211"/>
        <v>No</v>
      </c>
      <c r="Y511" s="11" t="str">
        <f t="shared" si="212"/>
        <v>No</v>
      </c>
      <c r="Z511" s="11" t="str">
        <f t="shared" si="213"/>
        <v>No</v>
      </c>
      <c r="AA511" s="11" t="str">
        <f t="shared" si="216"/>
        <v>No</v>
      </c>
      <c r="AB511" s="11">
        <f>IF(ISERROR(VLOOKUP(U511,'ITWR Dump'!$A$2:$Y$5000,24,0)),0,(VLOOKUP('ILC Report'!U511,'ITWR Dump'!$A$2:$Y$5000,24,0)))</f>
        <v>0</v>
      </c>
      <c r="AC511" s="11" t="str">
        <f t="shared" si="217"/>
        <v>No</v>
      </c>
      <c r="AD511" s="11" t="str">
        <f t="shared" si="218"/>
        <v/>
      </c>
      <c r="AE511" s="11">
        <f>IF(ISERROR(VLOOKUP(U511,'ITWR Dump'!$A$2:$Y$5000,13,0)),0,(VLOOKUP(U511,'ITWR Dump'!$A$2:$Y$5000,13,0)))</f>
        <v>0</v>
      </c>
      <c r="AF511" s="11">
        <f>IF(ISERROR(VLOOKUP(U511,'ITWR Dump'!$A$2:$Y$5000,11,0)),0,(VLOOKUP(U511,'ITWR Dump'!$A$2:$Y$5000,11,0)))</f>
        <v>0</v>
      </c>
      <c r="AG511" s="11">
        <f>IF(ISERROR(VLOOKUP(U511,'ITWR Dump'!$A$2:$Y$5000,2,0)),0,(VLOOKUP(U511,'ITWR Dump'!$A$2:$Y$5000,2,0)))</f>
        <v>0</v>
      </c>
      <c r="AH511" s="11">
        <f>IF(ISERROR(VLOOKUP(U511,'ITWR Dump'!$A$2:$Y$5000,14,0)),0,(VLOOKUP(U511,'ITWR Dump'!$A$2:$Y$5000,14,0)))</f>
        <v>0</v>
      </c>
      <c r="AI511" s="11" t="str">
        <f t="shared" si="219"/>
        <v>01-Maintenance Offshore</v>
      </c>
      <c r="AJ511" s="11" t="str">
        <f t="shared" si="220"/>
        <v>Offshore</v>
      </c>
      <c r="AK511" s="11" t="str">
        <f>IF(ISERROR(VLOOKUP(A511,'Team Data'!$C$2:$U$213,17,0)),0,(VLOOKUP(A511,'Team Data'!$C$2:$U$213,17,0)))</f>
        <v>PRISM</v>
      </c>
      <c r="AL511" s="11" t="str">
        <f t="shared" si="221"/>
        <v>2017-04-24</v>
      </c>
      <c r="AM511" s="11">
        <f>IF(ISERROR(VLOOKUP(U511,'ITWR Dump'!$A$2:$Y$5000,16,0)),0,(VLOOKUP(U511,'ITWR Dump'!$A$2:$Y$5000,16,0)))</f>
        <v>0</v>
      </c>
      <c r="AN511" s="11">
        <f>IF(ISERROR(VLOOKUP(U511,'ITWR Dump'!$A$2:$Y$5000,18,0)),0,(VLOOKUP(U511,'ITWR Dump'!$A$2:$Y$5000,18,0)))</f>
        <v>0</v>
      </c>
      <c r="AO511" s="11">
        <f>IF(ISERROR(VLOOKUP(U511,'ITWR Dump'!$A$2:$Y$5000,25,0)),0,(VLOOKUP('ILC Report'!U511,'ITWR Dump'!$A$2:$Y$5000,25,0)))</f>
        <v>0</v>
      </c>
      <c r="AP511" s="11">
        <f t="shared" si="222"/>
        <v>0</v>
      </c>
      <c r="AQ511" s="26">
        <f t="shared" si="223"/>
        <v>0</v>
      </c>
      <c r="AR511" s="26">
        <f t="shared" si="224"/>
        <v>0</v>
      </c>
      <c r="AS511" s="26">
        <f t="shared" si="225"/>
        <v>0</v>
      </c>
      <c r="AT511" s="26">
        <f t="shared" si="226"/>
        <v>0</v>
      </c>
      <c r="AU511" s="26">
        <f t="shared" si="227"/>
        <v>0</v>
      </c>
      <c r="AV511" s="26">
        <f t="shared" si="228"/>
        <v>0</v>
      </c>
      <c r="AW511" s="11" t="s">
        <v>653</v>
      </c>
      <c r="AX511" s="11" t="str">
        <f>VLOOKUP(L511,Group!$A$2:$B$1000,2,0)</f>
        <v>Maintenance</v>
      </c>
      <c r="AY511" s="11">
        <f>IF(ISERROR(VLOOKUP(U511,'ITWR Dump'!$A$2:$Y$5000,15,0)),0,(VLOOKUP('ILC Report'!U511,'ITWR Dump'!$A$2:$Y$5000,15,0)))</f>
        <v>0</v>
      </c>
      <c r="AZ511" s="11" t="str">
        <f t="shared" si="229"/>
        <v>Yes</v>
      </c>
      <c r="BA511" s="11" t="str">
        <f t="shared" si="230"/>
        <v>BKI</v>
      </c>
      <c r="BB511" s="11" t="str">
        <f t="shared" si="231"/>
        <v>MN</v>
      </c>
      <c r="BC511" s="11" t="str">
        <f t="shared" si="232"/>
        <v>No</v>
      </c>
    </row>
    <row r="512" spans="1:55" x14ac:dyDescent="0.3">
      <c r="A512" s="11" t="s">
        <v>669</v>
      </c>
      <c r="B512" s="11" t="s">
        <v>1832</v>
      </c>
      <c r="C512" s="11" t="s">
        <v>545</v>
      </c>
      <c r="D512" s="11" t="s">
        <v>2195</v>
      </c>
      <c r="E512" s="38" t="s">
        <v>652</v>
      </c>
      <c r="F512" s="11">
        <v>5</v>
      </c>
      <c r="G512" s="40" t="s">
        <v>218</v>
      </c>
      <c r="H512" s="11" t="str">
        <f t="shared" si="214"/>
        <v>Regular</v>
      </c>
      <c r="I512" s="11" t="str">
        <f t="shared" si="206"/>
        <v>INDIA</v>
      </c>
      <c r="J512" s="11" t="str">
        <f>IF(ISERROR(VLOOKUP(C512,'WI Vs ASM'!$B$2:$E$1000,4,0)),0,(VLOOKUP(C512,'WI Vs ASM'!$B$2:$E$1000,4,0)))</f>
        <v>Offshore</v>
      </c>
      <c r="K512" s="11" t="str">
        <f>IF(ISERROR(VLOOKUP(C512,'WI Vs ASM'!$B$2:$F$1000,5,0)),0,(VLOOKUP(C512,'WI Vs ASM'!$B$2:$F$1000,5,0)))</f>
        <v>01-Fixed Price</v>
      </c>
      <c r="L512" s="11" t="str">
        <f>IF(ISERROR(VLOOKUP(C512,'WI Vs ASM'!$B$2:$D$1000,3,0)),0,(VLOOKUP(C512,'WI Vs ASM'!$B$2:$D$1000,3,0)))</f>
        <v>01-Maintenance Offshore</v>
      </c>
      <c r="M512" s="11" t="str">
        <f>IF(ISERROR(VLOOKUP(C512,'WI Vs ASM'!$B$2:$I$1000,8,0)),0,(VLOOKUP(C512,'WI Vs ASM'!$B$2:$I$1000,8,0)))</f>
        <v>Rahul Soman</v>
      </c>
      <c r="N512" s="11" t="str">
        <f>IF(ISERROR(VLOOKUP(C512,'WI Vs ASM'!$B$2:$G$1000,6,0)),0,(VLOOKUP(C512,'WI Vs ASM'!$B$2:$G$1000,6,0)))</f>
        <v>Data Archive</v>
      </c>
      <c r="O512" s="11" t="str">
        <f>IF(ISERROR(VLOOKUP(C512,'WI Vs ASM'!$B$2:$H$1000,7,0)),0,(VLOOKUP(C512,'WI Vs ASM'!$B$2:$H$1000,7,0)))</f>
        <v>Central Functions</v>
      </c>
      <c r="P512" s="11" t="str">
        <f t="shared" si="207"/>
        <v>Apr-17</v>
      </c>
      <c r="Q512" s="11" t="str">
        <f t="shared" si="208"/>
        <v>Q2</v>
      </c>
      <c r="R512" s="11" t="str">
        <f>IF(ISERROR(VLOOKUP(C512,'WI Vs ASM'!$B$2:$J$1000,9,0)),0,(VLOOKUP(C512,'WI Vs ASM'!$B$2:$J$1000,9,0)))</f>
        <v>Jyothi Pai</v>
      </c>
      <c r="S512" s="11" t="str">
        <f>IF(ISERROR(VLOOKUP(C512,'WI Vs ASM'!$B$2:$K$1000,10,0)),0,(VLOOKUP(C512,'WI Vs ASM'!$B$2:$K$1000,10,0)))</f>
        <v>Linda J. Richardson</v>
      </c>
      <c r="T512" s="11" t="str">
        <f>IF(ISERROR(VLOOKUP(C512,'WI Vs ASM'!$B$2:$L$1000,11,0)),0,(VLOOKUP(C512,'WI Vs ASM'!$B$2:$L$1000,11,0)))</f>
        <v>Crystal Romano</v>
      </c>
      <c r="U512" s="11" t="e">
        <f t="shared" si="215"/>
        <v>#VALUE!</v>
      </c>
      <c r="V512" s="11" t="str">
        <f t="shared" si="209"/>
        <v>No</v>
      </c>
      <c r="W512" s="11" t="str">
        <f t="shared" si="210"/>
        <v>Yes</v>
      </c>
      <c r="X512" s="11" t="str">
        <f t="shared" si="211"/>
        <v>No</v>
      </c>
      <c r="Y512" s="11" t="str">
        <f t="shared" si="212"/>
        <v>No</v>
      </c>
      <c r="Z512" s="11" t="str">
        <f t="shared" si="213"/>
        <v>No</v>
      </c>
      <c r="AA512" s="11" t="str">
        <f t="shared" si="216"/>
        <v>No</v>
      </c>
      <c r="AB512" s="11">
        <f>IF(ISERROR(VLOOKUP(U512,'ITWR Dump'!$A$2:$Y$5000,24,0)),0,(VLOOKUP('ILC Report'!U512,'ITWR Dump'!$A$2:$Y$5000,24,0)))</f>
        <v>0</v>
      </c>
      <c r="AC512" s="11" t="str">
        <f t="shared" si="217"/>
        <v>No</v>
      </c>
      <c r="AD512" s="11" t="str">
        <f t="shared" si="218"/>
        <v/>
      </c>
      <c r="AE512" s="11">
        <f>IF(ISERROR(VLOOKUP(U512,'ITWR Dump'!$A$2:$Y$5000,13,0)),0,(VLOOKUP(U512,'ITWR Dump'!$A$2:$Y$5000,13,0)))</f>
        <v>0</v>
      </c>
      <c r="AF512" s="11">
        <f>IF(ISERROR(VLOOKUP(U512,'ITWR Dump'!$A$2:$Y$5000,11,0)),0,(VLOOKUP(U512,'ITWR Dump'!$A$2:$Y$5000,11,0)))</f>
        <v>0</v>
      </c>
      <c r="AG512" s="11">
        <f>IF(ISERROR(VLOOKUP(U512,'ITWR Dump'!$A$2:$Y$5000,2,0)),0,(VLOOKUP(U512,'ITWR Dump'!$A$2:$Y$5000,2,0)))</f>
        <v>0</v>
      </c>
      <c r="AH512" s="11">
        <f>IF(ISERROR(VLOOKUP(U512,'ITWR Dump'!$A$2:$Y$5000,14,0)),0,(VLOOKUP(U512,'ITWR Dump'!$A$2:$Y$5000,14,0)))</f>
        <v>0</v>
      </c>
      <c r="AI512" s="11" t="str">
        <f t="shared" si="219"/>
        <v>01-Maintenance Offshore</v>
      </c>
      <c r="AJ512" s="11" t="str">
        <f t="shared" si="220"/>
        <v>Offshore</v>
      </c>
      <c r="AK512" s="11" t="str">
        <f>IF(ISERROR(VLOOKUP(A512,'Team Data'!$C$2:$U$213,17,0)),0,(VLOOKUP(A512,'Team Data'!$C$2:$U$213,17,0)))</f>
        <v>PRISM</v>
      </c>
      <c r="AL512" s="11" t="str">
        <f t="shared" si="221"/>
        <v>2017-04-24</v>
      </c>
      <c r="AM512" s="11">
        <f>IF(ISERROR(VLOOKUP(U512,'ITWR Dump'!$A$2:$Y$5000,16,0)),0,(VLOOKUP(U512,'ITWR Dump'!$A$2:$Y$5000,16,0)))</f>
        <v>0</v>
      </c>
      <c r="AN512" s="11">
        <f>IF(ISERROR(VLOOKUP(U512,'ITWR Dump'!$A$2:$Y$5000,18,0)),0,(VLOOKUP(U512,'ITWR Dump'!$A$2:$Y$5000,18,0)))</f>
        <v>0</v>
      </c>
      <c r="AO512" s="11">
        <f>IF(ISERROR(VLOOKUP(U512,'ITWR Dump'!$A$2:$Y$5000,25,0)),0,(VLOOKUP('ILC Report'!U512,'ITWR Dump'!$A$2:$Y$5000,25,0)))</f>
        <v>0</v>
      </c>
      <c r="AP512" s="11">
        <f t="shared" si="222"/>
        <v>0</v>
      </c>
      <c r="AQ512" s="26">
        <f t="shared" si="223"/>
        <v>0</v>
      </c>
      <c r="AR512" s="26">
        <f t="shared" si="224"/>
        <v>0</v>
      </c>
      <c r="AS512" s="26">
        <f t="shared" si="225"/>
        <v>0</v>
      </c>
      <c r="AT512" s="26">
        <f t="shared" si="226"/>
        <v>0</v>
      </c>
      <c r="AU512" s="26">
        <f t="shared" si="227"/>
        <v>0</v>
      </c>
      <c r="AV512" s="26">
        <f t="shared" si="228"/>
        <v>0</v>
      </c>
      <c r="AW512" s="11" t="s">
        <v>653</v>
      </c>
      <c r="AX512" s="11" t="str">
        <f>VLOOKUP(L512,Group!$A$2:$B$1000,2,0)</f>
        <v>Maintenance</v>
      </c>
      <c r="AY512" s="11">
        <f>IF(ISERROR(VLOOKUP(U512,'ITWR Dump'!$A$2:$Y$5000,15,0)),0,(VLOOKUP('ILC Report'!U512,'ITWR Dump'!$A$2:$Y$5000,15,0)))</f>
        <v>0</v>
      </c>
      <c r="AZ512" s="11" t="str">
        <f t="shared" si="229"/>
        <v>Yes</v>
      </c>
      <c r="BA512" s="11" t="str">
        <f t="shared" si="230"/>
        <v>BKI</v>
      </c>
      <c r="BB512" s="11" t="str">
        <f t="shared" si="231"/>
        <v>MN</v>
      </c>
      <c r="BC512" s="11" t="str">
        <f t="shared" si="232"/>
        <v>No</v>
      </c>
    </row>
    <row r="513" spans="1:55" x14ac:dyDescent="0.3">
      <c r="A513" s="11" t="s">
        <v>669</v>
      </c>
      <c r="B513" s="11" t="s">
        <v>1832</v>
      </c>
      <c r="C513" s="11" t="s">
        <v>545</v>
      </c>
      <c r="D513" s="11" t="s">
        <v>2196</v>
      </c>
      <c r="E513" s="38" t="s">
        <v>652</v>
      </c>
      <c r="F513" s="11">
        <v>0.5</v>
      </c>
      <c r="G513" s="40" t="s">
        <v>218</v>
      </c>
      <c r="H513" s="11" t="str">
        <f t="shared" si="214"/>
        <v>Regular</v>
      </c>
      <c r="I513" s="11" t="str">
        <f t="shared" si="206"/>
        <v>INDIA</v>
      </c>
      <c r="J513" s="11" t="str">
        <f>IF(ISERROR(VLOOKUP(C513,'WI Vs ASM'!$B$2:$E$1000,4,0)),0,(VLOOKUP(C513,'WI Vs ASM'!$B$2:$E$1000,4,0)))</f>
        <v>Offshore</v>
      </c>
      <c r="K513" s="11" t="str">
        <f>IF(ISERROR(VLOOKUP(C513,'WI Vs ASM'!$B$2:$F$1000,5,0)),0,(VLOOKUP(C513,'WI Vs ASM'!$B$2:$F$1000,5,0)))</f>
        <v>01-Fixed Price</v>
      </c>
      <c r="L513" s="11" t="str">
        <f>IF(ISERROR(VLOOKUP(C513,'WI Vs ASM'!$B$2:$D$1000,3,0)),0,(VLOOKUP(C513,'WI Vs ASM'!$B$2:$D$1000,3,0)))</f>
        <v>01-Maintenance Offshore</v>
      </c>
      <c r="M513" s="11" t="str">
        <f>IF(ISERROR(VLOOKUP(C513,'WI Vs ASM'!$B$2:$I$1000,8,0)),0,(VLOOKUP(C513,'WI Vs ASM'!$B$2:$I$1000,8,0)))</f>
        <v>Rahul Soman</v>
      </c>
      <c r="N513" s="11" t="str">
        <f>IF(ISERROR(VLOOKUP(C513,'WI Vs ASM'!$B$2:$G$1000,6,0)),0,(VLOOKUP(C513,'WI Vs ASM'!$B$2:$G$1000,6,0)))</f>
        <v>Data Archive</v>
      </c>
      <c r="O513" s="11" t="str">
        <f>IF(ISERROR(VLOOKUP(C513,'WI Vs ASM'!$B$2:$H$1000,7,0)),0,(VLOOKUP(C513,'WI Vs ASM'!$B$2:$H$1000,7,0)))</f>
        <v>Central Functions</v>
      </c>
      <c r="P513" s="11" t="str">
        <f t="shared" si="207"/>
        <v>Apr-17</v>
      </c>
      <c r="Q513" s="11" t="str">
        <f t="shared" si="208"/>
        <v>Q2</v>
      </c>
      <c r="R513" s="11" t="str">
        <f>IF(ISERROR(VLOOKUP(C513,'WI Vs ASM'!$B$2:$J$1000,9,0)),0,(VLOOKUP(C513,'WI Vs ASM'!$B$2:$J$1000,9,0)))</f>
        <v>Jyothi Pai</v>
      </c>
      <c r="S513" s="11" t="str">
        <f>IF(ISERROR(VLOOKUP(C513,'WI Vs ASM'!$B$2:$K$1000,10,0)),0,(VLOOKUP(C513,'WI Vs ASM'!$B$2:$K$1000,10,0)))</f>
        <v>Linda J. Richardson</v>
      </c>
      <c r="T513" s="11" t="str">
        <f>IF(ISERROR(VLOOKUP(C513,'WI Vs ASM'!$B$2:$L$1000,11,0)),0,(VLOOKUP(C513,'WI Vs ASM'!$B$2:$L$1000,11,0)))</f>
        <v>Crystal Romano</v>
      </c>
      <c r="U513" s="11" t="e">
        <f t="shared" si="215"/>
        <v>#VALUE!</v>
      </c>
      <c r="V513" s="11" t="str">
        <f t="shared" si="209"/>
        <v>No</v>
      </c>
      <c r="W513" s="11" t="str">
        <f t="shared" si="210"/>
        <v>Yes</v>
      </c>
      <c r="X513" s="11" t="str">
        <f t="shared" si="211"/>
        <v>No</v>
      </c>
      <c r="Y513" s="11" t="str">
        <f t="shared" si="212"/>
        <v>No</v>
      </c>
      <c r="Z513" s="11" t="str">
        <f t="shared" si="213"/>
        <v>No</v>
      </c>
      <c r="AA513" s="11" t="str">
        <f t="shared" si="216"/>
        <v>No</v>
      </c>
      <c r="AB513" s="11">
        <f>IF(ISERROR(VLOOKUP(U513,'ITWR Dump'!$A$2:$Y$5000,24,0)),0,(VLOOKUP('ILC Report'!U513,'ITWR Dump'!$A$2:$Y$5000,24,0)))</f>
        <v>0</v>
      </c>
      <c r="AC513" s="11" t="str">
        <f t="shared" si="217"/>
        <v>No</v>
      </c>
      <c r="AD513" s="11" t="str">
        <f t="shared" si="218"/>
        <v/>
      </c>
      <c r="AE513" s="11">
        <f>IF(ISERROR(VLOOKUP(U513,'ITWR Dump'!$A$2:$Y$5000,13,0)),0,(VLOOKUP(U513,'ITWR Dump'!$A$2:$Y$5000,13,0)))</f>
        <v>0</v>
      </c>
      <c r="AF513" s="11">
        <f>IF(ISERROR(VLOOKUP(U513,'ITWR Dump'!$A$2:$Y$5000,11,0)),0,(VLOOKUP(U513,'ITWR Dump'!$A$2:$Y$5000,11,0)))</f>
        <v>0</v>
      </c>
      <c r="AG513" s="11">
        <f>IF(ISERROR(VLOOKUP(U513,'ITWR Dump'!$A$2:$Y$5000,2,0)),0,(VLOOKUP(U513,'ITWR Dump'!$A$2:$Y$5000,2,0)))</f>
        <v>0</v>
      </c>
      <c r="AH513" s="11">
        <f>IF(ISERROR(VLOOKUP(U513,'ITWR Dump'!$A$2:$Y$5000,14,0)),0,(VLOOKUP(U513,'ITWR Dump'!$A$2:$Y$5000,14,0)))</f>
        <v>0</v>
      </c>
      <c r="AI513" s="11" t="str">
        <f t="shared" si="219"/>
        <v>01-Maintenance Offshore</v>
      </c>
      <c r="AJ513" s="11" t="str">
        <f t="shared" si="220"/>
        <v>Offshore</v>
      </c>
      <c r="AK513" s="11" t="str">
        <f>IF(ISERROR(VLOOKUP(A513,'Team Data'!$C$2:$U$213,17,0)),0,(VLOOKUP(A513,'Team Data'!$C$2:$U$213,17,0)))</f>
        <v>PRISM</v>
      </c>
      <c r="AL513" s="11" t="str">
        <f t="shared" si="221"/>
        <v>2017-04-24</v>
      </c>
      <c r="AM513" s="11">
        <f>IF(ISERROR(VLOOKUP(U513,'ITWR Dump'!$A$2:$Y$5000,16,0)),0,(VLOOKUP(U513,'ITWR Dump'!$A$2:$Y$5000,16,0)))</f>
        <v>0</v>
      </c>
      <c r="AN513" s="11">
        <f>IF(ISERROR(VLOOKUP(U513,'ITWR Dump'!$A$2:$Y$5000,18,0)),0,(VLOOKUP(U513,'ITWR Dump'!$A$2:$Y$5000,18,0)))</f>
        <v>0</v>
      </c>
      <c r="AO513" s="11">
        <f>IF(ISERROR(VLOOKUP(U513,'ITWR Dump'!$A$2:$Y$5000,25,0)),0,(VLOOKUP('ILC Report'!U513,'ITWR Dump'!$A$2:$Y$5000,25,0)))</f>
        <v>0</v>
      </c>
      <c r="AP513" s="11">
        <f t="shared" si="222"/>
        <v>0</v>
      </c>
      <c r="AQ513" s="26">
        <f t="shared" si="223"/>
        <v>0</v>
      </c>
      <c r="AR513" s="26">
        <f t="shared" si="224"/>
        <v>0</v>
      </c>
      <c r="AS513" s="26">
        <f t="shared" si="225"/>
        <v>0</v>
      </c>
      <c r="AT513" s="26">
        <f t="shared" si="226"/>
        <v>0</v>
      </c>
      <c r="AU513" s="26">
        <f t="shared" si="227"/>
        <v>0</v>
      </c>
      <c r="AV513" s="26">
        <f t="shared" si="228"/>
        <v>0</v>
      </c>
      <c r="AW513" s="11" t="s">
        <v>653</v>
      </c>
      <c r="AX513" s="11" t="str">
        <f>VLOOKUP(L513,Group!$A$2:$B$1000,2,0)</f>
        <v>Maintenance</v>
      </c>
      <c r="AY513" s="11">
        <f>IF(ISERROR(VLOOKUP(U513,'ITWR Dump'!$A$2:$Y$5000,15,0)),0,(VLOOKUP('ILC Report'!U513,'ITWR Dump'!$A$2:$Y$5000,15,0)))</f>
        <v>0</v>
      </c>
      <c r="AZ513" s="11" t="str">
        <f t="shared" si="229"/>
        <v>Yes</v>
      </c>
      <c r="BA513" s="11" t="str">
        <f t="shared" si="230"/>
        <v>BKI</v>
      </c>
      <c r="BB513" s="11" t="str">
        <f t="shared" si="231"/>
        <v>MN</v>
      </c>
      <c r="BC513" s="11" t="str">
        <f t="shared" si="232"/>
        <v>No</v>
      </c>
    </row>
    <row r="514" spans="1:55" x14ac:dyDescent="0.3">
      <c r="A514" s="11" t="s">
        <v>669</v>
      </c>
      <c r="B514" s="11" t="s">
        <v>1832</v>
      </c>
      <c r="C514" s="11" t="s">
        <v>545</v>
      </c>
      <c r="D514" s="11" t="s">
        <v>2197</v>
      </c>
      <c r="E514" s="38" t="s">
        <v>652</v>
      </c>
      <c r="F514" s="11">
        <v>0.5</v>
      </c>
      <c r="G514" s="40" t="s">
        <v>218</v>
      </c>
      <c r="H514" s="11" t="str">
        <f t="shared" si="214"/>
        <v>Regular</v>
      </c>
      <c r="I514" s="11" t="str">
        <f t="shared" ref="I514:I577" si="233">Locationdetails(J514)</f>
        <v>INDIA</v>
      </c>
      <c r="J514" s="11" t="str">
        <f>IF(ISERROR(VLOOKUP(C514,'WI Vs ASM'!$B$2:$E$1000,4,0)),0,(VLOOKUP(C514,'WI Vs ASM'!$B$2:$E$1000,4,0)))</f>
        <v>Offshore</v>
      </c>
      <c r="K514" s="11" t="str">
        <f>IF(ISERROR(VLOOKUP(C514,'WI Vs ASM'!$B$2:$F$1000,5,0)),0,(VLOOKUP(C514,'WI Vs ASM'!$B$2:$F$1000,5,0)))</f>
        <v>01-Fixed Price</v>
      </c>
      <c r="L514" s="11" t="str">
        <f>IF(ISERROR(VLOOKUP(C514,'WI Vs ASM'!$B$2:$D$1000,3,0)),0,(VLOOKUP(C514,'WI Vs ASM'!$B$2:$D$1000,3,0)))</f>
        <v>01-Maintenance Offshore</v>
      </c>
      <c r="M514" s="11" t="str">
        <f>IF(ISERROR(VLOOKUP(C514,'WI Vs ASM'!$B$2:$I$1000,8,0)),0,(VLOOKUP(C514,'WI Vs ASM'!$B$2:$I$1000,8,0)))</f>
        <v>Rahul Soman</v>
      </c>
      <c r="N514" s="11" t="str">
        <f>IF(ISERROR(VLOOKUP(C514,'WI Vs ASM'!$B$2:$G$1000,6,0)),0,(VLOOKUP(C514,'WI Vs ASM'!$B$2:$G$1000,6,0)))</f>
        <v>Data Archive</v>
      </c>
      <c r="O514" s="11" t="str">
        <f>IF(ISERROR(VLOOKUP(C514,'WI Vs ASM'!$B$2:$H$1000,7,0)),0,(VLOOKUP(C514,'WI Vs ASM'!$B$2:$H$1000,7,0)))</f>
        <v>Central Functions</v>
      </c>
      <c r="P514" s="11" t="str">
        <f t="shared" ref="P514:P577" si="234">TEXT(E514,"MMM-YY")</f>
        <v>Apr-17</v>
      </c>
      <c r="Q514" s="11" t="str">
        <f t="shared" ref="Q514:Q577" si="235">Quarterdetails(P514)</f>
        <v>Q2</v>
      </c>
      <c r="R514" s="11" t="str">
        <f>IF(ISERROR(VLOOKUP(C514,'WI Vs ASM'!$B$2:$J$1000,9,0)),0,(VLOOKUP(C514,'WI Vs ASM'!$B$2:$J$1000,9,0)))</f>
        <v>Jyothi Pai</v>
      </c>
      <c r="S514" s="11" t="str">
        <f>IF(ISERROR(VLOOKUP(C514,'WI Vs ASM'!$B$2:$K$1000,10,0)),0,(VLOOKUP(C514,'WI Vs ASM'!$B$2:$K$1000,10,0)))</f>
        <v>Linda J. Richardson</v>
      </c>
      <c r="T514" s="11" t="str">
        <f>IF(ISERROR(VLOOKUP(C514,'WI Vs ASM'!$B$2:$L$1000,11,0)),0,(VLOOKUP(C514,'WI Vs ASM'!$B$2:$L$1000,11,0)))</f>
        <v>Crystal Romano</v>
      </c>
      <c r="U514" s="11" t="e">
        <f t="shared" si="215"/>
        <v>#VALUE!</v>
      </c>
      <c r="V514" s="11" t="str">
        <f t="shared" ref="V514:V577" si="236">IF(OR(AP514=1,AQ514=1,AR514=1,AS514=1,AT514=1,AU514=1,AV514=1),"Yes","No")</f>
        <v>No</v>
      </c>
      <c r="W514" s="11" t="str">
        <f t="shared" ref="W514:W577" si="237">IF(V514&lt;&gt;"Yes",IF(AND(K514&lt;&gt;"09-NonBillable"),"Yes","No"),"No")</f>
        <v>Yes</v>
      </c>
      <c r="X514" s="11" t="str">
        <f t="shared" ref="X514:X577" si="238">IF(ISERROR(IF(OR(RIGHT(C514,2)="LB",(RIGHT(C514,2)="MG"),(C514="WAFCOGEN")),"Yes","No")),"No",(IF(OR(RIGHT(C514,2)="LB",(RIGHT(C514,2)="MG"),(C514="WAFCOGEN")),"Yes","No")))</f>
        <v>No</v>
      </c>
      <c r="Y514" s="11" t="str">
        <f t="shared" ref="Y514:Y577" si="239">CTCdetails(AE514)</f>
        <v>No</v>
      </c>
      <c r="Z514" s="11" t="str">
        <f t="shared" ref="Z514:Z577" si="240">Ignitedetails(C514)</f>
        <v>No</v>
      </c>
      <c r="AA514" s="11" t="str">
        <f t="shared" si="216"/>
        <v>No</v>
      </c>
      <c r="AB514" s="11">
        <f>IF(ISERROR(VLOOKUP(U514,'ITWR Dump'!$A$2:$Y$5000,24,0)),0,(VLOOKUP('ILC Report'!U514,'ITWR Dump'!$A$2:$Y$5000,24,0)))</f>
        <v>0</v>
      </c>
      <c r="AC514" s="11" t="str">
        <f t="shared" si="217"/>
        <v>No</v>
      </c>
      <c r="AD514" s="11" t="str">
        <f t="shared" si="218"/>
        <v/>
      </c>
      <c r="AE514" s="11">
        <f>IF(ISERROR(VLOOKUP(U514,'ITWR Dump'!$A$2:$Y$5000,13,0)),0,(VLOOKUP(U514,'ITWR Dump'!$A$2:$Y$5000,13,0)))</f>
        <v>0</v>
      </c>
      <c r="AF514" s="11">
        <f>IF(ISERROR(VLOOKUP(U514,'ITWR Dump'!$A$2:$Y$5000,11,0)),0,(VLOOKUP(U514,'ITWR Dump'!$A$2:$Y$5000,11,0)))</f>
        <v>0</v>
      </c>
      <c r="AG514" s="11">
        <f>IF(ISERROR(VLOOKUP(U514,'ITWR Dump'!$A$2:$Y$5000,2,0)),0,(VLOOKUP(U514,'ITWR Dump'!$A$2:$Y$5000,2,0)))</f>
        <v>0</v>
      </c>
      <c r="AH514" s="11">
        <f>IF(ISERROR(VLOOKUP(U514,'ITWR Dump'!$A$2:$Y$5000,14,0)),0,(VLOOKUP(U514,'ITWR Dump'!$A$2:$Y$5000,14,0)))</f>
        <v>0</v>
      </c>
      <c r="AI514" s="11" t="str">
        <f t="shared" si="219"/>
        <v>01-Maintenance Offshore</v>
      </c>
      <c r="AJ514" s="11" t="str">
        <f t="shared" si="220"/>
        <v>Offshore</v>
      </c>
      <c r="AK514" s="11" t="str">
        <f>IF(ISERROR(VLOOKUP(A514,'Team Data'!$C$2:$U$213,17,0)),0,(VLOOKUP(A514,'Team Data'!$C$2:$U$213,17,0)))</f>
        <v>PRISM</v>
      </c>
      <c r="AL514" s="11" t="str">
        <f t="shared" si="221"/>
        <v>2017-04-24</v>
      </c>
      <c r="AM514" s="11">
        <f>IF(ISERROR(VLOOKUP(U514,'ITWR Dump'!$A$2:$Y$5000,16,0)),0,(VLOOKUP(U514,'ITWR Dump'!$A$2:$Y$5000,16,0)))</f>
        <v>0</v>
      </c>
      <c r="AN514" s="11">
        <f>IF(ISERROR(VLOOKUP(U514,'ITWR Dump'!$A$2:$Y$5000,18,0)),0,(VLOOKUP(U514,'ITWR Dump'!$A$2:$Y$5000,18,0)))</f>
        <v>0</v>
      </c>
      <c r="AO514" s="11">
        <f>IF(ISERROR(VLOOKUP(U514,'ITWR Dump'!$A$2:$Y$5000,25,0)),0,(VLOOKUP('ILC Report'!U514,'ITWR Dump'!$A$2:$Y$5000,25,0)))</f>
        <v>0</v>
      </c>
      <c r="AP514" s="11">
        <f t="shared" si="222"/>
        <v>0</v>
      </c>
      <c r="AQ514" s="26">
        <f t="shared" si="223"/>
        <v>0</v>
      </c>
      <c r="AR514" s="26">
        <f t="shared" si="224"/>
        <v>0</v>
      </c>
      <c r="AS514" s="26">
        <f t="shared" si="225"/>
        <v>0</v>
      </c>
      <c r="AT514" s="26">
        <f t="shared" si="226"/>
        <v>0</v>
      </c>
      <c r="AU514" s="26">
        <f t="shared" si="227"/>
        <v>0</v>
      </c>
      <c r="AV514" s="26">
        <f t="shared" si="228"/>
        <v>0</v>
      </c>
      <c r="AW514" s="11" t="s">
        <v>653</v>
      </c>
      <c r="AX514" s="11" t="str">
        <f>VLOOKUP(L514,Group!$A$2:$B$1000,2,0)</f>
        <v>Maintenance</v>
      </c>
      <c r="AY514" s="11">
        <f>IF(ISERROR(VLOOKUP(U514,'ITWR Dump'!$A$2:$Y$5000,15,0)),0,(VLOOKUP('ILC Report'!U514,'ITWR Dump'!$A$2:$Y$5000,15,0)))</f>
        <v>0</v>
      </c>
      <c r="AZ514" s="11" t="str">
        <f t="shared" si="229"/>
        <v>Yes</v>
      </c>
      <c r="BA514" s="11" t="str">
        <f t="shared" si="230"/>
        <v>BKI</v>
      </c>
      <c r="BB514" s="11" t="str">
        <f t="shared" si="231"/>
        <v>MN</v>
      </c>
      <c r="BC514" s="11" t="str">
        <f t="shared" si="232"/>
        <v>No</v>
      </c>
    </row>
    <row r="515" spans="1:55" x14ac:dyDescent="0.3">
      <c r="A515" s="11" t="s">
        <v>669</v>
      </c>
      <c r="B515" s="11" t="s">
        <v>1832</v>
      </c>
      <c r="C515" s="11" t="s">
        <v>545</v>
      </c>
      <c r="D515" s="11" t="s">
        <v>2198</v>
      </c>
      <c r="E515" s="38" t="s">
        <v>652</v>
      </c>
      <c r="F515" s="11">
        <v>0.5</v>
      </c>
      <c r="G515" s="40" t="s">
        <v>218</v>
      </c>
      <c r="H515" s="11" t="str">
        <f t="shared" ref="H515:H578" si="241">Shiftdetails($G515)</f>
        <v>Regular</v>
      </c>
      <c r="I515" s="11" t="str">
        <f t="shared" si="233"/>
        <v>INDIA</v>
      </c>
      <c r="J515" s="11" t="str">
        <f>IF(ISERROR(VLOOKUP(C515,'WI Vs ASM'!$B$2:$E$1000,4,0)),0,(VLOOKUP(C515,'WI Vs ASM'!$B$2:$E$1000,4,0)))</f>
        <v>Offshore</v>
      </c>
      <c r="K515" s="11" t="str">
        <f>IF(ISERROR(VLOOKUP(C515,'WI Vs ASM'!$B$2:$F$1000,5,0)),0,(VLOOKUP(C515,'WI Vs ASM'!$B$2:$F$1000,5,0)))</f>
        <v>01-Fixed Price</v>
      </c>
      <c r="L515" s="11" t="str">
        <f>IF(ISERROR(VLOOKUP(C515,'WI Vs ASM'!$B$2:$D$1000,3,0)),0,(VLOOKUP(C515,'WI Vs ASM'!$B$2:$D$1000,3,0)))</f>
        <v>01-Maintenance Offshore</v>
      </c>
      <c r="M515" s="11" t="str">
        <f>IF(ISERROR(VLOOKUP(C515,'WI Vs ASM'!$B$2:$I$1000,8,0)),0,(VLOOKUP(C515,'WI Vs ASM'!$B$2:$I$1000,8,0)))</f>
        <v>Rahul Soman</v>
      </c>
      <c r="N515" s="11" t="str">
        <f>IF(ISERROR(VLOOKUP(C515,'WI Vs ASM'!$B$2:$G$1000,6,0)),0,(VLOOKUP(C515,'WI Vs ASM'!$B$2:$G$1000,6,0)))</f>
        <v>Data Archive</v>
      </c>
      <c r="O515" s="11" t="str">
        <f>IF(ISERROR(VLOOKUP(C515,'WI Vs ASM'!$B$2:$H$1000,7,0)),0,(VLOOKUP(C515,'WI Vs ASM'!$B$2:$H$1000,7,0)))</f>
        <v>Central Functions</v>
      </c>
      <c r="P515" s="11" t="str">
        <f t="shared" si="234"/>
        <v>Apr-17</v>
      </c>
      <c r="Q515" s="11" t="str">
        <f t="shared" si="235"/>
        <v>Q2</v>
      </c>
      <c r="R515" s="11" t="str">
        <f>IF(ISERROR(VLOOKUP(C515,'WI Vs ASM'!$B$2:$J$1000,9,0)),0,(VLOOKUP(C515,'WI Vs ASM'!$B$2:$J$1000,9,0)))</f>
        <v>Jyothi Pai</v>
      </c>
      <c r="S515" s="11" t="str">
        <f>IF(ISERROR(VLOOKUP(C515,'WI Vs ASM'!$B$2:$K$1000,10,0)),0,(VLOOKUP(C515,'WI Vs ASM'!$B$2:$K$1000,10,0)))</f>
        <v>Linda J. Richardson</v>
      </c>
      <c r="T515" s="11" t="str">
        <f>IF(ISERROR(VLOOKUP(C515,'WI Vs ASM'!$B$2:$L$1000,11,0)),0,(VLOOKUP(C515,'WI Vs ASM'!$B$2:$L$1000,11,0)))</f>
        <v>Crystal Romano</v>
      </c>
      <c r="U515" s="11" t="e">
        <f t="shared" ref="U515:U578" si="242">IF(ISERROR(MID((UPPER(D515)),(FIND("WR",(UPPER(D515)),1)),8)),MID((UPPER(D515)),(FIND("ENH",(UPPER(D515)),1)),9),MID((UPPER(D515)),(FIND("WR",(UPPER(D515)),1)),8))</f>
        <v>#VALUE!</v>
      </c>
      <c r="V515" s="11" t="str">
        <f t="shared" si="236"/>
        <v>No</v>
      </c>
      <c r="W515" s="11" t="str">
        <f t="shared" si="237"/>
        <v>Yes</v>
      </c>
      <c r="X515" s="11" t="str">
        <f t="shared" si="238"/>
        <v>No</v>
      </c>
      <c r="Y515" s="11" t="str">
        <f t="shared" si="239"/>
        <v>No</v>
      </c>
      <c r="Z515" s="11" t="str">
        <f t="shared" si="240"/>
        <v>No</v>
      </c>
      <c r="AA515" s="11" t="str">
        <f t="shared" ref="AA515:AA578" si="243">RTCdetails(AE515,AY515)</f>
        <v>No</v>
      </c>
      <c r="AB515" s="11">
        <f>IF(ISERROR(VLOOKUP(U515,'ITWR Dump'!$A$2:$Y$5000,24,0)),0,(VLOOKUP('ILC Report'!U515,'ITWR Dump'!$A$2:$Y$5000,24,0)))</f>
        <v>0</v>
      </c>
      <c r="AC515" s="11" t="str">
        <f t="shared" ref="AC515:AC578" si="244">Billable(X515,Y515,Z515,AA515,BC515)</f>
        <v>No</v>
      </c>
      <c r="AD515" s="11" t="str">
        <f t="shared" ref="AD515:AD578" si="245">IF(X515="Yes",$X$1,IF(Y515="Yes",$Y$1,IF(Z515="Yes",$Z$1,IF(AA515="Yes",$AA$1,""))))</f>
        <v/>
      </c>
      <c r="AE515" s="11">
        <f>IF(ISERROR(VLOOKUP(U515,'ITWR Dump'!$A$2:$Y$5000,13,0)),0,(VLOOKUP(U515,'ITWR Dump'!$A$2:$Y$5000,13,0)))</f>
        <v>0</v>
      </c>
      <c r="AF515" s="11">
        <f>IF(ISERROR(VLOOKUP(U515,'ITWR Dump'!$A$2:$Y$5000,11,0)),0,(VLOOKUP(U515,'ITWR Dump'!$A$2:$Y$5000,11,0)))</f>
        <v>0</v>
      </c>
      <c r="AG515" s="11">
        <f>IF(ISERROR(VLOOKUP(U515,'ITWR Dump'!$A$2:$Y$5000,2,0)),0,(VLOOKUP(U515,'ITWR Dump'!$A$2:$Y$5000,2,0)))</f>
        <v>0</v>
      </c>
      <c r="AH515" s="11">
        <f>IF(ISERROR(VLOOKUP(U515,'ITWR Dump'!$A$2:$Y$5000,14,0)),0,(VLOOKUP(U515,'ITWR Dump'!$A$2:$Y$5000,14,0)))</f>
        <v>0</v>
      </c>
      <c r="AI515" s="11" t="str">
        <f t="shared" ref="AI515:AI578" si="246">UdfCategory(H515,L515,AJ515)</f>
        <v>01-Maintenance Offshore</v>
      </c>
      <c r="AJ515" s="11" t="str">
        <f t="shared" ref="AJ515:AJ578" si="247">OnOffLanded(A515,C515,J515)</f>
        <v>Offshore</v>
      </c>
      <c r="AK515" s="11" t="str">
        <f>IF(ISERROR(VLOOKUP(A515,'Team Data'!$C$2:$U$213,17,0)),0,(VLOOKUP(A515,'Team Data'!$C$2:$U$213,17,0)))</f>
        <v>PRISM</v>
      </c>
      <c r="AL515" s="11" t="str">
        <f t="shared" ref="AL515:AL578" si="248">LEFT(AW515,10)</f>
        <v>2017-04-24</v>
      </c>
      <c r="AM515" s="11">
        <f>IF(ISERROR(VLOOKUP(U515,'ITWR Dump'!$A$2:$Y$5000,16,0)),0,(VLOOKUP(U515,'ITWR Dump'!$A$2:$Y$5000,16,0)))</f>
        <v>0</v>
      </c>
      <c r="AN515" s="11">
        <f>IF(ISERROR(VLOOKUP(U515,'ITWR Dump'!$A$2:$Y$5000,18,0)),0,(VLOOKUP(U515,'ITWR Dump'!$A$2:$Y$5000,18,0)))</f>
        <v>0</v>
      </c>
      <c r="AO515" s="11">
        <f>IF(ISERROR(VLOOKUP(U515,'ITWR Dump'!$A$2:$Y$5000,25,0)),0,(VLOOKUP('ILC Report'!U515,'ITWR Dump'!$A$2:$Y$5000,25,0)))</f>
        <v>0</v>
      </c>
      <c r="AP515" s="11">
        <f t="shared" ref="AP515:AP578" si="249">IFERROR(FIND("INC0",D515,1),0)</f>
        <v>0</v>
      </c>
      <c r="AQ515" s="26">
        <f t="shared" ref="AQ515:AQ578" si="250">IFERROR(FIND("INC1",D515,1),0)</f>
        <v>0</v>
      </c>
      <c r="AR515" s="26">
        <f t="shared" ref="AR515:AR578" si="251">IFERROR(FIND("INC2",D515,1),0)</f>
        <v>0</v>
      </c>
      <c r="AS515" s="26">
        <f t="shared" ref="AS515:AS578" si="252">IFERROR(FIND("INC3",D515,1),0)</f>
        <v>0</v>
      </c>
      <c r="AT515" s="26">
        <f t="shared" ref="AT515:AT578" si="253">IFERROR(FIND("INC4",D515,1),0)</f>
        <v>0</v>
      </c>
      <c r="AU515" s="26">
        <f t="shared" ref="AU515:AU578" si="254">IFERROR(FIND("INC 0",D515,1),0)</f>
        <v>0</v>
      </c>
      <c r="AV515" s="26">
        <f t="shared" ref="AV515:AV578" si="255">IFERROR(FIND("INC 1",D515,1),0)</f>
        <v>0</v>
      </c>
      <c r="AW515" s="11" t="s">
        <v>653</v>
      </c>
      <c r="AX515" s="11" t="str">
        <f>VLOOKUP(L515,Group!$A$2:$B$1000,2,0)</f>
        <v>Maintenance</v>
      </c>
      <c r="AY515" s="11">
        <f>IF(ISERROR(VLOOKUP(U515,'ITWR Dump'!$A$2:$Y$5000,15,0)),0,(VLOOKUP('ILC Report'!U515,'ITWR Dump'!$A$2:$Y$5000,15,0)))</f>
        <v>0</v>
      </c>
      <c r="AZ515" s="11" t="str">
        <f t="shared" ref="AZ515:AZ578" si="256">Adoc(BB515,D515)</f>
        <v>Yes</v>
      </c>
      <c r="BA515" s="11" t="str">
        <f t="shared" ref="BA515:BA578" si="257">LEFT(C515,3)</f>
        <v>BKI</v>
      </c>
      <c r="BB515" s="11" t="str">
        <f t="shared" ref="BB515:BB578" si="258">RIGHT(C515,2)</f>
        <v>MN</v>
      </c>
      <c r="BC515" s="11" t="str">
        <f t="shared" ref="BC515:BC578" si="259">Work(AF515)</f>
        <v>No</v>
      </c>
    </row>
    <row r="516" spans="1:55" x14ac:dyDescent="0.3">
      <c r="A516" s="11" t="s">
        <v>669</v>
      </c>
      <c r="B516" s="11" t="s">
        <v>1832</v>
      </c>
      <c r="C516" s="11" t="s">
        <v>545</v>
      </c>
      <c r="D516" s="11" t="s">
        <v>2199</v>
      </c>
      <c r="E516" s="38" t="s">
        <v>652</v>
      </c>
      <c r="F516" s="11">
        <v>0.5</v>
      </c>
      <c r="G516" s="40" t="s">
        <v>218</v>
      </c>
      <c r="H516" s="11" t="str">
        <f t="shared" si="241"/>
        <v>Regular</v>
      </c>
      <c r="I516" s="11" t="str">
        <f t="shared" si="233"/>
        <v>INDIA</v>
      </c>
      <c r="J516" s="11" t="str">
        <f>IF(ISERROR(VLOOKUP(C516,'WI Vs ASM'!$B$2:$E$1000,4,0)),0,(VLOOKUP(C516,'WI Vs ASM'!$B$2:$E$1000,4,0)))</f>
        <v>Offshore</v>
      </c>
      <c r="K516" s="11" t="str">
        <f>IF(ISERROR(VLOOKUP(C516,'WI Vs ASM'!$B$2:$F$1000,5,0)),0,(VLOOKUP(C516,'WI Vs ASM'!$B$2:$F$1000,5,0)))</f>
        <v>01-Fixed Price</v>
      </c>
      <c r="L516" s="11" t="str">
        <f>IF(ISERROR(VLOOKUP(C516,'WI Vs ASM'!$B$2:$D$1000,3,0)),0,(VLOOKUP(C516,'WI Vs ASM'!$B$2:$D$1000,3,0)))</f>
        <v>01-Maintenance Offshore</v>
      </c>
      <c r="M516" s="11" t="str">
        <f>IF(ISERROR(VLOOKUP(C516,'WI Vs ASM'!$B$2:$I$1000,8,0)),0,(VLOOKUP(C516,'WI Vs ASM'!$B$2:$I$1000,8,0)))</f>
        <v>Rahul Soman</v>
      </c>
      <c r="N516" s="11" t="str">
        <f>IF(ISERROR(VLOOKUP(C516,'WI Vs ASM'!$B$2:$G$1000,6,0)),0,(VLOOKUP(C516,'WI Vs ASM'!$B$2:$G$1000,6,0)))</f>
        <v>Data Archive</v>
      </c>
      <c r="O516" s="11" t="str">
        <f>IF(ISERROR(VLOOKUP(C516,'WI Vs ASM'!$B$2:$H$1000,7,0)),0,(VLOOKUP(C516,'WI Vs ASM'!$B$2:$H$1000,7,0)))</f>
        <v>Central Functions</v>
      </c>
      <c r="P516" s="11" t="str">
        <f t="shared" si="234"/>
        <v>Apr-17</v>
      </c>
      <c r="Q516" s="11" t="str">
        <f t="shared" si="235"/>
        <v>Q2</v>
      </c>
      <c r="R516" s="11" t="str">
        <f>IF(ISERROR(VLOOKUP(C516,'WI Vs ASM'!$B$2:$J$1000,9,0)),0,(VLOOKUP(C516,'WI Vs ASM'!$B$2:$J$1000,9,0)))</f>
        <v>Jyothi Pai</v>
      </c>
      <c r="S516" s="11" t="str">
        <f>IF(ISERROR(VLOOKUP(C516,'WI Vs ASM'!$B$2:$K$1000,10,0)),0,(VLOOKUP(C516,'WI Vs ASM'!$B$2:$K$1000,10,0)))</f>
        <v>Linda J. Richardson</v>
      </c>
      <c r="T516" s="11" t="str">
        <f>IF(ISERROR(VLOOKUP(C516,'WI Vs ASM'!$B$2:$L$1000,11,0)),0,(VLOOKUP(C516,'WI Vs ASM'!$B$2:$L$1000,11,0)))</f>
        <v>Crystal Romano</v>
      </c>
      <c r="U516" s="11" t="e">
        <f t="shared" si="242"/>
        <v>#VALUE!</v>
      </c>
      <c r="V516" s="11" t="str">
        <f t="shared" si="236"/>
        <v>No</v>
      </c>
      <c r="W516" s="11" t="str">
        <f t="shared" si="237"/>
        <v>Yes</v>
      </c>
      <c r="X516" s="11" t="str">
        <f t="shared" si="238"/>
        <v>No</v>
      </c>
      <c r="Y516" s="11" t="str">
        <f t="shared" si="239"/>
        <v>No</v>
      </c>
      <c r="Z516" s="11" t="str">
        <f t="shared" si="240"/>
        <v>No</v>
      </c>
      <c r="AA516" s="11" t="str">
        <f t="shared" si="243"/>
        <v>No</v>
      </c>
      <c r="AB516" s="11">
        <f>IF(ISERROR(VLOOKUP(U516,'ITWR Dump'!$A$2:$Y$5000,24,0)),0,(VLOOKUP('ILC Report'!U516,'ITWR Dump'!$A$2:$Y$5000,24,0)))</f>
        <v>0</v>
      </c>
      <c r="AC516" s="11" t="str">
        <f t="shared" si="244"/>
        <v>No</v>
      </c>
      <c r="AD516" s="11" t="str">
        <f t="shared" si="245"/>
        <v/>
      </c>
      <c r="AE516" s="11">
        <f>IF(ISERROR(VLOOKUP(U516,'ITWR Dump'!$A$2:$Y$5000,13,0)),0,(VLOOKUP(U516,'ITWR Dump'!$A$2:$Y$5000,13,0)))</f>
        <v>0</v>
      </c>
      <c r="AF516" s="11">
        <f>IF(ISERROR(VLOOKUP(U516,'ITWR Dump'!$A$2:$Y$5000,11,0)),0,(VLOOKUP(U516,'ITWR Dump'!$A$2:$Y$5000,11,0)))</f>
        <v>0</v>
      </c>
      <c r="AG516" s="11">
        <f>IF(ISERROR(VLOOKUP(U516,'ITWR Dump'!$A$2:$Y$5000,2,0)),0,(VLOOKUP(U516,'ITWR Dump'!$A$2:$Y$5000,2,0)))</f>
        <v>0</v>
      </c>
      <c r="AH516" s="11">
        <f>IF(ISERROR(VLOOKUP(U516,'ITWR Dump'!$A$2:$Y$5000,14,0)),0,(VLOOKUP(U516,'ITWR Dump'!$A$2:$Y$5000,14,0)))</f>
        <v>0</v>
      </c>
      <c r="AI516" s="11" t="str">
        <f t="shared" si="246"/>
        <v>01-Maintenance Offshore</v>
      </c>
      <c r="AJ516" s="11" t="str">
        <f t="shared" si="247"/>
        <v>Offshore</v>
      </c>
      <c r="AK516" s="11" t="str">
        <f>IF(ISERROR(VLOOKUP(A516,'Team Data'!$C$2:$U$213,17,0)),0,(VLOOKUP(A516,'Team Data'!$C$2:$U$213,17,0)))</f>
        <v>PRISM</v>
      </c>
      <c r="AL516" s="11" t="str">
        <f t="shared" si="248"/>
        <v>2017-04-24</v>
      </c>
      <c r="AM516" s="11">
        <f>IF(ISERROR(VLOOKUP(U516,'ITWR Dump'!$A$2:$Y$5000,16,0)),0,(VLOOKUP(U516,'ITWR Dump'!$A$2:$Y$5000,16,0)))</f>
        <v>0</v>
      </c>
      <c r="AN516" s="11">
        <f>IF(ISERROR(VLOOKUP(U516,'ITWR Dump'!$A$2:$Y$5000,18,0)),0,(VLOOKUP(U516,'ITWR Dump'!$A$2:$Y$5000,18,0)))</f>
        <v>0</v>
      </c>
      <c r="AO516" s="11">
        <f>IF(ISERROR(VLOOKUP(U516,'ITWR Dump'!$A$2:$Y$5000,25,0)),0,(VLOOKUP('ILC Report'!U516,'ITWR Dump'!$A$2:$Y$5000,25,0)))</f>
        <v>0</v>
      </c>
      <c r="AP516" s="11">
        <f t="shared" si="249"/>
        <v>0</v>
      </c>
      <c r="AQ516" s="26">
        <f t="shared" si="250"/>
        <v>0</v>
      </c>
      <c r="AR516" s="26">
        <f t="shared" si="251"/>
        <v>0</v>
      </c>
      <c r="AS516" s="26">
        <f t="shared" si="252"/>
        <v>0</v>
      </c>
      <c r="AT516" s="26">
        <f t="shared" si="253"/>
        <v>0</v>
      </c>
      <c r="AU516" s="26">
        <f t="shared" si="254"/>
        <v>0</v>
      </c>
      <c r="AV516" s="26">
        <f t="shared" si="255"/>
        <v>0</v>
      </c>
      <c r="AW516" s="11" t="s">
        <v>653</v>
      </c>
      <c r="AX516" s="11" t="str">
        <f>VLOOKUP(L516,Group!$A$2:$B$1000,2,0)</f>
        <v>Maintenance</v>
      </c>
      <c r="AY516" s="11">
        <f>IF(ISERROR(VLOOKUP(U516,'ITWR Dump'!$A$2:$Y$5000,15,0)),0,(VLOOKUP('ILC Report'!U516,'ITWR Dump'!$A$2:$Y$5000,15,0)))</f>
        <v>0</v>
      </c>
      <c r="AZ516" s="11" t="str">
        <f t="shared" si="256"/>
        <v>Yes</v>
      </c>
      <c r="BA516" s="11" t="str">
        <f t="shared" si="257"/>
        <v>BKI</v>
      </c>
      <c r="BB516" s="11" t="str">
        <f t="shared" si="258"/>
        <v>MN</v>
      </c>
      <c r="BC516" s="11" t="str">
        <f t="shared" si="259"/>
        <v>No</v>
      </c>
    </row>
    <row r="517" spans="1:55" x14ac:dyDescent="0.3">
      <c r="A517" s="11" t="s">
        <v>669</v>
      </c>
      <c r="B517" s="11" t="s">
        <v>1832</v>
      </c>
      <c r="C517" s="11" t="s">
        <v>545</v>
      </c>
      <c r="D517" s="11" t="s">
        <v>2200</v>
      </c>
      <c r="E517" s="38" t="s">
        <v>652</v>
      </c>
      <c r="F517" s="11">
        <v>0.5</v>
      </c>
      <c r="G517" s="40" t="s">
        <v>218</v>
      </c>
      <c r="H517" s="11" t="str">
        <f t="shared" si="241"/>
        <v>Regular</v>
      </c>
      <c r="I517" s="11" t="str">
        <f t="shared" si="233"/>
        <v>INDIA</v>
      </c>
      <c r="J517" s="11" t="str">
        <f>IF(ISERROR(VLOOKUP(C517,'WI Vs ASM'!$B$2:$E$1000,4,0)),0,(VLOOKUP(C517,'WI Vs ASM'!$B$2:$E$1000,4,0)))</f>
        <v>Offshore</v>
      </c>
      <c r="K517" s="11" t="str">
        <f>IF(ISERROR(VLOOKUP(C517,'WI Vs ASM'!$B$2:$F$1000,5,0)),0,(VLOOKUP(C517,'WI Vs ASM'!$B$2:$F$1000,5,0)))</f>
        <v>01-Fixed Price</v>
      </c>
      <c r="L517" s="11" t="str">
        <f>IF(ISERROR(VLOOKUP(C517,'WI Vs ASM'!$B$2:$D$1000,3,0)),0,(VLOOKUP(C517,'WI Vs ASM'!$B$2:$D$1000,3,0)))</f>
        <v>01-Maintenance Offshore</v>
      </c>
      <c r="M517" s="11" t="str">
        <f>IF(ISERROR(VLOOKUP(C517,'WI Vs ASM'!$B$2:$I$1000,8,0)),0,(VLOOKUP(C517,'WI Vs ASM'!$B$2:$I$1000,8,0)))</f>
        <v>Rahul Soman</v>
      </c>
      <c r="N517" s="11" t="str">
        <f>IF(ISERROR(VLOOKUP(C517,'WI Vs ASM'!$B$2:$G$1000,6,0)),0,(VLOOKUP(C517,'WI Vs ASM'!$B$2:$G$1000,6,0)))</f>
        <v>Data Archive</v>
      </c>
      <c r="O517" s="11" t="str">
        <f>IF(ISERROR(VLOOKUP(C517,'WI Vs ASM'!$B$2:$H$1000,7,0)),0,(VLOOKUP(C517,'WI Vs ASM'!$B$2:$H$1000,7,0)))</f>
        <v>Central Functions</v>
      </c>
      <c r="P517" s="11" t="str">
        <f t="shared" si="234"/>
        <v>Apr-17</v>
      </c>
      <c r="Q517" s="11" t="str">
        <f t="shared" si="235"/>
        <v>Q2</v>
      </c>
      <c r="R517" s="11" t="str">
        <f>IF(ISERROR(VLOOKUP(C517,'WI Vs ASM'!$B$2:$J$1000,9,0)),0,(VLOOKUP(C517,'WI Vs ASM'!$B$2:$J$1000,9,0)))</f>
        <v>Jyothi Pai</v>
      </c>
      <c r="S517" s="11" t="str">
        <f>IF(ISERROR(VLOOKUP(C517,'WI Vs ASM'!$B$2:$K$1000,10,0)),0,(VLOOKUP(C517,'WI Vs ASM'!$B$2:$K$1000,10,0)))</f>
        <v>Linda J. Richardson</v>
      </c>
      <c r="T517" s="11" t="str">
        <f>IF(ISERROR(VLOOKUP(C517,'WI Vs ASM'!$B$2:$L$1000,11,0)),0,(VLOOKUP(C517,'WI Vs ASM'!$B$2:$L$1000,11,0)))</f>
        <v>Crystal Romano</v>
      </c>
      <c r="U517" s="11" t="e">
        <f t="shared" si="242"/>
        <v>#VALUE!</v>
      </c>
      <c r="V517" s="11" t="str">
        <f t="shared" si="236"/>
        <v>No</v>
      </c>
      <c r="W517" s="11" t="str">
        <f t="shared" si="237"/>
        <v>Yes</v>
      </c>
      <c r="X517" s="11" t="str">
        <f t="shared" si="238"/>
        <v>No</v>
      </c>
      <c r="Y517" s="11" t="str">
        <f t="shared" si="239"/>
        <v>No</v>
      </c>
      <c r="Z517" s="11" t="str">
        <f t="shared" si="240"/>
        <v>No</v>
      </c>
      <c r="AA517" s="11" t="str">
        <f t="shared" si="243"/>
        <v>No</v>
      </c>
      <c r="AB517" s="11">
        <f>IF(ISERROR(VLOOKUP(U517,'ITWR Dump'!$A$2:$Y$5000,24,0)),0,(VLOOKUP('ILC Report'!U517,'ITWR Dump'!$A$2:$Y$5000,24,0)))</f>
        <v>0</v>
      </c>
      <c r="AC517" s="11" t="str">
        <f t="shared" si="244"/>
        <v>No</v>
      </c>
      <c r="AD517" s="11" t="str">
        <f t="shared" si="245"/>
        <v/>
      </c>
      <c r="AE517" s="11">
        <f>IF(ISERROR(VLOOKUP(U517,'ITWR Dump'!$A$2:$Y$5000,13,0)),0,(VLOOKUP(U517,'ITWR Dump'!$A$2:$Y$5000,13,0)))</f>
        <v>0</v>
      </c>
      <c r="AF517" s="11">
        <f>IF(ISERROR(VLOOKUP(U517,'ITWR Dump'!$A$2:$Y$5000,11,0)),0,(VLOOKUP(U517,'ITWR Dump'!$A$2:$Y$5000,11,0)))</f>
        <v>0</v>
      </c>
      <c r="AG517" s="11">
        <f>IF(ISERROR(VLOOKUP(U517,'ITWR Dump'!$A$2:$Y$5000,2,0)),0,(VLOOKUP(U517,'ITWR Dump'!$A$2:$Y$5000,2,0)))</f>
        <v>0</v>
      </c>
      <c r="AH517" s="11">
        <f>IF(ISERROR(VLOOKUP(U517,'ITWR Dump'!$A$2:$Y$5000,14,0)),0,(VLOOKUP(U517,'ITWR Dump'!$A$2:$Y$5000,14,0)))</f>
        <v>0</v>
      </c>
      <c r="AI517" s="11" t="str">
        <f t="shared" si="246"/>
        <v>01-Maintenance Offshore</v>
      </c>
      <c r="AJ517" s="11" t="str">
        <f t="shared" si="247"/>
        <v>Offshore</v>
      </c>
      <c r="AK517" s="11" t="str">
        <f>IF(ISERROR(VLOOKUP(A517,'Team Data'!$C$2:$U$213,17,0)),0,(VLOOKUP(A517,'Team Data'!$C$2:$U$213,17,0)))</f>
        <v>PRISM</v>
      </c>
      <c r="AL517" s="11" t="str">
        <f t="shared" si="248"/>
        <v>2017-04-24</v>
      </c>
      <c r="AM517" s="11">
        <f>IF(ISERROR(VLOOKUP(U517,'ITWR Dump'!$A$2:$Y$5000,16,0)),0,(VLOOKUP(U517,'ITWR Dump'!$A$2:$Y$5000,16,0)))</f>
        <v>0</v>
      </c>
      <c r="AN517" s="11">
        <f>IF(ISERROR(VLOOKUP(U517,'ITWR Dump'!$A$2:$Y$5000,18,0)),0,(VLOOKUP(U517,'ITWR Dump'!$A$2:$Y$5000,18,0)))</f>
        <v>0</v>
      </c>
      <c r="AO517" s="11">
        <f>IF(ISERROR(VLOOKUP(U517,'ITWR Dump'!$A$2:$Y$5000,25,0)),0,(VLOOKUP('ILC Report'!U517,'ITWR Dump'!$A$2:$Y$5000,25,0)))</f>
        <v>0</v>
      </c>
      <c r="AP517" s="11">
        <f t="shared" si="249"/>
        <v>0</v>
      </c>
      <c r="AQ517" s="26">
        <f t="shared" si="250"/>
        <v>0</v>
      </c>
      <c r="AR517" s="26">
        <f t="shared" si="251"/>
        <v>0</v>
      </c>
      <c r="AS517" s="26">
        <f t="shared" si="252"/>
        <v>0</v>
      </c>
      <c r="AT517" s="26">
        <f t="shared" si="253"/>
        <v>0</v>
      </c>
      <c r="AU517" s="26">
        <f t="shared" si="254"/>
        <v>0</v>
      </c>
      <c r="AV517" s="26">
        <f t="shared" si="255"/>
        <v>0</v>
      </c>
      <c r="AW517" s="11" t="s">
        <v>653</v>
      </c>
      <c r="AX517" s="11" t="str">
        <f>VLOOKUP(L517,Group!$A$2:$B$1000,2,0)</f>
        <v>Maintenance</v>
      </c>
      <c r="AY517" s="11">
        <f>IF(ISERROR(VLOOKUP(U517,'ITWR Dump'!$A$2:$Y$5000,15,0)),0,(VLOOKUP('ILC Report'!U517,'ITWR Dump'!$A$2:$Y$5000,15,0)))</f>
        <v>0</v>
      </c>
      <c r="AZ517" s="11" t="str">
        <f t="shared" si="256"/>
        <v>Yes</v>
      </c>
      <c r="BA517" s="11" t="str">
        <f t="shared" si="257"/>
        <v>BKI</v>
      </c>
      <c r="BB517" s="11" t="str">
        <f t="shared" si="258"/>
        <v>MN</v>
      </c>
      <c r="BC517" s="11" t="str">
        <f t="shared" si="259"/>
        <v>No</v>
      </c>
    </row>
    <row r="518" spans="1:55" x14ac:dyDescent="0.3">
      <c r="A518" s="11" t="s">
        <v>669</v>
      </c>
      <c r="B518" s="11" t="s">
        <v>1832</v>
      </c>
      <c r="C518" s="11" t="s">
        <v>545</v>
      </c>
      <c r="D518" s="11" t="s">
        <v>2201</v>
      </c>
      <c r="E518" s="38" t="s">
        <v>652</v>
      </c>
      <c r="F518" s="11">
        <v>0.5</v>
      </c>
      <c r="G518" s="40" t="s">
        <v>218</v>
      </c>
      <c r="H518" s="11" t="str">
        <f t="shared" si="241"/>
        <v>Regular</v>
      </c>
      <c r="I518" s="11" t="str">
        <f t="shared" si="233"/>
        <v>INDIA</v>
      </c>
      <c r="J518" s="11" t="str">
        <f>IF(ISERROR(VLOOKUP(C518,'WI Vs ASM'!$B$2:$E$1000,4,0)),0,(VLOOKUP(C518,'WI Vs ASM'!$B$2:$E$1000,4,0)))</f>
        <v>Offshore</v>
      </c>
      <c r="K518" s="11" t="str">
        <f>IF(ISERROR(VLOOKUP(C518,'WI Vs ASM'!$B$2:$F$1000,5,0)),0,(VLOOKUP(C518,'WI Vs ASM'!$B$2:$F$1000,5,0)))</f>
        <v>01-Fixed Price</v>
      </c>
      <c r="L518" s="11" t="str">
        <f>IF(ISERROR(VLOOKUP(C518,'WI Vs ASM'!$B$2:$D$1000,3,0)),0,(VLOOKUP(C518,'WI Vs ASM'!$B$2:$D$1000,3,0)))</f>
        <v>01-Maintenance Offshore</v>
      </c>
      <c r="M518" s="11" t="str">
        <f>IF(ISERROR(VLOOKUP(C518,'WI Vs ASM'!$B$2:$I$1000,8,0)),0,(VLOOKUP(C518,'WI Vs ASM'!$B$2:$I$1000,8,0)))</f>
        <v>Rahul Soman</v>
      </c>
      <c r="N518" s="11" t="str">
        <f>IF(ISERROR(VLOOKUP(C518,'WI Vs ASM'!$B$2:$G$1000,6,0)),0,(VLOOKUP(C518,'WI Vs ASM'!$B$2:$G$1000,6,0)))</f>
        <v>Data Archive</v>
      </c>
      <c r="O518" s="11" t="str">
        <f>IF(ISERROR(VLOOKUP(C518,'WI Vs ASM'!$B$2:$H$1000,7,0)),0,(VLOOKUP(C518,'WI Vs ASM'!$B$2:$H$1000,7,0)))</f>
        <v>Central Functions</v>
      </c>
      <c r="P518" s="11" t="str">
        <f t="shared" si="234"/>
        <v>Apr-17</v>
      </c>
      <c r="Q518" s="11" t="str">
        <f t="shared" si="235"/>
        <v>Q2</v>
      </c>
      <c r="R518" s="11" t="str">
        <f>IF(ISERROR(VLOOKUP(C518,'WI Vs ASM'!$B$2:$J$1000,9,0)),0,(VLOOKUP(C518,'WI Vs ASM'!$B$2:$J$1000,9,0)))</f>
        <v>Jyothi Pai</v>
      </c>
      <c r="S518" s="11" t="str">
        <f>IF(ISERROR(VLOOKUP(C518,'WI Vs ASM'!$B$2:$K$1000,10,0)),0,(VLOOKUP(C518,'WI Vs ASM'!$B$2:$K$1000,10,0)))</f>
        <v>Linda J. Richardson</v>
      </c>
      <c r="T518" s="11" t="str">
        <f>IF(ISERROR(VLOOKUP(C518,'WI Vs ASM'!$B$2:$L$1000,11,0)),0,(VLOOKUP(C518,'WI Vs ASM'!$B$2:$L$1000,11,0)))</f>
        <v>Crystal Romano</v>
      </c>
      <c r="U518" s="11" t="e">
        <f t="shared" si="242"/>
        <v>#VALUE!</v>
      </c>
      <c r="V518" s="11" t="str">
        <f t="shared" si="236"/>
        <v>No</v>
      </c>
      <c r="W518" s="11" t="str">
        <f t="shared" si="237"/>
        <v>Yes</v>
      </c>
      <c r="X518" s="11" t="str">
        <f t="shared" si="238"/>
        <v>No</v>
      </c>
      <c r="Y518" s="11" t="str">
        <f t="shared" si="239"/>
        <v>No</v>
      </c>
      <c r="Z518" s="11" t="str">
        <f t="shared" si="240"/>
        <v>No</v>
      </c>
      <c r="AA518" s="11" t="str">
        <f t="shared" si="243"/>
        <v>No</v>
      </c>
      <c r="AB518" s="11">
        <f>IF(ISERROR(VLOOKUP(U518,'ITWR Dump'!$A$2:$Y$5000,24,0)),0,(VLOOKUP('ILC Report'!U518,'ITWR Dump'!$A$2:$Y$5000,24,0)))</f>
        <v>0</v>
      </c>
      <c r="AC518" s="11" t="str">
        <f t="shared" si="244"/>
        <v>No</v>
      </c>
      <c r="AD518" s="11" t="str">
        <f t="shared" si="245"/>
        <v/>
      </c>
      <c r="AE518" s="11">
        <f>IF(ISERROR(VLOOKUP(U518,'ITWR Dump'!$A$2:$Y$5000,13,0)),0,(VLOOKUP(U518,'ITWR Dump'!$A$2:$Y$5000,13,0)))</f>
        <v>0</v>
      </c>
      <c r="AF518" s="11">
        <f>IF(ISERROR(VLOOKUP(U518,'ITWR Dump'!$A$2:$Y$5000,11,0)),0,(VLOOKUP(U518,'ITWR Dump'!$A$2:$Y$5000,11,0)))</f>
        <v>0</v>
      </c>
      <c r="AG518" s="11">
        <f>IF(ISERROR(VLOOKUP(U518,'ITWR Dump'!$A$2:$Y$5000,2,0)),0,(VLOOKUP(U518,'ITWR Dump'!$A$2:$Y$5000,2,0)))</f>
        <v>0</v>
      </c>
      <c r="AH518" s="11">
        <f>IF(ISERROR(VLOOKUP(U518,'ITWR Dump'!$A$2:$Y$5000,14,0)),0,(VLOOKUP(U518,'ITWR Dump'!$A$2:$Y$5000,14,0)))</f>
        <v>0</v>
      </c>
      <c r="AI518" s="11" t="str">
        <f t="shared" si="246"/>
        <v>01-Maintenance Offshore</v>
      </c>
      <c r="AJ518" s="11" t="str">
        <f t="shared" si="247"/>
        <v>Offshore</v>
      </c>
      <c r="AK518" s="11" t="str">
        <f>IF(ISERROR(VLOOKUP(A518,'Team Data'!$C$2:$U$213,17,0)),0,(VLOOKUP(A518,'Team Data'!$C$2:$U$213,17,0)))</f>
        <v>PRISM</v>
      </c>
      <c r="AL518" s="11" t="str">
        <f t="shared" si="248"/>
        <v>2017-04-24</v>
      </c>
      <c r="AM518" s="11">
        <f>IF(ISERROR(VLOOKUP(U518,'ITWR Dump'!$A$2:$Y$5000,16,0)),0,(VLOOKUP(U518,'ITWR Dump'!$A$2:$Y$5000,16,0)))</f>
        <v>0</v>
      </c>
      <c r="AN518" s="11">
        <f>IF(ISERROR(VLOOKUP(U518,'ITWR Dump'!$A$2:$Y$5000,18,0)),0,(VLOOKUP(U518,'ITWR Dump'!$A$2:$Y$5000,18,0)))</f>
        <v>0</v>
      </c>
      <c r="AO518" s="11">
        <f>IF(ISERROR(VLOOKUP(U518,'ITWR Dump'!$A$2:$Y$5000,25,0)),0,(VLOOKUP('ILC Report'!U518,'ITWR Dump'!$A$2:$Y$5000,25,0)))</f>
        <v>0</v>
      </c>
      <c r="AP518" s="11">
        <f t="shared" si="249"/>
        <v>0</v>
      </c>
      <c r="AQ518" s="26">
        <f t="shared" si="250"/>
        <v>0</v>
      </c>
      <c r="AR518" s="26">
        <f t="shared" si="251"/>
        <v>0</v>
      </c>
      <c r="AS518" s="26">
        <f t="shared" si="252"/>
        <v>0</v>
      </c>
      <c r="AT518" s="26">
        <f t="shared" si="253"/>
        <v>0</v>
      </c>
      <c r="AU518" s="26">
        <f t="shared" si="254"/>
        <v>0</v>
      </c>
      <c r="AV518" s="26">
        <f t="shared" si="255"/>
        <v>0</v>
      </c>
      <c r="AW518" s="11" t="s">
        <v>653</v>
      </c>
      <c r="AX518" s="11" t="str">
        <f>VLOOKUP(L518,Group!$A$2:$B$1000,2,0)</f>
        <v>Maintenance</v>
      </c>
      <c r="AY518" s="11">
        <f>IF(ISERROR(VLOOKUP(U518,'ITWR Dump'!$A$2:$Y$5000,15,0)),0,(VLOOKUP('ILC Report'!U518,'ITWR Dump'!$A$2:$Y$5000,15,0)))</f>
        <v>0</v>
      </c>
      <c r="AZ518" s="11" t="str">
        <f t="shared" si="256"/>
        <v>Yes</v>
      </c>
      <c r="BA518" s="11" t="str">
        <f t="shared" si="257"/>
        <v>BKI</v>
      </c>
      <c r="BB518" s="11" t="str">
        <f t="shared" si="258"/>
        <v>MN</v>
      </c>
      <c r="BC518" s="11" t="str">
        <f t="shared" si="259"/>
        <v>No</v>
      </c>
    </row>
    <row r="519" spans="1:55" x14ac:dyDescent="0.3">
      <c r="A519" s="11" t="s">
        <v>669</v>
      </c>
      <c r="B519" s="11" t="s">
        <v>1832</v>
      </c>
      <c r="C519" s="11" t="s">
        <v>545</v>
      </c>
      <c r="D519" s="11" t="s">
        <v>2202</v>
      </c>
      <c r="E519" s="38" t="s">
        <v>652</v>
      </c>
      <c r="F519" s="11">
        <v>1</v>
      </c>
      <c r="G519" s="40" t="s">
        <v>218</v>
      </c>
      <c r="H519" s="11" t="str">
        <f t="shared" si="241"/>
        <v>Regular</v>
      </c>
      <c r="I519" s="11" t="str">
        <f t="shared" si="233"/>
        <v>INDIA</v>
      </c>
      <c r="J519" s="11" t="str">
        <f>IF(ISERROR(VLOOKUP(C519,'WI Vs ASM'!$B$2:$E$1000,4,0)),0,(VLOOKUP(C519,'WI Vs ASM'!$B$2:$E$1000,4,0)))</f>
        <v>Offshore</v>
      </c>
      <c r="K519" s="11" t="str">
        <f>IF(ISERROR(VLOOKUP(C519,'WI Vs ASM'!$B$2:$F$1000,5,0)),0,(VLOOKUP(C519,'WI Vs ASM'!$B$2:$F$1000,5,0)))</f>
        <v>01-Fixed Price</v>
      </c>
      <c r="L519" s="11" t="str">
        <f>IF(ISERROR(VLOOKUP(C519,'WI Vs ASM'!$B$2:$D$1000,3,0)),0,(VLOOKUP(C519,'WI Vs ASM'!$B$2:$D$1000,3,0)))</f>
        <v>01-Maintenance Offshore</v>
      </c>
      <c r="M519" s="11" t="str">
        <f>IF(ISERROR(VLOOKUP(C519,'WI Vs ASM'!$B$2:$I$1000,8,0)),0,(VLOOKUP(C519,'WI Vs ASM'!$B$2:$I$1000,8,0)))</f>
        <v>Rahul Soman</v>
      </c>
      <c r="N519" s="11" t="str">
        <f>IF(ISERROR(VLOOKUP(C519,'WI Vs ASM'!$B$2:$G$1000,6,0)),0,(VLOOKUP(C519,'WI Vs ASM'!$B$2:$G$1000,6,0)))</f>
        <v>Data Archive</v>
      </c>
      <c r="O519" s="11" t="str">
        <f>IF(ISERROR(VLOOKUP(C519,'WI Vs ASM'!$B$2:$H$1000,7,0)),0,(VLOOKUP(C519,'WI Vs ASM'!$B$2:$H$1000,7,0)))</f>
        <v>Central Functions</v>
      </c>
      <c r="P519" s="11" t="str">
        <f t="shared" si="234"/>
        <v>Apr-17</v>
      </c>
      <c r="Q519" s="11" t="str">
        <f t="shared" si="235"/>
        <v>Q2</v>
      </c>
      <c r="R519" s="11" t="str">
        <f>IF(ISERROR(VLOOKUP(C519,'WI Vs ASM'!$B$2:$J$1000,9,0)),0,(VLOOKUP(C519,'WI Vs ASM'!$B$2:$J$1000,9,0)))</f>
        <v>Jyothi Pai</v>
      </c>
      <c r="S519" s="11" t="str">
        <f>IF(ISERROR(VLOOKUP(C519,'WI Vs ASM'!$B$2:$K$1000,10,0)),0,(VLOOKUP(C519,'WI Vs ASM'!$B$2:$K$1000,10,0)))</f>
        <v>Linda J. Richardson</v>
      </c>
      <c r="T519" s="11" t="str">
        <f>IF(ISERROR(VLOOKUP(C519,'WI Vs ASM'!$B$2:$L$1000,11,0)),0,(VLOOKUP(C519,'WI Vs ASM'!$B$2:$L$1000,11,0)))</f>
        <v>Crystal Romano</v>
      </c>
      <c r="U519" s="11" t="e">
        <f t="shared" si="242"/>
        <v>#VALUE!</v>
      </c>
      <c r="V519" s="11" t="str">
        <f t="shared" si="236"/>
        <v>No</v>
      </c>
      <c r="W519" s="11" t="str">
        <f t="shared" si="237"/>
        <v>Yes</v>
      </c>
      <c r="X519" s="11" t="str">
        <f t="shared" si="238"/>
        <v>No</v>
      </c>
      <c r="Y519" s="11" t="str">
        <f t="shared" si="239"/>
        <v>No</v>
      </c>
      <c r="Z519" s="11" t="str">
        <f t="shared" si="240"/>
        <v>No</v>
      </c>
      <c r="AA519" s="11" t="str">
        <f t="shared" si="243"/>
        <v>No</v>
      </c>
      <c r="AB519" s="11">
        <f>IF(ISERROR(VLOOKUP(U519,'ITWR Dump'!$A$2:$Y$5000,24,0)),0,(VLOOKUP('ILC Report'!U519,'ITWR Dump'!$A$2:$Y$5000,24,0)))</f>
        <v>0</v>
      </c>
      <c r="AC519" s="11" t="str">
        <f t="shared" si="244"/>
        <v>No</v>
      </c>
      <c r="AD519" s="11" t="str">
        <f t="shared" si="245"/>
        <v/>
      </c>
      <c r="AE519" s="11">
        <f>IF(ISERROR(VLOOKUP(U519,'ITWR Dump'!$A$2:$Y$5000,13,0)),0,(VLOOKUP(U519,'ITWR Dump'!$A$2:$Y$5000,13,0)))</f>
        <v>0</v>
      </c>
      <c r="AF519" s="11">
        <f>IF(ISERROR(VLOOKUP(U519,'ITWR Dump'!$A$2:$Y$5000,11,0)),0,(VLOOKUP(U519,'ITWR Dump'!$A$2:$Y$5000,11,0)))</f>
        <v>0</v>
      </c>
      <c r="AG519" s="11">
        <f>IF(ISERROR(VLOOKUP(U519,'ITWR Dump'!$A$2:$Y$5000,2,0)),0,(VLOOKUP(U519,'ITWR Dump'!$A$2:$Y$5000,2,0)))</f>
        <v>0</v>
      </c>
      <c r="AH519" s="11">
        <f>IF(ISERROR(VLOOKUP(U519,'ITWR Dump'!$A$2:$Y$5000,14,0)),0,(VLOOKUP(U519,'ITWR Dump'!$A$2:$Y$5000,14,0)))</f>
        <v>0</v>
      </c>
      <c r="AI519" s="11" t="str">
        <f t="shared" si="246"/>
        <v>01-Maintenance Offshore</v>
      </c>
      <c r="AJ519" s="11" t="str">
        <f t="shared" si="247"/>
        <v>Offshore</v>
      </c>
      <c r="AK519" s="11" t="str">
        <f>IF(ISERROR(VLOOKUP(A519,'Team Data'!$C$2:$U$213,17,0)),0,(VLOOKUP(A519,'Team Data'!$C$2:$U$213,17,0)))</f>
        <v>PRISM</v>
      </c>
      <c r="AL519" s="11" t="str">
        <f t="shared" si="248"/>
        <v>2017-04-24</v>
      </c>
      <c r="AM519" s="11">
        <f>IF(ISERROR(VLOOKUP(U519,'ITWR Dump'!$A$2:$Y$5000,16,0)),0,(VLOOKUP(U519,'ITWR Dump'!$A$2:$Y$5000,16,0)))</f>
        <v>0</v>
      </c>
      <c r="AN519" s="11">
        <f>IF(ISERROR(VLOOKUP(U519,'ITWR Dump'!$A$2:$Y$5000,18,0)),0,(VLOOKUP(U519,'ITWR Dump'!$A$2:$Y$5000,18,0)))</f>
        <v>0</v>
      </c>
      <c r="AO519" s="11">
        <f>IF(ISERROR(VLOOKUP(U519,'ITWR Dump'!$A$2:$Y$5000,25,0)),0,(VLOOKUP('ILC Report'!U519,'ITWR Dump'!$A$2:$Y$5000,25,0)))</f>
        <v>0</v>
      </c>
      <c r="AP519" s="11">
        <f t="shared" si="249"/>
        <v>0</v>
      </c>
      <c r="AQ519" s="26">
        <f t="shared" si="250"/>
        <v>0</v>
      </c>
      <c r="AR519" s="26">
        <f t="shared" si="251"/>
        <v>0</v>
      </c>
      <c r="AS519" s="26">
        <f t="shared" si="252"/>
        <v>0</v>
      </c>
      <c r="AT519" s="26">
        <f t="shared" si="253"/>
        <v>0</v>
      </c>
      <c r="AU519" s="26">
        <f t="shared" si="254"/>
        <v>0</v>
      </c>
      <c r="AV519" s="26">
        <f t="shared" si="255"/>
        <v>0</v>
      </c>
      <c r="AW519" s="11" t="s">
        <v>653</v>
      </c>
      <c r="AX519" s="11" t="str">
        <f>VLOOKUP(L519,Group!$A$2:$B$1000,2,0)</f>
        <v>Maintenance</v>
      </c>
      <c r="AY519" s="11">
        <f>IF(ISERROR(VLOOKUP(U519,'ITWR Dump'!$A$2:$Y$5000,15,0)),0,(VLOOKUP('ILC Report'!U519,'ITWR Dump'!$A$2:$Y$5000,15,0)))</f>
        <v>0</v>
      </c>
      <c r="AZ519" s="11" t="str">
        <f t="shared" si="256"/>
        <v>Yes</v>
      </c>
      <c r="BA519" s="11" t="str">
        <f t="shared" si="257"/>
        <v>BKI</v>
      </c>
      <c r="BB519" s="11" t="str">
        <f t="shared" si="258"/>
        <v>MN</v>
      </c>
      <c r="BC519" s="11" t="str">
        <f t="shared" si="259"/>
        <v>No</v>
      </c>
    </row>
    <row r="520" spans="1:55" x14ac:dyDescent="0.3">
      <c r="A520" s="11" t="s">
        <v>669</v>
      </c>
      <c r="B520" s="11" t="s">
        <v>1832</v>
      </c>
      <c r="C520" s="11" t="s">
        <v>545</v>
      </c>
      <c r="D520" s="11" t="s">
        <v>2203</v>
      </c>
      <c r="E520" s="38" t="s">
        <v>652</v>
      </c>
      <c r="F520" s="11">
        <v>1</v>
      </c>
      <c r="G520" s="40" t="s">
        <v>218</v>
      </c>
      <c r="H520" s="11" t="str">
        <f t="shared" si="241"/>
        <v>Regular</v>
      </c>
      <c r="I520" s="11" t="str">
        <f t="shared" si="233"/>
        <v>INDIA</v>
      </c>
      <c r="J520" s="11" t="str">
        <f>IF(ISERROR(VLOOKUP(C520,'WI Vs ASM'!$B$2:$E$1000,4,0)),0,(VLOOKUP(C520,'WI Vs ASM'!$B$2:$E$1000,4,0)))</f>
        <v>Offshore</v>
      </c>
      <c r="K520" s="11" t="str">
        <f>IF(ISERROR(VLOOKUP(C520,'WI Vs ASM'!$B$2:$F$1000,5,0)),0,(VLOOKUP(C520,'WI Vs ASM'!$B$2:$F$1000,5,0)))</f>
        <v>01-Fixed Price</v>
      </c>
      <c r="L520" s="11" t="str">
        <f>IF(ISERROR(VLOOKUP(C520,'WI Vs ASM'!$B$2:$D$1000,3,0)),0,(VLOOKUP(C520,'WI Vs ASM'!$B$2:$D$1000,3,0)))</f>
        <v>01-Maintenance Offshore</v>
      </c>
      <c r="M520" s="11" t="str">
        <f>IF(ISERROR(VLOOKUP(C520,'WI Vs ASM'!$B$2:$I$1000,8,0)),0,(VLOOKUP(C520,'WI Vs ASM'!$B$2:$I$1000,8,0)))</f>
        <v>Rahul Soman</v>
      </c>
      <c r="N520" s="11" t="str">
        <f>IF(ISERROR(VLOOKUP(C520,'WI Vs ASM'!$B$2:$G$1000,6,0)),0,(VLOOKUP(C520,'WI Vs ASM'!$B$2:$G$1000,6,0)))</f>
        <v>Data Archive</v>
      </c>
      <c r="O520" s="11" t="str">
        <f>IF(ISERROR(VLOOKUP(C520,'WI Vs ASM'!$B$2:$H$1000,7,0)),0,(VLOOKUP(C520,'WI Vs ASM'!$B$2:$H$1000,7,0)))</f>
        <v>Central Functions</v>
      </c>
      <c r="P520" s="11" t="str">
        <f t="shared" si="234"/>
        <v>Apr-17</v>
      </c>
      <c r="Q520" s="11" t="str">
        <f t="shared" si="235"/>
        <v>Q2</v>
      </c>
      <c r="R520" s="11" t="str">
        <f>IF(ISERROR(VLOOKUP(C520,'WI Vs ASM'!$B$2:$J$1000,9,0)),0,(VLOOKUP(C520,'WI Vs ASM'!$B$2:$J$1000,9,0)))</f>
        <v>Jyothi Pai</v>
      </c>
      <c r="S520" s="11" t="str">
        <f>IF(ISERROR(VLOOKUP(C520,'WI Vs ASM'!$B$2:$K$1000,10,0)),0,(VLOOKUP(C520,'WI Vs ASM'!$B$2:$K$1000,10,0)))</f>
        <v>Linda J. Richardson</v>
      </c>
      <c r="T520" s="11" t="str">
        <f>IF(ISERROR(VLOOKUP(C520,'WI Vs ASM'!$B$2:$L$1000,11,0)),0,(VLOOKUP(C520,'WI Vs ASM'!$B$2:$L$1000,11,0)))</f>
        <v>Crystal Romano</v>
      </c>
      <c r="U520" s="11" t="e">
        <f t="shared" si="242"/>
        <v>#VALUE!</v>
      </c>
      <c r="V520" s="11" t="str">
        <f t="shared" si="236"/>
        <v>No</v>
      </c>
      <c r="W520" s="11" t="str">
        <f t="shared" si="237"/>
        <v>Yes</v>
      </c>
      <c r="X520" s="11" t="str">
        <f t="shared" si="238"/>
        <v>No</v>
      </c>
      <c r="Y520" s="11" t="str">
        <f t="shared" si="239"/>
        <v>No</v>
      </c>
      <c r="Z520" s="11" t="str">
        <f t="shared" si="240"/>
        <v>No</v>
      </c>
      <c r="AA520" s="11" t="str">
        <f t="shared" si="243"/>
        <v>No</v>
      </c>
      <c r="AB520" s="11">
        <f>IF(ISERROR(VLOOKUP(U520,'ITWR Dump'!$A$2:$Y$5000,24,0)),0,(VLOOKUP('ILC Report'!U520,'ITWR Dump'!$A$2:$Y$5000,24,0)))</f>
        <v>0</v>
      </c>
      <c r="AC520" s="11" t="str">
        <f t="shared" si="244"/>
        <v>No</v>
      </c>
      <c r="AD520" s="11" t="str">
        <f t="shared" si="245"/>
        <v/>
      </c>
      <c r="AE520" s="11">
        <f>IF(ISERROR(VLOOKUP(U520,'ITWR Dump'!$A$2:$Y$5000,13,0)),0,(VLOOKUP(U520,'ITWR Dump'!$A$2:$Y$5000,13,0)))</f>
        <v>0</v>
      </c>
      <c r="AF520" s="11">
        <f>IF(ISERROR(VLOOKUP(U520,'ITWR Dump'!$A$2:$Y$5000,11,0)),0,(VLOOKUP(U520,'ITWR Dump'!$A$2:$Y$5000,11,0)))</f>
        <v>0</v>
      </c>
      <c r="AG520" s="11">
        <f>IF(ISERROR(VLOOKUP(U520,'ITWR Dump'!$A$2:$Y$5000,2,0)),0,(VLOOKUP(U520,'ITWR Dump'!$A$2:$Y$5000,2,0)))</f>
        <v>0</v>
      </c>
      <c r="AH520" s="11">
        <f>IF(ISERROR(VLOOKUP(U520,'ITWR Dump'!$A$2:$Y$5000,14,0)),0,(VLOOKUP(U520,'ITWR Dump'!$A$2:$Y$5000,14,0)))</f>
        <v>0</v>
      </c>
      <c r="AI520" s="11" t="str">
        <f t="shared" si="246"/>
        <v>01-Maintenance Offshore</v>
      </c>
      <c r="AJ520" s="11" t="str">
        <f t="shared" si="247"/>
        <v>Offshore</v>
      </c>
      <c r="AK520" s="11" t="str">
        <f>IF(ISERROR(VLOOKUP(A520,'Team Data'!$C$2:$U$213,17,0)),0,(VLOOKUP(A520,'Team Data'!$C$2:$U$213,17,0)))</f>
        <v>PRISM</v>
      </c>
      <c r="AL520" s="11" t="str">
        <f t="shared" si="248"/>
        <v>2017-04-24</v>
      </c>
      <c r="AM520" s="11">
        <f>IF(ISERROR(VLOOKUP(U520,'ITWR Dump'!$A$2:$Y$5000,16,0)),0,(VLOOKUP(U520,'ITWR Dump'!$A$2:$Y$5000,16,0)))</f>
        <v>0</v>
      </c>
      <c r="AN520" s="11">
        <f>IF(ISERROR(VLOOKUP(U520,'ITWR Dump'!$A$2:$Y$5000,18,0)),0,(VLOOKUP(U520,'ITWR Dump'!$A$2:$Y$5000,18,0)))</f>
        <v>0</v>
      </c>
      <c r="AO520" s="11">
        <f>IF(ISERROR(VLOOKUP(U520,'ITWR Dump'!$A$2:$Y$5000,25,0)),0,(VLOOKUP('ILC Report'!U520,'ITWR Dump'!$A$2:$Y$5000,25,0)))</f>
        <v>0</v>
      </c>
      <c r="AP520" s="11">
        <f t="shared" si="249"/>
        <v>0</v>
      </c>
      <c r="AQ520" s="26">
        <f t="shared" si="250"/>
        <v>0</v>
      </c>
      <c r="AR520" s="26">
        <f t="shared" si="251"/>
        <v>0</v>
      </c>
      <c r="AS520" s="26">
        <f t="shared" si="252"/>
        <v>0</v>
      </c>
      <c r="AT520" s="26">
        <f t="shared" si="253"/>
        <v>0</v>
      </c>
      <c r="AU520" s="26">
        <f t="shared" si="254"/>
        <v>0</v>
      </c>
      <c r="AV520" s="26">
        <f t="shared" si="255"/>
        <v>0</v>
      </c>
      <c r="AW520" s="11" t="s">
        <v>653</v>
      </c>
      <c r="AX520" s="11" t="str">
        <f>VLOOKUP(L520,Group!$A$2:$B$1000,2,0)</f>
        <v>Maintenance</v>
      </c>
      <c r="AY520" s="11">
        <f>IF(ISERROR(VLOOKUP(U520,'ITWR Dump'!$A$2:$Y$5000,15,0)),0,(VLOOKUP('ILC Report'!U520,'ITWR Dump'!$A$2:$Y$5000,15,0)))</f>
        <v>0</v>
      </c>
      <c r="AZ520" s="11" t="str">
        <f t="shared" si="256"/>
        <v>Yes</v>
      </c>
      <c r="BA520" s="11" t="str">
        <f t="shared" si="257"/>
        <v>BKI</v>
      </c>
      <c r="BB520" s="11" t="str">
        <f t="shared" si="258"/>
        <v>MN</v>
      </c>
      <c r="BC520" s="11" t="str">
        <f t="shared" si="259"/>
        <v>No</v>
      </c>
    </row>
    <row r="521" spans="1:55" x14ac:dyDescent="0.3">
      <c r="A521" s="11" t="s">
        <v>669</v>
      </c>
      <c r="B521" s="11" t="s">
        <v>1832</v>
      </c>
      <c r="C521" s="11" t="s">
        <v>617</v>
      </c>
      <c r="D521" s="11" t="s">
        <v>2204</v>
      </c>
      <c r="E521" s="38" t="s">
        <v>652</v>
      </c>
      <c r="F521" s="11">
        <v>1</v>
      </c>
      <c r="G521" s="40" t="s">
        <v>218</v>
      </c>
      <c r="H521" s="11" t="str">
        <f t="shared" si="241"/>
        <v>Regular</v>
      </c>
      <c r="I521" s="11" t="str">
        <f t="shared" si="233"/>
        <v>INDIA</v>
      </c>
      <c r="J521" s="11" t="str">
        <f>IF(ISERROR(VLOOKUP(C521,'WI Vs ASM'!$B$2:$E$1000,4,0)),0,(VLOOKUP(C521,'WI Vs ASM'!$B$2:$E$1000,4,0)))</f>
        <v>Offshore</v>
      </c>
      <c r="K521" s="11" t="str">
        <f>IF(ISERROR(VLOOKUP(C521,'WI Vs ASM'!$B$2:$F$1000,5,0)),0,(VLOOKUP(C521,'WI Vs ASM'!$B$2:$F$1000,5,0)))</f>
        <v>01-Fixed Price</v>
      </c>
      <c r="L521" s="11" t="str">
        <f>IF(ISERROR(VLOOKUP(C521,'WI Vs ASM'!$B$2:$D$1000,3,0)),0,(VLOOKUP(C521,'WI Vs ASM'!$B$2:$D$1000,3,0)))</f>
        <v>01-Maintenance Offshore</v>
      </c>
      <c r="M521" s="11" t="str">
        <f>IF(ISERROR(VLOOKUP(C521,'WI Vs ASM'!$B$2:$I$1000,8,0)),0,(VLOOKUP(C521,'WI Vs ASM'!$B$2:$I$1000,8,0)))</f>
        <v>Rahul Soman</v>
      </c>
      <c r="N521" s="11" t="str">
        <f>IF(ISERROR(VLOOKUP(C521,'WI Vs ASM'!$B$2:$G$1000,6,0)),0,(VLOOKUP(C521,'WI Vs ASM'!$B$2:$G$1000,6,0)))</f>
        <v>Treasury</v>
      </c>
      <c r="O521" s="11" t="str">
        <f>IF(ISERROR(VLOOKUP(C521,'WI Vs ASM'!$B$2:$H$1000,7,0)),0,(VLOOKUP(C521,'WI Vs ASM'!$B$2:$H$1000,7,0)))</f>
        <v>Central Functions</v>
      </c>
      <c r="P521" s="11" t="str">
        <f t="shared" si="234"/>
        <v>Apr-17</v>
      </c>
      <c r="Q521" s="11" t="str">
        <f t="shared" si="235"/>
        <v>Q2</v>
      </c>
      <c r="R521" s="11" t="str">
        <f>IF(ISERROR(VLOOKUP(C521,'WI Vs ASM'!$B$2:$J$1000,9,0)),0,(VLOOKUP(C521,'WI Vs ASM'!$B$2:$J$1000,9,0)))</f>
        <v>Jyothi Pai</v>
      </c>
      <c r="S521" s="11" t="str">
        <f>IF(ISERROR(VLOOKUP(C521,'WI Vs ASM'!$B$2:$K$1000,10,0)),0,(VLOOKUP(C521,'WI Vs ASM'!$B$2:$K$1000,10,0)))</f>
        <v>Linda J. Richardson</v>
      </c>
      <c r="T521" s="11" t="str">
        <f>IF(ISERROR(VLOOKUP(C521,'WI Vs ASM'!$B$2:$L$1000,11,0)),0,(VLOOKUP(C521,'WI Vs ASM'!$B$2:$L$1000,11,0)))</f>
        <v>Crystal Romano</v>
      </c>
      <c r="U521" s="11" t="e">
        <f t="shared" si="242"/>
        <v>#VALUE!</v>
      </c>
      <c r="V521" s="11" t="str">
        <f t="shared" si="236"/>
        <v>No</v>
      </c>
      <c r="W521" s="11" t="str">
        <f t="shared" si="237"/>
        <v>Yes</v>
      </c>
      <c r="X521" s="11" t="str">
        <f t="shared" si="238"/>
        <v>No</v>
      </c>
      <c r="Y521" s="11" t="str">
        <f t="shared" si="239"/>
        <v>No</v>
      </c>
      <c r="Z521" s="11" t="str">
        <f t="shared" si="240"/>
        <v>No</v>
      </c>
      <c r="AA521" s="11" t="str">
        <f t="shared" si="243"/>
        <v>No</v>
      </c>
      <c r="AB521" s="11">
        <f>IF(ISERROR(VLOOKUP(U521,'ITWR Dump'!$A$2:$Y$5000,24,0)),0,(VLOOKUP('ILC Report'!U521,'ITWR Dump'!$A$2:$Y$5000,24,0)))</f>
        <v>0</v>
      </c>
      <c r="AC521" s="11" t="str">
        <f t="shared" si="244"/>
        <v>No</v>
      </c>
      <c r="AD521" s="11" t="str">
        <f t="shared" si="245"/>
        <v/>
      </c>
      <c r="AE521" s="11">
        <f>IF(ISERROR(VLOOKUP(U521,'ITWR Dump'!$A$2:$Y$5000,13,0)),0,(VLOOKUP(U521,'ITWR Dump'!$A$2:$Y$5000,13,0)))</f>
        <v>0</v>
      </c>
      <c r="AF521" s="11">
        <f>IF(ISERROR(VLOOKUP(U521,'ITWR Dump'!$A$2:$Y$5000,11,0)),0,(VLOOKUP(U521,'ITWR Dump'!$A$2:$Y$5000,11,0)))</f>
        <v>0</v>
      </c>
      <c r="AG521" s="11">
        <f>IF(ISERROR(VLOOKUP(U521,'ITWR Dump'!$A$2:$Y$5000,2,0)),0,(VLOOKUP(U521,'ITWR Dump'!$A$2:$Y$5000,2,0)))</f>
        <v>0</v>
      </c>
      <c r="AH521" s="11">
        <f>IF(ISERROR(VLOOKUP(U521,'ITWR Dump'!$A$2:$Y$5000,14,0)),0,(VLOOKUP(U521,'ITWR Dump'!$A$2:$Y$5000,14,0)))</f>
        <v>0</v>
      </c>
      <c r="AI521" s="11" t="str">
        <f t="shared" si="246"/>
        <v>01-Maintenance Offshore</v>
      </c>
      <c r="AJ521" s="11" t="str">
        <f t="shared" si="247"/>
        <v>Offshore</v>
      </c>
      <c r="AK521" s="11" t="str">
        <f>IF(ISERROR(VLOOKUP(A521,'Team Data'!$C$2:$U$213,17,0)),0,(VLOOKUP(A521,'Team Data'!$C$2:$U$213,17,0)))</f>
        <v>PRISM</v>
      </c>
      <c r="AL521" s="11" t="str">
        <f t="shared" si="248"/>
        <v>2017-04-24</v>
      </c>
      <c r="AM521" s="11">
        <f>IF(ISERROR(VLOOKUP(U521,'ITWR Dump'!$A$2:$Y$5000,16,0)),0,(VLOOKUP(U521,'ITWR Dump'!$A$2:$Y$5000,16,0)))</f>
        <v>0</v>
      </c>
      <c r="AN521" s="11">
        <f>IF(ISERROR(VLOOKUP(U521,'ITWR Dump'!$A$2:$Y$5000,18,0)),0,(VLOOKUP(U521,'ITWR Dump'!$A$2:$Y$5000,18,0)))</f>
        <v>0</v>
      </c>
      <c r="AO521" s="11">
        <f>IF(ISERROR(VLOOKUP(U521,'ITWR Dump'!$A$2:$Y$5000,25,0)),0,(VLOOKUP('ILC Report'!U521,'ITWR Dump'!$A$2:$Y$5000,25,0)))</f>
        <v>0</v>
      </c>
      <c r="AP521" s="11">
        <f t="shared" si="249"/>
        <v>0</v>
      </c>
      <c r="AQ521" s="26">
        <f t="shared" si="250"/>
        <v>0</v>
      </c>
      <c r="AR521" s="26">
        <f t="shared" si="251"/>
        <v>0</v>
      </c>
      <c r="AS521" s="26">
        <f t="shared" si="252"/>
        <v>0</v>
      </c>
      <c r="AT521" s="26">
        <f t="shared" si="253"/>
        <v>0</v>
      </c>
      <c r="AU521" s="26">
        <f t="shared" si="254"/>
        <v>0</v>
      </c>
      <c r="AV521" s="26">
        <f t="shared" si="255"/>
        <v>0</v>
      </c>
      <c r="AW521" s="11" t="s">
        <v>653</v>
      </c>
      <c r="AX521" s="11" t="str">
        <f>VLOOKUP(L521,Group!$A$2:$B$1000,2,0)</f>
        <v>Maintenance</v>
      </c>
      <c r="AY521" s="11">
        <f>IF(ISERROR(VLOOKUP(U521,'ITWR Dump'!$A$2:$Y$5000,15,0)),0,(VLOOKUP('ILC Report'!U521,'ITWR Dump'!$A$2:$Y$5000,15,0)))</f>
        <v>0</v>
      </c>
      <c r="AZ521" s="11" t="str">
        <f t="shared" si="256"/>
        <v>No</v>
      </c>
      <c r="BA521" s="11" t="str">
        <f t="shared" si="257"/>
        <v>BKI</v>
      </c>
      <c r="BB521" s="11" t="str">
        <f t="shared" si="258"/>
        <v>MN</v>
      </c>
      <c r="BC521" s="11" t="str">
        <f t="shared" si="259"/>
        <v>No</v>
      </c>
    </row>
    <row r="522" spans="1:55" x14ac:dyDescent="0.3">
      <c r="A522" s="11" t="s">
        <v>669</v>
      </c>
      <c r="B522" s="11" t="s">
        <v>1832</v>
      </c>
      <c r="C522" s="11" t="s">
        <v>581</v>
      </c>
      <c r="D522" s="11" t="s">
        <v>2205</v>
      </c>
      <c r="E522" s="38" t="s">
        <v>652</v>
      </c>
      <c r="F522" s="11">
        <v>3</v>
      </c>
      <c r="G522" s="40" t="s">
        <v>218</v>
      </c>
      <c r="H522" s="11" t="str">
        <f t="shared" si="241"/>
        <v>Regular</v>
      </c>
      <c r="I522" s="11" t="str">
        <f t="shared" si="233"/>
        <v>INDIA</v>
      </c>
      <c r="J522" s="11" t="str">
        <f>IF(ISERROR(VLOOKUP(C522,'WI Vs ASM'!$B$2:$E$1000,4,0)),0,(VLOOKUP(C522,'WI Vs ASM'!$B$2:$E$1000,4,0)))</f>
        <v>Offshore</v>
      </c>
      <c r="K522" s="11" t="str">
        <f>IF(ISERROR(VLOOKUP(C522,'WI Vs ASM'!$B$2:$F$1000,5,0)),0,(VLOOKUP(C522,'WI Vs ASM'!$B$2:$F$1000,5,0)))</f>
        <v>09-NonBillable</v>
      </c>
      <c r="L522" s="11" t="str">
        <f>IF(ISERROR(VLOOKUP(C522,'WI Vs ASM'!$B$2:$D$1000,3,0)),0,(VLOOKUP(C522,'WI Vs ASM'!$B$2:$D$1000,3,0)))</f>
        <v>54-Knowledge Transfer/Training Offshore</v>
      </c>
      <c r="M522" s="11" t="str">
        <f>IF(ISERROR(VLOOKUP(C522,'WI Vs ASM'!$B$2:$I$1000,8,0)),0,(VLOOKUP(C522,'WI Vs ASM'!$B$2:$I$1000,8,0)))</f>
        <v>Prakash Varadachari</v>
      </c>
      <c r="N522" s="11" t="str">
        <f>IF(ISERROR(VLOOKUP(C522,'WI Vs ASM'!$B$2:$G$1000,6,0)),0,(VLOOKUP(C522,'WI Vs ASM'!$B$2:$G$1000,6,0)))</f>
        <v>ECM</v>
      </c>
      <c r="O522" s="11" t="str">
        <f>IF(ISERROR(VLOOKUP(C522,'WI Vs ASM'!$B$2:$H$1000,7,0)),0,(VLOOKUP(C522,'WI Vs ASM'!$B$2:$H$1000,7,0)))</f>
        <v>ECM</v>
      </c>
      <c r="P522" s="11" t="str">
        <f t="shared" si="234"/>
        <v>Apr-17</v>
      </c>
      <c r="Q522" s="11" t="str">
        <f t="shared" si="235"/>
        <v>Q2</v>
      </c>
      <c r="R522" s="11" t="str">
        <f>IF(ISERROR(VLOOKUP(C522,'WI Vs ASM'!$B$2:$J$1000,9,0)),0,(VLOOKUP(C522,'WI Vs ASM'!$B$2:$J$1000,9,0)))</f>
        <v>Jyothi Pai</v>
      </c>
      <c r="S522" s="11" t="str">
        <f>IF(ISERROR(VLOOKUP(C522,'WI Vs ASM'!$B$2:$K$1000,10,0)),0,(VLOOKUP(C522,'WI Vs ASM'!$B$2:$K$1000,10,0)))</f>
        <v>John Pallo</v>
      </c>
      <c r="T522" s="11" t="str">
        <f>IF(ISERROR(VLOOKUP(C522,'WI Vs ASM'!$B$2:$L$1000,11,0)),0,(VLOOKUP(C522,'WI Vs ASM'!$B$2:$L$1000,11,0)))</f>
        <v>Phillip Mclean</v>
      </c>
      <c r="U522" s="11" t="e">
        <f t="shared" si="242"/>
        <v>#VALUE!</v>
      </c>
      <c r="V522" s="11" t="str">
        <f t="shared" si="236"/>
        <v>No</v>
      </c>
      <c r="W522" s="11" t="str">
        <f t="shared" si="237"/>
        <v>No</v>
      </c>
      <c r="X522" s="11" t="str">
        <f t="shared" si="238"/>
        <v>No</v>
      </c>
      <c r="Y522" s="11" t="str">
        <f t="shared" si="239"/>
        <v>No</v>
      </c>
      <c r="Z522" s="11" t="str">
        <f t="shared" si="240"/>
        <v>No</v>
      </c>
      <c r="AA522" s="11" t="str">
        <f t="shared" si="243"/>
        <v>No</v>
      </c>
      <c r="AB522" s="11">
        <f>IF(ISERROR(VLOOKUP(U522,'ITWR Dump'!$A$2:$Y$5000,24,0)),0,(VLOOKUP('ILC Report'!U522,'ITWR Dump'!$A$2:$Y$5000,24,0)))</f>
        <v>0</v>
      </c>
      <c r="AC522" s="11" t="str">
        <f t="shared" si="244"/>
        <v>No</v>
      </c>
      <c r="AD522" s="11" t="str">
        <f t="shared" si="245"/>
        <v/>
      </c>
      <c r="AE522" s="11">
        <f>IF(ISERROR(VLOOKUP(U522,'ITWR Dump'!$A$2:$Y$5000,13,0)),0,(VLOOKUP(U522,'ITWR Dump'!$A$2:$Y$5000,13,0)))</f>
        <v>0</v>
      </c>
      <c r="AF522" s="11">
        <f>IF(ISERROR(VLOOKUP(U522,'ITWR Dump'!$A$2:$Y$5000,11,0)),0,(VLOOKUP(U522,'ITWR Dump'!$A$2:$Y$5000,11,0)))</f>
        <v>0</v>
      </c>
      <c r="AG522" s="11">
        <f>IF(ISERROR(VLOOKUP(U522,'ITWR Dump'!$A$2:$Y$5000,2,0)),0,(VLOOKUP(U522,'ITWR Dump'!$A$2:$Y$5000,2,0)))</f>
        <v>0</v>
      </c>
      <c r="AH522" s="11">
        <f>IF(ISERROR(VLOOKUP(U522,'ITWR Dump'!$A$2:$Y$5000,14,0)),0,(VLOOKUP(U522,'ITWR Dump'!$A$2:$Y$5000,14,0)))</f>
        <v>0</v>
      </c>
      <c r="AI522" s="11" t="str">
        <f t="shared" si="246"/>
        <v>54-Knowledge Transfer/Training Offshore</v>
      </c>
      <c r="AJ522" s="11" t="str">
        <f t="shared" si="247"/>
        <v>Offshore</v>
      </c>
      <c r="AK522" s="11" t="str">
        <f>IF(ISERROR(VLOOKUP(A522,'Team Data'!$C$2:$U$213,17,0)),0,(VLOOKUP(A522,'Team Data'!$C$2:$U$213,17,0)))</f>
        <v>PRISM</v>
      </c>
      <c r="AL522" s="11" t="str">
        <f t="shared" si="248"/>
        <v>2017-04-24</v>
      </c>
      <c r="AM522" s="11">
        <f>IF(ISERROR(VLOOKUP(U522,'ITWR Dump'!$A$2:$Y$5000,16,0)),0,(VLOOKUP(U522,'ITWR Dump'!$A$2:$Y$5000,16,0)))</f>
        <v>0</v>
      </c>
      <c r="AN522" s="11">
        <f>IF(ISERROR(VLOOKUP(U522,'ITWR Dump'!$A$2:$Y$5000,18,0)),0,(VLOOKUP(U522,'ITWR Dump'!$A$2:$Y$5000,18,0)))</f>
        <v>0</v>
      </c>
      <c r="AO522" s="11">
        <f>IF(ISERROR(VLOOKUP(U522,'ITWR Dump'!$A$2:$Y$5000,25,0)),0,(VLOOKUP('ILC Report'!U522,'ITWR Dump'!$A$2:$Y$5000,25,0)))</f>
        <v>0</v>
      </c>
      <c r="AP522" s="11">
        <f t="shared" si="249"/>
        <v>0</v>
      </c>
      <c r="AQ522" s="26">
        <f t="shared" si="250"/>
        <v>0</v>
      </c>
      <c r="AR522" s="26">
        <f t="shared" si="251"/>
        <v>0</v>
      </c>
      <c r="AS522" s="26">
        <f t="shared" si="252"/>
        <v>0</v>
      </c>
      <c r="AT522" s="26">
        <f t="shared" si="253"/>
        <v>0</v>
      </c>
      <c r="AU522" s="26">
        <f t="shared" si="254"/>
        <v>0</v>
      </c>
      <c r="AV522" s="26">
        <f t="shared" si="255"/>
        <v>0</v>
      </c>
      <c r="AW522" s="11" t="s">
        <v>653</v>
      </c>
      <c r="AX522" s="11" t="str">
        <f>VLOOKUP(L522,Group!$A$2:$B$1000,2,0)</f>
        <v>Maintenance</v>
      </c>
      <c r="AY522" s="11">
        <f>IF(ISERROR(VLOOKUP(U522,'ITWR Dump'!$A$2:$Y$5000,15,0)),0,(VLOOKUP('ILC Report'!U522,'ITWR Dump'!$A$2:$Y$5000,15,0)))</f>
        <v>0</v>
      </c>
      <c r="AZ522" s="11" t="str">
        <f t="shared" si="256"/>
        <v>No</v>
      </c>
      <c r="BA522" s="11" t="str">
        <f t="shared" si="257"/>
        <v>BKI</v>
      </c>
      <c r="BB522" s="11" t="str">
        <f t="shared" si="258"/>
        <v>KT</v>
      </c>
      <c r="BC522" s="11" t="str">
        <f t="shared" si="259"/>
        <v>No</v>
      </c>
    </row>
    <row r="523" spans="1:55" x14ac:dyDescent="0.3">
      <c r="A523" s="11" t="s">
        <v>669</v>
      </c>
      <c r="B523" s="11" t="s">
        <v>1832</v>
      </c>
      <c r="C523" s="11" t="s">
        <v>545</v>
      </c>
      <c r="D523" s="11" t="s">
        <v>2206</v>
      </c>
      <c r="E523" s="38" t="s">
        <v>652</v>
      </c>
      <c r="F523" s="11">
        <v>0.5</v>
      </c>
      <c r="G523" s="40" t="s">
        <v>218</v>
      </c>
      <c r="H523" s="11" t="str">
        <f t="shared" si="241"/>
        <v>Regular</v>
      </c>
      <c r="I523" s="11" t="str">
        <f t="shared" si="233"/>
        <v>INDIA</v>
      </c>
      <c r="J523" s="11" t="str">
        <f>IF(ISERROR(VLOOKUP(C523,'WI Vs ASM'!$B$2:$E$1000,4,0)),0,(VLOOKUP(C523,'WI Vs ASM'!$B$2:$E$1000,4,0)))</f>
        <v>Offshore</v>
      </c>
      <c r="K523" s="11" t="str">
        <f>IF(ISERROR(VLOOKUP(C523,'WI Vs ASM'!$B$2:$F$1000,5,0)),0,(VLOOKUP(C523,'WI Vs ASM'!$B$2:$F$1000,5,0)))</f>
        <v>01-Fixed Price</v>
      </c>
      <c r="L523" s="11" t="str">
        <f>IF(ISERROR(VLOOKUP(C523,'WI Vs ASM'!$B$2:$D$1000,3,0)),0,(VLOOKUP(C523,'WI Vs ASM'!$B$2:$D$1000,3,0)))</f>
        <v>01-Maintenance Offshore</v>
      </c>
      <c r="M523" s="11" t="str">
        <f>IF(ISERROR(VLOOKUP(C523,'WI Vs ASM'!$B$2:$I$1000,8,0)),0,(VLOOKUP(C523,'WI Vs ASM'!$B$2:$I$1000,8,0)))</f>
        <v>Rahul Soman</v>
      </c>
      <c r="N523" s="11" t="str">
        <f>IF(ISERROR(VLOOKUP(C523,'WI Vs ASM'!$B$2:$G$1000,6,0)),0,(VLOOKUP(C523,'WI Vs ASM'!$B$2:$G$1000,6,0)))</f>
        <v>Data Archive</v>
      </c>
      <c r="O523" s="11" t="str">
        <f>IF(ISERROR(VLOOKUP(C523,'WI Vs ASM'!$B$2:$H$1000,7,0)),0,(VLOOKUP(C523,'WI Vs ASM'!$B$2:$H$1000,7,0)))</f>
        <v>Central Functions</v>
      </c>
      <c r="P523" s="11" t="str">
        <f t="shared" si="234"/>
        <v>Apr-17</v>
      </c>
      <c r="Q523" s="11" t="str">
        <f t="shared" si="235"/>
        <v>Q2</v>
      </c>
      <c r="R523" s="11" t="str">
        <f>IF(ISERROR(VLOOKUP(C523,'WI Vs ASM'!$B$2:$J$1000,9,0)),0,(VLOOKUP(C523,'WI Vs ASM'!$B$2:$J$1000,9,0)))</f>
        <v>Jyothi Pai</v>
      </c>
      <c r="S523" s="11" t="str">
        <f>IF(ISERROR(VLOOKUP(C523,'WI Vs ASM'!$B$2:$K$1000,10,0)),0,(VLOOKUP(C523,'WI Vs ASM'!$B$2:$K$1000,10,0)))</f>
        <v>Linda J. Richardson</v>
      </c>
      <c r="T523" s="11" t="str">
        <f>IF(ISERROR(VLOOKUP(C523,'WI Vs ASM'!$B$2:$L$1000,11,0)),0,(VLOOKUP(C523,'WI Vs ASM'!$B$2:$L$1000,11,0)))</f>
        <v>Crystal Romano</v>
      </c>
      <c r="U523" s="11" t="e">
        <f t="shared" si="242"/>
        <v>#VALUE!</v>
      </c>
      <c r="V523" s="11" t="str">
        <f t="shared" si="236"/>
        <v>No</v>
      </c>
      <c r="W523" s="11" t="str">
        <f t="shared" si="237"/>
        <v>Yes</v>
      </c>
      <c r="X523" s="11" t="str">
        <f t="shared" si="238"/>
        <v>No</v>
      </c>
      <c r="Y523" s="11" t="str">
        <f t="shared" si="239"/>
        <v>No</v>
      </c>
      <c r="Z523" s="11" t="str">
        <f t="shared" si="240"/>
        <v>No</v>
      </c>
      <c r="AA523" s="11" t="str">
        <f t="shared" si="243"/>
        <v>No</v>
      </c>
      <c r="AB523" s="11">
        <f>IF(ISERROR(VLOOKUP(U523,'ITWR Dump'!$A$2:$Y$5000,24,0)),0,(VLOOKUP('ILC Report'!U523,'ITWR Dump'!$A$2:$Y$5000,24,0)))</f>
        <v>0</v>
      </c>
      <c r="AC523" s="11" t="str">
        <f t="shared" si="244"/>
        <v>No</v>
      </c>
      <c r="AD523" s="11" t="str">
        <f t="shared" si="245"/>
        <v/>
      </c>
      <c r="AE523" s="11">
        <f>IF(ISERROR(VLOOKUP(U523,'ITWR Dump'!$A$2:$Y$5000,13,0)),0,(VLOOKUP(U523,'ITWR Dump'!$A$2:$Y$5000,13,0)))</f>
        <v>0</v>
      </c>
      <c r="AF523" s="11">
        <f>IF(ISERROR(VLOOKUP(U523,'ITWR Dump'!$A$2:$Y$5000,11,0)),0,(VLOOKUP(U523,'ITWR Dump'!$A$2:$Y$5000,11,0)))</f>
        <v>0</v>
      </c>
      <c r="AG523" s="11">
        <f>IF(ISERROR(VLOOKUP(U523,'ITWR Dump'!$A$2:$Y$5000,2,0)),0,(VLOOKUP(U523,'ITWR Dump'!$A$2:$Y$5000,2,0)))</f>
        <v>0</v>
      </c>
      <c r="AH523" s="11">
        <f>IF(ISERROR(VLOOKUP(U523,'ITWR Dump'!$A$2:$Y$5000,14,0)),0,(VLOOKUP(U523,'ITWR Dump'!$A$2:$Y$5000,14,0)))</f>
        <v>0</v>
      </c>
      <c r="AI523" s="11" t="str">
        <f t="shared" si="246"/>
        <v>01-Maintenance Offshore</v>
      </c>
      <c r="AJ523" s="11" t="str">
        <f t="shared" si="247"/>
        <v>Offshore</v>
      </c>
      <c r="AK523" s="11" t="str">
        <f>IF(ISERROR(VLOOKUP(A523,'Team Data'!$C$2:$U$213,17,0)),0,(VLOOKUP(A523,'Team Data'!$C$2:$U$213,17,0)))</f>
        <v>PRISM</v>
      </c>
      <c r="AL523" s="11" t="str">
        <f t="shared" si="248"/>
        <v>2017-04-24</v>
      </c>
      <c r="AM523" s="11">
        <f>IF(ISERROR(VLOOKUP(U523,'ITWR Dump'!$A$2:$Y$5000,16,0)),0,(VLOOKUP(U523,'ITWR Dump'!$A$2:$Y$5000,16,0)))</f>
        <v>0</v>
      </c>
      <c r="AN523" s="11">
        <f>IF(ISERROR(VLOOKUP(U523,'ITWR Dump'!$A$2:$Y$5000,18,0)),0,(VLOOKUP(U523,'ITWR Dump'!$A$2:$Y$5000,18,0)))</f>
        <v>0</v>
      </c>
      <c r="AO523" s="11">
        <f>IF(ISERROR(VLOOKUP(U523,'ITWR Dump'!$A$2:$Y$5000,25,0)),0,(VLOOKUP('ILC Report'!U523,'ITWR Dump'!$A$2:$Y$5000,25,0)))</f>
        <v>0</v>
      </c>
      <c r="AP523" s="11">
        <f t="shared" si="249"/>
        <v>0</v>
      </c>
      <c r="AQ523" s="26">
        <f t="shared" si="250"/>
        <v>0</v>
      </c>
      <c r="AR523" s="26">
        <f t="shared" si="251"/>
        <v>0</v>
      </c>
      <c r="AS523" s="26">
        <f t="shared" si="252"/>
        <v>0</v>
      </c>
      <c r="AT523" s="26">
        <f t="shared" si="253"/>
        <v>0</v>
      </c>
      <c r="AU523" s="26">
        <f t="shared" si="254"/>
        <v>0</v>
      </c>
      <c r="AV523" s="26">
        <f t="shared" si="255"/>
        <v>0</v>
      </c>
      <c r="AW523" s="11" t="s">
        <v>653</v>
      </c>
      <c r="AX523" s="11" t="str">
        <f>VLOOKUP(L523,Group!$A$2:$B$1000,2,0)</f>
        <v>Maintenance</v>
      </c>
      <c r="AY523" s="11">
        <f>IF(ISERROR(VLOOKUP(U523,'ITWR Dump'!$A$2:$Y$5000,15,0)),0,(VLOOKUP('ILC Report'!U523,'ITWR Dump'!$A$2:$Y$5000,15,0)))</f>
        <v>0</v>
      </c>
      <c r="AZ523" s="11" t="str">
        <f t="shared" si="256"/>
        <v>No</v>
      </c>
      <c r="BA523" s="11" t="str">
        <f t="shared" si="257"/>
        <v>BKI</v>
      </c>
      <c r="BB523" s="11" t="str">
        <f t="shared" si="258"/>
        <v>MN</v>
      </c>
      <c r="BC523" s="11" t="str">
        <f t="shared" si="259"/>
        <v>No</v>
      </c>
    </row>
    <row r="524" spans="1:55" x14ac:dyDescent="0.3">
      <c r="A524" s="11" t="s">
        <v>669</v>
      </c>
      <c r="B524" s="11" t="s">
        <v>1832</v>
      </c>
      <c r="C524" s="11" t="s">
        <v>545</v>
      </c>
      <c r="D524" s="11" t="s">
        <v>2207</v>
      </c>
      <c r="E524" s="38" t="s">
        <v>652</v>
      </c>
      <c r="F524" s="11">
        <v>1</v>
      </c>
      <c r="G524" s="40" t="s">
        <v>218</v>
      </c>
      <c r="H524" s="11" t="str">
        <f t="shared" si="241"/>
        <v>Regular</v>
      </c>
      <c r="I524" s="11" t="str">
        <f t="shared" si="233"/>
        <v>INDIA</v>
      </c>
      <c r="J524" s="11" t="str">
        <f>IF(ISERROR(VLOOKUP(C524,'WI Vs ASM'!$B$2:$E$1000,4,0)),0,(VLOOKUP(C524,'WI Vs ASM'!$B$2:$E$1000,4,0)))</f>
        <v>Offshore</v>
      </c>
      <c r="K524" s="11" t="str">
        <f>IF(ISERROR(VLOOKUP(C524,'WI Vs ASM'!$B$2:$F$1000,5,0)),0,(VLOOKUP(C524,'WI Vs ASM'!$B$2:$F$1000,5,0)))</f>
        <v>01-Fixed Price</v>
      </c>
      <c r="L524" s="11" t="str">
        <f>IF(ISERROR(VLOOKUP(C524,'WI Vs ASM'!$B$2:$D$1000,3,0)),0,(VLOOKUP(C524,'WI Vs ASM'!$B$2:$D$1000,3,0)))</f>
        <v>01-Maintenance Offshore</v>
      </c>
      <c r="M524" s="11" t="str">
        <f>IF(ISERROR(VLOOKUP(C524,'WI Vs ASM'!$B$2:$I$1000,8,0)),0,(VLOOKUP(C524,'WI Vs ASM'!$B$2:$I$1000,8,0)))</f>
        <v>Rahul Soman</v>
      </c>
      <c r="N524" s="11" t="str">
        <f>IF(ISERROR(VLOOKUP(C524,'WI Vs ASM'!$B$2:$G$1000,6,0)),0,(VLOOKUP(C524,'WI Vs ASM'!$B$2:$G$1000,6,0)))</f>
        <v>Data Archive</v>
      </c>
      <c r="O524" s="11" t="str">
        <f>IF(ISERROR(VLOOKUP(C524,'WI Vs ASM'!$B$2:$H$1000,7,0)),0,(VLOOKUP(C524,'WI Vs ASM'!$B$2:$H$1000,7,0)))</f>
        <v>Central Functions</v>
      </c>
      <c r="P524" s="11" t="str">
        <f t="shared" si="234"/>
        <v>Apr-17</v>
      </c>
      <c r="Q524" s="11" t="str">
        <f t="shared" si="235"/>
        <v>Q2</v>
      </c>
      <c r="R524" s="11" t="str">
        <f>IF(ISERROR(VLOOKUP(C524,'WI Vs ASM'!$B$2:$J$1000,9,0)),0,(VLOOKUP(C524,'WI Vs ASM'!$B$2:$J$1000,9,0)))</f>
        <v>Jyothi Pai</v>
      </c>
      <c r="S524" s="11" t="str">
        <f>IF(ISERROR(VLOOKUP(C524,'WI Vs ASM'!$B$2:$K$1000,10,0)),0,(VLOOKUP(C524,'WI Vs ASM'!$B$2:$K$1000,10,0)))</f>
        <v>Linda J. Richardson</v>
      </c>
      <c r="T524" s="11" t="str">
        <f>IF(ISERROR(VLOOKUP(C524,'WI Vs ASM'!$B$2:$L$1000,11,0)),0,(VLOOKUP(C524,'WI Vs ASM'!$B$2:$L$1000,11,0)))</f>
        <v>Crystal Romano</v>
      </c>
      <c r="U524" s="11" t="e">
        <f t="shared" si="242"/>
        <v>#VALUE!</v>
      </c>
      <c r="V524" s="11" t="str">
        <f t="shared" si="236"/>
        <v>No</v>
      </c>
      <c r="W524" s="11" t="str">
        <f t="shared" si="237"/>
        <v>Yes</v>
      </c>
      <c r="X524" s="11" t="str">
        <f t="shared" si="238"/>
        <v>No</v>
      </c>
      <c r="Y524" s="11" t="str">
        <f t="shared" si="239"/>
        <v>No</v>
      </c>
      <c r="Z524" s="11" t="str">
        <f t="shared" si="240"/>
        <v>No</v>
      </c>
      <c r="AA524" s="11" t="str">
        <f t="shared" si="243"/>
        <v>No</v>
      </c>
      <c r="AB524" s="11">
        <f>IF(ISERROR(VLOOKUP(U524,'ITWR Dump'!$A$2:$Y$5000,24,0)),0,(VLOOKUP('ILC Report'!U524,'ITWR Dump'!$A$2:$Y$5000,24,0)))</f>
        <v>0</v>
      </c>
      <c r="AC524" s="11" t="str">
        <f t="shared" si="244"/>
        <v>No</v>
      </c>
      <c r="AD524" s="11" t="str">
        <f t="shared" si="245"/>
        <v/>
      </c>
      <c r="AE524" s="11">
        <f>IF(ISERROR(VLOOKUP(U524,'ITWR Dump'!$A$2:$Y$5000,13,0)),0,(VLOOKUP(U524,'ITWR Dump'!$A$2:$Y$5000,13,0)))</f>
        <v>0</v>
      </c>
      <c r="AF524" s="11">
        <f>IF(ISERROR(VLOOKUP(U524,'ITWR Dump'!$A$2:$Y$5000,11,0)),0,(VLOOKUP(U524,'ITWR Dump'!$A$2:$Y$5000,11,0)))</f>
        <v>0</v>
      </c>
      <c r="AG524" s="11">
        <f>IF(ISERROR(VLOOKUP(U524,'ITWR Dump'!$A$2:$Y$5000,2,0)),0,(VLOOKUP(U524,'ITWR Dump'!$A$2:$Y$5000,2,0)))</f>
        <v>0</v>
      </c>
      <c r="AH524" s="11">
        <f>IF(ISERROR(VLOOKUP(U524,'ITWR Dump'!$A$2:$Y$5000,14,0)),0,(VLOOKUP(U524,'ITWR Dump'!$A$2:$Y$5000,14,0)))</f>
        <v>0</v>
      </c>
      <c r="AI524" s="11" t="str">
        <f t="shared" si="246"/>
        <v>01-Maintenance Offshore</v>
      </c>
      <c r="AJ524" s="11" t="str">
        <f t="shared" si="247"/>
        <v>Offshore</v>
      </c>
      <c r="AK524" s="11" t="str">
        <f>IF(ISERROR(VLOOKUP(A524,'Team Data'!$C$2:$U$213,17,0)),0,(VLOOKUP(A524,'Team Data'!$C$2:$U$213,17,0)))</f>
        <v>PRISM</v>
      </c>
      <c r="AL524" s="11" t="str">
        <f t="shared" si="248"/>
        <v>2017-04-24</v>
      </c>
      <c r="AM524" s="11">
        <f>IF(ISERROR(VLOOKUP(U524,'ITWR Dump'!$A$2:$Y$5000,16,0)),0,(VLOOKUP(U524,'ITWR Dump'!$A$2:$Y$5000,16,0)))</f>
        <v>0</v>
      </c>
      <c r="AN524" s="11">
        <f>IF(ISERROR(VLOOKUP(U524,'ITWR Dump'!$A$2:$Y$5000,18,0)),0,(VLOOKUP(U524,'ITWR Dump'!$A$2:$Y$5000,18,0)))</f>
        <v>0</v>
      </c>
      <c r="AO524" s="11">
        <f>IF(ISERROR(VLOOKUP(U524,'ITWR Dump'!$A$2:$Y$5000,25,0)),0,(VLOOKUP('ILC Report'!U524,'ITWR Dump'!$A$2:$Y$5000,25,0)))</f>
        <v>0</v>
      </c>
      <c r="AP524" s="11">
        <f t="shared" si="249"/>
        <v>0</v>
      </c>
      <c r="AQ524" s="26">
        <f t="shared" si="250"/>
        <v>0</v>
      </c>
      <c r="AR524" s="26">
        <f t="shared" si="251"/>
        <v>0</v>
      </c>
      <c r="AS524" s="26">
        <f t="shared" si="252"/>
        <v>0</v>
      </c>
      <c r="AT524" s="26">
        <f t="shared" si="253"/>
        <v>0</v>
      </c>
      <c r="AU524" s="26">
        <f t="shared" si="254"/>
        <v>0</v>
      </c>
      <c r="AV524" s="26">
        <f t="shared" si="255"/>
        <v>0</v>
      </c>
      <c r="AW524" s="11" t="s">
        <v>653</v>
      </c>
      <c r="AX524" s="11" t="str">
        <f>VLOOKUP(L524,Group!$A$2:$B$1000,2,0)</f>
        <v>Maintenance</v>
      </c>
      <c r="AY524" s="11">
        <f>IF(ISERROR(VLOOKUP(U524,'ITWR Dump'!$A$2:$Y$5000,15,0)),0,(VLOOKUP('ILC Report'!U524,'ITWR Dump'!$A$2:$Y$5000,15,0)))</f>
        <v>0</v>
      </c>
      <c r="AZ524" s="11" t="str">
        <f t="shared" si="256"/>
        <v>No</v>
      </c>
      <c r="BA524" s="11" t="str">
        <f t="shared" si="257"/>
        <v>BKI</v>
      </c>
      <c r="BB524" s="11" t="str">
        <f t="shared" si="258"/>
        <v>MN</v>
      </c>
      <c r="BC524" s="11" t="str">
        <f t="shared" si="259"/>
        <v>No</v>
      </c>
    </row>
    <row r="525" spans="1:55" x14ac:dyDescent="0.3">
      <c r="A525" s="11" t="s">
        <v>669</v>
      </c>
      <c r="B525" s="11" t="s">
        <v>1832</v>
      </c>
      <c r="C525" s="11" t="s">
        <v>545</v>
      </c>
      <c r="D525" s="11" t="s">
        <v>2208</v>
      </c>
      <c r="E525" s="38" t="s">
        <v>652</v>
      </c>
      <c r="F525" s="11">
        <v>10</v>
      </c>
      <c r="G525" s="40" t="s">
        <v>218</v>
      </c>
      <c r="H525" s="11" t="str">
        <f t="shared" si="241"/>
        <v>Regular</v>
      </c>
      <c r="I525" s="11" t="str">
        <f t="shared" si="233"/>
        <v>INDIA</v>
      </c>
      <c r="J525" s="11" t="str">
        <f>IF(ISERROR(VLOOKUP(C525,'WI Vs ASM'!$B$2:$E$1000,4,0)),0,(VLOOKUP(C525,'WI Vs ASM'!$B$2:$E$1000,4,0)))</f>
        <v>Offshore</v>
      </c>
      <c r="K525" s="11" t="str">
        <f>IF(ISERROR(VLOOKUP(C525,'WI Vs ASM'!$B$2:$F$1000,5,0)),0,(VLOOKUP(C525,'WI Vs ASM'!$B$2:$F$1000,5,0)))</f>
        <v>01-Fixed Price</v>
      </c>
      <c r="L525" s="11" t="str">
        <f>IF(ISERROR(VLOOKUP(C525,'WI Vs ASM'!$B$2:$D$1000,3,0)),0,(VLOOKUP(C525,'WI Vs ASM'!$B$2:$D$1000,3,0)))</f>
        <v>01-Maintenance Offshore</v>
      </c>
      <c r="M525" s="11" t="str">
        <f>IF(ISERROR(VLOOKUP(C525,'WI Vs ASM'!$B$2:$I$1000,8,0)),0,(VLOOKUP(C525,'WI Vs ASM'!$B$2:$I$1000,8,0)))</f>
        <v>Rahul Soman</v>
      </c>
      <c r="N525" s="11" t="str">
        <f>IF(ISERROR(VLOOKUP(C525,'WI Vs ASM'!$B$2:$G$1000,6,0)),0,(VLOOKUP(C525,'WI Vs ASM'!$B$2:$G$1000,6,0)))</f>
        <v>Data Archive</v>
      </c>
      <c r="O525" s="11" t="str">
        <f>IF(ISERROR(VLOOKUP(C525,'WI Vs ASM'!$B$2:$H$1000,7,0)),0,(VLOOKUP(C525,'WI Vs ASM'!$B$2:$H$1000,7,0)))</f>
        <v>Central Functions</v>
      </c>
      <c r="P525" s="11" t="str">
        <f t="shared" si="234"/>
        <v>Apr-17</v>
      </c>
      <c r="Q525" s="11" t="str">
        <f t="shared" si="235"/>
        <v>Q2</v>
      </c>
      <c r="R525" s="11" t="str">
        <f>IF(ISERROR(VLOOKUP(C525,'WI Vs ASM'!$B$2:$J$1000,9,0)),0,(VLOOKUP(C525,'WI Vs ASM'!$B$2:$J$1000,9,0)))</f>
        <v>Jyothi Pai</v>
      </c>
      <c r="S525" s="11" t="str">
        <f>IF(ISERROR(VLOOKUP(C525,'WI Vs ASM'!$B$2:$K$1000,10,0)),0,(VLOOKUP(C525,'WI Vs ASM'!$B$2:$K$1000,10,0)))</f>
        <v>Linda J. Richardson</v>
      </c>
      <c r="T525" s="11" t="str">
        <f>IF(ISERROR(VLOOKUP(C525,'WI Vs ASM'!$B$2:$L$1000,11,0)),0,(VLOOKUP(C525,'WI Vs ASM'!$B$2:$L$1000,11,0)))</f>
        <v>Crystal Romano</v>
      </c>
      <c r="U525" s="11" t="e">
        <f t="shared" si="242"/>
        <v>#VALUE!</v>
      </c>
      <c r="V525" s="11" t="str">
        <f t="shared" si="236"/>
        <v>Yes</v>
      </c>
      <c r="W525" s="11" t="str">
        <f t="shared" si="237"/>
        <v>No</v>
      </c>
      <c r="X525" s="11" t="str">
        <f t="shared" si="238"/>
        <v>No</v>
      </c>
      <c r="Y525" s="11" t="str">
        <f t="shared" si="239"/>
        <v>No</v>
      </c>
      <c r="Z525" s="11" t="str">
        <f t="shared" si="240"/>
        <v>No</v>
      </c>
      <c r="AA525" s="11" t="str">
        <f t="shared" si="243"/>
        <v>No</v>
      </c>
      <c r="AB525" s="11">
        <f>IF(ISERROR(VLOOKUP(U525,'ITWR Dump'!$A$2:$Y$5000,24,0)),0,(VLOOKUP('ILC Report'!U525,'ITWR Dump'!$A$2:$Y$5000,24,0)))</f>
        <v>0</v>
      </c>
      <c r="AC525" s="11" t="str">
        <f t="shared" si="244"/>
        <v>No</v>
      </c>
      <c r="AD525" s="11" t="str">
        <f t="shared" si="245"/>
        <v/>
      </c>
      <c r="AE525" s="11">
        <f>IF(ISERROR(VLOOKUP(U525,'ITWR Dump'!$A$2:$Y$5000,13,0)),0,(VLOOKUP(U525,'ITWR Dump'!$A$2:$Y$5000,13,0)))</f>
        <v>0</v>
      </c>
      <c r="AF525" s="11">
        <f>IF(ISERROR(VLOOKUP(U525,'ITWR Dump'!$A$2:$Y$5000,11,0)),0,(VLOOKUP(U525,'ITWR Dump'!$A$2:$Y$5000,11,0)))</f>
        <v>0</v>
      </c>
      <c r="AG525" s="11">
        <f>IF(ISERROR(VLOOKUP(U525,'ITWR Dump'!$A$2:$Y$5000,2,0)),0,(VLOOKUP(U525,'ITWR Dump'!$A$2:$Y$5000,2,0)))</f>
        <v>0</v>
      </c>
      <c r="AH525" s="11">
        <f>IF(ISERROR(VLOOKUP(U525,'ITWR Dump'!$A$2:$Y$5000,14,0)),0,(VLOOKUP(U525,'ITWR Dump'!$A$2:$Y$5000,14,0)))</f>
        <v>0</v>
      </c>
      <c r="AI525" s="11" t="str">
        <f t="shared" si="246"/>
        <v>01-Maintenance Offshore</v>
      </c>
      <c r="AJ525" s="11" t="str">
        <f t="shared" si="247"/>
        <v>Offshore</v>
      </c>
      <c r="AK525" s="11" t="str">
        <f>IF(ISERROR(VLOOKUP(A525,'Team Data'!$C$2:$U$213,17,0)),0,(VLOOKUP(A525,'Team Data'!$C$2:$U$213,17,0)))</f>
        <v>PRISM</v>
      </c>
      <c r="AL525" s="11" t="str">
        <f t="shared" si="248"/>
        <v>2017-04-24</v>
      </c>
      <c r="AM525" s="11">
        <f>IF(ISERROR(VLOOKUP(U525,'ITWR Dump'!$A$2:$Y$5000,16,0)),0,(VLOOKUP(U525,'ITWR Dump'!$A$2:$Y$5000,16,0)))</f>
        <v>0</v>
      </c>
      <c r="AN525" s="11">
        <f>IF(ISERROR(VLOOKUP(U525,'ITWR Dump'!$A$2:$Y$5000,18,0)),0,(VLOOKUP(U525,'ITWR Dump'!$A$2:$Y$5000,18,0)))</f>
        <v>0</v>
      </c>
      <c r="AO525" s="11">
        <f>IF(ISERROR(VLOOKUP(U525,'ITWR Dump'!$A$2:$Y$5000,25,0)),0,(VLOOKUP('ILC Report'!U525,'ITWR Dump'!$A$2:$Y$5000,25,0)))</f>
        <v>0</v>
      </c>
      <c r="AP525" s="11">
        <f t="shared" si="249"/>
        <v>1</v>
      </c>
      <c r="AQ525" s="26">
        <f t="shared" si="250"/>
        <v>0</v>
      </c>
      <c r="AR525" s="26">
        <f t="shared" si="251"/>
        <v>0</v>
      </c>
      <c r="AS525" s="26">
        <f t="shared" si="252"/>
        <v>0</v>
      </c>
      <c r="AT525" s="26">
        <f t="shared" si="253"/>
        <v>0</v>
      </c>
      <c r="AU525" s="26">
        <f t="shared" si="254"/>
        <v>0</v>
      </c>
      <c r="AV525" s="26">
        <f t="shared" si="255"/>
        <v>0</v>
      </c>
      <c r="AW525" s="11" t="s">
        <v>653</v>
      </c>
      <c r="AX525" s="11" t="str">
        <f>VLOOKUP(L525,Group!$A$2:$B$1000,2,0)</f>
        <v>Maintenance</v>
      </c>
      <c r="AY525" s="11">
        <f>IF(ISERROR(VLOOKUP(U525,'ITWR Dump'!$A$2:$Y$5000,15,0)),0,(VLOOKUP('ILC Report'!U525,'ITWR Dump'!$A$2:$Y$5000,15,0)))</f>
        <v>0</v>
      </c>
      <c r="AZ525" s="11" t="str">
        <f t="shared" si="256"/>
        <v>Yes</v>
      </c>
      <c r="BA525" s="11" t="str">
        <f t="shared" si="257"/>
        <v>BKI</v>
      </c>
      <c r="BB525" s="11" t="str">
        <f t="shared" si="258"/>
        <v>MN</v>
      </c>
      <c r="BC525" s="11" t="str">
        <f t="shared" si="259"/>
        <v>No</v>
      </c>
    </row>
    <row r="526" spans="1:55" x14ac:dyDescent="0.3">
      <c r="A526" s="11" t="s">
        <v>669</v>
      </c>
      <c r="B526" s="11" t="s">
        <v>1832</v>
      </c>
      <c r="C526" s="11" t="s">
        <v>545</v>
      </c>
      <c r="D526" s="11" t="s">
        <v>2209</v>
      </c>
      <c r="E526" s="38" t="s">
        <v>652</v>
      </c>
      <c r="F526" s="11">
        <v>4</v>
      </c>
      <c r="G526" s="40" t="s">
        <v>218</v>
      </c>
      <c r="H526" s="11" t="str">
        <f t="shared" si="241"/>
        <v>Regular</v>
      </c>
      <c r="I526" s="11" t="str">
        <f t="shared" si="233"/>
        <v>INDIA</v>
      </c>
      <c r="J526" s="11" t="str">
        <f>IF(ISERROR(VLOOKUP(C526,'WI Vs ASM'!$B$2:$E$1000,4,0)),0,(VLOOKUP(C526,'WI Vs ASM'!$B$2:$E$1000,4,0)))</f>
        <v>Offshore</v>
      </c>
      <c r="K526" s="11" t="str">
        <f>IF(ISERROR(VLOOKUP(C526,'WI Vs ASM'!$B$2:$F$1000,5,0)),0,(VLOOKUP(C526,'WI Vs ASM'!$B$2:$F$1000,5,0)))</f>
        <v>01-Fixed Price</v>
      </c>
      <c r="L526" s="11" t="str">
        <f>IF(ISERROR(VLOOKUP(C526,'WI Vs ASM'!$B$2:$D$1000,3,0)),0,(VLOOKUP(C526,'WI Vs ASM'!$B$2:$D$1000,3,0)))</f>
        <v>01-Maintenance Offshore</v>
      </c>
      <c r="M526" s="11" t="str">
        <f>IF(ISERROR(VLOOKUP(C526,'WI Vs ASM'!$B$2:$I$1000,8,0)),0,(VLOOKUP(C526,'WI Vs ASM'!$B$2:$I$1000,8,0)))</f>
        <v>Rahul Soman</v>
      </c>
      <c r="N526" s="11" t="str">
        <f>IF(ISERROR(VLOOKUP(C526,'WI Vs ASM'!$B$2:$G$1000,6,0)),0,(VLOOKUP(C526,'WI Vs ASM'!$B$2:$G$1000,6,0)))</f>
        <v>Data Archive</v>
      </c>
      <c r="O526" s="11" t="str">
        <f>IF(ISERROR(VLOOKUP(C526,'WI Vs ASM'!$B$2:$H$1000,7,0)),0,(VLOOKUP(C526,'WI Vs ASM'!$B$2:$H$1000,7,0)))</f>
        <v>Central Functions</v>
      </c>
      <c r="P526" s="11" t="str">
        <f t="shared" si="234"/>
        <v>Apr-17</v>
      </c>
      <c r="Q526" s="11" t="str">
        <f t="shared" si="235"/>
        <v>Q2</v>
      </c>
      <c r="R526" s="11" t="str">
        <f>IF(ISERROR(VLOOKUP(C526,'WI Vs ASM'!$B$2:$J$1000,9,0)),0,(VLOOKUP(C526,'WI Vs ASM'!$B$2:$J$1000,9,0)))</f>
        <v>Jyothi Pai</v>
      </c>
      <c r="S526" s="11" t="str">
        <f>IF(ISERROR(VLOOKUP(C526,'WI Vs ASM'!$B$2:$K$1000,10,0)),0,(VLOOKUP(C526,'WI Vs ASM'!$B$2:$K$1000,10,0)))</f>
        <v>Linda J. Richardson</v>
      </c>
      <c r="T526" s="11" t="str">
        <f>IF(ISERROR(VLOOKUP(C526,'WI Vs ASM'!$B$2:$L$1000,11,0)),0,(VLOOKUP(C526,'WI Vs ASM'!$B$2:$L$1000,11,0)))</f>
        <v>Crystal Romano</v>
      </c>
      <c r="U526" s="11" t="e">
        <f t="shared" si="242"/>
        <v>#VALUE!</v>
      </c>
      <c r="V526" s="11" t="str">
        <f t="shared" si="236"/>
        <v>Yes</v>
      </c>
      <c r="W526" s="11" t="str">
        <f t="shared" si="237"/>
        <v>No</v>
      </c>
      <c r="X526" s="11" t="str">
        <f t="shared" si="238"/>
        <v>No</v>
      </c>
      <c r="Y526" s="11" t="str">
        <f t="shared" si="239"/>
        <v>No</v>
      </c>
      <c r="Z526" s="11" t="str">
        <f t="shared" si="240"/>
        <v>No</v>
      </c>
      <c r="AA526" s="11" t="str">
        <f t="shared" si="243"/>
        <v>No</v>
      </c>
      <c r="AB526" s="11">
        <f>IF(ISERROR(VLOOKUP(U526,'ITWR Dump'!$A$2:$Y$5000,24,0)),0,(VLOOKUP('ILC Report'!U526,'ITWR Dump'!$A$2:$Y$5000,24,0)))</f>
        <v>0</v>
      </c>
      <c r="AC526" s="11" t="str">
        <f t="shared" si="244"/>
        <v>No</v>
      </c>
      <c r="AD526" s="11" t="str">
        <f t="shared" si="245"/>
        <v/>
      </c>
      <c r="AE526" s="11">
        <f>IF(ISERROR(VLOOKUP(U526,'ITWR Dump'!$A$2:$Y$5000,13,0)),0,(VLOOKUP(U526,'ITWR Dump'!$A$2:$Y$5000,13,0)))</f>
        <v>0</v>
      </c>
      <c r="AF526" s="11">
        <f>IF(ISERROR(VLOOKUP(U526,'ITWR Dump'!$A$2:$Y$5000,11,0)),0,(VLOOKUP(U526,'ITWR Dump'!$A$2:$Y$5000,11,0)))</f>
        <v>0</v>
      </c>
      <c r="AG526" s="11">
        <f>IF(ISERROR(VLOOKUP(U526,'ITWR Dump'!$A$2:$Y$5000,2,0)),0,(VLOOKUP(U526,'ITWR Dump'!$A$2:$Y$5000,2,0)))</f>
        <v>0</v>
      </c>
      <c r="AH526" s="11">
        <f>IF(ISERROR(VLOOKUP(U526,'ITWR Dump'!$A$2:$Y$5000,14,0)),0,(VLOOKUP(U526,'ITWR Dump'!$A$2:$Y$5000,14,0)))</f>
        <v>0</v>
      </c>
      <c r="AI526" s="11" t="str">
        <f t="shared" si="246"/>
        <v>01-Maintenance Offshore</v>
      </c>
      <c r="AJ526" s="11" t="str">
        <f t="shared" si="247"/>
        <v>Offshore</v>
      </c>
      <c r="AK526" s="11" t="str">
        <f>IF(ISERROR(VLOOKUP(A526,'Team Data'!$C$2:$U$213,17,0)),0,(VLOOKUP(A526,'Team Data'!$C$2:$U$213,17,0)))</f>
        <v>PRISM</v>
      </c>
      <c r="AL526" s="11" t="str">
        <f t="shared" si="248"/>
        <v>2017-04-24</v>
      </c>
      <c r="AM526" s="11">
        <f>IF(ISERROR(VLOOKUP(U526,'ITWR Dump'!$A$2:$Y$5000,16,0)),0,(VLOOKUP(U526,'ITWR Dump'!$A$2:$Y$5000,16,0)))</f>
        <v>0</v>
      </c>
      <c r="AN526" s="11">
        <f>IF(ISERROR(VLOOKUP(U526,'ITWR Dump'!$A$2:$Y$5000,18,0)),0,(VLOOKUP(U526,'ITWR Dump'!$A$2:$Y$5000,18,0)))</f>
        <v>0</v>
      </c>
      <c r="AO526" s="11">
        <f>IF(ISERROR(VLOOKUP(U526,'ITWR Dump'!$A$2:$Y$5000,25,0)),0,(VLOOKUP('ILC Report'!U526,'ITWR Dump'!$A$2:$Y$5000,25,0)))</f>
        <v>0</v>
      </c>
      <c r="AP526" s="11">
        <f t="shared" si="249"/>
        <v>1</v>
      </c>
      <c r="AQ526" s="26">
        <f t="shared" si="250"/>
        <v>0</v>
      </c>
      <c r="AR526" s="26">
        <f t="shared" si="251"/>
        <v>0</v>
      </c>
      <c r="AS526" s="26">
        <f t="shared" si="252"/>
        <v>0</v>
      </c>
      <c r="AT526" s="26">
        <f t="shared" si="253"/>
        <v>0</v>
      </c>
      <c r="AU526" s="26">
        <f t="shared" si="254"/>
        <v>0</v>
      </c>
      <c r="AV526" s="26">
        <f t="shared" si="255"/>
        <v>0</v>
      </c>
      <c r="AW526" s="11" t="s">
        <v>653</v>
      </c>
      <c r="AX526" s="11" t="str">
        <f>VLOOKUP(L526,Group!$A$2:$B$1000,2,0)</f>
        <v>Maintenance</v>
      </c>
      <c r="AY526" s="11">
        <f>IF(ISERROR(VLOOKUP(U526,'ITWR Dump'!$A$2:$Y$5000,15,0)),0,(VLOOKUP('ILC Report'!U526,'ITWR Dump'!$A$2:$Y$5000,15,0)))</f>
        <v>0</v>
      </c>
      <c r="AZ526" s="11" t="str">
        <f t="shared" si="256"/>
        <v>Yes</v>
      </c>
      <c r="BA526" s="11" t="str">
        <f t="shared" si="257"/>
        <v>BKI</v>
      </c>
      <c r="BB526" s="11" t="str">
        <f t="shared" si="258"/>
        <v>MN</v>
      </c>
      <c r="BC526" s="11" t="str">
        <f t="shared" si="259"/>
        <v>No</v>
      </c>
    </row>
    <row r="527" spans="1:55" x14ac:dyDescent="0.3">
      <c r="A527" s="11" t="s">
        <v>669</v>
      </c>
      <c r="B527" s="11" t="s">
        <v>1832</v>
      </c>
      <c r="C527" s="11" t="s">
        <v>545</v>
      </c>
      <c r="D527" s="11" t="s">
        <v>1942</v>
      </c>
      <c r="E527" s="38" t="s">
        <v>652</v>
      </c>
      <c r="F527" s="11">
        <v>48</v>
      </c>
      <c r="G527" s="40" t="s">
        <v>2905</v>
      </c>
      <c r="H527" s="11" t="str">
        <f t="shared" si="241"/>
        <v>Standby</v>
      </c>
      <c r="I527" s="11" t="str">
        <f t="shared" si="233"/>
        <v>INDIA</v>
      </c>
      <c r="J527" s="11" t="str">
        <f>IF(ISERROR(VLOOKUP(C527,'WI Vs ASM'!$B$2:$E$1000,4,0)),0,(VLOOKUP(C527,'WI Vs ASM'!$B$2:$E$1000,4,0)))</f>
        <v>Offshore</v>
      </c>
      <c r="K527" s="11" t="str">
        <f>IF(ISERROR(VLOOKUP(C527,'WI Vs ASM'!$B$2:$F$1000,5,0)),0,(VLOOKUP(C527,'WI Vs ASM'!$B$2:$F$1000,5,0)))</f>
        <v>01-Fixed Price</v>
      </c>
      <c r="L527" s="11" t="str">
        <f>IF(ISERROR(VLOOKUP(C527,'WI Vs ASM'!$B$2:$D$1000,3,0)),0,(VLOOKUP(C527,'WI Vs ASM'!$B$2:$D$1000,3,0)))</f>
        <v>01-Maintenance Offshore</v>
      </c>
      <c r="M527" s="11" t="str">
        <f>IF(ISERROR(VLOOKUP(C527,'WI Vs ASM'!$B$2:$I$1000,8,0)),0,(VLOOKUP(C527,'WI Vs ASM'!$B$2:$I$1000,8,0)))</f>
        <v>Rahul Soman</v>
      </c>
      <c r="N527" s="11" t="str">
        <f>IF(ISERROR(VLOOKUP(C527,'WI Vs ASM'!$B$2:$G$1000,6,0)),0,(VLOOKUP(C527,'WI Vs ASM'!$B$2:$G$1000,6,0)))</f>
        <v>Data Archive</v>
      </c>
      <c r="O527" s="11" t="str">
        <f>IF(ISERROR(VLOOKUP(C527,'WI Vs ASM'!$B$2:$H$1000,7,0)),0,(VLOOKUP(C527,'WI Vs ASM'!$B$2:$H$1000,7,0)))</f>
        <v>Central Functions</v>
      </c>
      <c r="P527" s="11" t="str">
        <f t="shared" si="234"/>
        <v>Apr-17</v>
      </c>
      <c r="Q527" s="11" t="str">
        <f t="shared" si="235"/>
        <v>Q2</v>
      </c>
      <c r="R527" s="11" t="str">
        <f>IF(ISERROR(VLOOKUP(C527,'WI Vs ASM'!$B$2:$J$1000,9,0)),0,(VLOOKUP(C527,'WI Vs ASM'!$B$2:$J$1000,9,0)))</f>
        <v>Jyothi Pai</v>
      </c>
      <c r="S527" s="11" t="str">
        <f>IF(ISERROR(VLOOKUP(C527,'WI Vs ASM'!$B$2:$K$1000,10,0)),0,(VLOOKUP(C527,'WI Vs ASM'!$B$2:$K$1000,10,0)))</f>
        <v>Linda J. Richardson</v>
      </c>
      <c r="T527" s="11" t="str">
        <f>IF(ISERROR(VLOOKUP(C527,'WI Vs ASM'!$B$2:$L$1000,11,0)),0,(VLOOKUP(C527,'WI Vs ASM'!$B$2:$L$1000,11,0)))</f>
        <v>Crystal Romano</v>
      </c>
      <c r="U527" s="11" t="e">
        <f t="shared" si="242"/>
        <v>#VALUE!</v>
      </c>
      <c r="V527" s="11" t="str">
        <f t="shared" si="236"/>
        <v>No</v>
      </c>
      <c r="W527" s="11" t="str">
        <f t="shared" si="237"/>
        <v>Yes</v>
      </c>
      <c r="X527" s="11" t="str">
        <f t="shared" si="238"/>
        <v>No</v>
      </c>
      <c r="Y527" s="11" t="str">
        <f t="shared" si="239"/>
        <v>No</v>
      </c>
      <c r="Z527" s="11" t="str">
        <f t="shared" si="240"/>
        <v>No</v>
      </c>
      <c r="AA527" s="11" t="str">
        <f t="shared" si="243"/>
        <v>No</v>
      </c>
      <c r="AB527" s="11">
        <f>IF(ISERROR(VLOOKUP(U527,'ITWR Dump'!$A$2:$Y$5000,24,0)),0,(VLOOKUP('ILC Report'!U527,'ITWR Dump'!$A$2:$Y$5000,24,0)))</f>
        <v>0</v>
      </c>
      <c r="AC527" s="11" t="str">
        <f t="shared" si="244"/>
        <v>No</v>
      </c>
      <c r="AD527" s="11" t="str">
        <f t="shared" si="245"/>
        <v/>
      </c>
      <c r="AE527" s="11">
        <f>IF(ISERROR(VLOOKUP(U527,'ITWR Dump'!$A$2:$Y$5000,13,0)),0,(VLOOKUP(U527,'ITWR Dump'!$A$2:$Y$5000,13,0)))</f>
        <v>0</v>
      </c>
      <c r="AF527" s="11">
        <f>IF(ISERROR(VLOOKUP(U527,'ITWR Dump'!$A$2:$Y$5000,11,0)),0,(VLOOKUP(U527,'ITWR Dump'!$A$2:$Y$5000,11,0)))</f>
        <v>0</v>
      </c>
      <c r="AG527" s="11">
        <f>IF(ISERROR(VLOOKUP(U527,'ITWR Dump'!$A$2:$Y$5000,2,0)),0,(VLOOKUP(U527,'ITWR Dump'!$A$2:$Y$5000,2,0)))</f>
        <v>0</v>
      </c>
      <c r="AH527" s="11">
        <f>IF(ISERROR(VLOOKUP(U527,'ITWR Dump'!$A$2:$Y$5000,14,0)),0,(VLOOKUP(U527,'ITWR Dump'!$A$2:$Y$5000,14,0)))</f>
        <v>0</v>
      </c>
      <c r="AI527" s="11" t="str">
        <f t="shared" si="246"/>
        <v>Standby Hours</v>
      </c>
      <c r="AJ527" s="11" t="str">
        <f t="shared" si="247"/>
        <v>Offshore</v>
      </c>
      <c r="AK527" s="11" t="str">
        <f>IF(ISERROR(VLOOKUP(A527,'Team Data'!$C$2:$U$213,17,0)),0,(VLOOKUP(A527,'Team Data'!$C$2:$U$213,17,0)))</f>
        <v>PRISM</v>
      </c>
      <c r="AL527" s="11" t="str">
        <f t="shared" si="248"/>
        <v>2017-04-24</v>
      </c>
      <c r="AM527" s="11">
        <f>IF(ISERROR(VLOOKUP(U527,'ITWR Dump'!$A$2:$Y$5000,16,0)),0,(VLOOKUP(U527,'ITWR Dump'!$A$2:$Y$5000,16,0)))</f>
        <v>0</v>
      </c>
      <c r="AN527" s="11">
        <f>IF(ISERROR(VLOOKUP(U527,'ITWR Dump'!$A$2:$Y$5000,18,0)),0,(VLOOKUP(U527,'ITWR Dump'!$A$2:$Y$5000,18,0)))</f>
        <v>0</v>
      </c>
      <c r="AO527" s="11">
        <f>IF(ISERROR(VLOOKUP(U527,'ITWR Dump'!$A$2:$Y$5000,25,0)),0,(VLOOKUP('ILC Report'!U527,'ITWR Dump'!$A$2:$Y$5000,25,0)))</f>
        <v>0</v>
      </c>
      <c r="AP527" s="11">
        <f t="shared" si="249"/>
        <v>0</v>
      </c>
      <c r="AQ527" s="26">
        <f t="shared" si="250"/>
        <v>0</v>
      </c>
      <c r="AR527" s="26">
        <f t="shared" si="251"/>
        <v>0</v>
      </c>
      <c r="AS527" s="26">
        <f t="shared" si="252"/>
        <v>0</v>
      </c>
      <c r="AT527" s="26">
        <f t="shared" si="253"/>
        <v>0</v>
      </c>
      <c r="AU527" s="26">
        <f t="shared" si="254"/>
        <v>0</v>
      </c>
      <c r="AV527" s="26">
        <f t="shared" si="255"/>
        <v>0</v>
      </c>
      <c r="AW527" s="11" t="s">
        <v>653</v>
      </c>
      <c r="AX527" s="11" t="str">
        <f>VLOOKUP(L527,Group!$A$2:$B$1000,2,0)</f>
        <v>Maintenance</v>
      </c>
      <c r="AY527" s="11">
        <f>IF(ISERROR(VLOOKUP(U527,'ITWR Dump'!$A$2:$Y$5000,15,0)),0,(VLOOKUP('ILC Report'!U527,'ITWR Dump'!$A$2:$Y$5000,15,0)))</f>
        <v>0</v>
      </c>
      <c r="AZ527" s="11" t="str">
        <f t="shared" si="256"/>
        <v>No</v>
      </c>
      <c r="BA527" s="11" t="str">
        <f t="shared" si="257"/>
        <v>BKI</v>
      </c>
      <c r="BB527" s="11" t="str">
        <f t="shared" si="258"/>
        <v>MN</v>
      </c>
      <c r="BC527" s="11" t="str">
        <f t="shared" si="259"/>
        <v>No</v>
      </c>
    </row>
    <row r="528" spans="1:55" x14ac:dyDescent="0.3">
      <c r="A528" s="11" t="s">
        <v>669</v>
      </c>
      <c r="B528" s="11" t="s">
        <v>1832</v>
      </c>
      <c r="C528" s="11" t="s">
        <v>542</v>
      </c>
      <c r="D528" s="11" t="s">
        <v>2210</v>
      </c>
      <c r="E528" s="38" t="s">
        <v>652</v>
      </c>
      <c r="F528" s="11">
        <v>2.5</v>
      </c>
      <c r="G528" s="40" t="s">
        <v>218</v>
      </c>
      <c r="H528" s="11" t="str">
        <f t="shared" si="241"/>
        <v>Regular</v>
      </c>
      <c r="I528" s="11" t="str">
        <f t="shared" si="233"/>
        <v>INDIA</v>
      </c>
      <c r="J528" s="11" t="str">
        <f>IF(ISERROR(VLOOKUP(C528,'WI Vs ASM'!$B$2:$E$1000,4,0)),0,(VLOOKUP(C528,'WI Vs ASM'!$B$2:$E$1000,4,0)))</f>
        <v>Offshore</v>
      </c>
      <c r="K528" s="11" t="str">
        <f>IF(ISERROR(VLOOKUP(C528,'WI Vs ASM'!$B$2:$F$1000,5,0)),0,(VLOOKUP(C528,'WI Vs ASM'!$B$2:$F$1000,5,0)))</f>
        <v>02-Variable Billable</v>
      </c>
      <c r="L528" s="11" t="str">
        <f>IF(ISERROR(VLOOKUP(C528,'WI Vs ASM'!$B$2:$D$1000,3,0)),0,(VLOOKUP(C528,'WI Vs ASM'!$B$2:$D$1000,3,0)))</f>
        <v>11-Enhancement Offshore</v>
      </c>
      <c r="M528" s="11" t="str">
        <f>IF(ISERROR(VLOOKUP(C528,'WI Vs ASM'!$B$2:$I$1000,8,0)),0,(VLOOKUP(C528,'WI Vs ASM'!$B$2:$I$1000,8,0)))</f>
        <v>Prakash Varadachari</v>
      </c>
      <c r="N528" s="11" t="str">
        <f>IF(ISERROR(VLOOKUP(C528,'WI Vs ASM'!$B$2:$G$1000,6,0)),0,(VLOOKUP(C528,'WI Vs ASM'!$B$2:$G$1000,6,0)))</f>
        <v>Data Archive</v>
      </c>
      <c r="O528" s="11" t="str">
        <f>IF(ISERROR(VLOOKUP(C528,'WI Vs ASM'!$B$2:$H$1000,7,0)),0,(VLOOKUP(C528,'WI Vs ASM'!$B$2:$H$1000,7,0)))</f>
        <v>Central Functions</v>
      </c>
      <c r="P528" s="11" t="str">
        <f t="shared" si="234"/>
        <v>Apr-17</v>
      </c>
      <c r="Q528" s="11" t="str">
        <f t="shared" si="235"/>
        <v>Q2</v>
      </c>
      <c r="R528" s="11" t="str">
        <f>IF(ISERROR(VLOOKUP(C528,'WI Vs ASM'!$B$2:$J$1000,9,0)),0,(VLOOKUP(C528,'WI Vs ASM'!$B$2:$J$1000,9,0)))</f>
        <v>Chandraprabha Palaniswamy</v>
      </c>
      <c r="S528" s="11" t="str">
        <f>IF(ISERROR(VLOOKUP(C528,'WI Vs ASM'!$B$2:$K$1000,10,0)),0,(VLOOKUP(C528,'WI Vs ASM'!$B$2:$K$1000,10,0)))</f>
        <v>Linda J. Richardson</v>
      </c>
      <c r="T528" s="11" t="str">
        <f>IF(ISERROR(VLOOKUP(C528,'WI Vs ASM'!$B$2:$L$1000,11,0)),0,(VLOOKUP(C528,'WI Vs ASM'!$B$2:$L$1000,11,0)))</f>
        <v>Crystal Romano</v>
      </c>
      <c r="U528" s="11" t="str">
        <f t="shared" si="242"/>
        <v>WR634830</v>
      </c>
      <c r="V528" s="11" t="str">
        <f t="shared" si="236"/>
        <v>No</v>
      </c>
      <c r="W528" s="11" t="str">
        <f t="shared" si="237"/>
        <v>Yes</v>
      </c>
      <c r="X528" s="11" t="str">
        <f t="shared" si="238"/>
        <v>No</v>
      </c>
      <c r="Y528" s="11" t="str">
        <f t="shared" si="239"/>
        <v>No</v>
      </c>
      <c r="Z528" s="11" t="str">
        <f t="shared" si="240"/>
        <v>No</v>
      </c>
      <c r="AA528" s="11" t="str">
        <f t="shared" si="243"/>
        <v>No</v>
      </c>
      <c r="AB528" s="11">
        <f>IF(ISERROR(VLOOKUP(U528,'ITWR Dump'!$A$2:$Y$5000,24,0)),0,(VLOOKUP('ILC Report'!U528,'ITWR Dump'!$A$2:$Y$5000,24,0)))</f>
        <v>0</v>
      </c>
      <c r="AC528" s="11" t="str">
        <f t="shared" si="244"/>
        <v>No</v>
      </c>
      <c r="AD528" s="11" t="str">
        <f t="shared" si="245"/>
        <v/>
      </c>
      <c r="AE528" s="11">
        <f>IF(ISERROR(VLOOKUP(U528,'ITWR Dump'!$A$2:$Y$5000,13,0)),0,(VLOOKUP(U528,'ITWR Dump'!$A$2:$Y$5000,13,0)))</f>
        <v>0</v>
      </c>
      <c r="AF528" s="11">
        <f>IF(ISERROR(VLOOKUP(U528,'ITWR Dump'!$A$2:$Y$5000,11,0)),0,(VLOOKUP(U528,'ITWR Dump'!$A$2:$Y$5000,11,0)))</f>
        <v>0</v>
      </c>
      <c r="AG528" s="11">
        <f>IF(ISERROR(VLOOKUP(U528,'ITWR Dump'!$A$2:$Y$5000,2,0)),0,(VLOOKUP(U528,'ITWR Dump'!$A$2:$Y$5000,2,0)))</f>
        <v>0</v>
      </c>
      <c r="AH528" s="11">
        <f>IF(ISERROR(VLOOKUP(U528,'ITWR Dump'!$A$2:$Y$5000,14,0)),0,(VLOOKUP(U528,'ITWR Dump'!$A$2:$Y$5000,14,0)))</f>
        <v>0</v>
      </c>
      <c r="AI528" s="11" t="str">
        <f t="shared" si="246"/>
        <v>11-Enhancement Offshore</v>
      </c>
      <c r="AJ528" s="11" t="str">
        <f t="shared" si="247"/>
        <v>Offshore</v>
      </c>
      <c r="AK528" s="11" t="str">
        <f>IF(ISERROR(VLOOKUP(A528,'Team Data'!$C$2:$U$213,17,0)),0,(VLOOKUP(A528,'Team Data'!$C$2:$U$213,17,0)))</f>
        <v>PRISM</v>
      </c>
      <c r="AL528" s="11" t="str">
        <f t="shared" si="248"/>
        <v>2017-04-24</v>
      </c>
      <c r="AM528" s="11">
        <f>IF(ISERROR(VLOOKUP(U528,'ITWR Dump'!$A$2:$Y$5000,16,0)),0,(VLOOKUP(U528,'ITWR Dump'!$A$2:$Y$5000,16,0)))</f>
        <v>0</v>
      </c>
      <c r="AN528" s="11">
        <f>IF(ISERROR(VLOOKUP(U528,'ITWR Dump'!$A$2:$Y$5000,18,0)),0,(VLOOKUP(U528,'ITWR Dump'!$A$2:$Y$5000,18,0)))</f>
        <v>0</v>
      </c>
      <c r="AO528" s="11">
        <f>IF(ISERROR(VLOOKUP(U528,'ITWR Dump'!$A$2:$Y$5000,25,0)),0,(VLOOKUP('ILC Report'!U528,'ITWR Dump'!$A$2:$Y$5000,25,0)))</f>
        <v>0</v>
      </c>
      <c r="AP528" s="11">
        <f t="shared" si="249"/>
        <v>0</v>
      </c>
      <c r="AQ528" s="26">
        <f t="shared" si="250"/>
        <v>0</v>
      </c>
      <c r="AR528" s="26">
        <f t="shared" si="251"/>
        <v>0</v>
      </c>
      <c r="AS528" s="26">
        <f t="shared" si="252"/>
        <v>0</v>
      </c>
      <c r="AT528" s="26">
        <f t="shared" si="253"/>
        <v>0</v>
      </c>
      <c r="AU528" s="26">
        <f t="shared" si="254"/>
        <v>0</v>
      </c>
      <c r="AV528" s="26">
        <f t="shared" si="255"/>
        <v>0</v>
      </c>
      <c r="AW528" s="11" t="s">
        <v>653</v>
      </c>
      <c r="AX528" s="11" t="str">
        <f>VLOOKUP(L528,Group!$A$2:$B$1000,2,0)</f>
        <v>Enhancement</v>
      </c>
      <c r="AY528" s="11">
        <f>IF(ISERROR(VLOOKUP(U528,'ITWR Dump'!$A$2:$Y$5000,15,0)),0,(VLOOKUP('ILC Report'!U528,'ITWR Dump'!$A$2:$Y$5000,15,0)))</f>
        <v>0</v>
      </c>
      <c r="AZ528" s="11" t="str">
        <f t="shared" si="256"/>
        <v>No</v>
      </c>
      <c r="BA528" s="11" t="str">
        <f t="shared" si="257"/>
        <v>BKI</v>
      </c>
      <c r="BB528" s="11" t="str">
        <f t="shared" si="258"/>
        <v>EM</v>
      </c>
      <c r="BC528" s="11" t="str">
        <f t="shared" si="259"/>
        <v>No</v>
      </c>
    </row>
    <row r="529" spans="1:55" x14ac:dyDescent="0.3">
      <c r="A529" s="11" t="s">
        <v>669</v>
      </c>
      <c r="B529" s="11" t="s">
        <v>1832</v>
      </c>
      <c r="C529" s="11" t="s">
        <v>614</v>
      </c>
      <c r="D529" s="11" t="s">
        <v>2211</v>
      </c>
      <c r="E529" s="38" t="s">
        <v>652</v>
      </c>
      <c r="F529" s="11">
        <v>1</v>
      </c>
      <c r="G529" s="40" t="s">
        <v>218</v>
      </c>
      <c r="H529" s="11" t="str">
        <f t="shared" si="241"/>
        <v>Regular</v>
      </c>
      <c r="I529" s="11" t="str">
        <f t="shared" si="233"/>
        <v>INDIA</v>
      </c>
      <c r="J529" s="11" t="str">
        <f>IF(ISERROR(VLOOKUP(C529,'WI Vs ASM'!$B$2:$E$1000,4,0)),0,(VLOOKUP(C529,'WI Vs ASM'!$B$2:$E$1000,4,0)))</f>
        <v>Offshore</v>
      </c>
      <c r="K529" s="11" t="str">
        <f>IF(ISERROR(VLOOKUP(C529,'WI Vs ASM'!$B$2:$F$1000,5,0)),0,(VLOOKUP(C529,'WI Vs ASM'!$B$2:$F$1000,5,0)))</f>
        <v>02-Variable Billable</v>
      </c>
      <c r="L529" s="11" t="str">
        <f>IF(ISERROR(VLOOKUP(C529,'WI Vs ASM'!$B$2:$D$1000,3,0)),0,(VLOOKUP(C529,'WI Vs ASM'!$B$2:$D$1000,3,0)))</f>
        <v>11-Enhancement Offshore</v>
      </c>
      <c r="M529" s="11" t="str">
        <f>IF(ISERROR(VLOOKUP(C529,'WI Vs ASM'!$B$2:$I$1000,8,0)),0,(VLOOKUP(C529,'WI Vs ASM'!$B$2:$I$1000,8,0)))</f>
        <v>Teja K Kollala</v>
      </c>
      <c r="N529" s="11" t="str">
        <f>IF(ISERROR(VLOOKUP(C529,'WI Vs ASM'!$B$2:$G$1000,6,0)),0,(VLOOKUP(C529,'WI Vs ASM'!$B$2:$G$1000,6,0)))</f>
        <v>FFIC Account Team</v>
      </c>
      <c r="O529" s="11" t="str">
        <f>IF(ISERROR(VLOOKUP(C529,'WI Vs ASM'!$B$2:$H$1000,7,0)),0,(VLOOKUP(C529,'WI Vs ASM'!$B$2:$H$1000,7,0)))</f>
        <v>FFIC Account Team</v>
      </c>
      <c r="P529" s="11" t="str">
        <f t="shared" si="234"/>
        <v>Apr-17</v>
      </c>
      <c r="Q529" s="11" t="str">
        <f t="shared" si="235"/>
        <v>Q2</v>
      </c>
      <c r="R529" s="11" t="str">
        <f>IF(ISERROR(VLOOKUP(C529,'WI Vs ASM'!$B$2:$J$1000,9,0)),0,(VLOOKUP(C529,'WI Vs ASM'!$B$2:$J$1000,9,0)))</f>
        <v>Chandraprabha Palaniswamy</v>
      </c>
      <c r="S529" s="11" t="str">
        <f>IF(ISERROR(VLOOKUP(C529,'WI Vs ASM'!$B$2:$K$1000,10,0)),0,(VLOOKUP(C529,'WI Vs ASM'!$B$2:$K$1000,10,0)))</f>
        <v>Ron Gilmour</v>
      </c>
      <c r="T529" s="11" t="str">
        <f>IF(ISERROR(VLOOKUP(C529,'WI Vs ASM'!$B$2:$L$1000,11,0)),0,(VLOOKUP(C529,'WI Vs ASM'!$B$2:$L$1000,11,0)))</f>
        <v>Ron Gilmour</v>
      </c>
      <c r="U529" s="11" t="str">
        <f t="shared" si="242"/>
        <v>WR736014</v>
      </c>
      <c r="V529" s="11" t="str">
        <f t="shared" si="236"/>
        <v>No</v>
      </c>
      <c r="W529" s="11" t="str">
        <f t="shared" si="237"/>
        <v>Yes</v>
      </c>
      <c r="X529" s="11" t="str">
        <f t="shared" si="238"/>
        <v>No</v>
      </c>
      <c r="Y529" s="11" t="str">
        <f t="shared" si="239"/>
        <v>No</v>
      </c>
      <c r="Z529" s="11" t="str">
        <f t="shared" si="240"/>
        <v>No</v>
      </c>
      <c r="AA529" s="11" t="str">
        <f t="shared" si="243"/>
        <v>No</v>
      </c>
      <c r="AB529" s="11">
        <f>IF(ISERROR(VLOOKUP(U529,'ITWR Dump'!$A$2:$Y$5000,24,0)),0,(VLOOKUP('ILC Report'!U529,'ITWR Dump'!$A$2:$Y$5000,24,0)))</f>
        <v>0</v>
      </c>
      <c r="AC529" s="11" t="str">
        <f t="shared" si="244"/>
        <v>No</v>
      </c>
      <c r="AD529" s="11" t="str">
        <f t="shared" si="245"/>
        <v/>
      </c>
      <c r="AE529" s="11">
        <f>IF(ISERROR(VLOOKUP(U529,'ITWR Dump'!$A$2:$Y$5000,13,0)),0,(VLOOKUP(U529,'ITWR Dump'!$A$2:$Y$5000,13,0)))</f>
        <v>0</v>
      </c>
      <c r="AF529" s="11">
        <f>IF(ISERROR(VLOOKUP(U529,'ITWR Dump'!$A$2:$Y$5000,11,0)),0,(VLOOKUP(U529,'ITWR Dump'!$A$2:$Y$5000,11,0)))</f>
        <v>0</v>
      </c>
      <c r="AG529" s="11">
        <f>IF(ISERROR(VLOOKUP(U529,'ITWR Dump'!$A$2:$Y$5000,2,0)),0,(VLOOKUP(U529,'ITWR Dump'!$A$2:$Y$5000,2,0)))</f>
        <v>0</v>
      </c>
      <c r="AH529" s="11">
        <f>IF(ISERROR(VLOOKUP(U529,'ITWR Dump'!$A$2:$Y$5000,14,0)),0,(VLOOKUP(U529,'ITWR Dump'!$A$2:$Y$5000,14,0)))</f>
        <v>0</v>
      </c>
      <c r="AI529" s="11" t="str">
        <f t="shared" si="246"/>
        <v>11-Enhancement Offshore</v>
      </c>
      <c r="AJ529" s="11" t="str">
        <f t="shared" si="247"/>
        <v>Offshore</v>
      </c>
      <c r="AK529" s="11" t="str">
        <f>IF(ISERROR(VLOOKUP(A529,'Team Data'!$C$2:$U$213,17,0)),0,(VLOOKUP(A529,'Team Data'!$C$2:$U$213,17,0)))</f>
        <v>PRISM</v>
      </c>
      <c r="AL529" s="11" t="str">
        <f t="shared" si="248"/>
        <v>2017-04-24</v>
      </c>
      <c r="AM529" s="11">
        <f>IF(ISERROR(VLOOKUP(U529,'ITWR Dump'!$A$2:$Y$5000,16,0)),0,(VLOOKUP(U529,'ITWR Dump'!$A$2:$Y$5000,16,0)))</f>
        <v>0</v>
      </c>
      <c r="AN529" s="11">
        <f>IF(ISERROR(VLOOKUP(U529,'ITWR Dump'!$A$2:$Y$5000,18,0)),0,(VLOOKUP(U529,'ITWR Dump'!$A$2:$Y$5000,18,0)))</f>
        <v>0</v>
      </c>
      <c r="AO529" s="11">
        <f>IF(ISERROR(VLOOKUP(U529,'ITWR Dump'!$A$2:$Y$5000,25,0)),0,(VLOOKUP('ILC Report'!U529,'ITWR Dump'!$A$2:$Y$5000,25,0)))</f>
        <v>0</v>
      </c>
      <c r="AP529" s="11">
        <f t="shared" si="249"/>
        <v>0</v>
      </c>
      <c r="AQ529" s="26">
        <f t="shared" si="250"/>
        <v>0</v>
      </c>
      <c r="AR529" s="26">
        <f t="shared" si="251"/>
        <v>0</v>
      </c>
      <c r="AS529" s="26">
        <f t="shared" si="252"/>
        <v>0</v>
      </c>
      <c r="AT529" s="26">
        <f t="shared" si="253"/>
        <v>0</v>
      </c>
      <c r="AU529" s="26">
        <f t="shared" si="254"/>
        <v>0</v>
      </c>
      <c r="AV529" s="26">
        <f t="shared" si="255"/>
        <v>0</v>
      </c>
      <c r="AW529" s="11" t="s">
        <v>653</v>
      </c>
      <c r="AX529" s="11" t="str">
        <f>VLOOKUP(L529,Group!$A$2:$B$1000,2,0)</f>
        <v>Enhancement</v>
      </c>
      <c r="AY529" s="11">
        <f>IF(ISERROR(VLOOKUP(U529,'ITWR Dump'!$A$2:$Y$5000,15,0)),0,(VLOOKUP('ILC Report'!U529,'ITWR Dump'!$A$2:$Y$5000,15,0)))</f>
        <v>0</v>
      </c>
      <c r="AZ529" s="11" t="str">
        <f t="shared" si="256"/>
        <v>No</v>
      </c>
      <c r="BA529" s="11" t="str">
        <f t="shared" si="257"/>
        <v>BKI</v>
      </c>
      <c r="BB529" s="11" t="str">
        <f t="shared" si="258"/>
        <v>EL</v>
      </c>
      <c r="BC529" s="11" t="str">
        <f t="shared" si="259"/>
        <v>No</v>
      </c>
    </row>
    <row r="530" spans="1:55" x14ac:dyDescent="0.3">
      <c r="A530" s="11" t="s">
        <v>669</v>
      </c>
      <c r="B530" s="11" t="s">
        <v>1832</v>
      </c>
      <c r="C530" s="11" t="s">
        <v>614</v>
      </c>
      <c r="D530" s="11" t="s">
        <v>2212</v>
      </c>
      <c r="E530" s="38" t="s">
        <v>652</v>
      </c>
      <c r="F530" s="11">
        <v>1</v>
      </c>
      <c r="G530" s="40" t="s">
        <v>218</v>
      </c>
      <c r="H530" s="11" t="str">
        <f t="shared" si="241"/>
        <v>Regular</v>
      </c>
      <c r="I530" s="11" t="str">
        <f t="shared" si="233"/>
        <v>INDIA</v>
      </c>
      <c r="J530" s="11" t="str">
        <f>IF(ISERROR(VLOOKUP(C530,'WI Vs ASM'!$B$2:$E$1000,4,0)),0,(VLOOKUP(C530,'WI Vs ASM'!$B$2:$E$1000,4,0)))</f>
        <v>Offshore</v>
      </c>
      <c r="K530" s="11" t="str">
        <f>IF(ISERROR(VLOOKUP(C530,'WI Vs ASM'!$B$2:$F$1000,5,0)),0,(VLOOKUP(C530,'WI Vs ASM'!$B$2:$F$1000,5,0)))</f>
        <v>02-Variable Billable</v>
      </c>
      <c r="L530" s="11" t="str">
        <f>IF(ISERROR(VLOOKUP(C530,'WI Vs ASM'!$B$2:$D$1000,3,0)),0,(VLOOKUP(C530,'WI Vs ASM'!$B$2:$D$1000,3,0)))</f>
        <v>11-Enhancement Offshore</v>
      </c>
      <c r="M530" s="11" t="str">
        <f>IF(ISERROR(VLOOKUP(C530,'WI Vs ASM'!$B$2:$I$1000,8,0)),0,(VLOOKUP(C530,'WI Vs ASM'!$B$2:$I$1000,8,0)))</f>
        <v>Teja K Kollala</v>
      </c>
      <c r="N530" s="11" t="str">
        <f>IF(ISERROR(VLOOKUP(C530,'WI Vs ASM'!$B$2:$G$1000,6,0)),0,(VLOOKUP(C530,'WI Vs ASM'!$B$2:$G$1000,6,0)))</f>
        <v>FFIC Account Team</v>
      </c>
      <c r="O530" s="11" t="str">
        <f>IF(ISERROR(VLOOKUP(C530,'WI Vs ASM'!$B$2:$H$1000,7,0)),0,(VLOOKUP(C530,'WI Vs ASM'!$B$2:$H$1000,7,0)))</f>
        <v>FFIC Account Team</v>
      </c>
      <c r="P530" s="11" t="str">
        <f t="shared" si="234"/>
        <v>Apr-17</v>
      </c>
      <c r="Q530" s="11" t="str">
        <f t="shared" si="235"/>
        <v>Q2</v>
      </c>
      <c r="R530" s="11" t="str">
        <f>IF(ISERROR(VLOOKUP(C530,'WI Vs ASM'!$B$2:$J$1000,9,0)),0,(VLOOKUP(C530,'WI Vs ASM'!$B$2:$J$1000,9,0)))</f>
        <v>Chandraprabha Palaniswamy</v>
      </c>
      <c r="S530" s="11" t="str">
        <f>IF(ISERROR(VLOOKUP(C530,'WI Vs ASM'!$B$2:$K$1000,10,0)),0,(VLOOKUP(C530,'WI Vs ASM'!$B$2:$K$1000,10,0)))</f>
        <v>Ron Gilmour</v>
      </c>
      <c r="T530" s="11" t="str">
        <f>IF(ISERROR(VLOOKUP(C530,'WI Vs ASM'!$B$2:$L$1000,11,0)),0,(VLOOKUP(C530,'WI Vs ASM'!$B$2:$L$1000,11,0)))</f>
        <v>Ron Gilmour</v>
      </c>
      <c r="U530" s="11" t="str">
        <f t="shared" si="242"/>
        <v>WR736014</v>
      </c>
      <c r="V530" s="11" t="str">
        <f t="shared" si="236"/>
        <v>No</v>
      </c>
      <c r="W530" s="11" t="str">
        <f t="shared" si="237"/>
        <v>Yes</v>
      </c>
      <c r="X530" s="11" t="str">
        <f t="shared" si="238"/>
        <v>No</v>
      </c>
      <c r="Y530" s="11" t="str">
        <f t="shared" si="239"/>
        <v>No</v>
      </c>
      <c r="Z530" s="11" t="str">
        <f t="shared" si="240"/>
        <v>No</v>
      </c>
      <c r="AA530" s="11" t="str">
        <f t="shared" si="243"/>
        <v>No</v>
      </c>
      <c r="AB530" s="11">
        <f>IF(ISERROR(VLOOKUP(U530,'ITWR Dump'!$A$2:$Y$5000,24,0)),0,(VLOOKUP('ILC Report'!U530,'ITWR Dump'!$A$2:$Y$5000,24,0)))</f>
        <v>0</v>
      </c>
      <c r="AC530" s="11" t="str">
        <f t="shared" si="244"/>
        <v>No</v>
      </c>
      <c r="AD530" s="11" t="str">
        <f t="shared" si="245"/>
        <v/>
      </c>
      <c r="AE530" s="11">
        <f>IF(ISERROR(VLOOKUP(U530,'ITWR Dump'!$A$2:$Y$5000,13,0)),0,(VLOOKUP(U530,'ITWR Dump'!$A$2:$Y$5000,13,0)))</f>
        <v>0</v>
      </c>
      <c r="AF530" s="11">
        <f>IF(ISERROR(VLOOKUP(U530,'ITWR Dump'!$A$2:$Y$5000,11,0)),0,(VLOOKUP(U530,'ITWR Dump'!$A$2:$Y$5000,11,0)))</f>
        <v>0</v>
      </c>
      <c r="AG530" s="11">
        <f>IF(ISERROR(VLOOKUP(U530,'ITWR Dump'!$A$2:$Y$5000,2,0)),0,(VLOOKUP(U530,'ITWR Dump'!$A$2:$Y$5000,2,0)))</f>
        <v>0</v>
      </c>
      <c r="AH530" s="11">
        <f>IF(ISERROR(VLOOKUP(U530,'ITWR Dump'!$A$2:$Y$5000,14,0)),0,(VLOOKUP(U530,'ITWR Dump'!$A$2:$Y$5000,14,0)))</f>
        <v>0</v>
      </c>
      <c r="AI530" s="11" t="str">
        <f t="shared" si="246"/>
        <v>11-Enhancement Offshore</v>
      </c>
      <c r="AJ530" s="11" t="str">
        <f t="shared" si="247"/>
        <v>Offshore</v>
      </c>
      <c r="AK530" s="11" t="str">
        <f>IF(ISERROR(VLOOKUP(A530,'Team Data'!$C$2:$U$213,17,0)),0,(VLOOKUP(A530,'Team Data'!$C$2:$U$213,17,0)))</f>
        <v>PRISM</v>
      </c>
      <c r="AL530" s="11" t="str">
        <f t="shared" si="248"/>
        <v>2017-04-24</v>
      </c>
      <c r="AM530" s="11">
        <f>IF(ISERROR(VLOOKUP(U530,'ITWR Dump'!$A$2:$Y$5000,16,0)),0,(VLOOKUP(U530,'ITWR Dump'!$A$2:$Y$5000,16,0)))</f>
        <v>0</v>
      </c>
      <c r="AN530" s="11">
        <f>IF(ISERROR(VLOOKUP(U530,'ITWR Dump'!$A$2:$Y$5000,18,0)),0,(VLOOKUP(U530,'ITWR Dump'!$A$2:$Y$5000,18,0)))</f>
        <v>0</v>
      </c>
      <c r="AO530" s="11">
        <f>IF(ISERROR(VLOOKUP(U530,'ITWR Dump'!$A$2:$Y$5000,25,0)),0,(VLOOKUP('ILC Report'!U530,'ITWR Dump'!$A$2:$Y$5000,25,0)))</f>
        <v>0</v>
      </c>
      <c r="AP530" s="11">
        <f t="shared" si="249"/>
        <v>0</v>
      </c>
      <c r="AQ530" s="26">
        <f t="shared" si="250"/>
        <v>0</v>
      </c>
      <c r="AR530" s="26">
        <f t="shared" si="251"/>
        <v>0</v>
      </c>
      <c r="AS530" s="26">
        <f t="shared" si="252"/>
        <v>0</v>
      </c>
      <c r="AT530" s="26">
        <f t="shared" si="253"/>
        <v>0</v>
      </c>
      <c r="AU530" s="26">
        <f t="shared" si="254"/>
        <v>0</v>
      </c>
      <c r="AV530" s="26">
        <f t="shared" si="255"/>
        <v>0</v>
      </c>
      <c r="AW530" s="11" t="s">
        <v>653</v>
      </c>
      <c r="AX530" s="11" t="str">
        <f>VLOOKUP(L530,Group!$A$2:$B$1000,2,0)</f>
        <v>Enhancement</v>
      </c>
      <c r="AY530" s="11">
        <f>IF(ISERROR(VLOOKUP(U530,'ITWR Dump'!$A$2:$Y$5000,15,0)),0,(VLOOKUP('ILC Report'!U530,'ITWR Dump'!$A$2:$Y$5000,15,0)))</f>
        <v>0</v>
      </c>
      <c r="AZ530" s="11" t="str">
        <f t="shared" si="256"/>
        <v>No</v>
      </c>
      <c r="BA530" s="11" t="str">
        <f t="shared" si="257"/>
        <v>BKI</v>
      </c>
      <c r="BB530" s="11" t="str">
        <f t="shared" si="258"/>
        <v>EL</v>
      </c>
      <c r="BC530" s="11" t="str">
        <f t="shared" si="259"/>
        <v>No</v>
      </c>
    </row>
    <row r="531" spans="1:55" x14ac:dyDescent="0.3">
      <c r="A531" s="11" t="s">
        <v>669</v>
      </c>
      <c r="B531" s="11" t="s">
        <v>1832</v>
      </c>
      <c r="C531" s="11" t="s">
        <v>614</v>
      </c>
      <c r="D531" s="11" t="s">
        <v>2213</v>
      </c>
      <c r="E531" s="38" t="s">
        <v>652</v>
      </c>
      <c r="F531" s="11">
        <v>1</v>
      </c>
      <c r="G531" s="40" t="s">
        <v>218</v>
      </c>
      <c r="H531" s="11" t="str">
        <f t="shared" si="241"/>
        <v>Regular</v>
      </c>
      <c r="I531" s="11" t="str">
        <f t="shared" si="233"/>
        <v>INDIA</v>
      </c>
      <c r="J531" s="11" t="str">
        <f>IF(ISERROR(VLOOKUP(C531,'WI Vs ASM'!$B$2:$E$1000,4,0)),0,(VLOOKUP(C531,'WI Vs ASM'!$B$2:$E$1000,4,0)))</f>
        <v>Offshore</v>
      </c>
      <c r="K531" s="11" t="str">
        <f>IF(ISERROR(VLOOKUP(C531,'WI Vs ASM'!$B$2:$F$1000,5,0)),0,(VLOOKUP(C531,'WI Vs ASM'!$B$2:$F$1000,5,0)))</f>
        <v>02-Variable Billable</v>
      </c>
      <c r="L531" s="11" t="str">
        <f>IF(ISERROR(VLOOKUP(C531,'WI Vs ASM'!$B$2:$D$1000,3,0)),0,(VLOOKUP(C531,'WI Vs ASM'!$B$2:$D$1000,3,0)))</f>
        <v>11-Enhancement Offshore</v>
      </c>
      <c r="M531" s="11" t="str">
        <f>IF(ISERROR(VLOOKUP(C531,'WI Vs ASM'!$B$2:$I$1000,8,0)),0,(VLOOKUP(C531,'WI Vs ASM'!$B$2:$I$1000,8,0)))</f>
        <v>Teja K Kollala</v>
      </c>
      <c r="N531" s="11" t="str">
        <f>IF(ISERROR(VLOOKUP(C531,'WI Vs ASM'!$B$2:$G$1000,6,0)),0,(VLOOKUP(C531,'WI Vs ASM'!$B$2:$G$1000,6,0)))</f>
        <v>FFIC Account Team</v>
      </c>
      <c r="O531" s="11" t="str">
        <f>IF(ISERROR(VLOOKUP(C531,'WI Vs ASM'!$B$2:$H$1000,7,0)),0,(VLOOKUP(C531,'WI Vs ASM'!$B$2:$H$1000,7,0)))</f>
        <v>FFIC Account Team</v>
      </c>
      <c r="P531" s="11" t="str">
        <f t="shared" si="234"/>
        <v>Apr-17</v>
      </c>
      <c r="Q531" s="11" t="str">
        <f t="shared" si="235"/>
        <v>Q2</v>
      </c>
      <c r="R531" s="11" t="str">
        <f>IF(ISERROR(VLOOKUP(C531,'WI Vs ASM'!$B$2:$J$1000,9,0)),0,(VLOOKUP(C531,'WI Vs ASM'!$B$2:$J$1000,9,0)))</f>
        <v>Chandraprabha Palaniswamy</v>
      </c>
      <c r="S531" s="11" t="str">
        <f>IF(ISERROR(VLOOKUP(C531,'WI Vs ASM'!$B$2:$K$1000,10,0)),0,(VLOOKUP(C531,'WI Vs ASM'!$B$2:$K$1000,10,0)))</f>
        <v>Ron Gilmour</v>
      </c>
      <c r="T531" s="11" t="str">
        <f>IF(ISERROR(VLOOKUP(C531,'WI Vs ASM'!$B$2:$L$1000,11,0)),0,(VLOOKUP(C531,'WI Vs ASM'!$B$2:$L$1000,11,0)))</f>
        <v>Ron Gilmour</v>
      </c>
      <c r="U531" s="11" t="str">
        <f t="shared" si="242"/>
        <v>WR736014</v>
      </c>
      <c r="V531" s="11" t="str">
        <f t="shared" si="236"/>
        <v>No</v>
      </c>
      <c r="W531" s="11" t="str">
        <f t="shared" si="237"/>
        <v>Yes</v>
      </c>
      <c r="X531" s="11" t="str">
        <f t="shared" si="238"/>
        <v>No</v>
      </c>
      <c r="Y531" s="11" t="str">
        <f t="shared" si="239"/>
        <v>No</v>
      </c>
      <c r="Z531" s="11" t="str">
        <f t="shared" si="240"/>
        <v>No</v>
      </c>
      <c r="AA531" s="11" t="str">
        <f t="shared" si="243"/>
        <v>No</v>
      </c>
      <c r="AB531" s="11">
        <f>IF(ISERROR(VLOOKUP(U531,'ITWR Dump'!$A$2:$Y$5000,24,0)),0,(VLOOKUP('ILC Report'!U531,'ITWR Dump'!$A$2:$Y$5000,24,0)))</f>
        <v>0</v>
      </c>
      <c r="AC531" s="11" t="str">
        <f t="shared" si="244"/>
        <v>No</v>
      </c>
      <c r="AD531" s="11" t="str">
        <f t="shared" si="245"/>
        <v/>
      </c>
      <c r="AE531" s="11">
        <f>IF(ISERROR(VLOOKUP(U531,'ITWR Dump'!$A$2:$Y$5000,13,0)),0,(VLOOKUP(U531,'ITWR Dump'!$A$2:$Y$5000,13,0)))</f>
        <v>0</v>
      </c>
      <c r="AF531" s="11">
        <f>IF(ISERROR(VLOOKUP(U531,'ITWR Dump'!$A$2:$Y$5000,11,0)),0,(VLOOKUP(U531,'ITWR Dump'!$A$2:$Y$5000,11,0)))</f>
        <v>0</v>
      </c>
      <c r="AG531" s="11">
        <f>IF(ISERROR(VLOOKUP(U531,'ITWR Dump'!$A$2:$Y$5000,2,0)),0,(VLOOKUP(U531,'ITWR Dump'!$A$2:$Y$5000,2,0)))</f>
        <v>0</v>
      </c>
      <c r="AH531" s="11">
        <f>IF(ISERROR(VLOOKUP(U531,'ITWR Dump'!$A$2:$Y$5000,14,0)),0,(VLOOKUP(U531,'ITWR Dump'!$A$2:$Y$5000,14,0)))</f>
        <v>0</v>
      </c>
      <c r="AI531" s="11" t="str">
        <f t="shared" si="246"/>
        <v>11-Enhancement Offshore</v>
      </c>
      <c r="AJ531" s="11" t="str">
        <f t="shared" si="247"/>
        <v>Offshore</v>
      </c>
      <c r="AK531" s="11" t="str">
        <f>IF(ISERROR(VLOOKUP(A531,'Team Data'!$C$2:$U$213,17,0)),0,(VLOOKUP(A531,'Team Data'!$C$2:$U$213,17,0)))</f>
        <v>PRISM</v>
      </c>
      <c r="AL531" s="11" t="str">
        <f t="shared" si="248"/>
        <v>2017-04-24</v>
      </c>
      <c r="AM531" s="11">
        <f>IF(ISERROR(VLOOKUP(U531,'ITWR Dump'!$A$2:$Y$5000,16,0)),0,(VLOOKUP(U531,'ITWR Dump'!$A$2:$Y$5000,16,0)))</f>
        <v>0</v>
      </c>
      <c r="AN531" s="11">
        <f>IF(ISERROR(VLOOKUP(U531,'ITWR Dump'!$A$2:$Y$5000,18,0)),0,(VLOOKUP(U531,'ITWR Dump'!$A$2:$Y$5000,18,0)))</f>
        <v>0</v>
      </c>
      <c r="AO531" s="11">
        <f>IF(ISERROR(VLOOKUP(U531,'ITWR Dump'!$A$2:$Y$5000,25,0)),0,(VLOOKUP('ILC Report'!U531,'ITWR Dump'!$A$2:$Y$5000,25,0)))</f>
        <v>0</v>
      </c>
      <c r="AP531" s="11">
        <f t="shared" si="249"/>
        <v>0</v>
      </c>
      <c r="AQ531" s="26">
        <f t="shared" si="250"/>
        <v>0</v>
      </c>
      <c r="AR531" s="26">
        <f t="shared" si="251"/>
        <v>0</v>
      </c>
      <c r="AS531" s="26">
        <f t="shared" si="252"/>
        <v>0</v>
      </c>
      <c r="AT531" s="26">
        <f t="shared" si="253"/>
        <v>0</v>
      </c>
      <c r="AU531" s="26">
        <f t="shared" si="254"/>
        <v>0</v>
      </c>
      <c r="AV531" s="26">
        <f t="shared" si="255"/>
        <v>0</v>
      </c>
      <c r="AW531" s="11" t="s">
        <v>653</v>
      </c>
      <c r="AX531" s="11" t="str">
        <f>VLOOKUP(L531,Group!$A$2:$B$1000,2,0)</f>
        <v>Enhancement</v>
      </c>
      <c r="AY531" s="11">
        <f>IF(ISERROR(VLOOKUP(U531,'ITWR Dump'!$A$2:$Y$5000,15,0)),0,(VLOOKUP('ILC Report'!U531,'ITWR Dump'!$A$2:$Y$5000,15,0)))</f>
        <v>0</v>
      </c>
      <c r="AZ531" s="11" t="str">
        <f t="shared" si="256"/>
        <v>No</v>
      </c>
      <c r="BA531" s="11" t="str">
        <f t="shared" si="257"/>
        <v>BKI</v>
      </c>
      <c r="BB531" s="11" t="str">
        <f t="shared" si="258"/>
        <v>EL</v>
      </c>
      <c r="BC531" s="11" t="str">
        <f t="shared" si="259"/>
        <v>No</v>
      </c>
    </row>
    <row r="532" spans="1:55" x14ac:dyDescent="0.3">
      <c r="A532" s="11" t="s">
        <v>669</v>
      </c>
      <c r="B532" s="11" t="s">
        <v>1832</v>
      </c>
      <c r="C532" s="11" t="s">
        <v>541</v>
      </c>
      <c r="D532" s="11" t="s">
        <v>2214</v>
      </c>
      <c r="E532" s="38" t="s">
        <v>2901</v>
      </c>
      <c r="F532" s="11">
        <v>8</v>
      </c>
      <c r="G532" s="40" t="s">
        <v>218</v>
      </c>
      <c r="H532" s="11" t="str">
        <f t="shared" si="241"/>
        <v>Regular</v>
      </c>
      <c r="I532" s="11" t="str">
        <f t="shared" si="233"/>
        <v>INDIA</v>
      </c>
      <c r="J532" s="11" t="str">
        <f>IF(ISERROR(VLOOKUP(C532,'WI Vs ASM'!$B$2:$E$1000,4,0)),0,(VLOOKUP(C532,'WI Vs ASM'!$B$2:$E$1000,4,0)))</f>
        <v>Offshore</v>
      </c>
      <c r="K532" s="11" t="str">
        <f>IF(ISERROR(VLOOKUP(C532,'WI Vs ASM'!$B$2:$F$1000,5,0)),0,(VLOOKUP(C532,'WI Vs ASM'!$B$2:$F$1000,5,0)))</f>
        <v>09-NonBillable</v>
      </c>
      <c r="L532" s="11" t="str">
        <f>IF(ISERROR(VLOOKUP(C532,'WI Vs ASM'!$B$2:$D$1000,3,0)),0,(VLOOKUP(C532,'WI Vs ASM'!$B$2:$D$1000,3,0)))</f>
        <v>65-Bench Hours Offshore</v>
      </c>
      <c r="M532" s="11" t="str">
        <f>IF(ISERROR(VLOOKUP(C532,'WI Vs ASM'!$B$2:$I$1000,8,0)),0,(VLOOKUP(C532,'WI Vs ASM'!$B$2:$I$1000,8,0)))</f>
        <v>Prakash Varadachari</v>
      </c>
      <c r="N532" s="11" t="str">
        <f>IF(ISERROR(VLOOKUP(C532,'WI Vs ASM'!$B$2:$G$1000,6,0)),0,(VLOOKUP(C532,'WI Vs ASM'!$B$2:$G$1000,6,0)))</f>
        <v>Data Archive</v>
      </c>
      <c r="O532" s="11" t="str">
        <f>IF(ISERROR(VLOOKUP(C532,'WI Vs ASM'!$B$2:$H$1000,7,0)),0,(VLOOKUP(C532,'WI Vs ASM'!$B$2:$H$1000,7,0)))</f>
        <v>Central Functions</v>
      </c>
      <c r="P532" s="11" t="str">
        <f t="shared" si="234"/>
        <v>May-17</v>
      </c>
      <c r="Q532" s="11" t="str">
        <f t="shared" si="235"/>
        <v>Q2</v>
      </c>
      <c r="R532" s="11" t="str">
        <f>IF(ISERROR(VLOOKUP(C532,'WI Vs ASM'!$B$2:$J$1000,9,0)),0,(VLOOKUP(C532,'WI Vs ASM'!$B$2:$J$1000,9,0)))</f>
        <v>Jyothi Pai</v>
      </c>
      <c r="S532" s="11" t="str">
        <f>IF(ISERROR(VLOOKUP(C532,'WI Vs ASM'!$B$2:$K$1000,10,0)),0,(VLOOKUP(C532,'WI Vs ASM'!$B$2:$K$1000,10,0)))</f>
        <v>Linda J. Richardson</v>
      </c>
      <c r="T532" s="11" t="str">
        <f>IF(ISERROR(VLOOKUP(C532,'WI Vs ASM'!$B$2:$L$1000,11,0)),0,(VLOOKUP(C532,'WI Vs ASM'!$B$2:$L$1000,11,0)))</f>
        <v>Crystal Romano</v>
      </c>
      <c r="U532" s="11" t="e">
        <f t="shared" si="242"/>
        <v>#VALUE!</v>
      </c>
      <c r="V532" s="11" t="str">
        <f t="shared" si="236"/>
        <v>No</v>
      </c>
      <c r="W532" s="11" t="str">
        <f t="shared" si="237"/>
        <v>No</v>
      </c>
      <c r="X532" s="11" t="str">
        <f t="shared" si="238"/>
        <v>No</v>
      </c>
      <c r="Y532" s="11" t="str">
        <f t="shared" si="239"/>
        <v>No</v>
      </c>
      <c r="Z532" s="11" t="str">
        <f t="shared" si="240"/>
        <v>No</v>
      </c>
      <c r="AA532" s="11" t="str">
        <f t="shared" si="243"/>
        <v>No</v>
      </c>
      <c r="AB532" s="11">
        <f>IF(ISERROR(VLOOKUP(U532,'ITWR Dump'!$A$2:$Y$5000,24,0)),0,(VLOOKUP('ILC Report'!U532,'ITWR Dump'!$A$2:$Y$5000,24,0)))</f>
        <v>0</v>
      </c>
      <c r="AC532" s="11" t="str">
        <f t="shared" si="244"/>
        <v>No</v>
      </c>
      <c r="AD532" s="11" t="str">
        <f t="shared" si="245"/>
        <v/>
      </c>
      <c r="AE532" s="11">
        <f>IF(ISERROR(VLOOKUP(U532,'ITWR Dump'!$A$2:$Y$5000,13,0)),0,(VLOOKUP(U532,'ITWR Dump'!$A$2:$Y$5000,13,0)))</f>
        <v>0</v>
      </c>
      <c r="AF532" s="11">
        <f>IF(ISERROR(VLOOKUP(U532,'ITWR Dump'!$A$2:$Y$5000,11,0)),0,(VLOOKUP(U532,'ITWR Dump'!$A$2:$Y$5000,11,0)))</f>
        <v>0</v>
      </c>
      <c r="AG532" s="11">
        <f>IF(ISERROR(VLOOKUP(U532,'ITWR Dump'!$A$2:$Y$5000,2,0)),0,(VLOOKUP(U532,'ITWR Dump'!$A$2:$Y$5000,2,0)))</f>
        <v>0</v>
      </c>
      <c r="AH532" s="11">
        <f>IF(ISERROR(VLOOKUP(U532,'ITWR Dump'!$A$2:$Y$5000,14,0)),0,(VLOOKUP(U532,'ITWR Dump'!$A$2:$Y$5000,14,0)))</f>
        <v>0</v>
      </c>
      <c r="AI532" s="11" t="str">
        <f t="shared" si="246"/>
        <v>65-Bench Hours Offshore</v>
      </c>
      <c r="AJ532" s="11" t="str">
        <f t="shared" si="247"/>
        <v>Offshore</v>
      </c>
      <c r="AK532" s="11" t="str">
        <f>IF(ISERROR(VLOOKUP(A532,'Team Data'!$C$2:$U$213,17,0)),0,(VLOOKUP(A532,'Team Data'!$C$2:$U$213,17,0)))</f>
        <v>PRISM</v>
      </c>
      <c r="AL532" s="11" t="str">
        <f t="shared" si="248"/>
        <v>2017-04-24</v>
      </c>
      <c r="AM532" s="11">
        <f>IF(ISERROR(VLOOKUP(U532,'ITWR Dump'!$A$2:$Y$5000,16,0)),0,(VLOOKUP(U532,'ITWR Dump'!$A$2:$Y$5000,16,0)))</f>
        <v>0</v>
      </c>
      <c r="AN532" s="11">
        <f>IF(ISERROR(VLOOKUP(U532,'ITWR Dump'!$A$2:$Y$5000,18,0)),0,(VLOOKUP(U532,'ITWR Dump'!$A$2:$Y$5000,18,0)))</f>
        <v>0</v>
      </c>
      <c r="AO532" s="11">
        <f>IF(ISERROR(VLOOKUP(U532,'ITWR Dump'!$A$2:$Y$5000,25,0)),0,(VLOOKUP('ILC Report'!U532,'ITWR Dump'!$A$2:$Y$5000,25,0)))</f>
        <v>0</v>
      </c>
      <c r="AP532" s="11">
        <f t="shared" si="249"/>
        <v>0</v>
      </c>
      <c r="AQ532" s="26">
        <f t="shared" si="250"/>
        <v>0</v>
      </c>
      <c r="AR532" s="26">
        <f t="shared" si="251"/>
        <v>0</v>
      </c>
      <c r="AS532" s="26">
        <f t="shared" si="252"/>
        <v>0</v>
      </c>
      <c r="AT532" s="26">
        <f t="shared" si="253"/>
        <v>0</v>
      </c>
      <c r="AU532" s="26">
        <f t="shared" si="254"/>
        <v>0</v>
      </c>
      <c r="AV532" s="26">
        <f t="shared" si="255"/>
        <v>0</v>
      </c>
      <c r="AW532" s="11" t="s">
        <v>653</v>
      </c>
      <c r="AX532" s="11" t="str">
        <f>VLOOKUP(L532,Group!$A$2:$B$1000,2,0)</f>
        <v>Maintenance</v>
      </c>
      <c r="AY532" s="11">
        <f>IF(ISERROR(VLOOKUP(U532,'ITWR Dump'!$A$2:$Y$5000,15,0)),0,(VLOOKUP('ILC Report'!U532,'ITWR Dump'!$A$2:$Y$5000,15,0)))</f>
        <v>0</v>
      </c>
      <c r="AZ532" s="11" t="str">
        <f t="shared" si="256"/>
        <v>No</v>
      </c>
      <c r="BA532" s="11" t="str">
        <f t="shared" si="257"/>
        <v>BKI</v>
      </c>
      <c r="BB532" s="11" t="str">
        <f t="shared" si="258"/>
        <v>BN</v>
      </c>
      <c r="BC532" s="11" t="str">
        <f t="shared" si="259"/>
        <v>No</v>
      </c>
    </row>
    <row r="533" spans="1:55" x14ac:dyDescent="0.3">
      <c r="A533" s="11" t="s">
        <v>669</v>
      </c>
      <c r="B533" s="11" t="s">
        <v>1832</v>
      </c>
      <c r="C533" s="11" t="s">
        <v>545</v>
      </c>
      <c r="D533" s="11" t="s">
        <v>2215</v>
      </c>
      <c r="E533" s="38" t="s">
        <v>2901</v>
      </c>
      <c r="F533" s="11">
        <v>3</v>
      </c>
      <c r="G533" s="40" t="s">
        <v>218</v>
      </c>
      <c r="H533" s="11" t="str">
        <f t="shared" si="241"/>
        <v>Regular</v>
      </c>
      <c r="I533" s="11" t="str">
        <f t="shared" si="233"/>
        <v>INDIA</v>
      </c>
      <c r="J533" s="11" t="str">
        <f>IF(ISERROR(VLOOKUP(C533,'WI Vs ASM'!$B$2:$E$1000,4,0)),0,(VLOOKUP(C533,'WI Vs ASM'!$B$2:$E$1000,4,0)))</f>
        <v>Offshore</v>
      </c>
      <c r="K533" s="11" t="str">
        <f>IF(ISERROR(VLOOKUP(C533,'WI Vs ASM'!$B$2:$F$1000,5,0)),0,(VLOOKUP(C533,'WI Vs ASM'!$B$2:$F$1000,5,0)))</f>
        <v>01-Fixed Price</v>
      </c>
      <c r="L533" s="11" t="str">
        <f>IF(ISERROR(VLOOKUP(C533,'WI Vs ASM'!$B$2:$D$1000,3,0)),0,(VLOOKUP(C533,'WI Vs ASM'!$B$2:$D$1000,3,0)))</f>
        <v>01-Maintenance Offshore</v>
      </c>
      <c r="M533" s="11" t="str">
        <f>IF(ISERROR(VLOOKUP(C533,'WI Vs ASM'!$B$2:$I$1000,8,0)),0,(VLOOKUP(C533,'WI Vs ASM'!$B$2:$I$1000,8,0)))</f>
        <v>Rahul Soman</v>
      </c>
      <c r="N533" s="11" t="str">
        <f>IF(ISERROR(VLOOKUP(C533,'WI Vs ASM'!$B$2:$G$1000,6,0)),0,(VLOOKUP(C533,'WI Vs ASM'!$B$2:$G$1000,6,0)))</f>
        <v>Data Archive</v>
      </c>
      <c r="O533" s="11" t="str">
        <f>IF(ISERROR(VLOOKUP(C533,'WI Vs ASM'!$B$2:$H$1000,7,0)),0,(VLOOKUP(C533,'WI Vs ASM'!$B$2:$H$1000,7,0)))</f>
        <v>Central Functions</v>
      </c>
      <c r="P533" s="11" t="str">
        <f t="shared" si="234"/>
        <v>May-17</v>
      </c>
      <c r="Q533" s="11" t="str">
        <f t="shared" si="235"/>
        <v>Q2</v>
      </c>
      <c r="R533" s="11" t="str">
        <f>IF(ISERROR(VLOOKUP(C533,'WI Vs ASM'!$B$2:$J$1000,9,0)),0,(VLOOKUP(C533,'WI Vs ASM'!$B$2:$J$1000,9,0)))</f>
        <v>Jyothi Pai</v>
      </c>
      <c r="S533" s="11" t="str">
        <f>IF(ISERROR(VLOOKUP(C533,'WI Vs ASM'!$B$2:$K$1000,10,0)),0,(VLOOKUP(C533,'WI Vs ASM'!$B$2:$K$1000,10,0)))</f>
        <v>Linda J. Richardson</v>
      </c>
      <c r="T533" s="11" t="str">
        <f>IF(ISERROR(VLOOKUP(C533,'WI Vs ASM'!$B$2:$L$1000,11,0)),0,(VLOOKUP(C533,'WI Vs ASM'!$B$2:$L$1000,11,0)))</f>
        <v>Crystal Romano</v>
      </c>
      <c r="U533" s="11" t="e">
        <f t="shared" si="242"/>
        <v>#VALUE!</v>
      </c>
      <c r="V533" s="11" t="str">
        <f t="shared" si="236"/>
        <v>No</v>
      </c>
      <c r="W533" s="11" t="str">
        <f t="shared" si="237"/>
        <v>Yes</v>
      </c>
      <c r="X533" s="11" t="str">
        <f t="shared" si="238"/>
        <v>No</v>
      </c>
      <c r="Y533" s="11" t="str">
        <f t="shared" si="239"/>
        <v>No</v>
      </c>
      <c r="Z533" s="11" t="str">
        <f t="shared" si="240"/>
        <v>No</v>
      </c>
      <c r="AA533" s="11" t="str">
        <f t="shared" si="243"/>
        <v>No</v>
      </c>
      <c r="AB533" s="11">
        <f>IF(ISERROR(VLOOKUP(U533,'ITWR Dump'!$A$2:$Y$5000,24,0)),0,(VLOOKUP('ILC Report'!U533,'ITWR Dump'!$A$2:$Y$5000,24,0)))</f>
        <v>0</v>
      </c>
      <c r="AC533" s="11" t="str">
        <f t="shared" si="244"/>
        <v>No</v>
      </c>
      <c r="AD533" s="11" t="str">
        <f t="shared" si="245"/>
        <v/>
      </c>
      <c r="AE533" s="11">
        <f>IF(ISERROR(VLOOKUP(U533,'ITWR Dump'!$A$2:$Y$5000,13,0)),0,(VLOOKUP(U533,'ITWR Dump'!$A$2:$Y$5000,13,0)))</f>
        <v>0</v>
      </c>
      <c r="AF533" s="11">
        <f>IF(ISERROR(VLOOKUP(U533,'ITWR Dump'!$A$2:$Y$5000,11,0)),0,(VLOOKUP(U533,'ITWR Dump'!$A$2:$Y$5000,11,0)))</f>
        <v>0</v>
      </c>
      <c r="AG533" s="11">
        <f>IF(ISERROR(VLOOKUP(U533,'ITWR Dump'!$A$2:$Y$5000,2,0)),0,(VLOOKUP(U533,'ITWR Dump'!$A$2:$Y$5000,2,0)))</f>
        <v>0</v>
      </c>
      <c r="AH533" s="11">
        <f>IF(ISERROR(VLOOKUP(U533,'ITWR Dump'!$A$2:$Y$5000,14,0)),0,(VLOOKUP(U533,'ITWR Dump'!$A$2:$Y$5000,14,0)))</f>
        <v>0</v>
      </c>
      <c r="AI533" s="11" t="str">
        <f t="shared" si="246"/>
        <v>01-Maintenance Offshore</v>
      </c>
      <c r="AJ533" s="11" t="str">
        <f t="shared" si="247"/>
        <v>Offshore</v>
      </c>
      <c r="AK533" s="11" t="str">
        <f>IF(ISERROR(VLOOKUP(A533,'Team Data'!$C$2:$U$213,17,0)),0,(VLOOKUP(A533,'Team Data'!$C$2:$U$213,17,0)))</f>
        <v>PRISM</v>
      </c>
      <c r="AL533" s="11" t="str">
        <f t="shared" si="248"/>
        <v>2017-04-24</v>
      </c>
      <c r="AM533" s="11">
        <f>IF(ISERROR(VLOOKUP(U533,'ITWR Dump'!$A$2:$Y$5000,16,0)),0,(VLOOKUP(U533,'ITWR Dump'!$A$2:$Y$5000,16,0)))</f>
        <v>0</v>
      </c>
      <c r="AN533" s="11">
        <f>IF(ISERROR(VLOOKUP(U533,'ITWR Dump'!$A$2:$Y$5000,18,0)),0,(VLOOKUP(U533,'ITWR Dump'!$A$2:$Y$5000,18,0)))</f>
        <v>0</v>
      </c>
      <c r="AO533" s="11">
        <f>IF(ISERROR(VLOOKUP(U533,'ITWR Dump'!$A$2:$Y$5000,25,0)),0,(VLOOKUP('ILC Report'!U533,'ITWR Dump'!$A$2:$Y$5000,25,0)))</f>
        <v>0</v>
      </c>
      <c r="AP533" s="11">
        <f t="shared" si="249"/>
        <v>0</v>
      </c>
      <c r="AQ533" s="26">
        <f t="shared" si="250"/>
        <v>0</v>
      </c>
      <c r="AR533" s="26">
        <f t="shared" si="251"/>
        <v>0</v>
      </c>
      <c r="AS533" s="26">
        <f t="shared" si="252"/>
        <v>0</v>
      </c>
      <c r="AT533" s="26">
        <f t="shared" si="253"/>
        <v>0</v>
      </c>
      <c r="AU533" s="26">
        <f t="shared" si="254"/>
        <v>0</v>
      </c>
      <c r="AV533" s="26">
        <f t="shared" si="255"/>
        <v>0</v>
      </c>
      <c r="AW533" s="11" t="s">
        <v>653</v>
      </c>
      <c r="AX533" s="11" t="str">
        <f>VLOOKUP(L533,Group!$A$2:$B$1000,2,0)</f>
        <v>Maintenance</v>
      </c>
      <c r="AY533" s="11">
        <f>IF(ISERROR(VLOOKUP(U533,'ITWR Dump'!$A$2:$Y$5000,15,0)),0,(VLOOKUP('ILC Report'!U533,'ITWR Dump'!$A$2:$Y$5000,15,0)))</f>
        <v>0</v>
      </c>
      <c r="AZ533" s="11" t="str">
        <f t="shared" si="256"/>
        <v>No</v>
      </c>
      <c r="BA533" s="11" t="str">
        <f t="shared" si="257"/>
        <v>BKI</v>
      </c>
      <c r="BB533" s="11" t="str">
        <f t="shared" si="258"/>
        <v>MN</v>
      </c>
      <c r="BC533" s="11" t="str">
        <f t="shared" si="259"/>
        <v>No</v>
      </c>
    </row>
    <row r="534" spans="1:55" x14ac:dyDescent="0.3">
      <c r="A534" s="11" t="s">
        <v>669</v>
      </c>
      <c r="B534" s="11" t="s">
        <v>1832</v>
      </c>
      <c r="C534" s="11" t="s">
        <v>545</v>
      </c>
      <c r="D534" s="11" t="s">
        <v>2191</v>
      </c>
      <c r="E534" s="38" t="s">
        <v>2901</v>
      </c>
      <c r="F534" s="11">
        <v>8</v>
      </c>
      <c r="G534" s="40" t="s">
        <v>218</v>
      </c>
      <c r="H534" s="11" t="str">
        <f t="shared" si="241"/>
        <v>Regular</v>
      </c>
      <c r="I534" s="11" t="str">
        <f t="shared" si="233"/>
        <v>INDIA</v>
      </c>
      <c r="J534" s="11" t="str">
        <f>IF(ISERROR(VLOOKUP(C534,'WI Vs ASM'!$B$2:$E$1000,4,0)),0,(VLOOKUP(C534,'WI Vs ASM'!$B$2:$E$1000,4,0)))</f>
        <v>Offshore</v>
      </c>
      <c r="K534" s="11" t="str">
        <f>IF(ISERROR(VLOOKUP(C534,'WI Vs ASM'!$B$2:$F$1000,5,0)),0,(VLOOKUP(C534,'WI Vs ASM'!$B$2:$F$1000,5,0)))</f>
        <v>01-Fixed Price</v>
      </c>
      <c r="L534" s="11" t="str">
        <f>IF(ISERROR(VLOOKUP(C534,'WI Vs ASM'!$B$2:$D$1000,3,0)),0,(VLOOKUP(C534,'WI Vs ASM'!$B$2:$D$1000,3,0)))</f>
        <v>01-Maintenance Offshore</v>
      </c>
      <c r="M534" s="11" t="str">
        <f>IF(ISERROR(VLOOKUP(C534,'WI Vs ASM'!$B$2:$I$1000,8,0)),0,(VLOOKUP(C534,'WI Vs ASM'!$B$2:$I$1000,8,0)))</f>
        <v>Rahul Soman</v>
      </c>
      <c r="N534" s="11" t="str">
        <f>IF(ISERROR(VLOOKUP(C534,'WI Vs ASM'!$B$2:$G$1000,6,0)),0,(VLOOKUP(C534,'WI Vs ASM'!$B$2:$G$1000,6,0)))</f>
        <v>Data Archive</v>
      </c>
      <c r="O534" s="11" t="str">
        <f>IF(ISERROR(VLOOKUP(C534,'WI Vs ASM'!$B$2:$H$1000,7,0)),0,(VLOOKUP(C534,'WI Vs ASM'!$B$2:$H$1000,7,0)))</f>
        <v>Central Functions</v>
      </c>
      <c r="P534" s="11" t="str">
        <f t="shared" si="234"/>
        <v>May-17</v>
      </c>
      <c r="Q534" s="11" t="str">
        <f t="shared" si="235"/>
        <v>Q2</v>
      </c>
      <c r="R534" s="11" t="str">
        <f>IF(ISERROR(VLOOKUP(C534,'WI Vs ASM'!$B$2:$J$1000,9,0)),0,(VLOOKUP(C534,'WI Vs ASM'!$B$2:$J$1000,9,0)))</f>
        <v>Jyothi Pai</v>
      </c>
      <c r="S534" s="11" t="str">
        <f>IF(ISERROR(VLOOKUP(C534,'WI Vs ASM'!$B$2:$K$1000,10,0)),0,(VLOOKUP(C534,'WI Vs ASM'!$B$2:$K$1000,10,0)))</f>
        <v>Linda J. Richardson</v>
      </c>
      <c r="T534" s="11" t="str">
        <f>IF(ISERROR(VLOOKUP(C534,'WI Vs ASM'!$B$2:$L$1000,11,0)),0,(VLOOKUP(C534,'WI Vs ASM'!$B$2:$L$1000,11,0)))</f>
        <v>Crystal Romano</v>
      </c>
      <c r="U534" s="11" t="e">
        <f t="shared" si="242"/>
        <v>#VALUE!</v>
      </c>
      <c r="V534" s="11" t="str">
        <f t="shared" si="236"/>
        <v>No</v>
      </c>
      <c r="W534" s="11" t="str">
        <f t="shared" si="237"/>
        <v>Yes</v>
      </c>
      <c r="X534" s="11" t="str">
        <f t="shared" si="238"/>
        <v>No</v>
      </c>
      <c r="Y534" s="11" t="str">
        <f t="shared" si="239"/>
        <v>No</v>
      </c>
      <c r="Z534" s="11" t="str">
        <f t="shared" si="240"/>
        <v>No</v>
      </c>
      <c r="AA534" s="11" t="str">
        <f t="shared" si="243"/>
        <v>No</v>
      </c>
      <c r="AB534" s="11">
        <f>IF(ISERROR(VLOOKUP(U534,'ITWR Dump'!$A$2:$Y$5000,24,0)),0,(VLOOKUP('ILC Report'!U534,'ITWR Dump'!$A$2:$Y$5000,24,0)))</f>
        <v>0</v>
      </c>
      <c r="AC534" s="11" t="str">
        <f t="shared" si="244"/>
        <v>No</v>
      </c>
      <c r="AD534" s="11" t="str">
        <f t="shared" si="245"/>
        <v/>
      </c>
      <c r="AE534" s="11">
        <f>IF(ISERROR(VLOOKUP(U534,'ITWR Dump'!$A$2:$Y$5000,13,0)),0,(VLOOKUP(U534,'ITWR Dump'!$A$2:$Y$5000,13,0)))</f>
        <v>0</v>
      </c>
      <c r="AF534" s="11">
        <f>IF(ISERROR(VLOOKUP(U534,'ITWR Dump'!$A$2:$Y$5000,11,0)),0,(VLOOKUP(U534,'ITWR Dump'!$A$2:$Y$5000,11,0)))</f>
        <v>0</v>
      </c>
      <c r="AG534" s="11">
        <f>IF(ISERROR(VLOOKUP(U534,'ITWR Dump'!$A$2:$Y$5000,2,0)),0,(VLOOKUP(U534,'ITWR Dump'!$A$2:$Y$5000,2,0)))</f>
        <v>0</v>
      </c>
      <c r="AH534" s="11">
        <f>IF(ISERROR(VLOOKUP(U534,'ITWR Dump'!$A$2:$Y$5000,14,0)),0,(VLOOKUP(U534,'ITWR Dump'!$A$2:$Y$5000,14,0)))</f>
        <v>0</v>
      </c>
      <c r="AI534" s="11" t="str">
        <f t="shared" si="246"/>
        <v>01-Maintenance Offshore</v>
      </c>
      <c r="AJ534" s="11" t="str">
        <f t="shared" si="247"/>
        <v>Offshore</v>
      </c>
      <c r="AK534" s="11" t="str">
        <f>IF(ISERROR(VLOOKUP(A534,'Team Data'!$C$2:$U$213,17,0)),0,(VLOOKUP(A534,'Team Data'!$C$2:$U$213,17,0)))</f>
        <v>PRISM</v>
      </c>
      <c r="AL534" s="11" t="str">
        <f t="shared" si="248"/>
        <v>2017-04-24</v>
      </c>
      <c r="AM534" s="11">
        <f>IF(ISERROR(VLOOKUP(U534,'ITWR Dump'!$A$2:$Y$5000,16,0)),0,(VLOOKUP(U534,'ITWR Dump'!$A$2:$Y$5000,16,0)))</f>
        <v>0</v>
      </c>
      <c r="AN534" s="11">
        <f>IF(ISERROR(VLOOKUP(U534,'ITWR Dump'!$A$2:$Y$5000,18,0)),0,(VLOOKUP(U534,'ITWR Dump'!$A$2:$Y$5000,18,0)))</f>
        <v>0</v>
      </c>
      <c r="AO534" s="11">
        <f>IF(ISERROR(VLOOKUP(U534,'ITWR Dump'!$A$2:$Y$5000,25,0)),0,(VLOOKUP('ILC Report'!U534,'ITWR Dump'!$A$2:$Y$5000,25,0)))</f>
        <v>0</v>
      </c>
      <c r="AP534" s="11">
        <f t="shared" si="249"/>
        <v>0</v>
      </c>
      <c r="AQ534" s="26">
        <f t="shared" si="250"/>
        <v>0</v>
      </c>
      <c r="AR534" s="26">
        <f t="shared" si="251"/>
        <v>0</v>
      </c>
      <c r="AS534" s="26">
        <f t="shared" si="252"/>
        <v>0</v>
      </c>
      <c r="AT534" s="26">
        <f t="shared" si="253"/>
        <v>0</v>
      </c>
      <c r="AU534" s="26">
        <f t="shared" si="254"/>
        <v>0</v>
      </c>
      <c r="AV534" s="26">
        <f t="shared" si="255"/>
        <v>0</v>
      </c>
      <c r="AW534" s="11" t="s">
        <v>653</v>
      </c>
      <c r="AX534" s="11" t="str">
        <f>VLOOKUP(L534,Group!$A$2:$B$1000,2,0)</f>
        <v>Maintenance</v>
      </c>
      <c r="AY534" s="11">
        <f>IF(ISERROR(VLOOKUP(U534,'ITWR Dump'!$A$2:$Y$5000,15,0)),0,(VLOOKUP('ILC Report'!U534,'ITWR Dump'!$A$2:$Y$5000,15,0)))</f>
        <v>0</v>
      </c>
      <c r="AZ534" s="11" t="str">
        <f t="shared" si="256"/>
        <v>No</v>
      </c>
      <c r="BA534" s="11" t="str">
        <f t="shared" si="257"/>
        <v>BKI</v>
      </c>
      <c r="BB534" s="11" t="str">
        <f t="shared" si="258"/>
        <v>MN</v>
      </c>
      <c r="BC534" s="11" t="str">
        <f t="shared" si="259"/>
        <v>No</v>
      </c>
    </row>
    <row r="535" spans="1:55" x14ac:dyDescent="0.3">
      <c r="A535" s="11" t="s">
        <v>669</v>
      </c>
      <c r="B535" s="11" t="s">
        <v>1832</v>
      </c>
      <c r="C535" s="11" t="s">
        <v>545</v>
      </c>
      <c r="D535" s="11" t="s">
        <v>2216</v>
      </c>
      <c r="E535" s="38" t="s">
        <v>2901</v>
      </c>
      <c r="F535" s="11">
        <v>1.5</v>
      </c>
      <c r="G535" s="40" t="s">
        <v>218</v>
      </c>
      <c r="H535" s="11" t="str">
        <f t="shared" si="241"/>
        <v>Regular</v>
      </c>
      <c r="I535" s="11" t="str">
        <f t="shared" si="233"/>
        <v>INDIA</v>
      </c>
      <c r="J535" s="11" t="str">
        <f>IF(ISERROR(VLOOKUP(C535,'WI Vs ASM'!$B$2:$E$1000,4,0)),0,(VLOOKUP(C535,'WI Vs ASM'!$B$2:$E$1000,4,0)))</f>
        <v>Offshore</v>
      </c>
      <c r="K535" s="11" t="str">
        <f>IF(ISERROR(VLOOKUP(C535,'WI Vs ASM'!$B$2:$F$1000,5,0)),0,(VLOOKUP(C535,'WI Vs ASM'!$B$2:$F$1000,5,0)))</f>
        <v>01-Fixed Price</v>
      </c>
      <c r="L535" s="11" t="str">
        <f>IF(ISERROR(VLOOKUP(C535,'WI Vs ASM'!$B$2:$D$1000,3,0)),0,(VLOOKUP(C535,'WI Vs ASM'!$B$2:$D$1000,3,0)))</f>
        <v>01-Maintenance Offshore</v>
      </c>
      <c r="M535" s="11" t="str">
        <f>IF(ISERROR(VLOOKUP(C535,'WI Vs ASM'!$B$2:$I$1000,8,0)),0,(VLOOKUP(C535,'WI Vs ASM'!$B$2:$I$1000,8,0)))</f>
        <v>Rahul Soman</v>
      </c>
      <c r="N535" s="11" t="str">
        <f>IF(ISERROR(VLOOKUP(C535,'WI Vs ASM'!$B$2:$G$1000,6,0)),0,(VLOOKUP(C535,'WI Vs ASM'!$B$2:$G$1000,6,0)))</f>
        <v>Data Archive</v>
      </c>
      <c r="O535" s="11" t="str">
        <f>IF(ISERROR(VLOOKUP(C535,'WI Vs ASM'!$B$2:$H$1000,7,0)),0,(VLOOKUP(C535,'WI Vs ASM'!$B$2:$H$1000,7,0)))</f>
        <v>Central Functions</v>
      </c>
      <c r="P535" s="11" t="str">
        <f t="shared" si="234"/>
        <v>May-17</v>
      </c>
      <c r="Q535" s="11" t="str">
        <f t="shared" si="235"/>
        <v>Q2</v>
      </c>
      <c r="R535" s="11" t="str">
        <f>IF(ISERROR(VLOOKUP(C535,'WI Vs ASM'!$B$2:$J$1000,9,0)),0,(VLOOKUP(C535,'WI Vs ASM'!$B$2:$J$1000,9,0)))</f>
        <v>Jyothi Pai</v>
      </c>
      <c r="S535" s="11" t="str">
        <f>IF(ISERROR(VLOOKUP(C535,'WI Vs ASM'!$B$2:$K$1000,10,0)),0,(VLOOKUP(C535,'WI Vs ASM'!$B$2:$K$1000,10,0)))</f>
        <v>Linda J. Richardson</v>
      </c>
      <c r="T535" s="11" t="str">
        <f>IF(ISERROR(VLOOKUP(C535,'WI Vs ASM'!$B$2:$L$1000,11,0)),0,(VLOOKUP(C535,'WI Vs ASM'!$B$2:$L$1000,11,0)))</f>
        <v>Crystal Romano</v>
      </c>
      <c r="U535" s="11" t="e">
        <f t="shared" si="242"/>
        <v>#VALUE!</v>
      </c>
      <c r="V535" s="11" t="str">
        <f t="shared" si="236"/>
        <v>No</v>
      </c>
      <c r="W535" s="11" t="str">
        <f t="shared" si="237"/>
        <v>Yes</v>
      </c>
      <c r="X535" s="11" t="str">
        <f t="shared" si="238"/>
        <v>No</v>
      </c>
      <c r="Y535" s="11" t="str">
        <f t="shared" si="239"/>
        <v>No</v>
      </c>
      <c r="Z535" s="11" t="str">
        <f t="shared" si="240"/>
        <v>No</v>
      </c>
      <c r="AA535" s="11" t="str">
        <f t="shared" si="243"/>
        <v>No</v>
      </c>
      <c r="AB535" s="11">
        <f>IF(ISERROR(VLOOKUP(U535,'ITWR Dump'!$A$2:$Y$5000,24,0)),0,(VLOOKUP('ILC Report'!U535,'ITWR Dump'!$A$2:$Y$5000,24,0)))</f>
        <v>0</v>
      </c>
      <c r="AC535" s="11" t="str">
        <f t="shared" si="244"/>
        <v>No</v>
      </c>
      <c r="AD535" s="11" t="str">
        <f t="shared" si="245"/>
        <v/>
      </c>
      <c r="AE535" s="11">
        <f>IF(ISERROR(VLOOKUP(U535,'ITWR Dump'!$A$2:$Y$5000,13,0)),0,(VLOOKUP(U535,'ITWR Dump'!$A$2:$Y$5000,13,0)))</f>
        <v>0</v>
      </c>
      <c r="AF535" s="11">
        <f>IF(ISERROR(VLOOKUP(U535,'ITWR Dump'!$A$2:$Y$5000,11,0)),0,(VLOOKUP(U535,'ITWR Dump'!$A$2:$Y$5000,11,0)))</f>
        <v>0</v>
      </c>
      <c r="AG535" s="11">
        <f>IF(ISERROR(VLOOKUP(U535,'ITWR Dump'!$A$2:$Y$5000,2,0)),0,(VLOOKUP(U535,'ITWR Dump'!$A$2:$Y$5000,2,0)))</f>
        <v>0</v>
      </c>
      <c r="AH535" s="11">
        <f>IF(ISERROR(VLOOKUP(U535,'ITWR Dump'!$A$2:$Y$5000,14,0)),0,(VLOOKUP(U535,'ITWR Dump'!$A$2:$Y$5000,14,0)))</f>
        <v>0</v>
      </c>
      <c r="AI535" s="11" t="str">
        <f t="shared" si="246"/>
        <v>01-Maintenance Offshore</v>
      </c>
      <c r="AJ535" s="11" t="str">
        <f t="shared" si="247"/>
        <v>Offshore</v>
      </c>
      <c r="AK535" s="11" t="str">
        <f>IF(ISERROR(VLOOKUP(A535,'Team Data'!$C$2:$U$213,17,0)),0,(VLOOKUP(A535,'Team Data'!$C$2:$U$213,17,0)))</f>
        <v>PRISM</v>
      </c>
      <c r="AL535" s="11" t="str">
        <f t="shared" si="248"/>
        <v>2017-04-24</v>
      </c>
      <c r="AM535" s="11">
        <f>IF(ISERROR(VLOOKUP(U535,'ITWR Dump'!$A$2:$Y$5000,16,0)),0,(VLOOKUP(U535,'ITWR Dump'!$A$2:$Y$5000,16,0)))</f>
        <v>0</v>
      </c>
      <c r="AN535" s="11">
        <f>IF(ISERROR(VLOOKUP(U535,'ITWR Dump'!$A$2:$Y$5000,18,0)),0,(VLOOKUP(U535,'ITWR Dump'!$A$2:$Y$5000,18,0)))</f>
        <v>0</v>
      </c>
      <c r="AO535" s="11">
        <f>IF(ISERROR(VLOOKUP(U535,'ITWR Dump'!$A$2:$Y$5000,25,0)),0,(VLOOKUP('ILC Report'!U535,'ITWR Dump'!$A$2:$Y$5000,25,0)))</f>
        <v>0</v>
      </c>
      <c r="AP535" s="11">
        <f t="shared" si="249"/>
        <v>0</v>
      </c>
      <c r="AQ535" s="26">
        <f t="shared" si="250"/>
        <v>0</v>
      </c>
      <c r="AR535" s="26">
        <f t="shared" si="251"/>
        <v>0</v>
      </c>
      <c r="AS535" s="26">
        <f t="shared" si="252"/>
        <v>0</v>
      </c>
      <c r="AT535" s="26">
        <f t="shared" si="253"/>
        <v>0</v>
      </c>
      <c r="AU535" s="26">
        <f t="shared" si="254"/>
        <v>0</v>
      </c>
      <c r="AV535" s="26">
        <f t="shared" si="255"/>
        <v>0</v>
      </c>
      <c r="AW535" s="11" t="s">
        <v>653</v>
      </c>
      <c r="AX535" s="11" t="str">
        <f>VLOOKUP(L535,Group!$A$2:$B$1000,2,0)</f>
        <v>Maintenance</v>
      </c>
      <c r="AY535" s="11">
        <f>IF(ISERROR(VLOOKUP(U535,'ITWR Dump'!$A$2:$Y$5000,15,0)),0,(VLOOKUP('ILC Report'!U535,'ITWR Dump'!$A$2:$Y$5000,15,0)))</f>
        <v>0</v>
      </c>
      <c r="AZ535" s="11" t="str">
        <f t="shared" si="256"/>
        <v>Yes</v>
      </c>
      <c r="BA535" s="11" t="str">
        <f t="shared" si="257"/>
        <v>BKI</v>
      </c>
      <c r="BB535" s="11" t="str">
        <f t="shared" si="258"/>
        <v>MN</v>
      </c>
      <c r="BC535" s="11" t="str">
        <f t="shared" si="259"/>
        <v>No</v>
      </c>
    </row>
    <row r="536" spans="1:55" x14ac:dyDescent="0.3">
      <c r="A536" s="11" t="s">
        <v>669</v>
      </c>
      <c r="B536" s="11" t="s">
        <v>1832</v>
      </c>
      <c r="C536" s="11" t="s">
        <v>545</v>
      </c>
      <c r="D536" s="11" t="s">
        <v>2217</v>
      </c>
      <c r="E536" s="38" t="s">
        <v>2901</v>
      </c>
      <c r="F536" s="11">
        <v>1.5</v>
      </c>
      <c r="G536" s="40" t="s">
        <v>218</v>
      </c>
      <c r="H536" s="11" t="str">
        <f t="shared" si="241"/>
        <v>Regular</v>
      </c>
      <c r="I536" s="11" t="str">
        <f t="shared" si="233"/>
        <v>INDIA</v>
      </c>
      <c r="J536" s="11" t="str">
        <f>IF(ISERROR(VLOOKUP(C536,'WI Vs ASM'!$B$2:$E$1000,4,0)),0,(VLOOKUP(C536,'WI Vs ASM'!$B$2:$E$1000,4,0)))</f>
        <v>Offshore</v>
      </c>
      <c r="K536" s="11" t="str">
        <f>IF(ISERROR(VLOOKUP(C536,'WI Vs ASM'!$B$2:$F$1000,5,0)),0,(VLOOKUP(C536,'WI Vs ASM'!$B$2:$F$1000,5,0)))</f>
        <v>01-Fixed Price</v>
      </c>
      <c r="L536" s="11" t="str">
        <f>IF(ISERROR(VLOOKUP(C536,'WI Vs ASM'!$B$2:$D$1000,3,0)),0,(VLOOKUP(C536,'WI Vs ASM'!$B$2:$D$1000,3,0)))</f>
        <v>01-Maintenance Offshore</v>
      </c>
      <c r="M536" s="11" t="str">
        <f>IF(ISERROR(VLOOKUP(C536,'WI Vs ASM'!$B$2:$I$1000,8,0)),0,(VLOOKUP(C536,'WI Vs ASM'!$B$2:$I$1000,8,0)))</f>
        <v>Rahul Soman</v>
      </c>
      <c r="N536" s="11" t="str">
        <f>IF(ISERROR(VLOOKUP(C536,'WI Vs ASM'!$B$2:$G$1000,6,0)),0,(VLOOKUP(C536,'WI Vs ASM'!$B$2:$G$1000,6,0)))</f>
        <v>Data Archive</v>
      </c>
      <c r="O536" s="11" t="str">
        <f>IF(ISERROR(VLOOKUP(C536,'WI Vs ASM'!$B$2:$H$1000,7,0)),0,(VLOOKUP(C536,'WI Vs ASM'!$B$2:$H$1000,7,0)))</f>
        <v>Central Functions</v>
      </c>
      <c r="P536" s="11" t="str">
        <f t="shared" si="234"/>
        <v>May-17</v>
      </c>
      <c r="Q536" s="11" t="str">
        <f t="shared" si="235"/>
        <v>Q2</v>
      </c>
      <c r="R536" s="11" t="str">
        <f>IF(ISERROR(VLOOKUP(C536,'WI Vs ASM'!$B$2:$J$1000,9,0)),0,(VLOOKUP(C536,'WI Vs ASM'!$B$2:$J$1000,9,0)))</f>
        <v>Jyothi Pai</v>
      </c>
      <c r="S536" s="11" t="str">
        <f>IF(ISERROR(VLOOKUP(C536,'WI Vs ASM'!$B$2:$K$1000,10,0)),0,(VLOOKUP(C536,'WI Vs ASM'!$B$2:$K$1000,10,0)))</f>
        <v>Linda J. Richardson</v>
      </c>
      <c r="T536" s="11" t="str">
        <f>IF(ISERROR(VLOOKUP(C536,'WI Vs ASM'!$B$2:$L$1000,11,0)),0,(VLOOKUP(C536,'WI Vs ASM'!$B$2:$L$1000,11,0)))</f>
        <v>Crystal Romano</v>
      </c>
      <c r="U536" s="11" t="e">
        <f t="shared" si="242"/>
        <v>#VALUE!</v>
      </c>
      <c r="V536" s="11" t="str">
        <f t="shared" si="236"/>
        <v>No</v>
      </c>
      <c r="W536" s="11" t="str">
        <f t="shared" si="237"/>
        <v>Yes</v>
      </c>
      <c r="X536" s="11" t="str">
        <f t="shared" si="238"/>
        <v>No</v>
      </c>
      <c r="Y536" s="11" t="str">
        <f t="shared" si="239"/>
        <v>No</v>
      </c>
      <c r="Z536" s="11" t="str">
        <f t="shared" si="240"/>
        <v>No</v>
      </c>
      <c r="AA536" s="11" t="str">
        <f t="shared" si="243"/>
        <v>No</v>
      </c>
      <c r="AB536" s="11">
        <f>IF(ISERROR(VLOOKUP(U536,'ITWR Dump'!$A$2:$Y$5000,24,0)),0,(VLOOKUP('ILC Report'!U536,'ITWR Dump'!$A$2:$Y$5000,24,0)))</f>
        <v>0</v>
      </c>
      <c r="AC536" s="11" t="str">
        <f t="shared" si="244"/>
        <v>No</v>
      </c>
      <c r="AD536" s="11" t="str">
        <f t="shared" si="245"/>
        <v/>
      </c>
      <c r="AE536" s="11">
        <f>IF(ISERROR(VLOOKUP(U536,'ITWR Dump'!$A$2:$Y$5000,13,0)),0,(VLOOKUP(U536,'ITWR Dump'!$A$2:$Y$5000,13,0)))</f>
        <v>0</v>
      </c>
      <c r="AF536" s="11">
        <f>IF(ISERROR(VLOOKUP(U536,'ITWR Dump'!$A$2:$Y$5000,11,0)),0,(VLOOKUP(U536,'ITWR Dump'!$A$2:$Y$5000,11,0)))</f>
        <v>0</v>
      </c>
      <c r="AG536" s="11">
        <f>IF(ISERROR(VLOOKUP(U536,'ITWR Dump'!$A$2:$Y$5000,2,0)),0,(VLOOKUP(U536,'ITWR Dump'!$A$2:$Y$5000,2,0)))</f>
        <v>0</v>
      </c>
      <c r="AH536" s="11">
        <f>IF(ISERROR(VLOOKUP(U536,'ITWR Dump'!$A$2:$Y$5000,14,0)),0,(VLOOKUP(U536,'ITWR Dump'!$A$2:$Y$5000,14,0)))</f>
        <v>0</v>
      </c>
      <c r="AI536" s="11" t="str">
        <f t="shared" si="246"/>
        <v>01-Maintenance Offshore</v>
      </c>
      <c r="AJ536" s="11" t="str">
        <f t="shared" si="247"/>
        <v>Offshore</v>
      </c>
      <c r="AK536" s="11" t="str">
        <f>IF(ISERROR(VLOOKUP(A536,'Team Data'!$C$2:$U$213,17,0)),0,(VLOOKUP(A536,'Team Data'!$C$2:$U$213,17,0)))</f>
        <v>PRISM</v>
      </c>
      <c r="AL536" s="11" t="str">
        <f t="shared" si="248"/>
        <v>2017-04-24</v>
      </c>
      <c r="AM536" s="11">
        <f>IF(ISERROR(VLOOKUP(U536,'ITWR Dump'!$A$2:$Y$5000,16,0)),0,(VLOOKUP(U536,'ITWR Dump'!$A$2:$Y$5000,16,0)))</f>
        <v>0</v>
      </c>
      <c r="AN536" s="11">
        <f>IF(ISERROR(VLOOKUP(U536,'ITWR Dump'!$A$2:$Y$5000,18,0)),0,(VLOOKUP(U536,'ITWR Dump'!$A$2:$Y$5000,18,0)))</f>
        <v>0</v>
      </c>
      <c r="AO536" s="11">
        <f>IF(ISERROR(VLOOKUP(U536,'ITWR Dump'!$A$2:$Y$5000,25,0)),0,(VLOOKUP('ILC Report'!U536,'ITWR Dump'!$A$2:$Y$5000,25,0)))</f>
        <v>0</v>
      </c>
      <c r="AP536" s="11">
        <f t="shared" si="249"/>
        <v>0</v>
      </c>
      <c r="AQ536" s="26">
        <f t="shared" si="250"/>
        <v>0</v>
      </c>
      <c r="AR536" s="26">
        <f t="shared" si="251"/>
        <v>0</v>
      </c>
      <c r="AS536" s="26">
        <f t="shared" si="252"/>
        <v>0</v>
      </c>
      <c r="AT536" s="26">
        <f t="shared" si="253"/>
        <v>0</v>
      </c>
      <c r="AU536" s="26">
        <f t="shared" si="254"/>
        <v>0</v>
      </c>
      <c r="AV536" s="26">
        <f t="shared" si="255"/>
        <v>0</v>
      </c>
      <c r="AW536" s="11" t="s">
        <v>653</v>
      </c>
      <c r="AX536" s="11" t="str">
        <f>VLOOKUP(L536,Group!$A$2:$B$1000,2,0)</f>
        <v>Maintenance</v>
      </c>
      <c r="AY536" s="11">
        <f>IF(ISERROR(VLOOKUP(U536,'ITWR Dump'!$A$2:$Y$5000,15,0)),0,(VLOOKUP('ILC Report'!U536,'ITWR Dump'!$A$2:$Y$5000,15,0)))</f>
        <v>0</v>
      </c>
      <c r="AZ536" s="11" t="str">
        <f t="shared" si="256"/>
        <v>Yes</v>
      </c>
      <c r="BA536" s="11" t="str">
        <f t="shared" si="257"/>
        <v>BKI</v>
      </c>
      <c r="BB536" s="11" t="str">
        <f t="shared" si="258"/>
        <v>MN</v>
      </c>
      <c r="BC536" s="11" t="str">
        <f t="shared" si="259"/>
        <v>No</v>
      </c>
    </row>
    <row r="537" spans="1:55" x14ac:dyDescent="0.3">
      <c r="A537" s="11" t="s">
        <v>669</v>
      </c>
      <c r="B537" s="11" t="s">
        <v>1832</v>
      </c>
      <c r="C537" s="11" t="s">
        <v>545</v>
      </c>
      <c r="D537" s="11" t="s">
        <v>2218</v>
      </c>
      <c r="E537" s="38" t="s">
        <v>2901</v>
      </c>
      <c r="F537" s="11">
        <v>0.5</v>
      </c>
      <c r="G537" s="40" t="s">
        <v>218</v>
      </c>
      <c r="H537" s="11" t="str">
        <f t="shared" si="241"/>
        <v>Regular</v>
      </c>
      <c r="I537" s="11" t="str">
        <f t="shared" si="233"/>
        <v>INDIA</v>
      </c>
      <c r="J537" s="11" t="str">
        <f>IF(ISERROR(VLOOKUP(C537,'WI Vs ASM'!$B$2:$E$1000,4,0)),0,(VLOOKUP(C537,'WI Vs ASM'!$B$2:$E$1000,4,0)))</f>
        <v>Offshore</v>
      </c>
      <c r="K537" s="11" t="str">
        <f>IF(ISERROR(VLOOKUP(C537,'WI Vs ASM'!$B$2:$F$1000,5,0)),0,(VLOOKUP(C537,'WI Vs ASM'!$B$2:$F$1000,5,0)))</f>
        <v>01-Fixed Price</v>
      </c>
      <c r="L537" s="11" t="str">
        <f>IF(ISERROR(VLOOKUP(C537,'WI Vs ASM'!$B$2:$D$1000,3,0)),0,(VLOOKUP(C537,'WI Vs ASM'!$B$2:$D$1000,3,0)))</f>
        <v>01-Maintenance Offshore</v>
      </c>
      <c r="M537" s="11" t="str">
        <f>IF(ISERROR(VLOOKUP(C537,'WI Vs ASM'!$B$2:$I$1000,8,0)),0,(VLOOKUP(C537,'WI Vs ASM'!$B$2:$I$1000,8,0)))</f>
        <v>Rahul Soman</v>
      </c>
      <c r="N537" s="11" t="str">
        <f>IF(ISERROR(VLOOKUP(C537,'WI Vs ASM'!$B$2:$G$1000,6,0)),0,(VLOOKUP(C537,'WI Vs ASM'!$B$2:$G$1000,6,0)))</f>
        <v>Data Archive</v>
      </c>
      <c r="O537" s="11" t="str">
        <f>IF(ISERROR(VLOOKUP(C537,'WI Vs ASM'!$B$2:$H$1000,7,0)),0,(VLOOKUP(C537,'WI Vs ASM'!$B$2:$H$1000,7,0)))</f>
        <v>Central Functions</v>
      </c>
      <c r="P537" s="11" t="str">
        <f t="shared" si="234"/>
        <v>May-17</v>
      </c>
      <c r="Q537" s="11" t="str">
        <f t="shared" si="235"/>
        <v>Q2</v>
      </c>
      <c r="R537" s="11" t="str">
        <f>IF(ISERROR(VLOOKUP(C537,'WI Vs ASM'!$B$2:$J$1000,9,0)),0,(VLOOKUP(C537,'WI Vs ASM'!$B$2:$J$1000,9,0)))</f>
        <v>Jyothi Pai</v>
      </c>
      <c r="S537" s="11" t="str">
        <f>IF(ISERROR(VLOOKUP(C537,'WI Vs ASM'!$B$2:$K$1000,10,0)),0,(VLOOKUP(C537,'WI Vs ASM'!$B$2:$K$1000,10,0)))</f>
        <v>Linda J. Richardson</v>
      </c>
      <c r="T537" s="11" t="str">
        <f>IF(ISERROR(VLOOKUP(C537,'WI Vs ASM'!$B$2:$L$1000,11,0)),0,(VLOOKUP(C537,'WI Vs ASM'!$B$2:$L$1000,11,0)))</f>
        <v>Crystal Romano</v>
      </c>
      <c r="U537" s="11" t="e">
        <f t="shared" si="242"/>
        <v>#VALUE!</v>
      </c>
      <c r="V537" s="11" t="str">
        <f t="shared" si="236"/>
        <v>No</v>
      </c>
      <c r="W537" s="11" t="str">
        <f t="shared" si="237"/>
        <v>Yes</v>
      </c>
      <c r="X537" s="11" t="str">
        <f t="shared" si="238"/>
        <v>No</v>
      </c>
      <c r="Y537" s="11" t="str">
        <f t="shared" si="239"/>
        <v>No</v>
      </c>
      <c r="Z537" s="11" t="str">
        <f t="shared" si="240"/>
        <v>No</v>
      </c>
      <c r="AA537" s="11" t="str">
        <f t="shared" si="243"/>
        <v>No</v>
      </c>
      <c r="AB537" s="11">
        <f>IF(ISERROR(VLOOKUP(U537,'ITWR Dump'!$A$2:$Y$5000,24,0)),0,(VLOOKUP('ILC Report'!U537,'ITWR Dump'!$A$2:$Y$5000,24,0)))</f>
        <v>0</v>
      </c>
      <c r="AC537" s="11" t="str">
        <f t="shared" si="244"/>
        <v>No</v>
      </c>
      <c r="AD537" s="11" t="str">
        <f t="shared" si="245"/>
        <v/>
      </c>
      <c r="AE537" s="11">
        <f>IF(ISERROR(VLOOKUP(U537,'ITWR Dump'!$A$2:$Y$5000,13,0)),0,(VLOOKUP(U537,'ITWR Dump'!$A$2:$Y$5000,13,0)))</f>
        <v>0</v>
      </c>
      <c r="AF537" s="11">
        <f>IF(ISERROR(VLOOKUP(U537,'ITWR Dump'!$A$2:$Y$5000,11,0)),0,(VLOOKUP(U537,'ITWR Dump'!$A$2:$Y$5000,11,0)))</f>
        <v>0</v>
      </c>
      <c r="AG537" s="11">
        <f>IF(ISERROR(VLOOKUP(U537,'ITWR Dump'!$A$2:$Y$5000,2,0)),0,(VLOOKUP(U537,'ITWR Dump'!$A$2:$Y$5000,2,0)))</f>
        <v>0</v>
      </c>
      <c r="AH537" s="11">
        <f>IF(ISERROR(VLOOKUP(U537,'ITWR Dump'!$A$2:$Y$5000,14,0)),0,(VLOOKUP(U537,'ITWR Dump'!$A$2:$Y$5000,14,0)))</f>
        <v>0</v>
      </c>
      <c r="AI537" s="11" t="str">
        <f t="shared" si="246"/>
        <v>01-Maintenance Offshore</v>
      </c>
      <c r="AJ537" s="11" t="str">
        <f t="shared" si="247"/>
        <v>Offshore</v>
      </c>
      <c r="AK537" s="11" t="str">
        <f>IF(ISERROR(VLOOKUP(A537,'Team Data'!$C$2:$U$213,17,0)),0,(VLOOKUP(A537,'Team Data'!$C$2:$U$213,17,0)))</f>
        <v>PRISM</v>
      </c>
      <c r="AL537" s="11" t="str">
        <f t="shared" si="248"/>
        <v>2017-04-24</v>
      </c>
      <c r="AM537" s="11">
        <f>IF(ISERROR(VLOOKUP(U537,'ITWR Dump'!$A$2:$Y$5000,16,0)),0,(VLOOKUP(U537,'ITWR Dump'!$A$2:$Y$5000,16,0)))</f>
        <v>0</v>
      </c>
      <c r="AN537" s="11">
        <f>IF(ISERROR(VLOOKUP(U537,'ITWR Dump'!$A$2:$Y$5000,18,0)),0,(VLOOKUP(U537,'ITWR Dump'!$A$2:$Y$5000,18,0)))</f>
        <v>0</v>
      </c>
      <c r="AO537" s="11">
        <f>IF(ISERROR(VLOOKUP(U537,'ITWR Dump'!$A$2:$Y$5000,25,0)),0,(VLOOKUP('ILC Report'!U537,'ITWR Dump'!$A$2:$Y$5000,25,0)))</f>
        <v>0</v>
      </c>
      <c r="AP537" s="11">
        <f t="shared" si="249"/>
        <v>0</v>
      </c>
      <c r="AQ537" s="26">
        <f t="shared" si="250"/>
        <v>0</v>
      </c>
      <c r="AR537" s="26">
        <f t="shared" si="251"/>
        <v>0</v>
      </c>
      <c r="AS537" s="26">
        <f t="shared" si="252"/>
        <v>0</v>
      </c>
      <c r="AT537" s="26">
        <f t="shared" si="253"/>
        <v>0</v>
      </c>
      <c r="AU537" s="26">
        <f t="shared" si="254"/>
        <v>0</v>
      </c>
      <c r="AV537" s="26">
        <f t="shared" si="255"/>
        <v>0</v>
      </c>
      <c r="AW537" s="11" t="s">
        <v>653</v>
      </c>
      <c r="AX537" s="11" t="str">
        <f>VLOOKUP(L537,Group!$A$2:$B$1000,2,0)</f>
        <v>Maintenance</v>
      </c>
      <c r="AY537" s="11">
        <f>IF(ISERROR(VLOOKUP(U537,'ITWR Dump'!$A$2:$Y$5000,15,0)),0,(VLOOKUP('ILC Report'!U537,'ITWR Dump'!$A$2:$Y$5000,15,0)))</f>
        <v>0</v>
      </c>
      <c r="AZ537" s="11" t="str">
        <f t="shared" si="256"/>
        <v>Yes</v>
      </c>
      <c r="BA537" s="11" t="str">
        <f t="shared" si="257"/>
        <v>BKI</v>
      </c>
      <c r="BB537" s="11" t="str">
        <f t="shared" si="258"/>
        <v>MN</v>
      </c>
      <c r="BC537" s="11" t="str">
        <f t="shared" si="259"/>
        <v>No</v>
      </c>
    </row>
    <row r="538" spans="1:55" x14ac:dyDescent="0.3">
      <c r="A538" s="11" t="s">
        <v>669</v>
      </c>
      <c r="B538" s="11" t="s">
        <v>1832</v>
      </c>
      <c r="C538" s="11" t="s">
        <v>545</v>
      </c>
      <c r="D538" s="11" t="s">
        <v>2219</v>
      </c>
      <c r="E538" s="38" t="s">
        <v>2901</v>
      </c>
      <c r="F538" s="11">
        <v>0.5</v>
      </c>
      <c r="G538" s="40" t="s">
        <v>218</v>
      </c>
      <c r="H538" s="11" t="str">
        <f t="shared" si="241"/>
        <v>Regular</v>
      </c>
      <c r="I538" s="11" t="str">
        <f t="shared" si="233"/>
        <v>INDIA</v>
      </c>
      <c r="J538" s="11" t="str">
        <f>IF(ISERROR(VLOOKUP(C538,'WI Vs ASM'!$B$2:$E$1000,4,0)),0,(VLOOKUP(C538,'WI Vs ASM'!$B$2:$E$1000,4,0)))</f>
        <v>Offshore</v>
      </c>
      <c r="K538" s="11" t="str">
        <f>IF(ISERROR(VLOOKUP(C538,'WI Vs ASM'!$B$2:$F$1000,5,0)),0,(VLOOKUP(C538,'WI Vs ASM'!$B$2:$F$1000,5,0)))</f>
        <v>01-Fixed Price</v>
      </c>
      <c r="L538" s="11" t="str">
        <f>IF(ISERROR(VLOOKUP(C538,'WI Vs ASM'!$B$2:$D$1000,3,0)),0,(VLOOKUP(C538,'WI Vs ASM'!$B$2:$D$1000,3,0)))</f>
        <v>01-Maintenance Offshore</v>
      </c>
      <c r="M538" s="11" t="str">
        <f>IF(ISERROR(VLOOKUP(C538,'WI Vs ASM'!$B$2:$I$1000,8,0)),0,(VLOOKUP(C538,'WI Vs ASM'!$B$2:$I$1000,8,0)))</f>
        <v>Rahul Soman</v>
      </c>
      <c r="N538" s="11" t="str">
        <f>IF(ISERROR(VLOOKUP(C538,'WI Vs ASM'!$B$2:$G$1000,6,0)),0,(VLOOKUP(C538,'WI Vs ASM'!$B$2:$G$1000,6,0)))</f>
        <v>Data Archive</v>
      </c>
      <c r="O538" s="11" t="str">
        <f>IF(ISERROR(VLOOKUP(C538,'WI Vs ASM'!$B$2:$H$1000,7,0)),0,(VLOOKUP(C538,'WI Vs ASM'!$B$2:$H$1000,7,0)))</f>
        <v>Central Functions</v>
      </c>
      <c r="P538" s="11" t="str">
        <f t="shared" si="234"/>
        <v>May-17</v>
      </c>
      <c r="Q538" s="11" t="str">
        <f t="shared" si="235"/>
        <v>Q2</v>
      </c>
      <c r="R538" s="11" t="str">
        <f>IF(ISERROR(VLOOKUP(C538,'WI Vs ASM'!$B$2:$J$1000,9,0)),0,(VLOOKUP(C538,'WI Vs ASM'!$B$2:$J$1000,9,0)))</f>
        <v>Jyothi Pai</v>
      </c>
      <c r="S538" s="11" t="str">
        <f>IF(ISERROR(VLOOKUP(C538,'WI Vs ASM'!$B$2:$K$1000,10,0)),0,(VLOOKUP(C538,'WI Vs ASM'!$B$2:$K$1000,10,0)))</f>
        <v>Linda J. Richardson</v>
      </c>
      <c r="T538" s="11" t="str">
        <f>IF(ISERROR(VLOOKUP(C538,'WI Vs ASM'!$B$2:$L$1000,11,0)),0,(VLOOKUP(C538,'WI Vs ASM'!$B$2:$L$1000,11,0)))</f>
        <v>Crystal Romano</v>
      </c>
      <c r="U538" s="11" t="e">
        <f t="shared" si="242"/>
        <v>#VALUE!</v>
      </c>
      <c r="V538" s="11" t="str">
        <f t="shared" si="236"/>
        <v>No</v>
      </c>
      <c r="W538" s="11" t="str">
        <f t="shared" si="237"/>
        <v>Yes</v>
      </c>
      <c r="X538" s="11" t="str">
        <f t="shared" si="238"/>
        <v>No</v>
      </c>
      <c r="Y538" s="11" t="str">
        <f t="shared" si="239"/>
        <v>No</v>
      </c>
      <c r="Z538" s="11" t="str">
        <f t="shared" si="240"/>
        <v>No</v>
      </c>
      <c r="AA538" s="11" t="str">
        <f t="shared" si="243"/>
        <v>No</v>
      </c>
      <c r="AB538" s="11">
        <f>IF(ISERROR(VLOOKUP(U538,'ITWR Dump'!$A$2:$Y$5000,24,0)),0,(VLOOKUP('ILC Report'!U538,'ITWR Dump'!$A$2:$Y$5000,24,0)))</f>
        <v>0</v>
      </c>
      <c r="AC538" s="11" t="str">
        <f t="shared" si="244"/>
        <v>No</v>
      </c>
      <c r="AD538" s="11" t="str">
        <f t="shared" si="245"/>
        <v/>
      </c>
      <c r="AE538" s="11">
        <f>IF(ISERROR(VLOOKUP(U538,'ITWR Dump'!$A$2:$Y$5000,13,0)),0,(VLOOKUP(U538,'ITWR Dump'!$A$2:$Y$5000,13,0)))</f>
        <v>0</v>
      </c>
      <c r="AF538" s="11">
        <f>IF(ISERROR(VLOOKUP(U538,'ITWR Dump'!$A$2:$Y$5000,11,0)),0,(VLOOKUP(U538,'ITWR Dump'!$A$2:$Y$5000,11,0)))</f>
        <v>0</v>
      </c>
      <c r="AG538" s="11">
        <f>IF(ISERROR(VLOOKUP(U538,'ITWR Dump'!$A$2:$Y$5000,2,0)),0,(VLOOKUP(U538,'ITWR Dump'!$A$2:$Y$5000,2,0)))</f>
        <v>0</v>
      </c>
      <c r="AH538" s="11">
        <f>IF(ISERROR(VLOOKUP(U538,'ITWR Dump'!$A$2:$Y$5000,14,0)),0,(VLOOKUP(U538,'ITWR Dump'!$A$2:$Y$5000,14,0)))</f>
        <v>0</v>
      </c>
      <c r="AI538" s="11" t="str">
        <f t="shared" si="246"/>
        <v>01-Maintenance Offshore</v>
      </c>
      <c r="AJ538" s="11" t="str">
        <f t="shared" si="247"/>
        <v>Offshore</v>
      </c>
      <c r="AK538" s="11" t="str">
        <f>IF(ISERROR(VLOOKUP(A538,'Team Data'!$C$2:$U$213,17,0)),0,(VLOOKUP(A538,'Team Data'!$C$2:$U$213,17,0)))</f>
        <v>PRISM</v>
      </c>
      <c r="AL538" s="11" t="str">
        <f t="shared" si="248"/>
        <v>2017-04-24</v>
      </c>
      <c r="AM538" s="11">
        <f>IF(ISERROR(VLOOKUP(U538,'ITWR Dump'!$A$2:$Y$5000,16,0)),0,(VLOOKUP(U538,'ITWR Dump'!$A$2:$Y$5000,16,0)))</f>
        <v>0</v>
      </c>
      <c r="AN538" s="11">
        <f>IF(ISERROR(VLOOKUP(U538,'ITWR Dump'!$A$2:$Y$5000,18,0)),0,(VLOOKUP(U538,'ITWR Dump'!$A$2:$Y$5000,18,0)))</f>
        <v>0</v>
      </c>
      <c r="AO538" s="11">
        <f>IF(ISERROR(VLOOKUP(U538,'ITWR Dump'!$A$2:$Y$5000,25,0)),0,(VLOOKUP('ILC Report'!U538,'ITWR Dump'!$A$2:$Y$5000,25,0)))</f>
        <v>0</v>
      </c>
      <c r="AP538" s="11">
        <f t="shared" si="249"/>
        <v>0</v>
      </c>
      <c r="AQ538" s="26">
        <f t="shared" si="250"/>
        <v>0</v>
      </c>
      <c r="AR538" s="26">
        <f t="shared" si="251"/>
        <v>0</v>
      </c>
      <c r="AS538" s="26">
        <f t="shared" si="252"/>
        <v>0</v>
      </c>
      <c r="AT538" s="26">
        <f t="shared" si="253"/>
        <v>0</v>
      </c>
      <c r="AU538" s="26">
        <f t="shared" si="254"/>
        <v>0</v>
      </c>
      <c r="AV538" s="26">
        <f t="shared" si="255"/>
        <v>0</v>
      </c>
      <c r="AW538" s="11" t="s">
        <v>653</v>
      </c>
      <c r="AX538" s="11" t="str">
        <f>VLOOKUP(L538,Group!$A$2:$B$1000,2,0)</f>
        <v>Maintenance</v>
      </c>
      <c r="AY538" s="11">
        <f>IF(ISERROR(VLOOKUP(U538,'ITWR Dump'!$A$2:$Y$5000,15,0)),0,(VLOOKUP('ILC Report'!U538,'ITWR Dump'!$A$2:$Y$5000,15,0)))</f>
        <v>0</v>
      </c>
      <c r="AZ538" s="11" t="str">
        <f t="shared" si="256"/>
        <v>Yes</v>
      </c>
      <c r="BA538" s="11" t="str">
        <f t="shared" si="257"/>
        <v>BKI</v>
      </c>
      <c r="BB538" s="11" t="str">
        <f t="shared" si="258"/>
        <v>MN</v>
      </c>
      <c r="BC538" s="11" t="str">
        <f t="shared" si="259"/>
        <v>No</v>
      </c>
    </row>
    <row r="539" spans="1:55" x14ac:dyDescent="0.3">
      <c r="A539" s="11" t="s">
        <v>669</v>
      </c>
      <c r="B539" s="11" t="s">
        <v>1832</v>
      </c>
      <c r="C539" s="11" t="s">
        <v>545</v>
      </c>
      <c r="D539" s="11" t="s">
        <v>2220</v>
      </c>
      <c r="E539" s="38" t="s">
        <v>2901</v>
      </c>
      <c r="F539" s="11">
        <v>1</v>
      </c>
      <c r="G539" s="40" t="s">
        <v>218</v>
      </c>
      <c r="H539" s="11" t="str">
        <f t="shared" si="241"/>
        <v>Regular</v>
      </c>
      <c r="I539" s="11" t="str">
        <f t="shared" si="233"/>
        <v>INDIA</v>
      </c>
      <c r="J539" s="11" t="str">
        <f>IF(ISERROR(VLOOKUP(C539,'WI Vs ASM'!$B$2:$E$1000,4,0)),0,(VLOOKUP(C539,'WI Vs ASM'!$B$2:$E$1000,4,0)))</f>
        <v>Offshore</v>
      </c>
      <c r="K539" s="11" t="str">
        <f>IF(ISERROR(VLOOKUP(C539,'WI Vs ASM'!$B$2:$F$1000,5,0)),0,(VLOOKUP(C539,'WI Vs ASM'!$B$2:$F$1000,5,0)))</f>
        <v>01-Fixed Price</v>
      </c>
      <c r="L539" s="11" t="str">
        <f>IF(ISERROR(VLOOKUP(C539,'WI Vs ASM'!$B$2:$D$1000,3,0)),0,(VLOOKUP(C539,'WI Vs ASM'!$B$2:$D$1000,3,0)))</f>
        <v>01-Maintenance Offshore</v>
      </c>
      <c r="M539" s="11" t="str">
        <f>IF(ISERROR(VLOOKUP(C539,'WI Vs ASM'!$B$2:$I$1000,8,0)),0,(VLOOKUP(C539,'WI Vs ASM'!$B$2:$I$1000,8,0)))</f>
        <v>Rahul Soman</v>
      </c>
      <c r="N539" s="11" t="str">
        <f>IF(ISERROR(VLOOKUP(C539,'WI Vs ASM'!$B$2:$G$1000,6,0)),0,(VLOOKUP(C539,'WI Vs ASM'!$B$2:$G$1000,6,0)))</f>
        <v>Data Archive</v>
      </c>
      <c r="O539" s="11" t="str">
        <f>IF(ISERROR(VLOOKUP(C539,'WI Vs ASM'!$B$2:$H$1000,7,0)),0,(VLOOKUP(C539,'WI Vs ASM'!$B$2:$H$1000,7,0)))</f>
        <v>Central Functions</v>
      </c>
      <c r="P539" s="11" t="str">
        <f t="shared" si="234"/>
        <v>May-17</v>
      </c>
      <c r="Q539" s="11" t="str">
        <f t="shared" si="235"/>
        <v>Q2</v>
      </c>
      <c r="R539" s="11" t="str">
        <f>IF(ISERROR(VLOOKUP(C539,'WI Vs ASM'!$B$2:$J$1000,9,0)),0,(VLOOKUP(C539,'WI Vs ASM'!$B$2:$J$1000,9,0)))</f>
        <v>Jyothi Pai</v>
      </c>
      <c r="S539" s="11" t="str">
        <f>IF(ISERROR(VLOOKUP(C539,'WI Vs ASM'!$B$2:$K$1000,10,0)),0,(VLOOKUP(C539,'WI Vs ASM'!$B$2:$K$1000,10,0)))</f>
        <v>Linda J. Richardson</v>
      </c>
      <c r="T539" s="11" t="str">
        <f>IF(ISERROR(VLOOKUP(C539,'WI Vs ASM'!$B$2:$L$1000,11,0)),0,(VLOOKUP(C539,'WI Vs ASM'!$B$2:$L$1000,11,0)))</f>
        <v>Crystal Romano</v>
      </c>
      <c r="U539" s="11" t="e">
        <f t="shared" si="242"/>
        <v>#VALUE!</v>
      </c>
      <c r="V539" s="11" t="str">
        <f t="shared" si="236"/>
        <v>No</v>
      </c>
      <c r="W539" s="11" t="str">
        <f t="shared" si="237"/>
        <v>Yes</v>
      </c>
      <c r="X539" s="11" t="str">
        <f t="shared" si="238"/>
        <v>No</v>
      </c>
      <c r="Y539" s="11" t="str">
        <f t="shared" si="239"/>
        <v>No</v>
      </c>
      <c r="Z539" s="11" t="str">
        <f t="shared" si="240"/>
        <v>No</v>
      </c>
      <c r="AA539" s="11" t="str">
        <f t="shared" si="243"/>
        <v>No</v>
      </c>
      <c r="AB539" s="11">
        <f>IF(ISERROR(VLOOKUP(U539,'ITWR Dump'!$A$2:$Y$5000,24,0)),0,(VLOOKUP('ILC Report'!U539,'ITWR Dump'!$A$2:$Y$5000,24,0)))</f>
        <v>0</v>
      </c>
      <c r="AC539" s="11" t="str">
        <f t="shared" si="244"/>
        <v>No</v>
      </c>
      <c r="AD539" s="11" t="str">
        <f t="shared" si="245"/>
        <v/>
      </c>
      <c r="AE539" s="11">
        <f>IF(ISERROR(VLOOKUP(U539,'ITWR Dump'!$A$2:$Y$5000,13,0)),0,(VLOOKUP(U539,'ITWR Dump'!$A$2:$Y$5000,13,0)))</f>
        <v>0</v>
      </c>
      <c r="AF539" s="11">
        <f>IF(ISERROR(VLOOKUP(U539,'ITWR Dump'!$A$2:$Y$5000,11,0)),0,(VLOOKUP(U539,'ITWR Dump'!$A$2:$Y$5000,11,0)))</f>
        <v>0</v>
      </c>
      <c r="AG539" s="11">
        <f>IF(ISERROR(VLOOKUP(U539,'ITWR Dump'!$A$2:$Y$5000,2,0)),0,(VLOOKUP(U539,'ITWR Dump'!$A$2:$Y$5000,2,0)))</f>
        <v>0</v>
      </c>
      <c r="AH539" s="11">
        <f>IF(ISERROR(VLOOKUP(U539,'ITWR Dump'!$A$2:$Y$5000,14,0)),0,(VLOOKUP(U539,'ITWR Dump'!$A$2:$Y$5000,14,0)))</f>
        <v>0</v>
      </c>
      <c r="AI539" s="11" t="str">
        <f t="shared" si="246"/>
        <v>01-Maintenance Offshore</v>
      </c>
      <c r="AJ539" s="11" t="str">
        <f t="shared" si="247"/>
        <v>Offshore</v>
      </c>
      <c r="AK539" s="11" t="str">
        <f>IF(ISERROR(VLOOKUP(A539,'Team Data'!$C$2:$U$213,17,0)),0,(VLOOKUP(A539,'Team Data'!$C$2:$U$213,17,0)))</f>
        <v>PRISM</v>
      </c>
      <c r="AL539" s="11" t="str">
        <f t="shared" si="248"/>
        <v>2017-04-24</v>
      </c>
      <c r="AM539" s="11">
        <f>IF(ISERROR(VLOOKUP(U539,'ITWR Dump'!$A$2:$Y$5000,16,0)),0,(VLOOKUP(U539,'ITWR Dump'!$A$2:$Y$5000,16,0)))</f>
        <v>0</v>
      </c>
      <c r="AN539" s="11">
        <f>IF(ISERROR(VLOOKUP(U539,'ITWR Dump'!$A$2:$Y$5000,18,0)),0,(VLOOKUP(U539,'ITWR Dump'!$A$2:$Y$5000,18,0)))</f>
        <v>0</v>
      </c>
      <c r="AO539" s="11">
        <f>IF(ISERROR(VLOOKUP(U539,'ITWR Dump'!$A$2:$Y$5000,25,0)),0,(VLOOKUP('ILC Report'!U539,'ITWR Dump'!$A$2:$Y$5000,25,0)))</f>
        <v>0</v>
      </c>
      <c r="AP539" s="11">
        <f t="shared" si="249"/>
        <v>0</v>
      </c>
      <c r="AQ539" s="26">
        <f t="shared" si="250"/>
        <v>0</v>
      </c>
      <c r="AR539" s="26">
        <f t="shared" si="251"/>
        <v>0</v>
      </c>
      <c r="AS539" s="26">
        <f t="shared" si="252"/>
        <v>0</v>
      </c>
      <c r="AT539" s="26">
        <f t="shared" si="253"/>
        <v>0</v>
      </c>
      <c r="AU539" s="26">
        <f t="shared" si="254"/>
        <v>0</v>
      </c>
      <c r="AV539" s="26">
        <f t="shared" si="255"/>
        <v>0</v>
      </c>
      <c r="AW539" s="11" t="s">
        <v>653</v>
      </c>
      <c r="AX539" s="11" t="str">
        <f>VLOOKUP(L539,Group!$A$2:$B$1000,2,0)</f>
        <v>Maintenance</v>
      </c>
      <c r="AY539" s="11">
        <f>IF(ISERROR(VLOOKUP(U539,'ITWR Dump'!$A$2:$Y$5000,15,0)),0,(VLOOKUP('ILC Report'!U539,'ITWR Dump'!$A$2:$Y$5000,15,0)))</f>
        <v>0</v>
      </c>
      <c r="AZ539" s="11" t="str">
        <f t="shared" si="256"/>
        <v>Yes</v>
      </c>
      <c r="BA539" s="11" t="str">
        <f t="shared" si="257"/>
        <v>BKI</v>
      </c>
      <c r="BB539" s="11" t="str">
        <f t="shared" si="258"/>
        <v>MN</v>
      </c>
      <c r="BC539" s="11" t="str">
        <f t="shared" si="259"/>
        <v>No</v>
      </c>
    </row>
    <row r="540" spans="1:55" x14ac:dyDescent="0.3">
      <c r="A540" s="11" t="s">
        <v>669</v>
      </c>
      <c r="B540" s="11" t="s">
        <v>1832</v>
      </c>
      <c r="C540" s="11" t="s">
        <v>545</v>
      </c>
      <c r="D540" s="11" t="s">
        <v>2221</v>
      </c>
      <c r="E540" s="38" t="s">
        <v>2901</v>
      </c>
      <c r="F540" s="11">
        <v>1</v>
      </c>
      <c r="G540" s="40" t="s">
        <v>218</v>
      </c>
      <c r="H540" s="11" t="str">
        <f t="shared" si="241"/>
        <v>Regular</v>
      </c>
      <c r="I540" s="11" t="str">
        <f t="shared" si="233"/>
        <v>INDIA</v>
      </c>
      <c r="J540" s="11" t="str">
        <f>IF(ISERROR(VLOOKUP(C540,'WI Vs ASM'!$B$2:$E$1000,4,0)),0,(VLOOKUP(C540,'WI Vs ASM'!$B$2:$E$1000,4,0)))</f>
        <v>Offshore</v>
      </c>
      <c r="K540" s="11" t="str">
        <f>IF(ISERROR(VLOOKUP(C540,'WI Vs ASM'!$B$2:$F$1000,5,0)),0,(VLOOKUP(C540,'WI Vs ASM'!$B$2:$F$1000,5,0)))</f>
        <v>01-Fixed Price</v>
      </c>
      <c r="L540" s="11" t="str">
        <f>IF(ISERROR(VLOOKUP(C540,'WI Vs ASM'!$B$2:$D$1000,3,0)),0,(VLOOKUP(C540,'WI Vs ASM'!$B$2:$D$1000,3,0)))</f>
        <v>01-Maintenance Offshore</v>
      </c>
      <c r="M540" s="11" t="str">
        <f>IF(ISERROR(VLOOKUP(C540,'WI Vs ASM'!$B$2:$I$1000,8,0)),0,(VLOOKUP(C540,'WI Vs ASM'!$B$2:$I$1000,8,0)))</f>
        <v>Rahul Soman</v>
      </c>
      <c r="N540" s="11" t="str">
        <f>IF(ISERROR(VLOOKUP(C540,'WI Vs ASM'!$B$2:$G$1000,6,0)),0,(VLOOKUP(C540,'WI Vs ASM'!$B$2:$G$1000,6,0)))</f>
        <v>Data Archive</v>
      </c>
      <c r="O540" s="11" t="str">
        <f>IF(ISERROR(VLOOKUP(C540,'WI Vs ASM'!$B$2:$H$1000,7,0)),0,(VLOOKUP(C540,'WI Vs ASM'!$B$2:$H$1000,7,0)))</f>
        <v>Central Functions</v>
      </c>
      <c r="P540" s="11" t="str">
        <f t="shared" si="234"/>
        <v>May-17</v>
      </c>
      <c r="Q540" s="11" t="str">
        <f t="shared" si="235"/>
        <v>Q2</v>
      </c>
      <c r="R540" s="11" t="str">
        <f>IF(ISERROR(VLOOKUP(C540,'WI Vs ASM'!$B$2:$J$1000,9,0)),0,(VLOOKUP(C540,'WI Vs ASM'!$B$2:$J$1000,9,0)))</f>
        <v>Jyothi Pai</v>
      </c>
      <c r="S540" s="11" t="str">
        <f>IF(ISERROR(VLOOKUP(C540,'WI Vs ASM'!$B$2:$K$1000,10,0)),0,(VLOOKUP(C540,'WI Vs ASM'!$B$2:$K$1000,10,0)))</f>
        <v>Linda J. Richardson</v>
      </c>
      <c r="T540" s="11" t="str">
        <f>IF(ISERROR(VLOOKUP(C540,'WI Vs ASM'!$B$2:$L$1000,11,0)),0,(VLOOKUP(C540,'WI Vs ASM'!$B$2:$L$1000,11,0)))</f>
        <v>Crystal Romano</v>
      </c>
      <c r="U540" s="11" t="e">
        <f t="shared" si="242"/>
        <v>#VALUE!</v>
      </c>
      <c r="V540" s="11" t="str">
        <f t="shared" si="236"/>
        <v>No</v>
      </c>
      <c r="W540" s="11" t="str">
        <f t="shared" si="237"/>
        <v>Yes</v>
      </c>
      <c r="X540" s="11" t="str">
        <f t="shared" si="238"/>
        <v>No</v>
      </c>
      <c r="Y540" s="11" t="str">
        <f t="shared" si="239"/>
        <v>No</v>
      </c>
      <c r="Z540" s="11" t="str">
        <f t="shared" si="240"/>
        <v>No</v>
      </c>
      <c r="AA540" s="11" t="str">
        <f t="shared" si="243"/>
        <v>No</v>
      </c>
      <c r="AB540" s="11">
        <f>IF(ISERROR(VLOOKUP(U540,'ITWR Dump'!$A$2:$Y$5000,24,0)),0,(VLOOKUP('ILC Report'!U540,'ITWR Dump'!$A$2:$Y$5000,24,0)))</f>
        <v>0</v>
      </c>
      <c r="AC540" s="11" t="str">
        <f t="shared" si="244"/>
        <v>No</v>
      </c>
      <c r="AD540" s="11" t="str">
        <f t="shared" si="245"/>
        <v/>
      </c>
      <c r="AE540" s="11">
        <f>IF(ISERROR(VLOOKUP(U540,'ITWR Dump'!$A$2:$Y$5000,13,0)),0,(VLOOKUP(U540,'ITWR Dump'!$A$2:$Y$5000,13,0)))</f>
        <v>0</v>
      </c>
      <c r="AF540" s="11">
        <f>IF(ISERROR(VLOOKUP(U540,'ITWR Dump'!$A$2:$Y$5000,11,0)),0,(VLOOKUP(U540,'ITWR Dump'!$A$2:$Y$5000,11,0)))</f>
        <v>0</v>
      </c>
      <c r="AG540" s="11">
        <f>IF(ISERROR(VLOOKUP(U540,'ITWR Dump'!$A$2:$Y$5000,2,0)),0,(VLOOKUP(U540,'ITWR Dump'!$A$2:$Y$5000,2,0)))</f>
        <v>0</v>
      </c>
      <c r="AH540" s="11">
        <f>IF(ISERROR(VLOOKUP(U540,'ITWR Dump'!$A$2:$Y$5000,14,0)),0,(VLOOKUP(U540,'ITWR Dump'!$A$2:$Y$5000,14,0)))</f>
        <v>0</v>
      </c>
      <c r="AI540" s="11" t="str">
        <f t="shared" si="246"/>
        <v>01-Maintenance Offshore</v>
      </c>
      <c r="AJ540" s="11" t="str">
        <f t="shared" si="247"/>
        <v>Offshore</v>
      </c>
      <c r="AK540" s="11" t="str">
        <f>IF(ISERROR(VLOOKUP(A540,'Team Data'!$C$2:$U$213,17,0)),0,(VLOOKUP(A540,'Team Data'!$C$2:$U$213,17,0)))</f>
        <v>PRISM</v>
      </c>
      <c r="AL540" s="11" t="str">
        <f t="shared" si="248"/>
        <v>2017-04-24</v>
      </c>
      <c r="AM540" s="11">
        <f>IF(ISERROR(VLOOKUP(U540,'ITWR Dump'!$A$2:$Y$5000,16,0)),0,(VLOOKUP(U540,'ITWR Dump'!$A$2:$Y$5000,16,0)))</f>
        <v>0</v>
      </c>
      <c r="AN540" s="11">
        <f>IF(ISERROR(VLOOKUP(U540,'ITWR Dump'!$A$2:$Y$5000,18,0)),0,(VLOOKUP(U540,'ITWR Dump'!$A$2:$Y$5000,18,0)))</f>
        <v>0</v>
      </c>
      <c r="AO540" s="11">
        <f>IF(ISERROR(VLOOKUP(U540,'ITWR Dump'!$A$2:$Y$5000,25,0)),0,(VLOOKUP('ILC Report'!U540,'ITWR Dump'!$A$2:$Y$5000,25,0)))</f>
        <v>0</v>
      </c>
      <c r="AP540" s="11">
        <f t="shared" si="249"/>
        <v>0</v>
      </c>
      <c r="AQ540" s="26">
        <f t="shared" si="250"/>
        <v>0</v>
      </c>
      <c r="AR540" s="26">
        <f t="shared" si="251"/>
        <v>0</v>
      </c>
      <c r="AS540" s="26">
        <f t="shared" si="252"/>
        <v>0</v>
      </c>
      <c r="AT540" s="26">
        <f t="shared" si="253"/>
        <v>0</v>
      </c>
      <c r="AU540" s="26">
        <f t="shared" si="254"/>
        <v>0</v>
      </c>
      <c r="AV540" s="26">
        <f t="shared" si="255"/>
        <v>0</v>
      </c>
      <c r="AW540" s="11" t="s">
        <v>653</v>
      </c>
      <c r="AX540" s="11" t="str">
        <f>VLOOKUP(L540,Group!$A$2:$B$1000,2,0)</f>
        <v>Maintenance</v>
      </c>
      <c r="AY540" s="11">
        <f>IF(ISERROR(VLOOKUP(U540,'ITWR Dump'!$A$2:$Y$5000,15,0)),0,(VLOOKUP('ILC Report'!U540,'ITWR Dump'!$A$2:$Y$5000,15,0)))</f>
        <v>0</v>
      </c>
      <c r="AZ540" s="11" t="str">
        <f t="shared" si="256"/>
        <v>Yes</v>
      </c>
      <c r="BA540" s="11" t="str">
        <f t="shared" si="257"/>
        <v>BKI</v>
      </c>
      <c r="BB540" s="11" t="str">
        <f t="shared" si="258"/>
        <v>MN</v>
      </c>
      <c r="BC540" s="11" t="str">
        <f t="shared" si="259"/>
        <v>No</v>
      </c>
    </row>
    <row r="541" spans="1:55" x14ac:dyDescent="0.3">
      <c r="A541" s="11" t="s">
        <v>669</v>
      </c>
      <c r="B541" s="11" t="s">
        <v>1832</v>
      </c>
      <c r="C541" s="11" t="s">
        <v>545</v>
      </c>
      <c r="D541" s="11" t="s">
        <v>2222</v>
      </c>
      <c r="E541" s="38" t="s">
        <v>2901</v>
      </c>
      <c r="F541" s="11">
        <v>3</v>
      </c>
      <c r="G541" s="40" t="s">
        <v>218</v>
      </c>
      <c r="H541" s="11" t="str">
        <f t="shared" si="241"/>
        <v>Regular</v>
      </c>
      <c r="I541" s="11" t="str">
        <f t="shared" si="233"/>
        <v>INDIA</v>
      </c>
      <c r="J541" s="11" t="str">
        <f>IF(ISERROR(VLOOKUP(C541,'WI Vs ASM'!$B$2:$E$1000,4,0)),0,(VLOOKUP(C541,'WI Vs ASM'!$B$2:$E$1000,4,0)))</f>
        <v>Offshore</v>
      </c>
      <c r="K541" s="11" t="str">
        <f>IF(ISERROR(VLOOKUP(C541,'WI Vs ASM'!$B$2:$F$1000,5,0)),0,(VLOOKUP(C541,'WI Vs ASM'!$B$2:$F$1000,5,0)))</f>
        <v>01-Fixed Price</v>
      </c>
      <c r="L541" s="11" t="str">
        <f>IF(ISERROR(VLOOKUP(C541,'WI Vs ASM'!$B$2:$D$1000,3,0)),0,(VLOOKUP(C541,'WI Vs ASM'!$B$2:$D$1000,3,0)))</f>
        <v>01-Maintenance Offshore</v>
      </c>
      <c r="M541" s="11" t="str">
        <f>IF(ISERROR(VLOOKUP(C541,'WI Vs ASM'!$B$2:$I$1000,8,0)),0,(VLOOKUP(C541,'WI Vs ASM'!$B$2:$I$1000,8,0)))</f>
        <v>Rahul Soman</v>
      </c>
      <c r="N541" s="11" t="str">
        <f>IF(ISERROR(VLOOKUP(C541,'WI Vs ASM'!$B$2:$G$1000,6,0)),0,(VLOOKUP(C541,'WI Vs ASM'!$B$2:$G$1000,6,0)))</f>
        <v>Data Archive</v>
      </c>
      <c r="O541" s="11" t="str">
        <f>IF(ISERROR(VLOOKUP(C541,'WI Vs ASM'!$B$2:$H$1000,7,0)),0,(VLOOKUP(C541,'WI Vs ASM'!$B$2:$H$1000,7,0)))</f>
        <v>Central Functions</v>
      </c>
      <c r="P541" s="11" t="str">
        <f t="shared" si="234"/>
        <v>May-17</v>
      </c>
      <c r="Q541" s="11" t="str">
        <f t="shared" si="235"/>
        <v>Q2</v>
      </c>
      <c r="R541" s="11" t="str">
        <f>IF(ISERROR(VLOOKUP(C541,'WI Vs ASM'!$B$2:$J$1000,9,0)),0,(VLOOKUP(C541,'WI Vs ASM'!$B$2:$J$1000,9,0)))</f>
        <v>Jyothi Pai</v>
      </c>
      <c r="S541" s="11" t="str">
        <f>IF(ISERROR(VLOOKUP(C541,'WI Vs ASM'!$B$2:$K$1000,10,0)),0,(VLOOKUP(C541,'WI Vs ASM'!$B$2:$K$1000,10,0)))</f>
        <v>Linda J. Richardson</v>
      </c>
      <c r="T541" s="11" t="str">
        <f>IF(ISERROR(VLOOKUP(C541,'WI Vs ASM'!$B$2:$L$1000,11,0)),0,(VLOOKUP(C541,'WI Vs ASM'!$B$2:$L$1000,11,0)))</f>
        <v>Crystal Romano</v>
      </c>
      <c r="U541" s="11" t="e">
        <f t="shared" si="242"/>
        <v>#VALUE!</v>
      </c>
      <c r="V541" s="11" t="str">
        <f t="shared" si="236"/>
        <v>No</v>
      </c>
      <c r="W541" s="11" t="str">
        <f t="shared" si="237"/>
        <v>Yes</v>
      </c>
      <c r="X541" s="11" t="str">
        <f t="shared" si="238"/>
        <v>No</v>
      </c>
      <c r="Y541" s="11" t="str">
        <f t="shared" si="239"/>
        <v>No</v>
      </c>
      <c r="Z541" s="11" t="str">
        <f t="shared" si="240"/>
        <v>No</v>
      </c>
      <c r="AA541" s="11" t="str">
        <f t="shared" si="243"/>
        <v>No</v>
      </c>
      <c r="AB541" s="11">
        <f>IF(ISERROR(VLOOKUP(U541,'ITWR Dump'!$A$2:$Y$5000,24,0)),0,(VLOOKUP('ILC Report'!U541,'ITWR Dump'!$A$2:$Y$5000,24,0)))</f>
        <v>0</v>
      </c>
      <c r="AC541" s="11" t="str">
        <f t="shared" si="244"/>
        <v>No</v>
      </c>
      <c r="AD541" s="11" t="str">
        <f t="shared" si="245"/>
        <v/>
      </c>
      <c r="AE541" s="11">
        <f>IF(ISERROR(VLOOKUP(U541,'ITWR Dump'!$A$2:$Y$5000,13,0)),0,(VLOOKUP(U541,'ITWR Dump'!$A$2:$Y$5000,13,0)))</f>
        <v>0</v>
      </c>
      <c r="AF541" s="11">
        <f>IF(ISERROR(VLOOKUP(U541,'ITWR Dump'!$A$2:$Y$5000,11,0)),0,(VLOOKUP(U541,'ITWR Dump'!$A$2:$Y$5000,11,0)))</f>
        <v>0</v>
      </c>
      <c r="AG541" s="11">
        <f>IF(ISERROR(VLOOKUP(U541,'ITWR Dump'!$A$2:$Y$5000,2,0)),0,(VLOOKUP(U541,'ITWR Dump'!$A$2:$Y$5000,2,0)))</f>
        <v>0</v>
      </c>
      <c r="AH541" s="11">
        <f>IF(ISERROR(VLOOKUP(U541,'ITWR Dump'!$A$2:$Y$5000,14,0)),0,(VLOOKUP(U541,'ITWR Dump'!$A$2:$Y$5000,14,0)))</f>
        <v>0</v>
      </c>
      <c r="AI541" s="11" t="str">
        <f t="shared" si="246"/>
        <v>01-Maintenance Offshore</v>
      </c>
      <c r="AJ541" s="11" t="str">
        <f t="shared" si="247"/>
        <v>Offshore</v>
      </c>
      <c r="AK541" s="11" t="str">
        <f>IF(ISERROR(VLOOKUP(A541,'Team Data'!$C$2:$U$213,17,0)),0,(VLOOKUP(A541,'Team Data'!$C$2:$U$213,17,0)))</f>
        <v>PRISM</v>
      </c>
      <c r="AL541" s="11" t="str">
        <f t="shared" si="248"/>
        <v>2017-04-24</v>
      </c>
      <c r="AM541" s="11">
        <f>IF(ISERROR(VLOOKUP(U541,'ITWR Dump'!$A$2:$Y$5000,16,0)),0,(VLOOKUP(U541,'ITWR Dump'!$A$2:$Y$5000,16,0)))</f>
        <v>0</v>
      </c>
      <c r="AN541" s="11">
        <f>IF(ISERROR(VLOOKUP(U541,'ITWR Dump'!$A$2:$Y$5000,18,0)),0,(VLOOKUP(U541,'ITWR Dump'!$A$2:$Y$5000,18,0)))</f>
        <v>0</v>
      </c>
      <c r="AO541" s="11">
        <f>IF(ISERROR(VLOOKUP(U541,'ITWR Dump'!$A$2:$Y$5000,25,0)),0,(VLOOKUP('ILC Report'!U541,'ITWR Dump'!$A$2:$Y$5000,25,0)))</f>
        <v>0</v>
      </c>
      <c r="AP541" s="11">
        <f t="shared" si="249"/>
        <v>0</v>
      </c>
      <c r="AQ541" s="26">
        <f t="shared" si="250"/>
        <v>0</v>
      </c>
      <c r="AR541" s="26">
        <f t="shared" si="251"/>
        <v>0</v>
      </c>
      <c r="AS541" s="26">
        <f t="shared" si="252"/>
        <v>0</v>
      </c>
      <c r="AT541" s="26">
        <f t="shared" si="253"/>
        <v>0</v>
      </c>
      <c r="AU541" s="26">
        <f t="shared" si="254"/>
        <v>0</v>
      </c>
      <c r="AV541" s="26">
        <f t="shared" si="255"/>
        <v>0</v>
      </c>
      <c r="AW541" s="11" t="s">
        <v>653</v>
      </c>
      <c r="AX541" s="11" t="str">
        <f>VLOOKUP(L541,Group!$A$2:$B$1000,2,0)</f>
        <v>Maintenance</v>
      </c>
      <c r="AY541" s="11">
        <f>IF(ISERROR(VLOOKUP(U541,'ITWR Dump'!$A$2:$Y$5000,15,0)),0,(VLOOKUP('ILC Report'!U541,'ITWR Dump'!$A$2:$Y$5000,15,0)))</f>
        <v>0</v>
      </c>
      <c r="AZ541" s="11" t="str">
        <f t="shared" si="256"/>
        <v>No</v>
      </c>
      <c r="BA541" s="11" t="str">
        <f t="shared" si="257"/>
        <v>BKI</v>
      </c>
      <c r="BB541" s="11" t="str">
        <f t="shared" si="258"/>
        <v>MN</v>
      </c>
      <c r="BC541" s="11" t="str">
        <f t="shared" si="259"/>
        <v>No</v>
      </c>
    </row>
    <row r="542" spans="1:55" x14ac:dyDescent="0.3">
      <c r="A542" s="11" t="s">
        <v>669</v>
      </c>
      <c r="B542" s="11" t="s">
        <v>1832</v>
      </c>
      <c r="C542" s="11" t="s">
        <v>543</v>
      </c>
      <c r="D542" s="11" t="s">
        <v>2223</v>
      </c>
      <c r="E542" s="38" t="s">
        <v>2901</v>
      </c>
      <c r="F542" s="11">
        <v>2</v>
      </c>
      <c r="G542" s="40" t="s">
        <v>218</v>
      </c>
      <c r="H542" s="11" t="str">
        <f t="shared" si="241"/>
        <v>Regular</v>
      </c>
      <c r="I542" s="11" t="str">
        <f t="shared" si="233"/>
        <v>INDIA</v>
      </c>
      <c r="J542" s="11" t="str">
        <f>IF(ISERROR(VLOOKUP(C542,'WI Vs ASM'!$B$2:$E$1000,4,0)),0,(VLOOKUP(C542,'WI Vs ASM'!$B$2:$E$1000,4,0)))</f>
        <v>Offshore</v>
      </c>
      <c r="K542" s="11" t="str">
        <f>IF(ISERROR(VLOOKUP(C542,'WI Vs ASM'!$B$2:$F$1000,5,0)),0,(VLOOKUP(C542,'WI Vs ASM'!$B$2:$F$1000,5,0)))</f>
        <v>09-NonBillable</v>
      </c>
      <c r="L542" s="11" t="str">
        <f>IF(ISERROR(VLOOKUP(C542,'WI Vs ASM'!$B$2:$D$1000,3,0)),0,(VLOOKUP(C542,'WI Vs ASM'!$B$2:$D$1000,3,0)))</f>
        <v>54-Knowledge Transfer/Training Offshore</v>
      </c>
      <c r="M542" s="11" t="str">
        <f>IF(ISERROR(VLOOKUP(C542,'WI Vs ASM'!$B$2:$I$1000,8,0)),0,(VLOOKUP(C542,'WI Vs ASM'!$B$2:$I$1000,8,0)))</f>
        <v>Prakash Varadachari</v>
      </c>
      <c r="N542" s="11" t="str">
        <f>IF(ISERROR(VLOOKUP(C542,'WI Vs ASM'!$B$2:$G$1000,6,0)),0,(VLOOKUP(C542,'WI Vs ASM'!$B$2:$G$1000,6,0)))</f>
        <v>Data Archive</v>
      </c>
      <c r="O542" s="11" t="str">
        <f>IF(ISERROR(VLOOKUP(C542,'WI Vs ASM'!$B$2:$H$1000,7,0)),0,(VLOOKUP(C542,'WI Vs ASM'!$B$2:$H$1000,7,0)))</f>
        <v>Central Functions</v>
      </c>
      <c r="P542" s="11" t="str">
        <f t="shared" si="234"/>
        <v>May-17</v>
      </c>
      <c r="Q542" s="11" t="str">
        <f t="shared" si="235"/>
        <v>Q2</v>
      </c>
      <c r="R542" s="11" t="str">
        <f>IF(ISERROR(VLOOKUP(C542,'WI Vs ASM'!$B$2:$J$1000,9,0)),0,(VLOOKUP(C542,'WI Vs ASM'!$B$2:$J$1000,9,0)))</f>
        <v>Jyothi Pai</v>
      </c>
      <c r="S542" s="11" t="str">
        <f>IF(ISERROR(VLOOKUP(C542,'WI Vs ASM'!$B$2:$K$1000,10,0)),0,(VLOOKUP(C542,'WI Vs ASM'!$B$2:$K$1000,10,0)))</f>
        <v>Linda J. Richardson</v>
      </c>
      <c r="T542" s="11" t="str">
        <f>IF(ISERROR(VLOOKUP(C542,'WI Vs ASM'!$B$2:$L$1000,11,0)),0,(VLOOKUP(C542,'WI Vs ASM'!$B$2:$L$1000,11,0)))</f>
        <v>Crystal Romano</v>
      </c>
      <c r="U542" s="11" t="e">
        <f t="shared" si="242"/>
        <v>#VALUE!</v>
      </c>
      <c r="V542" s="11" t="str">
        <f t="shared" si="236"/>
        <v>No</v>
      </c>
      <c r="W542" s="11" t="str">
        <f t="shared" si="237"/>
        <v>No</v>
      </c>
      <c r="X542" s="11" t="str">
        <f t="shared" si="238"/>
        <v>No</v>
      </c>
      <c r="Y542" s="11" t="str">
        <f t="shared" si="239"/>
        <v>No</v>
      </c>
      <c r="Z542" s="11" t="str">
        <f t="shared" si="240"/>
        <v>No</v>
      </c>
      <c r="AA542" s="11" t="str">
        <f t="shared" si="243"/>
        <v>No</v>
      </c>
      <c r="AB542" s="11">
        <f>IF(ISERROR(VLOOKUP(U542,'ITWR Dump'!$A$2:$Y$5000,24,0)),0,(VLOOKUP('ILC Report'!U542,'ITWR Dump'!$A$2:$Y$5000,24,0)))</f>
        <v>0</v>
      </c>
      <c r="AC542" s="11" t="str">
        <f t="shared" si="244"/>
        <v>No</v>
      </c>
      <c r="AD542" s="11" t="str">
        <f t="shared" si="245"/>
        <v/>
      </c>
      <c r="AE542" s="11">
        <f>IF(ISERROR(VLOOKUP(U542,'ITWR Dump'!$A$2:$Y$5000,13,0)),0,(VLOOKUP(U542,'ITWR Dump'!$A$2:$Y$5000,13,0)))</f>
        <v>0</v>
      </c>
      <c r="AF542" s="11">
        <f>IF(ISERROR(VLOOKUP(U542,'ITWR Dump'!$A$2:$Y$5000,11,0)),0,(VLOOKUP(U542,'ITWR Dump'!$A$2:$Y$5000,11,0)))</f>
        <v>0</v>
      </c>
      <c r="AG542" s="11">
        <f>IF(ISERROR(VLOOKUP(U542,'ITWR Dump'!$A$2:$Y$5000,2,0)),0,(VLOOKUP(U542,'ITWR Dump'!$A$2:$Y$5000,2,0)))</f>
        <v>0</v>
      </c>
      <c r="AH542" s="11">
        <f>IF(ISERROR(VLOOKUP(U542,'ITWR Dump'!$A$2:$Y$5000,14,0)),0,(VLOOKUP(U542,'ITWR Dump'!$A$2:$Y$5000,14,0)))</f>
        <v>0</v>
      </c>
      <c r="AI542" s="11" t="str">
        <f t="shared" si="246"/>
        <v>54-Knowledge Transfer/Training Offshore</v>
      </c>
      <c r="AJ542" s="11" t="str">
        <f t="shared" si="247"/>
        <v>Offshore</v>
      </c>
      <c r="AK542" s="11" t="str">
        <f>IF(ISERROR(VLOOKUP(A542,'Team Data'!$C$2:$U$213,17,0)),0,(VLOOKUP(A542,'Team Data'!$C$2:$U$213,17,0)))</f>
        <v>PRISM</v>
      </c>
      <c r="AL542" s="11" t="str">
        <f t="shared" si="248"/>
        <v>2017-04-24</v>
      </c>
      <c r="AM542" s="11">
        <f>IF(ISERROR(VLOOKUP(U542,'ITWR Dump'!$A$2:$Y$5000,16,0)),0,(VLOOKUP(U542,'ITWR Dump'!$A$2:$Y$5000,16,0)))</f>
        <v>0</v>
      </c>
      <c r="AN542" s="11">
        <f>IF(ISERROR(VLOOKUP(U542,'ITWR Dump'!$A$2:$Y$5000,18,0)),0,(VLOOKUP(U542,'ITWR Dump'!$A$2:$Y$5000,18,0)))</f>
        <v>0</v>
      </c>
      <c r="AO542" s="11">
        <f>IF(ISERROR(VLOOKUP(U542,'ITWR Dump'!$A$2:$Y$5000,25,0)),0,(VLOOKUP('ILC Report'!U542,'ITWR Dump'!$A$2:$Y$5000,25,0)))</f>
        <v>0</v>
      </c>
      <c r="AP542" s="11">
        <f t="shared" si="249"/>
        <v>0</v>
      </c>
      <c r="AQ542" s="26">
        <f t="shared" si="250"/>
        <v>0</v>
      </c>
      <c r="AR542" s="26">
        <f t="shared" si="251"/>
        <v>0</v>
      </c>
      <c r="AS542" s="26">
        <f t="shared" si="252"/>
        <v>0</v>
      </c>
      <c r="AT542" s="26">
        <f t="shared" si="253"/>
        <v>0</v>
      </c>
      <c r="AU542" s="26">
        <f t="shared" si="254"/>
        <v>0</v>
      </c>
      <c r="AV542" s="26">
        <f t="shared" si="255"/>
        <v>0</v>
      </c>
      <c r="AW542" s="11" t="s">
        <v>653</v>
      </c>
      <c r="AX542" s="11" t="str">
        <f>VLOOKUP(L542,Group!$A$2:$B$1000,2,0)</f>
        <v>Maintenance</v>
      </c>
      <c r="AY542" s="11">
        <f>IF(ISERROR(VLOOKUP(U542,'ITWR Dump'!$A$2:$Y$5000,15,0)),0,(VLOOKUP('ILC Report'!U542,'ITWR Dump'!$A$2:$Y$5000,15,0)))</f>
        <v>0</v>
      </c>
      <c r="AZ542" s="11" t="str">
        <f t="shared" si="256"/>
        <v>No</v>
      </c>
      <c r="BA542" s="11" t="str">
        <f t="shared" si="257"/>
        <v>BKI</v>
      </c>
      <c r="BB542" s="11" t="str">
        <f t="shared" si="258"/>
        <v>KT</v>
      </c>
      <c r="BC542" s="11" t="str">
        <f t="shared" si="259"/>
        <v>No</v>
      </c>
    </row>
    <row r="543" spans="1:55" x14ac:dyDescent="0.3">
      <c r="A543" s="11" t="s">
        <v>669</v>
      </c>
      <c r="B543" s="11" t="s">
        <v>1832</v>
      </c>
      <c r="C543" s="11" t="s">
        <v>581</v>
      </c>
      <c r="D543" s="11" t="s">
        <v>2205</v>
      </c>
      <c r="E543" s="38" t="s">
        <v>2901</v>
      </c>
      <c r="F543" s="11">
        <v>3</v>
      </c>
      <c r="G543" s="40" t="s">
        <v>218</v>
      </c>
      <c r="H543" s="11" t="str">
        <f t="shared" si="241"/>
        <v>Regular</v>
      </c>
      <c r="I543" s="11" t="str">
        <f t="shared" si="233"/>
        <v>INDIA</v>
      </c>
      <c r="J543" s="11" t="str">
        <f>IF(ISERROR(VLOOKUP(C543,'WI Vs ASM'!$B$2:$E$1000,4,0)),0,(VLOOKUP(C543,'WI Vs ASM'!$B$2:$E$1000,4,0)))</f>
        <v>Offshore</v>
      </c>
      <c r="K543" s="11" t="str">
        <f>IF(ISERROR(VLOOKUP(C543,'WI Vs ASM'!$B$2:$F$1000,5,0)),0,(VLOOKUP(C543,'WI Vs ASM'!$B$2:$F$1000,5,0)))</f>
        <v>09-NonBillable</v>
      </c>
      <c r="L543" s="11" t="str">
        <f>IF(ISERROR(VLOOKUP(C543,'WI Vs ASM'!$B$2:$D$1000,3,0)),0,(VLOOKUP(C543,'WI Vs ASM'!$B$2:$D$1000,3,0)))</f>
        <v>54-Knowledge Transfer/Training Offshore</v>
      </c>
      <c r="M543" s="11" t="str">
        <f>IF(ISERROR(VLOOKUP(C543,'WI Vs ASM'!$B$2:$I$1000,8,0)),0,(VLOOKUP(C543,'WI Vs ASM'!$B$2:$I$1000,8,0)))</f>
        <v>Prakash Varadachari</v>
      </c>
      <c r="N543" s="11" t="str">
        <f>IF(ISERROR(VLOOKUP(C543,'WI Vs ASM'!$B$2:$G$1000,6,0)),0,(VLOOKUP(C543,'WI Vs ASM'!$B$2:$G$1000,6,0)))</f>
        <v>ECM</v>
      </c>
      <c r="O543" s="11" t="str">
        <f>IF(ISERROR(VLOOKUP(C543,'WI Vs ASM'!$B$2:$H$1000,7,0)),0,(VLOOKUP(C543,'WI Vs ASM'!$B$2:$H$1000,7,0)))</f>
        <v>ECM</v>
      </c>
      <c r="P543" s="11" t="str">
        <f t="shared" si="234"/>
        <v>May-17</v>
      </c>
      <c r="Q543" s="11" t="str">
        <f t="shared" si="235"/>
        <v>Q2</v>
      </c>
      <c r="R543" s="11" t="str">
        <f>IF(ISERROR(VLOOKUP(C543,'WI Vs ASM'!$B$2:$J$1000,9,0)),0,(VLOOKUP(C543,'WI Vs ASM'!$B$2:$J$1000,9,0)))</f>
        <v>Jyothi Pai</v>
      </c>
      <c r="S543" s="11" t="str">
        <f>IF(ISERROR(VLOOKUP(C543,'WI Vs ASM'!$B$2:$K$1000,10,0)),0,(VLOOKUP(C543,'WI Vs ASM'!$B$2:$K$1000,10,0)))</f>
        <v>John Pallo</v>
      </c>
      <c r="T543" s="11" t="str">
        <f>IF(ISERROR(VLOOKUP(C543,'WI Vs ASM'!$B$2:$L$1000,11,0)),0,(VLOOKUP(C543,'WI Vs ASM'!$B$2:$L$1000,11,0)))</f>
        <v>Phillip Mclean</v>
      </c>
      <c r="U543" s="11" t="e">
        <f t="shared" si="242"/>
        <v>#VALUE!</v>
      </c>
      <c r="V543" s="11" t="str">
        <f t="shared" si="236"/>
        <v>No</v>
      </c>
      <c r="W543" s="11" t="str">
        <f t="shared" si="237"/>
        <v>No</v>
      </c>
      <c r="X543" s="11" t="str">
        <f t="shared" si="238"/>
        <v>No</v>
      </c>
      <c r="Y543" s="11" t="str">
        <f t="shared" si="239"/>
        <v>No</v>
      </c>
      <c r="Z543" s="11" t="str">
        <f t="shared" si="240"/>
        <v>No</v>
      </c>
      <c r="AA543" s="11" t="str">
        <f t="shared" si="243"/>
        <v>No</v>
      </c>
      <c r="AB543" s="11">
        <f>IF(ISERROR(VLOOKUP(U543,'ITWR Dump'!$A$2:$Y$5000,24,0)),0,(VLOOKUP('ILC Report'!U543,'ITWR Dump'!$A$2:$Y$5000,24,0)))</f>
        <v>0</v>
      </c>
      <c r="AC543" s="11" t="str">
        <f t="shared" si="244"/>
        <v>No</v>
      </c>
      <c r="AD543" s="11" t="str">
        <f t="shared" si="245"/>
        <v/>
      </c>
      <c r="AE543" s="11">
        <f>IF(ISERROR(VLOOKUP(U543,'ITWR Dump'!$A$2:$Y$5000,13,0)),0,(VLOOKUP(U543,'ITWR Dump'!$A$2:$Y$5000,13,0)))</f>
        <v>0</v>
      </c>
      <c r="AF543" s="11">
        <f>IF(ISERROR(VLOOKUP(U543,'ITWR Dump'!$A$2:$Y$5000,11,0)),0,(VLOOKUP(U543,'ITWR Dump'!$A$2:$Y$5000,11,0)))</f>
        <v>0</v>
      </c>
      <c r="AG543" s="11">
        <f>IF(ISERROR(VLOOKUP(U543,'ITWR Dump'!$A$2:$Y$5000,2,0)),0,(VLOOKUP(U543,'ITWR Dump'!$A$2:$Y$5000,2,0)))</f>
        <v>0</v>
      </c>
      <c r="AH543" s="11">
        <f>IF(ISERROR(VLOOKUP(U543,'ITWR Dump'!$A$2:$Y$5000,14,0)),0,(VLOOKUP(U543,'ITWR Dump'!$A$2:$Y$5000,14,0)))</f>
        <v>0</v>
      </c>
      <c r="AI543" s="11" t="str">
        <f t="shared" si="246"/>
        <v>54-Knowledge Transfer/Training Offshore</v>
      </c>
      <c r="AJ543" s="11" t="str">
        <f t="shared" si="247"/>
        <v>Offshore</v>
      </c>
      <c r="AK543" s="11" t="str">
        <f>IF(ISERROR(VLOOKUP(A543,'Team Data'!$C$2:$U$213,17,0)),0,(VLOOKUP(A543,'Team Data'!$C$2:$U$213,17,0)))</f>
        <v>PRISM</v>
      </c>
      <c r="AL543" s="11" t="str">
        <f t="shared" si="248"/>
        <v>2017-04-24</v>
      </c>
      <c r="AM543" s="11">
        <f>IF(ISERROR(VLOOKUP(U543,'ITWR Dump'!$A$2:$Y$5000,16,0)),0,(VLOOKUP(U543,'ITWR Dump'!$A$2:$Y$5000,16,0)))</f>
        <v>0</v>
      </c>
      <c r="AN543" s="11">
        <f>IF(ISERROR(VLOOKUP(U543,'ITWR Dump'!$A$2:$Y$5000,18,0)),0,(VLOOKUP(U543,'ITWR Dump'!$A$2:$Y$5000,18,0)))</f>
        <v>0</v>
      </c>
      <c r="AO543" s="11">
        <f>IF(ISERROR(VLOOKUP(U543,'ITWR Dump'!$A$2:$Y$5000,25,0)),0,(VLOOKUP('ILC Report'!U543,'ITWR Dump'!$A$2:$Y$5000,25,0)))</f>
        <v>0</v>
      </c>
      <c r="AP543" s="11">
        <f t="shared" si="249"/>
        <v>0</v>
      </c>
      <c r="AQ543" s="26">
        <f t="shared" si="250"/>
        <v>0</v>
      </c>
      <c r="AR543" s="26">
        <f t="shared" si="251"/>
        <v>0</v>
      </c>
      <c r="AS543" s="26">
        <f t="shared" si="252"/>
        <v>0</v>
      </c>
      <c r="AT543" s="26">
        <f t="shared" si="253"/>
        <v>0</v>
      </c>
      <c r="AU543" s="26">
        <f t="shared" si="254"/>
        <v>0</v>
      </c>
      <c r="AV543" s="26">
        <f t="shared" si="255"/>
        <v>0</v>
      </c>
      <c r="AW543" s="11" t="s">
        <v>653</v>
      </c>
      <c r="AX543" s="11" t="str">
        <f>VLOOKUP(L543,Group!$A$2:$B$1000,2,0)</f>
        <v>Maintenance</v>
      </c>
      <c r="AY543" s="11">
        <f>IF(ISERROR(VLOOKUP(U543,'ITWR Dump'!$A$2:$Y$5000,15,0)),0,(VLOOKUP('ILC Report'!U543,'ITWR Dump'!$A$2:$Y$5000,15,0)))</f>
        <v>0</v>
      </c>
      <c r="AZ543" s="11" t="str">
        <f t="shared" si="256"/>
        <v>No</v>
      </c>
      <c r="BA543" s="11" t="str">
        <f t="shared" si="257"/>
        <v>BKI</v>
      </c>
      <c r="BB543" s="11" t="str">
        <f t="shared" si="258"/>
        <v>KT</v>
      </c>
      <c r="BC543" s="11" t="str">
        <f t="shared" si="259"/>
        <v>No</v>
      </c>
    </row>
    <row r="544" spans="1:55" x14ac:dyDescent="0.3">
      <c r="A544" s="11" t="s">
        <v>669</v>
      </c>
      <c r="B544" s="11" t="s">
        <v>1832</v>
      </c>
      <c r="C544" s="11" t="s">
        <v>545</v>
      </c>
      <c r="D544" s="11" t="s">
        <v>2224</v>
      </c>
      <c r="E544" s="38" t="s">
        <v>2901</v>
      </c>
      <c r="F544" s="11">
        <v>1</v>
      </c>
      <c r="G544" s="40" t="s">
        <v>218</v>
      </c>
      <c r="H544" s="11" t="str">
        <f t="shared" si="241"/>
        <v>Regular</v>
      </c>
      <c r="I544" s="11" t="str">
        <f t="shared" si="233"/>
        <v>INDIA</v>
      </c>
      <c r="J544" s="11" t="str">
        <f>IF(ISERROR(VLOOKUP(C544,'WI Vs ASM'!$B$2:$E$1000,4,0)),0,(VLOOKUP(C544,'WI Vs ASM'!$B$2:$E$1000,4,0)))</f>
        <v>Offshore</v>
      </c>
      <c r="K544" s="11" t="str">
        <f>IF(ISERROR(VLOOKUP(C544,'WI Vs ASM'!$B$2:$F$1000,5,0)),0,(VLOOKUP(C544,'WI Vs ASM'!$B$2:$F$1000,5,0)))</f>
        <v>01-Fixed Price</v>
      </c>
      <c r="L544" s="11" t="str">
        <f>IF(ISERROR(VLOOKUP(C544,'WI Vs ASM'!$B$2:$D$1000,3,0)),0,(VLOOKUP(C544,'WI Vs ASM'!$B$2:$D$1000,3,0)))</f>
        <v>01-Maintenance Offshore</v>
      </c>
      <c r="M544" s="11" t="str">
        <f>IF(ISERROR(VLOOKUP(C544,'WI Vs ASM'!$B$2:$I$1000,8,0)),0,(VLOOKUP(C544,'WI Vs ASM'!$B$2:$I$1000,8,0)))</f>
        <v>Rahul Soman</v>
      </c>
      <c r="N544" s="11" t="str">
        <f>IF(ISERROR(VLOOKUP(C544,'WI Vs ASM'!$B$2:$G$1000,6,0)),0,(VLOOKUP(C544,'WI Vs ASM'!$B$2:$G$1000,6,0)))</f>
        <v>Data Archive</v>
      </c>
      <c r="O544" s="11" t="str">
        <f>IF(ISERROR(VLOOKUP(C544,'WI Vs ASM'!$B$2:$H$1000,7,0)),0,(VLOOKUP(C544,'WI Vs ASM'!$B$2:$H$1000,7,0)))</f>
        <v>Central Functions</v>
      </c>
      <c r="P544" s="11" t="str">
        <f t="shared" si="234"/>
        <v>May-17</v>
      </c>
      <c r="Q544" s="11" t="str">
        <f t="shared" si="235"/>
        <v>Q2</v>
      </c>
      <c r="R544" s="11" t="str">
        <f>IF(ISERROR(VLOOKUP(C544,'WI Vs ASM'!$B$2:$J$1000,9,0)),0,(VLOOKUP(C544,'WI Vs ASM'!$B$2:$J$1000,9,0)))</f>
        <v>Jyothi Pai</v>
      </c>
      <c r="S544" s="11" t="str">
        <f>IF(ISERROR(VLOOKUP(C544,'WI Vs ASM'!$B$2:$K$1000,10,0)),0,(VLOOKUP(C544,'WI Vs ASM'!$B$2:$K$1000,10,0)))</f>
        <v>Linda J. Richardson</v>
      </c>
      <c r="T544" s="11" t="str">
        <f>IF(ISERROR(VLOOKUP(C544,'WI Vs ASM'!$B$2:$L$1000,11,0)),0,(VLOOKUP(C544,'WI Vs ASM'!$B$2:$L$1000,11,0)))</f>
        <v>Crystal Romano</v>
      </c>
      <c r="U544" s="11" t="e">
        <f t="shared" si="242"/>
        <v>#VALUE!</v>
      </c>
      <c r="V544" s="11" t="str">
        <f t="shared" si="236"/>
        <v>No</v>
      </c>
      <c r="W544" s="11" t="str">
        <f t="shared" si="237"/>
        <v>Yes</v>
      </c>
      <c r="X544" s="11" t="str">
        <f t="shared" si="238"/>
        <v>No</v>
      </c>
      <c r="Y544" s="11" t="str">
        <f t="shared" si="239"/>
        <v>No</v>
      </c>
      <c r="Z544" s="11" t="str">
        <f t="shared" si="240"/>
        <v>No</v>
      </c>
      <c r="AA544" s="11" t="str">
        <f t="shared" si="243"/>
        <v>No</v>
      </c>
      <c r="AB544" s="11">
        <f>IF(ISERROR(VLOOKUP(U544,'ITWR Dump'!$A$2:$Y$5000,24,0)),0,(VLOOKUP('ILC Report'!U544,'ITWR Dump'!$A$2:$Y$5000,24,0)))</f>
        <v>0</v>
      </c>
      <c r="AC544" s="11" t="str">
        <f t="shared" si="244"/>
        <v>No</v>
      </c>
      <c r="AD544" s="11" t="str">
        <f t="shared" si="245"/>
        <v/>
      </c>
      <c r="AE544" s="11">
        <f>IF(ISERROR(VLOOKUP(U544,'ITWR Dump'!$A$2:$Y$5000,13,0)),0,(VLOOKUP(U544,'ITWR Dump'!$A$2:$Y$5000,13,0)))</f>
        <v>0</v>
      </c>
      <c r="AF544" s="11">
        <f>IF(ISERROR(VLOOKUP(U544,'ITWR Dump'!$A$2:$Y$5000,11,0)),0,(VLOOKUP(U544,'ITWR Dump'!$A$2:$Y$5000,11,0)))</f>
        <v>0</v>
      </c>
      <c r="AG544" s="11">
        <f>IF(ISERROR(VLOOKUP(U544,'ITWR Dump'!$A$2:$Y$5000,2,0)),0,(VLOOKUP(U544,'ITWR Dump'!$A$2:$Y$5000,2,0)))</f>
        <v>0</v>
      </c>
      <c r="AH544" s="11">
        <f>IF(ISERROR(VLOOKUP(U544,'ITWR Dump'!$A$2:$Y$5000,14,0)),0,(VLOOKUP(U544,'ITWR Dump'!$A$2:$Y$5000,14,0)))</f>
        <v>0</v>
      </c>
      <c r="AI544" s="11" t="str">
        <f t="shared" si="246"/>
        <v>01-Maintenance Offshore</v>
      </c>
      <c r="AJ544" s="11" t="str">
        <f t="shared" si="247"/>
        <v>Offshore</v>
      </c>
      <c r="AK544" s="11" t="str">
        <f>IF(ISERROR(VLOOKUP(A544,'Team Data'!$C$2:$U$213,17,0)),0,(VLOOKUP(A544,'Team Data'!$C$2:$U$213,17,0)))</f>
        <v>PRISM</v>
      </c>
      <c r="AL544" s="11" t="str">
        <f t="shared" si="248"/>
        <v>2017-04-24</v>
      </c>
      <c r="AM544" s="11">
        <f>IF(ISERROR(VLOOKUP(U544,'ITWR Dump'!$A$2:$Y$5000,16,0)),0,(VLOOKUP(U544,'ITWR Dump'!$A$2:$Y$5000,16,0)))</f>
        <v>0</v>
      </c>
      <c r="AN544" s="11">
        <f>IF(ISERROR(VLOOKUP(U544,'ITWR Dump'!$A$2:$Y$5000,18,0)),0,(VLOOKUP(U544,'ITWR Dump'!$A$2:$Y$5000,18,0)))</f>
        <v>0</v>
      </c>
      <c r="AO544" s="11">
        <f>IF(ISERROR(VLOOKUP(U544,'ITWR Dump'!$A$2:$Y$5000,25,0)),0,(VLOOKUP('ILC Report'!U544,'ITWR Dump'!$A$2:$Y$5000,25,0)))</f>
        <v>0</v>
      </c>
      <c r="AP544" s="11">
        <f t="shared" si="249"/>
        <v>0</v>
      </c>
      <c r="AQ544" s="26">
        <f t="shared" si="250"/>
        <v>0</v>
      </c>
      <c r="AR544" s="26">
        <f t="shared" si="251"/>
        <v>0</v>
      </c>
      <c r="AS544" s="26">
        <f t="shared" si="252"/>
        <v>0</v>
      </c>
      <c r="AT544" s="26">
        <f t="shared" si="253"/>
        <v>0</v>
      </c>
      <c r="AU544" s="26">
        <f t="shared" si="254"/>
        <v>0</v>
      </c>
      <c r="AV544" s="26">
        <f t="shared" si="255"/>
        <v>0</v>
      </c>
      <c r="AW544" s="11" t="s">
        <v>653</v>
      </c>
      <c r="AX544" s="11" t="str">
        <f>VLOOKUP(L544,Group!$A$2:$B$1000,2,0)</f>
        <v>Maintenance</v>
      </c>
      <c r="AY544" s="11">
        <f>IF(ISERROR(VLOOKUP(U544,'ITWR Dump'!$A$2:$Y$5000,15,0)),0,(VLOOKUP('ILC Report'!U544,'ITWR Dump'!$A$2:$Y$5000,15,0)))</f>
        <v>0</v>
      </c>
      <c r="AZ544" s="11" t="str">
        <f t="shared" si="256"/>
        <v>No</v>
      </c>
      <c r="BA544" s="11" t="str">
        <f t="shared" si="257"/>
        <v>BKI</v>
      </c>
      <c r="BB544" s="11" t="str">
        <f t="shared" si="258"/>
        <v>MN</v>
      </c>
      <c r="BC544" s="11" t="str">
        <f t="shared" si="259"/>
        <v>No</v>
      </c>
    </row>
    <row r="545" spans="1:55" x14ac:dyDescent="0.3">
      <c r="A545" s="11" t="s">
        <v>669</v>
      </c>
      <c r="B545" s="11" t="s">
        <v>1832</v>
      </c>
      <c r="C545" s="11" t="s">
        <v>545</v>
      </c>
      <c r="D545" s="11" t="s">
        <v>2225</v>
      </c>
      <c r="E545" s="38" t="s">
        <v>2901</v>
      </c>
      <c r="F545" s="11">
        <v>1</v>
      </c>
      <c r="G545" s="40" t="s">
        <v>218</v>
      </c>
      <c r="H545" s="11" t="str">
        <f t="shared" si="241"/>
        <v>Regular</v>
      </c>
      <c r="I545" s="11" t="str">
        <f t="shared" si="233"/>
        <v>INDIA</v>
      </c>
      <c r="J545" s="11" t="str">
        <f>IF(ISERROR(VLOOKUP(C545,'WI Vs ASM'!$B$2:$E$1000,4,0)),0,(VLOOKUP(C545,'WI Vs ASM'!$B$2:$E$1000,4,0)))</f>
        <v>Offshore</v>
      </c>
      <c r="K545" s="11" t="str">
        <f>IF(ISERROR(VLOOKUP(C545,'WI Vs ASM'!$B$2:$F$1000,5,0)),0,(VLOOKUP(C545,'WI Vs ASM'!$B$2:$F$1000,5,0)))</f>
        <v>01-Fixed Price</v>
      </c>
      <c r="L545" s="11" t="str">
        <f>IF(ISERROR(VLOOKUP(C545,'WI Vs ASM'!$B$2:$D$1000,3,0)),0,(VLOOKUP(C545,'WI Vs ASM'!$B$2:$D$1000,3,0)))</f>
        <v>01-Maintenance Offshore</v>
      </c>
      <c r="M545" s="11" t="str">
        <f>IF(ISERROR(VLOOKUP(C545,'WI Vs ASM'!$B$2:$I$1000,8,0)),0,(VLOOKUP(C545,'WI Vs ASM'!$B$2:$I$1000,8,0)))</f>
        <v>Rahul Soman</v>
      </c>
      <c r="N545" s="11" t="str">
        <f>IF(ISERROR(VLOOKUP(C545,'WI Vs ASM'!$B$2:$G$1000,6,0)),0,(VLOOKUP(C545,'WI Vs ASM'!$B$2:$G$1000,6,0)))</f>
        <v>Data Archive</v>
      </c>
      <c r="O545" s="11" t="str">
        <f>IF(ISERROR(VLOOKUP(C545,'WI Vs ASM'!$B$2:$H$1000,7,0)),0,(VLOOKUP(C545,'WI Vs ASM'!$B$2:$H$1000,7,0)))</f>
        <v>Central Functions</v>
      </c>
      <c r="P545" s="11" t="str">
        <f t="shared" si="234"/>
        <v>May-17</v>
      </c>
      <c r="Q545" s="11" t="str">
        <f t="shared" si="235"/>
        <v>Q2</v>
      </c>
      <c r="R545" s="11" t="str">
        <f>IF(ISERROR(VLOOKUP(C545,'WI Vs ASM'!$B$2:$J$1000,9,0)),0,(VLOOKUP(C545,'WI Vs ASM'!$B$2:$J$1000,9,0)))</f>
        <v>Jyothi Pai</v>
      </c>
      <c r="S545" s="11" t="str">
        <f>IF(ISERROR(VLOOKUP(C545,'WI Vs ASM'!$B$2:$K$1000,10,0)),0,(VLOOKUP(C545,'WI Vs ASM'!$B$2:$K$1000,10,0)))</f>
        <v>Linda J. Richardson</v>
      </c>
      <c r="T545" s="11" t="str">
        <f>IF(ISERROR(VLOOKUP(C545,'WI Vs ASM'!$B$2:$L$1000,11,0)),0,(VLOOKUP(C545,'WI Vs ASM'!$B$2:$L$1000,11,0)))</f>
        <v>Crystal Romano</v>
      </c>
      <c r="U545" s="11" t="e">
        <f t="shared" si="242"/>
        <v>#VALUE!</v>
      </c>
      <c r="V545" s="11" t="str">
        <f t="shared" si="236"/>
        <v>No</v>
      </c>
      <c r="W545" s="11" t="str">
        <f t="shared" si="237"/>
        <v>Yes</v>
      </c>
      <c r="X545" s="11" t="str">
        <f t="shared" si="238"/>
        <v>No</v>
      </c>
      <c r="Y545" s="11" t="str">
        <f t="shared" si="239"/>
        <v>No</v>
      </c>
      <c r="Z545" s="11" t="str">
        <f t="shared" si="240"/>
        <v>No</v>
      </c>
      <c r="AA545" s="11" t="str">
        <f t="shared" si="243"/>
        <v>No</v>
      </c>
      <c r="AB545" s="11">
        <f>IF(ISERROR(VLOOKUP(U545,'ITWR Dump'!$A$2:$Y$5000,24,0)),0,(VLOOKUP('ILC Report'!U545,'ITWR Dump'!$A$2:$Y$5000,24,0)))</f>
        <v>0</v>
      </c>
      <c r="AC545" s="11" t="str">
        <f t="shared" si="244"/>
        <v>No</v>
      </c>
      <c r="AD545" s="11" t="str">
        <f t="shared" si="245"/>
        <v/>
      </c>
      <c r="AE545" s="11">
        <f>IF(ISERROR(VLOOKUP(U545,'ITWR Dump'!$A$2:$Y$5000,13,0)),0,(VLOOKUP(U545,'ITWR Dump'!$A$2:$Y$5000,13,0)))</f>
        <v>0</v>
      </c>
      <c r="AF545" s="11">
        <f>IF(ISERROR(VLOOKUP(U545,'ITWR Dump'!$A$2:$Y$5000,11,0)),0,(VLOOKUP(U545,'ITWR Dump'!$A$2:$Y$5000,11,0)))</f>
        <v>0</v>
      </c>
      <c r="AG545" s="11">
        <f>IF(ISERROR(VLOOKUP(U545,'ITWR Dump'!$A$2:$Y$5000,2,0)),0,(VLOOKUP(U545,'ITWR Dump'!$A$2:$Y$5000,2,0)))</f>
        <v>0</v>
      </c>
      <c r="AH545" s="11">
        <f>IF(ISERROR(VLOOKUP(U545,'ITWR Dump'!$A$2:$Y$5000,14,0)),0,(VLOOKUP(U545,'ITWR Dump'!$A$2:$Y$5000,14,0)))</f>
        <v>0</v>
      </c>
      <c r="AI545" s="11" t="str">
        <f t="shared" si="246"/>
        <v>01-Maintenance Offshore</v>
      </c>
      <c r="AJ545" s="11" t="str">
        <f t="shared" si="247"/>
        <v>Offshore</v>
      </c>
      <c r="AK545" s="11" t="str">
        <f>IF(ISERROR(VLOOKUP(A545,'Team Data'!$C$2:$U$213,17,0)),0,(VLOOKUP(A545,'Team Data'!$C$2:$U$213,17,0)))</f>
        <v>PRISM</v>
      </c>
      <c r="AL545" s="11" t="str">
        <f t="shared" si="248"/>
        <v>2017-04-24</v>
      </c>
      <c r="AM545" s="11">
        <f>IF(ISERROR(VLOOKUP(U545,'ITWR Dump'!$A$2:$Y$5000,16,0)),0,(VLOOKUP(U545,'ITWR Dump'!$A$2:$Y$5000,16,0)))</f>
        <v>0</v>
      </c>
      <c r="AN545" s="11">
        <f>IF(ISERROR(VLOOKUP(U545,'ITWR Dump'!$A$2:$Y$5000,18,0)),0,(VLOOKUP(U545,'ITWR Dump'!$A$2:$Y$5000,18,0)))</f>
        <v>0</v>
      </c>
      <c r="AO545" s="11">
        <f>IF(ISERROR(VLOOKUP(U545,'ITWR Dump'!$A$2:$Y$5000,25,0)),0,(VLOOKUP('ILC Report'!U545,'ITWR Dump'!$A$2:$Y$5000,25,0)))</f>
        <v>0</v>
      </c>
      <c r="AP545" s="11">
        <f t="shared" si="249"/>
        <v>0</v>
      </c>
      <c r="AQ545" s="26">
        <f t="shared" si="250"/>
        <v>0</v>
      </c>
      <c r="AR545" s="26">
        <f t="shared" si="251"/>
        <v>0</v>
      </c>
      <c r="AS545" s="26">
        <f t="shared" si="252"/>
        <v>0</v>
      </c>
      <c r="AT545" s="26">
        <f t="shared" si="253"/>
        <v>0</v>
      </c>
      <c r="AU545" s="26">
        <f t="shared" si="254"/>
        <v>0</v>
      </c>
      <c r="AV545" s="26">
        <f t="shared" si="255"/>
        <v>0</v>
      </c>
      <c r="AW545" s="11" t="s">
        <v>653</v>
      </c>
      <c r="AX545" s="11" t="str">
        <f>VLOOKUP(L545,Group!$A$2:$B$1000,2,0)</f>
        <v>Maintenance</v>
      </c>
      <c r="AY545" s="11">
        <f>IF(ISERROR(VLOOKUP(U545,'ITWR Dump'!$A$2:$Y$5000,15,0)),0,(VLOOKUP('ILC Report'!U545,'ITWR Dump'!$A$2:$Y$5000,15,0)))</f>
        <v>0</v>
      </c>
      <c r="AZ545" s="11" t="str">
        <f t="shared" si="256"/>
        <v>No</v>
      </c>
      <c r="BA545" s="11" t="str">
        <f t="shared" si="257"/>
        <v>BKI</v>
      </c>
      <c r="BB545" s="11" t="str">
        <f t="shared" si="258"/>
        <v>MN</v>
      </c>
      <c r="BC545" s="11" t="str">
        <f t="shared" si="259"/>
        <v>No</v>
      </c>
    </row>
    <row r="546" spans="1:55" x14ac:dyDescent="0.3">
      <c r="A546" s="11" t="s">
        <v>669</v>
      </c>
      <c r="B546" s="11" t="s">
        <v>1832</v>
      </c>
      <c r="C546" s="11" t="s">
        <v>582</v>
      </c>
      <c r="D546" s="11" t="s">
        <v>2226</v>
      </c>
      <c r="E546" s="38" t="s">
        <v>2901</v>
      </c>
      <c r="F546" s="11">
        <v>1</v>
      </c>
      <c r="G546" s="40" t="s">
        <v>218</v>
      </c>
      <c r="H546" s="11" t="str">
        <f t="shared" si="241"/>
        <v>Regular</v>
      </c>
      <c r="I546" s="11" t="str">
        <f t="shared" si="233"/>
        <v>INDIA</v>
      </c>
      <c r="J546" s="11" t="str">
        <f>IF(ISERROR(VLOOKUP(C546,'WI Vs ASM'!$B$2:$E$1000,4,0)),0,(VLOOKUP(C546,'WI Vs ASM'!$B$2:$E$1000,4,0)))</f>
        <v>Offshore</v>
      </c>
      <c r="K546" s="11" t="str">
        <f>IF(ISERROR(VLOOKUP(C546,'WI Vs ASM'!$B$2:$F$1000,5,0)),0,(VLOOKUP(C546,'WI Vs ASM'!$B$2:$F$1000,5,0)))</f>
        <v>01-Fixed Price</v>
      </c>
      <c r="L546" s="11" t="str">
        <f>IF(ISERROR(VLOOKUP(C546,'WI Vs ASM'!$B$2:$D$1000,3,0)),0,(VLOOKUP(C546,'WI Vs ASM'!$B$2:$D$1000,3,0)))</f>
        <v>01-Maintenance Offshore</v>
      </c>
      <c r="M546" s="11" t="str">
        <f>IF(ISERROR(VLOOKUP(C546,'WI Vs ASM'!$B$2:$I$1000,8,0)),0,(VLOOKUP(C546,'WI Vs ASM'!$B$2:$I$1000,8,0)))</f>
        <v>Rahul Soman</v>
      </c>
      <c r="N546" s="11" t="str">
        <f>IF(ISERROR(VLOOKUP(C546,'WI Vs ASM'!$B$2:$G$1000,6,0)),0,(VLOOKUP(C546,'WI Vs ASM'!$B$2:$G$1000,6,0)))</f>
        <v>ECM</v>
      </c>
      <c r="O546" s="11" t="str">
        <f>IF(ISERROR(VLOOKUP(C546,'WI Vs ASM'!$B$2:$H$1000,7,0)),0,(VLOOKUP(C546,'WI Vs ASM'!$B$2:$H$1000,7,0)))</f>
        <v>ECM</v>
      </c>
      <c r="P546" s="11" t="str">
        <f t="shared" si="234"/>
        <v>May-17</v>
      </c>
      <c r="Q546" s="11" t="str">
        <f t="shared" si="235"/>
        <v>Q2</v>
      </c>
      <c r="R546" s="11" t="str">
        <f>IF(ISERROR(VLOOKUP(C546,'WI Vs ASM'!$B$2:$J$1000,9,0)),0,(VLOOKUP(C546,'WI Vs ASM'!$B$2:$J$1000,9,0)))</f>
        <v>Jyothi Pai</v>
      </c>
      <c r="S546" s="11" t="str">
        <f>IF(ISERROR(VLOOKUP(C546,'WI Vs ASM'!$B$2:$K$1000,10,0)),0,(VLOOKUP(C546,'WI Vs ASM'!$B$2:$K$1000,10,0)))</f>
        <v>John Pallo</v>
      </c>
      <c r="T546" s="11" t="str">
        <f>IF(ISERROR(VLOOKUP(C546,'WI Vs ASM'!$B$2:$L$1000,11,0)),0,(VLOOKUP(C546,'WI Vs ASM'!$B$2:$L$1000,11,0)))</f>
        <v>Phillip Mclean</v>
      </c>
      <c r="U546" s="11" t="e">
        <f t="shared" si="242"/>
        <v>#VALUE!</v>
      </c>
      <c r="V546" s="11" t="str">
        <f t="shared" si="236"/>
        <v>Yes</v>
      </c>
      <c r="W546" s="11" t="str">
        <f t="shared" si="237"/>
        <v>No</v>
      </c>
      <c r="X546" s="11" t="str">
        <f t="shared" si="238"/>
        <v>No</v>
      </c>
      <c r="Y546" s="11" t="str">
        <f t="shared" si="239"/>
        <v>No</v>
      </c>
      <c r="Z546" s="11" t="str">
        <f t="shared" si="240"/>
        <v>No</v>
      </c>
      <c r="AA546" s="11" t="str">
        <f t="shared" si="243"/>
        <v>No</v>
      </c>
      <c r="AB546" s="11">
        <f>IF(ISERROR(VLOOKUP(U546,'ITWR Dump'!$A$2:$Y$5000,24,0)),0,(VLOOKUP('ILC Report'!U546,'ITWR Dump'!$A$2:$Y$5000,24,0)))</f>
        <v>0</v>
      </c>
      <c r="AC546" s="11" t="str">
        <f t="shared" si="244"/>
        <v>No</v>
      </c>
      <c r="AD546" s="11" t="str">
        <f t="shared" si="245"/>
        <v/>
      </c>
      <c r="AE546" s="11">
        <f>IF(ISERROR(VLOOKUP(U546,'ITWR Dump'!$A$2:$Y$5000,13,0)),0,(VLOOKUP(U546,'ITWR Dump'!$A$2:$Y$5000,13,0)))</f>
        <v>0</v>
      </c>
      <c r="AF546" s="11">
        <f>IF(ISERROR(VLOOKUP(U546,'ITWR Dump'!$A$2:$Y$5000,11,0)),0,(VLOOKUP(U546,'ITWR Dump'!$A$2:$Y$5000,11,0)))</f>
        <v>0</v>
      </c>
      <c r="AG546" s="11">
        <f>IF(ISERROR(VLOOKUP(U546,'ITWR Dump'!$A$2:$Y$5000,2,0)),0,(VLOOKUP(U546,'ITWR Dump'!$A$2:$Y$5000,2,0)))</f>
        <v>0</v>
      </c>
      <c r="AH546" s="11">
        <f>IF(ISERROR(VLOOKUP(U546,'ITWR Dump'!$A$2:$Y$5000,14,0)),0,(VLOOKUP(U546,'ITWR Dump'!$A$2:$Y$5000,14,0)))</f>
        <v>0</v>
      </c>
      <c r="AI546" s="11" t="str">
        <f t="shared" si="246"/>
        <v>01-Maintenance Offshore</v>
      </c>
      <c r="AJ546" s="11" t="str">
        <f t="shared" si="247"/>
        <v>Offshore</v>
      </c>
      <c r="AK546" s="11" t="str">
        <f>IF(ISERROR(VLOOKUP(A546,'Team Data'!$C$2:$U$213,17,0)),0,(VLOOKUP(A546,'Team Data'!$C$2:$U$213,17,0)))</f>
        <v>PRISM</v>
      </c>
      <c r="AL546" s="11" t="str">
        <f t="shared" si="248"/>
        <v>2017-04-24</v>
      </c>
      <c r="AM546" s="11">
        <f>IF(ISERROR(VLOOKUP(U546,'ITWR Dump'!$A$2:$Y$5000,16,0)),0,(VLOOKUP(U546,'ITWR Dump'!$A$2:$Y$5000,16,0)))</f>
        <v>0</v>
      </c>
      <c r="AN546" s="11">
        <f>IF(ISERROR(VLOOKUP(U546,'ITWR Dump'!$A$2:$Y$5000,18,0)),0,(VLOOKUP(U546,'ITWR Dump'!$A$2:$Y$5000,18,0)))</f>
        <v>0</v>
      </c>
      <c r="AO546" s="11">
        <f>IF(ISERROR(VLOOKUP(U546,'ITWR Dump'!$A$2:$Y$5000,25,0)),0,(VLOOKUP('ILC Report'!U546,'ITWR Dump'!$A$2:$Y$5000,25,0)))</f>
        <v>0</v>
      </c>
      <c r="AP546" s="11">
        <f t="shared" si="249"/>
        <v>1</v>
      </c>
      <c r="AQ546" s="26">
        <f t="shared" si="250"/>
        <v>0</v>
      </c>
      <c r="AR546" s="26">
        <f t="shared" si="251"/>
        <v>0</v>
      </c>
      <c r="AS546" s="26">
        <f t="shared" si="252"/>
        <v>0</v>
      </c>
      <c r="AT546" s="26">
        <f t="shared" si="253"/>
        <v>0</v>
      </c>
      <c r="AU546" s="26">
        <f t="shared" si="254"/>
        <v>0</v>
      </c>
      <c r="AV546" s="26">
        <f t="shared" si="255"/>
        <v>0</v>
      </c>
      <c r="AW546" s="11" t="s">
        <v>653</v>
      </c>
      <c r="AX546" s="11" t="str">
        <f>VLOOKUP(L546,Group!$A$2:$B$1000,2,0)</f>
        <v>Maintenance</v>
      </c>
      <c r="AY546" s="11">
        <f>IF(ISERROR(VLOOKUP(U546,'ITWR Dump'!$A$2:$Y$5000,15,0)),0,(VLOOKUP('ILC Report'!U546,'ITWR Dump'!$A$2:$Y$5000,15,0)))</f>
        <v>0</v>
      </c>
      <c r="AZ546" s="11" t="str">
        <f t="shared" si="256"/>
        <v>Yes</v>
      </c>
      <c r="BA546" s="11" t="str">
        <f t="shared" si="257"/>
        <v>BKI</v>
      </c>
      <c r="BB546" s="11" t="str">
        <f t="shared" si="258"/>
        <v>MN</v>
      </c>
      <c r="BC546" s="11" t="str">
        <f t="shared" si="259"/>
        <v>No</v>
      </c>
    </row>
    <row r="547" spans="1:55" x14ac:dyDescent="0.3">
      <c r="A547" s="11" t="s">
        <v>669</v>
      </c>
      <c r="B547" s="11" t="s">
        <v>1832</v>
      </c>
      <c r="C547" s="11" t="s">
        <v>545</v>
      </c>
      <c r="D547" s="11" t="s">
        <v>1942</v>
      </c>
      <c r="E547" s="38" t="s">
        <v>2901</v>
      </c>
      <c r="F547" s="11">
        <v>48</v>
      </c>
      <c r="G547" s="40" t="s">
        <v>2905</v>
      </c>
      <c r="H547" s="11" t="str">
        <f t="shared" si="241"/>
        <v>Standby</v>
      </c>
      <c r="I547" s="11" t="str">
        <f t="shared" si="233"/>
        <v>INDIA</v>
      </c>
      <c r="J547" s="11" t="str">
        <f>IF(ISERROR(VLOOKUP(C547,'WI Vs ASM'!$B$2:$E$1000,4,0)),0,(VLOOKUP(C547,'WI Vs ASM'!$B$2:$E$1000,4,0)))</f>
        <v>Offshore</v>
      </c>
      <c r="K547" s="11" t="str">
        <f>IF(ISERROR(VLOOKUP(C547,'WI Vs ASM'!$B$2:$F$1000,5,0)),0,(VLOOKUP(C547,'WI Vs ASM'!$B$2:$F$1000,5,0)))</f>
        <v>01-Fixed Price</v>
      </c>
      <c r="L547" s="11" t="str">
        <f>IF(ISERROR(VLOOKUP(C547,'WI Vs ASM'!$B$2:$D$1000,3,0)),0,(VLOOKUP(C547,'WI Vs ASM'!$B$2:$D$1000,3,0)))</f>
        <v>01-Maintenance Offshore</v>
      </c>
      <c r="M547" s="11" t="str">
        <f>IF(ISERROR(VLOOKUP(C547,'WI Vs ASM'!$B$2:$I$1000,8,0)),0,(VLOOKUP(C547,'WI Vs ASM'!$B$2:$I$1000,8,0)))</f>
        <v>Rahul Soman</v>
      </c>
      <c r="N547" s="11" t="str">
        <f>IF(ISERROR(VLOOKUP(C547,'WI Vs ASM'!$B$2:$G$1000,6,0)),0,(VLOOKUP(C547,'WI Vs ASM'!$B$2:$G$1000,6,0)))</f>
        <v>Data Archive</v>
      </c>
      <c r="O547" s="11" t="str">
        <f>IF(ISERROR(VLOOKUP(C547,'WI Vs ASM'!$B$2:$H$1000,7,0)),0,(VLOOKUP(C547,'WI Vs ASM'!$B$2:$H$1000,7,0)))</f>
        <v>Central Functions</v>
      </c>
      <c r="P547" s="11" t="str">
        <f t="shared" si="234"/>
        <v>May-17</v>
      </c>
      <c r="Q547" s="11" t="str">
        <f t="shared" si="235"/>
        <v>Q2</v>
      </c>
      <c r="R547" s="11" t="str">
        <f>IF(ISERROR(VLOOKUP(C547,'WI Vs ASM'!$B$2:$J$1000,9,0)),0,(VLOOKUP(C547,'WI Vs ASM'!$B$2:$J$1000,9,0)))</f>
        <v>Jyothi Pai</v>
      </c>
      <c r="S547" s="11" t="str">
        <f>IF(ISERROR(VLOOKUP(C547,'WI Vs ASM'!$B$2:$K$1000,10,0)),0,(VLOOKUP(C547,'WI Vs ASM'!$B$2:$K$1000,10,0)))</f>
        <v>Linda J. Richardson</v>
      </c>
      <c r="T547" s="11" t="str">
        <f>IF(ISERROR(VLOOKUP(C547,'WI Vs ASM'!$B$2:$L$1000,11,0)),0,(VLOOKUP(C547,'WI Vs ASM'!$B$2:$L$1000,11,0)))</f>
        <v>Crystal Romano</v>
      </c>
      <c r="U547" s="11" t="e">
        <f t="shared" si="242"/>
        <v>#VALUE!</v>
      </c>
      <c r="V547" s="11" t="str">
        <f t="shared" si="236"/>
        <v>No</v>
      </c>
      <c r="W547" s="11" t="str">
        <f t="shared" si="237"/>
        <v>Yes</v>
      </c>
      <c r="X547" s="11" t="str">
        <f t="shared" si="238"/>
        <v>No</v>
      </c>
      <c r="Y547" s="11" t="str">
        <f t="shared" si="239"/>
        <v>No</v>
      </c>
      <c r="Z547" s="11" t="str">
        <f t="shared" si="240"/>
        <v>No</v>
      </c>
      <c r="AA547" s="11" t="str">
        <f t="shared" si="243"/>
        <v>No</v>
      </c>
      <c r="AB547" s="11">
        <f>IF(ISERROR(VLOOKUP(U547,'ITWR Dump'!$A$2:$Y$5000,24,0)),0,(VLOOKUP('ILC Report'!U547,'ITWR Dump'!$A$2:$Y$5000,24,0)))</f>
        <v>0</v>
      </c>
      <c r="AC547" s="11" t="str">
        <f t="shared" si="244"/>
        <v>No</v>
      </c>
      <c r="AD547" s="11" t="str">
        <f t="shared" si="245"/>
        <v/>
      </c>
      <c r="AE547" s="11">
        <f>IF(ISERROR(VLOOKUP(U547,'ITWR Dump'!$A$2:$Y$5000,13,0)),0,(VLOOKUP(U547,'ITWR Dump'!$A$2:$Y$5000,13,0)))</f>
        <v>0</v>
      </c>
      <c r="AF547" s="11">
        <f>IF(ISERROR(VLOOKUP(U547,'ITWR Dump'!$A$2:$Y$5000,11,0)),0,(VLOOKUP(U547,'ITWR Dump'!$A$2:$Y$5000,11,0)))</f>
        <v>0</v>
      </c>
      <c r="AG547" s="11">
        <f>IF(ISERROR(VLOOKUP(U547,'ITWR Dump'!$A$2:$Y$5000,2,0)),0,(VLOOKUP(U547,'ITWR Dump'!$A$2:$Y$5000,2,0)))</f>
        <v>0</v>
      </c>
      <c r="AH547" s="11">
        <f>IF(ISERROR(VLOOKUP(U547,'ITWR Dump'!$A$2:$Y$5000,14,0)),0,(VLOOKUP(U547,'ITWR Dump'!$A$2:$Y$5000,14,0)))</f>
        <v>0</v>
      </c>
      <c r="AI547" s="11" t="str">
        <f t="shared" si="246"/>
        <v>Standby Hours</v>
      </c>
      <c r="AJ547" s="11" t="str">
        <f t="shared" si="247"/>
        <v>Offshore</v>
      </c>
      <c r="AK547" s="11" t="str">
        <f>IF(ISERROR(VLOOKUP(A547,'Team Data'!$C$2:$U$213,17,0)),0,(VLOOKUP(A547,'Team Data'!$C$2:$U$213,17,0)))</f>
        <v>PRISM</v>
      </c>
      <c r="AL547" s="11" t="str">
        <f t="shared" si="248"/>
        <v>2017-04-24</v>
      </c>
      <c r="AM547" s="11">
        <f>IF(ISERROR(VLOOKUP(U547,'ITWR Dump'!$A$2:$Y$5000,16,0)),0,(VLOOKUP(U547,'ITWR Dump'!$A$2:$Y$5000,16,0)))</f>
        <v>0</v>
      </c>
      <c r="AN547" s="11">
        <f>IF(ISERROR(VLOOKUP(U547,'ITWR Dump'!$A$2:$Y$5000,18,0)),0,(VLOOKUP(U547,'ITWR Dump'!$A$2:$Y$5000,18,0)))</f>
        <v>0</v>
      </c>
      <c r="AO547" s="11">
        <f>IF(ISERROR(VLOOKUP(U547,'ITWR Dump'!$A$2:$Y$5000,25,0)),0,(VLOOKUP('ILC Report'!U547,'ITWR Dump'!$A$2:$Y$5000,25,0)))</f>
        <v>0</v>
      </c>
      <c r="AP547" s="11">
        <f t="shared" si="249"/>
        <v>0</v>
      </c>
      <c r="AQ547" s="26">
        <f t="shared" si="250"/>
        <v>0</v>
      </c>
      <c r="AR547" s="26">
        <f t="shared" si="251"/>
        <v>0</v>
      </c>
      <c r="AS547" s="26">
        <f t="shared" si="252"/>
        <v>0</v>
      </c>
      <c r="AT547" s="26">
        <f t="shared" si="253"/>
        <v>0</v>
      </c>
      <c r="AU547" s="26">
        <f t="shared" si="254"/>
        <v>0</v>
      </c>
      <c r="AV547" s="26">
        <f t="shared" si="255"/>
        <v>0</v>
      </c>
      <c r="AW547" s="11" t="s">
        <v>653</v>
      </c>
      <c r="AX547" s="11" t="str">
        <f>VLOOKUP(L547,Group!$A$2:$B$1000,2,0)</f>
        <v>Maintenance</v>
      </c>
      <c r="AY547" s="11">
        <f>IF(ISERROR(VLOOKUP(U547,'ITWR Dump'!$A$2:$Y$5000,15,0)),0,(VLOOKUP('ILC Report'!U547,'ITWR Dump'!$A$2:$Y$5000,15,0)))</f>
        <v>0</v>
      </c>
      <c r="AZ547" s="11" t="str">
        <f t="shared" si="256"/>
        <v>No</v>
      </c>
      <c r="BA547" s="11" t="str">
        <f t="shared" si="257"/>
        <v>BKI</v>
      </c>
      <c r="BB547" s="11" t="str">
        <f t="shared" si="258"/>
        <v>MN</v>
      </c>
      <c r="BC547" s="11" t="str">
        <f t="shared" si="259"/>
        <v>No</v>
      </c>
    </row>
    <row r="548" spans="1:55" x14ac:dyDescent="0.3">
      <c r="A548" s="11" t="s">
        <v>669</v>
      </c>
      <c r="B548" s="11" t="s">
        <v>1832</v>
      </c>
      <c r="C548" s="11" t="s">
        <v>541</v>
      </c>
      <c r="D548" s="11" t="s">
        <v>2214</v>
      </c>
      <c r="E548" s="38" t="s">
        <v>2902</v>
      </c>
      <c r="F548" s="11">
        <v>15</v>
      </c>
      <c r="G548" s="40" t="s">
        <v>218</v>
      </c>
      <c r="H548" s="11" t="str">
        <f t="shared" si="241"/>
        <v>Regular</v>
      </c>
      <c r="I548" s="11" t="str">
        <f t="shared" si="233"/>
        <v>INDIA</v>
      </c>
      <c r="J548" s="11" t="str">
        <f>IF(ISERROR(VLOOKUP(C548,'WI Vs ASM'!$B$2:$E$1000,4,0)),0,(VLOOKUP(C548,'WI Vs ASM'!$B$2:$E$1000,4,0)))</f>
        <v>Offshore</v>
      </c>
      <c r="K548" s="11" t="str">
        <f>IF(ISERROR(VLOOKUP(C548,'WI Vs ASM'!$B$2:$F$1000,5,0)),0,(VLOOKUP(C548,'WI Vs ASM'!$B$2:$F$1000,5,0)))</f>
        <v>09-NonBillable</v>
      </c>
      <c r="L548" s="11" t="str">
        <f>IF(ISERROR(VLOOKUP(C548,'WI Vs ASM'!$B$2:$D$1000,3,0)),0,(VLOOKUP(C548,'WI Vs ASM'!$B$2:$D$1000,3,0)))</f>
        <v>65-Bench Hours Offshore</v>
      </c>
      <c r="M548" s="11" t="str">
        <f>IF(ISERROR(VLOOKUP(C548,'WI Vs ASM'!$B$2:$I$1000,8,0)),0,(VLOOKUP(C548,'WI Vs ASM'!$B$2:$I$1000,8,0)))</f>
        <v>Prakash Varadachari</v>
      </c>
      <c r="N548" s="11" t="str">
        <f>IF(ISERROR(VLOOKUP(C548,'WI Vs ASM'!$B$2:$G$1000,6,0)),0,(VLOOKUP(C548,'WI Vs ASM'!$B$2:$G$1000,6,0)))</f>
        <v>Data Archive</v>
      </c>
      <c r="O548" s="11" t="str">
        <f>IF(ISERROR(VLOOKUP(C548,'WI Vs ASM'!$B$2:$H$1000,7,0)),0,(VLOOKUP(C548,'WI Vs ASM'!$B$2:$H$1000,7,0)))</f>
        <v>Central Functions</v>
      </c>
      <c r="P548" s="11" t="str">
        <f t="shared" si="234"/>
        <v>May-17</v>
      </c>
      <c r="Q548" s="11" t="str">
        <f t="shared" si="235"/>
        <v>Q2</v>
      </c>
      <c r="R548" s="11" t="str">
        <f>IF(ISERROR(VLOOKUP(C548,'WI Vs ASM'!$B$2:$J$1000,9,0)),0,(VLOOKUP(C548,'WI Vs ASM'!$B$2:$J$1000,9,0)))</f>
        <v>Jyothi Pai</v>
      </c>
      <c r="S548" s="11" t="str">
        <f>IF(ISERROR(VLOOKUP(C548,'WI Vs ASM'!$B$2:$K$1000,10,0)),0,(VLOOKUP(C548,'WI Vs ASM'!$B$2:$K$1000,10,0)))</f>
        <v>Linda J. Richardson</v>
      </c>
      <c r="T548" s="11" t="str">
        <f>IF(ISERROR(VLOOKUP(C548,'WI Vs ASM'!$B$2:$L$1000,11,0)),0,(VLOOKUP(C548,'WI Vs ASM'!$B$2:$L$1000,11,0)))</f>
        <v>Crystal Romano</v>
      </c>
      <c r="U548" s="11" t="e">
        <f t="shared" si="242"/>
        <v>#VALUE!</v>
      </c>
      <c r="V548" s="11" t="str">
        <f t="shared" si="236"/>
        <v>No</v>
      </c>
      <c r="W548" s="11" t="str">
        <f t="shared" si="237"/>
        <v>No</v>
      </c>
      <c r="X548" s="11" t="str">
        <f t="shared" si="238"/>
        <v>No</v>
      </c>
      <c r="Y548" s="11" t="str">
        <f t="shared" si="239"/>
        <v>No</v>
      </c>
      <c r="Z548" s="11" t="str">
        <f t="shared" si="240"/>
        <v>No</v>
      </c>
      <c r="AA548" s="11" t="str">
        <f t="shared" si="243"/>
        <v>No</v>
      </c>
      <c r="AB548" s="11">
        <f>IF(ISERROR(VLOOKUP(U548,'ITWR Dump'!$A$2:$Y$5000,24,0)),0,(VLOOKUP('ILC Report'!U548,'ITWR Dump'!$A$2:$Y$5000,24,0)))</f>
        <v>0</v>
      </c>
      <c r="AC548" s="11" t="str">
        <f t="shared" si="244"/>
        <v>No</v>
      </c>
      <c r="AD548" s="11" t="str">
        <f t="shared" si="245"/>
        <v/>
      </c>
      <c r="AE548" s="11">
        <f>IF(ISERROR(VLOOKUP(U548,'ITWR Dump'!$A$2:$Y$5000,13,0)),0,(VLOOKUP(U548,'ITWR Dump'!$A$2:$Y$5000,13,0)))</f>
        <v>0</v>
      </c>
      <c r="AF548" s="11">
        <f>IF(ISERROR(VLOOKUP(U548,'ITWR Dump'!$A$2:$Y$5000,11,0)),0,(VLOOKUP(U548,'ITWR Dump'!$A$2:$Y$5000,11,0)))</f>
        <v>0</v>
      </c>
      <c r="AG548" s="11">
        <f>IF(ISERROR(VLOOKUP(U548,'ITWR Dump'!$A$2:$Y$5000,2,0)),0,(VLOOKUP(U548,'ITWR Dump'!$A$2:$Y$5000,2,0)))</f>
        <v>0</v>
      </c>
      <c r="AH548" s="11">
        <f>IF(ISERROR(VLOOKUP(U548,'ITWR Dump'!$A$2:$Y$5000,14,0)),0,(VLOOKUP(U548,'ITWR Dump'!$A$2:$Y$5000,14,0)))</f>
        <v>0</v>
      </c>
      <c r="AI548" s="11" t="str">
        <f t="shared" si="246"/>
        <v>65-Bench Hours Offshore</v>
      </c>
      <c r="AJ548" s="11" t="str">
        <f t="shared" si="247"/>
        <v>Offshore</v>
      </c>
      <c r="AK548" s="11" t="str">
        <f>IF(ISERROR(VLOOKUP(A548,'Team Data'!$C$2:$U$213,17,0)),0,(VLOOKUP(A548,'Team Data'!$C$2:$U$213,17,0)))</f>
        <v>PRISM</v>
      </c>
      <c r="AL548" s="11" t="str">
        <f t="shared" si="248"/>
        <v>2017-04-24</v>
      </c>
      <c r="AM548" s="11">
        <f>IF(ISERROR(VLOOKUP(U548,'ITWR Dump'!$A$2:$Y$5000,16,0)),0,(VLOOKUP(U548,'ITWR Dump'!$A$2:$Y$5000,16,0)))</f>
        <v>0</v>
      </c>
      <c r="AN548" s="11">
        <f>IF(ISERROR(VLOOKUP(U548,'ITWR Dump'!$A$2:$Y$5000,18,0)),0,(VLOOKUP(U548,'ITWR Dump'!$A$2:$Y$5000,18,0)))</f>
        <v>0</v>
      </c>
      <c r="AO548" s="11">
        <f>IF(ISERROR(VLOOKUP(U548,'ITWR Dump'!$A$2:$Y$5000,25,0)),0,(VLOOKUP('ILC Report'!U548,'ITWR Dump'!$A$2:$Y$5000,25,0)))</f>
        <v>0</v>
      </c>
      <c r="AP548" s="11">
        <f t="shared" si="249"/>
        <v>0</v>
      </c>
      <c r="AQ548" s="26">
        <f t="shared" si="250"/>
        <v>0</v>
      </c>
      <c r="AR548" s="26">
        <f t="shared" si="251"/>
        <v>0</v>
      </c>
      <c r="AS548" s="26">
        <f t="shared" si="252"/>
        <v>0</v>
      </c>
      <c r="AT548" s="26">
        <f t="shared" si="253"/>
        <v>0</v>
      </c>
      <c r="AU548" s="26">
        <f t="shared" si="254"/>
        <v>0</v>
      </c>
      <c r="AV548" s="26">
        <f t="shared" si="255"/>
        <v>0</v>
      </c>
      <c r="AW548" s="11" t="s">
        <v>653</v>
      </c>
      <c r="AX548" s="11" t="str">
        <f>VLOOKUP(L548,Group!$A$2:$B$1000,2,0)</f>
        <v>Maintenance</v>
      </c>
      <c r="AY548" s="11">
        <f>IF(ISERROR(VLOOKUP(U548,'ITWR Dump'!$A$2:$Y$5000,15,0)),0,(VLOOKUP('ILC Report'!U548,'ITWR Dump'!$A$2:$Y$5000,15,0)))</f>
        <v>0</v>
      </c>
      <c r="AZ548" s="11" t="str">
        <f t="shared" si="256"/>
        <v>No</v>
      </c>
      <c r="BA548" s="11" t="str">
        <f t="shared" si="257"/>
        <v>BKI</v>
      </c>
      <c r="BB548" s="11" t="str">
        <f t="shared" si="258"/>
        <v>BN</v>
      </c>
      <c r="BC548" s="11" t="str">
        <f t="shared" si="259"/>
        <v>No</v>
      </c>
    </row>
    <row r="549" spans="1:55" x14ac:dyDescent="0.3">
      <c r="A549" s="11" t="s">
        <v>669</v>
      </c>
      <c r="B549" s="11" t="s">
        <v>1832</v>
      </c>
      <c r="C549" s="11" t="s">
        <v>545</v>
      </c>
      <c r="D549" s="11" t="s">
        <v>2227</v>
      </c>
      <c r="E549" s="38" t="s">
        <v>2902</v>
      </c>
      <c r="F549" s="11">
        <v>1</v>
      </c>
      <c r="G549" s="40" t="s">
        <v>218</v>
      </c>
      <c r="H549" s="11" t="str">
        <f t="shared" si="241"/>
        <v>Regular</v>
      </c>
      <c r="I549" s="11" t="str">
        <f t="shared" si="233"/>
        <v>INDIA</v>
      </c>
      <c r="J549" s="11" t="str">
        <f>IF(ISERROR(VLOOKUP(C549,'WI Vs ASM'!$B$2:$E$1000,4,0)),0,(VLOOKUP(C549,'WI Vs ASM'!$B$2:$E$1000,4,0)))</f>
        <v>Offshore</v>
      </c>
      <c r="K549" s="11" t="str">
        <f>IF(ISERROR(VLOOKUP(C549,'WI Vs ASM'!$B$2:$F$1000,5,0)),0,(VLOOKUP(C549,'WI Vs ASM'!$B$2:$F$1000,5,0)))</f>
        <v>01-Fixed Price</v>
      </c>
      <c r="L549" s="11" t="str">
        <f>IF(ISERROR(VLOOKUP(C549,'WI Vs ASM'!$B$2:$D$1000,3,0)),0,(VLOOKUP(C549,'WI Vs ASM'!$B$2:$D$1000,3,0)))</f>
        <v>01-Maintenance Offshore</v>
      </c>
      <c r="M549" s="11" t="str">
        <f>IF(ISERROR(VLOOKUP(C549,'WI Vs ASM'!$B$2:$I$1000,8,0)),0,(VLOOKUP(C549,'WI Vs ASM'!$B$2:$I$1000,8,0)))</f>
        <v>Rahul Soman</v>
      </c>
      <c r="N549" s="11" t="str">
        <f>IF(ISERROR(VLOOKUP(C549,'WI Vs ASM'!$B$2:$G$1000,6,0)),0,(VLOOKUP(C549,'WI Vs ASM'!$B$2:$G$1000,6,0)))</f>
        <v>Data Archive</v>
      </c>
      <c r="O549" s="11" t="str">
        <f>IF(ISERROR(VLOOKUP(C549,'WI Vs ASM'!$B$2:$H$1000,7,0)),0,(VLOOKUP(C549,'WI Vs ASM'!$B$2:$H$1000,7,0)))</f>
        <v>Central Functions</v>
      </c>
      <c r="P549" s="11" t="str">
        <f t="shared" si="234"/>
        <v>May-17</v>
      </c>
      <c r="Q549" s="11" t="str">
        <f t="shared" si="235"/>
        <v>Q2</v>
      </c>
      <c r="R549" s="11" t="str">
        <f>IF(ISERROR(VLOOKUP(C549,'WI Vs ASM'!$B$2:$J$1000,9,0)),0,(VLOOKUP(C549,'WI Vs ASM'!$B$2:$J$1000,9,0)))</f>
        <v>Jyothi Pai</v>
      </c>
      <c r="S549" s="11" t="str">
        <f>IF(ISERROR(VLOOKUP(C549,'WI Vs ASM'!$B$2:$K$1000,10,0)),0,(VLOOKUP(C549,'WI Vs ASM'!$B$2:$K$1000,10,0)))</f>
        <v>Linda J. Richardson</v>
      </c>
      <c r="T549" s="11" t="str">
        <f>IF(ISERROR(VLOOKUP(C549,'WI Vs ASM'!$B$2:$L$1000,11,0)),0,(VLOOKUP(C549,'WI Vs ASM'!$B$2:$L$1000,11,0)))</f>
        <v>Crystal Romano</v>
      </c>
      <c r="U549" s="11" t="e">
        <f t="shared" si="242"/>
        <v>#VALUE!</v>
      </c>
      <c r="V549" s="11" t="str">
        <f t="shared" si="236"/>
        <v>No</v>
      </c>
      <c r="W549" s="11" t="str">
        <f t="shared" si="237"/>
        <v>Yes</v>
      </c>
      <c r="X549" s="11" t="str">
        <f t="shared" si="238"/>
        <v>No</v>
      </c>
      <c r="Y549" s="11" t="str">
        <f t="shared" si="239"/>
        <v>No</v>
      </c>
      <c r="Z549" s="11" t="str">
        <f t="shared" si="240"/>
        <v>No</v>
      </c>
      <c r="AA549" s="11" t="str">
        <f t="shared" si="243"/>
        <v>No</v>
      </c>
      <c r="AB549" s="11">
        <f>IF(ISERROR(VLOOKUP(U549,'ITWR Dump'!$A$2:$Y$5000,24,0)),0,(VLOOKUP('ILC Report'!U549,'ITWR Dump'!$A$2:$Y$5000,24,0)))</f>
        <v>0</v>
      </c>
      <c r="AC549" s="11" t="str">
        <f t="shared" si="244"/>
        <v>No</v>
      </c>
      <c r="AD549" s="11" t="str">
        <f t="shared" si="245"/>
        <v/>
      </c>
      <c r="AE549" s="11">
        <f>IF(ISERROR(VLOOKUP(U549,'ITWR Dump'!$A$2:$Y$5000,13,0)),0,(VLOOKUP(U549,'ITWR Dump'!$A$2:$Y$5000,13,0)))</f>
        <v>0</v>
      </c>
      <c r="AF549" s="11">
        <f>IF(ISERROR(VLOOKUP(U549,'ITWR Dump'!$A$2:$Y$5000,11,0)),0,(VLOOKUP(U549,'ITWR Dump'!$A$2:$Y$5000,11,0)))</f>
        <v>0</v>
      </c>
      <c r="AG549" s="11">
        <f>IF(ISERROR(VLOOKUP(U549,'ITWR Dump'!$A$2:$Y$5000,2,0)),0,(VLOOKUP(U549,'ITWR Dump'!$A$2:$Y$5000,2,0)))</f>
        <v>0</v>
      </c>
      <c r="AH549" s="11">
        <f>IF(ISERROR(VLOOKUP(U549,'ITWR Dump'!$A$2:$Y$5000,14,0)),0,(VLOOKUP(U549,'ITWR Dump'!$A$2:$Y$5000,14,0)))</f>
        <v>0</v>
      </c>
      <c r="AI549" s="11" t="str">
        <f t="shared" si="246"/>
        <v>01-Maintenance Offshore</v>
      </c>
      <c r="AJ549" s="11" t="str">
        <f t="shared" si="247"/>
        <v>Offshore</v>
      </c>
      <c r="AK549" s="11" t="str">
        <f>IF(ISERROR(VLOOKUP(A549,'Team Data'!$C$2:$U$213,17,0)),0,(VLOOKUP(A549,'Team Data'!$C$2:$U$213,17,0)))</f>
        <v>PRISM</v>
      </c>
      <c r="AL549" s="11" t="str">
        <f t="shared" si="248"/>
        <v>2017-04-24</v>
      </c>
      <c r="AM549" s="11">
        <f>IF(ISERROR(VLOOKUP(U549,'ITWR Dump'!$A$2:$Y$5000,16,0)),0,(VLOOKUP(U549,'ITWR Dump'!$A$2:$Y$5000,16,0)))</f>
        <v>0</v>
      </c>
      <c r="AN549" s="11">
        <f>IF(ISERROR(VLOOKUP(U549,'ITWR Dump'!$A$2:$Y$5000,18,0)),0,(VLOOKUP(U549,'ITWR Dump'!$A$2:$Y$5000,18,0)))</f>
        <v>0</v>
      </c>
      <c r="AO549" s="11">
        <f>IF(ISERROR(VLOOKUP(U549,'ITWR Dump'!$A$2:$Y$5000,25,0)),0,(VLOOKUP('ILC Report'!U549,'ITWR Dump'!$A$2:$Y$5000,25,0)))</f>
        <v>0</v>
      </c>
      <c r="AP549" s="11">
        <f t="shared" si="249"/>
        <v>0</v>
      </c>
      <c r="AQ549" s="26">
        <f t="shared" si="250"/>
        <v>0</v>
      </c>
      <c r="AR549" s="26">
        <f t="shared" si="251"/>
        <v>0</v>
      </c>
      <c r="AS549" s="26">
        <f t="shared" si="252"/>
        <v>0</v>
      </c>
      <c r="AT549" s="26">
        <f t="shared" si="253"/>
        <v>0</v>
      </c>
      <c r="AU549" s="26">
        <f t="shared" si="254"/>
        <v>0</v>
      </c>
      <c r="AV549" s="26">
        <f t="shared" si="255"/>
        <v>0</v>
      </c>
      <c r="AW549" s="11" t="s">
        <v>653</v>
      </c>
      <c r="AX549" s="11" t="str">
        <f>VLOOKUP(L549,Group!$A$2:$B$1000,2,0)</f>
        <v>Maintenance</v>
      </c>
      <c r="AY549" s="11">
        <f>IF(ISERROR(VLOOKUP(U549,'ITWR Dump'!$A$2:$Y$5000,15,0)),0,(VLOOKUP('ILC Report'!U549,'ITWR Dump'!$A$2:$Y$5000,15,0)))</f>
        <v>0</v>
      </c>
      <c r="AZ549" s="11" t="str">
        <f t="shared" si="256"/>
        <v>No</v>
      </c>
      <c r="BA549" s="11" t="str">
        <f t="shared" si="257"/>
        <v>BKI</v>
      </c>
      <c r="BB549" s="11" t="str">
        <f t="shared" si="258"/>
        <v>MN</v>
      </c>
      <c r="BC549" s="11" t="str">
        <f t="shared" si="259"/>
        <v>No</v>
      </c>
    </row>
    <row r="550" spans="1:55" x14ac:dyDescent="0.3">
      <c r="A550" s="11" t="s">
        <v>669</v>
      </c>
      <c r="B550" s="11" t="s">
        <v>1832</v>
      </c>
      <c r="C550" s="11" t="s">
        <v>545</v>
      </c>
      <c r="D550" s="11" t="s">
        <v>2215</v>
      </c>
      <c r="E550" s="38" t="s">
        <v>2902</v>
      </c>
      <c r="F550" s="11">
        <v>0.5</v>
      </c>
      <c r="G550" s="40" t="s">
        <v>218</v>
      </c>
      <c r="H550" s="11" t="str">
        <f t="shared" si="241"/>
        <v>Regular</v>
      </c>
      <c r="I550" s="11" t="str">
        <f t="shared" si="233"/>
        <v>INDIA</v>
      </c>
      <c r="J550" s="11" t="str">
        <f>IF(ISERROR(VLOOKUP(C550,'WI Vs ASM'!$B$2:$E$1000,4,0)),0,(VLOOKUP(C550,'WI Vs ASM'!$B$2:$E$1000,4,0)))</f>
        <v>Offshore</v>
      </c>
      <c r="K550" s="11" t="str">
        <f>IF(ISERROR(VLOOKUP(C550,'WI Vs ASM'!$B$2:$F$1000,5,0)),0,(VLOOKUP(C550,'WI Vs ASM'!$B$2:$F$1000,5,0)))</f>
        <v>01-Fixed Price</v>
      </c>
      <c r="L550" s="11" t="str">
        <f>IF(ISERROR(VLOOKUP(C550,'WI Vs ASM'!$B$2:$D$1000,3,0)),0,(VLOOKUP(C550,'WI Vs ASM'!$B$2:$D$1000,3,0)))</f>
        <v>01-Maintenance Offshore</v>
      </c>
      <c r="M550" s="11" t="str">
        <f>IF(ISERROR(VLOOKUP(C550,'WI Vs ASM'!$B$2:$I$1000,8,0)),0,(VLOOKUP(C550,'WI Vs ASM'!$B$2:$I$1000,8,0)))</f>
        <v>Rahul Soman</v>
      </c>
      <c r="N550" s="11" t="str">
        <f>IF(ISERROR(VLOOKUP(C550,'WI Vs ASM'!$B$2:$G$1000,6,0)),0,(VLOOKUP(C550,'WI Vs ASM'!$B$2:$G$1000,6,0)))</f>
        <v>Data Archive</v>
      </c>
      <c r="O550" s="11" t="str">
        <f>IF(ISERROR(VLOOKUP(C550,'WI Vs ASM'!$B$2:$H$1000,7,0)),0,(VLOOKUP(C550,'WI Vs ASM'!$B$2:$H$1000,7,0)))</f>
        <v>Central Functions</v>
      </c>
      <c r="P550" s="11" t="str">
        <f t="shared" si="234"/>
        <v>May-17</v>
      </c>
      <c r="Q550" s="11" t="str">
        <f t="shared" si="235"/>
        <v>Q2</v>
      </c>
      <c r="R550" s="11" t="str">
        <f>IF(ISERROR(VLOOKUP(C550,'WI Vs ASM'!$B$2:$J$1000,9,0)),0,(VLOOKUP(C550,'WI Vs ASM'!$B$2:$J$1000,9,0)))</f>
        <v>Jyothi Pai</v>
      </c>
      <c r="S550" s="11" t="str">
        <f>IF(ISERROR(VLOOKUP(C550,'WI Vs ASM'!$B$2:$K$1000,10,0)),0,(VLOOKUP(C550,'WI Vs ASM'!$B$2:$K$1000,10,0)))</f>
        <v>Linda J. Richardson</v>
      </c>
      <c r="T550" s="11" t="str">
        <f>IF(ISERROR(VLOOKUP(C550,'WI Vs ASM'!$B$2:$L$1000,11,0)),0,(VLOOKUP(C550,'WI Vs ASM'!$B$2:$L$1000,11,0)))</f>
        <v>Crystal Romano</v>
      </c>
      <c r="U550" s="11" t="e">
        <f t="shared" si="242"/>
        <v>#VALUE!</v>
      </c>
      <c r="V550" s="11" t="str">
        <f t="shared" si="236"/>
        <v>No</v>
      </c>
      <c r="W550" s="11" t="str">
        <f t="shared" si="237"/>
        <v>Yes</v>
      </c>
      <c r="X550" s="11" t="str">
        <f t="shared" si="238"/>
        <v>No</v>
      </c>
      <c r="Y550" s="11" t="str">
        <f t="shared" si="239"/>
        <v>No</v>
      </c>
      <c r="Z550" s="11" t="str">
        <f t="shared" si="240"/>
        <v>No</v>
      </c>
      <c r="AA550" s="11" t="str">
        <f t="shared" si="243"/>
        <v>No</v>
      </c>
      <c r="AB550" s="11">
        <f>IF(ISERROR(VLOOKUP(U550,'ITWR Dump'!$A$2:$Y$5000,24,0)),0,(VLOOKUP('ILC Report'!U550,'ITWR Dump'!$A$2:$Y$5000,24,0)))</f>
        <v>0</v>
      </c>
      <c r="AC550" s="11" t="str">
        <f t="shared" si="244"/>
        <v>No</v>
      </c>
      <c r="AD550" s="11" t="str">
        <f t="shared" si="245"/>
        <v/>
      </c>
      <c r="AE550" s="11">
        <f>IF(ISERROR(VLOOKUP(U550,'ITWR Dump'!$A$2:$Y$5000,13,0)),0,(VLOOKUP(U550,'ITWR Dump'!$A$2:$Y$5000,13,0)))</f>
        <v>0</v>
      </c>
      <c r="AF550" s="11">
        <f>IF(ISERROR(VLOOKUP(U550,'ITWR Dump'!$A$2:$Y$5000,11,0)),0,(VLOOKUP(U550,'ITWR Dump'!$A$2:$Y$5000,11,0)))</f>
        <v>0</v>
      </c>
      <c r="AG550" s="11">
        <f>IF(ISERROR(VLOOKUP(U550,'ITWR Dump'!$A$2:$Y$5000,2,0)),0,(VLOOKUP(U550,'ITWR Dump'!$A$2:$Y$5000,2,0)))</f>
        <v>0</v>
      </c>
      <c r="AH550" s="11">
        <f>IF(ISERROR(VLOOKUP(U550,'ITWR Dump'!$A$2:$Y$5000,14,0)),0,(VLOOKUP(U550,'ITWR Dump'!$A$2:$Y$5000,14,0)))</f>
        <v>0</v>
      </c>
      <c r="AI550" s="11" t="str">
        <f t="shared" si="246"/>
        <v>01-Maintenance Offshore</v>
      </c>
      <c r="AJ550" s="11" t="str">
        <f t="shared" si="247"/>
        <v>Offshore</v>
      </c>
      <c r="AK550" s="11" t="str">
        <f>IF(ISERROR(VLOOKUP(A550,'Team Data'!$C$2:$U$213,17,0)),0,(VLOOKUP(A550,'Team Data'!$C$2:$U$213,17,0)))</f>
        <v>PRISM</v>
      </c>
      <c r="AL550" s="11" t="str">
        <f t="shared" si="248"/>
        <v>2017-04-24</v>
      </c>
      <c r="AM550" s="11">
        <f>IF(ISERROR(VLOOKUP(U550,'ITWR Dump'!$A$2:$Y$5000,16,0)),0,(VLOOKUP(U550,'ITWR Dump'!$A$2:$Y$5000,16,0)))</f>
        <v>0</v>
      </c>
      <c r="AN550" s="11">
        <f>IF(ISERROR(VLOOKUP(U550,'ITWR Dump'!$A$2:$Y$5000,18,0)),0,(VLOOKUP(U550,'ITWR Dump'!$A$2:$Y$5000,18,0)))</f>
        <v>0</v>
      </c>
      <c r="AO550" s="11">
        <f>IF(ISERROR(VLOOKUP(U550,'ITWR Dump'!$A$2:$Y$5000,25,0)),0,(VLOOKUP('ILC Report'!U550,'ITWR Dump'!$A$2:$Y$5000,25,0)))</f>
        <v>0</v>
      </c>
      <c r="AP550" s="11">
        <f t="shared" si="249"/>
        <v>0</v>
      </c>
      <c r="AQ550" s="26">
        <f t="shared" si="250"/>
        <v>0</v>
      </c>
      <c r="AR550" s="26">
        <f t="shared" si="251"/>
        <v>0</v>
      </c>
      <c r="AS550" s="26">
        <f t="shared" si="252"/>
        <v>0</v>
      </c>
      <c r="AT550" s="26">
        <f t="shared" si="253"/>
        <v>0</v>
      </c>
      <c r="AU550" s="26">
        <f t="shared" si="254"/>
        <v>0</v>
      </c>
      <c r="AV550" s="26">
        <f t="shared" si="255"/>
        <v>0</v>
      </c>
      <c r="AW550" s="11" t="s">
        <v>653</v>
      </c>
      <c r="AX550" s="11" t="str">
        <f>VLOOKUP(L550,Group!$A$2:$B$1000,2,0)</f>
        <v>Maintenance</v>
      </c>
      <c r="AY550" s="11">
        <f>IF(ISERROR(VLOOKUP(U550,'ITWR Dump'!$A$2:$Y$5000,15,0)),0,(VLOOKUP('ILC Report'!U550,'ITWR Dump'!$A$2:$Y$5000,15,0)))</f>
        <v>0</v>
      </c>
      <c r="AZ550" s="11" t="str">
        <f t="shared" si="256"/>
        <v>No</v>
      </c>
      <c r="BA550" s="11" t="str">
        <f t="shared" si="257"/>
        <v>BKI</v>
      </c>
      <c r="BB550" s="11" t="str">
        <f t="shared" si="258"/>
        <v>MN</v>
      </c>
      <c r="BC550" s="11" t="str">
        <f t="shared" si="259"/>
        <v>No</v>
      </c>
    </row>
    <row r="551" spans="1:55" x14ac:dyDescent="0.3">
      <c r="A551" s="11" t="s">
        <v>669</v>
      </c>
      <c r="B551" s="11" t="s">
        <v>1832</v>
      </c>
      <c r="C551" s="11" t="s">
        <v>545</v>
      </c>
      <c r="D551" s="11" t="s">
        <v>2191</v>
      </c>
      <c r="E551" s="38" t="s">
        <v>2902</v>
      </c>
      <c r="F551" s="11">
        <v>8</v>
      </c>
      <c r="G551" s="40" t="s">
        <v>218</v>
      </c>
      <c r="H551" s="11" t="str">
        <f t="shared" si="241"/>
        <v>Regular</v>
      </c>
      <c r="I551" s="11" t="str">
        <f t="shared" si="233"/>
        <v>INDIA</v>
      </c>
      <c r="J551" s="11" t="str">
        <f>IF(ISERROR(VLOOKUP(C551,'WI Vs ASM'!$B$2:$E$1000,4,0)),0,(VLOOKUP(C551,'WI Vs ASM'!$B$2:$E$1000,4,0)))</f>
        <v>Offshore</v>
      </c>
      <c r="K551" s="11" t="str">
        <f>IF(ISERROR(VLOOKUP(C551,'WI Vs ASM'!$B$2:$F$1000,5,0)),0,(VLOOKUP(C551,'WI Vs ASM'!$B$2:$F$1000,5,0)))</f>
        <v>01-Fixed Price</v>
      </c>
      <c r="L551" s="11" t="str">
        <f>IF(ISERROR(VLOOKUP(C551,'WI Vs ASM'!$B$2:$D$1000,3,0)),0,(VLOOKUP(C551,'WI Vs ASM'!$B$2:$D$1000,3,0)))</f>
        <v>01-Maintenance Offshore</v>
      </c>
      <c r="M551" s="11" t="str">
        <f>IF(ISERROR(VLOOKUP(C551,'WI Vs ASM'!$B$2:$I$1000,8,0)),0,(VLOOKUP(C551,'WI Vs ASM'!$B$2:$I$1000,8,0)))</f>
        <v>Rahul Soman</v>
      </c>
      <c r="N551" s="11" t="str">
        <f>IF(ISERROR(VLOOKUP(C551,'WI Vs ASM'!$B$2:$G$1000,6,0)),0,(VLOOKUP(C551,'WI Vs ASM'!$B$2:$G$1000,6,0)))</f>
        <v>Data Archive</v>
      </c>
      <c r="O551" s="11" t="str">
        <f>IF(ISERROR(VLOOKUP(C551,'WI Vs ASM'!$B$2:$H$1000,7,0)),0,(VLOOKUP(C551,'WI Vs ASM'!$B$2:$H$1000,7,0)))</f>
        <v>Central Functions</v>
      </c>
      <c r="P551" s="11" t="str">
        <f t="shared" si="234"/>
        <v>May-17</v>
      </c>
      <c r="Q551" s="11" t="str">
        <f t="shared" si="235"/>
        <v>Q2</v>
      </c>
      <c r="R551" s="11" t="str">
        <f>IF(ISERROR(VLOOKUP(C551,'WI Vs ASM'!$B$2:$J$1000,9,0)),0,(VLOOKUP(C551,'WI Vs ASM'!$B$2:$J$1000,9,0)))</f>
        <v>Jyothi Pai</v>
      </c>
      <c r="S551" s="11" t="str">
        <f>IF(ISERROR(VLOOKUP(C551,'WI Vs ASM'!$B$2:$K$1000,10,0)),0,(VLOOKUP(C551,'WI Vs ASM'!$B$2:$K$1000,10,0)))</f>
        <v>Linda J. Richardson</v>
      </c>
      <c r="T551" s="11" t="str">
        <f>IF(ISERROR(VLOOKUP(C551,'WI Vs ASM'!$B$2:$L$1000,11,0)),0,(VLOOKUP(C551,'WI Vs ASM'!$B$2:$L$1000,11,0)))</f>
        <v>Crystal Romano</v>
      </c>
      <c r="U551" s="11" t="e">
        <f t="shared" si="242"/>
        <v>#VALUE!</v>
      </c>
      <c r="V551" s="11" t="str">
        <f t="shared" si="236"/>
        <v>No</v>
      </c>
      <c r="W551" s="11" t="str">
        <f t="shared" si="237"/>
        <v>Yes</v>
      </c>
      <c r="X551" s="11" t="str">
        <f t="shared" si="238"/>
        <v>No</v>
      </c>
      <c r="Y551" s="11" t="str">
        <f t="shared" si="239"/>
        <v>No</v>
      </c>
      <c r="Z551" s="11" t="str">
        <f t="shared" si="240"/>
        <v>No</v>
      </c>
      <c r="AA551" s="11" t="str">
        <f t="shared" si="243"/>
        <v>No</v>
      </c>
      <c r="AB551" s="11">
        <f>IF(ISERROR(VLOOKUP(U551,'ITWR Dump'!$A$2:$Y$5000,24,0)),0,(VLOOKUP('ILC Report'!U551,'ITWR Dump'!$A$2:$Y$5000,24,0)))</f>
        <v>0</v>
      </c>
      <c r="AC551" s="11" t="str">
        <f t="shared" si="244"/>
        <v>No</v>
      </c>
      <c r="AD551" s="11" t="str">
        <f t="shared" si="245"/>
        <v/>
      </c>
      <c r="AE551" s="11">
        <f>IF(ISERROR(VLOOKUP(U551,'ITWR Dump'!$A$2:$Y$5000,13,0)),0,(VLOOKUP(U551,'ITWR Dump'!$A$2:$Y$5000,13,0)))</f>
        <v>0</v>
      </c>
      <c r="AF551" s="11">
        <f>IF(ISERROR(VLOOKUP(U551,'ITWR Dump'!$A$2:$Y$5000,11,0)),0,(VLOOKUP(U551,'ITWR Dump'!$A$2:$Y$5000,11,0)))</f>
        <v>0</v>
      </c>
      <c r="AG551" s="11">
        <f>IF(ISERROR(VLOOKUP(U551,'ITWR Dump'!$A$2:$Y$5000,2,0)),0,(VLOOKUP(U551,'ITWR Dump'!$A$2:$Y$5000,2,0)))</f>
        <v>0</v>
      </c>
      <c r="AH551" s="11">
        <f>IF(ISERROR(VLOOKUP(U551,'ITWR Dump'!$A$2:$Y$5000,14,0)),0,(VLOOKUP(U551,'ITWR Dump'!$A$2:$Y$5000,14,0)))</f>
        <v>0</v>
      </c>
      <c r="AI551" s="11" t="str">
        <f t="shared" si="246"/>
        <v>01-Maintenance Offshore</v>
      </c>
      <c r="AJ551" s="11" t="str">
        <f t="shared" si="247"/>
        <v>Offshore</v>
      </c>
      <c r="AK551" s="11" t="str">
        <f>IF(ISERROR(VLOOKUP(A551,'Team Data'!$C$2:$U$213,17,0)),0,(VLOOKUP(A551,'Team Data'!$C$2:$U$213,17,0)))</f>
        <v>PRISM</v>
      </c>
      <c r="AL551" s="11" t="str">
        <f t="shared" si="248"/>
        <v>2017-04-24</v>
      </c>
      <c r="AM551" s="11">
        <f>IF(ISERROR(VLOOKUP(U551,'ITWR Dump'!$A$2:$Y$5000,16,0)),0,(VLOOKUP(U551,'ITWR Dump'!$A$2:$Y$5000,16,0)))</f>
        <v>0</v>
      </c>
      <c r="AN551" s="11">
        <f>IF(ISERROR(VLOOKUP(U551,'ITWR Dump'!$A$2:$Y$5000,18,0)),0,(VLOOKUP(U551,'ITWR Dump'!$A$2:$Y$5000,18,0)))</f>
        <v>0</v>
      </c>
      <c r="AO551" s="11">
        <f>IF(ISERROR(VLOOKUP(U551,'ITWR Dump'!$A$2:$Y$5000,25,0)),0,(VLOOKUP('ILC Report'!U551,'ITWR Dump'!$A$2:$Y$5000,25,0)))</f>
        <v>0</v>
      </c>
      <c r="AP551" s="11">
        <f t="shared" si="249"/>
        <v>0</v>
      </c>
      <c r="AQ551" s="26">
        <f t="shared" si="250"/>
        <v>0</v>
      </c>
      <c r="AR551" s="26">
        <f t="shared" si="251"/>
        <v>0</v>
      </c>
      <c r="AS551" s="26">
        <f t="shared" si="252"/>
        <v>0</v>
      </c>
      <c r="AT551" s="26">
        <f t="shared" si="253"/>
        <v>0</v>
      </c>
      <c r="AU551" s="26">
        <f t="shared" si="254"/>
        <v>0</v>
      </c>
      <c r="AV551" s="26">
        <f t="shared" si="255"/>
        <v>0</v>
      </c>
      <c r="AW551" s="11" t="s">
        <v>653</v>
      </c>
      <c r="AX551" s="11" t="str">
        <f>VLOOKUP(L551,Group!$A$2:$B$1000,2,0)</f>
        <v>Maintenance</v>
      </c>
      <c r="AY551" s="11">
        <f>IF(ISERROR(VLOOKUP(U551,'ITWR Dump'!$A$2:$Y$5000,15,0)),0,(VLOOKUP('ILC Report'!U551,'ITWR Dump'!$A$2:$Y$5000,15,0)))</f>
        <v>0</v>
      </c>
      <c r="AZ551" s="11" t="str">
        <f t="shared" si="256"/>
        <v>No</v>
      </c>
      <c r="BA551" s="11" t="str">
        <f t="shared" si="257"/>
        <v>BKI</v>
      </c>
      <c r="BB551" s="11" t="str">
        <f t="shared" si="258"/>
        <v>MN</v>
      </c>
      <c r="BC551" s="11" t="str">
        <f t="shared" si="259"/>
        <v>No</v>
      </c>
    </row>
    <row r="552" spans="1:55" x14ac:dyDescent="0.3">
      <c r="A552" s="11" t="s">
        <v>669</v>
      </c>
      <c r="B552" s="11" t="s">
        <v>1832</v>
      </c>
      <c r="C552" s="11" t="s">
        <v>545</v>
      </c>
      <c r="D552" s="11" t="s">
        <v>2228</v>
      </c>
      <c r="E552" s="38" t="s">
        <v>2902</v>
      </c>
      <c r="F552" s="11">
        <v>1</v>
      </c>
      <c r="G552" s="40" t="s">
        <v>218</v>
      </c>
      <c r="H552" s="11" t="str">
        <f t="shared" si="241"/>
        <v>Regular</v>
      </c>
      <c r="I552" s="11" t="str">
        <f t="shared" si="233"/>
        <v>INDIA</v>
      </c>
      <c r="J552" s="11" t="str">
        <f>IF(ISERROR(VLOOKUP(C552,'WI Vs ASM'!$B$2:$E$1000,4,0)),0,(VLOOKUP(C552,'WI Vs ASM'!$B$2:$E$1000,4,0)))</f>
        <v>Offshore</v>
      </c>
      <c r="K552" s="11" t="str">
        <f>IF(ISERROR(VLOOKUP(C552,'WI Vs ASM'!$B$2:$F$1000,5,0)),0,(VLOOKUP(C552,'WI Vs ASM'!$B$2:$F$1000,5,0)))</f>
        <v>01-Fixed Price</v>
      </c>
      <c r="L552" s="11" t="str">
        <f>IF(ISERROR(VLOOKUP(C552,'WI Vs ASM'!$B$2:$D$1000,3,0)),0,(VLOOKUP(C552,'WI Vs ASM'!$B$2:$D$1000,3,0)))</f>
        <v>01-Maintenance Offshore</v>
      </c>
      <c r="M552" s="11" t="str">
        <f>IF(ISERROR(VLOOKUP(C552,'WI Vs ASM'!$B$2:$I$1000,8,0)),0,(VLOOKUP(C552,'WI Vs ASM'!$B$2:$I$1000,8,0)))</f>
        <v>Rahul Soman</v>
      </c>
      <c r="N552" s="11" t="str">
        <f>IF(ISERROR(VLOOKUP(C552,'WI Vs ASM'!$B$2:$G$1000,6,0)),0,(VLOOKUP(C552,'WI Vs ASM'!$B$2:$G$1000,6,0)))</f>
        <v>Data Archive</v>
      </c>
      <c r="O552" s="11" t="str">
        <f>IF(ISERROR(VLOOKUP(C552,'WI Vs ASM'!$B$2:$H$1000,7,0)),0,(VLOOKUP(C552,'WI Vs ASM'!$B$2:$H$1000,7,0)))</f>
        <v>Central Functions</v>
      </c>
      <c r="P552" s="11" t="str">
        <f t="shared" si="234"/>
        <v>May-17</v>
      </c>
      <c r="Q552" s="11" t="str">
        <f t="shared" si="235"/>
        <v>Q2</v>
      </c>
      <c r="R552" s="11" t="str">
        <f>IF(ISERROR(VLOOKUP(C552,'WI Vs ASM'!$B$2:$J$1000,9,0)),0,(VLOOKUP(C552,'WI Vs ASM'!$B$2:$J$1000,9,0)))</f>
        <v>Jyothi Pai</v>
      </c>
      <c r="S552" s="11" t="str">
        <f>IF(ISERROR(VLOOKUP(C552,'WI Vs ASM'!$B$2:$K$1000,10,0)),0,(VLOOKUP(C552,'WI Vs ASM'!$B$2:$K$1000,10,0)))</f>
        <v>Linda J. Richardson</v>
      </c>
      <c r="T552" s="11" t="str">
        <f>IF(ISERROR(VLOOKUP(C552,'WI Vs ASM'!$B$2:$L$1000,11,0)),0,(VLOOKUP(C552,'WI Vs ASM'!$B$2:$L$1000,11,0)))</f>
        <v>Crystal Romano</v>
      </c>
      <c r="U552" s="11" t="e">
        <f t="shared" si="242"/>
        <v>#VALUE!</v>
      </c>
      <c r="V552" s="11" t="str">
        <f t="shared" si="236"/>
        <v>No</v>
      </c>
      <c r="W552" s="11" t="str">
        <f t="shared" si="237"/>
        <v>Yes</v>
      </c>
      <c r="X552" s="11" t="str">
        <f t="shared" si="238"/>
        <v>No</v>
      </c>
      <c r="Y552" s="11" t="str">
        <f t="shared" si="239"/>
        <v>No</v>
      </c>
      <c r="Z552" s="11" t="str">
        <f t="shared" si="240"/>
        <v>No</v>
      </c>
      <c r="AA552" s="11" t="str">
        <f t="shared" si="243"/>
        <v>No</v>
      </c>
      <c r="AB552" s="11">
        <f>IF(ISERROR(VLOOKUP(U552,'ITWR Dump'!$A$2:$Y$5000,24,0)),0,(VLOOKUP('ILC Report'!U552,'ITWR Dump'!$A$2:$Y$5000,24,0)))</f>
        <v>0</v>
      </c>
      <c r="AC552" s="11" t="str">
        <f t="shared" si="244"/>
        <v>No</v>
      </c>
      <c r="AD552" s="11" t="str">
        <f t="shared" si="245"/>
        <v/>
      </c>
      <c r="AE552" s="11">
        <f>IF(ISERROR(VLOOKUP(U552,'ITWR Dump'!$A$2:$Y$5000,13,0)),0,(VLOOKUP(U552,'ITWR Dump'!$A$2:$Y$5000,13,0)))</f>
        <v>0</v>
      </c>
      <c r="AF552" s="11">
        <f>IF(ISERROR(VLOOKUP(U552,'ITWR Dump'!$A$2:$Y$5000,11,0)),0,(VLOOKUP(U552,'ITWR Dump'!$A$2:$Y$5000,11,0)))</f>
        <v>0</v>
      </c>
      <c r="AG552" s="11">
        <f>IF(ISERROR(VLOOKUP(U552,'ITWR Dump'!$A$2:$Y$5000,2,0)),0,(VLOOKUP(U552,'ITWR Dump'!$A$2:$Y$5000,2,0)))</f>
        <v>0</v>
      </c>
      <c r="AH552" s="11">
        <f>IF(ISERROR(VLOOKUP(U552,'ITWR Dump'!$A$2:$Y$5000,14,0)),0,(VLOOKUP(U552,'ITWR Dump'!$A$2:$Y$5000,14,0)))</f>
        <v>0</v>
      </c>
      <c r="AI552" s="11" t="str">
        <f t="shared" si="246"/>
        <v>01-Maintenance Offshore</v>
      </c>
      <c r="AJ552" s="11" t="str">
        <f t="shared" si="247"/>
        <v>Offshore</v>
      </c>
      <c r="AK552" s="11" t="str">
        <f>IF(ISERROR(VLOOKUP(A552,'Team Data'!$C$2:$U$213,17,0)),0,(VLOOKUP(A552,'Team Data'!$C$2:$U$213,17,0)))</f>
        <v>PRISM</v>
      </c>
      <c r="AL552" s="11" t="str">
        <f t="shared" si="248"/>
        <v>2017-04-24</v>
      </c>
      <c r="AM552" s="11">
        <f>IF(ISERROR(VLOOKUP(U552,'ITWR Dump'!$A$2:$Y$5000,16,0)),0,(VLOOKUP(U552,'ITWR Dump'!$A$2:$Y$5000,16,0)))</f>
        <v>0</v>
      </c>
      <c r="AN552" s="11">
        <f>IF(ISERROR(VLOOKUP(U552,'ITWR Dump'!$A$2:$Y$5000,18,0)),0,(VLOOKUP(U552,'ITWR Dump'!$A$2:$Y$5000,18,0)))</f>
        <v>0</v>
      </c>
      <c r="AO552" s="11">
        <f>IF(ISERROR(VLOOKUP(U552,'ITWR Dump'!$A$2:$Y$5000,25,0)),0,(VLOOKUP('ILC Report'!U552,'ITWR Dump'!$A$2:$Y$5000,25,0)))</f>
        <v>0</v>
      </c>
      <c r="AP552" s="11">
        <f t="shared" si="249"/>
        <v>0</v>
      </c>
      <c r="AQ552" s="26">
        <f t="shared" si="250"/>
        <v>0</v>
      </c>
      <c r="AR552" s="26">
        <f t="shared" si="251"/>
        <v>0</v>
      </c>
      <c r="AS552" s="26">
        <f t="shared" si="252"/>
        <v>0</v>
      </c>
      <c r="AT552" s="26">
        <f t="shared" si="253"/>
        <v>0</v>
      </c>
      <c r="AU552" s="26">
        <f t="shared" si="254"/>
        <v>0</v>
      </c>
      <c r="AV552" s="26">
        <f t="shared" si="255"/>
        <v>0</v>
      </c>
      <c r="AW552" s="11" t="s">
        <v>653</v>
      </c>
      <c r="AX552" s="11" t="str">
        <f>VLOOKUP(L552,Group!$A$2:$B$1000,2,0)</f>
        <v>Maintenance</v>
      </c>
      <c r="AY552" s="11">
        <f>IF(ISERROR(VLOOKUP(U552,'ITWR Dump'!$A$2:$Y$5000,15,0)),0,(VLOOKUP('ILC Report'!U552,'ITWR Dump'!$A$2:$Y$5000,15,0)))</f>
        <v>0</v>
      </c>
      <c r="AZ552" s="11" t="str">
        <f t="shared" si="256"/>
        <v>Yes</v>
      </c>
      <c r="BA552" s="11" t="str">
        <f t="shared" si="257"/>
        <v>BKI</v>
      </c>
      <c r="BB552" s="11" t="str">
        <f t="shared" si="258"/>
        <v>MN</v>
      </c>
      <c r="BC552" s="11" t="str">
        <f t="shared" si="259"/>
        <v>No</v>
      </c>
    </row>
    <row r="553" spans="1:55" x14ac:dyDescent="0.3">
      <c r="A553" s="11" t="s">
        <v>669</v>
      </c>
      <c r="B553" s="11" t="s">
        <v>1832</v>
      </c>
      <c r="C553" s="11" t="s">
        <v>545</v>
      </c>
      <c r="D553" s="11" t="s">
        <v>2229</v>
      </c>
      <c r="E553" s="38" t="s">
        <v>2902</v>
      </c>
      <c r="F553" s="11">
        <v>1.5</v>
      </c>
      <c r="G553" s="40" t="s">
        <v>218</v>
      </c>
      <c r="H553" s="11" t="str">
        <f t="shared" si="241"/>
        <v>Regular</v>
      </c>
      <c r="I553" s="11" t="str">
        <f t="shared" si="233"/>
        <v>INDIA</v>
      </c>
      <c r="J553" s="11" t="str">
        <f>IF(ISERROR(VLOOKUP(C553,'WI Vs ASM'!$B$2:$E$1000,4,0)),0,(VLOOKUP(C553,'WI Vs ASM'!$B$2:$E$1000,4,0)))</f>
        <v>Offshore</v>
      </c>
      <c r="K553" s="11" t="str">
        <f>IF(ISERROR(VLOOKUP(C553,'WI Vs ASM'!$B$2:$F$1000,5,0)),0,(VLOOKUP(C553,'WI Vs ASM'!$B$2:$F$1000,5,0)))</f>
        <v>01-Fixed Price</v>
      </c>
      <c r="L553" s="11" t="str">
        <f>IF(ISERROR(VLOOKUP(C553,'WI Vs ASM'!$B$2:$D$1000,3,0)),0,(VLOOKUP(C553,'WI Vs ASM'!$B$2:$D$1000,3,0)))</f>
        <v>01-Maintenance Offshore</v>
      </c>
      <c r="M553" s="11" t="str">
        <f>IF(ISERROR(VLOOKUP(C553,'WI Vs ASM'!$B$2:$I$1000,8,0)),0,(VLOOKUP(C553,'WI Vs ASM'!$B$2:$I$1000,8,0)))</f>
        <v>Rahul Soman</v>
      </c>
      <c r="N553" s="11" t="str">
        <f>IF(ISERROR(VLOOKUP(C553,'WI Vs ASM'!$B$2:$G$1000,6,0)),0,(VLOOKUP(C553,'WI Vs ASM'!$B$2:$G$1000,6,0)))</f>
        <v>Data Archive</v>
      </c>
      <c r="O553" s="11" t="str">
        <f>IF(ISERROR(VLOOKUP(C553,'WI Vs ASM'!$B$2:$H$1000,7,0)),0,(VLOOKUP(C553,'WI Vs ASM'!$B$2:$H$1000,7,0)))</f>
        <v>Central Functions</v>
      </c>
      <c r="P553" s="11" t="str">
        <f t="shared" si="234"/>
        <v>May-17</v>
      </c>
      <c r="Q553" s="11" t="str">
        <f t="shared" si="235"/>
        <v>Q2</v>
      </c>
      <c r="R553" s="11" t="str">
        <f>IF(ISERROR(VLOOKUP(C553,'WI Vs ASM'!$B$2:$J$1000,9,0)),0,(VLOOKUP(C553,'WI Vs ASM'!$B$2:$J$1000,9,0)))</f>
        <v>Jyothi Pai</v>
      </c>
      <c r="S553" s="11" t="str">
        <f>IF(ISERROR(VLOOKUP(C553,'WI Vs ASM'!$B$2:$K$1000,10,0)),0,(VLOOKUP(C553,'WI Vs ASM'!$B$2:$K$1000,10,0)))</f>
        <v>Linda J. Richardson</v>
      </c>
      <c r="T553" s="11" t="str">
        <f>IF(ISERROR(VLOOKUP(C553,'WI Vs ASM'!$B$2:$L$1000,11,0)),0,(VLOOKUP(C553,'WI Vs ASM'!$B$2:$L$1000,11,0)))</f>
        <v>Crystal Romano</v>
      </c>
      <c r="U553" s="11" t="e">
        <f t="shared" si="242"/>
        <v>#VALUE!</v>
      </c>
      <c r="V553" s="11" t="str">
        <f t="shared" si="236"/>
        <v>No</v>
      </c>
      <c r="W553" s="11" t="str">
        <f t="shared" si="237"/>
        <v>Yes</v>
      </c>
      <c r="X553" s="11" t="str">
        <f t="shared" si="238"/>
        <v>No</v>
      </c>
      <c r="Y553" s="11" t="str">
        <f t="shared" si="239"/>
        <v>No</v>
      </c>
      <c r="Z553" s="11" t="str">
        <f t="shared" si="240"/>
        <v>No</v>
      </c>
      <c r="AA553" s="11" t="str">
        <f t="shared" si="243"/>
        <v>No</v>
      </c>
      <c r="AB553" s="11">
        <f>IF(ISERROR(VLOOKUP(U553,'ITWR Dump'!$A$2:$Y$5000,24,0)),0,(VLOOKUP('ILC Report'!U553,'ITWR Dump'!$A$2:$Y$5000,24,0)))</f>
        <v>0</v>
      </c>
      <c r="AC553" s="11" t="str">
        <f t="shared" si="244"/>
        <v>No</v>
      </c>
      <c r="AD553" s="11" t="str">
        <f t="shared" si="245"/>
        <v/>
      </c>
      <c r="AE553" s="11">
        <f>IF(ISERROR(VLOOKUP(U553,'ITWR Dump'!$A$2:$Y$5000,13,0)),0,(VLOOKUP(U553,'ITWR Dump'!$A$2:$Y$5000,13,0)))</f>
        <v>0</v>
      </c>
      <c r="AF553" s="11">
        <f>IF(ISERROR(VLOOKUP(U553,'ITWR Dump'!$A$2:$Y$5000,11,0)),0,(VLOOKUP(U553,'ITWR Dump'!$A$2:$Y$5000,11,0)))</f>
        <v>0</v>
      </c>
      <c r="AG553" s="11">
        <f>IF(ISERROR(VLOOKUP(U553,'ITWR Dump'!$A$2:$Y$5000,2,0)),0,(VLOOKUP(U553,'ITWR Dump'!$A$2:$Y$5000,2,0)))</f>
        <v>0</v>
      </c>
      <c r="AH553" s="11">
        <f>IF(ISERROR(VLOOKUP(U553,'ITWR Dump'!$A$2:$Y$5000,14,0)),0,(VLOOKUP(U553,'ITWR Dump'!$A$2:$Y$5000,14,0)))</f>
        <v>0</v>
      </c>
      <c r="AI553" s="11" t="str">
        <f t="shared" si="246"/>
        <v>01-Maintenance Offshore</v>
      </c>
      <c r="AJ553" s="11" t="str">
        <f t="shared" si="247"/>
        <v>Offshore</v>
      </c>
      <c r="AK553" s="11" t="str">
        <f>IF(ISERROR(VLOOKUP(A553,'Team Data'!$C$2:$U$213,17,0)),0,(VLOOKUP(A553,'Team Data'!$C$2:$U$213,17,0)))</f>
        <v>PRISM</v>
      </c>
      <c r="AL553" s="11" t="str">
        <f t="shared" si="248"/>
        <v>2017-04-24</v>
      </c>
      <c r="AM553" s="11">
        <f>IF(ISERROR(VLOOKUP(U553,'ITWR Dump'!$A$2:$Y$5000,16,0)),0,(VLOOKUP(U553,'ITWR Dump'!$A$2:$Y$5000,16,0)))</f>
        <v>0</v>
      </c>
      <c r="AN553" s="11">
        <f>IF(ISERROR(VLOOKUP(U553,'ITWR Dump'!$A$2:$Y$5000,18,0)),0,(VLOOKUP(U553,'ITWR Dump'!$A$2:$Y$5000,18,0)))</f>
        <v>0</v>
      </c>
      <c r="AO553" s="11">
        <f>IF(ISERROR(VLOOKUP(U553,'ITWR Dump'!$A$2:$Y$5000,25,0)),0,(VLOOKUP('ILC Report'!U553,'ITWR Dump'!$A$2:$Y$5000,25,0)))</f>
        <v>0</v>
      </c>
      <c r="AP553" s="11">
        <f t="shared" si="249"/>
        <v>0</v>
      </c>
      <c r="AQ553" s="26">
        <f t="shared" si="250"/>
        <v>0</v>
      </c>
      <c r="AR553" s="26">
        <f t="shared" si="251"/>
        <v>0</v>
      </c>
      <c r="AS553" s="26">
        <f t="shared" si="252"/>
        <v>0</v>
      </c>
      <c r="AT553" s="26">
        <f t="shared" si="253"/>
        <v>0</v>
      </c>
      <c r="AU553" s="26">
        <f t="shared" si="254"/>
        <v>0</v>
      </c>
      <c r="AV553" s="26">
        <f t="shared" si="255"/>
        <v>0</v>
      </c>
      <c r="AW553" s="11" t="s">
        <v>653</v>
      </c>
      <c r="AX553" s="11" t="str">
        <f>VLOOKUP(L553,Group!$A$2:$B$1000,2,0)</f>
        <v>Maintenance</v>
      </c>
      <c r="AY553" s="11">
        <f>IF(ISERROR(VLOOKUP(U553,'ITWR Dump'!$A$2:$Y$5000,15,0)),0,(VLOOKUP('ILC Report'!U553,'ITWR Dump'!$A$2:$Y$5000,15,0)))</f>
        <v>0</v>
      </c>
      <c r="AZ553" s="11" t="str">
        <f t="shared" si="256"/>
        <v>Yes</v>
      </c>
      <c r="BA553" s="11" t="str">
        <f t="shared" si="257"/>
        <v>BKI</v>
      </c>
      <c r="BB553" s="11" t="str">
        <f t="shared" si="258"/>
        <v>MN</v>
      </c>
      <c r="BC553" s="11" t="str">
        <f t="shared" si="259"/>
        <v>No</v>
      </c>
    </row>
    <row r="554" spans="1:55" x14ac:dyDescent="0.3">
      <c r="A554" s="11" t="s">
        <v>669</v>
      </c>
      <c r="B554" s="11" t="s">
        <v>1832</v>
      </c>
      <c r="C554" s="11" t="s">
        <v>545</v>
      </c>
      <c r="D554" s="11" t="s">
        <v>2230</v>
      </c>
      <c r="E554" s="38" t="s">
        <v>2902</v>
      </c>
      <c r="F554" s="11">
        <v>1</v>
      </c>
      <c r="G554" s="40" t="s">
        <v>218</v>
      </c>
      <c r="H554" s="11" t="str">
        <f t="shared" si="241"/>
        <v>Regular</v>
      </c>
      <c r="I554" s="11" t="str">
        <f t="shared" si="233"/>
        <v>INDIA</v>
      </c>
      <c r="J554" s="11" t="str">
        <f>IF(ISERROR(VLOOKUP(C554,'WI Vs ASM'!$B$2:$E$1000,4,0)),0,(VLOOKUP(C554,'WI Vs ASM'!$B$2:$E$1000,4,0)))</f>
        <v>Offshore</v>
      </c>
      <c r="K554" s="11" t="str">
        <f>IF(ISERROR(VLOOKUP(C554,'WI Vs ASM'!$B$2:$F$1000,5,0)),0,(VLOOKUP(C554,'WI Vs ASM'!$B$2:$F$1000,5,0)))</f>
        <v>01-Fixed Price</v>
      </c>
      <c r="L554" s="11" t="str">
        <f>IF(ISERROR(VLOOKUP(C554,'WI Vs ASM'!$B$2:$D$1000,3,0)),0,(VLOOKUP(C554,'WI Vs ASM'!$B$2:$D$1000,3,0)))</f>
        <v>01-Maintenance Offshore</v>
      </c>
      <c r="M554" s="11" t="str">
        <f>IF(ISERROR(VLOOKUP(C554,'WI Vs ASM'!$B$2:$I$1000,8,0)),0,(VLOOKUP(C554,'WI Vs ASM'!$B$2:$I$1000,8,0)))</f>
        <v>Rahul Soman</v>
      </c>
      <c r="N554" s="11" t="str">
        <f>IF(ISERROR(VLOOKUP(C554,'WI Vs ASM'!$B$2:$G$1000,6,0)),0,(VLOOKUP(C554,'WI Vs ASM'!$B$2:$G$1000,6,0)))</f>
        <v>Data Archive</v>
      </c>
      <c r="O554" s="11" t="str">
        <f>IF(ISERROR(VLOOKUP(C554,'WI Vs ASM'!$B$2:$H$1000,7,0)),0,(VLOOKUP(C554,'WI Vs ASM'!$B$2:$H$1000,7,0)))</f>
        <v>Central Functions</v>
      </c>
      <c r="P554" s="11" t="str">
        <f t="shared" si="234"/>
        <v>May-17</v>
      </c>
      <c r="Q554" s="11" t="str">
        <f t="shared" si="235"/>
        <v>Q2</v>
      </c>
      <c r="R554" s="11" t="str">
        <f>IF(ISERROR(VLOOKUP(C554,'WI Vs ASM'!$B$2:$J$1000,9,0)),0,(VLOOKUP(C554,'WI Vs ASM'!$B$2:$J$1000,9,0)))</f>
        <v>Jyothi Pai</v>
      </c>
      <c r="S554" s="11" t="str">
        <f>IF(ISERROR(VLOOKUP(C554,'WI Vs ASM'!$B$2:$K$1000,10,0)),0,(VLOOKUP(C554,'WI Vs ASM'!$B$2:$K$1000,10,0)))</f>
        <v>Linda J. Richardson</v>
      </c>
      <c r="T554" s="11" t="str">
        <f>IF(ISERROR(VLOOKUP(C554,'WI Vs ASM'!$B$2:$L$1000,11,0)),0,(VLOOKUP(C554,'WI Vs ASM'!$B$2:$L$1000,11,0)))</f>
        <v>Crystal Romano</v>
      </c>
      <c r="U554" s="11" t="e">
        <f t="shared" si="242"/>
        <v>#VALUE!</v>
      </c>
      <c r="V554" s="11" t="str">
        <f t="shared" si="236"/>
        <v>No</v>
      </c>
      <c r="W554" s="11" t="str">
        <f t="shared" si="237"/>
        <v>Yes</v>
      </c>
      <c r="X554" s="11" t="str">
        <f t="shared" si="238"/>
        <v>No</v>
      </c>
      <c r="Y554" s="11" t="str">
        <f t="shared" si="239"/>
        <v>No</v>
      </c>
      <c r="Z554" s="11" t="str">
        <f t="shared" si="240"/>
        <v>No</v>
      </c>
      <c r="AA554" s="11" t="str">
        <f t="shared" si="243"/>
        <v>No</v>
      </c>
      <c r="AB554" s="11">
        <f>IF(ISERROR(VLOOKUP(U554,'ITWR Dump'!$A$2:$Y$5000,24,0)),0,(VLOOKUP('ILC Report'!U554,'ITWR Dump'!$A$2:$Y$5000,24,0)))</f>
        <v>0</v>
      </c>
      <c r="AC554" s="11" t="str">
        <f t="shared" si="244"/>
        <v>No</v>
      </c>
      <c r="AD554" s="11" t="str">
        <f t="shared" si="245"/>
        <v/>
      </c>
      <c r="AE554" s="11">
        <f>IF(ISERROR(VLOOKUP(U554,'ITWR Dump'!$A$2:$Y$5000,13,0)),0,(VLOOKUP(U554,'ITWR Dump'!$A$2:$Y$5000,13,0)))</f>
        <v>0</v>
      </c>
      <c r="AF554" s="11">
        <f>IF(ISERROR(VLOOKUP(U554,'ITWR Dump'!$A$2:$Y$5000,11,0)),0,(VLOOKUP(U554,'ITWR Dump'!$A$2:$Y$5000,11,0)))</f>
        <v>0</v>
      </c>
      <c r="AG554" s="11">
        <f>IF(ISERROR(VLOOKUP(U554,'ITWR Dump'!$A$2:$Y$5000,2,0)),0,(VLOOKUP(U554,'ITWR Dump'!$A$2:$Y$5000,2,0)))</f>
        <v>0</v>
      </c>
      <c r="AH554" s="11">
        <f>IF(ISERROR(VLOOKUP(U554,'ITWR Dump'!$A$2:$Y$5000,14,0)),0,(VLOOKUP(U554,'ITWR Dump'!$A$2:$Y$5000,14,0)))</f>
        <v>0</v>
      </c>
      <c r="AI554" s="11" t="str">
        <f t="shared" si="246"/>
        <v>01-Maintenance Offshore</v>
      </c>
      <c r="AJ554" s="11" t="str">
        <f t="shared" si="247"/>
        <v>Offshore</v>
      </c>
      <c r="AK554" s="11" t="str">
        <f>IF(ISERROR(VLOOKUP(A554,'Team Data'!$C$2:$U$213,17,0)),0,(VLOOKUP(A554,'Team Data'!$C$2:$U$213,17,0)))</f>
        <v>PRISM</v>
      </c>
      <c r="AL554" s="11" t="str">
        <f t="shared" si="248"/>
        <v>2017-04-24</v>
      </c>
      <c r="AM554" s="11">
        <f>IF(ISERROR(VLOOKUP(U554,'ITWR Dump'!$A$2:$Y$5000,16,0)),0,(VLOOKUP(U554,'ITWR Dump'!$A$2:$Y$5000,16,0)))</f>
        <v>0</v>
      </c>
      <c r="AN554" s="11">
        <f>IF(ISERROR(VLOOKUP(U554,'ITWR Dump'!$A$2:$Y$5000,18,0)),0,(VLOOKUP(U554,'ITWR Dump'!$A$2:$Y$5000,18,0)))</f>
        <v>0</v>
      </c>
      <c r="AO554" s="11">
        <f>IF(ISERROR(VLOOKUP(U554,'ITWR Dump'!$A$2:$Y$5000,25,0)),0,(VLOOKUP('ILC Report'!U554,'ITWR Dump'!$A$2:$Y$5000,25,0)))</f>
        <v>0</v>
      </c>
      <c r="AP554" s="11">
        <f t="shared" si="249"/>
        <v>0</v>
      </c>
      <c r="AQ554" s="26">
        <f t="shared" si="250"/>
        <v>0</v>
      </c>
      <c r="AR554" s="26">
        <f t="shared" si="251"/>
        <v>0</v>
      </c>
      <c r="AS554" s="26">
        <f t="shared" si="252"/>
        <v>0</v>
      </c>
      <c r="AT554" s="26">
        <f t="shared" si="253"/>
        <v>0</v>
      </c>
      <c r="AU554" s="26">
        <f t="shared" si="254"/>
        <v>0</v>
      </c>
      <c r="AV554" s="26">
        <f t="shared" si="255"/>
        <v>0</v>
      </c>
      <c r="AW554" s="11" t="s">
        <v>653</v>
      </c>
      <c r="AX554" s="11" t="str">
        <f>VLOOKUP(L554,Group!$A$2:$B$1000,2,0)</f>
        <v>Maintenance</v>
      </c>
      <c r="AY554" s="11">
        <f>IF(ISERROR(VLOOKUP(U554,'ITWR Dump'!$A$2:$Y$5000,15,0)),0,(VLOOKUP('ILC Report'!U554,'ITWR Dump'!$A$2:$Y$5000,15,0)))</f>
        <v>0</v>
      </c>
      <c r="AZ554" s="11" t="str">
        <f t="shared" si="256"/>
        <v>Yes</v>
      </c>
      <c r="BA554" s="11" t="str">
        <f t="shared" si="257"/>
        <v>BKI</v>
      </c>
      <c r="BB554" s="11" t="str">
        <f t="shared" si="258"/>
        <v>MN</v>
      </c>
      <c r="BC554" s="11" t="str">
        <f t="shared" si="259"/>
        <v>No</v>
      </c>
    </row>
    <row r="555" spans="1:55" x14ac:dyDescent="0.3">
      <c r="A555" s="11" t="s">
        <v>669</v>
      </c>
      <c r="B555" s="11" t="s">
        <v>1832</v>
      </c>
      <c r="C555" s="11" t="s">
        <v>545</v>
      </c>
      <c r="D555" s="11" t="s">
        <v>2231</v>
      </c>
      <c r="E555" s="38" t="s">
        <v>2902</v>
      </c>
      <c r="F555" s="11">
        <v>1</v>
      </c>
      <c r="G555" s="40" t="s">
        <v>218</v>
      </c>
      <c r="H555" s="11" t="str">
        <f t="shared" si="241"/>
        <v>Regular</v>
      </c>
      <c r="I555" s="11" t="str">
        <f t="shared" si="233"/>
        <v>INDIA</v>
      </c>
      <c r="J555" s="11" t="str">
        <f>IF(ISERROR(VLOOKUP(C555,'WI Vs ASM'!$B$2:$E$1000,4,0)),0,(VLOOKUP(C555,'WI Vs ASM'!$B$2:$E$1000,4,0)))</f>
        <v>Offshore</v>
      </c>
      <c r="K555" s="11" t="str">
        <f>IF(ISERROR(VLOOKUP(C555,'WI Vs ASM'!$B$2:$F$1000,5,0)),0,(VLOOKUP(C555,'WI Vs ASM'!$B$2:$F$1000,5,0)))</f>
        <v>01-Fixed Price</v>
      </c>
      <c r="L555" s="11" t="str">
        <f>IF(ISERROR(VLOOKUP(C555,'WI Vs ASM'!$B$2:$D$1000,3,0)),0,(VLOOKUP(C555,'WI Vs ASM'!$B$2:$D$1000,3,0)))</f>
        <v>01-Maintenance Offshore</v>
      </c>
      <c r="M555" s="11" t="str">
        <f>IF(ISERROR(VLOOKUP(C555,'WI Vs ASM'!$B$2:$I$1000,8,0)),0,(VLOOKUP(C555,'WI Vs ASM'!$B$2:$I$1000,8,0)))</f>
        <v>Rahul Soman</v>
      </c>
      <c r="N555" s="11" t="str">
        <f>IF(ISERROR(VLOOKUP(C555,'WI Vs ASM'!$B$2:$G$1000,6,0)),0,(VLOOKUP(C555,'WI Vs ASM'!$B$2:$G$1000,6,0)))</f>
        <v>Data Archive</v>
      </c>
      <c r="O555" s="11" t="str">
        <f>IF(ISERROR(VLOOKUP(C555,'WI Vs ASM'!$B$2:$H$1000,7,0)),0,(VLOOKUP(C555,'WI Vs ASM'!$B$2:$H$1000,7,0)))</f>
        <v>Central Functions</v>
      </c>
      <c r="P555" s="11" t="str">
        <f t="shared" si="234"/>
        <v>May-17</v>
      </c>
      <c r="Q555" s="11" t="str">
        <f t="shared" si="235"/>
        <v>Q2</v>
      </c>
      <c r="R555" s="11" t="str">
        <f>IF(ISERROR(VLOOKUP(C555,'WI Vs ASM'!$B$2:$J$1000,9,0)),0,(VLOOKUP(C555,'WI Vs ASM'!$B$2:$J$1000,9,0)))</f>
        <v>Jyothi Pai</v>
      </c>
      <c r="S555" s="11" t="str">
        <f>IF(ISERROR(VLOOKUP(C555,'WI Vs ASM'!$B$2:$K$1000,10,0)),0,(VLOOKUP(C555,'WI Vs ASM'!$B$2:$K$1000,10,0)))</f>
        <v>Linda J. Richardson</v>
      </c>
      <c r="T555" s="11" t="str">
        <f>IF(ISERROR(VLOOKUP(C555,'WI Vs ASM'!$B$2:$L$1000,11,0)),0,(VLOOKUP(C555,'WI Vs ASM'!$B$2:$L$1000,11,0)))</f>
        <v>Crystal Romano</v>
      </c>
      <c r="U555" s="11" t="e">
        <f t="shared" si="242"/>
        <v>#VALUE!</v>
      </c>
      <c r="V555" s="11" t="str">
        <f t="shared" si="236"/>
        <v>No</v>
      </c>
      <c r="W555" s="11" t="str">
        <f t="shared" si="237"/>
        <v>Yes</v>
      </c>
      <c r="X555" s="11" t="str">
        <f t="shared" si="238"/>
        <v>No</v>
      </c>
      <c r="Y555" s="11" t="str">
        <f t="shared" si="239"/>
        <v>No</v>
      </c>
      <c r="Z555" s="11" t="str">
        <f t="shared" si="240"/>
        <v>No</v>
      </c>
      <c r="AA555" s="11" t="str">
        <f t="shared" si="243"/>
        <v>No</v>
      </c>
      <c r="AB555" s="11">
        <f>IF(ISERROR(VLOOKUP(U555,'ITWR Dump'!$A$2:$Y$5000,24,0)),0,(VLOOKUP('ILC Report'!U555,'ITWR Dump'!$A$2:$Y$5000,24,0)))</f>
        <v>0</v>
      </c>
      <c r="AC555" s="11" t="str">
        <f t="shared" si="244"/>
        <v>No</v>
      </c>
      <c r="AD555" s="11" t="str">
        <f t="shared" si="245"/>
        <v/>
      </c>
      <c r="AE555" s="11">
        <f>IF(ISERROR(VLOOKUP(U555,'ITWR Dump'!$A$2:$Y$5000,13,0)),0,(VLOOKUP(U555,'ITWR Dump'!$A$2:$Y$5000,13,0)))</f>
        <v>0</v>
      </c>
      <c r="AF555" s="11">
        <f>IF(ISERROR(VLOOKUP(U555,'ITWR Dump'!$A$2:$Y$5000,11,0)),0,(VLOOKUP(U555,'ITWR Dump'!$A$2:$Y$5000,11,0)))</f>
        <v>0</v>
      </c>
      <c r="AG555" s="11">
        <f>IF(ISERROR(VLOOKUP(U555,'ITWR Dump'!$A$2:$Y$5000,2,0)),0,(VLOOKUP(U555,'ITWR Dump'!$A$2:$Y$5000,2,0)))</f>
        <v>0</v>
      </c>
      <c r="AH555" s="11">
        <f>IF(ISERROR(VLOOKUP(U555,'ITWR Dump'!$A$2:$Y$5000,14,0)),0,(VLOOKUP(U555,'ITWR Dump'!$A$2:$Y$5000,14,0)))</f>
        <v>0</v>
      </c>
      <c r="AI555" s="11" t="str">
        <f t="shared" si="246"/>
        <v>01-Maintenance Offshore</v>
      </c>
      <c r="AJ555" s="11" t="str">
        <f t="shared" si="247"/>
        <v>Offshore</v>
      </c>
      <c r="AK555" s="11" t="str">
        <f>IF(ISERROR(VLOOKUP(A555,'Team Data'!$C$2:$U$213,17,0)),0,(VLOOKUP(A555,'Team Data'!$C$2:$U$213,17,0)))</f>
        <v>PRISM</v>
      </c>
      <c r="AL555" s="11" t="str">
        <f t="shared" si="248"/>
        <v>2017-04-24</v>
      </c>
      <c r="AM555" s="11">
        <f>IF(ISERROR(VLOOKUP(U555,'ITWR Dump'!$A$2:$Y$5000,16,0)),0,(VLOOKUP(U555,'ITWR Dump'!$A$2:$Y$5000,16,0)))</f>
        <v>0</v>
      </c>
      <c r="AN555" s="11">
        <f>IF(ISERROR(VLOOKUP(U555,'ITWR Dump'!$A$2:$Y$5000,18,0)),0,(VLOOKUP(U555,'ITWR Dump'!$A$2:$Y$5000,18,0)))</f>
        <v>0</v>
      </c>
      <c r="AO555" s="11">
        <f>IF(ISERROR(VLOOKUP(U555,'ITWR Dump'!$A$2:$Y$5000,25,0)),0,(VLOOKUP('ILC Report'!U555,'ITWR Dump'!$A$2:$Y$5000,25,0)))</f>
        <v>0</v>
      </c>
      <c r="AP555" s="11">
        <f t="shared" si="249"/>
        <v>0</v>
      </c>
      <c r="AQ555" s="26">
        <f t="shared" si="250"/>
        <v>0</v>
      </c>
      <c r="AR555" s="26">
        <f t="shared" si="251"/>
        <v>0</v>
      </c>
      <c r="AS555" s="26">
        <f t="shared" si="252"/>
        <v>0</v>
      </c>
      <c r="AT555" s="26">
        <f t="shared" si="253"/>
        <v>0</v>
      </c>
      <c r="AU555" s="26">
        <f t="shared" si="254"/>
        <v>0</v>
      </c>
      <c r="AV555" s="26">
        <f t="shared" si="255"/>
        <v>0</v>
      </c>
      <c r="AW555" s="11" t="s">
        <v>653</v>
      </c>
      <c r="AX555" s="11" t="str">
        <f>VLOOKUP(L555,Group!$A$2:$B$1000,2,0)</f>
        <v>Maintenance</v>
      </c>
      <c r="AY555" s="11">
        <f>IF(ISERROR(VLOOKUP(U555,'ITWR Dump'!$A$2:$Y$5000,15,0)),0,(VLOOKUP('ILC Report'!U555,'ITWR Dump'!$A$2:$Y$5000,15,0)))</f>
        <v>0</v>
      </c>
      <c r="AZ555" s="11" t="str">
        <f t="shared" si="256"/>
        <v>Yes</v>
      </c>
      <c r="BA555" s="11" t="str">
        <f t="shared" si="257"/>
        <v>BKI</v>
      </c>
      <c r="BB555" s="11" t="str">
        <f t="shared" si="258"/>
        <v>MN</v>
      </c>
      <c r="BC555" s="11" t="str">
        <f t="shared" si="259"/>
        <v>No</v>
      </c>
    </row>
    <row r="556" spans="1:55" x14ac:dyDescent="0.3">
      <c r="A556" s="11" t="s">
        <v>669</v>
      </c>
      <c r="B556" s="11" t="s">
        <v>1832</v>
      </c>
      <c r="C556" s="11" t="s">
        <v>545</v>
      </c>
      <c r="D556" s="11" t="s">
        <v>2232</v>
      </c>
      <c r="E556" s="38" t="s">
        <v>2902</v>
      </c>
      <c r="F556" s="11">
        <v>1</v>
      </c>
      <c r="G556" s="40" t="s">
        <v>218</v>
      </c>
      <c r="H556" s="11" t="str">
        <f t="shared" si="241"/>
        <v>Regular</v>
      </c>
      <c r="I556" s="11" t="str">
        <f t="shared" si="233"/>
        <v>INDIA</v>
      </c>
      <c r="J556" s="11" t="str">
        <f>IF(ISERROR(VLOOKUP(C556,'WI Vs ASM'!$B$2:$E$1000,4,0)),0,(VLOOKUP(C556,'WI Vs ASM'!$B$2:$E$1000,4,0)))</f>
        <v>Offshore</v>
      </c>
      <c r="K556" s="11" t="str">
        <f>IF(ISERROR(VLOOKUP(C556,'WI Vs ASM'!$B$2:$F$1000,5,0)),0,(VLOOKUP(C556,'WI Vs ASM'!$B$2:$F$1000,5,0)))</f>
        <v>01-Fixed Price</v>
      </c>
      <c r="L556" s="11" t="str">
        <f>IF(ISERROR(VLOOKUP(C556,'WI Vs ASM'!$B$2:$D$1000,3,0)),0,(VLOOKUP(C556,'WI Vs ASM'!$B$2:$D$1000,3,0)))</f>
        <v>01-Maintenance Offshore</v>
      </c>
      <c r="M556" s="11" t="str">
        <f>IF(ISERROR(VLOOKUP(C556,'WI Vs ASM'!$B$2:$I$1000,8,0)),0,(VLOOKUP(C556,'WI Vs ASM'!$B$2:$I$1000,8,0)))</f>
        <v>Rahul Soman</v>
      </c>
      <c r="N556" s="11" t="str">
        <f>IF(ISERROR(VLOOKUP(C556,'WI Vs ASM'!$B$2:$G$1000,6,0)),0,(VLOOKUP(C556,'WI Vs ASM'!$B$2:$G$1000,6,0)))</f>
        <v>Data Archive</v>
      </c>
      <c r="O556" s="11" t="str">
        <f>IF(ISERROR(VLOOKUP(C556,'WI Vs ASM'!$B$2:$H$1000,7,0)),0,(VLOOKUP(C556,'WI Vs ASM'!$B$2:$H$1000,7,0)))</f>
        <v>Central Functions</v>
      </c>
      <c r="P556" s="11" t="str">
        <f t="shared" si="234"/>
        <v>May-17</v>
      </c>
      <c r="Q556" s="11" t="str">
        <f t="shared" si="235"/>
        <v>Q2</v>
      </c>
      <c r="R556" s="11" t="str">
        <f>IF(ISERROR(VLOOKUP(C556,'WI Vs ASM'!$B$2:$J$1000,9,0)),0,(VLOOKUP(C556,'WI Vs ASM'!$B$2:$J$1000,9,0)))</f>
        <v>Jyothi Pai</v>
      </c>
      <c r="S556" s="11" t="str">
        <f>IF(ISERROR(VLOOKUP(C556,'WI Vs ASM'!$B$2:$K$1000,10,0)),0,(VLOOKUP(C556,'WI Vs ASM'!$B$2:$K$1000,10,0)))</f>
        <v>Linda J. Richardson</v>
      </c>
      <c r="T556" s="11" t="str">
        <f>IF(ISERROR(VLOOKUP(C556,'WI Vs ASM'!$B$2:$L$1000,11,0)),0,(VLOOKUP(C556,'WI Vs ASM'!$B$2:$L$1000,11,0)))</f>
        <v>Crystal Romano</v>
      </c>
      <c r="U556" s="11" t="e">
        <f t="shared" si="242"/>
        <v>#VALUE!</v>
      </c>
      <c r="V556" s="11" t="str">
        <f t="shared" si="236"/>
        <v>No</v>
      </c>
      <c r="W556" s="11" t="str">
        <f t="shared" si="237"/>
        <v>Yes</v>
      </c>
      <c r="X556" s="11" t="str">
        <f t="shared" si="238"/>
        <v>No</v>
      </c>
      <c r="Y556" s="11" t="str">
        <f t="shared" si="239"/>
        <v>No</v>
      </c>
      <c r="Z556" s="11" t="str">
        <f t="shared" si="240"/>
        <v>No</v>
      </c>
      <c r="AA556" s="11" t="str">
        <f t="shared" si="243"/>
        <v>No</v>
      </c>
      <c r="AB556" s="11">
        <f>IF(ISERROR(VLOOKUP(U556,'ITWR Dump'!$A$2:$Y$5000,24,0)),0,(VLOOKUP('ILC Report'!U556,'ITWR Dump'!$A$2:$Y$5000,24,0)))</f>
        <v>0</v>
      </c>
      <c r="AC556" s="11" t="str">
        <f t="shared" si="244"/>
        <v>No</v>
      </c>
      <c r="AD556" s="11" t="str">
        <f t="shared" si="245"/>
        <v/>
      </c>
      <c r="AE556" s="11">
        <f>IF(ISERROR(VLOOKUP(U556,'ITWR Dump'!$A$2:$Y$5000,13,0)),0,(VLOOKUP(U556,'ITWR Dump'!$A$2:$Y$5000,13,0)))</f>
        <v>0</v>
      </c>
      <c r="AF556" s="11">
        <f>IF(ISERROR(VLOOKUP(U556,'ITWR Dump'!$A$2:$Y$5000,11,0)),0,(VLOOKUP(U556,'ITWR Dump'!$A$2:$Y$5000,11,0)))</f>
        <v>0</v>
      </c>
      <c r="AG556" s="11">
        <f>IF(ISERROR(VLOOKUP(U556,'ITWR Dump'!$A$2:$Y$5000,2,0)),0,(VLOOKUP(U556,'ITWR Dump'!$A$2:$Y$5000,2,0)))</f>
        <v>0</v>
      </c>
      <c r="AH556" s="11">
        <f>IF(ISERROR(VLOOKUP(U556,'ITWR Dump'!$A$2:$Y$5000,14,0)),0,(VLOOKUP(U556,'ITWR Dump'!$A$2:$Y$5000,14,0)))</f>
        <v>0</v>
      </c>
      <c r="AI556" s="11" t="str">
        <f t="shared" si="246"/>
        <v>01-Maintenance Offshore</v>
      </c>
      <c r="AJ556" s="11" t="str">
        <f t="shared" si="247"/>
        <v>Offshore</v>
      </c>
      <c r="AK556" s="11" t="str">
        <f>IF(ISERROR(VLOOKUP(A556,'Team Data'!$C$2:$U$213,17,0)),0,(VLOOKUP(A556,'Team Data'!$C$2:$U$213,17,0)))</f>
        <v>PRISM</v>
      </c>
      <c r="AL556" s="11" t="str">
        <f t="shared" si="248"/>
        <v>2017-04-24</v>
      </c>
      <c r="AM556" s="11">
        <f>IF(ISERROR(VLOOKUP(U556,'ITWR Dump'!$A$2:$Y$5000,16,0)),0,(VLOOKUP(U556,'ITWR Dump'!$A$2:$Y$5000,16,0)))</f>
        <v>0</v>
      </c>
      <c r="AN556" s="11">
        <f>IF(ISERROR(VLOOKUP(U556,'ITWR Dump'!$A$2:$Y$5000,18,0)),0,(VLOOKUP(U556,'ITWR Dump'!$A$2:$Y$5000,18,0)))</f>
        <v>0</v>
      </c>
      <c r="AO556" s="11">
        <f>IF(ISERROR(VLOOKUP(U556,'ITWR Dump'!$A$2:$Y$5000,25,0)),0,(VLOOKUP('ILC Report'!U556,'ITWR Dump'!$A$2:$Y$5000,25,0)))</f>
        <v>0</v>
      </c>
      <c r="AP556" s="11">
        <f t="shared" si="249"/>
        <v>0</v>
      </c>
      <c r="AQ556" s="26">
        <f t="shared" si="250"/>
        <v>0</v>
      </c>
      <c r="AR556" s="26">
        <f t="shared" si="251"/>
        <v>0</v>
      </c>
      <c r="AS556" s="26">
        <f t="shared" si="252"/>
        <v>0</v>
      </c>
      <c r="AT556" s="26">
        <f t="shared" si="253"/>
        <v>0</v>
      </c>
      <c r="AU556" s="26">
        <f t="shared" si="254"/>
        <v>0</v>
      </c>
      <c r="AV556" s="26">
        <f t="shared" si="255"/>
        <v>0</v>
      </c>
      <c r="AW556" s="11" t="s">
        <v>653</v>
      </c>
      <c r="AX556" s="11" t="str">
        <f>VLOOKUP(L556,Group!$A$2:$B$1000,2,0)</f>
        <v>Maintenance</v>
      </c>
      <c r="AY556" s="11">
        <f>IF(ISERROR(VLOOKUP(U556,'ITWR Dump'!$A$2:$Y$5000,15,0)),0,(VLOOKUP('ILC Report'!U556,'ITWR Dump'!$A$2:$Y$5000,15,0)))</f>
        <v>0</v>
      </c>
      <c r="AZ556" s="11" t="str">
        <f t="shared" si="256"/>
        <v>Yes</v>
      </c>
      <c r="BA556" s="11" t="str">
        <f t="shared" si="257"/>
        <v>BKI</v>
      </c>
      <c r="BB556" s="11" t="str">
        <f t="shared" si="258"/>
        <v>MN</v>
      </c>
      <c r="BC556" s="11" t="str">
        <f t="shared" si="259"/>
        <v>No</v>
      </c>
    </row>
    <row r="557" spans="1:55" x14ac:dyDescent="0.3">
      <c r="A557" s="11" t="s">
        <v>669</v>
      </c>
      <c r="B557" s="11" t="s">
        <v>1832</v>
      </c>
      <c r="C557" s="11" t="s">
        <v>545</v>
      </c>
      <c r="D557" s="11" t="s">
        <v>2233</v>
      </c>
      <c r="E557" s="38" t="s">
        <v>2902</v>
      </c>
      <c r="F557" s="11">
        <v>1</v>
      </c>
      <c r="G557" s="40" t="s">
        <v>218</v>
      </c>
      <c r="H557" s="11" t="str">
        <f t="shared" si="241"/>
        <v>Regular</v>
      </c>
      <c r="I557" s="11" t="str">
        <f t="shared" si="233"/>
        <v>INDIA</v>
      </c>
      <c r="J557" s="11" t="str">
        <f>IF(ISERROR(VLOOKUP(C557,'WI Vs ASM'!$B$2:$E$1000,4,0)),0,(VLOOKUP(C557,'WI Vs ASM'!$B$2:$E$1000,4,0)))</f>
        <v>Offshore</v>
      </c>
      <c r="K557" s="11" t="str">
        <f>IF(ISERROR(VLOOKUP(C557,'WI Vs ASM'!$B$2:$F$1000,5,0)),0,(VLOOKUP(C557,'WI Vs ASM'!$B$2:$F$1000,5,0)))</f>
        <v>01-Fixed Price</v>
      </c>
      <c r="L557" s="11" t="str">
        <f>IF(ISERROR(VLOOKUP(C557,'WI Vs ASM'!$B$2:$D$1000,3,0)),0,(VLOOKUP(C557,'WI Vs ASM'!$B$2:$D$1000,3,0)))</f>
        <v>01-Maintenance Offshore</v>
      </c>
      <c r="M557" s="11" t="str">
        <f>IF(ISERROR(VLOOKUP(C557,'WI Vs ASM'!$B$2:$I$1000,8,0)),0,(VLOOKUP(C557,'WI Vs ASM'!$B$2:$I$1000,8,0)))</f>
        <v>Rahul Soman</v>
      </c>
      <c r="N557" s="11" t="str">
        <f>IF(ISERROR(VLOOKUP(C557,'WI Vs ASM'!$B$2:$G$1000,6,0)),0,(VLOOKUP(C557,'WI Vs ASM'!$B$2:$G$1000,6,0)))</f>
        <v>Data Archive</v>
      </c>
      <c r="O557" s="11" t="str">
        <f>IF(ISERROR(VLOOKUP(C557,'WI Vs ASM'!$B$2:$H$1000,7,0)),0,(VLOOKUP(C557,'WI Vs ASM'!$B$2:$H$1000,7,0)))</f>
        <v>Central Functions</v>
      </c>
      <c r="P557" s="11" t="str">
        <f t="shared" si="234"/>
        <v>May-17</v>
      </c>
      <c r="Q557" s="11" t="str">
        <f t="shared" si="235"/>
        <v>Q2</v>
      </c>
      <c r="R557" s="11" t="str">
        <f>IF(ISERROR(VLOOKUP(C557,'WI Vs ASM'!$B$2:$J$1000,9,0)),0,(VLOOKUP(C557,'WI Vs ASM'!$B$2:$J$1000,9,0)))</f>
        <v>Jyothi Pai</v>
      </c>
      <c r="S557" s="11" t="str">
        <f>IF(ISERROR(VLOOKUP(C557,'WI Vs ASM'!$B$2:$K$1000,10,0)),0,(VLOOKUP(C557,'WI Vs ASM'!$B$2:$K$1000,10,0)))</f>
        <v>Linda J. Richardson</v>
      </c>
      <c r="T557" s="11" t="str">
        <f>IF(ISERROR(VLOOKUP(C557,'WI Vs ASM'!$B$2:$L$1000,11,0)),0,(VLOOKUP(C557,'WI Vs ASM'!$B$2:$L$1000,11,0)))</f>
        <v>Crystal Romano</v>
      </c>
      <c r="U557" s="11" t="e">
        <f t="shared" si="242"/>
        <v>#VALUE!</v>
      </c>
      <c r="V557" s="11" t="str">
        <f t="shared" si="236"/>
        <v>No</v>
      </c>
      <c r="W557" s="11" t="str">
        <f t="shared" si="237"/>
        <v>Yes</v>
      </c>
      <c r="X557" s="11" t="str">
        <f t="shared" si="238"/>
        <v>No</v>
      </c>
      <c r="Y557" s="11" t="str">
        <f t="shared" si="239"/>
        <v>No</v>
      </c>
      <c r="Z557" s="11" t="str">
        <f t="shared" si="240"/>
        <v>No</v>
      </c>
      <c r="AA557" s="11" t="str">
        <f t="shared" si="243"/>
        <v>No</v>
      </c>
      <c r="AB557" s="11">
        <f>IF(ISERROR(VLOOKUP(U557,'ITWR Dump'!$A$2:$Y$5000,24,0)),0,(VLOOKUP('ILC Report'!U557,'ITWR Dump'!$A$2:$Y$5000,24,0)))</f>
        <v>0</v>
      </c>
      <c r="AC557" s="11" t="str">
        <f t="shared" si="244"/>
        <v>No</v>
      </c>
      <c r="AD557" s="11" t="str">
        <f t="shared" si="245"/>
        <v/>
      </c>
      <c r="AE557" s="11">
        <f>IF(ISERROR(VLOOKUP(U557,'ITWR Dump'!$A$2:$Y$5000,13,0)),0,(VLOOKUP(U557,'ITWR Dump'!$A$2:$Y$5000,13,0)))</f>
        <v>0</v>
      </c>
      <c r="AF557" s="11">
        <f>IF(ISERROR(VLOOKUP(U557,'ITWR Dump'!$A$2:$Y$5000,11,0)),0,(VLOOKUP(U557,'ITWR Dump'!$A$2:$Y$5000,11,0)))</f>
        <v>0</v>
      </c>
      <c r="AG557" s="11">
        <f>IF(ISERROR(VLOOKUP(U557,'ITWR Dump'!$A$2:$Y$5000,2,0)),0,(VLOOKUP(U557,'ITWR Dump'!$A$2:$Y$5000,2,0)))</f>
        <v>0</v>
      </c>
      <c r="AH557" s="11">
        <f>IF(ISERROR(VLOOKUP(U557,'ITWR Dump'!$A$2:$Y$5000,14,0)),0,(VLOOKUP(U557,'ITWR Dump'!$A$2:$Y$5000,14,0)))</f>
        <v>0</v>
      </c>
      <c r="AI557" s="11" t="str">
        <f t="shared" si="246"/>
        <v>01-Maintenance Offshore</v>
      </c>
      <c r="AJ557" s="11" t="str">
        <f t="shared" si="247"/>
        <v>Offshore</v>
      </c>
      <c r="AK557" s="11" t="str">
        <f>IF(ISERROR(VLOOKUP(A557,'Team Data'!$C$2:$U$213,17,0)),0,(VLOOKUP(A557,'Team Data'!$C$2:$U$213,17,0)))</f>
        <v>PRISM</v>
      </c>
      <c r="AL557" s="11" t="str">
        <f t="shared" si="248"/>
        <v>2017-04-24</v>
      </c>
      <c r="AM557" s="11">
        <f>IF(ISERROR(VLOOKUP(U557,'ITWR Dump'!$A$2:$Y$5000,16,0)),0,(VLOOKUP(U557,'ITWR Dump'!$A$2:$Y$5000,16,0)))</f>
        <v>0</v>
      </c>
      <c r="AN557" s="11">
        <f>IF(ISERROR(VLOOKUP(U557,'ITWR Dump'!$A$2:$Y$5000,18,0)),0,(VLOOKUP(U557,'ITWR Dump'!$A$2:$Y$5000,18,0)))</f>
        <v>0</v>
      </c>
      <c r="AO557" s="11">
        <f>IF(ISERROR(VLOOKUP(U557,'ITWR Dump'!$A$2:$Y$5000,25,0)),0,(VLOOKUP('ILC Report'!U557,'ITWR Dump'!$A$2:$Y$5000,25,0)))</f>
        <v>0</v>
      </c>
      <c r="AP557" s="11">
        <f t="shared" si="249"/>
        <v>0</v>
      </c>
      <c r="AQ557" s="26">
        <f t="shared" si="250"/>
        <v>0</v>
      </c>
      <c r="AR557" s="26">
        <f t="shared" si="251"/>
        <v>0</v>
      </c>
      <c r="AS557" s="26">
        <f t="shared" si="252"/>
        <v>0</v>
      </c>
      <c r="AT557" s="26">
        <f t="shared" si="253"/>
        <v>0</v>
      </c>
      <c r="AU557" s="26">
        <f t="shared" si="254"/>
        <v>0</v>
      </c>
      <c r="AV557" s="26">
        <f t="shared" si="255"/>
        <v>0</v>
      </c>
      <c r="AW557" s="11" t="s">
        <v>653</v>
      </c>
      <c r="AX557" s="11" t="str">
        <f>VLOOKUP(L557,Group!$A$2:$B$1000,2,0)</f>
        <v>Maintenance</v>
      </c>
      <c r="AY557" s="11">
        <f>IF(ISERROR(VLOOKUP(U557,'ITWR Dump'!$A$2:$Y$5000,15,0)),0,(VLOOKUP('ILC Report'!U557,'ITWR Dump'!$A$2:$Y$5000,15,0)))</f>
        <v>0</v>
      </c>
      <c r="AZ557" s="11" t="str">
        <f t="shared" si="256"/>
        <v>Yes</v>
      </c>
      <c r="BA557" s="11" t="str">
        <f t="shared" si="257"/>
        <v>BKI</v>
      </c>
      <c r="BB557" s="11" t="str">
        <f t="shared" si="258"/>
        <v>MN</v>
      </c>
      <c r="BC557" s="11" t="str">
        <f t="shared" si="259"/>
        <v>No</v>
      </c>
    </row>
    <row r="558" spans="1:55" x14ac:dyDescent="0.3">
      <c r="A558" s="11" t="s">
        <v>669</v>
      </c>
      <c r="B558" s="11" t="s">
        <v>1832</v>
      </c>
      <c r="C558" s="11" t="s">
        <v>545</v>
      </c>
      <c r="D558" s="11" t="s">
        <v>2234</v>
      </c>
      <c r="E558" s="38" t="s">
        <v>2902</v>
      </c>
      <c r="F558" s="11">
        <v>1</v>
      </c>
      <c r="G558" s="40" t="s">
        <v>218</v>
      </c>
      <c r="H558" s="11" t="str">
        <f t="shared" si="241"/>
        <v>Regular</v>
      </c>
      <c r="I558" s="11" t="str">
        <f t="shared" si="233"/>
        <v>INDIA</v>
      </c>
      <c r="J558" s="11" t="str">
        <f>IF(ISERROR(VLOOKUP(C558,'WI Vs ASM'!$B$2:$E$1000,4,0)),0,(VLOOKUP(C558,'WI Vs ASM'!$B$2:$E$1000,4,0)))</f>
        <v>Offshore</v>
      </c>
      <c r="K558" s="11" t="str">
        <f>IF(ISERROR(VLOOKUP(C558,'WI Vs ASM'!$B$2:$F$1000,5,0)),0,(VLOOKUP(C558,'WI Vs ASM'!$B$2:$F$1000,5,0)))</f>
        <v>01-Fixed Price</v>
      </c>
      <c r="L558" s="11" t="str">
        <f>IF(ISERROR(VLOOKUP(C558,'WI Vs ASM'!$B$2:$D$1000,3,0)),0,(VLOOKUP(C558,'WI Vs ASM'!$B$2:$D$1000,3,0)))</f>
        <v>01-Maintenance Offshore</v>
      </c>
      <c r="M558" s="11" t="str">
        <f>IF(ISERROR(VLOOKUP(C558,'WI Vs ASM'!$B$2:$I$1000,8,0)),0,(VLOOKUP(C558,'WI Vs ASM'!$B$2:$I$1000,8,0)))</f>
        <v>Rahul Soman</v>
      </c>
      <c r="N558" s="11" t="str">
        <f>IF(ISERROR(VLOOKUP(C558,'WI Vs ASM'!$B$2:$G$1000,6,0)),0,(VLOOKUP(C558,'WI Vs ASM'!$B$2:$G$1000,6,0)))</f>
        <v>Data Archive</v>
      </c>
      <c r="O558" s="11" t="str">
        <f>IF(ISERROR(VLOOKUP(C558,'WI Vs ASM'!$B$2:$H$1000,7,0)),0,(VLOOKUP(C558,'WI Vs ASM'!$B$2:$H$1000,7,0)))</f>
        <v>Central Functions</v>
      </c>
      <c r="P558" s="11" t="str">
        <f t="shared" si="234"/>
        <v>May-17</v>
      </c>
      <c r="Q558" s="11" t="str">
        <f t="shared" si="235"/>
        <v>Q2</v>
      </c>
      <c r="R558" s="11" t="str">
        <f>IF(ISERROR(VLOOKUP(C558,'WI Vs ASM'!$B$2:$J$1000,9,0)),0,(VLOOKUP(C558,'WI Vs ASM'!$B$2:$J$1000,9,0)))</f>
        <v>Jyothi Pai</v>
      </c>
      <c r="S558" s="11" t="str">
        <f>IF(ISERROR(VLOOKUP(C558,'WI Vs ASM'!$B$2:$K$1000,10,0)),0,(VLOOKUP(C558,'WI Vs ASM'!$B$2:$K$1000,10,0)))</f>
        <v>Linda J. Richardson</v>
      </c>
      <c r="T558" s="11" t="str">
        <f>IF(ISERROR(VLOOKUP(C558,'WI Vs ASM'!$B$2:$L$1000,11,0)),0,(VLOOKUP(C558,'WI Vs ASM'!$B$2:$L$1000,11,0)))</f>
        <v>Crystal Romano</v>
      </c>
      <c r="U558" s="11" t="e">
        <f t="shared" si="242"/>
        <v>#VALUE!</v>
      </c>
      <c r="V558" s="11" t="str">
        <f t="shared" si="236"/>
        <v>No</v>
      </c>
      <c r="W558" s="11" t="str">
        <f t="shared" si="237"/>
        <v>Yes</v>
      </c>
      <c r="X558" s="11" t="str">
        <f t="shared" si="238"/>
        <v>No</v>
      </c>
      <c r="Y558" s="11" t="str">
        <f t="shared" si="239"/>
        <v>No</v>
      </c>
      <c r="Z558" s="11" t="str">
        <f t="shared" si="240"/>
        <v>No</v>
      </c>
      <c r="AA558" s="11" t="str">
        <f t="shared" si="243"/>
        <v>No</v>
      </c>
      <c r="AB558" s="11">
        <f>IF(ISERROR(VLOOKUP(U558,'ITWR Dump'!$A$2:$Y$5000,24,0)),0,(VLOOKUP('ILC Report'!U558,'ITWR Dump'!$A$2:$Y$5000,24,0)))</f>
        <v>0</v>
      </c>
      <c r="AC558" s="11" t="str">
        <f t="shared" si="244"/>
        <v>No</v>
      </c>
      <c r="AD558" s="11" t="str">
        <f t="shared" si="245"/>
        <v/>
      </c>
      <c r="AE558" s="11">
        <f>IF(ISERROR(VLOOKUP(U558,'ITWR Dump'!$A$2:$Y$5000,13,0)),0,(VLOOKUP(U558,'ITWR Dump'!$A$2:$Y$5000,13,0)))</f>
        <v>0</v>
      </c>
      <c r="AF558" s="11">
        <f>IF(ISERROR(VLOOKUP(U558,'ITWR Dump'!$A$2:$Y$5000,11,0)),0,(VLOOKUP(U558,'ITWR Dump'!$A$2:$Y$5000,11,0)))</f>
        <v>0</v>
      </c>
      <c r="AG558" s="11">
        <f>IF(ISERROR(VLOOKUP(U558,'ITWR Dump'!$A$2:$Y$5000,2,0)),0,(VLOOKUP(U558,'ITWR Dump'!$A$2:$Y$5000,2,0)))</f>
        <v>0</v>
      </c>
      <c r="AH558" s="11">
        <f>IF(ISERROR(VLOOKUP(U558,'ITWR Dump'!$A$2:$Y$5000,14,0)),0,(VLOOKUP(U558,'ITWR Dump'!$A$2:$Y$5000,14,0)))</f>
        <v>0</v>
      </c>
      <c r="AI558" s="11" t="str">
        <f t="shared" si="246"/>
        <v>01-Maintenance Offshore</v>
      </c>
      <c r="AJ558" s="11" t="str">
        <f t="shared" si="247"/>
        <v>Offshore</v>
      </c>
      <c r="AK558" s="11" t="str">
        <f>IF(ISERROR(VLOOKUP(A558,'Team Data'!$C$2:$U$213,17,0)),0,(VLOOKUP(A558,'Team Data'!$C$2:$U$213,17,0)))</f>
        <v>PRISM</v>
      </c>
      <c r="AL558" s="11" t="str">
        <f t="shared" si="248"/>
        <v>2017-04-24</v>
      </c>
      <c r="AM558" s="11">
        <f>IF(ISERROR(VLOOKUP(U558,'ITWR Dump'!$A$2:$Y$5000,16,0)),0,(VLOOKUP(U558,'ITWR Dump'!$A$2:$Y$5000,16,0)))</f>
        <v>0</v>
      </c>
      <c r="AN558" s="11">
        <f>IF(ISERROR(VLOOKUP(U558,'ITWR Dump'!$A$2:$Y$5000,18,0)),0,(VLOOKUP(U558,'ITWR Dump'!$A$2:$Y$5000,18,0)))</f>
        <v>0</v>
      </c>
      <c r="AO558" s="11">
        <f>IF(ISERROR(VLOOKUP(U558,'ITWR Dump'!$A$2:$Y$5000,25,0)),0,(VLOOKUP('ILC Report'!U558,'ITWR Dump'!$A$2:$Y$5000,25,0)))</f>
        <v>0</v>
      </c>
      <c r="AP558" s="11">
        <f t="shared" si="249"/>
        <v>0</v>
      </c>
      <c r="AQ558" s="26">
        <f t="shared" si="250"/>
        <v>0</v>
      </c>
      <c r="AR558" s="26">
        <f t="shared" si="251"/>
        <v>0</v>
      </c>
      <c r="AS558" s="26">
        <f t="shared" si="252"/>
        <v>0</v>
      </c>
      <c r="AT558" s="26">
        <f t="shared" si="253"/>
        <v>0</v>
      </c>
      <c r="AU558" s="26">
        <f t="shared" si="254"/>
        <v>0</v>
      </c>
      <c r="AV558" s="26">
        <f t="shared" si="255"/>
        <v>0</v>
      </c>
      <c r="AW558" s="11" t="s">
        <v>653</v>
      </c>
      <c r="AX558" s="11" t="str">
        <f>VLOOKUP(L558,Group!$A$2:$B$1000,2,0)</f>
        <v>Maintenance</v>
      </c>
      <c r="AY558" s="11">
        <f>IF(ISERROR(VLOOKUP(U558,'ITWR Dump'!$A$2:$Y$5000,15,0)),0,(VLOOKUP('ILC Report'!U558,'ITWR Dump'!$A$2:$Y$5000,15,0)))</f>
        <v>0</v>
      </c>
      <c r="AZ558" s="11" t="str">
        <f t="shared" si="256"/>
        <v>Yes</v>
      </c>
      <c r="BA558" s="11" t="str">
        <f t="shared" si="257"/>
        <v>BKI</v>
      </c>
      <c r="BB558" s="11" t="str">
        <f t="shared" si="258"/>
        <v>MN</v>
      </c>
      <c r="BC558" s="11" t="str">
        <f t="shared" si="259"/>
        <v>No</v>
      </c>
    </row>
    <row r="559" spans="1:55" x14ac:dyDescent="0.3">
      <c r="A559" s="11" t="s">
        <v>669</v>
      </c>
      <c r="B559" s="11" t="s">
        <v>1832</v>
      </c>
      <c r="C559" s="11" t="s">
        <v>543</v>
      </c>
      <c r="D559" s="11" t="s">
        <v>2235</v>
      </c>
      <c r="E559" s="38" t="s">
        <v>2902</v>
      </c>
      <c r="F559" s="11">
        <v>5.5</v>
      </c>
      <c r="G559" s="40" t="s">
        <v>218</v>
      </c>
      <c r="H559" s="11" t="str">
        <f t="shared" si="241"/>
        <v>Regular</v>
      </c>
      <c r="I559" s="11" t="str">
        <f t="shared" si="233"/>
        <v>INDIA</v>
      </c>
      <c r="J559" s="11" t="str">
        <f>IF(ISERROR(VLOOKUP(C559,'WI Vs ASM'!$B$2:$E$1000,4,0)),0,(VLOOKUP(C559,'WI Vs ASM'!$B$2:$E$1000,4,0)))</f>
        <v>Offshore</v>
      </c>
      <c r="K559" s="11" t="str">
        <f>IF(ISERROR(VLOOKUP(C559,'WI Vs ASM'!$B$2:$F$1000,5,0)),0,(VLOOKUP(C559,'WI Vs ASM'!$B$2:$F$1000,5,0)))</f>
        <v>09-NonBillable</v>
      </c>
      <c r="L559" s="11" t="str">
        <f>IF(ISERROR(VLOOKUP(C559,'WI Vs ASM'!$B$2:$D$1000,3,0)),0,(VLOOKUP(C559,'WI Vs ASM'!$B$2:$D$1000,3,0)))</f>
        <v>54-Knowledge Transfer/Training Offshore</v>
      </c>
      <c r="M559" s="11" t="str">
        <f>IF(ISERROR(VLOOKUP(C559,'WI Vs ASM'!$B$2:$I$1000,8,0)),0,(VLOOKUP(C559,'WI Vs ASM'!$B$2:$I$1000,8,0)))</f>
        <v>Prakash Varadachari</v>
      </c>
      <c r="N559" s="11" t="str">
        <f>IF(ISERROR(VLOOKUP(C559,'WI Vs ASM'!$B$2:$G$1000,6,0)),0,(VLOOKUP(C559,'WI Vs ASM'!$B$2:$G$1000,6,0)))</f>
        <v>Data Archive</v>
      </c>
      <c r="O559" s="11" t="str">
        <f>IF(ISERROR(VLOOKUP(C559,'WI Vs ASM'!$B$2:$H$1000,7,0)),0,(VLOOKUP(C559,'WI Vs ASM'!$B$2:$H$1000,7,0)))</f>
        <v>Central Functions</v>
      </c>
      <c r="P559" s="11" t="str">
        <f t="shared" si="234"/>
        <v>May-17</v>
      </c>
      <c r="Q559" s="11" t="str">
        <f t="shared" si="235"/>
        <v>Q2</v>
      </c>
      <c r="R559" s="11" t="str">
        <f>IF(ISERROR(VLOOKUP(C559,'WI Vs ASM'!$B$2:$J$1000,9,0)),0,(VLOOKUP(C559,'WI Vs ASM'!$B$2:$J$1000,9,0)))</f>
        <v>Jyothi Pai</v>
      </c>
      <c r="S559" s="11" t="str">
        <f>IF(ISERROR(VLOOKUP(C559,'WI Vs ASM'!$B$2:$K$1000,10,0)),0,(VLOOKUP(C559,'WI Vs ASM'!$B$2:$K$1000,10,0)))</f>
        <v>Linda J. Richardson</v>
      </c>
      <c r="T559" s="11" t="str">
        <f>IF(ISERROR(VLOOKUP(C559,'WI Vs ASM'!$B$2:$L$1000,11,0)),0,(VLOOKUP(C559,'WI Vs ASM'!$B$2:$L$1000,11,0)))</f>
        <v>Crystal Romano</v>
      </c>
      <c r="U559" s="11" t="e">
        <f t="shared" si="242"/>
        <v>#VALUE!</v>
      </c>
      <c r="V559" s="11" t="str">
        <f t="shared" si="236"/>
        <v>No</v>
      </c>
      <c r="W559" s="11" t="str">
        <f t="shared" si="237"/>
        <v>No</v>
      </c>
      <c r="X559" s="11" t="str">
        <f t="shared" si="238"/>
        <v>No</v>
      </c>
      <c r="Y559" s="11" t="str">
        <f t="shared" si="239"/>
        <v>No</v>
      </c>
      <c r="Z559" s="11" t="str">
        <f t="shared" si="240"/>
        <v>No</v>
      </c>
      <c r="AA559" s="11" t="str">
        <f t="shared" si="243"/>
        <v>No</v>
      </c>
      <c r="AB559" s="11">
        <f>IF(ISERROR(VLOOKUP(U559,'ITWR Dump'!$A$2:$Y$5000,24,0)),0,(VLOOKUP('ILC Report'!U559,'ITWR Dump'!$A$2:$Y$5000,24,0)))</f>
        <v>0</v>
      </c>
      <c r="AC559" s="11" t="str">
        <f t="shared" si="244"/>
        <v>No</v>
      </c>
      <c r="AD559" s="11" t="str">
        <f t="shared" si="245"/>
        <v/>
      </c>
      <c r="AE559" s="11">
        <f>IF(ISERROR(VLOOKUP(U559,'ITWR Dump'!$A$2:$Y$5000,13,0)),0,(VLOOKUP(U559,'ITWR Dump'!$A$2:$Y$5000,13,0)))</f>
        <v>0</v>
      </c>
      <c r="AF559" s="11">
        <f>IF(ISERROR(VLOOKUP(U559,'ITWR Dump'!$A$2:$Y$5000,11,0)),0,(VLOOKUP(U559,'ITWR Dump'!$A$2:$Y$5000,11,0)))</f>
        <v>0</v>
      </c>
      <c r="AG559" s="11">
        <f>IF(ISERROR(VLOOKUP(U559,'ITWR Dump'!$A$2:$Y$5000,2,0)),0,(VLOOKUP(U559,'ITWR Dump'!$A$2:$Y$5000,2,0)))</f>
        <v>0</v>
      </c>
      <c r="AH559" s="11">
        <f>IF(ISERROR(VLOOKUP(U559,'ITWR Dump'!$A$2:$Y$5000,14,0)),0,(VLOOKUP(U559,'ITWR Dump'!$A$2:$Y$5000,14,0)))</f>
        <v>0</v>
      </c>
      <c r="AI559" s="11" t="str">
        <f t="shared" si="246"/>
        <v>54-Knowledge Transfer/Training Offshore</v>
      </c>
      <c r="AJ559" s="11" t="str">
        <f t="shared" si="247"/>
        <v>Offshore</v>
      </c>
      <c r="AK559" s="11" t="str">
        <f>IF(ISERROR(VLOOKUP(A559,'Team Data'!$C$2:$U$213,17,0)),0,(VLOOKUP(A559,'Team Data'!$C$2:$U$213,17,0)))</f>
        <v>PRISM</v>
      </c>
      <c r="AL559" s="11" t="str">
        <f t="shared" si="248"/>
        <v>2017-04-24</v>
      </c>
      <c r="AM559" s="11">
        <f>IF(ISERROR(VLOOKUP(U559,'ITWR Dump'!$A$2:$Y$5000,16,0)),0,(VLOOKUP(U559,'ITWR Dump'!$A$2:$Y$5000,16,0)))</f>
        <v>0</v>
      </c>
      <c r="AN559" s="11">
        <f>IF(ISERROR(VLOOKUP(U559,'ITWR Dump'!$A$2:$Y$5000,18,0)),0,(VLOOKUP(U559,'ITWR Dump'!$A$2:$Y$5000,18,0)))</f>
        <v>0</v>
      </c>
      <c r="AO559" s="11">
        <f>IF(ISERROR(VLOOKUP(U559,'ITWR Dump'!$A$2:$Y$5000,25,0)),0,(VLOOKUP('ILC Report'!U559,'ITWR Dump'!$A$2:$Y$5000,25,0)))</f>
        <v>0</v>
      </c>
      <c r="AP559" s="11">
        <f t="shared" si="249"/>
        <v>0</v>
      </c>
      <c r="AQ559" s="26">
        <f t="shared" si="250"/>
        <v>0</v>
      </c>
      <c r="AR559" s="26">
        <f t="shared" si="251"/>
        <v>0</v>
      </c>
      <c r="AS559" s="26">
        <f t="shared" si="252"/>
        <v>0</v>
      </c>
      <c r="AT559" s="26">
        <f t="shared" si="253"/>
        <v>0</v>
      </c>
      <c r="AU559" s="26">
        <f t="shared" si="254"/>
        <v>0</v>
      </c>
      <c r="AV559" s="26">
        <f t="shared" si="255"/>
        <v>0</v>
      </c>
      <c r="AW559" s="11" t="s">
        <v>653</v>
      </c>
      <c r="AX559" s="11" t="str">
        <f>VLOOKUP(L559,Group!$A$2:$B$1000,2,0)</f>
        <v>Maintenance</v>
      </c>
      <c r="AY559" s="11">
        <f>IF(ISERROR(VLOOKUP(U559,'ITWR Dump'!$A$2:$Y$5000,15,0)),0,(VLOOKUP('ILC Report'!U559,'ITWR Dump'!$A$2:$Y$5000,15,0)))</f>
        <v>0</v>
      </c>
      <c r="AZ559" s="11" t="str">
        <f t="shared" si="256"/>
        <v>No</v>
      </c>
      <c r="BA559" s="11" t="str">
        <f t="shared" si="257"/>
        <v>BKI</v>
      </c>
      <c r="BB559" s="11" t="str">
        <f t="shared" si="258"/>
        <v>KT</v>
      </c>
      <c r="BC559" s="11" t="str">
        <f t="shared" si="259"/>
        <v>No</v>
      </c>
    </row>
    <row r="560" spans="1:55" x14ac:dyDescent="0.3">
      <c r="A560" s="11" t="s">
        <v>669</v>
      </c>
      <c r="B560" s="11" t="s">
        <v>1832</v>
      </c>
      <c r="C560" s="11" t="s">
        <v>545</v>
      </c>
      <c r="D560" s="11" t="s">
        <v>2224</v>
      </c>
      <c r="E560" s="38" t="s">
        <v>2902</v>
      </c>
      <c r="F560" s="11">
        <v>1</v>
      </c>
      <c r="G560" s="40" t="s">
        <v>218</v>
      </c>
      <c r="H560" s="11" t="str">
        <f t="shared" si="241"/>
        <v>Regular</v>
      </c>
      <c r="I560" s="11" t="str">
        <f t="shared" si="233"/>
        <v>INDIA</v>
      </c>
      <c r="J560" s="11" t="str">
        <f>IF(ISERROR(VLOOKUP(C560,'WI Vs ASM'!$B$2:$E$1000,4,0)),0,(VLOOKUP(C560,'WI Vs ASM'!$B$2:$E$1000,4,0)))</f>
        <v>Offshore</v>
      </c>
      <c r="K560" s="11" t="str">
        <f>IF(ISERROR(VLOOKUP(C560,'WI Vs ASM'!$B$2:$F$1000,5,0)),0,(VLOOKUP(C560,'WI Vs ASM'!$B$2:$F$1000,5,0)))</f>
        <v>01-Fixed Price</v>
      </c>
      <c r="L560" s="11" t="str">
        <f>IF(ISERROR(VLOOKUP(C560,'WI Vs ASM'!$B$2:$D$1000,3,0)),0,(VLOOKUP(C560,'WI Vs ASM'!$B$2:$D$1000,3,0)))</f>
        <v>01-Maintenance Offshore</v>
      </c>
      <c r="M560" s="11" t="str">
        <f>IF(ISERROR(VLOOKUP(C560,'WI Vs ASM'!$B$2:$I$1000,8,0)),0,(VLOOKUP(C560,'WI Vs ASM'!$B$2:$I$1000,8,0)))</f>
        <v>Rahul Soman</v>
      </c>
      <c r="N560" s="11" t="str">
        <f>IF(ISERROR(VLOOKUP(C560,'WI Vs ASM'!$B$2:$G$1000,6,0)),0,(VLOOKUP(C560,'WI Vs ASM'!$B$2:$G$1000,6,0)))</f>
        <v>Data Archive</v>
      </c>
      <c r="O560" s="11" t="str">
        <f>IF(ISERROR(VLOOKUP(C560,'WI Vs ASM'!$B$2:$H$1000,7,0)),0,(VLOOKUP(C560,'WI Vs ASM'!$B$2:$H$1000,7,0)))</f>
        <v>Central Functions</v>
      </c>
      <c r="P560" s="11" t="str">
        <f t="shared" si="234"/>
        <v>May-17</v>
      </c>
      <c r="Q560" s="11" t="str">
        <f t="shared" si="235"/>
        <v>Q2</v>
      </c>
      <c r="R560" s="11" t="str">
        <f>IF(ISERROR(VLOOKUP(C560,'WI Vs ASM'!$B$2:$J$1000,9,0)),0,(VLOOKUP(C560,'WI Vs ASM'!$B$2:$J$1000,9,0)))</f>
        <v>Jyothi Pai</v>
      </c>
      <c r="S560" s="11" t="str">
        <f>IF(ISERROR(VLOOKUP(C560,'WI Vs ASM'!$B$2:$K$1000,10,0)),0,(VLOOKUP(C560,'WI Vs ASM'!$B$2:$K$1000,10,0)))</f>
        <v>Linda J. Richardson</v>
      </c>
      <c r="T560" s="11" t="str">
        <f>IF(ISERROR(VLOOKUP(C560,'WI Vs ASM'!$B$2:$L$1000,11,0)),0,(VLOOKUP(C560,'WI Vs ASM'!$B$2:$L$1000,11,0)))</f>
        <v>Crystal Romano</v>
      </c>
      <c r="U560" s="11" t="e">
        <f t="shared" si="242"/>
        <v>#VALUE!</v>
      </c>
      <c r="V560" s="11" t="str">
        <f t="shared" si="236"/>
        <v>No</v>
      </c>
      <c r="W560" s="11" t="str">
        <f t="shared" si="237"/>
        <v>Yes</v>
      </c>
      <c r="X560" s="11" t="str">
        <f t="shared" si="238"/>
        <v>No</v>
      </c>
      <c r="Y560" s="11" t="str">
        <f t="shared" si="239"/>
        <v>No</v>
      </c>
      <c r="Z560" s="11" t="str">
        <f t="shared" si="240"/>
        <v>No</v>
      </c>
      <c r="AA560" s="11" t="str">
        <f t="shared" si="243"/>
        <v>No</v>
      </c>
      <c r="AB560" s="11">
        <f>IF(ISERROR(VLOOKUP(U560,'ITWR Dump'!$A$2:$Y$5000,24,0)),0,(VLOOKUP('ILC Report'!U560,'ITWR Dump'!$A$2:$Y$5000,24,0)))</f>
        <v>0</v>
      </c>
      <c r="AC560" s="11" t="str">
        <f t="shared" si="244"/>
        <v>No</v>
      </c>
      <c r="AD560" s="11" t="str">
        <f t="shared" si="245"/>
        <v/>
      </c>
      <c r="AE560" s="11">
        <f>IF(ISERROR(VLOOKUP(U560,'ITWR Dump'!$A$2:$Y$5000,13,0)),0,(VLOOKUP(U560,'ITWR Dump'!$A$2:$Y$5000,13,0)))</f>
        <v>0</v>
      </c>
      <c r="AF560" s="11">
        <f>IF(ISERROR(VLOOKUP(U560,'ITWR Dump'!$A$2:$Y$5000,11,0)),0,(VLOOKUP(U560,'ITWR Dump'!$A$2:$Y$5000,11,0)))</f>
        <v>0</v>
      </c>
      <c r="AG560" s="11">
        <f>IF(ISERROR(VLOOKUP(U560,'ITWR Dump'!$A$2:$Y$5000,2,0)),0,(VLOOKUP(U560,'ITWR Dump'!$A$2:$Y$5000,2,0)))</f>
        <v>0</v>
      </c>
      <c r="AH560" s="11">
        <f>IF(ISERROR(VLOOKUP(U560,'ITWR Dump'!$A$2:$Y$5000,14,0)),0,(VLOOKUP(U560,'ITWR Dump'!$A$2:$Y$5000,14,0)))</f>
        <v>0</v>
      </c>
      <c r="AI560" s="11" t="str">
        <f t="shared" si="246"/>
        <v>01-Maintenance Offshore</v>
      </c>
      <c r="AJ560" s="11" t="str">
        <f t="shared" si="247"/>
        <v>Offshore</v>
      </c>
      <c r="AK560" s="11" t="str">
        <f>IF(ISERROR(VLOOKUP(A560,'Team Data'!$C$2:$U$213,17,0)),0,(VLOOKUP(A560,'Team Data'!$C$2:$U$213,17,0)))</f>
        <v>PRISM</v>
      </c>
      <c r="AL560" s="11" t="str">
        <f t="shared" si="248"/>
        <v>2017-04-24</v>
      </c>
      <c r="AM560" s="11">
        <f>IF(ISERROR(VLOOKUP(U560,'ITWR Dump'!$A$2:$Y$5000,16,0)),0,(VLOOKUP(U560,'ITWR Dump'!$A$2:$Y$5000,16,0)))</f>
        <v>0</v>
      </c>
      <c r="AN560" s="11">
        <f>IF(ISERROR(VLOOKUP(U560,'ITWR Dump'!$A$2:$Y$5000,18,0)),0,(VLOOKUP(U560,'ITWR Dump'!$A$2:$Y$5000,18,0)))</f>
        <v>0</v>
      </c>
      <c r="AO560" s="11">
        <f>IF(ISERROR(VLOOKUP(U560,'ITWR Dump'!$A$2:$Y$5000,25,0)),0,(VLOOKUP('ILC Report'!U560,'ITWR Dump'!$A$2:$Y$5000,25,0)))</f>
        <v>0</v>
      </c>
      <c r="AP560" s="11">
        <f t="shared" si="249"/>
        <v>0</v>
      </c>
      <c r="AQ560" s="26">
        <f t="shared" si="250"/>
        <v>0</v>
      </c>
      <c r="AR560" s="26">
        <f t="shared" si="251"/>
        <v>0</v>
      </c>
      <c r="AS560" s="26">
        <f t="shared" si="252"/>
        <v>0</v>
      </c>
      <c r="AT560" s="26">
        <f t="shared" si="253"/>
        <v>0</v>
      </c>
      <c r="AU560" s="26">
        <f t="shared" si="254"/>
        <v>0</v>
      </c>
      <c r="AV560" s="26">
        <f t="shared" si="255"/>
        <v>0</v>
      </c>
      <c r="AW560" s="11" t="s">
        <v>653</v>
      </c>
      <c r="AX560" s="11" t="str">
        <f>VLOOKUP(L560,Group!$A$2:$B$1000,2,0)</f>
        <v>Maintenance</v>
      </c>
      <c r="AY560" s="11">
        <f>IF(ISERROR(VLOOKUP(U560,'ITWR Dump'!$A$2:$Y$5000,15,0)),0,(VLOOKUP('ILC Report'!U560,'ITWR Dump'!$A$2:$Y$5000,15,0)))</f>
        <v>0</v>
      </c>
      <c r="AZ560" s="11" t="str">
        <f t="shared" si="256"/>
        <v>No</v>
      </c>
      <c r="BA560" s="11" t="str">
        <f t="shared" si="257"/>
        <v>BKI</v>
      </c>
      <c r="BB560" s="11" t="str">
        <f t="shared" si="258"/>
        <v>MN</v>
      </c>
      <c r="BC560" s="11" t="str">
        <f t="shared" si="259"/>
        <v>No</v>
      </c>
    </row>
    <row r="561" spans="1:55" x14ac:dyDescent="0.3">
      <c r="A561" s="11" t="s">
        <v>669</v>
      </c>
      <c r="B561" s="11" t="s">
        <v>1832</v>
      </c>
      <c r="C561" s="11" t="s">
        <v>545</v>
      </c>
      <c r="D561" s="11" t="s">
        <v>2236</v>
      </c>
      <c r="E561" s="38" t="s">
        <v>2902</v>
      </c>
      <c r="F561" s="11">
        <v>5</v>
      </c>
      <c r="G561" s="40" t="s">
        <v>218</v>
      </c>
      <c r="H561" s="11" t="str">
        <f t="shared" si="241"/>
        <v>Regular</v>
      </c>
      <c r="I561" s="11" t="str">
        <f t="shared" si="233"/>
        <v>INDIA</v>
      </c>
      <c r="J561" s="11" t="str">
        <f>IF(ISERROR(VLOOKUP(C561,'WI Vs ASM'!$B$2:$E$1000,4,0)),0,(VLOOKUP(C561,'WI Vs ASM'!$B$2:$E$1000,4,0)))</f>
        <v>Offshore</v>
      </c>
      <c r="K561" s="11" t="str">
        <f>IF(ISERROR(VLOOKUP(C561,'WI Vs ASM'!$B$2:$F$1000,5,0)),0,(VLOOKUP(C561,'WI Vs ASM'!$B$2:$F$1000,5,0)))</f>
        <v>01-Fixed Price</v>
      </c>
      <c r="L561" s="11" t="str">
        <f>IF(ISERROR(VLOOKUP(C561,'WI Vs ASM'!$B$2:$D$1000,3,0)),0,(VLOOKUP(C561,'WI Vs ASM'!$B$2:$D$1000,3,0)))</f>
        <v>01-Maintenance Offshore</v>
      </c>
      <c r="M561" s="11" t="str">
        <f>IF(ISERROR(VLOOKUP(C561,'WI Vs ASM'!$B$2:$I$1000,8,0)),0,(VLOOKUP(C561,'WI Vs ASM'!$B$2:$I$1000,8,0)))</f>
        <v>Rahul Soman</v>
      </c>
      <c r="N561" s="11" t="str">
        <f>IF(ISERROR(VLOOKUP(C561,'WI Vs ASM'!$B$2:$G$1000,6,0)),0,(VLOOKUP(C561,'WI Vs ASM'!$B$2:$G$1000,6,0)))</f>
        <v>Data Archive</v>
      </c>
      <c r="O561" s="11" t="str">
        <f>IF(ISERROR(VLOOKUP(C561,'WI Vs ASM'!$B$2:$H$1000,7,0)),0,(VLOOKUP(C561,'WI Vs ASM'!$B$2:$H$1000,7,0)))</f>
        <v>Central Functions</v>
      </c>
      <c r="P561" s="11" t="str">
        <f t="shared" si="234"/>
        <v>May-17</v>
      </c>
      <c r="Q561" s="11" t="str">
        <f t="shared" si="235"/>
        <v>Q2</v>
      </c>
      <c r="R561" s="11" t="str">
        <f>IF(ISERROR(VLOOKUP(C561,'WI Vs ASM'!$B$2:$J$1000,9,0)),0,(VLOOKUP(C561,'WI Vs ASM'!$B$2:$J$1000,9,0)))</f>
        <v>Jyothi Pai</v>
      </c>
      <c r="S561" s="11" t="str">
        <f>IF(ISERROR(VLOOKUP(C561,'WI Vs ASM'!$B$2:$K$1000,10,0)),0,(VLOOKUP(C561,'WI Vs ASM'!$B$2:$K$1000,10,0)))</f>
        <v>Linda J. Richardson</v>
      </c>
      <c r="T561" s="11" t="str">
        <f>IF(ISERROR(VLOOKUP(C561,'WI Vs ASM'!$B$2:$L$1000,11,0)),0,(VLOOKUP(C561,'WI Vs ASM'!$B$2:$L$1000,11,0)))</f>
        <v>Crystal Romano</v>
      </c>
      <c r="U561" s="11" t="e">
        <f t="shared" si="242"/>
        <v>#VALUE!</v>
      </c>
      <c r="V561" s="11" t="str">
        <f t="shared" si="236"/>
        <v>Yes</v>
      </c>
      <c r="W561" s="11" t="str">
        <f t="shared" si="237"/>
        <v>No</v>
      </c>
      <c r="X561" s="11" t="str">
        <f t="shared" si="238"/>
        <v>No</v>
      </c>
      <c r="Y561" s="11" t="str">
        <f t="shared" si="239"/>
        <v>No</v>
      </c>
      <c r="Z561" s="11" t="str">
        <f t="shared" si="240"/>
        <v>No</v>
      </c>
      <c r="AA561" s="11" t="str">
        <f t="shared" si="243"/>
        <v>No</v>
      </c>
      <c r="AB561" s="11">
        <f>IF(ISERROR(VLOOKUP(U561,'ITWR Dump'!$A$2:$Y$5000,24,0)),0,(VLOOKUP('ILC Report'!U561,'ITWR Dump'!$A$2:$Y$5000,24,0)))</f>
        <v>0</v>
      </c>
      <c r="AC561" s="11" t="str">
        <f t="shared" si="244"/>
        <v>No</v>
      </c>
      <c r="AD561" s="11" t="str">
        <f t="shared" si="245"/>
        <v/>
      </c>
      <c r="AE561" s="11">
        <f>IF(ISERROR(VLOOKUP(U561,'ITWR Dump'!$A$2:$Y$5000,13,0)),0,(VLOOKUP(U561,'ITWR Dump'!$A$2:$Y$5000,13,0)))</f>
        <v>0</v>
      </c>
      <c r="AF561" s="11">
        <f>IF(ISERROR(VLOOKUP(U561,'ITWR Dump'!$A$2:$Y$5000,11,0)),0,(VLOOKUP(U561,'ITWR Dump'!$A$2:$Y$5000,11,0)))</f>
        <v>0</v>
      </c>
      <c r="AG561" s="11">
        <f>IF(ISERROR(VLOOKUP(U561,'ITWR Dump'!$A$2:$Y$5000,2,0)),0,(VLOOKUP(U561,'ITWR Dump'!$A$2:$Y$5000,2,0)))</f>
        <v>0</v>
      </c>
      <c r="AH561" s="11">
        <f>IF(ISERROR(VLOOKUP(U561,'ITWR Dump'!$A$2:$Y$5000,14,0)),0,(VLOOKUP(U561,'ITWR Dump'!$A$2:$Y$5000,14,0)))</f>
        <v>0</v>
      </c>
      <c r="AI561" s="11" t="str">
        <f t="shared" si="246"/>
        <v>01-Maintenance Offshore</v>
      </c>
      <c r="AJ561" s="11" t="str">
        <f t="shared" si="247"/>
        <v>Offshore</v>
      </c>
      <c r="AK561" s="11" t="str">
        <f>IF(ISERROR(VLOOKUP(A561,'Team Data'!$C$2:$U$213,17,0)),0,(VLOOKUP(A561,'Team Data'!$C$2:$U$213,17,0)))</f>
        <v>PRISM</v>
      </c>
      <c r="AL561" s="11" t="str">
        <f t="shared" si="248"/>
        <v>2017-04-24</v>
      </c>
      <c r="AM561" s="11">
        <f>IF(ISERROR(VLOOKUP(U561,'ITWR Dump'!$A$2:$Y$5000,16,0)),0,(VLOOKUP(U561,'ITWR Dump'!$A$2:$Y$5000,16,0)))</f>
        <v>0</v>
      </c>
      <c r="AN561" s="11">
        <f>IF(ISERROR(VLOOKUP(U561,'ITWR Dump'!$A$2:$Y$5000,18,0)),0,(VLOOKUP(U561,'ITWR Dump'!$A$2:$Y$5000,18,0)))</f>
        <v>0</v>
      </c>
      <c r="AO561" s="11">
        <f>IF(ISERROR(VLOOKUP(U561,'ITWR Dump'!$A$2:$Y$5000,25,0)),0,(VLOOKUP('ILC Report'!U561,'ITWR Dump'!$A$2:$Y$5000,25,0)))</f>
        <v>0</v>
      </c>
      <c r="AP561" s="11">
        <f t="shared" si="249"/>
        <v>1</v>
      </c>
      <c r="AQ561" s="26">
        <f t="shared" si="250"/>
        <v>0</v>
      </c>
      <c r="AR561" s="26">
        <f t="shared" si="251"/>
        <v>0</v>
      </c>
      <c r="AS561" s="26">
        <f t="shared" si="252"/>
        <v>0</v>
      </c>
      <c r="AT561" s="26">
        <f t="shared" si="253"/>
        <v>0</v>
      </c>
      <c r="AU561" s="26">
        <f t="shared" si="254"/>
        <v>0</v>
      </c>
      <c r="AV561" s="26">
        <f t="shared" si="255"/>
        <v>0</v>
      </c>
      <c r="AW561" s="11" t="s">
        <v>653</v>
      </c>
      <c r="AX561" s="11" t="str">
        <f>VLOOKUP(L561,Group!$A$2:$B$1000,2,0)</f>
        <v>Maintenance</v>
      </c>
      <c r="AY561" s="11">
        <f>IF(ISERROR(VLOOKUP(U561,'ITWR Dump'!$A$2:$Y$5000,15,0)),0,(VLOOKUP('ILC Report'!U561,'ITWR Dump'!$A$2:$Y$5000,15,0)))</f>
        <v>0</v>
      </c>
      <c r="AZ561" s="11" t="str">
        <f t="shared" si="256"/>
        <v>Yes</v>
      </c>
      <c r="BA561" s="11" t="str">
        <f t="shared" si="257"/>
        <v>BKI</v>
      </c>
      <c r="BB561" s="11" t="str">
        <f t="shared" si="258"/>
        <v>MN</v>
      </c>
      <c r="BC561" s="11" t="str">
        <f t="shared" si="259"/>
        <v>No</v>
      </c>
    </row>
    <row r="562" spans="1:55" x14ac:dyDescent="0.3">
      <c r="A562" s="11" t="s">
        <v>669</v>
      </c>
      <c r="B562" s="11" t="s">
        <v>1832</v>
      </c>
      <c r="C562" s="11" t="s">
        <v>545</v>
      </c>
      <c r="D562" s="11" t="s">
        <v>2237</v>
      </c>
      <c r="E562" s="38" t="s">
        <v>2902</v>
      </c>
      <c r="F562" s="11">
        <v>1.5</v>
      </c>
      <c r="G562" s="40" t="s">
        <v>218</v>
      </c>
      <c r="H562" s="11" t="str">
        <f t="shared" si="241"/>
        <v>Regular</v>
      </c>
      <c r="I562" s="11" t="str">
        <f t="shared" si="233"/>
        <v>INDIA</v>
      </c>
      <c r="J562" s="11" t="str">
        <f>IF(ISERROR(VLOOKUP(C562,'WI Vs ASM'!$B$2:$E$1000,4,0)),0,(VLOOKUP(C562,'WI Vs ASM'!$B$2:$E$1000,4,0)))</f>
        <v>Offshore</v>
      </c>
      <c r="K562" s="11" t="str">
        <f>IF(ISERROR(VLOOKUP(C562,'WI Vs ASM'!$B$2:$F$1000,5,0)),0,(VLOOKUP(C562,'WI Vs ASM'!$B$2:$F$1000,5,0)))</f>
        <v>01-Fixed Price</v>
      </c>
      <c r="L562" s="11" t="str">
        <f>IF(ISERROR(VLOOKUP(C562,'WI Vs ASM'!$B$2:$D$1000,3,0)),0,(VLOOKUP(C562,'WI Vs ASM'!$B$2:$D$1000,3,0)))</f>
        <v>01-Maintenance Offshore</v>
      </c>
      <c r="M562" s="11" t="str">
        <f>IF(ISERROR(VLOOKUP(C562,'WI Vs ASM'!$B$2:$I$1000,8,0)),0,(VLOOKUP(C562,'WI Vs ASM'!$B$2:$I$1000,8,0)))</f>
        <v>Rahul Soman</v>
      </c>
      <c r="N562" s="11" t="str">
        <f>IF(ISERROR(VLOOKUP(C562,'WI Vs ASM'!$B$2:$G$1000,6,0)),0,(VLOOKUP(C562,'WI Vs ASM'!$B$2:$G$1000,6,0)))</f>
        <v>Data Archive</v>
      </c>
      <c r="O562" s="11" t="str">
        <f>IF(ISERROR(VLOOKUP(C562,'WI Vs ASM'!$B$2:$H$1000,7,0)),0,(VLOOKUP(C562,'WI Vs ASM'!$B$2:$H$1000,7,0)))</f>
        <v>Central Functions</v>
      </c>
      <c r="P562" s="11" t="str">
        <f t="shared" si="234"/>
        <v>May-17</v>
      </c>
      <c r="Q562" s="11" t="str">
        <f t="shared" si="235"/>
        <v>Q2</v>
      </c>
      <c r="R562" s="11" t="str">
        <f>IF(ISERROR(VLOOKUP(C562,'WI Vs ASM'!$B$2:$J$1000,9,0)),0,(VLOOKUP(C562,'WI Vs ASM'!$B$2:$J$1000,9,0)))</f>
        <v>Jyothi Pai</v>
      </c>
      <c r="S562" s="11" t="str">
        <f>IF(ISERROR(VLOOKUP(C562,'WI Vs ASM'!$B$2:$K$1000,10,0)),0,(VLOOKUP(C562,'WI Vs ASM'!$B$2:$K$1000,10,0)))</f>
        <v>Linda J. Richardson</v>
      </c>
      <c r="T562" s="11" t="str">
        <f>IF(ISERROR(VLOOKUP(C562,'WI Vs ASM'!$B$2:$L$1000,11,0)),0,(VLOOKUP(C562,'WI Vs ASM'!$B$2:$L$1000,11,0)))</f>
        <v>Crystal Romano</v>
      </c>
      <c r="U562" s="11" t="e">
        <f t="shared" si="242"/>
        <v>#VALUE!</v>
      </c>
      <c r="V562" s="11" t="str">
        <f t="shared" si="236"/>
        <v>Yes</v>
      </c>
      <c r="W562" s="11" t="str">
        <f t="shared" si="237"/>
        <v>No</v>
      </c>
      <c r="X562" s="11" t="str">
        <f t="shared" si="238"/>
        <v>No</v>
      </c>
      <c r="Y562" s="11" t="str">
        <f t="shared" si="239"/>
        <v>No</v>
      </c>
      <c r="Z562" s="11" t="str">
        <f t="shared" si="240"/>
        <v>No</v>
      </c>
      <c r="AA562" s="11" t="str">
        <f t="shared" si="243"/>
        <v>No</v>
      </c>
      <c r="AB562" s="11">
        <f>IF(ISERROR(VLOOKUP(U562,'ITWR Dump'!$A$2:$Y$5000,24,0)),0,(VLOOKUP('ILC Report'!U562,'ITWR Dump'!$A$2:$Y$5000,24,0)))</f>
        <v>0</v>
      </c>
      <c r="AC562" s="11" t="str">
        <f t="shared" si="244"/>
        <v>No</v>
      </c>
      <c r="AD562" s="11" t="str">
        <f t="shared" si="245"/>
        <v/>
      </c>
      <c r="AE562" s="11">
        <f>IF(ISERROR(VLOOKUP(U562,'ITWR Dump'!$A$2:$Y$5000,13,0)),0,(VLOOKUP(U562,'ITWR Dump'!$A$2:$Y$5000,13,0)))</f>
        <v>0</v>
      </c>
      <c r="AF562" s="11">
        <f>IF(ISERROR(VLOOKUP(U562,'ITWR Dump'!$A$2:$Y$5000,11,0)),0,(VLOOKUP(U562,'ITWR Dump'!$A$2:$Y$5000,11,0)))</f>
        <v>0</v>
      </c>
      <c r="AG562" s="11">
        <f>IF(ISERROR(VLOOKUP(U562,'ITWR Dump'!$A$2:$Y$5000,2,0)),0,(VLOOKUP(U562,'ITWR Dump'!$A$2:$Y$5000,2,0)))</f>
        <v>0</v>
      </c>
      <c r="AH562" s="11">
        <f>IF(ISERROR(VLOOKUP(U562,'ITWR Dump'!$A$2:$Y$5000,14,0)),0,(VLOOKUP(U562,'ITWR Dump'!$A$2:$Y$5000,14,0)))</f>
        <v>0</v>
      </c>
      <c r="AI562" s="11" t="str">
        <f t="shared" si="246"/>
        <v>01-Maintenance Offshore</v>
      </c>
      <c r="AJ562" s="11" t="str">
        <f t="shared" si="247"/>
        <v>Offshore</v>
      </c>
      <c r="AK562" s="11" t="str">
        <f>IF(ISERROR(VLOOKUP(A562,'Team Data'!$C$2:$U$213,17,0)),0,(VLOOKUP(A562,'Team Data'!$C$2:$U$213,17,0)))</f>
        <v>PRISM</v>
      </c>
      <c r="AL562" s="11" t="str">
        <f t="shared" si="248"/>
        <v>2017-04-24</v>
      </c>
      <c r="AM562" s="11">
        <f>IF(ISERROR(VLOOKUP(U562,'ITWR Dump'!$A$2:$Y$5000,16,0)),0,(VLOOKUP(U562,'ITWR Dump'!$A$2:$Y$5000,16,0)))</f>
        <v>0</v>
      </c>
      <c r="AN562" s="11">
        <f>IF(ISERROR(VLOOKUP(U562,'ITWR Dump'!$A$2:$Y$5000,18,0)),0,(VLOOKUP(U562,'ITWR Dump'!$A$2:$Y$5000,18,0)))</f>
        <v>0</v>
      </c>
      <c r="AO562" s="11">
        <f>IF(ISERROR(VLOOKUP(U562,'ITWR Dump'!$A$2:$Y$5000,25,0)),0,(VLOOKUP('ILC Report'!U562,'ITWR Dump'!$A$2:$Y$5000,25,0)))</f>
        <v>0</v>
      </c>
      <c r="AP562" s="11">
        <f t="shared" si="249"/>
        <v>1</v>
      </c>
      <c r="AQ562" s="26">
        <f t="shared" si="250"/>
        <v>0</v>
      </c>
      <c r="AR562" s="26">
        <f t="shared" si="251"/>
        <v>0</v>
      </c>
      <c r="AS562" s="26">
        <f t="shared" si="252"/>
        <v>0</v>
      </c>
      <c r="AT562" s="26">
        <f t="shared" si="253"/>
        <v>0</v>
      </c>
      <c r="AU562" s="26">
        <f t="shared" si="254"/>
        <v>0</v>
      </c>
      <c r="AV562" s="26">
        <f t="shared" si="255"/>
        <v>0</v>
      </c>
      <c r="AW562" s="11" t="s">
        <v>653</v>
      </c>
      <c r="AX562" s="11" t="str">
        <f>VLOOKUP(L562,Group!$A$2:$B$1000,2,0)</f>
        <v>Maintenance</v>
      </c>
      <c r="AY562" s="11">
        <f>IF(ISERROR(VLOOKUP(U562,'ITWR Dump'!$A$2:$Y$5000,15,0)),0,(VLOOKUP('ILC Report'!U562,'ITWR Dump'!$A$2:$Y$5000,15,0)))</f>
        <v>0</v>
      </c>
      <c r="AZ562" s="11" t="str">
        <f t="shared" si="256"/>
        <v>Yes</v>
      </c>
      <c r="BA562" s="11" t="str">
        <f t="shared" si="257"/>
        <v>BKI</v>
      </c>
      <c r="BB562" s="11" t="str">
        <f t="shared" si="258"/>
        <v>MN</v>
      </c>
      <c r="BC562" s="11" t="str">
        <f t="shared" si="259"/>
        <v>No</v>
      </c>
    </row>
    <row r="563" spans="1:55" x14ac:dyDescent="0.3">
      <c r="A563" s="11" t="s">
        <v>669</v>
      </c>
      <c r="B563" s="11" t="s">
        <v>1832</v>
      </c>
      <c r="C563" s="11" t="s">
        <v>545</v>
      </c>
      <c r="D563" s="11" t="s">
        <v>1942</v>
      </c>
      <c r="E563" s="38" t="s">
        <v>2902</v>
      </c>
      <c r="F563" s="11">
        <v>48</v>
      </c>
      <c r="G563" s="40" t="s">
        <v>2905</v>
      </c>
      <c r="H563" s="11" t="str">
        <f t="shared" si="241"/>
        <v>Standby</v>
      </c>
      <c r="I563" s="11" t="str">
        <f t="shared" si="233"/>
        <v>INDIA</v>
      </c>
      <c r="J563" s="11" t="str">
        <f>IF(ISERROR(VLOOKUP(C563,'WI Vs ASM'!$B$2:$E$1000,4,0)),0,(VLOOKUP(C563,'WI Vs ASM'!$B$2:$E$1000,4,0)))</f>
        <v>Offshore</v>
      </c>
      <c r="K563" s="11" t="str">
        <f>IF(ISERROR(VLOOKUP(C563,'WI Vs ASM'!$B$2:$F$1000,5,0)),0,(VLOOKUP(C563,'WI Vs ASM'!$B$2:$F$1000,5,0)))</f>
        <v>01-Fixed Price</v>
      </c>
      <c r="L563" s="11" t="str">
        <f>IF(ISERROR(VLOOKUP(C563,'WI Vs ASM'!$B$2:$D$1000,3,0)),0,(VLOOKUP(C563,'WI Vs ASM'!$B$2:$D$1000,3,0)))</f>
        <v>01-Maintenance Offshore</v>
      </c>
      <c r="M563" s="11" t="str">
        <f>IF(ISERROR(VLOOKUP(C563,'WI Vs ASM'!$B$2:$I$1000,8,0)),0,(VLOOKUP(C563,'WI Vs ASM'!$B$2:$I$1000,8,0)))</f>
        <v>Rahul Soman</v>
      </c>
      <c r="N563" s="11" t="str">
        <f>IF(ISERROR(VLOOKUP(C563,'WI Vs ASM'!$B$2:$G$1000,6,0)),0,(VLOOKUP(C563,'WI Vs ASM'!$B$2:$G$1000,6,0)))</f>
        <v>Data Archive</v>
      </c>
      <c r="O563" s="11" t="str">
        <f>IF(ISERROR(VLOOKUP(C563,'WI Vs ASM'!$B$2:$H$1000,7,0)),0,(VLOOKUP(C563,'WI Vs ASM'!$B$2:$H$1000,7,0)))</f>
        <v>Central Functions</v>
      </c>
      <c r="P563" s="11" t="str">
        <f t="shared" si="234"/>
        <v>May-17</v>
      </c>
      <c r="Q563" s="11" t="str">
        <f t="shared" si="235"/>
        <v>Q2</v>
      </c>
      <c r="R563" s="11" t="str">
        <f>IF(ISERROR(VLOOKUP(C563,'WI Vs ASM'!$B$2:$J$1000,9,0)),0,(VLOOKUP(C563,'WI Vs ASM'!$B$2:$J$1000,9,0)))</f>
        <v>Jyothi Pai</v>
      </c>
      <c r="S563" s="11" t="str">
        <f>IF(ISERROR(VLOOKUP(C563,'WI Vs ASM'!$B$2:$K$1000,10,0)),0,(VLOOKUP(C563,'WI Vs ASM'!$B$2:$K$1000,10,0)))</f>
        <v>Linda J. Richardson</v>
      </c>
      <c r="T563" s="11" t="str">
        <f>IF(ISERROR(VLOOKUP(C563,'WI Vs ASM'!$B$2:$L$1000,11,0)),0,(VLOOKUP(C563,'WI Vs ASM'!$B$2:$L$1000,11,0)))</f>
        <v>Crystal Romano</v>
      </c>
      <c r="U563" s="11" t="e">
        <f t="shared" si="242"/>
        <v>#VALUE!</v>
      </c>
      <c r="V563" s="11" t="str">
        <f t="shared" si="236"/>
        <v>No</v>
      </c>
      <c r="W563" s="11" t="str">
        <f t="shared" si="237"/>
        <v>Yes</v>
      </c>
      <c r="X563" s="11" t="str">
        <f t="shared" si="238"/>
        <v>No</v>
      </c>
      <c r="Y563" s="11" t="str">
        <f t="shared" si="239"/>
        <v>No</v>
      </c>
      <c r="Z563" s="11" t="str">
        <f t="shared" si="240"/>
        <v>No</v>
      </c>
      <c r="AA563" s="11" t="str">
        <f t="shared" si="243"/>
        <v>No</v>
      </c>
      <c r="AB563" s="11">
        <f>IF(ISERROR(VLOOKUP(U563,'ITWR Dump'!$A$2:$Y$5000,24,0)),0,(VLOOKUP('ILC Report'!U563,'ITWR Dump'!$A$2:$Y$5000,24,0)))</f>
        <v>0</v>
      </c>
      <c r="AC563" s="11" t="str">
        <f t="shared" si="244"/>
        <v>No</v>
      </c>
      <c r="AD563" s="11" t="str">
        <f t="shared" si="245"/>
        <v/>
      </c>
      <c r="AE563" s="11">
        <f>IF(ISERROR(VLOOKUP(U563,'ITWR Dump'!$A$2:$Y$5000,13,0)),0,(VLOOKUP(U563,'ITWR Dump'!$A$2:$Y$5000,13,0)))</f>
        <v>0</v>
      </c>
      <c r="AF563" s="11">
        <f>IF(ISERROR(VLOOKUP(U563,'ITWR Dump'!$A$2:$Y$5000,11,0)),0,(VLOOKUP(U563,'ITWR Dump'!$A$2:$Y$5000,11,0)))</f>
        <v>0</v>
      </c>
      <c r="AG563" s="11">
        <f>IF(ISERROR(VLOOKUP(U563,'ITWR Dump'!$A$2:$Y$5000,2,0)),0,(VLOOKUP(U563,'ITWR Dump'!$A$2:$Y$5000,2,0)))</f>
        <v>0</v>
      </c>
      <c r="AH563" s="11">
        <f>IF(ISERROR(VLOOKUP(U563,'ITWR Dump'!$A$2:$Y$5000,14,0)),0,(VLOOKUP(U563,'ITWR Dump'!$A$2:$Y$5000,14,0)))</f>
        <v>0</v>
      </c>
      <c r="AI563" s="11" t="str">
        <f t="shared" si="246"/>
        <v>Standby Hours</v>
      </c>
      <c r="AJ563" s="11" t="str">
        <f t="shared" si="247"/>
        <v>Offshore</v>
      </c>
      <c r="AK563" s="11" t="str">
        <f>IF(ISERROR(VLOOKUP(A563,'Team Data'!$C$2:$U$213,17,0)),0,(VLOOKUP(A563,'Team Data'!$C$2:$U$213,17,0)))</f>
        <v>PRISM</v>
      </c>
      <c r="AL563" s="11" t="str">
        <f t="shared" si="248"/>
        <v>2017-04-24</v>
      </c>
      <c r="AM563" s="11">
        <f>IF(ISERROR(VLOOKUP(U563,'ITWR Dump'!$A$2:$Y$5000,16,0)),0,(VLOOKUP(U563,'ITWR Dump'!$A$2:$Y$5000,16,0)))</f>
        <v>0</v>
      </c>
      <c r="AN563" s="11">
        <f>IF(ISERROR(VLOOKUP(U563,'ITWR Dump'!$A$2:$Y$5000,18,0)),0,(VLOOKUP(U563,'ITWR Dump'!$A$2:$Y$5000,18,0)))</f>
        <v>0</v>
      </c>
      <c r="AO563" s="11">
        <f>IF(ISERROR(VLOOKUP(U563,'ITWR Dump'!$A$2:$Y$5000,25,0)),0,(VLOOKUP('ILC Report'!U563,'ITWR Dump'!$A$2:$Y$5000,25,0)))</f>
        <v>0</v>
      </c>
      <c r="AP563" s="11">
        <f t="shared" si="249"/>
        <v>0</v>
      </c>
      <c r="AQ563" s="26">
        <f t="shared" si="250"/>
        <v>0</v>
      </c>
      <c r="AR563" s="26">
        <f t="shared" si="251"/>
        <v>0</v>
      </c>
      <c r="AS563" s="26">
        <f t="shared" si="252"/>
        <v>0</v>
      </c>
      <c r="AT563" s="26">
        <f t="shared" si="253"/>
        <v>0</v>
      </c>
      <c r="AU563" s="26">
        <f t="shared" si="254"/>
        <v>0</v>
      </c>
      <c r="AV563" s="26">
        <f t="shared" si="255"/>
        <v>0</v>
      </c>
      <c r="AW563" s="11" t="s">
        <v>653</v>
      </c>
      <c r="AX563" s="11" t="str">
        <f>VLOOKUP(L563,Group!$A$2:$B$1000,2,0)</f>
        <v>Maintenance</v>
      </c>
      <c r="AY563" s="11">
        <f>IF(ISERROR(VLOOKUP(U563,'ITWR Dump'!$A$2:$Y$5000,15,0)),0,(VLOOKUP('ILC Report'!U563,'ITWR Dump'!$A$2:$Y$5000,15,0)))</f>
        <v>0</v>
      </c>
      <c r="AZ563" s="11" t="str">
        <f t="shared" si="256"/>
        <v>No</v>
      </c>
      <c r="BA563" s="11" t="str">
        <f t="shared" si="257"/>
        <v>BKI</v>
      </c>
      <c r="BB563" s="11" t="str">
        <f t="shared" si="258"/>
        <v>MN</v>
      </c>
      <c r="BC563" s="11" t="str">
        <f t="shared" si="259"/>
        <v>No</v>
      </c>
    </row>
    <row r="564" spans="1:55" x14ac:dyDescent="0.3">
      <c r="A564" s="11" t="s">
        <v>669</v>
      </c>
      <c r="B564" s="11" t="s">
        <v>1832</v>
      </c>
      <c r="C564" s="11" t="s">
        <v>545</v>
      </c>
      <c r="D564" s="11" t="s">
        <v>2238</v>
      </c>
      <c r="E564" s="38" t="s">
        <v>2903</v>
      </c>
      <c r="F564" s="11">
        <v>1</v>
      </c>
      <c r="G564" s="40" t="s">
        <v>218</v>
      </c>
      <c r="H564" s="11" t="str">
        <f t="shared" si="241"/>
        <v>Regular</v>
      </c>
      <c r="I564" s="11" t="str">
        <f t="shared" si="233"/>
        <v>INDIA</v>
      </c>
      <c r="J564" s="11" t="str">
        <f>IF(ISERROR(VLOOKUP(C564,'WI Vs ASM'!$B$2:$E$1000,4,0)),0,(VLOOKUP(C564,'WI Vs ASM'!$B$2:$E$1000,4,0)))</f>
        <v>Offshore</v>
      </c>
      <c r="K564" s="11" t="str">
        <f>IF(ISERROR(VLOOKUP(C564,'WI Vs ASM'!$B$2:$F$1000,5,0)),0,(VLOOKUP(C564,'WI Vs ASM'!$B$2:$F$1000,5,0)))</f>
        <v>01-Fixed Price</v>
      </c>
      <c r="L564" s="11" t="str">
        <f>IF(ISERROR(VLOOKUP(C564,'WI Vs ASM'!$B$2:$D$1000,3,0)),0,(VLOOKUP(C564,'WI Vs ASM'!$B$2:$D$1000,3,0)))</f>
        <v>01-Maintenance Offshore</v>
      </c>
      <c r="M564" s="11" t="str">
        <f>IF(ISERROR(VLOOKUP(C564,'WI Vs ASM'!$B$2:$I$1000,8,0)),0,(VLOOKUP(C564,'WI Vs ASM'!$B$2:$I$1000,8,0)))</f>
        <v>Rahul Soman</v>
      </c>
      <c r="N564" s="11" t="str">
        <f>IF(ISERROR(VLOOKUP(C564,'WI Vs ASM'!$B$2:$G$1000,6,0)),0,(VLOOKUP(C564,'WI Vs ASM'!$B$2:$G$1000,6,0)))</f>
        <v>Data Archive</v>
      </c>
      <c r="O564" s="11" t="str">
        <f>IF(ISERROR(VLOOKUP(C564,'WI Vs ASM'!$B$2:$H$1000,7,0)),0,(VLOOKUP(C564,'WI Vs ASM'!$B$2:$H$1000,7,0)))</f>
        <v>Central Functions</v>
      </c>
      <c r="P564" s="11" t="str">
        <f t="shared" si="234"/>
        <v>May-17</v>
      </c>
      <c r="Q564" s="11" t="str">
        <f t="shared" si="235"/>
        <v>Q2</v>
      </c>
      <c r="R564" s="11" t="str">
        <f>IF(ISERROR(VLOOKUP(C564,'WI Vs ASM'!$B$2:$J$1000,9,0)),0,(VLOOKUP(C564,'WI Vs ASM'!$B$2:$J$1000,9,0)))</f>
        <v>Jyothi Pai</v>
      </c>
      <c r="S564" s="11" t="str">
        <f>IF(ISERROR(VLOOKUP(C564,'WI Vs ASM'!$B$2:$K$1000,10,0)),0,(VLOOKUP(C564,'WI Vs ASM'!$B$2:$K$1000,10,0)))</f>
        <v>Linda J. Richardson</v>
      </c>
      <c r="T564" s="11" t="str">
        <f>IF(ISERROR(VLOOKUP(C564,'WI Vs ASM'!$B$2:$L$1000,11,0)),0,(VLOOKUP(C564,'WI Vs ASM'!$B$2:$L$1000,11,0)))</f>
        <v>Crystal Romano</v>
      </c>
      <c r="U564" s="11" t="e">
        <f t="shared" si="242"/>
        <v>#VALUE!</v>
      </c>
      <c r="V564" s="11" t="str">
        <f t="shared" si="236"/>
        <v>No</v>
      </c>
      <c r="W564" s="11" t="str">
        <f t="shared" si="237"/>
        <v>Yes</v>
      </c>
      <c r="X564" s="11" t="str">
        <f t="shared" si="238"/>
        <v>No</v>
      </c>
      <c r="Y564" s="11" t="str">
        <f t="shared" si="239"/>
        <v>No</v>
      </c>
      <c r="Z564" s="11" t="str">
        <f t="shared" si="240"/>
        <v>No</v>
      </c>
      <c r="AA564" s="11" t="str">
        <f t="shared" si="243"/>
        <v>No</v>
      </c>
      <c r="AB564" s="11">
        <f>IF(ISERROR(VLOOKUP(U564,'ITWR Dump'!$A$2:$Y$5000,24,0)),0,(VLOOKUP('ILC Report'!U564,'ITWR Dump'!$A$2:$Y$5000,24,0)))</f>
        <v>0</v>
      </c>
      <c r="AC564" s="11" t="str">
        <f t="shared" si="244"/>
        <v>No</v>
      </c>
      <c r="AD564" s="11" t="str">
        <f t="shared" si="245"/>
        <v/>
      </c>
      <c r="AE564" s="11">
        <f>IF(ISERROR(VLOOKUP(U564,'ITWR Dump'!$A$2:$Y$5000,13,0)),0,(VLOOKUP(U564,'ITWR Dump'!$A$2:$Y$5000,13,0)))</f>
        <v>0</v>
      </c>
      <c r="AF564" s="11">
        <f>IF(ISERROR(VLOOKUP(U564,'ITWR Dump'!$A$2:$Y$5000,11,0)),0,(VLOOKUP(U564,'ITWR Dump'!$A$2:$Y$5000,11,0)))</f>
        <v>0</v>
      </c>
      <c r="AG564" s="11">
        <f>IF(ISERROR(VLOOKUP(U564,'ITWR Dump'!$A$2:$Y$5000,2,0)),0,(VLOOKUP(U564,'ITWR Dump'!$A$2:$Y$5000,2,0)))</f>
        <v>0</v>
      </c>
      <c r="AH564" s="11">
        <f>IF(ISERROR(VLOOKUP(U564,'ITWR Dump'!$A$2:$Y$5000,14,0)),0,(VLOOKUP(U564,'ITWR Dump'!$A$2:$Y$5000,14,0)))</f>
        <v>0</v>
      </c>
      <c r="AI564" s="11" t="str">
        <f t="shared" si="246"/>
        <v>01-Maintenance Offshore</v>
      </c>
      <c r="AJ564" s="11" t="str">
        <f t="shared" si="247"/>
        <v>Offshore</v>
      </c>
      <c r="AK564" s="11" t="str">
        <f>IF(ISERROR(VLOOKUP(A564,'Team Data'!$C$2:$U$213,17,0)),0,(VLOOKUP(A564,'Team Data'!$C$2:$U$213,17,0)))</f>
        <v>PRISM</v>
      </c>
      <c r="AL564" s="11" t="str">
        <f t="shared" si="248"/>
        <v>2017-04-24</v>
      </c>
      <c r="AM564" s="11">
        <f>IF(ISERROR(VLOOKUP(U564,'ITWR Dump'!$A$2:$Y$5000,16,0)),0,(VLOOKUP(U564,'ITWR Dump'!$A$2:$Y$5000,16,0)))</f>
        <v>0</v>
      </c>
      <c r="AN564" s="11">
        <f>IF(ISERROR(VLOOKUP(U564,'ITWR Dump'!$A$2:$Y$5000,18,0)),0,(VLOOKUP(U564,'ITWR Dump'!$A$2:$Y$5000,18,0)))</f>
        <v>0</v>
      </c>
      <c r="AO564" s="11">
        <f>IF(ISERROR(VLOOKUP(U564,'ITWR Dump'!$A$2:$Y$5000,25,0)),0,(VLOOKUP('ILC Report'!U564,'ITWR Dump'!$A$2:$Y$5000,25,0)))</f>
        <v>0</v>
      </c>
      <c r="AP564" s="11">
        <f t="shared" si="249"/>
        <v>0</v>
      </c>
      <c r="AQ564" s="26">
        <f t="shared" si="250"/>
        <v>0</v>
      </c>
      <c r="AR564" s="26">
        <f t="shared" si="251"/>
        <v>0</v>
      </c>
      <c r="AS564" s="26">
        <f t="shared" si="252"/>
        <v>0</v>
      </c>
      <c r="AT564" s="26">
        <f t="shared" si="253"/>
        <v>0</v>
      </c>
      <c r="AU564" s="26">
        <f t="shared" si="254"/>
        <v>0</v>
      </c>
      <c r="AV564" s="26">
        <f t="shared" si="255"/>
        <v>0</v>
      </c>
      <c r="AW564" s="11" t="s">
        <v>653</v>
      </c>
      <c r="AX564" s="11" t="str">
        <f>VLOOKUP(L564,Group!$A$2:$B$1000,2,0)</f>
        <v>Maintenance</v>
      </c>
      <c r="AY564" s="11">
        <f>IF(ISERROR(VLOOKUP(U564,'ITWR Dump'!$A$2:$Y$5000,15,0)),0,(VLOOKUP('ILC Report'!U564,'ITWR Dump'!$A$2:$Y$5000,15,0)))</f>
        <v>0</v>
      </c>
      <c r="AZ564" s="11" t="str">
        <f t="shared" si="256"/>
        <v>No</v>
      </c>
      <c r="BA564" s="11" t="str">
        <f t="shared" si="257"/>
        <v>BKI</v>
      </c>
      <c r="BB564" s="11" t="str">
        <f t="shared" si="258"/>
        <v>MN</v>
      </c>
      <c r="BC564" s="11" t="str">
        <f t="shared" si="259"/>
        <v>No</v>
      </c>
    </row>
    <row r="565" spans="1:55" x14ac:dyDescent="0.3">
      <c r="A565" s="11" t="s">
        <v>669</v>
      </c>
      <c r="B565" s="11" t="s">
        <v>1832</v>
      </c>
      <c r="C565" s="11" t="s">
        <v>541</v>
      </c>
      <c r="D565" s="11" t="s">
        <v>2239</v>
      </c>
      <c r="E565" s="38" t="s">
        <v>2903</v>
      </c>
      <c r="F565" s="11">
        <v>8</v>
      </c>
      <c r="G565" s="40" t="s">
        <v>218</v>
      </c>
      <c r="H565" s="11" t="str">
        <f t="shared" si="241"/>
        <v>Regular</v>
      </c>
      <c r="I565" s="11" t="str">
        <f t="shared" si="233"/>
        <v>INDIA</v>
      </c>
      <c r="J565" s="11" t="str">
        <f>IF(ISERROR(VLOOKUP(C565,'WI Vs ASM'!$B$2:$E$1000,4,0)),0,(VLOOKUP(C565,'WI Vs ASM'!$B$2:$E$1000,4,0)))</f>
        <v>Offshore</v>
      </c>
      <c r="K565" s="11" t="str">
        <f>IF(ISERROR(VLOOKUP(C565,'WI Vs ASM'!$B$2:$F$1000,5,0)),0,(VLOOKUP(C565,'WI Vs ASM'!$B$2:$F$1000,5,0)))</f>
        <v>09-NonBillable</v>
      </c>
      <c r="L565" s="11" t="str">
        <f>IF(ISERROR(VLOOKUP(C565,'WI Vs ASM'!$B$2:$D$1000,3,0)),0,(VLOOKUP(C565,'WI Vs ASM'!$B$2:$D$1000,3,0)))</f>
        <v>65-Bench Hours Offshore</v>
      </c>
      <c r="M565" s="11" t="str">
        <f>IF(ISERROR(VLOOKUP(C565,'WI Vs ASM'!$B$2:$I$1000,8,0)),0,(VLOOKUP(C565,'WI Vs ASM'!$B$2:$I$1000,8,0)))</f>
        <v>Prakash Varadachari</v>
      </c>
      <c r="N565" s="11" t="str">
        <f>IF(ISERROR(VLOOKUP(C565,'WI Vs ASM'!$B$2:$G$1000,6,0)),0,(VLOOKUP(C565,'WI Vs ASM'!$B$2:$G$1000,6,0)))</f>
        <v>Data Archive</v>
      </c>
      <c r="O565" s="11" t="str">
        <f>IF(ISERROR(VLOOKUP(C565,'WI Vs ASM'!$B$2:$H$1000,7,0)),0,(VLOOKUP(C565,'WI Vs ASM'!$B$2:$H$1000,7,0)))</f>
        <v>Central Functions</v>
      </c>
      <c r="P565" s="11" t="str">
        <f t="shared" si="234"/>
        <v>May-17</v>
      </c>
      <c r="Q565" s="11" t="str">
        <f t="shared" si="235"/>
        <v>Q2</v>
      </c>
      <c r="R565" s="11" t="str">
        <f>IF(ISERROR(VLOOKUP(C565,'WI Vs ASM'!$B$2:$J$1000,9,0)),0,(VLOOKUP(C565,'WI Vs ASM'!$B$2:$J$1000,9,0)))</f>
        <v>Jyothi Pai</v>
      </c>
      <c r="S565" s="11" t="str">
        <f>IF(ISERROR(VLOOKUP(C565,'WI Vs ASM'!$B$2:$K$1000,10,0)),0,(VLOOKUP(C565,'WI Vs ASM'!$B$2:$K$1000,10,0)))</f>
        <v>Linda J. Richardson</v>
      </c>
      <c r="T565" s="11" t="str">
        <f>IF(ISERROR(VLOOKUP(C565,'WI Vs ASM'!$B$2:$L$1000,11,0)),0,(VLOOKUP(C565,'WI Vs ASM'!$B$2:$L$1000,11,0)))</f>
        <v>Crystal Romano</v>
      </c>
      <c r="U565" s="11" t="e">
        <f t="shared" si="242"/>
        <v>#VALUE!</v>
      </c>
      <c r="V565" s="11" t="str">
        <f t="shared" si="236"/>
        <v>No</v>
      </c>
      <c r="W565" s="11" t="str">
        <f t="shared" si="237"/>
        <v>No</v>
      </c>
      <c r="X565" s="11" t="str">
        <f t="shared" si="238"/>
        <v>No</v>
      </c>
      <c r="Y565" s="11" t="str">
        <f t="shared" si="239"/>
        <v>No</v>
      </c>
      <c r="Z565" s="11" t="str">
        <f t="shared" si="240"/>
        <v>No</v>
      </c>
      <c r="AA565" s="11" t="str">
        <f t="shared" si="243"/>
        <v>No</v>
      </c>
      <c r="AB565" s="11">
        <f>IF(ISERROR(VLOOKUP(U565,'ITWR Dump'!$A$2:$Y$5000,24,0)),0,(VLOOKUP('ILC Report'!U565,'ITWR Dump'!$A$2:$Y$5000,24,0)))</f>
        <v>0</v>
      </c>
      <c r="AC565" s="11" t="str">
        <f t="shared" si="244"/>
        <v>No</v>
      </c>
      <c r="AD565" s="11" t="str">
        <f t="shared" si="245"/>
        <v/>
      </c>
      <c r="AE565" s="11">
        <f>IF(ISERROR(VLOOKUP(U565,'ITWR Dump'!$A$2:$Y$5000,13,0)),0,(VLOOKUP(U565,'ITWR Dump'!$A$2:$Y$5000,13,0)))</f>
        <v>0</v>
      </c>
      <c r="AF565" s="11">
        <f>IF(ISERROR(VLOOKUP(U565,'ITWR Dump'!$A$2:$Y$5000,11,0)),0,(VLOOKUP(U565,'ITWR Dump'!$A$2:$Y$5000,11,0)))</f>
        <v>0</v>
      </c>
      <c r="AG565" s="11">
        <f>IF(ISERROR(VLOOKUP(U565,'ITWR Dump'!$A$2:$Y$5000,2,0)),0,(VLOOKUP(U565,'ITWR Dump'!$A$2:$Y$5000,2,0)))</f>
        <v>0</v>
      </c>
      <c r="AH565" s="11">
        <f>IF(ISERROR(VLOOKUP(U565,'ITWR Dump'!$A$2:$Y$5000,14,0)),0,(VLOOKUP(U565,'ITWR Dump'!$A$2:$Y$5000,14,0)))</f>
        <v>0</v>
      </c>
      <c r="AI565" s="11" t="str">
        <f t="shared" si="246"/>
        <v>65-Bench Hours Offshore</v>
      </c>
      <c r="AJ565" s="11" t="str">
        <f t="shared" si="247"/>
        <v>Offshore</v>
      </c>
      <c r="AK565" s="11" t="str">
        <f>IF(ISERROR(VLOOKUP(A565,'Team Data'!$C$2:$U$213,17,0)),0,(VLOOKUP(A565,'Team Data'!$C$2:$U$213,17,0)))</f>
        <v>PRISM</v>
      </c>
      <c r="AL565" s="11" t="str">
        <f t="shared" si="248"/>
        <v>2017-04-24</v>
      </c>
      <c r="AM565" s="11">
        <f>IF(ISERROR(VLOOKUP(U565,'ITWR Dump'!$A$2:$Y$5000,16,0)),0,(VLOOKUP(U565,'ITWR Dump'!$A$2:$Y$5000,16,0)))</f>
        <v>0</v>
      </c>
      <c r="AN565" s="11">
        <f>IF(ISERROR(VLOOKUP(U565,'ITWR Dump'!$A$2:$Y$5000,18,0)),0,(VLOOKUP(U565,'ITWR Dump'!$A$2:$Y$5000,18,0)))</f>
        <v>0</v>
      </c>
      <c r="AO565" s="11">
        <f>IF(ISERROR(VLOOKUP(U565,'ITWR Dump'!$A$2:$Y$5000,25,0)),0,(VLOOKUP('ILC Report'!U565,'ITWR Dump'!$A$2:$Y$5000,25,0)))</f>
        <v>0</v>
      </c>
      <c r="AP565" s="11">
        <f t="shared" si="249"/>
        <v>0</v>
      </c>
      <c r="AQ565" s="26">
        <f t="shared" si="250"/>
        <v>0</v>
      </c>
      <c r="AR565" s="26">
        <f t="shared" si="251"/>
        <v>0</v>
      </c>
      <c r="AS565" s="26">
        <f t="shared" si="252"/>
        <v>0</v>
      </c>
      <c r="AT565" s="26">
        <f t="shared" si="253"/>
        <v>0</v>
      </c>
      <c r="AU565" s="26">
        <f t="shared" si="254"/>
        <v>0</v>
      </c>
      <c r="AV565" s="26">
        <f t="shared" si="255"/>
        <v>0</v>
      </c>
      <c r="AW565" s="11" t="s">
        <v>653</v>
      </c>
      <c r="AX565" s="11" t="str">
        <f>VLOOKUP(L565,Group!$A$2:$B$1000,2,0)</f>
        <v>Maintenance</v>
      </c>
      <c r="AY565" s="11">
        <f>IF(ISERROR(VLOOKUP(U565,'ITWR Dump'!$A$2:$Y$5000,15,0)),0,(VLOOKUP('ILC Report'!U565,'ITWR Dump'!$A$2:$Y$5000,15,0)))</f>
        <v>0</v>
      </c>
      <c r="AZ565" s="11" t="str">
        <f t="shared" si="256"/>
        <v>No</v>
      </c>
      <c r="BA565" s="11" t="str">
        <f t="shared" si="257"/>
        <v>BKI</v>
      </c>
      <c r="BB565" s="11" t="str">
        <f t="shared" si="258"/>
        <v>BN</v>
      </c>
      <c r="BC565" s="11" t="str">
        <f t="shared" si="259"/>
        <v>No</v>
      </c>
    </row>
    <row r="566" spans="1:55" x14ac:dyDescent="0.3">
      <c r="A566" s="11" t="s">
        <v>669</v>
      </c>
      <c r="B566" s="11" t="s">
        <v>1832</v>
      </c>
      <c r="C566" s="11" t="s">
        <v>545</v>
      </c>
      <c r="D566" s="11" t="s">
        <v>2191</v>
      </c>
      <c r="E566" s="38" t="s">
        <v>2903</v>
      </c>
      <c r="F566" s="11">
        <v>9.5</v>
      </c>
      <c r="G566" s="40" t="s">
        <v>218</v>
      </c>
      <c r="H566" s="11" t="str">
        <f t="shared" si="241"/>
        <v>Regular</v>
      </c>
      <c r="I566" s="11" t="str">
        <f t="shared" si="233"/>
        <v>INDIA</v>
      </c>
      <c r="J566" s="11" t="str">
        <f>IF(ISERROR(VLOOKUP(C566,'WI Vs ASM'!$B$2:$E$1000,4,0)),0,(VLOOKUP(C566,'WI Vs ASM'!$B$2:$E$1000,4,0)))</f>
        <v>Offshore</v>
      </c>
      <c r="K566" s="11" t="str">
        <f>IF(ISERROR(VLOOKUP(C566,'WI Vs ASM'!$B$2:$F$1000,5,0)),0,(VLOOKUP(C566,'WI Vs ASM'!$B$2:$F$1000,5,0)))</f>
        <v>01-Fixed Price</v>
      </c>
      <c r="L566" s="11" t="str">
        <f>IF(ISERROR(VLOOKUP(C566,'WI Vs ASM'!$B$2:$D$1000,3,0)),0,(VLOOKUP(C566,'WI Vs ASM'!$B$2:$D$1000,3,0)))</f>
        <v>01-Maintenance Offshore</v>
      </c>
      <c r="M566" s="11" t="str">
        <f>IF(ISERROR(VLOOKUP(C566,'WI Vs ASM'!$B$2:$I$1000,8,0)),0,(VLOOKUP(C566,'WI Vs ASM'!$B$2:$I$1000,8,0)))</f>
        <v>Rahul Soman</v>
      </c>
      <c r="N566" s="11" t="str">
        <f>IF(ISERROR(VLOOKUP(C566,'WI Vs ASM'!$B$2:$G$1000,6,0)),0,(VLOOKUP(C566,'WI Vs ASM'!$B$2:$G$1000,6,0)))</f>
        <v>Data Archive</v>
      </c>
      <c r="O566" s="11" t="str">
        <f>IF(ISERROR(VLOOKUP(C566,'WI Vs ASM'!$B$2:$H$1000,7,0)),0,(VLOOKUP(C566,'WI Vs ASM'!$B$2:$H$1000,7,0)))</f>
        <v>Central Functions</v>
      </c>
      <c r="P566" s="11" t="str">
        <f t="shared" si="234"/>
        <v>May-17</v>
      </c>
      <c r="Q566" s="11" t="str">
        <f t="shared" si="235"/>
        <v>Q2</v>
      </c>
      <c r="R566" s="11" t="str">
        <f>IF(ISERROR(VLOOKUP(C566,'WI Vs ASM'!$B$2:$J$1000,9,0)),0,(VLOOKUP(C566,'WI Vs ASM'!$B$2:$J$1000,9,0)))</f>
        <v>Jyothi Pai</v>
      </c>
      <c r="S566" s="11" t="str">
        <f>IF(ISERROR(VLOOKUP(C566,'WI Vs ASM'!$B$2:$K$1000,10,0)),0,(VLOOKUP(C566,'WI Vs ASM'!$B$2:$K$1000,10,0)))</f>
        <v>Linda J. Richardson</v>
      </c>
      <c r="T566" s="11" t="str">
        <f>IF(ISERROR(VLOOKUP(C566,'WI Vs ASM'!$B$2:$L$1000,11,0)),0,(VLOOKUP(C566,'WI Vs ASM'!$B$2:$L$1000,11,0)))</f>
        <v>Crystal Romano</v>
      </c>
      <c r="U566" s="11" t="e">
        <f t="shared" si="242"/>
        <v>#VALUE!</v>
      </c>
      <c r="V566" s="11" t="str">
        <f t="shared" si="236"/>
        <v>No</v>
      </c>
      <c r="W566" s="11" t="str">
        <f t="shared" si="237"/>
        <v>Yes</v>
      </c>
      <c r="X566" s="11" t="str">
        <f t="shared" si="238"/>
        <v>No</v>
      </c>
      <c r="Y566" s="11" t="str">
        <f t="shared" si="239"/>
        <v>No</v>
      </c>
      <c r="Z566" s="11" t="str">
        <f t="shared" si="240"/>
        <v>No</v>
      </c>
      <c r="AA566" s="11" t="str">
        <f t="shared" si="243"/>
        <v>No</v>
      </c>
      <c r="AB566" s="11">
        <f>IF(ISERROR(VLOOKUP(U566,'ITWR Dump'!$A$2:$Y$5000,24,0)),0,(VLOOKUP('ILC Report'!U566,'ITWR Dump'!$A$2:$Y$5000,24,0)))</f>
        <v>0</v>
      </c>
      <c r="AC566" s="11" t="str">
        <f t="shared" si="244"/>
        <v>No</v>
      </c>
      <c r="AD566" s="11" t="str">
        <f t="shared" si="245"/>
        <v/>
      </c>
      <c r="AE566" s="11">
        <f>IF(ISERROR(VLOOKUP(U566,'ITWR Dump'!$A$2:$Y$5000,13,0)),0,(VLOOKUP(U566,'ITWR Dump'!$A$2:$Y$5000,13,0)))</f>
        <v>0</v>
      </c>
      <c r="AF566" s="11">
        <f>IF(ISERROR(VLOOKUP(U566,'ITWR Dump'!$A$2:$Y$5000,11,0)),0,(VLOOKUP(U566,'ITWR Dump'!$A$2:$Y$5000,11,0)))</f>
        <v>0</v>
      </c>
      <c r="AG566" s="11">
        <f>IF(ISERROR(VLOOKUP(U566,'ITWR Dump'!$A$2:$Y$5000,2,0)),0,(VLOOKUP(U566,'ITWR Dump'!$A$2:$Y$5000,2,0)))</f>
        <v>0</v>
      </c>
      <c r="AH566" s="11">
        <f>IF(ISERROR(VLOOKUP(U566,'ITWR Dump'!$A$2:$Y$5000,14,0)),0,(VLOOKUP(U566,'ITWR Dump'!$A$2:$Y$5000,14,0)))</f>
        <v>0</v>
      </c>
      <c r="AI566" s="11" t="str">
        <f t="shared" si="246"/>
        <v>01-Maintenance Offshore</v>
      </c>
      <c r="AJ566" s="11" t="str">
        <f t="shared" si="247"/>
        <v>Offshore</v>
      </c>
      <c r="AK566" s="11" t="str">
        <f>IF(ISERROR(VLOOKUP(A566,'Team Data'!$C$2:$U$213,17,0)),0,(VLOOKUP(A566,'Team Data'!$C$2:$U$213,17,0)))</f>
        <v>PRISM</v>
      </c>
      <c r="AL566" s="11" t="str">
        <f t="shared" si="248"/>
        <v>2017-04-24</v>
      </c>
      <c r="AM566" s="11">
        <f>IF(ISERROR(VLOOKUP(U566,'ITWR Dump'!$A$2:$Y$5000,16,0)),0,(VLOOKUP(U566,'ITWR Dump'!$A$2:$Y$5000,16,0)))</f>
        <v>0</v>
      </c>
      <c r="AN566" s="11">
        <f>IF(ISERROR(VLOOKUP(U566,'ITWR Dump'!$A$2:$Y$5000,18,0)),0,(VLOOKUP(U566,'ITWR Dump'!$A$2:$Y$5000,18,0)))</f>
        <v>0</v>
      </c>
      <c r="AO566" s="11">
        <f>IF(ISERROR(VLOOKUP(U566,'ITWR Dump'!$A$2:$Y$5000,25,0)),0,(VLOOKUP('ILC Report'!U566,'ITWR Dump'!$A$2:$Y$5000,25,0)))</f>
        <v>0</v>
      </c>
      <c r="AP566" s="11">
        <f t="shared" si="249"/>
        <v>0</v>
      </c>
      <c r="AQ566" s="26">
        <f t="shared" si="250"/>
        <v>0</v>
      </c>
      <c r="AR566" s="26">
        <f t="shared" si="251"/>
        <v>0</v>
      </c>
      <c r="AS566" s="26">
        <f t="shared" si="252"/>
        <v>0</v>
      </c>
      <c r="AT566" s="26">
        <f t="shared" si="253"/>
        <v>0</v>
      </c>
      <c r="AU566" s="26">
        <f t="shared" si="254"/>
        <v>0</v>
      </c>
      <c r="AV566" s="26">
        <f t="shared" si="255"/>
        <v>0</v>
      </c>
      <c r="AW566" s="11" t="s">
        <v>653</v>
      </c>
      <c r="AX566" s="11" t="str">
        <f>VLOOKUP(L566,Group!$A$2:$B$1000,2,0)</f>
        <v>Maintenance</v>
      </c>
      <c r="AY566" s="11">
        <f>IF(ISERROR(VLOOKUP(U566,'ITWR Dump'!$A$2:$Y$5000,15,0)),0,(VLOOKUP('ILC Report'!U566,'ITWR Dump'!$A$2:$Y$5000,15,0)))</f>
        <v>0</v>
      </c>
      <c r="AZ566" s="11" t="str">
        <f t="shared" si="256"/>
        <v>No</v>
      </c>
      <c r="BA566" s="11" t="str">
        <f t="shared" si="257"/>
        <v>BKI</v>
      </c>
      <c r="BB566" s="11" t="str">
        <f t="shared" si="258"/>
        <v>MN</v>
      </c>
      <c r="BC566" s="11" t="str">
        <f t="shared" si="259"/>
        <v>No</v>
      </c>
    </row>
    <row r="567" spans="1:55" x14ac:dyDescent="0.3">
      <c r="A567" s="11" t="s">
        <v>669</v>
      </c>
      <c r="B567" s="11" t="s">
        <v>1832</v>
      </c>
      <c r="C567" s="11" t="s">
        <v>545</v>
      </c>
      <c r="D567" s="11" t="s">
        <v>2231</v>
      </c>
      <c r="E567" s="38" t="s">
        <v>2903</v>
      </c>
      <c r="F567" s="11">
        <v>1</v>
      </c>
      <c r="G567" s="40" t="s">
        <v>218</v>
      </c>
      <c r="H567" s="11" t="str">
        <f t="shared" si="241"/>
        <v>Regular</v>
      </c>
      <c r="I567" s="11" t="str">
        <f t="shared" si="233"/>
        <v>INDIA</v>
      </c>
      <c r="J567" s="11" t="str">
        <f>IF(ISERROR(VLOOKUP(C567,'WI Vs ASM'!$B$2:$E$1000,4,0)),0,(VLOOKUP(C567,'WI Vs ASM'!$B$2:$E$1000,4,0)))</f>
        <v>Offshore</v>
      </c>
      <c r="K567" s="11" t="str">
        <f>IF(ISERROR(VLOOKUP(C567,'WI Vs ASM'!$B$2:$F$1000,5,0)),0,(VLOOKUP(C567,'WI Vs ASM'!$B$2:$F$1000,5,0)))</f>
        <v>01-Fixed Price</v>
      </c>
      <c r="L567" s="11" t="str">
        <f>IF(ISERROR(VLOOKUP(C567,'WI Vs ASM'!$B$2:$D$1000,3,0)),0,(VLOOKUP(C567,'WI Vs ASM'!$B$2:$D$1000,3,0)))</f>
        <v>01-Maintenance Offshore</v>
      </c>
      <c r="M567" s="11" t="str">
        <f>IF(ISERROR(VLOOKUP(C567,'WI Vs ASM'!$B$2:$I$1000,8,0)),0,(VLOOKUP(C567,'WI Vs ASM'!$B$2:$I$1000,8,0)))</f>
        <v>Rahul Soman</v>
      </c>
      <c r="N567" s="11" t="str">
        <f>IF(ISERROR(VLOOKUP(C567,'WI Vs ASM'!$B$2:$G$1000,6,0)),0,(VLOOKUP(C567,'WI Vs ASM'!$B$2:$G$1000,6,0)))</f>
        <v>Data Archive</v>
      </c>
      <c r="O567" s="11" t="str">
        <f>IF(ISERROR(VLOOKUP(C567,'WI Vs ASM'!$B$2:$H$1000,7,0)),0,(VLOOKUP(C567,'WI Vs ASM'!$B$2:$H$1000,7,0)))</f>
        <v>Central Functions</v>
      </c>
      <c r="P567" s="11" t="str">
        <f t="shared" si="234"/>
        <v>May-17</v>
      </c>
      <c r="Q567" s="11" t="str">
        <f t="shared" si="235"/>
        <v>Q2</v>
      </c>
      <c r="R567" s="11" t="str">
        <f>IF(ISERROR(VLOOKUP(C567,'WI Vs ASM'!$B$2:$J$1000,9,0)),0,(VLOOKUP(C567,'WI Vs ASM'!$B$2:$J$1000,9,0)))</f>
        <v>Jyothi Pai</v>
      </c>
      <c r="S567" s="11" t="str">
        <f>IF(ISERROR(VLOOKUP(C567,'WI Vs ASM'!$B$2:$K$1000,10,0)),0,(VLOOKUP(C567,'WI Vs ASM'!$B$2:$K$1000,10,0)))</f>
        <v>Linda J. Richardson</v>
      </c>
      <c r="T567" s="11" t="str">
        <f>IF(ISERROR(VLOOKUP(C567,'WI Vs ASM'!$B$2:$L$1000,11,0)),0,(VLOOKUP(C567,'WI Vs ASM'!$B$2:$L$1000,11,0)))</f>
        <v>Crystal Romano</v>
      </c>
      <c r="U567" s="11" t="e">
        <f t="shared" si="242"/>
        <v>#VALUE!</v>
      </c>
      <c r="V567" s="11" t="str">
        <f t="shared" si="236"/>
        <v>No</v>
      </c>
      <c r="W567" s="11" t="str">
        <f t="shared" si="237"/>
        <v>Yes</v>
      </c>
      <c r="X567" s="11" t="str">
        <f t="shared" si="238"/>
        <v>No</v>
      </c>
      <c r="Y567" s="11" t="str">
        <f t="shared" si="239"/>
        <v>No</v>
      </c>
      <c r="Z567" s="11" t="str">
        <f t="shared" si="240"/>
        <v>No</v>
      </c>
      <c r="AA567" s="11" t="str">
        <f t="shared" si="243"/>
        <v>No</v>
      </c>
      <c r="AB567" s="11">
        <f>IF(ISERROR(VLOOKUP(U567,'ITWR Dump'!$A$2:$Y$5000,24,0)),0,(VLOOKUP('ILC Report'!U567,'ITWR Dump'!$A$2:$Y$5000,24,0)))</f>
        <v>0</v>
      </c>
      <c r="AC567" s="11" t="str">
        <f t="shared" si="244"/>
        <v>No</v>
      </c>
      <c r="AD567" s="11" t="str">
        <f t="shared" si="245"/>
        <v/>
      </c>
      <c r="AE567" s="11">
        <f>IF(ISERROR(VLOOKUP(U567,'ITWR Dump'!$A$2:$Y$5000,13,0)),0,(VLOOKUP(U567,'ITWR Dump'!$A$2:$Y$5000,13,0)))</f>
        <v>0</v>
      </c>
      <c r="AF567" s="11">
        <f>IF(ISERROR(VLOOKUP(U567,'ITWR Dump'!$A$2:$Y$5000,11,0)),0,(VLOOKUP(U567,'ITWR Dump'!$A$2:$Y$5000,11,0)))</f>
        <v>0</v>
      </c>
      <c r="AG567" s="11">
        <f>IF(ISERROR(VLOOKUP(U567,'ITWR Dump'!$A$2:$Y$5000,2,0)),0,(VLOOKUP(U567,'ITWR Dump'!$A$2:$Y$5000,2,0)))</f>
        <v>0</v>
      </c>
      <c r="AH567" s="11">
        <f>IF(ISERROR(VLOOKUP(U567,'ITWR Dump'!$A$2:$Y$5000,14,0)),0,(VLOOKUP(U567,'ITWR Dump'!$A$2:$Y$5000,14,0)))</f>
        <v>0</v>
      </c>
      <c r="AI567" s="11" t="str">
        <f t="shared" si="246"/>
        <v>01-Maintenance Offshore</v>
      </c>
      <c r="AJ567" s="11" t="str">
        <f t="shared" si="247"/>
        <v>Offshore</v>
      </c>
      <c r="AK567" s="11" t="str">
        <f>IF(ISERROR(VLOOKUP(A567,'Team Data'!$C$2:$U$213,17,0)),0,(VLOOKUP(A567,'Team Data'!$C$2:$U$213,17,0)))</f>
        <v>PRISM</v>
      </c>
      <c r="AL567" s="11" t="str">
        <f t="shared" si="248"/>
        <v>2017-04-24</v>
      </c>
      <c r="AM567" s="11">
        <f>IF(ISERROR(VLOOKUP(U567,'ITWR Dump'!$A$2:$Y$5000,16,0)),0,(VLOOKUP(U567,'ITWR Dump'!$A$2:$Y$5000,16,0)))</f>
        <v>0</v>
      </c>
      <c r="AN567" s="11">
        <f>IF(ISERROR(VLOOKUP(U567,'ITWR Dump'!$A$2:$Y$5000,18,0)),0,(VLOOKUP(U567,'ITWR Dump'!$A$2:$Y$5000,18,0)))</f>
        <v>0</v>
      </c>
      <c r="AO567" s="11">
        <f>IF(ISERROR(VLOOKUP(U567,'ITWR Dump'!$A$2:$Y$5000,25,0)),0,(VLOOKUP('ILC Report'!U567,'ITWR Dump'!$A$2:$Y$5000,25,0)))</f>
        <v>0</v>
      </c>
      <c r="AP567" s="11">
        <f t="shared" si="249"/>
        <v>0</v>
      </c>
      <c r="AQ567" s="26">
        <f t="shared" si="250"/>
        <v>0</v>
      </c>
      <c r="AR567" s="26">
        <f t="shared" si="251"/>
        <v>0</v>
      </c>
      <c r="AS567" s="26">
        <f t="shared" si="252"/>
        <v>0</v>
      </c>
      <c r="AT567" s="26">
        <f t="shared" si="253"/>
        <v>0</v>
      </c>
      <c r="AU567" s="26">
        <f t="shared" si="254"/>
        <v>0</v>
      </c>
      <c r="AV567" s="26">
        <f t="shared" si="255"/>
        <v>0</v>
      </c>
      <c r="AW567" s="11" t="s">
        <v>653</v>
      </c>
      <c r="AX567" s="11" t="str">
        <f>VLOOKUP(L567,Group!$A$2:$B$1000,2,0)</f>
        <v>Maintenance</v>
      </c>
      <c r="AY567" s="11">
        <f>IF(ISERROR(VLOOKUP(U567,'ITWR Dump'!$A$2:$Y$5000,15,0)),0,(VLOOKUP('ILC Report'!U567,'ITWR Dump'!$A$2:$Y$5000,15,0)))</f>
        <v>0</v>
      </c>
      <c r="AZ567" s="11" t="str">
        <f t="shared" si="256"/>
        <v>Yes</v>
      </c>
      <c r="BA567" s="11" t="str">
        <f t="shared" si="257"/>
        <v>BKI</v>
      </c>
      <c r="BB567" s="11" t="str">
        <f t="shared" si="258"/>
        <v>MN</v>
      </c>
      <c r="BC567" s="11" t="str">
        <f t="shared" si="259"/>
        <v>No</v>
      </c>
    </row>
    <row r="568" spans="1:55" x14ac:dyDescent="0.3">
      <c r="A568" s="11" t="s">
        <v>669</v>
      </c>
      <c r="B568" s="11" t="s">
        <v>1832</v>
      </c>
      <c r="C568" s="11" t="s">
        <v>545</v>
      </c>
      <c r="D568" s="11" t="s">
        <v>2240</v>
      </c>
      <c r="E568" s="38" t="s">
        <v>2903</v>
      </c>
      <c r="F568" s="11">
        <v>1</v>
      </c>
      <c r="G568" s="40" t="s">
        <v>218</v>
      </c>
      <c r="H568" s="11" t="str">
        <f t="shared" si="241"/>
        <v>Regular</v>
      </c>
      <c r="I568" s="11" t="str">
        <f t="shared" si="233"/>
        <v>INDIA</v>
      </c>
      <c r="J568" s="11" t="str">
        <f>IF(ISERROR(VLOOKUP(C568,'WI Vs ASM'!$B$2:$E$1000,4,0)),0,(VLOOKUP(C568,'WI Vs ASM'!$B$2:$E$1000,4,0)))</f>
        <v>Offshore</v>
      </c>
      <c r="K568" s="11" t="str">
        <f>IF(ISERROR(VLOOKUP(C568,'WI Vs ASM'!$B$2:$F$1000,5,0)),0,(VLOOKUP(C568,'WI Vs ASM'!$B$2:$F$1000,5,0)))</f>
        <v>01-Fixed Price</v>
      </c>
      <c r="L568" s="11" t="str">
        <f>IF(ISERROR(VLOOKUP(C568,'WI Vs ASM'!$B$2:$D$1000,3,0)),0,(VLOOKUP(C568,'WI Vs ASM'!$B$2:$D$1000,3,0)))</f>
        <v>01-Maintenance Offshore</v>
      </c>
      <c r="M568" s="11" t="str">
        <f>IF(ISERROR(VLOOKUP(C568,'WI Vs ASM'!$B$2:$I$1000,8,0)),0,(VLOOKUP(C568,'WI Vs ASM'!$B$2:$I$1000,8,0)))</f>
        <v>Rahul Soman</v>
      </c>
      <c r="N568" s="11" t="str">
        <f>IF(ISERROR(VLOOKUP(C568,'WI Vs ASM'!$B$2:$G$1000,6,0)),0,(VLOOKUP(C568,'WI Vs ASM'!$B$2:$G$1000,6,0)))</f>
        <v>Data Archive</v>
      </c>
      <c r="O568" s="11" t="str">
        <f>IF(ISERROR(VLOOKUP(C568,'WI Vs ASM'!$B$2:$H$1000,7,0)),0,(VLOOKUP(C568,'WI Vs ASM'!$B$2:$H$1000,7,0)))</f>
        <v>Central Functions</v>
      </c>
      <c r="P568" s="11" t="str">
        <f t="shared" si="234"/>
        <v>May-17</v>
      </c>
      <c r="Q568" s="11" t="str">
        <f t="shared" si="235"/>
        <v>Q2</v>
      </c>
      <c r="R568" s="11" t="str">
        <f>IF(ISERROR(VLOOKUP(C568,'WI Vs ASM'!$B$2:$J$1000,9,0)),0,(VLOOKUP(C568,'WI Vs ASM'!$B$2:$J$1000,9,0)))</f>
        <v>Jyothi Pai</v>
      </c>
      <c r="S568" s="11" t="str">
        <f>IF(ISERROR(VLOOKUP(C568,'WI Vs ASM'!$B$2:$K$1000,10,0)),0,(VLOOKUP(C568,'WI Vs ASM'!$B$2:$K$1000,10,0)))</f>
        <v>Linda J. Richardson</v>
      </c>
      <c r="T568" s="11" t="str">
        <f>IF(ISERROR(VLOOKUP(C568,'WI Vs ASM'!$B$2:$L$1000,11,0)),0,(VLOOKUP(C568,'WI Vs ASM'!$B$2:$L$1000,11,0)))</f>
        <v>Crystal Romano</v>
      </c>
      <c r="U568" s="11" t="e">
        <f t="shared" si="242"/>
        <v>#VALUE!</v>
      </c>
      <c r="V568" s="11" t="str">
        <f t="shared" si="236"/>
        <v>No</v>
      </c>
      <c r="W568" s="11" t="str">
        <f t="shared" si="237"/>
        <v>Yes</v>
      </c>
      <c r="X568" s="11" t="str">
        <f t="shared" si="238"/>
        <v>No</v>
      </c>
      <c r="Y568" s="11" t="str">
        <f t="shared" si="239"/>
        <v>No</v>
      </c>
      <c r="Z568" s="11" t="str">
        <f t="shared" si="240"/>
        <v>No</v>
      </c>
      <c r="AA568" s="11" t="str">
        <f t="shared" si="243"/>
        <v>No</v>
      </c>
      <c r="AB568" s="11">
        <f>IF(ISERROR(VLOOKUP(U568,'ITWR Dump'!$A$2:$Y$5000,24,0)),0,(VLOOKUP('ILC Report'!U568,'ITWR Dump'!$A$2:$Y$5000,24,0)))</f>
        <v>0</v>
      </c>
      <c r="AC568" s="11" t="str">
        <f t="shared" si="244"/>
        <v>No</v>
      </c>
      <c r="AD568" s="11" t="str">
        <f t="shared" si="245"/>
        <v/>
      </c>
      <c r="AE568" s="11">
        <f>IF(ISERROR(VLOOKUP(U568,'ITWR Dump'!$A$2:$Y$5000,13,0)),0,(VLOOKUP(U568,'ITWR Dump'!$A$2:$Y$5000,13,0)))</f>
        <v>0</v>
      </c>
      <c r="AF568" s="11">
        <f>IF(ISERROR(VLOOKUP(U568,'ITWR Dump'!$A$2:$Y$5000,11,0)),0,(VLOOKUP(U568,'ITWR Dump'!$A$2:$Y$5000,11,0)))</f>
        <v>0</v>
      </c>
      <c r="AG568" s="11">
        <f>IF(ISERROR(VLOOKUP(U568,'ITWR Dump'!$A$2:$Y$5000,2,0)),0,(VLOOKUP(U568,'ITWR Dump'!$A$2:$Y$5000,2,0)))</f>
        <v>0</v>
      </c>
      <c r="AH568" s="11">
        <f>IF(ISERROR(VLOOKUP(U568,'ITWR Dump'!$A$2:$Y$5000,14,0)),0,(VLOOKUP(U568,'ITWR Dump'!$A$2:$Y$5000,14,0)))</f>
        <v>0</v>
      </c>
      <c r="AI568" s="11" t="str">
        <f t="shared" si="246"/>
        <v>01-Maintenance Offshore</v>
      </c>
      <c r="AJ568" s="11" t="str">
        <f t="shared" si="247"/>
        <v>Offshore</v>
      </c>
      <c r="AK568" s="11" t="str">
        <f>IF(ISERROR(VLOOKUP(A568,'Team Data'!$C$2:$U$213,17,0)),0,(VLOOKUP(A568,'Team Data'!$C$2:$U$213,17,0)))</f>
        <v>PRISM</v>
      </c>
      <c r="AL568" s="11" t="str">
        <f t="shared" si="248"/>
        <v>2017-04-24</v>
      </c>
      <c r="AM568" s="11">
        <f>IF(ISERROR(VLOOKUP(U568,'ITWR Dump'!$A$2:$Y$5000,16,0)),0,(VLOOKUP(U568,'ITWR Dump'!$A$2:$Y$5000,16,0)))</f>
        <v>0</v>
      </c>
      <c r="AN568" s="11">
        <f>IF(ISERROR(VLOOKUP(U568,'ITWR Dump'!$A$2:$Y$5000,18,0)),0,(VLOOKUP(U568,'ITWR Dump'!$A$2:$Y$5000,18,0)))</f>
        <v>0</v>
      </c>
      <c r="AO568" s="11">
        <f>IF(ISERROR(VLOOKUP(U568,'ITWR Dump'!$A$2:$Y$5000,25,0)),0,(VLOOKUP('ILC Report'!U568,'ITWR Dump'!$A$2:$Y$5000,25,0)))</f>
        <v>0</v>
      </c>
      <c r="AP568" s="11">
        <f t="shared" si="249"/>
        <v>0</v>
      </c>
      <c r="AQ568" s="26">
        <f t="shared" si="250"/>
        <v>0</v>
      </c>
      <c r="AR568" s="26">
        <f t="shared" si="251"/>
        <v>0</v>
      </c>
      <c r="AS568" s="26">
        <f t="shared" si="252"/>
        <v>0</v>
      </c>
      <c r="AT568" s="26">
        <f t="shared" si="253"/>
        <v>0</v>
      </c>
      <c r="AU568" s="26">
        <f t="shared" si="254"/>
        <v>0</v>
      </c>
      <c r="AV568" s="26">
        <f t="shared" si="255"/>
        <v>0</v>
      </c>
      <c r="AW568" s="11" t="s">
        <v>653</v>
      </c>
      <c r="AX568" s="11" t="str">
        <f>VLOOKUP(L568,Group!$A$2:$B$1000,2,0)</f>
        <v>Maintenance</v>
      </c>
      <c r="AY568" s="11">
        <f>IF(ISERROR(VLOOKUP(U568,'ITWR Dump'!$A$2:$Y$5000,15,0)),0,(VLOOKUP('ILC Report'!U568,'ITWR Dump'!$A$2:$Y$5000,15,0)))</f>
        <v>0</v>
      </c>
      <c r="AZ568" s="11" t="str">
        <f t="shared" si="256"/>
        <v>Yes</v>
      </c>
      <c r="BA568" s="11" t="str">
        <f t="shared" si="257"/>
        <v>BKI</v>
      </c>
      <c r="BB568" s="11" t="str">
        <f t="shared" si="258"/>
        <v>MN</v>
      </c>
      <c r="BC568" s="11" t="str">
        <f t="shared" si="259"/>
        <v>No</v>
      </c>
    </row>
    <row r="569" spans="1:55" x14ac:dyDescent="0.3">
      <c r="A569" s="11" t="s">
        <v>669</v>
      </c>
      <c r="B569" s="11" t="s">
        <v>1832</v>
      </c>
      <c r="C569" s="11" t="s">
        <v>545</v>
      </c>
      <c r="D569" s="11" t="s">
        <v>2241</v>
      </c>
      <c r="E569" s="38" t="s">
        <v>2903</v>
      </c>
      <c r="F569" s="11">
        <v>1</v>
      </c>
      <c r="G569" s="40" t="s">
        <v>218</v>
      </c>
      <c r="H569" s="11" t="str">
        <f t="shared" si="241"/>
        <v>Regular</v>
      </c>
      <c r="I569" s="11" t="str">
        <f t="shared" si="233"/>
        <v>INDIA</v>
      </c>
      <c r="J569" s="11" t="str">
        <f>IF(ISERROR(VLOOKUP(C569,'WI Vs ASM'!$B$2:$E$1000,4,0)),0,(VLOOKUP(C569,'WI Vs ASM'!$B$2:$E$1000,4,0)))</f>
        <v>Offshore</v>
      </c>
      <c r="K569" s="11" t="str">
        <f>IF(ISERROR(VLOOKUP(C569,'WI Vs ASM'!$B$2:$F$1000,5,0)),0,(VLOOKUP(C569,'WI Vs ASM'!$B$2:$F$1000,5,0)))</f>
        <v>01-Fixed Price</v>
      </c>
      <c r="L569" s="11" t="str">
        <f>IF(ISERROR(VLOOKUP(C569,'WI Vs ASM'!$B$2:$D$1000,3,0)),0,(VLOOKUP(C569,'WI Vs ASM'!$B$2:$D$1000,3,0)))</f>
        <v>01-Maintenance Offshore</v>
      </c>
      <c r="M569" s="11" t="str">
        <f>IF(ISERROR(VLOOKUP(C569,'WI Vs ASM'!$B$2:$I$1000,8,0)),0,(VLOOKUP(C569,'WI Vs ASM'!$B$2:$I$1000,8,0)))</f>
        <v>Rahul Soman</v>
      </c>
      <c r="N569" s="11" t="str">
        <f>IF(ISERROR(VLOOKUP(C569,'WI Vs ASM'!$B$2:$G$1000,6,0)),0,(VLOOKUP(C569,'WI Vs ASM'!$B$2:$G$1000,6,0)))</f>
        <v>Data Archive</v>
      </c>
      <c r="O569" s="11" t="str">
        <f>IF(ISERROR(VLOOKUP(C569,'WI Vs ASM'!$B$2:$H$1000,7,0)),0,(VLOOKUP(C569,'WI Vs ASM'!$B$2:$H$1000,7,0)))</f>
        <v>Central Functions</v>
      </c>
      <c r="P569" s="11" t="str">
        <f t="shared" si="234"/>
        <v>May-17</v>
      </c>
      <c r="Q569" s="11" t="str">
        <f t="shared" si="235"/>
        <v>Q2</v>
      </c>
      <c r="R569" s="11" t="str">
        <f>IF(ISERROR(VLOOKUP(C569,'WI Vs ASM'!$B$2:$J$1000,9,0)),0,(VLOOKUP(C569,'WI Vs ASM'!$B$2:$J$1000,9,0)))</f>
        <v>Jyothi Pai</v>
      </c>
      <c r="S569" s="11" t="str">
        <f>IF(ISERROR(VLOOKUP(C569,'WI Vs ASM'!$B$2:$K$1000,10,0)),0,(VLOOKUP(C569,'WI Vs ASM'!$B$2:$K$1000,10,0)))</f>
        <v>Linda J. Richardson</v>
      </c>
      <c r="T569" s="11" t="str">
        <f>IF(ISERROR(VLOOKUP(C569,'WI Vs ASM'!$B$2:$L$1000,11,0)),0,(VLOOKUP(C569,'WI Vs ASM'!$B$2:$L$1000,11,0)))</f>
        <v>Crystal Romano</v>
      </c>
      <c r="U569" s="11" t="e">
        <f t="shared" si="242"/>
        <v>#VALUE!</v>
      </c>
      <c r="V569" s="11" t="str">
        <f t="shared" si="236"/>
        <v>No</v>
      </c>
      <c r="W569" s="11" t="str">
        <f t="shared" si="237"/>
        <v>Yes</v>
      </c>
      <c r="X569" s="11" t="str">
        <f t="shared" si="238"/>
        <v>No</v>
      </c>
      <c r="Y569" s="11" t="str">
        <f t="shared" si="239"/>
        <v>No</v>
      </c>
      <c r="Z569" s="11" t="str">
        <f t="shared" si="240"/>
        <v>No</v>
      </c>
      <c r="AA569" s="11" t="str">
        <f t="shared" si="243"/>
        <v>No</v>
      </c>
      <c r="AB569" s="11">
        <f>IF(ISERROR(VLOOKUP(U569,'ITWR Dump'!$A$2:$Y$5000,24,0)),0,(VLOOKUP('ILC Report'!U569,'ITWR Dump'!$A$2:$Y$5000,24,0)))</f>
        <v>0</v>
      </c>
      <c r="AC569" s="11" t="str">
        <f t="shared" si="244"/>
        <v>No</v>
      </c>
      <c r="AD569" s="11" t="str">
        <f t="shared" si="245"/>
        <v/>
      </c>
      <c r="AE569" s="11">
        <f>IF(ISERROR(VLOOKUP(U569,'ITWR Dump'!$A$2:$Y$5000,13,0)),0,(VLOOKUP(U569,'ITWR Dump'!$A$2:$Y$5000,13,0)))</f>
        <v>0</v>
      </c>
      <c r="AF569" s="11">
        <f>IF(ISERROR(VLOOKUP(U569,'ITWR Dump'!$A$2:$Y$5000,11,0)),0,(VLOOKUP(U569,'ITWR Dump'!$A$2:$Y$5000,11,0)))</f>
        <v>0</v>
      </c>
      <c r="AG569" s="11">
        <f>IF(ISERROR(VLOOKUP(U569,'ITWR Dump'!$A$2:$Y$5000,2,0)),0,(VLOOKUP(U569,'ITWR Dump'!$A$2:$Y$5000,2,0)))</f>
        <v>0</v>
      </c>
      <c r="AH569" s="11">
        <f>IF(ISERROR(VLOOKUP(U569,'ITWR Dump'!$A$2:$Y$5000,14,0)),0,(VLOOKUP(U569,'ITWR Dump'!$A$2:$Y$5000,14,0)))</f>
        <v>0</v>
      </c>
      <c r="AI569" s="11" t="str">
        <f t="shared" si="246"/>
        <v>01-Maintenance Offshore</v>
      </c>
      <c r="AJ569" s="11" t="str">
        <f t="shared" si="247"/>
        <v>Offshore</v>
      </c>
      <c r="AK569" s="11" t="str">
        <f>IF(ISERROR(VLOOKUP(A569,'Team Data'!$C$2:$U$213,17,0)),0,(VLOOKUP(A569,'Team Data'!$C$2:$U$213,17,0)))</f>
        <v>PRISM</v>
      </c>
      <c r="AL569" s="11" t="str">
        <f t="shared" si="248"/>
        <v>2017-04-24</v>
      </c>
      <c r="AM569" s="11">
        <f>IF(ISERROR(VLOOKUP(U569,'ITWR Dump'!$A$2:$Y$5000,16,0)),0,(VLOOKUP(U569,'ITWR Dump'!$A$2:$Y$5000,16,0)))</f>
        <v>0</v>
      </c>
      <c r="AN569" s="11">
        <f>IF(ISERROR(VLOOKUP(U569,'ITWR Dump'!$A$2:$Y$5000,18,0)),0,(VLOOKUP(U569,'ITWR Dump'!$A$2:$Y$5000,18,0)))</f>
        <v>0</v>
      </c>
      <c r="AO569" s="11">
        <f>IF(ISERROR(VLOOKUP(U569,'ITWR Dump'!$A$2:$Y$5000,25,0)),0,(VLOOKUP('ILC Report'!U569,'ITWR Dump'!$A$2:$Y$5000,25,0)))</f>
        <v>0</v>
      </c>
      <c r="AP569" s="11">
        <f t="shared" si="249"/>
        <v>0</v>
      </c>
      <c r="AQ569" s="26">
        <f t="shared" si="250"/>
        <v>0</v>
      </c>
      <c r="AR569" s="26">
        <f t="shared" si="251"/>
        <v>0</v>
      </c>
      <c r="AS569" s="26">
        <f t="shared" si="252"/>
        <v>0</v>
      </c>
      <c r="AT569" s="26">
        <f t="shared" si="253"/>
        <v>0</v>
      </c>
      <c r="AU569" s="26">
        <f t="shared" si="254"/>
        <v>0</v>
      </c>
      <c r="AV569" s="26">
        <f t="shared" si="255"/>
        <v>0</v>
      </c>
      <c r="AW569" s="11" t="s">
        <v>653</v>
      </c>
      <c r="AX569" s="11" t="str">
        <f>VLOOKUP(L569,Group!$A$2:$B$1000,2,0)</f>
        <v>Maintenance</v>
      </c>
      <c r="AY569" s="11">
        <f>IF(ISERROR(VLOOKUP(U569,'ITWR Dump'!$A$2:$Y$5000,15,0)),0,(VLOOKUP('ILC Report'!U569,'ITWR Dump'!$A$2:$Y$5000,15,0)))</f>
        <v>0</v>
      </c>
      <c r="AZ569" s="11" t="str">
        <f t="shared" si="256"/>
        <v>Yes</v>
      </c>
      <c r="BA569" s="11" t="str">
        <f t="shared" si="257"/>
        <v>BKI</v>
      </c>
      <c r="BB569" s="11" t="str">
        <f t="shared" si="258"/>
        <v>MN</v>
      </c>
      <c r="BC569" s="11" t="str">
        <f t="shared" si="259"/>
        <v>No</v>
      </c>
    </row>
    <row r="570" spans="1:55" x14ac:dyDescent="0.3">
      <c r="A570" s="11" t="s">
        <v>669</v>
      </c>
      <c r="B570" s="11" t="s">
        <v>1832</v>
      </c>
      <c r="C570" s="11" t="s">
        <v>545</v>
      </c>
      <c r="D570" s="11" t="s">
        <v>2242</v>
      </c>
      <c r="E570" s="38" t="s">
        <v>2903</v>
      </c>
      <c r="F570" s="11">
        <v>0.5</v>
      </c>
      <c r="G570" s="40" t="s">
        <v>218</v>
      </c>
      <c r="H570" s="11" t="str">
        <f t="shared" si="241"/>
        <v>Regular</v>
      </c>
      <c r="I570" s="11" t="str">
        <f t="shared" si="233"/>
        <v>INDIA</v>
      </c>
      <c r="J570" s="11" t="str">
        <f>IF(ISERROR(VLOOKUP(C570,'WI Vs ASM'!$B$2:$E$1000,4,0)),0,(VLOOKUP(C570,'WI Vs ASM'!$B$2:$E$1000,4,0)))</f>
        <v>Offshore</v>
      </c>
      <c r="K570" s="11" t="str">
        <f>IF(ISERROR(VLOOKUP(C570,'WI Vs ASM'!$B$2:$F$1000,5,0)),0,(VLOOKUP(C570,'WI Vs ASM'!$B$2:$F$1000,5,0)))</f>
        <v>01-Fixed Price</v>
      </c>
      <c r="L570" s="11" t="str">
        <f>IF(ISERROR(VLOOKUP(C570,'WI Vs ASM'!$B$2:$D$1000,3,0)),0,(VLOOKUP(C570,'WI Vs ASM'!$B$2:$D$1000,3,0)))</f>
        <v>01-Maintenance Offshore</v>
      </c>
      <c r="M570" s="11" t="str">
        <f>IF(ISERROR(VLOOKUP(C570,'WI Vs ASM'!$B$2:$I$1000,8,0)),0,(VLOOKUP(C570,'WI Vs ASM'!$B$2:$I$1000,8,0)))</f>
        <v>Rahul Soman</v>
      </c>
      <c r="N570" s="11" t="str">
        <f>IF(ISERROR(VLOOKUP(C570,'WI Vs ASM'!$B$2:$G$1000,6,0)),0,(VLOOKUP(C570,'WI Vs ASM'!$B$2:$G$1000,6,0)))</f>
        <v>Data Archive</v>
      </c>
      <c r="O570" s="11" t="str">
        <f>IF(ISERROR(VLOOKUP(C570,'WI Vs ASM'!$B$2:$H$1000,7,0)),0,(VLOOKUP(C570,'WI Vs ASM'!$B$2:$H$1000,7,0)))</f>
        <v>Central Functions</v>
      </c>
      <c r="P570" s="11" t="str">
        <f t="shared" si="234"/>
        <v>May-17</v>
      </c>
      <c r="Q570" s="11" t="str">
        <f t="shared" si="235"/>
        <v>Q2</v>
      </c>
      <c r="R570" s="11" t="str">
        <f>IF(ISERROR(VLOOKUP(C570,'WI Vs ASM'!$B$2:$J$1000,9,0)),0,(VLOOKUP(C570,'WI Vs ASM'!$B$2:$J$1000,9,0)))</f>
        <v>Jyothi Pai</v>
      </c>
      <c r="S570" s="11" t="str">
        <f>IF(ISERROR(VLOOKUP(C570,'WI Vs ASM'!$B$2:$K$1000,10,0)),0,(VLOOKUP(C570,'WI Vs ASM'!$B$2:$K$1000,10,0)))</f>
        <v>Linda J. Richardson</v>
      </c>
      <c r="T570" s="11" t="str">
        <f>IF(ISERROR(VLOOKUP(C570,'WI Vs ASM'!$B$2:$L$1000,11,0)),0,(VLOOKUP(C570,'WI Vs ASM'!$B$2:$L$1000,11,0)))</f>
        <v>Crystal Romano</v>
      </c>
      <c r="U570" s="11" t="e">
        <f t="shared" si="242"/>
        <v>#VALUE!</v>
      </c>
      <c r="V570" s="11" t="str">
        <f t="shared" si="236"/>
        <v>No</v>
      </c>
      <c r="W570" s="11" t="str">
        <f t="shared" si="237"/>
        <v>Yes</v>
      </c>
      <c r="X570" s="11" t="str">
        <f t="shared" si="238"/>
        <v>No</v>
      </c>
      <c r="Y570" s="11" t="str">
        <f t="shared" si="239"/>
        <v>No</v>
      </c>
      <c r="Z570" s="11" t="str">
        <f t="shared" si="240"/>
        <v>No</v>
      </c>
      <c r="AA570" s="11" t="str">
        <f t="shared" si="243"/>
        <v>No</v>
      </c>
      <c r="AB570" s="11">
        <f>IF(ISERROR(VLOOKUP(U570,'ITWR Dump'!$A$2:$Y$5000,24,0)),0,(VLOOKUP('ILC Report'!U570,'ITWR Dump'!$A$2:$Y$5000,24,0)))</f>
        <v>0</v>
      </c>
      <c r="AC570" s="11" t="str">
        <f t="shared" si="244"/>
        <v>No</v>
      </c>
      <c r="AD570" s="11" t="str">
        <f t="shared" si="245"/>
        <v/>
      </c>
      <c r="AE570" s="11">
        <f>IF(ISERROR(VLOOKUP(U570,'ITWR Dump'!$A$2:$Y$5000,13,0)),0,(VLOOKUP(U570,'ITWR Dump'!$A$2:$Y$5000,13,0)))</f>
        <v>0</v>
      </c>
      <c r="AF570" s="11">
        <f>IF(ISERROR(VLOOKUP(U570,'ITWR Dump'!$A$2:$Y$5000,11,0)),0,(VLOOKUP(U570,'ITWR Dump'!$A$2:$Y$5000,11,0)))</f>
        <v>0</v>
      </c>
      <c r="AG570" s="11">
        <f>IF(ISERROR(VLOOKUP(U570,'ITWR Dump'!$A$2:$Y$5000,2,0)),0,(VLOOKUP(U570,'ITWR Dump'!$A$2:$Y$5000,2,0)))</f>
        <v>0</v>
      </c>
      <c r="AH570" s="11">
        <f>IF(ISERROR(VLOOKUP(U570,'ITWR Dump'!$A$2:$Y$5000,14,0)),0,(VLOOKUP(U570,'ITWR Dump'!$A$2:$Y$5000,14,0)))</f>
        <v>0</v>
      </c>
      <c r="AI570" s="11" t="str">
        <f t="shared" si="246"/>
        <v>01-Maintenance Offshore</v>
      </c>
      <c r="AJ570" s="11" t="str">
        <f t="shared" si="247"/>
        <v>Offshore</v>
      </c>
      <c r="AK570" s="11" t="str">
        <f>IF(ISERROR(VLOOKUP(A570,'Team Data'!$C$2:$U$213,17,0)),0,(VLOOKUP(A570,'Team Data'!$C$2:$U$213,17,0)))</f>
        <v>PRISM</v>
      </c>
      <c r="AL570" s="11" t="str">
        <f t="shared" si="248"/>
        <v>2017-04-24</v>
      </c>
      <c r="AM570" s="11">
        <f>IF(ISERROR(VLOOKUP(U570,'ITWR Dump'!$A$2:$Y$5000,16,0)),0,(VLOOKUP(U570,'ITWR Dump'!$A$2:$Y$5000,16,0)))</f>
        <v>0</v>
      </c>
      <c r="AN570" s="11">
        <f>IF(ISERROR(VLOOKUP(U570,'ITWR Dump'!$A$2:$Y$5000,18,0)),0,(VLOOKUP(U570,'ITWR Dump'!$A$2:$Y$5000,18,0)))</f>
        <v>0</v>
      </c>
      <c r="AO570" s="11">
        <f>IF(ISERROR(VLOOKUP(U570,'ITWR Dump'!$A$2:$Y$5000,25,0)),0,(VLOOKUP('ILC Report'!U570,'ITWR Dump'!$A$2:$Y$5000,25,0)))</f>
        <v>0</v>
      </c>
      <c r="AP570" s="11">
        <f t="shared" si="249"/>
        <v>0</v>
      </c>
      <c r="AQ570" s="26">
        <f t="shared" si="250"/>
        <v>0</v>
      </c>
      <c r="AR570" s="26">
        <f t="shared" si="251"/>
        <v>0</v>
      </c>
      <c r="AS570" s="26">
        <f t="shared" si="252"/>
        <v>0</v>
      </c>
      <c r="AT570" s="26">
        <f t="shared" si="253"/>
        <v>0</v>
      </c>
      <c r="AU570" s="26">
        <f t="shared" si="254"/>
        <v>0</v>
      </c>
      <c r="AV570" s="26">
        <f t="shared" si="255"/>
        <v>0</v>
      </c>
      <c r="AW570" s="11" t="s">
        <v>653</v>
      </c>
      <c r="AX570" s="11" t="str">
        <f>VLOOKUP(L570,Group!$A$2:$B$1000,2,0)</f>
        <v>Maintenance</v>
      </c>
      <c r="AY570" s="11">
        <f>IF(ISERROR(VLOOKUP(U570,'ITWR Dump'!$A$2:$Y$5000,15,0)),0,(VLOOKUP('ILC Report'!U570,'ITWR Dump'!$A$2:$Y$5000,15,0)))</f>
        <v>0</v>
      </c>
      <c r="AZ570" s="11" t="str">
        <f t="shared" si="256"/>
        <v>Yes</v>
      </c>
      <c r="BA570" s="11" t="str">
        <f t="shared" si="257"/>
        <v>BKI</v>
      </c>
      <c r="BB570" s="11" t="str">
        <f t="shared" si="258"/>
        <v>MN</v>
      </c>
      <c r="BC570" s="11" t="str">
        <f t="shared" si="259"/>
        <v>No</v>
      </c>
    </row>
    <row r="571" spans="1:55" x14ac:dyDescent="0.3">
      <c r="A571" s="11" t="s">
        <v>669</v>
      </c>
      <c r="B571" s="11" t="s">
        <v>1832</v>
      </c>
      <c r="C571" s="11" t="s">
        <v>545</v>
      </c>
      <c r="D571" s="11" t="s">
        <v>2243</v>
      </c>
      <c r="E571" s="38" t="s">
        <v>2903</v>
      </c>
      <c r="F571" s="11">
        <v>0.5</v>
      </c>
      <c r="G571" s="40" t="s">
        <v>218</v>
      </c>
      <c r="H571" s="11" t="str">
        <f t="shared" si="241"/>
        <v>Regular</v>
      </c>
      <c r="I571" s="11" t="str">
        <f t="shared" si="233"/>
        <v>INDIA</v>
      </c>
      <c r="J571" s="11" t="str">
        <f>IF(ISERROR(VLOOKUP(C571,'WI Vs ASM'!$B$2:$E$1000,4,0)),0,(VLOOKUP(C571,'WI Vs ASM'!$B$2:$E$1000,4,0)))</f>
        <v>Offshore</v>
      </c>
      <c r="K571" s="11" t="str">
        <f>IF(ISERROR(VLOOKUP(C571,'WI Vs ASM'!$B$2:$F$1000,5,0)),0,(VLOOKUP(C571,'WI Vs ASM'!$B$2:$F$1000,5,0)))</f>
        <v>01-Fixed Price</v>
      </c>
      <c r="L571" s="11" t="str">
        <f>IF(ISERROR(VLOOKUP(C571,'WI Vs ASM'!$B$2:$D$1000,3,0)),0,(VLOOKUP(C571,'WI Vs ASM'!$B$2:$D$1000,3,0)))</f>
        <v>01-Maintenance Offshore</v>
      </c>
      <c r="M571" s="11" t="str">
        <f>IF(ISERROR(VLOOKUP(C571,'WI Vs ASM'!$B$2:$I$1000,8,0)),0,(VLOOKUP(C571,'WI Vs ASM'!$B$2:$I$1000,8,0)))</f>
        <v>Rahul Soman</v>
      </c>
      <c r="N571" s="11" t="str">
        <f>IF(ISERROR(VLOOKUP(C571,'WI Vs ASM'!$B$2:$G$1000,6,0)),0,(VLOOKUP(C571,'WI Vs ASM'!$B$2:$G$1000,6,0)))</f>
        <v>Data Archive</v>
      </c>
      <c r="O571" s="11" t="str">
        <f>IF(ISERROR(VLOOKUP(C571,'WI Vs ASM'!$B$2:$H$1000,7,0)),0,(VLOOKUP(C571,'WI Vs ASM'!$B$2:$H$1000,7,0)))</f>
        <v>Central Functions</v>
      </c>
      <c r="P571" s="11" t="str">
        <f t="shared" si="234"/>
        <v>May-17</v>
      </c>
      <c r="Q571" s="11" t="str">
        <f t="shared" si="235"/>
        <v>Q2</v>
      </c>
      <c r="R571" s="11" t="str">
        <f>IF(ISERROR(VLOOKUP(C571,'WI Vs ASM'!$B$2:$J$1000,9,0)),0,(VLOOKUP(C571,'WI Vs ASM'!$B$2:$J$1000,9,0)))</f>
        <v>Jyothi Pai</v>
      </c>
      <c r="S571" s="11" t="str">
        <f>IF(ISERROR(VLOOKUP(C571,'WI Vs ASM'!$B$2:$K$1000,10,0)),0,(VLOOKUP(C571,'WI Vs ASM'!$B$2:$K$1000,10,0)))</f>
        <v>Linda J. Richardson</v>
      </c>
      <c r="T571" s="11" t="str">
        <f>IF(ISERROR(VLOOKUP(C571,'WI Vs ASM'!$B$2:$L$1000,11,0)),0,(VLOOKUP(C571,'WI Vs ASM'!$B$2:$L$1000,11,0)))</f>
        <v>Crystal Romano</v>
      </c>
      <c r="U571" s="11" t="e">
        <f t="shared" si="242"/>
        <v>#VALUE!</v>
      </c>
      <c r="V571" s="11" t="str">
        <f t="shared" si="236"/>
        <v>No</v>
      </c>
      <c r="W571" s="11" t="str">
        <f t="shared" si="237"/>
        <v>Yes</v>
      </c>
      <c r="X571" s="11" t="str">
        <f t="shared" si="238"/>
        <v>No</v>
      </c>
      <c r="Y571" s="11" t="str">
        <f t="shared" si="239"/>
        <v>No</v>
      </c>
      <c r="Z571" s="11" t="str">
        <f t="shared" si="240"/>
        <v>No</v>
      </c>
      <c r="AA571" s="11" t="str">
        <f t="shared" si="243"/>
        <v>No</v>
      </c>
      <c r="AB571" s="11">
        <f>IF(ISERROR(VLOOKUP(U571,'ITWR Dump'!$A$2:$Y$5000,24,0)),0,(VLOOKUP('ILC Report'!U571,'ITWR Dump'!$A$2:$Y$5000,24,0)))</f>
        <v>0</v>
      </c>
      <c r="AC571" s="11" t="str">
        <f t="shared" si="244"/>
        <v>No</v>
      </c>
      <c r="AD571" s="11" t="str">
        <f t="shared" si="245"/>
        <v/>
      </c>
      <c r="AE571" s="11">
        <f>IF(ISERROR(VLOOKUP(U571,'ITWR Dump'!$A$2:$Y$5000,13,0)),0,(VLOOKUP(U571,'ITWR Dump'!$A$2:$Y$5000,13,0)))</f>
        <v>0</v>
      </c>
      <c r="AF571" s="11">
        <f>IF(ISERROR(VLOOKUP(U571,'ITWR Dump'!$A$2:$Y$5000,11,0)),0,(VLOOKUP(U571,'ITWR Dump'!$A$2:$Y$5000,11,0)))</f>
        <v>0</v>
      </c>
      <c r="AG571" s="11">
        <f>IF(ISERROR(VLOOKUP(U571,'ITWR Dump'!$A$2:$Y$5000,2,0)),0,(VLOOKUP(U571,'ITWR Dump'!$A$2:$Y$5000,2,0)))</f>
        <v>0</v>
      </c>
      <c r="AH571" s="11">
        <f>IF(ISERROR(VLOOKUP(U571,'ITWR Dump'!$A$2:$Y$5000,14,0)),0,(VLOOKUP(U571,'ITWR Dump'!$A$2:$Y$5000,14,0)))</f>
        <v>0</v>
      </c>
      <c r="AI571" s="11" t="str">
        <f t="shared" si="246"/>
        <v>01-Maintenance Offshore</v>
      </c>
      <c r="AJ571" s="11" t="str">
        <f t="shared" si="247"/>
        <v>Offshore</v>
      </c>
      <c r="AK571" s="11" t="str">
        <f>IF(ISERROR(VLOOKUP(A571,'Team Data'!$C$2:$U$213,17,0)),0,(VLOOKUP(A571,'Team Data'!$C$2:$U$213,17,0)))</f>
        <v>PRISM</v>
      </c>
      <c r="AL571" s="11" t="str">
        <f t="shared" si="248"/>
        <v>2017-04-24</v>
      </c>
      <c r="AM571" s="11">
        <f>IF(ISERROR(VLOOKUP(U571,'ITWR Dump'!$A$2:$Y$5000,16,0)),0,(VLOOKUP(U571,'ITWR Dump'!$A$2:$Y$5000,16,0)))</f>
        <v>0</v>
      </c>
      <c r="AN571" s="11">
        <f>IF(ISERROR(VLOOKUP(U571,'ITWR Dump'!$A$2:$Y$5000,18,0)),0,(VLOOKUP(U571,'ITWR Dump'!$A$2:$Y$5000,18,0)))</f>
        <v>0</v>
      </c>
      <c r="AO571" s="11">
        <f>IF(ISERROR(VLOOKUP(U571,'ITWR Dump'!$A$2:$Y$5000,25,0)),0,(VLOOKUP('ILC Report'!U571,'ITWR Dump'!$A$2:$Y$5000,25,0)))</f>
        <v>0</v>
      </c>
      <c r="AP571" s="11">
        <f t="shared" si="249"/>
        <v>0</v>
      </c>
      <c r="AQ571" s="26">
        <f t="shared" si="250"/>
        <v>0</v>
      </c>
      <c r="AR571" s="26">
        <f t="shared" si="251"/>
        <v>0</v>
      </c>
      <c r="AS571" s="26">
        <f t="shared" si="252"/>
        <v>0</v>
      </c>
      <c r="AT571" s="26">
        <f t="shared" si="253"/>
        <v>0</v>
      </c>
      <c r="AU571" s="26">
        <f t="shared" si="254"/>
        <v>0</v>
      </c>
      <c r="AV571" s="26">
        <f t="shared" si="255"/>
        <v>0</v>
      </c>
      <c r="AW571" s="11" t="s">
        <v>653</v>
      </c>
      <c r="AX571" s="11" t="str">
        <f>VLOOKUP(L571,Group!$A$2:$B$1000,2,0)</f>
        <v>Maintenance</v>
      </c>
      <c r="AY571" s="11">
        <f>IF(ISERROR(VLOOKUP(U571,'ITWR Dump'!$A$2:$Y$5000,15,0)),0,(VLOOKUP('ILC Report'!U571,'ITWR Dump'!$A$2:$Y$5000,15,0)))</f>
        <v>0</v>
      </c>
      <c r="AZ571" s="11" t="str">
        <f t="shared" si="256"/>
        <v>Yes</v>
      </c>
      <c r="BA571" s="11" t="str">
        <f t="shared" si="257"/>
        <v>BKI</v>
      </c>
      <c r="BB571" s="11" t="str">
        <f t="shared" si="258"/>
        <v>MN</v>
      </c>
      <c r="BC571" s="11" t="str">
        <f t="shared" si="259"/>
        <v>No</v>
      </c>
    </row>
    <row r="572" spans="1:55" x14ac:dyDescent="0.3">
      <c r="A572" s="11" t="s">
        <v>669</v>
      </c>
      <c r="B572" s="11" t="s">
        <v>1832</v>
      </c>
      <c r="C572" s="11" t="s">
        <v>545</v>
      </c>
      <c r="D572" s="11" t="s">
        <v>2244</v>
      </c>
      <c r="E572" s="38" t="s">
        <v>2903</v>
      </c>
      <c r="F572" s="11">
        <v>1</v>
      </c>
      <c r="G572" s="40" t="s">
        <v>218</v>
      </c>
      <c r="H572" s="11" t="str">
        <f t="shared" si="241"/>
        <v>Regular</v>
      </c>
      <c r="I572" s="11" t="str">
        <f t="shared" si="233"/>
        <v>INDIA</v>
      </c>
      <c r="J572" s="11" t="str">
        <f>IF(ISERROR(VLOOKUP(C572,'WI Vs ASM'!$B$2:$E$1000,4,0)),0,(VLOOKUP(C572,'WI Vs ASM'!$B$2:$E$1000,4,0)))</f>
        <v>Offshore</v>
      </c>
      <c r="K572" s="11" t="str">
        <f>IF(ISERROR(VLOOKUP(C572,'WI Vs ASM'!$B$2:$F$1000,5,0)),0,(VLOOKUP(C572,'WI Vs ASM'!$B$2:$F$1000,5,0)))</f>
        <v>01-Fixed Price</v>
      </c>
      <c r="L572" s="11" t="str">
        <f>IF(ISERROR(VLOOKUP(C572,'WI Vs ASM'!$B$2:$D$1000,3,0)),0,(VLOOKUP(C572,'WI Vs ASM'!$B$2:$D$1000,3,0)))</f>
        <v>01-Maintenance Offshore</v>
      </c>
      <c r="M572" s="11" t="str">
        <f>IF(ISERROR(VLOOKUP(C572,'WI Vs ASM'!$B$2:$I$1000,8,0)),0,(VLOOKUP(C572,'WI Vs ASM'!$B$2:$I$1000,8,0)))</f>
        <v>Rahul Soman</v>
      </c>
      <c r="N572" s="11" t="str">
        <f>IF(ISERROR(VLOOKUP(C572,'WI Vs ASM'!$B$2:$G$1000,6,0)),0,(VLOOKUP(C572,'WI Vs ASM'!$B$2:$G$1000,6,0)))</f>
        <v>Data Archive</v>
      </c>
      <c r="O572" s="11" t="str">
        <f>IF(ISERROR(VLOOKUP(C572,'WI Vs ASM'!$B$2:$H$1000,7,0)),0,(VLOOKUP(C572,'WI Vs ASM'!$B$2:$H$1000,7,0)))</f>
        <v>Central Functions</v>
      </c>
      <c r="P572" s="11" t="str">
        <f t="shared" si="234"/>
        <v>May-17</v>
      </c>
      <c r="Q572" s="11" t="str">
        <f t="shared" si="235"/>
        <v>Q2</v>
      </c>
      <c r="R572" s="11" t="str">
        <f>IF(ISERROR(VLOOKUP(C572,'WI Vs ASM'!$B$2:$J$1000,9,0)),0,(VLOOKUP(C572,'WI Vs ASM'!$B$2:$J$1000,9,0)))</f>
        <v>Jyothi Pai</v>
      </c>
      <c r="S572" s="11" t="str">
        <f>IF(ISERROR(VLOOKUP(C572,'WI Vs ASM'!$B$2:$K$1000,10,0)),0,(VLOOKUP(C572,'WI Vs ASM'!$B$2:$K$1000,10,0)))</f>
        <v>Linda J. Richardson</v>
      </c>
      <c r="T572" s="11" t="str">
        <f>IF(ISERROR(VLOOKUP(C572,'WI Vs ASM'!$B$2:$L$1000,11,0)),0,(VLOOKUP(C572,'WI Vs ASM'!$B$2:$L$1000,11,0)))</f>
        <v>Crystal Romano</v>
      </c>
      <c r="U572" s="11" t="e">
        <f t="shared" si="242"/>
        <v>#VALUE!</v>
      </c>
      <c r="V572" s="11" t="str">
        <f t="shared" si="236"/>
        <v>No</v>
      </c>
      <c r="W572" s="11" t="str">
        <f t="shared" si="237"/>
        <v>Yes</v>
      </c>
      <c r="X572" s="11" t="str">
        <f t="shared" si="238"/>
        <v>No</v>
      </c>
      <c r="Y572" s="11" t="str">
        <f t="shared" si="239"/>
        <v>No</v>
      </c>
      <c r="Z572" s="11" t="str">
        <f t="shared" si="240"/>
        <v>No</v>
      </c>
      <c r="AA572" s="11" t="str">
        <f t="shared" si="243"/>
        <v>No</v>
      </c>
      <c r="AB572" s="11">
        <f>IF(ISERROR(VLOOKUP(U572,'ITWR Dump'!$A$2:$Y$5000,24,0)),0,(VLOOKUP('ILC Report'!U572,'ITWR Dump'!$A$2:$Y$5000,24,0)))</f>
        <v>0</v>
      </c>
      <c r="AC572" s="11" t="str">
        <f t="shared" si="244"/>
        <v>No</v>
      </c>
      <c r="AD572" s="11" t="str">
        <f t="shared" si="245"/>
        <v/>
      </c>
      <c r="AE572" s="11">
        <f>IF(ISERROR(VLOOKUP(U572,'ITWR Dump'!$A$2:$Y$5000,13,0)),0,(VLOOKUP(U572,'ITWR Dump'!$A$2:$Y$5000,13,0)))</f>
        <v>0</v>
      </c>
      <c r="AF572" s="11">
        <f>IF(ISERROR(VLOOKUP(U572,'ITWR Dump'!$A$2:$Y$5000,11,0)),0,(VLOOKUP(U572,'ITWR Dump'!$A$2:$Y$5000,11,0)))</f>
        <v>0</v>
      </c>
      <c r="AG572" s="11">
        <f>IF(ISERROR(VLOOKUP(U572,'ITWR Dump'!$A$2:$Y$5000,2,0)),0,(VLOOKUP(U572,'ITWR Dump'!$A$2:$Y$5000,2,0)))</f>
        <v>0</v>
      </c>
      <c r="AH572" s="11">
        <f>IF(ISERROR(VLOOKUP(U572,'ITWR Dump'!$A$2:$Y$5000,14,0)),0,(VLOOKUP(U572,'ITWR Dump'!$A$2:$Y$5000,14,0)))</f>
        <v>0</v>
      </c>
      <c r="AI572" s="11" t="str">
        <f t="shared" si="246"/>
        <v>01-Maintenance Offshore</v>
      </c>
      <c r="AJ572" s="11" t="str">
        <f t="shared" si="247"/>
        <v>Offshore</v>
      </c>
      <c r="AK572" s="11" t="str">
        <f>IF(ISERROR(VLOOKUP(A572,'Team Data'!$C$2:$U$213,17,0)),0,(VLOOKUP(A572,'Team Data'!$C$2:$U$213,17,0)))</f>
        <v>PRISM</v>
      </c>
      <c r="AL572" s="11" t="str">
        <f t="shared" si="248"/>
        <v>2017-04-24</v>
      </c>
      <c r="AM572" s="11">
        <f>IF(ISERROR(VLOOKUP(U572,'ITWR Dump'!$A$2:$Y$5000,16,0)),0,(VLOOKUP(U572,'ITWR Dump'!$A$2:$Y$5000,16,0)))</f>
        <v>0</v>
      </c>
      <c r="AN572" s="11">
        <f>IF(ISERROR(VLOOKUP(U572,'ITWR Dump'!$A$2:$Y$5000,18,0)),0,(VLOOKUP(U572,'ITWR Dump'!$A$2:$Y$5000,18,0)))</f>
        <v>0</v>
      </c>
      <c r="AO572" s="11">
        <f>IF(ISERROR(VLOOKUP(U572,'ITWR Dump'!$A$2:$Y$5000,25,0)),0,(VLOOKUP('ILC Report'!U572,'ITWR Dump'!$A$2:$Y$5000,25,0)))</f>
        <v>0</v>
      </c>
      <c r="AP572" s="11">
        <f t="shared" si="249"/>
        <v>0</v>
      </c>
      <c r="AQ572" s="26">
        <f t="shared" si="250"/>
        <v>0</v>
      </c>
      <c r="AR572" s="26">
        <f t="shared" si="251"/>
        <v>0</v>
      </c>
      <c r="AS572" s="26">
        <f t="shared" si="252"/>
        <v>0</v>
      </c>
      <c r="AT572" s="26">
        <f t="shared" si="253"/>
        <v>0</v>
      </c>
      <c r="AU572" s="26">
        <f t="shared" si="254"/>
        <v>0</v>
      </c>
      <c r="AV572" s="26">
        <f t="shared" si="255"/>
        <v>0</v>
      </c>
      <c r="AW572" s="11" t="s">
        <v>653</v>
      </c>
      <c r="AX572" s="11" t="str">
        <f>VLOOKUP(L572,Group!$A$2:$B$1000,2,0)</f>
        <v>Maintenance</v>
      </c>
      <c r="AY572" s="11">
        <f>IF(ISERROR(VLOOKUP(U572,'ITWR Dump'!$A$2:$Y$5000,15,0)),0,(VLOOKUP('ILC Report'!U572,'ITWR Dump'!$A$2:$Y$5000,15,0)))</f>
        <v>0</v>
      </c>
      <c r="AZ572" s="11" t="str">
        <f t="shared" si="256"/>
        <v>Yes</v>
      </c>
      <c r="BA572" s="11" t="str">
        <f t="shared" si="257"/>
        <v>BKI</v>
      </c>
      <c r="BB572" s="11" t="str">
        <f t="shared" si="258"/>
        <v>MN</v>
      </c>
      <c r="BC572" s="11" t="str">
        <f t="shared" si="259"/>
        <v>No</v>
      </c>
    </row>
    <row r="573" spans="1:55" x14ac:dyDescent="0.3">
      <c r="A573" s="11" t="s">
        <v>669</v>
      </c>
      <c r="B573" s="11" t="s">
        <v>1832</v>
      </c>
      <c r="C573" s="11" t="s">
        <v>545</v>
      </c>
      <c r="D573" s="11" t="s">
        <v>2245</v>
      </c>
      <c r="E573" s="38" t="s">
        <v>2903</v>
      </c>
      <c r="F573" s="11">
        <v>1</v>
      </c>
      <c r="G573" s="40" t="s">
        <v>218</v>
      </c>
      <c r="H573" s="11" t="str">
        <f t="shared" si="241"/>
        <v>Regular</v>
      </c>
      <c r="I573" s="11" t="str">
        <f t="shared" si="233"/>
        <v>INDIA</v>
      </c>
      <c r="J573" s="11" t="str">
        <f>IF(ISERROR(VLOOKUP(C573,'WI Vs ASM'!$B$2:$E$1000,4,0)),0,(VLOOKUP(C573,'WI Vs ASM'!$B$2:$E$1000,4,0)))</f>
        <v>Offshore</v>
      </c>
      <c r="K573" s="11" t="str">
        <f>IF(ISERROR(VLOOKUP(C573,'WI Vs ASM'!$B$2:$F$1000,5,0)),0,(VLOOKUP(C573,'WI Vs ASM'!$B$2:$F$1000,5,0)))</f>
        <v>01-Fixed Price</v>
      </c>
      <c r="L573" s="11" t="str">
        <f>IF(ISERROR(VLOOKUP(C573,'WI Vs ASM'!$B$2:$D$1000,3,0)),0,(VLOOKUP(C573,'WI Vs ASM'!$B$2:$D$1000,3,0)))</f>
        <v>01-Maintenance Offshore</v>
      </c>
      <c r="M573" s="11" t="str">
        <f>IF(ISERROR(VLOOKUP(C573,'WI Vs ASM'!$B$2:$I$1000,8,0)),0,(VLOOKUP(C573,'WI Vs ASM'!$B$2:$I$1000,8,0)))</f>
        <v>Rahul Soman</v>
      </c>
      <c r="N573" s="11" t="str">
        <f>IF(ISERROR(VLOOKUP(C573,'WI Vs ASM'!$B$2:$G$1000,6,0)),0,(VLOOKUP(C573,'WI Vs ASM'!$B$2:$G$1000,6,0)))</f>
        <v>Data Archive</v>
      </c>
      <c r="O573" s="11" t="str">
        <f>IF(ISERROR(VLOOKUP(C573,'WI Vs ASM'!$B$2:$H$1000,7,0)),0,(VLOOKUP(C573,'WI Vs ASM'!$B$2:$H$1000,7,0)))</f>
        <v>Central Functions</v>
      </c>
      <c r="P573" s="11" t="str">
        <f t="shared" si="234"/>
        <v>May-17</v>
      </c>
      <c r="Q573" s="11" t="str">
        <f t="shared" si="235"/>
        <v>Q2</v>
      </c>
      <c r="R573" s="11" t="str">
        <f>IF(ISERROR(VLOOKUP(C573,'WI Vs ASM'!$B$2:$J$1000,9,0)),0,(VLOOKUP(C573,'WI Vs ASM'!$B$2:$J$1000,9,0)))</f>
        <v>Jyothi Pai</v>
      </c>
      <c r="S573" s="11" t="str">
        <f>IF(ISERROR(VLOOKUP(C573,'WI Vs ASM'!$B$2:$K$1000,10,0)),0,(VLOOKUP(C573,'WI Vs ASM'!$B$2:$K$1000,10,0)))</f>
        <v>Linda J. Richardson</v>
      </c>
      <c r="T573" s="11" t="str">
        <f>IF(ISERROR(VLOOKUP(C573,'WI Vs ASM'!$B$2:$L$1000,11,0)),0,(VLOOKUP(C573,'WI Vs ASM'!$B$2:$L$1000,11,0)))</f>
        <v>Crystal Romano</v>
      </c>
      <c r="U573" s="11" t="e">
        <f t="shared" si="242"/>
        <v>#VALUE!</v>
      </c>
      <c r="V573" s="11" t="str">
        <f t="shared" si="236"/>
        <v>No</v>
      </c>
      <c r="W573" s="11" t="str">
        <f t="shared" si="237"/>
        <v>Yes</v>
      </c>
      <c r="X573" s="11" t="str">
        <f t="shared" si="238"/>
        <v>No</v>
      </c>
      <c r="Y573" s="11" t="str">
        <f t="shared" si="239"/>
        <v>No</v>
      </c>
      <c r="Z573" s="11" t="str">
        <f t="shared" si="240"/>
        <v>No</v>
      </c>
      <c r="AA573" s="11" t="str">
        <f t="shared" si="243"/>
        <v>No</v>
      </c>
      <c r="AB573" s="11">
        <f>IF(ISERROR(VLOOKUP(U573,'ITWR Dump'!$A$2:$Y$5000,24,0)),0,(VLOOKUP('ILC Report'!U573,'ITWR Dump'!$A$2:$Y$5000,24,0)))</f>
        <v>0</v>
      </c>
      <c r="AC573" s="11" t="str">
        <f t="shared" si="244"/>
        <v>No</v>
      </c>
      <c r="AD573" s="11" t="str">
        <f t="shared" si="245"/>
        <v/>
      </c>
      <c r="AE573" s="11">
        <f>IF(ISERROR(VLOOKUP(U573,'ITWR Dump'!$A$2:$Y$5000,13,0)),0,(VLOOKUP(U573,'ITWR Dump'!$A$2:$Y$5000,13,0)))</f>
        <v>0</v>
      </c>
      <c r="AF573" s="11">
        <f>IF(ISERROR(VLOOKUP(U573,'ITWR Dump'!$A$2:$Y$5000,11,0)),0,(VLOOKUP(U573,'ITWR Dump'!$A$2:$Y$5000,11,0)))</f>
        <v>0</v>
      </c>
      <c r="AG573" s="11">
        <f>IF(ISERROR(VLOOKUP(U573,'ITWR Dump'!$A$2:$Y$5000,2,0)),0,(VLOOKUP(U573,'ITWR Dump'!$A$2:$Y$5000,2,0)))</f>
        <v>0</v>
      </c>
      <c r="AH573" s="11">
        <f>IF(ISERROR(VLOOKUP(U573,'ITWR Dump'!$A$2:$Y$5000,14,0)),0,(VLOOKUP(U573,'ITWR Dump'!$A$2:$Y$5000,14,0)))</f>
        <v>0</v>
      </c>
      <c r="AI573" s="11" t="str">
        <f t="shared" si="246"/>
        <v>01-Maintenance Offshore</v>
      </c>
      <c r="AJ573" s="11" t="str">
        <f t="shared" si="247"/>
        <v>Offshore</v>
      </c>
      <c r="AK573" s="11" t="str">
        <f>IF(ISERROR(VLOOKUP(A573,'Team Data'!$C$2:$U$213,17,0)),0,(VLOOKUP(A573,'Team Data'!$C$2:$U$213,17,0)))</f>
        <v>PRISM</v>
      </c>
      <c r="AL573" s="11" t="str">
        <f t="shared" si="248"/>
        <v>2017-04-24</v>
      </c>
      <c r="AM573" s="11">
        <f>IF(ISERROR(VLOOKUP(U573,'ITWR Dump'!$A$2:$Y$5000,16,0)),0,(VLOOKUP(U573,'ITWR Dump'!$A$2:$Y$5000,16,0)))</f>
        <v>0</v>
      </c>
      <c r="AN573" s="11">
        <f>IF(ISERROR(VLOOKUP(U573,'ITWR Dump'!$A$2:$Y$5000,18,0)),0,(VLOOKUP(U573,'ITWR Dump'!$A$2:$Y$5000,18,0)))</f>
        <v>0</v>
      </c>
      <c r="AO573" s="11">
        <f>IF(ISERROR(VLOOKUP(U573,'ITWR Dump'!$A$2:$Y$5000,25,0)),0,(VLOOKUP('ILC Report'!U573,'ITWR Dump'!$A$2:$Y$5000,25,0)))</f>
        <v>0</v>
      </c>
      <c r="AP573" s="11">
        <f t="shared" si="249"/>
        <v>0</v>
      </c>
      <c r="AQ573" s="26">
        <f t="shared" si="250"/>
        <v>0</v>
      </c>
      <c r="AR573" s="26">
        <f t="shared" si="251"/>
        <v>0</v>
      </c>
      <c r="AS573" s="26">
        <f t="shared" si="252"/>
        <v>0</v>
      </c>
      <c r="AT573" s="26">
        <f t="shared" si="253"/>
        <v>0</v>
      </c>
      <c r="AU573" s="26">
        <f t="shared" si="254"/>
        <v>0</v>
      </c>
      <c r="AV573" s="26">
        <f t="shared" si="255"/>
        <v>0</v>
      </c>
      <c r="AW573" s="11" t="s">
        <v>653</v>
      </c>
      <c r="AX573" s="11" t="str">
        <f>VLOOKUP(L573,Group!$A$2:$B$1000,2,0)</f>
        <v>Maintenance</v>
      </c>
      <c r="AY573" s="11">
        <f>IF(ISERROR(VLOOKUP(U573,'ITWR Dump'!$A$2:$Y$5000,15,0)),0,(VLOOKUP('ILC Report'!U573,'ITWR Dump'!$A$2:$Y$5000,15,0)))</f>
        <v>0</v>
      </c>
      <c r="AZ573" s="11" t="str">
        <f t="shared" si="256"/>
        <v>Yes</v>
      </c>
      <c r="BA573" s="11" t="str">
        <f t="shared" si="257"/>
        <v>BKI</v>
      </c>
      <c r="BB573" s="11" t="str">
        <f t="shared" si="258"/>
        <v>MN</v>
      </c>
      <c r="BC573" s="11" t="str">
        <f t="shared" si="259"/>
        <v>No</v>
      </c>
    </row>
    <row r="574" spans="1:55" x14ac:dyDescent="0.3">
      <c r="A574" s="11" t="s">
        <v>669</v>
      </c>
      <c r="B574" s="11" t="s">
        <v>1832</v>
      </c>
      <c r="C574" s="11" t="s">
        <v>545</v>
      </c>
      <c r="D574" s="11" t="s">
        <v>2246</v>
      </c>
      <c r="E574" s="38" t="s">
        <v>2903</v>
      </c>
      <c r="F574" s="11">
        <v>1</v>
      </c>
      <c r="G574" s="40" t="s">
        <v>218</v>
      </c>
      <c r="H574" s="11" t="str">
        <f t="shared" si="241"/>
        <v>Regular</v>
      </c>
      <c r="I574" s="11" t="str">
        <f t="shared" si="233"/>
        <v>INDIA</v>
      </c>
      <c r="J574" s="11" t="str">
        <f>IF(ISERROR(VLOOKUP(C574,'WI Vs ASM'!$B$2:$E$1000,4,0)),0,(VLOOKUP(C574,'WI Vs ASM'!$B$2:$E$1000,4,0)))</f>
        <v>Offshore</v>
      </c>
      <c r="K574" s="11" t="str">
        <f>IF(ISERROR(VLOOKUP(C574,'WI Vs ASM'!$B$2:$F$1000,5,0)),0,(VLOOKUP(C574,'WI Vs ASM'!$B$2:$F$1000,5,0)))</f>
        <v>01-Fixed Price</v>
      </c>
      <c r="L574" s="11" t="str">
        <f>IF(ISERROR(VLOOKUP(C574,'WI Vs ASM'!$B$2:$D$1000,3,0)),0,(VLOOKUP(C574,'WI Vs ASM'!$B$2:$D$1000,3,0)))</f>
        <v>01-Maintenance Offshore</v>
      </c>
      <c r="M574" s="11" t="str">
        <f>IF(ISERROR(VLOOKUP(C574,'WI Vs ASM'!$B$2:$I$1000,8,0)),0,(VLOOKUP(C574,'WI Vs ASM'!$B$2:$I$1000,8,0)))</f>
        <v>Rahul Soman</v>
      </c>
      <c r="N574" s="11" t="str">
        <f>IF(ISERROR(VLOOKUP(C574,'WI Vs ASM'!$B$2:$G$1000,6,0)),0,(VLOOKUP(C574,'WI Vs ASM'!$B$2:$G$1000,6,0)))</f>
        <v>Data Archive</v>
      </c>
      <c r="O574" s="11" t="str">
        <f>IF(ISERROR(VLOOKUP(C574,'WI Vs ASM'!$B$2:$H$1000,7,0)),0,(VLOOKUP(C574,'WI Vs ASM'!$B$2:$H$1000,7,0)))</f>
        <v>Central Functions</v>
      </c>
      <c r="P574" s="11" t="str">
        <f t="shared" si="234"/>
        <v>May-17</v>
      </c>
      <c r="Q574" s="11" t="str">
        <f t="shared" si="235"/>
        <v>Q2</v>
      </c>
      <c r="R574" s="11" t="str">
        <f>IF(ISERROR(VLOOKUP(C574,'WI Vs ASM'!$B$2:$J$1000,9,0)),0,(VLOOKUP(C574,'WI Vs ASM'!$B$2:$J$1000,9,0)))</f>
        <v>Jyothi Pai</v>
      </c>
      <c r="S574" s="11" t="str">
        <f>IF(ISERROR(VLOOKUP(C574,'WI Vs ASM'!$B$2:$K$1000,10,0)),0,(VLOOKUP(C574,'WI Vs ASM'!$B$2:$K$1000,10,0)))</f>
        <v>Linda J. Richardson</v>
      </c>
      <c r="T574" s="11" t="str">
        <f>IF(ISERROR(VLOOKUP(C574,'WI Vs ASM'!$B$2:$L$1000,11,0)),0,(VLOOKUP(C574,'WI Vs ASM'!$B$2:$L$1000,11,0)))</f>
        <v>Crystal Romano</v>
      </c>
      <c r="U574" s="11" t="e">
        <f t="shared" si="242"/>
        <v>#VALUE!</v>
      </c>
      <c r="V574" s="11" t="str">
        <f t="shared" si="236"/>
        <v>No</v>
      </c>
      <c r="W574" s="11" t="str">
        <f t="shared" si="237"/>
        <v>Yes</v>
      </c>
      <c r="X574" s="11" t="str">
        <f t="shared" si="238"/>
        <v>No</v>
      </c>
      <c r="Y574" s="11" t="str">
        <f t="shared" si="239"/>
        <v>No</v>
      </c>
      <c r="Z574" s="11" t="str">
        <f t="shared" si="240"/>
        <v>No</v>
      </c>
      <c r="AA574" s="11" t="str">
        <f t="shared" si="243"/>
        <v>No</v>
      </c>
      <c r="AB574" s="11">
        <f>IF(ISERROR(VLOOKUP(U574,'ITWR Dump'!$A$2:$Y$5000,24,0)),0,(VLOOKUP('ILC Report'!U574,'ITWR Dump'!$A$2:$Y$5000,24,0)))</f>
        <v>0</v>
      </c>
      <c r="AC574" s="11" t="str">
        <f t="shared" si="244"/>
        <v>No</v>
      </c>
      <c r="AD574" s="11" t="str">
        <f t="shared" si="245"/>
        <v/>
      </c>
      <c r="AE574" s="11">
        <f>IF(ISERROR(VLOOKUP(U574,'ITWR Dump'!$A$2:$Y$5000,13,0)),0,(VLOOKUP(U574,'ITWR Dump'!$A$2:$Y$5000,13,0)))</f>
        <v>0</v>
      </c>
      <c r="AF574" s="11">
        <f>IF(ISERROR(VLOOKUP(U574,'ITWR Dump'!$A$2:$Y$5000,11,0)),0,(VLOOKUP(U574,'ITWR Dump'!$A$2:$Y$5000,11,0)))</f>
        <v>0</v>
      </c>
      <c r="AG574" s="11">
        <f>IF(ISERROR(VLOOKUP(U574,'ITWR Dump'!$A$2:$Y$5000,2,0)),0,(VLOOKUP(U574,'ITWR Dump'!$A$2:$Y$5000,2,0)))</f>
        <v>0</v>
      </c>
      <c r="AH574" s="11">
        <f>IF(ISERROR(VLOOKUP(U574,'ITWR Dump'!$A$2:$Y$5000,14,0)),0,(VLOOKUP(U574,'ITWR Dump'!$A$2:$Y$5000,14,0)))</f>
        <v>0</v>
      </c>
      <c r="AI574" s="11" t="str">
        <f t="shared" si="246"/>
        <v>01-Maintenance Offshore</v>
      </c>
      <c r="AJ574" s="11" t="str">
        <f t="shared" si="247"/>
        <v>Offshore</v>
      </c>
      <c r="AK574" s="11" t="str">
        <f>IF(ISERROR(VLOOKUP(A574,'Team Data'!$C$2:$U$213,17,0)),0,(VLOOKUP(A574,'Team Data'!$C$2:$U$213,17,0)))</f>
        <v>PRISM</v>
      </c>
      <c r="AL574" s="11" t="str">
        <f t="shared" si="248"/>
        <v>2017-04-24</v>
      </c>
      <c r="AM574" s="11">
        <f>IF(ISERROR(VLOOKUP(U574,'ITWR Dump'!$A$2:$Y$5000,16,0)),0,(VLOOKUP(U574,'ITWR Dump'!$A$2:$Y$5000,16,0)))</f>
        <v>0</v>
      </c>
      <c r="AN574" s="11">
        <f>IF(ISERROR(VLOOKUP(U574,'ITWR Dump'!$A$2:$Y$5000,18,0)),0,(VLOOKUP(U574,'ITWR Dump'!$A$2:$Y$5000,18,0)))</f>
        <v>0</v>
      </c>
      <c r="AO574" s="11">
        <f>IF(ISERROR(VLOOKUP(U574,'ITWR Dump'!$A$2:$Y$5000,25,0)),0,(VLOOKUP('ILC Report'!U574,'ITWR Dump'!$A$2:$Y$5000,25,0)))</f>
        <v>0</v>
      </c>
      <c r="AP574" s="11">
        <f t="shared" si="249"/>
        <v>0</v>
      </c>
      <c r="AQ574" s="26">
        <f t="shared" si="250"/>
        <v>0</v>
      </c>
      <c r="AR574" s="26">
        <f t="shared" si="251"/>
        <v>0</v>
      </c>
      <c r="AS574" s="26">
        <f t="shared" si="252"/>
        <v>0</v>
      </c>
      <c r="AT574" s="26">
        <f t="shared" si="253"/>
        <v>0</v>
      </c>
      <c r="AU574" s="26">
        <f t="shared" si="254"/>
        <v>0</v>
      </c>
      <c r="AV574" s="26">
        <f t="shared" si="255"/>
        <v>0</v>
      </c>
      <c r="AW574" s="11" t="s">
        <v>653</v>
      </c>
      <c r="AX574" s="11" t="str">
        <f>VLOOKUP(L574,Group!$A$2:$B$1000,2,0)</f>
        <v>Maintenance</v>
      </c>
      <c r="AY574" s="11">
        <f>IF(ISERROR(VLOOKUP(U574,'ITWR Dump'!$A$2:$Y$5000,15,0)),0,(VLOOKUP('ILC Report'!U574,'ITWR Dump'!$A$2:$Y$5000,15,0)))</f>
        <v>0</v>
      </c>
      <c r="AZ574" s="11" t="str">
        <f t="shared" si="256"/>
        <v>Yes</v>
      </c>
      <c r="BA574" s="11" t="str">
        <f t="shared" si="257"/>
        <v>BKI</v>
      </c>
      <c r="BB574" s="11" t="str">
        <f t="shared" si="258"/>
        <v>MN</v>
      </c>
      <c r="BC574" s="11" t="str">
        <f t="shared" si="259"/>
        <v>No</v>
      </c>
    </row>
    <row r="575" spans="1:55" x14ac:dyDescent="0.3">
      <c r="A575" s="11" t="s">
        <v>669</v>
      </c>
      <c r="B575" s="11" t="s">
        <v>1832</v>
      </c>
      <c r="C575" s="11" t="s">
        <v>540</v>
      </c>
      <c r="D575" s="11" t="s">
        <v>2247</v>
      </c>
      <c r="E575" s="38" t="s">
        <v>2903</v>
      </c>
      <c r="F575" s="11">
        <v>1</v>
      </c>
      <c r="G575" s="40" t="s">
        <v>218</v>
      </c>
      <c r="H575" s="11" t="str">
        <f t="shared" si="241"/>
        <v>Regular</v>
      </c>
      <c r="I575" s="11" t="str">
        <f t="shared" si="233"/>
        <v>INDIA</v>
      </c>
      <c r="J575" s="11" t="str">
        <f>IF(ISERROR(VLOOKUP(C575,'WI Vs ASM'!$B$2:$E$1000,4,0)),0,(VLOOKUP(C575,'WI Vs ASM'!$B$2:$E$1000,4,0)))</f>
        <v>Offshore</v>
      </c>
      <c r="K575" s="11" t="str">
        <f>IF(ISERROR(VLOOKUP(C575,'WI Vs ASM'!$B$2:$F$1000,5,0)),0,(VLOOKUP(C575,'WI Vs ASM'!$B$2:$F$1000,5,0)))</f>
        <v>01-Fixed Price</v>
      </c>
      <c r="L575" s="11" t="str">
        <f>IF(ISERROR(VLOOKUP(C575,'WI Vs ASM'!$B$2:$D$1000,3,0)),0,(VLOOKUP(C575,'WI Vs ASM'!$B$2:$D$1000,3,0)))</f>
        <v>01-Maintenance Offshore</v>
      </c>
      <c r="M575" s="11" t="str">
        <f>IF(ISERROR(VLOOKUP(C575,'WI Vs ASM'!$B$2:$I$1000,8,0)),0,(VLOOKUP(C575,'WI Vs ASM'!$B$2:$I$1000,8,0)))</f>
        <v>Vinodh</v>
      </c>
      <c r="N575" s="11" t="str">
        <f>IF(ISERROR(VLOOKUP(C575,'WI Vs ASM'!$B$2:$G$1000,6,0)),0,(VLOOKUP(C575,'WI Vs ASM'!$B$2:$G$1000,6,0)))</f>
        <v>FFIC Account Team</v>
      </c>
      <c r="O575" s="11" t="str">
        <f>IF(ISERROR(VLOOKUP(C575,'WI Vs ASM'!$B$2:$H$1000,7,0)),0,(VLOOKUP(C575,'WI Vs ASM'!$B$2:$H$1000,7,0)))</f>
        <v>FFIC Account Team</v>
      </c>
      <c r="P575" s="11" t="str">
        <f t="shared" si="234"/>
        <v>May-17</v>
      </c>
      <c r="Q575" s="11" t="str">
        <f t="shared" si="235"/>
        <v>Q2</v>
      </c>
      <c r="R575" s="11" t="str">
        <f>IF(ISERROR(VLOOKUP(C575,'WI Vs ASM'!$B$2:$J$1000,9,0)),0,(VLOOKUP(C575,'WI Vs ASM'!$B$2:$J$1000,9,0)))</f>
        <v>Manash M Dutta</v>
      </c>
      <c r="S575" s="11" t="str">
        <f>IF(ISERROR(VLOOKUP(C575,'WI Vs ASM'!$B$2:$K$1000,10,0)),0,(VLOOKUP(C575,'WI Vs ASM'!$B$2:$K$1000,10,0)))</f>
        <v>Bob Gilbert</v>
      </c>
      <c r="T575" s="11" t="str">
        <f>IF(ISERROR(VLOOKUP(C575,'WI Vs ASM'!$B$2:$L$1000,11,0)),0,(VLOOKUP(C575,'WI Vs ASM'!$B$2:$L$1000,11,0)))</f>
        <v>Peter Rowe</v>
      </c>
      <c r="U575" s="11" t="e">
        <f t="shared" si="242"/>
        <v>#VALUE!</v>
      </c>
      <c r="V575" s="11" t="str">
        <f t="shared" si="236"/>
        <v>No</v>
      </c>
      <c r="W575" s="11" t="str">
        <f t="shared" si="237"/>
        <v>Yes</v>
      </c>
      <c r="X575" s="11" t="str">
        <f t="shared" si="238"/>
        <v>No</v>
      </c>
      <c r="Y575" s="11" t="str">
        <f t="shared" si="239"/>
        <v>No</v>
      </c>
      <c r="Z575" s="11" t="str">
        <f t="shared" si="240"/>
        <v>No</v>
      </c>
      <c r="AA575" s="11" t="str">
        <f t="shared" si="243"/>
        <v>No</v>
      </c>
      <c r="AB575" s="11">
        <f>IF(ISERROR(VLOOKUP(U575,'ITWR Dump'!$A$2:$Y$5000,24,0)),0,(VLOOKUP('ILC Report'!U575,'ITWR Dump'!$A$2:$Y$5000,24,0)))</f>
        <v>0</v>
      </c>
      <c r="AC575" s="11" t="str">
        <f t="shared" si="244"/>
        <v>No</v>
      </c>
      <c r="AD575" s="11" t="str">
        <f t="shared" si="245"/>
        <v/>
      </c>
      <c r="AE575" s="11">
        <f>IF(ISERROR(VLOOKUP(U575,'ITWR Dump'!$A$2:$Y$5000,13,0)),0,(VLOOKUP(U575,'ITWR Dump'!$A$2:$Y$5000,13,0)))</f>
        <v>0</v>
      </c>
      <c r="AF575" s="11">
        <f>IF(ISERROR(VLOOKUP(U575,'ITWR Dump'!$A$2:$Y$5000,11,0)),0,(VLOOKUP(U575,'ITWR Dump'!$A$2:$Y$5000,11,0)))</f>
        <v>0</v>
      </c>
      <c r="AG575" s="11">
        <f>IF(ISERROR(VLOOKUP(U575,'ITWR Dump'!$A$2:$Y$5000,2,0)),0,(VLOOKUP(U575,'ITWR Dump'!$A$2:$Y$5000,2,0)))</f>
        <v>0</v>
      </c>
      <c r="AH575" s="11">
        <f>IF(ISERROR(VLOOKUP(U575,'ITWR Dump'!$A$2:$Y$5000,14,0)),0,(VLOOKUP(U575,'ITWR Dump'!$A$2:$Y$5000,14,0)))</f>
        <v>0</v>
      </c>
      <c r="AI575" s="11" t="str">
        <f t="shared" si="246"/>
        <v>01-Maintenance Offshore</v>
      </c>
      <c r="AJ575" s="11" t="str">
        <f t="shared" si="247"/>
        <v>Offshore</v>
      </c>
      <c r="AK575" s="11" t="str">
        <f>IF(ISERROR(VLOOKUP(A575,'Team Data'!$C$2:$U$213,17,0)),0,(VLOOKUP(A575,'Team Data'!$C$2:$U$213,17,0)))</f>
        <v>PRISM</v>
      </c>
      <c r="AL575" s="11" t="str">
        <f t="shared" si="248"/>
        <v>2017-04-24</v>
      </c>
      <c r="AM575" s="11">
        <f>IF(ISERROR(VLOOKUP(U575,'ITWR Dump'!$A$2:$Y$5000,16,0)),0,(VLOOKUP(U575,'ITWR Dump'!$A$2:$Y$5000,16,0)))</f>
        <v>0</v>
      </c>
      <c r="AN575" s="11">
        <f>IF(ISERROR(VLOOKUP(U575,'ITWR Dump'!$A$2:$Y$5000,18,0)),0,(VLOOKUP(U575,'ITWR Dump'!$A$2:$Y$5000,18,0)))</f>
        <v>0</v>
      </c>
      <c r="AO575" s="11">
        <f>IF(ISERROR(VLOOKUP(U575,'ITWR Dump'!$A$2:$Y$5000,25,0)),0,(VLOOKUP('ILC Report'!U575,'ITWR Dump'!$A$2:$Y$5000,25,0)))</f>
        <v>0</v>
      </c>
      <c r="AP575" s="11">
        <f t="shared" si="249"/>
        <v>0</v>
      </c>
      <c r="AQ575" s="26">
        <f t="shared" si="250"/>
        <v>0</v>
      </c>
      <c r="AR575" s="26">
        <f t="shared" si="251"/>
        <v>0</v>
      </c>
      <c r="AS575" s="26">
        <f t="shared" si="252"/>
        <v>0</v>
      </c>
      <c r="AT575" s="26">
        <f t="shared" si="253"/>
        <v>0</v>
      </c>
      <c r="AU575" s="26">
        <f t="shared" si="254"/>
        <v>0</v>
      </c>
      <c r="AV575" s="26">
        <f t="shared" si="255"/>
        <v>0</v>
      </c>
      <c r="AW575" s="11" t="s">
        <v>653</v>
      </c>
      <c r="AX575" s="11" t="str">
        <f>VLOOKUP(L575,Group!$A$2:$B$1000,2,0)</f>
        <v>Maintenance</v>
      </c>
      <c r="AY575" s="11">
        <f>IF(ISERROR(VLOOKUP(U575,'ITWR Dump'!$A$2:$Y$5000,15,0)),0,(VLOOKUP('ILC Report'!U575,'ITWR Dump'!$A$2:$Y$5000,15,0)))</f>
        <v>0</v>
      </c>
      <c r="AZ575" s="11" t="str">
        <f t="shared" si="256"/>
        <v>No</v>
      </c>
      <c r="BA575" s="11" t="str">
        <f t="shared" si="257"/>
        <v>BKI</v>
      </c>
      <c r="BB575" s="11" t="str">
        <f t="shared" si="258"/>
        <v>MN</v>
      </c>
      <c r="BC575" s="11" t="str">
        <f t="shared" si="259"/>
        <v>No</v>
      </c>
    </row>
    <row r="576" spans="1:55" x14ac:dyDescent="0.3">
      <c r="A576" s="11" t="s">
        <v>669</v>
      </c>
      <c r="B576" s="11" t="s">
        <v>1832</v>
      </c>
      <c r="C576" s="11" t="s">
        <v>545</v>
      </c>
      <c r="D576" s="11" t="s">
        <v>2248</v>
      </c>
      <c r="E576" s="38" t="s">
        <v>2903</v>
      </c>
      <c r="F576" s="11">
        <v>3</v>
      </c>
      <c r="G576" s="40" t="s">
        <v>218</v>
      </c>
      <c r="H576" s="11" t="str">
        <f t="shared" si="241"/>
        <v>Regular</v>
      </c>
      <c r="I576" s="11" t="str">
        <f t="shared" si="233"/>
        <v>INDIA</v>
      </c>
      <c r="J576" s="11" t="str">
        <f>IF(ISERROR(VLOOKUP(C576,'WI Vs ASM'!$B$2:$E$1000,4,0)),0,(VLOOKUP(C576,'WI Vs ASM'!$B$2:$E$1000,4,0)))</f>
        <v>Offshore</v>
      </c>
      <c r="K576" s="11" t="str">
        <f>IF(ISERROR(VLOOKUP(C576,'WI Vs ASM'!$B$2:$F$1000,5,0)),0,(VLOOKUP(C576,'WI Vs ASM'!$B$2:$F$1000,5,0)))</f>
        <v>01-Fixed Price</v>
      </c>
      <c r="L576" s="11" t="str">
        <f>IF(ISERROR(VLOOKUP(C576,'WI Vs ASM'!$B$2:$D$1000,3,0)),0,(VLOOKUP(C576,'WI Vs ASM'!$B$2:$D$1000,3,0)))</f>
        <v>01-Maintenance Offshore</v>
      </c>
      <c r="M576" s="11" t="str">
        <f>IF(ISERROR(VLOOKUP(C576,'WI Vs ASM'!$B$2:$I$1000,8,0)),0,(VLOOKUP(C576,'WI Vs ASM'!$B$2:$I$1000,8,0)))</f>
        <v>Rahul Soman</v>
      </c>
      <c r="N576" s="11" t="str">
        <f>IF(ISERROR(VLOOKUP(C576,'WI Vs ASM'!$B$2:$G$1000,6,0)),0,(VLOOKUP(C576,'WI Vs ASM'!$B$2:$G$1000,6,0)))</f>
        <v>Data Archive</v>
      </c>
      <c r="O576" s="11" t="str">
        <f>IF(ISERROR(VLOOKUP(C576,'WI Vs ASM'!$B$2:$H$1000,7,0)),0,(VLOOKUP(C576,'WI Vs ASM'!$B$2:$H$1000,7,0)))</f>
        <v>Central Functions</v>
      </c>
      <c r="P576" s="11" t="str">
        <f t="shared" si="234"/>
        <v>May-17</v>
      </c>
      <c r="Q576" s="11" t="str">
        <f t="shared" si="235"/>
        <v>Q2</v>
      </c>
      <c r="R576" s="11" t="str">
        <f>IF(ISERROR(VLOOKUP(C576,'WI Vs ASM'!$B$2:$J$1000,9,0)),0,(VLOOKUP(C576,'WI Vs ASM'!$B$2:$J$1000,9,0)))</f>
        <v>Jyothi Pai</v>
      </c>
      <c r="S576" s="11" t="str">
        <f>IF(ISERROR(VLOOKUP(C576,'WI Vs ASM'!$B$2:$K$1000,10,0)),0,(VLOOKUP(C576,'WI Vs ASM'!$B$2:$K$1000,10,0)))</f>
        <v>Linda J. Richardson</v>
      </c>
      <c r="T576" s="11" t="str">
        <f>IF(ISERROR(VLOOKUP(C576,'WI Vs ASM'!$B$2:$L$1000,11,0)),0,(VLOOKUP(C576,'WI Vs ASM'!$B$2:$L$1000,11,0)))</f>
        <v>Crystal Romano</v>
      </c>
      <c r="U576" s="11" t="e">
        <f t="shared" si="242"/>
        <v>#VALUE!</v>
      </c>
      <c r="V576" s="11" t="str">
        <f t="shared" si="236"/>
        <v>No</v>
      </c>
      <c r="W576" s="11" t="str">
        <f t="shared" si="237"/>
        <v>Yes</v>
      </c>
      <c r="X576" s="11" t="str">
        <f t="shared" si="238"/>
        <v>No</v>
      </c>
      <c r="Y576" s="11" t="str">
        <f t="shared" si="239"/>
        <v>No</v>
      </c>
      <c r="Z576" s="11" t="str">
        <f t="shared" si="240"/>
        <v>No</v>
      </c>
      <c r="AA576" s="11" t="str">
        <f t="shared" si="243"/>
        <v>No</v>
      </c>
      <c r="AB576" s="11">
        <f>IF(ISERROR(VLOOKUP(U576,'ITWR Dump'!$A$2:$Y$5000,24,0)),0,(VLOOKUP('ILC Report'!U576,'ITWR Dump'!$A$2:$Y$5000,24,0)))</f>
        <v>0</v>
      </c>
      <c r="AC576" s="11" t="str">
        <f t="shared" si="244"/>
        <v>No</v>
      </c>
      <c r="AD576" s="11" t="str">
        <f t="shared" si="245"/>
        <v/>
      </c>
      <c r="AE576" s="11">
        <f>IF(ISERROR(VLOOKUP(U576,'ITWR Dump'!$A$2:$Y$5000,13,0)),0,(VLOOKUP(U576,'ITWR Dump'!$A$2:$Y$5000,13,0)))</f>
        <v>0</v>
      </c>
      <c r="AF576" s="11">
        <f>IF(ISERROR(VLOOKUP(U576,'ITWR Dump'!$A$2:$Y$5000,11,0)),0,(VLOOKUP(U576,'ITWR Dump'!$A$2:$Y$5000,11,0)))</f>
        <v>0</v>
      </c>
      <c r="AG576" s="11">
        <f>IF(ISERROR(VLOOKUP(U576,'ITWR Dump'!$A$2:$Y$5000,2,0)),0,(VLOOKUP(U576,'ITWR Dump'!$A$2:$Y$5000,2,0)))</f>
        <v>0</v>
      </c>
      <c r="AH576" s="11">
        <f>IF(ISERROR(VLOOKUP(U576,'ITWR Dump'!$A$2:$Y$5000,14,0)),0,(VLOOKUP(U576,'ITWR Dump'!$A$2:$Y$5000,14,0)))</f>
        <v>0</v>
      </c>
      <c r="AI576" s="11" t="str">
        <f t="shared" si="246"/>
        <v>01-Maintenance Offshore</v>
      </c>
      <c r="AJ576" s="11" t="str">
        <f t="shared" si="247"/>
        <v>Offshore</v>
      </c>
      <c r="AK576" s="11" t="str">
        <f>IF(ISERROR(VLOOKUP(A576,'Team Data'!$C$2:$U$213,17,0)),0,(VLOOKUP(A576,'Team Data'!$C$2:$U$213,17,0)))</f>
        <v>PRISM</v>
      </c>
      <c r="AL576" s="11" t="str">
        <f t="shared" si="248"/>
        <v>2017-04-24</v>
      </c>
      <c r="AM576" s="11">
        <f>IF(ISERROR(VLOOKUP(U576,'ITWR Dump'!$A$2:$Y$5000,16,0)),0,(VLOOKUP(U576,'ITWR Dump'!$A$2:$Y$5000,16,0)))</f>
        <v>0</v>
      </c>
      <c r="AN576" s="11">
        <f>IF(ISERROR(VLOOKUP(U576,'ITWR Dump'!$A$2:$Y$5000,18,0)),0,(VLOOKUP(U576,'ITWR Dump'!$A$2:$Y$5000,18,0)))</f>
        <v>0</v>
      </c>
      <c r="AO576" s="11">
        <f>IF(ISERROR(VLOOKUP(U576,'ITWR Dump'!$A$2:$Y$5000,25,0)),0,(VLOOKUP('ILC Report'!U576,'ITWR Dump'!$A$2:$Y$5000,25,0)))</f>
        <v>0</v>
      </c>
      <c r="AP576" s="11">
        <f t="shared" si="249"/>
        <v>0</v>
      </c>
      <c r="AQ576" s="26">
        <f t="shared" si="250"/>
        <v>0</v>
      </c>
      <c r="AR576" s="26">
        <f t="shared" si="251"/>
        <v>0</v>
      </c>
      <c r="AS576" s="26">
        <f t="shared" si="252"/>
        <v>0</v>
      </c>
      <c r="AT576" s="26">
        <f t="shared" si="253"/>
        <v>0</v>
      </c>
      <c r="AU576" s="26">
        <f t="shared" si="254"/>
        <v>0</v>
      </c>
      <c r="AV576" s="26">
        <f t="shared" si="255"/>
        <v>0</v>
      </c>
      <c r="AW576" s="11" t="s">
        <v>653</v>
      </c>
      <c r="AX576" s="11" t="str">
        <f>VLOOKUP(L576,Group!$A$2:$B$1000,2,0)</f>
        <v>Maintenance</v>
      </c>
      <c r="AY576" s="11">
        <f>IF(ISERROR(VLOOKUP(U576,'ITWR Dump'!$A$2:$Y$5000,15,0)),0,(VLOOKUP('ILC Report'!U576,'ITWR Dump'!$A$2:$Y$5000,15,0)))</f>
        <v>0</v>
      </c>
      <c r="AZ576" s="11" t="str">
        <f t="shared" si="256"/>
        <v>No</v>
      </c>
      <c r="BA576" s="11" t="str">
        <f t="shared" si="257"/>
        <v>BKI</v>
      </c>
      <c r="BB576" s="11" t="str">
        <f t="shared" si="258"/>
        <v>MN</v>
      </c>
      <c r="BC576" s="11" t="str">
        <f t="shared" si="259"/>
        <v>No</v>
      </c>
    </row>
    <row r="577" spans="1:55" x14ac:dyDescent="0.3">
      <c r="A577" s="11" t="s">
        <v>669</v>
      </c>
      <c r="B577" s="11" t="s">
        <v>1832</v>
      </c>
      <c r="C577" s="11" t="s">
        <v>545</v>
      </c>
      <c r="D577" s="11" t="s">
        <v>2249</v>
      </c>
      <c r="E577" s="38" t="s">
        <v>2903</v>
      </c>
      <c r="F577" s="11">
        <v>6</v>
      </c>
      <c r="G577" s="40" t="s">
        <v>218</v>
      </c>
      <c r="H577" s="11" t="str">
        <f t="shared" si="241"/>
        <v>Regular</v>
      </c>
      <c r="I577" s="11" t="str">
        <f t="shared" si="233"/>
        <v>INDIA</v>
      </c>
      <c r="J577" s="11" t="str">
        <f>IF(ISERROR(VLOOKUP(C577,'WI Vs ASM'!$B$2:$E$1000,4,0)),0,(VLOOKUP(C577,'WI Vs ASM'!$B$2:$E$1000,4,0)))</f>
        <v>Offshore</v>
      </c>
      <c r="K577" s="11" t="str">
        <f>IF(ISERROR(VLOOKUP(C577,'WI Vs ASM'!$B$2:$F$1000,5,0)),0,(VLOOKUP(C577,'WI Vs ASM'!$B$2:$F$1000,5,0)))</f>
        <v>01-Fixed Price</v>
      </c>
      <c r="L577" s="11" t="str">
        <f>IF(ISERROR(VLOOKUP(C577,'WI Vs ASM'!$B$2:$D$1000,3,0)),0,(VLOOKUP(C577,'WI Vs ASM'!$B$2:$D$1000,3,0)))</f>
        <v>01-Maintenance Offshore</v>
      </c>
      <c r="M577" s="11" t="str">
        <f>IF(ISERROR(VLOOKUP(C577,'WI Vs ASM'!$B$2:$I$1000,8,0)),0,(VLOOKUP(C577,'WI Vs ASM'!$B$2:$I$1000,8,0)))</f>
        <v>Rahul Soman</v>
      </c>
      <c r="N577" s="11" t="str">
        <f>IF(ISERROR(VLOOKUP(C577,'WI Vs ASM'!$B$2:$G$1000,6,0)),0,(VLOOKUP(C577,'WI Vs ASM'!$B$2:$G$1000,6,0)))</f>
        <v>Data Archive</v>
      </c>
      <c r="O577" s="11" t="str">
        <f>IF(ISERROR(VLOOKUP(C577,'WI Vs ASM'!$B$2:$H$1000,7,0)),0,(VLOOKUP(C577,'WI Vs ASM'!$B$2:$H$1000,7,0)))</f>
        <v>Central Functions</v>
      </c>
      <c r="P577" s="11" t="str">
        <f t="shared" si="234"/>
        <v>May-17</v>
      </c>
      <c r="Q577" s="11" t="str">
        <f t="shared" si="235"/>
        <v>Q2</v>
      </c>
      <c r="R577" s="11" t="str">
        <f>IF(ISERROR(VLOOKUP(C577,'WI Vs ASM'!$B$2:$J$1000,9,0)),0,(VLOOKUP(C577,'WI Vs ASM'!$B$2:$J$1000,9,0)))</f>
        <v>Jyothi Pai</v>
      </c>
      <c r="S577" s="11" t="str">
        <f>IF(ISERROR(VLOOKUP(C577,'WI Vs ASM'!$B$2:$K$1000,10,0)),0,(VLOOKUP(C577,'WI Vs ASM'!$B$2:$K$1000,10,0)))</f>
        <v>Linda J. Richardson</v>
      </c>
      <c r="T577" s="11" t="str">
        <f>IF(ISERROR(VLOOKUP(C577,'WI Vs ASM'!$B$2:$L$1000,11,0)),0,(VLOOKUP(C577,'WI Vs ASM'!$B$2:$L$1000,11,0)))</f>
        <v>Crystal Romano</v>
      </c>
      <c r="U577" s="11" t="e">
        <f t="shared" si="242"/>
        <v>#VALUE!</v>
      </c>
      <c r="V577" s="11" t="str">
        <f t="shared" si="236"/>
        <v>Yes</v>
      </c>
      <c r="W577" s="11" t="str">
        <f t="shared" si="237"/>
        <v>No</v>
      </c>
      <c r="X577" s="11" t="str">
        <f t="shared" si="238"/>
        <v>No</v>
      </c>
      <c r="Y577" s="11" t="str">
        <f t="shared" si="239"/>
        <v>No</v>
      </c>
      <c r="Z577" s="11" t="str">
        <f t="shared" si="240"/>
        <v>No</v>
      </c>
      <c r="AA577" s="11" t="str">
        <f t="shared" si="243"/>
        <v>No</v>
      </c>
      <c r="AB577" s="11">
        <f>IF(ISERROR(VLOOKUP(U577,'ITWR Dump'!$A$2:$Y$5000,24,0)),0,(VLOOKUP('ILC Report'!U577,'ITWR Dump'!$A$2:$Y$5000,24,0)))</f>
        <v>0</v>
      </c>
      <c r="AC577" s="11" t="str">
        <f t="shared" si="244"/>
        <v>No</v>
      </c>
      <c r="AD577" s="11" t="str">
        <f t="shared" si="245"/>
        <v/>
      </c>
      <c r="AE577" s="11">
        <f>IF(ISERROR(VLOOKUP(U577,'ITWR Dump'!$A$2:$Y$5000,13,0)),0,(VLOOKUP(U577,'ITWR Dump'!$A$2:$Y$5000,13,0)))</f>
        <v>0</v>
      </c>
      <c r="AF577" s="11">
        <f>IF(ISERROR(VLOOKUP(U577,'ITWR Dump'!$A$2:$Y$5000,11,0)),0,(VLOOKUP(U577,'ITWR Dump'!$A$2:$Y$5000,11,0)))</f>
        <v>0</v>
      </c>
      <c r="AG577" s="11">
        <f>IF(ISERROR(VLOOKUP(U577,'ITWR Dump'!$A$2:$Y$5000,2,0)),0,(VLOOKUP(U577,'ITWR Dump'!$A$2:$Y$5000,2,0)))</f>
        <v>0</v>
      </c>
      <c r="AH577" s="11">
        <f>IF(ISERROR(VLOOKUP(U577,'ITWR Dump'!$A$2:$Y$5000,14,0)),0,(VLOOKUP(U577,'ITWR Dump'!$A$2:$Y$5000,14,0)))</f>
        <v>0</v>
      </c>
      <c r="AI577" s="11" t="str">
        <f t="shared" si="246"/>
        <v>01-Maintenance Offshore</v>
      </c>
      <c r="AJ577" s="11" t="str">
        <f t="shared" si="247"/>
        <v>Offshore</v>
      </c>
      <c r="AK577" s="11" t="str">
        <f>IF(ISERROR(VLOOKUP(A577,'Team Data'!$C$2:$U$213,17,0)),0,(VLOOKUP(A577,'Team Data'!$C$2:$U$213,17,0)))</f>
        <v>PRISM</v>
      </c>
      <c r="AL577" s="11" t="str">
        <f t="shared" si="248"/>
        <v>2017-04-24</v>
      </c>
      <c r="AM577" s="11">
        <f>IF(ISERROR(VLOOKUP(U577,'ITWR Dump'!$A$2:$Y$5000,16,0)),0,(VLOOKUP(U577,'ITWR Dump'!$A$2:$Y$5000,16,0)))</f>
        <v>0</v>
      </c>
      <c r="AN577" s="11">
        <f>IF(ISERROR(VLOOKUP(U577,'ITWR Dump'!$A$2:$Y$5000,18,0)),0,(VLOOKUP(U577,'ITWR Dump'!$A$2:$Y$5000,18,0)))</f>
        <v>0</v>
      </c>
      <c r="AO577" s="11">
        <f>IF(ISERROR(VLOOKUP(U577,'ITWR Dump'!$A$2:$Y$5000,25,0)),0,(VLOOKUP('ILC Report'!U577,'ITWR Dump'!$A$2:$Y$5000,25,0)))</f>
        <v>0</v>
      </c>
      <c r="AP577" s="11">
        <f t="shared" si="249"/>
        <v>1</v>
      </c>
      <c r="AQ577" s="26">
        <f t="shared" si="250"/>
        <v>0</v>
      </c>
      <c r="AR577" s="26">
        <f t="shared" si="251"/>
        <v>0</v>
      </c>
      <c r="AS577" s="26">
        <f t="shared" si="252"/>
        <v>0</v>
      </c>
      <c r="AT577" s="26">
        <f t="shared" si="253"/>
        <v>0</v>
      </c>
      <c r="AU577" s="26">
        <f t="shared" si="254"/>
        <v>0</v>
      </c>
      <c r="AV577" s="26">
        <f t="shared" si="255"/>
        <v>0</v>
      </c>
      <c r="AW577" s="11" t="s">
        <v>653</v>
      </c>
      <c r="AX577" s="11" t="str">
        <f>VLOOKUP(L577,Group!$A$2:$B$1000,2,0)</f>
        <v>Maintenance</v>
      </c>
      <c r="AY577" s="11">
        <f>IF(ISERROR(VLOOKUP(U577,'ITWR Dump'!$A$2:$Y$5000,15,0)),0,(VLOOKUP('ILC Report'!U577,'ITWR Dump'!$A$2:$Y$5000,15,0)))</f>
        <v>0</v>
      </c>
      <c r="AZ577" s="11" t="str">
        <f t="shared" si="256"/>
        <v>Yes</v>
      </c>
      <c r="BA577" s="11" t="str">
        <f t="shared" si="257"/>
        <v>BKI</v>
      </c>
      <c r="BB577" s="11" t="str">
        <f t="shared" si="258"/>
        <v>MN</v>
      </c>
      <c r="BC577" s="11" t="str">
        <f t="shared" si="259"/>
        <v>No</v>
      </c>
    </row>
    <row r="578" spans="1:55" x14ac:dyDescent="0.3">
      <c r="A578" s="11" t="s">
        <v>669</v>
      </c>
      <c r="B578" s="11" t="s">
        <v>1832</v>
      </c>
      <c r="C578" s="11" t="s">
        <v>545</v>
      </c>
      <c r="D578" s="11" t="s">
        <v>2236</v>
      </c>
      <c r="E578" s="38" t="s">
        <v>2903</v>
      </c>
      <c r="F578" s="11">
        <v>0.5</v>
      </c>
      <c r="G578" s="40" t="s">
        <v>218</v>
      </c>
      <c r="H578" s="11" t="str">
        <f t="shared" si="241"/>
        <v>Regular</v>
      </c>
      <c r="I578" s="11" t="str">
        <f t="shared" ref="I578:I641" si="260">Locationdetails(J578)</f>
        <v>INDIA</v>
      </c>
      <c r="J578" s="11" t="str">
        <f>IF(ISERROR(VLOOKUP(C578,'WI Vs ASM'!$B$2:$E$1000,4,0)),0,(VLOOKUP(C578,'WI Vs ASM'!$B$2:$E$1000,4,0)))</f>
        <v>Offshore</v>
      </c>
      <c r="K578" s="11" t="str">
        <f>IF(ISERROR(VLOOKUP(C578,'WI Vs ASM'!$B$2:$F$1000,5,0)),0,(VLOOKUP(C578,'WI Vs ASM'!$B$2:$F$1000,5,0)))</f>
        <v>01-Fixed Price</v>
      </c>
      <c r="L578" s="11" t="str">
        <f>IF(ISERROR(VLOOKUP(C578,'WI Vs ASM'!$B$2:$D$1000,3,0)),0,(VLOOKUP(C578,'WI Vs ASM'!$B$2:$D$1000,3,0)))</f>
        <v>01-Maintenance Offshore</v>
      </c>
      <c r="M578" s="11" t="str">
        <f>IF(ISERROR(VLOOKUP(C578,'WI Vs ASM'!$B$2:$I$1000,8,0)),0,(VLOOKUP(C578,'WI Vs ASM'!$B$2:$I$1000,8,0)))</f>
        <v>Rahul Soman</v>
      </c>
      <c r="N578" s="11" t="str">
        <f>IF(ISERROR(VLOOKUP(C578,'WI Vs ASM'!$B$2:$G$1000,6,0)),0,(VLOOKUP(C578,'WI Vs ASM'!$B$2:$G$1000,6,0)))</f>
        <v>Data Archive</v>
      </c>
      <c r="O578" s="11" t="str">
        <f>IF(ISERROR(VLOOKUP(C578,'WI Vs ASM'!$B$2:$H$1000,7,0)),0,(VLOOKUP(C578,'WI Vs ASM'!$B$2:$H$1000,7,0)))</f>
        <v>Central Functions</v>
      </c>
      <c r="P578" s="11" t="str">
        <f t="shared" ref="P578:P641" si="261">TEXT(E578,"MMM-YY")</f>
        <v>May-17</v>
      </c>
      <c r="Q578" s="11" t="str">
        <f t="shared" ref="Q578:Q641" si="262">Quarterdetails(P578)</f>
        <v>Q2</v>
      </c>
      <c r="R578" s="11" t="str">
        <f>IF(ISERROR(VLOOKUP(C578,'WI Vs ASM'!$B$2:$J$1000,9,0)),0,(VLOOKUP(C578,'WI Vs ASM'!$B$2:$J$1000,9,0)))</f>
        <v>Jyothi Pai</v>
      </c>
      <c r="S578" s="11" t="str">
        <f>IF(ISERROR(VLOOKUP(C578,'WI Vs ASM'!$B$2:$K$1000,10,0)),0,(VLOOKUP(C578,'WI Vs ASM'!$B$2:$K$1000,10,0)))</f>
        <v>Linda J. Richardson</v>
      </c>
      <c r="T578" s="11" t="str">
        <f>IF(ISERROR(VLOOKUP(C578,'WI Vs ASM'!$B$2:$L$1000,11,0)),0,(VLOOKUP(C578,'WI Vs ASM'!$B$2:$L$1000,11,0)))</f>
        <v>Crystal Romano</v>
      </c>
      <c r="U578" s="11" t="e">
        <f t="shared" si="242"/>
        <v>#VALUE!</v>
      </c>
      <c r="V578" s="11" t="str">
        <f t="shared" ref="V578:V641" si="263">IF(OR(AP578=1,AQ578=1,AR578=1,AS578=1,AT578=1,AU578=1,AV578=1),"Yes","No")</f>
        <v>Yes</v>
      </c>
      <c r="W578" s="11" t="str">
        <f t="shared" ref="W578:W641" si="264">IF(V578&lt;&gt;"Yes",IF(AND(K578&lt;&gt;"09-NonBillable"),"Yes","No"),"No")</f>
        <v>No</v>
      </c>
      <c r="X578" s="11" t="str">
        <f t="shared" ref="X578:X641" si="265">IF(ISERROR(IF(OR(RIGHT(C578,2)="LB",(RIGHT(C578,2)="MG"),(C578="WAFCOGEN")),"Yes","No")),"No",(IF(OR(RIGHT(C578,2)="LB",(RIGHT(C578,2)="MG"),(C578="WAFCOGEN")),"Yes","No")))</f>
        <v>No</v>
      </c>
      <c r="Y578" s="11" t="str">
        <f t="shared" ref="Y578:Y641" si="266">CTCdetails(AE578)</f>
        <v>No</v>
      </c>
      <c r="Z578" s="11" t="str">
        <f t="shared" ref="Z578:Z641" si="267">Ignitedetails(C578)</f>
        <v>No</v>
      </c>
      <c r="AA578" s="11" t="str">
        <f t="shared" si="243"/>
        <v>No</v>
      </c>
      <c r="AB578" s="11">
        <f>IF(ISERROR(VLOOKUP(U578,'ITWR Dump'!$A$2:$Y$5000,24,0)),0,(VLOOKUP('ILC Report'!U578,'ITWR Dump'!$A$2:$Y$5000,24,0)))</f>
        <v>0</v>
      </c>
      <c r="AC578" s="11" t="str">
        <f t="shared" si="244"/>
        <v>No</v>
      </c>
      <c r="AD578" s="11" t="str">
        <f t="shared" si="245"/>
        <v/>
      </c>
      <c r="AE578" s="11">
        <f>IF(ISERROR(VLOOKUP(U578,'ITWR Dump'!$A$2:$Y$5000,13,0)),0,(VLOOKUP(U578,'ITWR Dump'!$A$2:$Y$5000,13,0)))</f>
        <v>0</v>
      </c>
      <c r="AF578" s="11">
        <f>IF(ISERROR(VLOOKUP(U578,'ITWR Dump'!$A$2:$Y$5000,11,0)),0,(VLOOKUP(U578,'ITWR Dump'!$A$2:$Y$5000,11,0)))</f>
        <v>0</v>
      </c>
      <c r="AG578" s="11">
        <f>IF(ISERROR(VLOOKUP(U578,'ITWR Dump'!$A$2:$Y$5000,2,0)),0,(VLOOKUP(U578,'ITWR Dump'!$A$2:$Y$5000,2,0)))</f>
        <v>0</v>
      </c>
      <c r="AH578" s="11">
        <f>IF(ISERROR(VLOOKUP(U578,'ITWR Dump'!$A$2:$Y$5000,14,0)),0,(VLOOKUP(U578,'ITWR Dump'!$A$2:$Y$5000,14,0)))</f>
        <v>0</v>
      </c>
      <c r="AI578" s="11" t="str">
        <f t="shared" si="246"/>
        <v>01-Maintenance Offshore</v>
      </c>
      <c r="AJ578" s="11" t="str">
        <f t="shared" si="247"/>
        <v>Offshore</v>
      </c>
      <c r="AK578" s="11" t="str">
        <f>IF(ISERROR(VLOOKUP(A578,'Team Data'!$C$2:$U$213,17,0)),0,(VLOOKUP(A578,'Team Data'!$C$2:$U$213,17,0)))</f>
        <v>PRISM</v>
      </c>
      <c r="AL578" s="11" t="str">
        <f t="shared" si="248"/>
        <v>2017-04-24</v>
      </c>
      <c r="AM578" s="11">
        <f>IF(ISERROR(VLOOKUP(U578,'ITWR Dump'!$A$2:$Y$5000,16,0)),0,(VLOOKUP(U578,'ITWR Dump'!$A$2:$Y$5000,16,0)))</f>
        <v>0</v>
      </c>
      <c r="AN578" s="11">
        <f>IF(ISERROR(VLOOKUP(U578,'ITWR Dump'!$A$2:$Y$5000,18,0)),0,(VLOOKUP(U578,'ITWR Dump'!$A$2:$Y$5000,18,0)))</f>
        <v>0</v>
      </c>
      <c r="AO578" s="11">
        <f>IF(ISERROR(VLOOKUP(U578,'ITWR Dump'!$A$2:$Y$5000,25,0)),0,(VLOOKUP('ILC Report'!U578,'ITWR Dump'!$A$2:$Y$5000,25,0)))</f>
        <v>0</v>
      </c>
      <c r="AP578" s="11">
        <f t="shared" si="249"/>
        <v>1</v>
      </c>
      <c r="AQ578" s="26">
        <f t="shared" si="250"/>
        <v>0</v>
      </c>
      <c r="AR578" s="26">
        <f t="shared" si="251"/>
        <v>0</v>
      </c>
      <c r="AS578" s="26">
        <f t="shared" si="252"/>
        <v>0</v>
      </c>
      <c r="AT578" s="26">
        <f t="shared" si="253"/>
        <v>0</v>
      </c>
      <c r="AU578" s="26">
        <f t="shared" si="254"/>
        <v>0</v>
      </c>
      <c r="AV578" s="26">
        <f t="shared" si="255"/>
        <v>0</v>
      </c>
      <c r="AW578" s="11" t="s">
        <v>653</v>
      </c>
      <c r="AX578" s="11" t="str">
        <f>VLOOKUP(L578,Group!$A$2:$B$1000,2,0)</f>
        <v>Maintenance</v>
      </c>
      <c r="AY578" s="11">
        <f>IF(ISERROR(VLOOKUP(U578,'ITWR Dump'!$A$2:$Y$5000,15,0)),0,(VLOOKUP('ILC Report'!U578,'ITWR Dump'!$A$2:$Y$5000,15,0)))</f>
        <v>0</v>
      </c>
      <c r="AZ578" s="11" t="str">
        <f t="shared" si="256"/>
        <v>Yes</v>
      </c>
      <c r="BA578" s="11" t="str">
        <f t="shared" si="257"/>
        <v>BKI</v>
      </c>
      <c r="BB578" s="11" t="str">
        <f t="shared" si="258"/>
        <v>MN</v>
      </c>
      <c r="BC578" s="11" t="str">
        <f t="shared" si="259"/>
        <v>No</v>
      </c>
    </row>
    <row r="579" spans="1:55" x14ac:dyDescent="0.3">
      <c r="A579" s="11" t="s">
        <v>669</v>
      </c>
      <c r="B579" s="11" t="s">
        <v>1832</v>
      </c>
      <c r="C579" s="11" t="s">
        <v>545</v>
      </c>
      <c r="D579" s="11" t="s">
        <v>2250</v>
      </c>
      <c r="E579" s="38" t="s">
        <v>2903</v>
      </c>
      <c r="F579" s="11">
        <v>9</v>
      </c>
      <c r="G579" s="40" t="s">
        <v>218</v>
      </c>
      <c r="H579" s="11" t="str">
        <f t="shared" ref="H579:H642" si="268">Shiftdetails($G579)</f>
        <v>Regular</v>
      </c>
      <c r="I579" s="11" t="str">
        <f t="shared" si="260"/>
        <v>INDIA</v>
      </c>
      <c r="J579" s="11" t="str">
        <f>IF(ISERROR(VLOOKUP(C579,'WI Vs ASM'!$B$2:$E$1000,4,0)),0,(VLOOKUP(C579,'WI Vs ASM'!$B$2:$E$1000,4,0)))</f>
        <v>Offshore</v>
      </c>
      <c r="K579" s="11" t="str">
        <f>IF(ISERROR(VLOOKUP(C579,'WI Vs ASM'!$B$2:$F$1000,5,0)),0,(VLOOKUP(C579,'WI Vs ASM'!$B$2:$F$1000,5,0)))</f>
        <v>01-Fixed Price</v>
      </c>
      <c r="L579" s="11" t="str">
        <f>IF(ISERROR(VLOOKUP(C579,'WI Vs ASM'!$B$2:$D$1000,3,0)),0,(VLOOKUP(C579,'WI Vs ASM'!$B$2:$D$1000,3,0)))</f>
        <v>01-Maintenance Offshore</v>
      </c>
      <c r="M579" s="11" t="str">
        <f>IF(ISERROR(VLOOKUP(C579,'WI Vs ASM'!$B$2:$I$1000,8,0)),0,(VLOOKUP(C579,'WI Vs ASM'!$B$2:$I$1000,8,0)))</f>
        <v>Rahul Soman</v>
      </c>
      <c r="N579" s="11" t="str">
        <f>IF(ISERROR(VLOOKUP(C579,'WI Vs ASM'!$B$2:$G$1000,6,0)),0,(VLOOKUP(C579,'WI Vs ASM'!$B$2:$G$1000,6,0)))</f>
        <v>Data Archive</v>
      </c>
      <c r="O579" s="11" t="str">
        <f>IF(ISERROR(VLOOKUP(C579,'WI Vs ASM'!$B$2:$H$1000,7,0)),0,(VLOOKUP(C579,'WI Vs ASM'!$B$2:$H$1000,7,0)))</f>
        <v>Central Functions</v>
      </c>
      <c r="P579" s="11" t="str">
        <f t="shared" si="261"/>
        <v>May-17</v>
      </c>
      <c r="Q579" s="11" t="str">
        <f t="shared" si="262"/>
        <v>Q2</v>
      </c>
      <c r="R579" s="11" t="str">
        <f>IF(ISERROR(VLOOKUP(C579,'WI Vs ASM'!$B$2:$J$1000,9,0)),0,(VLOOKUP(C579,'WI Vs ASM'!$B$2:$J$1000,9,0)))</f>
        <v>Jyothi Pai</v>
      </c>
      <c r="S579" s="11" t="str">
        <f>IF(ISERROR(VLOOKUP(C579,'WI Vs ASM'!$B$2:$K$1000,10,0)),0,(VLOOKUP(C579,'WI Vs ASM'!$B$2:$K$1000,10,0)))</f>
        <v>Linda J. Richardson</v>
      </c>
      <c r="T579" s="11" t="str">
        <f>IF(ISERROR(VLOOKUP(C579,'WI Vs ASM'!$B$2:$L$1000,11,0)),0,(VLOOKUP(C579,'WI Vs ASM'!$B$2:$L$1000,11,0)))</f>
        <v>Crystal Romano</v>
      </c>
      <c r="U579" s="11" t="e">
        <f t="shared" ref="U579:U642" si="269">IF(ISERROR(MID((UPPER(D579)),(FIND("WR",(UPPER(D579)),1)),8)),MID((UPPER(D579)),(FIND("ENH",(UPPER(D579)),1)),9),MID((UPPER(D579)),(FIND("WR",(UPPER(D579)),1)),8))</f>
        <v>#VALUE!</v>
      </c>
      <c r="V579" s="11" t="str">
        <f t="shared" si="263"/>
        <v>Yes</v>
      </c>
      <c r="W579" s="11" t="str">
        <f t="shared" si="264"/>
        <v>No</v>
      </c>
      <c r="X579" s="11" t="str">
        <f t="shared" si="265"/>
        <v>No</v>
      </c>
      <c r="Y579" s="11" t="str">
        <f t="shared" si="266"/>
        <v>No</v>
      </c>
      <c r="Z579" s="11" t="str">
        <f t="shared" si="267"/>
        <v>No</v>
      </c>
      <c r="AA579" s="11" t="str">
        <f t="shared" ref="AA579:AA642" si="270">RTCdetails(AE579,AY579)</f>
        <v>No</v>
      </c>
      <c r="AB579" s="11">
        <f>IF(ISERROR(VLOOKUP(U579,'ITWR Dump'!$A$2:$Y$5000,24,0)),0,(VLOOKUP('ILC Report'!U579,'ITWR Dump'!$A$2:$Y$5000,24,0)))</f>
        <v>0</v>
      </c>
      <c r="AC579" s="11" t="str">
        <f t="shared" ref="AC579:AC642" si="271">Billable(X579,Y579,Z579,AA579,BC579)</f>
        <v>No</v>
      </c>
      <c r="AD579" s="11" t="str">
        <f t="shared" ref="AD579:AD642" si="272">IF(X579="Yes",$X$1,IF(Y579="Yes",$Y$1,IF(Z579="Yes",$Z$1,IF(AA579="Yes",$AA$1,""))))</f>
        <v/>
      </c>
      <c r="AE579" s="11">
        <f>IF(ISERROR(VLOOKUP(U579,'ITWR Dump'!$A$2:$Y$5000,13,0)),0,(VLOOKUP(U579,'ITWR Dump'!$A$2:$Y$5000,13,0)))</f>
        <v>0</v>
      </c>
      <c r="AF579" s="11">
        <f>IF(ISERROR(VLOOKUP(U579,'ITWR Dump'!$A$2:$Y$5000,11,0)),0,(VLOOKUP(U579,'ITWR Dump'!$A$2:$Y$5000,11,0)))</f>
        <v>0</v>
      </c>
      <c r="AG579" s="11">
        <f>IF(ISERROR(VLOOKUP(U579,'ITWR Dump'!$A$2:$Y$5000,2,0)),0,(VLOOKUP(U579,'ITWR Dump'!$A$2:$Y$5000,2,0)))</f>
        <v>0</v>
      </c>
      <c r="AH579" s="11">
        <f>IF(ISERROR(VLOOKUP(U579,'ITWR Dump'!$A$2:$Y$5000,14,0)),0,(VLOOKUP(U579,'ITWR Dump'!$A$2:$Y$5000,14,0)))</f>
        <v>0</v>
      </c>
      <c r="AI579" s="11" t="str">
        <f t="shared" ref="AI579:AI642" si="273">UdfCategory(H579,L579,AJ579)</f>
        <v>01-Maintenance Offshore</v>
      </c>
      <c r="AJ579" s="11" t="str">
        <f t="shared" ref="AJ579:AJ642" si="274">OnOffLanded(A579,C579,J579)</f>
        <v>Offshore</v>
      </c>
      <c r="AK579" s="11" t="str">
        <f>IF(ISERROR(VLOOKUP(A579,'Team Data'!$C$2:$U$213,17,0)),0,(VLOOKUP(A579,'Team Data'!$C$2:$U$213,17,0)))</f>
        <v>PRISM</v>
      </c>
      <c r="AL579" s="11" t="str">
        <f t="shared" ref="AL579:AL642" si="275">LEFT(AW579,10)</f>
        <v>2017-04-24</v>
      </c>
      <c r="AM579" s="11">
        <f>IF(ISERROR(VLOOKUP(U579,'ITWR Dump'!$A$2:$Y$5000,16,0)),0,(VLOOKUP(U579,'ITWR Dump'!$A$2:$Y$5000,16,0)))</f>
        <v>0</v>
      </c>
      <c r="AN579" s="11">
        <f>IF(ISERROR(VLOOKUP(U579,'ITWR Dump'!$A$2:$Y$5000,18,0)),0,(VLOOKUP(U579,'ITWR Dump'!$A$2:$Y$5000,18,0)))</f>
        <v>0</v>
      </c>
      <c r="AO579" s="11">
        <f>IF(ISERROR(VLOOKUP(U579,'ITWR Dump'!$A$2:$Y$5000,25,0)),0,(VLOOKUP('ILC Report'!U579,'ITWR Dump'!$A$2:$Y$5000,25,0)))</f>
        <v>0</v>
      </c>
      <c r="AP579" s="11">
        <f t="shared" ref="AP579:AP642" si="276">IFERROR(FIND("INC0",D579,1),0)</f>
        <v>1</v>
      </c>
      <c r="AQ579" s="26">
        <f t="shared" ref="AQ579:AQ642" si="277">IFERROR(FIND("INC1",D579,1),0)</f>
        <v>0</v>
      </c>
      <c r="AR579" s="26">
        <f t="shared" ref="AR579:AR642" si="278">IFERROR(FIND("INC2",D579,1),0)</f>
        <v>0</v>
      </c>
      <c r="AS579" s="26">
        <f t="shared" ref="AS579:AS642" si="279">IFERROR(FIND("INC3",D579,1),0)</f>
        <v>0</v>
      </c>
      <c r="AT579" s="26">
        <f t="shared" ref="AT579:AT642" si="280">IFERROR(FIND("INC4",D579,1),0)</f>
        <v>0</v>
      </c>
      <c r="AU579" s="26">
        <f t="shared" ref="AU579:AU642" si="281">IFERROR(FIND("INC 0",D579,1),0)</f>
        <v>0</v>
      </c>
      <c r="AV579" s="26">
        <f t="shared" ref="AV579:AV642" si="282">IFERROR(FIND("INC 1",D579,1),0)</f>
        <v>0</v>
      </c>
      <c r="AW579" s="11" t="s">
        <v>653</v>
      </c>
      <c r="AX579" s="11" t="str">
        <f>VLOOKUP(L579,Group!$A$2:$B$1000,2,0)</f>
        <v>Maintenance</v>
      </c>
      <c r="AY579" s="11">
        <f>IF(ISERROR(VLOOKUP(U579,'ITWR Dump'!$A$2:$Y$5000,15,0)),0,(VLOOKUP('ILC Report'!U579,'ITWR Dump'!$A$2:$Y$5000,15,0)))</f>
        <v>0</v>
      </c>
      <c r="AZ579" s="11" t="str">
        <f t="shared" ref="AZ579:AZ642" si="283">Adoc(BB579,D579)</f>
        <v>Yes</v>
      </c>
      <c r="BA579" s="11" t="str">
        <f t="shared" ref="BA579:BA642" si="284">LEFT(C579,3)</f>
        <v>BKI</v>
      </c>
      <c r="BB579" s="11" t="str">
        <f t="shared" ref="BB579:BB642" si="285">RIGHT(C579,2)</f>
        <v>MN</v>
      </c>
      <c r="BC579" s="11" t="str">
        <f t="shared" ref="BC579:BC642" si="286">Work(AF579)</f>
        <v>No</v>
      </c>
    </row>
    <row r="580" spans="1:55" x14ac:dyDescent="0.3">
      <c r="A580" s="11" t="s">
        <v>669</v>
      </c>
      <c r="B580" s="11" t="s">
        <v>1832</v>
      </c>
      <c r="C580" s="11" t="s">
        <v>545</v>
      </c>
      <c r="D580" s="11" t="s">
        <v>1942</v>
      </c>
      <c r="E580" s="38" t="s">
        <v>2903</v>
      </c>
      <c r="F580" s="11">
        <v>48</v>
      </c>
      <c r="G580" s="40" t="s">
        <v>2905</v>
      </c>
      <c r="H580" s="11" t="str">
        <f t="shared" si="268"/>
        <v>Standby</v>
      </c>
      <c r="I580" s="11" t="str">
        <f t="shared" si="260"/>
        <v>INDIA</v>
      </c>
      <c r="J580" s="11" t="str">
        <f>IF(ISERROR(VLOOKUP(C580,'WI Vs ASM'!$B$2:$E$1000,4,0)),0,(VLOOKUP(C580,'WI Vs ASM'!$B$2:$E$1000,4,0)))</f>
        <v>Offshore</v>
      </c>
      <c r="K580" s="11" t="str">
        <f>IF(ISERROR(VLOOKUP(C580,'WI Vs ASM'!$B$2:$F$1000,5,0)),0,(VLOOKUP(C580,'WI Vs ASM'!$B$2:$F$1000,5,0)))</f>
        <v>01-Fixed Price</v>
      </c>
      <c r="L580" s="11" t="str">
        <f>IF(ISERROR(VLOOKUP(C580,'WI Vs ASM'!$B$2:$D$1000,3,0)),0,(VLOOKUP(C580,'WI Vs ASM'!$B$2:$D$1000,3,0)))</f>
        <v>01-Maintenance Offshore</v>
      </c>
      <c r="M580" s="11" t="str">
        <f>IF(ISERROR(VLOOKUP(C580,'WI Vs ASM'!$B$2:$I$1000,8,0)),0,(VLOOKUP(C580,'WI Vs ASM'!$B$2:$I$1000,8,0)))</f>
        <v>Rahul Soman</v>
      </c>
      <c r="N580" s="11" t="str">
        <f>IF(ISERROR(VLOOKUP(C580,'WI Vs ASM'!$B$2:$G$1000,6,0)),0,(VLOOKUP(C580,'WI Vs ASM'!$B$2:$G$1000,6,0)))</f>
        <v>Data Archive</v>
      </c>
      <c r="O580" s="11" t="str">
        <f>IF(ISERROR(VLOOKUP(C580,'WI Vs ASM'!$B$2:$H$1000,7,0)),0,(VLOOKUP(C580,'WI Vs ASM'!$B$2:$H$1000,7,0)))</f>
        <v>Central Functions</v>
      </c>
      <c r="P580" s="11" t="str">
        <f t="shared" si="261"/>
        <v>May-17</v>
      </c>
      <c r="Q580" s="11" t="str">
        <f t="shared" si="262"/>
        <v>Q2</v>
      </c>
      <c r="R580" s="11" t="str">
        <f>IF(ISERROR(VLOOKUP(C580,'WI Vs ASM'!$B$2:$J$1000,9,0)),0,(VLOOKUP(C580,'WI Vs ASM'!$B$2:$J$1000,9,0)))</f>
        <v>Jyothi Pai</v>
      </c>
      <c r="S580" s="11" t="str">
        <f>IF(ISERROR(VLOOKUP(C580,'WI Vs ASM'!$B$2:$K$1000,10,0)),0,(VLOOKUP(C580,'WI Vs ASM'!$B$2:$K$1000,10,0)))</f>
        <v>Linda J. Richardson</v>
      </c>
      <c r="T580" s="11" t="str">
        <f>IF(ISERROR(VLOOKUP(C580,'WI Vs ASM'!$B$2:$L$1000,11,0)),0,(VLOOKUP(C580,'WI Vs ASM'!$B$2:$L$1000,11,0)))</f>
        <v>Crystal Romano</v>
      </c>
      <c r="U580" s="11" t="e">
        <f t="shared" si="269"/>
        <v>#VALUE!</v>
      </c>
      <c r="V580" s="11" t="str">
        <f t="shared" si="263"/>
        <v>No</v>
      </c>
      <c r="W580" s="11" t="str">
        <f t="shared" si="264"/>
        <v>Yes</v>
      </c>
      <c r="X580" s="11" t="str">
        <f t="shared" si="265"/>
        <v>No</v>
      </c>
      <c r="Y580" s="11" t="str">
        <f t="shared" si="266"/>
        <v>No</v>
      </c>
      <c r="Z580" s="11" t="str">
        <f t="shared" si="267"/>
        <v>No</v>
      </c>
      <c r="AA580" s="11" t="str">
        <f t="shared" si="270"/>
        <v>No</v>
      </c>
      <c r="AB580" s="11">
        <f>IF(ISERROR(VLOOKUP(U580,'ITWR Dump'!$A$2:$Y$5000,24,0)),0,(VLOOKUP('ILC Report'!U580,'ITWR Dump'!$A$2:$Y$5000,24,0)))</f>
        <v>0</v>
      </c>
      <c r="AC580" s="11" t="str">
        <f t="shared" si="271"/>
        <v>No</v>
      </c>
      <c r="AD580" s="11" t="str">
        <f t="shared" si="272"/>
        <v/>
      </c>
      <c r="AE580" s="11">
        <f>IF(ISERROR(VLOOKUP(U580,'ITWR Dump'!$A$2:$Y$5000,13,0)),0,(VLOOKUP(U580,'ITWR Dump'!$A$2:$Y$5000,13,0)))</f>
        <v>0</v>
      </c>
      <c r="AF580" s="11">
        <f>IF(ISERROR(VLOOKUP(U580,'ITWR Dump'!$A$2:$Y$5000,11,0)),0,(VLOOKUP(U580,'ITWR Dump'!$A$2:$Y$5000,11,0)))</f>
        <v>0</v>
      </c>
      <c r="AG580" s="11">
        <f>IF(ISERROR(VLOOKUP(U580,'ITWR Dump'!$A$2:$Y$5000,2,0)),0,(VLOOKUP(U580,'ITWR Dump'!$A$2:$Y$5000,2,0)))</f>
        <v>0</v>
      </c>
      <c r="AH580" s="11">
        <f>IF(ISERROR(VLOOKUP(U580,'ITWR Dump'!$A$2:$Y$5000,14,0)),0,(VLOOKUP(U580,'ITWR Dump'!$A$2:$Y$5000,14,0)))</f>
        <v>0</v>
      </c>
      <c r="AI580" s="11" t="str">
        <f t="shared" si="273"/>
        <v>Standby Hours</v>
      </c>
      <c r="AJ580" s="11" t="str">
        <f t="shared" si="274"/>
        <v>Offshore</v>
      </c>
      <c r="AK580" s="11" t="str">
        <f>IF(ISERROR(VLOOKUP(A580,'Team Data'!$C$2:$U$213,17,0)),0,(VLOOKUP(A580,'Team Data'!$C$2:$U$213,17,0)))</f>
        <v>PRISM</v>
      </c>
      <c r="AL580" s="11" t="str">
        <f t="shared" si="275"/>
        <v>2017-04-24</v>
      </c>
      <c r="AM580" s="11">
        <f>IF(ISERROR(VLOOKUP(U580,'ITWR Dump'!$A$2:$Y$5000,16,0)),0,(VLOOKUP(U580,'ITWR Dump'!$A$2:$Y$5000,16,0)))</f>
        <v>0</v>
      </c>
      <c r="AN580" s="11">
        <f>IF(ISERROR(VLOOKUP(U580,'ITWR Dump'!$A$2:$Y$5000,18,0)),0,(VLOOKUP(U580,'ITWR Dump'!$A$2:$Y$5000,18,0)))</f>
        <v>0</v>
      </c>
      <c r="AO580" s="11">
        <f>IF(ISERROR(VLOOKUP(U580,'ITWR Dump'!$A$2:$Y$5000,25,0)),0,(VLOOKUP('ILC Report'!U580,'ITWR Dump'!$A$2:$Y$5000,25,0)))</f>
        <v>0</v>
      </c>
      <c r="AP580" s="11">
        <f t="shared" si="276"/>
        <v>0</v>
      </c>
      <c r="AQ580" s="26">
        <f t="shared" si="277"/>
        <v>0</v>
      </c>
      <c r="AR580" s="26">
        <f t="shared" si="278"/>
        <v>0</v>
      </c>
      <c r="AS580" s="26">
        <f t="shared" si="279"/>
        <v>0</v>
      </c>
      <c r="AT580" s="26">
        <f t="shared" si="280"/>
        <v>0</v>
      </c>
      <c r="AU580" s="26">
        <f t="shared" si="281"/>
        <v>0</v>
      </c>
      <c r="AV580" s="26">
        <f t="shared" si="282"/>
        <v>0</v>
      </c>
      <c r="AW580" s="11" t="s">
        <v>653</v>
      </c>
      <c r="AX580" s="11" t="str">
        <f>VLOOKUP(L580,Group!$A$2:$B$1000,2,0)</f>
        <v>Maintenance</v>
      </c>
      <c r="AY580" s="11">
        <f>IF(ISERROR(VLOOKUP(U580,'ITWR Dump'!$A$2:$Y$5000,15,0)),0,(VLOOKUP('ILC Report'!U580,'ITWR Dump'!$A$2:$Y$5000,15,0)))</f>
        <v>0</v>
      </c>
      <c r="AZ580" s="11" t="str">
        <f t="shared" si="283"/>
        <v>No</v>
      </c>
      <c r="BA580" s="11" t="str">
        <f t="shared" si="284"/>
        <v>BKI</v>
      </c>
      <c r="BB580" s="11" t="str">
        <f t="shared" si="285"/>
        <v>MN</v>
      </c>
      <c r="BC580" s="11" t="str">
        <f t="shared" si="286"/>
        <v>No</v>
      </c>
    </row>
    <row r="581" spans="1:55" x14ac:dyDescent="0.3">
      <c r="A581" s="11" t="s">
        <v>669</v>
      </c>
      <c r="B581" s="11" t="s">
        <v>1832</v>
      </c>
      <c r="C581" s="11" t="s">
        <v>545</v>
      </c>
      <c r="D581" s="11" t="s">
        <v>2191</v>
      </c>
      <c r="E581" s="38" t="s">
        <v>2904</v>
      </c>
      <c r="F581" s="11">
        <v>10</v>
      </c>
      <c r="G581" s="40" t="s">
        <v>218</v>
      </c>
      <c r="H581" s="11" t="str">
        <f t="shared" si="268"/>
        <v>Regular</v>
      </c>
      <c r="I581" s="11" t="str">
        <f t="shared" si="260"/>
        <v>INDIA</v>
      </c>
      <c r="J581" s="11" t="str">
        <f>IF(ISERROR(VLOOKUP(C581,'WI Vs ASM'!$B$2:$E$1000,4,0)),0,(VLOOKUP(C581,'WI Vs ASM'!$B$2:$E$1000,4,0)))</f>
        <v>Offshore</v>
      </c>
      <c r="K581" s="11" t="str">
        <f>IF(ISERROR(VLOOKUP(C581,'WI Vs ASM'!$B$2:$F$1000,5,0)),0,(VLOOKUP(C581,'WI Vs ASM'!$B$2:$F$1000,5,0)))</f>
        <v>01-Fixed Price</v>
      </c>
      <c r="L581" s="11" t="str">
        <f>IF(ISERROR(VLOOKUP(C581,'WI Vs ASM'!$B$2:$D$1000,3,0)),0,(VLOOKUP(C581,'WI Vs ASM'!$B$2:$D$1000,3,0)))</f>
        <v>01-Maintenance Offshore</v>
      </c>
      <c r="M581" s="11" t="str">
        <f>IF(ISERROR(VLOOKUP(C581,'WI Vs ASM'!$B$2:$I$1000,8,0)),0,(VLOOKUP(C581,'WI Vs ASM'!$B$2:$I$1000,8,0)))</f>
        <v>Rahul Soman</v>
      </c>
      <c r="N581" s="11" t="str">
        <f>IF(ISERROR(VLOOKUP(C581,'WI Vs ASM'!$B$2:$G$1000,6,0)),0,(VLOOKUP(C581,'WI Vs ASM'!$B$2:$G$1000,6,0)))</f>
        <v>Data Archive</v>
      </c>
      <c r="O581" s="11" t="str">
        <f>IF(ISERROR(VLOOKUP(C581,'WI Vs ASM'!$B$2:$H$1000,7,0)),0,(VLOOKUP(C581,'WI Vs ASM'!$B$2:$H$1000,7,0)))</f>
        <v>Central Functions</v>
      </c>
      <c r="P581" s="11" t="str">
        <f t="shared" si="261"/>
        <v>May-17</v>
      </c>
      <c r="Q581" s="11" t="str">
        <f t="shared" si="262"/>
        <v>Q2</v>
      </c>
      <c r="R581" s="11" t="str">
        <f>IF(ISERROR(VLOOKUP(C581,'WI Vs ASM'!$B$2:$J$1000,9,0)),0,(VLOOKUP(C581,'WI Vs ASM'!$B$2:$J$1000,9,0)))</f>
        <v>Jyothi Pai</v>
      </c>
      <c r="S581" s="11" t="str">
        <f>IF(ISERROR(VLOOKUP(C581,'WI Vs ASM'!$B$2:$K$1000,10,0)),0,(VLOOKUP(C581,'WI Vs ASM'!$B$2:$K$1000,10,0)))</f>
        <v>Linda J. Richardson</v>
      </c>
      <c r="T581" s="11" t="str">
        <f>IF(ISERROR(VLOOKUP(C581,'WI Vs ASM'!$B$2:$L$1000,11,0)),0,(VLOOKUP(C581,'WI Vs ASM'!$B$2:$L$1000,11,0)))</f>
        <v>Crystal Romano</v>
      </c>
      <c r="U581" s="11" t="e">
        <f t="shared" si="269"/>
        <v>#VALUE!</v>
      </c>
      <c r="V581" s="11" t="str">
        <f t="shared" si="263"/>
        <v>No</v>
      </c>
      <c r="W581" s="11" t="str">
        <f t="shared" si="264"/>
        <v>Yes</v>
      </c>
      <c r="X581" s="11" t="str">
        <f t="shared" si="265"/>
        <v>No</v>
      </c>
      <c r="Y581" s="11" t="str">
        <f t="shared" si="266"/>
        <v>No</v>
      </c>
      <c r="Z581" s="11" t="str">
        <f t="shared" si="267"/>
        <v>No</v>
      </c>
      <c r="AA581" s="11" t="str">
        <f t="shared" si="270"/>
        <v>No</v>
      </c>
      <c r="AB581" s="11">
        <f>IF(ISERROR(VLOOKUP(U581,'ITWR Dump'!$A$2:$Y$5000,24,0)),0,(VLOOKUP('ILC Report'!U581,'ITWR Dump'!$A$2:$Y$5000,24,0)))</f>
        <v>0</v>
      </c>
      <c r="AC581" s="11" t="str">
        <f t="shared" si="271"/>
        <v>No</v>
      </c>
      <c r="AD581" s="11" t="str">
        <f t="shared" si="272"/>
        <v/>
      </c>
      <c r="AE581" s="11">
        <f>IF(ISERROR(VLOOKUP(U581,'ITWR Dump'!$A$2:$Y$5000,13,0)),0,(VLOOKUP(U581,'ITWR Dump'!$A$2:$Y$5000,13,0)))</f>
        <v>0</v>
      </c>
      <c r="AF581" s="11">
        <f>IF(ISERROR(VLOOKUP(U581,'ITWR Dump'!$A$2:$Y$5000,11,0)),0,(VLOOKUP(U581,'ITWR Dump'!$A$2:$Y$5000,11,0)))</f>
        <v>0</v>
      </c>
      <c r="AG581" s="11">
        <f>IF(ISERROR(VLOOKUP(U581,'ITWR Dump'!$A$2:$Y$5000,2,0)),0,(VLOOKUP(U581,'ITWR Dump'!$A$2:$Y$5000,2,0)))</f>
        <v>0</v>
      </c>
      <c r="AH581" s="11">
        <f>IF(ISERROR(VLOOKUP(U581,'ITWR Dump'!$A$2:$Y$5000,14,0)),0,(VLOOKUP(U581,'ITWR Dump'!$A$2:$Y$5000,14,0)))</f>
        <v>0</v>
      </c>
      <c r="AI581" s="11" t="str">
        <f t="shared" si="273"/>
        <v>01-Maintenance Offshore</v>
      </c>
      <c r="AJ581" s="11" t="str">
        <f t="shared" si="274"/>
        <v>Offshore</v>
      </c>
      <c r="AK581" s="11" t="str">
        <f>IF(ISERROR(VLOOKUP(A581,'Team Data'!$C$2:$U$213,17,0)),0,(VLOOKUP(A581,'Team Data'!$C$2:$U$213,17,0)))</f>
        <v>PRISM</v>
      </c>
      <c r="AL581" s="11" t="str">
        <f t="shared" si="275"/>
        <v>2017-04-24</v>
      </c>
      <c r="AM581" s="11">
        <f>IF(ISERROR(VLOOKUP(U581,'ITWR Dump'!$A$2:$Y$5000,16,0)),0,(VLOOKUP(U581,'ITWR Dump'!$A$2:$Y$5000,16,0)))</f>
        <v>0</v>
      </c>
      <c r="AN581" s="11">
        <f>IF(ISERROR(VLOOKUP(U581,'ITWR Dump'!$A$2:$Y$5000,18,0)),0,(VLOOKUP(U581,'ITWR Dump'!$A$2:$Y$5000,18,0)))</f>
        <v>0</v>
      </c>
      <c r="AO581" s="11">
        <f>IF(ISERROR(VLOOKUP(U581,'ITWR Dump'!$A$2:$Y$5000,25,0)),0,(VLOOKUP('ILC Report'!U581,'ITWR Dump'!$A$2:$Y$5000,25,0)))</f>
        <v>0</v>
      </c>
      <c r="AP581" s="11">
        <f t="shared" si="276"/>
        <v>0</v>
      </c>
      <c r="AQ581" s="26">
        <f t="shared" si="277"/>
        <v>0</v>
      </c>
      <c r="AR581" s="26">
        <f t="shared" si="278"/>
        <v>0</v>
      </c>
      <c r="AS581" s="26">
        <f t="shared" si="279"/>
        <v>0</v>
      </c>
      <c r="AT581" s="26">
        <f t="shared" si="280"/>
        <v>0</v>
      </c>
      <c r="AU581" s="26">
        <f t="shared" si="281"/>
        <v>0</v>
      </c>
      <c r="AV581" s="26">
        <f t="shared" si="282"/>
        <v>0</v>
      </c>
      <c r="AW581" s="11" t="s">
        <v>653</v>
      </c>
      <c r="AX581" s="11" t="str">
        <f>VLOOKUP(L581,Group!$A$2:$B$1000,2,0)</f>
        <v>Maintenance</v>
      </c>
      <c r="AY581" s="11">
        <f>IF(ISERROR(VLOOKUP(U581,'ITWR Dump'!$A$2:$Y$5000,15,0)),0,(VLOOKUP('ILC Report'!U581,'ITWR Dump'!$A$2:$Y$5000,15,0)))</f>
        <v>0</v>
      </c>
      <c r="AZ581" s="11" t="str">
        <f t="shared" si="283"/>
        <v>No</v>
      </c>
      <c r="BA581" s="11" t="str">
        <f t="shared" si="284"/>
        <v>BKI</v>
      </c>
      <c r="BB581" s="11" t="str">
        <f t="shared" si="285"/>
        <v>MN</v>
      </c>
      <c r="BC581" s="11" t="str">
        <f t="shared" si="286"/>
        <v>No</v>
      </c>
    </row>
    <row r="582" spans="1:55" x14ac:dyDescent="0.3">
      <c r="A582" s="11" t="s">
        <v>669</v>
      </c>
      <c r="B582" s="11" t="s">
        <v>1832</v>
      </c>
      <c r="C582" s="11" t="s">
        <v>545</v>
      </c>
      <c r="D582" s="11" t="s">
        <v>2251</v>
      </c>
      <c r="E582" s="38" t="s">
        <v>2904</v>
      </c>
      <c r="F582" s="11">
        <v>1</v>
      </c>
      <c r="G582" s="40" t="s">
        <v>218</v>
      </c>
      <c r="H582" s="11" t="str">
        <f t="shared" si="268"/>
        <v>Regular</v>
      </c>
      <c r="I582" s="11" t="str">
        <f t="shared" si="260"/>
        <v>INDIA</v>
      </c>
      <c r="J582" s="11" t="str">
        <f>IF(ISERROR(VLOOKUP(C582,'WI Vs ASM'!$B$2:$E$1000,4,0)),0,(VLOOKUP(C582,'WI Vs ASM'!$B$2:$E$1000,4,0)))</f>
        <v>Offshore</v>
      </c>
      <c r="K582" s="11" t="str">
        <f>IF(ISERROR(VLOOKUP(C582,'WI Vs ASM'!$B$2:$F$1000,5,0)),0,(VLOOKUP(C582,'WI Vs ASM'!$B$2:$F$1000,5,0)))</f>
        <v>01-Fixed Price</v>
      </c>
      <c r="L582" s="11" t="str">
        <f>IF(ISERROR(VLOOKUP(C582,'WI Vs ASM'!$B$2:$D$1000,3,0)),0,(VLOOKUP(C582,'WI Vs ASM'!$B$2:$D$1000,3,0)))</f>
        <v>01-Maintenance Offshore</v>
      </c>
      <c r="M582" s="11" t="str">
        <f>IF(ISERROR(VLOOKUP(C582,'WI Vs ASM'!$B$2:$I$1000,8,0)),0,(VLOOKUP(C582,'WI Vs ASM'!$B$2:$I$1000,8,0)))</f>
        <v>Rahul Soman</v>
      </c>
      <c r="N582" s="11" t="str">
        <f>IF(ISERROR(VLOOKUP(C582,'WI Vs ASM'!$B$2:$G$1000,6,0)),0,(VLOOKUP(C582,'WI Vs ASM'!$B$2:$G$1000,6,0)))</f>
        <v>Data Archive</v>
      </c>
      <c r="O582" s="11" t="str">
        <f>IF(ISERROR(VLOOKUP(C582,'WI Vs ASM'!$B$2:$H$1000,7,0)),0,(VLOOKUP(C582,'WI Vs ASM'!$B$2:$H$1000,7,0)))</f>
        <v>Central Functions</v>
      </c>
      <c r="P582" s="11" t="str">
        <f t="shared" si="261"/>
        <v>May-17</v>
      </c>
      <c r="Q582" s="11" t="str">
        <f t="shared" si="262"/>
        <v>Q2</v>
      </c>
      <c r="R582" s="11" t="str">
        <f>IF(ISERROR(VLOOKUP(C582,'WI Vs ASM'!$B$2:$J$1000,9,0)),0,(VLOOKUP(C582,'WI Vs ASM'!$B$2:$J$1000,9,0)))</f>
        <v>Jyothi Pai</v>
      </c>
      <c r="S582" s="11" t="str">
        <f>IF(ISERROR(VLOOKUP(C582,'WI Vs ASM'!$B$2:$K$1000,10,0)),0,(VLOOKUP(C582,'WI Vs ASM'!$B$2:$K$1000,10,0)))</f>
        <v>Linda J. Richardson</v>
      </c>
      <c r="T582" s="11" t="str">
        <f>IF(ISERROR(VLOOKUP(C582,'WI Vs ASM'!$B$2:$L$1000,11,0)),0,(VLOOKUP(C582,'WI Vs ASM'!$B$2:$L$1000,11,0)))</f>
        <v>Crystal Romano</v>
      </c>
      <c r="U582" s="11" t="e">
        <f t="shared" si="269"/>
        <v>#VALUE!</v>
      </c>
      <c r="V582" s="11" t="str">
        <f t="shared" si="263"/>
        <v>No</v>
      </c>
      <c r="W582" s="11" t="str">
        <f t="shared" si="264"/>
        <v>Yes</v>
      </c>
      <c r="X582" s="11" t="str">
        <f t="shared" si="265"/>
        <v>No</v>
      </c>
      <c r="Y582" s="11" t="str">
        <f t="shared" si="266"/>
        <v>No</v>
      </c>
      <c r="Z582" s="11" t="str">
        <f t="shared" si="267"/>
        <v>No</v>
      </c>
      <c r="AA582" s="11" t="str">
        <f t="shared" si="270"/>
        <v>No</v>
      </c>
      <c r="AB582" s="11">
        <f>IF(ISERROR(VLOOKUP(U582,'ITWR Dump'!$A$2:$Y$5000,24,0)),0,(VLOOKUP('ILC Report'!U582,'ITWR Dump'!$A$2:$Y$5000,24,0)))</f>
        <v>0</v>
      </c>
      <c r="AC582" s="11" t="str">
        <f t="shared" si="271"/>
        <v>No</v>
      </c>
      <c r="AD582" s="11" t="str">
        <f t="shared" si="272"/>
        <v/>
      </c>
      <c r="AE582" s="11">
        <f>IF(ISERROR(VLOOKUP(U582,'ITWR Dump'!$A$2:$Y$5000,13,0)),0,(VLOOKUP(U582,'ITWR Dump'!$A$2:$Y$5000,13,0)))</f>
        <v>0</v>
      </c>
      <c r="AF582" s="11">
        <f>IF(ISERROR(VLOOKUP(U582,'ITWR Dump'!$A$2:$Y$5000,11,0)),0,(VLOOKUP(U582,'ITWR Dump'!$A$2:$Y$5000,11,0)))</f>
        <v>0</v>
      </c>
      <c r="AG582" s="11">
        <f>IF(ISERROR(VLOOKUP(U582,'ITWR Dump'!$A$2:$Y$5000,2,0)),0,(VLOOKUP(U582,'ITWR Dump'!$A$2:$Y$5000,2,0)))</f>
        <v>0</v>
      </c>
      <c r="AH582" s="11">
        <f>IF(ISERROR(VLOOKUP(U582,'ITWR Dump'!$A$2:$Y$5000,14,0)),0,(VLOOKUP(U582,'ITWR Dump'!$A$2:$Y$5000,14,0)))</f>
        <v>0</v>
      </c>
      <c r="AI582" s="11" t="str">
        <f t="shared" si="273"/>
        <v>01-Maintenance Offshore</v>
      </c>
      <c r="AJ582" s="11" t="str">
        <f t="shared" si="274"/>
        <v>Offshore</v>
      </c>
      <c r="AK582" s="11" t="str">
        <f>IF(ISERROR(VLOOKUP(A582,'Team Data'!$C$2:$U$213,17,0)),0,(VLOOKUP(A582,'Team Data'!$C$2:$U$213,17,0)))</f>
        <v>PRISM</v>
      </c>
      <c r="AL582" s="11" t="str">
        <f t="shared" si="275"/>
        <v>2017-04-24</v>
      </c>
      <c r="AM582" s="11">
        <f>IF(ISERROR(VLOOKUP(U582,'ITWR Dump'!$A$2:$Y$5000,16,0)),0,(VLOOKUP(U582,'ITWR Dump'!$A$2:$Y$5000,16,0)))</f>
        <v>0</v>
      </c>
      <c r="AN582" s="11">
        <f>IF(ISERROR(VLOOKUP(U582,'ITWR Dump'!$A$2:$Y$5000,18,0)),0,(VLOOKUP(U582,'ITWR Dump'!$A$2:$Y$5000,18,0)))</f>
        <v>0</v>
      </c>
      <c r="AO582" s="11">
        <f>IF(ISERROR(VLOOKUP(U582,'ITWR Dump'!$A$2:$Y$5000,25,0)),0,(VLOOKUP('ILC Report'!U582,'ITWR Dump'!$A$2:$Y$5000,25,0)))</f>
        <v>0</v>
      </c>
      <c r="AP582" s="11">
        <f t="shared" si="276"/>
        <v>0</v>
      </c>
      <c r="AQ582" s="26">
        <f t="shared" si="277"/>
        <v>0</v>
      </c>
      <c r="AR582" s="26">
        <f t="shared" si="278"/>
        <v>0</v>
      </c>
      <c r="AS582" s="26">
        <f t="shared" si="279"/>
        <v>0</v>
      </c>
      <c r="AT582" s="26">
        <f t="shared" si="280"/>
        <v>0</v>
      </c>
      <c r="AU582" s="26">
        <f t="shared" si="281"/>
        <v>0</v>
      </c>
      <c r="AV582" s="26">
        <f t="shared" si="282"/>
        <v>0</v>
      </c>
      <c r="AW582" s="11" t="s">
        <v>653</v>
      </c>
      <c r="AX582" s="11" t="str">
        <f>VLOOKUP(L582,Group!$A$2:$B$1000,2,0)</f>
        <v>Maintenance</v>
      </c>
      <c r="AY582" s="11">
        <f>IF(ISERROR(VLOOKUP(U582,'ITWR Dump'!$A$2:$Y$5000,15,0)),0,(VLOOKUP('ILC Report'!U582,'ITWR Dump'!$A$2:$Y$5000,15,0)))</f>
        <v>0</v>
      </c>
      <c r="AZ582" s="11" t="str">
        <f t="shared" si="283"/>
        <v>Yes</v>
      </c>
      <c r="BA582" s="11" t="str">
        <f t="shared" si="284"/>
        <v>BKI</v>
      </c>
      <c r="BB582" s="11" t="str">
        <f t="shared" si="285"/>
        <v>MN</v>
      </c>
      <c r="BC582" s="11" t="str">
        <f t="shared" si="286"/>
        <v>No</v>
      </c>
    </row>
    <row r="583" spans="1:55" x14ac:dyDescent="0.3">
      <c r="A583" s="11" t="s">
        <v>669</v>
      </c>
      <c r="B583" s="11" t="s">
        <v>1832</v>
      </c>
      <c r="C583" s="11" t="s">
        <v>545</v>
      </c>
      <c r="D583" s="11" t="s">
        <v>2252</v>
      </c>
      <c r="E583" s="38" t="s">
        <v>2904</v>
      </c>
      <c r="F583" s="11">
        <v>0.5</v>
      </c>
      <c r="G583" s="40" t="s">
        <v>218</v>
      </c>
      <c r="H583" s="11" t="str">
        <f t="shared" si="268"/>
        <v>Regular</v>
      </c>
      <c r="I583" s="11" t="str">
        <f t="shared" si="260"/>
        <v>INDIA</v>
      </c>
      <c r="J583" s="11" t="str">
        <f>IF(ISERROR(VLOOKUP(C583,'WI Vs ASM'!$B$2:$E$1000,4,0)),0,(VLOOKUP(C583,'WI Vs ASM'!$B$2:$E$1000,4,0)))</f>
        <v>Offshore</v>
      </c>
      <c r="K583" s="11" t="str">
        <f>IF(ISERROR(VLOOKUP(C583,'WI Vs ASM'!$B$2:$F$1000,5,0)),0,(VLOOKUP(C583,'WI Vs ASM'!$B$2:$F$1000,5,0)))</f>
        <v>01-Fixed Price</v>
      </c>
      <c r="L583" s="11" t="str">
        <f>IF(ISERROR(VLOOKUP(C583,'WI Vs ASM'!$B$2:$D$1000,3,0)),0,(VLOOKUP(C583,'WI Vs ASM'!$B$2:$D$1000,3,0)))</f>
        <v>01-Maintenance Offshore</v>
      </c>
      <c r="M583" s="11" t="str">
        <f>IF(ISERROR(VLOOKUP(C583,'WI Vs ASM'!$B$2:$I$1000,8,0)),0,(VLOOKUP(C583,'WI Vs ASM'!$B$2:$I$1000,8,0)))</f>
        <v>Rahul Soman</v>
      </c>
      <c r="N583" s="11" t="str">
        <f>IF(ISERROR(VLOOKUP(C583,'WI Vs ASM'!$B$2:$G$1000,6,0)),0,(VLOOKUP(C583,'WI Vs ASM'!$B$2:$G$1000,6,0)))</f>
        <v>Data Archive</v>
      </c>
      <c r="O583" s="11" t="str">
        <f>IF(ISERROR(VLOOKUP(C583,'WI Vs ASM'!$B$2:$H$1000,7,0)),0,(VLOOKUP(C583,'WI Vs ASM'!$B$2:$H$1000,7,0)))</f>
        <v>Central Functions</v>
      </c>
      <c r="P583" s="11" t="str">
        <f t="shared" si="261"/>
        <v>May-17</v>
      </c>
      <c r="Q583" s="11" t="str">
        <f t="shared" si="262"/>
        <v>Q2</v>
      </c>
      <c r="R583" s="11" t="str">
        <f>IF(ISERROR(VLOOKUP(C583,'WI Vs ASM'!$B$2:$J$1000,9,0)),0,(VLOOKUP(C583,'WI Vs ASM'!$B$2:$J$1000,9,0)))</f>
        <v>Jyothi Pai</v>
      </c>
      <c r="S583" s="11" t="str">
        <f>IF(ISERROR(VLOOKUP(C583,'WI Vs ASM'!$B$2:$K$1000,10,0)),0,(VLOOKUP(C583,'WI Vs ASM'!$B$2:$K$1000,10,0)))</f>
        <v>Linda J. Richardson</v>
      </c>
      <c r="T583" s="11" t="str">
        <f>IF(ISERROR(VLOOKUP(C583,'WI Vs ASM'!$B$2:$L$1000,11,0)),0,(VLOOKUP(C583,'WI Vs ASM'!$B$2:$L$1000,11,0)))</f>
        <v>Crystal Romano</v>
      </c>
      <c r="U583" s="11" t="e">
        <f t="shared" si="269"/>
        <v>#VALUE!</v>
      </c>
      <c r="V583" s="11" t="str">
        <f t="shared" si="263"/>
        <v>No</v>
      </c>
      <c r="W583" s="11" t="str">
        <f t="shared" si="264"/>
        <v>Yes</v>
      </c>
      <c r="X583" s="11" t="str">
        <f t="shared" si="265"/>
        <v>No</v>
      </c>
      <c r="Y583" s="11" t="str">
        <f t="shared" si="266"/>
        <v>No</v>
      </c>
      <c r="Z583" s="11" t="str">
        <f t="shared" si="267"/>
        <v>No</v>
      </c>
      <c r="AA583" s="11" t="str">
        <f t="shared" si="270"/>
        <v>No</v>
      </c>
      <c r="AB583" s="11">
        <f>IF(ISERROR(VLOOKUP(U583,'ITWR Dump'!$A$2:$Y$5000,24,0)),0,(VLOOKUP('ILC Report'!U583,'ITWR Dump'!$A$2:$Y$5000,24,0)))</f>
        <v>0</v>
      </c>
      <c r="AC583" s="11" t="str">
        <f t="shared" si="271"/>
        <v>No</v>
      </c>
      <c r="AD583" s="11" t="str">
        <f t="shared" si="272"/>
        <v/>
      </c>
      <c r="AE583" s="11">
        <f>IF(ISERROR(VLOOKUP(U583,'ITWR Dump'!$A$2:$Y$5000,13,0)),0,(VLOOKUP(U583,'ITWR Dump'!$A$2:$Y$5000,13,0)))</f>
        <v>0</v>
      </c>
      <c r="AF583" s="11">
        <f>IF(ISERROR(VLOOKUP(U583,'ITWR Dump'!$A$2:$Y$5000,11,0)),0,(VLOOKUP(U583,'ITWR Dump'!$A$2:$Y$5000,11,0)))</f>
        <v>0</v>
      </c>
      <c r="AG583" s="11">
        <f>IF(ISERROR(VLOOKUP(U583,'ITWR Dump'!$A$2:$Y$5000,2,0)),0,(VLOOKUP(U583,'ITWR Dump'!$A$2:$Y$5000,2,0)))</f>
        <v>0</v>
      </c>
      <c r="AH583" s="11">
        <f>IF(ISERROR(VLOOKUP(U583,'ITWR Dump'!$A$2:$Y$5000,14,0)),0,(VLOOKUP(U583,'ITWR Dump'!$A$2:$Y$5000,14,0)))</f>
        <v>0</v>
      </c>
      <c r="AI583" s="11" t="str">
        <f t="shared" si="273"/>
        <v>01-Maintenance Offshore</v>
      </c>
      <c r="AJ583" s="11" t="str">
        <f t="shared" si="274"/>
        <v>Offshore</v>
      </c>
      <c r="AK583" s="11" t="str">
        <f>IF(ISERROR(VLOOKUP(A583,'Team Data'!$C$2:$U$213,17,0)),0,(VLOOKUP(A583,'Team Data'!$C$2:$U$213,17,0)))</f>
        <v>PRISM</v>
      </c>
      <c r="AL583" s="11" t="str">
        <f t="shared" si="275"/>
        <v>2017-04-24</v>
      </c>
      <c r="AM583" s="11">
        <f>IF(ISERROR(VLOOKUP(U583,'ITWR Dump'!$A$2:$Y$5000,16,0)),0,(VLOOKUP(U583,'ITWR Dump'!$A$2:$Y$5000,16,0)))</f>
        <v>0</v>
      </c>
      <c r="AN583" s="11">
        <f>IF(ISERROR(VLOOKUP(U583,'ITWR Dump'!$A$2:$Y$5000,18,0)),0,(VLOOKUP(U583,'ITWR Dump'!$A$2:$Y$5000,18,0)))</f>
        <v>0</v>
      </c>
      <c r="AO583" s="11">
        <f>IF(ISERROR(VLOOKUP(U583,'ITWR Dump'!$A$2:$Y$5000,25,0)),0,(VLOOKUP('ILC Report'!U583,'ITWR Dump'!$A$2:$Y$5000,25,0)))</f>
        <v>0</v>
      </c>
      <c r="AP583" s="11">
        <f t="shared" si="276"/>
        <v>0</v>
      </c>
      <c r="AQ583" s="26">
        <f t="shared" si="277"/>
        <v>0</v>
      </c>
      <c r="AR583" s="26">
        <f t="shared" si="278"/>
        <v>0</v>
      </c>
      <c r="AS583" s="26">
        <f t="shared" si="279"/>
        <v>0</v>
      </c>
      <c r="AT583" s="26">
        <f t="shared" si="280"/>
        <v>0</v>
      </c>
      <c r="AU583" s="26">
        <f t="shared" si="281"/>
        <v>0</v>
      </c>
      <c r="AV583" s="26">
        <f t="shared" si="282"/>
        <v>0</v>
      </c>
      <c r="AW583" s="11" t="s">
        <v>653</v>
      </c>
      <c r="AX583" s="11" t="str">
        <f>VLOOKUP(L583,Group!$A$2:$B$1000,2,0)</f>
        <v>Maintenance</v>
      </c>
      <c r="AY583" s="11">
        <f>IF(ISERROR(VLOOKUP(U583,'ITWR Dump'!$A$2:$Y$5000,15,0)),0,(VLOOKUP('ILC Report'!U583,'ITWR Dump'!$A$2:$Y$5000,15,0)))</f>
        <v>0</v>
      </c>
      <c r="AZ583" s="11" t="str">
        <f t="shared" si="283"/>
        <v>Yes</v>
      </c>
      <c r="BA583" s="11" t="str">
        <f t="shared" si="284"/>
        <v>BKI</v>
      </c>
      <c r="BB583" s="11" t="str">
        <f t="shared" si="285"/>
        <v>MN</v>
      </c>
      <c r="BC583" s="11" t="str">
        <f t="shared" si="286"/>
        <v>No</v>
      </c>
    </row>
    <row r="584" spans="1:55" x14ac:dyDescent="0.3">
      <c r="A584" s="11" t="s">
        <v>669</v>
      </c>
      <c r="B584" s="11" t="s">
        <v>1832</v>
      </c>
      <c r="C584" s="11" t="s">
        <v>545</v>
      </c>
      <c r="D584" s="11" t="s">
        <v>2253</v>
      </c>
      <c r="E584" s="38" t="s">
        <v>2904</v>
      </c>
      <c r="F584" s="11">
        <v>1</v>
      </c>
      <c r="G584" s="40" t="s">
        <v>218</v>
      </c>
      <c r="H584" s="11" t="str">
        <f t="shared" si="268"/>
        <v>Regular</v>
      </c>
      <c r="I584" s="11" t="str">
        <f t="shared" si="260"/>
        <v>INDIA</v>
      </c>
      <c r="J584" s="11" t="str">
        <f>IF(ISERROR(VLOOKUP(C584,'WI Vs ASM'!$B$2:$E$1000,4,0)),0,(VLOOKUP(C584,'WI Vs ASM'!$B$2:$E$1000,4,0)))</f>
        <v>Offshore</v>
      </c>
      <c r="K584" s="11" t="str">
        <f>IF(ISERROR(VLOOKUP(C584,'WI Vs ASM'!$B$2:$F$1000,5,0)),0,(VLOOKUP(C584,'WI Vs ASM'!$B$2:$F$1000,5,0)))</f>
        <v>01-Fixed Price</v>
      </c>
      <c r="L584" s="11" t="str">
        <f>IF(ISERROR(VLOOKUP(C584,'WI Vs ASM'!$B$2:$D$1000,3,0)),0,(VLOOKUP(C584,'WI Vs ASM'!$B$2:$D$1000,3,0)))</f>
        <v>01-Maintenance Offshore</v>
      </c>
      <c r="M584" s="11" t="str">
        <f>IF(ISERROR(VLOOKUP(C584,'WI Vs ASM'!$B$2:$I$1000,8,0)),0,(VLOOKUP(C584,'WI Vs ASM'!$B$2:$I$1000,8,0)))</f>
        <v>Rahul Soman</v>
      </c>
      <c r="N584" s="11" t="str">
        <f>IF(ISERROR(VLOOKUP(C584,'WI Vs ASM'!$B$2:$G$1000,6,0)),0,(VLOOKUP(C584,'WI Vs ASM'!$B$2:$G$1000,6,0)))</f>
        <v>Data Archive</v>
      </c>
      <c r="O584" s="11" t="str">
        <f>IF(ISERROR(VLOOKUP(C584,'WI Vs ASM'!$B$2:$H$1000,7,0)),0,(VLOOKUP(C584,'WI Vs ASM'!$B$2:$H$1000,7,0)))</f>
        <v>Central Functions</v>
      </c>
      <c r="P584" s="11" t="str">
        <f t="shared" si="261"/>
        <v>May-17</v>
      </c>
      <c r="Q584" s="11" t="str">
        <f t="shared" si="262"/>
        <v>Q2</v>
      </c>
      <c r="R584" s="11" t="str">
        <f>IF(ISERROR(VLOOKUP(C584,'WI Vs ASM'!$B$2:$J$1000,9,0)),0,(VLOOKUP(C584,'WI Vs ASM'!$B$2:$J$1000,9,0)))</f>
        <v>Jyothi Pai</v>
      </c>
      <c r="S584" s="11" t="str">
        <f>IF(ISERROR(VLOOKUP(C584,'WI Vs ASM'!$B$2:$K$1000,10,0)),0,(VLOOKUP(C584,'WI Vs ASM'!$B$2:$K$1000,10,0)))</f>
        <v>Linda J. Richardson</v>
      </c>
      <c r="T584" s="11" t="str">
        <f>IF(ISERROR(VLOOKUP(C584,'WI Vs ASM'!$B$2:$L$1000,11,0)),0,(VLOOKUP(C584,'WI Vs ASM'!$B$2:$L$1000,11,0)))</f>
        <v>Crystal Romano</v>
      </c>
      <c r="U584" s="11" t="e">
        <f t="shared" si="269"/>
        <v>#VALUE!</v>
      </c>
      <c r="V584" s="11" t="str">
        <f t="shared" si="263"/>
        <v>No</v>
      </c>
      <c r="W584" s="11" t="str">
        <f t="shared" si="264"/>
        <v>Yes</v>
      </c>
      <c r="X584" s="11" t="str">
        <f t="shared" si="265"/>
        <v>No</v>
      </c>
      <c r="Y584" s="11" t="str">
        <f t="shared" si="266"/>
        <v>No</v>
      </c>
      <c r="Z584" s="11" t="str">
        <f t="shared" si="267"/>
        <v>No</v>
      </c>
      <c r="AA584" s="11" t="str">
        <f t="shared" si="270"/>
        <v>No</v>
      </c>
      <c r="AB584" s="11">
        <f>IF(ISERROR(VLOOKUP(U584,'ITWR Dump'!$A$2:$Y$5000,24,0)),0,(VLOOKUP('ILC Report'!U584,'ITWR Dump'!$A$2:$Y$5000,24,0)))</f>
        <v>0</v>
      </c>
      <c r="AC584" s="11" t="str">
        <f t="shared" si="271"/>
        <v>No</v>
      </c>
      <c r="AD584" s="11" t="str">
        <f t="shared" si="272"/>
        <v/>
      </c>
      <c r="AE584" s="11">
        <f>IF(ISERROR(VLOOKUP(U584,'ITWR Dump'!$A$2:$Y$5000,13,0)),0,(VLOOKUP(U584,'ITWR Dump'!$A$2:$Y$5000,13,0)))</f>
        <v>0</v>
      </c>
      <c r="AF584" s="11">
        <f>IF(ISERROR(VLOOKUP(U584,'ITWR Dump'!$A$2:$Y$5000,11,0)),0,(VLOOKUP(U584,'ITWR Dump'!$A$2:$Y$5000,11,0)))</f>
        <v>0</v>
      </c>
      <c r="AG584" s="11">
        <f>IF(ISERROR(VLOOKUP(U584,'ITWR Dump'!$A$2:$Y$5000,2,0)),0,(VLOOKUP(U584,'ITWR Dump'!$A$2:$Y$5000,2,0)))</f>
        <v>0</v>
      </c>
      <c r="AH584" s="11">
        <f>IF(ISERROR(VLOOKUP(U584,'ITWR Dump'!$A$2:$Y$5000,14,0)),0,(VLOOKUP(U584,'ITWR Dump'!$A$2:$Y$5000,14,0)))</f>
        <v>0</v>
      </c>
      <c r="AI584" s="11" t="str">
        <f t="shared" si="273"/>
        <v>01-Maintenance Offshore</v>
      </c>
      <c r="AJ584" s="11" t="str">
        <f t="shared" si="274"/>
        <v>Offshore</v>
      </c>
      <c r="AK584" s="11" t="str">
        <f>IF(ISERROR(VLOOKUP(A584,'Team Data'!$C$2:$U$213,17,0)),0,(VLOOKUP(A584,'Team Data'!$C$2:$U$213,17,0)))</f>
        <v>PRISM</v>
      </c>
      <c r="AL584" s="11" t="str">
        <f t="shared" si="275"/>
        <v>2017-04-24</v>
      </c>
      <c r="AM584" s="11">
        <f>IF(ISERROR(VLOOKUP(U584,'ITWR Dump'!$A$2:$Y$5000,16,0)),0,(VLOOKUP(U584,'ITWR Dump'!$A$2:$Y$5000,16,0)))</f>
        <v>0</v>
      </c>
      <c r="AN584" s="11">
        <f>IF(ISERROR(VLOOKUP(U584,'ITWR Dump'!$A$2:$Y$5000,18,0)),0,(VLOOKUP(U584,'ITWR Dump'!$A$2:$Y$5000,18,0)))</f>
        <v>0</v>
      </c>
      <c r="AO584" s="11">
        <f>IF(ISERROR(VLOOKUP(U584,'ITWR Dump'!$A$2:$Y$5000,25,0)),0,(VLOOKUP('ILC Report'!U584,'ITWR Dump'!$A$2:$Y$5000,25,0)))</f>
        <v>0</v>
      </c>
      <c r="AP584" s="11">
        <f t="shared" si="276"/>
        <v>0</v>
      </c>
      <c r="AQ584" s="26">
        <f t="shared" si="277"/>
        <v>0</v>
      </c>
      <c r="AR584" s="26">
        <f t="shared" si="278"/>
        <v>0</v>
      </c>
      <c r="AS584" s="26">
        <f t="shared" si="279"/>
        <v>0</v>
      </c>
      <c r="AT584" s="26">
        <f t="shared" si="280"/>
        <v>0</v>
      </c>
      <c r="AU584" s="26">
        <f t="shared" si="281"/>
        <v>0</v>
      </c>
      <c r="AV584" s="26">
        <f t="shared" si="282"/>
        <v>0</v>
      </c>
      <c r="AW584" s="11" t="s">
        <v>653</v>
      </c>
      <c r="AX584" s="11" t="str">
        <f>VLOOKUP(L584,Group!$A$2:$B$1000,2,0)</f>
        <v>Maintenance</v>
      </c>
      <c r="AY584" s="11">
        <f>IF(ISERROR(VLOOKUP(U584,'ITWR Dump'!$A$2:$Y$5000,15,0)),0,(VLOOKUP('ILC Report'!U584,'ITWR Dump'!$A$2:$Y$5000,15,0)))</f>
        <v>0</v>
      </c>
      <c r="AZ584" s="11" t="str">
        <f t="shared" si="283"/>
        <v>Yes</v>
      </c>
      <c r="BA584" s="11" t="str">
        <f t="shared" si="284"/>
        <v>BKI</v>
      </c>
      <c r="BB584" s="11" t="str">
        <f t="shared" si="285"/>
        <v>MN</v>
      </c>
      <c r="BC584" s="11" t="str">
        <f t="shared" si="286"/>
        <v>No</v>
      </c>
    </row>
    <row r="585" spans="1:55" x14ac:dyDescent="0.3">
      <c r="A585" s="11" t="s">
        <v>669</v>
      </c>
      <c r="B585" s="11" t="s">
        <v>1832</v>
      </c>
      <c r="C585" s="11" t="s">
        <v>545</v>
      </c>
      <c r="D585" s="11" t="s">
        <v>2254</v>
      </c>
      <c r="E585" s="38" t="s">
        <v>2904</v>
      </c>
      <c r="F585" s="11">
        <v>0.5</v>
      </c>
      <c r="G585" s="40" t="s">
        <v>218</v>
      </c>
      <c r="H585" s="11" t="str">
        <f t="shared" si="268"/>
        <v>Regular</v>
      </c>
      <c r="I585" s="11" t="str">
        <f t="shared" si="260"/>
        <v>INDIA</v>
      </c>
      <c r="J585" s="11" t="str">
        <f>IF(ISERROR(VLOOKUP(C585,'WI Vs ASM'!$B$2:$E$1000,4,0)),0,(VLOOKUP(C585,'WI Vs ASM'!$B$2:$E$1000,4,0)))</f>
        <v>Offshore</v>
      </c>
      <c r="K585" s="11" t="str">
        <f>IF(ISERROR(VLOOKUP(C585,'WI Vs ASM'!$B$2:$F$1000,5,0)),0,(VLOOKUP(C585,'WI Vs ASM'!$B$2:$F$1000,5,0)))</f>
        <v>01-Fixed Price</v>
      </c>
      <c r="L585" s="11" t="str">
        <f>IF(ISERROR(VLOOKUP(C585,'WI Vs ASM'!$B$2:$D$1000,3,0)),0,(VLOOKUP(C585,'WI Vs ASM'!$B$2:$D$1000,3,0)))</f>
        <v>01-Maintenance Offshore</v>
      </c>
      <c r="M585" s="11" t="str">
        <f>IF(ISERROR(VLOOKUP(C585,'WI Vs ASM'!$B$2:$I$1000,8,0)),0,(VLOOKUP(C585,'WI Vs ASM'!$B$2:$I$1000,8,0)))</f>
        <v>Rahul Soman</v>
      </c>
      <c r="N585" s="11" t="str">
        <f>IF(ISERROR(VLOOKUP(C585,'WI Vs ASM'!$B$2:$G$1000,6,0)),0,(VLOOKUP(C585,'WI Vs ASM'!$B$2:$G$1000,6,0)))</f>
        <v>Data Archive</v>
      </c>
      <c r="O585" s="11" t="str">
        <f>IF(ISERROR(VLOOKUP(C585,'WI Vs ASM'!$B$2:$H$1000,7,0)),0,(VLOOKUP(C585,'WI Vs ASM'!$B$2:$H$1000,7,0)))</f>
        <v>Central Functions</v>
      </c>
      <c r="P585" s="11" t="str">
        <f t="shared" si="261"/>
        <v>May-17</v>
      </c>
      <c r="Q585" s="11" t="str">
        <f t="shared" si="262"/>
        <v>Q2</v>
      </c>
      <c r="R585" s="11" t="str">
        <f>IF(ISERROR(VLOOKUP(C585,'WI Vs ASM'!$B$2:$J$1000,9,0)),0,(VLOOKUP(C585,'WI Vs ASM'!$B$2:$J$1000,9,0)))</f>
        <v>Jyothi Pai</v>
      </c>
      <c r="S585" s="11" t="str">
        <f>IF(ISERROR(VLOOKUP(C585,'WI Vs ASM'!$B$2:$K$1000,10,0)),0,(VLOOKUP(C585,'WI Vs ASM'!$B$2:$K$1000,10,0)))</f>
        <v>Linda J. Richardson</v>
      </c>
      <c r="T585" s="11" t="str">
        <f>IF(ISERROR(VLOOKUP(C585,'WI Vs ASM'!$B$2:$L$1000,11,0)),0,(VLOOKUP(C585,'WI Vs ASM'!$B$2:$L$1000,11,0)))</f>
        <v>Crystal Romano</v>
      </c>
      <c r="U585" s="11" t="e">
        <f t="shared" si="269"/>
        <v>#VALUE!</v>
      </c>
      <c r="V585" s="11" t="str">
        <f t="shared" si="263"/>
        <v>No</v>
      </c>
      <c r="W585" s="11" t="str">
        <f t="shared" si="264"/>
        <v>Yes</v>
      </c>
      <c r="X585" s="11" t="str">
        <f t="shared" si="265"/>
        <v>No</v>
      </c>
      <c r="Y585" s="11" t="str">
        <f t="shared" si="266"/>
        <v>No</v>
      </c>
      <c r="Z585" s="11" t="str">
        <f t="shared" si="267"/>
        <v>No</v>
      </c>
      <c r="AA585" s="11" t="str">
        <f t="shared" si="270"/>
        <v>No</v>
      </c>
      <c r="AB585" s="11">
        <f>IF(ISERROR(VLOOKUP(U585,'ITWR Dump'!$A$2:$Y$5000,24,0)),0,(VLOOKUP('ILC Report'!U585,'ITWR Dump'!$A$2:$Y$5000,24,0)))</f>
        <v>0</v>
      </c>
      <c r="AC585" s="11" t="str">
        <f t="shared" si="271"/>
        <v>No</v>
      </c>
      <c r="AD585" s="11" t="str">
        <f t="shared" si="272"/>
        <v/>
      </c>
      <c r="AE585" s="11">
        <f>IF(ISERROR(VLOOKUP(U585,'ITWR Dump'!$A$2:$Y$5000,13,0)),0,(VLOOKUP(U585,'ITWR Dump'!$A$2:$Y$5000,13,0)))</f>
        <v>0</v>
      </c>
      <c r="AF585" s="11">
        <f>IF(ISERROR(VLOOKUP(U585,'ITWR Dump'!$A$2:$Y$5000,11,0)),0,(VLOOKUP(U585,'ITWR Dump'!$A$2:$Y$5000,11,0)))</f>
        <v>0</v>
      </c>
      <c r="AG585" s="11">
        <f>IF(ISERROR(VLOOKUP(U585,'ITWR Dump'!$A$2:$Y$5000,2,0)),0,(VLOOKUP(U585,'ITWR Dump'!$A$2:$Y$5000,2,0)))</f>
        <v>0</v>
      </c>
      <c r="AH585" s="11">
        <f>IF(ISERROR(VLOOKUP(U585,'ITWR Dump'!$A$2:$Y$5000,14,0)),0,(VLOOKUP(U585,'ITWR Dump'!$A$2:$Y$5000,14,0)))</f>
        <v>0</v>
      </c>
      <c r="AI585" s="11" t="str">
        <f t="shared" si="273"/>
        <v>01-Maintenance Offshore</v>
      </c>
      <c r="AJ585" s="11" t="str">
        <f t="shared" si="274"/>
        <v>Offshore</v>
      </c>
      <c r="AK585" s="11" t="str">
        <f>IF(ISERROR(VLOOKUP(A585,'Team Data'!$C$2:$U$213,17,0)),0,(VLOOKUP(A585,'Team Data'!$C$2:$U$213,17,0)))</f>
        <v>PRISM</v>
      </c>
      <c r="AL585" s="11" t="str">
        <f t="shared" si="275"/>
        <v>2017-04-24</v>
      </c>
      <c r="AM585" s="11">
        <f>IF(ISERROR(VLOOKUP(U585,'ITWR Dump'!$A$2:$Y$5000,16,0)),0,(VLOOKUP(U585,'ITWR Dump'!$A$2:$Y$5000,16,0)))</f>
        <v>0</v>
      </c>
      <c r="AN585" s="11">
        <f>IF(ISERROR(VLOOKUP(U585,'ITWR Dump'!$A$2:$Y$5000,18,0)),0,(VLOOKUP(U585,'ITWR Dump'!$A$2:$Y$5000,18,0)))</f>
        <v>0</v>
      </c>
      <c r="AO585" s="11">
        <f>IF(ISERROR(VLOOKUP(U585,'ITWR Dump'!$A$2:$Y$5000,25,0)),0,(VLOOKUP('ILC Report'!U585,'ITWR Dump'!$A$2:$Y$5000,25,0)))</f>
        <v>0</v>
      </c>
      <c r="AP585" s="11">
        <f t="shared" si="276"/>
        <v>0</v>
      </c>
      <c r="AQ585" s="26">
        <f t="shared" si="277"/>
        <v>0</v>
      </c>
      <c r="AR585" s="26">
        <f t="shared" si="278"/>
        <v>0</v>
      </c>
      <c r="AS585" s="26">
        <f t="shared" si="279"/>
        <v>0</v>
      </c>
      <c r="AT585" s="26">
        <f t="shared" si="280"/>
        <v>0</v>
      </c>
      <c r="AU585" s="26">
        <f t="shared" si="281"/>
        <v>0</v>
      </c>
      <c r="AV585" s="26">
        <f t="shared" si="282"/>
        <v>0</v>
      </c>
      <c r="AW585" s="11" t="s">
        <v>653</v>
      </c>
      <c r="AX585" s="11" t="str">
        <f>VLOOKUP(L585,Group!$A$2:$B$1000,2,0)</f>
        <v>Maintenance</v>
      </c>
      <c r="AY585" s="11">
        <f>IF(ISERROR(VLOOKUP(U585,'ITWR Dump'!$A$2:$Y$5000,15,0)),0,(VLOOKUP('ILC Report'!U585,'ITWR Dump'!$A$2:$Y$5000,15,0)))</f>
        <v>0</v>
      </c>
      <c r="AZ585" s="11" t="str">
        <f t="shared" si="283"/>
        <v>Yes</v>
      </c>
      <c r="BA585" s="11" t="str">
        <f t="shared" si="284"/>
        <v>BKI</v>
      </c>
      <c r="BB585" s="11" t="str">
        <f t="shared" si="285"/>
        <v>MN</v>
      </c>
      <c r="BC585" s="11" t="str">
        <f t="shared" si="286"/>
        <v>No</v>
      </c>
    </row>
    <row r="586" spans="1:55" x14ac:dyDescent="0.3">
      <c r="A586" s="11" t="s">
        <v>669</v>
      </c>
      <c r="B586" s="11" t="s">
        <v>1832</v>
      </c>
      <c r="C586" s="11" t="s">
        <v>545</v>
      </c>
      <c r="D586" s="11" t="s">
        <v>2255</v>
      </c>
      <c r="E586" s="38" t="s">
        <v>2904</v>
      </c>
      <c r="F586" s="11">
        <v>1</v>
      </c>
      <c r="G586" s="40" t="s">
        <v>218</v>
      </c>
      <c r="H586" s="11" t="str">
        <f t="shared" si="268"/>
        <v>Regular</v>
      </c>
      <c r="I586" s="11" t="str">
        <f t="shared" si="260"/>
        <v>INDIA</v>
      </c>
      <c r="J586" s="11" t="str">
        <f>IF(ISERROR(VLOOKUP(C586,'WI Vs ASM'!$B$2:$E$1000,4,0)),0,(VLOOKUP(C586,'WI Vs ASM'!$B$2:$E$1000,4,0)))</f>
        <v>Offshore</v>
      </c>
      <c r="K586" s="11" t="str">
        <f>IF(ISERROR(VLOOKUP(C586,'WI Vs ASM'!$B$2:$F$1000,5,0)),0,(VLOOKUP(C586,'WI Vs ASM'!$B$2:$F$1000,5,0)))</f>
        <v>01-Fixed Price</v>
      </c>
      <c r="L586" s="11" t="str">
        <f>IF(ISERROR(VLOOKUP(C586,'WI Vs ASM'!$B$2:$D$1000,3,0)),0,(VLOOKUP(C586,'WI Vs ASM'!$B$2:$D$1000,3,0)))</f>
        <v>01-Maintenance Offshore</v>
      </c>
      <c r="M586" s="11" t="str">
        <f>IF(ISERROR(VLOOKUP(C586,'WI Vs ASM'!$B$2:$I$1000,8,0)),0,(VLOOKUP(C586,'WI Vs ASM'!$B$2:$I$1000,8,0)))</f>
        <v>Rahul Soman</v>
      </c>
      <c r="N586" s="11" t="str">
        <f>IF(ISERROR(VLOOKUP(C586,'WI Vs ASM'!$B$2:$G$1000,6,0)),0,(VLOOKUP(C586,'WI Vs ASM'!$B$2:$G$1000,6,0)))</f>
        <v>Data Archive</v>
      </c>
      <c r="O586" s="11" t="str">
        <f>IF(ISERROR(VLOOKUP(C586,'WI Vs ASM'!$B$2:$H$1000,7,0)),0,(VLOOKUP(C586,'WI Vs ASM'!$B$2:$H$1000,7,0)))</f>
        <v>Central Functions</v>
      </c>
      <c r="P586" s="11" t="str">
        <f t="shared" si="261"/>
        <v>May-17</v>
      </c>
      <c r="Q586" s="11" t="str">
        <f t="shared" si="262"/>
        <v>Q2</v>
      </c>
      <c r="R586" s="11" t="str">
        <f>IF(ISERROR(VLOOKUP(C586,'WI Vs ASM'!$B$2:$J$1000,9,0)),0,(VLOOKUP(C586,'WI Vs ASM'!$B$2:$J$1000,9,0)))</f>
        <v>Jyothi Pai</v>
      </c>
      <c r="S586" s="11" t="str">
        <f>IF(ISERROR(VLOOKUP(C586,'WI Vs ASM'!$B$2:$K$1000,10,0)),0,(VLOOKUP(C586,'WI Vs ASM'!$B$2:$K$1000,10,0)))</f>
        <v>Linda J. Richardson</v>
      </c>
      <c r="T586" s="11" t="str">
        <f>IF(ISERROR(VLOOKUP(C586,'WI Vs ASM'!$B$2:$L$1000,11,0)),0,(VLOOKUP(C586,'WI Vs ASM'!$B$2:$L$1000,11,0)))</f>
        <v>Crystal Romano</v>
      </c>
      <c r="U586" s="11" t="e">
        <f t="shared" si="269"/>
        <v>#VALUE!</v>
      </c>
      <c r="V586" s="11" t="str">
        <f t="shared" si="263"/>
        <v>No</v>
      </c>
      <c r="W586" s="11" t="str">
        <f t="shared" si="264"/>
        <v>Yes</v>
      </c>
      <c r="X586" s="11" t="str">
        <f t="shared" si="265"/>
        <v>No</v>
      </c>
      <c r="Y586" s="11" t="str">
        <f t="shared" si="266"/>
        <v>No</v>
      </c>
      <c r="Z586" s="11" t="str">
        <f t="shared" si="267"/>
        <v>No</v>
      </c>
      <c r="AA586" s="11" t="str">
        <f t="shared" si="270"/>
        <v>No</v>
      </c>
      <c r="AB586" s="11">
        <f>IF(ISERROR(VLOOKUP(U586,'ITWR Dump'!$A$2:$Y$5000,24,0)),0,(VLOOKUP('ILC Report'!U586,'ITWR Dump'!$A$2:$Y$5000,24,0)))</f>
        <v>0</v>
      </c>
      <c r="AC586" s="11" t="str">
        <f t="shared" si="271"/>
        <v>No</v>
      </c>
      <c r="AD586" s="11" t="str">
        <f t="shared" si="272"/>
        <v/>
      </c>
      <c r="AE586" s="11">
        <f>IF(ISERROR(VLOOKUP(U586,'ITWR Dump'!$A$2:$Y$5000,13,0)),0,(VLOOKUP(U586,'ITWR Dump'!$A$2:$Y$5000,13,0)))</f>
        <v>0</v>
      </c>
      <c r="AF586" s="11">
        <f>IF(ISERROR(VLOOKUP(U586,'ITWR Dump'!$A$2:$Y$5000,11,0)),0,(VLOOKUP(U586,'ITWR Dump'!$A$2:$Y$5000,11,0)))</f>
        <v>0</v>
      </c>
      <c r="AG586" s="11">
        <f>IF(ISERROR(VLOOKUP(U586,'ITWR Dump'!$A$2:$Y$5000,2,0)),0,(VLOOKUP(U586,'ITWR Dump'!$A$2:$Y$5000,2,0)))</f>
        <v>0</v>
      </c>
      <c r="AH586" s="11">
        <f>IF(ISERROR(VLOOKUP(U586,'ITWR Dump'!$A$2:$Y$5000,14,0)),0,(VLOOKUP(U586,'ITWR Dump'!$A$2:$Y$5000,14,0)))</f>
        <v>0</v>
      </c>
      <c r="AI586" s="11" t="str">
        <f t="shared" si="273"/>
        <v>01-Maintenance Offshore</v>
      </c>
      <c r="AJ586" s="11" t="str">
        <f t="shared" si="274"/>
        <v>Offshore</v>
      </c>
      <c r="AK586" s="11" t="str">
        <f>IF(ISERROR(VLOOKUP(A586,'Team Data'!$C$2:$U$213,17,0)),0,(VLOOKUP(A586,'Team Data'!$C$2:$U$213,17,0)))</f>
        <v>PRISM</v>
      </c>
      <c r="AL586" s="11" t="str">
        <f t="shared" si="275"/>
        <v>2017-04-24</v>
      </c>
      <c r="AM586" s="11">
        <f>IF(ISERROR(VLOOKUP(U586,'ITWR Dump'!$A$2:$Y$5000,16,0)),0,(VLOOKUP(U586,'ITWR Dump'!$A$2:$Y$5000,16,0)))</f>
        <v>0</v>
      </c>
      <c r="AN586" s="11">
        <f>IF(ISERROR(VLOOKUP(U586,'ITWR Dump'!$A$2:$Y$5000,18,0)),0,(VLOOKUP(U586,'ITWR Dump'!$A$2:$Y$5000,18,0)))</f>
        <v>0</v>
      </c>
      <c r="AO586" s="11">
        <f>IF(ISERROR(VLOOKUP(U586,'ITWR Dump'!$A$2:$Y$5000,25,0)),0,(VLOOKUP('ILC Report'!U586,'ITWR Dump'!$A$2:$Y$5000,25,0)))</f>
        <v>0</v>
      </c>
      <c r="AP586" s="11">
        <f t="shared" si="276"/>
        <v>0</v>
      </c>
      <c r="AQ586" s="26">
        <f t="shared" si="277"/>
        <v>0</v>
      </c>
      <c r="AR586" s="26">
        <f t="shared" si="278"/>
        <v>0</v>
      </c>
      <c r="AS586" s="26">
        <f t="shared" si="279"/>
        <v>0</v>
      </c>
      <c r="AT586" s="26">
        <f t="shared" si="280"/>
        <v>0</v>
      </c>
      <c r="AU586" s="26">
        <f t="shared" si="281"/>
        <v>0</v>
      </c>
      <c r="AV586" s="26">
        <f t="shared" si="282"/>
        <v>0</v>
      </c>
      <c r="AW586" s="11" t="s">
        <v>653</v>
      </c>
      <c r="AX586" s="11" t="str">
        <f>VLOOKUP(L586,Group!$A$2:$B$1000,2,0)</f>
        <v>Maintenance</v>
      </c>
      <c r="AY586" s="11">
        <f>IF(ISERROR(VLOOKUP(U586,'ITWR Dump'!$A$2:$Y$5000,15,0)),0,(VLOOKUP('ILC Report'!U586,'ITWR Dump'!$A$2:$Y$5000,15,0)))</f>
        <v>0</v>
      </c>
      <c r="AZ586" s="11" t="str">
        <f t="shared" si="283"/>
        <v>Yes</v>
      </c>
      <c r="BA586" s="11" t="str">
        <f t="shared" si="284"/>
        <v>BKI</v>
      </c>
      <c r="BB586" s="11" t="str">
        <f t="shared" si="285"/>
        <v>MN</v>
      </c>
      <c r="BC586" s="11" t="str">
        <f t="shared" si="286"/>
        <v>No</v>
      </c>
    </row>
    <row r="587" spans="1:55" x14ac:dyDescent="0.3">
      <c r="A587" s="11" t="s">
        <v>669</v>
      </c>
      <c r="B587" s="11" t="s">
        <v>1832</v>
      </c>
      <c r="C587" s="11" t="s">
        <v>545</v>
      </c>
      <c r="D587" s="11" t="s">
        <v>2256</v>
      </c>
      <c r="E587" s="38" t="s">
        <v>2904</v>
      </c>
      <c r="F587" s="11">
        <v>1</v>
      </c>
      <c r="G587" s="40" t="s">
        <v>218</v>
      </c>
      <c r="H587" s="11" t="str">
        <f t="shared" si="268"/>
        <v>Regular</v>
      </c>
      <c r="I587" s="11" t="str">
        <f t="shared" si="260"/>
        <v>INDIA</v>
      </c>
      <c r="J587" s="11" t="str">
        <f>IF(ISERROR(VLOOKUP(C587,'WI Vs ASM'!$B$2:$E$1000,4,0)),0,(VLOOKUP(C587,'WI Vs ASM'!$B$2:$E$1000,4,0)))</f>
        <v>Offshore</v>
      </c>
      <c r="K587" s="11" t="str">
        <f>IF(ISERROR(VLOOKUP(C587,'WI Vs ASM'!$B$2:$F$1000,5,0)),0,(VLOOKUP(C587,'WI Vs ASM'!$B$2:$F$1000,5,0)))</f>
        <v>01-Fixed Price</v>
      </c>
      <c r="L587" s="11" t="str">
        <f>IF(ISERROR(VLOOKUP(C587,'WI Vs ASM'!$B$2:$D$1000,3,0)),0,(VLOOKUP(C587,'WI Vs ASM'!$B$2:$D$1000,3,0)))</f>
        <v>01-Maintenance Offshore</v>
      </c>
      <c r="M587" s="11" t="str">
        <f>IF(ISERROR(VLOOKUP(C587,'WI Vs ASM'!$B$2:$I$1000,8,0)),0,(VLOOKUP(C587,'WI Vs ASM'!$B$2:$I$1000,8,0)))</f>
        <v>Rahul Soman</v>
      </c>
      <c r="N587" s="11" t="str">
        <f>IF(ISERROR(VLOOKUP(C587,'WI Vs ASM'!$B$2:$G$1000,6,0)),0,(VLOOKUP(C587,'WI Vs ASM'!$B$2:$G$1000,6,0)))</f>
        <v>Data Archive</v>
      </c>
      <c r="O587" s="11" t="str">
        <f>IF(ISERROR(VLOOKUP(C587,'WI Vs ASM'!$B$2:$H$1000,7,0)),0,(VLOOKUP(C587,'WI Vs ASM'!$B$2:$H$1000,7,0)))</f>
        <v>Central Functions</v>
      </c>
      <c r="P587" s="11" t="str">
        <f t="shared" si="261"/>
        <v>May-17</v>
      </c>
      <c r="Q587" s="11" t="str">
        <f t="shared" si="262"/>
        <v>Q2</v>
      </c>
      <c r="R587" s="11" t="str">
        <f>IF(ISERROR(VLOOKUP(C587,'WI Vs ASM'!$B$2:$J$1000,9,0)),0,(VLOOKUP(C587,'WI Vs ASM'!$B$2:$J$1000,9,0)))</f>
        <v>Jyothi Pai</v>
      </c>
      <c r="S587" s="11" t="str">
        <f>IF(ISERROR(VLOOKUP(C587,'WI Vs ASM'!$B$2:$K$1000,10,0)),0,(VLOOKUP(C587,'WI Vs ASM'!$B$2:$K$1000,10,0)))</f>
        <v>Linda J. Richardson</v>
      </c>
      <c r="T587" s="11" t="str">
        <f>IF(ISERROR(VLOOKUP(C587,'WI Vs ASM'!$B$2:$L$1000,11,0)),0,(VLOOKUP(C587,'WI Vs ASM'!$B$2:$L$1000,11,0)))</f>
        <v>Crystal Romano</v>
      </c>
      <c r="U587" s="11" t="e">
        <f t="shared" si="269"/>
        <v>#VALUE!</v>
      </c>
      <c r="V587" s="11" t="str">
        <f t="shared" si="263"/>
        <v>No</v>
      </c>
      <c r="W587" s="11" t="str">
        <f t="shared" si="264"/>
        <v>Yes</v>
      </c>
      <c r="X587" s="11" t="str">
        <f t="shared" si="265"/>
        <v>No</v>
      </c>
      <c r="Y587" s="11" t="str">
        <f t="shared" si="266"/>
        <v>No</v>
      </c>
      <c r="Z587" s="11" t="str">
        <f t="shared" si="267"/>
        <v>No</v>
      </c>
      <c r="AA587" s="11" t="str">
        <f t="shared" si="270"/>
        <v>No</v>
      </c>
      <c r="AB587" s="11">
        <f>IF(ISERROR(VLOOKUP(U587,'ITWR Dump'!$A$2:$Y$5000,24,0)),0,(VLOOKUP('ILC Report'!U587,'ITWR Dump'!$A$2:$Y$5000,24,0)))</f>
        <v>0</v>
      </c>
      <c r="AC587" s="11" t="str">
        <f t="shared" si="271"/>
        <v>No</v>
      </c>
      <c r="AD587" s="11" t="str">
        <f t="shared" si="272"/>
        <v/>
      </c>
      <c r="AE587" s="11">
        <f>IF(ISERROR(VLOOKUP(U587,'ITWR Dump'!$A$2:$Y$5000,13,0)),0,(VLOOKUP(U587,'ITWR Dump'!$A$2:$Y$5000,13,0)))</f>
        <v>0</v>
      </c>
      <c r="AF587" s="11">
        <f>IF(ISERROR(VLOOKUP(U587,'ITWR Dump'!$A$2:$Y$5000,11,0)),0,(VLOOKUP(U587,'ITWR Dump'!$A$2:$Y$5000,11,0)))</f>
        <v>0</v>
      </c>
      <c r="AG587" s="11">
        <f>IF(ISERROR(VLOOKUP(U587,'ITWR Dump'!$A$2:$Y$5000,2,0)),0,(VLOOKUP(U587,'ITWR Dump'!$A$2:$Y$5000,2,0)))</f>
        <v>0</v>
      </c>
      <c r="AH587" s="11">
        <f>IF(ISERROR(VLOOKUP(U587,'ITWR Dump'!$A$2:$Y$5000,14,0)),0,(VLOOKUP(U587,'ITWR Dump'!$A$2:$Y$5000,14,0)))</f>
        <v>0</v>
      </c>
      <c r="AI587" s="11" t="str">
        <f t="shared" si="273"/>
        <v>01-Maintenance Offshore</v>
      </c>
      <c r="AJ587" s="11" t="str">
        <f t="shared" si="274"/>
        <v>Offshore</v>
      </c>
      <c r="AK587" s="11" t="str">
        <f>IF(ISERROR(VLOOKUP(A587,'Team Data'!$C$2:$U$213,17,0)),0,(VLOOKUP(A587,'Team Data'!$C$2:$U$213,17,0)))</f>
        <v>PRISM</v>
      </c>
      <c r="AL587" s="11" t="str">
        <f t="shared" si="275"/>
        <v>2017-04-24</v>
      </c>
      <c r="AM587" s="11">
        <f>IF(ISERROR(VLOOKUP(U587,'ITWR Dump'!$A$2:$Y$5000,16,0)),0,(VLOOKUP(U587,'ITWR Dump'!$A$2:$Y$5000,16,0)))</f>
        <v>0</v>
      </c>
      <c r="AN587" s="11">
        <f>IF(ISERROR(VLOOKUP(U587,'ITWR Dump'!$A$2:$Y$5000,18,0)),0,(VLOOKUP(U587,'ITWR Dump'!$A$2:$Y$5000,18,0)))</f>
        <v>0</v>
      </c>
      <c r="AO587" s="11">
        <f>IF(ISERROR(VLOOKUP(U587,'ITWR Dump'!$A$2:$Y$5000,25,0)),0,(VLOOKUP('ILC Report'!U587,'ITWR Dump'!$A$2:$Y$5000,25,0)))</f>
        <v>0</v>
      </c>
      <c r="AP587" s="11">
        <f t="shared" si="276"/>
        <v>0</v>
      </c>
      <c r="AQ587" s="26">
        <f t="shared" si="277"/>
        <v>0</v>
      </c>
      <c r="AR587" s="26">
        <f t="shared" si="278"/>
        <v>0</v>
      </c>
      <c r="AS587" s="26">
        <f t="shared" si="279"/>
        <v>0</v>
      </c>
      <c r="AT587" s="26">
        <f t="shared" si="280"/>
        <v>0</v>
      </c>
      <c r="AU587" s="26">
        <f t="shared" si="281"/>
        <v>0</v>
      </c>
      <c r="AV587" s="26">
        <f t="shared" si="282"/>
        <v>0</v>
      </c>
      <c r="AW587" s="11" t="s">
        <v>653</v>
      </c>
      <c r="AX587" s="11" t="str">
        <f>VLOOKUP(L587,Group!$A$2:$B$1000,2,0)</f>
        <v>Maintenance</v>
      </c>
      <c r="AY587" s="11">
        <f>IF(ISERROR(VLOOKUP(U587,'ITWR Dump'!$A$2:$Y$5000,15,0)),0,(VLOOKUP('ILC Report'!U587,'ITWR Dump'!$A$2:$Y$5000,15,0)))</f>
        <v>0</v>
      </c>
      <c r="AZ587" s="11" t="str">
        <f t="shared" si="283"/>
        <v>Yes</v>
      </c>
      <c r="BA587" s="11" t="str">
        <f t="shared" si="284"/>
        <v>BKI</v>
      </c>
      <c r="BB587" s="11" t="str">
        <f t="shared" si="285"/>
        <v>MN</v>
      </c>
      <c r="BC587" s="11" t="str">
        <f t="shared" si="286"/>
        <v>No</v>
      </c>
    </row>
    <row r="588" spans="1:55" x14ac:dyDescent="0.3">
      <c r="A588" s="11" t="s">
        <v>669</v>
      </c>
      <c r="B588" s="11" t="s">
        <v>1832</v>
      </c>
      <c r="C588" s="11" t="s">
        <v>545</v>
      </c>
      <c r="D588" s="11" t="s">
        <v>2257</v>
      </c>
      <c r="E588" s="38" t="s">
        <v>2904</v>
      </c>
      <c r="F588" s="11">
        <v>1</v>
      </c>
      <c r="G588" s="40" t="s">
        <v>218</v>
      </c>
      <c r="H588" s="11" t="str">
        <f t="shared" si="268"/>
        <v>Regular</v>
      </c>
      <c r="I588" s="11" t="str">
        <f t="shared" si="260"/>
        <v>INDIA</v>
      </c>
      <c r="J588" s="11" t="str">
        <f>IF(ISERROR(VLOOKUP(C588,'WI Vs ASM'!$B$2:$E$1000,4,0)),0,(VLOOKUP(C588,'WI Vs ASM'!$B$2:$E$1000,4,0)))</f>
        <v>Offshore</v>
      </c>
      <c r="K588" s="11" t="str">
        <f>IF(ISERROR(VLOOKUP(C588,'WI Vs ASM'!$B$2:$F$1000,5,0)),0,(VLOOKUP(C588,'WI Vs ASM'!$B$2:$F$1000,5,0)))</f>
        <v>01-Fixed Price</v>
      </c>
      <c r="L588" s="11" t="str">
        <f>IF(ISERROR(VLOOKUP(C588,'WI Vs ASM'!$B$2:$D$1000,3,0)),0,(VLOOKUP(C588,'WI Vs ASM'!$B$2:$D$1000,3,0)))</f>
        <v>01-Maintenance Offshore</v>
      </c>
      <c r="M588" s="11" t="str">
        <f>IF(ISERROR(VLOOKUP(C588,'WI Vs ASM'!$B$2:$I$1000,8,0)),0,(VLOOKUP(C588,'WI Vs ASM'!$B$2:$I$1000,8,0)))</f>
        <v>Rahul Soman</v>
      </c>
      <c r="N588" s="11" t="str">
        <f>IF(ISERROR(VLOOKUP(C588,'WI Vs ASM'!$B$2:$G$1000,6,0)),0,(VLOOKUP(C588,'WI Vs ASM'!$B$2:$G$1000,6,0)))</f>
        <v>Data Archive</v>
      </c>
      <c r="O588" s="11" t="str">
        <f>IF(ISERROR(VLOOKUP(C588,'WI Vs ASM'!$B$2:$H$1000,7,0)),0,(VLOOKUP(C588,'WI Vs ASM'!$B$2:$H$1000,7,0)))</f>
        <v>Central Functions</v>
      </c>
      <c r="P588" s="11" t="str">
        <f t="shared" si="261"/>
        <v>May-17</v>
      </c>
      <c r="Q588" s="11" t="str">
        <f t="shared" si="262"/>
        <v>Q2</v>
      </c>
      <c r="R588" s="11" t="str">
        <f>IF(ISERROR(VLOOKUP(C588,'WI Vs ASM'!$B$2:$J$1000,9,0)),0,(VLOOKUP(C588,'WI Vs ASM'!$B$2:$J$1000,9,0)))</f>
        <v>Jyothi Pai</v>
      </c>
      <c r="S588" s="11" t="str">
        <f>IF(ISERROR(VLOOKUP(C588,'WI Vs ASM'!$B$2:$K$1000,10,0)),0,(VLOOKUP(C588,'WI Vs ASM'!$B$2:$K$1000,10,0)))</f>
        <v>Linda J. Richardson</v>
      </c>
      <c r="T588" s="11" t="str">
        <f>IF(ISERROR(VLOOKUP(C588,'WI Vs ASM'!$B$2:$L$1000,11,0)),0,(VLOOKUP(C588,'WI Vs ASM'!$B$2:$L$1000,11,0)))</f>
        <v>Crystal Romano</v>
      </c>
      <c r="U588" s="11" t="e">
        <f t="shared" si="269"/>
        <v>#VALUE!</v>
      </c>
      <c r="V588" s="11" t="str">
        <f t="shared" si="263"/>
        <v>No</v>
      </c>
      <c r="W588" s="11" t="str">
        <f t="shared" si="264"/>
        <v>Yes</v>
      </c>
      <c r="X588" s="11" t="str">
        <f t="shared" si="265"/>
        <v>No</v>
      </c>
      <c r="Y588" s="11" t="str">
        <f t="shared" si="266"/>
        <v>No</v>
      </c>
      <c r="Z588" s="11" t="str">
        <f t="shared" si="267"/>
        <v>No</v>
      </c>
      <c r="AA588" s="11" t="str">
        <f t="shared" si="270"/>
        <v>No</v>
      </c>
      <c r="AB588" s="11">
        <f>IF(ISERROR(VLOOKUP(U588,'ITWR Dump'!$A$2:$Y$5000,24,0)),0,(VLOOKUP('ILC Report'!U588,'ITWR Dump'!$A$2:$Y$5000,24,0)))</f>
        <v>0</v>
      </c>
      <c r="AC588" s="11" t="str">
        <f t="shared" si="271"/>
        <v>No</v>
      </c>
      <c r="AD588" s="11" t="str">
        <f t="shared" si="272"/>
        <v/>
      </c>
      <c r="AE588" s="11">
        <f>IF(ISERROR(VLOOKUP(U588,'ITWR Dump'!$A$2:$Y$5000,13,0)),0,(VLOOKUP(U588,'ITWR Dump'!$A$2:$Y$5000,13,0)))</f>
        <v>0</v>
      </c>
      <c r="AF588" s="11">
        <f>IF(ISERROR(VLOOKUP(U588,'ITWR Dump'!$A$2:$Y$5000,11,0)),0,(VLOOKUP(U588,'ITWR Dump'!$A$2:$Y$5000,11,0)))</f>
        <v>0</v>
      </c>
      <c r="AG588" s="11">
        <f>IF(ISERROR(VLOOKUP(U588,'ITWR Dump'!$A$2:$Y$5000,2,0)),0,(VLOOKUP(U588,'ITWR Dump'!$A$2:$Y$5000,2,0)))</f>
        <v>0</v>
      </c>
      <c r="AH588" s="11">
        <f>IF(ISERROR(VLOOKUP(U588,'ITWR Dump'!$A$2:$Y$5000,14,0)),0,(VLOOKUP(U588,'ITWR Dump'!$A$2:$Y$5000,14,0)))</f>
        <v>0</v>
      </c>
      <c r="AI588" s="11" t="str">
        <f t="shared" si="273"/>
        <v>01-Maintenance Offshore</v>
      </c>
      <c r="AJ588" s="11" t="str">
        <f t="shared" si="274"/>
        <v>Offshore</v>
      </c>
      <c r="AK588" s="11" t="str">
        <f>IF(ISERROR(VLOOKUP(A588,'Team Data'!$C$2:$U$213,17,0)),0,(VLOOKUP(A588,'Team Data'!$C$2:$U$213,17,0)))</f>
        <v>PRISM</v>
      </c>
      <c r="AL588" s="11" t="str">
        <f t="shared" si="275"/>
        <v>2017-04-24</v>
      </c>
      <c r="AM588" s="11">
        <f>IF(ISERROR(VLOOKUP(U588,'ITWR Dump'!$A$2:$Y$5000,16,0)),0,(VLOOKUP(U588,'ITWR Dump'!$A$2:$Y$5000,16,0)))</f>
        <v>0</v>
      </c>
      <c r="AN588" s="11">
        <f>IF(ISERROR(VLOOKUP(U588,'ITWR Dump'!$A$2:$Y$5000,18,0)),0,(VLOOKUP(U588,'ITWR Dump'!$A$2:$Y$5000,18,0)))</f>
        <v>0</v>
      </c>
      <c r="AO588" s="11">
        <f>IF(ISERROR(VLOOKUP(U588,'ITWR Dump'!$A$2:$Y$5000,25,0)),0,(VLOOKUP('ILC Report'!U588,'ITWR Dump'!$A$2:$Y$5000,25,0)))</f>
        <v>0</v>
      </c>
      <c r="AP588" s="11">
        <f t="shared" si="276"/>
        <v>0</v>
      </c>
      <c r="AQ588" s="26">
        <f t="shared" si="277"/>
        <v>0</v>
      </c>
      <c r="AR588" s="26">
        <f t="shared" si="278"/>
        <v>0</v>
      </c>
      <c r="AS588" s="26">
        <f t="shared" si="279"/>
        <v>0</v>
      </c>
      <c r="AT588" s="26">
        <f t="shared" si="280"/>
        <v>0</v>
      </c>
      <c r="AU588" s="26">
        <f t="shared" si="281"/>
        <v>0</v>
      </c>
      <c r="AV588" s="26">
        <f t="shared" si="282"/>
        <v>0</v>
      </c>
      <c r="AW588" s="11" t="s">
        <v>653</v>
      </c>
      <c r="AX588" s="11" t="str">
        <f>VLOOKUP(L588,Group!$A$2:$B$1000,2,0)</f>
        <v>Maintenance</v>
      </c>
      <c r="AY588" s="11">
        <f>IF(ISERROR(VLOOKUP(U588,'ITWR Dump'!$A$2:$Y$5000,15,0)),0,(VLOOKUP('ILC Report'!U588,'ITWR Dump'!$A$2:$Y$5000,15,0)))</f>
        <v>0</v>
      </c>
      <c r="AZ588" s="11" t="str">
        <f t="shared" si="283"/>
        <v>Yes</v>
      </c>
      <c r="BA588" s="11" t="str">
        <f t="shared" si="284"/>
        <v>BKI</v>
      </c>
      <c r="BB588" s="11" t="str">
        <f t="shared" si="285"/>
        <v>MN</v>
      </c>
      <c r="BC588" s="11" t="str">
        <f t="shared" si="286"/>
        <v>No</v>
      </c>
    </row>
    <row r="589" spans="1:55" x14ac:dyDescent="0.3">
      <c r="A589" s="11" t="s">
        <v>669</v>
      </c>
      <c r="B589" s="11" t="s">
        <v>1832</v>
      </c>
      <c r="C589" s="11" t="s">
        <v>543</v>
      </c>
      <c r="D589" s="11" t="s">
        <v>2258</v>
      </c>
      <c r="E589" s="38" t="s">
        <v>2904</v>
      </c>
      <c r="F589" s="11">
        <v>4</v>
      </c>
      <c r="G589" s="40" t="s">
        <v>218</v>
      </c>
      <c r="H589" s="11" t="str">
        <f t="shared" si="268"/>
        <v>Regular</v>
      </c>
      <c r="I589" s="11" t="str">
        <f t="shared" si="260"/>
        <v>INDIA</v>
      </c>
      <c r="J589" s="11" t="str">
        <f>IF(ISERROR(VLOOKUP(C589,'WI Vs ASM'!$B$2:$E$1000,4,0)),0,(VLOOKUP(C589,'WI Vs ASM'!$B$2:$E$1000,4,0)))</f>
        <v>Offshore</v>
      </c>
      <c r="K589" s="11" t="str">
        <f>IF(ISERROR(VLOOKUP(C589,'WI Vs ASM'!$B$2:$F$1000,5,0)),0,(VLOOKUP(C589,'WI Vs ASM'!$B$2:$F$1000,5,0)))</f>
        <v>09-NonBillable</v>
      </c>
      <c r="L589" s="11" t="str">
        <f>IF(ISERROR(VLOOKUP(C589,'WI Vs ASM'!$B$2:$D$1000,3,0)),0,(VLOOKUP(C589,'WI Vs ASM'!$B$2:$D$1000,3,0)))</f>
        <v>54-Knowledge Transfer/Training Offshore</v>
      </c>
      <c r="M589" s="11" t="str">
        <f>IF(ISERROR(VLOOKUP(C589,'WI Vs ASM'!$B$2:$I$1000,8,0)),0,(VLOOKUP(C589,'WI Vs ASM'!$B$2:$I$1000,8,0)))</f>
        <v>Prakash Varadachari</v>
      </c>
      <c r="N589" s="11" t="str">
        <f>IF(ISERROR(VLOOKUP(C589,'WI Vs ASM'!$B$2:$G$1000,6,0)),0,(VLOOKUP(C589,'WI Vs ASM'!$B$2:$G$1000,6,0)))</f>
        <v>Data Archive</v>
      </c>
      <c r="O589" s="11" t="str">
        <f>IF(ISERROR(VLOOKUP(C589,'WI Vs ASM'!$B$2:$H$1000,7,0)),0,(VLOOKUP(C589,'WI Vs ASM'!$B$2:$H$1000,7,0)))</f>
        <v>Central Functions</v>
      </c>
      <c r="P589" s="11" t="str">
        <f t="shared" si="261"/>
        <v>May-17</v>
      </c>
      <c r="Q589" s="11" t="str">
        <f t="shared" si="262"/>
        <v>Q2</v>
      </c>
      <c r="R589" s="11" t="str">
        <f>IF(ISERROR(VLOOKUP(C589,'WI Vs ASM'!$B$2:$J$1000,9,0)),0,(VLOOKUP(C589,'WI Vs ASM'!$B$2:$J$1000,9,0)))</f>
        <v>Jyothi Pai</v>
      </c>
      <c r="S589" s="11" t="str">
        <f>IF(ISERROR(VLOOKUP(C589,'WI Vs ASM'!$B$2:$K$1000,10,0)),0,(VLOOKUP(C589,'WI Vs ASM'!$B$2:$K$1000,10,0)))</f>
        <v>Linda J. Richardson</v>
      </c>
      <c r="T589" s="11" t="str">
        <f>IF(ISERROR(VLOOKUP(C589,'WI Vs ASM'!$B$2:$L$1000,11,0)),0,(VLOOKUP(C589,'WI Vs ASM'!$B$2:$L$1000,11,0)))</f>
        <v>Crystal Romano</v>
      </c>
      <c r="U589" s="11" t="e">
        <f t="shared" si="269"/>
        <v>#VALUE!</v>
      </c>
      <c r="V589" s="11" t="str">
        <f t="shared" si="263"/>
        <v>No</v>
      </c>
      <c r="W589" s="11" t="str">
        <f t="shared" si="264"/>
        <v>No</v>
      </c>
      <c r="X589" s="11" t="str">
        <f t="shared" si="265"/>
        <v>No</v>
      </c>
      <c r="Y589" s="11" t="str">
        <f t="shared" si="266"/>
        <v>No</v>
      </c>
      <c r="Z589" s="11" t="str">
        <f t="shared" si="267"/>
        <v>No</v>
      </c>
      <c r="AA589" s="11" t="str">
        <f t="shared" si="270"/>
        <v>No</v>
      </c>
      <c r="AB589" s="11">
        <f>IF(ISERROR(VLOOKUP(U589,'ITWR Dump'!$A$2:$Y$5000,24,0)),0,(VLOOKUP('ILC Report'!U589,'ITWR Dump'!$A$2:$Y$5000,24,0)))</f>
        <v>0</v>
      </c>
      <c r="AC589" s="11" t="str">
        <f t="shared" si="271"/>
        <v>No</v>
      </c>
      <c r="AD589" s="11" t="str">
        <f t="shared" si="272"/>
        <v/>
      </c>
      <c r="AE589" s="11">
        <f>IF(ISERROR(VLOOKUP(U589,'ITWR Dump'!$A$2:$Y$5000,13,0)),0,(VLOOKUP(U589,'ITWR Dump'!$A$2:$Y$5000,13,0)))</f>
        <v>0</v>
      </c>
      <c r="AF589" s="11">
        <f>IF(ISERROR(VLOOKUP(U589,'ITWR Dump'!$A$2:$Y$5000,11,0)),0,(VLOOKUP(U589,'ITWR Dump'!$A$2:$Y$5000,11,0)))</f>
        <v>0</v>
      </c>
      <c r="AG589" s="11">
        <f>IF(ISERROR(VLOOKUP(U589,'ITWR Dump'!$A$2:$Y$5000,2,0)),0,(VLOOKUP(U589,'ITWR Dump'!$A$2:$Y$5000,2,0)))</f>
        <v>0</v>
      </c>
      <c r="AH589" s="11">
        <f>IF(ISERROR(VLOOKUP(U589,'ITWR Dump'!$A$2:$Y$5000,14,0)),0,(VLOOKUP(U589,'ITWR Dump'!$A$2:$Y$5000,14,0)))</f>
        <v>0</v>
      </c>
      <c r="AI589" s="11" t="str">
        <f t="shared" si="273"/>
        <v>54-Knowledge Transfer/Training Offshore</v>
      </c>
      <c r="AJ589" s="11" t="str">
        <f t="shared" si="274"/>
        <v>Offshore</v>
      </c>
      <c r="AK589" s="11" t="str">
        <f>IF(ISERROR(VLOOKUP(A589,'Team Data'!$C$2:$U$213,17,0)),0,(VLOOKUP(A589,'Team Data'!$C$2:$U$213,17,0)))</f>
        <v>PRISM</v>
      </c>
      <c r="AL589" s="11" t="str">
        <f t="shared" si="275"/>
        <v>2017-04-24</v>
      </c>
      <c r="AM589" s="11">
        <f>IF(ISERROR(VLOOKUP(U589,'ITWR Dump'!$A$2:$Y$5000,16,0)),0,(VLOOKUP(U589,'ITWR Dump'!$A$2:$Y$5000,16,0)))</f>
        <v>0</v>
      </c>
      <c r="AN589" s="11">
        <f>IF(ISERROR(VLOOKUP(U589,'ITWR Dump'!$A$2:$Y$5000,18,0)),0,(VLOOKUP(U589,'ITWR Dump'!$A$2:$Y$5000,18,0)))</f>
        <v>0</v>
      </c>
      <c r="AO589" s="11">
        <f>IF(ISERROR(VLOOKUP(U589,'ITWR Dump'!$A$2:$Y$5000,25,0)),0,(VLOOKUP('ILC Report'!U589,'ITWR Dump'!$A$2:$Y$5000,25,0)))</f>
        <v>0</v>
      </c>
      <c r="AP589" s="11">
        <f t="shared" si="276"/>
        <v>0</v>
      </c>
      <c r="AQ589" s="26">
        <f t="shared" si="277"/>
        <v>0</v>
      </c>
      <c r="AR589" s="26">
        <f t="shared" si="278"/>
        <v>0</v>
      </c>
      <c r="AS589" s="26">
        <f t="shared" si="279"/>
        <v>0</v>
      </c>
      <c r="AT589" s="26">
        <f t="shared" si="280"/>
        <v>0</v>
      </c>
      <c r="AU589" s="26">
        <f t="shared" si="281"/>
        <v>0</v>
      </c>
      <c r="AV589" s="26">
        <f t="shared" si="282"/>
        <v>0</v>
      </c>
      <c r="AW589" s="11" t="s">
        <v>653</v>
      </c>
      <c r="AX589" s="11" t="str">
        <f>VLOOKUP(L589,Group!$A$2:$B$1000,2,0)</f>
        <v>Maintenance</v>
      </c>
      <c r="AY589" s="11">
        <f>IF(ISERROR(VLOOKUP(U589,'ITWR Dump'!$A$2:$Y$5000,15,0)),0,(VLOOKUP('ILC Report'!U589,'ITWR Dump'!$A$2:$Y$5000,15,0)))</f>
        <v>0</v>
      </c>
      <c r="AZ589" s="11" t="str">
        <f t="shared" si="283"/>
        <v>No</v>
      </c>
      <c r="BA589" s="11" t="str">
        <f t="shared" si="284"/>
        <v>BKI</v>
      </c>
      <c r="BB589" s="11" t="str">
        <f t="shared" si="285"/>
        <v>KT</v>
      </c>
      <c r="BC589" s="11" t="str">
        <f t="shared" si="286"/>
        <v>No</v>
      </c>
    </row>
    <row r="590" spans="1:55" x14ac:dyDescent="0.3">
      <c r="A590" s="11" t="s">
        <v>669</v>
      </c>
      <c r="B590" s="11" t="s">
        <v>1832</v>
      </c>
      <c r="C590" s="11" t="s">
        <v>545</v>
      </c>
      <c r="D590" s="11" t="s">
        <v>2259</v>
      </c>
      <c r="E590" s="38" t="s">
        <v>2904</v>
      </c>
      <c r="F590" s="11">
        <v>1</v>
      </c>
      <c r="G590" s="40" t="s">
        <v>218</v>
      </c>
      <c r="H590" s="11" t="str">
        <f t="shared" si="268"/>
        <v>Regular</v>
      </c>
      <c r="I590" s="11" t="str">
        <f t="shared" si="260"/>
        <v>INDIA</v>
      </c>
      <c r="J590" s="11" t="str">
        <f>IF(ISERROR(VLOOKUP(C590,'WI Vs ASM'!$B$2:$E$1000,4,0)),0,(VLOOKUP(C590,'WI Vs ASM'!$B$2:$E$1000,4,0)))</f>
        <v>Offshore</v>
      </c>
      <c r="K590" s="11" t="str">
        <f>IF(ISERROR(VLOOKUP(C590,'WI Vs ASM'!$B$2:$F$1000,5,0)),0,(VLOOKUP(C590,'WI Vs ASM'!$B$2:$F$1000,5,0)))</f>
        <v>01-Fixed Price</v>
      </c>
      <c r="L590" s="11" t="str">
        <f>IF(ISERROR(VLOOKUP(C590,'WI Vs ASM'!$B$2:$D$1000,3,0)),0,(VLOOKUP(C590,'WI Vs ASM'!$B$2:$D$1000,3,0)))</f>
        <v>01-Maintenance Offshore</v>
      </c>
      <c r="M590" s="11" t="str">
        <f>IF(ISERROR(VLOOKUP(C590,'WI Vs ASM'!$B$2:$I$1000,8,0)),0,(VLOOKUP(C590,'WI Vs ASM'!$B$2:$I$1000,8,0)))</f>
        <v>Rahul Soman</v>
      </c>
      <c r="N590" s="11" t="str">
        <f>IF(ISERROR(VLOOKUP(C590,'WI Vs ASM'!$B$2:$G$1000,6,0)),0,(VLOOKUP(C590,'WI Vs ASM'!$B$2:$G$1000,6,0)))</f>
        <v>Data Archive</v>
      </c>
      <c r="O590" s="11" t="str">
        <f>IF(ISERROR(VLOOKUP(C590,'WI Vs ASM'!$B$2:$H$1000,7,0)),0,(VLOOKUP(C590,'WI Vs ASM'!$B$2:$H$1000,7,0)))</f>
        <v>Central Functions</v>
      </c>
      <c r="P590" s="11" t="str">
        <f t="shared" si="261"/>
        <v>May-17</v>
      </c>
      <c r="Q590" s="11" t="str">
        <f t="shared" si="262"/>
        <v>Q2</v>
      </c>
      <c r="R590" s="11" t="str">
        <f>IF(ISERROR(VLOOKUP(C590,'WI Vs ASM'!$B$2:$J$1000,9,0)),0,(VLOOKUP(C590,'WI Vs ASM'!$B$2:$J$1000,9,0)))</f>
        <v>Jyothi Pai</v>
      </c>
      <c r="S590" s="11" t="str">
        <f>IF(ISERROR(VLOOKUP(C590,'WI Vs ASM'!$B$2:$K$1000,10,0)),0,(VLOOKUP(C590,'WI Vs ASM'!$B$2:$K$1000,10,0)))</f>
        <v>Linda J. Richardson</v>
      </c>
      <c r="T590" s="11" t="str">
        <f>IF(ISERROR(VLOOKUP(C590,'WI Vs ASM'!$B$2:$L$1000,11,0)),0,(VLOOKUP(C590,'WI Vs ASM'!$B$2:$L$1000,11,0)))</f>
        <v>Crystal Romano</v>
      </c>
      <c r="U590" s="11" t="e">
        <f t="shared" si="269"/>
        <v>#VALUE!</v>
      </c>
      <c r="V590" s="11" t="str">
        <f t="shared" si="263"/>
        <v>No</v>
      </c>
      <c r="W590" s="11" t="str">
        <f t="shared" si="264"/>
        <v>Yes</v>
      </c>
      <c r="X590" s="11" t="str">
        <f t="shared" si="265"/>
        <v>No</v>
      </c>
      <c r="Y590" s="11" t="str">
        <f t="shared" si="266"/>
        <v>No</v>
      </c>
      <c r="Z590" s="11" t="str">
        <f t="shared" si="267"/>
        <v>No</v>
      </c>
      <c r="AA590" s="11" t="str">
        <f t="shared" si="270"/>
        <v>No</v>
      </c>
      <c r="AB590" s="11">
        <f>IF(ISERROR(VLOOKUP(U590,'ITWR Dump'!$A$2:$Y$5000,24,0)),0,(VLOOKUP('ILC Report'!U590,'ITWR Dump'!$A$2:$Y$5000,24,0)))</f>
        <v>0</v>
      </c>
      <c r="AC590" s="11" t="str">
        <f t="shared" si="271"/>
        <v>No</v>
      </c>
      <c r="AD590" s="11" t="str">
        <f t="shared" si="272"/>
        <v/>
      </c>
      <c r="AE590" s="11">
        <f>IF(ISERROR(VLOOKUP(U590,'ITWR Dump'!$A$2:$Y$5000,13,0)),0,(VLOOKUP(U590,'ITWR Dump'!$A$2:$Y$5000,13,0)))</f>
        <v>0</v>
      </c>
      <c r="AF590" s="11">
        <f>IF(ISERROR(VLOOKUP(U590,'ITWR Dump'!$A$2:$Y$5000,11,0)),0,(VLOOKUP(U590,'ITWR Dump'!$A$2:$Y$5000,11,0)))</f>
        <v>0</v>
      </c>
      <c r="AG590" s="11">
        <f>IF(ISERROR(VLOOKUP(U590,'ITWR Dump'!$A$2:$Y$5000,2,0)),0,(VLOOKUP(U590,'ITWR Dump'!$A$2:$Y$5000,2,0)))</f>
        <v>0</v>
      </c>
      <c r="AH590" s="11">
        <f>IF(ISERROR(VLOOKUP(U590,'ITWR Dump'!$A$2:$Y$5000,14,0)),0,(VLOOKUP(U590,'ITWR Dump'!$A$2:$Y$5000,14,0)))</f>
        <v>0</v>
      </c>
      <c r="AI590" s="11" t="str">
        <f t="shared" si="273"/>
        <v>01-Maintenance Offshore</v>
      </c>
      <c r="AJ590" s="11" t="str">
        <f t="shared" si="274"/>
        <v>Offshore</v>
      </c>
      <c r="AK590" s="11" t="str">
        <f>IF(ISERROR(VLOOKUP(A590,'Team Data'!$C$2:$U$213,17,0)),0,(VLOOKUP(A590,'Team Data'!$C$2:$U$213,17,0)))</f>
        <v>PRISM</v>
      </c>
      <c r="AL590" s="11" t="str">
        <f t="shared" si="275"/>
        <v>2017-04-24</v>
      </c>
      <c r="AM590" s="11">
        <f>IF(ISERROR(VLOOKUP(U590,'ITWR Dump'!$A$2:$Y$5000,16,0)),0,(VLOOKUP(U590,'ITWR Dump'!$A$2:$Y$5000,16,0)))</f>
        <v>0</v>
      </c>
      <c r="AN590" s="11">
        <f>IF(ISERROR(VLOOKUP(U590,'ITWR Dump'!$A$2:$Y$5000,18,0)),0,(VLOOKUP(U590,'ITWR Dump'!$A$2:$Y$5000,18,0)))</f>
        <v>0</v>
      </c>
      <c r="AO590" s="11">
        <f>IF(ISERROR(VLOOKUP(U590,'ITWR Dump'!$A$2:$Y$5000,25,0)),0,(VLOOKUP('ILC Report'!U590,'ITWR Dump'!$A$2:$Y$5000,25,0)))</f>
        <v>0</v>
      </c>
      <c r="AP590" s="11">
        <f t="shared" si="276"/>
        <v>0</v>
      </c>
      <c r="AQ590" s="26">
        <f t="shared" si="277"/>
        <v>0</v>
      </c>
      <c r="AR590" s="26">
        <f t="shared" si="278"/>
        <v>0</v>
      </c>
      <c r="AS590" s="26">
        <f t="shared" si="279"/>
        <v>0</v>
      </c>
      <c r="AT590" s="26">
        <f t="shared" si="280"/>
        <v>0</v>
      </c>
      <c r="AU590" s="26">
        <f t="shared" si="281"/>
        <v>0</v>
      </c>
      <c r="AV590" s="26">
        <f t="shared" si="282"/>
        <v>0</v>
      </c>
      <c r="AW590" s="11" t="s">
        <v>653</v>
      </c>
      <c r="AX590" s="11" t="str">
        <f>VLOOKUP(L590,Group!$A$2:$B$1000,2,0)</f>
        <v>Maintenance</v>
      </c>
      <c r="AY590" s="11">
        <f>IF(ISERROR(VLOOKUP(U590,'ITWR Dump'!$A$2:$Y$5000,15,0)),0,(VLOOKUP('ILC Report'!U590,'ITWR Dump'!$A$2:$Y$5000,15,0)))</f>
        <v>0</v>
      </c>
      <c r="AZ590" s="11" t="str">
        <f t="shared" si="283"/>
        <v>No</v>
      </c>
      <c r="BA590" s="11" t="str">
        <f t="shared" si="284"/>
        <v>BKI</v>
      </c>
      <c r="BB590" s="11" t="str">
        <f t="shared" si="285"/>
        <v>MN</v>
      </c>
      <c r="BC590" s="11" t="str">
        <f t="shared" si="286"/>
        <v>No</v>
      </c>
    </row>
    <row r="591" spans="1:55" x14ac:dyDescent="0.3">
      <c r="A591" s="11" t="s">
        <v>669</v>
      </c>
      <c r="B591" s="11" t="s">
        <v>1832</v>
      </c>
      <c r="C591" s="11" t="s">
        <v>545</v>
      </c>
      <c r="D591" s="11" t="s">
        <v>2248</v>
      </c>
      <c r="E591" s="38" t="s">
        <v>2904</v>
      </c>
      <c r="F591" s="11">
        <v>1</v>
      </c>
      <c r="G591" s="40" t="s">
        <v>218</v>
      </c>
      <c r="H591" s="11" t="str">
        <f t="shared" si="268"/>
        <v>Regular</v>
      </c>
      <c r="I591" s="11" t="str">
        <f t="shared" si="260"/>
        <v>INDIA</v>
      </c>
      <c r="J591" s="11" t="str">
        <f>IF(ISERROR(VLOOKUP(C591,'WI Vs ASM'!$B$2:$E$1000,4,0)),0,(VLOOKUP(C591,'WI Vs ASM'!$B$2:$E$1000,4,0)))</f>
        <v>Offshore</v>
      </c>
      <c r="K591" s="11" t="str">
        <f>IF(ISERROR(VLOOKUP(C591,'WI Vs ASM'!$B$2:$F$1000,5,0)),0,(VLOOKUP(C591,'WI Vs ASM'!$B$2:$F$1000,5,0)))</f>
        <v>01-Fixed Price</v>
      </c>
      <c r="L591" s="11" t="str">
        <f>IF(ISERROR(VLOOKUP(C591,'WI Vs ASM'!$B$2:$D$1000,3,0)),0,(VLOOKUP(C591,'WI Vs ASM'!$B$2:$D$1000,3,0)))</f>
        <v>01-Maintenance Offshore</v>
      </c>
      <c r="M591" s="11" t="str">
        <f>IF(ISERROR(VLOOKUP(C591,'WI Vs ASM'!$B$2:$I$1000,8,0)),0,(VLOOKUP(C591,'WI Vs ASM'!$B$2:$I$1000,8,0)))</f>
        <v>Rahul Soman</v>
      </c>
      <c r="N591" s="11" t="str">
        <f>IF(ISERROR(VLOOKUP(C591,'WI Vs ASM'!$B$2:$G$1000,6,0)),0,(VLOOKUP(C591,'WI Vs ASM'!$B$2:$G$1000,6,0)))</f>
        <v>Data Archive</v>
      </c>
      <c r="O591" s="11" t="str">
        <f>IF(ISERROR(VLOOKUP(C591,'WI Vs ASM'!$B$2:$H$1000,7,0)),0,(VLOOKUP(C591,'WI Vs ASM'!$B$2:$H$1000,7,0)))</f>
        <v>Central Functions</v>
      </c>
      <c r="P591" s="11" t="str">
        <f t="shared" si="261"/>
        <v>May-17</v>
      </c>
      <c r="Q591" s="11" t="str">
        <f t="shared" si="262"/>
        <v>Q2</v>
      </c>
      <c r="R591" s="11" t="str">
        <f>IF(ISERROR(VLOOKUP(C591,'WI Vs ASM'!$B$2:$J$1000,9,0)),0,(VLOOKUP(C591,'WI Vs ASM'!$B$2:$J$1000,9,0)))</f>
        <v>Jyothi Pai</v>
      </c>
      <c r="S591" s="11" t="str">
        <f>IF(ISERROR(VLOOKUP(C591,'WI Vs ASM'!$B$2:$K$1000,10,0)),0,(VLOOKUP(C591,'WI Vs ASM'!$B$2:$K$1000,10,0)))</f>
        <v>Linda J. Richardson</v>
      </c>
      <c r="T591" s="11" t="str">
        <f>IF(ISERROR(VLOOKUP(C591,'WI Vs ASM'!$B$2:$L$1000,11,0)),0,(VLOOKUP(C591,'WI Vs ASM'!$B$2:$L$1000,11,0)))</f>
        <v>Crystal Romano</v>
      </c>
      <c r="U591" s="11" t="e">
        <f t="shared" si="269"/>
        <v>#VALUE!</v>
      </c>
      <c r="V591" s="11" t="str">
        <f t="shared" si="263"/>
        <v>No</v>
      </c>
      <c r="W591" s="11" t="str">
        <f t="shared" si="264"/>
        <v>Yes</v>
      </c>
      <c r="X591" s="11" t="str">
        <f t="shared" si="265"/>
        <v>No</v>
      </c>
      <c r="Y591" s="11" t="str">
        <f t="shared" si="266"/>
        <v>No</v>
      </c>
      <c r="Z591" s="11" t="str">
        <f t="shared" si="267"/>
        <v>No</v>
      </c>
      <c r="AA591" s="11" t="str">
        <f t="shared" si="270"/>
        <v>No</v>
      </c>
      <c r="AB591" s="11">
        <f>IF(ISERROR(VLOOKUP(U591,'ITWR Dump'!$A$2:$Y$5000,24,0)),0,(VLOOKUP('ILC Report'!U591,'ITWR Dump'!$A$2:$Y$5000,24,0)))</f>
        <v>0</v>
      </c>
      <c r="AC591" s="11" t="str">
        <f t="shared" si="271"/>
        <v>No</v>
      </c>
      <c r="AD591" s="11" t="str">
        <f t="shared" si="272"/>
        <v/>
      </c>
      <c r="AE591" s="11">
        <f>IF(ISERROR(VLOOKUP(U591,'ITWR Dump'!$A$2:$Y$5000,13,0)),0,(VLOOKUP(U591,'ITWR Dump'!$A$2:$Y$5000,13,0)))</f>
        <v>0</v>
      </c>
      <c r="AF591" s="11">
        <f>IF(ISERROR(VLOOKUP(U591,'ITWR Dump'!$A$2:$Y$5000,11,0)),0,(VLOOKUP(U591,'ITWR Dump'!$A$2:$Y$5000,11,0)))</f>
        <v>0</v>
      </c>
      <c r="AG591" s="11">
        <f>IF(ISERROR(VLOOKUP(U591,'ITWR Dump'!$A$2:$Y$5000,2,0)),0,(VLOOKUP(U591,'ITWR Dump'!$A$2:$Y$5000,2,0)))</f>
        <v>0</v>
      </c>
      <c r="AH591" s="11">
        <f>IF(ISERROR(VLOOKUP(U591,'ITWR Dump'!$A$2:$Y$5000,14,0)),0,(VLOOKUP(U591,'ITWR Dump'!$A$2:$Y$5000,14,0)))</f>
        <v>0</v>
      </c>
      <c r="AI591" s="11" t="str">
        <f t="shared" si="273"/>
        <v>01-Maintenance Offshore</v>
      </c>
      <c r="AJ591" s="11" t="str">
        <f t="shared" si="274"/>
        <v>Offshore</v>
      </c>
      <c r="AK591" s="11" t="str">
        <f>IF(ISERROR(VLOOKUP(A591,'Team Data'!$C$2:$U$213,17,0)),0,(VLOOKUP(A591,'Team Data'!$C$2:$U$213,17,0)))</f>
        <v>PRISM</v>
      </c>
      <c r="AL591" s="11" t="str">
        <f t="shared" si="275"/>
        <v>2017-04-24</v>
      </c>
      <c r="AM591" s="11">
        <f>IF(ISERROR(VLOOKUP(U591,'ITWR Dump'!$A$2:$Y$5000,16,0)),0,(VLOOKUP(U591,'ITWR Dump'!$A$2:$Y$5000,16,0)))</f>
        <v>0</v>
      </c>
      <c r="AN591" s="11">
        <f>IF(ISERROR(VLOOKUP(U591,'ITWR Dump'!$A$2:$Y$5000,18,0)),0,(VLOOKUP(U591,'ITWR Dump'!$A$2:$Y$5000,18,0)))</f>
        <v>0</v>
      </c>
      <c r="AO591" s="11">
        <f>IF(ISERROR(VLOOKUP(U591,'ITWR Dump'!$A$2:$Y$5000,25,0)),0,(VLOOKUP('ILC Report'!U591,'ITWR Dump'!$A$2:$Y$5000,25,0)))</f>
        <v>0</v>
      </c>
      <c r="AP591" s="11">
        <f t="shared" si="276"/>
        <v>0</v>
      </c>
      <c r="AQ591" s="26">
        <f t="shared" si="277"/>
        <v>0</v>
      </c>
      <c r="AR591" s="26">
        <f t="shared" si="278"/>
        <v>0</v>
      </c>
      <c r="AS591" s="26">
        <f t="shared" si="279"/>
        <v>0</v>
      </c>
      <c r="AT591" s="26">
        <f t="shared" si="280"/>
        <v>0</v>
      </c>
      <c r="AU591" s="26">
        <f t="shared" si="281"/>
        <v>0</v>
      </c>
      <c r="AV591" s="26">
        <f t="shared" si="282"/>
        <v>0</v>
      </c>
      <c r="AW591" s="11" t="s">
        <v>653</v>
      </c>
      <c r="AX591" s="11" t="str">
        <f>VLOOKUP(L591,Group!$A$2:$B$1000,2,0)</f>
        <v>Maintenance</v>
      </c>
      <c r="AY591" s="11">
        <f>IF(ISERROR(VLOOKUP(U591,'ITWR Dump'!$A$2:$Y$5000,15,0)),0,(VLOOKUP('ILC Report'!U591,'ITWR Dump'!$A$2:$Y$5000,15,0)))</f>
        <v>0</v>
      </c>
      <c r="AZ591" s="11" t="str">
        <f t="shared" si="283"/>
        <v>No</v>
      </c>
      <c r="BA591" s="11" t="str">
        <f t="shared" si="284"/>
        <v>BKI</v>
      </c>
      <c r="BB591" s="11" t="str">
        <f t="shared" si="285"/>
        <v>MN</v>
      </c>
      <c r="BC591" s="11" t="str">
        <f t="shared" si="286"/>
        <v>No</v>
      </c>
    </row>
    <row r="592" spans="1:55" x14ac:dyDescent="0.3">
      <c r="A592" s="11" t="s">
        <v>669</v>
      </c>
      <c r="B592" s="11" t="s">
        <v>1832</v>
      </c>
      <c r="C592" s="11" t="s">
        <v>545</v>
      </c>
      <c r="D592" s="11" t="s">
        <v>2260</v>
      </c>
      <c r="E592" s="38" t="s">
        <v>2904</v>
      </c>
      <c r="F592" s="11">
        <v>5</v>
      </c>
      <c r="G592" s="40" t="s">
        <v>218</v>
      </c>
      <c r="H592" s="11" t="str">
        <f t="shared" si="268"/>
        <v>Regular</v>
      </c>
      <c r="I592" s="11" t="str">
        <f t="shared" si="260"/>
        <v>INDIA</v>
      </c>
      <c r="J592" s="11" t="str">
        <f>IF(ISERROR(VLOOKUP(C592,'WI Vs ASM'!$B$2:$E$1000,4,0)),0,(VLOOKUP(C592,'WI Vs ASM'!$B$2:$E$1000,4,0)))</f>
        <v>Offshore</v>
      </c>
      <c r="K592" s="11" t="str">
        <f>IF(ISERROR(VLOOKUP(C592,'WI Vs ASM'!$B$2:$F$1000,5,0)),0,(VLOOKUP(C592,'WI Vs ASM'!$B$2:$F$1000,5,0)))</f>
        <v>01-Fixed Price</v>
      </c>
      <c r="L592" s="11" t="str">
        <f>IF(ISERROR(VLOOKUP(C592,'WI Vs ASM'!$B$2:$D$1000,3,0)),0,(VLOOKUP(C592,'WI Vs ASM'!$B$2:$D$1000,3,0)))</f>
        <v>01-Maintenance Offshore</v>
      </c>
      <c r="M592" s="11" t="str">
        <f>IF(ISERROR(VLOOKUP(C592,'WI Vs ASM'!$B$2:$I$1000,8,0)),0,(VLOOKUP(C592,'WI Vs ASM'!$B$2:$I$1000,8,0)))</f>
        <v>Rahul Soman</v>
      </c>
      <c r="N592" s="11" t="str">
        <f>IF(ISERROR(VLOOKUP(C592,'WI Vs ASM'!$B$2:$G$1000,6,0)),0,(VLOOKUP(C592,'WI Vs ASM'!$B$2:$G$1000,6,0)))</f>
        <v>Data Archive</v>
      </c>
      <c r="O592" s="11" t="str">
        <f>IF(ISERROR(VLOOKUP(C592,'WI Vs ASM'!$B$2:$H$1000,7,0)),0,(VLOOKUP(C592,'WI Vs ASM'!$B$2:$H$1000,7,0)))</f>
        <v>Central Functions</v>
      </c>
      <c r="P592" s="11" t="str">
        <f t="shared" si="261"/>
        <v>May-17</v>
      </c>
      <c r="Q592" s="11" t="str">
        <f t="shared" si="262"/>
        <v>Q2</v>
      </c>
      <c r="R592" s="11" t="str">
        <f>IF(ISERROR(VLOOKUP(C592,'WI Vs ASM'!$B$2:$J$1000,9,0)),0,(VLOOKUP(C592,'WI Vs ASM'!$B$2:$J$1000,9,0)))</f>
        <v>Jyothi Pai</v>
      </c>
      <c r="S592" s="11" t="str">
        <f>IF(ISERROR(VLOOKUP(C592,'WI Vs ASM'!$B$2:$K$1000,10,0)),0,(VLOOKUP(C592,'WI Vs ASM'!$B$2:$K$1000,10,0)))</f>
        <v>Linda J. Richardson</v>
      </c>
      <c r="T592" s="11" t="str">
        <f>IF(ISERROR(VLOOKUP(C592,'WI Vs ASM'!$B$2:$L$1000,11,0)),0,(VLOOKUP(C592,'WI Vs ASM'!$B$2:$L$1000,11,0)))</f>
        <v>Crystal Romano</v>
      </c>
      <c r="U592" s="11" t="e">
        <f t="shared" si="269"/>
        <v>#VALUE!</v>
      </c>
      <c r="V592" s="11" t="str">
        <f t="shared" si="263"/>
        <v>Yes</v>
      </c>
      <c r="W592" s="11" t="str">
        <f t="shared" si="264"/>
        <v>No</v>
      </c>
      <c r="X592" s="11" t="str">
        <f t="shared" si="265"/>
        <v>No</v>
      </c>
      <c r="Y592" s="11" t="str">
        <f t="shared" si="266"/>
        <v>No</v>
      </c>
      <c r="Z592" s="11" t="str">
        <f t="shared" si="267"/>
        <v>No</v>
      </c>
      <c r="AA592" s="11" t="str">
        <f t="shared" si="270"/>
        <v>No</v>
      </c>
      <c r="AB592" s="11">
        <f>IF(ISERROR(VLOOKUP(U592,'ITWR Dump'!$A$2:$Y$5000,24,0)),0,(VLOOKUP('ILC Report'!U592,'ITWR Dump'!$A$2:$Y$5000,24,0)))</f>
        <v>0</v>
      </c>
      <c r="AC592" s="11" t="str">
        <f t="shared" si="271"/>
        <v>No</v>
      </c>
      <c r="AD592" s="11" t="str">
        <f t="shared" si="272"/>
        <v/>
      </c>
      <c r="AE592" s="11">
        <f>IF(ISERROR(VLOOKUP(U592,'ITWR Dump'!$A$2:$Y$5000,13,0)),0,(VLOOKUP(U592,'ITWR Dump'!$A$2:$Y$5000,13,0)))</f>
        <v>0</v>
      </c>
      <c r="AF592" s="11">
        <f>IF(ISERROR(VLOOKUP(U592,'ITWR Dump'!$A$2:$Y$5000,11,0)),0,(VLOOKUP(U592,'ITWR Dump'!$A$2:$Y$5000,11,0)))</f>
        <v>0</v>
      </c>
      <c r="AG592" s="11">
        <f>IF(ISERROR(VLOOKUP(U592,'ITWR Dump'!$A$2:$Y$5000,2,0)),0,(VLOOKUP(U592,'ITWR Dump'!$A$2:$Y$5000,2,0)))</f>
        <v>0</v>
      </c>
      <c r="AH592" s="11">
        <f>IF(ISERROR(VLOOKUP(U592,'ITWR Dump'!$A$2:$Y$5000,14,0)),0,(VLOOKUP(U592,'ITWR Dump'!$A$2:$Y$5000,14,0)))</f>
        <v>0</v>
      </c>
      <c r="AI592" s="11" t="str">
        <f t="shared" si="273"/>
        <v>01-Maintenance Offshore</v>
      </c>
      <c r="AJ592" s="11" t="str">
        <f t="shared" si="274"/>
        <v>Offshore</v>
      </c>
      <c r="AK592" s="11" t="str">
        <f>IF(ISERROR(VLOOKUP(A592,'Team Data'!$C$2:$U$213,17,0)),0,(VLOOKUP(A592,'Team Data'!$C$2:$U$213,17,0)))</f>
        <v>PRISM</v>
      </c>
      <c r="AL592" s="11" t="str">
        <f t="shared" si="275"/>
        <v>2017-04-24</v>
      </c>
      <c r="AM592" s="11">
        <f>IF(ISERROR(VLOOKUP(U592,'ITWR Dump'!$A$2:$Y$5000,16,0)),0,(VLOOKUP(U592,'ITWR Dump'!$A$2:$Y$5000,16,0)))</f>
        <v>0</v>
      </c>
      <c r="AN592" s="11">
        <f>IF(ISERROR(VLOOKUP(U592,'ITWR Dump'!$A$2:$Y$5000,18,0)),0,(VLOOKUP(U592,'ITWR Dump'!$A$2:$Y$5000,18,0)))</f>
        <v>0</v>
      </c>
      <c r="AO592" s="11">
        <f>IF(ISERROR(VLOOKUP(U592,'ITWR Dump'!$A$2:$Y$5000,25,0)),0,(VLOOKUP('ILC Report'!U592,'ITWR Dump'!$A$2:$Y$5000,25,0)))</f>
        <v>0</v>
      </c>
      <c r="AP592" s="11">
        <f t="shared" si="276"/>
        <v>1</v>
      </c>
      <c r="AQ592" s="26">
        <f t="shared" si="277"/>
        <v>0</v>
      </c>
      <c r="AR592" s="26">
        <f t="shared" si="278"/>
        <v>0</v>
      </c>
      <c r="AS592" s="26">
        <f t="shared" si="279"/>
        <v>0</v>
      </c>
      <c r="AT592" s="26">
        <f t="shared" si="280"/>
        <v>0</v>
      </c>
      <c r="AU592" s="26">
        <f t="shared" si="281"/>
        <v>0</v>
      </c>
      <c r="AV592" s="26">
        <f t="shared" si="282"/>
        <v>0</v>
      </c>
      <c r="AW592" s="11" t="s">
        <v>653</v>
      </c>
      <c r="AX592" s="11" t="str">
        <f>VLOOKUP(L592,Group!$A$2:$B$1000,2,0)</f>
        <v>Maintenance</v>
      </c>
      <c r="AY592" s="11">
        <f>IF(ISERROR(VLOOKUP(U592,'ITWR Dump'!$A$2:$Y$5000,15,0)),0,(VLOOKUP('ILC Report'!U592,'ITWR Dump'!$A$2:$Y$5000,15,0)))</f>
        <v>0</v>
      </c>
      <c r="AZ592" s="11" t="str">
        <f t="shared" si="283"/>
        <v>Yes</v>
      </c>
      <c r="BA592" s="11" t="str">
        <f t="shared" si="284"/>
        <v>BKI</v>
      </c>
      <c r="BB592" s="11" t="str">
        <f t="shared" si="285"/>
        <v>MN</v>
      </c>
      <c r="BC592" s="11" t="str">
        <f t="shared" si="286"/>
        <v>No</v>
      </c>
    </row>
    <row r="593" spans="1:55" x14ac:dyDescent="0.3">
      <c r="A593" s="11" t="s">
        <v>669</v>
      </c>
      <c r="B593" s="11" t="s">
        <v>1832</v>
      </c>
      <c r="C593" s="11" t="s">
        <v>545</v>
      </c>
      <c r="D593" s="11" t="s">
        <v>2261</v>
      </c>
      <c r="E593" s="38" t="s">
        <v>2904</v>
      </c>
      <c r="F593" s="11">
        <v>6</v>
      </c>
      <c r="G593" s="40" t="s">
        <v>218</v>
      </c>
      <c r="H593" s="11" t="str">
        <f t="shared" si="268"/>
        <v>Regular</v>
      </c>
      <c r="I593" s="11" t="str">
        <f t="shared" si="260"/>
        <v>INDIA</v>
      </c>
      <c r="J593" s="11" t="str">
        <f>IF(ISERROR(VLOOKUP(C593,'WI Vs ASM'!$B$2:$E$1000,4,0)),0,(VLOOKUP(C593,'WI Vs ASM'!$B$2:$E$1000,4,0)))</f>
        <v>Offshore</v>
      </c>
      <c r="K593" s="11" t="str">
        <f>IF(ISERROR(VLOOKUP(C593,'WI Vs ASM'!$B$2:$F$1000,5,0)),0,(VLOOKUP(C593,'WI Vs ASM'!$B$2:$F$1000,5,0)))</f>
        <v>01-Fixed Price</v>
      </c>
      <c r="L593" s="11" t="str">
        <f>IF(ISERROR(VLOOKUP(C593,'WI Vs ASM'!$B$2:$D$1000,3,0)),0,(VLOOKUP(C593,'WI Vs ASM'!$B$2:$D$1000,3,0)))</f>
        <v>01-Maintenance Offshore</v>
      </c>
      <c r="M593" s="11" t="str">
        <f>IF(ISERROR(VLOOKUP(C593,'WI Vs ASM'!$B$2:$I$1000,8,0)),0,(VLOOKUP(C593,'WI Vs ASM'!$B$2:$I$1000,8,0)))</f>
        <v>Rahul Soman</v>
      </c>
      <c r="N593" s="11" t="str">
        <f>IF(ISERROR(VLOOKUP(C593,'WI Vs ASM'!$B$2:$G$1000,6,0)),0,(VLOOKUP(C593,'WI Vs ASM'!$B$2:$G$1000,6,0)))</f>
        <v>Data Archive</v>
      </c>
      <c r="O593" s="11" t="str">
        <f>IF(ISERROR(VLOOKUP(C593,'WI Vs ASM'!$B$2:$H$1000,7,0)),0,(VLOOKUP(C593,'WI Vs ASM'!$B$2:$H$1000,7,0)))</f>
        <v>Central Functions</v>
      </c>
      <c r="P593" s="11" t="str">
        <f t="shared" si="261"/>
        <v>May-17</v>
      </c>
      <c r="Q593" s="11" t="str">
        <f t="shared" si="262"/>
        <v>Q2</v>
      </c>
      <c r="R593" s="11" t="str">
        <f>IF(ISERROR(VLOOKUP(C593,'WI Vs ASM'!$B$2:$J$1000,9,0)),0,(VLOOKUP(C593,'WI Vs ASM'!$B$2:$J$1000,9,0)))</f>
        <v>Jyothi Pai</v>
      </c>
      <c r="S593" s="11" t="str">
        <f>IF(ISERROR(VLOOKUP(C593,'WI Vs ASM'!$B$2:$K$1000,10,0)),0,(VLOOKUP(C593,'WI Vs ASM'!$B$2:$K$1000,10,0)))</f>
        <v>Linda J. Richardson</v>
      </c>
      <c r="T593" s="11" t="str">
        <f>IF(ISERROR(VLOOKUP(C593,'WI Vs ASM'!$B$2:$L$1000,11,0)),0,(VLOOKUP(C593,'WI Vs ASM'!$B$2:$L$1000,11,0)))</f>
        <v>Crystal Romano</v>
      </c>
      <c r="U593" s="11" t="e">
        <f t="shared" si="269"/>
        <v>#VALUE!</v>
      </c>
      <c r="V593" s="11" t="str">
        <f t="shared" si="263"/>
        <v>Yes</v>
      </c>
      <c r="W593" s="11" t="str">
        <f t="shared" si="264"/>
        <v>No</v>
      </c>
      <c r="X593" s="11" t="str">
        <f t="shared" si="265"/>
        <v>No</v>
      </c>
      <c r="Y593" s="11" t="str">
        <f t="shared" si="266"/>
        <v>No</v>
      </c>
      <c r="Z593" s="11" t="str">
        <f t="shared" si="267"/>
        <v>No</v>
      </c>
      <c r="AA593" s="11" t="str">
        <f t="shared" si="270"/>
        <v>No</v>
      </c>
      <c r="AB593" s="11">
        <f>IF(ISERROR(VLOOKUP(U593,'ITWR Dump'!$A$2:$Y$5000,24,0)),0,(VLOOKUP('ILC Report'!U593,'ITWR Dump'!$A$2:$Y$5000,24,0)))</f>
        <v>0</v>
      </c>
      <c r="AC593" s="11" t="str">
        <f t="shared" si="271"/>
        <v>No</v>
      </c>
      <c r="AD593" s="11" t="str">
        <f t="shared" si="272"/>
        <v/>
      </c>
      <c r="AE593" s="11">
        <f>IF(ISERROR(VLOOKUP(U593,'ITWR Dump'!$A$2:$Y$5000,13,0)),0,(VLOOKUP(U593,'ITWR Dump'!$A$2:$Y$5000,13,0)))</f>
        <v>0</v>
      </c>
      <c r="AF593" s="11">
        <f>IF(ISERROR(VLOOKUP(U593,'ITWR Dump'!$A$2:$Y$5000,11,0)),0,(VLOOKUP(U593,'ITWR Dump'!$A$2:$Y$5000,11,0)))</f>
        <v>0</v>
      </c>
      <c r="AG593" s="11">
        <f>IF(ISERROR(VLOOKUP(U593,'ITWR Dump'!$A$2:$Y$5000,2,0)),0,(VLOOKUP(U593,'ITWR Dump'!$A$2:$Y$5000,2,0)))</f>
        <v>0</v>
      </c>
      <c r="AH593" s="11">
        <f>IF(ISERROR(VLOOKUP(U593,'ITWR Dump'!$A$2:$Y$5000,14,0)),0,(VLOOKUP(U593,'ITWR Dump'!$A$2:$Y$5000,14,0)))</f>
        <v>0</v>
      </c>
      <c r="AI593" s="11" t="str">
        <f t="shared" si="273"/>
        <v>01-Maintenance Offshore</v>
      </c>
      <c r="AJ593" s="11" t="str">
        <f t="shared" si="274"/>
        <v>Offshore</v>
      </c>
      <c r="AK593" s="11" t="str">
        <f>IF(ISERROR(VLOOKUP(A593,'Team Data'!$C$2:$U$213,17,0)),0,(VLOOKUP(A593,'Team Data'!$C$2:$U$213,17,0)))</f>
        <v>PRISM</v>
      </c>
      <c r="AL593" s="11" t="str">
        <f t="shared" si="275"/>
        <v>2017-04-24</v>
      </c>
      <c r="AM593" s="11">
        <f>IF(ISERROR(VLOOKUP(U593,'ITWR Dump'!$A$2:$Y$5000,16,0)),0,(VLOOKUP(U593,'ITWR Dump'!$A$2:$Y$5000,16,0)))</f>
        <v>0</v>
      </c>
      <c r="AN593" s="11">
        <f>IF(ISERROR(VLOOKUP(U593,'ITWR Dump'!$A$2:$Y$5000,18,0)),0,(VLOOKUP(U593,'ITWR Dump'!$A$2:$Y$5000,18,0)))</f>
        <v>0</v>
      </c>
      <c r="AO593" s="11">
        <f>IF(ISERROR(VLOOKUP(U593,'ITWR Dump'!$A$2:$Y$5000,25,0)),0,(VLOOKUP('ILC Report'!U593,'ITWR Dump'!$A$2:$Y$5000,25,0)))</f>
        <v>0</v>
      </c>
      <c r="AP593" s="11">
        <f t="shared" si="276"/>
        <v>1</v>
      </c>
      <c r="AQ593" s="26">
        <f t="shared" si="277"/>
        <v>0</v>
      </c>
      <c r="AR593" s="26">
        <f t="shared" si="278"/>
        <v>0</v>
      </c>
      <c r="AS593" s="26">
        <f t="shared" si="279"/>
        <v>0</v>
      </c>
      <c r="AT593" s="26">
        <f t="shared" si="280"/>
        <v>0</v>
      </c>
      <c r="AU593" s="26">
        <f t="shared" si="281"/>
        <v>0</v>
      </c>
      <c r="AV593" s="26">
        <f t="shared" si="282"/>
        <v>0</v>
      </c>
      <c r="AW593" s="11" t="s">
        <v>653</v>
      </c>
      <c r="AX593" s="11" t="str">
        <f>VLOOKUP(L593,Group!$A$2:$B$1000,2,0)</f>
        <v>Maintenance</v>
      </c>
      <c r="AY593" s="11">
        <f>IF(ISERROR(VLOOKUP(U593,'ITWR Dump'!$A$2:$Y$5000,15,0)),0,(VLOOKUP('ILC Report'!U593,'ITWR Dump'!$A$2:$Y$5000,15,0)))</f>
        <v>0</v>
      </c>
      <c r="AZ593" s="11" t="str">
        <f t="shared" si="283"/>
        <v>Yes</v>
      </c>
      <c r="BA593" s="11" t="str">
        <f t="shared" si="284"/>
        <v>BKI</v>
      </c>
      <c r="BB593" s="11" t="str">
        <f t="shared" si="285"/>
        <v>MN</v>
      </c>
      <c r="BC593" s="11" t="str">
        <f t="shared" si="286"/>
        <v>No</v>
      </c>
    </row>
    <row r="594" spans="1:55" x14ac:dyDescent="0.3">
      <c r="A594" s="11" t="s">
        <v>669</v>
      </c>
      <c r="B594" s="11" t="s">
        <v>1832</v>
      </c>
      <c r="C594" s="11" t="s">
        <v>545</v>
      </c>
      <c r="D594" s="11" t="s">
        <v>2262</v>
      </c>
      <c r="E594" s="38" t="s">
        <v>2904</v>
      </c>
      <c r="F594" s="11">
        <v>6</v>
      </c>
      <c r="G594" s="40" t="s">
        <v>218</v>
      </c>
      <c r="H594" s="11" t="str">
        <f t="shared" si="268"/>
        <v>Regular</v>
      </c>
      <c r="I594" s="11" t="str">
        <f t="shared" si="260"/>
        <v>INDIA</v>
      </c>
      <c r="J594" s="11" t="str">
        <f>IF(ISERROR(VLOOKUP(C594,'WI Vs ASM'!$B$2:$E$1000,4,0)),0,(VLOOKUP(C594,'WI Vs ASM'!$B$2:$E$1000,4,0)))</f>
        <v>Offshore</v>
      </c>
      <c r="K594" s="11" t="str">
        <f>IF(ISERROR(VLOOKUP(C594,'WI Vs ASM'!$B$2:$F$1000,5,0)),0,(VLOOKUP(C594,'WI Vs ASM'!$B$2:$F$1000,5,0)))</f>
        <v>01-Fixed Price</v>
      </c>
      <c r="L594" s="11" t="str">
        <f>IF(ISERROR(VLOOKUP(C594,'WI Vs ASM'!$B$2:$D$1000,3,0)),0,(VLOOKUP(C594,'WI Vs ASM'!$B$2:$D$1000,3,0)))</f>
        <v>01-Maintenance Offshore</v>
      </c>
      <c r="M594" s="11" t="str">
        <f>IF(ISERROR(VLOOKUP(C594,'WI Vs ASM'!$B$2:$I$1000,8,0)),0,(VLOOKUP(C594,'WI Vs ASM'!$B$2:$I$1000,8,0)))</f>
        <v>Rahul Soman</v>
      </c>
      <c r="N594" s="11" t="str">
        <f>IF(ISERROR(VLOOKUP(C594,'WI Vs ASM'!$B$2:$G$1000,6,0)),0,(VLOOKUP(C594,'WI Vs ASM'!$B$2:$G$1000,6,0)))</f>
        <v>Data Archive</v>
      </c>
      <c r="O594" s="11" t="str">
        <f>IF(ISERROR(VLOOKUP(C594,'WI Vs ASM'!$B$2:$H$1000,7,0)),0,(VLOOKUP(C594,'WI Vs ASM'!$B$2:$H$1000,7,0)))</f>
        <v>Central Functions</v>
      </c>
      <c r="P594" s="11" t="str">
        <f t="shared" si="261"/>
        <v>May-17</v>
      </c>
      <c r="Q594" s="11" t="str">
        <f t="shared" si="262"/>
        <v>Q2</v>
      </c>
      <c r="R594" s="11" t="str">
        <f>IF(ISERROR(VLOOKUP(C594,'WI Vs ASM'!$B$2:$J$1000,9,0)),0,(VLOOKUP(C594,'WI Vs ASM'!$B$2:$J$1000,9,0)))</f>
        <v>Jyothi Pai</v>
      </c>
      <c r="S594" s="11" t="str">
        <f>IF(ISERROR(VLOOKUP(C594,'WI Vs ASM'!$B$2:$K$1000,10,0)),0,(VLOOKUP(C594,'WI Vs ASM'!$B$2:$K$1000,10,0)))</f>
        <v>Linda J. Richardson</v>
      </c>
      <c r="T594" s="11" t="str">
        <f>IF(ISERROR(VLOOKUP(C594,'WI Vs ASM'!$B$2:$L$1000,11,0)),0,(VLOOKUP(C594,'WI Vs ASM'!$B$2:$L$1000,11,0)))</f>
        <v>Crystal Romano</v>
      </c>
      <c r="U594" s="11" t="e">
        <f t="shared" si="269"/>
        <v>#VALUE!</v>
      </c>
      <c r="V594" s="11" t="str">
        <f t="shared" si="263"/>
        <v>Yes</v>
      </c>
      <c r="W594" s="11" t="str">
        <f t="shared" si="264"/>
        <v>No</v>
      </c>
      <c r="X594" s="11" t="str">
        <f t="shared" si="265"/>
        <v>No</v>
      </c>
      <c r="Y594" s="11" t="str">
        <f t="shared" si="266"/>
        <v>No</v>
      </c>
      <c r="Z594" s="11" t="str">
        <f t="shared" si="267"/>
        <v>No</v>
      </c>
      <c r="AA594" s="11" t="str">
        <f t="shared" si="270"/>
        <v>No</v>
      </c>
      <c r="AB594" s="11">
        <f>IF(ISERROR(VLOOKUP(U594,'ITWR Dump'!$A$2:$Y$5000,24,0)),0,(VLOOKUP('ILC Report'!U594,'ITWR Dump'!$A$2:$Y$5000,24,0)))</f>
        <v>0</v>
      </c>
      <c r="AC594" s="11" t="str">
        <f t="shared" si="271"/>
        <v>No</v>
      </c>
      <c r="AD594" s="11" t="str">
        <f t="shared" si="272"/>
        <v/>
      </c>
      <c r="AE594" s="11">
        <f>IF(ISERROR(VLOOKUP(U594,'ITWR Dump'!$A$2:$Y$5000,13,0)),0,(VLOOKUP(U594,'ITWR Dump'!$A$2:$Y$5000,13,0)))</f>
        <v>0</v>
      </c>
      <c r="AF594" s="11">
        <f>IF(ISERROR(VLOOKUP(U594,'ITWR Dump'!$A$2:$Y$5000,11,0)),0,(VLOOKUP(U594,'ITWR Dump'!$A$2:$Y$5000,11,0)))</f>
        <v>0</v>
      </c>
      <c r="AG594" s="11">
        <f>IF(ISERROR(VLOOKUP(U594,'ITWR Dump'!$A$2:$Y$5000,2,0)),0,(VLOOKUP(U594,'ITWR Dump'!$A$2:$Y$5000,2,0)))</f>
        <v>0</v>
      </c>
      <c r="AH594" s="11">
        <f>IF(ISERROR(VLOOKUP(U594,'ITWR Dump'!$A$2:$Y$5000,14,0)),0,(VLOOKUP(U594,'ITWR Dump'!$A$2:$Y$5000,14,0)))</f>
        <v>0</v>
      </c>
      <c r="AI594" s="11" t="str">
        <f t="shared" si="273"/>
        <v>01-Maintenance Offshore</v>
      </c>
      <c r="AJ594" s="11" t="str">
        <f t="shared" si="274"/>
        <v>Offshore</v>
      </c>
      <c r="AK594" s="11" t="str">
        <f>IF(ISERROR(VLOOKUP(A594,'Team Data'!$C$2:$U$213,17,0)),0,(VLOOKUP(A594,'Team Data'!$C$2:$U$213,17,0)))</f>
        <v>PRISM</v>
      </c>
      <c r="AL594" s="11" t="str">
        <f t="shared" si="275"/>
        <v>2017-04-24</v>
      </c>
      <c r="AM594" s="11">
        <f>IF(ISERROR(VLOOKUP(U594,'ITWR Dump'!$A$2:$Y$5000,16,0)),0,(VLOOKUP(U594,'ITWR Dump'!$A$2:$Y$5000,16,0)))</f>
        <v>0</v>
      </c>
      <c r="AN594" s="11">
        <f>IF(ISERROR(VLOOKUP(U594,'ITWR Dump'!$A$2:$Y$5000,18,0)),0,(VLOOKUP(U594,'ITWR Dump'!$A$2:$Y$5000,18,0)))</f>
        <v>0</v>
      </c>
      <c r="AO594" s="11">
        <f>IF(ISERROR(VLOOKUP(U594,'ITWR Dump'!$A$2:$Y$5000,25,0)),0,(VLOOKUP('ILC Report'!U594,'ITWR Dump'!$A$2:$Y$5000,25,0)))</f>
        <v>0</v>
      </c>
      <c r="AP594" s="11">
        <f t="shared" si="276"/>
        <v>1</v>
      </c>
      <c r="AQ594" s="26">
        <f t="shared" si="277"/>
        <v>0</v>
      </c>
      <c r="AR594" s="26">
        <f t="shared" si="278"/>
        <v>0</v>
      </c>
      <c r="AS594" s="26">
        <f t="shared" si="279"/>
        <v>0</v>
      </c>
      <c r="AT594" s="26">
        <f t="shared" si="280"/>
        <v>0</v>
      </c>
      <c r="AU594" s="26">
        <f t="shared" si="281"/>
        <v>0</v>
      </c>
      <c r="AV594" s="26">
        <f t="shared" si="282"/>
        <v>0</v>
      </c>
      <c r="AW594" s="11" t="s">
        <v>653</v>
      </c>
      <c r="AX594" s="11" t="str">
        <f>VLOOKUP(L594,Group!$A$2:$B$1000,2,0)</f>
        <v>Maintenance</v>
      </c>
      <c r="AY594" s="11">
        <f>IF(ISERROR(VLOOKUP(U594,'ITWR Dump'!$A$2:$Y$5000,15,0)),0,(VLOOKUP('ILC Report'!U594,'ITWR Dump'!$A$2:$Y$5000,15,0)))</f>
        <v>0</v>
      </c>
      <c r="AZ594" s="11" t="str">
        <f t="shared" si="283"/>
        <v>Yes</v>
      </c>
      <c r="BA594" s="11" t="str">
        <f t="shared" si="284"/>
        <v>BKI</v>
      </c>
      <c r="BB594" s="11" t="str">
        <f t="shared" si="285"/>
        <v>MN</v>
      </c>
      <c r="BC594" s="11" t="str">
        <f t="shared" si="286"/>
        <v>No</v>
      </c>
    </row>
    <row r="595" spans="1:55" x14ac:dyDescent="0.3">
      <c r="A595" s="11" t="s">
        <v>669</v>
      </c>
      <c r="B595" s="11" t="s">
        <v>1832</v>
      </c>
      <c r="C595" s="11" t="s">
        <v>545</v>
      </c>
      <c r="D595" s="11" t="s">
        <v>2250</v>
      </c>
      <c r="E595" s="38" t="s">
        <v>2904</v>
      </c>
      <c r="F595" s="11">
        <v>6</v>
      </c>
      <c r="G595" s="40" t="s">
        <v>218</v>
      </c>
      <c r="H595" s="11" t="str">
        <f t="shared" si="268"/>
        <v>Regular</v>
      </c>
      <c r="I595" s="11" t="str">
        <f t="shared" si="260"/>
        <v>INDIA</v>
      </c>
      <c r="J595" s="11" t="str">
        <f>IF(ISERROR(VLOOKUP(C595,'WI Vs ASM'!$B$2:$E$1000,4,0)),0,(VLOOKUP(C595,'WI Vs ASM'!$B$2:$E$1000,4,0)))</f>
        <v>Offshore</v>
      </c>
      <c r="K595" s="11" t="str">
        <f>IF(ISERROR(VLOOKUP(C595,'WI Vs ASM'!$B$2:$F$1000,5,0)),0,(VLOOKUP(C595,'WI Vs ASM'!$B$2:$F$1000,5,0)))</f>
        <v>01-Fixed Price</v>
      </c>
      <c r="L595" s="11" t="str">
        <f>IF(ISERROR(VLOOKUP(C595,'WI Vs ASM'!$B$2:$D$1000,3,0)),0,(VLOOKUP(C595,'WI Vs ASM'!$B$2:$D$1000,3,0)))</f>
        <v>01-Maintenance Offshore</v>
      </c>
      <c r="M595" s="11" t="str">
        <f>IF(ISERROR(VLOOKUP(C595,'WI Vs ASM'!$B$2:$I$1000,8,0)),0,(VLOOKUP(C595,'WI Vs ASM'!$B$2:$I$1000,8,0)))</f>
        <v>Rahul Soman</v>
      </c>
      <c r="N595" s="11" t="str">
        <f>IF(ISERROR(VLOOKUP(C595,'WI Vs ASM'!$B$2:$G$1000,6,0)),0,(VLOOKUP(C595,'WI Vs ASM'!$B$2:$G$1000,6,0)))</f>
        <v>Data Archive</v>
      </c>
      <c r="O595" s="11" t="str">
        <f>IF(ISERROR(VLOOKUP(C595,'WI Vs ASM'!$B$2:$H$1000,7,0)),0,(VLOOKUP(C595,'WI Vs ASM'!$B$2:$H$1000,7,0)))</f>
        <v>Central Functions</v>
      </c>
      <c r="P595" s="11" t="str">
        <f t="shared" si="261"/>
        <v>May-17</v>
      </c>
      <c r="Q595" s="11" t="str">
        <f t="shared" si="262"/>
        <v>Q2</v>
      </c>
      <c r="R595" s="11" t="str">
        <f>IF(ISERROR(VLOOKUP(C595,'WI Vs ASM'!$B$2:$J$1000,9,0)),0,(VLOOKUP(C595,'WI Vs ASM'!$B$2:$J$1000,9,0)))</f>
        <v>Jyothi Pai</v>
      </c>
      <c r="S595" s="11" t="str">
        <f>IF(ISERROR(VLOOKUP(C595,'WI Vs ASM'!$B$2:$K$1000,10,0)),0,(VLOOKUP(C595,'WI Vs ASM'!$B$2:$K$1000,10,0)))</f>
        <v>Linda J. Richardson</v>
      </c>
      <c r="T595" s="11" t="str">
        <f>IF(ISERROR(VLOOKUP(C595,'WI Vs ASM'!$B$2:$L$1000,11,0)),0,(VLOOKUP(C595,'WI Vs ASM'!$B$2:$L$1000,11,0)))</f>
        <v>Crystal Romano</v>
      </c>
      <c r="U595" s="11" t="e">
        <f t="shared" si="269"/>
        <v>#VALUE!</v>
      </c>
      <c r="V595" s="11" t="str">
        <f t="shared" si="263"/>
        <v>Yes</v>
      </c>
      <c r="W595" s="11" t="str">
        <f t="shared" si="264"/>
        <v>No</v>
      </c>
      <c r="X595" s="11" t="str">
        <f t="shared" si="265"/>
        <v>No</v>
      </c>
      <c r="Y595" s="11" t="str">
        <f t="shared" si="266"/>
        <v>No</v>
      </c>
      <c r="Z595" s="11" t="str">
        <f t="shared" si="267"/>
        <v>No</v>
      </c>
      <c r="AA595" s="11" t="str">
        <f t="shared" si="270"/>
        <v>No</v>
      </c>
      <c r="AB595" s="11">
        <f>IF(ISERROR(VLOOKUP(U595,'ITWR Dump'!$A$2:$Y$5000,24,0)),0,(VLOOKUP('ILC Report'!U595,'ITWR Dump'!$A$2:$Y$5000,24,0)))</f>
        <v>0</v>
      </c>
      <c r="AC595" s="11" t="str">
        <f t="shared" si="271"/>
        <v>No</v>
      </c>
      <c r="AD595" s="11" t="str">
        <f t="shared" si="272"/>
        <v/>
      </c>
      <c r="AE595" s="11">
        <f>IF(ISERROR(VLOOKUP(U595,'ITWR Dump'!$A$2:$Y$5000,13,0)),0,(VLOOKUP(U595,'ITWR Dump'!$A$2:$Y$5000,13,0)))</f>
        <v>0</v>
      </c>
      <c r="AF595" s="11">
        <f>IF(ISERROR(VLOOKUP(U595,'ITWR Dump'!$A$2:$Y$5000,11,0)),0,(VLOOKUP(U595,'ITWR Dump'!$A$2:$Y$5000,11,0)))</f>
        <v>0</v>
      </c>
      <c r="AG595" s="11">
        <f>IF(ISERROR(VLOOKUP(U595,'ITWR Dump'!$A$2:$Y$5000,2,0)),0,(VLOOKUP(U595,'ITWR Dump'!$A$2:$Y$5000,2,0)))</f>
        <v>0</v>
      </c>
      <c r="AH595" s="11">
        <f>IF(ISERROR(VLOOKUP(U595,'ITWR Dump'!$A$2:$Y$5000,14,0)),0,(VLOOKUP(U595,'ITWR Dump'!$A$2:$Y$5000,14,0)))</f>
        <v>0</v>
      </c>
      <c r="AI595" s="11" t="str">
        <f t="shared" si="273"/>
        <v>01-Maintenance Offshore</v>
      </c>
      <c r="AJ595" s="11" t="str">
        <f t="shared" si="274"/>
        <v>Offshore</v>
      </c>
      <c r="AK595" s="11" t="str">
        <f>IF(ISERROR(VLOOKUP(A595,'Team Data'!$C$2:$U$213,17,0)),0,(VLOOKUP(A595,'Team Data'!$C$2:$U$213,17,0)))</f>
        <v>PRISM</v>
      </c>
      <c r="AL595" s="11" t="str">
        <f t="shared" si="275"/>
        <v>2017-04-24</v>
      </c>
      <c r="AM595" s="11">
        <f>IF(ISERROR(VLOOKUP(U595,'ITWR Dump'!$A$2:$Y$5000,16,0)),0,(VLOOKUP(U595,'ITWR Dump'!$A$2:$Y$5000,16,0)))</f>
        <v>0</v>
      </c>
      <c r="AN595" s="11">
        <f>IF(ISERROR(VLOOKUP(U595,'ITWR Dump'!$A$2:$Y$5000,18,0)),0,(VLOOKUP(U595,'ITWR Dump'!$A$2:$Y$5000,18,0)))</f>
        <v>0</v>
      </c>
      <c r="AO595" s="11">
        <f>IF(ISERROR(VLOOKUP(U595,'ITWR Dump'!$A$2:$Y$5000,25,0)),0,(VLOOKUP('ILC Report'!U595,'ITWR Dump'!$A$2:$Y$5000,25,0)))</f>
        <v>0</v>
      </c>
      <c r="AP595" s="11">
        <f t="shared" si="276"/>
        <v>1</v>
      </c>
      <c r="AQ595" s="26">
        <f t="shared" si="277"/>
        <v>0</v>
      </c>
      <c r="AR595" s="26">
        <f t="shared" si="278"/>
        <v>0</v>
      </c>
      <c r="AS595" s="26">
        <f t="shared" si="279"/>
        <v>0</v>
      </c>
      <c r="AT595" s="26">
        <f t="shared" si="280"/>
        <v>0</v>
      </c>
      <c r="AU595" s="26">
        <f t="shared" si="281"/>
        <v>0</v>
      </c>
      <c r="AV595" s="26">
        <f t="shared" si="282"/>
        <v>0</v>
      </c>
      <c r="AW595" s="11" t="s">
        <v>653</v>
      </c>
      <c r="AX595" s="11" t="str">
        <f>VLOOKUP(L595,Group!$A$2:$B$1000,2,0)</f>
        <v>Maintenance</v>
      </c>
      <c r="AY595" s="11">
        <f>IF(ISERROR(VLOOKUP(U595,'ITWR Dump'!$A$2:$Y$5000,15,0)),0,(VLOOKUP('ILC Report'!U595,'ITWR Dump'!$A$2:$Y$5000,15,0)))</f>
        <v>0</v>
      </c>
      <c r="AZ595" s="11" t="str">
        <f t="shared" si="283"/>
        <v>Yes</v>
      </c>
      <c r="BA595" s="11" t="str">
        <f t="shared" si="284"/>
        <v>BKI</v>
      </c>
      <c r="BB595" s="11" t="str">
        <f t="shared" si="285"/>
        <v>MN</v>
      </c>
      <c r="BC595" s="11" t="str">
        <f t="shared" si="286"/>
        <v>No</v>
      </c>
    </row>
    <row r="596" spans="1:55" x14ac:dyDescent="0.3">
      <c r="A596" s="11" t="s">
        <v>669</v>
      </c>
      <c r="B596" s="11" t="s">
        <v>1832</v>
      </c>
      <c r="C596" s="11" t="s">
        <v>545</v>
      </c>
      <c r="D596" s="11" t="s">
        <v>2263</v>
      </c>
      <c r="E596" s="38" t="s">
        <v>2904</v>
      </c>
      <c r="F596" s="11">
        <v>1</v>
      </c>
      <c r="G596" s="40" t="s">
        <v>218</v>
      </c>
      <c r="H596" s="11" t="str">
        <f t="shared" si="268"/>
        <v>Regular</v>
      </c>
      <c r="I596" s="11" t="str">
        <f t="shared" si="260"/>
        <v>INDIA</v>
      </c>
      <c r="J596" s="11" t="str">
        <f>IF(ISERROR(VLOOKUP(C596,'WI Vs ASM'!$B$2:$E$1000,4,0)),0,(VLOOKUP(C596,'WI Vs ASM'!$B$2:$E$1000,4,0)))</f>
        <v>Offshore</v>
      </c>
      <c r="K596" s="11" t="str">
        <f>IF(ISERROR(VLOOKUP(C596,'WI Vs ASM'!$B$2:$F$1000,5,0)),0,(VLOOKUP(C596,'WI Vs ASM'!$B$2:$F$1000,5,0)))</f>
        <v>01-Fixed Price</v>
      </c>
      <c r="L596" s="11" t="str">
        <f>IF(ISERROR(VLOOKUP(C596,'WI Vs ASM'!$B$2:$D$1000,3,0)),0,(VLOOKUP(C596,'WI Vs ASM'!$B$2:$D$1000,3,0)))</f>
        <v>01-Maintenance Offshore</v>
      </c>
      <c r="M596" s="11" t="str">
        <f>IF(ISERROR(VLOOKUP(C596,'WI Vs ASM'!$B$2:$I$1000,8,0)),0,(VLOOKUP(C596,'WI Vs ASM'!$B$2:$I$1000,8,0)))</f>
        <v>Rahul Soman</v>
      </c>
      <c r="N596" s="11" t="str">
        <f>IF(ISERROR(VLOOKUP(C596,'WI Vs ASM'!$B$2:$G$1000,6,0)),0,(VLOOKUP(C596,'WI Vs ASM'!$B$2:$G$1000,6,0)))</f>
        <v>Data Archive</v>
      </c>
      <c r="O596" s="11" t="str">
        <f>IF(ISERROR(VLOOKUP(C596,'WI Vs ASM'!$B$2:$H$1000,7,0)),0,(VLOOKUP(C596,'WI Vs ASM'!$B$2:$H$1000,7,0)))</f>
        <v>Central Functions</v>
      </c>
      <c r="P596" s="11" t="str">
        <f t="shared" si="261"/>
        <v>May-17</v>
      </c>
      <c r="Q596" s="11" t="str">
        <f t="shared" si="262"/>
        <v>Q2</v>
      </c>
      <c r="R596" s="11" t="str">
        <f>IF(ISERROR(VLOOKUP(C596,'WI Vs ASM'!$B$2:$J$1000,9,0)),0,(VLOOKUP(C596,'WI Vs ASM'!$B$2:$J$1000,9,0)))</f>
        <v>Jyothi Pai</v>
      </c>
      <c r="S596" s="11" t="str">
        <f>IF(ISERROR(VLOOKUP(C596,'WI Vs ASM'!$B$2:$K$1000,10,0)),0,(VLOOKUP(C596,'WI Vs ASM'!$B$2:$K$1000,10,0)))</f>
        <v>Linda J. Richardson</v>
      </c>
      <c r="T596" s="11" t="str">
        <f>IF(ISERROR(VLOOKUP(C596,'WI Vs ASM'!$B$2:$L$1000,11,0)),0,(VLOOKUP(C596,'WI Vs ASM'!$B$2:$L$1000,11,0)))</f>
        <v>Crystal Romano</v>
      </c>
      <c r="U596" s="11" t="e">
        <f t="shared" si="269"/>
        <v>#VALUE!</v>
      </c>
      <c r="V596" s="11" t="str">
        <f t="shared" si="263"/>
        <v>Yes</v>
      </c>
      <c r="W596" s="11" t="str">
        <f t="shared" si="264"/>
        <v>No</v>
      </c>
      <c r="X596" s="11" t="str">
        <f t="shared" si="265"/>
        <v>No</v>
      </c>
      <c r="Y596" s="11" t="str">
        <f t="shared" si="266"/>
        <v>No</v>
      </c>
      <c r="Z596" s="11" t="str">
        <f t="shared" si="267"/>
        <v>No</v>
      </c>
      <c r="AA596" s="11" t="str">
        <f t="shared" si="270"/>
        <v>No</v>
      </c>
      <c r="AB596" s="11">
        <f>IF(ISERROR(VLOOKUP(U596,'ITWR Dump'!$A$2:$Y$5000,24,0)),0,(VLOOKUP('ILC Report'!U596,'ITWR Dump'!$A$2:$Y$5000,24,0)))</f>
        <v>0</v>
      </c>
      <c r="AC596" s="11" t="str">
        <f t="shared" si="271"/>
        <v>No</v>
      </c>
      <c r="AD596" s="11" t="str">
        <f t="shared" si="272"/>
        <v/>
      </c>
      <c r="AE596" s="11">
        <f>IF(ISERROR(VLOOKUP(U596,'ITWR Dump'!$A$2:$Y$5000,13,0)),0,(VLOOKUP(U596,'ITWR Dump'!$A$2:$Y$5000,13,0)))</f>
        <v>0</v>
      </c>
      <c r="AF596" s="11">
        <f>IF(ISERROR(VLOOKUP(U596,'ITWR Dump'!$A$2:$Y$5000,11,0)),0,(VLOOKUP(U596,'ITWR Dump'!$A$2:$Y$5000,11,0)))</f>
        <v>0</v>
      </c>
      <c r="AG596" s="11">
        <f>IF(ISERROR(VLOOKUP(U596,'ITWR Dump'!$A$2:$Y$5000,2,0)),0,(VLOOKUP(U596,'ITWR Dump'!$A$2:$Y$5000,2,0)))</f>
        <v>0</v>
      </c>
      <c r="AH596" s="11">
        <f>IF(ISERROR(VLOOKUP(U596,'ITWR Dump'!$A$2:$Y$5000,14,0)),0,(VLOOKUP(U596,'ITWR Dump'!$A$2:$Y$5000,14,0)))</f>
        <v>0</v>
      </c>
      <c r="AI596" s="11" t="str">
        <f t="shared" si="273"/>
        <v>01-Maintenance Offshore</v>
      </c>
      <c r="AJ596" s="11" t="str">
        <f t="shared" si="274"/>
        <v>Offshore</v>
      </c>
      <c r="AK596" s="11" t="str">
        <f>IF(ISERROR(VLOOKUP(A596,'Team Data'!$C$2:$U$213,17,0)),0,(VLOOKUP(A596,'Team Data'!$C$2:$U$213,17,0)))</f>
        <v>PRISM</v>
      </c>
      <c r="AL596" s="11" t="str">
        <f t="shared" si="275"/>
        <v>2017-04-24</v>
      </c>
      <c r="AM596" s="11">
        <f>IF(ISERROR(VLOOKUP(U596,'ITWR Dump'!$A$2:$Y$5000,16,0)),0,(VLOOKUP(U596,'ITWR Dump'!$A$2:$Y$5000,16,0)))</f>
        <v>0</v>
      </c>
      <c r="AN596" s="11">
        <f>IF(ISERROR(VLOOKUP(U596,'ITWR Dump'!$A$2:$Y$5000,18,0)),0,(VLOOKUP(U596,'ITWR Dump'!$A$2:$Y$5000,18,0)))</f>
        <v>0</v>
      </c>
      <c r="AO596" s="11">
        <f>IF(ISERROR(VLOOKUP(U596,'ITWR Dump'!$A$2:$Y$5000,25,0)),0,(VLOOKUP('ILC Report'!U596,'ITWR Dump'!$A$2:$Y$5000,25,0)))</f>
        <v>0</v>
      </c>
      <c r="AP596" s="11">
        <f t="shared" si="276"/>
        <v>1</v>
      </c>
      <c r="AQ596" s="26">
        <f t="shared" si="277"/>
        <v>0</v>
      </c>
      <c r="AR596" s="26">
        <f t="shared" si="278"/>
        <v>0</v>
      </c>
      <c r="AS596" s="26">
        <f t="shared" si="279"/>
        <v>0</v>
      </c>
      <c r="AT596" s="26">
        <f t="shared" si="280"/>
        <v>0</v>
      </c>
      <c r="AU596" s="26">
        <f t="shared" si="281"/>
        <v>0</v>
      </c>
      <c r="AV596" s="26">
        <f t="shared" si="282"/>
        <v>0</v>
      </c>
      <c r="AW596" s="11" t="s">
        <v>653</v>
      </c>
      <c r="AX596" s="11" t="str">
        <f>VLOOKUP(L596,Group!$A$2:$B$1000,2,0)</f>
        <v>Maintenance</v>
      </c>
      <c r="AY596" s="11">
        <f>IF(ISERROR(VLOOKUP(U596,'ITWR Dump'!$A$2:$Y$5000,15,0)),0,(VLOOKUP('ILC Report'!U596,'ITWR Dump'!$A$2:$Y$5000,15,0)))</f>
        <v>0</v>
      </c>
      <c r="AZ596" s="11" t="str">
        <f t="shared" si="283"/>
        <v>Yes</v>
      </c>
      <c r="BA596" s="11" t="str">
        <f t="shared" si="284"/>
        <v>BKI</v>
      </c>
      <c r="BB596" s="11" t="str">
        <f t="shared" si="285"/>
        <v>MN</v>
      </c>
      <c r="BC596" s="11" t="str">
        <f t="shared" si="286"/>
        <v>No</v>
      </c>
    </row>
    <row r="597" spans="1:55" x14ac:dyDescent="0.3">
      <c r="A597" s="11" t="s">
        <v>669</v>
      </c>
      <c r="B597" s="11" t="s">
        <v>1832</v>
      </c>
      <c r="C597" s="11" t="s">
        <v>545</v>
      </c>
      <c r="D597" s="11" t="s">
        <v>1942</v>
      </c>
      <c r="E597" s="38" t="s">
        <v>2904</v>
      </c>
      <c r="F597" s="11">
        <v>48</v>
      </c>
      <c r="G597" s="40" t="s">
        <v>2905</v>
      </c>
      <c r="H597" s="11" t="str">
        <f t="shared" si="268"/>
        <v>Standby</v>
      </c>
      <c r="I597" s="11" t="str">
        <f t="shared" si="260"/>
        <v>INDIA</v>
      </c>
      <c r="J597" s="11" t="str">
        <f>IF(ISERROR(VLOOKUP(C597,'WI Vs ASM'!$B$2:$E$1000,4,0)),0,(VLOOKUP(C597,'WI Vs ASM'!$B$2:$E$1000,4,0)))</f>
        <v>Offshore</v>
      </c>
      <c r="K597" s="11" t="str">
        <f>IF(ISERROR(VLOOKUP(C597,'WI Vs ASM'!$B$2:$F$1000,5,0)),0,(VLOOKUP(C597,'WI Vs ASM'!$B$2:$F$1000,5,0)))</f>
        <v>01-Fixed Price</v>
      </c>
      <c r="L597" s="11" t="str">
        <f>IF(ISERROR(VLOOKUP(C597,'WI Vs ASM'!$B$2:$D$1000,3,0)),0,(VLOOKUP(C597,'WI Vs ASM'!$B$2:$D$1000,3,0)))</f>
        <v>01-Maintenance Offshore</v>
      </c>
      <c r="M597" s="11" t="str">
        <f>IF(ISERROR(VLOOKUP(C597,'WI Vs ASM'!$B$2:$I$1000,8,0)),0,(VLOOKUP(C597,'WI Vs ASM'!$B$2:$I$1000,8,0)))</f>
        <v>Rahul Soman</v>
      </c>
      <c r="N597" s="11" t="str">
        <f>IF(ISERROR(VLOOKUP(C597,'WI Vs ASM'!$B$2:$G$1000,6,0)),0,(VLOOKUP(C597,'WI Vs ASM'!$B$2:$G$1000,6,0)))</f>
        <v>Data Archive</v>
      </c>
      <c r="O597" s="11" t="str">
        <f>IF(ISERROR(VLOOKUP(C597,'WI Vs ASM'!$B$2:$H$1000,7,0)),0,(VLOOKUP(C597,'WI Vs ASM'!$B$2:$H$1000,7,0)))</f>
        <v>Central Functions</v>
      </c>
      <c r="P597" s="11" t="str">
        <f t="shared" si="261"/>
        <v>May-17</v>
      </c>
      <c r="Q597" s="11" t="str">
        <f t="shared" si="262"/>
        <v>Q2</v>
      </c>
      <c r="R597" s="11" t="str">
        <f>IF(ISERROR(VLOOKUP(C597,'WI Vs ASM'!$B$2:$J$1000,9,0)),0,(VLOOKUP(C597,'WI Vs ASM'!$B$2:$J$1000,9,0)))</f>
        <v>Jyothi Pai</v>
      </c>
      <c r="S597" s="11" t="str">
        <f>IF(ISERROR(VLOOKUP(C597,'WI Vs ASM'!$B$2:$K$1000,10,0)),0,(VLOOKUP(C597,'WI Vs ASM'!$B$2:$K$1000,10,0)))</f>
        <v>Linda J. Richardson</v>
      </c>
      <c r="T597" s="11" t="str">
        <f>IF(ISERROR(VLOOKUP(C597,'WI Vs ASM'!$B$2:$L$1000,11,0)),0,(VLOOKUP(C597,'WI Vs ASM'!$B$2:$L$1000,11,0)))</f>
        <v>Crystal Romano</v>
      </c>
      <c r="U597" s="11" t="e">
        <f t="shared" si="269"/>
        <v>#VALUE!</v>
      </c>
      <c r="V597" s="11" t="str">
        <f t="shared" si="263"/>
        <v>No</v>
      </c>
      <c r="W597" s="11" t="str">
        <f t="shared" si="264"/>
        <v>Yes</v>
      </c>
      <c r="X597" s="11" t="str">
        <f t="shared" si="265"/>
        <v>No</v>
      </c>
      <c r="Y597" s="11" t="str">
        <f t="shared" si="266"/>
        <v>No</v>
      </c>
      <c r="Z597" s="11" t="str">
        <f t="shared" si="267"/>
        <v>No</v>
      </c>
      <c r="AA597" s="11" t="str">
        <f t="shared" si="270"/>
        <v>No</v>
      </c>
      <c r="AB597" s="11">
        <f>IF(ISERROR(VLOOKUP(U597,'ITWR Dump'!$A$2:$Y$5000,24,0)),0,(VLOOKUP('ILC Report'!U597,'ITWR Dump'!$A$2:$Y$5000,24,0)))</f>
        <v>0</v>
      </c>
      <c r="AC597" s="11" t="str">
        <f t="shared" si="271"/>
        <v>No</v>
      </c>
      <c r="AD597" s="11" t="str">
        <f t="shared" si="272"/>
        <v/>
      </c>
      <c r="AE597" s="11">
        <f>IF(ISERROR(VLOOKUP(U597,'ITWR Dump'!$A$2:$Y$5000,13,0)),0,(VLOOKUP(U597,'ITWR Dump'!$A$2:$Y$5000,13,0)))</f>
        <v>0</v>
      </c>
      <c r="AF597" s="11">
        <f>IF(ISERROR(VLOOKUP(U597,'ITWR Dump'!$A$2:$Y$5000,11,0)),0,(VLOOKUP(U597,'ITWR Dump'!$A$2:$Y$5000,11,0)))</f>
        <v>0</v>
      </c>
      <c r="AG597" s="11">
        <f>IF(ISERROR(VLOOKUP(U597,'ITWR Dump'!$A$2:$Y$5000,2,0)),0,(VLOOKUP(U597,'ITWR Dump'!$A$2:$Y$5000,2,0)))</f>
        <v>0</v>
      </c>
      <c r="AH597" s="11">
        <f>IF(ISERROR(VLOOKUP(U597,'ITWR Dump'!$A$2:$Y$5000,14,0)),0,(VLOOKUP(U597,'ITWR Dump'!$A$2:$Y$5000,14,0)))</f>
        <v>0</v>
      </c>
      <c r="AI597" s="11" t="str">
        <f t="shared" si="273"/>
        <v>Standby Hours</v>
      </c>
      <c r="AJ597" s="11" t="str">
        <f t="shared" si="274"/>
        <v>Offshore</v>
      </c>
      <c r="AK597" s="11" t="str">
        <f>IF(ISERROR(VLOOKUP(A597,'Team Data'!$C$2:$U$213,17,0)),0,(VLOOKUP(A597,'Team Data'!$C$2:$U$213,17,0)))</f>
        <v>PRISM</v>
      </c>
      <c r="AL597" s="11" t="str">
        <f t="shared" si="275"/>
        <v>2017-04-24</v>
      </c>
      <c r="AM597" s="11">
        <f>IF(ISERROR(VLOOKUP(U597,'ITWR Dump'!$A$2:$Y$5000,16,0)),0,(VLOOKUP(U597,'ITWR Dump'!$A$2:$Y$5000,16,0)))</f>
        <v>0</v>
      </c>
      <c r="AN597" s="11">
        <f>IF(ISERROR(VLOOKUP(U597,'ITWR Dump'!$A$2:$Y$5000,18,0)),0,(VLOOKUP(U597,'ITWR Dump'!$A$2:$Y$5000,18,0)))</f>
        <v>0</v>
      </c>
      <c r="AO597" s="11">
        <f>IF(ISERROR(VLOOKUP(U597,'ITWR Dump'!$A$2:$Y$5000,25,0)),0,(VLOOKUP('ILC Report'!U597,'ITWR Dump'!$A$2:$Y$5000,25,0)))</f>
        <v>0</v>
      </c>
      <c r="AP597" s="11">
        <f t="shared" si="276"/>
        <v>0</v>
      </c>
      <c r="AQ597" s="26">
        <f t="shared" si="277"/>
        <v>0</v>
      </c>
      <c r="AR597" s="26">
        <f t="shared" si="278"/>
        <v>0</v>
      </c>
      <c r="AS597" s="26">
        <f t="shared" si="279"/>
        <v>0</v>
      </c>
      <c r="AT597" s="26">
        <f t="shared" si="280"/>
        <v>0</v>
      </c>
      <c r="AU597" s="26">
        <f t="shared" si="281"/>
        <v>0</v>
      </c>
      <c r="AV597" s="26">
        <f t="shared" si="282"/>
        <v>0</v>
      </c>
      <c r="AW597" s="11" t="s">
        <v>653</v>
      </c>
      <c r="AX597" s="11" t="str">
        <f>VLOOKUP(L597,Group!$A$2:$B$1000,2,0)</f>
        <v>Maintenance</v>
      </c>
      <c r="AY597" s="11">
        <f>IF(ISERROR(VLOOKUP(U597,'ITWR Dump'!$A$2:$Y$5000,15,0)),0,(VLOOKUP('ILC Report'!U597,'ITWR Dump'!$A$2:$Y$5000,15,0)))</f>
        <v>0</v>
      </c>
      <c r="AZ597" s="11" t="str">
        <f t="shared" si="283"/>
        <v>No</v>
      </c>
      <c r="BA597" s="11" t="str">
        <f t="shared" si="284"/>
        <v>BKI</v>
      </c>
      <c r="BB597" s="11" t="str">
        <f t="shared" si="285"/>
        <v>MN</v>
      </c>
      <c r="BC597" s="11" t="str">
        <f t="shared" si="286"/>
        <v>No</v>
      </c>
    </row>
    <row r="598" spans="1:55" x14ac:dyDescent="0.3">
      <c r="A598" s="11" t="s">
        <v>105</v>
      </c>
      <c r="B598" s="11" t="s">
        <v>1833</v>
      </c>
      <c r="C598" s="11" t="s">
        <v>552</v>
      </c>
      <c r="D598" s="11" t="s">
        <v>2264</v>
      </c>
      <c r="E598" s="38" t="s">
        <v>652</v>
      </c>
      <c r="F598" s="11">
        <v>21</v>
      </c>
      <c r="G598" s="40" t="s">
        <v>218</v>
      </c>
      <c r="H598" s="11" t="str">
        <f t="shared" si="268"/>
        <v>Regular</v>
      </c>
      <c r="I598" s="11" t="str">
        <f t="shared" si="260"/>
        <v>INDIA</v>
      </c>
      <c r="J598" s="11" t="str">
        <f>IF(ISERROR(VLOOKUP(C598,'WI Vs ASM'!$B$2:$E$1000,4,0)),0,(VLOOKUP(C598,'WI Vs ASM'!$B$2:$E$1000,4,0)))</f>
        <v>Offshore</v>
      </c>
      <c r="K598" s="11" t="str">
        <f>IF(ISERROR(VLOOKUP(C598,'WI Vs ASM'!$B$2:$F$1000,5,0)),0,(VLOOKUP(C598,'WI Vs ASM'!$B$2:$F$1000,5,0)))</f>
        <v>01-Fixed Price</v>
      </c>
      <c r="L598" s="11" t="str">
        <f>IF(ISERROR(VLOOKUP(C598,'WI Vs ASM'!$B$2:$D$1000,3,0)),0,(VLOOKUP(C598,'WI Vs ASM'!$B$2:$D$1000,3,0)))</f>
        <v>01-Maintenance Offshore</v>
      </c>
      <c r="M598" s="11" t="str">
        <f>IF(ISERROR(VLOOKUP(C598,'WI Vs ASM'!$B$2:$I$1000,8,0)),0,(VLOOKUP(C598,'WI Vs ASM'!$B$2:$I$1000,8,0)))</f>
        <v>Rahul Soman</v>
      </c>
      <c r="N598" s="11" t="str">
        <f>IF(ISERROR(VLOOKUP(C598,'WI Vs ASM'!$B$2:$G$1000,6,0)),0,(VLOOKUP(C598,'WI Vs ASM'!$B$2:$G$1000,6,0)))</f>
        <v>Business Intelligence</v>
      </c>
      <c r="O598" s="11" t="str">
        <f>IF(ISERROR(VLOOKUP(C598,'WI Vs ASM'!$B$2:$H$1000,7,0)),0,(VLOOKUP(C598,'WI Vs ASM'!$B$2:$H$1000,7,0)))</f>
        <v>EBI</v>
      </c>
      <c r="P598" s="11" t="str">
        <f t="shared" si="261"/>
        <v>Apr-17</v>
      </c>
      <c r="Q598" s="11" t="str">
        <f t="shared" si="262"/>
        <v>Q2</v>
      </c>
      <c r="R598" s="11" t="str">
        <f>IF(ISERROR(VLOOKUP(C598,'WI Vs ASM'!$B$2:$J$1000,9,0)),0,(VLOOKUP(C598,'WI Vs ASM'!$B$2:$J$1000,9,0)))</f>
        <v>Jyothi Pai</v>
      </c>
      <c r="S598" s="11" t="str">
        <f>IF(ISERROR(VLOOKUP(C598,'WI Vs ASM'!$B$2:$K$1000,10,0)),0,(VLOOKUP(C598,'WI Vs ASM'!$B$2:$K$1000,10,0)))</f>
        <v>Kimberly Hale</v>
      </c>
      <c r="T598" s="11" t="str">
        <f>IF(ISERROR(VLOOKUP(C598,'WI Vs ASM'!$B$2:$L$1000,11,0)),0,(VLOOKUP(C598,'WI Vs ASM'!$B$2:$L$1000,11,0)))</f>
        <v>Crystal Romano</v>
      </c>
      <c r="U598" s="11" t="e">
        <f t="shared" si="269"/>
        <v>#VALUE!</v>
      </c>
      <c r="V598" s="11" t="str">
        <f t="shared" si="263"/>
        <v>No</v>
      </c>
      <c r="W598" s="11" t="str">
        <f t="shared" si="264"/>
        <v>Yes</v>
      </c>
      <c r="X598" s="11" t="str">
        <f t="shared" si="265"/>
        <v>No</v>
      </c>
      <c r="Y598" s="11" t="str">
        <f t="shared" si="266"/>
        <v>No</v>
      </c>
      <c r="Z598" s="11" t="str">
        <f t="shared" si="267"/>
        <v>No</v>
      </c>
      <c r="AA598" s="11" t="str">
        <f t="shared" si="270"/>
        <v>No</v>
      </c>
      <c r="AB598" s="11">
        <f>IF(ISERROR(VLOOKUP(U598,'ITWR Dump'!$A$2:$Y$5000,24,0)),0,(VLOOKUP('ILC Report'!U598,'ITWR Dump'!$A$2:$Y$5000,24,0)))</f>
        <v>0</v>
      </c>
      <c r="AC598" s="11" t="str">
        <f t="shared" si="271"/>
        <v>No</v>
      </c>
      <c r="AD598" s="11" t="str">
        <f t="shared" si="272"/>
        <v/>
      </c>
      <c r="AE598" s="11">
        <f>IF(ISERROR(VLOOKUP(U598,'ITWR Dump'!$A$2:$Y$5000,13,0)),0,(VLOOKUP(U598,'ITWR Dump'!$A$2:$Y$5000,13,0)))</f>
        <v>0</v>
      </c>
      <c r="AF598" s="11">
        <f>IF(ISERROR(VLOOKUP(U598,'ITWR Dump'!$A$2:$Y$5000,11,0)),0,(VLOOKUP(U598,'ITWR Dump'!$A$2:$Y$5000,11,0)))</f>
        <v>0</v>
      </c>
      <c r="AG598" s="11">
        <f>IF(ISERROR(VLOOKUP(U598,'ITWR Dump'!$A$2:$Y$5000,2,0)),0,(VLOOKUP(U598,'ITWR Dump'!$A$2:$Y$5000,2,0)))</f>
        <v>0</v>
      </c>
      <c r="AH598" s="11">
        <f>IF(ISERROR(VLOOKUP(U598,'ITWR Dump'!$A$2:$Y$5000,14,0)),0,(VLOOKUP(U598,'ITWR Dump'!$A$2:$Y$5000,14,0)))</f>
        <v>0</v>
      </c>
      <c r="AI598" s="11" t="str">
        <f t="shared" si="273"/>
        <v>01-Maintenance Offshore</v>
      </c>
      <c r="AJ598" s="11" t="str">
        <f t="shared" si="274"/>
        <v>Offshore</v>
      </c>
      <c r="AK598" s="11">
        <f>IF(ISERROR(VLOOKUP(A598,'Team Data'!$C$2:$U$213,17,0)),0,(VLOOKUP(A598,'Team Data'!$C$2:$U$213,17,0)))</f>
        <v>0</v>
      </c>
      <c r="AL598" s="11" t="str">
        <f t="shared" si="275"/>
        <v>2017-04-24</v>
      </c>
      <c r="AM598" s="11">
        <f>IF(ISERROR(VLOOKUP(U598,'ITWR Dump'!$A$2:$Y$5000,16,0)),0,(VLOOKUP(U598,'ITWR Dump'!$A$2:$Y$5000,16,0)))</f>
        <v>0</v>
      </c>
      <c r="AN598" s="11">
        <f>IF(ISERROR(VLOOKUP(U598,'ITWR Dump'!$A$2:$Y$5000,18,0)),0,(VLOOKUP(U598,'ITWR Dump'!$A$2:$Y$5000,18,0)))</f>
        <v>0</v>
      </c>
      <c r="AO598" s="11">
        <f>IF(ISERROR(VLOOKUP(U598,'ITWR Dump'!$A$2:$Y$5000,25,0)),0,(VLOOKUP('ILC Report'!U598,'ITWR Dump'!$A$2:$Y$5000,25,0)))</f>
        <v>0</v>
      </c>
      <c r="AP598" s="11">
        <f t="shared" si="276"/>
        <v>0</v>
      </c>
      <c r="AQ598" s="26">
        <f t="shared" si="277"/>
        <v>0</v>
      </c>
      <c r="AR598" s="26">
        <f t="shared" si="278"/>
        <v>0</v>
      </c>
      <c r="AS598" s="26">
        <f t="shared" si="279"/>
        <v>0</v>
      </c>
      <c r="AT598" s="26">
        <f t="shared" si="280"/>
        <v>0</v>
      </c>
      <c r="AU598" s="26">
        <f t="shared" si="281"/>
        <v>0</v>
      </c>
      <c r="AV598" s="26">
        <f t="shared" si="282"/>
        <v>0</v>
      </c>
      <c r="AW598" s="11" t="s">
        <v>653</v>
      </c>
      <c r="AX598" s="11" t="str">
        <f>VLOOKUP(L598,Group!$A$2:$B$1000,2,0)</f>
        <v>Maintenance</v>
      </c>
      <c r="AY598" s="11">
        <f>IF(ISERROR(VLOOKUP(U598,'ITWR Dump'!$A$2:$Y$5000,15,0)),0,(VLOOKUP('ILC Report'!U598,'ITWR Dump'!$A$2:$Y$5000,15,0)))</f>
        <v>0</v>
      </c>
      <c r="AZ598" s="11" t="str">
        <f t="shared" si="283"/>
        <v>No</v>
      </c>
      <c r="BA598" s="11" t="str">
        <f t="shared" si="284"/>
        <v>BKI</v>
      </c>
      <c r="BB598" s="11" t="str">
        <f t="shared" si="285"/>
        <v>MN</v>
      </c>
      <c r="BC598" s="11" t="str">
        <f t="shared" si="286"/>
        <v>No</v>
      </c>
    </row>
    <row r="599" spans="1:55" x14ac:dyDescent="0.3">
      <c r="A599" s="11" t="s">
        <v>105</v>
      </c>
      <c r="B599" s="11" t="s">
        <v>1833</v>
      </c>
      <c r="C599" s="11" t="s">
        <v>598</v>
      </c>
      <c r="D599" s="11" t="s">
        <v>2265</v>
      </c>
      <c r="E599" s="38" t="s">
        <v>652</v>
      </c>
      <c r="F599" s="11">
        <v>40</v>
      </c>
      <c r="G599" s="40" t="s">
        <v>2905</v>
      </c>
      <c r="H599" s="11" t="str">
        <f t="shared" si="268"/>
        <v>Standby</v>
      </c>
      <c r="I599" s="11" t="str">
        <f t="shared" si="260"/>
        <v>INDIA</v>
      </c>
      <c r="J599" s="11" t="str">
        <f>IF(ISERROR(VLOOKUP(C599,'WI Vs ASM'!$B$2:$E$1000,4,0)),0,(VLOOKUP(C599,'WI Vs ASM'!$B$2:$E$1000,4,0)))</f>
        <v>Offshore</v>
      </c>
      <c r="K599" s="11" t="str">
        <f>IF(ISERROR(VLOOKUP(C599,'WI Vs ASM'!$B$2:$F$1000,5,0)),0,(VLOOKUP(C599,'WI Vs ASM'!$B$2:$F$1000,5,0)))</f>
        <v>01-Fixed Price</v>
      </c>
      <c r="L599" s="11" t="str">
        <f>IF(ISERROR(VLOOKUP(C599,'WI Vs ASM'!$B$2:$D$1000,3,0)),0,(VLOOKUP(C599,'WI Vs ASM'!$B$2:$D$1000,3,0)))</f>
        <v>01-Maintenance Offshore</v>
      </c>
      <c r="M599" s="11" t="str">
        <f>IF(ISERROR(VLOOKUP(C599,'WI Vs ASM'!$B$2:$I$1000,8,0)),0,(VLOOKUP(C599,'WI Vs ASM'!$B$2:$I$1000,8,0)))</f>
        <v>Rahul Soman</v>
      </c>
      <c r="N599" s="11" t="str">
        <f>IF(ISERROR(VLOOKUP(C599,'WI Vs ASM'!$B$2:$G$1000,6,0)),0,(VLOOKUP(C599,'WI Vs ASM'!$B$2:$G$1000,6,0)))</f>
        <v>Security &amp; IAM</v>
      </c>
      <c r="O599" s="11" t="str">
        <f>IF(ISERROR(VLOOKUP(C599,'WI Vs ASM'!$B$2:$H$1000,7,0)),0,(VLOOKUP(C599,'WI Vs ASM'!$B$2:$H$1000,7,0)))</f>
        <v>Security &amp; IAM</v>
      </c>
      <c r="P599" s="11" t="str">
        <f t="shared" si="261"/>
        <v>Apr-17</v>
      </c>
      <c r="Q599" s="11" t="str">
        <f t="shared" si="262"/>
        <v>Q2</v>
      </c>
      <c r="R599" s="11" t="str">
        <f>IF(ISERROR(VLOOKUP(C599,'WI Vs ASM'!$B$2:$J$1000,9,0)),0,(VLOOKUP(C599,'WI Vs ASM'!$B$2:$J$1000,9,0)))</f>
        <v>Jyothi Pai</v>
      </c>
      <c r="S599" s="11" t="str">
        <f>IF(ISERROR(VLOOKUP(C599,'WI Vs ASM'!$B$2:$K$1000,10,0)),0,(VLOOKUP(C599,'WI Vs ASM'!$B$2:$K$1000,10,0)))</f>
        <v>Melody J Pereira</v>
      </c>
      <c r="T599" s="11" t="str">
        <f>IF(ISERROR(VLOOKUP(C599,'WI Vs ASM'!$B$2:$L$1000,11,0)),0,(VLOOKUP(C599,'WI Vs ASM'!$B$2:$L$1000,11,0)))</f>
        <v>Melody J Pereira</v>
      </c>
      <c r="U599" s="11" t="e">
        <f t="shared" si="269"/>
        <v>#VALUE!</v>
      </c>
      <c r="V599" s="11" t="str">
        <f t="shared" si="263"/>
        <v>No</v>
      </c>
      <c r="W599" s="11" t="str">
        <f t="shared" si="264"/>
        <v>Yes</v>
      </c>
      <c r="X599" s="11" t="str">
        <f t="shared" si="265"/>
        <v>No</v>
      </c>
      <c r="Y599" s="11" t="str">
        <f t="shared" si="266"/>
        <v>No</v>
      </c>
      <c r="Z599" s="11" t="str">
        <f t="shared" si="267"/>
        <v>No</v>
      </c>
      <c r="AA599" s="11" t="str">
        <f t="shared" si="270"/>
        <v>No</v>
      </c>
      <c r="AB599" s="11">
        <f>IF(ISERROR(VLOOKUP(U599,'ITWR Dump'!$A$2:$Y$5000,24,0)),0,(VLOOKUP('ILC Report'!U599,'ITWR Dump'!$A$2:$Y$5000,24,0)))</f>
        <v>0</v>
      </c>
      <c r="AC599" s="11" t="str">
        <f t="shared" si="271"/>
        <v>No</v>
      </c>
      <c r="AD599" s="11" t="str">
        <f t="shared" si="272"/>
        <v/>
      </c>
      <c r="AE599" s="11">
        <f>IF(ISERROR(VLOOKUP(U599,'ITWR Dump'!$A$2:$Y$5000,13,0)),0,(VLOOKUP(U599,'ITWR Dump'!$A$2:$Y$5000,13,0)))</f>
        <v>0</v>
      </c>
      <c r="AF599" s="11">
        <f>IF(ISERROR(VLOOKUP(U599,'ITWR Dump'!$A$2:$Y$5000,11,0)),0,(VLOOKUP(U599,'ITWR Dump'!$A$2:$Y$5000,11,0)))</f>
        <v>0</v>
      </c>
      <c r="AG599" s="11">
        <f>IF(ISERROR(VLOOKUP(U599,'ITWR Dump'!$A$2:$Y$5000,2,0)),0,(VLOOKUP(U599,'ITWR Dump'!$A$2:$Y$5000,2,0)))</f>
        <v>0</v>
      </c>
      <c r="AH599" s="11">
        <f>IF(ISERROR(VLOOKUP(U599,'ITWR Dump'!$A$2:$Y$5000,14,0)),0,(VLOOKUP(U599,'ITWR Dump'!$A$2:$Y$5000,14,0)))</f>
        <v>0</v>
      </c>
      <c r="AI599" s="11" t="str">
        <f t="shared" si="273"/>
        <v>Standby Hours</v>
      </c>
      <c r="AJ599" s="11" t="str">
        <f t="shared" si="274"/>
        <v>Offshore</v>
      </c>
      <c r="AK599" s="11">
        <f>IF(ISERROR(VLOOKUP(A599,'Team Data'!$C$2:$U$213,17,0)),0,(VLOOKUP(A599,'Team Data'!$C$2:$U$213,17,0)))</f>
        <v>0</v>
      </c>
      <c r="AL599" s="11" t="str">
        <f t="shared" si="275"/>
        <v>2017-04-24</v>
      </c>
      <c r="AM599" s="11">
        <f>IF(ISERROR(VLOOKUP(U599,'ITWR Dump'!$A$2:$Y$5000,16,0)),0,(VLOOKUP(U599,'ITWR Dump'!$A$2:$Y$5000,16,0)))</f>
        <v>0</v>
      </c>
      <c r="AN599" s="11">
        <f>IF(ISERROR(VLOOKUP(U599,'ITWR Dump'!$A$2:$Y$5000,18,0)),0,(VLOOKUP(U599,'ITWR Dump'!$A$2:$Y$5000,18,0)))</f>
        <v>0</v>
      </c>
      <c r="AO599" s="11">
        <f>IF(ISERROR(VLOOKUP(U599,'ITWR Dump'!$A$2:$Y$5000,25,0)),0,(VLOOKUP('ILC Report'!U599,'ITWR Dump'!$A$2:$Y$5000,25,0)))</f>
        <v>0</v>
      </c>
      <c r="AP599" s="11">
        <f t="shared" si="276"/>
        <v>0</v>
      </c>
      <c r="AQ599" s="26">
        <f t="shared" si="277"/>
        <v>0</v>
      </c>
      <c r="AR599" s="26">
        <f t="shared" si="278"/>
        <v>0</v>
      </c>
      <c r="AS599" s="26">
        <f t="shared" si="279"/>
        <v>0</v>
      </c>
      <c r="AT599" s="26">
        <f t="shared" si="280"/>
        <v>0</v>
      </c>
      <c r="AU599" s="26">
        <f t="shared" si="281"/>
        <v>0</v>
      </c>
      <c r="AV599" s="26">
        <f t="shared" si="282"/>
        <v>0</v>
      </c>
      <c r="AW599" s="11" t="s">
        <v>653</v>
      </c>
      <c r="AX599" s="11" t="str">
        <f>VLOOKUP(L599,Group!$A$2:$B$1000,2,0)</f>
        <v>Maintenance</v>
      </c>
      <c r="AY599" s="11">
        <f>IF(ISERROR(VLOOKUP(U599,'ITWR Dump'!$A$2:$Y$5000,15,0)),0,(VLOOKUP('ILC Report'!U599,'ITWR Dump'!$A$2:$Y$5000,15,0)))</f>
        <v>0</v>
      </c>
      <c r="AZ599" s="11" t="str">
        <f t="shared" si="283"/>
        <v>No</v>
      </c>
      <c r="BA599" s="11" t="str">
        <f t="shared" si="284"/>
        <v>BKI</v>
      </c>
      <c r="BB599" s="11" t="str">
        <f t="shared" si="285"/>
        <v>MN</v>
      </c>
      <c r="BC599" s="11" t="str">
        <f t="shared" si="286"/>
        <v>No</v>
      </c>
    </row>
    <row r="600" spans="1:55" x14ac:dyDescent="0.3">
      <c r="A600" s="11" t="s">
        <v>105</v>
      </c>
      <c r="B600" s="11" t="s">
        <v>1833</v>
      </c>
      <c r="C600" s="11" t="s">
        <v>552</v>
      </c>
      <c r="D600" s="11" t="s">
        <v>2264</v>
      </c>
      <c r="E600" s="38" t="s">
        <v>2901</v>
      </c>
      <c r="F600" s="11">
        <v>37</v>
      </c>
      <c r="G600" s="40" t="s">
        <v>218</v>
      </c>
      <c r="H600" s="11" t="str">
        <f t="shared" si="268"/>
        <v>Regular</v>
      </c>
      <c r="I600" s="11" t="str">
        <f t="shared" si="260"/>
        <v>INDIA</v>
      </c>
      <c r="J600" s="11" t="str">
        <f>IF(ISERROR(VLOOKUP(C600,'WI Vs ASM'!$B$2:$E$1000,4,0)),0,(VLOOKUP(C600,'WI Vs ASM'!$B$2:$E$1000,4,0)))</f>
        <v>Offshore</v>
      </c>
      <c r="K600" s="11" t="str">
        <f>IF(ISERROR(VLOOKUP(C600,'WI Vs ASM'!$B$2:$F$1000,5,0)),0,(VLOOKUP(C600,'WI Vs ASM'!$B$2:$F$1000,5,0)))</f>
        <v>01-Fixed Price</v>
      </c>
      <c r="L600" s="11" t="str">
        <f>IF(ISERROR(VLOOKUP(C600,'WI Vs ASM'!$B$2:$D$1000,3,0)),0,(VLOOKUP(C600,'WI Vs ASM'!$B$2:$D$1000,3,0)))</f>
        <v>01-Maintenance Offshore</v>
      </c>
      <c r="M600" s="11" t="str">
        <f>IF(ISERROR(VLOOKUP(C600,'WI Vs ASM'!$B$2:$I$1000,8,0)),0,(VLOOKUP(C600,'WI Vs ASM'!$B$2:$I$1000,8,0)))</f>
        <v>Rahul Soman</v>
      </c>
      <c r="N600" s="11" t="str">
        <f>IF(ISERROR(VLOOKUP(C600,'WI Vs ASM'!$B$2:$G$1000,6,0)),0,(VLOOKUP(C600,'WI Vs ASM'!$B$2:$G$1000,6,0)))</f>
        <v>Business Intelligence</v>
      </c>
      <c r="O600" s="11" t="str">
        <f>IF(ISERROR(VLOOKUP(C600,'WI Vs ASM'!$B$2:$H$1000,7,0)),0,(VLOOKUP(C600,'WI Vs ASM'!$B$2:$H$1000,7,0)))</f>
        <v>EBI</v>
      </c>
      <c r="P600" s="11" t="str">
        <f t="shared" si="261"/>
        <v>May-17</v>
      </c>
      <c r="Q600" s="11" t="str">
        <f t="shared" si="262"/>
        <v>Q2</v>
      </c>
      <c r="R600" s="11" t="str">
        <f>IF(ISERROR(VLOOKUP(C600,'WI Vs ASM'!$B$2:$J$1000,9,0)),0,(VLOOKUP(C600,'WI Vs ASM'!$B$2:$J$1000,9,0)))</f>
        <v>Jyothi Pai</v>
      </c>
      <c r="S600" s="11" t="str">
        <f>IF(ISERROR(VLOOKUP(C600,'WI Vs ASM'!$B$2:$K$1000,10,0)),0,(VLOOKUP(C600,'WI Vs ASM'!$B$2:$K$1000,10,0)))</f>
        <v>Kimberly Hale</v>
      </c>
      <c r="T600" s="11" t="str">
        <f>IF(ISERROR(VLOOKUP(C600,'WI Vs ASM'!$B$2:$L$1000,11,0)),0,(VLOOKUP(C600,'WI Vs ASM'!$B$2:$L$1000,11,0)))</f>
        <v>Crystal Romano</v>
      </c>
      <c r="U600" s="11" t="e">
        <f t="shared" si="269"/>
        <v>#VALUE!</v>
      </c>
      <c r="V600" s="11" t="str">
        <f t="shared" si="263"/>
        <v>No</v>
      </c>
      <c r="W600" s="11" t="str">
        <f t="shared" si="264"/>
        <v>Yes</v>
      </c>
      <c r="X600" s="11" t="str">
        <f t="shared" si="265"/>
        <v>No</v>
      </c>
      <c r="Y600" s="11" t="str">
        <f t="shared" si="266"/>
        <v>No</v>
      </c>
      <c r="Z600" s="11" t="str">
        <f t="shared" si="267"/>
        <v>No</v>
      </c>
      <c r="AA600" s="11" t="str">
        <f t="shared" si="270"/>
        <v>No</v>
      </c>
      <c r="AB600" s="11">
        <f>IF(ISERROR(VLOOKUP(U600,'ITWR Dump'!$A$2:$Y$5000,24,0)),0,(VLOOKUP('ILC Report'!U600,'ITWR Dump'!$A$2:$Y$5000,24,0)))</f>
        <v>0</v>
      </c>
      <c r="AC600" s="11" t="str">
        <f t="shared" si="271"/>
        <v>No</v>
      </c>
      <c r="AD600" s="11" t="str">
        <f t="shared" si="272"/>
        <v/>
      </c>
      <c r="AE600" s="11">
        <f>IF(ISERROR(VLOOKUP(U600,'ITWR Dump'!$A$2:$Y$5000,13,0)),0,(VLOOKUP(U600,'ITWR Dump'!$A$2:$Y$5000,13,0)))</f>
        <v>0</v>
      </c>
      <c r="AF600" s="11">
        <f>IF(ISERROR(VLOOKUP(U600,'ITWR Dump'!$A$2:$Y$5000,11,0)),0,(VLOOKUP(U600,'ITWR Dump'!$A$2:$Y$5000,11,0)))</f>
        <v>0</v>
      </c>
      <c r="AG600" s="11">
        <f>IF(ISERROR(VLOOKUP(U600,'ITWR Dump'!$A$2:$Y$5000,2,0)),0,(VLOOKUP(U600,'ITWR Dump'!$A$2:$Y$5000,2,0)))</f>
        <v>0</v>
      </c>
      <c r="AH600" s="11">
        <f>IF(ISERROR(VLOOKUP(U600,'ITWR Dump'!$A$2:$Y$5000,14,0)),0,(VLOOKUP(U600,'ITWR Dump'!$A$2:$Y$5000,14,0)))</f>
        <v>0</v>
      </c>
      <c r="AI600" s="11" t="str">
        <f t="shared" si="273"/>
        <v>01-Maintenance Offshore</v>
      </c>
      <c r="AJ600" s="11" t="str">
        <f t="shared" si="274"/>
        <v>Offshore</v>
      </c>
      <c r="AK600" s="11">
        <f>IF(ISERROR(VLOOKUP(A600,'Team Data'!$C$2:$U$213,17,0)),0,(VLOOKUP(A600,'Team Data'!$C$2:$U$213,17,0)))</f>
        <v>0</v>
      </c>
      <c r="AL600" s="11" t="str">
        <f t="shared" si="275"/>
        <v>2017-04-24</v>
      </c>
      <c r="AM600" s="11">
        <f>IF(ISERROR(VLOOKUP(U600,'ITWR Dump'!$A$2:$Y$5000,16,0)),0,(VLOOKUP(U600,'ITWR Dump'!$A$2:$Y$5000,16,0)))</f>
        <v>0</v>
      </c>
      <c r="AN600" s="11">
        <f>IF(ISERROR(VLOOKUP(U600,'ITWR Dump'!$A$2:$Y$5000,18,0)),0,(VLOOKUP(U600,'ITWR Dump'!$A$2:$Y$5000,18,0)))</f>
        <v>0</v>
      </c>
      <c r="AO600" s="11">
        <f>IF(ISERROR(VLOOKUP(U600,'ITWR Dump'!$A$2:$Y$5000,25,0)),0,(VLOOKUP('ILC Report'!U600,'ITWR Dump'!$A$2:$Y$5000,25,0)))</f>
        <v>0</v>
      </c>
      <c r="AP600" s="11">
        <f t="shared" si="276"/>
        <v>0</v>
      </c>
      <c r="AQ600" s="26">
        <f t="shared" si="277"/>
        <v>0</v>
      </c>
      <c r="AR600" s="26">
        <f t="shared" si="278"/>
        <v>0</v>
      </c>
      <c r="AS600" s="26">
        <f t="shared" si="279"/>
        <v>0</v>
      </c>
      <c r="AT600" s="26">
        <f t="shared" si="280"/>
        <v>0</v>
      </c>
      <c r="AU600" s="26">
        <f t="shared" si="281"/>
        <v>0</v>
      </c>
      <c r="AV600" s="26">
        <f t="shared" si="282"/>
        <v>0</v>
      </c>
      <c r="AW600" s="11" t="s">
        <v>653</v>
      </c>
      <c r="AX600" s="11" t="str">
        <f>VLOOKUP(L600,Group!$A$2:$B$1000,2,0)</f>
        <v>Maintenance</v>
      </c>
      <c r="AY600" s="11">
        <f>IF(ISERROR(VLOOKUP(U600,'ITWR Dump'!$A$2:$Y$5000,15,0)),0,(VLOOKUP('ILC Report'!U600,'ITWR Dump'!$A$2:$Y$5000,15,0)))</f>
        <v>0</v>
      </c>
      <c r="AZ600" s="11" t="str">
        <f t="shared" si="283"/>
        <v>No</v>
      </c>
      <c r="BA600" s="11" t="str">
        <f t="shared" si="284"/>
        <v>BKI</v>
      </c>
      <c r="BB600" s="11" t="str">
        <f t="shared" si="285"/>
        <v>MN</v>
      </c>
      <c r="BC600" s="11" t="str">
        <f t="shared" si="286"/>
        <v>No</v>
      </c>
    </row>
    <row r="601" spans="1:55" x14ac:dyDescent="0.3">
      <c r="A601" s="11" t="s">
        <v>105</v>
      </c>
      <c r="B601" s="11" t="s">
        <v>1833</v>
      </c>
      <c r="C601" s="11" t="s">
        <v>598</v>
      </c>
      <c r="D601" s="11" t="s">
        <v>2265</v>
      </c>
      <c r="E601" s="38" t="s">
        <v>2901</v>
      </c>
      <c r="F601" s="11">
        <v>68</v>
      </c>
      <c r="G601" s="40" t="s">
        <v>2905</v>
      </c>
      <c r="H601" s="11" t="str">
        <f t="shared" si="268"/>
        <v>Standby</v>
      </c>
      <c r="I601" s="11" t="str">
        <f t="shared" si="260"/>
        <v>INDIA</v>
      </c>
      <c r="J601" s="11" t="str">
        <f>IF(ISERROR(VLOOKUP(C601,'WI Vs ASM'!$B$2:$E$1000,4,0)),0,(VLOOKUP(C601,'WI Vs ASM'!$B$2:$E$1000,4,0)))</f>
        <v>Offshore</v>
      </c>
      <c r="K601" s="11" t="str">
        <f>IF(ISERROR(VLOOKUP(C601,'WI Vs ASM'!$B$2:$F$1000,5,0)),0,(VLOOKUP(C601,'WI Vs ASM'!$B$2:$F$1000,5,0)))</f>
        <v>01-Fixed Price</v>
      </c>
      <c r="L601" s="11" t="str">
        <f>IF(ISERROR(VLOOKUP(C601,'WI Vs ASM'!$B$2:$D$1000,3,0)),0,(VLOOKUP(C601,'WI Vs ASM'!$B$2:$D$1000,3,0)))</f>
        <v>01-Maintenance Offshore</v>
      </c>
      <c r="M601" s="11" t="str">
        <f>IF(ISERROR(VLOOKUP(C601,'WI Vs ASM'!$B$2:$I$1000,8,0)),0,(VLOOKUP(C601,'WI Vs ASM'!$B$2:$I$1000,8,0)))</f>
        <v>Rahul Soman</v>
      </c>
      <c r="N601" s="11" t="str">
        <f>IF(ISERROR(VLOOKUP(C601,'WI Vs ASM'!$B$2:$G$1000,6,0)),0,(VLOOKUP(C601,'WI Vs ASM'!$B$2:$G$1000,6,0)))</f>
        <v>Security &amp; IAM</v>
      </c>
      <c r="O601" s="11" t="str">
        <f>IF(ISERROR(VLOOKUP(C601,'WI Vs ASM'!$B$2:$H$1000,7,0)),0,(VLOOKUP(C601,'WI Vs ASM'!$B$2:$H$1000,7,0)))</f>
        <v>Security &amp; IAM</v>
      </c>
      <c r="P601" s="11" t="str">
        <f t="shared" si="261"/>
        <v>May-17</v>
      </c>
      <c r="Q601" s="11" t="str">
        <f t="shared" si="262"/>
        <v>Q2</v>
      </c>
      <c r="R601" s="11" t="str">
        <f>IF(ISERROR(VLOOKUP(C601,'WI Vs ASM'!$B$2:$J$1000,9,0)),0,(VLOOKUP(C601,'WI Vs ASM'!$B$2:$J$1000,9,0)))</f>
        <v>Jyothi Pai</v>
      </c>
      <c r="S601" s="11" t="str">
        <f>IF(ISERROR(VLOOKUP(C601,'WI Vs ASM'!$B$2:$K$1000,10,0)),0,(VLOOKUP(C601,'WI Vs ASM'!$B$2:$K$1000,10,0)))</f>
        <v>Melody J Pereira</v>
      </c>
      <c r="T601" s="11" t="str">
        <f>IF(ISERROR(VLOOKUP(C601,'WI Vs ASM'!$B$2:$L$1000,11,0)),0,(VLOOKUP(C601,'WI Vs ASM'!$B$2:$L$1000,11,0)))</f>
        <v>Melody J Pereira</v>
      </c>
      <c r="U601" s="11" t="e">
        <f t="shared" si="269"/>
        <v>#VALUE!</v>
      </c>
      <c r="V601" s="11" t="str">
        <f t="shared" si="263"/>
        <v>No</v>
      </c>
      <c r="W601" s="11" t="str">
        <f t="shared" si="264"/>
        <v>Yes</v>
      </c>
      <c r="X601" s="11" t="str">
        <f t="shared" si="265"/>
        <v>No</v>
      </c>
      <c r="Y601" s="11" t="str">
        <f t="shared" si="266"/>
        <v>No</v>
      </c>
      <c r="Z601" s="11" t="str">
        <f t="shared" si="267"/>
        <v>No</v>
      </c>
      <c r="AA601" s="11" t="str">
        <f t="shared" si="270"/>
        <v>No</v>
      </c>
      <c r="AB601" s="11">
        <f>IF(ISERROR(VLOOKUP(U601,'ITWR Dump'!$A$2:$Y$5000,24,0)),0,(VLOOKUP('ILC Report'!U601,'ITWR Dump'!$A$2:$Y$5000,24,0)))</f>
        <v>0</v>
      </c>
      <c r="AC601" s="11" t="str">
        <f t="shared" si="271"/>
        <v>No</v>
      </c>
      <c r="AD601" s="11" t="str">
        <f t="shared" si="272"/>
        <v/>
      </c>
      <c r="AE601" s="11">
        <f>IF(ISERROR(VLOOKUP(U601,'ITWR Dump'!$A$2:$Y$5000,13,0)),0,(VLOOKUP(U601,'ITWR Dump'!$A$2:$Y$5000,13,0)))</f>
        <v>0</v>
      </c>
      <c r="AF601" s="11">
        <f>IF(ISERROR(VLOOKUP(U601,'ITWR Dump'!$A$2:$Y$5000,11,0)),0,(VLOOKUP(U601,'ITWR Dump'!$A$2:$Y$5000,11,0)))</f>
        <v>0</v>
      </c>
      <c r="AG601" s="11">
        <f>IF(ISERROR(VLOOKUP(U601,'ITWR Dump'!$A$2:$Y$5000,2,0)),0,(VLOOKUP(U601,'ITWR Dump'!$A$2:$Y$5000,2,0)))</f>
        <v>0</v>
      </c>
      <c r="AH601" s="11">
        <f>IF(ISERROR(VLOOKUP(U601,'ITWR Dump'!$A$2:$Y$5000,14,0)),0,(VLOOKUP(U601,'ITWR Dump'!$A$2:$Y$5000,14,0)))</f>
        <v>0</v>
      </c>
      <c r="AI601" s="11" t="str">
        <f t="shared" si="273"/>
        <v>Standby Hours</v>
      </c>
      <c r="AJ601" s="11" t="str">
        <f t="shared" si="274"/>
        <v>Offshore</v>
      </c>
      <c r="AK601" s="11">
        <f>IF(ISERROR(VLOOKUP(A601,'Team Data'!$C$2:$U$213,17,0)),0,(VLOOKUP(A601,'Team Data'!$C$2:$U$213,17,0)))</f>
        <v>0</v>
      </c>
      <c r="AL601" s="11" t="str">
        <f t="shared" si="275"/>
        <v>2017-04-24</v>
      </c>
      <c r="AM601" s="11">
        <f>IF(ISERROR(VLOOKUP(U601,'ITWR Dump'!$A$2:$Y$5000,16,0)),0,(VLOOKUP(U601,'ITWR Dump'!$A$2:$Y$5000,16,0)))</f>
        <v>0</v>
      </c>
      <c r="AN601" s="11">
        <f>IF(ISERROR(VLOOKUP(U601,'ITWR Dump'!$A$2:$Y$5000,18,0)),0,(VLOOKUP(U601,'ITWR Dump'!$A$2:$Y$5000,18,0)))</f>
        <v>0</v>
      </c>
      <c r="AO601" s="11">
        <f>IF(ISERROR(VLOOKUP(U601,'ITWR Dump'!$A$2:$Y$5000,25,0)),0,(VLOOKUP('ILC Report'!U601,'ITWR Dump'!$A$2:$Y$5000,25,0)))</f>
        <v>0</v>
      </c>
      <c r="AP601" s="11">
        <f t="shared" si="276"/>
        <v>0</v>
      </c>
      <c r="AQ601" s="26">
        <f t="shared" si="277"/>
        <v>0</v>
      </c>
      <c r="AR601" s="26">
        <f t="shared" si="278"/>
        <v>0</v>
      </c>
      <c r="AS601" s="26">
        <f t="shared" si="279"/>
        <v>0</v>
      </c>
      <c r="AT601" s="26">
        <f t="shared" si="280"/>
        <v>0</v>
      </c>
      <c r="AU601" s="26">
        <f t="shared" si="281"/>
        <v>0</v>
      </c>
      <c r="AV601" s="26">
        <f t="shared" si="282"/>
        <v>0</v>
      </c>
      <c r="AW601" s="11" t="s">
        <v>653</v>
      </c>
      <c r="AX601" s="11" t="str">
        <f>VLOOKUP(L601,Group!$A$2:$B$1000,2,0)</f>
        <v>Maintenance</v>
      </c>
      <c r="AY601" s="11">
        <f>IF(ISERROR(VLOOKUP(U601,'ITWR Dump'!$A$2:$Y$5000,15,0)),0,(VLOOKUP('ILC Report'!U601,'ITWR Dump'!$A$2:$Y$5000,15,0)))</f>
        <v>0</v>
      </c>
      <c r="AZ601" s="11" t="str">
        <f t="shared" si="283"/>
        <v>No</v>
      </c>
      <c r="BA601" s="11" t="str">
        <f t="shared" si="284"/>
        <v>BKI</v>
      </c>
      <c r="BB601" s="11" t="str">
        <f t="shared" si="285"/>
        <v>MN</v>
      </c>
      <c r="BC601" s="11" t="str">
        <f t="shared" si="286"/>
        <v>No</v>
      </c>
    </row>
    <row r="602" spans="1:55" x14ac:dyDescent="0.3">
      <c r="A602" s="11" t="s">
        <v>105</v>
      </c>
      <c r="B602" s="11" t="s">
        <v>1833</v>
      </c>
      <c r="C602" s="11" t="s">
        <v>552</v>
      </c>
      <c r="D602" s="11" t="s">
        <v>2264</v>
      </c>
      <c r="E602" s="38" t="s">
        <v>2902</v>
      </c>
      <c r="F602" s="11">
        <v>27</v>
      </c>
      <c r="G602" s="40" t="s">
        <v>218</v>
      </c>
      <c r="H602" s="11" t="str">
        <f t="shared" si="268"/>
        <v>Regular</v>
      </c>
      <c r="I602" s="11" t="str">
        <f t="shared" si="260"/>
        <v>INDIA</v>
      </c>
      <c r="J602" s="11" t="str">
        <f>IF(ISERROR(VLOOKUP(C602,'WI Vs ASM'!$B$2:$E$1000,4,0)),0,(VLOOKUP(C602,'WI Vs ASM'!$B$2:$E$1000,4,0)))</f>
        <v>Offshore</v>
      </c>
      <c r="K602" s="11" t="str">
        <f>IF(ISERROR(VLOOKUP(C602,'WI Vs ASM'!$B$2:$F$1000,5,0)),0,(VLOOKUP(C602,'WI Vs ASM'!$B$2:$F$1000,5,0)))</f>
        <v>01-Fixed Price</v>
      </c>
      <c r="L602" s="11" t="str">
        <f>IF(ISERROR(VLOOKUP(C602,'WI Vs ASM'!$B$2:$D$1000,3,0)),0,(VLOOKUP(C602,'WI Vs ASM'!$B$2:$D$1000,3,0)))</f>
        <v>01-Maintenance Offshore</v>
      </c>
      <c r="M602" s="11" t="str">
        <f>IF(ISERROR(VLOOKUP(C602,'WI Vs ASM'!$B$2:$I$1000,8,0)),0,(VLOOKUP(C602,'WI Vs ASM'!$B$2:$I$1000,8,0)))</f>
        <v>Rahul Soman</v>
      </c>
      <c r="N602" s="11" t="str">
        <f>IF(ISERROR(VLOOKUP(C602,'WI Vs ASM'!$B$2:$G$1000,6,0)),0,(VLOOKUP(C602,'WI Vs ASM'!$B$2:$G$1000,6,0)))</f>
        <v>Business Intelligence</v>
      </c>
      <c r="O602" s="11" t="str">
        <f>IF(ISERROR(VLOOKUP(C602,'WI Vs ASM'!$B$2:$H$1000,7,0)),0,(VLOOKUP(C602,'WI Vs ASM'!$B$2:$H$1000,7,0)))</f>
        <v>EBI</v>
      </c>
      <c r="P602" s="11" t="str">
        <f t="shared" si="261"/>
        <v>May-17</v>
      </c>
      <c r="Q602" s="11" t="str">
        <f t="shared" si="262"/>
        <v>Q2</v>
      </c>
      <c r="R602" s="11" t="str">
        <f>IF(ISERROR(VLOOKUP(C602,'WI Vs ASM'!$B$2:$J$1000,9,0)),0,(VLOOKUP(C602,'WI Vs ASM'!$B$2:$J$1000,9,0)))</f>
        <v>Jyothi Pai</v>
      </c>
      <c r="S602" s="11" t="str">
        <f>IF(ISERROR(VLOOKUP(C602,'WI Vs ASM'!$B$2:$K$1000,10,0)),0,(VLOOKUP(C602,'WI Vs ASM'!$B$2:$K$1000,10,0)))</f>
        <v>Kimberly Hale</v>
      </c>
      <c r="T602" s="11" t="str">
        <f>IF(ISERROR(VLOOKUP(C602,'WI Vs ASM'!$B$2:$L$1000,11,0)),0,(VLOOKUP(C602,'WI Vs ASM'!$B$2:$L$1000,11,0)))</f>
        <v>Crystal Romano</v>
      </c>
      <c r="U602" s="11" t="e">
        <f t="shared" si="269"/>
        <v>#VALUE!</v>
      </c>
      <c r="V602" s="11" t="str">
        <f t="shared" si="263"/>
        <v>No</v>
      </c>
      <c r="W602" s="11" t="str">
        <f t="shared" si="264"/>
        <v>Yes</v>
      </c>
      <c r="X602" s="11" t="str">
        <f t="shared" si="265"/>
        <v>No</v>
      </c>
      <c r="Y602" s="11" t="str">
        <f t="shared" si="266"/>
        <v>No</v>
      </c>
      <c r="Z602" s="11" t="str">
        <f t="shared" si="267"/>
        <v>No</v>
      </c>
      <c r="AA602" s="11" t="str">
        <f t="shared" si="270"/>
        <v>No</v>
      </c>
      <c r="AB602" s="11">
        <f>IF(ISERROR(VLOOKUP(U602,'ITWR Dump'!$A$2:$Y$5000,24,0)),0,(VLOOKUP('ILC Report'!U602,'ITWR Dump'!$A$2:$Y$5000,24,0)))</f>
        <v>0</v>
      </c>
      <c r="AC602" s="11" t="str">
        <f t="shared" si="271"/>
        <v>No</v>
      </c>
      <c r="AD602" s="11" t="str">
        <f t="shared" si="272"/>
        <v/>
      </c>
      <c r="AE602" s="11">
        <f>IF(ISERROR(VLOOKUP(U602,'ITWR Dump'!$A$2:$Y$5000,13,0)),0,(VLOOKUP(U602,'ITWR Dump'!$A$2:$Y$5000,13,0)))</f>
        <v>0</v>
      </c>
      <c r="AF602" s="11">
        <f>IF(ISERROR(VLOOKUP(U602,'ITWR Dump'!$A$2:$Y$5000,11,0)),0,(VLOOKUP(U602,'ITWR Dump'!$A$2:$Y$5000,11,0)))</f>
        <v>0</v>
      </c>
      <c r="AG602" s="11">
        <f>IF(ISERROR(VLOOKUP(U602,'ITWR Dump'!$A$2:$Y$5000,2,0)),0,(VLOOKUP(U602,'ITWR Dump'!$A$2:$Y$5000,2,0)))</f>
        <v>0</v>
      </c>
      <c r="AH602" s="11">
        <f>IF(ISERROR(VLOOKUP(U602,'ITWR Dump'!$A$2:$Y$5000,14,0)),0,(VLOOKUP(U602,'ITWR Dump'!$A$2:$Y$5000,14,0)))</f>
        <v>0</v>
      </c>
      <c r="AI602" s="11" t="str">
        <f t="shared" si="273"/>
        <v>01-Maintenance Offshore</v>
      </c>
      <c r="AJ602" s="11" t="str">
        <f t="shared" si="274"/>
        <v>Offshore</v>
      </c>
      <c r="AK602" s="11">
        <f>IF(ISERROR(VLOOKUP(A602,'Team Data'!$C$2:$U$213,17,0)),0,(VLOOKUP(A602,'Team Data'!$C$2:$U$213,17,0)))</f>
        <v>0</v>
      </c>
      <c r="AL602" s="11" t="str">
        <f t="shared" si="275"/>
        <v>2017-04-24</v>
      </c>
      <c r="AM602" s="11">
        <f>IF(ISERROR(VLOOKUP(U602,'ITWR Dump'!$A$2:$Y$5000,16,0)),0,(VLOOKUP(U602,'ITWR Dump'!$A$2:$Y$5000,16,0)))</f>
        <v>0</v>
      </c>
      <c r="AN602" s="11">
        <f>IF(ISERROR(VLOOKUP(U602,'ITWR Dump'!$A$2:$Y$5000,18,0)),0,(VLOOKUP(U602,'ITWR Dump'!$A$2:$Y$5000,18,0)))</f>
        <v>0</v>
      </c>
      <c r="AO602" s="11">
        <f>IF(ISERROR(VLOOKUP(U602,'ITWR Dump'!$A$2:$Y$5000,25,0)),0,(VLOOKUP('ILC Report'!U602,'ITWR Dump'!$A$2:$Y$5000,25,0)))</f>
        <v>0</v>
      </c>
      <c r="AP602" s="11">
        <f t="shared" si="276"/>
        <v>0</v>
      </c>
      <c r="AQ602" s="26">
        <f t="shared" si="277"/>
        <v>0</v>
      </c>
      <c r="AR602" s="26">
        <f t="shared" si="278"/>
        <v>0</v>
      </c>
      <c r="AS602" s="26">
        <f t="shared" si="279"/>
        <v>0</v>
      </c>
      <c r="AT602" s="26">
        <f t="shared" si="280"/>
        <v>0</v>
      </c>
      <c r="AU602" s="26">
        <f t="shared" si="281"/>
        <v>0</v>
      </c>
      <c r="AV602" s="26">
        <f t="shared" si="282"/>
        <v>0</v>
      </c>
      <c r="AW602" s="11" t="s">
        <v>653</v>
      </c>
      <c r="AX602" s="11" t="str">
        <f>VLOOKUP(L602,Group!$A$2:$B$1000,2,0)</f>
        <v>Maintenance</v>
      </c>
      <c r="AY602" s="11">
        <f>IF(ISERROR(VLOOKUP(U602,'ITWR Dump'!$A$2:$Y$5000,15,0)),0,(VLOOKUP('ILC Report'!U602,'ITWR Dump'!$A$2:$Y$5000,15,0)))</f>
        <v>0</v>
      </c>
      <c r="AZ602" s="11" t="str">
        <f t="shared" si="283"/>
        <v>No</v>
      </c>
      <c r="BA602" s="11" t="str">
        <f t="shared" si="284"/>
        <v>BKI</v>
      </c>
      <c r="BB602" s="11" t="str">
        <f t="shared" si="285"/>
        <v>MN</v>
      </c>
      <c r="BC602" s="11" t="str">
        <f t="shared" si="286"/>
        <v>No</v>
      </c>
    </row>
    <row r="603" spans="1:55" x14ac:dyDescent="0.3">
      <c r="A603" s="11" t="s">
        <v>105</v>
      </c>
      <c r="B603" s="11" t="s">
        <v>1833</v>
      </c>
      <c r="C603" s="11" t="s">
        <v>598</v>
      </c>
      <c r="D603" s="11" t="s">
        <v>2265</v>
      </c>
      <c r="E603" s="38" t="s">
        <v>2902</v>
      </c>
      <c r="F603" s="11">
        <v>40</v>
      </c>
      <c r="G603" s="40" t="s">
        <v>2905</v>
      </c>
      <c r="H603" s="11" t="str">
        <f t="shared" si="268"/>
        <v>Standby</v>
      </c>
      <c r="I603" s="11" t="str">
        <f t="shared" si="260"/>
        <v>INDIA</v>
      </c>
      <c r="J603" s="11" t="str">
        <f>IF(ISERROR(VLOOKUP(C603,'WI Vs ASM'!$B$2:$E$1000,4,0)),0,(VLOOKUP(C603,'WI Vs ASM'!$B$2:$E$1000,4,0)))</f>
        <v>Offshore</v>
      </c>
      <c r="K603" s="11" t="str">
        <f>IF(ISERROR(VLOOKUP(C603,'WI Vs ASM'!$B$2:$F$1000,5,0)),0,(VLOOKUP(C603,'WI Vs ASM'!$B$2:$F$1000,5,0)))</f>
        <v>01-Fixed Price</v>
      </c>
      <c r="L603" s="11" t="str">
        <f>IF(ISERROR(VLOOKUP(C603,'WI Vs ASM'!$B$2:$D$1000,3,0)),0,(VLOOKUP(C603,'WI Vs ASM'!$B$2:$D$1000,3,0)))</f>
        <v>01-Maintenance Offshore</v>
      </c>
      <c r="M603" s="11" t="str">
        <f>IF(ISERROR(VLOOKUP(C603,'WI Vs ASM'!$B$2:$I$1000,8,0)),0,(VLOOKUP(C603,'WI Vs ASM'!$B$2:$I$1000,8,0)))</f>
        <v>Rahul Soman</v>
      </c>
      <c r="N603" s="11" t="str">
        <f>IF(ISERROR(VLOOKUP(C603,'WI Vs ASM'!$B$2:$G$1000,6,0)),0,(VLOOKUP(C603,'WI Vs ASM'!$B$2:$G$1000,6,0)))</f>
        <v>Security &amp; IAM</v>
      </c>
      <c r="O603" s="11" t="str">
        <f>IF(ISERROR(VLOOKUP(C603,'WI Vs ASM'!$B$2:$H$1000,7,0)),0,(VLOOKUP(C603,'WI Vs ASM'!$B$2:$H$1000,7,0)))</f>
        <v>Security &amp; IAM</v>
      </c>
      <c r="P603" s="11" t="str">
        <f t="shared" si="261"/>
        <v>May-17</v>
      </c>
      <c r="Q603" s="11" t="str">
        <f t="shared" si="262"/>
        <v>Q2</v>
      </c>
      <c r="R603" s="11" t="str">
        <f>IF(ISERROR(VLOOKUP(C603,'WI Vs ASM'!$B$2:$J$1000,9,0)),0,(VLOOKUP(C603,'WI Vs ASM'!$B$2:$J$1000,9,0)))</f>
        <v>Jyothi Pai</v>
      </c>
      <c r="S603" s="11" t="str">
        <f>IF(ISERROR(VLOOKUP(C603,'WI Vs ASM'!$B$2:$K$1000,10,0)),0,(VLOOKUP(C603,'WI Vs ASM'!$B$2:$K$1000,10,0)))</f>
        <v>Melody J Pereira</v>
      </c>
      <c r="T603" s="11" t="str">
        <f>IF(ISERROR(VLOOKUP(C603,'WI Vs ASM'!$B$2:$L$1000,11,0)),0,(VLOOKUP(C603,'WI Vs ASM'!$B$2:$L$1000,11,0)))</f>
        <v>Melody J Pereira</v>
      </c>
      <c r="U603" s="11" t="e">
        <f t="shared" si="269"/>
        <v>#VALUE!</v>
      </c>
      <c r="V603" s="11" t="str">
        <f t="shared" si="263"/>
        <v>No</v>
      </c>
      <c r="W603" s="11" t="str">
        <f t="shared" si="264"/>
        <v>Yes</v>
      </c>
      <c r="X603" s="11" t="str">
        <f t="shared" si="265"/>
        <v>No</v>
      </c>
      <c r="Y603" s="11" t="str">
        <f t="shared" si="266"/>
        <v>No</v>
      </c>
      <c r="Z603" s="11" t="str">
        <f t="shared" si="267"/>
        <v>No</v>
      </c>
      <c r="AA603" s="11" t="str">
        <f t="shared" si="270"/>
        <v>No</v>
      </c>
      <c r="AB603" s="11">
        <f>IF(ISERROR(VLOOKUP(U603,'ITWR Dump'!$A$2:$Y$5000,24,0)),0,(VLOOKUP('ILC Report'!U603,'ITWR Dump'!$A$2:$Y$5000,24,0)))</f>
        <v>0</v>
      </c>
      <c r="AC603" s="11" t="str">
        <f t="shared" si="271"/>
        <v>No</v>
      </c>
      <c r="AD603" s="11" t="str">
        <f t="shared" si="272"/>
        <v/>
      </c>
      <c r="AE603" s="11">
        <f>IF(ISERROR(VLOOKUP(U603,'ITWR Dump'!$A$2:$Y$5000,13,0)),0,(VLOOKUP(U603,'ITWR Dump'!$A$2:$Y$5000,13,0)))</f>
        <v>0</v>
      </c>
      <c r="AF603" s="11">
        <f>IF(ISERROR(VLOOKUP(U603,'ITWR Dump'!$A$2:$Y$5000,11,0)),0,(VLOOKUP(U603,'ITWR Dump'!$A$2:$Y$5000,11,0)))</f>
        <v>0</v>
      </c>
      <c r="AG603" s="11">
        <f>IF(ISERROR(VLOOKUP(U603,'ITWR Dump'!$A$2:$Y$5000,2,0)),0,(VLOOKUP(U603,'ITWR Dump'!$A$2:$Y$5000,2,0)))</f>
        <v>0</v>
      </c>
      <c r="AH603" s="11">
        <f>IF(ISERROR(VLOOKUP(U603,'ITWR Dump'!$A$2:$Y$5000,14,0)),0,(VLOOKUP(U603,'ITWR Dump'!$A$2:$Y$5000,14,0)))</f>
        <v>0</v>
      </c>
      <c r="AI603" s="11" t="str">
        <f t="shared" si="273"/>
        <v>Standby Hours</v>
      </c>
      <c r="AJ603" s="11" t="str">
        <f t="shared" si="274"/>
        <v>Offshore</v>
      </c>
      <c r="AK603" s="11">
        <f>IF(ISERROR(VLOOKUP(A603,'Team Data'!$C$2:$U$213,17,0)),0,(VLOOKUP(A603,'Team Data'!$C$2:$U$213,17,0)))</f>
        <v>0</v>
      </c>
      <c r="AL603" s="11" t="str">
        <f t="shared" si="275"/>
        <v>2017-04-24</v>
      </c>
      <c r="AM603" s="11">
        <f>IF(ISERROR(VLOOKUP(U603,'ITWR Dump'!$A$2:$Y$5000,16,0)),0,(VLOOKUP(U603,'ITWR Dump'!$A$2:$Y$5000,16,0)))</f>
        <v>0</v>
      </c>
      <c r="AN603" s="11">
        <f>IF(ISERROR(VLOOKUP(U603,'ITWR Dump'!$A$2:$Y$5000,18,0)),0,(VLOOKUP(U603,'ITWR Dump'!$A$2:$Y$5000,18,0)))</f>
        <v>0</v>
      </c>
      <c r="AO603" s="11">
        <f>IF(ISERROR(VLOOKUP(U603,'ITWR Dump'!$A$2:$Y$5000,25,0)),0,(VLOOKUP('ILC Report'!U603,'ITWR Dump'!$A$2:$Y$5000,25,0)))</f>
        <v>0</v>
      </c>
      <c r="AP603" s="11">
        <f t="shared" si="276"/>
        <v>0</v>
      </c>
      <c r="AQ603" s="26">
        <f t="shared" si="277"/>
        <v>0</v>
      </c>
      <c r="AR603" s="26">
        <f t="shared" si="278"/>
        <v>0</v>
      </c>
      <c r="AS603" s="26">
        <f t="shared" si="279"/>
        <v>0</v>
      </c>
      <c r="AT603" s="26">
        <f t="shared" si="280"/>
        <v>0</v>
      </c>
      <c r="AU603" s="26">
        <f t="shared" si="281"/>
        <v>0</v>
      </c>
      <c r="AV603" s="26">
        <f t="shared" si="282"/>
        <v>0</v>
      </c>
      <c r="AW603" s="11" t="s">
        <v>653</v>
      </c>
      <c r="AX603" s="11" t="str">
        <f>VLOOKUP(L603,Group!$A$2:$B$1000,2,0)</f>
        <v>Maintenance</v>
      </c>
      <c r="AY603" s="11">
        <f>IF(ISERROR(VLOOKUP(U603,'ITWR Dump'!$A$2:$Y$5000,15,0)),0,(VLOOKUP('ILC Report'!U603,'ITWR Dump'!$A$2:$Y$5000,15,0)))</f>
        <v>0</v>
      </c>
      <c r="AZ603" s="11" t="str">
        <f t="shared" si="283"/>
        <v>No</v>
      </c>
      <c r="BA603" s="11" t="str">
        <f t="shared" si="284"/>
        <v>BKI</v>
      </c>
      <c r="BB603" s="11" t="str">
        <f t="shared" si="285"/>
        <v>MN</v>
      </c>
      <c r="BC603" s="11" t="str">
        <f t="shared" si="286"/>
        <v>No</v>
      </c>
    </row>
    <row r="604" spans="1:55" x14ac:dyDescent="0.3">
      <c r="A604" s="11" t="s">
        <v>670</v>
      </c>
      <c r="B604" s="11" t="s">
        <v>1834</v>
      </c>
      <c r="C604" s="11" t="s">
        <v>606</v>
      </c>
      <c r="D604" s="11" t="s">
        <v>2266</v>
      </c>
      <c r="E604" s="38" t="s">
        <v>652</v>
      </c>
      <c r="F604" s="11">
        <v>5</v>
      </c>
      <c r="G604" s="40" t="s">
        <v>218</v>
      </c>
      <c r="H604" s="11" t="str">
        <f t="shared" si="268"/>
        <v>Regular</v>
      </c>
      <c r="I604" s="11" t="str">
        <f t="shared" si="260"/>
        <v>INDIA</v>
      </c>
      <c r="J604" s="11" t="str">
        <f>IF(ISERROR(VLOOKUP(C604,'WI Vs ASM'!$B$2:$E$1000,4,0)),0,(VLOOKUP(C604,'WI Vs ASM'!$B$2:$E$1000,4,0)))</f>
        <v>Offshore</v>
      </c>
      <c r="K604" s="11" t="str">
        <f>IF(ISERROR(VLOOKUP(C604,'WI Vs ASM'!$B$2:$F$1000,5,0)),0,(VLOOKUP(C604,'WI Vs ASM'!$B$2:$F$1000,5,0)))</f>
        <v>01-Fixed Price</v>
      </c>
      <c r="L604" s="11" t="str">
        <f>IF(ISERROR(VLOOKUP(C604,'WI Vs ASM'!$B$2:$D$1000,3,0)),0,(VLOOKUP(C604,'WI Vs ASM'!$B$2:$D$1000,3,0)))</f>
        <v>01-Maintenance Offshore</v>
      </c>
      <c r="M604" s="11" t="str">
        <f>IF(ISERROR(VLOOKUP(C604,'WI Vs ASM'!$B$2:$I$1000,8,0)),0,(VLOOKUP(C604,'WI Vs ASM'!$B$2:$I$1000,8,0)))</f>
        <v>Rahul Soman</v>
      </c>
      <c r="N604" s="11" t="str">
        <f>IF(ISERROR(VLOOKUP(C604,'WI Vs ASM'!$B$2:$G$1000,6,0)),0,(VLOOKUP(C604,'WI Vs ASM'!$B$2:$G$1000,6,0)))</f>
        <v>Lotus Notes</v>
      </c>
      <c r="O604" s="11" t="str">
        <f>IF(ISERROR(VLOOKUP(C604,'WI Vs ASM'!$B$2:$H$1000,7,0)),0,(VLOOKUP(C604,'WI Vs ASM'!$B$2:$H$1000,7,0)))</f>
        <v>Lotus Notes</v>
      </c>
      <c r="P604" s="11" t="str">
        <f t="shared" si="261"/>
        <v>Apr-17</v>
      </c>
      <c r="Q604" s="11" t="str">
        <f t="shared" si="262"/>
        <v>Q2</v>
      </c>
      <c r="R604" s="11" t="str">
        <f>IF(ISERROR(VLOOKUP(C604,'WI Vs ASM'!$B$2:$J$1000,9,0)),0,(VLOOKUP(C604,'WI Vs ASM'!$B$2:$J$1000,9,0)))</f>
        <v>Jyothi Pai</v>
      </c>
      <c r="S604" s="11" t="str">
        <f>IF(ISERROR(VLOOKUP(C604,'WI Vs ASM'!$B$2:$K$1000,10,0)),0,(VLOOKUP(C604,'WI Vs ASM'!$B$2:$K$1000,10,0)))</f>
        <v>Dennis G. Bosman</v>
      </c>
      <c r="T604" s="11" t="str">
        <f>IF(ISERROR(VLOOKUP(C604,'WI Vs ASM'!$B$2:$L$1000,11,0)),0,(VLOOKUP(C604,'WI Vs ASM'!$B$2:$L$1000,11,0)))</f>
        <v>Terry Hedger</v>
      </c>
      <c r="U604" s="11" t="e">
        <f t="shared" si="269"/>
        <v>#VALUE!</v>
      </c>
      <c r="V604" s="11" t="str">
        <f t="shared" si="263"/>
        <v>No</v>
      </c>
      <c r="W604" s="11" t="str">
        <f t="shared" si="264"/>
        <v>Yes</v>
      </c>
      <c r="X604" s="11" t="str">
        <f t="shared" si="265"/>
        <v>No</v>
      </c>
      <c r="Y604" s="11" t="str">
        <f t="shared" si="266"/>
        <v>No</v>
      </c>
      <c r="Z604" s="11" t="str">
        <f t="shared" si="267"/>
        <v>No</v>
      </c>
      <c r="AA604" s="11" t="str">
        <f t="shared" si="270"/>
        <v>No</v>
      </c>
      <c r="AB604" s="11">
        <f>IF(ISERROR(VLOOKUP(U604,'ITWR Dump'!$A$2:$Y$5000,24,0)),0,(VLOOKUP('ILC Report'!U604,'ITWR Dump'!$A$2:$Y$5000,24,0)))</f>
        <v>0</v>
      </c>
      <c r="AC604" s="11" t="str">
        <f t="shared" si="271"/>
        <v>No</v>
      </c>
      <c r="AD604" s="11" t="str">
        <f t="shared" si="272"/>
        <v/>
      </c>
      <c r="AE604" s="11">
        <f>IF(ISERROR(VLOOKUP(U604,'ITWR Dump'!$A$2:$Y$5000,13,0)),0,(VLOOKUP(U604,'ITWR Dump'!$A$2:$Y$5000,13,0)))</f>
        <v>0</v>
      </c>
      <c r="AF604" s="11">
        <f>IF(ISERROR(VLOOKUP(U604,'ITWR Dump'!$A$2:$Y$5000,11,0)),0,(VLOOKUP(U604,'ITWR Dump'!$A$2:$Y$5000,11,0)))</f>
        <v>0</v>
      </c>
      <c r="AG604" s="11">
        <f>IF(ISERROR(VLOOKUP(U604,'ITWR Dump'!$A$2:$Y$5000,2,0)),0,(VLOOKUP(U604,'ITWR Dump'!$A$2:$Y$5000,2,0)))</f>
        <v>0</v>
      </c>
      <c r="AH604" s="11">
        <f>IF(ISERROR(VLOOKUP(U604,'ITWR Dump'!$A$2:$Y$5000,14,0)),0,(VLOOKUP(U604,'ITWR Dump'!$A$2:$Y$5000,14,0)))</f>
        <v>0</v>
      </c>
      <c r="AI604" s="11" t="str">
        <f t="shared" si="273"/>
        <v>01-Maintenance Offshore</v>
      </c>
      <c r="AJ604" s="11" t="str">
        <f t="shared" si="274"/>
        <v>Offshore</v>
      </c>
      <c r="AK604" s="11" t="str">
        <f>IF(ISERROR(VLOOKUP(A604,'Team Data'!$C$2:$U$213,17,0)),0,(VLOOKUP(A604,'Team Data'!$C$2:$U$213,17,0)))</f>
        <v>Open System</v>
      </c>
      <c r="AL604" s="11" t="str">
        <f t="shared" si="275"/>
        <v>2017-04-24</v>
      </c>
      <c r="AM604" s="11">
        <f>IF(ISERROR(VLOOKUP(U604,'ITWR Dump'!$A$2:$Y$5000,16,0)),0,(VLOOKUP(U604,'ITWR Dump'!$A$2:$Y$5000,16,0)))</f>
        <v>0</v>
      </c>
      <c r="AN604" s="11">
        <f>IF(ISERROR(VLOOKUP(U604,'ITWR Dump'!$A$2:$Y$5000,18,0)),0,(VLOOKUP(U604,'ITWR Dump'!$A$2:$Y$5000,18,0)))</f>
        <v>0</v>
      </c>
      <c r="AO604" s="11">
        <f>IF(ISERROR(VLOOKUP(U604,'ITWR Dump'!$A$2:$Y$5000,25,0)),0,(VLOOKUP('ILC Report'!U604,'ITWR Dump'!$A$2:$Y$5000,25,0)))</f>
        <v>0</v>
      </c>
      <c r="AP604" s="11">
        <f t="shared" si="276"/>
        <v>0</v>
      </c>
      <c r="AQ604" s="26">
        <f t="shared" si="277"/>
        <v>0</v>
      </c>
      <c r="AR604" s="26">
        <f t="shared" si="278"/>
        <v>0</v>
      </c>
      <c r="AS604" s="26">
        <f t="shared" si="279"/>
        <v>0</v>
      </c>
      <c r="AT604" s="26">
        <f t="shared" si="280"/>
        <v>0</v>
      </c>
      <c r="AU604" s="26">
        <f t="shared" si="281"/>
        <v>0</v>
      </c>
      <c r="AV604" s="26">
        <f t="shared" si="282"/>
        <v>0</v>
      </c>
      <c r="AW604" s="11" t="s">
        <v>653</v>
      </c>
      <c r="AX604" s="11" t="str">
        <f>VLOOKUP(L604,Group!$A$2:$B$1000,2,0)</f>
        <v>Maintenance</v>
      </c>
      <c r="AY604" s="11">
        <f>IF(ISERROR(VLOOKUP(U604,'ITWR Dump'!$A$2:$Y$5000,15,0)),0,(VLOOKUP('ILC Report'!U604,'ITWR Dump'!$A$2:$Y$5000,15,0)))</f>
        <v>0</v>
      </c>
      <c r="AZ604" s="11" t="str">
        <f t="shared" si="283"/>
        <v>No</v>
      </c>
      <c r="BA604" s="11" t="str">
        <f t="shared" si="284"/>
        <v>BKI</v>
      </c>
      <c r="BB604" s="11" t="str">
        <f t="shared" si="285"/>
        <v>MN</v>
      </c>
      <c r="BC604" s="11" t="str">
        <f t="shared" si="286"/>
        <v>No</v>
      </c>
    </row>
    <row r="605" spans="1:55" x14ac:dyDescent="0.3">
      <c r="A605" s="11" t="s">
        <v>670</v>
      </c>
      <c r="B605" s="11" t="s">
        <v>1834</v>
      </c>
      <c r="C605" s="11" t="s">
        <v>605</v>
      </c>
      <c r="D605" s="11" t="s">
        <v>2267</v>
      </c>
      <c r="E605" s="38" t="s">
        <v>652</v>
      </c>
      <c r="F605" s="11">
        <v>1</v>
      </c>
      <c r="G605" s="40" t="s">
        <v>218</v>
      </c>
      <c r="H605" s="11" t="str">
        <f t="shared" si="268"/>
        <v>Regular</v>
      </c>
      <c r="I605" s="11" t="str">
        <f t="shared" si="260"/>
        <v>INDIA</v>
      </c>
      <c r="J605" s="11" t="str">
        <f>IF(ISERROR(VLOOKUP(C605,'WI Vs ASM'!$B$2:$E$1000,4,0)),0,(VLOOKUP(C605,'WI Vs ASM'!$B$2:$E$1000,4,0)))</f>
        <v>Offshore</v>
      </c>
      <c r="K605" s="11" t="str">
        <f>IF(ISERROR(VLOOKUP(C605,'WI Vs ASM'!$B$2:$F$1000,5,0)),0,(VLOOKUP(C605,'WI Vs ASM'!$B$2:$F$1000,5,0)))</f>
        <v>02-Variable Billable</v>
      </c>
      <c r="L605" s="11" t="str">
        <f>IF(ISERROR(VLOOKUP(C605,'WI Vs ASM'!$B$2:$D$1000,3,0)),0,(VLOOKUP(C605,'WI Vs ASM'!$B$2:$D$1000,3,0)))</f>
        <v>78-Landed BA-SE Offshore</v>
      </c>
      <c r="M605" s="11" t="str">
        <f>IF(ISERROR(VLOOKUP(C605,'WI Vs ASM'!$B$2:$I$1000,8,0)),0,(VLOOKUP(C605,'WI Vs ASM'!$B$2:$I$1000,8,0)))</f>
        <v>Rahul Soman</v>
      </c>
      <c r="N605" s="11" t="str">
        <f>IF(ISERROR(VLOOKUP(C605,'WI Vs ASM'!$B$2:$G$1000,6,0)),0,(VLOOKUP(C605,'WI Vs ASM'!$B$2:$G$1000,6,0)))</f>
        <v>Lotus Notes</v>
      </c>
      <c r="O605" s="11" t="str">
        <f>IF(ISERROR(VLOOKUP(C605,'WI Vs ASM'!$B$2:$H$1000,7,0)),0,(VLOOKUP(C605,'WI Vs ASM'!$B$2:$H$1000,7,0)))</f>
        <v>Lotus Notes</v>
      </c>
      <c r="P605" s="11" t="str">
        <f t="shared" si="261"/>
        <v>Apr-17</v>
      </c>
      <c r="Q605" s="11" t="str">
        <f t="shared" si="262"/>
        <v>Q2</v>
      </c>
      <c r="R605" s="11" t="str">
        <f>IF(ISERROR(VLOOKUP(C605,'WI Vs ASM'!$B$2:$J$1000,9,0)),0,(VLOOKUP(C605,'WI Vs ASM'!$B$2:$J$1000,9,0)))</f>
        <v>Jyothi Pai</v>
      </c>
      <c r="S605" s="11" t="str">
        <f>IF(ISERROR(VLOOKUP(C605,'WI Vs ASM'!$B$2:$K$1000,10,0)),0,(VLOOKUP(C605,'WI Vs ASM'!$B$2:$K$1000,10,0)))</f>
        <v>Dennis G. Bosman</v>
      </c>
      <c r="T605" s="11" t="str">
        <f>IF(ISERROR(VLOOKUP(C605,'WI Vs ASM'!$B$2:$L$1000,11,0)),0,(VLOOKUP(C605,'WI Vs ASM'!$B$2:$L$1000,11,0)))</f>
        <v>Terry Hedger</v>
      </c>
      <c r="U605" s="11" t="e">
        <f t="shared" si="269"/>
        <v>#VALUE!</v>
      </c>
      <c r="V605" s="11" t="str">
        <f t="shared" si="263"/>
        <v>No</v>
      </c>
      <c r="W605" s="11" t="str">
        <f t="shared" si="264"/>
        <v>Yes</v>
      </c>
      <c r="X605" s="11" t="str">
        <f t="shared" si="265"/>
        <v>Yes</v>
      </c>
      <c r="Y605" s="11" t="str">
        <f t="shared" si="266"/>
        <v>No</v>
      </c>
      <c r="Z605" s="11" t="str">
        <f t="shared" si="267"/>
        <v>No</v>
      </c>
      <c r="AA605" s="11" t="str">
        <f t="shared" si="270"/>
        <v>No</v>
      </c>
      <c r="AB605" s="11">
        <f>IF(ISERROR(VLOOKUP(U605,'ITWR Dump'!$A$2:$Y$5000,24,0)),0,(VLOOKUP('ILC Report'!U605,'ITWR Dump'!$A$2:$Y$5000,24,0)))</f>
        <v>0</v>
      </c>
      <c r="AC605" s="11" t="str">
        <f t="shared" si="271"/>
        <v>Yes</v>
      </c>
      <c r="AD605" s="11" t="str">
        <f t="shared" si="272"/>
        <v>BASE/Staff Aug</v>
      </c>
      <c r="AE605" s="11">
        <f>IF(ISERROR(VLOOKUP(U605,'ITWR Dump'!$A$2:$Y$5000,13,0)),0,(VLOOKUP(U605,'ITWR Dump'!$A$2:$Y$5000,13,0)))</f>
        <v>0</v>
      </c>
      <c r="AF605" s="11">
        <f>IF(ISERROR(VLOOKUP(U605,'ITWR Dump'!$A$2:$Y$5000,11,0)),0,(VLOOKUP(U605,'ITWR Dump'!$A$2:$Y$5000,11,0)))</f>
        <v>0</v>
      </c>
      <c r="AG605" s="11">
        <f>IF(ISERROR(VLOOKUP(U605,'ITWR Dump'!$A$2:$Y$5000,2,0)),0,(VLOOKUP(U605,'ITWR Dump'!$A$2:$Y$5000,2,0)))</f>
        <v>0</v>
      </c>
      <c r="AH605" s="11">
        <f>IF(ISERROR(VLOOKUP(U605,'ITWR Dump'!$A$2:$Y$5000,14,0)),0,(VLOOKUP(U605,'ITWR Dump'!$A$2:$Y$5000,14,0)))</f>
        <v>0</v>
      </c>
      <c r="AI605" s="11" t="str">
        <f t="shared" si="273"/>
        <v>78-Landed BA-SE Offshore</v>
      </c>
      <c r="AJ605" s="11" t="str">
        <f t="shared" si="274"/>
        <v>Offshore</v>
      </c>
      <c r="AK605" s="11" t="str">
        <f>IF(ISERROR(VLOOKUP(A605,'Team Data'!$C$2:$U$213,17,0)),0,(VLOOKUP(A605,'Team Data'!$C$2:$U$213,17,0)))</f>
        <v>Open System</v>
      </c>
      <c r="AL605" s="11" t="str">
        <f t="shared" si="275"/>
        <v>2017-04-24</v>
      </c>
      <c r="AM605" s="11">
        <f>IF(ISERROR(VLOOKUP(U605,'ITWR Dump'!$A$2:$Y$5000,16,0)),0,(VLOOKUP(U605,'ITWR Dump'!$A$2:$Y$5000,16,0)))</f>
        <v>0</v>
      </c>
      <c r="AN605" s="11">
        <f>IF(ISERROR(VLOOKUP(U605,'ITWR Dump'!$A$2:$Y$5000,18,0)),0,(VLOOKUP(U605,'ITWR Dump'!$A$2:$Y$5000,18,0)))</f>
        <v>0</v>
      </c>
      <c r="AO605" s="11">
        <f>IF(ISERROR(VLOOKUP(U605,'ITWR Dump'!$A$2:$Y$5000,25,0)),0,(VLOOKUP('ILC Report'!U605,'ITWR Dump'!$A$2:$Y$5000,25,0)))</f>
        <v>0</v>
      </c>
      <c r="AP605" s="11">
        <f t="shared" si="276"/>
        <v>0</v>
      </c>
      <c r="AQ605" s="26">
        <f t="shared" si="277"/>
        <v>0</v>
      </c>
      <c r="AR605" s="26">
        <f t="shared" si="278"/>
        <v>0</v>
      </c>
      <c r="AS605" s="26">
        <f t="shared" si="279"/>
        <v>0</v>
      </c>
      <c r="AT605" s="26">
        <f t="shared" si="280"/>
        <v>0</v>
      </c>
      <c r="AU605" s="26">
        <f t="shared" si="281"/>
        <v>0</v>
      </c>
      <c r="AV605" s="26">
        <f t="shared" si="282"/>
        <v>0</v>
      </c>
      <c r="AW605" s="11" t="s">
        <v>653</v>
      </c>
      <c r="AX605" s="11" t="str">
        <f>VLOOKUP(L605,Group!$A$2:$B$1000,2,0)</f>
        <v>Enhancement</v>
      </c>
      <c r="AY605" s="11">
        <f>IF(ISERROR(VLOOKUP(U605,'ITWR Dump'!$A$2:$Y$5000,15,0)),0,(VLOOKUP('ILC Report'!U605,'ITWR Dump'!$A$2:$Y$5000,15,0)))</f>
        <v>0</v>
      </c>
      <c r="AZ605" s="11" t="str">
        <f t="shared" si="283"/>
        <v>No</v>
      </c>
      <c r="BA605" s="11" t="str">
        <f t="shared" si="284"/>
        <v>BKI</v>
      </c>
      <c r="BB605" s="11" t="str">
        <f t="shared" si="285"/>
        <v>LB</v>
      </c>
      <c r="BC605" s="11" t="str">
        <f t="shared" si="286"/>
        <v>No</v>
      </c>
    </row>
    <row r="606" spans="1:55" x14ac:dyDescent="0.3">
      <c r="A606" s="11" t="s">
        <v>670</v>
      </c>
      <c r="B606" s="11" t="s">
        <v>1834</v>
      </c>
      <c r="C606" s="11" t="s">
        <v>605</v>
      </c>
      <c r="D606" s="11" t="s">
        <v>2268</v>
      </c>
      <c r="E606" s="38" t="s">
        <v>652</v>
      </c>
      <c r="F606" s="11">
        <v>1</v>
      </c>
      <c r="G606" s="40" t="s">
        <v>218</v>
      </c>
      <c r="H606" s="11" t="str">
        <f t="shared" si="268"/>
        <v>Regular</v>
      </c>
      <c r="I606" s="11" t="str">
        <f t="shared" si="260"/>
        <v>INDIA</v>
      </c>
      <c r="J606" s="11" t="str">
        <f>IF(ISERROR(VLOOKUP(C606,'WI Vs ASM'!$B$2:$E$1000,4,0)),0,(VLOOKUP(C606,'WI Vs ASM'!$B$2:$E$1000,4,0)))</f>
        <v>Offshore</v>
      </c>
      <c r="K606" s="11" t="str">
        <f>IF(ISERROR(VLOOKUP(C606,'WI Vs ASM'!$B$2:$F$1000,5,0)),0,(VLOOKUP(C606,'WI Vs ASM'!$B$2:$F$1000,5,0)))</f>
        <v>02-Variable Billable</v>
      </c>
      <c r="L606" s="11" t="str">
        <f>IF(ISERROR(VLOOKUP(C606,'WI Vs ASM'!$B$2:$D$1000,3,0)),0,(VLOOKUP(C606,'WI Vs ASM'!$B$2:$D$1000,3,0)))</f>
        <v>78-Landed BA-SE Offshore</v>
      </c>
      <c r="M606" s="11" t="str">
        <f>IF(ISERROR(VLOOKUP(C606,'WI Vs ASM'!$B$2:$I$1000,8,0)),0,(VLOOKUP(C606,'WI Vs ASM'!$B$2:$I$1000,8,0)))</f>
        <v>Rahul Soman</v>
      </c>
      <c r="N606" s="11" t="str">
        <f>IF(ISERROR(VLOOKUP(C606,'WI Vs ASM'!$B$2:$G$1000,6,0)),0,(VLOOKUP(C606,'WI Vs ASM'!$B$2:$G$1000,6,0)))</f>
        <v>Lotus Notes</v>
      </c>
      <c r="O606" s="11" t="str">
        <f>IF(ISERROR(VLOOKUP(C606,'WI Vs ASM'!$B$2:$H$1000,7,0)),0,(VLOOKUP(C606,'WI Vs ASM'!$B$2:$H$1000,7,0)))</f>
        <v>Lotus Notes</v>
      </c>
      <c r="P606" s="11" t="str">
        <f t="shared" si="261"/>
        <v>Apr-17</v>
      </c>
      <c r="Q606" s="11" t="str">
        <f t="shared" si="262"/>
        <v>Q2</v>
      </c>
      <c r="R606" s="11" t="str">
        <f>IF(ISERROR(VLOOKUP(C606,'WI Vs ASM'!$B$2:$J$1000,9,0)),0,(VLOOKUP(C606,'WI Vs ASM'!$B$2:$J$1000,9,0)))</f>
        <v>Jyothi Pai</v>
      </c>
      <c r="S606" s="11" t="str">
        <f>IF(ISERROR(VLOOKUP(C606,'WI Vs ASM'!$B$2:$K$1000,10,0)),0,(VLOOKUP(C606,'WI Vs ASM'!$B$2:$K$1000,10,0)))</f>
        <v>Dennis G. Bosman</v>
      </c>
      <c r="T606" s="11" t="str">
        <f>IF(ISERROR(VLOOKUP(C606,'WI Vs ASM'!$B$2:$L$1000,11,0)),0,(VLOOKUP(C606,'WI Vs ASM'!$B$2:$L$1000,11,0)))</f>
        <v>Terry Hedger</v>
      </c>
      <c r="U606" s="11" t="e">
        <f t="shared" si="269"/>
        <v>#VALUE!</v>
      </c>
      <c r="V606" s="11" t="str">
        <f t="shared" si="263"/>
        <v>No</v>
      </c>
      <c r="W606" s="11" t="str">
        <f t="shared" si="264"/>
        <v>Yes</v>
      </c>
      <c r="X606" s="11" t="str">
        <f t="shared" si="265"/>
        <v>Yes</v>
      </c>
      <c r="Y606" s="11" t="str">
        <f t="shared" si="266"/>
        <v>No</v>
      </c>
      <c r="Z606" s="11" t="str">
        <f t="shared" si="267"/>
        <v>No</v>
      </c>
      <c r="AA606" s="11" t="str">
        <f t="shared" si="270"/>
        <v>No</v>
      </c>
      <c r="AB606" s="11">
        <f>IF(ISERROR(VLOOKUP(U606,'ITWR Dump'!$A$2:$Y$5000,24,0)),0,(VLOOKUP('ILC Report'!U606,'ITWR Dump'!$A$2:$Y$5000,24,0)))</f>
        <v>0</v>
      </c>
      <c r="AC606" s="11" t="str">
        <f t="shared" si="271"/>
        <v>Yes</v>
      </c>
      <c r="AD606" s="11" t="str">
        <f t="shared" si="272"/>
        <v>BASE/Staff Aug</v>
      </c>
      <c r="AE606" s="11">
        <f>IF(ISERROR(VLOOKUP(U606,'ITWR Dump'!$A$2:$Y$5000,13,0)),0,(VLOOKUP(U606,'ITWR Dump'!$A$2:$Y$5000,13,0)))</f>
        <v>0</v>
      </c>
      <c r="AF606" s="11">
        <f>IF(ISERROR(VLOOKUP(U606,'ITWR Dump'!$A$2:$Y$5000,11,0)),0,(VLOOKUP(U606,'ITWR Dump'!$A$2:$Y$5000,11,0)))</f>
        <v>0</v>
      </c>
      <c r="AG606" s="11">
        <f>IF(ISERROR(VLOOKUP(U606,'ITWR Dump'!$A$2:$Y$5000,2,0)),0,(VLOOKUP(U606,'ITWR Dump'!$A$2:$Y$5000,2,0)))</f>
        <v>0</v>
      </c>
      <c r="AH606" s="11">
        <f>IF(ISERROR(VLOOKUP(U606,'ITWR Dump'!$A$2:$Y$5000,14,0)),0,(VLOOKUP(U606,'ITWR Dump'!$A$2:$Y$5000,14,0)))</f>
        <v>0</v>
      </c>
      <c r="AI606" s="11" t="str">
        <f t="shared" si="273"/>
        <v>78-Landed BA-SE Offshore</v>
      </c>
      <c r="AJ606" s="11" t="str">
        <f t="shared" si="274"/>
        <v>Offshore</v>
      </c>
      <c r="AK606" s="11" t="str">
        <f>IF(ISERROR(VLOOKUP(A606,'Team Data'!$C$2:$U$213,17,0)),0,(VLOOKUP(A606,'Team Data'!$C$2:$U$213,17,0)))</f>
        <v>Open System</v>
      </c>
      <c r="AL606" s="11" t="str">
        <f t="shared" si="275"/>
        <v>2017-04-24</v>
      </c>
      <c r="AM606" s="11">
        <f>IF(ISERROR(VLOOKUP(U606,'ITWR Dump'!$A$2:$Y$5000,16,0)),0,(VLOOKUP(U606,'ITWR Dump'!$A$2:$Y$5000,16,0)))</f>
        <v>0</v>
      </c>
      <c r="AN606" s="11">
        <f>IF(ISERROR(VLOOKUP(U606,'ITWR Dump'!$A$2:$Y$5000,18,0)),0,(VLOOKUP(U606,'ITWR Dump'!$A$2:$Y$5000,18,0)))</f>
        <v>0</v>
      </c>
      <c r="AO606" s="11">
        <f>IF(ISERROR(VLOOKUP(U606,'ITWR Dump'!$A$2:$Y$5000,25,0)),0,(VLOOKUP('ILC Report'!U606,'ITWR Dump'!$A$2:$Y$5000,25,0)))</f>
        <v>0</v>
      </c>
      <c r="AP606" s="11">
        <f t="shared" si="276"/>
        <v>0</v>
      </c>
      <c r="AQ606" s="26">
        <f t="shared" si="277"/>
        <v>0</v>
      </c>
      <c r="AR606" s="26">
        <f t="shared" si="278"/>
        <v>0</v>
      </c>
      <c r="AS606" s="26">
        <f t="shared" si="279"/>
        <v>0</v>
      </c>
      <c r="AT606" s="26">
        <f t="shared" si="280"/>
        <v>0</v>
      </c>
      <c r="AU606" s="26">
        <f t="shared" si="281"/>
        <v>0</v>
      </c>
      <c r="AV606" s="26">
        <f t="shared" si="282"/>
        <v>0</v>
      </c>
      <c r="AW606" s="11" t="s">
        <v>653</v>
      </c>
      <c r="AX606" s="11" t="str">
        <f>VLOOKUP(L606,Group!$A$2:$B$1000,2,0)</f>
        <v>Enhancement</v>
      </c>
      <c r="AY606" s="11">
        <f>IF(ISERROR(VLOOKUP(U606,'ITWR Dump'!$A$2:$Y$5000,15,0)),0,(VLOOKUP('ILC Report'!U606,'ITWR Dump'!$A$2:$Y$5000,15,0)))</f>
        <v>0</v>
      </c>
      <c r="AZ606" s="11" t="str">
        <f t="shared" si="283"/>
        <v>No</v>
      </c>
      <c r="BA606" s="11" t="str">
        <f t="shared" si="284"/>
        <v>BKI</v>
      </c>
      <c r="BB606" s="11" t="str">
        <f t="shared" si="285"/>
        <v>LB</v>
      </c>
      <c r="BC606" s="11" t="str">
        <f t="shared" si="286"/>
        <v>No</v>
      </c>
    </row>
    <row r="607" spans="1:55" x14ac:dyDescent="0.3">
      <c r="A607" s="11" t="s">
        <v>670</v>
      </c>
      <c r="B607" s="11" t="s">
        <v>1834</v>
      </c>
      <c r="C607" s="11" t="s">
        <v>605</v>
      </c>
      <c r="D607" s="11" t="s">
        <v>2269</v>
      </c>
      <c r="E607" s="38" t="s">
        <v>652</v>
      </c>
      <c r="F607" s="11">
        <v>10</v>
      </c>
      <c r="G607" s="40" t="s">
        <v>218</v>
      </c>
      <c r="H607" s="11" t="str">
        <f t="shared" si="268"/>
        <v>Regular</v>
      </c>
      <c r="I607" s="11" t="str">
        <f t="shared" si="260"/>
        <v>INDIA</v>
      </c>
      <c r="J607" s="11" t="str">
        <f>IF(ISERROR(VLOOKUP(C607,'WI Vs ASM'!$B$2:$E$1000,4,0)),0,(VLOOKUP(C607,'WI Vs ASM'!$B$2:$E$1000,4,0)))</f>
        <v>Offshore</v>
      </c>
      <c r="K607" s="11" t="str">
        <f>IF(ISERROR(VLOOKUP(C607,'WI Vs ASM'!$B$2:$F$1000,5,0)),0,(VLOOKUP(C607,'WI Vs ASM'!$B$2:$F$1000,5,0)))</f>
        <v>02-Variable Billable</v>
      </c>
      <c r="L607" s="11" t="str">
        <f>IF(ISERROR(VLOOKUP(C607,'WI Vs ASM'!$B$2:$D$1000,3,0)),0,(VLOOKUP(C607,'WI Vs ASM'!$B$2:$D$1000,3,0)))</f>
        <v>78-Landed BA-SE Offshore</v>
      </c>
      <c r="M607" s="11" t="str">
        <f>IF(ISERROR(VLOOKUP(C607,'WI Vs ASM'!$B$2:$I$1000,8,0)),0,(VLOOKUP(C607,'WI Vs ASM'!$B$2:$I$1000,8,0)))</f>
        <v>Rahul Soman</v>
      </c>
      <c r="N607" s="11" t="str">
        <f>IF(ISERROR(VLOOKUP(C607,'WI Vs ASM'!$B$2:$G$1000,6,0)),0,(VLOOKUP(C607,'WI Vs ASM'!$B$2:$G$1000,6,0)))</f>
        <v>Lotus Notes</v>
      </c>
      <c r="O607" s="11" t="str">
        <f>IF(ISERROR(VLOOKUP(C607,'WI Vs ASM'!$B$2:$H$1000,7,0)),0,(VLOOKUP(C607,'WI Vs ASM'!$B$2:$H$1000,7,0)))</f>
        <v>Lotus Notes</v>
      </c>
      <c r="P607" s="11" t="str">
        <f t="shared" si="261"/>
        <v>Apr-17</v>
      </c>
      <c r="Q607" s="11" t="str">
        <f t="shared" si="262"/>
        <v>Q2</v>
      </c>
      <c r="R607" s="11" t="str">
        <f>IF(ISERROR(VLOOKUP(C607,'WI Vs ASM'!$B$2:$J$1000,9,0)),0,(VLOOKUP(C607,'WI Vs ASM'!$B$2:$J$1000,9,0)))</f>
        <v>Jyothi Pai</v>
      </c>
      <c r="S607" s="11" t="str">
        <f>IF(ISERROR(VLOOKUP(C607,'WI Vs ASM'!$B$2:$K$1000,10,0)),0,(VLOOKUP(C607,'WI Vs ASM'!$B$2:$K$1000,10,0)))</f>
        <v>Dennis G. Bosman</v>
      </c>
      <c r="T607" s="11" t="str">
        <f>IF(ISERROR(VLOOKUP(C607,'WI Vs ASM'!$B$2:$L$1000,11,0)),0,(VLOOKUP(C607,'WI Vs ASM'!$B$2:$L$1000,11,0)))</f>
        <v>Terry Hedger</v>
      </c>
      <c r="U607" s="11" t="str">
        <f t="shared" si="269"/>
        <v>WR635202</v>
      </c>
      <c r="V607" s="11" t="str">
        <f t="shared" si="263"/>
        <v>No</v>
      </c>
      <c r="W607" s="11" t="str">
        <f t="shared" si="264"/>
        <v>Yes</v>
      </c>
      <c r="X607" s="11" t="str">
        <f t="shared" si="265"/>
        <v>Yes</v>
      </c>
      <c r="Y607" s="11" t="str">
        <f t="shared" si="266"/>
        <v>No</v>
      </c>
      <c r="Z607" s="11" t="str">
        <f t="shared" si="267"/>
        <v>No</v>
      </c>
      <c r="AA607" s="11" t="str">
        <f t="shared" si="270"/>
        <v>No</v>
      </c>
      <c r="AB607" s="11">
        <f>IF(ISERROR(VLOOKUP(U607,'ITWR Dump'!$A$2:$Y$5000,24,0)),0,(VLOOKUP('ILC Report'!U607,'ITWR Dump'!$A$2:$Y$5000,24,0)))</f>
        <v>0</v>
      </c>
      <c r="AC607" s="11" t="str">
        <f t="shared" si="271"/>
        <v>Yes</v>
      </c>
      <c r="AD607" s="11" t="str">
        <f t="shared" si="272"/>
        <v>BASE/Staff Aug</v>
      </c>
      <c r="AE607" s="11">
        <f>IF(ISERROR(VLOOKUP(U607,'ITWR Dump'!$A$2:$Y$5000,13,0)),0,(VLOOKUP(U607,'ITWR Dump'!$A$2:$Y$5000,13,0)))</f>
        <v>0</v>
      </c>
      <c r="AF607" s="11">
        <f>IF(ISERROR(VLOOKUP(U607,'ITWR Dump'!$A$2:$Y$5000,11,0)),0,(VLOOKUP(U607,'ITWR Dump'!$A$2:$Y$5000,11,0)))</f>
        <v>0</v>
      </c>
      <c r="AG607" s="11">
        <f>IF(ISERROR(VLOOKUP(U607,'ITWR Dump'!$A$2:$Y$5000,2,0)),0,(VLOOKUP(U607,'ITWR Dump'!$A$2:$Y$5000,2,0)))</f>
        <v>0</v>
      </c>
      <c r="AH607" s="11">
        <f>IF(ISERROR(VLOOKUP(U607,'ITWR Dump'!$A$2:$Y$5000,14,0)),0,(VLOOKUP(U607,'ITWR Dump'!$A$2:$Y$5000,14,0)))</f>
        <v>0</v>
      </c>
      <c r="AI607" s="11" t="str">
        <f t="shared" si="273"/>
        <v>78-Landed BA-SE Offshore</v>
      </c>
      <c r="AJ607" s="11" t="str">
        <f t="shared" si="274"/>
        <v>Offshore</v>
      </c>
      <c r="AK607" s="11" t="str">
        <f>IF(ISERROR(VLOOKUP(A607,'Team Data'!$C$2:$U$213,17,0)),0,(VLOOKUP(A607,'Team Data'!$C$2:$U$213,17,0)))</f>
        <v>Open System</v>
      </c>
      <c r="AL607" s="11" t="str">
        <f t="shared" si="275"/>
        <v>2017-04-24</v>
      </c>
      <c r="AM607" s="11">
        <f>IF(ISERROR(VLOOKUP(U607,'ITWR Dump'!$A$2:$Y$5000,16,0)),0,(VLOOKUP(U607,'ITWR Dump'!$A$2:$Y$5000,16,0)))</f>
        <v>0</v>
      </c>
      <c r="AN607" s="11">
        <f>IF(ISERROR(VLOOKUP(U607,'ITWR Dump'!$A$2:$Y$5000,18,0)),0,(VLOOKUP(U607,'ITWR Dump'!$A$2:$Y$5000,18,0)))</f>
        <v>0</v>
      </c>
      <c r="AO607" s="11">
        <f>IF(ISERROR(VLOOKUP(U607,'ITWR Dump'!$A$2:$Y$5000,25,0)),0,(VLOOKUP('ILC Report'!U607,'ITWR Dump'!$A$2:$Y$5000,25,0)))</f>
        <v>0</v>
      </c>
      <c r="AP607" s="11">
        <f t="shared" si="276"/>
        <v>0</v>
      </c>
      <c r="AQ607" s="26">
        <f t="shared" si="277"/>
        <v>0</v>
      </c>
      <c r="AR607" s="26">
        <f t="shared" si="278"/>
        <v>0</v>
      </c>
      <c r="AS607" s="26">
        <f t="shared" si="279"/>
        <v>0</v>
      </c>
      <c r="AT607" s="26">
        <f t="shared" si="280"/>
        <v>0</v>
      </c>
      <c r="AU607" s="26">
        <f t="shared" si="281"/>
        <v>0</v>
      </c>
      <c r="AV607" s="26">
        <f t="shared" si="282"/>
        <v>0</v>
      </c>
      <c r="AW607" s="11" t="s">
        <v>653</v>
      </c>
      <c r="AX607" s="11" t="str">
        <f>VLOOKUP(L607,Group!$A$2:$B$1000,2,0)</f>
        <v>Enhancement</v>
      </c>
      <c r="AY607" s="11">
        <f>IF(ISERROR(VLOOKUP(U607,'ITWR Dump'!$A$2:$Y$5000,15,0)),0,(VLOOKUP('ILC Report'!U607,'ITWR Dump'!$A$2:$Y$5000,15,0)))</f>
        <v>0</v>
      </c>
      <c r="AZ607" s="11" t="str">
        <f t="shared" si="283"/>
        <v>No</v>
      </c>
      <c r="BA607" s="11" t="str">
        <f t="shared" si="284"/>
        <v>BKI</v>
      </c>
      <c r="BB607" s="11" t="str">
        <f t="shared" si="285"/>
        <v>LB</v>
      </c>
      <c r="BC607" s="11" t="str">
        <f t="shared" si="286"/>
        <v>No</v>
      </c>
    </row>
    <row r="608" spans="1:55" x14ac:dyDescent="0.3">
      <c r="A608" s="11" t="s">
        <v>670</v>
      </c>
      <c r="B608" s="11" t="s">
        <v>1834</v>
      </c>
      <c r="C608" s="11" t="s">
        <v>605</v>
      </c>
      <c r="D608" s="11" t="s">
        <v>2270</v>
      </c>
      <c r="E608" s="38" t="s">
        <v>652</v>
      </c>
      <c r="F608" s="11">
        <v>28</v>
      </c>
      <c r="G608" s="40" t="s">
        <v>218</v>
      </c>
      <c r="H608" s="11" t="str">
        <f t="shared" si="268"/>
        <v>Regular</v>
      </c>
      <c r="I608" s="11" t="str">
        <f t="shared" si="260"/>
        <v>INDIA</v>
      </c>
      <c r="J608" s="11" t="str">
        <f>IF(ISERROR(VLOOKUP(C608,'WI Vs ASM'!$B$2:$E$1000,4,0)),0,(VLOOKUP(C608,'WI Vs ASM'!$B$2:$E$1000,4,0)))</f>
        <v>Offshore</v>
      </c>
      <c r="K608" s="11" t="str">
        <f>IF(ISERROR(VLOOKUP(C608,'WI Vs ASM'!$B$2:$F$1000,5,0)),0,(VLOOKUP(C608,'WI Vs ASM'!$B$2:$F$1000,5,0)))</f>
        <v>02-Variable Billable</v>
      </c>
      <c r="L608" s="11" t="str">
        <f>IF(ISERROR(VLOOKUP(C608,'WI Vs ASM'!$B$2:$D$1000,3,0)),0,(VLOOKUP(C608,'WI Vs ASM'!$B$2:$D$1000,3,0)))</f>
        <v>78-Landed BA-SE Offshore</v>
      </c>
      <c r="M608" s="11" t="str">
        <f>IF(ISERROR(VLOOKUP(C608,'WI Vs ASM'!$B$2:$I$1000,8,0)),0,(VLOOKUP(C608,'WI Vs ASM'!$B$2:$I$1000,8,0)))</f>
        <v>Rahul Soman</v>
      </c>
      <c r="N608" s="11" t="str">
        <f>IF(ISERROR(VLOOKUP(C608,'WI Vs ASM'!$B$2:$G$1000,6,0)),0,(VLOOKUP(C608,'WI Vs ASM'!$B$2:$G$1000,6,0)))</f>
        <v>Lotus Notes</v>
      </c>
      <c r="O608" s="11" t="str">
        <f>IF(ISERROR(VLOOKUP(C608,'WI Vs ASM'!$B$2:$H$1000,7,0)),0,(VLOOKUP(C608,'WI Vs ASM'!$B$2:$H$1000,7,0)))</f>
        <v>Lotus Notes</v>
      </c>
      <c r="P608" s="11" t="str">
        <f t="shared" si="261"/>
        <v>Apr-17</v>
      </c>
      <c r="Q608" s="11" t="str">
        <f t="shared" si="262"/>
        <v>Q2</v>
      </c>
      <c r="R608" s="11" t="str">
        <f>IF(ISERROR(VLOOKUP(C608,'WI Vs ASM'!$B$2:$J$1000,9,0)),0,(VLOOKUP(C608,'WI Vs ASM'!$B$2:$J$1000,9,0)))</f>
        <v>Jyothi Pai</v>
      </c>
      <c r="S608" s="11" t="str">
        <f>IF(ISERROR(VLOOKUP(C608,'WI Vs ASM'!$B$2:$K$1000,10,0)),0,(VLOOKUP(C608,'WI Vs ASM'!$B$2:$K$1000,10,0)))</f>
        <v>Dennis G. Bosman</v>
      </c>
      <c r="T608" s="11" t="str">
        <f>IF(ISERROR(VLOOKUP(C608,'WI Vs ASM'!$B$2:$L$1000,11,0)),0,(VLOOKUP(C608,'WI Vs ASM'!$B$2:$L$1000,11,0)))</f>
        <v>Terry Hedger</v>
      </c>
      <c r="U608" s="11" t="str">
        <f t="shared" si="269"/>
        <v>WR635459</v>
      </c>
      <c r="V608" s="11" t="str">
        <f t="shared" si="263"/>
        <v>No</v>
      </c>
      <c r="W608" s="11" t="str">
        <f t="shared" si="264"/>
        <v>Yes</v>
      </c>
      <c r="X608" s="11" t="str">
        <f t="shared" si="265"/>
        <v>Yes</v>
      </c>
      <c r="Y608" s="11" t="str">
        <f t="shared" si="266"/>
        <v>No</v>
      </c>
      <c r="Z608" s="11" t="str">
        <f t="shared" si="267"/>
        <v>No</v>
      </c>
      <c r="AA608" s="11" t="str">
        <f t="shared" si="270"/>
        <v>No</v>
      </c>
      <c r="AB608" s="11">
        <f>IF(ISERROR(VLOOKUP(U608,'ITWR Dump'!$A$2:$Y$5000,24,0)),0,(VLOOKUP('ILC Report'!U608,'ITWR Dump'!$A$2:$Y$5000,24,0)))</f>
        <v>0</v>
      </c>
      <c r="AC608" s="11" t="str">
        <f t="shared" si="271"/>
        <v>Yes</v>
      </c>
      <c r="AD608" s="11" t="str">
        <f t="shared" si="272"/>
        <v>BASE/Staff Aug</v>
      </c>
      <c r="AE608" s="11">
        <f>IF(ISERROR(VLOOKUP(U608,'ITWR Dump'!$A$2:$Y$5000,13,0)),0,(VLOOKUP(U608,'ITWR Dump'!$A$2:$Y$5000,13,0)))</f>
        <v>0</v>
      </c>
      <c r="AF608" s="11">
        <f>IF(ISERROR(VLOOKUP(U608,'ITWR Dump'!$A$2:$Y$5000,11,0)),0,(VLOOKUP(U608,'ITWR Dump'!$A$2:$Y$5000,11,0)))</f>
        <v>0</v>
      </c>
      <c r="AG608" s="11">
        <f>IF(ISERROR(VLOOKUP(U608,'ITWR Dump'!$A$2:$Y$5000,2,0)),0,(VLOOKUP(U608,'ITWR Dump'!$A$2:$Y$5000,2,0)))</f>
        <v>0</v>
      </c>
      <c r="AH608" s="11">
        <f>IF(ISERROR(VLOOKUP(U608,'ITWR Dump'!$A$2:$Y$5000,14,0)),0,(VLOOKUP(U608,'ITWR Dump'!$A$2:$Y$5000,14,0)))</f>
        <v>0</v>
      </c>
      <c r="AI608" s="11" t="str">
        <f t="shared" si="273"/>
        <v>78-Landed BA-SE Offshore</v>
      </c>
      <c r="AJ608" s="11" t="str">
        <f t="shared" si="274"/>
        <v>Offshore</v>
      </c>
      <c r="AK608" s="11" t="str">
        <f>IF(ISERROR(VLOOKUP(A608,'Team Data'!$C$2:$U$213,17,0)),0,(VLOOKUP(A608,'Team Data'!$C$2:$U$213,17,0)))</f>
        <v>Open System</v>
      </c>
      <c r="AL608" s="11" t="str">
        <f t="shared" si="275"/>
        <v>2017-04-24</v>
      </c>
      <c r="AM608" s="11">
        <f>IF(ISERROR(VLOOKUP(U608,'ITWR Dump'!$A$2:$Y$5000,16,0)),0,(VLOOKUP(U608,'ITWR Dump'!$A$2:$Y$5000,16,0)))</f>
        <v>0</v>
      </c>
      <c r="AN608" s="11">
        <f>IF(ISERROR(VLOOKUP(U608,'ITWR Dump'!$A$2:$Y$5000,18,0)),0,(VLOOKUP(U608,'ITWR Dump'!$A$2:$Y$5000,18,0)))</f>
        <v>0</v>
      </c>
      <c r="AO608" s="11">
        <f>IF(ISERROR(VLOOKUP(U608,'ITWR Dump'!$A$2:$Y$5000,25,0)),0,(VLOOKUP('ILC Report'!U608,'ITWR Dump'!$A$2:$Y$5000,25,0)))</f>
        <v>0</v>
      </c>
      <c r="AP608" s="11">
        <f t="shared" si="276"/>
        <v>0</v>
      </c>
      <c r="AQ608" s="26">
        <f t="shared" si="277"/>
        <v>0</v>
      </c>
      <c r="AR608" s="26">
        <f t="shared" si="278"/>
        <v>0</v>
      </c>
      <c r="AS608" s="26">
        <f t="shared" si="279"/>
        <v>0</v>
      </c>
      <c r="AT608" s="26">
        <f t="shared" si="280"/>
        <v>0</v>
      </c>
      <c r="AU608" s="26">
        <f t="shared" si="281"/>
        <v>0</v>
      </c>
      <c r="AV608" s="26">
        <f t="shared" si="282"/>
        <v>0</v>
      </c>
      <c r="AW608" s="11" t="s">
        <v>653</v>
      </c>
      <c r="AX608" s="11" t="str">
        <f>VLOOKUP(L608,Group!$A$2:$B$1000,2,0)</f>
        <v>Enhancement</v>
      </c>
      <c r="AY608" s="11">
        <f>IF(ISERROR(VLOOKUP(U608,'ITWR Dump'!$A$2:$Y$5000,15,0)),0,(VLOOKUP('ILC Report'!U608,'ITWR Dump'!$A$2:$Y$5000,15,0)))</f>
        <v>0</v>
      </c>
      <c r="AZ608" s="11" t="str">
        <f t="shared" si="283"/>
        <v>No</v>
      </c>
      <c r="BA608" s="11" t="str">
        <f t="shared" si="284"/>
        <v>BKI</v>
      </c>
      <c r="BB608" s="11" t="str">
        <f t="shared" si="285"/>
        <v>LB</v>
      </c>
      <c r="BC608" s="11" t="str">
        <f t="shared" si="286"/>
        <v>No</v>
      </c>
    </row>
    <row r="609" spans="1:55" x14ac:dyDescent="0.3">
      <c r="A609" s="11" t="s">
        <v>670</v>
      </c>
      <c r="B609" s="11" t="s">
        <v>1834</v>
      </c>
      <c r="C609" s="11" t="s">
        <v>606</v>
      </c>
      <c r="D609" s="11" t="s">
        <v>2266</v>
      </c>
      <c r="E609" s="38" t="s">
        <v>2901</v>
      </c>
      <c r="F609" s="11">
        <v>4</v>
      </c>
      <c r="G609" s="40" t="s">
        <v>218</v>
      </c>
      <c r="H609" s="11" t="str">
        <f t="shared" si="268"/>
        <v>Regular</v>
      </c>
      <c r="I609" s="11" t="str">
        <f t="shared" si="260"/>
        <v>INDIA</v>
      </c>
      <c r="J609" s="11" t="str">
        <f>IF(ISERROR(VLOOKUP(C609,'WI Vs ASM'!$B$2:$E$1000,4,0)),0,(VLOOKUP(C609,'WI Vs ASM'!$B$2:$E$1000,4,0)))</f>
        <v>Offshore</v>
      </c>
      <c r="K609" s="11" t="str">
        <f>IF(ISERROR(VLOOKUP(C609,'WI Vs ASM'!$B$2:$F$1000,5,0)),0,(VLOOKUP(C609,'WI Vs ASM'!$B$2:$F$1000,5,0)))</f>
        <v>01-Fixed Price</v>
      </c>
      <c r="L609" s="11" t="str">
        <f>IF(ISERROR(VLOOKUP(C609,'WI Vs ASM'!$B$2:$D$1000,3,0)),0,(VLOOKUP(C609,'WI Vs ASM'!$B$2:$D$1000,3,0)))</f>
        <v>01-Maintenance Offshore</v>
      </c>
      <c r="M609" s="11" t="str">
        <f>IF(ISERROR(VLOOKUP(C609,'WI Vs ASM'!$B$2:$I$1000,8,0)),0,(VLOOKUP(C609,'WI Vs ASM'!$B$2:$I$1000,8,0)))</f>
        <v>Rahul Soman</v>
      </c>
      <c r="N609" s="11" t="str">
        <f>IF(ISERROR(VLOOKUP(C609,'WI Vs ASM'!$B$2:$G$1000,6,0)),0,(VLOOKUP(C609,'WI Vs ASM'!$B$2:$G$1000,6,0)))</f>
        <v>Lotus Notes</v>
      </c>
      <c r="O609" s="11" t="str">
        <f>IF(ISERROR(VLOOKUP(C609,'WI Vs ASM'!$B$2:$H$1000,7,0)),0,(VLOOKUP(C609,'WI Vs ASM'!$B$2:$H$1000,7,0)))</f>
        <v>Lotus Notes</v>
      </c>
      <c r="P609" s="11" t="str">
        <f t="shared" si="261"/>
        <v>May-17</v>
      </c>
      <c r="Q609" s="11" t="str">
        <f t="shared" si="262"/>
        <v>Q2</v>
      </c>
      <c r="R609" s="11" t="str">
        <f>IF(ISERROR(VLOOKUP(C609,'WI Vs ASM'!$B$2:$J$1000,9,0)),0,(VLOOKUP(C609,'WI Vs ASM'!$B$2:$J$1000,9,0)))</f>
        <v>Jyothi Pai</v>
      </c>
      <c r="S609" s="11" t="str">
        <f>IF(ISERROR(VLOOKUP(C609,'WI Vs ASM'!$B$2:$K$1000,10,0)),0,(VLOOKUP(C609,'WI Vs ASM'!$B$2:$K$1000,10,0)))</f>
        <v>Dennis G. Bosman</v>
      </c>
      <c r="T609" s="11" t="str">
        <f>IF(ISERROR(VLOOKUP(C609,'WI Vs ASM'!$B$2:$L$1000,11,0)),0,(VLOOKUP(C609,'WI Vs ASM'!$B$2:$L$1000,11,0)))</f>
        <v>Terry Hedger</v>
      </c>
      <c r="U609" s="11" t="e">
        <f t="shared" si="269"/>
        <v>#VALUE!</v>
      </c>
      <c r="V609" s="11" t="str">
        <f t="shared" si="263"/>
        <v>No</v>
      </c>
      <c r="W609" s="11" t="str">
        <f t="shared" si="264"/>
        <v>Yes</v>
      </c>
      <c r="X609" s="11" t="str">
        <f t="shared" si="265"/>
        <v>No</v>
      </c>
      <c r="Y609" s="11" t="str">
        <f t="shared" si="266"/>
        <v>No</v>
      </c>
      <c r="Z609" s="11" t="str">
        <f t="shared" si="267"/>
        <v>No</v>
      </c>
      <c r="AA609" s="11" t="str">
        <f t="shared" si="270"/>
        <v>No</v>
      </c>
      <c r="AB609" s="11">
        <f>IF(ISERROR(VLOOKUP(U609,'ITWR Dump'!$A$2:$Y$5000,24,0)),0,(VLOOKUP('ILC Report'!U609,'ITWR Dump'!$A$2:$Y$5000,24,0)))</f>
        <v>0</v>
      </c>
      <c r="AC609" s="11" t="str">
        <f t="shared" si="271"/>
        <v>No</v>
      </c>
      <c r="AD609" s="11" t="str">
        <f t="shared" si="272"/>
        <v/>
      </c>
      <c r="AE609" s="11">
        <f>IF(ISERROR(VLOOKUP(U609,'ITWR Dump'!$A$2:$Y$5000,13,0)),0,(VLOOKUP(U609,'ITWR Dump'!$A$2:$Y$5000,13,0)))</f>
        <v>0</v>
      </c>
      <c r="AF609" s="11">
        <f>IF(ISERROR(VLOOKUP(U609,'ITWR Dump'!$A$2:$Y$5000,11,0)),0,(VLOOKUP(U609,'ITWR Dump'!$A$2:$Y$5000,11,0)))</f>
        <v>0</v>
      </c>
      <c r="AG609" s="11">
        <f>IF(ISERROR(VLOOKUP(U609,'ITWR Dump'!$A$2:$Y$5000,2,0)),0,(VLOOKUP(U609,'ITWR Dump'!$A$2:$Y$5000,2,0)))</f>
        <v>0</v>
      </c>
      <c r="AH609" s="11">
        <f>IF(ISERROR(VLOOKUP(U609,'ITWR Dump'!$A$2:$Y$5000,14,0)),0,(VLOOKUP(U609,'ITWR Dump'!$A$2:$Y$5000,14,0)))</f>
        <v>0</v>
      </c>
      <c r="AI609" s="11" t="str">
        <f t="shared" si="273"/>
        <v>01-Maintenance Offshore</v>
      </c>
      <c r="AJ609" s="11" t="str">
        <f t="shared" si="274"/>
        <v>Offshore</v>
      </c>
      <c r="AK609" s="11" t="str">
        <f>IF(ISERROR(VLOOKUP(A609,'Team Data'!$C$2:$U$213,17,0)),0,(VLOOKUP(A609,'Team Data'!$C$2:$U$213,17,0)))</f>
        <v>Open System</v>
      </c>
      <c r="AL609" s="11" t="str">
        <f t="shared" si="275"/>
        <v>2017-04-24</v>
      </c>
      <c r="AM609" s="11">
        <f>IF(ISERROR(VLOOKUP(U609,'ITWR Dump'!$A$2:$Y$5000,16,0)),0,(VLOOKUP(U609,'ITWR Dump'!$A$2:$Y$5000,16,0)))</f>
        <v>0</v>
      </c>
      <c r="AN609" s="11">
        <f>IF(ISERROR(VLOOKUP(U609,'ITWR Dump'!$A$2:$Y$5000,18,0)),0,(VLOOKUP(U609,'ITWR Dump'!$A$2:$Y$5000,18,0)))</f>
        <v>0</v>
      </c>
      <c r="AO609" s="11">
        <f>IF(ISERROR(VLOOKUP(U609,'ITWR Dump'!$A$2:$Y$5000,25,0)),0,(VLOOKUP('ILC Report'!U609,'ITWR Dump'!$A$2:$Y$5000,25,0)))</f>
        <v>0</v>
      </c>
      <c r="AP609" s="11">
        <f t="shared" si="276"/>
        <v>0</v>
      </c>
      <c r="AQ609" s="26">
        <f t="shared" si="277"/>
        <v>0</v>
      </c>
      <c r="AR609" s="26">
        <f t="shared" si="278"/>
        <v>0</v>
      </c>
      <c r="AS609" s="26">
        <f t="shared" si="279"/>
        <v>0</v>
      </c>
      <c r="AT609" s="26">
        <f t="shared" si="280"/>
        <v>0</v>
      </c>
      <c r="AU609" s="26">
        <f t="shared" si="281"/>
        <v>0</v>
      </c>
      <c r="AV609" s="26">
        <f t="shared" si="282"/>
        <v>0</v>
      </c>
      <c r="AW609" s="11" t="s">
        <v>653</v>
      </c>
      <c r="AX609" s="11" t="str">
        <f>VLOOKUP(L609,Group!$A$2:$B$1000,2,0)</f>
        <v>Maintenance</v>
      </c>
      <c r="AY609" s="11">
        <f>IF(ISERROR(VLOOKUP(U609,'ITWR Dump'!$A$2:$Y$5000,15,0)),0,(VLOOKUP('ILC Report'!U609,'ITWR Dump'!$A$2:$Y$5000,15,0)))</f>
        <v>0</v>
      </c>
      <c r="AZ609" s="11" t="str">
        <f t="shared" si="283"/>
        <v>No</v>
      </c>
      <c r="BA609" s="11" t="str">
        <f t="shared" si="284"/>
        <v>BKI</v>
      </c>
      <c r="BB609" s="11" t="str">
        <f t="shared" si="285"/>
        <v>MN</v>
      </c>
      <c r="BC609" s="11" t="str">
        <f t="shared" si="286"/>
        <v>No</v>
      </c>
    </row>
    <row r="610" spans="1:55" x14ac:dyDescent="0.3">
      <c r="A610" s="11" t="s">
        <v>670</v>
      </c>
      <c r="B610" s="11" t="s">
        <v>1834</v>
      </c>
      <c r="C610" s="11" t="s">
        <v>605</v>
      </c>
      <c r="D610" s="11" t="s">
        <v>2267</v>
      </c>
      <c r="E610" s="38" t="s">
        <v>2901</v>
      </c>
      <c r="F610" s="11">
        <v>1</v>
      </c>
      <c r="G610" s="40" t="s">
        <v>218</v>
      </c>
      <c r="H610" s="11" t="str">
        <f t="shared" si="268"/>
        <v>Regular</v>
      </c>
      <c r="I610" s="11" t="str">
        <f t="shared" si="260"/>
        <v>INDIA</v>
      </c>
      <c r="J610" s="11" t="str">
        <f>IF(ISERROR(VLOOKUP(C610,'WI Vs ASM'!$B$2:$E$1000,4,0)),0,(VLOOKUP(C610,'WI Vs ASM'!$B$2:$E$1000,4,0)))</f>
        <v>Offshore</v>
      </c>
      <c r="K610" s="11" t="str">
        <f>IF(ISERROR(VLOOKUP(C610,'WI Vs ASM'!$B$2:$F$1000,5,0)),0,(VLOOKUP(C610,'WI Vs ASM'!$B$2:$F$1000,5,0)))</f>
        <v>02-Variable Billable</v>
      </c>
      <c r="L610" s="11" t="str">
        <f>IF(ISERROR(VLOOKUP(C610,'WI Vs ASM'!$B$2:$D$1000,3,0)),0,(VLOOKUP(C610,'WI Vs ASM'!$B$2:$D$1000,3,0)))</f>
        <v>78-Landed BA-SE Offshore</v>
      </c>
      <c r="M610" s="11" t="str">
        <f>IF(ISERROR(VLOOKUP(C610,'WI Vs ASM'!$B$2:$I$1000,8,0)),0,(VLOOKUP(C610,'WI Vs ASM'!$B$2:$I$1000,8,0)))</f>
        <v>Rahul Soman</v>
      </c>
      <c r="N610" s="11" t="str">
        <f>IF(ISERROR(VLOOKUP(C610,'WI Vs ASM'!$B$2:$G$1000,6,0)),0,(VLOOKUP(C610,'WI Vs ASM'!$B$2:$G$1000,6,0)))</f>
        <v>Lotus Notes</v>
      </c>
      <c r="O610" s="11" t="str">
        <f>IF(ISERROR(VLOOKUP(C610,'WI Vs ASM'!$B$2:$H$1000,7,0)),0,(VLOOKUP(C610,'WI Vs ASM'!$B$2:$H$1000,7,0)))</f>
        <v>Lotus Notes</v>
      </c>
      <c r="P610" s="11" t="str">
        <f t="shared" si="261"/>
        <v>May-17</v>
      </c>
      <c r="Q610" s="11" t="str">
        <f t="shared" si="262"/>
        <v>Q2</v>
      </c>
      <c r="R610" s="11" t="str">
        <f>IF(ISERROR(VLOOKUP(C610,'WI Vs ASM'!$B$2:$J$1000,9,0)),0,(VLOOKUP(C610,'WI Vs ASM'!$B$2:$J$1000,9,0)))</f>
        <v>Jyothi Pai</v>
      </c>
      <c r="S610" s="11" t="str">
        <f>IF(ISERROR(VLOOKUP(C610,'WI Vs ASM'!$B$2:$K$1000,10,0)),0,(VLOOKUP(C610,'WI Vs ASM'!$B$2:$K$1000,10,0)))</f>
        <v>Dennis G. Bosman</v>
      </c>
      <c r="T610" s="11" t="str">
        <f>IF(ISERROR(VLOOKUP(C610,'WI Vs ASM'!$B$2:$L$1000,11,0)),0,(VLOOKUP(C610,'WI Vs ASM'!$B$2:$L$1000,11,0)))</f>
        <v>Terry Hedger</v>
      </c>
      <c r="U610" s="11" t="e">
        <f t="shared" si="269"/>
        <v>#VALUE!</v>
      </c>
      <c r="V610" s="11" t="str">
        <f t="shared" si="263"/>
        <v>No</v>
      </c>
      <c r="W610" s="11" t="str">
        <f t="shared" si="264"/>
        <v>Yes</v>
      </c>
      <c r="X610" s="11" t="str">
        <f t="shared" si="265"/>
        <v>Yes</v>
      </c>
      <c r="Y610" s="11" t="str">
        <f t="shared" si="266"/>
        <v>No</v>
      </c>
      <c r="Z610" s="11" t="str">
        <f t="shared" si="267"/>
        <v>No</v>
      </c>
      <c r="AA610" s="11" t="str">
        <f t="shared" si="270"/>
        <v>No</v>
      </c>
      <c r="AB610" s="11">
        <f>IF(ISERROR(VLOOKUP(U610,'ITWR Dump'!$A$2:$Y$5000,24,0)),0,(VLOOKUP('ILC Report'!U610,'ITWR Dump'!$A$2:$Y$5000,24,0)))</f>
        <v>0</v>
      </c>
      <c r="AC610" s="11" t="str">
        <f t="shared" si="271"/>
        <v>Yes</v>
      </c>
      <c r="AD610" s="11" t="str">
        <f t="shared" si="272"/>
        <v>BASE/Staff Aug</v>
      </c>
      <c r="AE610" s="11">
        <f>IF(ISERROR(VLOOKUP(U610,'ITWR Dump'!$A$2:$Y$5000,13,0)),0,(VLOOKUP(U610,'ITWR Dump'!$A$2:$Y$5000,13,0)))</f>
        <v>0</v>
      </c>
      <c r="AF610" s="11">
        <f>IF(ISERROR(VLOOKUP(U610,'ITWR Dump'!$A$2:$Y$5000,11,0)),0,(VLOOKUP(U610,'ITWR Dump'!$A$2:$Y$5000,11,0)))</f>
        <v>0</v>
      </c>
      <c r="AG610" s="11">
        <f>IF(ISERROR(VLOOKUP(U610,'ITWR Dump'!$A$2:$Y$5000,2,0)),0,(VLOOKUP(U610,'ITWR Dump'!$A$2:$Y$5000,2,0)))</f>
        <v>0</v>
      </c>
      <c r="AH610" s="11">
        <f>IF(ISERROR(VLOOKUP(U610,'ITWR Dump'!$A$2:$Y$5000,14,0)),0,(VLOOKUP(U610,'ITWR Dump'!$A$2:$Y$5000,14,0)))</f>
        <v>0</v>
      </c>
      <c r="AI610" s="11" t="str">
        <f t="shared" si="273"/>
        <v>78-Landed BA-SE Offshore</v>
      </c>
      <c r="AJ610" s="11" t="str">
        <f t="shared" si="274"/>
        <v>Offshore</v>
      </c>
      <c r="AK610" s="11" t="str">
        <f>IF(ISERROR(VLOOKUP(A610,'Team Data'!$C$2:$U$213,17,0)),0,(VLOOKUP(A610,'Team Data'!$C$2:$U$213,17,0)))</f>
        <v>Open System</v>
      </c>
      <c r="AL610" s="11" t="str">
        <f t="shared" si="275"/>
        <v>2017-04-24</v>
      </c>
      <c r="AM610" s="11">
        <f>IF(ISERROR(VLOOKUP(U610,'ITWR Dump'!$A$2:$Y$5000,16,0)),0,(VLOOKUP(U610,'ITWR Dump'!$A$2:$Y$5000,16,0)))</f>
        <v>0</v>
      </c>
      <c r="AN610" s="11">
        <f>IF(ISERROR(VLOOKUP(U610,'ITWR Dump'!$A$2:$Y$5000,18,0)),0,(VLOOKUP(U610,'ITWR Dump'!$A$2:$Y$5000,18,0)))</f>
        <v>0</v>
      </c>
      <c r="AO610" s="11">
        <f>IF(ISERROR(VLOOKUP(U610,'ITWR Dump'!$A$2:$Y$5000,25,0)),0,(VLOOKUP('ILC Report'!U610,'ITWR Dump'!$A$2:$Y$5000,25,0)))</f>
        <v>0</v>
      </c>
      <c r="AP610" s="11">
        <f t="shared" si="276"/>
        <v>0</v>
      </c>
      <c r="AQ610" s="26">
        <f t="shared" si="277"/>
        <v>0</v>
      </c>
      <c r="AR610" s="26">
        <f t="shared" si="278"/>
        <v>0</v>
      </c>
      <c r="AS610" s="26">
        <f t="shared" si="279"/>
        <v>0</v>
      </c>
      <c r="AT610" s="26">
        <f t="shared" si="280"/>
        <v>0</v>
      </c>
      <c r="AU610" s="26">
        <f t="shared" si="281"/>
        <v>0</v>
      </c>
      <c r="AV610" s="26">
        <f t="shared" si="282"/>
        <v>0</v>
      </c>
      <c r="AW610" s="11" t="s">
        <v>653</v>
      </c>
      <c r="AX610" s="11" t="str">
        <f>VLOOKUP(L610,Group!$A$2:$B$1000,2,0)</f>
        <v>Enhancement</v>
      </c>
      <c r="AY610" s="11">
        <f>IF(ISERROR(VLOOKUP(U610,'ITWR Dump'!$A$2:$Y$5000,15,0)),0,(VLOOKUP('ILC Report'!U610,'ITWR Dump'!$A$2:$Y$5000,15,0)))</f>
        <v>0</v>
      </c>
      <c r="AZ610" s="11" t="str">
        <f t="shared" si="283"/>
        <v>No</v>
      </c>
      <c r="BA610" s="11" t="str">
        <f t="shared" si="284"/>
        <v>BKI</v>
      </c>
      <c r="BB610" s="11" t="str">
        <f t="shared" si="285"/>
        <v>LB</v>
      </c>
      <c r="BC610" s="11" t="str">
        <f t="shared" si="286"/>
        <v>No</v>
      </c>
    </row>
    <row r="611" spans="1:55" x14ac:dyDescent="0.3">
      <c r="A611" s="11" t="s">
        <v>670</v>
      </c>
      <c r="B611" s="11" t="s">
        <v>1834</v>
      </c>
      <c r="C611" s="11" t="s">
        <v>605</v>
      </c>
      <c r="D611" s="11" t="s">
        <v>2268</v>
      </c>
      <c r="E611" s="38" t="s">
        <v>2901</v>
      </c>
      <c r="F611" s="11">
        <v>1</v>
      </c>
      <c r="G611" s="40" t="s">
        <v>218</v>
      </c>
      <c r="H611" s="11" t="str">
        <f t="shared" si="268"/>
        <v>Regular</v>
      </c>
      <c r="I611" s="11" t="str">
        <f t="shared" si="260"/>
        <v>INDIA</v>
      </c>
      <c r="J611" s="11" t="str">
        <f>IF(ISERROR(VLOOKUP(C611,'WI Vs ASM'!$B$2:$E$1000,4,0)),0,(VLOOKUP(C611,'WI Vs ASM'!$B$2:$E$1000,4,0)))</f>
        <v>Offshore</v>
      </c>
      <c r="K611" s="11" t="str">
        <f>IF(ISERROR(VLOOKUP(C611,'WI Vs ASM'!$B$2:$F$1000,5,0)),0,(VLOOKUP(C611,'WI Vs ASM'!$B$2:$F$1000,5,0)))</f>
        <v>02-Variable Billable</v>
      </c>
      <c r="L611" s="11" t="str">
        <f>IF(ISERROR(VLOOKUP(C611,'WI Vs ASM'!$B$2:$D$1000,3,0)),0,(VLOOKUP(C611,'WI Vs ASM'!$B$2:$D$1000,3,0)))</f>
        <v>78-Landed BA-SE Offshore</v>
      </c>
      <c r="M611" s="11" t="str">
        <f>IF(ISERROR(VLOOKUP(C611,'WI Vs ASM'!$B$2:$I$1000,8,0)),0,(VLOOKUP(C611,'WI Vs ASM'!$B$2:$I$1000,8,0)))</f>
        <v>Rahul Soman</v>
      </c>
      <c r="N611" s="11" t="str">
        <f>IF(ISERROR(VLOOKUP(C611,'WI Vs ASM'!$B$2:$G$1000,6,0)),0,(VLOOKUP(C611,'WI Vs ASM'!$B$2:$G$1000,6,0)))</f>
        <v>Lotus Notes</v>
      </c>
      <c r="O611" s="11" t="str">
        <f>IF(ISERROR(VLOOKUP(C611,'WI Vs ASM'!$B$2:$H$1000,7,0)),0,(VLOOKUP(C611,'WI Vs ASM'!$B$2:$H$1000,7,0)))</f>
        <v>Lotus Notes</v>
      </c>
      <c r="P611" s="11" t="str">
        <f t="shared" si="261"/>
        <v>May-17</v>
      </c>
      <c r="Q611" s="11" t="str">
        <f t="shared" si="262"/>
        <v>Q2</v>
      </c>
      <c r="R611" s="11" t="str">
        <f>IF(ISERROR(VLOOKUP(C611,'WI Vs ASM'!$B$2:$J$1000,9,0)),0,(VLOOKUP(C611,'WI Vs ASM'!$B$2:$J$1000,9,0)))</f>
        <v>Jyothi Pai</v>
      </c>
      <c r="S611" s="11" t="str">
        <f>IF(ISERROR(VLOOKUP(C611,'WI Vs ASM'!$B$2:$K$1000,10,0)),0,(VLOOKUP(C611,'WI Vs ASM'!$B$2:$K$1000,10,0)))</f>
        <v>Dennis G. Bosman</v>
      </c>
      <c r="T611" s="11" t="str">
        <f>IF(ISERROR(VLOOKUP(C611,'WI Vs ASM'!$B$2:$L$1000,11,0)),0,(VLOOKUP(C611,'WI Vs ASM'!$B$2:$L$1000,11,0)))</f>
        <v>Terry Hedger</v>
      </c>
      <c r="U611" s="11" t="e">
        <f t="shared" si="269"/>
        <v>#VALUE!</v>
      </c>
      <c r="V611" s="11" t="str">
        <f t="shared" si="263"/>
        <v>No</v>
      </c>
      <c r="W611" s="11" t="str">
        <f t="shared" si="264"/>
        <v>Yes</v>
      </c>
      <c r="X611" s="11" t="str">
        <f t="shared" si="265"/>
        <v>Yes</v>
      </c>
      <c r="Y611" s="11" t="str">
        <f t="shared" si="266"/>
        <v>No</v>
      </c>
      <c r="Z611" s="11" t="str">
        <f t="shared" si="267"/>
        <v>No</v>
      </c>
      <c r="AA611" s="11" t="str">
        <f t="shared" si="270"/>
        <v>No</v>
      </c>
      <c r="AB611" s="11">
        <f>IF(ISERROR(VLOOKUP(U611,'ITWR Dump'!$A$2:$Y$5000,24,0)),0,(VLOOKUP('ILC Report'!U611,'ITWR Dump'!$A$2:$Y$5000,24,0)))</f>
        <v>0</v>
      </c>
      <c r="AC611" s="11" t="str">
        <f t="shared" si="271"/>
        <v>Yes</v>
      </c>
      <c r="AD611" s="11" t="str">
        <f t="shared" si="272"/>
        <v>BASE/Staff Aug</v>
      </c>
      <c r="AE611" s="11">
        <f>IF(ISERROR(VLOOKUP(U611,'ITWR Dump'!$A$2:$Y$5000,13,0)),0,(VLOOKUP(U611,'ITWR Dump'!$A$2:$Y$5000,13,0)))</f>
        <v>0</v>
      </c>
      <c r="AF611" s="11">
        <f>IF(ISERROR(VLOOKUP(U611,'ITWR Dump'!$A$2:$Y$5000,11,0)),0,(VLOOKUP(U611,'ITWR Dump'!$A$2:$Y$5000,11,0)))</f>
        <v>0</v>
      </c>
      <c r="AG611" s="11">
        <f>IF(ISERROR(VLOOKUP(U611,'ITWR Dump'!$A$2:$Y$5000,2,0)),0,(VLOOKUP(U611,'ITWR Dump'!$A$2:$Y$5000,2,0)))</f>
        <v>0</v>
      </c>
      <c r="AH611" s="11">
        <f>IF(ISERROR(VLOOKUP(U611,'ITWR Dump'!$A$2:$Y$5000,14,0)),0,(VLOOKUP(U611,'ITWR Dump'!$A$2:$Y$5000,14,0)))</f>
        <v>0</v>
      </c>
      <c r="AI611" s="11" t="str">
        <f t="shared" si="273"/>
        <v>78-Landed BA-SE Offshore</v>
      </c>
      <c r="AJ611" s="11" t="str">
        <f t="shared" si="274"/>
        <v>Offshore</v>
      </c>
      <c r="AK611" s="11" t="str">
        <f>IF(ISERROR(VLOOKUP(A611,'Team Data'!$C$2:$U$213,17,0)),0,(VLOOKUP(A611,'Team Data'!$C$2:$U$213,17,0)))</f>
        <v>Open System</v>
      </c>
      <c r="AL611" s="11" t="str">
        <f t="shared" si="275"/>
        <v>2017-04-24</v>
      </c>
      <c r="AM611" s="11">
        <f>IF(ISERROR(VLOOKUP(U611,'ITWR Dump'!$A$2:$Y$5000,16,0)),0,(VLOOKUP(U611,'ITWR Dump'!$A$2:$Y$5000,16,0)))</f>
        <v>0</v>
      </c>
      <c r="AN611" s="11">
        <f>IF(ISERROR(VLOOKUP(U611,'ITWR Dump'!$A$2:$Y$5000,18,0)),0,(VLOOKUP(U611,'ITWR Dump'!$A$2:$Y$5000,18,0)))</f>
        <v>0</v>
      </c>
      <c r="AO611" s="11">
        <f>IF(ISERROR(VLOOKUP(U611,'ITWR Dump'!$A$2:$Y$5000,25,0)),0,(VLOOKUP('ILC Report'!U611,'ITWR Dump'!$A$2:$Y$5000,25,0)))</f>
        <v>0</v>
      </c>
      <c r="AP611" s="11">
        <f t="shared" si="276"/>
        <v>0</v>
      </c>
      <c r="AQ611" s="26">
        <f t="shared" si="277"/>
        <v>0</v>
      </c>
      <c r="AR611" s="26">
        <f t="shared" si="278"/>
        <v>0</v>
      </c>
      <c r="AS611" s="26">
        <f t="shared" si="279"/>
        <v>0</v>
      </c>
      <c r="AT611" s="26">
        <f t="shared" si="280"/>
        <v>0</v>
      </c>
      <c r="AU611" s="26">
        <f t="shared" si="281"/>
        <v>0</v>
      </c>
      <c r="AV611" s="26">
        <f t="shared" si="282"/>
        <v>0</v>
      </c>
      <c r="AW611" s="11" t="s">
        <v>653</v>
      </c>
      <c r="AX611" s="11" t="str">
        <f>VLOOKUP(L611,Group!$A$2:$B$1000,2,0)</f>
        <v>Enhancement</v>
      </c>
      <c r="AY611" s="11">
        <f>IF(ISERROR(VLOOKUP(U611,'ITWR Dump'!$A$2:$Y$5000,15,0)),0,(VLOOKUP('ILC Report'!U611,'ITWR Dump'!$A$2:$Y$5000,15,0)))</f>
        <v>0</v>
      </c>
      <c r="AZ611" s="11" t="str">
        <f t="shared" si="283"/>
        <v>No</v>
      </c>
      <c r="BA611" s="11" t="str">
        <f t="shared" si="284"/>
        <v>BKI</v>
      </c>
      <c r="BB611" s="11" t="str">
        <f t="shared" si="285"/>
        <v>LB</v>
      </c>
      <c r="BC611" s="11" t="str">
        <f t="shared" si="286"/>
        <v>No</v>
      </c>
    </row>
    <row r="612" spans="1:55" x14ac:dyDescent="0.3">
      <c r="A612" s="11" t="s">
        <v>670</v>
      </c>
      <c r="B612" s="11" t="s">
        <v>1834</v>
      </c>
      <c r="C612" s="11" t="s">
        <v>605</v>
      </c>
      <c r="D612" s="11" t="s">
        <v>2269</v>
      </c>
      <c r="E612" s="38" t="s">
        <v>2901</v>
      </c>
      <c r="F612" s="11">
        <v>11</v>
      </c>
      <c r="G612" s="40" t="s">
        <v>218</v>
      </c>
      <c r="H612" s="11" t="str">
        <f t="shared" si="268"/>
        <v>Regular</v>
      </c>
      <c r="I612" s="11" t="str">
        <f t="shared" si="260"/>
        <v>INDIA</v>
      </c>
      <c r="J612" s="11" t="str">
        <f>IF(ISERROR(VLOOKUP(C612,'WI Vs ASM'!$B$2:$E$1000,4,0)),0,(VLOOKUP(C612,'WI Vs ASM'!$B$2:$E$1000,4,0)))</f>
        <v>Offshore</v>
      </c>
      <c r="K612" s="11" t="str">
        <f>IF(ISERROR(VLOOKUP(C612,'WI Vs ASM'!$B$2:$F$1000,5,0)),0,(VLOOKUP(C612,'WI Vs ASM'!$B$2:$F$1000,5,0)))</f>
        <v>02-Variable Billable</v>
      </c>
      <c r="L612" s="11" t="str">
        <f>IF(ISERROR(VLOOKUP(C612,'WI Vs ASM'!$B$2:$D$1000,3,0)),0,(VLOOKUP(C612,'WI Vs ASM'!$B$2:$D$1000,3,0)))</f>
        <v>78-Landed BA-SE Offshore</v>
      </c>
      <c r="M612" s="11" t="str">
        <f>IF(ISERROR(VLOOKUP(C612,'WI Vs ASM'!$B$2:$I$1000,8,0)),0,(VLOOKUP(C612,'WI Vs ASM'!$B$2:$I$1000,8,0)))</f>
        <v>Rahul Soman</v>
      </c>
      <c r="N612" s="11" t="str">
        <f>IF(ISERROR(VLOOKUP(C612,'WI Vs ASM'!$B$2:$G$1000,6,0)),0,(VLOOKUP(C612,'WI Vs ASM'!$B$2:$G$1000,6,0)))</f>
        <v>Lotus Notes</v>
      </c>
      <c r="O612" s="11" t="str">
        <f>IF(ISERROR(VLOOKUP(C612,'WI Vs ASM'!$B$2:$H$1000,7,0)),0,(VLOOKUP(C612,'WI Vs ASM'!$B$2:$H$1000,7,0)))</f>
        <v>Lotus Notes</v>
      </c>
      <c r="P612" s="11" t="str">
        <f t="shared" si="261"/>
        <v>May-17</v>
      </c>
      <c r="Q612" s="11" t="str">
        <f t="shared" si="262"/>
        <v>Q2</v>
      </c>
      <c r="R612" s="11" t="str">
        <f>IF(ISERROR(VLOOKUP(C612,'WI Vs ASM'!$B$2:$J$1000,9,0)),0,(VLOOKUP(C612,'WI Vs ASM'!$B$2:$J$1000,9,0)))</f>
        <v>Jyothi Pai</v>
      </c>
      <c r="S612" s="11" t="str">
        <f>IF(ISERROR(VLOOKUP(C612,'WI Vs ASM'!$B$2:$K$1000,10,0)),0,(VLOOKUP(C612,'WI Vs ASM'!$B$2:$K$1000,10,0)))</f>
        <v>Dennis G. Bosman</v>
      </c>
      <c r="T612" s="11" t="str">
        <f>IF(ISERROR(VLOOKUP(C612,'WI Vs ASM'!$B$2:$L$1000,11,0)),0,(VLOOKUP(C612,'WI Vs ASM'!$B$2:$L$1000,11,0)))</f>
        <v>Terry Hedger</v>
      </c>
      <c r="U612" s="11" t="str">
        <f t="shared" si="269"/>
        <v>WR635202</v>
      </c>
      <c r="V612" s="11" t="str">
        <f t="shared" si="263"/>
        <v>No</v>
      </c>
      <c r="W612" s="11" t="str">
        <f t="shared" si="264"/>
        <v>Yes</v>
      </c>
      <c r="X612" s="11" t="str">
        <f t="shared" si="265"/>
        <v>Yes</v>
      </c>
      <c r="Y612" s="11" t="str">
        <f t="shared" si="266"/>
        <v>No</v>
      </c>
      <c r="Z612" s="11" t="str">
        <f t="shared" si="267"/>
        <v>No</v>
      </c>
      <c r="AA612" s="11" t="str">
        <f t="shared" si="270"/>
        <v>No</v>
      </c>
      <c r="AB612" s="11">
        <f>IF(ISERROR(VLOOKUP(U612,'ITWR Dump'!$A$2:$Y$5000,24,0)),0,(VLOOKUP('ILC Report'!U612,'ITWR Dump'!$A$2:$Y$5000,24,0)))</f>
        <v>0</v>
      </c>
      <c r="AC612" s="11" t="str">
        <f t="shared" si="271"/>
        <v>Yes</v>
      </c>
      <c r="AD612" s="11" t="str">
        <f t="shared" si="272"/>
        <v>BASE/Staff Aug</v>
      </c>
      <c r="AE612" s="11">
        <f>IF(ISERROR(VLOOKUP(U612,'ITWR Dump'!$A$2:$Y$5000,13,0)),0,(VLOOKUP(U612,'ITWR Dump'!$A$2:$Y$5000,13,0)))</f>
        <v>0</v>
      </c>
      <c r="AF612" s="11">
        <f>IF(ISERROR(VLOOKUP(U612,'ITWR Dump'!$A$2:$Y$5000,11,0)),0,(VLOOKUP(U612,'ITWR Dump'!$A$2:$Y$5000,11,0)))</f>
        <v>0</v>
      </c>
      <c r="AG612" s="11">
        <f>IF(ISERROR(VLOOKUP(U612,'ITWR Dump'!$A$2:$Y$5000,2,0)),0,(VLOOKUP(U612,'ITWR Dump'!$A$2:$Y$5000,2,0)))</f>
        <v>0</v>
      </c>
      <c r="AH612" s="11">
        <f>IF(ISERROR(VLOOKUP(U612,'ITWR Dump'!$A$2:$Y$5000,14,0)),0,(VLOOKUP(U612,'ITWR Dump'!$A$2:$Y$5000,14,0)))</f>
        <v>0</v>
      </c>
      <c r="AI612" s="11" t="str">
        <f t="shared" si="273"/>
        <v>78-Landed BA-SE Offshore</v>
      </c>
      <c r="AJ612" s="11" t="str">
        <f t="shared" si="274"/>
        <v>Offshore</v>
      </c>
      <c r="AK612" s="11" t="str">
        <f>IF(ISERROR(VLOOKUP(A612,'Team Data'!$C$2:$U$213,17,0)),0,(VLOOKUP(A612,'Team Data'!$C$2:$U$213,17,0)))</f>
        <v>Open System</v>
      </c>
      <c r="AL612" s="11" t="str">
        <f t="shared" si="275"/>
        <v>2017-04-24</v>
      </c>
      <c r="AM612" s="11">
        <f>IF(ISERROR(VLOOKUP(U612,'ITWR Dump'!$A$2:$Y$5000,16,0)),0,(VLOOKUP(U612,'ITWR Dump'!$A$2:$Y$5000,16,0)))</f>
        <v>0</v>
      </c>
      <c r="AN612" s="11">
        <f>IF(ISERROR(VLOOKUP(U612,'ITWR Dump'!$A$2:$Y$5000,18,0)),0,(VLOOKUP(U612,'ITWR Dump'!$A$2:$Y$5000,18,0)))</f>
        <v>0</v>
      </c>
      <c r="AO612" s="11">
        <f>IF(ISERROR(VLOOKUP(U612,'ITWR Dump'!$A$2:$Y$5000,25,0)),0,(VLOOKUP('ILC Report'!U612,'ITWR Dump'!$A$2:$Y$5000,25,0)))</f>
        <v>0</v>
      </c>
      <c r="AP612" s="11">
        <f t="shared" si="276"/>
        <v>0</v>
      </c>
      <c r="AQ612" s="26">
        <f t="shared" si="277"/>
        <v>0</v>
      </c>
      <c r="AR612" s="26">
        <f t="shared" si="278"/>
        <v>0</v>
      </c>
      <c r="AS612" s="26">
        <f t="shared" si="279"/>
        <v>0</v>
      </c>
      <c r="AT612" s="26">
        <f t="shared" si="280"/>
        <v>0</v>
      </c>
      <c r="AU612" s="26">
        <f t="shared" si="281"/>
        <v>0</v>
      </c>
      <c r="AV612" s="26">
        <f t="shared" si="282"/>
        <v>0</v>
      </c>
      <c r="AW612" s="11" t="s">
        <v>653</v>
      </c>
      <c r="AX612" s="11" t="str">
        <f>VLOOKUP(L612,Group!$A$2:$B$1000,2,0)</f>
        <v>Enhancement</v>
      </c>
      <c r="AY612" s="11">
        <f>IF(ISERROR(VLOOKUP(U612,'ITWR Dump'!$A$2:$Y$5000,15,0)),0,(VLOOKUP('ILC Report'!U612,'ITWR Dump'!$A$2:$Y$5000,15,0)))</f>
        <v>0</v>
      </c>
      <c r="AZ612" s="11" t="str">
        <f t="shared" si="283"/>
        <v>No</v>
      </c>
      <c r="BA612" s="11" t="str">
        <f t="shared" si="284"/>
        <v>BKI</v>
      </c>
      <c r="BB612" s="11" t="str">
        <f t="shared" si="285"/>
        <v>LB</v>
      </c>
      <c r="BC612" s="11" t="str">
        <f t="shared" si="286"/>
        <v>No</v>
      </c>
    </row>
    <row r="613" spans="1:55" x14ac:dyDescent="0.3">
      <c r="A613" s="11" t="s">
        <v>670</v>
      </c>
      <c r="B613" s="11" t="s">
        <v>1834</v>
      </c>
      <c r="C613" s="11" t="s">
        <v>605</v>
      </c>
      <c r="D613" s="11" t="s">
        <v>2271</v>
      </c>
      <c r="E613" s="38" t="s">
        <v>2901</v>
      </c>
      <c r="F613" s="11">
        <v>17</v>
      </c>
      <c r="G613" s="40" t="s">
        <v>218</v>
      </c>
      <c r="H613" s="11" t="str">
        <f t="shared" si="268"/>
        <v>Regular</v>
      </c>
      <c r="I613" s="11" t="str">
        <f t="shared" si="260"/>
        <v>INDIA</v>
      </c>
      <c r="J613" s="11" t="str">
        <f>IF(ISERROR(VLOOKUP(C613,'WI Vs ASM'!$B$2:$E$1000,4,0)),0,(VLOOKUP(C613,'WI Vs ASM'!$B$2:$E$1000,4,0)))</f>
        <v>Offshore</v>
      </c>
      <c r="K613" s="11" t="str">
        <f>IF(ISERROR(VLOOKUP(C613,'WI Vs ASM'!$B$2:$F$1000,5,0)),0,(VLOOKUP(C613,'WI Vs ASM'!$B$2:$F$1000,5,0)))</f>
        <v>02-Variable Billable</v>
      </c>
      <c r="L613" s="11" t="str">
        <f>IF(ISERROR(VLOOKUP(C613,'WI Vs ASM'!$B$2:$D$1000,3,0)),0,(VLOOKUP(C613,'WI Vs ASM'!$B$2:$D$1000,3,0)))</f>
        <v>78-Landed BA-SE Offshore</v>
      </c>
      <c r="M613" s="11" t="str">
        <f>IF(ISERROR(VLOOKUP(C613,'WI Vs ASM'!$B$2:$I$1000,8,0)),0,(VLOOKUP(C613,'WI Vs ASM'!$B$2:$I$1000,8,0)))</f>
        <v>Rahul Soman</v>
      </c>
      <c r="N613" s="11" t="str">
        <f>IF(ISERROR(VLOOKUP(C613,'WI Vs ASM'!$B$2:$G$1000,6,0)),0,(VLOOKUP(C613,'WI Vs ASM'!$B$2:$G$1000,6,0)))</f>
        <v>Lotus Notes</v>
      </c>
      <c r="O613" s="11" t="str">
        <f>IF(ISERROR(VLOOKUP(C613,'WI Vs ASM'!$B$2:$H$1000,7,0)),0,(VLOOKUP(C613,'WI Vs ASM'!$B$2:$H$1000,7,0)))</f>
        <v>Lotus Notes</v>
      </c>
      <c r="P613" s="11" t="str">
        <f t="shared" si="261"/>
        <v>May-17</v>
      </c>
      <c r="Q613" s="11" t="str">
        <f t="shared" si="262"/>
        <v>Q2</v>
      </c>
      <c r="R613" s="11" t="str">
        <f>IF(ISERROR(VLOOKUP(C613,'WI Vs ASM'!$B$2:$J$1000,9,0)),0,(VLOOKUP(C613,'WI Vs ASM'!$B$2:$J$1000,9,0)))</f>
        <v>Jyothi Pai</v>
      </c>
      <c r="S613" s="11" t="str">
        <f>IF(ISERROR(VLOOKUP(C613,'WI Vs ASM'!$B$2:$K$1000,10,0)),0,(VLOOKUP(C613,'WI Vs ASM'!$B$2:$K$1000,10,0)))</f>
        <v>Dennis G. Bosman</v>
      </c>
      <c r="T613" s="11" t="str">
        <f>IF(ISERROR(VLOOKUP(C613,'WI Vs ASM'!$B$2:$L$1000,11,0)),0,(VLOOKUP(C613,'WI Vs ASM'!$B$2:$L$1000,11,0)))</f>
        <v>Terry Hedger</v>
      </c>
      <c r="U613" s="11" t="str">
        <f t="shared" si="269"/>
        <v>WR635459</v>
      </c>
      <c r="V613" s="11" t="str">
        <f t="shared" si="263"/>
        <v>No</v>
      </c>
      <c r="W613" s="11" t="str">
        <f t="shared" si="264"/>
        <v>Yes</v>
      </c>
      <c r="X613" s="11" t="str">
        <f t="shared" si="265"/>
        <v>Yes</v>
      </c>
      <c r="Y613" s="11" t="str">
        <f t="shared" si="266"/>
        <v>No</v>
      </c>
      <c r="Z613" s="11" t="str">
        <f t="shared" si="267"/>
        <v>No</v>
      </c>
      <c r="AA613" s="11" t="str">
        <f t="shared" si="270"/>
        <v>No</v>
      </c>
      <c r="AB613" s="11">
        <f>IF(ISERROR(VLOOKUP(U613,'ITWR Dump'!$A$2:$Y$5000,24,0)),0,(VLOOKUP('ILC Report'!U613,'ITWR Dump'!$A$2:$Y$5000,24,0)))</f>
        <v>0</v>
      </c>
      <c r="AC613" s="11" t="str">
        <f t="shared" si="271"/>
        <v>Yes</v>
      </c>
      <c r="AD613" s="11" t="str">
        <f t="shared" si="272"/>
        <v>BASE/Staff Aug</v>
      </c>
      <c r="AE613" s="11">
        <f>IF(ISERROR(VLOOKUP(U613,'ITWR Dump'!$A$2:$Y$5000,13,0)),0,(VLOOKUP(U613,'ITWR Dump'!$A$2:$Y$5000,13,0)))</f>
        <v>0</v>
      </c>
      <c r="AF613" s="11">
        <f>IF(ISERROR(VLOOKUP(U613,'ITWR Dump'!$A$2:$Y$5000,11,0)),0,(VLOOKUP(U613,'ITWR Dump'!$A$2:$Y$5000,11,0)))</f>
        <v>0</v>
      </c>
      <c r="AG613" s="11">
        <f>IF(ISERROR(VLOOKUP(U613,'ITWR Dump'!$A$2:$Y$5000,2,0)),0,(VLOOKUP(U613,'ITWR Dump'!$A$2:$Y$5000,2,0)))</f>
        <v>0</v>
      </c>
      <c r="AH613" s="11">
        <f>IF(ISERROR(VLOOKUP(U613,'ITWR Dump'!$A$2:$Y$5000,14,0)),0,(VLOOKUP(U613,'ITWR Dump'!$A$2:$Y$5000,14,0)))</f>
        <v>0</v>
      </c>
      <c r="AI613" s="11" t="str">
        <f t="shared" si="273"/>
        <v>78-Landed BA-SE Offshore</v>
      </c>
      <c r="AJ613" s="11" t="str">
        <f t="shared" si="274"/>
        <v>Offshore</v>
      </c>
      <c r="AK613" s="11" t="str">
        <f>IF(ISERROR(VLOOKUP(A613,'Team Data'!$C$2:$U$213,17,0)),0,(VLOOKUP(A613,'Team Data'!$C$2:$U$213,17,0)))</f>
        <v>Open System</v>
      </c>
      <c r="AL613" s="11" t="str">
        <f t="shared" si="275"/>
        <v>2017-04-24</v>
      </c>
      <c r="AM613" s="11">
        <f>IF(ISERROR(VLOOKUP(U613,'ITWR Dump'!$A$2:$Y$5000,16,0)),0,(VLOOKUP(U613,'ITWR Dump'!$A$2:$Y$5000,16,0)))</f>
        <v>0</v>
      </c>
      <c r="AN613" s="11">
        <f>IF(ISERROR(VLOOKUP(U613,'ITWR Dump'!$A$2:$Y$5000,18,0)),0,(VLOOKUP(U613,'ITWR Dump'!$A$2:$Y$5000,18,0)))</f>
        <v>0</v>
      </c>
      <c r="AO613" s="11">
        <f>IF(ISERROR(VLOOKUP(U613,'ITWR Dump'!$A$2:$Y$5000,25,0)),0,(VLOOKUP('ILC Report'!U613,'ITWR Dump'!$A$2:$Y$5000,25,0)))</f>
        <v>0</v>
      </c>
      <c r="AP613" s="11">
        <f t="shared" si="276"/>
        <v>0</v>
      </c>
      <c r="AQ613" s="26">
        <f t="shared" si="277"/>
        <v>0</v>
      </c>
      <c r="AR613" s="26">
        <f t="shared" si="278"/>
        <v>0</v>
      </c>
      <c r="AS613" s="26">
        <f t="shared" si="279"/>
        <v>0</v>
      </c>
      <c r="AT613" s="26">
        <f t="shared" si="280"/>
        <v>0</v>
      </c>
      <c r="AU613" s="26">
        <f t="shared" si="281"/>
        <v>0</v>
      </c>
      <c r="AV613" s="26">
        <f t="shared" si="282"/>
        <v>0</v>
      </c>
      <c r="AW613" s="11" t="s">
        <v>653</v>
      </c>
      <c r="AX613" s="11" t="str">
        <f>VLOOKUP(L613,Group!$A$2:$B$1000,2,0)</f>
        <v>Enhancement</v>
      </c>
      <c r="AY613" s="11">
        <f>IF(ISERROR(VLOOKUP(U613,'ITWR Dump'!$A$2:$Y$5000,15,0)),0,(VLOOKUP('ILC Report'!U613,'ITWR Dump'!$A$2:$Y$5000,15,0)))</f>
        <v>0</v>
      </c>
      <c r="AZ613" s="11" t="str">
        <f t="shared" si="283"/>
        <v>No</v>
      </c>
      <c r="BA613" s="11" t="str">
        <f t="shared" si="284"/>
        <v>BKI</v>
      </c>
      <c r="BB613" s="11" t="str">
        <f t="shared" si="285"/>
        <v>LB</v>
      </c>
      <c r="BC613" s="11" t="str">
        <f t="shared" si="286"/>
        <v>No</v>
      </c>
    </row>
    <row r="614" spans="1:55" x14ac:dyDescent="0.3">
      <c r="A614" s="11" t="s">
        <v>670</v>
      </c>
      <c r="B614" s="11" t="s">
        <v>1834</v>
      </c>
      <c r="C614" s="11" t="s">
        <v>605</v>
      </c>
      <c r="D614" s="11" t="s">
        <v>2270</v>
      </c>
      <c r="E614" s="38" t="s">
        <v>2901</v>
      </c>
      <c r="F614" s="11">
        <v>2</v>
      </c>
      <c r="G614" s="40" t="s">
        <v>218</v>
      </c>
      <c r="H614" s="11" t="str">
        <f t="shared" si="268"/>
        <v>Regular</v>
      </c>
      <c r="I614" s="11" t="str">
        <f t="shared" si="260"/>
        <v>INDIA</v>
      </c>
      <c r="J614" s="11" t="str">
        <f>IF(ISERROR(VLOOKUP(C614,'WI Vs ASM'!$B$2:$E$1000,4,0)),0,(VLOOKUP(C614,'WI Vs ASM'!$B$2:$E$1000,4,0)))</f>
        <v>Offshore</v>
      </c>
      <c r="K614" s="11" t="str">
        <f>IF(ISERROR(VLOOKUP(C614,'WI Vs ASM'!$B$2:$F$1000,5,0)),0,(VLOOKUP(C614,'WI Vs ASM'!$B$2:$F$1000,5,0)))</f>
        <v>02-Variable Billable</v>
      </c>
      <c r="L614" s="11" t="str">
        <f>IF(ISERROR(VLOOKUP(C614,'WI Vs ASM'!$B$2:$D$1000,3,0)),0,(VLOOKUP(C614,'WI Vs ASM'!$B$2:$D$1000,3,0)))</f>
        <v>78-Landed BA-SE Offshore</v>
      </c>
      <c r="M614" s="11" t="str">
        <f>IF(ISERROR(VLOOKUP(C614,'WI Vs ASM'!$B$2:$I$1000,8,0)),0,(VLOOKUP(C614,'WI Vs ASM'!$B$2:$I$1000,8,0)))</f>
        <v>Rahul Soman</v>
      </c>
      <c r="N614" s="11" t="str">
        <f>IF(ISERROR(VLOOKUP(C614,'WI Vs ASM'!$B$2:$G$1000,6,0)),0,(VLOOKUP(C614,'WI Vs ASM'!$B$2:$G$1000,6,0)))</f>
        <v>Lotus Notes</v>
      </c>
      <c r="O614" s="11" t="str">
        <f>IF(ISERROR(VLOOKUP(C614,'WI Vs ASM'!$B$2:$H$1000,7,0)),0,(VLOOKUP(C614,'WI Vs ASM'!$B$2:$H$1000,7,0)))</f>
        <v>Lotus Notes</v>
      </c>
      <c r="P614" s="11" t="str">
        <f t="shared" si="261"/>
        <v>May-17</v>
      </c>
      <c r="Q614" s="11" t="str">
        <f t="shared" si="262"/>
        <v>Q2</v>
      </c>
      <c r="R614" s="11" t="str">
        <f>IF(ISERROR(VLOOKUP(C614,'WI Vs ASM'!$B$2:$J$1000,9,0)),0,(VLOOKUP(C614,'WI Vs ASM'!$B$2:$J$1000,9,0)))</f>
        <v>Jyothi Pai</v>
      </c>
      <c r="S614" s="11" t="str">
        <f>IF(ISERROR(VLOOKUP(C614,'WI Vs ASM'!$B$2:$K$1000,10,0)),0,(VLOOKUP(C614,'WI Vs ASM'!$B$2:$K$1000,10,0)))</f>
        <v>Dennis G. Bosman</v>
      </c>
      <c r="T614" s="11" t="str">
        <f>IF(ISERROR(VLOOKUP(C614,'WI Vs ASM'!$B$2:$L$1000,11,0)),0,(VLOOKUP(C614,'WI Vs ASM'!$B$2:$L$1000,11,0)))</f>
        <v>Terry Hedger</v>
      </c>
      <c r="U614" s="11" t="str">
        <f t="shared" si="269"/>
        <v>WR635459</v>
      </c>
      <c r="V614" s="11" t="str">
        <f t="shared" si="263"/>
        <v>No</v>
      </c>
      <c r="W614" s="11" t="str">
        <f t="shared" si="264"/>
        <v>Yes</v>
      </c>
      <c r="X614" s="11" t="str">
        <f t="shared" si="265"/>
        <v>Yes</v>
      </c>
      <c r="Y614" s="11" t="str">
        <f t="shared" si="266"/>
        <v>No</v>
      </c>
      <c r="Z614" s="11" t="str">
        <f t="shared" si="267"/>
        <v>No</v>
      </c>
      <c r="AA614" s="11" t="str">
        <f t="shared" si="270"/>
        <v>No</v>
      </c>
      <c r="AB614" s="11">
        <f>IF(ISERROR(VLOOKUP(U614,'ITWR Dump'!$A$2:$Y$5000,24,0)),0,(VLOOKUP('ILC Report'!U614,'ITWR Dump'!$A$2:$Y$5000,24,0)))</f>
        <v>0</v>
      </c>
      <c r="AC614" s="11" t="str">
        <f t="shared" si="271"/>
        <v>Yes</v>
      </c>
      <c r="AD614" s="11" t="str">
        <f t="shared" si="272"/>
        <v>BASE/Staff Aug</v>
      </c>
      <c r="AE614" s="11">
        <f>IF(ISERROR(VLOOKUP(U614,'ITWR Dump'!$A$2:$Y$5000,13,0)),0,(VLOOKUP(U614,'ITWR Dump'!$A$2:$Y$5000,13,0)))</f>
        <v>0</v>
      </c>
      <c r="AF614" s="11">
        <f>IF(ISERROR(VLOOKUP(U614,'ITWR Dump'!$A$2:$Y$5000,11,0)),0,(VLOOKUP(U614,'ITWR Dump'!$A$2:$Y$5000,11,0)))</f>
        <v>0</v>
      </c>
      <c r="AG614" s="11">
        <f>IF(ISERROR(VLOOKUP(U614,'ITWR Dump'!$A$2:$Y$5000,2,0)),0,(VLOOKUP(U614,'ITWR Dump'!$A$2:$Y$5000,2,0)))</f>
        <v>0</v>
      </c>
      <c r="AH614" s="11">
        <f>IF(ISERROR(VLOOKUP(U614,'ITWR Dump'!$A$2:$Y$5000,14,0)),0,(VLOOKUP(U614,'ITWR Dump'!$A$2:$Y$5000,14,0)))</f>
        <v>0</v>
      </c>
      <c r="AI614" s="11" t="str">
        <f t="shared" si="273"/>
        <v>78-Landed BA-SE Offshore</v>
      </c>
      <c r="AJ614" s="11" t="str">
        <f t="shared" si="274"/>
        <v>Offshore</v>
      </c>
      <c r="AK614" s="11" t="str">
        <f>IF(ISERROR(VLOOKUP(A614,'Team Data'!$C$2:$U$213,17,0)),0,(VLOOKUP(A614,'Team Data'!$C$2:$U$213,17,0)))</f>
        <v>Open System</v>
      </c>
      <c r="AL614" s="11" t="str">
        <f t="shared" si="275"/>
        <v>2017-04-24</v>
      </c>
      <c r="AM614" s="11">
        <f>IF(ISERROR(VLOOKUP(U614,'ITWR Dump'!$A$2:$Y$5000,16,0)),0,(VLOOKUP(U614,'ITWR Dump'!$A$2:$Y$5000,16,0)))</f>
        <v>0</v>
      </c>
      <c r="AN614" s="11">
        <f>IF(ISERROR(VLOOKUP(U614,'ITWR Dump'!$A$2:$Y$5000,18,0)),0,(VLOOKUP(U614,'ITWR Dump'!$A$2:$Y$5000,18,0)))</f>
        <v>0</v>
      </c>
      <c r="AO614" s="11">
        <f>IF(ISERROR(VLOOKUP(U614,'ITWR Dump'!$A$2:$Y$5000,25,0)),0,(VLOOKUP('ILC Report'!U614,'ITWR Dump'!$A$2:$Y$5000,25,0)))</f>
        <v>0</v>
      </c>
      <c r="AP614" s="11">
        <f t="shared" si="276"/>
        <v>0</v>
      </c>
      <c r="AQ614" s="26">
        <f t="shared" si="277"/>
        <v>0</v>
      </c>
      <c r="AR614" s="26">
        <f t="shared" si="278"/>
        <v>0</v>
      </c>
      <c r="AS614" s="26">
        <f t="shared" si="279"/>
        <v>0</v>
      </c>
      <c r="AT614" s="26">
        <f t="shared" si="280"/>
        <v>0</v>
      </c>
      <c r="AU614" s="26">
        <f t="shared" si="281"/>
        <v>0</v>
      </c>
      <c r="AV614" s="26">
        <f t="shared" si="282"/>
        <v>0</v>
      </c>
      <c r="AW614" s="11" t="s">
        <v>653</v>
      </c>
      <c r="AX614" s="11" t="str">
        <f>VLOOKUP(L614,Group!$A$2:$B$1000,2,0)</f>
        <v>Enhancement</v>
      </c>
      <c r="AY614" s="11">
        <f>IF(ISERROR(VLOOKUP(U614,'ITWR Dump'!$A$2:$Y$5000,15,0)),0,(VLOOKUP('ILC Report'!U614,'ITWR Dump'!$A$2:$Y$5000,15,0)))</f>
        <v>0</v>
      </c>
      <c r="AZ614" s="11" t="str">
        <f t="shared" si="283"/>
        <v>No</v>
      </c>
      <c r="BA614" s="11" t="str">
        <f t="shared" si="284"/>
        <v>BKI</v>
      </c>
      <c r="BB614" s="11" t="str">
        <f t="shared" si="285"/>
        <v>LB</v>
      </c>
      <c r="BC614" s="11" t="str">
        <f t="shared" si="286"/>
        <v>No</v>
      </c>
    </row>
    <row r="615" spans="1:55" x14ac:dyDescent="0.3">
      <c r="A615" s="11" t="s">
        <v>670</v>
      </c>
      <c r="B615" s="11" t="s">
        <v>1834</v>
      </c>
      <c r="C615" s="11" t="s">
        <v>606</v>
      </c>
      <c r="D615" s="11" t="s">
        <v>2266</v>
      </c>
      <c r="E615" s="38" t="s">
        <v>2902</v>
      </c>
      <c r="F615" s="11">
        <v>5</v>
      </c>
      <c r="G615" s="40" t="s">
        <v>218</v>
      </c>
      <c r="H615" s="11" t="str">
        <f t="shared" si="268"/>
        <v>Regular</v>
      </c>
      <c r="I615" s="11" t="str">
        <f t="shared" si="260"/>
        <v>INDIA</v>
      </c>
      <c r="J615" s="11" t="str">
        <f>IF(ISERROR(VLOOKUP(C615,'WI Vs ASM'!$B$2:$E$1000,4,0)),0,(VLOOKUP(C615,'WI Vs ASM'!$B$2:$E$1000,4,0)))</f>
        <v>Offshore</v>
      </c>
      <c r="K615" s="11" t="str">
        <f>IF(ISERROR(VLOOKUP(C615,'WI Vs ASM'!$B$2:$F$1000,5,0)),0,(VLOOKUP(C615,'WI Vs ASM'!$B$2:$F$1000,5,0)))</f>
        <v>01-Fixed Price</v>
      </c>
      <c r="L615" s="11" t="str">
        <f>IF(ISERROR(VLOOKUP(C615,'WI Vs ASM'!$B$2:$D$1000,3,0)),0,(VLOOKUP(C615,'WI Vs ASM'!$B$2:$D$1000,3,0)))</f>
        <v>01-Maintenance Offshore</v>
      </c>
      <c r="M615" s="11" t="str">
        <f>IF(ISERROR(VLOOKUP(C615,'WI Vs ASM'!$B$2:$I$1000,8,0)),0,(VLOOKUP(C615,'WI Vs ASM'!$B$2:$I$1000,8,0)))</f>
        <v>Rahul Soman</v>
      </c>
      <c r="N615" s="11" t="str">
        <f>IF(ISERROR(VLOOKUP(C615,'WI Vs ASM'!$B$2:$G$1000,6,0)),0,(VLOOKUP(C615,'WI Vs ASM'!$B$2:$G$1000,6,0)))</f>
        <v>Lotus Notes</v>
      </c>
      <c r="O615" s="11" t="str">
        <f>IF(ISERROR(VLOOKUP(C615,'WI Vs ASM'!$B$2:$H$1000,7,0)),0,(VLOOKUP(C615,'WI Vs ASM'!$B$2:$H$1000,7,0)))</f>
        <v>Lotus Notes</v>
      </c>
      <c r="P615" s="11" t="str">
        <f t="shared" si="261"/>
        <v>May-17</v>
      </c>
      <c r="Q615" s="11" t="str">
        <f t="shared" si="262"/>
        <v>Q2</v>
      </c>
      <c r="R615" s="11" t="str">
        <f>IF(ISERROR(VLOOKUP(C615,'WI Vs ASM'!$B$2:$J$1000,9,0)),0,(VLOOKUP(C615,'WI Vs ASM'!$B$2:$J$1000,9,0)))</f>
        <v>Jyothi Pai</v>
      </c>
      <c r="S615" s="11" t="str">
        <f>IF(ISERROR(VLOOKUP(C615,'WI Vs ASM'!$B$2:$K$1000,10,0)),0,(VLOOKUP(C615,'WI Vs ASM'!$B$2:$K$1000,10,0)))</f>
        <v>Dennis G. Bosman</v>
      </c>
      <c r="T615" s="11" t="str">
        <f>IF(ISERROR(VLOOKUP(C615,'WI Vs ASM'!$B$2:$L$1000,11,0)),0,(VLOOKUP(C615,'WI Vs ASM'!$B$2:$L$1000,11,0)))</f>
        <v>Terry Hedger</v>
      </c>
      <c r="U615" s="11" t="e">
        <f t="shared" si="269"/>
        <v>#VALUE!</v>
      </c>
      <c r="V615" s="11" t="str">
        <f t="shared" si="263"/>
        <v>No</v>
      </c>
      <c r="W615" s="11" t="str">
        <f t="shared" si="264"/>
        <v>Yes</v>
      </c>
      <c r="X615" s="11" t="str">
        <f t="shared" si="265"/>
        <v>No</v>
      </c>
      <c r="Y615" s="11" t="str">
        <f t="shared" si="266"/>
        <v>No</v>
      </c>
      <c r="Z615" s="11" t="str">
        <f t="shared" si="267"/>
        <v>No</v>
      </c>
      <c r="AA615" s="11" t="str">
        <f t="shared" si="270"/>
        <v>No</v>
      </c>
      <c r="AB615" s="11">
        <f>IF(ISERROR(VLOOKUP(U615,'ITWR Dump'!$A$2:$Y$5000,24,0)),0,(VLOOKUP('ILC Report'!U615,'ITWR Dump'!$A$2:$Y$5000,24,0)))</f>
        <v>0</v>
      </c>
      <c r="AC615" s="11" t="str">
        <f t="shared" si="271"/>
        <v>No</v>
      </c>
      <c r="AD615" s="11" t="str">
        <f t="shared" si="272"/>
        <v/>
      </c>
      <c r="AE615" s="11">
        <f>IF(ISERROR(VLOOKUP(U615,'ITWR Dump'!$A$2:$Y$5000,13,0)),0,(VLOOKUP(U615,'ITWR Dump'!$A$2:$Y$5000,13,0)))</f>
        <v>0</v>
      </c>
      <c r="AF615" s="11">
        <f>IF(ISERROR(VLOOKUP(U615,'ITWR Dump'!$A$2:$Y$5000,11,0)),0,(VLOOKUP(U615,'ITWR Dump'!$A$2:$Y$5000,11,0)))</f>
        <v>0</v>
      </c>
      <c r="AG615" s="11">
        <f>IF(ISERROR(VLOOKUP(U615,'ITWR Dump'!$A$2:$Y$5000,2,0)),0,(VLOOKUP(U615,'ITWR Dump'!$A$2:$Y$5000,2,0)))</f>
        <v>0</v>
      </c>
      <c r="AH615" s="11">
        <f>IF(ISERROR(VLOOKUP(U615,'ITWR Dump'!$A$2:$Y$5000,14,0)),0,(VLOOKUP(U615,'ITWR Dump'!$A$2:$Y$5000,14,0)))</f>
        <v>0</v>
      </c>
      <c r="AI615" s="11" t="str">
        <f t="shared" si="273"/>
        <v>01-Maintenance Offshore</v>
      </c>
      <c r="AJ615" s="11" t="str">
        <f t="shared" si="274"/>
        <v>Offshore</v>
      </c>
      <c r="AK615" s="11" t="str">
        <f>IF(ISERROR(VLOOKUP(A615,'Team Data'!$C$2:$U$213,17,0)),0,(VLOOKUP(A615,'Team Data'!$C$2:$U$213,17,0)))</f>
        <v>Open System</v>
      </c>
      <c r="AL615" s="11" t="str">
        <f t="shared" si="275"/>
        <v>2017-04-24</v>
      </c>
      <c r="AM615" s="11">
        <f>IF(ISERROR(VLOOKUP(U615,'ITWR Dump'!$A$2:$Y$5000,16,0)),0,(VLOOKUP(U615,'ITWR Dump'!$A$2:$Y$5000,16,0)))</f>
        <v>0</v>
      </c>
      <c r="AN615" s="11">
        <f>IF(ISERROR(VLOOKUP(U615,'ITWR Dump'!$A$2:$Y$5000,18,0)),0,(VLOOKUP(U615,'ITWR Dump'!$A$2:$Y$5000,18,0)))</f>
        <v>0</v>
      </c>
      <c r="AO615" s="11">
        <f>IF(ISERROR(VLOOKUP(U615,'ITWR Dump'!$A$2:$Y$5000,25,0)),0,(VLOOKUP('ILC Report'!U615,'ITWR Dump'!$A$2:$Y$5000,25,0)))</f>
        <v>0</v>
      </c>
      <c r="AP615" s="11">
        <f t="shared" si="276"/>
        <v>0</v>
      </c>
      <c r="AQ615" s="26">
        <f t="shared" si="277"/>
        <v>0</v>
      </c>
      <c r="AR615" s="26">
        <f t="shared" si="278"/>
        <v>0</v>
      </c>
      <c r="AS615" s="26">
        <f t="shared" si="279"/>
        <v>0</v>
      </c>
      <c r="AT615" s="26">
        <f t="shared" si="280"/>
        <v>0</v>
      </c>
      <c r="AU615" s="26">
        <f t="shared" si="281"/>
        <v>0</v>
      </c>
      <c r="AV615" s="26">
        <f t="shared" si="282"/>
        <v>0</v>
      </c>
      <c r="AW615" s="11" t="s">
        <v>653</v>
      </c>
      <c r="AX615" s="11" t="str">
        <f>VLOOKUP(L615,Group!$A$2:$B$1000,2,0)</f>
        <v>Maintenance</v>
      </c>
      <c r="AY615" s="11">
        <f>IF(ISERROR(VLOOKUP(U615,'ITWR Dump'!$A$2:$Y$5000,15,0)),0,(VLOOKUP('ILC Report'!U615,'ITWR Dump'!$A$2:$Y$5000,15,0)))</f>
        <v>0</v>
      </c>
      <c r="AZ615" s="11" t="str">
        <f t="shared" si="283"/>
        <v>No</v>
      </c>
      <c r="BA615" s="11" t="str">
        <f t="shared" si="284"/>
        <v>BKI</v>
      </c>
      <c r="BB615" s="11" t="str">
        <f t="shared" si="285"/>
        <v>MN</v>
      </c>
      <c r="BC615" s="11" t="str">
        <f t="shared" si="286"/>
        <v>No</v>
      </c>
    </row>
    <row r="616" spans="1:55" x14ac:dyDescent="0.3">
      <c r="A616" s="11" t="s">
        <v>670</v>
      </c>
      <c r="B616" s="11" t="s">
        <v>1834</v>
      </c>
      <c r="C616" s="11" t="s">
        <v>605</v>
      </c>
      <c r="D616" s="11" t="s">
        <v>2267</v>
      </c>
      <c r="E616" s="38" t="s">
        <v>2902</v>
      </c>
      <c r="F616" s="11">
        <v>1</v>
      </c>
      <c r="G616" s="40" t="s">
        <v>218</v>
      </c>
      <c r="H616" s="11" t="str">
        <f t="shared" si="268"/>
        <v>Regular</v>
      </c>
      <c r="I616" s="11" t="str">
        <f t="shared" si="260"/>
        <v>INDIA</v>
      </c>
      <c r="J616" s="11" t="str">
        <f>IF(ISERROR(VLOOKUP(C616,'WI Vs ASM'!$B$2:$E$1000,4,0)),0,(VLOOKUP(C616,'WI Vs ASM'!$B$2:$E$1000,4,0)))</f>
        <v>Offshore</v>
      </c>
      <c r="K616" s="11" t="str">
        <f>IF(ISERROR(VLOOKUP(C616,'WI Vs ASM'!$B$2:$F$1000,5,0)),0,(VLOOKUP(C616,'WI Vs ASM'!$B$2:$F$1000,5,0)))</f>
        <v>02-Variable Billable</v>
      </c>
      <c r="L616" s="11" t="str">
        <f>IF(ISERROR(VLOOKUP(C616,'WI Vs ASM'!$B$2:$D$1000,3,0)),0,(VLOOKUP(C616,'WI Vs ASM'!$B$2:$D$1000,3,0)))</f>
        <v>78-Landed BA-SE Offshore</v>
      </c>
      <c r="M616" s="11" t="str">
        <f>IF(ISERROR(VLOOKUP(C616,'WI Vs ASM'!$B$2:$I$1000,8,0)),0,(VLOOKUP(C616,'WI Vs ASM'!$B$2:$I$1000,8,0)))</f>
        <v>Rahul Soman</v>
      </c>
      <c r="N616" s="11" t="str">
        <f>IF(ISERROR(VLOOKUP(C616,'WI Vs ASM'!$B$2:$G$1000,6,0)),0,(VLOOKUP(C616,'WI Vs ASM'!$B$2:$G$1000,6,0)))</f>
        <v>Lotus Notes</v>
      </c>
      <c r="O616" s="11" t="str">
        <f>IF(ISERROR(VLOOKUP(C616,'WI Vs ASM'!$B$2:$H$1000,7,0)),0,(VLOOKUP(C616,'WI Vs ASM'!$B$2:$H$1000,7,0)))</f>
        <v>Lotus Notes</v>
      </c>
      <c r="P616" s="11" t="str">
        <f t="shared" si="261"/>
        <v>May-17</v>
      </c>
      <c r="Q616" s="11" t="str">
        <f t="shared" si="262"/>
        <v>Q2</v>
      </c>
      <c r="R616" s="11" t="str">
        <f>IF(ISERROR(VLOOKUP(C616,'WI Vs ASM'!$B$2:$J$1000,9,0)),0,(VLOOKUP(C616,'WI Vs ASM'!$B$2:$J$1000,9,0)))</f>
        <v>Jyothi Pai</v>
      </c>
      <c r="S616" s="11" t="str">
        <f>IF(ISERROR(VLOOKUP(C616,'WI Vs ASM'!$B$2:$K$1000,10,0)),0,(VLOOKUP(C616,'WI Vs ASM'!$B$2:$K$1000,10,0)))</f>
        <v>Dennis G. Bosman</v>
      </c>
      <c r="T616" s="11" t="str">
        <f>IF(ISERROR(VLOOKUP(C616,'WI Vs ASM'!$B$2:$L$1000,11,0)),0,(VLOOKUP(C616,'WI Vs ASM'!$B$2:$L$1000,11,0)))</f>
        <v>Terry Hedger</v>
      </c>
      <c r="U616" s="11" t="e">
        <f t="shared" si="269"/>
        <v>#VALUE!</v>
      </c>
      <c r="V616" s="11" t="str">
        <f t="shared" si="263"/>
        <v>No</v>
      </c>
      <c r="W616" s="11" t="str">
        <f t="shared" si="264"/>
        <v>Yes</v>
      </c>
      <c r="X616" s="11" t="str">
        <f t="shared" si="265"/>
        <v>Yes</v>
      </c>
      <c r="Y616" s="11" t="str">
        <f t="shared" si="266"/>
        <v>No</v>
      </c>
      <c r="Z616" s="11" t="str">
        <f t="shared" si="267"/>
        <v>No</v>
      </c>
      <c r="AA616" s="11" t="str">
        <f t="shared" si="270"/>
        <v>No</v>
      </c>
      <c r="AB616" s="11">
        <f>IF(ISERROR(VLOOKUP(U616,'ITWR Dump'!$A$2:$Y$5000,24,0)),0,(VLOOKUP('ILC Report'!U616,'ITWR Dump'!$A$2:$Y$5000,24,0)))</f>
        <v>0</v>
      </c>
      <c r="AC616" s="11" t="str">
        <f t="shared" si="271"/>
        <v>Yes</v>
      </c>
      <c r="AD616" s="11" t="str">
        <f t="shared" si="272"/>
        <v>BASE/Staff Aug</v>
      </c>
      <c r="AE616" s="11">
        <f>IF(ISERROR(VLOOKUP(U616,'ITWR Dump'!$A$2:$Y$5000,13,0)),0,(VLOOKUP(U616,'ITWR Dump'!$A$2:$Y$5000,13,0)))</f>
        <v>0</v>
      </c>
      <c r="AF616" s="11">
        <f>IF(ISERROR(VLOOKUP(U616,'ITWR Dump'!$A$2:$Y$5000,11,0)),0,(VLOOKUP(U616,'ITWR Dump'!$A$2:$Y$5000,11,0)))</f>
        <v>0</v>
      </c>
      <c r="AG616" s="11">
        <f>IF(ISERROR(VLOOKUP(U616,'ITWR Dump'!$A$2:$Y$5000,2,0)),0,(VLOOKUP(U616,'ITWR Dump'!$A$2:$Y$5000,2,0)))</f>
        <v>0</v>
      </c>
      <c r="AH616" s="11">
        <f>IF(ISERROR(VLOOKUP(U616,'ITWR Dump'!$A$2:$Y$5000,14,0)),0,(VLOOKUP(U616,'ITWR Dump'!$A$2:$Y$5000,14,0)))</f>
        <v>0</v>
      </c>
      <c r="AI616" s="11" t="str">
        <f t="shared" si="273"/>
        <v>78-Landed BA-SE Offshore</v>
      </c>
      <c r="AJ616" s="11" t="str">
        <f t="shared" si="274"/>
        <v>Offshore</v>
      </c>
      <c r="AK616" s="11" t="str">
        <f>IF(ISERROR(VLOOKUP(A616,'Team Data'!$C$2:$U$213,17,0)),0,(VLOOKUP(A616,'Team Data'!$C$2:$U$213,17,0)))</f>
        <v>Open System</v>
      </c>
      <c r="AL616" s="11" t="str">
        <f t="shared" si="275"/>
        <v>2017-04-24</v>
      </c>
      <c r="AM616" s="11">
        <f>IF(ISERROR(VLOOKUP(U616,'ITWR Dump'!$A$2:$Y$5000,16,0)),0,(VLOOKUP(U616,'ITWR Dump'!$A$2:$Y$5000,16,0)))</f>
        <v>0</v>
      </c>
      <c r="AN616" s="11">
        <f>IF(ISERROR(VLOOKUP(U616,'ITWR Dump'!$A$2:$Y$5000,18,0)),0,(VLOOKUP(U616,'ITWR Dump'!$A$2:$Y$5000,18,0)))</f>
        <v>0</v>
      </c>
      <c r="AO616" s="11">
        <f>IF(ISERROR(VLOOKUP(U616,'ITWR Dump'!$A$2:$Y$5000,25,0)),0,(VLOOKUP('ILC Report'!U616,'ITWR Dump'!$A$2:$Y$5000,25,0)))</f>
        <v>0</v>
      </c>
      <c r="AP616" s="11">
        <f t="shared" si="276"/>
        <v>0</v>
      </c>
      <c r="AQ616" s="26">
        <f t="shared" si="277"/>
        <v>0</v>
      </c>
      <c r="AR616" s="26">
        <f t="shared" si="278"/>
        <v>0</v>
      </c>
      <c r="AS616" s="26">
        <f t="shared" si="279"/>
        <v>0</v>
      </c>
      <c r="AT616" s="26">
        <f t="shared" si="280"/>
        <v>0</v>
      </c>
      <c r="AU616" s="26">
        <f t="shared" si="281"/>
        <v>0</v>
      </c>
      <c r="AV616" s="26">
        <f t="shared" si="282"/>
        <v>0</v>
      </c>
      <c r="AW616" s="11" t="s">
        <v>653</v>
      </c>
      <c r="AX616" s="11" t="str">
        <f>VLOOKUP(L616,Group!$A$2:$B$1000,2,0)</f>
        <v>Enhancement</v>
      </c>
      <c r="AY616" s="11">
        <f>IF(ISERROR(VLOOKUP(U616,'ITWR Dump'!$A$2:$Y$5000,15,0)),0,(VLOOKUP('ILC Report'!U616,'ITWR Dump'!$A$2:$Y$5000,15,0)))</f>
        <v>0</v>
      </c>
      <c r="AZ616" s="11" t="str">
        <f t="shared" si="283"/>
        <v>No</v>
      </c>
      <c r="BA616" s="11" t="str">
        <f t="shared" si="284"/>
        <v>BKI</v>
      </c>
      <c r="BB616" s="11" t="str">
        <f t="shared" si="285"/>
        <v>LB</v>
      </c>
      <c r="BC616" s="11" t="str">
        <f t="shared" si="286"/>
        <v>No</v>
      </c>
    </row>
    <row r="617" spans="1:55" x14ac:dyDescent="0.3">
      <c r="A617" s="11" t="s">
        <v>670</v>
      </c>
      <c r="B617" s="11" t="s">
        <v>1834</v>
      </c>
      <c r="C617" s="11" t="s">
        <v>605</v>
      </c>
      <c r="D617" s="11" t="s">
        <v>2268</v>
      </c>
      <c r="E617" s="38" t="s">
        <v>2902</v>
      </c>
      <c r="F617" s="11">
        <v>1</v>
      </c>
      <c r="G617" s="40" t="s">
        <v>218</v>
      </c>
      <c r="H617" s="11" t="str">
        <f t="shared" si="268"/>
        <v>Regular</v>
      </c>
      <c r="I617" s="11" t="str">
        <f t="shared" si="260"/>
        <v>INDIA</v>
      </c>
      <c r="J617" s="11" t="str">
        <f>IF(ISERROR(VLOOKUP(C617,'WI Vs ASM'!$B$2:$E$1000,4,0)),0,(VLOOKUP(C617,'WI Vs ASM'!$B$2:$E$1000,4,0)))</f>
        <v>Offshore</v>
      </c>
      <c r="K617" s="11" t="str">
        <f>IF(ISERROR(VLOOKUP(C617,'WI Vs ASM'!$B$2:$F$1000,5,0)),0,(VLOOKUP(C617,'WI Vs ASM'!$B$2:$F$1000,5,0)))</f>
        <v>02-Variable Billable</v>
      </c>
      <c r="L617" s="11" t="str">
        <f>IF(ISERROR(VLOOKUP(C617,'WI Vs ASM'!$B$2:$D$1000,3,0)),0,(VLOOKUP(C617,'WI Vs ASM'!$B$2:$D$1000,3,0)))</f>
        <v>78-Landed BA-SE Offshore</v>
      </c>
      <c r="M617" s="11" t="str">
        <f>IF(ISERROR(VLOOKUP(C617,'WI Vs ASM'!$B$2:$I$1000,8,0)),0,(VLOOKUP(C617,'WI Vs ASM'!$B$2:$I$1000,8,0)))</f>
        <v>Rahul Soman</v>
      </c>
      <c r="N617" s="11" t="str">
        <f>IF(ISERROR(VLOOKUP(C617,'WI Vs ASM'!$B$2:$G$1000,6,0)),0,(VLOOKUP(C617,'WI Vs ASM'!$B$2:$G$1000,6,0)))</f>
        <v>Lotus Notes</v>
      </c>
      <c r="O617" s="11" t="str">
        <f>IF(ISERROR(VLOOKUP(C617,'WI Vs ASM'!$B$2:$H$1000,7,0)),0,(VLOOKUP(C617,'WI Vs ASM'!$B$2:$H$1000,7,0)))</f>
        <v>Lotus Notes</v>
      </c>
      <c r="P617" s="11" t="str">
        <f t="shared" si="261"/>
        <v>May-17</v>
      </c>
      <c r="Q617" s="11" t="str">
        <f t="shared" si="262"/>
        <v>Q2</v>
      </c>
      <c r="R617" s="11" t="str">
        <f>IF(ISERROR(VLOOKUP(C617,'WI Vs ASM'!$B$2:$J$1000,9,0)),0,(VLOOKUP(C617,'WI Vs ASM'!$B$2:$J$1000,9,0)))</f>
        <v>Jyothi Pai</v>
      </c>
      <c r="S617" s="11" t="str">
        <f>IF(ISERROR(VLOOKUP(C617,'WI Vs ASM'!$B$2:$K$1000,10,0)),0,(VLOOKUP(C617,'WI Vs ASM'!$B$2:$K$1000,10,0)))</f>
        <v>Dennis G. Bosman</v>
      </c>
      <c r="T617" s="11" t="str">
        <f>IF(ISERROR(VLOOKUP(C617,'WI Vs ASM'!$B$2:$L$1000,11,0)),0,(VLOOKUP(C617,'WI Vs ASM'!$B$2:$L$1000,11,0)))</f>
        <v>Terry Hedger</v>
      </c>
      <c r="U617" s="11" t="e">
        <f t="shared" si="269"/>
        <v>#VALUE!</v>
      </c>
      <c r="V617" s="11" t="str">
        <f t="shared" si="263"/>
        <v>No</v>
      </c>
      <c r="W617" s="11" t="str">
        <f t="shared" si="264"/>
        <v>Yes</v>
      </c>
      <c r="X617" s="11" t="str">
        <f t="shared" si="265"/>
        <v>Yes</v>
      </c>
      <c r="Y617" s="11" t="str">
        <f t="shared" si="266"/>
        <v>No</v>
      </c>
      <c r="Z617" s="11" t="str">
        <f t="shared" si="267"/>
        <v>No</v>
      </c>
      <c r="AA617" s="11" t="str">
        <f t="shared" si="270"/>
        <v>No</v>
      </c>
      <c r="AB617" s="11">
        <f>IF(ISERROR(VLOOKUP(U617,'ITWR Dump'!$A$2:$Y$5000,24,0)),0,(VLOOKUP('ILC Report'!U617,'ITWR Dump'!$A$2:$Y$5000,24,0)))</f>
        <v>0</v>
      </c>
      <c r="AC617" s="11" t="str">
        <f t="shared" si="271"/>
        <v>Yes</v>
      </c>
      <c r="AD617" s="11" t="str">
        <f t="shared" si="272"/>
        <v>BASE/Staff Aug</v>
      </c>
      <c r="AE617" s="11">
        <f>IF(ISERROR(VLOOKUP(U617,'ITWR Dump'!$A$2:$Y$5000,13,0)),0,(VLOOKUP(U617,'ITWR Dump'!$A$2:$Y$5000,13,0)))</f>
        <v>0</v>
      </c>
      <c r="AF617" s="11">
        <f>IF(ISERROR(VLOOKUP(U617,'ITWR Dump'!$A$2:$Y$5000,11,0)),0,(VLOOKUP(U617,'ITWR Dump'!$A$2:$Y$5000,11,0)))</f>
        <v>0</v>
      </c>
      <c r="AG617" s="11">
        <f>IF(ISERROR(VLOOKUP(U617,'ITWR Dump'!$A$2:$Y$5000,2,0)),0,(VLOOKUP(U617,'ITWR Dump'!$A$2:$Y$5000,2,0)))</f>
        <v>0</v>
      </c>
      <c r="AH617" s="11">
        <f>IF(ISERROR(VLOOKUP(U617,'ITWR Dump'!$A$2:$Y$5000,14,0)),0,(VLOOKUP(U617,'ITWR Dump'!$A$2:$Y$5000,14,0)))</f>
        <v>0</v>
      </c>
      <c r="AI617" s="11" t="str">
        <f t="shared" si="273"/>
        <v>78-Landed BA-SE Offshore</v>
      </c>
      <c r="AJ617" s="11" t="str">
        <f t="shared" si="274"/>
        <v>Offshore</v>
      </c>
      <c r="AK617" s="11" t="str">
        <f>IF(ISERROR(VLOOKUP(A617,'Team Data'!$C$2:$U$213,17,0)),0,(VLOOKUP(A617,'Team Data'!$C$2:$U$213,17,0)))</f>
        <v>Open System</v>
      </c>
      <c r="AL617" s="11" t="str">
        <f t="shared" si="275"/>
        <v>2017-04-24</v>
      </c>
      <c r="AM617" s="11">
        <f>IF(ISERROR(VLOOKUP(U617,'ITWR Dump'!$A$2:$Y$5000,16,0)),0,(VLOOKUP(U617,'ITWR Dump'!$A$2:$Y$5000,16,0)))</f>
        <v>0</v>
      </c>
      <c r="AN617" s="11">
        <f>IF(ISERROR(VLOOKUP(U617,'ITWR Dump'!$A$2:$Y$5000,18,0)),0,(VLOOKUP(U617,'ITWR Dump'!$A$2:$Y$5000,18,0)))</f>
        <v>0</v>
      </c>
      <c r="AO617" s="11">
        <f>IF(ISERROR(VLOOKUP(U617,'ITWR Dump'!$A$2:$Y$5000,25,0)),0,(VLOOKUP('ILC Report'!U617,'ITWR Dump'!$A$2:$Y$5000,25,0)))</f>
        <v>0</v>
      </c>
      <c r="AP617" s="11">
        <f t="shared" si="276"/>
        <v>0</v>
      </c>
      <c r="AQ617" s="26">
        <f t="shared" si="277"/>
        <v>0</v>
      </c>
      <c r="AR617" s="26">
        <f t="shared" si="278"/>
        <v>0</v>
      </c>
      <c r="AS617" s="26">
        <f t="shared" si="279"/>
        <v>0</v>
      </c>
      <c r="AT617" s="26">
        <f t="shared" si="280"/>
        <v>0</v>
      </c>
      <c r="AU617" s="26">
        <f t="shared" si="281"/>
        <v>0</v>
      </c>
      <c r="AV617" s="26">
        <f t="shared" si="282"/>
        <v>0</v>
      </c>
      <c r="AW617" s="11" t="s">
        <v>653</v>
      </c>
      <c r="AX617" s="11" t="str">
        <f>VLOOKUP(L617,Group!$A$2:$B$1000,2,0)</f>
        <v>Enhancement</v>
      </c>
      <c r="AY617" s="11">
        <f>IF(ISERROR(VLOOKUP(U617,'ITWR Dump'!$A$2:$Y$5000,15,0)),0,(VLOOKUP('ILC Report'!U617,'ITWR Dump'!$A$2:$Y$5000,15,0)))</f>
        <v>0</v>
      </c>
      <c r="AZ617" s="11" t="str">
        <f t="shared" si="283"/>
        <v>No</v>
      </c>
      <c r="BA617" s="11" t="str">
        <f t="shared" si="284"/>
        <v>BKI</v>
      </c>
      <c r="BB617" s="11" t="str">
        <f t="shared" si="285"/>
        <v>LB</v>
      </c>
      <c r="BC617" s="11" t="str">
        <f t="shared" si="286"/>
        <v>No</v>
      </c>
    </row>
    <row r="618" spans="1:55" x14ac:dyDescent="0.3">
      <c r="A618" s="11" t="s">
        <v>670</v>
      </c>
      <c r="B618" s="11" t="s">
        <v>1834</v>
      </c>
      <c r="C618" s="11" t="s">
        <v>605</v>
      </c>
      <c r="D618" s="11" t="s">
        <v>2269</v>
      </c>
      <c r="E618" s="38" t="s">
        <v>2902</v>
      </c>
      <c r="F618" s="11">
        <v>10</v>
      </c>
      <c r="G618" s="40" t="s">
        <v>218</v>
      </c>
      <c r="H618" s="11" t="str">
        <f t="shared" si="268"/>
        <v>Regular</v>
      </c>
      <c r="I618" s="11" t="str">
        <f t="shared" si="260"/>
        <v>INDIA</v>
      </c>
      <c r="J618" s="11" t="str">
        <f>IF(ISERROR(VLOOKUP(C618,'WI Vs ASM'!$B$2:$E$1000,4,0)),0,(VLOOKUP(C618,'WI Vs ASM'!$B$2:$E$1000,4,0)))</f>
        <v>Offshore</v>
      </c>
      <c r="K618" s="11" t="str">
        <f>IF(ISERROR(VLOOKUP(C618,'WI Vs ASM'!$B$2:$F$1000,5,0)),0,(VLOOKUP(C618,'WI Vs ASM'!$B$2:$F$1000,5,0)))</f>
        <v>02-Variable Billable</v>
      </c>
      <c r="L618" s="11" t="str">
        <f>IF(ISERROR(VLOOKUP(C618,'WI Vs ASM'!$B$2:$D$1000,3,0)),0,(VLOOKUP(C618,'WI Vs ASM'!$B$2:$D$1000,3,0)))</f>
        <v>78-Landed BA-SE Offshore</v>
      </c>
      <c r="M618" s="11" t="str">
        <f>IF(ISERROR(VLOOKUP(C618,'WI Vs ASM'!$B$2:$I$1000,8,0)),0,(VLOOKUP(C618,'WI Vs ASM'!$B$2:$I$1000,8,0)))</f>
        <v>Rahul Soman</v>
      </c>
      <c r="N618" s="11" t="str">
        <f>IF(ISERROR(VLOOKUP(C618,'WI Vs ASM'!$B$2:$G$1000,6,0)),0,(VLOOKUP(C618,'WI Vs ASM'!$B$2:$G$1000,6,0)))</f>
        <v>Lotus Notes</v>
      </c>
      <c r="O618" s="11" t="str">
        <f>IF(ISERROR(VLOOKUP(C618,'WI Vs ASM'!$B$2:$H$1000,7,0)),0,(VLOOKUP(C618,'WI Vs ASM'!$B$2:$H$1000,7,0)))</f>
        <v>Lotus Notes</v>
      </c>
      <c r="P618" s="11" t="str">
        <f t="shared" si="261"/>
        <v>May-17</v>
      </c>
      <c r="Q618" s="11" t="str">
        <f t="shared" si="262"/>
        <v>Q2</v>
      </c>
      <c r="R618" s="11" t="str">
        <f>IF(ISERROR(VLOOKUP(C618,'WI Vs ASM'!$B$2:$J$1000,9,0)),0,(VLOOKUP(C618,'WI Vs ASM'!$B$2:$J$1000,9,0)))</f>
        <v>Jyothi Pai</v>
      </c>
      <c r="S618" s="11" t="str">
        <f>IF(ISERROR(VLOOKUP(C618,'WI Vs ASM'!$B$2:$K$1000,10,0)),0,(VLOOKUP(C618,'WI Vs ASM'!$B$2:$K$1000,10,0)))</f>
        <v>Dennis G. Bosman</v>
      </c>
      <c r="T618" s="11" t="str">
        <f>IF(ISERROR(VLOOKUP(C618,'WI Vs ASM'!$B$2:$L$1000,11,0)),0,(VLOOKUP(C618,'WI Vs ASM'!$B$2:$L$1000,11,0)))</f>
        <v>Terry Hedger</v>
      </c>
      <c r="U618" s="11" t="str">
        <f t="shared" si="269"/>
        <v>WR635202</v>
      </c>
      <c r="V618" s="11" t="str">
        <f t="shared" si="263"/>
        <v>No</v>
      </c>
      <c r="W618" s="11" t="str">
        <f t="shared" si="264"/>
        <v>Yes</v>
      </c>
      <c r="X618" s="11" t="str">
        <f t="shared" si="265"/>
        <v>Yes</v>
      </c>
      <c r="Y618" s="11" t="str">
        <f t="shared" si="266"/>
        <v>No</v>
      </c>
      <c r="Z618" s="11" t="str">
        <f t="shared" si="267"/>
        <v>No</v>
      </c>
      <c r="AA618" s="11" t="str">
        <f t="shared" si="270"/>
        <v>No</v>
      </c>
      <c r="AB618" s="11">
        <f>IF(ISERROR(VLOOKUP(U618,'ITWR Dump'!$A$2:$Y$5000,24,0)),0,(VLOOKUP('ILC Report'!U618,'ITWR Dump'!$A$2:$Y$5000,24,0)))</f>
        <v>0</v>
      </c>
      <c r="AC618" s="11" t="str">
        <f t="shared" si="271"/>
        <v>Yes</v>
      </c>
      <c r="AD618" s="11" t="str">
        <f t="shared" si="272"/>
        <v>BASE/Staff Aug</v>
      </c>
      <c r="AE618" s="11">
        <f>IF(ISERROR(VLOOKUP(U618,'ITWR Dump'!$A$2:$Y$5000,13,0)),0,(VLOOKUP(U618,'ITWR Dump'!$A$2:$Y$5000,13,0)))</f>
        <v>0</v>
      </c>
      <c r="AF618" s="11">
        <f>IF(ISERROR(VLOOKUP(U618,'ITWR Dump'!$A$2:$Y$5000,11,0)),0,(VLOOKUP(U618,'ITWR Dump'!$A$2:$Y$5000,11,0)))</f>
        <v>0</v>
      </c>
      <c r="AG618" s="11">
        <f>IF(ISERROR(VLOOKUP(U618,'ITWR Dump'!$A$2:$Y$5000,2,0)),0,(VLOOKUP(U618,'ITWR Dump'!$A$2:$Y$5000,2,0)))</f>
        <v>0</v>
      </c>
      <c r="AH618" s="11">
        <f>IF(ISERROR(VLOOKUP(U618,'ITWR Dump'!$A$2:$Y$5000,14,0)),0,(VLOOKUP(U618,'ITWR Dump'!$A$2:$Y$5000,14,0)))</f>
        <v>0</v>
      </c>
      <c r="AI618" s="11" t="str">
        <f t="shared" si="273"/>
        <v>78-Landed BA-SE Offshore</v>
      </c>
      <c r="AJ618" s="11" t="str">
        <f t="shared" si="274"/>
        <v>Offshore</v>
      </c>
      <c r="AK618" s="11" t="str">
        <f>IF(ISERROR(VLOOKUP(A618,'Team Data'!$C$2:$U$213,17,0)),0,(VLOOKUP(A618,'Team Data'!$C$2:$U$213,17,0)))</f>
        <v>Open System</v>
      </c>
      <c r="AL618" s="11" t="str">
        <f t="shared" si="275"/>
        <v>2017-04-24</v>
      </c>
      <c r="AM618" s="11">
        <f>IF(ISERROR(VLOOKUP(U618,'ITWR Dump'!$A$2:$Y$5000,16,0)),0,(VLOOKUP(U618,'ITWR Dump'!$A$2:$Y$5000,16,0)))</f>
        <v>0</v>
      </c>
      <c r="AN618" s="11">
        <f>IF(ISERROR(VLOOKUP(U618,'ITWR Dump'!$A$2:$Y$5000,18,0)),0,(VLOOKUP(U618,'ITWR Dump'!$A$2:$Y$5000,18,0)))</f>
        <v>0</v>
      </c>
      <c r="AO618" s="11">
        <f>IF(ISERROR(VLOOKUP(U618,'ITWR Dump'!$A$2:$Y$5000,25,0)),0,(VLOOKUP('ILC Report'!U618,'ITWR Dump'!$A$2:$Y$5000,25,0)))</f>
        <v>0</v>
      </c>
      <c r="AP618" s="11">
        <f t="shared" si="276"/>
        <v>0</v>
      </c>
      <c r="AQ618" s="26">
        <f t="shared" si="277"/>
        <v>0</v>
      </c>
      <c r="AR618" s="26">
        <f t="shared" si="278"/>
        <v>0</v>
      </c>
      <c r="AS618" s="26">
        <f t="shared" si="279"/>
        <v>0</v>
      </c>
      <c r="AT618" s="26">
        <f t="shared" si="280"/>
        <v>0</v>
      </c>
      <c r="AU618" s="26">
        <f t="shared" si="281"/>
        <v>0</v>
      </c>
      <c r="AV618" s="26">
        <f t="shared" si="282"/>
        <v>0</v>
      </c>
      <c r="AW618" s="11" t="s">
        <v>653</v>
      </c>
      <c r="AX618" s="11" t="str">
        <f>VLOOKUP(L618,Group!$A$2:$B$1000,2,0)</f>
        <v>Enhancement</v>
      </c>
      <c r="AY618" s="11">
        <f>IF(ISERROR(VLOOKUP(U618,'ITWR Dump'!$A$2:$Y$5000,15,0)),0,(VLOOKUP('ILC Report'!U618,'ITWR Dump'!$A$2:$Y$5000,15,0)))</f>
        <v>0</v>
      </c>
      <c r="AZ618" s="11" t="str">
        <f t="shared" si="283"/>
        <v>No</v>
      </c>
      <c r="BA618" s="11" t="str">
        <f t="shared" si="284"/>
        <v>BKI</v>
      </c>
      <c r="BB618" s="11" t="str">
        <f t="shared" si="285"/>
        <v>LB</v>
      </c>
      <c r="BC618" s="11" t="str">
        <f t="shared" si="286"/>
        <v>No</v>
      </c>
    </row>
    <row r="619" spans="1:55" x14ac:dyDescent="0.3">
      <c r="A619" s="11" t="s">
        <v>670</v>
      </c>
      <c r="B619" s="11" t="s">
        <v>1834</v>
      </c>
      <c r="C619" s="11" t="s">
        <v>605</v>
      </c>
      <c r="D619" s="11" t="s">
        <v>2271</v>
      </c>
      <c r="E619" s="38" t="s">
        <v>2902</v>
      </c>
      <c r="F619" s="11">
        <v>5</v>
      </c>
      <c r="G619" s="40" t="s">
        <v>218</v>
      </c>
      <c r="H619" s="11" t="str">
        <f t="shared" si="268"/>
        <v>Regular</v>
      </c>
      <c r="I619" s="11" t="str">
        <f t="shared" si="260"/>
        <v>INDIA</v>
      </c>
      <c r="J619" s="11" t="str">
        <f>IF(ISERROR(VLOOKUP(C619,'WI Vs ASM'!$B$2:$E$1000,4,0)),0,(VLOOKUP(C619,'WI Vs ASM'!$B$2:$E$1000,4,0)))</f>
        <v>Offshore</v>
      </c>
      <c r="K619" s="11" t="str">
        <f>IF(ISERROR(VLOOKUP(C619,'WI Vs ASM'!$B$2:$F$1000,5,0)),0,(VLOOKUP(C619,'WI Vs ASM'!$B$2:$F$1000,5,0)))</f>
        <v>02-Variable Billable</v>
      </c>
      <c r="L619" s="11" t="str">
        <f>IF(ISERROR(VLOOKUP(C619,'WI Vs ASM'!$B$2:$D$1000,3,0)),0,(VLOOKUP(C619,'WI Vs ASM'!$B$2:$D$1000,3,0)))</f>
        <v>78-Landed BA-SE Offshore</v>
      </c>
      <c r="M619" s="11" t="str">
        <f>IF(ISERROR(VLOOKUP(C619,'WI Vs ASM'!$B$2:$I$1000,8,0)),0,(VLOOKUP(C619,'WI Vs ASM'!$B$2:$I$1000,8,0)))</f>
        <v>Rahul Soman</v>
      </c>
      <c r="N619" s="11" t="str">
        <f>IF(ISERROR(VLOOKUP(C619,'WI Vs ASM'!$B$2:$G$1000,6,0)),0,(VLOOKUP(C619,'WI Vs ASM'!$B$2:$G$1000,6,0)))</f>
        <v>Lotus Notes</v>
      </c>
      <c r="O619" s="11" t="str">
        <f>IF(ISERROR(VLOOKUP(C619,'WI Vs ASM'!$B$2:$H$1000,7,0)),0,(VLOOKUP(C619,'WI Vs ASM'!$B$2:$H$1000,7,0)))</f>
        <v>Lotus Notes</v>
      </c>
      <c r="P619" s="11" t="str">
        <f t="shared" si="261"/>
        <v>May-17</v>
      </c>
      <c r="Q619" s="11" t="str">
        <f t="shared" si="262"/>
        <v>Q2</v>
      </c>
      <c r="R619" s="11" t="str">
        <f>IF(ISERROR(VLOOKUP(C619,'WI Vs ASM'!$B$2:$J$1000,9,0)),0,(VLOOKUP(C619,'WI Vs ASM'!$B$2:$J$1000,9,0)))</f>
        <v>Jyothi Pai</v>
      </c>
      <c r="S619" s="11" t="str">
        <f>IF(ISERROR(VLOOKUP(C619,'WI Vs ASM'!$B$2:$K$1000,10,0)),0,(VLOOKUP(C619,'WI Vs ASM'!$B$2:$K$1000,10,0)))</f>
        <v>Dennis G. Bosman</v>
      </c>
      <c r="T619" s="11" t="str">
        <f>IF(ISERROR(VLOOKUP(C619,'WI Vs ASM'!$B$2:$L$1000,11,0)),0,(VLOOKUP(C619,'WI Vs ASM'!$B$2:$L$1000,11,0)))</f>
        <v>Terry Hedger</v>
      </c>
      <c r="U619" s="11" t="str">
        <f t="shared" si="269"/>
        <v>WR635459</v>
      </c>
      <c r="V619" s="11" t="str">
        <f t="shared" si="263"/>
        <v>No</v>
      </c>
      <c r="W619" s="11" t="str">
        <f t="shared" si="264"/>
        <v>Yes</v>
      </c>
      <c r="X619" s="11" t="str">
        <f t="shared" si="265"/>
        <v>Yes</v>
      </c>
      <c r="Y619" s="11" t="str">
        <f t="shared" si="266"/>
        <v>No</v>
      </c>
      <c r="Z619" s="11" t="str">
        <f t="shared" si="267"/>
        <v>No</v>
      </c>
      <c r="AA619" s="11" t="str">
        <f t="shared" si="270"/>
        <v>No</v>
      </c>
      <c r="AB619" s="11">
        <f>IF(ISERROR(VLOOKUP(U619,'ITWR Dump'!$A$2:$Y$5000,24,0)),0,(VLOOKUP('ILC Report'!U619,'ITWR Dump'!$A$2:$Y$5000,24,0)))</f>
        <v>0</v>
      </c>
      <c r="AC619" s="11" t="str">
        <f t="shared" si="271"/>
        <v>Yes</v>
      </c>
      <c r="AD619" s="11" t="str">
        <f t="shared" si="272"/>
        <v>BASE/Staff Aug</v>
      </c>
      <c r="AE619" s="11">
        <f>IF(ISERROR(VLOOKUP(U619,'ITWR Dump'!$A$2:$Y$5000,13,0)),0,(VLOOKUP(U619,'ITWR Dump'!$A$2:$Y$5000,13,0)))</f>
        <v>0</v>
      </c>
      <c r="AF619" s="11">
        <f>IF(ISERROR(VLOOKUP(U619,'ITWR Dump'!$A$2:$Y$5000,11,0)),0,(VLOOKUP(U619,'ITWR Dump'!$A$2:$Y$5000,11,0)))</f>
        <v>0</v>
      </c>
      <c r="AG619" s="11">
        <f>IF(ISERROR(VLOOKUP(U619,'ITWR Dump'!$A$2:$Y$5000,2,0)),0,(VLOOKUP(U619,'ITWR Dump'!$A$2:$Y$5000,2,0)))</f>
        <v>0</v>
      </c>
      <c r="AH619" s="11">
        <f>IF(ISERROR(VLOOKUP(U619,'ITWR Dump'!$A$2:$Y$5000,14,0)),0,(VLOOKUP(U619,'ITWR Dump'!$A$2:$Y$5000,14,0)))</f>
        <v>0</v>
      </c>
      <c r="AI619" s="11" t="str">
        <f t="shared" si="273"/>
        <v>78-Landed BA-SE Offshore</v>
      </c>
      <c r="AJ619" s="11" t="str">
        <f t="shared" si="274"/>
        <v>Offshore</v>
      </c>
      <c r="AK619" s="11" t="str">
        <f>IF(ISERROR(VLOOKUP(A619,'Team Data'!$C$2:$U$213,17,0)),0,(VLOOKUP(A619,'Team Data'!$C$2:$U$213,17,0)))</f>
        <v>Open System</v>
      </c>
      <c r="AL619" s="11" t="str">
        <f t="shared" si="275"/>
        <v>2017-04-24</v>
      </c>
      <c r="AM619" s="11">
        <f>IF(ISERROR(VLOOKUP(U619,'ITWR Dump'!$A$2:$Y$5000,16,0)),0,(VLOOKUP(U619,'ITWR Dump'!$A$2:$Y$5000,16,0)))</f>
        <v>0</v>
      </c>
      <c r="AN619" s="11">
        <f>IF(ISERROR(VLOOKUP(U619,'ITWR Dump'!$A$2:$Y$5000,18,0)),0,(VLOOKUP(U619,'ITWR Dump'!$A$2:$Y$5000,18,0)))</f>
        <v>0</v>
      </c>
      <c r="AO619" s="11">
        <f>IF(ISERROR(VLOOKUP(U619,'ITWR Dump'!$A$2:$Y$5000,25,0)),0,(VLOOKUP('ILC Report'!U619,'ITWR Dump'!$A$2:$Y$5000,25,0)))</f>
        <v>0</v>
      </c>
      <c r="AP619" s="11">
        <f t="shared" si="276"/>
        <v>0</v>
      </c>
      <c r="AQ619" s="26">
        <f t="shared" si="277"/>
        <v>0</v>
      </c>
      <c r="AR619" s="26">
        <f t="shared" si="278"/>
        <v>0</v>
      </c>
      <c r="AS619" s="26">
        <f t="shared" si="279"/>
        <v>0</v>
      </c>
      <c r="AT619" s="26">
        <f t="shared" si="280"/>
        <v>0</v>
      </c>
      <c r="AU619" s="26">
        <f t="shared" si="281"/>
        <v>0</v>
      </c>
      <c r="AV619" s="26">
        <f t="shared" si="282"/>
        <v>0</v>
      </c>
      <c r="AW619" s="11" t="s">
        <v>653</v>
      </c>
      <c r="AX619" s="11" t="str">
        <f>VLOOKUP(L619,Group!$A$2:$B$1000,2,0)</f>
        <v>Enhancement</v>
      </c>
      <c r="AY619" s="11">
        <f>IF(ISERROR(VLOOKUP(U619,'ITWR Dump'!$A$2:$Y$5000,15,0)),0,(VLOOKUP('ILC Report'!U619,'ITWR Dump'!$A$2:$Y$5000,15,0)))</f>
        <v>0</v>
      </c>
      <c r="AZ619" s="11" t="str">
        <f t="shared" si="283"/>
        <v>No</v>
      </c>
      <c r="BA619" s="11" t="str">
        <f t="shared" si="284"/>
        <v>BKI</v>
      </c>
      <c r="BB619" s="11" t="str">
        <f t="shared" si="285"/>
        <v>LB</v>
      </c>
      <c r="BC619" s="11" t="str">
        <f t="shared" si="286"/>
        <v>No</v>
      </c>
    </row>
    <row r="620" spans="1:55" x14ac:dyDescent="0.3">
      <c r="A620" s="11" t="s">
        <v>670</v>
      </c>
      <c r="B620" s="11" t="s">
        <v>1834</v>
      </c>
      <c r="C620" s="11" t="s">
        <v>605</v>
      </c>
      <c r="D620" s="11" t="s">
        <v>2272</v>
      </c>
      <c r="E620" s="38" t="s">
        <v>2902</v>
      </c>
      <c r="F620" s="11">
        <v>23</v>
      </c>
      <c r="G620" s="40" t="s">
        <v>218</v>
      </c>
      <c r="H620" s="11" t="str">
        <f t="shared" si="268"/>
        <v>Regular</v>
      </c>
      <c r="I620" s="11" t="str">
        <f t="shared" si="260"/>
        <v>INDIA</v>
      </c>
      <c r="J620" s="11" t="str">
        <f>IF(ISERROR(VLOOKUP(C620,'WI Vs ASM'!$B$2:$E$1000,4,0)),0,(VLOOKUP(C620,'WI Vs ASM'!$B$2:$E$1000,4,0)))</f>
        <v>Offshore</v>
      </c>
      <c r="K620" s="11" t="str">
        <f>IF(ISERROR(VLOOKUP(C620,'WI Vs ASM'!$B$2:$F$1000,5,0)),0,(VLOOKUP(C620,'WI Vs ASM'!$B$2:$F$1000,5,0)))</f>
        <v>02-Variable Billable</v>
      </c>
      <c r="L620" s="11" t="str">
        <f>IF(ISERROR(VLOOKUP(C620,'WI Vs ASM'!$B$2:$D$1000,3,0)),0,(VLOOKUP(C620,'WI Vs ASM'!$B$2:$D$1000,3,0)))</f>
        <v>78-Landed BA-SE Offshore</v>
      </c>
      <c r="M620" s="11" t="str">
        <f>IF(ISERROR(VLOOKUP(C620,'WI Vs ASM'!$B$2:$I$1000,8,0)),0,(VLOOKUP(C620,'WI Vs ASM'!$B$2:$I$1000,8,0)))</f>
        <v>Rahul Soman</v>
      </c>
      <c r="N620" s="11" t="str">
        <f>IF(ISERROR(VLOOKUP(C620,'WI Vs ASM'!$B$2:$G$1000,6,0)),0,(VLOOKUP(C620,'WI Vs ASM'!$B$2:$G$1000,6,0)))</f>
        <v>Lotus Notes</v>
      </c>
      <c r="O620" s="11" t="str">
        <f>IF(ISERROR(VLOOKUP(C620,'WI Vs ASM'!$B$2:$H$1000,7,0)),0,(VLOOKUP(C620,'WI Vs ASM'!$B$2:$H$1000,7,0)))</f>
        <v>Lotus Notes</v>
      </c>
      <c r="P620" s="11" t="str">
        <f t="shared" si="261"/>
        <v>May-17</v>
      </c>
      <c r="Q620" s="11" t="str">
        <f t="shared" si="262"/>
        <v>Q2</v>
      </c>
      <c r="R620" s="11" t="str">
        <f>IF(ISERROR(VLOOKUP(C620,'WI Vs ASM'!$B$2:$J$1000,9,0)),0,(VLOOKUP(C620,'WI Vs ASM'!$B$2:$J$1000,9,0)))</f>
        <v>Jyothi Pai</v>
      </c>
      <c r="S620" s="11" t="str">
        <f>IF(ISERROR(VLOOKUP(C620,'WI Vs ASM'!$B$2:$K$1000,10,0)),0,(VLOOKUP(C620,'WI Vs ASM'!$B$2:$K$1000,10,0)))</f>
        <v>Dennis G. Bosman</v>
      </c>
      <c r="T620" s="11" t="str">
        <f>IF(ISERROR(VLOOKUP(C620,'WI Vs ASM'!$B$2:$L$1000,11,0)),0,(VLOOKUP(C620,'WI Vs ASM'!$B$2:$L$1000,11,0)))</f>
        <v>Terry Hedger</v>
      </c>
      <c r="U620" s="11" t="str">
        <f t="shared" si="269"/>
        <v>WR635459</v>
      </c>
      <c r="V620" s="11" t="str">
        <f t="shared" si="263"/>
        <v>No</v>
      </c>
      <c r="W620" s="11" t="str">
        <f t="shared" si="264"/>
        <v>Yes</v>
      </c>
      <c r="X620" s="11" t="str">
        <f t="shared" si="265"/>
        <v>Yes</v>
      </c>
      <c r="Y620" s="11" t="str">
        <f t="shared" si="266"/>
        <v>No</v>
      </c>
      <c r="Z620" s="11" t="str">
        <f t="shared" si="267"/>
        <v>No</v>
      </c>
      <c r="AA620" s="11" t="str">
        <f t="shared" si="270"/>
        <v>No</v>
      </c>
      <c r="AB620" s="11">
        <f>IF(ISERROR(VLOOKUP(U620,'ITWR Dump'!$A$2:$Y$5000,24,0)),0,(VLOOKUP('ILC Report'!U620,'ITWR Dump'!$A$2:$Y$5000,24,0)))</f>
        <v>0</v>
      </c>
      <c r="AC620" s="11" t="str">
        <f t="shared" si="271"/>
        <v>Yes</v>
      </c>
      <c r="AD620" s="11" t="str">
        <f t="shared" si="272"/>
        <v>BASE/Staff Aug</v>
      </c>
      <c r="AE620" s="11">
        <f>IF(ISERROR(VLOOKUP(U620,'ITWR Dump'!$A$2:$Y$5000,13,0)),0,(VLOOKUP(U620,'ITWR Dump'!$A$2:$Y$5000,13,0)))</f>
        <v>0</v>
      </c>
      <c r="AF620" s="11">
        <f>IF(ISERROR(VLOOKUP(U620,'ITWR Dump'!$A$2:$Y$5000,11,0)),0,(VLOOKUP(U620,'ITWR Dump'!$A$2:$Y$5000,11,0)))</f>
        <v>0</v>
      </c>
      <c r="AG620" s="11">
        <f>IF(ISERROR(VLOOKUP(U620,'ITWR Dump'!$A$2:$Y$5000,2,0)),0,(VLOOKUP(U620,'ITWR Dump'!$A$2:$Y$5000,2,0)))</f>
        <v>0</v>
      </c>
      <c r="AH620" s="11">
        <f>IF(ISERROR(VLOOKUP(U620,'ITWR Dump'!$A$2:$Y$5000,14,0)),0,(VLOOKUP(U620,'ITWR Dump'!$A$2:$Y$5000,14,0)))</f>
        <v>0</v>
      </c>
      <c r="AI620" s="11" t="str">
        <f t="shared" si="273"/>
        <v>78-Landed BA-SE Offshore</v>
      </c>
      <c r="AJ620" s="11" t="str">
        <f t="shared" si="274"/>
        <v>Offshore</v>
      </c>
      <c r="AK620" s="11" t="str">
        <f>IF(ISERROR(VLOOKUP(A620,'Team Data'!$C$2:$U$213,17,0)),0,(VLOOKUP(A620,'Team Data'!$C$2:$U$213,17,0)))</f>
        <v>Open System</v>
      </c>
      <c r="AL620" s="11" t="str">
        <f t="shared" si="275"/>
        <v>2017-04-24</v>
      </c>
      <c r="AM620" s="11">
        <f>IF(ISERROR(VLOOKUP(U620,'ITWR Dump'!$A$2:$Y$5000,16,0)),0,(VLOOKUP(U620,'ITWR Dump'!$A$2:$Y$5000,16,0)))</f>
        <v>0</v>
      </c>
      <c r="AN620" s="11">
        <f>IF(ISERROR(VLOOKUP(U620,'ITWR Dump'!$A$2:$Y$5000,18,0)),0,(VLOOKUP(U620,'ITWR Dump'!$A$2:$Y$5000,18,0)))</f>
        <v>0</v>
      </c>
      <c r="AO620" s="11">
        <f>IF(ISERROR(VLOOKUP(U620,'ITWR Dump'!$A$2:$Y$5000,25,0)),0,(VLOOKUP('ILC Report'!U620,'ITWR Dump'!$A$2:$Y$5000,25,0)))</f>
        <v>0</v>
      </c>
      <c r="AP620" s="11">
        <f t="shared" si="276"/>
        <v>0</v>
      </c>
      <c r="AQ620" s="26">
        <f t="shared" si="277"/>
        <v>0</v>
      </c>
      <c r="AR620" s="26">
        <f t="shared" si="278"/>
        <v>0</v>
      </c>
      <c r="AS620" s="26">
        <f t="shared" si="279"/>
        <v>0</v>
      </c>
      <c r="AT620" s="26">
        <f t="shared" si="280"/>
        <v>0</v>
      </c>
      <c r="AU620" s="26">
        <f t="shared" si="281"/>
        <v>0</v>
      </c>
      <c r="AV620" s="26">
        <f t="shared" si="282"/>
        <v>0</v>
      </c>
      <c r="AW620" s="11" t="s">
        <v>653</v>
      </c>
      <c r="AX620" s="11" t="str">
        <f>VLOOKUP(L620,Group!$A$2:$B$1000,2,0)</f>
        <v>Enhancement</v>
      </c>
      <c r="AY620" s="11">
        <f>IF(ISERROR(VLOOKUP(U620,'ITWR Dump'!$A$2:$Y$5000,15,0)),0,(VLOOKUP('ILC Report'!U620,'ITWR Dump'!$A$2:$Y$5000,15,0)))</f>
        <v>0</v>
      </c>
      <c r="AZ620" s="11" t="str">
        <f t="shared" si="283"/>
        <v>No</v>
      </c>
      <c r="BA620" s="11" t="str">
        <f t="shared" si="284"/>
        <v>BKI</v>
      </c>
      <c r="BB620" s="11" t="str">
        <f t="shared" si="285"/>
        <v>LB</v>
      </c>
      <c r="BC620" s="11" t="str">
        <f t="shared" si="286"/>
        <v>No</v>
      </c>
    </row>
    <row r="621" spans="1:55" x14ac:dyDescent="0.3">
      <c r="A621" s="11" t="s">
        <v>670</v>
      </c>
      <c r="B621" s="11" t="s">
        <v>1834</v>
      </c>
      <c r="C621" s="11" t="s">
        <v>606</v>
      </c>
      <c r="D621" s="11" t="s">
        <v>2266</v>
      </c>
      <c r="E621" s="38" t="s">
        <v>2903</v>
      </c>
      <c r="F621" s="11">
        <v>5</v>
      </c>
      <c r="G621" s="40" t="s">
        <v>218</v>
      </c>
      <c r="H621" s="11" t="str">
        <f t="shared" si="268"/>
        <v>Regular</v>
      </c>
      <c r="I621" s="11" t="str">
        <f t="shared" si="260"/>
        <v>INDIA</v>
      </c>
      <c r="J621" s="11" t="str">
        <f>IF(ISERROR(VLOOKUP(C621,'WI Vs ASM'!$B$2:$E$1000,4,0)),0,(VLOOKUP(C621,'WI Vs ASM'!$B$2:$E$1000,4,0)))</f>
        <v>Offshore</v>
      </c>
      <c r="K621" s="11" t="str">
        <f>IF(ISERROR(VLOOKUP(C621,'WI Vs ASM'!$B$2:$F$1000,5,0)),0,(VLOOKUP(C621,'WI Vs ASM'!$B$2:$F$1000,5,0)))</f>
        <v>01-Fixed Price</v>
      </c>
      <c r="L621" s="11" t="str">
        <f>IF(ISERROR(VLOOKUP(C621,'WI Vs ASM'!$B$2:$D$1000,3,0)),0,(VLOOKUP(C621,'WI Vs ASM'!$B$2:$D$1000,3,0)))</f>
        <v>01-Maintenance Offshore</v>
      </c>
      <c r="M621" s="11" t="str">
        <f>IF(ISERROR(VLOOKUP(C621,'WI Vs ASM'!$B$2:$I$1000,8,0)),0,(VLOOKUP(C621,'WI Vs ASM'!$B$2:$I$1000,8,0)))</f>
        <v>Rahul Soman</v>
      </c>
      <c r="N621" s="11" t="str">
        <f>IF(ISERROR(VLOOKUP(C621,'WI Vs ASM'!$B$2:$G$1000,6,0)),0,(VLOOKUP(C621,'WI Vs ASM'!$B$2:$G$1000,6,0)))</f>
        <v>Lotus Notes</v>
      </c>
      <c r="O621" s="11" t="str">
        <f>IF(ISERROR(VLOOKUP(C621,'WI Vs ASM'!$B$2:$H$1000,7,0)),0,(VLOOKUP(C621,'WI Vs ASM'!$B$2:$H$1000,7,0)))</f>
        <v>Lotus Notes</v>
      </c>
      <c r="P621" s="11" t="str">
        <f t="shared" si="261"/>
        <v>May-17</v>
      </c>
      <c r="Q621" s="11" t="str">
        <f t="shared" si="262"/>
        <v>Q2</v>
      </c>
      <c r="R621" s="11" t="str">
        <f>IF(ISERROR(VLOOKUP(C621,'WI Vs ASM'!$B$2:$J$1000,9,0)),0,(VLOOKUP(C621,'WI Vs ASM'!$B$2:$J$1000,9,0)))</f>
        <v>Jyothi Pai</v>
      </c>
      <c r="S621" s="11" t="str">
        <f>IF(ISERROR(VLOOKUP(C621,'WI Vs ASM'!$B$2:$K$1000,10,0)),0,(VLOOKUP(C621,'WI Vs ASM'!$B$2:$K$1000,10,0)))</f>
        <v>Dennis G. Bosman</v>
      </c>
      <c r="T621" s="11" t="str">
        <f>IF(ISERROR(VLOOKUP(C621,'WI Vs ASM'!$B$2:$L$1000,11,0)),0,(VLOOKUP(C621,'WI Vs ASM'!$B$2:$L$1000,11,0)))</f>
        <v>Terry Hedger</v>
      </c>
      <c r="U621" s="11" t="e">
        <f t="shared" si="269"/>
        <v>#VALUE!</v>
      </c>
      <c r="V621" s="11" t="str">
        <f t="shared" si="263"/>
        <v>No</v>
      </c>
      <c r="W621" s="11" t="str">
        <f t="shared" si="264"/>
        <v>Yes</v>
      </c>
      <c r="X621" s="11" t="str">
        <f t="shared" si="265"/>
        <v>No</v>
      </c>
      <c r="Y621" s="11" t="str">
        <f t="shared" si="266"/>
        <v>No</v>
      </c>
      <c r="Z621" s="11" t="str">
        <f t="shared" si="267"/>
        <v>No</v>
      </c>
      <c r="AA621" s="11" t="str">
        <f t="shared" si="270"/>
        <v>No</v>
      </c>
      <c r="AB621" s="11">
        <f>IF(ISERROR(VLOOKUP(U621,'ITWR Dump'!$A$2:$Y$5000,24,0)),0,(VLOOKUP('ILC Report'!U621,'ITWR Dump'!$A$2:$Y$5000,24,0)))</f>
        <v>0</v>
      </c>
      <c r="AC621" s="11" t="str">
        <f t="shared" si="271"/>
        <v>No</v>
      </c>
      <c r="AD621" s="11" t="str">
        <f t="shared" si="272"/>
        <v/>
      </c>
      <c r="AE621" s="11">
        <f>IF(ISERROR(VLOOKUP(U621,'ITWR Dump'!$A$2:$Y$5000,13,0)),0,(VLOOKUP(U621,'ITWR Dump'!$A$2:$Y$5000,13,0)))</f>
        <v>0</v>
      </c>
      <c r="AF621" s="11">
        <f>IF(ISERROR(VLOOKUP(U621,'ITWR Dump'!$A$2:$Y$5000,11,0)),0,(VLOOKUP(U621,'ITWR Dump'!$A$2:$Y$5000,11,0)))</f>
        <v>0</v>
      </c>
      <c r="AG621" s="11">
        <f>IF(ISERROR(VLOOKUP(U621,'ITWR Dump'!$A$2:$Y$5000,2,0)),0,(VLOOKUP(U621,'ITWR Dump'!$A$2:$Y$5000,2,0)))</f>
        <v>0</v>
      </c>
      <c r="AH621" s="11">
        <f>IF(ISERROR(VLOOKUP(U621,'ITWR Dump'!$A$2:$Y$5000,14,0)),0,(VLOOKUP(U621,'ITWR Dump'!$A$2:$Y$5000,14,0)))</f>
        <v>0</v>
      </c>
      <c r="AI621" s="11" t="str">
        <f t="shared" si="273"/>
        <v>01-Maintenance Offshore</v>
      </c>
      <c r="AJ621" s="11" t="str">
        <f t="shared" si="274"/>
        <v>Offshore</v>
      </c>
      <c r="AK621" s="11" t="str">
        <f>IF(ISERROR(VLOOKUP(A621,'Team Data'!$C$2:$U$213,17,0)),0,(VLOOKUP(A621,'Team Data'!$C$2:$U$213,17,0)))</f>
        <v>Open System</v>
      </c>
      <c r="AL621" s="11" t="str">
        <f t="shared" si="275"/>
        <v>2017-04-24</v>
      </c>
      <c r="AM621" s="11">
        <f>IF(ISERROR(VLOOKUP(U621,'ITWR Dump'!$A$2:$Y$5000,16,0)),0,(VLOOKUP(U621,'ITWR Dump'!$A$2:$Y$5000,16,0)))</f>
        <v>0</v>
      </c>
      <c r="AN621" s="11">
        <f>IF(ISERROR(VLOOKUP(U621,'ITWR Dump'!$A$2:$Y$5000,18,0)),0,(VLOOKUP(U621,'ITWR Dump'!$A$2:$Y$5000,18,0)))</f>
        <v>0</v>
      </c>
      <c r="AO621" s="11">
        <f>IF(ISERROR(VLOOKUP(U621,'ITWR Dump'!$A$2:$Y$5000,25,0)),0,(VLOOKUP('ILC Report'!U621,'ITWR Dump'!$A$2:$Y$5000,25,0)))</f>
        <v>0</v>
      </c>
      <c r="AP621" s="11">
        <f t="shared" si="276"/>
        <v>0</v>
      </c>
      <c r="AQ621" s="26">
        <f t="shared" si="277"/>
        <v>0</v>
      </c>
      <c r="AR621" s="26">
        <f t="shared" si="278"/>
        <v>0</v>
      </c>
      <c r="AS621" s="26">
        <f t="shared" si="279"/>
        <v>0</v>
      </c>
      <c r="AT621" s="26">
        <f t="shared" si="280"/>
        <v>0</v>
      </c>
      <c r="AU621" s="26">
        <f t="shared" si="281"/>
        <v>0</v>
      </c>
      <c r="AV621" s="26">
        <f t="shared" si="282"/>
        <v>0</v>
      </c>
      <c r="AW621" s="11" t="s">
        <v>653</v>
      </c>
      <c r="AX621" s="11" t="str">
        <f>VLOOKUP(L621,Group!$A$2:$B$1000,2,0)</f>
        <v>Maintenance</v>
      </c>
      <c r="AY621" s="11">
        <f>IF(ISERROR(VLOOKUP(U621,'ITWR Dump'!$A$2:$Y$5000,15,0)),0,(VLOOKUP('ILC Report'!U621,'ITWR Dump'!$A$2:$Y$5000,15,0)))</f>
        <v>0</v>
      </c>
      <c r="AZ621" s="11" t="str">
        <f t="shared" si="283"/>
        <v>No</v>
      </c>
      <c r="BA621" s="11" t="str">
        <f t="shared" si="284"/>
        <v>BKI</v>
      </c>
      <c r="BB621" s="11" t="str">
        <f t="shared" si="285"/>
        <v>MN</v>
      </c>
      <c r="BC621" s="11" t="str">
        <f t="shared" si="286"/>
        <v>No</v>
      </c>
    </row>
    <row r="622" spans="1:55" x14ac:dyDescent="0.3">
      <c r="A622" s="11" t="s">
        <v>670</v>
      </c>
      <c r="B622" s="11" t="s">
        <v>1834</v>
      </c>
      <c r="C622" s="11" t="s">
        <v>605</v>
      </c>
      <c r="D622" s="11" t="s">
        <v>2268</v>
      </c>
      <c r="E622" s="38" t="s">
        <v>2903</v>
      </c>
      <c r="F622" s="11">
        <v>1</v>
      </c>
      <c r="G622" s="40" t="s">
        <v>218</v>
      </c>
      <c r="H622" s="11" t="str">
        <f t="shared" si="268"/>
        <v>Regular</v>
      </c>
      <c r="I622" s="11" t="str">
        <f t="shared" si="260"/>
        <v>INDIA</v>
      </c>
      <c r="J622" s="11" t="str">
        <f>IF(ISERROR(VLOOKUP(C622,'WI Vs ASM'!$B$2:$E$1000,4,0)),0,(VLOOKUP(C622,'WI Vs ASM'!$B$2:$E$1000,4,0)))</f>
        <v>Offshore</v>
      </c>
      <c r="K622" s="11" t="str">
        <f>IF(ISERROR(VLOOKUP(C622,'WI Vs ASM'!$B$2:$F$1000,5,0)),0,(VLOOKUP(C622,'WI Vs ASM'!$B$2:$F$1000,5,0)))</f>
        <v>02-Variable Billable</v>
      </c>
      <c r="L622" s="11" t="str">
        <f>IF(ISERROR(VLOOKUP(C622,'WI Vs ASM'!$B$2:$D$1000,3,0)),0,(VLOOKUP(C622,'WI Vs ASM'!$B$2:$D$1000,3,0)))</f>
        <v>78-Landed BA-SE Offshore</v>
      </c>
      <c r="M622" s="11" t="str">
        <f>IF(ISERROR(VLOOKUP(C622,'WI Vs ASM'!$B$2:$I$1000,8,0)),0,(VLOOKUP(C622,'WI Vs ASM'!$B$2:$I$1000,8,0)))</f>
        <v>Rahul Soman</v>
      </c>
      <c r="N622" s="11" t="str">
        <f>IF(ISERROR(VLOOKUP(C622,'WI Vs ASM'!$B$2:$G$1000,6,0)),0,(VLOOKUP(C622,'WI Vs ASM'!$B$2:$G$1000,6,0)))</f>
        <v>Lotus Notes</v>
      </c>
      <c r="O622" s="11" t="str">
        <f>IF(ISERROR(VLOOKUP(C622,'WI Vs ASM'!$B$2:$H$1000,7,0)),0,(VLOOKUP(C622,'WI Vs ASM'!$B$2:$H$1000,7,0)))</f>
        <v>Lotus Notes</v>
      </c>
      <c r="P622" s="11" t="str">
        <f t="shared" si="261"/>
        <v>May-17</v>
      </c>
      <c r="Q622" s="11" t="str">
        <f t="shared" si="262"/>
        <v>Q2</v>
      </c>
      <c r="R622" s="11" t="str">
        <f>IF(ISERROR(VLOOKUP(C622,'WI Vs ASM'!$B$2:$J$1000,9,0)),0,(VLOOKUP(C622,'WI Vs ASM'!$B$2:$J$1000,9,0)))</f>
        <v>Jyothi Pai</v>
      </c>
      <c r="S622" s="11" t="str">
        <f>IF(ISERROR(VLOOKUP(C622,'WI Vs ASM'!$B$2:$K$1000,10,0)),0,(VLOOKUP(C622,'WI Vs ASM'!$B$2:$K$1000,10,0)))</f>
        <v>Dennis G. Bosman</v>
      </c>
      <c r="T622" s="11" t="str">
        <f>IF(ISERROR(VLOOKUP(C622,'WI Vs ASM'!$B$2:$L$1000,11,0)),0,(VLOOKUP(C622,'WI Vs ASM'!$B$2:$L$1000,11,0)))</f>
        <v>Terry Hedger</v>
      </c>
      <c r="U622" s="11" t="e">
        <f t="shared" si="269"/>
        <v>#VALUE!</v>
      </c>
      <c r="V622" s="11" t="str">
        <f t="shared" si="263"/>
        <v>No</v>
      </c>
      <c r="W622" s="11" t="str">
        <f t="shared" si="264"/>
        <v>Yes</v>
      </c>
      <c r="X622" s="11" t="str">
        <f t="shared" si="265"/>
        <v>Yes</v>
      </c>
      <c r="Y622" s="11" t="str">
        <f t="shared" si="266"/>
        <v>No</v>
      </c>
      <c r="Z622" s="11" t="str">
        <f t="shared" si="267"/>
        <v>No</v>
      </c>
      <c r="AA622" s="11" t="str">
        <f t="shared" si="270"/>
        <v>No</v>
      </c>
      <c r="AB622" s="11">
        <f>IF(ISERROR(VLOOKUP(U622,'ITWR Dump'!$A$2:$Y$5000,24,0)),0,(VLOOKUP('ILC Report'!U622,'ITWR Dump'!$A$2:$Y$5000,24,0)))</f>
        <v>0</v>
      </c>
      <c r="AC622" s="11" t="str">
        <f t="shared" si="271"/>
        <v>Yes</v>
      </c>
      <c r="AD622" s="11" t="str">
        <f t="shared" si="272"/>
        <v>BASE/Staff Aug</v>
      </c>
      <c r="AE622" s="11">
        <f>IF(ISERROR(VLOOKUP(U622,'ITWR Dump'!$A$2:$Y$5000,13,0)),0,(VLOOKUP(U622,'ITWR Dump'!$A$2:$Y$5000,13,0)))</f>
        <v>0</v>
      </c>
      <c r="AF622" s="11">
        <f>IF(ISERROR(VLOOKUP(U622,'ITWR Dump'!$A$2:$Y$5000,11,0)),0,(VLOOKUP(U622,'ITWR Dump'!$A$2:$Y$5000,11,0)))</f>
        <v>0</v>
      </c>
      <c r="AG622" s="11">
        <f>IF(ISERROR(VLOOKUP(U622,'ITWR Dump'!$A$2:$Y$5000,2,0)),0,(VLOOKUP(U622,'ITWR Dump'!$A$2:$Y$5000,2,0)))</f>
        <v>0</v>
      </c>
      <c r="AH622" s="11">
        <f>IF(ISERROR(VLOOKUP(U622,'ITWR Dump'!$A$2:$Y$5000,14,0)),0,(VLOOKUP(U622,'ITWR Dump'!$A$2:$Y$5000,14,0)))</f>
        <v>0</v>
      </c>
      <c r="AI622" s="11" t="str">
        <f t="shared" si="273"/>
        <v>78-Landed BA-SE Offshore</v>
      </c>
      <c r="AJ622" s="11" t="str">
        <f t="shared" si="274"/>
        <v>Offshore</v>
      </c>
      <c r="AK622" s="11" t="str">
        <f>IF(ISERROR(VLOOKUP(A622,'Team Data'!$C$2:$U$213,17,0)),0,(VLOOKUP(A622,'Team Data'!$C$2:$U$213,17,0)))</f>
        <v>Open System</v>
      </c>
      <c r="AL622" s="11" t="str">
        <f t="shared" si="275"/>
        <v>2017-04-24</v>
      </c>
      <c r="AM622" s="11">
        <f>IF(ISERROR(VLOOKUP(U622,'ITWR Dump'!$A$2:$Y$5000,16,0)),0,(VLOOKUP(U622,'ITWR Dump'!$A$2:$Y$5000,16,0)))</f>
        <v>0</v>
      </c>
      <c r="AN622" s="11">
        <f>IF(ISERROR(VLOOKUP(U622,'ITWR Dump'!$A$2:$Y$5000,18,0)),0,(VLOOKUP(U622,'ITWR Dump'!$A$2:$Y$5000,18,0)))</f>
        <v>0</v>
      </c>
      <c r="AO622" s="11">
        <f>IF(ISERROR(VLOOKUP(U622,'ITWR Dump'!$A$2:$Y$5000,25,0)),0,(VLOOKUP('ILC Report'!U622,'ITWR Dump'!$A$2:$Y$5000,25,0)))</f>
        <v>0</v>
      </c>
      <c r="AP622" s="11">
        <f t="shared" si="276"/>
        <v>0</v>
      </c>
      <c r="AQ622" s="26">
        <f t="shared" si="277"/>
        <v>0</v>
      </c>
      <c r="AR622" s="26">
        <f t="shared" si="278"/>
        <v>0</v>
      </c>
      <c r="AS622" s="26">
        <f t="shared" si="279"/>
        <v>0</v>
      </c>
      <c r="AT622" s="26">
        <f t="shared" si="280"/>
        <v>0</v>
      </c>
      <c r="AU622" s="26">
        <f t="shared" si="281"/>
        <v>0</v>
      </c>
      <c r="AV622" s="26">
        <f t="shared" si="282"/>
        <v>0</v>
      </c>
      <c r="AW622" s="11" t="s">
        <v>653</v>
      </c>
      <c r="AX622" s="11" t="str">
        <f>VLOOKUP(L622,Group!$A$2:$B$1000,2,0)</f>
        <v>Enhancement</v>
      </c>
      <c r="AY622" s="11">
        <f>IF(ISERROR(VLOOKUP(U622,'ITWR Dump'!$A$2:$Y$5000,15,0)),0,(VLOOKUP('ILC Report'!U622,'ITWR Dump'!$A$2:$Y$5000,15,0)))</f>
        <v>0</v>
      </c>
      <c r="AZ622" s="11" t="str">
        <f t="shared" si="283"/>
        <v>No</v>
      </c>
      <c r="BA622" s="11" t="str">
        <f t="shared" si="284"/>
        <v>BKI</v>
      </c>
      <c r="BB622" s="11" t="str">
        <f t="shared" si="285"/>
        <v>LB</v>
      </c>
      <c r="BC622" s="11" t="str">
        <f t="shared" si="286"/>
        <v>No</v>
      </c>
    </row>
    <row r="623" spans="1:55" x14ac:dyDescent="0.3">
      <c r="A623" s="11" t="s">
        <v>670</v>
      </c>
      <c r="B623" s="11" t="s">
        <v>1834</v>
      </c>
      <c r="C623" s="11" t="s">
        <v>605</v>
      </c>
      <c r="D623" s="11" t="s">
        <v>2269</v>
      </c>
      <c r="E623" s="38" t="s">
        <v>2903</v>
      </c>
      <c r="F623" s="11">
        <v>10</v>
      </c>
      <c r="G623" s="40" t="s">
        <v>218</v>
      </c>
      <c r="H623" s="11" t="str">
        <f t="shared" si="268"/>
        <v>Regular</v>
      </c>
      <c r="I623" s="11" t="str">
        <f t="shared" si="260"/>
        <v>INDIA</v>
      </c>
      <c r="J623" s="11" t="str">
        <f>IF(ISERROR(VLOOKUP(C623,'WI Vs ASM'!$B$2:$E$1000,4,0)),0,(VLOOKUP(C623,'WI Vs ASM'!$B$2:$E$1000,4,0)))</f>
        <v>Offshore</v>
      </c>
      <c r="K623" s="11" t="str">
        <f>IF(ISERROR(VLOOKUP(C623,'WI Vs ASM'!$B$2:$F$1000,5,0)),0,(VLOOKUP(C623,'WI Vs ASM'!$B$2:$F$1000,5,0)))</f>
        <v>02-Variable Billable</v>
      </c>
      <c r="L623" s="11" t="str">
        <f>IF(ISERROR(VLOOKUP(C623,'WI Vs ASM'!$B$2:$D$1000,3,0)),0,(VLOOKUP(C623,'WI Vs ASM'!$B$2:$D$1000,3,0)))</f>
        <v>78-Landed BA-SE Offshore</v>
      </c>
      <c r="M623" s="11" t="str">
        <f>IF(ISERROR(VLOOKUP(C623,'WI Vs ASM'!$B$2:$I$1000,8,0)),0,(VLOOKUP(C623,'WI Vs ASM'!$B$2:$I$1000,8,0)))</f>
        <v>Rahul Soman</v>
      </c>
      <c r="N623" s="11" t="str">
        <f>IF(ISERROR(VLOOKUP(C623,'WI Vs ASM'!$B$2:$G$1000,6,0)),0,(VLOOKUP(C623,'WI Vs ASM'!$B$2:$G$1000,6,0)))</f>
        <v>Lotus Notes</v>
      </c>
      <c r="O623" s="11" t="str">
        <f>IF(ISERROR(VLOOKUP(C623,'WI Vs ASM'!$B$2:$H$1000,7,0)),0,(VLOOKUP(C623,'WI Vs ASM'!$B$2:$H$1000,7,0)))</f>
        <v>Lotus Notes</v>
      </c>
      <c r="P623" s="11" t="str">
        <f t="shared" si="261"/>
        <v>May-17</v>
      </c>
      <c r="Q623" s="11" t="str">
        <f t="shared" si="262"/>
        <v>Q2</v>
      </c>
      <c r="R623" s="11" t="str">
        <f>IF(ISERROR(VLOOKUP(C623,'WI Vs ASM'!$B$2:$J$1000,9,0)),0,(VLOOKUP(C623,'WI Vs ASM'!$B$2:$J$1000,9,0)))</f>
        <v>Jyothi Pai</v>
      </c>
      <c r="S623" s="11" t="str">
        <f>IF(ISERROR(VLOOKUP(C623,'WI Vs ASM'!$B$2:$K$1000,10,0)),0,(VLOOKUP(C623,'WI Vs ASM'!$B$2:$K$1000,10,0)))</f>
        <v>Dennis G. Bosman</v>
      </c>
      <c r="T623" s="11" t="str">
        <f>IF(ISERROR(VLOOKUP(C623,'WI Vs ASM'!$B$2:$L$1000,11,0)),0,(VLOOKUP(C623,'WI Vs ASM'!$B$2:$L$1000,11,0)))</f>
        <v>Terry Hedger</v>
      </c>
      <c r="U623" s="11" t="str">
        <f t="shared" si="269"/>
        <v>WR635202</v>
      </c>
      <c r="V623" s="11" t="str">
        <f t="shared" si="263"/>
        <v>No</v>
      </c>
      <c r="W623" s="11" t="str">
        <f t="shared" si="264"/>
        <v>Yes</v>
      </c>
      <c r="X623" s="11" t="str">
        <f t="shared" si="265"/>
        <v>Yes</v>
      </c>
      <c r="Y623" s="11" t="str">
        <f t="shared" si="266"/>
        <v>No</v>
      </c>
      <c r="Z623" s="11" t="str">
        <f t="shared" si="267"/>
        <v>No</v>
      </c>
      <c r="AA623" s="11" t="str">
        <f t="shared" si="270"/>
        <v>No</v>
      </c>
      <c r="AB623" s="11">
        <f>IF(ISERROR(VLOOKUP(U623,'ITWR Dump'!$A$2:$Y$5000,24,0)),0,(VLOOKUP('ILC Report'!U623,'ITWR Dump'!$A$2:$Y$5000,24,0)))</f>
        <v>0</v>
      </c>
      <c r="AC623" s="11" t="str">
        <f t="shared" si="271"/>
        <v>Yes</v>
      </c>
      <c r="AD623" s="11" t="str">
        <f t="shared" si="272"/>
        <v>BASE/Staff Aug</v>
      </c>
      <c r="AE623" s="11">
        <f>IF(ISERROR(VLOOKUP(U623,'ITWR Dump'!$A$2:$Y$5000,13,0)),0,(VLOOKUP(U623,'ITWR Dump'!$A$2:$Y$5000,13,0)))</f>
        <v>0</v>
      </c>
      <c r="AF623" s="11">
        <f>IF(ISERROR(VLOOKUP(U623,'ITWR Dump'!$A$2:$Y$5000,11,0)),0,(VLOOKUP(U623,'ITWR Dump'!$A$2:$Y$5000,11,0)))</f>
        <v>0</v>
      </c>
      <c r="AG623" s="11">
        <f>IF(ISERROR(VLOOKUP(U623,'ITWR Dump'!$A$2:$Y$5000,2,0)),0,(VLOOKUP(U623,'ITWR Dump'!$A$2:$Y$5000,2,0)))</f>
        <v>0</v>
      </c>
      <c r="AH623" s="11">
        <f>IF(ISERROR(VLOOKUP(U623,'ITWR Dump'!$A$2:$Y$5000,14,0)),0,(VLOOKUP(U623,'ITWR Dump'!$A$2:$Y$5000,14,0)))</f>
        <v>0</v>
      </c>
      <c r="AI623" s="11" t="str">
        <f t="shared" si="273"/>
        <v>78-Landed BA-SE Offshore</v>
      </c>
      <c r="AJ623" s="11" t="str">
        <f t="shared" si="274"/>
        <v>Offshore</v>
      </c>
      <c r="AK623" s="11" t="str">
        <f>IF(ISERROR(VLOOKUP(A623,'Team Data'!$C$2:$U$213,17,0)),0,(VLOOKUP(A623,'Team Data'!$C$2:$U$213,17,0)))</f>
        <v>Open System</v>
      </c>
      <c r="AL623" s="11" t="str">
        <f t="shared" si="275"/>
        <v>2017-04-24</v>
      </c>
      <c r="AM623" s="11">
        <f>IF(ISERROR(VLOOKUP(U623,'ITWR Dump'!$A$2:$Y$5000,16,0)),0,(VLOOKUP(U623,'ITWR Dump'!$A$2:$Y$5000,16,0)))</f>
        <v>0</v>
      </c>
      <c r="AN623" s="11">
        <f>IF(ISERROR(VLOOKUP(U623,'ITWR Dump'!$A$2:$Y$5000,18,0)),0,(VLOOKUP(U623,'ITWR Dump'!$A$2:$Y$5000,18,0)))</f>
        <v>0</v>
      </c>
      <c r="AO623" s="11">
        <f>IF(ISERROR(VLOOKUP(U623,'ITWR Dump'!$A$2:$Y$5000,25,0)),0,(VLOOKUP('ILC Report'!U623,'ITWR Dump'!$A$2:$Y$5000,25,0)))</f>
        <v>0</v>
      </c>
      <c r="AP623" s="11">
        <f t="shared" si="276"/>
        <v>0</v>
      </c>
      <c r="AQ623" s="26">
        <f t="shared" si="277"/>
        <v>0</v>
      </c>
      <c r="AR623" s="26">
        <f t="shared" si="278"/>
        <v>0</v>
      </c>
      <c r="AS623" s="26">
        <f t="shared" si="279"/>
        <v>0</v>
      </c>
      <c r="AT623" s="26">
        <f t="shared" si="280"/>
        <v>0</v>
      </c>
      <c r="AU623" s="26">
        <f t="shared" si="281"/>
        <v>0</v>
      </c>
      <c r="AV623" s="26">
        <f t="shared" si="282"/>
        <v>0</v>
      </c>
      <c r="AW623" s="11" t="s">
        <v>653</v>
      </c>
      <c r="AX623" s="11" t="str">
        <f>VLOOKUP(L623,Group!$A$2:$B$1000,2,0)</f>
        <v>Enhancement</v>
      </c>
      <c r="AY623" s="11">
        <f>IF(ISERROR(VLOOKUP(U623,'ITWR Dump'!$A$2:$Y$5000,15,0)),0,(VLOOKUP('ILC Report'!U623,'ITWR Dump'!$A$2:$Y$5000,15,0)))</f>
        <v>0</v>
      </c>
      <c r="AZ623" s="11" t="str">
        <f t="shared" si="283"/>
        <v>No</v>
      </c>
      <c r="BA623" s="11" t="str">
        <f t="shared" si="284"/>
        <v>BKI</v>
      </c>
      <c r="BB623" s="11" t="str">
        <f t="shared" si="285"/>
        <v>LB</v>
      </c>
      <c r="BC623" s="11" t="str">
        <f t="shared" si="286"/>
        <v>No</v>
      </c>
    </row>
    <row r="624" spans="1:55" x14ac:dyDescent="0.3">
      <c r="A624" s="11" t="s">
        <v>670</v>
      </c>
      <c r="B624" s="11" t="s">
        <v>1834</v>
      </c>
      <c r="C624" s="11" t="s">
        <v>605</v>
      </c>
      <c r="D624" s="11" t="s">
        <v>2272</v>
      </c>
      <c r="E624" s="38" t="s">
        <v>2903</v>
      </c>
      <c r="F624" s="11">
        <v>29</v>
      </c>
      <c r="G624" s="40" t="s">
        <v>218</v>
      </c>
      <c r="H624" s="11" t="str">
        <f t="shared" si="268"/>
        <v>Regular</v>
      </c>
      <c r="I624" s="11" t="str">
        <f t="shared" si="260"/>
        <v>INDIA</v>
      </c>
      <c r="J624" s="11" t="str">
        <f>IF(ISERROR(VLOOKUP(C624,'WI Vs ASM'!$B$2:$E$1000,4,0)),0,(VLOOKUP(C624,'WI Vs ASM'!$B$2:$E$1000,4,0)))</f>
        <v>Offshore</v>
      </c>
      <c r="K624" s="11" t="str">
        <f>IF(ISERROR(VLOOKUP(C624,'WI Vs ASM'!$B$2:$F$1000,5,0)),0,(VLOOKUP(C624,'WI Vs ASM'!$B$2:$F$1000,5,0)))</f>
        <v>02-Variable Billable</v>
      </c>
      <c r="L624" s="11" t="str">
        <f>IF(ISERROR(VLOOKUP(C624,'WI Vs ASM'!$B$2:$D$1000,3,0)),0,(VLOOKUP(C624,'WI Vs ASM'!$B$2:$D$1000,3,0)))</f>
        <v>78-Landed BA-SE Offshore</v>
      </c>
      <c r="M624" s="11" t="str">
        <f>IF(ISERROR(VLOOKUP(C624,'WI Vs ASM'!$B$2:$I$1000,8,0)),0,(VLOOKUP(C624,'WI Vs ASM'!$B$2:$I$1000,8,0)))</f>
        <v>Rahul Soman</v>
      </c>
      <c r="N624" s="11" t="str">
        <f>IF(ISERROR(VLOOKUP(C624,'WI Vs ASM'!$B$2:$G$1000,6,0)),0,(VLOOKUP(C624,'WI Vs ASM'!$B$2:$G$1000,6,0)))</f>
        <v>Lotus Notes</v>
      </c>
      <c r="O624" s="11" t="str">
        <f>IF(ISERROR(VLOOKUP(C624,'WI Vs ASM'!$B$2:$H$1000,7,0)),0,(VLOOKUP(C624,'WI Vs ASM'!$B$2:$H$1000,7,0)))</f>
        <v>Lotus Notes</v>
      </c>
      <c r="P624" s="11" t="str">
        <f t="shared" si="261"/>
        <v>May-17</v>
      </c>
      <c r="Q624" s="11" t="str">
        <f t="shared" si="262"/>
        <v>Q2</v>
      </c>
      <c r="R624" s="11" t="str">
        <f>IF(ISERROR(VLOOKUP(C624,'WI Vs ASM'!$B$2:$J$1000,9,0)),0,(VLOOKUP(C624,'WI Vs ASM'!$B$2:$J$1000,9,0)))</f>
        <v>Jyothi Pai</v>
      </c>
      <c r="S624" s="11" t="str">
        <f>IF(ISERROR(VLOOKUP(C624,'WI Vs ASM'!$B$2:$K$1000,10,0)),0,(VLOOKUP(C624,'WI Vs ASM'!$B$2:$K$1000,10,0)))</f>
        <v>Dennis G. Bosman</v>
      </c>
      <c r="T624" s="11" t="str">
        <f>IF(ISERROR(VLOOKUP(C624,'WI Vs ASM'!$B$2:$L$1000,11,0)),0,(VLOOKUP(C624,'WI Vs ASM'!$B$2:$L$1000,11,0)))</f>
        <v>Terry Hedger</v>
      </c>
      <c r="U624" s="11" t="str">
        <f t="shared" si="269"/>
        <v>WR635459</v>
      </c>
      <c r="V624" s="11" t="str">
        <f t="shared" si="263"/>
        <v>No</v>
      </c>
      <c r="W624" s="11" t="str">
        <f t="shared" si="264"/>
        <v>Yes</v>
      </c>
      <c r="X624" s="11" t="str">
        <f t="shared" si="265"/>
        <v>Yes</v>
      </c>
      <c r="Y624" s="11" t="str">
        <f t="shared" si="266"/>
        <v>No</v>
      </c>
      <c r="Z624" s="11" t="str">
        <f t="shared" si="267"/>
        <v>No</v>
      </c>
      <c r="AA624" s="11" t="str">
        <f t="shared" si="270"/>
        <v>No</v>
      </c>
      <c r="AB624" s="11">
        <f>IF(ISERROR(VLOOKUP(U624,'ITWR Dump'!$A$2:$Y$5000,24,0)),0,(VLOOKUP('ILC Report'!U624,'ITWR Dump'!$A$2:$Y$5000,24,0)))</f>
        <v>0</v>
      </c>
      <c r="AC624" s="11" t="str">
        <f t="shared" si="271"/>
        <v>Yes</v>
      </c>
      <c r="AD624" s="11" t="str">
        <f t="shared" si="272"/>
        <v>BASE/Staff Aug</v>
      </c>
      <c r="AE624" s="11">
        <f>IF(ISERROR(VLOOKUP(U624,'ITWR Dump'!$A$2:$Y$5000,13,0)),0,(VLOOKUP(U624,'ITWR Dump'!$A$2:$Y$5000,13,0)))</f>
        <v>0</v>
      </c>
      <c r="AF624" s="11">
        <f>IF(ISERROR(VLOOKUP(U624,'ITWR Dump'!$A$2:$Y$5000,11,0)),0,(VLOOKUP(U624,'ITWR Dump'!$A$2:$Y$5000,11,0)))</f>
        <v>0</v>
      </c>
      <c r="AG624" s="11">
        <f>IF(ISERROR(VLOOKUP(U624,'ITWR Dump'!$A$2:$Y$5000,2,0)),0,(VLOOKUP(U624,'ITWR Dump'!$A$2:$Y$5000,2,0)))</f>
        <v>0</v>
      </c>
      <c r="AH624" s="11">
        <f>IF(ISERROR(VLOOKUP(U624,'ITWR Dump'!$A$2:$Y$5000,14,0)),0,(VLOOKUP(U624,'ITWR Dump'!$A$2:$Y$5000,14,0)))</f>
        <v>0</v>
      </c>
      <c r="AI624" s="11" t="str">
        <f t="shared" si="273"/>
        <v>78-Landed BA-SE Offshore</v>
      </c>
      <c r="AJ624" s="11" t="str">
        <f t="shared" si="274"/>
        <v>Offshore</v>
      </c>
      <c r="AK624" s="11" t="str">
        <f>IF(ISERROR(VLOOKUP(A624,'Team Data'!$C$2:$U$213,17,0)),0,(VLOOKUP(A624,'Team Data'!$C$2:$U$213,17,0)))</f>
        <v>Open System</v>
      </c>
      <c r="AL624" s="11" t="str">
        <f t="shared" si="275"/>
        <v>2017-04-24</v>
      </c>
      <c r="AM624" s="11">
        <f>IF(ISERROR(VLOOKUP(U624,'ITWR Dump'!$A$2:$Y$5000,16,0)),0,(VLOOKUP(U624,'ITWR Dump'!$A$2:$Y$5000,16,0)))</f>
        <v>0</v>
      </c>
      <c r="AN624" s="11">
        <f>IF(ISERROR(VLOOKUP(U624,'ITWR Dump'!$A$2:$Y$5000,18,0)),0,(VLOOKUP(U624,'ITWR Dump'!$A$2:$Y$5000,18,0)))</f>
        <v>0</v>
      </c>
      <c r="AO624" s="11">
        <f>IF(ISERROR(VLOOKUP(U624,'ITWR Dump'!$A$2:$Y$5000,25,0)),0,(VLOOKUP('ILC Report'!U624,'ITWR Dump'!$A$2:$Y$5000,25,0)))</f>
        <v>0</v>
      </c>
      <c r="AP624" s="11">
        <f t="shared" si="276"/>
        <v>0</v>
      </c>
      <c r="AQ624" s="26">
        <f t="shared" si="277"/>
        <v>0</v>
      </c>
      <c r="AR624" s="26">
        <f t="shared" si="278"/>
        <v>0</v>
      </c>
      <c r="AS624" s="26">
        <f t="shared" si="279"/>
        <v>0</v>
      </c>
      <c r="AT624" s="26">
        <f t="shared" si="280"/>
        <v>0</v>
      </c>
      <c r="AU624" s="26">
        <f t="shared" si="281"/>
        <v>0</v>
      </c>
      <c r="AV624" s="26">
        <f t="shared" si="282"/>
        <v>0</v>
      </c>
      <c r="AW624" s="11" t="s">
        <v>653</v>
      </c>
      <c r="AX624" s="11" t="str">
        <f>VLOOKUP(L624,Group!$A$2:$B$1000,2,0)</f>
        <v>Enhancement</v>
      </c>
      <c r="AY624" s="11">
        <f>IF(ISERROR(VLOOKUP(U624,'ITWR Dump'!$A$2:$Y$5000,15,0)),0,(VLOOKUP('ILC Report'!U624,'ITWR Dump'!$A$2:$Y$5000,15,0)))</f>
        <v>0</v>
      </c>
      <c r="AZ624" s="11" t="str">
        <f t="shared" si="283"/>
        <v>No</v>
      </c>
      <c r="BA624" s="11" t="str">
        <f t="shared" si="284"/>
        <v>BKI</v>
      </c>
      <c r="BB624" s="11" t="str">
        <f t="shared" si="285"/>
        <v>LB</v>
      </c>
      <c r="BC624" s="11" t="str">
        <f t="shared" si="286"/>
        <v>No</v>
      </c>
    </row>
    <row r="625" spans="1:55" x14ac:dyDescent="0.3">
      <c r="A625" s="11" t="s">
        <v>670</v>
      </c>
      <c r="B625" s="11" t="s">
        <v>1834</v>
      </c>
      <c r="C625" s="11" t="s">
        <v>606</v>
      </c>
      <c r="D625" s="11" t="s">
        <v>2266</v>
      </c>
      <c r="E625" s="38" t="s">
        <v>2904</v>
      </c>
      <c r="F625" s="11">
        <v>5</v>
      </c>
      <c r="G625" s="40" t="s">
        <v>218</v>
      </c>
      <c r="H625" s="11" t="str">
        <f t="shared" si="268"/>
        <v>Regular</v>
      </c>
      <c r="I625" s="11" t="str">
        <f t="shared" si="260"/>
        <v>INDIA</v>
      </c>
      <c r="J625" s="11" t="str">
        <f>IF(ISERROR(VLOOKUP(C625,'WI Vs ASM'!$B$2:$E$1000,4,0)),0,(VLOOKUP(C625,'WI Vs ASM'!$B$2:$E$1000,4,0)))</f>
        <v>Offshore</v>
      </c>
      <c r="K625" s="11" t="str">
        <f>IF(ISERROR(VLOOKUP(C625,'WI Vs ASM'!$B$2:$F$1000,5,0)),0,(VLOOKUP(C625,'WI Vs ASM'!$B$2:$F$1000,5,0)))</f>
        <v>01-Fixed Price</v>
      </c>
      <c r="L625" s="11" t="str">
        <f>IF(ISERROR(VLOOKUP(C625,'WI Vs ASM'!$B$2:$D$1000,3,0)),0,(VLOOKUP(C625,'WI Vs ASM'!$B$2:$D$1000,3,0)))</f>
        <v>01-Maintenance Offshore</v>
      </c>
      <c r="M625" s="11" t="str">
        <f>IF(ISERROR(VLOOKUP(C625,'WI Vs ASM'!$B$2:$I$1000,8,0)),0,(VLOOKUP(C625,'WI Vs ASM'!$B$2:$I$1000,8,0)))</f>
        <v>Rahul Soman</v>
      </c>
      <c r="N625" s="11" t="str">
        <f>IF(ISERROR(VLOOKUP(C625,'WI Vs ASM'!$B$2:$G$1000,6,0)),0,(VLOOKUP(C625,'WI Vs ASM'!$B$2:$G$1000,6,0)))</f>
        <v>Lotus Notes</v>
      </c>
      <c r="O625" s="11" t="str">
        <f>IF(ISERROR(VLOOKUP(C625,'WI Vs ASM'!$B$2:$H$1000,7,0)),0,(VLOOKUP(C625,'WI Vs ASM'!$B$2:$H$1000,7,0)))</f>
        <v>Lotus Notes</v>
      </c>
      <c r="P625" s="11" t="str">
        <f t="shared" si="261"/>
        <v>May-17</v>
      </c>
      <c r="Q625" s="11" t="str">
        <f t="shared" si="262"/>
        <v>Q2</v>
      </c>
      <c r="R625" s="11" t="str">
        <f>IF(ISERROR(VLOOKUP(C625,'WI Vs ASM'!$B$2:$J$1000,9,0)),0,(VLOOKUP(C625,'WI Vs ASM'!$B$2:$J$1000,9,0)))</f>
        <v>Jyothi Pai</v>
      </c>
      <c r="S625" s="11" t="str">
        <f>IF(ISERROR(VLOOKUP(C625,'WI Vs ASM'!$B$2:$K$1000,10,0)),0,(VLOOKUP(C625,'WI Vs ASM'!$B$2:$K$1000,10,0)))</f>
        <v>Dennis G. Bosman</v>
      </c>
      <c r="T625" s="11" t="str">
        <f>IF(ISERROR(VLOOKUP(C625,'WI Vs ASM'!$B$2:$L$1000,11,0)),0,(VLOOKUP(C625,'WI Vs ASM'!$B$2:$L$1000,11,0)))</f>
        <v>Terry Hedger</v>
      </c>
      <c r="U625" s="11" t="e">
        <f t="shared" si="269"/>
        <v>#VALUE!</v>
      </c>
      <c r="V625" s="11" t="str">
        <f t="shared" si="263"/>
        <v>No</v>
      </c>
      <c r="W625" s="11" t="str">
        <f t="shared" si="264"/>
        <v>Yes</v>
      </c>
      <c r="X625" s="11" t="str">
        <f t="shared" si="265"/>
        <v>No</v>
      </c>
      <c r="Y625" s="11" t="str">
        <f t="shared" si="266"/>
        <v>No</v>
      </c>
      <c r="Z625" s="11" t="str">
        <f t="shared" si="267"/>
        <v>No</v>
      </c>
      <c r="AA625" s="11" t="str">
        <f t="shared" si="270"/>
        <v>No</v>
      </c>
      <c r="AB625" s="11">
        <f>IF(ISERROR(VLOOKUP(U625,'ITWR Dump'!$A$2:$Y$5000,24,0)),0,(VLOOKUP('ILC Report'!U625,'ITWR Dump'!$A$2:$Y$5000,24,0)))</f>
        <v>0</v>
      </c>
      <c r="AC625" s="11" t="str">
        <f t="shared" si="271"/>
        <v>No</v>
      </c>
      <c r="AD625" s="11" t="str">
        <f t="shared" si="272"/>
        <v/>
      </c>
      <c r="AE625" s="11">
        <f>IF(ISERROR(VLOOKUP(U625,'ITWR Dump'!$A$2:$Y$5000,13,0)),0,(VLOOKUP(U625,'ITWR Dump'!$A$2:$Y$5000,13,0)))</f>
        <v>0</v>
      </c>
      <c r="AF625" s="11">
        <f>IF(ISERROR(VLOOKUP(U625,'ITWR Dump'!$A$2:$Y$5000,11,0)),0,(VLOOKUP(U625,'ITWR Dump'!$A$2:$Y$5000,11,0)))</f>
        <v>0</v>
      </c>
      <c r="AG625" s="11">
        <f>IF(ISERROR(VLOOKUP(U625,'ITWR Dump'!$A$2:$Y$5000,2,0)),0,(VLOOKUP(U625,'ITWR Dump'!$A$2:$Y$5000,2,0)))</f>
        <v>0</v>
      </c>
      <c r="AH625" s="11">
        <f>IF(ISERROR(VLOOKUP(U625,'ITWR Dump'!$A$2:$Y$5000,14,0)),0,(VLOOKUP(U625,'ITWR Dump'!$A$2:$Y$5000,14,0)))</f>
        <v>0</v>
      </c>
      <c r="AI625" s="11" t="str">
        <f t="shared" si="273"/>
        <v>01-Maintenance Offshore</v>
      </c>
      <c r="AJ625" s="11" t="str">
        <f t="shared" si="274"/>
        <v>Offshore</v>
      </c>
      <c r="AK625" s="11" t="str">
        <f>IF(ISERROR(VLOOKUP(A625,'Team Data'!$C$2:$U$213,17,0)),0,(VLOOKUP(A625,'Team Data'!$C$2:$U$213,17,0)))</f>
        <v>Open System</v>
      </c>
      <c r="AL625" s="11" t="str">
        <f t="shared" si="275"/>
        <v>2017-04-24</v>
      </c>
      <c r="AM625" s="11">
        <f>IF(ISERROR(VLOOKUP(U625,'ITWR Dump'!$A$2:$Y$5000,16,0)),0,(VLOOKUP(U625,'ITWR Dump'!$A$2:$Y$5000,16,0)))</f>
        <v>0</v>
      </c>
      <c r="AN625" s="11">
        <f>IF(ISERROR(VLOOKUP(U625,'ITWR Dump'!$A$2:$Y$5000,18,0)),0,(VLOOKUP(U625,'ITWR Dump'!$A$2:$Y$5000,18,0)))</f>
        <v>0</v>
      </c>
      <c r="AO625" s="11">
        <f>IF(ISERROR(VLOOKUP(U625,'ITWR Dump'!$A$2:$Y$5000,25,0)),0,(VLOOKUP('ILC Report'!U625,'ITWR Dump'!$A$2:$Y$5000,25,0)))</f>
        <v>0</v>
      </c>
      <c r="AP625" s="11">
        <f t="shared" si="276"/>
        <v>0</v>
      </c>
      <c r="AQ625" s="26">
        <f t="shared" si="277"/>
        <v>0</v>
      </c>
      <c r="AR625" s="26">
        <f t="shared" si="278"/>
        <v>0</v>
      </c>
      <c r="AS625" s="26">
        <f t="shared" si="279"/>
        <v>0</v>
      </c>
      <c r="AT625" s="26">
        <f t="shared" si="280"/>
        <v>0</v>
      </c>
      <c r="AU625" s="26">
        <f t="shared" si="281"/>
        <v>0</v>
      </c>
      <c r="AV625" s="26">
        <f t="shared" si="282"/>
        <v>0</v>
      </c>
      <c r="AW625" s="11" t="s">
        <v>653</v>
      </c>
      <c r="AX625" s="11" t="str">
        <f>VLOOKUP(L625,Group!$A$2:$B$1000,2,0)</f>
        <v>Maintenance</v>
      </c>
      <c r="AY625" s="11">
        <f>IF(ISERROR(VLOOKUP(U625,'ITWR Dump'!$A$2:$Y$5000,15,0)),0,(VLOOKUP('ILC Report'!U625,'ITWR Dump'!$A$2:$Y$5000,15,0)))</f>
        <v>0</v>
      </c>
      <c r="AZ625" s="11" t="str">
        <f t="shared" si="283"/>
        <v>No</v>
      </c>
      <c r="BA625" s="11" t="str">
        <f t="shared" si="284"/>
        <v>BKI</v>
      </c>
      <c r="BB625" s="11" t="str">
        <f t="shared" si="285"/>
        <v>MN</v>
      </c>
      <c r="BC625" s="11" t="str">
        <f t="shared" si="286"/>
        <v>No</v>
      </c>
    </row>
    <row r="626" spans="1:55" x14ac:dyDescent="0.3">
      <c r="A626" s="11" t="s">
        <v>670</v>
      </c>
      <c r="B626" s="11" t="s">
        <v>1834</v>
      </c>
      <c r="C626" s="11" t="s">
        <v>605</v>
      </c>
      <c r="D626" s="11" t="s">
        <v>2267</v>
      </c>
      <c r="E626" s="38" t="s">
        <v>2904</v>
      </c>
      <c r="F626" s="11">
        <v>1</v>
      </c>
      <c r="G626" s="40" t="s">
        <v>218</v>
      </c>
      <c r="H626" s="11" t="str">
        <f t="shared" si="268"/>
        <v>Regular</v>
      </c>
      <c r="I626" s="11" t="str">
        <f t="shared" si="260"/>
        <v>INDIA</v>
      </c>
      <c r="J626" s="11" t="str">
        <f>IF(ISERROR(VLOOKUP(C626,'WI Vs ASM'!$B$2:$E$1000,4,0)),0,(VLOOKUP(C626,'WI Vs ASM'!$B$2:$E$1000,4,0)))</f>
        <v>Offshore</v>
      </c>
      <c r="K626" s="11" t="str">
        <f>IF(ISERROR(VLOOKUP(C626,'WI Vs ASM'!$B$2:$F$1000,5,0)),0,(VLOOKUP(C626,'WI Vs ASM'!$B$2:$F$1000,5,0)))</f>
        <v>02-Variable Billable</v>
      </c>
      <c r="L626" s="11" t="str">
        <f>IF(ISERROR(VLOOKUP(C626,'WI Vs ASM'!$B$2:$D$1000,3,0)),0,(VLOOKUP(C626,'WI Vs ASM'!$B$2:$D$1000,3,0)))</f>
        <v>78-Landed BA-SE Offshore</v>
      </c>
      <c r="M626" s="11" t="str">
        <f>IF(ISERROR(VLOOKUP(C626,'WI Vs ASM'!$B$2:$I$1000,8,0)),0,(VLOOKUP(C626,'WI Vs ASM'!$B$2:$I$1000,8,0)))</f>
        <v>Rahul Soman</v>
      </c>
      <c r="N626" s="11" t="str">
        <f>IF(ISERROR(VLOOKUP(C626,'WI Vs ASM'!$B$2:$G$1000,6,0)),0,(VLOOKUP(C626,'WI Vs ASM'!$B$2:$G$1000,6,0)))</f>
        <v>Lotus Notes</v>
      </c>
      <c r="O626" s="11" t="str">
        <f>IF(ISERROR(VLOOKUP(C626,'WI Vs ASM'!$B$2:$H$1000,7,0)),0,(VLOOKUP(C626,'WI Vs ASM'!$B$2:$H$1000,7,0)))</f>
        <v>Lotus Notes</v>
      </c>
      <c r="P626" s="11" t="str">
        <f t="shared" si="261"/>
        <v>May-17</v>
      </c>
      <c r="Q626" s="11" t="str">
        <f t="shared" si="262"/>
        <v>Q2</v>
      </c>
      <c r="R626" s="11" t="str">
        <f>IF(ISERROR(VLOOKUP(C626,'WI Vs ASM'!$B$2:$J$1000,9,0)),0,(VLOOKUP(C626,'WI Vs ASM'!$B$2:$J$1000,9,0)))</f>
        <v>Jyothi Pai</v>
      </c>
      <c r="S626" s="11" t="str">
        <f>IF(ISERROR(VLOOKUP(C626,'WI Vs ASM'!$B$2:$K$1000,10,0)),0,(VLOOKUP(C626,'WI Vs ASM'!$B$2:$K$1000,10,0)))</f>
        <v>Dennis G. Bosman</v>
      </c>
      <c r="T626" s="11" t="str">
        <f>IF(ISERROR(VLOOKUP(C626,'WI Vs ASM'!$B$2:$L$1000,11,0)),0,(VLOOKUP(C626,'WI Vs ASM'!$B$2:$L$1000,11,0)))</f>
        <v>Terry Hedger</v>
      </c>
      <c r="U626" s="11" t="e">
        <f t="shared" si="269"/>
        <v>#VALUE!</v>
      </c>
      <c r="V626" s="11" t="str">
        <f t="shared" si="263"/>
        <v>No</v>
      </c>
      <c r="W626" s="11" t="str">
        <f t="shared" si="264"/>
        <v>Yes</v>
      </c>
      <c r="X626" s="11" t="str">
        <f t="shared" si="265"/>
        <v>Yes</v>
      </c>
      <c r="Y626" s="11" t="str">
        <f t="shared" si="266"/>
        <v>No</v>
      </c>
      <c r="Z626" s="11" t="str">
        <f t="shared" si="267"/>
        <v>No</v>
      </c>
      <c r="AA626" s="11" t="str">
        <f t="shared" si="270"/>
        <v>No</v>
      </c>
      <c r="AB626" s="11">
        <f>IF(ISERROR(VLOOKUP(U626,'ITWR Dump'!$A$2:$Y$5000,24,0)),0,(VLOOKUP('ILC Report'!U626,'ITWR Dump'!$A$2:$Y$5000,24,0)))</f>
        <v>0</v>
      </c>
      <c r="AC626" s="11" t="str">
        <f t="shared" si="271"/>
        <v>Yes</v>
      </c>
      <c r="AD626" s="11" t="str">
        <f t="shared" si="272"/>
        <v>BASE/Staff Aug</v>
      </c>
      <c r="AE626" s="11">
        <f>IF(ISERROR(VLOOKUP(U626,'ITWR Dump'!$A$2:$Y$5000,13,0)),0,(VLOOKUP(U626,'ITWR Dump'!$A$2:$Y$5000,13,0)))</f>
        <v>0</v>
      </c>
      <c r="AF626" s="11">
        <f>IF(ISERROR(VLOOKUP(U626,'ITWR Dump'!$A$2:$Y$5000,11,0)),0,(VLOOKUP(U626,'ITWR Dump'!$A$2:$Y$5000,11,0)))</f>
        <v>0</v>
      </c>
      <c r="AG626" s="11">
        <f>IF(ISERROR(VLOOKUP(U626,'ITWR Dump'!$A$2:$Y$5000,2,0)),0,(VLOOKUP(U626,'ITWR Dump'!$A$2:$Y$5000,2,0)))</f>
        <v>0</v>
      </c>
      <c r="AH626" s="11">
        <f>IF(ISERROR(VLOOKUP(U626,'ITWR Dump'!$A$2:$Y$5000,14,0)),0,(VLOOKUP(U626,'ITWR Dump'!$A$2:$Y$5000,14,0)))</f>
        <v>0</v>
      </c>
      <c r="AI626" s="11" t="str">
        <f t="shared" si="273"/>
        <v>78-Landed BA-SE Offshore</v>
      </c>
      <c r="AJ626" s="11" t="str">
        <f t="shared" si="274"/>
        <v>Offshore</v>
      </c>
      <c r="AK626" s="11" t="str">
        <f>IF(ISERROR(VLOOKUP(A626,'Team Data'!$C$2:$U$213,17,0)),0,(VLOOKUP(A626,'Team Data'!$C$2:$U$213,17,0)))</f>
        <v>Open System</v>
      </c>
      <c r="AL626" s="11" t="str">
        <f t="shared" si="275"/>
        <v>2017-04-24</v>
      </c>
      <c r="AM626" s="11">
        <f>IF(ISERROR(VLOOKUP(U626,'ITWR Dump'!$A$2:$Y$5000,16,0)),0,(VLOOKUP(U626,'ITWR Dump'!$A$2:$Y$5000,16,0)))</f>
        <v>0</v>
      </c>
      <c r="AN626" s="11">
        <f>IF(ISERROR(VLOOKUP(U626,'ITWR Dump'!$A$2:$Y$5000,18,0)),0,(VLOOKUP(U626,'ITWR Dump'!$A$2:$Y$5000,18,0)))</f>
        <v>0</v>
      </c>
      <c r="AO626" s="11">
        <f>IF(ISERROR(VLOOKUP(U626,'ITWR Dump'!$A$2:$Y$5000,25,0)),0,(VLOOKUP('ILC Report'!U626,'ITWR Dump'!$A$2:$Y$5000,25,0)))</f>
        <v>0</v>
      </c>
      <c r="AP626" s="11">
        <f t="shared" si="276"/>
        <v>0</v>
      </c>
      <c r="AQ626" s="26">
        <f t="shared" si="277"/>
        <v>0</v>
      </c>
      <c r="AR626" s="26">
        <f t="shared" si="278"/>
        <v>0</v>
      </c>
      <c r="AS626" s="26">
        <f t="shared" si="279"/>
        <v>0</v>
      </c>
      <c r="AT626" s="26">
        <f t="shared" si="280"/>
        <v>0</v>
      </c>
      <c r="AU626" s="26">
        <f t="shared" si="281"/>
        <v>0</v>
      </c>
      <c r="AV626" s="26">
        <f t="shared" si="282"/>
        <v>0</v>
      </c>
      <c r="AW626" s="11" t="s">
        <v>653</v>
      </c>
      <c r="AX626" s="11" t="str">
        <f>VLOOKUP(L626,Group!$A$2:$B$1000,2,0)</f>
        <v>Enhancement</v>
      </c>
      <c r="AY626" s="11">
        <f>IF(ISERROR(VLOOKUP(U626,'ITWR Dump'!$A$2:$Y$5000,15,0)),0,(VLOOKUP('ILC Report'!U626,'ITWR Dump'!$A$2:$Y$5000,15,0)))</f>
        <v>0</v>
      </c>
      <c r="AZ626" s="11" t="str">
        <f t="shared" si="283"/>
        <v>No</v>
      </c>
      <c r="BA626" s="11" t="str">
        <f t="shared" si="284"/>
        <v>BKI</v>
      </c>
      <c r="BB626" s="11" t="str">
        <f t="shared" si="285"/>
        <v>LB</v>
      </c>
      <c r="BC626" s="11" t="str">
        <f t="shared" si="286"/>
        <v>No</v>
      </c>
    </row>
    <row r="627" spans="1:55" x14ac:dyDescent="0.3">
      <c r="A627" s="11" t="s">
        <v>670</v>
      </c>
      <c r="B627" s="11" t="s">
        <v>1834</v>
      </c>
      <c r="C627" s="11" t="s">
        <v>605</v>
      </c>
      <c r="D627" s="11" t="s">
        <v>2268</v>
      </c>
      <c r="E627" s="38" t="s">
        <v>2904</v>
      </c>
      <c r="F627" s="11">
        <v>1</v>
      </c>
      <c r="G627" s="40" t="s">
        <v>218</v>
      </c>
      <c r="H627" s="11" t="str">
        <f t="shared" si="268"/>
        <v>Regular</v>
      </c>
      <c r="I627" s="11" t="str">
        <f t="shared" si="260"/>
        <v>INDIA</v>
      </c>
      <c r="J627" s="11" t="str">
        <f>IF(ISERROR(VLOOKUP(C627,'WI Vs ASM'!$B$2:$E$1000,4,0)),0,(VLOOKUP(C627,'WI Vs ASM'!$B$2:$E$1000,4,0)))</f>
        <v>Offshore</v>
      </c>
      <c r="K627" s="11" t="str">
        <f>IF(ISERROR(VLOOKUP(C627,'WI Vs ASM'!$B$2:$F$1000,5,0)),0,(VLOOKUP(C627,'WI Vs ASM'!$B$2:$F$1000,5,0)))</f>
        <v>02-Variable Billable</v>
      </c>
      <c r="L627" s="11" t="str">
        <f>IF(ISERROR(VLOOKUP(C627,'WI Vs ASM'!$B$2:$D$1000,3,0)),0,(VLOOKUP(C627,'WI Vs ASM'!$B$2:$D$1000,3,0)))</f>
        <v>78-Landed BA-SE Offshore</v>
      </c>
      <c r="M627" s="11" t="str">
        <f>IF(ISERROR(VLOOKUP(C627,'WI Vs ASM'!$B$2:$I$1000,8,0)),0,(VLOOKUP(C627,'WI Vs ASM'!$B$2:$I$1000,8,0)))</f>
        <v>Rahul Soman</v>
      </c>
      <c r="N627" s="11" t="str">
        <f>IF(ISERROR(VLOOKUP(C627,'WI Vs ASM'!$B$2:$G$1000,6,0)),0,(VLOOKUP(C627,'WI Vs ASM'!$B$2:$G$1000,6,0)))</f>
        <v>Lotus Notes</v>
      </c>
      <c r="O627" s="11" t="str">
        <f>IF(ISERROR(VLOOKUP(C627,'WI Vs ASM'!$B$2:$H$1000,7,0)),0,(VLOOKUP(C627,'WI Vs ASM'!$B$2:$H$1000,7,0)))</f>
        <v>Lotus Notes</v>
      </c>
      <c r="P627" s="11" t="str">
        <f t="shared" si="261"/>
        <v>May-17</v>
      </c>
      <c r="Q627" s="11" t="str">
        <f t="shared" si="262"/>
        <v>Q2</v>
      </c>
      <c r="R627" s="11" t="str">
        <f>IF(ISERROR(VLOOKUP(C627,'WI Vs ASM'!$B$2:$J$1000,9,0)),0,(VLOOKUP(C627,'WI Vs ASM'!$B$2:$J$1000,9,0)))</f>
        <v>Jyothi Pai</v>
      </c>
      <c r="S627" s="11" t="str">
        <f>IF(ISERROR(VLOOKUP(C627,'WI Vs ASM'!$B$2:$K$1000,10,0)),0,(VLOOKUP(C627,'WI Vs ASM'!$B$2:$K$1000,10,0)))</f>
        <v>Dennis G. Bosman</v>
      </c>
      <c r="T627" s="11" t="str">
        <f>IF(ISERROR(VLOOKUP(C627,'WI Vs ASM'!$B$2:$L$1000,11,0)),0,(VLOOKUP(C627,'WI Vs ASM'!$B$2:$L$1000,11,0)))</f>
        <v>Terry Hedger</v>
      </c>
      <c r="U627" s="11" t="e">
        <f t="shared" si="269"/>
        <v>#VALUE!</v>
      </c>
      <c r="V627" s="11" t="str">
        <f t="shared" si="263"/>
        <v>No</v>
      </c>
      <c r="W627" s="11" t="str">
        <f t="shared" si="264"/>
        <v>Yes</v>
      </c>
      <c r="X627" s="11" t="str">
        <f t="shared" si="265"/>
        <v>Yes</v>
      </c>
      <c r="Y627" s="11" t="str">
        <f t="shared" si="266"/>
        <v>No</v>
      </c>
      <c r="Z627" s="11" t="str">
        <f t="shared" si="267"/>
        <v>No</v>
      </c>
      <c r="AA627" s="11" t="str">
        <f t="shared" si="270"/>
        <v>No</v>
      </c>
      <c r="AB627" s="11">
        <f>IF(ISERROR(VLOOKUP(U627,'ITWR Dump'!$A$2:$Y$5000,24,0)),0,(VLOOKUP('ILC Report'!U627,'ITWR Dump'!$A$2:$Y$5000,24,0)))</f>
        <v>0</v>
      </c>
      <c r="AC627" s="11" t="str">
        <f t="shared" si="271"/>
        <v>Yes</v>
      </c>
      <c r="AD627" s="11" t="str">
        <f t="shared" si="272"/>
        <v>BASE/Staff Aug</v>
      </c>
      <c r="AE627" s="11">
        <f>IF(ISERROR(VLOOKUP(U627,'ITWR Dump'!$A$2:$Y$5000,13,0)),0,(VLOOKUP(U627,'ITWR Dump'!$A$2:$Y$5000,13,0)))</f>
        <v>0</v>
      </c>
      <c r="AF627" s="11">
        <f>IF(ISERROR(VLOOKUP(U627,'ITWR Dump'!$A$2:$Y$5000,11,0)),0,(VLOOKUP(U627,'ITWR Dump'!$A$2:$Y$5000,11,0)))</f>
        <v>0</v>
      </c>
      <c r="AG627" s="11">
        <f>IF(ISERROR(VLOOKUP(U627,'ITWR Dump'!$A$2:$Y$5000,2,0)),0,(VLOOKUP(U627,'ITWR Dump'!$A$2:$Y$5000,2,0)))</f>
        <v>0</v>
      </c>
      <c r="AH627" s="11">
        <f>IF(ISERROR(VLOOKUP(U627,'ITWR Dump'!$A$2:$Y$5000,14,0)),0,(VLOOKUP(U627,'ITWR Dump'!$A$2:$Y$5000,14,0)))</f>
        <v>0</v>
      </c>
      <c r="AI627" s="11" t="str">
        <f t="shared" si="273"/>
        <v>78-Landed BA-SE Offshore</v>
      </c>
      <c r="AJ627" s="11" t="str">
        <f t="shared" si="274"/>
        <v>Offshore</v>
      </c>
      <c r="AK627" s="11" t="str">
        <f>IF(ISERROR(VLOOKUP(A627,'Team Data'!$C$2:$U$213,17,0)),0,(VLOOKUP(A627,'Team Data'!$C$2:$U$213,17,0)))</f>
        <v>Open System</v>
      </c>
      <c r="AL627" s="11" t="str">
        <f t="shared" si="275"/>
        <v>2017-04-24</v>
      </c>
      <c r="AM627" s="11">
        <f>IF(ISERROR(VLOOKUP(U627,'ITWR Dump'!$A$2:$Y$5000,16,0)),0,(VLOOKUP(U627,'ITWR Dump'!$A$2:$Y$5000,16,0)))</f>
        <v>0</v>
      </c>
      <c r="AN627" s="11">
        <f>IF(ISERROR(VLOOKUP(U627,'ITWR Dump'!$A$2:$Y$5000,18,0)),0,(VLOOKUP(U627,'ITWR Dump'!$A$2:$Y$5000,18,0)))</f>
        <v>0</v>
      </c>
      <c r="AO627" s="11">
        <f>IF(ISERROR(VLOOKUP(U627,'ITWR Dump'!$A$2:$Y$5000,25,0)),0,(VLOOKUP('ILC Report'!U627,'ITWR Dump'!$A$2:$Y$5000,25,0)))</f>
        <v>0</v>
      </c>
      <c r="AP627" s="11">
        <f t="shared" si="276"/>
        <v>0</v>
      </c>
      <c r="AQ627" s="26">
        <f t="shared" si="277"/>
        <v>0</v>
      </c>
      <c r="AR627" s="26">
        <f t="shared" si="278"/>
        <v>0</v>
      </c>
      <c r="AS627" s="26">
        <f t="shared" si="279"/>
        <v>0</v>
      </c>
      <c r="AT627" s="26">
        <f t="shared" si="280"/>
        <v>0</v>
      </c>
      <c r="AU627" s="26">
        <f t="shared" si="281"/>
        <v>0</v>
      </c>
      <c r="AV627" s="26">
        <f t="shared" si="282"/>
        <v>0</v>
      </c>
      <c r="AW627" s="11" t="s">
        <v>653</v>
      </c>
      <c r="AX627" s="11" t="str">
        <f>VLOOKUP(L627,Group!$A$2:$B$1000,2,0)</f>
        <v>Enhancement</v>
      </c>
      <c r="AY627" s="11">
        <f>IF(ISERROR(VLOOKUP(U627,'ITWR Dump'!$A$2:$Y$5000,15,0)),0,(VLOOKUP('ILC Report'!U627,'ITWR Dump'!$A$2:$Y$5000,15,0)))</f>
        <v>0</v>
      </c>
      <c r="AZ627" s="11" t="str">
        <f t="shared" si="283"/>
        <v>No</v>
      </c>
      <c r="BA627" s="11" t="str">
        <f t="shared" si="284"/>
        <v>BKI</v>
      </c>
      <c r="BB627" s="11" t="str">
        <f t="shared" si="285"/>
        <v>LB</v>
      </c>
      <c r="BC627" s="11" t="str">
        <f t="shared" si="286"/>
        <v>No</v>
      </c>
    </row>
    <row r="628" spans="1:55" x14ac:dyDescent="0.3">
      <c r="A628" s="11" t="s">
        <v>670</v>
      </c>
      <c r="B628" s="11" t="s">
        <v>1834</v>
      </c>
      <c r="C628" s="11" t="s">
        <v>605</v>
      </c>
      <c r="D628" s="11" t="s">
        <v>2269</v>
      </c>
      <c r="E628" s="38" t="s">
        <v>2904</v>
      </c>
      <c r="F628" s="11">
        <v>8</v>
      </c>
      <c r="G628" s="40" t="s">
        <v>218</v>
      </c>
      <c r="H628" s="11" t="str">
        <f t="shared" si="268"/>
        <v>Regular</v>
      </c>
      <c r="I628" s="11" t="str">
        <f t="shared" si="260"/>
        <v>INDIA</v>
      </c>
      <c r="J628" s="11" t="str">
        <f>IF(ISERROR(VLOOKUP(C628,'WI Vs ASM'!$B$2:$E$1000,4,0)),0,(VLOOKUP(C628,'WI Vs ASM'!$B$2:$E$1000,4,0)))</f>
        <v>Offshore</v>
      </c>
      <c r="K628" s="11" t="str">
        <f>IF(ISERROR(VLOOKUP(C628,'WI Vs ASM'!$B$2:$F$1000,5,0)),0,(VLOOKUP(C628,'WI Vs ASM'!$B$2:$F$1000,5,0)))</f>
        <v>02-Variable Billable</v>
      </c>
      <c r="L628" s="11" t="str">
        <f>IF(ISERROR(VLOOKUP(C628,'WI Vs ASM'!$B$2:$D$1000,3,0)),0,(VLOOKUP(C628,'WI Vs ASM'!$B$2:$D$1000,3,0)))</f>
        <v>78-Landed BA-SE Offshore</v>
      </c>
      <c r="M628" s="11" t="str">
        <f>IF(ISERROR(VLOOKUP(C628,'WI Vs ASM'!$B$2:$I$1000,8,0)),0,(VLOOKUP(C628,'WI Vs ASM'!$B$2:$I$1000,8,0)))</f>
        <v>Rahul Soman</v>
      </c>
      <c r="N628" s="11" t="str">
        <f>IF(ISERROR(VLOOKUP(C628,'WI Vs ASM'!$B$2:$G$1000,6,0)),0,(VLOOKUP(C628,'WI Vs ASM'!$B$2:$G$1000,6,0)))</f>
        <v>Lotus Notes</v>
      </c>
      <c r="O628" s="11" t="str">
        <f>IF(ISERROR(VLOOKUP(C628,'WI Vs ASM'!$B$2:$H$1000,7,0)),0,(VLOOKUP(C628,'WI Vs ASM'!$B$2:$H$1000,7,0)))</f>
        <v>Lotus Notes</v>
      </c>
      <c r="P628" s="11" t="str">
        <f t="shared" si="261"/>
        <v>May-17</v>
      </c>
      <c r="Q628" s="11" t="str">
        <f t="shared" si="262"/>
        <v>Q2</v>
      </c>
      <c r="R628" s="11" t="str">
        <f>IF(ISERROR(VLOOKUP(C628,'WI Vs ASM'!$B$2:$J$1000,9,0)),0,(VLOOKUP(C628,'WI Vs ASM'!$B$2:$J$1000,9,0)))</f>
        <v>Jyothi Pai</v>
      </c>
      <c r="S628" s="11" t="str">
        <f>IF(ISERROR(VLOOKUP(C628,'WI Vs ASM'!$B$2:$K$1000,10,0)),0,(VLOOKUP(C628,'WI Vs ASM'!$B$2:$K$1000,10,0)))</f>
        <v>Dennis G. Bosman</v>
      </c>
      <c r="T628" s="11" t="str">
        <f>IF(ISERROR(VLOOKUP(C628,'WI Vs ASM'!$B$2:$L$1000,11,0)),0,(VLOOKUP(C628,'WI Vs ASM'!$B$2:$L$1000,11,0)))</f>
        <v>Terry Hedger</v>
      </c>
      <c r="U628" s="11" t="str">
        <f t="shared" si="269"/>
        <v>WR635202</v>
      </c>
      <c r="V628" s="11" t="str">
        <f t="shared" si="263"/>
        <v>No</v>
      </c>
      <c r="W628" s="11" t="str">
        <f t="shared" si="264"/>
        <v>Yes</v>
      </c>
      <c r="X628" s="11" t="str">
        <f t="shared" si="265"/>
        <v>Yes</v>
      </c>
      <c r="Y628" s="11" t="str">
        <f t="shared" si="266"/>
        <v>No</v>
      </c>
      <c r="Z628" s="11" t="str">
        <f t="shared" si="267"/>
        <v>No</v>
      </c>
      <c r="AA628" s="11" t="str">
        <f t="shared" si="270"/>
        <v>No</v>
      </c>
      <c r="AB628" s="11">
        <f>IF(ISERROR(VLOOKUP(U628,'ITWR Dump'!$A$2:$Y$5000,24,0)),0,(VLOOKUP('ILC Report'!U628,'ITWR Dump'!$A$2:$Y$5000,24,0)))</f>
        <v>0</v>
      </c>
      <c r="AC628" s="11" t="str">
        <f t="shared" si="271"/>
        <v>Yes</v>
      </c>
      <c r="AD628" s="11" t="str">
        <f t="shared" si="272"/>
        <v>BASE/Staff Aug</v>
      </c>
      <c r="AE628" s="11">
        <f>IF(ISERROR(VLOOKUP(U628,'ITWR Dump'!$A$2:$Y$5000,13,0)),0,(VLOOKUP(U628,'ITWR Dump'!$A$2:$Y$5000,13,0)))</f>
        <v>0</v>
      </c>
      <c r="AF628" s="11">
        <f>IF(ISERROR(VLOOKUP(U628,'ITWR Dump'!$A$2:$Y$5000,11,0)),0,(VLOOKUP(U628,'ITWR Dump'!$A$2:$Y$5000,11,0)))</f>
        <v>0</v>
      </c>
      <c r="AG628" s="11">
        <f>IF(ISERROR(VLOOKUP(U628,'ITWR Dump'!$A$2:$Y$5000,2,0)),0,(VLOOKUP(U628,'ITWR Dump'!$A$2:$Y$5000,2,0)))</f>
        <v>0</v>
      </c>
      <c r="AH628" s="11">
        <f>IF(ISERROR(VLOOKUP(U628,'ITWR Dump'!$A$2:$Y$5000,14,0)),0,(VLOOKUP(U628,'ITWR Dump'!$A$2:$Y$5000,14,0)))</f>
        <v>0</v>
      </c>
      <c r="AI628" s="11" t="str">
        <f t="shared" si="273"/>
        <v>78-Landed BA-SE Offshore</v>
      </c>
      <c r="AJ628" s="11" t="str">
        <f t="shared" si="274"/>
        <v>Offshore</v>
      </c>
      <c r="AK628" s="11" t="str">
        <f>IF(ISERROR(VLOOKUP(A628,'Team Data'!$C$2:$U$213,17,0)),0,(VLOOKUP(A628,'Team Data'!$C$2:$U$213,17,0)))</f>
        <v>Open System</v>
      </c>
      <c r="AL628" s="11" t="str">
        <f t="shared" si="275"/>
        <v>2017-04-24</v>
      </c>
      <c r="AM628" s="11">
        <f>IF(ISERROR(VLOOKUP(U628,'ITWR Dump'!$A$2:$Y$5000,16,0)),0,(VLOOKUP(U628,'ITWR Dump'!$A$2:$Y$5000,16,0)))</f>
        <v>0</v>
      </c>
      <c r="AN628" s="11">
        <f>IF(ISERROR(VLOOKUP(U628,'ITWR Dump'!$A$2:$Y$5000,18,0)),0,(VLOOKUP(U628,'ITWR Dump'!$A$2:$Y$5000,18,0)))</f>
        <v>0</v>
      </c>
      <c r="AO628" s="11">
        <f>IF(ISERROR(VLOOKUP(U628,'ITWR Dump'!$A$2:$Y$5000,25,0)),0,(VLOOKUP('ILC Report'!U628,'ITWR Dump'!$A$2:$Y$5000,25,0)))</f>
        <v>0</v>
      </c>
      <c r="AP628" s="11">
        <f t="shared" si="276"/>
        <v>0</v>
      </c>
      <c r="AQ628" s="26">
        <f t="shared" si="277"/>
        <v>0</v>
      </c>
      <c r="AR628" s="26">
        <f t="shared" si="278"/>
        <v>0</v>
      </c>
      <c r="AS628" s="26">
        <f t="shared" si="279"/>
        <v>0</v>
      </c>
      <c r="AT628" s="26">
        <f t="shared" si="280"/>
        <v>0</v>
      </c>
      <c r="AU628" s="26">
        <f t="shared" si="281"/>
        <v>0</v>
      </c>
      <c r="AV628" s="26">
        <f t="shared" si="282"/>
        <v>0</v>
      </c>
      <c r="AW628" s="11" t="s">
        <v>653</v>
      </c>
      <c r="AX628" s="11" t="str">
        <f>VLOOKUP(L628,Group!$A$2:$B$1000,2,0)</f>
        <v>Enhancement</v>
      </c>
      <c r="AY628" s="11">
        <f>IF(ISERROR(VLOOKUP(U628,'ITWR Dump'!$A$2:$Y$5000,15,0)),0,(VLOOKUP('ILC Report'!U628,'ITWR Dump'!$A$2:$Y$5000,15,0)))</f>
        <v>0</v>
      </c>
      <c r="AZ628" s="11" t="str">
        <f t="shared" si="283"/>
        <v>No</v>
      </c>
      <c r="BA628" s="11" t="str">
        <f t="shared" si="284"/>
        <v>BKI</v>
      </c>
      <c r="BB628" s="11" t="str">
        <f t="shared" si="285"/>
        <v>LB</v>
      </c>
      <c r="BC628" s="11" t="str">
        <f t="shared" si="286"/>
        <v>No</v>
      </c>
    </row>
    <row r="629" spans="1:55" x14ac:dyDescent="0.3">
      <c r="A629" s="11" t="s">
        <v>670</v>
      </c>
      <c r="B629" s="11" t="s">
        <v>1834</v>
      </c>
      <c r="C629" s="11" t="s">
        <v>605</v>
      </c>
      <c r="D629" s="11" t="s">
        <v>2273</v>
      </c>
      <c r="E629" s="38" t="s">
        <v>2904</v>
      </c>
      <c r="F629" s="11">
        <v>30</v>
      </c>
      <c r="G629" s="40" t="s">
        <v>218</v>
      </c>
      <c r="H629" s="11" t="str">
        <f t="shared" si="268"/>
        <v>Regular</v>
      </c>
      <c r="I629" s="11" t="str">
        <f t="shared" si="260"/>
        <v>INDIA</v>
      </c>
      <c r="J629" s="11" t="str">
        <f>IF(ISERROR(VLOOKUP(C629,'WI Vs ASM'!$B$2:$E$1000,4,0)),0,(VLOOKUP(C629,'WI Vs ASM'!$B$2:$E$1000,4,0)))</f>
        <v>Offshore</v>
      </c>
      <c r="K629" s="11" t="str">
        <f>IF(ISERROR(VLOOKUP(C629,'WI Vs ASM'!$B$2:$F$1000,5,0)),0,(VLOOKUP(C629,'WI Vs ASM'!$B$2:$F$1000,5,0)))</f>
        <v>02-Variable Billable</v>
      </c>
      <c r="L629" s="11" t="str">
        <f>IF(ISERROR(VLOOKUP(C629,'WI Vs ASM'!$B$2:$D$1000,3,0)),0,(VLOOKUP(C629,'WI Vs ASM'!$B$2:$D$1000,3,0)))</f>
        <v>78-Landed BA-SE Offshore</v>
      </c>
      <c r="M629" s="11" t="str">
        <f>IF(ISERROR(VLOOKUP(C629,'WI Vs ASM'!$B$2:$I$1000,8,0)),0,(VLOOKUP(C629,'WI Vs ASM'!$B$2:$I$1000,8,0)))</f>
        <v>Rahul Soman</v>
      </c>
      <c r="N629" s="11" t="str">
        <f>IF(ISERROR(VLOOKUP(C629,'WI Vs ASM'!$B$2:$G$1000,6,0)),0,(VLOOKUP(C629,'WI Vs ASM'!$B$2:$G$1000,6,0)))</f>
        <v>Lotus Notes</v>
      </c>
      <c r="O629" s="11" t="str">
        <f>IF(ISERROR(VLOOKUP(C629,'WI Vs ASM'!$B$2:$H$1000,7,0)),0,(VLOOKUP(C629,'WI Vs ASM'!$B$2:$H$1000,7,0)))</f>
        <v>Lotus Notes</v>
      </c>
      <c r="P629" s="11" t="str">
        <f t="shared" si="261"/>
        <v>May-17</v>
      </c>
      <c r="Q629" s="11" t="str">
        <f t="shared" si="262"/>
        <v>Q2</v>
      </c>
      <c r="R629" s="11" t="str">
        <f>IF(ISERROR(VLOOKUP(C629,'WI Vs ASM'!$B$2:$J$1000,9,0)),0,(VLOOKUP(C629,'WI Vs ASM'!$B$2:$J$1000,9,0)))</f>
        <v>Jyothi Pai</v>
      </c>
      <c r="S629" s="11" t="str">
        <f>IF(ISERROR(VLOOKUP(C629,'WI Vs ASM'!$B$2:$K$1000,10,0)),0,(VLOOKUP(C629,'WI Vs ASM'!$B$2:$K$1000,10,0)))</f>
        <v>Dennis G. Bosman</v>
      </c>
      <c r="T629" s="11" t="str">
        <f>IF(ISERROR(VLOOKUP(C629,'WI Vs ASM'!$B$2:$L$1000,11,0)),0,(VLOOKUP(C629,'WI Vs ASM'!$B$2:$L$1000,11,0)))</f>
        <v>Terry Hedger</v>
      </c>
      <c r="U629" s="11" t="str">
        <f t="shared" si="269"/>
        <v>WR635459</v>
      </c>
      <c r="V629" s="11" t="str">
        <f t="shared" si="263"/>
        <v>No</v>
      </c>
      <c r="W629" s="11" t="str">
        <f t="shared" si="264"/>
        <v>Yes</v>
      </c>
      <c r="X629" s="11" t="str">
        <f t="shared" si="265"/>
        <v>Yes</v>
      </c>
      <c r="Y629" s="11" t="str">
        <f t="shared" si="266"/>
        <v>No</v>
      </c>
      <c r="Z629" s="11" t="str">
        <f t="shared" si="267"/>
        <v>No</v>
      </c>
      <c r="AA629" s="11" t="str">
        <f t="shared" si="270"/>
        <v>No</v>
      </c>
      <c r="AB629" s="11">
        <f>IF(ISERROR(VLOOKUP(U629,'ITWR Dump'!$A$2:$Y$5000,24,0)),0,(VLOOKUP('ILC Report'!U629,'ITWR Dump'!$A$2:$Y$5000,24,0)))</f>
        <v>0</v>
      </c>
      <c r="AC629" s="11" t="str">
        <f t="shared" si="271"/>
        <v>Yes</v>
      </c>
      <c r="AD629" s="11" t="str">
        <f t="shared" si="272"/>
        <v>BASE/Staff Aug</v>
      </c>
      <c r="AE629" s="11">
        <f>IF(ISERROR(VLOOKUP(U629,'ITWR Dump'!$A$2:$Y$5000,13,0)),0,(VLOOKUP(U629,'ITWR Dump'!$A$2:$Y$5000,13,0)))</f>
        <v>0</v>
      </c>
      <c r="AF629" s="11">
        <f>IF(ISERROR(VLOOKUP(U629,'ITWR Dump'!$A$2:$Y$5000,11,0)),0,(VLOOKUP(U629,'ITWR Dump'!$A$2:$Y$5000,11,0)))</f>
        <v>0</v>
      </c>
      <c r="AG629" s="11">
        <f>IF(ISERROR(VLOOKUP(U629,'ITWR Dump'!$A$2:$Y$5000,2,0)),0,(VLOOKUP(U629,'ITWR Dump'!$A$2:$Y$5000,2,0)))</f>
        <v>0</v>
      </c>
      <c r="AH629" s="11">
        <f>IF(ISERROR(VLOOKUP(U629,'ITWR Dump'!$A$2:$Y$5000,14,0)),0,(VLOOKUP(U629,'ITWR Dump'!$A$2:$Y$5000,14,0)))</f>
        <v>0</v>
      </c>
      <c r="AI629" s="11" t="str">
        <f t="shared" si="273"/>
        <v>78-Landed BA-SE Offshore</v>
      </c>
      <c r="AJ629" s="11" t="str">
        <f t="shared" si="274"/>
        <v>Offshore</v>
      </c>
      <c r="AK629" s="11" t="str">
        <f>IF(ISERROR(VLOOKUP(A629,'Team Data'!$C$2:$U$213,17,0)),0,(VLOOKUP(A629,'Team Data'!$C$2:$U$213,17,0)))</f>
        <v>Open System</v>
      </c>
      <c r="AL629" s="11" t="str">
        <f t="shared" si="275"/>
        <v>2017-04-24</v>
      </c>
      <c r="AM629" s="11">
        <f>IF(ISERROR(VLOOKUP(U629,'ITWR Dump'!$A$2:$Y$5000,16,0)),0,(VLOOKUP(U629,'ITWR Dump'!$A$2:$Y$5000,16,0)))</f>
        <v>0</v>
      </c>
      <c r="AN629" s="11">
        <f>IF(ISERROR(VLOOKUP(U629,'ITWR Dump'!$A$2:$Y$5000,18,0)),0,(VLOOKUP(U629,'ITWR Dump'!$A$2:$Y$5000,18,0)))</f>
        <v>0</v>
      </c>
      <c r="AO629" s="11">
        <f>IF(ISERROR(VLOOKUP(U629,'ITWR Dump'!$A$2:$Y$5000,25,0)),0,(VLOOKUP('ILC Report'!U629,'ITWR Dump'!$A$2:$Y$5000,25,0)))</f>
        <v>0</v>
      </c>
      <c r="AP629" s="11">
        <f t="shared" si="276"/>
        <v>0</v>
      </c>
      <c r="AQ629" s="26">
        <f t="shared" si="277"/>
        <v>0</v>
      </c>
      <c r="AR629" s="26">
        <f t="shared" si="278"/>
        <v>0</v>
      </c>
      <c r="AS629" s="26">
        <f t="shared" si="279"/>
        <v>0</v>
      </c>
      <c r="AT629" s="26">
        <f t="shared" si="280"/>
        <v>0</v>
      </c>
      <c r="AU629" s="26">
        <f t="shared" si="281"/>
        <v>0</v>
      </c>
      <c r="AV629" s="26">
        <f t="shared" si="282"/>
        <v>0</v>
      </c>
      <c r="AW629" s="11" t="s">
        <v>653</v>
      </c>
      <c r="AX629" s="11" t="str">
        <f>VLOOKUP(L629,Group!$A$2:$B$1000,2,0)</f>
        <v>Enhancement</v>
      </c>
      <c r="AY629" s="11">
        <f>IF(ISERROR(VLOOKUP(U629,'ITWR Dump'!$A$2:$Y$5000,15,0)),0,(VLOOKUP('ILC Report'!U629,'ITWR Dump'!$A$2:$Y$5000,15,0)))</f>
        <v>0</v>
      </c>
      <c r="AZ629" s="11" t="str">
        <f t="shared" si="283"/>
        <v>No</v>
      </c>
      <c r="BA629" s="11" t="str">
        <f t="shared" si="284"/>
        <v>BKI</v>
      </c>
      <c r="BB629" s="11" t="str">
        <f t="shared" si="285"/>
        <v>LB</v>
      </c>
      <c r="BC629" s="11" t="str">
        <f t="shared" si="286"/>
        <v>No</v>
      </c>
    </row>
    <row r="630" spans="1:55" x14ac:dyDescent="0.3">
      <c r="A630" s="11" t="s">
        <v>107</v>
      </c>
      <c r="B630" s="11" t="s">
        <v>1835</v>
      </c>
      <c r="C630" s="11" t="s">
        <v>641</v>
      </c>
      <c r="D630" s="11" t="s">
        <v>2274</v>
      </c>
      <c r="E630" s="38" t="s">
        <v>652</v>
      </c>
      <c r="F630" s="11">
        <v>2</v>
      </c>
      <c r="G630" s="40" t="s">
        <v>218</v>
      </c>
      <c r="H630" s="11" t="str">
        <f t="shared" si="268"/>
        <v>Regular</v>
      </c>
      <c r="I630" s="11" t="str">
        <f t="shared" si="260"/>
        <v>US</v>
      </c>
      <c r="J630" s="11" t="str">
        <f>IF(ISERROR(VLOOKUP(C630,'WI Vs ASM'!$B$2:$E$1000,4,0)),0,(VLOOKUP(C630,'WI Vs ASM'!$B$2:$E$1000,4,0)))</f>
        <v>Onshore</v>
      </c>
      <c r="K630" s="11" t="str">
        <f>IF(ISERROR(VLOOKUP(C630,'WI Vs ASM'!$B$2:$F$1000,5,0)),0,(VLOOKUP(C630,'WI Vs ASM'!$B$2:$F$1000,5,0)))</f>
        <v>01-Fixed Price</v>
      </c>
      <c r="L630" s="11" t="str">
        <f>IF(ISERROR(VLOOKUP(C630,'WI Vs ASM'!$B$2:$D$1000,3,0)),0,(VLOOKUP(C630,'WI Vs ASM'!$B$2:$D$1000,3,0)))</f>
        <v>00-Maintenance Onshore</v>
      </c>
      <c r="M630" s="11" t="str">
        <f>IF(ISERROR(VLOOKUP(C630,'WI Vs ASM'!$B$2:$I$1000,8,0)),0,(VLOOKUP(C630,'WI Vs ASM'!$B$2:$I$1000,8,0)))</f>
        <v>Rahul Soman</v>
      </c>
      <c r="N630" s="11" t="str">
        <f>IF(ISERROR(VLOOKUP(C630,'WI Vs ASM'!$B$2:$G$1000,6,0)),0,(VLOOKUP(C630,'WI Vs ASM'!$B$2:$G$1000,6,0)))</f>
        <v>Security &amp; IAM</v>
      </c>
      <c r="O630" s="11" t="str">
        <f>IF(ISERROR(VLOOKUP(C630,'WI Vs ASM'!$B$2:$H$1000,7,0)),0,(VLOOKUP(C630,'WI Vs ASM'!$B$2:$H$1000,7,0)))</f>
        <v>Security &amp; IAM</v>
      </c>
      <c r="P630" s="11" t="str">
        <f t="shared" si="261"/>
        <v>Apr-17</v>
      </c>
      <c r="Q630" s="11" t="str">
        <f t="shared" si="262"/>
        <v>Q2</v>
      </c>
      <c r="R630" s="11" t="str">
        <f>IF(ISERROR(VLOOKUP(C630,'WI Vs ASM'!$B$2:$J$1000,9,0)),0,(VLOOKUP(C630,'WI Vs ASM'!$B$2:$J$1000,9,0)))</f>
        <v>Jyothi Pai</v>
      </c>
      <c r="S630" s="11" t="str">
        <f>IF(ISERROR(VLOOKUP(C630,'WI Vs ASM'!$B$2:$K$1000,10,0)),0,(VLOOKUP(C630,'WI Vs ASM'!$B$2:$K$1000,10,0)))</f>
        <v>Melody J Pereira</v>
      </c>
      <c r="T630" s="11" t="str">
        <f>IF(ISERROR(VLOOKUP(C630,'WI Vs ASM'!$B$2:$L$1000,11,0)),0,(VLOOKUP(C630,'WI Vs ASM'!$B$2:$L$1000,11,0)))</f>
        <v>Melody J Pereira</v>
      </c>
      <c r="U630" s="11" t="e">
        <f t="shared" si="269"/>
        <v>#VALUE!</v>
      </c>
      <c r="V630" s="11" t="str">
        <f t="shared" si="263"/>
        <v>No</v>
      </c>
      <c r="W630" s="11" t="str">
        <f t="shared" si="264"/>
        <v>Yes</v>
      </c>
      <c r="X630" s="11" t="str">
        <f t="shared" si="265"/>
        <v>No</v>
      </c>
      <c r="Y630" s="11" t="str">
        <f t="shared" si="266"/>
        <v>No</v>
      </c>
      <c r="Z630" s="11" t="str">
        <f t="shared" si="267"/>
        <v>No</v>
      </c>
      <c r="AA630" s="11" t="str">
        <f t="shared" si="270"/>
        <v>No</v>
      </c>
      <c r="AB630" s="11">
        <f>IF(ISERROR(VLOOKUP(U630,'ITWR Dump'!$A$2:$Y$5000,24,0)),0,(VLOOKUP('ILC Report'!U630,'ITWR Dump'!$A$2:$Y$5000,24,0)))</f>
        <v>0</v>
      </c>
      <c r="AC630" s="11" t="str">
        <f t="shared" si="271"/>
        <v>No</v>
      </c>
      <c r="AD630" s="11" t="str">
        <f t="shared" si="272"/>
        <v/>
      </c>
      <c r="AE630" s="11">
        <f>IF(ISERROR(VLOOKUP(U630,'ITWR Dump'!$A$2:$Y$5000,13,0)),0,(VLOOKUP(U630,'ITWR Dump'!$A$2:$Y$5000,13,0)))</f>
        <v>0</v>
      </c>
      <c r="AF630" s="11">
        <f>IF(ISERROR(VLOOKUP(U630,'ITWR Dump'!$A$2:$Y$5000,11,0)),0,(VLOOKUP(U630,'ITWR Dump'!$A$2:$Y$5000,11,0)))</f>
        <v>0</v>
      </c>
      <c r="AG630" s="11">
        <f>IF(ISERROR(VLOOKUP(U630,'ITWR Dump'!$A$2:$Y$5000,2,0)),0,(VLOOKUP(U630,'ITWR Dump'!$A$2:$Y$5000,2,0)))</f>
        <v>0</v>
      </c>
      <c r="AH630" s="11">
        <f>IF(ISERROR(VLOOKUP(U630,'ITWR Dump'!$A$2:$Y$5000,14,0)),0,(VLOOKUP(U630,'ITWR Dump'!$A$2:$Y$5000,14,0)))</f>
        <v>0</v>
      </c>
      <c r="AI630" s="11" t="str">
        <f t="shared" si="273"/>
        <v>00-Maintenance Onshore Landed</v>
      </c>
      <c r="AJ630" s="11" t="str">
        <f t="shared" si="274"/>
        <v>Landed Onshore</v>
      </c>
      <c r="AK630" s="11" t="str">
        <f>IF(ISERROR(VLOOKUP(A630,'Team Data'!$C$2:$U$213,17,0)),0,(VLOOKUP(A630,'Team Data'!$C$2:$U$213,17,0)))</f>
        <v>BI and RM</v>
      </c>
      <c r="AL630" s="11" t="str">
        <f t="shared" si="275"/>
        <v>2017-04-24</v>
      </c>
      <c r="AM630" s="11">
        <f>IF(ISERROR(VLOOKUP(U630,'ITWR Dump'!$A$2:$Y$5000,16,0)),0,(VLOOKUP(U630,'ITWR Dump'!$A$2:$Y$5000,16,0)))</f>
        <v>0</v>
      </c>
      <c r="AN630" s="11">
        <f>IF(ISERROR(VLOOKUP(U630,'ITWR Dump'!$A$2:$Y$5000,18,0)),0,(VLOOKUP(U630,'ITWR Dump'!$A$2:$Y$5000,18,0)))</f>
        <v>0</v>
      </c>
      <c r="AO630" s="11">
        <f>IF(ISERROR(VLOOKUP(U630,'ITWR Dump'!$A$2:$Y$5000,25,0)),0,(VLOOKUP('ILC Report'!U630,'ITWR Dump'!$A$2:$Y$5000,25,0)))</f>
        <v>0</v>
      </c>
      <c r="AP630" s="11">
        <f t="shared" si="276"/>
        <v>0</v>
      </c>
      <c r="AQ630" s="26">
        <f t="shared" si="277"/>
        <v>0</v>
      </c>
      <c r="AR630" s="26">
        <f t="shared" si="278"/>
        <v>0</v>
      </c>
      <c r="AS630" s="26">
        <f t="shared" si="279"/>
        <v>0</v>
      </c>
      <c r="AT630" s="26">
        <f t="shared" si="280"/>
        <v>0</v>
      </c>
      <c r="AU630" s="26">
        <f t="shared" si="281"/>
        <v>0</v>
      </c>
      <c r="AV630" s="26">
        <f t="shared" si="282"/>
        <v>0</v>
      </c>
      <c r="AW630" s="11" t="s">
        <v>653</v>
      </c>
      <c r="AX630" s="11" t="str">
        <f>VLOOKUP(L630,Group!$A$2:$B$1000,2,0)</f>
        <v>Maintenance</v>
      </c>
      <c r="AY630" s="11">
        <f>IF(ISERROR(VLOOKUP(U630,'ITWR Dump'!$A$2:$Y$5000,15,0)),0,(VLOOKUP('ILC Report'!U630,'ITWR Dump'!$A$2:$Y$5000,15,0)))</f>
        <v>0</v>
      </c>
      <c r="AZ630" s="11" t="str">
        <f t="shared" si="283"/>
        <v>No</v>
      </c>
      <c r="BA630" s="11" t="str">
        <f t="shared" si="284"/>
        <v>BKO</v>
      </c>
      <c r="BB630" s="11" t="str">
        <f t="shared" si="285"/>
        <v>MN</v>
      </c>
      <c r="BC630" s="11" t="str">
        <f t="shared" si="286"/>
        <v>No</v>
      </c>
    </row>
    <row r="631" spans="1:55" x14ac:dyDescent="0.3">
      <c r="A631" s="11" t="s">
        <v>107</v>
      </c>
      <c r="B631" s="11" t="s">
        <v>1835</v>
      </c>
      <c r="C631" s="11" t="s">
        <v>639</v>
      </c>
      <c r="D631" s="11" t="s">
        <v>2275</v>
      </c>
      <c r="E631" s="38" t="s">
        <v>652</v>
      </c>
      <c r="F631" s="11">
        <v>5</v>
      </c>
      <c r="G631" s="40" t="s">
        <v>218</v>
      </c>
      <c r="H631" s="11" t="str">
        <f t="shared" si="268"/>
        <v>Regular</v>
      </c>
      <c r="I631" s="11" t="str">
        <f t="shared" si="260"/>
        <v>US</v>
      </c>
      <c r="J631" s="11" t="str">
        <f>IF(ISERROR(VLOOKUP(C631,'WI Vs ASM'!$B$2:$E$1000,4,0)),0,(VLOOKUP(C631,'WI Vs ASM'!$B$2:$E$1000,4,0)))</f>
        <v>Onshore</v>
      </c>
      <c r="K631" s="11" t="str">
        <f>IF(ISERROR(VLOOKUP(C631,'WI Vs ASM'!$B$2:$F$1000,5,0)),0,(VLOOKUP(C631,'WI Vs ASM'!$B$2:$F$1000,5,0)))</f>
        <v>02-Variable Billable</v>
      </c>
      <c r="L631" s="11" t="str">
        <f>IF(ISERROR(VLOOKUP(C631,'WI Vs ASM'!$B$2:$D$1000,3,0)),0,(VLOOKUP(C631,'WI Vs ASM'!$B$2:$D$1000,3,0)))</f>
        <v>10-Enhancement Onshore</v>
      </c>
      <c r="M631" s="11" t="str">
        <f>IF(ISERROR(VLOOKUP(C631,'WI Vs ASM'!$B$2:$I$1000,8,0)),0,(VLOOKUP(C631,'WI Vs ASM'!$B$2:$I$1000,8,0)))</f>
        <v>Prakash Varadachari</v>
      </c>
      <c r="N631" s="11" t="str">
        <f>IF(ISERROR(VLOOKUP(C631,'WI Vs ASM'!$B$2:$G$1000,6,0)),0,(VLOOKUP(C631,'WI Vs ASM'!$B$2:$G$1000,6,0)))</f>
        <v>Security &amp; IAM</v>
      </c>
      <c r="O631" s="11" t="str">
        <f>IF(ISERROR(VLOOKUP(C631,'WI Vs ASM'!$B$2:$H$1000,7,0)),0,(VLOOKUP(C631,'WI Vs ASM'!$B$2:$H$1000,7,0)))</f>
        <v>Security &amp; IAM</v>
      </c>
      <c r="P631" s="11" t="str">
        <f t="shared" si="261"/>
        <v>Apr-17</v>
      </c>
      <c r="Q631" s="11" t="str">
        <f t="shared" si="262"/>
        <v>Q2</v>
      </c>
      <c r="R631" s="11" t="str">
        <f>IF(ISERROR(VLOOKUP(C631,'WI Vs ASM'!$B$2:$J$1000,9,0)),0,(VLOOKUP(C631,'WI Vs ASM'!$B$2:$J$1000,9,0)))</f>
        <v>Chandraprabha Palaniswamy</v>
      </c>
      <c r="S631" s="11" t="str">
        <f>IF(ISERROR(VLOOKUP(C631,'WI Vs ASM'!$B$2:$K$1000,10,0)),0,(VLOOKUP(C631,'WI Vs ASM'!$B$2:$K$1000,10,0)))</f>
        <v>Melody J Pereira</v>
      </c>
      <c r="T631" s="11" t="str">
        <f>IF(ISERROR(VLOOKUP(C631,'WI Vs ASM'!$B$2:$L$1000,11,0)),0,(VLOOKUP(C631,'WI Vs ASM'!$B$2:$L$1000,11,0)))</f>
        <v>Melody J Pereira</v>
      </c>
      <c r="U631" s="11" t="str">
        <f t="shared" si="269"/>
        <v>WR635155</v>
      </c>
      <c r="V631" s="11" t="str">
        <f t="shared" si="263"/>
        <v>No</v>
      </c>
      <c r="W631" s="11" t="str">
        <f t="shared" si="264"/>
        <v>Yes</v>
      </c>
      <c r="X631" s="11" t="str">
        <f t="shared" si="265"/>
        <v>No</v>
      </c>
      <c r="Y631" s="11" t="str">
        <f t="shared" si="266"/>
        <v>No</v>
      </c>
      <c r="Z631" s="11" t="str">
        <f t="shared" si="267"/>
        <v>No</v>
      </c>
      <c r="AA631" s="11" t="str">
        <f t="shared" si="270"/>
        <v>No</v>
      </c>
      <c r="AB631" s="11">
        <f>IF(ISERROR(VLOOKUP(U631,'ITWR Dump'!$A$2:$Y$5000,24,0)),0,(VLOOKUP('ILC Report'!U631,'ITWR Dump'!$A$2:$Y$5000,24,0)))</f>
        <v>0</v>
      </c>
      <c r="AC631" s="11" t="str">
        <f t="shared" si="271"/>
        <v>No</v>
      </c>
      <c r="AD631" s="11" t="str">
        <f t="shared" si="272"/>
        <v/>
      </c>
      <c r="AE631" s="11">
        <f>IF(ISERROR(VLOOKUP(U631,'ITWR Dump'!$A$2:$Y$5000,13,0)),0,(VLOOKUP(U631,'ITWR Dump'!$A$2:$Y$5000,13,0)))</f>
        <v>0</v>
      </c>
      <c r="AF631" s="11">
        <f>IF(ISERROR(VLOOKUP(U631,'ITWR Dump'!$A$2:$Y$5000,11,0)),0,(VLOOKUP(U631,'ITWR Dump'!$A$2:$Y$5000,11,0)))</f>
        <v>0</v>
      </c>
      <c r="AG631" s="11">
        <f>IF(ISERROR(VLOOKUP(U631,'ITWR Dump'!$A$2:$Y$5000,2,0)),0,(VLOOKUP(U631,'ITWR Dump'!$A$2:$Y$5000,2,0)))</f>
        <v>0</v>
      </c>
      <c r="AH631" s="11">
        <f>IF(ISERROR(VLOOKUP(U631,'ITWR Dump'!$A$2:$Y$5000,14,0)),0,(VLOOKUP(U631,'ITWR Dump'!$A$2:$Y$5000,14,0)))</f>
        <v>0</v>
      </c>
      <c r="AI631" s="11" t="str">
        <f t="shared" si="273"/>
        <v>10-Enhancement Onshore Landed</v>
      </c>
      <c r="AJ631" s="11" t="str">
        <f t="shared" si="274"/>
        <v>Landed Onshore</v>
      </c>
      <c r="AK631" s="11" t="str">
        <f>IF(ISERROR(VLOOKUP(A631,'Team Data'!$C$2:$U$213,17,0)),0,(VLOOKUP(A631,'Team Data'!$C$2:$U$213,17,0)))</f>
        <v>BI and RM</v>
      </c>
      <c r="AL631" s="11" t="str">
        <f t="shared" si="275"/>
        <v>2017-04-24</v>
      </c>
      <c r="AM631" s="11">
        <f>IF(ISERROR(VLOOKUP(U631,'ITWR Dump'!$A$2:$Y$5000,16,0)),0,(VLOOKUP(U631,'ITWR Dump'!$A$2:$Y$5000,16,0)))</f>
        <v>0</v>
      </c>
      <c r="AN631" s="11">
        <f>IF(ISERROR(VLOOKUP(U631,'ITWR Dump'!$A$2:$Y$5000,18,0)),0,(VLOOKUP(U631,'ITWR Dump'!$A$2:$Y$5000,18,0)))</f>
        <v>0</v>
      </c>
      <c r="AO631" s="11">
        <f>IF(ISERROR(VLOOKUP(U631,'ITWR Dump'!$A$2:$Y$5000,25,0)),0,(VLOOKUP('ILC Report'!U631,'ITWR Dump'!$A$2:$Y$5000,25,0)))</f>
        <v>0</v>
      </c>
      <c r="AP631" s="11">
        <f t="shared" si="276"/>
        <v>0</v>
      </c>
      <c r="AQ631" s="26">
        <f t="shared" si="277"/>
        <v>0</v>
      </c>
      <c r="AR631" s="26">
        <f t="shared" si="278"/>
        <v>0</v>
      </c>
      <c r="AS631" s="26">
        <f t="shared" si="279"/>
        <v>0</v>
      </c>
      <c r="AT631" s="26">
        <f t="shared" si="280"/>
        <v>0</v>
      </c>
      <c r="AU631" s="26">
        <f t="shared" si="281"/>
        <v>0</v>
      </c>
      <c r="AV631" s="26">
        <f t="shared" si="282"/>
        <v>0</v>
      </c>
      <c r="AW631" s="11" t="s">
        <v>653</v>
      </c>
      <c r="AX631" s="11" t="str">
        <f>VLOOKUP(L631,Group!$A$2:$B$1000,2,0)</f>
        <v>Enhancement</v>
      </c>
      <c r="AY631" s="11">
        <f>IF(ISERROR(VLOOKUP(U631,'ITWR Dump'!$A$2:$Y$5000,15,0)),0,(VLOOKUP('ILC Report'!U631,'ITWR Dump'!$A$2:$Y$5000,15,0)))</f>
        <v>0</v>
      </c>
      <c r="AZ631" s="11" t="str">
        <f t="shared" si="283"/>
        <v>No</v>
      </c>
      <c r="BA631" s="11" t="str">
        <f t="shared" si="284"/>
        <v>BKO</v>
      </c>
      <c r="BB631" s="11" t="str">
        <f t="shared" si="285"/>
        <v>EM</v>
      </c>
      <c r="BC631" s="11" t="str">
        <f t="shared" si="286"/>
        <v>No</v>
      </c>
    </row>
    <row r="632" spans="1:55" x14ac:dyDescent="0.3">
      <c r="A632" s="11" t="s">
        <v>107</v>
      </c>
      <c r="B632" s="11" t="s">
        <v>1835</v>
      </c>
      <c r="C632" s="11" t="s">
        <v>1917</v>
      </c>
      <c r="D632" s="11" t="s">
        <v>2276</v>
      </c>
      <c r="E632" s="38" t="s">
        <v>652</v>
      </c>
      <c r="F632" s="11">
        <v>42</v>
      </c>
      <c r="G632" s="40" t="s">
        <v>218</v>
      </c>
      <c r="H632" s="11" t="str">
        <f t="shared" si="268"/>
        <v>Regular</v>
      </c>
      <c r="I632" s="11">
        <f t="shared" si="260"/>
        <v>0</v>
      </c>
      <c r="J632" s="11">
        <f>IF(ISERROR(VLOOKUP(C632,'WI Vs ASM'!$B$2:$E$1000,4,0)),0,(VLOOKUP(C632,'WI Vs ASM'!$B$2:$E$1000,4,0)))</f>
        <v>0</v>
      </c>
      <c r="K632" s="11">
        <f>IF(ISERROR(VLOOKUP(C632,'WI Vs ASM'!$B$2:$F$1000,5,0)),0,(VLOOKUP(C632,'WI Vs ASM'!$B$2:$F$1000,5,0)))</f>
        <v>0</v>
      </c>
      <c r="L632" s="11">
        <f>IF(ISERROR(VLOOKUP(C632,'WI Vs ASM'!$B$2:$D$1000,3,0)),0,(VLOOKUP(C632,'WI Vs ASM'!$B$2:$D$1000,3,0)))</f>
        <v>0</v>
      </c>
      <c r="M632" s="11">
        <f>IF(ISERROR(VLOOKUP(C632,'WI Vs ASM'!$B$2:$I$1000,8,0)),0,(VLOOKUP(C632,'WI Vs ASM'!$B$2:$I$1000,8,0)))</f>
        <v>0</v>
      </c>
      <c r="N632" s="11">
        <f>IF(ISERROR(VLOOKUP(C632,'WI Vs ASM'!$B$2:$G$1000,6,0)),0,(VLOOKUP(C632,'WI Vs ASM'!$B$2:$G$1000,6,0)))</f>
        <v>0</v>
      </c>
      <c r="O632" s="11">
        <f>IF(ISERROR(VLOOKUP(C632,'WI Vs ASM'!$B$2:$H$1000,7,0)),0,(VLOOKUP(C632,'WI Vs ASM'!$B$2:$H$1000,7,0)))</f>
        <v>0</v>
      </c>
      <c r="P632" s="11" t="str">
        <f t="shared" si="261"/>
        <v>Apr-17</v>
      </c>
      <c r="Q632" s="11" t="str">
        <f t="shared" si="262"/>
        <v>Q2</v>
      </c>
      <c r="R632" s="11">
        <f>IF(ISERROR(VLOOKUP(C632,'WI Vs ASM'!$B$2:$J$1000,9,0)),0,(VLOOKUP(C632,'WI Vs ASM'!$B$2:$J$1000,9,0)))</f>
        <v>0</v>
      </c>
      <c r="S632" s="11">
        <f>IF(ISERROR(VLOOKUP(C632,'WI Vs ASM'!$B$2:$K$1000,10,0)),0,(VLOOKUP(C632,'WI Vs ASM'!$B$2:$K$1000,10,0)))</f>
        <v>0</v>
      </c>
      <c r="T632" s="11">
        <f>IF(ISERROR(VLOOKUP(C632,'WI Vs ASM'!$B$2:$L$1000,11,0)),0,(VLOOKUP(C632,'WI Vs ASM'!$B$2:$L$1000,11,0)))</f>
        <v>0</v>
      </c>
      <c r="U632" s="11" t="e">
        <f t="shared" si="269"/>
        <v>#VALUE!</v>
      </c>
      <c r="V632" s="11" t="str">
        <f t="shared" si="263"/>
        <v>No</v>
      </c>
      <c r="W632" s="11" t="str">
        <f t="shared" si="264"/>
        <v>Yes</v>
      </c>
      <c r="X632" s="11" t="str">
        <f t="shared" si="265"/>
        <v>No</v>
      </c>
      <c r="Y632" s="11" t="str">
        <f t="shared" si="266"/>
        <v>No</v>
      </c>
      <c r="Z632" s="11" t="str">
        <f t="shared" si="267"/>
        <v>No</v>
      </c>
      <c r="AA632" s="11" t="str">
        <f t="shared" si="270"/>
        <v>No</v>
      </c>
      <c r="AB632" s="11">
        <f>IF(ISERROR(VLOOKUP(U632,'ITWR Dump'!$A$2:$Y$5000,24,0)),0,(VLOOKUP('ILC Report'!U632,'ITWR Dump'!$A$2:$Y$5000,24,0)))</f>
        <v>0</v>
      </c>
      <c r="AC632" s="11" t="str">
        <f t="shared" si="271"/>
        <v>No</v>
      </c>
      <c r="AD632" s="11" t="str">
        <f t="shared" si="272"/>
        <v/>
      </c>
      <c r="AE632" s="11">
        <f>IF(ISERROR(VLOOKUP(U632,'ITWR Dump'!$A$2:$Y$5000,13,0)),0,(VLOOKUP(U632,'ITWR Dump'!$A$2:$Y$5000,13,0)))</f>
        <v>0</v>
      </c>
      <c r="AF632" s="11">
        <f>IF(ISERROR(VLOOKUP(U632,'ITWR Dump'!$A$2:$Y$5000,11,0)),0,(VLOOKUP(U632,'ITWR Dump'!$A$2:$Y$5000,11,0)))</f>
        <v>0</v>
      </c>
      <c r="AG632" s="11">
        <f>IF(ISERROR(VLOOKUP(U632,'ITWR Dump'!$A$2:$Y$5000,2,0)),0,(VLOOKUP(U632,'ITWR Dump'!$A$2:$Y$5000,2,0)))</f>
        <v>0</v>
      </c>
      <c r="AH632" s="11">
        <f>IF(ISERROR(VLOOKUP(U632,'ITWR Dump'!$A$2:$Y$5000,14,0)),0,(VLOOKUP(U632,'ITWR Dump'!$A$2:$Y$5000,14,0)))</f>
        <v>0</v>
      </c>
      <c r="AI632" s="11">
        <f t="shared" si="273"/>
        <v>0</v>
      </c>
      <c r="AJ632" s="11">
        <f t="shared" si="274"/>
        <v>0</v>
      </c>
      <c r="AK632" s="11" t="str">
        <f>IF(ISERROR(VLOOKUP(A632,'Team Data'!$C$2:$U$213,17,0)),0,(VLOOKUP(A632,'Team Data'!$C$2:$U$213,17,0)))</f>
        <v>BI and RM</v>
      </c>
      <c r="AL632" s="11" t="str">
        <f t="shared" si="275"/>
        <v>2017-04-24</v>
      </c>
      <c r="AM632" s="11">
        <f>IF(ISERROR(VLOOKUP(U632,'ITWR Dump'!$A$2:$Y$5000,16,0)),0,(VLOOKUP(U632,'ITWR Dump'!$A$2:$Y$5000,16,0)))</f>
        <v>0</v>
      </c>
      <c r="AN632" s="11">
        <f>IF(ISERROR(VLOOKUP(U632,'ITWR Dump'!$A$2:$Y$5000,18,0)),0,(VLOOKUP(U632,'ITWR Dump'!$A$2:$Y$5000,18,0)))</f>
        <v>0</v>
      </c>
      <c r="AO632" s="11">
        <f>IF(ISERROR(VLOOKUP(U632,'ITWR Dump'!$A$2:$Y$5000,25,0)),0,(VLOOKUP('ILC Report'!U632,'ITWR Dump'!$A$2:$Y$5000,25,0)))</f>
        <v>0</v>
      </c>
      <c r="AP632" s="11">
        <f t="shared" si="276"/>
        <v>0</v>
      </c>
      <c r="AQ632" s="26">
        <f t="shared" si="277"/>
        <v>0</v>
      </c>
      <c r="AR632" s="26">
        <f t="shared" si="278"/>
        <v>0</v>
      </c>
      <c r="AS632" s="26">
        <f t="shared" si="279"/>
        <v>0</v>
      </c>
      <c r="AT632" s="26">
        <f t="shared" si="280"/>
        <v>0</v>
      </c>
      <c r="AU632" s="26">
        <f t="shared" si="281"/>
        <v>0</v>
      </c>
      <c r="AV632" s="26">
        <f t="shared" si="282"/>
        <v>0</v>
      </c>
      <c r="AW632" s="11" t="s">
        <v>653</v>
      </c>
      <c r="AX632" s="11" t="e">
        <f>VLOOKUP(L632,Group!$A$2:$B$1000,2,0)</f>
        <v>#N/A</v>
      </c>
      <c r="AY632" s="11">
        <f>IF(ISERROR(VLOOKUP(U632,'ITWR Dump'!$A$2:$Y$5000,15,0)),0,(VLOOKUP('ILC Report'!U632,'ITWR Dump'!$A$2:$Y$5000,15,0)))</f>
        <v>0</v>
      </c>
      <c r="AZ632" s="11" t="str">
        <f t="shared" si="283"/>
        <v>No</v>
      </c>
      <c r="BA632" s="11" t="str">
        <f t="shared" si="284"/>
        <v>W4W</v>
      </c>
      <c r="BB632" s="11" t="str">
        <f t="shared" si="285"/>
        <v>01</v>
      </c>
      <c r="BC632" s="11" t="str">
        <f t="shared" si="286"/>
        <v>No</v>
      </c>
    </row>
    <row r="633" spans="1:55" x14ac:dyDescent="0.3">
      <c r="A633" s="11" t="s">
        <v>107</v>
      </c>
      <c r="B633" s="11" t="s">
        <v>1835</v>
      </c>
      <c r="C633" s="11" t="s">
        <v>639</v>
      </c>
      <c r="D633" s="11" t="s">
        <v>2275</v>
      </c>
      <c r="E633" s="38" t="s">
        <v>2901</v>
      </c>
      <c r="F633" s="11">
        <v>2</v>
      </c>
      <c r="G633" s="40" t="s">
        <v>218</v>
      </c>
      <c r="H633" s="11" t="str">
        <f t="shared" si="268"/>
        <v>Regular</v>
      </c>
      <c r="I633" s="11" t="str">
        <f t="shared" si="260"/>
        <v>US</v>
      </c>
      <c r="J633" s="11" t="str">
        <f>IF(ISERROR(VLOOKUP(C633,'WI Vs ASM'!$B$2:$E$1000,4,0)),0,(VLOOKUP(C633,'WI Vs ASM'!$B$2:$E$1000,4,0)))</f>
        <v>Onshore</v>
      </c>
      <c r="K633" s="11" t="str">
        <f>IF(ISERROR(VLOOKUP(C633,'WI Vs ASM'!$B$2:$F$1000,5,0)),0,(VLOOKUP(C633,'WI Vs ASM'!$B$2:$F$1000,5,0)))</f>
        <v>02-Variable Billable</v>
      </c>
      <c r="L633" s="11" t="str">
        <f>IF(ISERROR(VLOOKUP(C633,'WI Vs ASM'!$B$2:$D$1000,3,0)),0,(VLOOKUP(C633,'WI Vs ASM'!$B$2:$D$1000,3,0)))</f>
        <v>10-Enhancement Onshore</v>
      </c>
      <c r="M633" s="11" t="str">
        <f>IF(ISERROR(VLOOKUP(C633,'WI Vs ASM'!$B$2:$I$1000,8,0)),0,(VLOOKUP(C633,'WI Vs ASM'!$B$2:$I$1000,8,0)))</f>
        <v>Prakash Varadachari</v>
      </c>
      <c r="N633" s="11" t="str">
        <f>IF(ISERROR(VLOOKUP(C633,'WI Vs ASM'!$B$2:$G$1000,6,0)),0,(VLOOKUP(C633,'WI Vs ASM'!$B$2:$G$1000,6,0)))</f>
        <v>Security &amp; IAM</v>
      </c>
      <c r="O633" s="11" t="str">
        <f>IF(ISERROR(VLOOKUP(C633,'WI Vs ASM'!$B$2:$H$1000,7,0)),0,(VLOOKUP(C633,'WI Vs ASM'!$B$2:$H$1000,7,0)))</f>
        <v>Security &amp; IAM</v>
      </c>
      <c r="P633" s="11" t="str">
        <f t="shared" si="261"/>
        <v>May-17</v>
      </c>
      <c r="Q633" s="11" t="str">
        <f t="shared" si="262"/>
        <v>Q2</v>
      </c>
      <c r="R633" s="11" t="str">
        <f>IF(ISERROR(VLOOKUP(C633,'WI Vs ASM'!$B$2:$J$1000,9,0)),0,(VLOOKUP(C633,'WI Vs ASM'!$B$2:$J$1000,9,0)))</f>
        <v>Chandraprabha Palaniswamy</v>
      </c>
      <c r="S633" s="11" t="str">
        <f>IF(ISERROR(VLOOKUP(C633,'WI Vs ASM'!$B$2:$K$1000,10,0)),0,(VLOOKUP(C633,'WI Vs ASM'!$B$2:$K$1000,10,0)))</f>
        <v>Melody J Pereira</v>
      </c>
      <c r="T633" s="11" t="str">
        <f>IF(ISERROR(VLOOKUP(C633,'WI Vs ASM'!$B$2:$L$1000,11,0)),0,(VLOOKUP(C633,'WI Vs ASM'!$B$2:$L$1000,11,0)))</f>
        <v>Melody J Pereira</v>
      </c>
      <c r="U633" s="11" t="str">
        <f t="shared" si="269"/>
        <v>WR635155</v>
      </c>
      <c r="V633" s="11" t="str">
        <f t="shared" si="263"/>
        <v>No</v>
      </c>
      <c r="W633" s="11" t="str">
        <f t="shared" si="264"/>
        <v>Yes</v>
      </c>
      <c r="X633" s="11" t="str">
        <f t="shared" si="265"/>
        <v>No</v>
      </c>
      <c r="Y633" s="11" t="str">
        <f t="shared" si="266"/>
        <v>No</v>
      </c>
      <c r="Z633" s="11" t="str">
        <f t="shared" si="267"/>
        <v>No</v>
      </c>
      <c r="AA633" s="11" t="str">
        <f t="shared" si="270"/>
        <v>No</v>
      </c>
      <c r="AB633" s="11">
        <f>IF(ISERROR(VLOOKUP(U633,'ITWR Dump'!$A$2:$Y$5000,24,0)),0,(VLOOKUP('ILC Report'!U633,'ITWR Dump'!$A$2:$Y$5000,24,0)))</f>
        <v>0</v>
      </c>
      <c r="AC633" s="11" t="str">
        <f t="shared" si="271"/>
        <v>No</v>
      </c>
      <c r="AD633" s="11" t="str">
        <f t="shared" si="272"/>
        <v/>
      </c>
      <c r="AE633" s="11">
        <f>IF(ISERROR(VLOOKUP(U633,'ITWR Dump'!$A$2:$Y$5000,13,0)),0,(VLOOKUP(U633,'ITWR Dump'!$A$2:$Y$5000,13,0)))</f>
        <v>0</v>
      </c>
      <c r="AF633" s="11">
        <f>IF(ISERROR(VLOOKUP(U633,'ITWR Dump'!$A$2:$Y$5000,11,0)),0,(VLOOKUP(U633,'ITWR Dump'!$A$2:$Y$5000,11,0)))</f>
        <v>0</v>
      </c>
      <c r="AG633" s="11">
        <f>IF(ISERROR(VLOOKUP(U633,'ITWR Dump'!$A$2:$Y$5000,2,0)),0,(VLOOKUP(U633,'ITWR Dump'!$A$2:$Y$5000,2,0)))</f>
        <v>0</v>
      </c>
      <c r="AH633" s="11">
        <f>IF(ISERROR(VLOOKUP(U633,'ITWR Dump'!$A$2:$Y$5000,14,0)),0,(VLOOKUP(U633,'ITWR Dump'!$A$2:$Y$5000,14,0)))</f>
        <v>0</v>
      </c>
      <c r="AI633" s="11" t="str">
        <f t="shared" si="273"/>
        <v>10-Enhancement Onshore Landed</v>
      </c>
      <c r="AJ633" s="11" t="str">
        <f t="shared" si="274"/>
        <v>Landed Onshore</v>
      </c>
      <c r="AK633" s="11" t="str">
        <f>IF(ISERROR(VLOOKUP(A633,'Team Data'!$C$2:$U$213,17,0)),0,(VLOOKUP(A633,'Team Data'!$C$2:$U$213,17,0)))</f>
        <v>BI and RM</v>
      </c>
      <c r="AL633" s="11" t="str">
        <f t="shared" si="275"/>
        <v>2017-04-24</v>
      </c>
      <c r="AM633" s="11">
        <f>IF(ISERROR(VLOOKUP(U633,'ITWR Dump'!$A$2:$Y$5000,16,0)),0,(VLOOKUP(U633,'ITWR Dump'!$A$2:$Y$5000,16,0)))</f>
        <v>0</v>
      </c>
      <c r="AN633" s="11">
        <f>IF(ISERROR(VLOOKUP(U633,'ITWR Dump'!$A$2:$Y$5000,18,0)),0,(VLOOKUP(U633,'ITWR Dump'!$A$2:$Y$5000,18,0)))</f>
        <v>0</v>
      </c>
      <c r="AO633" s="11">
        <f>IF(ISERROR(VLOOKUP(U633,'ITWR Dump'!$A$2:$Y$5000,25,0)),0,(VLOOKUP('ILC Report'!U633,'ITWR Dump'!$A$2:$Y$5000,25,0)))</f>
        <v>0</v>
      </c>
      <c r="AP633" s="11">
        <f t="shared" si="276"/>
        <v>0</v>
      </c>
      <c r="AQ633" s="26">
        <f t="shared" si="277"/>
        <v>0</v>
      </c>
      <c r="AR633" s="26">
        <f t="shared" si="278"/>
        <v>0</v>
      </c>
      <c r="AS633" s="26">
        <f t="shared" si="279"/>
        <v>0</v>
      </c>
      <c r="AT633" s="26">
        <f t="shared" si="280"/>
        <v>0</v>
      </c>
      <c r="AU633" s="26">
        <f t="shared" si="281"/>
        <v>0</v>
      </c>
      <c r="AV633" s="26">
        <f t="shared" si="282"/>
        <v>0</v>
      </c>
      <c r="AW633" s="11" t="s">
        <v>653</v>
      </c>
      <c r="AX633" s="11" t="str">
        <f>VLOOKUP(L633,Group!$A$2:$B$1000,2,0)</f>
        <v>Enhancement</v>
      </c>
      <c r="AY633" s="11">
        <f>IF(ISERROR(VLOOKUP(U633,'ITWR Dump'!$A$2:$Y$5000,15,0)),0,(VLOOKUP('ILC Report'!U633,'ITWR Dump'!$A$2:$Y$5000,15,0)))</f>
        <v>0</v>
      </c>
      <c r="AZ633" s="11" t="str">
        <f t="shared" si="283"/>
        <v>No</v>
      </c>
      <c r="BA633" s="11" t="str">
        <f t="shared" si="284"/>
        <v>BKO</v>
      </c>
      <c r="BB633" s="11" t="str">
        <f t="shared" si="285"/>
        <v>EM</v>
      </c>
      <c r="BC633" s="11" t="str">
        <f t="shared" si="286"/>
        <v>No</v>
      </c>
    </row>
    <row r="634" spans="1:55" x14ac:dyDescent="0.3">
      <c r="A634" s="11" t="s">
        <v>107</v>
      </c>
      <c r="B634" s="11" t="s">
        <v>1835</v>
      </c>
      <c r="C634" s="11" t="s">
        <v>1917</v>
      </c>
      <c r="D634" s="11" t="s">
        <v>2276</v>
      </c>
      <c r="E634" s="38" t="s">
        <v>2901</v>
      </c>
      <c r="F634" s="11">
        <v>45</v>
      </c>
      <c r="G634" s="40" t="s">
        <v>218</v>
      </c>
      <c r="H634" s="11" t="str">
        <f t="shared" si="268"/>
        <v>Regular</v>
      </c>
      <c r="I634" s="11">
        <f t="shared" si="260"/>
        <v>0</v>
      </c>
      <c r="J634" s="11">
        <f>IF(ISERROR(VLOOKUP(C634,'WI Vs ASM'!$B$2:$E$1000,4,0)),0,(VLOOKUP(C634,'WI Vs ASM'!$B$2:$E$1000,4,0)))</f>
        <v>0</v>
      </c>
      <c r="K634" s="11">
        <f>IF(ISERROR(VLOOKUP(C634,'WI Vs ASM'!$B$2:$F$1000,5,0)),0,(VLOOKUP(C634,'WI Vs ASM'!$B$2:$F$1000,5,0)))</f>
        <v>0</v>
      </c>
      <c r="L634" s="11">
        <f>IF(ISERROR(VLOOKUP(C634,'WI Vs ASM'!$B$2:$D$1000,3,0)),0,(VLOOKUP(C634,'WI Vs ASM'!$B$2:$D$1000,3,0)))</f>
        <v>0</v>
      </c>
      <c r="M634" s="11">
        <f>IF(ISERROR(VLOOKUP(C634,'WI Vs ASM'!$B$2:$I$1000,8,0)),0,(VLOOKUP(C634,'WI Vs ASM'!$B$2:$I$1000,8,0)))</f>
        <v>0</v>
      </c>
      <c r="N634" s="11">
        <f>IF(ISERROR(VLOOKUP(C634,'WI Vs ASM'!$B$2:$G$1000,6,0)),0,(VLOOKUP(C634,'WI Vs ASM'!$B$2:$G$1000,6,0)))</f>
        <v>0</v>
      </c>
      <c r="O634" s="11">
        <f>IF(ISERROR(VLOOKUP(C634,'WI Vs ASM'!$B$2:$H$1000,7,0)),0,(VLOOKUP(C634,'WI Vs ASM'!$B$2:$H$1000,7,0)))</f>
        <v>0</v>
      </c>
      <c r="P634" s="11" t="str">
        <f t="shared" si="261"/>
        <v>May-17</v>
      </c>
      <c r="Q634" s="11" t="str">
        <f t="shared" si="262"/>
        <v>Q2</v>
      </c>
      <c r="R634" s="11">
        <f>IF(ISERROR(VLOOKUP(C634,'WI Vs ASM'!$B$2:$J$1000,9,0)),0,(VLOOKUP(C634,'WI Vs ASM'!$B$2:$J$1000,9,0)))</f>
        <v>0</v>
      </c>
      <c r="S634" s="11">
        <f>IF(ISERROR(VLOOKUP(C634,'WI Vs ASM'!$B$2:$K$1000,10,0)),0,(VLOOKUP(C634,'WI Vs ASM'!$B$2:$K$1000,10,0)))</f>
        <v>0</v>
      </c>
      <c r="T634" s="11">
        <f>IF(ISERROR(VLOOKUP(C634,'WI Vs ASM'!$B$2:$L$1000,11,0)),0,(VLOOKUP(C634,'WI Vs ASM'!$B$2:$L$1000,11,0)))</f>
        <v>0</v>
      </c>
      <c r="U634" s="11" t="e">
        <f t="shared" si="269"/>
        <v>#VALUE!</v>
      </c>
      <c r="V634" s="11" t="str">
        <f t="shared" si="263"/>
        <v>No</v>
      </c>
      <c r="W634" s="11" t="str">
        <f t="shared" si="264"/>
        <v>Yes</v>
      </c>
      <c r="X634" s="11" t="str">
        <f t="shared" si="265"/>
        <v>No</v>
      </c>
      <c r="Y634" s="11" t="str">
        <f t="shared" si="266"/>
        <v>No</v>
      </c>
      <c r="Z634" s="11" t="str">
        <f t="shared" si="267"/>
        <v>No</v>
      </c>
      <c r="AA634" s="11" t="str">
        <f t="shared" si="270"/>
        <v>No</v>
      </c>
      <c r="AB634" s="11">
        <f>IF(ISERROR(VLOOKUP(U634,'ITWR Dump'!$A$2:$Y$5000,24,0)),0,(VLOOKUP('ILC Report'!U634,'ITWR Dump'!$A$2:$Y$5000,24,0)))</f>
        <v>0</v>
      </c>
      <c r="AC634" s="11" t="str">
        <f t="shared" si="271"/>
        <v>No</v>
      </c>
      <c r="AD634" s="11" t="str">
        <f t="shared" si="272"/>
        <v/>
      </c>
      <c r="AE634" s="11">
        <f>IF(ISERROR(VLOOKUP(U634,'ITWR Dump'!$A$2:$Y$5000,13,0)),0,(VLOOKUP(U634,'ITWR Dump'!$A$2:$Y$5000,13,0)))</f>
        <v>0</v>
      </c>
      <c r="AF634" s="11">
        <f>IF(ISERROR(VLOOKUP(U634,'ITWR Dump'!$A$2:$Y$5000,11,0)),0,(VLOOKUP(U634,'ITWR Dump'!$A$2:$Y$5000,11,0)))</f>
        <v>0</v>
      </c>
      <c r="AG634" s="11">
        <f>IF(ISERROR(VLOOKUP(U634,'ITWR Dump'!$A$2:$Y$5000,2,0)),0,(VLOOKUP(U634,'ITWR Dump'!$A$2:$Y$5000,2,0)))</f>
        <v>0</v>
      </c>
      <c r="AH634" s="11">
        <f>IF(ISERROR(VLOOKUP(U634,'ITWR Dump'!$A$2:$Y$5000,14,0)),0,(VLOOKUP(U634,'ITWR Dump'!$A$2:$Y$5000,14,0)))</f>
        <v>0</v>
      </c>
      <c r="AI634" s="11">
        <f t="shared" si="273"/>
        <v>0</v>
      </c>
      <c r="AJ634" s="11">
        <f t="shared" si="274"/>
        <v>0</v>
      </c>
      <c r="AK634" s="11" t="str">
        <f>IF(ISERROR(VLOOKUP(A634,'Team Data'!$C$2:$U$213,17,0)),0,(VLOOKUP(A634,'Team Data'!$C$2:$U$213,17,0)))</f>
        <v>BI and RM</v>
      </c>
      <c r="AL634" s="11" t="str">
        <f t="shared" si="275"/>
        <v>2017-04-24</v>
      </c>
      <c r="AM634" s="11">
        <f>IF(ISERROR(VLOOKUP(U634,'ITWR Dump'!$A$2:$Y$5000,16,0)),0,(VLOOKUP(U634,'ITWR Dump'!$A$2:$Y$5000,16,0)))</f>
        <v>0</v>
      </c>
      <c r="AN634" s="11">
        <f>IF(ISERROR(VLOOKUP(U634,'ITWR Dump'!$A$2:$Y$5000,18,0)),0,(VLOOKUP(U634,'ITWR Dump'!$A$2:$Y$5000,18,0)))</f>
        <v>0</v>
      </c>
      <c r="AO634" s="11">
        <f>IF(ISERROR(VLOOKUP(U634,'ITWR Dump'!$A$2:$Y$5000,25,0)),0,(VLOOKUP('ILC Report'!U634,'ITWR Dump'!$A$2:$Y$5000,25,0)))</f>
        <v>0</v>
      </c>
      <c r="AP634" s="11">
        <f t="shared" si="276"/>
        <v>0</v>
      </c>
      <c r="AQ634" s="26">
        <f t="shared" si="277"/>
        <v>0</v>
      </c>
      <c r="AR634" s="26">
        <f t="shared" si="278"/>
        <v>0</v>
      </c>
      <c r="AS634" s="26">
        <f t="shared" si="279"/>
        <v>0</v>
      </c>
      <c r="AT634" s="26">
        <f t="shared" si="280"/>
        <v>0</v>
      </c>
      <c r="AU634" s="26">
        <f t="shared" si="281"/>
        <v>0</v>
      </c>
      <c r="AV634" s="26">
        <f t="shared" si="282"/>
        <v>0</v>
      </c>
      <c r="AW634" s="11" t="s">
        <v>653</v>
      </c>
      <c r="AX634" s="11" t="e">
        <f>VLOOKUP(L634,Group!$A$2:$B$1000,2,0)</f>
        <v>#N/A</v>
      </c>
      <c r="AY634" s="11">
        <f>IF(ISERROR(VLOOKUP(U634,'ITWR Dump'!$A$2:$Y$5000,15,0)),0,(VLOOKUP('ILC Report'!U634,'ITWR Dump'!$A$2:$Y$5000,15,0)))</f>
        <v>0</v>
      </c>
      <c r="AZ634" s="11" t="str">
        <f t="shared" si="283"/>
        <v>No</v>
      </c>
      <c r="BA634" s="11" t="str">
        <f t="shared" si="284"/>
        <v>W4W</v>
      </c>
      <c r="BB634" s="11" t="str">
        <f t="shared" si="285"/>
        <v>01</v>
      </c>
      <c r="BC634" s="11" t="str">
        <f t="shared" si="286"/>
        <v>No</v>
      </c>
    </row>
    <row r="635" spans="1:55" x14ac:dyDescent="0.3">
      <c r="A635" s="11" t="s">
        <v>107</v>
      </c>
      <c r="B635" s="11" t="s">
        <v>1835</v>
      </c>
      <c r="C635" s="11" t="s">
        <v>639</v>
      </c>
      <c r="D635" s="11" t="s">
        <v>2275</v>
      </c>
      <c r="E635" s="38" t="s">
        <v>2902</v>
      </c>
      <c r="F635" s="11">
        <v>0.5</v>
      </c>
      <c r="G635" s="40" t="s">
        <v>218</v>
      </c>
      <c r="H635" s="11" t="str">
        <f t="shared" si="268"/>
        <v>Regular</v>
      </c>
      <c r="I635" s="11" t="str">
        <f t="shared" si="260"/>
        <v>US</v>
      </c>
      <c r="J635" s="11" t="str">
        <f>IF(ISERROR(VLOOKUP(C635,'WI Vs ASM'!$B$2:$E$1000,4,0)),0,(VLOOKUP(C635,'WI Vs ASM'!$B$2:$E$1000,4,0)))</f>
        <v>Onshore</v>
      </c>
      <c r="K635" s="11" t="str">
        <f>IF(ISERROR(VLOOKUP(C635,'WI Vs ASM'!$B$2:$F$1000,5,0)),0,(VLOOKUP(C635,'WI Vs ASM'!$B$2:$F$1000,5,0)))</f>
        <v>02-Variable Billable</v>
      </c>
      <c r="L635" s="11" t="str">
        <f>IF(ISERROR(VLOOKUP(C635,'WI Vs ASM'!$B$2:$D$1000,3,0)),0,(VLOOKUP(C635,'WI Vs ASM'!$B$2:$D$1000,3,0)))</f>
        <v>10-Enhancement Onshore</v>
      </c>
      <c r="M635" s="11" t="str">
        <f>IF(ISERROR(VLOOKUP(C635,'WI Vs ASM'!$B$2:$I$1000,8,0)),0,(VLOOKUP(C635,'WI Vs ASM'!$B$2:$I$1000,8,0)))</f>
        <v>Prakash Varadachari</v>
      </c>
      <c r="N635" s="11" t="str">
        <f>IF(ISERROR(VLOOKUP(C635,'WI Vs ASM'!$B$2:$G$1000,6,0)),0,(VLOOKUP(C635,'WI Vs ASM'!$B$2:$G$1000,6,0)))</f>
        <v>Security &amp; IAM</v>
      </c>
      <c r="O635" s="11" t="str">
        <f>IF(ISERROR(VLOOKUP(C635,'WI Vs ASM'!$B$2:$H$1000,7,0)),0,(VLOOKUP(C635,'WI Vs ASM'!$B$2:$H$1000,7,0)))</f>
        <v>Security &amp; IAM</v>
      </c>
      <c r="P635" s="11" t="str">
        <f t="shared" si="261"/>
        <v>May-17</v>
      </c>
      <c r="Q635" s="11" t="str">
        <f t="shared" si="262"/>
        <v>Q2</v>
      </c>
      <c r="R635" s="11" t="str">
        <f>IF(ISERROR(VLOOKUP(C635,'WI Vs ASM'!$B$2:$J$1000,9,0)),0,(VLOOKUP(C635,'WI Vs ASM'!$B$2:$J$1000,9,0)))</f>
        <v>Chandraprabha Palaniswamy</v>
      </c>
      <c r="S635" s="11" t="str">
        <f>IF(ISERROR(VLOOKUP(C635,'WI Vs ASM'!$B$2:$K$1000,10,0)),0,(VLOOKUP(C635,'WI Vs ASM'!$B$2:$K$1000,10,0)))</f>
        <v>Melody J Pereira</v>
      </c>
      <c r="T635" s="11" t="str">
        <f>IF(ISERROR(VLOOKUP(C635,'WI Vs ASM'!$B$2:$L$1000,11,0)),0,(VLOOKUP(C635,'WI Vs ASM'!$B$2:$L$1000,11,0)))</f>
        <v>Melody J Pereira</v>
      </c>
      <c r="U635" s="11" t="str">
        <f t="shared" si="269"/>
        <v>WR635155</v>
      </c>
      <c r="V635" s="11" t="str">
        <f t="shared" si="263"/>
        <v>No</v>
      </c>
      <c r="W635" s="11" t="str">
        <f t="shared" si="264"/>
        <v>Yes</v>
      </c>
      <c r="X635" s="11" t="str">
        <f t="shared" si="265"/>
        <v>No</v>
      </c>
      <c r="Y635" s="11" t="str">
        <f t="shared" si="266"/>
        <v>No</v>
      </c>
      <c r="Z635" s="11" t="str">
        <f t="shared" si="267"/>
        <v>No</v>
      </c>
      <c r="AA635" s="11" t="str">
        <f t="shared" si="270"/>
        <v>No</v>
      </c>
      <c r="AB635" s="11">
        <f>IF(ISERROR(VLOOKUP(U635,'ITWR Dump'!$A$2:$Y$5000,24,0)),0,(VLOOKUP('ILC Report'!U635,'ITWR Dump'!$A$2:$Y$5000,24,0)))</f>
        <v>0</v>
      </c>
      <c r="AC635" s="11" t="str">
        <f t="shared" si="271"/>
        <v>No</v>
      </c>
      <c r="AD635" s="11" t="str">
        <f t="shared" si="272"/>
        <v/>
      </c>
      <c r="AE635" s="11">
        <f>IF(ISERROR(VLOOKUP(U635,'ITWR Dump'!$A$2:$Y$5000,13,0)),0,(VLOOKUP(U635,'ITWR Dump'!$A$2:$Y$5000,13,0)))</f>
        <v>0</v>
      </c>
      <c r="AF635" s="11">
        <f>IF(ISERROR(VLOOKUP(U635,'ITWR Dump'!$A$2:$Y$5000,11,0)),0,(VLOOKUP(U635,'ITWR Dump'!$A$2:$Y$5000,11,0)))</f>
        <v>0</v>
      </c>
      <c r="AG635" s="11">
        <f>IF(ISERROR(VLOOKUP(U635,'ITWR Dump'!$A$2:$Y$5000,2,0)),0,(VLOOKUP(U635,'ITWR Dump'!$A$2:$Y$5000,2,0)))</f>
        <v>0</v>
      </c>
      <c r="AH635" s="11">
        <f>IF(ISERROR(VLOOKUP(U635,'ITWR Dump'!$A$2:$Y$5000,14,0)),0,(VLOOKUP(U635,'ITWR Dump'!$A$2:$Y$5000,14,0)))</f>
        <v>0</v>
      </c>
      <c r="AI635" s="11" t="str">
        <f t="shared" si="273"/>
        <v>10-Enhancement Onshore Landed</v>
      </c>
      <c r="AJ635" s="11" t="str">
        <f t="shared" si="274"/>
        <v>Landed Onshore</v>
      </c>
      <c r="AK635" s="11" t="str">
        <f>IF(ISERROR(VLOOKUP(A635,'Team Data'!$C$2:$U$213,17,0)),0,(VLOOKUP(A635,'Team Data'!$C$2:$U$213,17,0)))</f>
        <v>BI and RM</v>
      </c>
      <c r="AL635" s="11" t="str">
        <f t="shared" si="275"/>
        <v>2017-04-24</v>
      </c>
      <c r="AM635" s="11">
        <f>IF(ISERROR(VLOOKUP(U635,'ITWR Dump'!$A$2:$Y$5000,16,0)),0,(VLOOKUP(U635,'ITWR Dump'!$A$2:$Y$5000,16,0)))</f>
        <v>0</v>
      </c>
      <c r="AN635" s="11">
        <f>IF(ISERROR(VLOOKUP(U635,'ITWR Dump'!$A$2:$Y$5000,18,0)),0,(VLOOKUP(U635,'ITWR Dump'!$A$2:$Y$5000,18,0)))</f>
        <v>0</v>
      </c>
      <c r="AO635" s="11">
        <f>IF(ISERROR(VLOOKUP(U635,'ITWR Dump'!$A$2:$Y$5000,25,0)),0,(VLOOKUP('ILC Report'!U635,'ITWR Dump'!$A$2:$Y$5000,25,0)))</f>
        <v>0</v>
      </c>
      <c r="AP635" s="11">
        <f t="shared" si="276"/>
        <v>0</v>
      </c>
      <c r="AQ635" s="26">
        <f t="shared" si="277"/>
        <v>0</v>
      </c>
      <c r="AR635" s="26">
        <f t="shared" si="278"/>
        <v>0</v>
      </c>
      <c r="AS635" s="26">
        <f t="shared" si="279"/>
        <v>0</v>
      </c>
      <c r="AT635" s="26">
        <f t="shared" si="280"/>
        <v>0</v>
      </c>
      <c r="AU635" s="26">
        <f t="shared" si="281"/>
        <v>0</v>
      </c>
      <c r="AV635" s="26">
        <f t="shared" si="282"/>
        <v>0</v>
      </c>
      <c r="AW635" s="11" t="s">
        <v>653</v>
      </c>
      <c r="AX635" s="11" t="str">
        <f>VLOOKUP(L635,Group!$A$2:$B$1000,2,0)</f>
        <v>Enhancement</v>
      </c>
      <c r="AY635" s="11">
        <f>IF(ISERROR(VLOOKUP(U635,'ITWR Dump'!$A$2:$Y$5000,15,0)),0,(VLOOKUP('ILC Report'!U635,'ITWR Dump'!$A$2:$Y$5000,15,0)))</f>
        <v>0</v>
      </c>
      <c r="AZ635" s="11" t="str">
        <f t="shared" si="283"/>
        <v>No</v>
      </c>
      <c r="BA635" s="11" t="str">
        <f t="shared" si="284"/>
        <v>BKO</v>
      </c>
      <c r="BB635" s="11" t="str">
        <f t="shared" si="285"/>
        <v>EM</v>
      </c>
      <c r="BC635" s="11" t="str">
        <f t="shared" si="286"/>
        <v>No</v>
      </c>
    </row>
    <row r="636" spans="1:55" x14ac:dyDescent="0.3">
      <c r="A636" s="11" t="s">
        <v>107</v>
      </c>
      <c r="B636" s="11" t="s">
        <v>1835</v>
      </c>
      <c r="C636" s="11" t="s">
        <v>1917</v>
      </c>
      <c r="D636" s="11" t="s">
        <v>2276</v>
      </c>
      <c r="E636" s="38" t="s">
        <v>2902</v>
      </c>
      <c r="F636" s="11">
        <v>45</v>
      </c>
      <c r="G636" s="40" t="s">
        <v>218</v>
      </c>
      <c r="H636" s="11" t="str">
        <f t="shared" si="268"/>
        <v>Regular</v>
      </c>
      <c r="I636" s="11">
        <f t="shared" si="260"/>
        <v>0</v>
      </c>
      <c r="J636" s="11">
        <f>IF(ISERROR(VLOOKUP(C636,'WI Vs ASM'!$B$2:$E$1000,4,0)),0,(VLOOKUP(C636,'WI Vs ASM'!$B$2:$E$1000,4,0)))</f>
        <v>0</v>
      </c>
      <c r="K636" s="11">
        <f>IF(ISERROR(VLOOKUP(C636,'WI Vs ASM'!$B$2:$F$1000,5,0)),0,(VLOOKUP(C636,'WI Vs ASM'!$B$2:$F$1000,5,0)))</f>
        <v>0</v>
      </c>
      <c r="L636" s="11">
        <f>IF(ISERROR(VLOOKUP(C636,'WI Vs ASM'!$B$2:$D$1000,3,0)),0,(VLOOKUP(C636,'WI Vs ASM'!$B$2:$D$1000,3,0)))</f>
        <v>0</v>
      </c>
      <c r="M636" s="11">
        <f>IF(ISERROR(VLOOKUP(C636,'WI Vs ASM'!$B$2:$I$1000,8,0)),0,(VLOOKUP(C636,'WI Vs ASM'!$B$2:$I$1000,8,0)))</f>
        <v>0</v>
      </c>
      <c r="N636" s="11">
        <f>IF(ISERROR(VLOOKUP(C636,'WI Vs ASM'!$B$2:$G$1000,6,0)),0,(VLOOKUP(C636,'WI Vs ASM'!$B$2:$G$1000,6,0)))</f>
        <v>0</v>
      </c>
      <c r="O636" s="11">
        <f>IF(ISERROR(VLOOKUP(C636,'WI Vs ASM'!$B$2:$H$1000,7,0)),0,(VLOOKUP(C636,'WI Vs ASM'!$B$2:$H$1000,7,0)))</f>
        <v>0</v>
      </c>
      <c r="P636" s="11" t="str">
        <f t="shared" si="261"/>
        <v>May-17</v>
      </c>
      <c r="Q636" s="11" t="str">
        <f t="shared" si="262"/>
        <v>Q2</v>
      </c>
      <c r="R636" s="11">
        <f>IF(ISERROR(VLOOKUP(C636,'WI Vs ASM'!$B$2:$J$1000,9,0)),0,(VLOOKUP(C636,'WI Vs ASM'!$B$2:$J$1000,9,0)))</f>
        <v>0</v>
      </c>
      <c r="S636" s="11">
        <f>IF(ISERROR(VLOOKUP(C636,'WI Vs ASM'!$B$2:$K$1000,10,0)),0,(VLOOKUP(C636,'WI Vs ASM'!$B$2:$K$1000,10,0)))</f>
        <v>0</v>
      </c>
      <c r="T636" s="11">
        <f>IF(ISERROR(VLOOKUP(C636,'WI Vs ASM'!$B$2:$L$1000,11,0)),0,(VLOOKUP(C636,'WI Vs ASM'!$B$2:$L$1000,11,0)))</f>
        <v>0</v>
      </c>
      <c r="U636" s="11" t="e">
        <f t="shared" si="269"/>
        <v>#VALUE!</v>
      </c>
      <c r="V636" s="11" t="str">
        <f t="shared" si="263"/>
        <v>No</v>
      </c>
      <c r="W636" s="11" t="str">
        <f t="shared" si="264"/>
        <v>Yes</v>
      </c>
      <c r="X636" s="11" t="str">
        <f t="shared" si="265"/>
        <v>No</v>
      </c>
      <c r="Y636" s="11" t="str">
        <f t="shared" si="266"/>
        <v>No</v>
      </c>
      <c r="Z636" s="11" t="str">
        <f t="shared" si="267"/>
        <v>No</v>
      </c>
      <c r="AA636" s="11" t="str">
        <f t="shared" si="270"/>
        <v>No</v>
      </c>
      <c r="AB636" s="11">
        <f>IF(ISERROR(VLOOKUP(U636,'ITWR Dump'!$A$2:$Y$5000,24,0)),0,(VLOOKUP('ILC Report'!U636,'ITWR Dump'!$A$2:$Y$5000,24,0)))</f>
        <v>0</v>
      </c>
      <c r="AC636" s="11" t="str">
        <f t="shared" si="271"/>
        <v>No</v>
      </c>
      <c r="AD636" s="11" t="str">
        <f t="shared" si="272"/>
        <v/>
      </c>
      <c r="AE636" s="11">
        <f>IF(ISERROR(VLOOKUP(U636,'ITWR Dump'!$A$2:$Y$5000,13,0)),0,(VLOOKUP(U636,'ITWR Dump'!$A$2:$Y$5000,13,0)))</f>
        <v>0</v>
      </c>
      <c r="AF636" s="11">
        <f>IF(ISERROR(VLOOKUP(U636,'ITWR Dump'!$A$2:$Y$5000,11,0)),0,(VLOOKUP(U636,'ITWR Dump'!$A$2:$Y$5000,11,0)))</f>
        <v>0</v>
      </c>
      <c r="AG636" s="11">
        <f>IF(ISERROR(VLOOKUP(U636,'ITWR Dump'!$A$2:$Y$5000,2,0)),0,(VLOOKUP(U636,'ITWR Dump'!$A$2:$Y$5000,2,0)))</f>
        <v>0</v>
      </c>
      <c r="AH636" s="11">
        <f>IF(ISERROR(VLOOKUP(U636,'ITWR Dump'!$A$2:$Y$5000,14,0)),0,(VLOOKUP(U636,'ITWR Dump'!$A$2:$Y$5000,14,0)))</f>
        <v>0</v>
      </c>
      <c r="AI636" s="11">
        <f t="shared" si="273"/>
        <v>0</v>
      </c>
      <c r="AJ636" s="11">
        <f t="shared" si="274"/>
        <v>0</v>
      </c>
      <c r="AK636" s="11" t="str">
        <f>IF(ISERROR(VLOOKUP(A636,'Team Data'!$C$2:$U$213,17,0)),0,(VLOOKUP(A636,'Team Data'!$C$2:$U$213,17,0)))</f>
        <v>BI and RM</v>
      </c>
      <c r="AL636" s="11" t="str">
        <f t="shared" si="275"/>
        <v>2017-04-24</v>
      </c>
      <c r="AM636" s="11">
        <f>IF(ISERROR(VLOOKUP(U636,'ITWR Dump'!$A$2:$Y$5000,16,0)),0,(VLOOKUP(U636,'ITWR Dump'!$A$2:$Y$5000,16,0)))</f>
        <v>0</v>
      </c>
      <c r="AN636" s="11">
        <f>IF(ISERROR(VLOOKUP(U636,'ITWR Dump'!$A$2:$Y$5000,18,0)),0,(VLOOKUP(U636,'ITWR Dump'!$A$2:$Y$5000,18,0)))</f>
        <v>0</v>
      </c>
      <c r="AO636" s="11">
        <f>IF(ISERROR(VLOOKUP(U636,'ITWR Dump'!$A$2:$Y$5000,25,0)),0,(VLOOKUP('ILC Report'!U636,'ITWR Dump'!$A$2:$Y$5000,25,0)))</f>
        <v>0</v>
      </c>
      <c r="AP636" s="11">
        <f t="shared" si="276"/>
        <v>0</v>
      </c>
      <c r="AQ636" s="26">
        <f t="shared" si="277"/>
        <v>0</v>
      </c>
      <c r="AR636" s="26">
        <f t="shared" si="278"/>
        <v>0</v>
      </c>
      <c r="AS636" s="26">
        <f t="shared" si="279"/>
        <v>0</v>
      </c>
      <c r="AT636" s="26">
        <f t="shared" si="280"/>
        <v>0</v>
      </c>
      <c r="AU636" s="26">
        <f t="shared" si="281"/>
        <v>0</v>
      </c>
      <c r="AV636" s="26">
        <f t="shared" si="282"/>
        <v>0</v>
      </c>
      <c r="AW636" s="11" t="s">
        <v>653</v>
      </c>
      <c r="AX636" s="11" t="e">
        <f>VLOOKUP(L636,Group!$A$2:$B$1000,2,0)</f>
        <v>#N/A</v>
      </c>
      <c r="AY636" s="11">
        <f>IF(ISERROR(VLOOKUP(U636,'ITWR Dump'!$A$2:$Y$5000,15,0)),0,(VLOOKUP('ILC Report'!U636,'ITWR Dump'!$A$2:$Y$5000,15,0)))</f>
        <v>0</v>
      </c>
      <c r="AZ636" s="11" t="str">
        <f t="shared" si="283"/>
        <v>No</v>
      </c>
      <c r="BA636" s="11" t="str">
        <f t="shared" si="284"/>
        <v>W4W</v>
      </c>
      <c r="BB636" s="11" t="str">
        <f t="shared" si="285"/>
        <v>01</v>
      </c>
      <c r="BC636" s="11" t="str">
        <f t="shared" si="286"/>
        <v>No</v>
      </c>
    </row>
    <row r="637" spans="1:55" x14ac:dyDescent="0.3">
      <c r="A637" s="11" t="s">
        <v>107</v>
      </c>
      <c r="B637" s="11" t="s">
        <v>1835</v>
      </c>
      <c r="C637" s="11" t="s">
        <v>639</v>
      </c>
      <c r="D637" s="11" t="s">
        <v>2275</v>
      </c>
      <c r="E637" s="38" t="s">
        <v>2903</v>
      </c>
      <c r="F637" s="11">
        <v>1</v>
      </c>
      <c r="G637" s="40" t="s">
        <v>218</v>
      </c>
      <c r="H637" s="11" t="str">
        <f t="shared" si="268"/>
        <v>Regular</v>
      </c>
      <c r="I637" s="11" t="str">
        <f t="shared" si="260"/>
        <v>US</v>
      </c>
      <c r="J637" s="11" t="str">
        <f>IF(ISERROR(VLOOKUP(C637,'WI Vs ASM'!$B$2:$E$1000,4,0)),0,(VLOOKUP(C637,'WI Vs ASM'!$B$2:$E$1000,4,0)))</f>
        <v>Onshore</v>
      </c>
      <c r="K637" s="11" t="str">
        <f>IF(ISERROR(VLOOKUP(C637,'WI Vs ASM'!$B$2:$F$1000,5,0)),0,(VLOOKUP(C637,'WI Vs ASM'!$B$2:$F$1000,5,0)))</f>
        <v>02-Variable Billable</v>
      </c>
      <c r="L637" s="11" t="str">
        <f>IF(ISERROR(VLOOKUP(C637,'WI Vs ASM'!$B$2:$D$1000,3,0)),0,(VLOOKUP(C637,'WI Vs ASM'!$B$2:$D$1000,3,0)))</f>
        <v>10-Enhancement Onshore</v>
      </c>
      <c r="M637" s="11" t="str">
        <f>IF(ISERROR(VLOOKUP(C637,'WI Vs ASM'!$B$2:$I$1000,8,0)),0,(VLOOKUP(C637,'WI Vs ASM'!$B$2:$I$1000,8,0)))</f>
        <v>Prakash Varadachari</v>
      </c>
      <c r="N637" s="11" t="str">
        <f>IF(ISERROR(VLOOKUP(C637,'WI Vs ASM'!$B$2:$G$1000,6,0)),0,(VLOOKUP(C637,'WI Vs ASM'!$B$2:$G$1000,6,0)))</f>
        <v>Security &amp; IAM</v>
      </c>
      <c r="O637" s="11" t="str">
        <f>IF(ISERROR(VLOOKUP(C637,'WI Vs ASM'!$B$2:$H$1000,7,0)),0,(VLOOKUP(C637,'WI Vs ASM'!$B$2:$H$1000,7,0)))</f>
        <v>Security &amp; IAM</v>
      </c>
      <c r="P637" s="11" t="str">
        <f t="shared" si="261"/>
        <v>May-17</v>
      </c>
      <c r="Q637" s="11" t="str">
        <f t="shared" si="262"/>
        <v>Q2</v>
      </c>
      <c r="R637" s="11" t="str">
        <f>IF(ISERROR(VLOOKUP(C637,'WI Vs ASM'!$B$2:$J$1000,9,0)),0,(VLOOKUP(C637,'WI Vs ASM'!$B$2:$J$1000,9,0)))</f>
        <v>Chandraprabha Palaniswamy</v>
      </c>
      <c r="S637" s="11" t="str">
        <f>IF(ISERROR(VLOOKUP(C637,'WI Vs ASM'!$B$2:$K$1000,10,0)),0,(VLOOKUP(C637,'WI Vs ASM'!$B$2:$K$1000,10,0)))</f>
        <v>Melody J Pereira</v>
      </c>
      <c r="T637" s="11" t="str">
        <f>IF(ISERROR(VLOOKUP(C637,'WI Vs ASM'!$B$2:$L$1000,11,0)),0,(VLOOKUP(C637,'WI Vs ASM'!$B$2:$L$1000,11,0)))</f>
        <v>Melody J Pereira</v>
      </c>
      <c r="U637" s="11" t="str">
        <f t="shared" si="269"/>
        <v>WR635155</v>
      </c>
      <c r="V637" s="11" t="str">
        <f t="shared" si="263"/>
        <v>No</v>
      </c>
      <c r="W637" s="11" t="str">
        <f t="shared" si="264"/>
        <v>Yes</v>
      </c>
      <c r="X637" s="11" t="str">
        <f t="shared" si="265"/>
        <v>No</v>
      </c>
      <c r="Y637" s="11" t="str">
        <f t="shared" si="266"/>
        <v>No</v>
      </c>
      <c r="Z637" s="11" t="str">
        <f t="shared" si="267"/>
        <v>No</v>
      </c>
      <c r="AA637" s="11" t="str">
        <f t="shared" si="270"/>
        <v>No</v>
      </c>
      <c r="AB637" s="11">
        <f>IF(ISERROR(VLOOKUP(U637,'ITWR Dump'!$A$2:$Y$5000,24,0)),0,(VLOOKUP('ILC Report'!U637,'ITWR Dump'!$A$2:$Y$5000,24,0)))</f>
        <v>0</v>
      </c>
      <c r="AC637" s="11" t="str">
        <f t="shared" si="271"/>
        <v>No</v>
      </c>
      <c r="AD637" s="11" t="str">
        <f t="shared" si="272"/>
        <v/>
      </c>
      <c r="AE637" s="11">
        <f>IF(ISERROR(VLOOKUP(U637,'ITWR Dump'!$A$2:$Y$5000,13,0)),0,(VLOOKUP(U637,'ITWR Dump'!$A$2:$Y$5000,13,0)))</f>
        <v>0</v>
      </c>
      <c r="AF637" s="11">
        <f>IF(ISERROR(VLOOKUP(U637,'ITWR Dump'!$A$2:$Y$5000,11,0)),0,(VLOOKUP(U637,'ITWR Dump'!$A$2:$Y$5000,11,0)))</f>
        <v>0</v>
      </c>
      <c r="AG637" s="11">
        <f>IF(ISERROR(VLOOKUP(U637,'ITWR Dump'!$A$2:$Y$5000,2,0)),0,(VLOOKUP(U637,'ITWR Dump'!$A$2:$Y$5000,2,0)))</f>
        <v>0</v>
      </c>
      <c r="AH637" s="11">
        <f>IF(ISERROR(VLOOKUP(U637,'ITWR Dump'!$A$2:$Y$5000,14,0)),0,(VLOOKUP(U637,'ITWR Dump'!$A$2:$Y$5000,14,0)))</f>
        <v>0</v>
      </c>
      <c r="AI637" s="11" t="str">
        <f t="shared" si="273"/>
        <v>10-Enhancement Onshore Landed</v>
      </c>
      <c r="AJ637" s="11" t="str">
        <f t="shared" si="274"/>
        <v>Landed Onshore</v>
      </c>
      <c r="AK637" s="11" t="str">
        <f>IF(ISERROR(VLOOKUP(A637,'Team Data'!$C$2:$U$213,17,0)),0,(VLOOKUP(A637,'Team Data'!$C$2:$U$213,17,0)))</f>
        <v>BI and RM</v>
      </c>
      <c r="AL637" s="11" t="str">
        <f t="shared" si="275"/>
        <v>2017-04-24</v>
      </c>
      <c r="AM637" s="11">
        <f>IF(ISERROR(VLOOKUP(U637,'ITWR Dump'!$A$2:$Y$5000,16,0)),0,(VLOOKUP(U637,'ITWR Dump'!$A$2:$Y$5000,16,0)))</f>
        <v>0</v>
      </c>
      <c r="AN637" s="11">
        <f>IF(ISERROR(VLOOKUP(U637,'ITWR Dump'!$A$2:$Y$5000,18,0)),0,(VLOOKUP(U637,'ITWR Dump'!$A$2:$Y$5000,18,0)))</f>
        <v>0</v>
      </c>
      <c r="AO637" s="11">
        <f>IF(ISERROR(VLOOKUP(U637,'ITWR Dump'!$A$2:$Y$5000,25,0)),0,(VLOOKUP('ILC Report'!U637,'ITWR Dump'!$A$2:$Y$5000,25,0)))</f>
        <v>0</v>
      </c>
      <c r="AP637" s="11">
        <f t="shared" si="276"/>
        <v>0</v>
      </c>
      <c r="AQ637" s="26">
        <f t="shared" si="277"/>
        <v>0</v>
      </c>
      <c r="AR637" s="26">
        <f t="shared" si="278"/>
        <v>0</v>
      </c>
      <c r="AS637" s="26">
        <f t="shared" si="279"/>
        <v>0</v>
      </c>
      <c r="AT637" s="26">
        <f t="shared" si="280"/>
        <v>0</v>
      </c>
      <c r="AU637" s="26">
        <f t="shared" si="281"/>
        <v>0</v>
      </c>
      <c r="AV637" s="26">
        <f t="shared" si="282"/>
        <v>0</v>
      </c>
      <c r="AW637" s="11" t="s">
        <v>653</v>
      </c>
      <c r="AX637" s="11" t="str">
        <f>VLOOKUP(L637,Group!$A$2:$B$1000,2,0)</f>
        <v>Enhancement</v>
      </c>
      <c r="AY637" s="11">
        <f>IF(ISERROR(VLOOKUP(U637,'ITWR Dump'!$A$2:$Y$5000,15,0)),0,(VLOOKUP('ILC Report'!U637,'ITWR Dump'!$A$2:$Y$5000,15,0)))</f>
        <v>0</v>
      </c>
      <c r="AZ637" s="11" t="str">
        <f t="shared" si="283"/>
        <v>No</v>
      </c>
      <c r="BA637" s="11" t="str">
        <f t="shared" si="284"/>
        <v>BKO</v>
      </c>
      <c r="BB637" s="11" t="str">
        <f t="shared" si="285"/>
        <v>EM</v>
      </c>
      <c r="BC637" s="11" t="str">
        <f t="shared" si="286"/>
        <v>No</v>
      </c>
    </row>
    <row r="638" spans="1:55" x14ac:dyDescent="0.3">
      <c r="A638" s="11" t="s">
        <v>107</v>
      </c>
      <c r="B638" s="11" t="s">
        <v>1835</v>
      </c>
      <c r="C638" s="11" t="s">
        <v>1917</v>
      </c>
      <c r="D638" s="11" t="s">
        <v>2276</v>
      </c>
      <c r="E638" s="38" t="s">
        <v>2903</v>
      </c>
      <c r="F638" s="11">
        <v>45</v>
      </c>
      <c r="G638" s="40" t="s">
        <v>218</v>
      </c>
      <c r="H638" s="11" t="str">
        <f t="shared" si="268"/>
        <v>Regular</v>
      </c>
      <c r="I638" s="11">
        <f t="shared" si="260"/>
        <v>0</v>
      </c>
      <c r="J638" s="11">
        <f>IF(ISERROR(VLOOKUP(C638,'WI Vs ASM'!$B$2:$E$1000,4,0)),0,(VLOOKUP(C638,'WI Vs ASM'!$B$2:$E$1000,4,0)))</f>
        <v>0</v>
      </c>
      <c r="K638" s="11">
        <f>IF(ISERROR(VLOOKUP(C638,'WI Vs ASM'!$B$2:$F$1000,5,0)),0,(VLOOKUP(C638,'WI Vs ASM'!$B$2:$F$1000,5,0)))</f>
        <v>0</v>
      </c>
      <c r="L638" s="11">
        <f>IF(ISERROR(VLOOKUP(C638,'WI Vs ASM'!$B$2:$D$1000,3,0)),0,(VLOOKUP(C638,'WI Vs ASM'!$B$2:$D$1000,3,0)))</f>
        <v>0</v>
      </c>
      <c r="M638" s="11">
        <f>IF(ISERROR(VLOOKUP(C638,'WI Vs ASM'!$B$2:$I$1000,8,0)),0,(VLOOKUP(C638,'WI Vs ASM'!$B$2:$I$1000,8,0)))</f>
        <v>0</v>
      </c>
      <c r="N638" s="11">
        <f>IF(ISERROR(VLOOKUP(C638,'WI Vs ASM'!$B$2:$G$1000,6,0)),0,(VLOOKUP(C638,'WI Vs ASM'!$B$2:$G$1000,6,0)))</f>
        <v>0</v>
      </c>
      <c r="O638" s="11">
        <f>IF(ISERROR(VLOOKUP(C638,'WI Vs ASM'!$B$2:$H$1000,7,0)),0,(VLOOKUP(C638,'WI Vs ASM'!$B$2:$H$1000,7,0)))</f>
        <v>0</v>
      </c>
      <c r="P638" s="11" t="str">
        <f t="shared" si="261"/>
        <v>May-17</v>
      </c>
      <c r="Q638" s="11" t="str">
        <f t="shared" si="262"/>
        <v>Q2</v>
      </c>
      <c r="R638" s="11">
        <f>IF(ISERROR(VLOOKUP(C638,'WI Vs ASM'!$B$2:$J$1000,9,0)),0,(VLOOKUP(C638,'WI Vs ASM'!$B$2:$J$1000,9,0)))</f>
        <v>0</v>
      </c>
      <c r="S638" s="11">
        <f>IF(ISERROR(VLOOKUP(C638,'WI Vs ASM'!$B$2:$K$1000,10,0)),0,(VLOOKUP(C638,'WI Vs ASM'!$B$2:$K$1000,10,0)))</f>
        <v>0</v>
      </c>
      <c r="T638" s="11">
        <f>IF(ISERROR(VLOOKUP(C638,'WI Vs ASM'!$B$2:$L$1000,11,0)),0,(VLOOKUP(C638,'WI Vs ASM'!$B$2:$L$1000,11,0)))</f>
        <v>0</v>
      </c>
      <c r="U638" s="11" t="e">
        <f t="shared" si="269"/>
        <v>#VALUE!</v>
      </c>
      <c r="V638" s="11" t="str">
        <f t="shared" si="263"/>
        <v>No</v>
      </c>
      <c r="W638" s="11" t="str">
        <f t="shared" si="264"/>
        <v>Yes</v>
      </c>
      <c r="X638" s="11" t="str">
        <f t="shared" si="265"/>
        <v>No</v>
      </c>
      <c r="Y638" s="11" t="str">
        <f t="shared" si="266"/>
        <v>No</v>
      </c>
      <c r="Z638" s="11" t="str">
        <f t="shared" si="267"/>
        <v>No</v>
      </c>
      <c r="AA638" s="11" t="str">
        <f t="shared" si="270"/>
        <v>No</v>
      </c>
      <c r="AB638" s="11">
        <f>IF(ISERROR(VLOOKUP(U638,'ITWR Dump'!$A$2:$Y$5000,24,0)),0,(VLOOKUP('ILC Report'!U638,'ITWR Dump'!$A$2:$Y$5000,24,0)))</f>
        <v>0</v>
      </c>
      <c r="AC638" s="11" t="str">
        <f t="shared" si="271"/>
        <v>No</v>
      </c>
      <c r="AD638" s="11" t="str">
        <f t="shared" si="272"/>
        <v/>
      </c>
      <c r="AE638" s="11">
        <f>IF(ISERROR(VLOOKUP(U638,'ITWR Dump'!$A$2:$Y$5000,13,0)),0,(VLOOKUP(U638,'ITWR Dump'!$A$2:$Y$5000,13,0)))</f>
        <v>0</v>
      </c>
      <c r="AF638" s="11">
        <f>IF(ISERROR(VLOOKUP(U638,'ITWR Dump'!$A$2:$Y$5000,11,0)),0,(VLOOKUP(U638,'ITWR Dump'!$A$2:$Y$5000,11,0)))</f>
        <v>0</v>
      </c>
      <c r="AG638" s="11">
        <f>IF(ISERROR(VLOOKUP(U638,'ITWR Dump'!$A$2:$Y$5000,2,0)),0,(VLOOKUP(U638,'ITWR Dump'!$A$2:$Y$5000,2,0)))</f>
        <v>0</v>
      </c>
      <c r="AH638" s="11">
        <f>IF(ISERROR(VLOOKUP(U638,'ITWR Dump'!$A$2:$Y$5000,14,0)),0,(VLOOKUP(U638,'ITWR Dump'!$A$2:$Y$5000,14,0)))</f>
        <v>0</v>
      </c>
      <c r="AI638" s="11">
        <f t="shared" si="273"/>
        <v>0</v>
      </c>
      <c r="AJ638" s="11">
        <f t="shared" si="274"/>
        <v>0</v>
      </c>
      <c r="AK638" s="11" t="str">
        <f>IF(ISERROR(VLOOKUP(A638,'Team Data'!$C$2:$U$213,17,0)),0,(VLOOKUP(A638,'Team Data'!$C$2:$U$213,17,0)))</f>
        <v>BI and RM</v>
      </c>
      <c r="AL638" s="11" t="str">
        <f t="shared" si="275"/>
        <v>2017-04-24</v>
      </c>
      <c r="AM638" s="11">
        <f>IF(ISERROR(VLOOKUP(U638,'ITWR Dump'!$A$2:$Y$5000,16,0)),0,(VLOOKUP(U638,'ITWR Dump'!$A$2:$Y$5000,16,0)))</f>
        <v>0</v>
      </c>
      <c r="AN638" s="11">
        <f>IF(ISERROR(VLOOKUP(U638,'ITWR Dump'!$A$2:$Y$5000,18,0)),0,(VLOOKUP(U638,'ITWR Dump'!$A$2:$Y$5000,18,0)))</f>
        <v>0</v>
      </c>
      <c r="AO638" s="11">
        <f>IF(ISERROR(VLOOKUP(U638,'ITWR Dump'!$A$2:$Y$5000,25,0)),0,(VLOOKUP('ILC Report'!U638,'ITWR Dump'!$A$2:$Y$5000,25,0)))</f>
        <v>0</v>
      </c>
      <c r="AP638" s="11">
        <f t="shared" si="276"/>
        <v>0</v>
      </c>
      <c r="AQ638" s="26">
        <f t="shared" si="277"/>
        <v>0</v>
      </c>
      <c r="AR638" s="26">
        <f t="shared" si="278"/>
        <v>0</v>
      </c>
      <c r="AS638" s="26">
        <f t="shared" si="279"/>
        <v>0</v>
      </c>
      <c r="AT638" s="26">
        <f t="shared" si="280"/>
        <v>0</v>
      </c>
      <c r="AU638" s="26">
        <f t="shared" si="281"/>
        <v>0</v>
      </c>
      <c r="AV638" s="26">
        <f t="shared" si="282"/>
        <v>0</v>
      </c>
      <c r="AW638" s="11" t="s">
        <v>653</v>
      </c>
      <c r="AX638" s="11" t="e">
        <f>VLOOKUP(L638,Group!$A$2:$B$1000,2,0)</f>
        <v>#N/A</v>
      </c>
      <c r="AY638" s="11">
        <f>IF(ISERROR(VLOOKUP(U638,'ITWR Dump'!$A$2:$Y$5000,15,0)),0,(VLOOKUP('ILC Report'!U638,'ITWR Dump'!$A$2:$Y$5000,15,0)))</f>
        <v>0</v>
      </c>
      <c r="AZ638" s="11" t="str">
        <f t="shared" si="283"/>
        <v>No</v>
      </c>
      <c r="BA638" s="11" t="str">
        <f t="shared" si="284"/>
        <v>W4W</v>
      </c>
      <c r="BB638" s="11" t="str">
        <f t="shared" si="285"/>
        <v>01</v>
      </c>
      <c r="BC638" s="11" t="str">
        <f t="shared" si="286"/>
        <v>No</v>
      </c>
    </row>
    <row r="639" spans="1:55" x14ac:dyDescent="0.3">
      <c r="A639" s="11" t="s">
        <v>107</v>
      </c>
      <c r="B639" s="11" t="s">
        <v>1835</v>
      </c>
      <c r="C639" s="11" t="s">
        <v>639</v>
      </c>
      <c r="D639" s="11" t="s">
        <v>2275</v>
      </c>
      <c r="E639" s="38" t="s">
        <v>2904</v>
      </c>
      <c r="F639" s="11">
        <v>3.5</v>
      </c>
      <c r="G639" s="40" t="s">
        <v>218</v>
      </c>
      <c r="H639" s="11" t="str">
        <f t="shared" si="268"/>
        <v>Regular</v>
      </c>
      <c r="I639" s="11" t="str">
        <f t="shared" si="260"/>
        <v>US</v>
      </c>
      <c r="J639" s="11" t="str">
        <f>IF(ISERROR(VLOOKUP(C639,'WI Vs ASM'!$B$2:$E$1000,4,0)),0,(VLOOKUP(C639,'WI Vs ASM'!$B$2:$E$1000,4,0)))</f>
        <v>Onshore</v>
      </c>
      <c r="K639" s="11" t="str">
        <f>IF(ISERROR(VLOOKUP(C639,'WI Vs ASM'!$B$2:$F$1000,5,0)),0,(VLOOKUP(C639,'WI Vs ASM'!$B$2:$F$1000,5,0)))</f>
        <v>02-Variable Billable</v>
      </c>
      <c r="L639" s="11" t="str">
        <f>IF(ISERROR(VLOOKUP(C639,'WI Vs ASM'!$B$2:$D$1000,3,0)),0,(VLOOKUP(C639,'WI Vs ASM'!$B$2:$D$1000,3,0)))</f>
        <v>10-Enhancement Onshore</v>
      </c>
      <c r="M639" s="11" t="str">
        <f>IF(ISERROR(VLOOKUP(C639,'WI Vs ASM'!$B$2:$I$1000,8,0)),0,(VLOOKUP(C639,'WI Vs ASM'!$B$2:$I$1000,8,0)))</f>
        <v>Prakash Varadachari</v>
      </c>
      <c r="N639" s="11" t="str">
        <f>IF(ISERROR(VLOOKUP(C639,'WI Vs ASM'!$B$2:$G$1000,6,0)),0,(VLOOKUP(C639,'WI Vs ASM'!$B$2:$G$1000,6,0)))</f>
        <v>Security &amp; IAM</v>
      </c>
      <c r="O639" s="11" t="str">
        <f>IF(ISERROR(VLOOKUP(C639,'WI Vs ASM'!$B$2:$H$1000,7,0)),0,(VLOOKUP(C639,'WI Vs ASM'!$B$2:$H$1000,7,0)))</f>
        <v>Security &amp; IAM</v>
      </c>
      <c r="P639" s="11" t="str">
        <f t="shared" si="261"/>
        <v>May-17</v>
      </c>
      <c r="Q639" s="11" t="str">
        <f t="shared" si="262"/>
        <v>Q2</v>
      </c>
      <c r="R639" s="11" t="str">
        <f>IF(ISERROR(VLOOKUP(C639,'WI Vs ASM'!$B$2:$J$1000,9,0)),0,(VLOOKUP(C639,'WI Vs ASM'!$B$2:$J$1000,9,0)))</f>
        <v>Chandraprabha Palaniswamy</v>
      </c>
      <c r="S639" s="11" t="str">
        <f>IF(ISERROR(VLOOKUP(C639,'WI Vs ASM'!$B$2:$K$1000,10,0)),0,(VLOOKUP(C639,'WI Vs ASM'!$B$2:$K$1000,10,0)))</f>
        <v>Melody J Pereira</v>
      </c>
      <c r="T639" s="11" t="str">
        <f>IF(ISERROR(VLOOKUP(C639,'WI Vs ASM'!$B$2:$L$1000,11,0)),0,(VLOOKUP(C639,'WI Vs ASM'!$B$2:$L$1000,11,0)))</f>
        <v>Melody J Pereira</v>
      </c>
      <c r="U639" s="11" t="str">
        <f t="shared" si="269"/>
        <v>WR635155</v>
      </c>
      <c r="V639" s="11" t="str">
        <f t="shared" si="263"/>
        <v>No</v>
      </c>
      <c r="W639" s="11" t="str">
        <f t="shared" si="264"/>
        <v>Yes</v>
      </c>
      <c r="X639" s="11" t="str">
        <f t="shared" si="265"/>
        <v>No</v>
      </c>
      <c r="Y639" s="11" t="str">
        <f t="shared" si="266"/>
        <v>No</v>
      </c>
      <c r="Z639" s="11" t="str">
        <f t="shared" si="267"/>
        <v>No</v>
      </c>
      <c r="AA639" s="11" t="str">
        <f t="shared" si="270"/>
        <v>No</v>
      </c>
      <c r="AB639" s="11">
        <f>IF(ISERROR(VLOOKUP(U639,'ITWR Dump'!$A$2:$Y$5000,24,0)),0,(VLOOKUP('ILC Report'!U639,'ITWR Dump'!$A$2:$Y$5000,24,0)))</f>
        <v>0</v>
      </c>
      <c r="AC639" s="11" t="str">
        <f t="shared" si="271"/>
        <v>No</v>
      </c>
      <c r="AD639" s="11" t="str">
        <f t="shared" si="272"/>
        <v/>
      </c>
      <c r="AE639" s="11">
        <f>IF(ISERROR(VLOOKUP(U639,'ITWR Dump'!$A$2:$Y$5000,13,0)),0,(VLOOKUP(U639,'ITWR Dump'!$A$2:$Y$5000,13,0)))</f>
        <v>0</v>
      </c>
      <c r="AF639" s="11">
        <f>IF(ISERROR(VLOOKUP(U639,'ITWR Dump'!$A$2:$Y$5000,11,0)),0,(VLOOKUP(U639,'ITWR Dump'!$A$2:$Y$5000,11,0)))</f>
        <v>0</v>
      </c>
      <c r="AG639" s="11">
        <f>IF(ISERROR(VLOOKUP(U639,'ITWR Dump'!$A$2:$Y$5000,2,0)),0,(VLOOKUP(U639,'ITWR Dump'!$A$2:$Y$5000,2,0)))</f>
        <v>0</v>
      </c>
      <c r="AH639" s="11">
        <f>IF(ISERROR(VLOOKUP(U639,'ITWR Dump'!$A$2:$Y$5000,14,0)),0,(VLOOKUP(U639,'ITWR Dump'!$A$2:$Y$5000,14,0)))</f>
        <v>0</v>
      </c>
      <c r="AI639" s="11" t="str">
        <f t="shared" si="273"/>
        <v>10-Enhancement Onshore Landed</v>
      </c>
      <c r="AJ639" s="11" t="str">
        <f t="shared" si="274"/>
        <v>Landed Onshore</v>
      </c>
      <c r="AK639" s="11" t="str">
        <f>IF(ISERROR(VLOOKUP(A639,'Team Data'!$C$2:$U$213,17,0)),0,(VLOOKUP(A639,'Team Data'!$C$2:$U$213,17,0)))</f>
        <v>BI and RM</v>
      </c>
      <c r="AL639" s="11" t="str">
        <f t="shared" si="275"/>
        <v>2017-04-24</v>
      </c>
      <c r="AM639" s="11">
        <f>IF(ISERROR(VLOOKUP(U639,'ITWR Dump'!$A$2:$Y$5000,16,0)),0,(VLOOKUP(U639,'ITWR Dump'!$A$2:$Y$5000,16,0)))</f>
        <v>0</v>
      </c>
      <c r="AN639" s="11">
        <f>IF(ISERROR(VLOOKUP(U639,'ITWR Dump'!$A$2:$Y$5000,18,0)),0,(VLOOKUP(U639,'ITWR Dump'!$A$2:$Y$5000,18,0)))</f>
        <v>0</v>
      </c>
      <c r="AO639" s="11">
        <f>IF(ISERROR(VLOOKUP(U639,'ITWR Dump'!$A$2:$Y$5000,25,0)),0,(VLOOKUP('ILC Report'!U639,'ITWR Dump'!$A$2:$Y$5000,25,0)))</f>
        <v>0</v>
      </c>
      <c r="AP639" s="11">
        <f t="shared" si="276"/>
        <v>0</v>
      </c>
      <c r="AQ639" s="26">
        <f t="shared" si="277"/>
        <v>0</v>
      </c>
      <c r="AR639" s="26">
        <f t="shared" si="278"/>
        <v>0</v>
      </c>
      <c r="AS639" s="26">
        <f t="shared" si="279"/>
        <v>0</v>
      </c>
      <c r="AT639" s="26">
        <f t="shared" si="280"/>
        <v>0</v>
      </c>
      <c r="AU639" s="26">
        <f t="shared" si="281"/>
        <v>0</v>
      </c>
      <c r="AV639" s="26">
        <f t="shared" si="282"/>
        <v>0</v>
      </c>
      <c r="AW639" s="11" t="s">
        <v>653</v>
      </c>
      <c r="AX639" s="11" t="str">
        <f>VLOOKUP(L639,Group!$A$2:$B$1000,2,0)</f>
        <v>Enhancement</v>
      </c>
      <c r="AY639" s="11">
        <f>IF(ISERROR(VLOOKUP(U639,'ITWR Dump'!$A$2:$Y$5000,15,0)),0,(VLOOKUP('ILC Report'!U639,'ITWR Dump'!$A$2:$Y$5000,15,0)))</f>
        <v>0</v>
      </c>
      <c r="AZ639" s="11" t="str">
        <f t="shared" si="283"/>
        <v>No</v>
      </c>
      <c r="BA639" s="11" t="str">
        <f t="shared" si="284"/>
        <v>BKO</v>
      </c>
      <c r="BB639" s="11" t="str">
        <f t="shared" si="285"/>
        <v>EM</v>
      </c>
      <c r="BC639" s="11" t="str">
        <f t="shared" si="286"/>
        <v>No</v>
      </c>
    </row>
    <row r="640" spans="1:55" x14ac:dyDescent="0.3">
      <c r="A640" s="11" t="s">
        <v>107</v>
      </c>
      <c r="B640" s="11" t="s">
        <v>1835</v>
      </c>
      <c r="C640" s="11" t="s">
        <v>1917</v>
      </c>
      <c r="D640" s="11" t="s">
        <v>2276</v>
      </c>
      <c r="E640" s="38" t="s">
        <v>2904</v>
      </c>
      <c r="F640" s="11">
        <v>45</v>
      </c>
      <c r="G640" s="40" t="s">
        <v>218</v>
      </c>
      <c r="H640" s="11" t="str">
        <f t="shared" si="268"/>
        <v>Regular</v>
      </c>
      <c r="I640" s="11">
        <f t="shared" si="260"/>
        <v>0</v>
      </c>
      <c r="J640" s="11">
        <f>IF(ISERROR(VLOOKUP(C640,'WI Vs ASM'!$B$2:$E$1000,4,0)),0,(VLOOKUP(C640,'WI Vs ASM'!$B$2:$E$1000,4,0)))</f>
        <v>0</v>
      </c>
      <c r="K640" s="11">
        <f>IF(ISERROR(VLOOKUP(C640,'WI Vs ASM'!$B$2:$F$1000,5,0)),0,(VLOOKUP(C640,'WI Vs ASM'!$B$2:$F$1000,5,0)))</f>
        <v>0</v>
      </c>
      <c r="L640" s="11">
        <f>IF(ISERROR(VLOOKUP(C640,'WI Vs ASM'!$B$2:$D$1000,3,0)),0,(VLOOKUP(C640,'WI Vs ASM'!$B$2:$D$1000,3,0)))</f>
        <v>0</v>
      </c>
      <c r="M640" s="11">
        <f>IF(ISERROR(VLOOKUP(C640,'WI Vs ASM'!$B$2:$I$1000,8,0)),0,(VLOOKUP(C640,'WI Vs ASM'!$B$2:$I$1000,8,0)))</f>
        <v>0</v>
      </c>
      <c r="N640" s="11">
        <f>IF(ISERROR(VLOOKUP(C640,'WI Vs ASM'!$B$2:$G$1000,6,0)),0,(VLOOKUP(C640,'WI Vs ASM'!$B$2:$G$1000,6,0)))</f>
        <v>0</v>
      </c>
      <c r="O640" s="11">
        <f>IF(ISERROR(VLOOKUP(C640,'WI Vs ASM'!$B$2:$H$1000,7,0)),0,(VLOOKUP(C640,'WI Vs ASM'!$B$2:$H$1000,7,0)))</f>
        <v>0</v>
      </c>
      <c r="P640" s="11" t="str">
        <f t="shared" si="261"/>
        <v>May-17</v>
      </c>
      <c r="Q640" s="11" t="str">
        <f t="shared" si="262"/>
        <v>Q2</v>
      </c>
      <c r="R640" s="11">
        <f>IF(ISERROR(VLOOKUP(C640,'WI Vs ASM'!$B$2:$J$1000,9,0)),0,(VLOOKUP(C640,'WI Vs ASM'!$B$2:$J$1000,9,0)))</f>
        <v>0</v>
      </c>
      <c r="S640" s="11">
        <f>IF(ISERROR(VLOOKUP(C640,'WI Vs ASM'!$B$2:$K$1000,10,0)),0,(VLOOKUP(C640,'WI Vs ASM'!$B$2:$K$1000,10,0)))</f>
        <v>0</v>
      </c>
      <c r="T640" s="11">
        <f>IF(ISERROR(VLOOKUP(C640,'WI Vs ASM'!$B$2:$L$1000,11,0)),0,(VLOOKUP(C640,'WI Vs ASM'!$B$2:$L$1000,11,0)))</f>
        <v>0</v>
      </c>
      <c r="U640" s="11" t="e">
        <f t="shared" si="269"/>
        <v>#VALUE!</v>
      </c>
      <c r="V640" s="11" t="str">
        <f t="shared" si="263"/>
        <v>No</v>
      </c>
      <c r="W640" s="11" t="str">
        <f t="shared" si="264"/>
        <v>Yes</v>
      </c>
      <c r="X640" s="11" t="str">
        <f t="shared" si="265"/>
        <v>No</v>
      </c>
      <c r="Y640" s="11" t="str">
        <f t="shared" si="266"/>
        <v>No</v>
      </c>
      <c r="Z640" s="11" t="str">
        <f t="shared" si="267"/>
        <v>No</v>
      </c>
      <c r="AA640" s="11" t="str">
        <f t="shared" si="270"/>
        <v>No</v>
      </c>
      <c r="AB640" s="11">
        <f>IF(ISERROR(VLOOKUP(U640,'ITWR Dump'!$A$2:$Y$5000,24,0)),0,(VLOOKUP('ILC Report'!U640,'ITWR Dump'!$A$2:$Y$5000,24,0)))</f>
        <v>0</v>
      </c>
      <c r="AC640" s="11" t="str">
        <f t="shared" si="271"/>
        <v>No</v>
      </c>
      <c r="AD640" s="11" t="str">
        <f t="shared" si="272"/>
        <v/>
      </c>
      <c r="AE640" s="11">
        <f>IF(ISERROR(VLOOKUP(U640,'ITWR Dump'!$A$2:$Y$5000,13,0)),0,(VLOOKUP(U640,'ITWR Dump'!$A$2:$Y$5000,13,0)))</f>
        <v>0</v>
      </c>
      <c r="AF640" s="11">
        <f>IF(ISERROR(VLOOKUP(U640,'ITWR Dump'!$A$2:$Y$5000,11,0)),0,(VLOOKUP(U640,'ITWR Dump'!$A$2:$Y$5000,11,0)))</f>
        <v>0</v>
      </c>
      <c r="AG640" s="11">
        <f>IF(ISERROR(VLOOKUP(U640,'ITWR Dump'!$A$2:$Y$5000,2,0)),0,(VLOOKUP(U640,'ITWR Dump'!$A$2:$Y$5000,2,0)))</f>
        <v>0</v>
      </c>
      <c r="AH640" s="11">
        <f>IF(ISERROR(VLOOKUP(U640,'ITWR Dump'!$A$2:$Y$5000,14,0)),0,(VLOOKUP(U640,'ITWR Dump'!$A$2:$Y$5000,14,0)))</f>
        <v>0</v>
      </c>
      <c r="AI640" s="11">
        <f t="shared" si="273"/>
        <v>0</v>
      </c>
      <c r="AJ640" s="11">
        <f t="shared" si="274"/>
        <v>0</v>
      </c>
      <c r="AK640" s="11" t="str">
        <f>IF(ISERROR(VLOOKUP(A640,'Team Data'!$C$2:$U$213,17,0)),0,(VLOOKUP(A640,'Team Data'!$C$2:$U$213,17,0)))</f>
        <v>BI and RM</v>
      </c>
      <c r="AL640" s="11" t="str">
        <f t="shared" si="275"/>
        <v>2017-04-24</v>
      </c>
      <c r="AM640" s="11">
        <f>IF(ISERROR(VLOOKUP(U640,'ITWR Dump'!$A$2:$Y$5000,16,0)),0,(VLOOKUP(U640,'ITWR Dump'!$A$2:$Y$5000,16,0)))</f>
        <v>0</v>
      </c>
      <c r="AN640" s="11">
        <f>IF(ISERROR(VLOOKUP(U640,'ITWR Dump'!$A$2:$Y$5000,18,0)),0,(VLOOKUP(U640,'ITWR Dump'!$A$2:$Y$5000,18,0)))</f>
        <v>0</v>
      </c>
      <c r="AO640" s="11">
        <f>IF(ISERROR(VLOOKUP(U640,'ITWR Dump'!$A$2:$Y$5000,25,0)),0,(VLOOKUP('ILC Report'!U640,'ITWR Dump'!$A$2:$Y$5000,25,0)))</f>
        <v>0</v>
      </c>
      <c r="AP640" s="11">
        <f t="shared" si="276"/>
        <v>0</v>
      </c>
      <c r="AQ640" s="26">
        <f t="shared" si="277"/>
        <v>0</v>
      </c>
      <c r="AR640" s="26">
        <f t="shared" si="278"/>
        <v>0</v>
      </c>
      <c r="AS640" s="26">
        <f t="shared" si="279"/>
        <v>0</v>
      </c>
      <c r="AT640" s="26">
        <f t="shared" si="280"/>
        <v>0</v>
      </c>
      <c r="AU640" s="26">
        <f t="shared" si="281"/>
        <v>0</v>
      </c>
      <c r="AV640" s="26">
        <f t="shared" si="282"/>
        <v>0</v>
      </c>
      <c r="AW640" s="11" t="s">
        <v>653</v>
      </c>
      <c r="AX640" s="11" t="e">
        <f>VLOOKUP(L640,Group!$A$2:$B$1000,2,0)</f>
        <v>#N/A</v>
      </c>
      <c r="AY640" s="11">
        <f>IF(ISERROR(VLOOKUP(U640,'ITWR Dump'!$A$2:$Y$5000,15,0)),0,(VLOOKUP('ILC Report'!U640,'ITWR Dump'!$A$2:$Y$5000,15,0)))</f>
        <v>0</v>
      </c>
      <c r="AZ640" s="11" t="str">
        <f t="shared" si="283"/>
        <v>No</v>
      </c>
      <c r="BA640" s="11" t="str">
        <f t="shared" si="284"/>
        <v>W4W</v>
      </c>
      <c r="BB640" s="11" t="str">
        <f t="shared" si="285"/>
        <v>01</v>
      </c>
      <c r="BC640" s="11" t="str">
        <f t="shared" si="286"/>
        <v>No</v>
      </c>
    </row>
    <row r="641" spans="1:55" x14ac:dyDescent="0.3">
      <c r="A641" s="11" t="s">
        <v>108</v>
      </c>
      <c r="B641" s="11" t="s">
        <v>1836</v>
      </c>
      <c r="C641" s="11" t="s">
        <v>576</v>
      </c>
      <c r="D641" s="11" t="s">
        <v>2277</v>
      </c>
      <c r="E641" s="38" t="s">
        <v>652</v>
      </c>
      <c r="F641" s="11">
        <v>5</v>
      </c>
      <c r="G641" s="40" t="s">
        <v>218</v>
      </c>
      <c r="H641" s="11" t="str">
        <f t="shared" si="268"/>
        <v>Regular</v>
      </c>
      <c r="I641" s="11" t="str">
        <f t="shared" si="260"/>
        <v>INDIA</v>
      </c>
      <c r="J641" s="11" t="str">
        <f>IF(ISERROR(VLOOKUP(C641,'WI Vs ASM'!$B$2:$E$1000,4,0)),0,(VLOOKUP(C641,'WI Vs ASM'!$B$2:$E$1000,4,0)))</f>
        <v>Offshore</v>
      </c>
      <c r="K641" s="11" t="str">
        <f>IF(ISERROR(VLOOKUP(C641,'WI Vs ASM'!$B$2:$F$1000,5,0)),0,(VLOOKUP(C641,'WI Vs ASM'!$B$2:$F$1000,5,0)))</f>
        <v>01-Fixed Price</v>
      </c>
      <c r="L641" s="11" t="str">
        <f>IF(ISERROR(VLOOKUP(C641,'WI Vs ASM'!$B$2:$D$1000,3,0)),0,(VLOOKUP(C641,'WI Vs ASM'!$B$2:$D$1000,3,0)))</f>
        <v>01-Maintenance Offshore</v>
      </c>
      <c r="M641" s="11" t="str">
        <f>IF(ISERROR(VLOOKUP(C641,'WI Vs ASM'!$B$2:$I$1000,8,0)),0,(VLOOKUP(C641,'WI Vs ASM'!$B$2:$I$1000,8,0)))</f>
        <v>Rahul Soman</v>
      </c>
      <c r="N641" s="11" t="str">
        <f>IF(ISERROR(VLOOKUP(C641,'WI Vs ASM'!$B$2:$G$1000,6,0)),0,(VLOOKUP(C641,'WI Vs ASM'!$B$2:$G$1000,6,0)))</f>
        <v>Commercial</v>
      </c>
      <c r="O641" s="11" t="str">
        <f>IF(ISERROR(VLOOKUP(C641,'WI Vs ASM'!$B$2:$H$1000,7,0)),0,(VLOOKUP(C641,'WI Vs ASM'!$B$2:$H$1000,7,0)))</f>
        <v>Commercial</v>
      </c>
      <c r="P641" s="11" t="str">
        <f t="shared" si="261"/>
        <v>Apr-17</v>
      </c>
      <c r="Q641" s="11" t="str">
        <f t="shared" si="262"/>
        <v>Q2</v>
      </c>
      <c r="R641" s="11" t="str">
        <f>IF(ISERROR(VLOOKUP(C641,'WI Vs ASM'!$B$2:$J$1000,9,0)),0,(VLOOKUP(C641,'WI Vs ASM'!$B$2:$J$1000,9,0)))</f>
        <v>Jyothi Pai</v>
      </c>
      <c r="S641" s="11" t="str">
        <f>IF(ISERROR(VLOOKUP(C641,'WI Vs ASM'!$B$2:$K$1000,10,0)),0,(VLOOKUP(C641,'WI Vs ASM'!$B$2:$K$1000,10,0)))</f>
        <v>Saju Bhaskaran</v>
      </c>
      <c r="T641" s="11" t="str">
        <f>IF(ISERROR(VLOOKUP(C641,'WI Vs ASM'!$B$2:$L$1000,11,0)),0,(VLOOKUP(C641,'WI Vs ASM'!$B$2:$L$1000,11,0)))</f>
        <v>Sreekala Balasubramanian</v>
      </c>
      <c r="U641" s="11" t="e">
        <f t="shared" si="269"/>
        <v>#VALUE!</v>
      </c>
      <c r="V641" s="11" t="str">
        <f t="shared" si="263"/>
        <v>No</v>
      </c>
      <c r="W641" s="11" t="str">
        <f t="shared" si="264"/>
        <v>Yes</v>
      </c>
      <c r="X641" s="11" t="str">
        <f t="shared" si="265"/>
        <v>No</v>
      </c>
      <c r="Y641" s="11" t="str">
        <f t="shared" si="266"/>
        <v>No</v>
      </c>
      <c r="Z641" s="11" t="str">
        <f t="shared" si="267"/>
        <v>No</v>
      </c>
      <c r="AA641" s="11" t="str">
        <f t="shared" si="270"/>
        <v>No</v>
      </c>
      <c r="AB641" s="11">
        <f>IF(ISERROR(VLOOKUP(U641,'ITWR Dump'!$A$2:$Y$5000,24,0)),0,(VLOOKUP('ILC Report'!U641,'ITWR Dump'!$A$2:$Y$5000,24,0)))</f>
        <v>0</v>
      </c>
      <c r="AC641" s="11" t="str">
        <f t="shared" si="271"/>
        <v>No</v>
      </c>
      <c r="AD641" s="11" t="str">
        <f t="shared" si="272"/>
        <v/>
      </c>
      <c r="AE641" s="11">
        <f>IF(ISERROR(VLOOKUP(U641,'ITWR Dump'!$A$2:$Y$5000,13,0)),0,(VLOOKUP(U641,'ITWR Dump'!$A$2:$Y$5000,13,0)))</f>
        <v>0</v>
      </c>
      <c r="AF641" s="11">
        <f>IF(ISERROR(VLOOKUP(U641,'ITWR Dump'!$A$2:$Y$5000,11,0)),0,(VLOOKUP(U641,'ITWR Dump'!$A$2:$Y$5000,11,0)))</f>
        <v>0</v>
      </c>
      <c r="AG641" s="11">
        <f>IF(ISERROR(VLOOKUP(U641,'ITWR Dump'!$A$2:$Y$5000,2,0)),0,(VLOOKUP(U641,'ITWR Dump'!$A$2:$Y$5000,2,0)))</f>
        <v>0</v>
      </c>
      <c r="AH641" s="11">
        <f>IF(ISERROR(VLOOKUP(U641,'ITWR Dump'!$A$2:$Y$5000,14,0)),0,(VLOOKUP(U641,'ITWR Dump'!$A$2:$Y$5000,14,0)))</f>
        <v>0</v>
      </c>
      <c r="AI641" s="11" t="str">
        <f t="shared" si="273"/>
        <v>01-Maintenance Offshore</v>
      </c>
      <c r="AJ641" s="11" t="str">
        <f t="shared" si="274"/>
        <v>Offshore</v>
      </c>
      <c r="AK641" s="11" t="str">
        <f>IF(ISERROR(VLOOKUP(A641,'Team Data'!$C$2:$U$213,17,0)),0,(VLOOKUP(A641,'Team Data'!$C$2:$U$213,17,0)))</f>
        <v>PRISM</v>
      </c>
      <c r="AL641" s="11" t="str">
        <f t="shared" si="275"/>
        <v>2017-04-24</v>
      </c>
      <c r="AM641" s="11">
        <f>IF(ISERROR(VLOOKUP(U641,'ITWR Dump'!$A$2:$Y$5000,16,0)),0,(VLOOKUP(U641,'ITWR Dump'!$A$2:$Y$5000,16,0)))</f>
        <v>0</v>
      </c>
      <c r="AN641" s="11">
        <f>IF(ISERROR(VLOOKUP(U641,'ITWR Dump'!$A$2:$Y$5000,18,0)),0,(VLOOKUP(U641,'ITWR Dump'!$A$2:$Y$5000,18,0)))</f>
        <v>0</v>
      </c>
      <c r="AO641" s="11">
        <f>IF(ISERROR(VLOOKUP(U641,'ITWR Dump'!$A$2:$Y$5000,25,0)),0,(VLOOKUP('ILC Report'!U641,'ITWR Dump'!$A$2:$Y$5000,25,0)))</f>
        <v>0</v>
      </c>
      <c r="AP641" s="11">
        <f t="shared" si="276"/>
        <v>0</v>
      </c>
      <c r="AQ641" s="26">
        <f t="shared" si="277"/>
        <v>0</v>
      </c>
      <c r="AR641" s="26">
        <f t="shared" si="278"/>
        <v>0</v>
      </c>
      <c r="AS641" s="26">
        <f t="shared" si="279"/>
        <v>0</v>
      </c>
      <c r="AT641" s="26">
        <f t="shared" si="280"/>
        <v>0</v>
      </c>
      <c r="AU641" s="26">
        <f t="shared" si="281"/>
        <v>0</v>
      </c>
      <c r="AV641" s="26">
        <f t="shared" si="282"/>
        <v>0</v>
      </c>
      <c r="AW641" s="11" t="s">
        <v>653</v>
      </c>
      <c r="AX641" s="11" t="str">
        <f>VLOOKUP(L641,Group!$A$2:$B$1000,2,0)</f>
        <v>Maintenance</v>
      </c>
      <c r="AY641" s="11">
        <f>IF(ISERROR(VLOOKUP(U641,'ITWR Dump'!$A$2:$Y$5000,15,0)),0,(VLOOKUP('ILC Report'!U641,'ITWR Dump'!$A$2:$Y$5000,15,0)))</f>
        <v>0</v>
      </c>
      <c r="AZ641" s="11" t="str">
        <f t="shared" si="283"/>
        <v>No</v>
      </c>
      <c r="BA641" s="11" t="str">
        <f t="shared" si="284"/>
        <v>BKI</v>
      </c>
      <c r="BB641" s="11" t="str">
        <f t="shared" si="285"/>
        <v>MN</v>
      </c>
      <c r="BC641" s="11" t="str">
        <f t="shared" si="286"/>
        <v>No</v>
      </c>
    </row>
    <row r="642" spans="1:55" x14ac:dyDescent="0.3">
      <c r="A642" s="11" t="s">
        <v>108</v>
      </c>
      <c r="B642" s="11" t="s">
        <v>1836</v>
      </c>
      <c r="C642" s="11" t="s">
        <v>576</v>
      </c>
      <c r="D642" s="11" t="s">
        <v>2278</v>
      </c>
      <c r="E642" s="38" t="s">
        <v>652</v>
      </c>
      <c r="F642" s="11">
        <v>1</v>
      </c>
      <c r="G642" s="40" t="s">
        <v>218</v>
      </c>
      <c r="H642" s="11" t="str">
        <f t="shared" si="268"/>
        <v>Regular</v>
      </c>
      <c r="I642" s="11" t="str">
        <f t="shared" ref="I642:I705" si="287">Locationdetails(J642)</f>
        <v>INDIA</v>
      </c>
      <c r="J642" s="11" t="str">
        <f>IF(ISERROR(VLOOKUP(C642,'WI Vs ASM'!$B$2:$E$1000,4,0)),0,(VLOOKUP(C642,'WI Vs ASM'!$B$2:$E$1000,4,0)))</f>
        <v>Offshore</v>
      </c>
      <c r="K642" s="11" t="str">
        <f>IF(ISERROR(VLOOKUP(C642,'WI Vs ASM'!$B$2:$F$1000,5,0)),0,(VLOOKUP(C642,'WI Vs ASM'!$B$2:$F$1000,5,0)))</f>
        <v>01-Fixed Price</v>
      </c>
      <c r="L642" s="11" t="str">
        <f>IF(ISERROR(VLOOKUP(C642,'WI Vs ASM'!$B$2:$D$1000,3,0)),0,(VLOOKUP(C642,'WI Vs ASM'!$B$2:$D$1000,3,0)))</f>
        <v>01-Maintenance Offshore</v>
      </c>
      <c r="M642" s="11" t="str">
        <f>IF(ISERROR(VLOOKUP(C642,'WI Vs ASM'!$B$2:$I$1000,8,0)),0,(VLOOKUP(C642,'WI Vs ASM'!$B$2:$I$1000,8,0)))</f>
        <v>Rahul Soman</v>
      </c>
      <c r="N642" s="11" t="str">
        <f>IF(ISERROR(VLOOKUP(C642,'WI Vs ASM'!$B$2:$G$1000,6,0)),0,(VLOOKUP(C642,'WI Vs ASM'!$B$2:$G$1000,6,0)))</f>
        <v>Commercial</v>
      </c>
      <c r="O642" s="11" t="str">
        <f>IF(ISERROR(VLOOKUP(C642,'WI Vs ASM'!$B$2:$H$1000,7,0)),0,(VLOOKUP(C642,'WI Vs ASM'!$B$2:$H$1000,7,0)))</f>
        <v>Commercial</v>
      </c>
      <c r="P642" s="11" t="str">
        <f t="shared" ref="P642:P705" si="288">TEXT(E642,"MMM-YY")</f>
        <v>Apr-17</v>
      </c>
      <c r="Q642" s="11" t="str">
        <f t="shared" ref="Q642:Q705" si="289">Quarterdetails(P642)</f>
        <v>Q2</v>
      </c>
      <c r="R642" s="11" t="str">
        <f>IF(ISERROR(VLOOKUP(C642,'WI Vs ASM'!$B$2:$J$1000,9,0)),0,(VLOOKUP(C642,'WI Vs ASM'!$B$2:$J$1000,9,0)))</f>
        <v>Jyothi Pai</v>
      </c>
      <c r="S642" s="11" t="str">
        <f>IF(ISERROR(VLOOKUP(C642,'WI Vs ASM'!$B$2:$K$1000,10,0)),0,(VLOOKUP(C642,'WI Vs ASM'!$B$2:$K$1000,10,0)))</f>
        <v>Saju Bhaskaran</v>
      </c>
      <c r="T642" s="11" t="str">
        <f>IF(ISERROR(VLOOKUP(C642,'WI Vs ASM'!$B$2:$L$1000,11,0)),0,(VLOOKUP(C642,'WI Vs ASM'!$B$2:$L$1000,11,0)))</f>
        <v>Sreekala Balasubramanian</v>
      </c>
      <c r="U642" s="11" t="e">
        <f t="shared" si="269"/>
        <v>#VALUE!</v>
      </c>
      <c r="V642" s="11" t="str">
        <f t="shared" ref="V642:V705" si="290">IF(OR(AP642=1,AQ642=1,AR642=1,AS642=1,AT642=1,AU642=1,AV642=1),"Yes","No")</f>
        <v>No</v>
      </c>
      <c r="W642" s="11" t="str">
        <f t="shared" ref="W642:W705" si="291">IF(V642&lt;&gt;"Yes",IF(AND(K642&lt;&gt;"09-NonBillable"),"Yes","No"),"No")</f>
        <v>Yes</v>
      </c>
      <c r="X642" s="11" t="str">
        <f t="shared" ref="X642:X705" si="292">IF(ISERROR(IF(OR(RIGHT(C642,2)="LB",(RIGHT(C642,2)="MG"),(C642="WAFCOGEN")),"Yes","No")),"No",(IF(OR(RIGHT(C642,2)="LB",(RIGHT(C642,2)="MG"),(C642="WAFCOGEN")),"Yes","No")))</f>
        <v>No</v>
      </c>
      <c r="Y642" s="11" t="str">
        <f t="shared" ref="Y642:Y705" si="293">CTCdetails(AE642)</f>
        <v>No</v>
      </c>
      <c r="Z642" s="11" t="str">
        <f t="shared" ref="Z642:Z705" si="294">Ignitedetails(C642)</f>
        <v>No</v>
      </c>
      <c r="AA642" s="11" t="str">
        <f t="shared" si="270"/>
        <v>No</v>
      </c>
      <c r="AB642" s="11">
        <f>IF(ISERROR(VLOOKUP(U642,'ITWR Dump'!$A$2:$Y$5000,24,0)),0,(VLOOKUP('ILC Report'!U642,'ITWR Dump'!$A$2:$Y$5000,24,0)))</f>
        <v>0</v>
      </c>
      <c r="AC642" s="11" t="str">
        <f t="shared" si="271"/>
        <v>No</v>
      </c>
      <c r="AD642" s="11" t="str">
        <f t="shared" si="272"/>
        <v/>
      </c>
      <c r="AE642" s="11">
        <f>IF(ISERROR(VLOOKUP(U642,'ITWR Dump'!$A$2:$Y$5000,13,0)),0,(VLOOKUP(U642,'ITWR Dump'!$A$2:$Y$5000,13,0)))</f>
        <v>0</v>
      </c>
      <c r="AF642" s="11">
        <f>IF(ISERROR(VLOOKUP(U642,'ITWR Dump'!$A$2:$Y$5000,11,0)),0,(VLOOKUP(U642,'ITWR Dump'!$A$2:$Y$5000,11,0)))</f>
        <v>0</v>
      </c>
      <c r="AG642" s="11">
        <f>IF(ISERROR(VLOOKUP(U642,'ITWR Dump'!$A$2:$Y$5000,2,0)),0,(VLOOKUP(U642,'ITWR Dump'!$A$2:$Y$5000,2,0)))</f>
        <v>0</v>
      </c>
      <c r="AH642" s="11">
        <f>IF(ISERROR(VLOOKUP(U642,'ITWR Dump'!$A$2:$Y$5000,14,0)),0,(VLOOKUP(U642,'ITWR Dump'!$A$2:$Y$5000,14,0)))</f>
        <v>0</v>
      </c>
      <c r="AI642" s="11" t="str">
        <f t="shared" si="273"/>
        <v>01-Maintenance Offshore</v>
      </c>
      <c r="AJ642" s="11" t="str">
        <f t="shared" si="274"/>
        <v>Offshore</v>
      </c>
      <c r="AK642" s="11" t="str">
        <f>IF(ISERROR(VLOOKUP(A642,'Team Data'!$C$2:$U$213,17,0)),0,(VLOOKUP(A642,'Team Data'!$C$2:$U$213,17,0)))</f>
        <v>PRISM</v>
      </c>
      <c r="AL642" s="11" t="str">
        <f t="shared" si="275"/>
        <v>2017-04-24</v>
      </c>
      <c r="AM642" s="11">
        <f>IF(ISERROR(VLOOKUP(U642,'ITWR Dump'!$A$2:$Y$5000,16,0)),0,(VLOOKUP(U642,'ITWR Dump'!$A$2:$Y$5000,16,0)))</f>
        <v>0</v>
      </c>
      <c r="AN642" s="11">
        <f>IF(ISERROR(VLOOKUP(U642,'ITWR Dump'!$A$2:$Y$5000,18,0)),0,(VLOOKUP(U642,'ITWR Dump'!$A$2:$Y$5000,18,0)))</f>
        <v>0</v>
      </c>
      <c r="AO642" s="11">
        <f>IF(ISERROR(VLOOKUP(U642,'ITWR Dump'!$A$2:$Y$5000,25,0)),0,(VLOOKUP('ILC Report'!U642,'ITWR Dump'!$A$2:$Y$5000,25,0)))</f>
        <v>0</v>
      </c>
      <c r="AP642" s="11">
        <f t="shared" si="276"/>
        <v>0</v>
      </c>
      <c r="AQ642" s="26">
        <f t="shared" si="277"/>
        <v>0</v>
      </c>
      <c r="AR642" s="26">
        <f t="shared" si="278"/>
        <v>0</v>
      </c>
      <c r="AS642" s="26">
        <f t="shared" si="279"/>
        <v>0</v>
      </c>
      <c r="AT642" s="26">
        <f t="shared" si="280"/>
        <v>0</v>
      </c>
      <c r="AU642" s="26">
        <f t="shared" si="281"/>
        <v>0</v>
      </c>
      <c r="AV642" s="26">
        <f t="shared" si="282"/>
        <v>0</v>
      </c>
      <c r="AW642" s="11" t="s">
        <v>653</v>
      </c>
      <c r="AX642" s="11" t="str">
        <f>VLOOKUP(L642,Group!$A$2:$B$1000,2,0)</f>
        <v>Maintenance</v>
      </c>
      <c r="AY642" s="11">
        <f>IF(ISERROR(VLOOKUP(U642,'ITWR Dump'!$A$2:$Y$5000,15,0)),0,(VLOOKUP('ILC Report'!U642,'ITWR Dump'!$A$2:$Y$5000,15,0)))</f>
        <v>0</v>
      </c>
      <c r="AZ642" s="11" t="str">
        <f t="shared" si="283"/>
        <v>No</v>
      </c>
      <c r="BA642" s="11" t="str">
        <f t="shared" si="284"/>
        <v>BKI</v>
      </c>
      <c r="BB642" s="11" t="str">
        <f t="shared" si="285"/>
        <v>MN</v>
      </c>
      <c r="BC642" s="11" t="str">
        <f t="shared" si="286"/>
        <v>No</v>
      </c>
    </row>
    <row r="643" spans="1:55" x14ac:dyDescent="0.3">
      <c r="A643" s="11" t="s">
        <v>108</v>
      </c>
      <c r="B643" s="11" t="s">
        <v>1836</v>
      </c>
      <c r="C643" s="11" t="s">
        <v>576</v>
      </c>
      <c r="D643" s="11" t="s">
        <v>2279</v>
      </c>
      <c r="E643" s="38" t="s">
        <v>652</v>
      </c>
      <c r="F643" s="11">
        <v>1</v>
      </c>
      <c r="G643" s="40" t="s">
        <v>218</v>
      </c>
      <c r="H643" s="11" t="str">
        <f t="shared" ref="H643:H706" si="295">Shiftdetails($G643)</f>
        <v>Regular</v>
      </c>
      <c r="I643" s="11" t="str">
        <f t="shared" si="287"/>
        <v>INDIA</v>
      </c>
      <c r="J643" s="11" t="str">
        <f>IF(ISERROR(VLOOKUP(C643,'WI Vs ASM'!$B$2:$E$1000,4,0)),0,(VLOOKUP(C643,'WI Vs ASM'!$B$2:$E$1000,4,0)))</f>
        <v>Offshore</v>
      </c>
      <c r="K643" s="11" t="str">
        <f>IF(ISERROR(VLOOKUP(C643,'WI Vs ASM'!$B$2:$F$1000,5,0)),0,(VLOOKUP(C643,'WI Vs ASM'!$B$2:$F$1000,5,0)))</f>
        <v>01-Fixed Price</v>
      </c>
      <c r="L643" s="11" t="str">
        <f>IF(ISERROR(VLOOKUP(C643,'WI Vs ASM'!$B$2:$D$1000,3,0)),0,(VLOOKUP(C643,'WI Vs ASM'!$B$2:$D$1000,3,0)))</f>
        <v>01-Maintenance Offshore</v>
      </c>
      <c r="M643" s="11" t="str">
        <f>IF(ISERROR(VLOOKUP(C643,'WI Vs ASM'!$B$2:$I$1000,8,0)),0,(VLOOKUP(C643,'WI Vs ASM'!$B$2:$I$1000,8,0)))</f>
        <v>Rahul Soman</v>
      </c>
      <c r="N643" s="11" t="str">
        <f>IF(ISERROR(VLOOKUP(C643,'WI Vs ASM'!$B$2:$G$1000,6,0)),0,(VLOOKUP(C643,'WI Vs ASM'!$B$2:$G$1000,6,0)))</f>
        <v>Commercial</v>
      </c>
      <c r="O643" s="11" t="str">
        <f>IF(ISERROR(VLOOKUP(C643,'WI Vs ASM'!$B$2:$H$1000,7,0)),0,(VLOOKUP(C643,'WI Vs ASM'!$B$2:$H$1000,7,0)))</f>
        <v>Commercial</v>
      </c>
      <c r="P643" s="11" t="str">
        <f t="shared" si="288"/>
        <v>Apr-17</v>
      </c>
      <c r="Q643" s="11" t="str">
        <f t="shared" si="289"/>
        <v>Q2</v>
      </c>
      <c r="R643" s="11" t="str">
        <f>IF(ISERROR(VLOOKUP(C643,'WI Vs ASM'!$B$2:$J$1000,9,0)),0,(VLOOKUP(C643,'WI Vs ASM'!$B$2:$J$1000,9,0)))</f>
        <v>Jyothi Pai</v>
      </c>
      <c r="S643" s="11" t="str">
        <f>IF(ISERROR(VLOOKUP(C643,'WI Vs ASM'!$B$2:$K$1000,10,0)),0,(VLOOKUP(C643,'WI Vs ASM'!$B$2:$K$1000,10,0)))</f>
        <v>Saju Bhaskaran</v>
      </c>
      <c r="T643" s="11" t="str">
        <f>IF(ISERROR(VLOOKUP(C643,'WI Vs ASM'!$B$2:$L$1000,11,0)),0,(VLOOKUP(C643,'WI Vs ASM'!$B$2:$L$1000,11,0)))</f>
        <v>Sreekala Balasubramanian</v>
      </c>
      <c r="U643" s="11" t="e">
        <f t="shared" ref="U643:U706" si="296">IF(ISERROR(MID((UPPER(D643)),(FIND("WR",(UPPER(D643)),1)),8)),MID((UPPER(D643)),(FIND("ENH",(UPPER(D643)),1)),9),MID((UPPER(D643)),(FIND("WR",(UPPER(D643)),1)),8))</f>
        <v>#VALUE!</v>
      </c>
      <c r="V643" s="11" t="str">
        <f t="shared" si="290"/>
        <v>No</v>
      </c>
      <c r="W643" s="11" t="str">
        <f t="shared" si="291"/>
        <v>Yes</v>
      </c>
      <c r="X643" s="11" t="str">
        <f t="shared" si="292"/>
        <v>No</v>
      </c>
      <c r="Y643" s="11" t="str">
        <f t="shared" si="293"/>
        <v>No</v>
      </c>
      <c r="Z643" s="11" t="str">
        <f t="shared" si="294"/>
        <v>No</v>
      </c>
      <c r="AA643" s="11" t="str">
        <f t="shared" ref="AA643:AA706" si="297">RTCdetails(AE643,AY643)</f>
        <v>No</v>
      </c>
      <c r="AB643" s="11">
        <f>IF(ISERROR(VLOOKUP(U643,'ITWR Dump'!$A$2:$Y$5000,24,0)),0,(VLOOKUP('ILC Report'!U643,'ITWR Dump'!$A$2:$Y$5000,24,0)))</f>
        <v>0</v>
      </c>
      <c r="AC643" s="11" t="str">
        <f t="shared" ref="AC643:AC706" si="298">Billable(X643,Y643,Z643,AA643,BC643)</f>
        <v>No</v>
      </c>
      <c r="AD643" s="11" t="str">
        <f t="shared" ref="AD643:AD706" si="299">IF(X643="Yes",$X$1,IF(Y643="Yes",$Y$1,IF(Z643="Yes",$Z$1,IF(AA643="Yes",$AA$1,""))))</f>
        <v/>
      </c>
      <c r="AE643" s="11">
        <f>IF(ISERROR(VLOOKUP(U643,'ITWR Dump'!$A$2:$Y$5000,13,0)),0,(VLOOKUP(U643,'ITWR Dump'!$A$2:$Y$5000,13,0)))</f>
        <v>0</v>
      </c>
      <c r="AF643" s="11">
        <f>IF(ISERROR(VLOOKUP(U643,'ITWR Dump'!$A$2:$Y$5000,11,0)),0,(VLOOKUP(U643,'ITWR Dump'!$A$2:$Y$5000,11,0)))</f>
        <v>0</v>
      </c>
      <c r="AG643" s="11">
        <f>IF(ISERROR(VLOOKUP(U643,'ITWR Dump'!$A$2:$Y$5000,2,0)),0,(VLOOKUP(U643,'ITWR Dump'!$A$2:$Y$5000,2,0)))</f>
        <v>0</v>
      </c>
      <c r="AH643" s="11">
        <f>IF(ISERROR(VLOOKUP(U643,'ITWR Dump'!$A$2:$Y$5000,14,0)),0,(VLOOKUP(U643,'ITWR Dump'!$A$2:$Y$5000,14,0)))</f>
        <v>0</v>
      </c>
      <c r="AI643" s="11" t="str">
        <f t="shared" ref="AI643:AI706" si="300">UdfCategory(H643,L643,AJ643)</f>
        <v>01-Maintenance Offshore</v>
      </c>
      <c r="AJ643" s="11" t="str">
        <f t="shared" ref="AJ643:AJ706" si="301">OnOffLanded(A643,C643,J643)</f>
        <v>Offshore</v>
      </c>
      <c r="AK643" s="11" t="str">
        <f>IF(ISERROR(VLOOKUP(A643,'Team Data'!$C$2:$U$213,17,0)),0,(VLOOKUP(A643,'Team Data'!$C$2:$U$213,17,0)))</f>
        <v>PRISM</v>
      </c>
      <c r="AL643" s="11" t="str">
        <f t="shared" ref="AL643:AL706" si="302">LEFT(AW643,10)</f>
        <v>2017-04-24</v>
      </c>
      <c r="AM643" s="11">
        <f>IF(ISERROR(VLOOKUP(U643,'ITWR Dump'!$A$2:$Y$5000,16,0)),0,(VLOOKUP(U643,'ITWR Dump'!$A$2:$Y$5000,16,0)))</f>
        <v>0</v>
      </c>
      <c r="AN643" s="11">
        <f>IF(ISERROR(VLOOKUP(U643,'ITWR Dump'!$A$2:$Y$5000,18,0)),0,(VLOOKUP(U643,'ITWR Dump'!$A$2:$Y$5000,18,0)))</f>
        <v>0</v>
      </c>
      <c r="AO643" s="11">
        <f>IF(ISERROR(VLOOKUP(U643,'ITWR Dump'!$A$2:$Y$5000,25,0)),0,(VLOOKUP('ILC Report'!U643,'ITWR Dump'!$A$2:$Y$5000,25,0)))</f>
        <v>0</v>
      </c>
      <c r="AP643" s="11">
        <f t="shared" ref="AP643:AP706" si="303">IFERROR(FIND("INC0",D643,1),0)</f>
        <v>0</v>
      </c>
      <c r="AQ643" s="26">
        <f t="shared" ref="AQ643:AQ706" si="304">IFERROR(FIND("INC1",D643,1),0)</f>
        <v>0</v>
      </c>
      <c r="AR643" s="26">
        <f t="shared" ref="AR643:AR706" si="305">IFERROR(FIND("INC2",D643,1),0)</f>
        <v>0</v>
      </c>
      <c r="AS643" s="26">
        <f t="shared" ref="AS643:AS706" si="306">IFERROR(FIND("INC3",D643,1),0)</f>
        <v>0</v>
      </c>
      <c r="AT643" s="26">
        <f t="shared" ref="AT643:AT706" si="307">IFERROR(FIND("INC4",D643,1),0)</f>
        <v>0</v>
      </c>
      <c r="AU643" s="26">
        <f t="shared" ref="AU643:AU706" si="308">IFERROR(FIND("INC 0",D643,1),0)</f>
        <v>0</v>
      </c>
      <c r="AV643" s="26">
        <f t="shared" ref="AV643:AV706" si="309">IFERROR(FIND("INC 1",D643,1),0)</f>
        <v>0</v>
      </c>
      <c r="AW643" s="11" t="s">
        <v>653</v>
      </c>
      <c r="AX643" s="11" t="str">
        <f>VLOOKUP(L643,Group!$A$2:$B$1000,2,0)</f>
        <v>Maintenance</v>
      </c>
      <c r="AY643" s="11">
        <f>IF(ISERROR(VLOOKUP(U643,'ITWR Dump'!$A$2:$Y$5000,15,0)),0,(VLOOKUP('ILC Report'!U643,'ITWR Dump'!$A$2:$Y$5000,15,0)))</f>
        <v>0</v>
      </c>
      <c r="AZ643" s="11" t="str">
        <f t="shared" ref="AZ643:AZ706" si="310">Adoc(BB643,D643)</f>
        <v>No</v>
      </c>
      <c r="BA643" s="11" t="str">
        <f t="shared" ref="BA643:BA706" si="311">LEFT(C643,3)</f>
        <v>BKI</v>
      </c>
      <c r="BB643" s="11" t="str">
        <f t="shared" ref="BB643:BB706" si="312">RIGHT(C643,2)</f>
        <v>MN</v>
      </c>
      <c r="BC643" s="11" t="str">
        <f t="shared" ref="BC643:BC706" si="313">Work(AF643)</f>
        <v>No</v>
      </c>
    </row>
    <row r="644" spans="1:55" x14ac:dyDescent="0.3">
      <c r="A644" s="11" t="s">
        <v>108</v>
      </c>
      <c r="B644" s="11" t="s">
        <v>1836</v>
      </c>
      <c r="C644" s="11" t="s">
        <v>576</v>
      </c>
      <c r="D644" s="11" t="s">
        <v>2280</v>
      </c>
      <c r="E644" s="38" t="s">
        <v>652</v>
      </c>
      <c r="F644" s="11">
        <v>1</v>
      </c>
      <c r="G644" s="40" t="s">
        <v>218</v>
      </c>
      <c r="H644" s="11" t="str">
        <f t="shared" si="295"/>
        <v>Regular</v>
      </c>
      <c r="I644" s="11" t="str">
        <f t="shared" si="287"/>
        <v>INDIA</v>
      </c>
      <c r="J644" s="11" t="str">
        <f>IF(ISERROR(VLOOKUP(C644,'WI Vs ASM'!$B$2:$E$1000,4,0)),0,(VLOOKUP(C644,'WI Vs ASM'!$B$2:$E$1000,4,0)))</f>
        <v>Offshore</v>
      </c>
      <c r="K644" s="11" t="str">
        <f>IF(ISERROR(VLOOKUP(C644,'WI Vs ASM'!$B$2:$F$1000,5,0)),0,(VLOOKUP(C644,'WI Vs ASM'!$B$2:$F$1000,5,0)))</f>
        <v>01-Fixed Price</v>
      </c>
      <c r="L644" s="11" t="str">
        <f>IF(ISERROR(VLOOKUP(C644,'WI Vs ASM'!$B$2:$D$1000,3,0)),0,(VLOOKUP(C644,'WI Vs ASM'!$B$2:$D$1000,3,0)))</f>
        <v>01-Maintenance Offshore</v>
      </c>
      <c r="M644" s="11" t="str">
        <f>IF(ISERROR(VLOOKUP(C644,'WI Vs ASM'!$B$2:$I$1000,8,0)),0,(VLOOKUP(C644,'WI Vs ASM'!$B$2:$I$1000,8,0)))</f>
        <v>Rahul Soman</v>
      </c>
      <c r="N644" s="11" t="str">
        <f>IF(ISERROR(VLOOKUP(C644,'WI Vs ASM'!$B$2:$G$1000,6,0)),0,(VLOOKUP(C644,'WI Vs ASM'!$B$2:$G$1000,6,0)))</f>
        <v>Commercial</v>
      </c>
      <c r="O644" s="11" t="str">
        <f>IF(ISERROR(VLOOKUP(C644,'WI Vs ASM'!$B$2:$H$1000,7,0)),0,(VLOOKUP(C644,'WI Vs ASM'!$B$2:$H$1000,7,0)))</f>
        <v>Commercial</v>
      </c>
      <c r="P644" s="11" t="str">
        <f t="shared" si="288"/>
        <v>Apr-17</v>
      </c>
      <c r="Q644" s="11" t="str">
        <f t="shared" si="289"/>
        <v>Q2</v>
      </c>
      <c r="R644" s="11" t="str">
        <f>IF(ISERROR(VLOOKUP(C644,'WI Vs ASM'!$B$2:$J$1000,9,0)),0,(VLOOKUP(C644,'WI Vs ASM'!$B$2:$J$1000,9,0)))</f>
        <v>Jyothi Pai</v>
      </c>
      <c r="S644" s="11" t="str">
        <f>IF(ISERROR(VLOOKUP(C644,'WI Vs ASM'!$B$2:$K$1000,10,0)),0,(VLOOKUP(C644,'WI Vs ASM'!$B$2:$K$1000,10,0)))</f>
        <v>Saju Bhaskaran</v>
      </c>
      <c r="T644" s="11" t="str">
        <f>IF(ISERROR(VLOOKUP(C644,'WI Vs ASM'!$B$2:$L$1000,11,0)),0,(VLOOKUP(C644,'WI Vs ASM'!$B$2:$L$1000,11,0)))</f>
        <v>Sreekala Balasubramanian</v>
      </c>
      <c r="U644" s="11" t="e">
        <f t="shared" si="296"/>
        <v>#VALUE!</v>
      </c>
      <c r="V644" s="11" t="str">
        <f t="shared" si="290"/>
        <v>No</v>
      </c>
      <c r="W644" s="11" t="str">
        <f t="shared" si="291"/>
        <v>Yes</v>
      </c>
      <c r="X644" s="11" t="str">
        <f t="shared" si="292"/>
        <v>No</v>
      </c>
      <c r="Y644" s="11" t="str">
        <f t="shared" si="293"/>
        <v>No</v>
      </c>
      <c r="Z644" s="11" t="str">
        <f t="shared" si="294"/>
        <v>No</v>
      </c>
      <c r="AA644" s="11" t="str">
        <f t="shared" si="297"/>
        <v>No</v>
      </c>
      <c r="AB644" s="11">
        <f>IF(ISERROR(VLOOKUP(U644,'ITWR Dump'!$A$2:$Y$5000,24,0)),0,(VLOOKUP('ILC Report'!U644,'ITWR Dump'!$A$2:$Y$5000,24,0)))</f>
        <v>0</v>
      </c>
      <c r="AC644" s="11" t="str">
        <f t="shared" si="298"/>
        <v>No</v>
      </c>
      <c r="AD644" s="11" t="str">
        <f t="shared" si="299"/>
        <v/>
      </c>
      <c r="AE644" s="11">
        <f>IF(ISERROR(VLOOKUP(U644,'ITWR Dump'!$A$2:$Y$5000,13,0)),0,(VLOOKUP(U644,'ITWR Dump'!$A$2:$Y$5000,13,0)))</f>
        <v>0</v>
      </c>
      <c r="AF644" s="11">
        <f>IF(ISERROR(VLOOKUP(U644,'ITWR Dump'!$A$2:$Y$5000,11,0)),0,(VLOOKUP(U644,'ITWR Dump'!$A$2:$Y$5000,11,0)))</f>
        <v>0</v>
      </c>
      <c r="AG644" s="11">
        <f>IF(ISERROR(VLOOKUP(U644,'ITWR Dump'!$A$2:$Y$5000,2,0)),0,(VLOOKUP(U644,'ITWR Dump'!$A$2:$Y$5000,2,0)))</f>
        <v>0</v>
      </c>
      <c r="AH644" s="11">
        <f>IF(ISERROR(VLOOKUP(U644,'ITWR Dump'!$A$2:$Y$5000,14,0)),0,(VLOOKUP(U644,'ITWR Dump'!$A$2:$Y$5000,14,0)))</f>
        <v>0</v>
      </c>
      <c r="AI644" s="11" t="str">
        <f t="shared" si="300"/>
        <v>01-Maintenance Offshore</v>
      </c>
      <c r="AJ644" s="11" t="str">
        <f t="shared" si="301"/>
        <v>Offshore</v>
      </c>
      <c r="AK644" s="11" t="str">
        <f>IF(ISERROR(VLOOKUP(A644,'Team Data'!$C$2:$U$213,17,0)),0,(VLOOKUP(A644,'Team Data'!$C$2:$U$213,17,0)))</f>
        <v>PRISM</v>
      </c>
      <c r="AL644" s="11" t="str">
        <f t="shared" si="302"/>
        <v>2017-04-24</v>
      </c>
      <c r="AM644" s="11">
        <f>IF(ISERROR(VLOOKUP(U644,'ITWR Dump'!$A$2:$Y$5000,16,0)),0,(VLOOKUP(U644,'ITWR Dump'!$A$2:$Y$5000,16,0)))</f>
        <v>0</v>
      </c>
      <c r="AN644" s="11">
        <f>IF(ISERROR(VLOOKUP(U644,'ITWR Dump'!$A$2:$Y$5000,18,0)),0,(VLOOKUP(U644,'ITWR Dump'!$A$2:$Y$5000,18,0)))</f>
        <v>0</v>
      </c>
      <c r="AO644" s="11">
        <f>IF(ISERROR(VLOOKUP(U644,'ITWR Dump'!$A$2:$Y$5000,25,0)),0,(VLOOKUP('ILC Report'!U644,'ITWR Dump'!$A$2:$Y$5000,25,0)))</f>
        <v>0</v>
      </c>
      <c r="AP644" s="11">
        <f t="shared" si="303"/>
        <v>0</v>
      </c>
      <c r="AQ644" s="26">
        <f t="shared" si="304"/>
        <v>0</v>
      </c>
      <c r="AR644" s="26">
        <f t="shared" si="305"/>
        <v>0</v>
      </c>
      <c r="AS644" s="26">
        <f t="shared" si="306"/>
        <v>0</v>
      </c>
      <c r="AT644" s="26">
        <f t="shared" si="307"/>
        <v>0</v>
      </c>
      <c r="AU644" s="26">
        <f t="shared" si="308"/>
        <v>0</v>
      </c>
      <c r="AV644" s="26">
        <f t="shared" si="309"/>
        <v>0</v>
      </c>
      <c r="AW644" s="11" t="s">
        <v>653</v>
      </c>
      <c r="AX644" s="11" t="str">
        <f>VLOOKUP(L644,Group!$A$2:$B$1000,2,0)</f>
        <v>Maintenance</v>
      </c>
      <c r="AY644" s="11">
        <f>IF(ISERROR(VLOOKUP(U644,'ITWR Dump'!$A$2:$Y$5000,15,0)),0,(VLOOKUP('ILC Report'!U644,'ITWR Dump'!$A$2:$Y$5000,15,0)))</f>
        <v>0</v>
      </c>
      <c r="AZ644" s="11" t="str">
        <f t="shared" si="310"/>
        <v>No</v>
      </c>
      <c r="BA644" s="11" t="str">
        <f t="shared" si="311"/>
        <v>BKI</v>
      </c>
      <c r="BB644" s="11" t="str">
        <f t="shared" si="312"/>
        <v>MN</v>
      </c>
      <c r="BC644" s="11" t="str">
        <f t="shared" si="313"/>
        <v>No</v>
      </c>
    </row>
    <row r="645" spans="1:55" x14ac:dyDescent="0.3">
      <c r="A645" s="11" t="s">
        <v>108</v>
      </c>
      <c r="B645" s="11" t="s">
        <v>1836</v>
      </c>
      <c r="C645" s="11" t="s">
        <v>576</v>
      </c>
      <c r="D645" s="11" t="s">
        <v>2281</v>
      </c>
      <c r="E645" s="38" t="s">
        <v>652</v>
      </c>
      <c r="F645" s="11">
        <v>1</v>
      </c>
      <c r="G645" s="40" t="s">
        <v>218</v>
      </c>
      <c r="H645" s="11" t="str">
        <f t="shared" si="295"/>
        <v>Regular</v>
      </c>
      <c r="I645" s="11" t="str">
        <f t="shared" si="287"/>
        <v>INDIA</v>
      </c>
      <c r="J645" s="11" t="str">
        <f>IF(ISERROR(VLOOKUP(C645,'WI Vs ASM'!$B$2:$E$1000,4,0)),0,(VLOOKUP(C645,'WI Vs ASM'!$B$2:$E$1000,4,0)))</f>
        <v>Offshore</v>
      </c>
      <c r="K645" s="11" t="str">
        <f>IF(ISERROR(VLOOKUP(C645,'WI Vs ASM'!$B$2:$F$1000,5,0)),0,(VLOOKUP(C645,'WI Vs ASM'!$B$2:$F$1000,5,0)))</f>
        <v>01-Fixed Price</v>
      </c>
      <c r="L645" s="11" t="str">
        <f>IF(ISERROR(VLOOKUP(C645,'WI Vs ASM'!$B$2:$D$1000,3,0)),0,(VLOOKUP(C645,'WI Vs ASM'!$B$2:$D$1000,3,0)))</f>
        <v>01-Maintenance Offshore</v>
      </c>
      <c r="M645" s="11" t="str">
        <f>IF(ISERROR(VLOOKUP(C645,'WI Vs ASM'!$B$2:$I$1000,8,0)),0,(VLOOKUP(C645,'WI Vs ASM'!$B$2:$I$1000,8,0)))</f>
        <v>Rahul Soman</v>
      </c>
      <c r="N645" s="11" t="str">
        <f>IF(ISERROR(VLOOKUP(C645,'WI Vs ASM'!$B$2:$G$1000,6,0)),0,(VLOOKUP(C645,'WI Vs ASM'!$B$2:$G$1000,6,0)))</f>
        <v>Commercial</v>
      </c>
      <c r="O645" s="11" t="str">
        <f>IF(ISERROR(VLOOKUP(C645,'WI Vs ASM'!$B$2:$H$1000,7,0)),0,(VLOOKUP(C645,'WI Vs ASM'!$B$2:$H$1000,7,0)))</f>
        <v>Commercial</v>
      </c>
      <c r="P645" s="11" t="str">
        <f t="shared" si="288"/>
        <v>Apr-17</v>
      </c>
      <c r="Q645" s="11" t="str">
        <f t="shared" si="289"/>
        <v>Q2</v>
      </c>
      <c r="R645" s="11" t="str">
        <f>IF(ISERROR(VLOOKUP(C645,'WI Vs ASM'!$B$2:$J$1000,9,0)),0,(VLOOKUP(C645,'WI Vs ASM'!$B$2:$J$1000,9,0)))</f>
        <v>Jyothi Pai</v>
      </c>
      <c r="S645" s="11" t="str">
        <f>IF(ISERROR(VLOOKUP(C645,'WI Vs ASM'!$B$2:$K$1000,10,0)),0,(VLOOKUP(C645,'WI Vs ASM'!$B$2:$K$1000,10,0)))</f>
        <v>Saju Bhaskaran</v>
      </c>
      <c r="T645" s="11" t="str">
        <f>IF(ISERROR(VLOOKUP(C645,'WI Vs ASM'!$B$2:$L$1000,11,0)),0,(VLOOKUP(C645,'WI Vs ASM'!$B$2:$L$1000,11,0)))</f>
        <v>Sreekala Balasubramanian</v>
      </c>
      <c r="U645" s="11" t="e">
        <f t="shared" si="296"/>
        <v>#VALUE!</v>
      </c>
      <c r="V645" s="11" t="str">
        <f t="shared" si="290"/>
        <v>No</v>
      </c>
      <c r="W645" s="11" t="str">
        <f t="shared" si="291"/>
        <v>Yes</v>
      </c>
      <c r="X645" s="11" t="str">
        <f t="shared" si="292"/>
        <v>No</v>
      </c>
      <c r="Y645" s="11" t="str">
        <f t="shared" si="293"/>
        <v>No</v>
      </c>
      <c r="Z645" s="11" t="str">
        <f t="shared" si="294"/>
        <v>No</v>
      </c>
      <c r="AA645" s="11" t="str">
        <f t="shared" si="297"/>
        <v>No</v>
      </c>
      <c r="AB645" s="11">
        <f>IF(ISERROR(VLOOKUP(U645,'ITWR Dump'!$A$2:$Y$5000,24,0)),0,(VLOOKUP('ILC Report'!U645,'ITWR Dump'!$A$2:$Y$5000,24,0)))</f>
        <v>0</v>
      </c>
      <c r="AC645" s="11" t="str">
        <f t="shared" si="298"/>
        <v>No</v>
      </c>
      <c r="AD645" s="11" t="str">
        <f t="shared" si="299"/>
        <v/>
      </c>
      <c r="AE645" s="11">
        <f>IF(ISERROR(VLOOKUP(U645,'ITWR Dump'!$A$2:$Y$5000,13,0)),0,(VLOOKUP(U645,'ITWR Dump'!$A$2:$Y$5000,13,0)))</f>
        <v>0</v>
      </c>
      <c r="AF645" s="11">
        <f>IF(ISERROR(VLOOKUP(U645,'ITWR Dump'!$A$2:$Y$5000,11,0)),0,(VLOOKUP(U645,'ITWR Dump'!$A$2:$Y$5000,11,0)))</f>
        <v>0</v>
      </c>
      <c r="AG645" s="11">
        <f>IF(ISERROR(VLOOKUP(U645,'ITWR Dump'!$A$2:$Y$5000,2,0)),0,(VLOOKUP(U645,'ITWR Dump'!$A$2:$Y$5000,2,0)))</f>
        <v>0</v>
      </c>
      <c r="AH645" s="11">
        <f>IF(ISERROR(VLOOKUP(U645,'ITWR Dump'!$A$2:$Y$5000,14,0)),0,(VLOOKUP(U645,'ITWR Dump'!$A$2:$Y$5000,14,0)))</f>
        <v>0</v>
      </c>
      <c r="AI645" s="11" t="str">
        <f t="shared" si="300"/>
        <v>01-Maintenance Offshore</v>
      </c>
      <c r="AJ645" s="11" t="str">
        <f t="shared" si="301"/>
        <v>Offshore</v>
      </c>
      <c r="AK645" s="11" t="str">
        <f>IF(ISERROR(VLOOKUP(A645,'Team Data'!$C$2:$U$213,17,0)),0,(VLOOKUP(A645,'Team Data'!$C$2:$U$213,17,0)))</f>
        <v>PRISM</v>
      </c>
      <c r="AL645" s="11" t="str">
        <f t="shared" si="302"/>
        <v>2017-04-24</v>
      </c>
      <c r="AM645" s="11">
        <f>IF(ISERROR(VLOOKUP(U645,'ITWR Dump'!$A$2:$Y$5000,16,0)),0,(VLOOKUP(U645,'ITWR Dump'!$A$2:$Y$5000,16,0)))</f>
        <v>0</v>
      </c>
      <c r="AN645" s="11">
        <f>IF(ISERROR(VLOOKUP(U645,'ITWR Dump'!$A$2:$Y$5000,18,0)),0,(VLOOKUP(U645,'ITWR Dump'!$A$2:$Y$5000,18,0)))</f>
        <v>0</v>
      </c>
      <c r="AO645" s="11">
        <f>IF(ISERROR(VLOOKUP(U645,'ITWR Dump'!$A$2:$Y$5000,25,0)),0,(VLOOKUP('ILC Report'!U645,'ITWR Dump'!$A$2:$Y$5000,25,0)))</f>
        <v>0</v>
      </c>
      <c r="AP645" s="11">
        <f t="shared" si="303"/>
        <v>0</v>
      </c>
      <c r="AQ645" s="26">
        <f t="shared" si="304"/>
        <v>0</v>
      </c>
      <c r="AR645" s="26">
        <f t="shared" si="305"/>
        <v>0</v>
      </c>
      <c r="AS645" s="26">
        <f t="shared" si="306"/>
        <v>0</v>
      </c>
      <c r="AT645" s="26">
        <f t="shared" si="307"/>
        <v>0</v>
      </c>
      <c r="AU645" s="26">
        <f t="shared" si="308"/>
        <v>0</v>
      </c>
      <c r="AV645" s="26">
        <f t="shared" si="309"/>
        <v>0</v>
      </c>
      <c r="AW645" s="11" t="s">
        <v>653</v>
      </c>
      <c r="AX645" s="11" t="str">
        <f>VLOOKUP(L645,Group!$A$2:$B$1000,2,0)</f>
        <v>Maintenance</v>
      </c>
      <c r="AY645" s="11">
        <f>IF(ISERROR(VLOOKUP(U645,'ITWR Dump'!$A$2:$Y$5000,15,0)),0,(VLOOKUP('ILC Report'!U645,'ITWR Dump'!$A$2:$Y$5000,15,0)))</f>
        <v>0</v>
      </c>
      <c r="AZ645" s="11" t="str">
        <f t="shared" si="310"/>
        <v>No</v>
      </c>
      <c r="BA645" s="11" t="str">
        <f t="shared" si="311"/>
        <v>BKI</v>
      </c>
      <c r="BB645" s="11" t="str">
        <f t="shared" si="312"/>
        <v>MN</v>
      </c>
      <c r="BC645" s="11" t="str">
        <f t="shared" si="313"/>
        <v>No</v>
      </c>
    </row>
    <row r="646" spans="1:55" x14ac:dyDescent="0.3">
      <c r="A646" s="11" t="s">
        <v>108</v>
      </c>
      <c r="B646" s="11" t="s">
        <v>1836</v>
      </c>
      <c r="C646" s="11" t="s">
        <v>576</v>
      </c>
      <c r="D646" s="11" t="s">
        <v>2282</v>
      </c>
      <c r="E646" s="38" t="s">
        <v>652</v>
      </c>
      <c r="F646" s="11">
        <v>2</v>
      </c>
      <c r="G646" s="40" t="s">
        <v>218</v>
      </c>
      <c r="H646" s="11" t="str">
        <f t="shared" si="295"/>
        <v>Regular</v>
      </c>
      <c r="I646" s="11" t="str">
        <f t="shared" si="287"/>
        <v>INDIA</v>
      </c>
      <c r="J646" s="11" t="str">
        <f>IF(ISERROR(VLOOKUP(C646,'WI Vs ASM'!$B$2:$E$1000,4,0)),0,(VLOOKUP(C646,'WI Vs ASM'!$B$2:$E$1000,4,0)))</f>
        <v>Offshore</v>
      </c>
      <c r="K646" s="11" t="str">
        <f>IF(ISERROR(VLOOKUP(C646,'WI Vs ASM'!$B$2:$F$1000,5,0)),0,(VLOOKUP(C646,'WI Vs ASM'!$B$2:$F$1000,5,0)))</f>
        <v>01-Fixed Price</v>
      </c>
      <c r="L646" s="11" t="str">
        <f>IF(ISERROR(VLOOKUP(C646,'WI Vs ASM'!$B$2:$D$1000,3,0)),0,(VLOOKUP(C646,'WI Vs ASM'!$B$2:$D$1000,3,0)))</f>
        <v>01-Maintenance Offshore</v>
      </c>
      <c r="M646" s="11" t="str">
        <f>IF(ISERROR(VLOOKUP(C646,'WI Vs ASM'!$B$2:$I$1000,8,0)),0,(VLOOKUP(C646,'WI Vs ASM'!$B$2:$I$1000,8,0)))</f>
        <v>Rahul Soman</v>
      </c>
      <c r="N646" s="11" t="str">
        <f>IF(ISERROR(VLOOKUP(C646,'WI Vs ASM'!$B$2:$G$1000,6,0)),0,(VLOOKUP(C646,'WI Vs ASM'!$B$2:$G$1000,6,0)))</f>
        <v>Commercial</v>
      </c>
      <c r="O646" s="11" t="str">
        <f>IF(ISERROR(VLOOKUP(C646,'WI Vs ASM'!$B$2:$H$1000,7,0)),0,(VLOOKUP(C646,'WI Vs ASM'!$B$2:$H$1000,7,0)))</f>
        <v>Commercial</v>
      </c>
      <c r="P646" s="11" t="str">
        <f t="shared" si="288"/>
        <v>Apr-17</v>
      </c>
      <c r="Q646" s="11" t="str">
        <f t="shared" si="289"/>
        <v>Q2</v>
      </c>
      <c r="R646" s="11" t="str">
        <f>IF(ISERROR(VLOOKUP(C646,'WI Vs ASM'!$B$2:$J$1000,9,0)),0,(VLOOKUP(C646,'WI Vs ASM'!$B$2:$J$1000,9,0)))</f>
        <v>Jyothi Pai</v>
      </c>
      <c r="S646" s="11" t="str">
        <f>IF(ISERROR(VLOOKUP(C646,'WI Vs ASM'!$B$2:$K$1000,10,0)),0,(VLOOKUP(C646,'WI Vs ASM'!$B$2:$K$1000,10,0)))</f>
        <v>Saju Bhaskaran</v>
      </c>
      <c r="T646" s="11" t="str">
        <f>IF(ISERROR(VLOOKUP(C646,'WI Vs ASM'!$B$2:$L$1000,11,0)),0,(VLOOKUP(C646,'WI Vs ASM'!$B$2:$L$1000,11,0)))</f>
        <v>Sreekala Balasubramanian</v>
      </c>
      <c r="U646" s="11" t="e">
        <f t="shared" si="296"/>
        <v>#VALUE!</v>
      </c>
      <c r="V646" s="11" t="str">
        <f t="shared" si="290"/>
        <v>No</v>
      </c>
      <c r="W646" s="11" t="str">
        <f t="shared" si="291"/>
        <v>Yes</v>
      </c>
      <c r="X646" s="11" t="str">
        <f t="shared" si="292"/>
        <v>No</v>
      </c>
      <c r="Y646" s="11" t="str">
        <f t="shared" si="293"/>
        <v>No</v>
      </c>
      <c r="Z646" s="11" t="str">
        <f t="shared" si="294"/>
        <v>No</v>
      </c>
      <c r="AA646" s="11" t="str">
        <f t="shared" si="297"/>
        <v>No</v>
      </c>
      <c r="AB646" s="11">
        <f>IF(ISERROR(VLOOKUP(U646,'ITWR Dump'!$A$2:$Y$5000,24,0)),0,(VLOOKUP('ILC Report'!U646,'ITWR Dump'!$A$2:$Y$5000,24,0)))</f>
        <v>0</v>
      </c>
      <c r="AC646" s="11" t="str">
        <f t="shared" si="298"/>
        <v>No</v>
      </c>
      <c r="AD646" s="11" t="str">
        <f t="shared" si="299"/>
        <v/>
      </c>
      <c r="AE646" s="11">
        <f>IF(ISERROR(VLOOKUP(U646,'ITWR Dump'!$A$2:$Y$5000,13,0)),0,(VLOOKUP(U646,'ITWR Dump'!$A$2:$Y$5000,13,0)))</f>
        <v>0</v>
      </c>
      <c r="AF646" s="11">
        <f>IF(ISERROR(VLOOKUP(U646,'ITWR Dump'!$A$2:$Y$5000,11,0)),0,(VLOOKUP(U646,'ITWR Dump'!$A$2:$Y$5000,11,0)))</f>
        <v>0</v>
      </c>
      <c r="AG646" s="11">
        <f>IF(ISERROR(VLOOKUP(U646,'ITWR Dump'!$A$2:$Y$5000,2,0)),0,(VLOOKUP(U646,'ITWR Dump'!$A$2:$Y$5000,2,0)))</f>
        <v>0</v>
      </c>
      <c r="AH646" s="11">
        <f>IF(ISERROR(VLOOKUP(U646,'ITWR Dump'!$A$2:$Y$5000,14,0)),0,(VLOOKUP(U646,'ITWR Dump'!$A$2:$Y$5000,14,0)))</f>
        <v>0</v>
      </c>
      <c r="AI646" s="11" t="str">
        <f t="shared" si="300"/>
        <v>01-Maintenance Offshore</v>
      </c>
      <c r="AJ646" s="11" t="str">
        <f t="shared" si="301"/>
        <v>Offshore</v>
      </c>
      <c r="AK646" s="11" t="str">
        <f>IF(ISERROR(VLOOKUP(A646,'Team Data'!$C$2:$U$213,17,0)),0,(VLOOKUP(A646,'Team Data'!$C$2:$U$213,17,0)))</f>
        <v>PRISM</v>
      </c>
      <c r="AL646" s="11" t="str">
        <f t="shared" si="302"/>
        <v>2017-04-24</v>
      </c>
      <c r="AM646" s="11">
        <f>IF(ISERROR(VLOOKUP(U646,'ITWR Dump'!$A$2:$Y$5000,16,0)),0,(VLOOKUP(U646,'ITWR Dump'!$A$2:$Y$5000,16,0)))</f>
        <v>0</v>
      </c>
      <c r="AN646" s="11">
        <f>IF(ISERROR(VLOOKUP(U646,'ITWR Dump'!$A$2:$Y$5000,18,0)),0,(VLOOKUP(U646,'ITWR Dump'!$A$2:$Y$5000,18,0)))</f>
        <v>0</v>
      </c>
      <c r="AO646" s="11">
        <f>IF(ISERROR(VLOOKUP(U646,'ITWR Dump'!$A$2:$Y$5000,25,0)),0,(VLOOKUP('ILC Report'!U646,'ITWR Dump'!$A$2:$Y$5000,25,0)))</f>
        <v>0</v>
      </c>
      <c r="AP646" s="11">
        <f t="shared" si="303"/>
        <v>0</v>
      </c>
      <c r="AQ646" s="26">
        <f t="shared" si="304"/>
        <v>0</v>
      </c>
      <c r="AR646" s="26">
        <f t="shared" si="305"/>
        <v>0</v>
      </c>
      <c r="AS646" s="26">
        <f t="shared" si="306"/>
        <v>0</v>
      </c>
      <c r="AT646" s="26">
        <f t="shared" si="307"/>
        <v>0</v>
      </c>
      <c r="AU646" s="26">
        <f t="shared" si="308"/>
        <v>0</v>
      </c>
      <c r="AV646" s="26">
        <f t="shared" si="309"/>
        <v>0</v>
      </c>
      <c r="AW646" s="11" t="s">
        <v>653</v>
      </c>
      <c r="AX646" s="11" t="str">
        <f>VLOOKUP(L646,Group!$A$2:$B$1000,2,0)</f>
        <v>Maintenance</v>
      </c>
      <c r="AY646" s="11">
        <f>IF(ISERROR(VLOOKUP(U646,'ITWR Dump'!$A$2:$Y$5000,15,0)),0,(VLOOKUP('ILC Report'!U646,'ITWR Dump'!$A$2:$Y$5000,15,0)))</f>
        <v>0</v>
      </c>
      <c r="AZ646" s="11" t="str">
        <f t="shared" si="310"/>
        <v>No</v>
      </c>
      <c r="BA646" s="11" t="str">
        <f t="shared" si="311"/>
        <v>BKI</v>
      </c>
      <c r="BB646" s="11" t="str">
        <f t="shared" si="312"/>
        <v>MN</v>
      </c>
      <c r="BC646" s="11" t="str">
        <f t="shared" si="313"/>
        <v>No</v>
      </c>
    </row>
    <row r="647" spans="1:55" x14ac:dyDescent="0.3">
      <c r="A647" s="11" t="s">
        <v>108</v>
      </c>
      <c r="B647" s="11" t="s">
        <v>1836</v>
      </c>
      <c r="C647" s="11" t="s">
        <v>576</v>
      </c>
      <c r="D647" s="11" t="s">
        <v>2283</v>
      </c>
      <c r="E647" s="38" t="s">
        <v>652</v>
      </c>
      <c r="F647" s="11">
        <v>1</v>
      </c>
      <c r="G647" s="40" t="s">
        <v>218</v>
      </c>
      <c r="H647" s="11" t="str">
        <f t="shared" si="295"/>
        <v>Regular</v>
      </c>
      <c r="I647" s="11" t="str">
        <f t="shared" si="287"/>
        <v>INDIA</v>
      </c>
      <c r="J647" s="11" t="str">
        <f>IF(ISERROR(VLOOKUP(C647,'WI Vs ASM'!$B$2:$E$1000,4,0)),0,(VLOOKUP(C647,'WI Vs ASM'!$B$2:$E$1000,4,0)))</f>
        <v>Offshore</v>
      </c>
      <c r="K647" s="11" t="str">
        <f>IF(ISERROR(VLOOKUP(C647,'WI Vs ASM'!$B$2:$F$1000,5,0)),0,(VLOOKUP(C647,'WI Vs ASM'!$B$2:$F$1000,5,0)))</f>
        <v>01-Fixed Price</v>
      </c>
      <c r="L647" s="11" t="str">
        <f>IF(ISERROR(VLOOKUP(C647,'WI Vs ASM'!$B$2:$D$1000,3,0)),0,(VLOOKUP(C647,'WI Vs ASM'!$B$2:$D$1000,3,0)))</f>
        <v>01-Maintenance Offshore</v>
      </c>
      <c r="M647" s="11" t="str">
        <f>IF(ISERROR(VLOOKUP(C647,'WI Vs ASM'!$B$2:$I$1000,8,0)),0,(VLOOKUP(C647,'WI Vs ASM'!$B$2:$I$1000,8,0)))</f>
        <v>Rahul Soman</v>
      </c>
      <c r="N647" s="11" t="str">
        <f>IF(ISERROR(VLOOKUP(C647,'WI Vs ASM'!$B$2:$G$1000,6,0)),0,(VLOOKUP(C647,'WI Vs ASM'!$B$2:$G$1000,6,0)))</f>
        <v>Commercial</v>
      </c>
      <c r="O647" s="11" t="str">
        <f>IF(ISERROR(VLOOKUP(C647,'WI Vs ASM'!$B$2:$H$1000,7,0)),0,(VLOOKUP(C647,'WI Vs ASM'!$B$2:$H$1000,7,0)))</f>
        <v>Commercial</v>
      </c>
      <c r="P647" s="11" t="str">
        <f t="shared" si="288"/>
        <v>Apr-17</v>
      </c>
      <c r="Q647" s="11" t="str">
        <f t="shared" si="289"/>
        <v>Q2</v>
      </c>
      <c r="R647" s="11" t="str">
        <f>IF(ISERROR(VLOOKUP(C647,'WI Vs ASM'!$B$2:$J$1000,9,0)),0,(VLOOKUP(C647,'WI Vs ASM'!$B$2:$J$1000,9,0)))</f>
        <v>Jyothi Pai</v>
      </c>
      <c r="S647" s="11" t="str">
        <f>IF(ISERROR(VLOOKUP(C647,'WI Vs ASM'!$B$2:$K$1000,10,0)),0,(VLOOKUP(C647,'WI Vs ASM'!$B$2:$K$1000,10,0)))</f>
        <v>Saju Bhaskaran</v>
      </c>
      <c r="T647" s="11" t="str">
        <f>IF(ISERROR(VLOOKUP(C647,'WI Vs ASM'!$B$2:$L$1000,11,0)),0,(VLOOKUP(C647,'WI Vs ASM'!$B$2:$L$1000,11,0)))</f>
        <v>Sreekala Balasubramanian</v>
      </c>
      <c r="U647" s="11" t="e">
        <f t="shared" si="296"/>
        <v>#VALUE!</v>
      </c>
      <c r="V647" s="11" t="str">
        <f t="shared" si="290"/>
        <v>No</v>
      </c>
      <c r="W647" s="11" t="str">
        <f t="shared" si="291"/>
        <v>Yes</v>
      </c>
      <c r="X647" s="11" t="str">
        <f t="shared" si="292"/>
        <v>No</v>
      </c>
      <c r="Y647" s="11" t="str">
        <f t="shared" si="293"/>
        <v>No</v>
      </c>
      <c r="Z647" s="11" t="str">
        <f t="shared" si="294"/>
        <v>No</v>
      </c>
      <c r="AA647" s="11" t="str">
        <f t="shared" si="297"/>
        <v>No</v>
      </c>
      <c r="AB647" s="11">
        <f>IF(ISERROR(VLOOKUP(U647,'ITWR Dump'!$A$2:$Y$5000,24,0)),0,(VLOOKUP('ILC Report'!U647,'ITWR Dump'!$A$2:$Y$5000,24,0)))</f>
        <v>0</v>
      </c>
      <c r="AC647" s="11" t="str">
        <f t="shared" si="298"/>
        <v>No</v>
      </c>
      <c r="AD647" s="11" t="str">
        <f t="shared" si="299"/>
        <v/>
      </c>
      <c r="AE647" s="11">
        <f>IF(ISERROR(VLOOKUP(U647,'ITWR Dump'!$A$2:$Y$5000,13,0)),0,(VLOOKUP(U647,'ITWR Dump'!$A$2:$Y$5000,13,0)))</f>
        <v>0</v>
      </c>
      <c r="AF647" s="11">
        <f>IF(ISERROR(VLOOKUP(U647,'ITWR Dump'!$A$2:$Y$5000,11,0)),0,(VLOOKUP(U647,'ITWR Dump'!$A$2:$Y$5000,11,0)))</f>
        <v>0</v>
      </c>
      <c r="AG647" s="11">
        <f>IF(ISERROR(VLOOKUP(U647,'ITWR Dump'!$A$2:$Y$5000,2,0)),0,(VLOOKUP(U647,'ITWR Dump'!$A$2:$Y$5000,2,0)))</f>
        <v>0</v>
      </c>
      <c r="AH647" s="11">
        <f>IF(ISERROR(VLOOKUP(U647,'ITWR Dump'!$A$2:$Y$5000,14,0)),0,(VLOOKUP(U647,'ITWR Dump'!$A$2:$Y$5000,14,0)))</f>
        <v>0</v>
      </c>
      <c r="AI647" s="11" t="str">
        <f t="shared" si="300"/>
        <v>01-Maintenance Offshore</v>
      </c>
      <c r="AJ647" s="11" t="str">
        <f t="shared" si="301"/>
        <v>Offshore</v>
      </c>
      <c r="AK647" s="11" t="str">
        <f>IF(ISERROR(VLOOKUP(A647,'Team Data'!$C$2:$U$213,17,0)),0,(VLOOKUP(A647,'Team Data'!$C$2:$U$213,17,0)))</f>
        <v>PRISM</v>
      </c>
      <c r="AL647" s="11" t="str">
        <f t="shared" si="302"/>
        <v>2017-04-24</v>
      </c>
      <c r="AM647" s="11">
        <f>IF(ISERROR(VLOOKUP(U647,'ITWR Dump'!$A$2:$Y$5000,16,0)),0,(VLOOKUP(U647,'ITWR Dump'!$A$2:$Y$5000,16,0)))</f>
        <v>0</v>
      </c>
      <c r="AN647" s="11">
        <f>IF(ISERROR(VLOOKUP(U647,'ITWR Dump'!$A$2:$Y$5000,18,0)),0,(VLOOKUP(U647,'ITWR Dump'!$A$2:$Y$5000,18,0)))</f>
        <v>0</v>
      </c>
      <c r="AO647" s="11">
        <f>IF(ISERROR(VLOOKUP(U647,'ITWR Dump'!$A$2:$Y$5000,25,0)),0,(VLOOKUP('ILC Report'!U647,'ITWR Dump'!$A$2:$Y$5000,25,0)))</f>
        <v>0</v>
      </c>
      <c r="AP647" s="11">
        <f t="shared" si="303"/>
        <v>0</v>
      </c>
      <c r="AQ647" s="26">
        <f t="shared" si="304"/>
        <v>0</v>
      </c>
      <c r="AR647" s="26">
        <f t="shared" si="305"/>
        <v>0</v>
      </c>
      <c r="AS647" s="26">
        <f t="shared" si="306"/>
        <v>0</v>
      </c>
      <c r="AT647" s="26">
        <f t="shared" si="307"/>
        <v>0</v>
      </c>
      <c r="AU647" s="26">
        <f t="shared" si="308"/>
        <v>0</v>
      </c>
      <c r="AV647" s="26">
        <f t="shared" si="309"/>
        <v>0</v>
      </c>
      <c r="AW647" s="11" t="s">
        <v>653</v>
      </c>
      <c r="AX647" s="11" t="str">
        <f>VLOOKUP(L647,Group!$A$2:$B$1000,2,0)</f>
        <v>Maintenance</v>
      </c>
      <c r="AY647" s="11">
        <f>IF(ISERROR(VLOOKUP(U647,'ITWR Dump'!$A$2:$Y$5000,15,0)),0,(VLOOKUP('ILC Report'!U647,'ITWR Dump'!$A$2:$Y$5000,15,0)))</f>
        <v>0</v>
      </c>
      <c r="AZ647" s="11" t="str">
        <f t="shared" si="310"/>
        <v>No</v>
      </c>
      <c r="BA647" s="11" t="str">
        <f t="shared" si="311"/>
        <v>BKI</v>
      </c>
      <c r="BB647" s="11" t="str">
        <f t="shared" si="312"/>
        <v>MN</v>
      </c>
      <c r="BC647" s="11" t="str">
        <f t="shared" si="313"/>
        <v>No</v>
      </c>
    </row>
    <row r="648" spans="1:55" x14ac:dyDescent="0.3">
      <c r="A648" s="11" t="s">
        <v>108</v>
      </c>
      <c r="B648" s="11" t="s">
        <v>1836</v>
      </c>
      <c r="C648" s="11" t="s">
        <v>576</v>
      </c>
      <c r="D648" s="11" t="s">
        <v>2284</v>
      </c>
      <c r="E648" s="38" t="s">
        <v>652</v>
      </c>
      <c r="F648" s="11">
        <v>1</v>
      </c>
      <c r="G648" s="40" t="s">
        <v>218</v>
      </c>
      <c r="H648" s="11" t="str">
        <f t="shared" si="295"/>
        <v>Regular</v>
      </c>
      <c r="I648" s="11" t="str">
        <f t="shared" si="287"/>
        <v>INDIA</v>
      </c>
      <c r="J648" s="11" t="str">
        <f>IF(ISERROR(VLOOKUP(C648,'WI Vs ASM'!$B$2:$E$1000,4,0)),0,(VLOOKUP(C648,'WI Vs ASM'!$B$2:$E$1000,4,0)))</f>
        <v>Offshore</v>
      </c>
      <c r="K648" s="11" t="str">
        <f>IF(ISERROR(VLOOKUP(C648,'WI Vs ASM'!$B$2:$F$1000,5,0)),0,(VLOOKUP(C648,'WI Vs ASM'!$B$2:$F$1000,5,0)))</f>
        <v>01-Fixed Price</v>
      </c>
      <c r="L648" s="11" t="str">
        <f>IF(ISERROR(VLOOKUP(C648,'WI Vs ASM'!$B$2:$D$1000,3,0)),0,(VLOOKUP(C648,'WI Vs ASM'!$B$2:$D$1000,3,0)))</f>
        <v>01-Maintenance Offshore</v>
      </c>
      <c r="M648" s="11" t="str">
        <f>IF(ISERROR(VLOOKUP(C648,'WI Vs ASM'!$B$2:$I$1000,8,0)),0,(VLOOKUP(C648,'WI Vs ASM'!$B$2:$I$1000,8,0)))</f>
        <v>Rahul Soman</v>
      </c>
      <c r="N648" s="11" t="str">
        <f>IF(ISERROR(VLOOKUP(C648,'WI Vs ASM'!$B$2:$G$1000,6,0)),0,(VLOOKUP(C648,'WI Vs ASM'!$B$2:$G$1000,6,0)))</f>
        <v>Commercial</v>
      </c>
      <c r="O648" s="11" t="str">
        <f>IF(ISERROR(VLOOKUP(C648,'WI Vs ASM'!$B$2:$H$1000,7,0)),0,(VLOOKUP(C648,'WI Vs ASM'!$B$2:$H$1000,7,0)))</f>
        <v>Commercial</v>
      </c>
      <c r="P648" s="11" t="str">
        <f t="shared" si="288"/>
        <v>Apr-17</v>
      </c>
      <c r="Q648" s="11" t="str">
        <f t="shared" si="289"/>
        <v>Q2</v>
      </c>
      <c r="R648" s="11" t="str">
        <f>IF(ISERROR(VLOOKUP(C648,'WI Vs ASM'!$B$2:$J$1000,9,0)),0,(VLOOKUP(C648,'WI Vs ASM'!$B$2:$J$1000,9,0)))</f>
        <v>Jyothi Pai</v>
      </c>
      <c r="S648" s="11" t="str">
        <f>IF(ISERROR(VLOOKUP(C648,'WI Vs ASM'!$B$2:$K$1000,10,0)),0,(VLOOKUP(C648,'WI Vs ASM'!$B$2:$K$1000,10,0)))</f>
        <v>Saju Bhaskaran</v>
      </c>
      <c r="T648" s="11" t="str">
        <f>IF(ISERROR(VLOOKUP(C648,'WI Vs ASM'!$B$2:$L$1000,11,0)),0,(VLOOKUP(C648,'WI Vs ASM'!$B$2:$L$1000,11,0)))</f>
        <v>Sreekala Balasubramanian</v>
      </c>
      <c r="U648" s="11" t="e">
        <f t="shared" si="296"/>
        <v>#VALUE!</v>
      </c>
      <c r="V648" s="11" t="str">
        <f t="shared" si="290"/>
        <v>No</v>
      </c>
      <c r="W648" s="11" t="str">
        <f t="shared" si="291"/>
        <v>Yes</v>
      </c>
      <c r="X648" s="11" t="str">
        <f t="shared" si="292"/>
        <v>No</v>
      </c>
      <c r="Y648" s="11" t="str">
        <f t="shared" si="293"/>
        <v>No</v>
      </c>
      <c r="Z648" s="11" t="str">
        <f t="shared" si="294"/>
        <v>No</v>
      </c>
      <c r="AA648" s="11" t="str">
        <f t="shared" si="297"/>
        <v>No</v>
      </c>
      <c r="AB648" s="11">
        <f>IF(ISERROR(VLOOKUP(U648,'ITWR Dump'!$A$2:$Y$5000,24,0)),0,(VLOOKUP('ILC Report'!U648,'ITWR Dump'!$A$2:$Y$5000,24,0)))</f>
        <v>0</v>
      </c>
      <c r="AC648" s="11" t="str">
        <f t="shared" si="298"/>
        <v>No</v>
      </c>
      <c r="AD648" s="11" t="str">
        <f t="shared" si="299"/>
        <v/>
      </c>
      <c r="AE648" s="11">
        <f>IF(ISERROR(VLOOKUP(U648,'ITWR Dump'!$A$2:$Y$5000,13,0)),0,(VLOOKUP(U648,'ITWR Dump'!$A$2:$Y$5000,13,0)))</f>
        <v>0</v>
      </c>
      <c r="AF648" s="11">
        <f>IF(ISERROR(VLOOKUP(U648,'ITWR Dump'!$A$2:$Y$5000,11,0)),0,(VLOOKUP(U648,'ITWR Dump'!$A$2:$Y$5000,11,0)))</f>
        <v>0</v>
      </c>
      <c r="AG648" s="11">
        <f>IF(ISERROR(VLOOKUP(U648,'ITWR Dump'!$A$2:$Y$5000,2,0)),0,(VLOOKUP(U648,'ITWR Dump'!$A$2:$Y$5000,2,0)))</f>
        <v>0</v>
      </c>
      <c r="AH648" s="11">
        <f>IF(ISERROR(VLOOKUP(U648,'ITWR Dump'!$A$2:$Y$5000,14,0)),0,(VLOOKUP(U648,'ITWR Dump'!$A$2:$Y$5000,14,0)))</f>
        <v>0</v>
      </c>
      <c r="AI648" s="11" t="str">
        <f t="shared" si="300"/>
        <v>01-Maintenance Offshore</v>
      </c>
      <c r="AJ648" s="11" t="str">
        <f t="shared" si="301"/>
        <v>Offshore</v>
      </c>
      <c r="AK648" s="11" t="str">
        <f>IF(ISERROR(VLOOKUP(A648,'Team Data'!$C$2:$U$213,17,0)),0,(VLOOKUP(A648,'Team Data'!$C$2:$U$213,17,0)))</f>
        <v>PRISM</v>
      </c>
      <c r="AL648" s="11" t="str">
        <f t="shared" si="302"/>
        <v>2017-04-24</v>
      </c>
      <c r="AM648" s="11">
        <f>IF(ISERROR(VLOOKUP(U648,'ITWR Dump'!$A$2:$Y$5000,16,0)),0,(VLOOKUP(U648,'ITWR Dump'!$A$2:$Y$5000,16,0)))</f>
        <v>0</v>
      </c>
      <c r="AN648" s="11">
        <f>IF(ISERROR(VLOOKUP(U648,'ITWR Dump'!$A$2:$Y$5000,18,0)),0,(VLOOKUP(U648,'ITWR Dump'!$A$2:$Y$5000,18,0)))</f>
        <v>0</v>
      </c>
      <c r="AO648" s="11">
        <f>IF(ISERROR(VLOOKUP(U648,'ITWR Dump'!$A$2:$Y$5000,25,0)),0,(VLOOKUP('ILC Report'!U648,'ITWR Dump'!$A$2:$Y$5000,25,0)))</f>
        <v>0</v>
      </c>
      <c r="AP648" s="11">
        <f t="shared" si="303"/>
        <v>0</v>
      </c>
      <c r="AQ648" s="26">
        <f t="shared" si="304"/>
        <v>0</v>
      </c>
      <c r="AR648" s="26">
        <f t="shared" si="305"/>
        <v>0</v>
      </c>
      <c r="AS648" s="26">
        <f t="shared" si="306"/>
        <v>0</v>
      </c>
      <c r="AT648" s="26">
        <f t="shared" si="307"/>
        <v>0</v>
      </c>
      <c r="AU648" s="26">
        <f t="shared" si="308"/>
        <v>0</v>
      </c>
      <c r="AV648" s="26">
        <f t="shared" si="309"/>
        <v>0</v>
      </c>
      <c r="AW648" s="11" t="s">
        <v>653</v>
      </c>
      <c r="AX648" s="11" t="str">
        <f>VLOOKUP(L648,Group!$A$2:$B$1000,2,0)</f>
        <v>Maintenance</v>
      </c>
      <c r="AY648" s="11">
        <f>IF(ISERROR(VLOOKUP(U648,'ITWR Dump'!$A$2:$Y$5000,15,0)),0,(VLOOKUP('ILC Report'!U648,'ITWR Dump'!$A$2:$Y$5000,15,0)))</f>
        <v>0</v>
      </c>
      <c r="AZ648" s="11" t="str">
        <f t="shared" si="310"/>
        <v>No</v>
      </c>
      <c r="BA648" s="11" t="str">
        <f t="shared" si="311"/>
        <v>BKI</v>
      </c>
      <c r="BB648" s="11" t="str">
        <f t="shared" si="312"/>
        <v>MN</v>
      </c>
      <c r="BC648" s="11" t="str">
        <f t="shared" si="313"/>
        <v>No</v>
      </c>
    </row>
    <row r="649" spans="1:55" x14ac:dyDescent="0.3">
      <c r="A649" s="11" t="s">
        <v>108</v>
      </c>
      <c r="B649" s="11" t="s">
        <v>1836</v>
      </c>
      <c r="C649" s="11" t="s">
        <v>576</v>
      </c>
      <c r="D649" s="11" t="s">
        <v>2285</v>
      </c>
      <c r="E649" s="38" t="s">
        <v>652</v>
      </c>
      <c r="F649" s="11">
        <v>1</v>
      </c>
      <c r="G649" s="40" t="s">
        <v>218</v>
      </c>
      <c r="H649" s="11" t="str">
        <f t="shared" si="295"/>
        <v>Regular</v>
      </c>
      <c r="I649" s="11" t="str">
        <f t="shared" si="287"/>
        <v>INDIA</v>
      </c>
      <c r="J649" s="11" t="str">
        <f>IF(ISERROR(VLOOKUP(C649,'WI Vs ASM'!$B$2:$E$1000,4,0)),0,(VLOOKUP(C649,'WI Vs ASM'!$B$2:$E$1000,4,0)))</f>
        <v>Offshore</v>
      </c>
      <c r="K649" s="11" t="str">
        <f>IF(ISERROR(VLOOKUP(C649,'WI Vs ASM'!$B$2:$F$1000,5,0)),0,(VLOOKUP(C649,'WI Vs ASM'!$B$2:$F$1000,5,0)))</f>
        <v>01-Fixed Price</v>
      </c>
      <c r="L649" s="11" t="str">
        <f>IF(ISERROR(VLOOKUP(C649,'WI Vs ASM'!$B$2:$D$1000,3,0)),0,(VLOOKUP(C649,'WI Vs ASM'!$B$2:$D$1000,3,0)))</f>
        <v>01-Maintenance Offshore</v>
      </c>
      <c r="M649" s="11" t="str">
        <f>IF(ISERROR(VLOOKUP(C649,'WI Vs ASM'!$B$2:$I$1000,8,0)),0,(VLOOKUP(C649,'WI Vs ASM'!$B$2:$I$1000,8,0)))</f>
        <v>Rahul Soman</v>
      </c>
      <c r="N649" s="11" t="str">
        <f>IF(ISERROR(VLOOKUP(C649,'WI Vs ASM'!$B$2:$G$1000,6,0)),0,(VLOOKUP(C649,'WI Vs ASM'!$B$2:$G$1000,6,0)))</f>
        <v>Commercial</v>
      </c>
      <c r="O649" s="11" t="str">
        <f>IF(ISERROR(VLOOKUP(C649,'WI Vs ASM'!$B$2:$H$1000,7,0)),0,(VLOOKUP(C649,'WI Vs ASM'!$B$2:$H$1000,7,0)))</f>
        <v>Commercial</v>
      </c>
      <c r="P649" s="11" t="str">
        <f t="shared" si="288"/>
        <v>Apr-17</v>
      </c>
      <c r="Q649" s="11" t="str">
        <f t="shared" si="289"/>
        <v>Q2</v>
      </c>
      <c r="R649" s="11" t="str">
        <f>IF(ISERROR(VLOOKUP(C649,'WI Vs ASM'!$B$2:$J$1000,9,0)),0,(VLOOKUP(C649,'WI Vs ASM'!$B$2:$J$1000,9,0)))</f>
        <v>Jyothi Pai</v>
      </c>
      <c r="S649" s="11" t="str">
        <f>IF(ISERROR(VLOOKUP(C649,'WI Vs ASM'!$B$2:$K$1000,10,0)),0,(VLOOKUP(C649,'WI Vs ASM'!$B$2:$K$1000,10,0)))</f>
        <v>Saju Bhaskaran</v>
      </c>
      <c r="T649" s="11" t="str">
        <f>IF(ISERROR(VLOOKUP(C649,'WI Vs ASM'!$B$2:$L$1000,11,0)),0,(VLOOKUP(C649,'WI Vs ASM'!$B$2:$L$1000,11,0)))</f>
        <v>Sreekala Balasubramanian</v>
      </c>
      <c r="U649" s="11" t="e">
        <f t="shared" si="296"/>
        <v>#VALUE!</v>
      </c>
      <c r="V649" s="11" t="str">
        <f t="shared" si="290"/>
        <v>No</v>
      </c>
      <c r="W649" s="11" t="str">
        <f t="shared" si="291"/>
        <v>Yes</v>
      </c>
      <c r="X649" s="11" t="str">
        <f t="shared" si="292"/>
        <v>No</v>
      </c>
      <c r="Y649" s="11" t="str">
        <f t="shared" si="293"/>
        <v>No</v>
      </c>
      <c r="Z649" s="11" t="str">
        <f t="shared" si="294"/>
        <v>No</v>
      </c>
      <c r="AA649" s="11" t="str">
        <f t="shared" si="297"/>
        <v>No</v>
      </c>
      <c r="AB649" s="11">
        <f>IF(ISERROR(VLOOKUP(U649,'ITWR Dump'!$A$2:$Y$5000,24,0)),0,(VLOOKUP('ILC Report'!U649,'ITWR Dump'!$A$2:$Y$5000,24,0)))</f>
        <v>0</v>
      </c>
      <c r="AC649" s="11" t="str">
        <f t="shared" si="298"/>
        <v>No</v>
      </c>
      <c r="AD649" s="11" t="str">
        <f t="shared" si="299"/>
        <v/>
      </c>
      <c r="AE649" s="11">
        <f>IF(ISERROR(VLOOKUP(U649,'ITWR Dump'!$A$2:$Y$5000,13,0)),0,(VLOOKUP(U649,'ITWR Dump'!$A$2:$Y$5000,13,0)))</f>
        <v>0</v>
      </c>
      <c r="AF649" s="11">
        <f>IF(ISERROR(VLOOKUP(U649,'ITWR Dump'!$A$2:$Y$5000,11,0)),0,(VLOOKUP(U649,'ITWR Dump'!$A$2:$Y$5000,11,0)))</f>
        <v>0</v>
      </c>
      <c r="AG649" s="11">
        <f>IF(ISERROR(VLOOKUP(U649,'ITWR Dump'!$A$2:$Y$5000,2,0)),0,(VLOOKUP(U649,'ITWR Dump'!$A$2:$Y$5000,2,0)))</f>
        <v>0</v>
      </c>
      <c r="AH649" s="11">
        <f>IF(ISERROR(VLOOKUP(U649,'ITWR Dump'!$A$2:$Y$5000,14,0)),0,(VLOOKUP(U649,'ITWR Dump'!$A$2:$Y$5000,14,0)))</f>
        <v>0</v>
      </c>
      <c r="AI649" s="11" t="str">
        <f t="shared" si="300"/>
        <v>01-Maintenance Offshore</v>
      </c>
      <c r="AJ649" s="11" t="str">
        <f t="shared" si="301"/>
        <v>Offshore</v>
      </c>
      <c r="AK649" s="11" t="str">
        <f>IF(ISERROR(VLOOKUP(A649,'Team Data'!$C$2:$U$213,17,0)),0,(VLOOKUP(A649,'Team Data'!$C$2:$U$213,17,0)))</f>
        <v>PRISM</v>
      </c>
      <c r="AL649" s="11" t="str">
        <f t="shared" si="302"/>
        <v>2017-04-24</v>
      </c>
      <c r="AM649" s="11">
        <f>IF(ISERROR(VLOOKUP(U649,'ITWR Dump'!$A$2:$Y$5000,16,0)),0,(VLOOKUP(U649,'ITWR Dump'!$A$2:$Y$5000,16,0)))</f>
        <v>0</v>
      </c>
      <c r="AN649" s="11">
        <f>IF(ISERROR(VLOOKUP(U649,'ITWR Dump'!$A$2:$Y$5000,18,0)),0,(VLOOKUP(U649,'ITWR Dump'!$A$2:$Y$5000,18,0)))</f>
        <v>0</v>
      </c>
      <c r="AO649" s="11">
        <f>IF(ISERROR(VLOOKUP(U649,'ITWR Dump'!$A$2:$Y$5000,25,0)),0,(VLOOKUP('ILC Report'!U649,'ITWR Dump'!$A$2:$Y$5000,25,0)))</f>
        <v>0</v>
      </c>
      <c r="AP649" s="11">
        <f t="shared" si="303"/>
        <v>0</v>
      </c>
      <c r="AQ649" s="26">
        <f t="shared" si="304"/>
        <v>0</v>
      </c>
      <c r="AR649" s="26">
        <f t="shared" si="305"/>
        <v>0</v>
      </c>
      <c r="AS649" s="26">
        <f t="shared" si="306"/>
        <v>0</v>
      </c>
      <c r="AT649" s="26">
        <f t="shared" si="307"/>
        <v>0</v>
      </c>
      <c r="AU649" s="26">
        <f t="shared" si="308"/>
        <v>0</v>
      </c>
      <c r="AV649" s="26">
        <f t="shared" si="309"/>
        <v>0</v>
      </c>
      <c r="AW649" s="11" t="s">
        <v>653</v>
      </c>
      <c r="AX649" s="11" t="str">
        <f>VLOOKUP(L649,Group!$A$2:$B$1000,2,0)</f>
        <v>Maintenance</v>
      </c>
      <c r="AY649" s="11">
        <f>IF(ISERROR(VLOOKUP(U649,'ITWR Dump'!$A$2:$Y$5000,15,0)),0,(VLOOKUP('ILC Report'!U649,'ITWR Dump'!$A$2:$Y$5000,15,0)))</f>
        <v>0</v>
      </c>
      <c r="AZ649" s="11" t="str">
        <f t="shared" si="310"/>
        <v>No</v>
      </c>
      <c r="BA649" s="11" t="str">
        <f t="shared" si="311"/>
        <v>BKI</v>
      </c>
      <c r="BB649" s="11" t="str">
        <f t="shared" si="312"/>
        <v>MN</v>
      </c>
      <c r="BC649" s="11" t="str">
        <f t="shared" si="313"/>
        <v>No</v>
      </c>
    </row>
    <row r="650" spans="1:55" x14ac:dyDescent="0.3">
      <c r="A650" s="11" t="s">
        <v>108</v>
      </c>
      <c r="B650" s="11" t="s">
        <v>1836</v>
      </c>
      <c r="C650" s="11" t="s">
        <v>576</v>
      </c>
      <c r="D650" s="11" t="s">
        <v>2286</v>
      </c>
      <c r="E650" s="38" t="s">
        <v>652</v>
      </c>
      <c r="F650" s="11">
        <v>1</v>
      </c>
      <c r="G650" s="40" t="s">
        <v>218</v>
      </c>
      <c r="H650" s="11" t="str">
        <f t="shared" si="295"/>
        <v>Regular</v>
      </c>
      <c r="I650" s="11" t="str">
        <f t="shared" si="287"/>
        <v>INDIA</v>
      </c>
      <c r="J650" s="11" t="str">
        <f>IF(ISERROR(VLOOKUP(C650,'WI Vs ASM'!$B$2:$E$1000,4,0)),0,(VLOOKUP(C650,'WI Vs ASM'!$B$2:$E$1000,4,0)))</f>
        <v>Offshore</v>
      </c>
      <c r="K650" s="11" t="str">
        <f>IF(ISERROR(VLOOKUP(C650,'WI Vs ASM'!$B$2:$F$1000,5,0)),0,(VLOOKUP(C650,'WI Vs ASM'!$B$2:$F$1000,5,0)))</f>
        <v>01-Fixed Price</v>
      </c>
      <c r="L650" s="11" t="str">
        <f>IF(ISERROR(VLOOKUP(C650,'WI Vs ASM'!$B$2:$D$1000,3,0)),0,(VLOOKUP(C650,'WI Vs ASM'!$B$2:$D$1000,3,0)))</f>
        <v>01-Maintenance Offshore</v>
      </c>
      <c r="M650" s="11" t="str">
        <f>IF(ISERROR(VLOOKUP(C650,'WI Vs ASM'!$B$2:$I$1000,8,0)),0,(VLOOKUP(C650,'WI Vs ASM'!$B$2:$I$1000,8,0)))</f>
        <v>Rahul Soman</v>
      </c>
      <c r="N650" s="11" t="str">
        <f>IF(ISERROR(VLOOKUP(C650,'WI Vs ASM'!$B$2:$G$1000,6,0)),0,(VLOOKUP(C650,'WI Vs ASM'!$B$2:$G$1000,6,0)))</f>
        <v>Commercial</v>
      </c>
      <c r="O650" s="11" t="str">
        <f>IF(ISERROR(VLOOKUP(C650,'WI Vs ASM'!$B$2:$H$1000,7,0)),0,(VLOOKUP(C650,'WI Vs ASM'!$B$2:$H$1000,7,0)))</f>
        <v>Commercial</v>
      </c>
      <c r="P650" s="11" t="str">
        <f t="shared" si="288"/>
        <v>Apr-17</v>
      </c>
      <c r="Q650" s="11" t="str">
        <f t="shared" si="289"/>
        <v>Q2</v>
      </c>
      <c r="R650" s="11" t="str">
        <f>IF(ISERROR(VLOOKUP(C650,'WI Vs ASM'!$B$2:$J$1000,9,0)),0,(VLOOKUP(C650,'WI Vs ASM'!$B$2:$J$1000,9,0)))</f>
        <v>Jyothi Pai</v>
      </c>
      <c r="S650" s="11" t="str">
        <f>IF(ISERROR(VLOOKUP(C650,'WI Vs ASM'!$B$2:$K$1000,10,0)),0,(VLOOKUP(C650,'WI Vs ASM'!$B$2:$K$1000,10,0)))</f>
        <v>Saju Bhaskaran</v>
      </c>
      <c r="T650" s="11" t="str">
        <f>IF(ISERROR(VLOOKUP(C650,'WI Vs ASM'!$B$2:$L$1000,11,0)),0,(VLOOKUP(C650,'WI Vs ASM'!$B$2:$L$1000,11,0)))</f>
        <v>Sreekala Balasubramanian</v>
      </c>
      <c r="U650" s="11" t="e">
        <f t="shared" si="296"/>
        <v>#VALUE!</v>
      </c>
      <c r="V650" s="11" t="str">
        <f t="shared" si="290"/>
        <v>No</v>
      </c>
      <c r="W650" s="11" t="str">
        <f t="shared" si="291"/>
        <v>Yes</v>
      </c>
      <c r="X650" s="11" t="str">
        <f t="shared" si="292"/>
        <v>No</v>
      </c>
      <c r="Y650" s="11" t="str">
        <f t="shared" si="293"/>
        <v>No</v>
      </c>
      <c r="Z650" s="11" t="str">
        <f t="shared" si="294"/>
        <v>No</v>
      </c>
      <c r="AA650" s="11" t="str">
        <f t="shared" si="297"/>
        <v>No</v>
      </c>
      <c r="AB650" s="11">
        <f>IF(ISERROR(VLOOKUP(U650,'ITWR Dump'!$A$2:$Y$5000,24,0)),0,(VLOOKUP('ILC Report'!U650,'ITWR Dump'!$A$2:$Y$5000,24,0)))</f>
        <v>0</v>
      </c>
      <c r="AC650" s="11" t="str">
        <f t="shared" si="298"/>
        <v>No</v>
      </c>
      <c r="AD650" s="11" t="str">
        <f t="shared" si="299"/>
        <v/>
      </c>
      <c r="AE650" s="11">
        <f>IF(ISERROR(VLOOKUP(U650,'ITWR Dump'!$A$2:$Y$5000,13,0)),0,(VLOOKUP(U650,'ITWR Dump'!$A$2:$Y$5000,13,0)))</f>
        <v>0</v>
      </c>
      <c r="AF650" s="11">
        <f>IF(ISERROR(VLOOKUP(U650,'ITWR Dump'!$A$2:$Y$5000,11,0)),0,(VLOOKUP(U650,'ITWR Dump'!$A$2:$Y$5000,11,0)))</f>
        <v>0</v>
      </c>
      <c r="AG650" s="11">
        <f>IF(ISERROR(VLOOKUP(U650,'ITWR Dump'!$A$2:$Y$5000,2,0)),0,(VLOOKUP(U650,'ITWR Dump'!$A$2:$Y$5000,2,0)))</f>
        <v>0</v>
      </c>
      <c r="AH650" s="11">
        <f>IF(ISERROR(VLOOKUP(U650,'ITWR Dump'!$A$2:$Y$5000,14,0)),0,(VLOOKUP(U650,'ITWR Dump'!$A$2:$Y$5000,14,0)))</f>
        <v>0</v>
      </c>
      <c r="AI650" s="11" t="str">
        <f t="shared" si="300"/>
        <v>01-Maintenance Offshore</v>
      </c>
      <c r="AJ650" s="11" t="str">
        <f t="shared" si="301"/>
        <v>Offshore</v>
      </c>
      <c r="AK650" s="11" t="str">
        <f>IF(ISERROR(VLOOKUP(A650,'Team Data'!$C$2:$U$213,17,0)),0,(VLOOKUP(A650,'Team Data'!$C$2:$U$213,17,0)))</f>
        <v>PRISM</v>
      </c>
      <c r="AL650" s="11" t="str">
        <f t="shared" si="302"/>
        <v>2017-04-24</v>
      </c>
      <c r="AM650" s="11">
        <f>IF(ISERROR(VLOOKUP(U650,'ITWR Dump'!$A$2:$Y$5000,16,0)),0,(VLOOKUP(U650,'ITWR Dump'!$A$2:$Y$5000,16,0)))</f>
        <v>0</v>
      </c>
      <c r="AN650" s="11">
        <f>IF(ISERROR(VLOOKUP(U650,'ITWR Dump'!$A$2:$Y$5000,18,0)),0,(VLOOKUP(U650,'ITWR Dump'!$A$2:$Y$5000,18,0)))</f>
        <v>0</v>
      </c>
      <c r="AO650" s="11">
        <f>IF(ISERROR(VLOOKUP(U650,'ITWR Dump'!$A$2:$Y$5000,25,0)),0,(VLOOKUP('ILC Report'!U650,'ITWR Dump'!$A$2:$Y$5000,25,0)))</f>
        <v>0</v>
      </c>
      <c r="AP650" s="11">
        <f t="shared" si="303"/>
        <v>0</v>
      </c>
      <c r="AQ650" s="26">
        <f t="shared" si="304"/>
        <v>0</v>
      </c>
      <c r="AR650" s="26">
        <f t="shared" si="305"/>
        <v>0</v>
      </c>
      <c r="AS650" s="26">
        <f t="shared" si="306"/>
        <v>0</v>
      </c>
      <c r="AT650" s="26">
        <f t="shared" si="307"/>
        <v>0</v>
      </c>
      <c r="AU650" s="26">
        <f t="shared" si="308"/>
        <v>0</v>
      </c>
      <c r="AV650" s="26">
        <f t="shared" si="309"/>
        <v>0</v>
      </c>
      <c r="AW650" s="11" t="s">
        <v>653</v>
      </c>
      <c r="AX650" s="11" t="str">
        <f>VLOOKUP(L650,Group!$A$2:$B$1000,2,0)</f>
        <v>Maintenance</v>
      </c>
      <c r="AY650" s="11">
        <f>IF(ISERROR(VLOOKUP(U650,'ITWR Dump'!$A$2:$Y$5000,15,0)),0,(VLOOKUP('ILC Report'!U650,'ITWR Dump'!$A$2:$Y$5000,15,0)))</f>
        <v>0</v>
      </c>
      <c r="AZ650" s="11" t="str">
        <f t="shared" si="310"/>
        <v>No</v>
      </c>
      <c r="BA650" s="11" t="str">
        <f t="shared" si="311"/>
        <v>BKI</v>
      </c>
      <c r="BB650" s="11" t="str">
        <f t="shared" si="312"/>
        <v>MN</v>
      </c>
      <c r="BC650" s="11" t="str">
        <f t="shared" si="313"/>
        <v>No</v>
      </c>
    </row>
    <row r="651" spans="1:55" x14ac:dyDescent="0.3">
      <c r="A651" s="11" t="s">
        <v>108</v>
      </c>
      <c r="B651" s="11" t="s">
        <v>1836</v>
      </c>
      <c r="C651" s="11" t="s">
        <v>576</v>
      </c>
      <c r="D651" s="11" t="s">
        <v>2287</v>
      </c>
      <c r="E651" s="38" t="s">
        <v>652</v>
      </c>
      <c r="F651" s="11">
        <v>2</v>
      </c>
      <c r="G651" s="40" t="s">
        <v>218</v>
      </c>
      <c r="H651" s="11" t="str">
        <f t="shared" si="295"/>
        <v>Regular</v>
      </c>
      <c r="I651" s="11" t="str">
        <f t="shared" si="287"/>
        <v>INDIA</v>
      </c>
      <c r="J651" s="11" t="str">
        <f>IF(ISERROR(VLOOKUP(C651,'WI Vs ASM'!$B$2:$E$1000,4,0)),0,(VLOOKUP(C651,'WI Vs ASM'!$B$2:$E$1000,4,0)))</f>
        <v>Offshore</v>
      </c>
      <c r="K651" s="11" t="str">
        <f>IF(ISERROR(VLOOKUP(C651,'WI Vs ASM'!$B$2:$F$1000,5,0)),0,(VLOOKUP(C651,'WI Vs ASM'!$B$2:$F$1000,5,0)))</f>
        <v>01-Fixed Price</v>
      </c>
      <c r="L651" s="11" t="str">
        <f>IF(ISERROR(VLOOKUP(C651,'WI Vs ASM'!$B$2:$D$1000,3,0)),0,(VLOOKUP(C651,'WI Vs ASM'!$B$2:$D$1000,3,0)))</f>
        <v>01-Maintenance Offshore</v>
      </c>
      <c r="M651" s="11" t="str">
        <f>IF(ISERROR(VLOOKUP(C651,'WI Vs ASM'!$B$2:$I$1000,8,0)),0,(VLOOKUP(C651,'WI Vs ASM'!$B$2:$I$1000,8,0)))</f>
        <v>Rahul Soman</v>
      </c>
      <c r="N651" s="11" t="str">
        <f>IF(ISERROR(VLOOKUP(C651,'WI Vs ASM'!$B$2:$G$1000,6,0)),0,(VLOOKUP(C651,'WI Vs ASM'!$B$2:$G$1000,6,0)))</f>
        <v>Commercial</v>
      </c>
      <c r="O651" s="11" t="str">
        <f>IF(ISERROR(VLOOKUP(C651,'WI Vs ASM'!$B$2:$H$1000,7,0)),0,(VLOOKUP(C651,'WI Vs ASM'!$B$2:$H$1000,7,0)))</f>
        <v>Commercial</v>
      </c>
      <c r="P651" s="11" t="str">
        <f t="shared" si="288"/>
        <v>Apr-17</v>
      </c>
      <c r="Q651" s="11" t="str">
        <f t="shared" si="289"/>
        <v>Q2</v>
      </c>
      <c r="R651" s="11" t="str">
        <f>IF(ISERROR(VLOOKUP(C651,'WI Vs ASM'!$B$2:$J$1000,9,0)),0,(VLOOKUP(C651,'WI Vs ASM'!$B$2:$J$1000,9,0)))</f>
        <v>Jyothi Pai</v>
      </c>
      <c r="S651" s="11" t="str">
        <f>IF(ISERROR(VLOOKUP(C651,'WI Vs ASM'!$B$2:$K$1000,10,0)),0,(VLOOKUP(C651,'WI Vs ASM'!$B$2:$K$1000,10,0)))</f>
        <v>Saju Bhaskaran</v>
      </c>
      <c r="T651" s="11" t="str">
        <f>IF(ISERROR(VLOOKUP(C651,'WI Vs ASM'!$B$2:$L$1000,11,0)),0,(VLOOKUP(C651,'WI Vs ASM'!$B$2:$L$1000,11,0)))</f>
        <v>Sreekala Balasubramanian</v>
      </c>
      <c r="U651" s="11" t="e">
        <f t="shared" si="296"/>
        <v>#VALUE!</v>
      </c>
      <c r="V651" s="11" t="str">
        <f t="shared" si="290"/>
        <v>No</v>
      </c>
      <c r="W651" s="11" t="str">
        <f t="shared" si="291"/>
        <v>Yes</v>
      </c>
      <c r="X651" s="11" t="str">
        <f t="shared" si="292"/>
        <v>No</v>
      </c>
      <c r="Y651" s="11" t="str">
        <f t="shared" si="293"/>
        <v>No</v>
      </c>
      <c r="Z651" s="11" t="str">
        <f t="shared" si="294"/>
        <v>No</v>
      </c>
      <c r="AA651" s="11" t="str">
        <f t="shared" si="297"/>
        <v>No</v>
      </c>
      <c r="AB651" s="11">
        <f>IF(ISERROR(VLOOKUP(U651,'ITWR Dump'!$A$2:$Y$5000,24,0)),0,(VLOOKUP('ILC Report'!U651,'ITWR Dump'!$A$2:$Y$5000,24,0)))</f>
        <v>0</v>
      </c>
      <c r="AC651" s="11" t="str">
        <f t="shared" si="298"/>
        <v>No</v>
      </c>
      <c r="AD651" s="11" t="str">
        <f t="shared" si="299"/>
        <v/>
      </c>
      <c r="AE651" s="11">
        <f>IF(ISERROR(VLOOKUP(U651,'ITWR Dump'!$A$2:$Y$5000,13,0)),0,(VLOOKUP(U651,'ITWR Dump'!$A$2:$Y$5000,13,0)))</f>
        <v>0</v>
      </c>
      <c r="AF651" s="11">
        <f>IF(ISERROR(VLOOKUP(U651,'ITWR Dump'!$A$2:$Y$5000,11,0)),0,(VLOOKUP(U651,'ITWR Dump'!$A$2:$Y$5000,11,0)))</f>
        <v>0</v>
      </c>
      <c r="AG651" s="11">
        <f>IF(ISERROR(VLOOKUP(U651,'ITWR Dump'!$A$2:$Y$5000,2,0)),0,(VLOOKUP(U651,'ITWR Dump'!$A$2:$Y$5000,2,0)))</f>
        <v>0</v>
      </c>
      <c r="AH651" s="11">
        <f>IF(ISERROR(VLOOKUP(U651,'ITWR Dump'!$A$2:$Y$5000,14,0)),0,(VLOOKUP(U651,'ITWR Dump'!$A$2:$Y$5000,14,0)))</f>
        <v>0</v>
      </c>
      <c r="AI651" s="11" t="str">
        <f t="shared" si="300"/>
        <v>01-Maintenance Offshore</v>
      </c>
      <c r="AJ651" s="11" t="str">
        <f t="shared" si="301"/>
        <v>Offshore</v>
      </c>
      <c r="AK651" s="11" t="str">
        <f>IF(ISERROR(VLOOKUP(A651,'Team Data'!$C$2:$U$213,17,0)),0,(VLOOKUP(A651,'Team Data'!$C$2:$U$213,17,0)))</f>
        <v>PRISM</v>
      </c>
      <c r="AL651" s="11" t="str">
        <f t="shared" si="302"/>
        <v>2017-04-24</v>
      </c>
      <c r="AM651" s="11">
        <f>IF(ISERROR(VLOOKUP(U651,'ITWR Dump'!$A$2:$Y$5000,16,0)),0,(VLOOKUP(U651,'ITWR Dump'!$A$2:$Y$5000,16,0)))</f>
        <v>0</v>
      </c>
      <c r="AN651" s="11">
        <f>IF(ISERROR(VLOOKUP(U651,'ITWR Dump'!$A$2:$Y$5000,18,0)),0,(VLOOKUP(U651,'ITWR Dump'!$A$2:$Y$5000,18,0)))</f>
        <v>0</v>
      </c>
      <c r="AO651" s="11">
        <f>IF(ISERROR(VLOOKUP(U651,'ITWR Dump'!$A$2:$Y$5000,25,0)),0,(VLOOKUP('ILC Report'!U651,'ITWR Dump'!$A$2:$Y$5000,25,0)))</f>
        <v>0</v>
      </c>
      <c r="AP651" s="11">
        <f t="shared" si="303"/>
        <v>0</v>
      </c>
      <c r="AQ651" s="26">
        <f t="shared" si="304"/>
        <v>0</v>
      </c>
      <c r="AR651" s="26">
        <f t="shared" si="305"/>
        <v>0</v>
      </c>
      <c r="AS651" s="26">
        <f t="shared" si="306"/>
        <v>0</v>
      </c>
      <c r="AT651" s="26">
        <f t="shared" si="307"/>
        <v>0</v>
      </c>
      <c r="AU651" s="26">
        <f t="shared" si="308"/>
        <v>0</v>
      </c>
      <c r="AV651" s="26">
        <f t="shared" si="309"/>
        <v>0</v>
      </c>
      <c r="AW651" s="11" t="s">
        <v>653</v>
      </c>
      <c r="AX651" s="11" t="str">
        <f>VLOOKUP(L651,Group!$A$2:$B$1000,2,0)</f>
        <v>Maintenance</v>
      </c>
      <c r="AY651" s="11">
        <f>IF(ISERROR(VLOOKUP(U651,'ITWR Dump'!$A$2:$Y$5000,15,0)),0,(VLOOKUP('ILC Report'!U651,'ITWR Dump'!$A$2:$Y$5000,15,0)))</f>
        <v>0</v>
      </c>
      <c r="AZ651" s="11" t="str">
        <f t="shared" si="310"/>
        <v>No</v>
      </c>
      <c r="BA651" s="11" t="str">
        <f t="shared" si="311"/>
        <v>BKI</v>
      </c>
      <c r="BB651" s="11" t="str">
        <f t="shared" si="312"/>
        <v>MN</v>
      </c>
      <c r="BC651" s="11" t="str">
        <f t="shared" si="313"/>
        <v>No</v>
      </c>
    </row>
    <row r="652" spans="1:55" x14ac:dyDescent="0.3">
      <c r="A652" s="11" t="s">
        <v>108</v>
      </c>
      <c r="B652" s="11" t="s">
        <v>1836</v>
      </c>
      <c r="C652" s="11" t="s">
        <v>576</v>
      </c>
      <c r="D652" s="11" t="s">
        <v>2288</v>
      </c>
      <c r="E652" s="38" t="s">
        <v>652</v>
      </c>
      <c r="F652" s="11">
        <v>2</v>
      </c>
      <c r="G652" s="40" t="s">
        <v>218</v>
      </c>
      <c r="H652" s="11" t="str">
        <f t="shared" si="295"/>
        <v>Regular</v>
      </c>
      <c r="I652" s="11" t="str">
        <f t="shared" si="287"/>
        <v>INDIA</v>
      </c>
      <c r="J652" s="11" t="str">
        <f>IF(ISERROR(VLOOKUP(C652,'WI Vs ASM'!$B$2:$E$1000,4,0)),0,(VLOOKUP(C652,'WI Vs ASM'!$B$2:$E$1000,4,0)))</f>
        <v>Offshore</v>
      </c>
      <c r="K652" s="11" t="str">
        <f>IF(ISERROR(VLOOKUP(C652,'WI Vs ASM'!$B$2:$F$1000,5,0)),0,(VLOOKUP(C652,'WI Vs ASM'!$B$2:$F$1000,5,0)))</f>
        <v>01-Fixed Price</v>
      </c>
      <c r="L652" s="11" t="str">
        <f>IF(ISERROR(VLOOKUP(C652,'WI Vs ASM'!$B$2:$D$1000,3,0)),0,(VLOOKUP(C652,'WI Vs ASM'!$B$2:$D$1000,3,0)))</f>
        <v>01-Maintenance Offshore</v>
      </c>
      <c r="M652" s="11" t="str">
        <f>IF(ISERROR(VLOOKUP(C652,'WI Vs ASM'!$B$2:$I$1000,8,0)),0,(VLOOKUP(C652,'WI Vs ASM'!$B$2:$I$1000,8,0)))</f>
        <v>Rahul Soman</v>
      </c>
      <c r="N652" s="11" t="str">
        <f>IF(ISERROR(VLOOKUP(C652,'WI Vs ASM'!$B$2:$G$1000,6,0)),0,(VLOOKUP(C652,'WI Vs ASM'!$B$2:$G$1000,6,0)))</f>
        <v>Commercial</v>
      </c>
      <c r="O652" s="11" t="str">
        <f>IF(ISERROR(VLOOKUP(C652,'WI Vs ASM'!$B$2:$H$1000,7,0)),0,(VLOOKUP(C652,'WI Vs ASM'!$B$2:$H$1000,7,0)))</f>
        <v>Commercial</v>
      </c>
      <c r="P652" s="11" t="str">
        <f t="shared" si="288"/>
        <v>Apr-17</v>
      </c>
      <c r="Q652" s="11" t="str">
        <f t="shared" si="289"/>
        <v>Q2</v>
      </c>
      <c r="R652" s="11" t="str">
        <f>IF(ISERROR(VLOOKUP(C652,'WI Vs ASM'!$B$2:$J$1000,9,0)),0,(VLOOKUP(C652,'WI Vs ASM'!$B$2:$J$1000,9,0)))</f>
        <v>Jyothi Pai</v>
      </c>
      <c r="S652" s="11" t="str">
        <f>IF(ISERROR(VLOOKUP(C652,'WI Vs ASM'!$B$2:$K$1000,10,0)),0,(VLOOKUP(C652,'WI Vs ASM'!$B$2:$K$1000,10,0)))</f>
        <v>Saju Bhaskaran</v>
      </c>
      <c r="T652" s="11" t="str">
        <f>IF(ISERROR(VLOOKUP(C652,'WI Vs ASM'!$B$2:$L$1000,11,0)),0,(VLOOKUP(C652,'WI Vs ASM'!$B$2:$L$1000,11,0)))</f>
        <v>Sreekala Balasubramanian</v>
      </c>
      <c r="U652" s="11" t="e">
        <f t="shared" si="296"/>
        <v>#VALUE!</v>
      </c>
      <c r="V652" s="11" t="str">
        <f t="shared" si="290"/>
        <v>No</v>
      </c>
      <c r="W652" s="11" t="str">
        <f t="shared" si="291"/>
        <v>Yes</v>
      </c>
      <c r="X652" s="11" t="str">
        <f t="shared" si="292"/>
        <v>No</v>
      </c>
      <c r="Y652" s="11" t="str">
        <f t="shared" si="293"/>
        <v>No</v>
      </c>
      <c r="Z652" s="11" t="str">
        <f t="shared" si="294"/>
        <v>No</v>
      </c>
      <c r="AA652" s="11" t="str">
        <f t="shared" si="297"/>
        <v>No</v>
      </c>
      <c r="AB652" s="11">
        <f>IF(ISERROR(VLOOKUP(U652,'ITWR Dump'!$A$2:$Y$5000,24,0)),0,(VLOOKUP('ILC Report'!U652,'ITWR Dump'!$A$2:$Y$5000,24,0)))</f>
        <v>0</v>
      </c>
      <c r="AC652" s="11" t="str">
        <f t="shared" si="298"/>
        <v>No</v>
      </c>
      <c r="AD652" s="11" t="str">
        <f t="shared" si="299"/>
        <v/>
      </c>
      <c r="AE652" s="11">
        <f>IF(ISERROR(VLOOKUP(U652,'ITWR Dump'!$A$2:$Y$5000,13,0)),0,(VLOOKUP(U652,'ITWR Dump'!$A$2:$Y$5000,13,0)))</f>
        <v>0</v>
      </c>
      <c r="AF652" s="11">
        <f>IF(ISERROR(VLOOKUP(U652,'ITWR Dump'!$A$2:$Y$5000,11,0)),0,(VLOOKUP(U652,'ITWR Dump'!$A$2:$Y$5000,11,0)))</f>
        <v>0</v>
      </c>
      <c r="AG652" s="11">
        <f>IF(ISERROR(VLOOKUP(U652,'ITWR Dump'!$A$2:$Y$5000,2,0)),0,(VLOOKUP(U652,'ITWR Dump'!$A$2:$Y$5000,2,0)))</f>
        <v>0</v>
      </c>
      <c r="AH652" s="11">
        <f>IF(ISERROR(VLOOKUP(U652,'ITWR Dump'!$A$2:$Y$5000,14,0)),0,(VLOOKUP(U652,'ITWR Dump'!$A$2:$Y$5000,14,0)))</f>
        <v>0</v>
      </c>
      <c r="AI652" s="11" t="str">
        <f t="shared" si="300"/>
        <v>01-Maintenance Offshore</v>
      </c>
      <c r="AJ652" s="11" t="str">
        <f t="shared" si="301"/>
        <v>Offshore</v>
      </c>
      <c r="AK652" s="11" t="str">
        <f>IF(ISERROR(VLOOKUP(A652,'Team Data'!$C$2:$U$213,17,0)),0,(VLOOKUP(A652,'Team Data'!$C$2:$U$213,17,0)))</f>
        <v>PRISM</v>
      </c>
      <c r="AL652" s="11" t="str">
        <f t="shared" si="302"/>
        <v>2017-04-24</v>
      </c>
      <c r="AM652" s="11">
        <f>IF(ISERROR(VLOOKUP(U652,'ITWR Dump'!$A$2:$Y$5000,16,0)),0,(VLOOKUP(U652,'ITWR Dump'!$A$2:$Y$5000,16,0)))</f>
        <v>0</v>
      </c>
      <c r="AN652" s="11">
        <f>IF(ISERROR(VLOOKUP(U652,'ITWR Dump'!$A$2:$Y$5000,18,0)),0,(VLOOKUP(U652,'ITWR Dump'!$A$2:$Y$5000,18,0)))</f>
        <v>0</v>
      </c>
      <c r="AO652" s="11">
        <f>IF(ISERROR(VLOOKUP(U652,'ITWR Dump'!$A$2:$Y$5000,25,0)),0,(VLOOKUP('ILC Report'!U652,'ITWR Dump'!$A$2:$Y$5000,25,0)))</f>
        <v>0</v>
      </c>
      <c r="AP652" s="11">
        <f t="shared" si="303"/>
        <v>0</v>
      </c>
      <c r="AQ652" s="26">
        <f t="shared" si="304"/>
        <v>0</v>
      </c>
      <c r="AR652" s="26">
        <f t="shared" si="305"/>
        <v>0</v>
      </c>
      <c r="AS652" s="26">
        <f t="shared" si="306"/>
        <v>0</v>
      </c>
      <c r="AT652" s="26">
        <f t="shared" si="307"/>
        <v>0</v>
      </c>
      <c r="AU652" s="26">
        <f t="shared" si="308"/>
        <v>0</v>
      </c>
      <c r="AV652" s="26">
        <f t="shared" si="309"/>
        <v>0</v>
      </c>
      <c r="AW652" s="11" t="s">
        <v>653</v>
      </c>
      <c r="AX652" s="11" t="str">
        <f>VLOOKUP(L652,Group!$A$2:$B$1000,2,0)</f>
        <v>Maintenance</v>
      </c>
      <c r="AY652" s="11">
        <f>IF(ISERROR(VLOOKUP(U652,'ITWR Dump'!$A$2:$Y$5000,15,0)),0,(VLOOKUP('ILC Report'!U652,'ITWR Dump'!$A$2:$Y$5000,15,0)))</f>
        <v>0</v>
      </c>
      <c r="AZ652" s="11" t="str">
        <f t="shared" si="310"/>
        <v>No</v>
      </c>
      <c r="BA652" s="11" t="str">
        <f t="shared" si="311"/>
        <v>BKI</v>
      </c>
      <c r="BB652" s="11" t="str">
        <f t="shared" si="312"/>
        <v>MN</v>
      </c>
      <c r="BC652" s="11" t="str">
        <f t="shared" si="313"/>
        <v>No</v>
      </c>
    </row>
    <row r="653" spans="1:55" x14ac:dyDescent="0.3">
      <c r="A653" s="11" t="s">
        <v>108</v>
      </c>
      <c r="B653" s="11" t="s">
        <v>1836</v>
      </c>
      <c r="C653" s="11" t="s">
        <v>576</v>
      </c>
      <c r="D653" s="11" t="s">
        <v>2289</v>
      </c>
      <c r="E653" s="38" t="s">
        <v>652</v>
      </c>
      <c r="F653" s="11">
        <v>1</v>
      </c>
      <c r="G653" s="40" t="s">
        <v>218</v>
      </c>
      <c r="H653" s="11" t="str">
        <f t="shared" si="295"/>
        <v>Regular</v>
      </c>
      <c r="I653" s="11" t="str">
        <f t="shared" si="287"/>
        <v>INDIA</v>
      </c>
      <c r="J653" s="11" t="str">
        <f>IF(ISERROR(VLOOKUP(C653,'WI Vs ASM'!$B$2:$E$1000,4,0)),0,(VLOOKUP(C653,'WI Vs ASM'!$B$2:$E$1000,4,0)))</f>
        <v>Offshore</v>
      </c>
      <c r="K653" s="11" t="str">
        <f>IF(ISERROR(VLOOKUP(C653,'WI Vs ASM'!$B$2:$F$1000,5,0)),0,(VLOOKUP(C653,'WI Vs ASM'!$B$2:$F$1000,5,0)))</f>
        <v>01-Fixed Price</v>
      </c>
      <c r="L653" s="11" t="str">
        <f>IF(ISERROR(VLOOKUP(C653,'WI Vs ASM'!$B$2:$D$1000,3,0)),0,(VLOOKUP(C653,'WI Vs ASM'!$B$2:$D$1000,3,0)))</f>
        <v>01-Maintenance Offshore</v>
      </c>
      <c r="M653" s="11" t="str">
        <f>IF(ISERROR(VLOOKUP(C653,'WI Vs ASM'!$B$2:$I$1000,8,0)),0,(VLOOKUP(C653,'WI Vs ASM'!$B$2:$I$1000,8,0)))</f>
        <v>Rahul Soman</v>
      </c>
      <c r="N653" s="11" t="str">
        <f>IF(ISERROR(VLOOKUP(C653,'WI Vs ASM'!$B$2:$G$1000,6,0)),0,(VLOOKUP(C653,'WI Vs ASM'!$B$2:$G$1000,6,0)))</f>
        <v>Commercial</v>
      </c>
      <c r="O653" s="11" t="str">
        <f>IF(ISERROR(VLOOKUP(C653,'WI Vs ASM'!$B$2:$H$1000,7,0)),0,(VLOOKUP(C653,'WI Vs ASM'!$B$2:$H$1000,7,0)))</f>
        <v>Commercial</v>
      </c>
      <c r="P653" s="11" t="str">
        <f t="shared" si="288"/>
        <v>Apr-17</v>
      </c>
      <c r="Q653" s="11" t="str">
        <f t="shared" si="289"/>
        <v>Q2</v>
      </c>
      <c r="R653" s="11" t="str">
        <f>IF(ISERROR(VLOOKUP(C653,'WI Vs ASM'!$B$2:$J$1000,9,0)),0,(VLOOKUP(C653,'WI Vs ASM'!$B$2:$J$1000,9,0)))</f>
        <v>Jyothi Pai</v>
      </c>
      <c r="S653" s="11" t="str">
        <f>IF(ISERROR(VLOOKUP(C653,'WI Vs ASM'!$B$2:$K$1000,10,0)),0,(VLOOKUP(C653,'WI Vs ASM'!$B$2:$K$1000,10,0)))</f>
        <v>Saju Bhaskaran</v>
      </c>
      <c r="T653" s="11" t="str">
        <f>IF(ISERROR(VLOOKUP(C653,'WI Vs ASM'!$B$2:$L$1000,11,0)),0,(VLOOKUP(C653,'WI Vs ASM'!$B$2:$L$1000,11,0)))</f>
        <v>Sreekala Balasubramanian</v>
      </c>
      <c r="U653" s="11" t="e">
        <f t="shared" si="296"/>
        <v>#VALUE!</v>
      </c>
      <c r="V653" s="11" t="str">
        <f t="shared" si="290"/>
        <v>No</v>
      </c>
      <c r="W653" s="11" t="str">
        <f t="shared" si="291"/>
        <v>Yes</v>
      </c>
      <c r="X653" s="11" t="str">
        <f t="shared" si="292"/>
        <v>No</v>
      </c>
      <c r="Y653" s="11" t="str">
        <f t="shared" si="293"/>
        <v>No</v>
      </c>
      <c r="Z653" s="11" t="str">
        <f t="shared" si="294"/>
        <v>No</v>
      </c>
      <c r="AA653" s="11" t="str">
        <f t="shared" si="297"/>
        <v>No</v>
      </c>
      <c r="AB653" s="11">
        <f>IF(ISERROR(VLOOKUP(U653,'ITWR Dump'!$A$2:$Y$5000,24,0)),0,(VLOOKUP('ILC Report'!U653,'ITWR Dump'!$A$2:$Y$5000,24,0)))</f>
        <v>0</v>
      </c>
      <c r="AC653" s="11" t="str">
        <f t="shared" si="298"/>
        <v>No</v>
      </c>
      <c r="AD653" s="11" t="str">
        <f t="shared" si="299"/>
        <v/>
      </c>
      <c r="AE653" s="11">
        <f>IF(ISERROR(VLOOKUP(U653,'ITWR Dump'!$A$2:$Y$5000,13,0)),0,(VLOOKUP(U653,'ITWR Dump'!$A$2:$Y$5000,13,0)))</f>
        <v>0</v>
      </c>
      <c r="AF653" s="11">
        <f>IF(ISERROR(VLOOKUP(U653,'ITWR Dump'!$A$2:$Y$5000,11,0)),0,(VLOOKUP(U653,'ITWR Dump'!$A$2:$Y$5000,11,0)))</f>
        <v>0</v>
      </c>
      <c r="AG653" s="11">
        <f>IF(ISERROR(VLOOKUP(U653,'ITWR Dump'!$A$2:$Y$5000,2,0)),0,(VLOOKUP(U653,'ITWR Dump'!$A$2:$Y$5000,2,0)))</f>
        <v>0</v>
      </c>
      <c r="AH653" s="11">
        <f>IF(ISERROR(VLOOKUP(U653,'ITWR Dump'!$A$2:$Y$5000,14,0)),0,(VLOOKUP(U653,'ITWR Dump'!$A$2:$Y$5000,14,0)))</f>
        <v>0</v>
      </c>
      <c r="AI653" s="11" t="str">
        <f t="shared" si="300"/>
        <v>01-Maintenance Offshore</v>
      </c>
      <c r="AJ653" s="11" t="str">
        <f t="shared" si="301"/>
        <v>Offshore</v>
      </c>
      <c r="AK653" s="11" t="str">
        <f>IF(ISERROR(VLOOKUP(A653,'Team Data'!$C$2:$U$213,17,0)),0,(VLOOKUP(A653,'Team Data'!$C$2:$U$213,17,0)))</f>
        <v>PRISM</v>
      </c>
      <c r="AL653" s="11" t="str">
        <f t="shared" si="302"/>
        <v>2017-04-24</v>
      </c>
      <c r="AM653" s="11">
        <f>IF(ISERROR(VLOOKUP(U653,'ITWR Dump'!$A$2:$Y$5000,16,0)),0,(VLOOKUP(U653,'ITWR Dump'!$A$2:$Y$5000,16,0)))</f>
        <v>0</v>
      </c>
      <c r="AN653" s="11">
        <f>IF(ISERROR(VLOOKUP(U653,'ITWR Dump'!$A$2:$Y$5000,18,0)),0,(VLOOKUP(U653,'ITWR Dump'!$A$2:$Y$5000,18,0)))</f>
        <v>0</v>
      </c>
      <c r="AO653" s="11">
        <f>IF(ISERROR(VLOOKUP(U653,'ITWR Dump'!$A$2:$Y$5000,25,0)),0,(VLOOKUP('ILC Report'!U653,'ITWR Dump'!$A$2:$Y$5000,25,0)))</f>
        <v>0</v>
      </c>
      <c r="AP653" s="11">
        <f t="shared" si="303"/>
        <v>0</v>
      </c>
      <c r="AQ653" s="26">
        <f t="shared" si="304"/>
        <v>0</v>
      </c>
      <c r="AR653" s="26">
        <f t="shared" si="305"/>
        <v>0</v>
      </c>
      <c r="AS653" s="26">
        <f t="shared" si="306"/>
        <v>0</v>
      </c>
      <c r="AT653" s="26">
        <f t="shared" si="307"/>
        <v>0</v>
      </c>
      <c r="AU653" s="26">
        <f t="shared" si="308"/>
        <v>0</v>
      </c>
      <c r="AV653" s="26">
        <f t="shared" si="309"/>
        <v>0</v>
      </c>
      <c r="AW653" s="11" t="s">
        <v>653</v>
      </c>
      <c r="AX653" s="11" t="str">
        <f>VLOOKUP(L653,Group!$A$2:$B$1000,2,0)</f>
        <v>Maintenance</v>
      </c>
      <c r="AY653" s="11">
        <f>IF(ISERROR(VLOOKUP(U653,'ITWR Dump'!$A$2:$Y$5000,15,0)),0,(VLOOKUP('ILC Report'!U653,'ITWR Dump'!$A$2:$Y$5000,15,0)))</f>
        <v>0</v>
      </c>
      <c r="AZ653" s="11" t="str">
        <f t="shared" si="310"/>
        <v>No</v>
      </c>
      <c r="BA653" s="11" t="str">
        <f t="shared" si="311"/>
        <v>BKI</v>
      </c>
      <c r="BB653" s="11" t="str">
        <f t="shared" si="312"/>
        <v>MN</v>
      </c>
      <c r="BC653" s="11" t="str">
        <f t="shared" si="313"/>
        <v>No</v>
      </c>
    </row>
    <row r="654" spans="1:55" x14ac:dyDescent="0.3">
      <c r="A654" s="11" t="s">
        <v>108</v>
      </c>
      <c r="B654" s="11" t="s">
        <v>1836</v>
      </c>
      <c r="C654" s="11" t="s">
        <v>566</v>
      </c>
      <c r="D654" s="11" t="s">
        <v>2290</v>
      </c>
      <c r="E654" s="38" t="s">
        <v>652</v>
      </c>
      <c r="F654" s="11">
        <v>4</v>
      </c>
      <c r="G654" s="40" t="s">
        <v>218</v>
      </c>
      <c r="H654" s="11" t="str">
        <f t="shared" si="295"/>
        <v>Regular</v>
      </c>
      <c r="I654" s="11" t="str">
        <f t="shared" si="287"/>
        <v>INDIA</v>
      </c>
      <c r="J654" s="11" t="str">
        <f>IF(ISERROR(VLOOKUP(C654,'WI Vs ASM'!$B$2:$E$1000,4,0)),0,(VLOOKUP(C654,'WI Vs ASM'!$B$2:$E$1000,4,0)))</f>
        <v>Offshore</v>
      </c>
      <c r="K654" s="11" t="str">
        <f>IF(ISERROR(VLOOKUP(C654,'WI Vs ASM'!$B$2:$F$1000,5,0)),0,(VLOOKUP(C654,'WI Vs ASM'!$B$2:$F$1000,5,0)))</f>
        <v>01-Fixed Price</v>
      </c>
      <c r="L654" s="11" t="str">
        <f>IF(ISERROR(VLOOKUP(C654,'WI Vs ASM'!$B$2:$D$1000,3,0)),0,(VLOOKUP(C654,'WI Vs ASM'!$B$2:$D$1000,3,0)))</f>
        <v>01-Maintenance Offshore</v>
      </c>
      <c r="M654" s="11" t="str">
        <f>IF(ISERROR(VLOOKUP(C654,'WI Vs ASM'!$B$2:$I$1000,8,0)),0,(VLOOKUP(C654,'WI Vs ASM'!$B$2:$I$1000,8,0)))</f>
        <v>Rahul Soman</v>
      </c>
      <c r="N654" s="11" t="str">
        <f>IF(ISERROR(VLOOKUP(C654,'WI Vs ASM'!$B$2:$G$1000,6,0)),0,(VLOOKUP(C654,'WI Vs ASM'!$B$2:$G$1000,6,0)))</f>
        <v>Claims</v>
      </c>
      <c r="O654" s="11" t="str">
        <f>IF(ISERROR(VLOOKUP(C654,'WI Vs ASM'!$B$2:$H$1000,7,0)),0,(VLOOKUP(C654,'WI Vs ASM'!$B$2:$H$1000,7,0)))</f>
        <v>Claims</v>
      </c>
      <c r="P654" s="11" t="str">
        <f t="shared" si="288"/>
        <v>Apr-17</v>
      </c>
      <c r="Q654" s="11" t="str">
        <f t="shared" si="289"/>
        <v>Q2</v>
      </c>
      <c r="R654" s="11" t="str">
        <f>IF(ISERROR(VLOOKUP(C654,'WI Vs ASM'!$B$2:$J$1000,9,0)),0,(VLOOKUP(C654,'WI Vs ASM'!$B$2:$J$1000,9,0)))</f>
        <v>Jyothi Pai</v>
      </c>
      <c r="S654" s="11" t="str">
        <f>IF(ISERROR(VLOOKUP(C654,'WI Vs ASM'!$B$2:$K$1000,10,0)),0,(VLOOKUP(C654,'WI Vs ASM'!$B$2:$K$1000,10,0)))</f>
        <v>Dana D. Smith</v>
      </c>
      <c r="T654" s="11" t="str">
        <f>IF(ISERROR(VLOOKUP(C654,'WI Vs ASM'!$B$2:$L$1000,11,0)),0,(VLOOKUP(C654,'WI Vs ASM'!$B$2:$L$1000,11,0)))</f>
        <v>Phillip Mclean</v>
      </c>
      <c r="U654" s="11" t="e">
        <f t="shared" si="296"/>
        <v>#VALUE!</v>
      </c>
      <c r="V654" s="11" t="str">
        <f t="shared" si="290"/>
        <v>No</v>
      </c>
      <c r="W654" s="11" t="str">
        <f t="shared" si="291"/>
        <v>Yes</v>
      </c>
      <c r="X654" s="11" t="str">
        <f t="shared" si="292"/>
        <v>No</v>
      </c>
      <c r="Y654" s="11" t="str">
        <f t="shared" si="293"/>
        <v>No</v>
      </c>
      <c r="Z654" s="11" t="str">
        <f t="shared" si="294"/>
        <v>No</v>
      </c>
      <c r="AA654" s="11" t="str">
        <f t="shared" si="297"/>
        <v>No</v>
      </c>
      <c r="AB654" s="11">
        <f>IF(ISERROR(VLOOKUP(U654,'ITWR Dump'!$A$2:$Y$5000,24,0)),0,(VLOOKUP('ILC Report'!U654,'ITWR Dump'!$A$2:$Y$5000,24,0)))</f>
        <v>0</v>
      </c>
      <c r="AC654" s="11" t="str">
        <f t="shared" si="298"/>
        <v>No</v>
      </c>
      <c r="AD654" s="11" t="str">
        <f t="shared" si="299"/>
        <v/>
      </c>
      <c r="AE654" s="11">
        <f>IF(ISERROR(VLOOKUP(U654,'ITWR Dump'!$A$2:$Y$5000,13,0)),0,(VLOOKUP(U654,'ITWR Dump'!$A$2:$Y$5000,13,0)))</f>
        <v>0</v>
      </c>
      <c r="AF654" s="11">
        <f>IF(ISERROR(VLOOKUP(U654,'ITWR Dump'!$A$2:$Y$5000,11,0)),0,(VLOOKUP(U654,'ITWR Dump'!$A$2:$Y$5000,11,0)))</f>
        <v>0</v>
      </c>
      <c r="AG654" s="11">
        <f>IF(ISERROR(VLOOKUP(U654,'ITWR Dump'!$A$2:$Y$5000,2,0)),0,(VLOOKUP(U654,'ITWR Dump'!$A$2:$Y$5000,2,0)))</f>
        <v>0</v>
      </c>
      <c r="AH654" s="11">
        <f>IF(ISERROR(VLOOKUP(U654,'ITWR Dump'!$A$2:$Y$5000,14,0)),0,(VLOOKUP(U654,'ITWR Dump'!$A$2:$Y$5000,14,0)))</f>
        <v>0</v>
      </c>
      <c r="AI654" s="11" t="str">
        <f t="shared" si="300"/>
        <v>01-Maintenance Offshore</v>
      </c>
      <c r="AJ654" s="11" t="str">
        <f t="shared" si="301"/>
        <v>Offshore</v>
      </c>
      <c r="AK654" s="11" t="str">
        <f>IF(ISERROR(VLOOKUP(A654,'Team Data'!$C$2:$U$213,17,0)),0,(VLOOKUP(A654,'Team Data'!$C$2:$U$213,17,0)))</f>
        <v>PRISM</v>
      </c>
      <c r="AL654" s="11" t="str">
        <f t="shared" si="302"/>
        <v>2017-04-24</v>
      </c>
      <c r="AM654" s="11">
        <f>IF(ISERROR(VLOOKUP(U654,'ITWR Dump'!$A$2:$Y$5000,16,0)),0,(VLOOKUP(U654,'ITWR Dump'!$A$2:$Y$5000,16,0)))</f>
        <v>0</v>
      </c>
      <c r="AN654" s="11">
        <f>IF(ISERROR(VLOOKUP(U654,'ITWR Dump'!$A$2:$Y$5000,18,0)),0,(VLOOKUP(U654,'ITWR Dump'!$A$2:$Y$5000,18,0)))</f>
        <v>0</v>
      </c>
      <c r="AO654" s="11">
        <f>IF(ISERROR(VLOOKUP(U654,'ITWR Dump'!$A$2:$Y$5000,25,0)),0,(VLOOKUP('ILC Report'!U654,'ITWR Dump'!$A$2:$Y$5000,25,0)))</f>
        <v>0</v>
      </c>
      <c r="AP654" s="11">
        <f t="shared" si="303"/>
        <v>0</v>
      </c>
      <c r="AQ654" s="26">
        <f t="shared" si="304"/>
        <v>0</v>
      </c>
      <c r="AR654" s="26">
        <f t="shared" si="305"/>
        <v>0</v>
      </c>
      <c r="AS654" s="26">
        <f t="shared" si="306"/>
        <v>0</v>
      </c>
      <c r="AT654" s="26">
        <f t="shared" si="307"/>
        <v>0</v>
      </c>
      <c r="AU654" s="26">
        <f t="shared" si="308"/>
        <v>0</v>
      </c>
      <c r="AV654" s="26">
        <f t="shared" si="309"/>
        <v>0</v>
      </c>
      <c r="AW654" s="11" t="s">
        <v>653</v>
      </c>
      <c r="AX654" s="11" t="str">
        <f>VLOOKUP(L654,Group!$A$2:$B$1000,2,0)</f>
        <v>Maintenance</v>
      </c>
      <c r="AY654" s="11">
        <f>IF(ISERROR(VLOOKUP(U654,'ITWR Dump'!$A$2:$Y$5000,15,0)),0,(VLOOKUP('ILC Report'!U654,'ITWR Dump'!$A$2:$Y$5000,15,0)))</f>
        <v>0</v>
      </c>
      <c r="AZ654" s="11" t="str">
        <f t="shared" si="310"/>
        <v>Yes</v>
      </c>
      <c r="BA654" s="11" t="str">
        <f t="shared" si="311"/>
        <v>BKI</v>
      </c>
      <c r="BB654" s="11" t="str">
        <f t="shared" si="312"/>
        <v>MN</v>
      </c>
      <c r="BC654" s="11" t="str">
        <f t="shared" si="313"/>
        <v>No</v>
      </c>
    </row>
    <row r="655" spans="1:55" x14ac:dyDescent="0.3">
      <c r="A655" s="11" t="s">
        <v>108</v>
      </c>
      <c r="B655" s="11" t="s">
        <v>1836</v>
      </c>
      <c r="C655" s="11" t="s">
        <v>576</v>
      </c>
      <c r="D655" s="11" t="s">
        <v>2291</v>
      </c>
      <c r="E655" s="38" t="s">
        <v>652</v>
      </c>
      <c r="F655" s="11">
        <v>1</v>
      </c>
      <c r="G655" s="40" t="s">
        <v>218</v>
      </c>
      <c r="H655" s="11" t="str">
        <f t="shared" si="295"/>
        <v>Regular</v>
      </c>
      <c r="I655" s="11" t="str">
        <f t="shared" si="287"/>
        <v>INDIA</v>
      </c>
      <c r="J655" s="11" t="str">
        <f>IF(ISERROR(VLOOKUP(C655,'WI Vs ASM'!$B$2:$E$1000,4,0)),0,(VLOOKUP(C655,'WI Vs ASM'!$B$2:$E$1000,4,0)))</f>
        <v>Offshore</v>
      </c>
      <c r="K655" s="11" t="str">
        <f>IF(ISERROR(VLOOKUP(C655,'WI Vs ASM'!$B$2:$F$1000,5,0)),0,(VLOOKUP(C655,'WI Vs ASM'!$B$2:$F$1000,5,0)))</f>
        <v>01-Fixed Price</v>
      </c>
      <c r="L655" s="11" t="str">
        <f>IF(ISERROR(VLOOKUP(C655,'WI Vs ASM'!$B$2:$D$1000,3,0)),0,(VLOOKUP(C655,'WI Vs ASM'!$B$2:$D$1000,3,0)))</f>
        <v>01-Maintenance Offshore</v>
      </c>
      <c r="M655" s="11" t="str">
        <f>IF(ISERROR(VLOOKUP(C655,'WI Vs ASM'!$B$2:$I$1000,8,0)),0,(VLOOKUP(C655,'WI Vs ASM'!$B$2:$I$1000,8,0)))</f>
        <v>Rahul Soman</v>
      </c>
      <c r="N655" s="11" t="str">
        <f>IF(ISERROR(VLOOKUP(C655,'WI Vs ASM'!$B$2:$G$1000,6,0)),0,(VLOOKUP(C655,'WI Vs ASM'!$B$2:$G$1000,6,0)))</f>
        <v>Commercial</v>
      </c>
      <c r="O655" s="11" t="str">
        <f>IF(ISERROR(VLOOKUP(C655,'WI Vs ASM'!$B$2:$H$1000,7,0)),0,(VLOOKUP(C655,'WI Vs ASM'!$B$2:$H$1000,7,0)))</f>
        <v>Commercial</v>
      </c>
      <c r="P655" s="11" t="str">
        <f t="shared" si="288"/>
        <v>Apr-17</v>
      </c>
      <c r="Q655" s="11" t="str">
        <f t="shared" si="289"/>
        <v>Q2</v>
      </c>
      <c r="R655" s="11" t="str">
        <f>IF(ISERROR(VLOOKUP(C655,'WI Vs ASM'!$B$2:$J$1000,9,0)),0,(VLOOKUP(C655,'WI Vs ASM'!$B$2:$J$1000,9,0)))</f>
        <v>Jyothi Pai</v>
      </c>
      <c r="S655" s="11" t="str">
        <f>IF(ISERROR(VLOOKUP(C655,'WI Vs ASM'!$B$2:$K$1000,10,0)),0,(VLOOKUP(C655,'WI Vs ASM'!$B$2:$K$1000,10,0)))</f>
        <v>Saju Bhaskaran</v>
      </c>
      <c r="T655" s="11" t="str">
        <f>IF(ISERROR(VLOOKUP(C655,'WI Vs ASM'!$B$2:$L$1000,11,0)),0,(VLOOKUP(C655,'WI Vs ASM'!$B$2:$L$1000,11,0)))</f>
        <v>Sreekala Balasubramanian</v>
      </c>
      <c r="U655" s="11" t="e">
        <f t="shared" si="296"/>
        <v>#VALUE!</v>
      </c>
      <c r="V655" s="11" t="str">
        <f t="shared" si="290"/>
        <v>No</v>
      </c>
      <c r="W655" s="11" t="str">
        <f t="shared" si="291"/>
        <v>Yes</v>
      </c>
      <c r="X655" s="11" t="str">
        <f t="shared" si="292"/>
        <v>No</v>
      </c>
      <c r="Y655" s="11" t="str">
        <f t="shared" si="293"/>
        <v>No</v>
      </c>
      <c r="Z655" s="11" t="str">
        <f t="shared" si="294"/>
        <v>No</v>
      </c>
      <c r="AA655" s="11" t="str">
        <f t="shared" si="297"/>
        <v>No</v>
      </c>
      <c r="AB655" s="11">
        <f>IF(ISERROR(VLOOKUP(U655,'ITWR Dump'!$A$2:$Y$5000,24,0)),0,(VLOOKUP('ILC Report'!U655,'ITWR Dump'!$A$2:$Y$5000,24,0)))</f>
        <v>0</v>
      </c>
      <c r="AC655" s="11" t="str">
        <f t="shared" si="298"/>
        <v>No</v>
      </c>
      <c r="AD655" s="11" t="str">
        <f t="shared" si="299"/>
        <v/>
      </c>
      <c r="AE655" s="11">
        <f>IF(ISERROR(VLOOKUP(U655,'ITWR Dump'!$A$2:$Y$5000,13,0)),0,(VLOOKUP(U655,'ITWR Dump'!$A$2:$Y$5000,13,0)))</f>
        <v>0</v>
      </c>
      <c r="AF655" s="11">
        <f>IF(ISERROR(VLOOKUP(U655,'ITWR Dump'!$A$2:$Y$5000,11,0)),0,(VLOOKUP(U655,'ITWR Dump'!$A$2:$Y$5000,11,0)))</f>
        <v>0</v>
      </c>
      <c r="AG655" s="11">
        <f>IF(ISERROR(VLOOKUP(U655,'ITWR Dump'!$A$2:$Y$5000,2,0)),0,(VLOOKUP(U655,'ITWR Dump'!$A$2:$Y$5000,2,0)))</f>
        <v>0</v>
      </c>
      <c r="AH655" s="11">
        <f>IF(ISERROR(VLOOKUP(U655,'ITWR Dump'!$A$2:$Y$5000,14,0)),0,(VLOOKUP(U655,'ITWR Dump'!$A$2:$Y$5000,14,0)))</f>
        <v>0</v>
      </c>
      <c r="AI655" s="11" t="str">
        <f t="shared" si="300"/>
        <v>01-Maintenance Offshore</v>
      </c>
      <c r="AJ655" s="11" t="str">
        <f t="shared" si="301"/>
        <v>Offshore</v>
      </c>
      <c r="AK655" s="11" t="str">
        <f>IF(ISERROR(VLOOKUP(A655,'Team Data'!$C$2:$U$213,17,0)),0,(VLOOKUP(A655,'Team Data'!$C$2:$U$213,17,0)))</f>
        <v>PRISM</v>
      </c>
      <c r="AL655" s="11" t="str">
        <f t="shared" si="302"/>
        <v>2017-04-24</v>
      </c>
      <c r="AM655" s="11">
        <f>IF(ISERROR(VLOOKUP(U655,'ITWR Dump'!$A$2:$Y$5000,16,0)),0,(VLOOKUP(U655,'ITWR Dump'!$A$2:$Y$5000,16,0)))</f>
        <v>0</v>
      </c>
      <c r="AN655" s="11">
        <f>IF(ISERROR(VLOOKUP(U655,'ITWR Dump'!$A$2:$Y$5000,18,0)),0,(VLOOKUP(U655,'ITWR Dump'!$A$2:$Y$5000,18,0)))</f>
        <v>0</v>
      </c>
      <c r="AO655" s="11">
        <f>IF(ISERROR(VLOOKUP(U655,'ITWR Dump'!$A$2:$Y$5000,25,0)),0,(VLOOKUP('ILC Report'!U655,'ITWR Dump'!$A$2:$Y$5000,25,0)))</f>
        <v>0</v>
      </c>
      <c r="AP655" s="11">
        <f t="shared" si="303"/>
        <v>0</v>
      </c>
      <c r="AQ655" s="26">
        <f t="shared" si="304"/>
        <v>0</v>
      </c>
      <c r="AR655" s="26">
        <f t="shared" si="305"/>
        <v>0</v>
      </c>
      <c r="AS655" s="26">
        <f t="shared" si="306"/>
        <v>0</v>
      </c>
      <c r="AT655" s="26">
        <f t="shared" si="307"/>
        <v>0</v>
      </c>
      <c r="AU655" s="26">
        <f t="shared" si="308"/>
        <v>0</v>
      </c>
      <c r="AV655" s="26">
        <f t="shared" si="309"/>
        <v>0</v>
      </c>
      <c r="AW655" s="11" t="s">
        <v>653</v>
      </c>
      <c r="AX655" s="11" t="str">
        <f>VLOOKUP(L655,Group!$A$2:$B$1000,2,0)</f>
        <v>Maintenance</v>
      </c>
      <c r="AY655" s="11">
        <f>IF(ISERROR(VLOOKUP(U655,'ITWR Dump'!$A$2:$Y$5000,15,0)),0,(VLOOKUP('ILC Report'!U655,'ITWR Dump'!$A$2:$Y$5000,15,0)))</f>
        <v>0</v>
      </c>
      <c r="AZ655" s="11" t="str">
        <f t="shared" si="310"/>
        <v>No</v>
      </c>
      <c r="BA655" s="11" t="str">
        <f t="shared" si="311"/>
        <v>BKI</v>
      </c>
      <c r="BB655" s="11" t="str">
        <f t="shared" si="312"/>
        <v>MN</v>
      </c>
      <c r="BC655" s="11" t="str">
        <f t="shared" si="313"/>
        <v>No</v>
      </c>
    </row>
    <row r="656" spans="1:55" x14ac:dyDescent="0.3">
      <c r="A656" s="11" t="s">
        <v>108</v>
      </c>
      <c r="B656" s="11" t="s">
        <v>1836</v>
      </c>
      <c r="C656" s="11" t="s">
        <v>554</v>
      </c>
      <c r="D656" s="11" t="s">
        <v>2292</v>
      </c>
      <c r="E656" s="38" t="s">
        <v>652</v>
      </c>
      <c r="F656" s="11">
        <v>7</v>
      </c>
      <c r="G656" s="40" t="s">
        <v>218</v>
      </c>
      <c r="H656" s="11" t="str">
        <f t="shared" si="295"/>
        <v>Regular</v>
      </c>
      <c r="I656" s="11" t="str">
        <f t="shared" si="287"/>
        <v>INDIA</v>
      </c>
      <c r="J656" s="11" t="str">
        <f>IF(ISERROR(VLOOKUP(C656,'WI Vs ASM'!$B$2:$E$1000,4,0)),0,(VLOOKUP(C656,'WI Vs ASM'!$B$2:$E$1000,4,0)))</f>
        <v>Offshore</v>
      </c>
      <c r="K656" s="11" t="str">
        <f>IF(ISERROR(VLOOKUP(C656,'WI Vs ASM'!$B$2:$F$1000,5,0)),0,(VLOOKUP(C656,'WI Vs ASM'!$B$2:$F$1000,5,0)))</f>
        <v>01-Fixed Price</v>
      </c>
      <c r="L656" s="11" t="str">
        <f>IF(ISERROR(VLOOKUP(C656,'WI Vs ASM'!$B$2:$D$1000,3,0)),0,(VLOOKUP(C656,'WI Vs ASM'!$B$2:$D$1000,3,0)))</f>
        <v>01-Maintenance Offshore</v>
      </c>
      <c r="M656" s="11" t="str">
        <f>IF(ISERROR(VLOOKUP(C656,'WI Vs ASM'!$B$2:$I$1000,8,0)),0,(VLOOKUP(C656,'WI Vs ASM'!$B$2:$I$1000,8,0)))</f>
        <v>Rahul Soman</v>
      </c>
      <c r="N656" s="11" t="str">
        <f>IF(ISERROR(VLOOKUP(C656,'WI Vs ASM'!$B$2:$G$1000,6,0)),0,(VLOOKUP(C656,'WI Vs ASM'!$B$2:$G$1000,6,0)))</f>
        <v>CILS</v>
      </c>
      <c r="O656" s="11" t="str">
        <f>IF(ISERROR(VLOOKUP(C656,'WI Vs ASM'!$B$2:$H$1000,7,0)),0,(VLOOKUP(C656,'WI Vs ASM'!$B$2:$H$1000,7,0)))</f>
        <v>CIS</v>
      </c>
      <c r="P656" s="11" t="str">
        <f t="shared" si="288"/>
        <v>Apr-17</v>
      </c>
      <c r="Q656" s="11" t="str">
        <f t="shared" si="289"/>
        <v>Q2</v>
      </c>
      <c r="R656" s="11" t="str">
        <f>IF(ISERROR(VLOOKUP(C656,'WI Vs ASM'!$B$2:$J$1000,9,0)),0,(VLOOKUP(C656,'WI Vs ASM'!$B$2:$J$1000,9,0)))</f>
        <v>Jyothi Pai</v>
      </c>
      <c r="S656" s="11" t="str">
        <f>IF(ISERROR(VLOOKUP(C656,'WI Vs ASM'!$B$2:$K$1000,10,0)),0,(VLOOKUP(C656,'WI Vs ASM'!$B$2:$K$1000,10,0)))</f>
        <v>Saju Bhaskaran</v>
      </c>
      <c r="T656" s="11" t="str">
        <f>IF(ISERROR(VLOOKUP(C656,'WI Vs ASM'!$B$2:$L$1000,11,0)),0,(VLOOKUP(C656,'WI Vs ASM'!$B$2:$L$1000,11,0)))</f>
        <v>Sreekala Balasubramanian</v>
      </c>
      <c r="U656" s="11" t="e">
        <f t="shared" si="296"/>
        <v>#VALUE!</v>
      </c>
      <c r="V656" s="11" t="str">
        <f t="shared" si="290"/>
        <v>Yes</v>
      </c>
      <c r="W656" s="11" t="str">
        <f t="shared" si="291"/>
        <v>No</v>
      </c>
      <c r="X656" s="11" t="str">
        <f t="shared" si="292"/>
        <v>No</v>
      </c>
      <c r="Y656" s="11" t="str">
        <f t="shared" si="293"/>
        <v>No</v>
      </c>
      <c r="Z656" s="11" t="str">
        <f t="shared" si="294"/>
        <v>No</v>
      </c>
      <c r="AA656" s="11" t="str">
        <f t="shared" si="297"/>
        <v>No</v>
      </c>
      <c r="AB656" s="11">
        <f>IF(ISERROR(VLOOKUP(U656,'ITWR Dump'!$A$2:$Y$5000,24,0)),0,(VLOOKUP('ILC Report'!U656,'ITWR Dump'!$A$2:$Y$5000,24,0)))</f>
        <v>0</v>
      </c>
      <c r="AC656" s="11" t="str">
        <f t="shared" si="298"/>
        <v>No</v>
      </c>
      <c r="AD656" s="11" t="str">
        <f t="shared" si="299"/>
        <v/>
      </c>
      <c r="AE656" s="11">
        <f>IF(ISERROR(VLOOKUP(U656,'ITWR Dump'!$A$2:$Y$5000,13,0)),0,(VLOOKUP(U656,'ITWR Dump'!$A$2:$Y$5000,13,0)))</f>
        <v>0</v>
      </c>
      <c r="AF656" s="11">
        <f>IF(ISERROR(VLOOKUP(U656,'ITWR Dump'!$A$2:$Y$5000,11,0)),0,(VLOOKUP(U656,'ITWR Dump'!$A$2:$Y$5000,11,0)))</f>
        <v>0</v>
      </c>
      <c r="AG656" s="11">
        <f>IF(ISERROR(VLOOKUP(U656,'ITWR Dump'!$A$2:$Y$5000,2,0)),0,(VLOOKUP(U656,'ITWR Dump'!$A$2:$Y$5000,2,0)))</f>
        <v>0</v>
      </c>
      <c r="AH656" s="11">
        <f>IF(ISERROR(VLOOKUP(U656,'ITWR Dump'!$A$2:$Y$5000,14,0)),0,(VLOOKUP(U656,'ITWR Dump'!$A$2:$Y$5000,14,0)))</f>
        <v>0</v>
      </c>
      <c r="AI656" s="11" t="str">
        <f t="shared" si="300"/>
        <v>01-Maintenance Offshore</v>
      </c>
      <c r="AJ656" s="11" t="str">
        <f t="shared" si="301"/>
        <v>Offshore</v>
      </c>
      <c r="AK656" s="11" t="str">
        <f>IF(ISERROR(VLOOKUP(A656,'Team Data'!$C$2:$U$213,17,0)),0,(VLOOKUP(A656,'Team Data'!$C$2:$U$213,17,0)))</f>
        <v>PRISM</v>
      </c>
      <c r="AL656" s="11" t="str">
        <f t="shared" si="302"/>
        <v>2017-04-24</v>
      </c>
      <c r="AM656" s="11">
        <f>IF(ISERROR(VLOOKUP(U656,'ITWR Dump'!$A$2:$Y$5000,16,0)),0,(VLOOKUP(U656,'ITWR Dump'!$A$2:$Y$5000,16,0)))</f>
        <v>0</v>
      </c>
      <c r="AN656" s="11">
        <f>IF(ISERROR(VLOOKUP(U656,'ITWR Dump'!$A$2:$Y$5000,18,0)),0,(VLOOKUP(U656,'ITWR Dump'!$A$2:$Y$5000,18,0)))</f>
        <v>0</v>
      </c>
      <c r="AO656" s="11">
        <f>IF(ISERROR(VLOOKUP(U656,'ITWR Dump'!$A$2:$Y$5000,25,0)),0,(VLOOKUP('ILC Report'!U656,'ITWR Dump'!$A$2:$Y$5000,25,0)))</f>
        <v>0</v>
      </c>
      <c r="AP656" s="11">
        <f t="shared" si="303"/>
        <v>1</v>
      </c>
      <c r="AQ656" s="26">
        <f t="shared" si="304"/>
        <v>0</v>
      </c>
      <c r="AR656" s="26">
        <f t="shared" si="305"/>
        <v>0</v>
      </c>
      <c r="AS656" s="26">
        <f t="shared" si="306"/>
        <v>0</v>
      </c>
      <c r="AT656" s="26">
        <f t="shared" si="307"/>
        <v>0</v>
      </c>
      <c r="AU656" s="26">
        <f t="shared" si="308"/>
        <v>0</v>
      </c>
      <c r="AV656" s="26">
        <f t="shared" si="309"/>
        <v>0</v>
      </c>
      <c r="AW656" s="11" t="s">
        <v>653</v>
      </c>
      <c r="AX656" s="11" t="str">
        <f>VLOOKUP(L656,Group!$A$2:$B$1000,2,0)</f>
        <v>Maintenance</v>
      </c>
      <c r="AY656" s="11">
        <f>IF(ISERROR(VLOOKUP(U656,'ITWR Dump'!$A$2:$Y$5000,15,0)),0,(VLOOKUP('ILC Report'!U656,'ITWR Dump'!$A$2:$Y$5000,15,0)))</f>
        <v>0</v>
      </c>
      <c r="AZ656" s="11" t="str">
        <f t="shared" si="310"/>
        <v>Yes</v>
      </c>
      <c r="BA656" s="11" t="str">
        <f t="shared" si="311"/>
        <v>BKI</v>
      </c>
      <c r="BB656" s="11" t="str">
        <f t="shared" si="312"/>
        <v>MN</v>
      </c>
      <c r="BC656" s="11" t="str">
        <f t="shared" si="313"/>
        <v>No</v>
      </c>
    </row>
    <row r="657" spans="1:55" x14ac:dyDescent="0.3">
      <c r="A657" s="11" t="s">
        <v>108</v>
      </c>
      <c r="B657" s="11" t="s">
        <v>1836</v>
      </c>
      <c r="C657" s="11" t="s">
        <v>554</v>
      </c>
      <c r="D657" s="11" t="s">
        <v>2293</v>
      </c>
      <c r="E657" s="38" t="s">
        <v>652</v>
      </c>
      <c r="F657" s="11">
        <v>8</v>
      </c>
      <c r="G657" s="40" t="s">
        <v>218</v>
      </c>
      <c r="H657" s="11" t="str">
        <f t="shared" si="295"/>
        <v>Regular</v>
      </c>
      <c r="I657" s="11" t="str">
        <f t="shared" si="287"/>
        <v>INDIA</v>
      </c>
      <c r="J657" s="11" t="str">
        <f>IF(ISERROR(VLOOKUP(C657,'WI Vs ASM'!$B$2:$E$1000,4,0)),0,(VLOOKUP(C657,'WI Vs ASM'!$B$2:$E$1000,4,0)))</f>
        <v>Offshore</v>
      </c>
      <c r="K657" s="11" t="str">
        <f>IF(ISERROR(VLOOKUP(C657,'WI Vs ASM'!$B$2:$F$1000,5,0)),0,(VLOOKUP(C657,'WI Vs ASM'!$B$2:$F$1000,5,0)))</f>
        <v>01-Fixed Price</v>
      </c>
      <c r="L657" s="11" t="str">
        <f>IF(ISERROR(VLOOKUP(C657,'WI Vs ASM'!$B$2:$D$1000,3,0)),0,(VLOOKUP(C657,'WI Vs ASM'!$B$2:$D$1000,3,0)))</f>
        <v>01-Maintenance Offshore</v>
      </c>
      <c r="M657" s="11" t="str">
        <f>IF(ISERROR(VLOOKUP(C657,'WI Vs ASM'!$B$2:$I$1000,8,0)),0,(VLOOKUP(C657,'WI Vs ASM'!$B$2:$I$1000,8,0)))</f>
        <v>Rahul Soman</v>
      </c>
      <c r="N657" s="11" t="str">
        <f>IF(ISERROR(VLOOKUP(C657,'WI Vs ASM'!$B$2:$G$1000,6,0)),0,(VLOOKUP(C657,'WI Vs ASM'!$B$2:$G$1000,6,0)))</f>
        <v>CILS</v>
      </c>
      <c r="O657" s="11" t="str">
        <f>IF(ISERROR(VLOOKUP(C657,'WI Vs ASM'!$B$2:$H$1000,7,0)),0,(VLOOKUP(C657,'WI Vs ASM'!$B$2:$H$1000,7,0)))</f>
        <v>CIS</v>
      </c>
      <c r="P657" s="11" t="str">
        <f t="shared" si="288"/>
        <v>Apr-17</v>
      </c>
      <c r="Q657" s="11" t="str">
        <f t="shared" si="289"/>
        <v>Q2</v>
      </c>
      <c r="R657" s="11" t="str">
        <f>IF(ISERROR(VLOOKUP(C657,'WI Vs ASM'!$B$2:$J$1000,9,0)),0,(VLOOKUP(C657,'WI Vs ASM'!$B$2:$J$1000,9,0)))</f>
        <v>Jyothi Pai</v>
      </c>
      <c r="S657" s="11" t="str">
        <f>IF(ISERROR(VLOOKUP(C657,'WI Vs ASM'!$B$2:$K$1000,10,0)),0,(VLOOKUP(C657,'WI Vs ASM'!$B$2:$K$1000,10,0)))</f>
        <v>Saju Bhaskaran</v>
      </c>
      <c r="T657" s="11" t="str">
        <f>IF(ISERROR(VLOOKUP(C657,'WI Vs ASM'!$B$2:$L$1000,11,0)),0,(VLOOKUP(C657,'WI Vs ASM'!$B$2:$L$1000,11,0)))</f>
        <v>Sreekala Balasubramanian</v>
      </c>
      <c r="U657" s="11" t="e">
        <f t="shared" si="296"/>
        <v>#VALUE!</v>
      </c>
      <c r="V657" s="11" t="str">
        <f t="shared" si="290"/>
        <v>Yes</v>
      </c>
      <c r="W657" s="11" t="str">
        <f t="shared" si="291"/>
        <v>No</v>
      </c>
      <c r="X657" s="11" t="str">
        <f t="shared" si="292"/>
        <v>No</v>
      </c>
      <c r="Y657" s="11" t="str">
        <f t="shared" si="293"/>
        <v>No</v>
      </c>
      <c r="Z657" s="11" t="str">
        <f t="shared" si="294"/>
        <v>No</v>
      </c>
      <c r="AA657" s="11" t="str">
        <f t="shared" si="297"/>
        <v>No</v>
      </c>
      <c r="AB657" s="11">
        <f>IF(ISERROR(VLOOKUP(U657,'ITWR Dump'!$A$2:$Y$5000,24,0)),0,(VLOOKUP('ILC Report'!U657,'ITWR Dump'!$A$2:$Y$5000,24,0)))</f>
        <v>0</v>
      </c>
      <c r="AC657" s="11" t="str">
        <f t="shared" si="298"/>
        <v>No</v>
      </c>
      <c r="AD657" s="11" t="str">
        <f t="shared" si="299"/>
        <v/>
      </c>
      <c r="AE657" s="11">
        <f>IF(ISERROR(VLOOKUP(U657,'ITWR Dump'!$A$2:$Y$5000,13,0)),0,(VLOOKUP(U657,'ITWR Dump'!$A$2:$Y$5000,13,0)))</f>
        <v>0</v>
      </c>
      <c r="AF657" s="11">
        <f>IF(ISERROR(VLOOKUP(U657,'ITWR Dump'!$A$2:$Y$5000,11,0)),0,(VLOOKUP(U657,'ITWR Dump'!$A$2:$Y$5000,11,0)))</f>
        <v>0</v>
      </c>
      <c r="AG657" s="11">
        <f>IF(ISERROR(VLOOKUP(U657,'ITWR Dump'!$A$2:$Y$5000,2,0)),0,(VLOOKUP(U657,'ITWR Dump'!$A$2:$Y$5000,2,0)))</f>
        <v>0</v>
      </c>
      <c r="AH657" s="11">
        <f>IF(ISERROR(VLOOKUP(U657,'ITWR Dump'!$A$2:$Y$5000,14,0)),0,(VLOOKUP(U657,'ITWR Dump'!$A$2:$Y$5000,14,0)))</f>
        <v>0</v>
      </c>
      <c r="AI657" s="11" t="str">
        <f t="shared" si="300"/>
        <v>01-Maintenance Offshore</v>
      </c>
      <c r="AJ657" s="11" t="str">
        <f t="shared" si="301"/>
        <v>Offshore</v>
      </c>
      <c r="AK657" s="11" t="str">
        <f>IF(ISERROR(VLOOKUP(A657,'Team Data'!$C$2:$U$213,17,0)),0,(VLOOKUP(A657,'Team Data'!$C$2:$U$213,17,0)))</f>
        <v>PRISM</v>
      </c>
      <c r="AL657" s="11" t="str">
        <f t="shared" si="302"/>
        <v>2017-04-24</v>
      </c>
      <c r="AM657" s="11">
        <f>IF(ISERROR(VLOOKUP(U657,'ITWR Dump'!$A$2:$Y$5000,16,0)),0,(VLOOKUP(U657,'ITWR Dump'!$A$2:$Y$5000,16,0)))</f>
        <v>0</v>
      </c>
      <c r="AN657" s="11">
        <f>IF(ISERROR(VLOOKUP(U657,'ITWR Dump'!$A$2:$Y$5000,18,0)),0,(VLOOKUP(U657,'ITWR Dump'!$A$2:$Y$5000,18,0)))</f>
        <v>0</v>
      </c>
      <c r="AO657" s="11">
        <f>IF(ISERROR(VLOOKUP(U657,'ITWR Dump'!$A$2:$Y$5000,25,0)),0,(VLOOKUP('ILC Report'!U657,'ITWR Dump'!$A$2:$Y$5000,25,0)))</f>
        <v>0</v>
      </c>
      <c r="AP657" s="11">
        <f t="shared" si="303"/>
        <v>1</v>
      </c>
      <c r="AQ657" s="26">
        <f t="shared" si="304"/>
        <v>0</v>
      </c>
      <c r="AR657" s="26">
        <f t="shared" si="305"/>
        <v>0</v>
      </c>
      <c r="AS657" s="26">
        <f t="shared" si="306"/>
        <v>0</v>
      </c>
      <c r="AT657" s="26">
        <f t="shared" si="307"/>
        <v>0</v>
      </c>
      <c r="AU657" s="26">
        <f t="shared" si="308"/>
        <v>0</v>
      </c>
      <c r="AV657" s="26">
        <f t="shared" si="309"/>
        <v>0</v>
      </c>
      <c r="AW657" s="11" t="s">
        <v>653</v>
      </c>
      <c r="AX657" s="11" t="str">
        <f>VLOOKUP(L657,Group!$A$2:$B$1000,2,0)</f>
        <v>Maintenance</v>
      </c>
      <c r="AY657" s="11">
        <f>IF(ISERROR(VLOOKUP(U657,'ITWR Dump'!$A$2:$Y$5000,15,0)),0,(VLOOKUP('ILC Report'!U657,'ITWR Dump'!$A$2:$Y$5000,15,0)))</f>
        <v>0</v>
      </c>
      <c r="AZ657" s="11" t="str">
        <f t="shared" si="310"/>
        <v>Yes</v>
      </c>
      <c r="BA657" s="11" t="str">
        <f t="shared" si="311"/>
        <v>BKI</v>
      </c>
      <c r="BB657" s="11" t="str">
        <f t="shared" si="312"/>
        <v>MN</v>
      </c>
      <c r="BC657" s="11" t="str">
        <f t="shared" si="313"/>
        <v>No</v>
      </c>
    </row>
    <row r="658" spans="1:55" x14ac:dyDescent="0.3">
      <c r="A658" s="11" t="s">
        <v>108</v>
      </c>
      <c r="B658" s="11" t="s">
        <v>1836</v>
      </c>
      <c r="C658" s="11" t="s">
        <v>576</v>
      </c>
      <c r="D658" s="11" t="s">
        <v>2294</v>
      </c>
      <c r="E658" s="38" t="s">
        <v>652</v>
      </c>
      <c r="F658" s="11">
        <v>2</v>
      </c>
      <c r="G658" s="40" t="s">
        <v>218</v>
      </c>
      <c r="H658" s="11" t="str">
        <f t="shared" si="295"/>
        <v>Regular</v>
      </c>
      <c r="I658" s="11" t="str">
        <f t="shared" si="287"/>
        <v>INDIA</v>
      </c>
      <c r="J658" s="11" t="str">
        <f>IF(ISERROR(VLOOKUP(C658,'WI Vs ASM'!$B$2:$E$1000,4,0)),0,(VLOOKUP(C658,'WI Vs ASM'!$B$2:$E$1000,4,0)))</f>
        <v>Offshore</v>
      </c>
      <c r="K658" s="11" t="str">
        <f>IF(ISERROR(VLOOKUP(C658,'WI Vs ASM'!$B$2:$F$1000,5,0)),0,(VLOOKUP(C658,'WI Vs ASM'!$B$2:$F$1000,5,0)))</f>
        <v>01-Fixed Price</v>
      </c>
      <c r="L658" s="11" t="str">
        <f>IF(ISERROR(VLOOKUP(C658,'WI Vs ASM'!$B$2:$D$1000,3,0)),0,(VLOOKUP(C658,'WI Vs ASM'!$B$2:$D$1000,3,0)))</f>
        <v>01-Maintenance Offshore</v>
      </c>
      <c r="M658" s="11" t="str">
        <f>IF(ISERROR(VLOOKUP(C658,'WI Vs ASM'!$B$2:$I$1000,8,0)),0,(VLOOKUP(C658,'WI Vs ASM'!$B$2:$I$1000,8,0)))</f>
        <v>Rahul Soman</v>
      </c>
      <c r="N658" s="11" t="str">
        <f>IF(ISERROR(VLOOKUP(C658,'WI Vs ASM'!$B$2:$G$1000,6,0)),0,(VLOOKUP(C658,'WI Vs ASM'!$B$2:$G$1000,6,0)))</f>
        <v>Commercial</v>
      </c>
      <c r="O658" s="11" t="str">
        <f>IF(ISERROR(VLOOKUP(C658,'WI Vs ASM'!$B$2:$H$1000,7,0)),0,(VLOOKUP(C658,'WI Vs ASM'!$B$2:$H$1000,7,0)))</f>
        <v>Commercial</v>
      </c>
      <c r="P658" s="11" t="str">
        <f t="shared" si="288"/>
        <v>Apr-17</v>
      </c>
      <c r="Q658" s="11" t="str">
        <f t="shared" si="289"/>
        <v>Q2</v>
      </c>
      <c r="R658" s="11" t="str">
        <f>IF(ISERROR(VLOOKUP(C658,'WI Vs ASM'!$B$2:$J$1000,9,0)),0,(VLOOKUP(C658,'WI Vs ASM'!$B$2:$J$1000,9,0)))</f>
        <v>Jyothi Pai</v>
      </c>
      <c r="S658" s="11" t="str">
        <f>IF(ISERROR(VLOOKUP(C658,'WI Vs ASM'!$B$2:$K$1000,10,0)),0,(VLOOKUP(C658,'WI Vs ASM'!$B$2:$K$1000,10,0)))</f>
        <v>Saju Bhaskaran</v>
      </c>
      <c r="T658" s="11" t="str">
        <f>IF(ISERROR(VLOOKUP(C658,'WI Vs ASM'!$B$2:$L$1000,11,0)),0,(VLOOKUP(C658,'WI Vs ASM'!$B$2:$L$1000,11,0)))</f>
        <v>Sreekala Balasubramanian</v>
      </c>
      <c r="U658" s="11" t="e">
        <f t="shared" si="296"/>
        <v>#VALUE!</v>
      </c>
      <c r="V658" s="11" t="str">
        <f t="shared" si="290"/>
        <v>Yes</v>
      </c>
      <c r="W658" s="11" t="str">
        <f t="shared" si="291"/>
        <v>No</v>
      </c>
      <c r="X658" s="11" t="str">
        <f t="shared" si="292"/>
        <v>No</v>
      </c>
      <c r="Y658" s="11" t="str">
        <f t="shared" si="293"/>
        <v>No</v>
      </c>
      <c r="Z658" s="11" t="str">
        <f t="shared" si="294"/>
        <v>No</v>
      </c>
      <c r="AA658" s="11" t="str">
        <f t="shared" si="297"/>
        <v>No</v>
      </c>
      <c r="AB658" s="11">
        <f>IF(ISERROR(VLOOKUP(U658,'ITWR Dump'!$A$2:$Y$5000,24,0)),0,(VLOOKUP('ILC Report'!U658,'ITWR Dump'!$A$2:$Y$5000,24,0)))</f>
        <v>0</v>
      </c>
      <c r="AC658" s="11" t="str">
        <f t="shared" si="298"/>
        <v>No</v>
      </c>
      <c r="AD658" s="11" t="str">
        <f t="shared" si="299"/>
        <v/>
      </c>
      <c r="AE658" s="11">
        <f>IF(ISERROR(VLOOKUP(U658,'ITWR Dump'!$A$2:$Y$5000,13,0)),0,(VLOOKUP(U658,'ITWR Dump'!$A$2:$Y$5000,13,0)))</f>
        <v>0</v>
      </c>
      <c r="AF658" s="11">
        <f>IF(ISERROR(VLOOKUP(U658,'ITWR Dump'!$A$2:$Y$5000,11,0)),0,(VLOOKUP(U658,'ITWR Dump'!$A$2:$Y$5000,11,0)))</f>
        <v>0</v>
      </c>
      <c r="AG658" s="11">
        <f>IF(ISERROR(VLOOKUP(U658,'ITWR Dump'!$A$2:$Y$5000,2,0)),0,(VLOOKUP(U658,'ITWR Dump'!$A$2:$Y$5000,2,0)))</f>
        <v>0</v>
      </c>
      <c r="AH658" s="11">
        <f>IF(ISERROR(VLOOKUP(U658,'ITWR Dump'!$A$2:$Y$5000,14,0)),0,(VLOOKUP(U658,'ITWR Dump'!$A$2:$Y$5000,14,0)))</f>
        <v>0</v>
      </c>
      <c r="AI658" s="11" t="str">
        <f t="shared" si="300"/>
        <v>01-Maintenance Offshore</v>
      </c>
      <c r="AJ658" s="11" t="str">
        <f t="shared" si="301"/>
        <v>Offshore</v>
      </c>
      <c r="AK658" s="11" t="str">
        <f>IF(ISERROR(VLOOKUP(A658,'Team Data'!$C$2:$U$213,17,0)),0,(VLOOKUP(A658,'Team Data'!$C$2:$U$213,17,0)))</f>
        <v>PRISM</v>
      </c>
      <c r="AL658" s="11" t="str">
        <f t="shared" si="302"/>
        <v>2017-04-24</v>
      </c>
      <c r="AM658" s="11">
        <f>IF(ISERROR(VLOOKUP(U658,'ITWR Dump'!$A$2:$Y$5000,16,0)),0,(VLOOKUP(U658,'ITWR Dump'!$A$2:$Y$5000,16,0)))</f>
        <v>0</v>
      </c>
      <c r="AN658" s="11">
        <f>IF(ISERROR(VLOOKUP(U658,'ITWR Dump'!$A$2:$Y$5000,18,0)),0,(VLOOKUP(U658,'ITWR Dump'!$A$2:$Y$5000,18,0)))</f>
        <v>0</v>
      </c>
      <c r="AO658" s="11">
        <f>IF(ISERROR(VLOOKUP(U658,'ITWR Dump'!$A$2:$Y$5000,25,0)),0,(VLOOKUP('ILC Report'!U658,'ITWR Dump'!$A$2:$Y$5000,25,0)))</f>
        <v>0</v>
      </c>
      <c r="AP658" s="11">
        <f t="shared" si="303"/>
        <v>1</v>
      </c>
      <c r="AQ658" s="26">
        <f t="shared" si="304"/>
        <v>0</v>
      </c>
      <c r="AR658" s="26">
        <f t="shared" si="305"/>
        <v>0</v>
      </c>
      <c r="AS658" s="26">
        <f t="shared" si="306"/>
        <v>0</v>
      </c>
      <c r="AT658" s="26">
        <f t="shared" si="307"/>
        <v>0</v>
      </c>
      <c r="AU658" s="26">
        <f t="shared" si="308"/>
        <v>0</v>
      </c>
      <c r="AV658" s="26">
        <f t="shared" si="309"/>
        <v>0</v>
      </c>
      <c r="AW658" s="11" t="s">
        <v>653</v>
      </c>
      <c r="AX658" s="11" t="str">
        <f>VLOOKUP(L658,Group!$A$2:$B$1000,2,0)</f>
        <v>Maintenance</v>
      </c>
      <c r="AY658" s="11">
        <f>IF(ISERROR(VLOOKUP(U658,'ITWR Dump'!$A$2:$Y$5000,15,0)),0,(VLOOKUP('ILC Report'!U658,'ITWR Dump'!$A$2:$Y$5000,15,0)))</f>
        <v>0</v>
      </c>
      <c r="AZ658" s="11" t="str">
        <f t="shared" si="310"/>
        <v>Yes</v>
      </c>
      <c r="BA658" s="11" t="str">
        <f t="shared" si="311"/>
        <v>BKI</v>
      </c>
      <c r="BB658" s="11" t="str">
        <f t="shared" si="312"/>
        <v>MN</v>
      </c>
      <c r="BC658" s="11" t="str">
        <f t="shared" si="313"/>
        <v>No</v>
      </c>
    </row>
    <row r="659" spans="1:55" x14ac:dyDescent="0.3">
      <c r="A659" s="11" t="s">
        <v>108</v>
      </c>
      <c r="B659" s="11" t="s">
        <v>1836</v>
      </c>
      <c r="C659" s="11" t="s">
        <v>576</v>
      </c>
      <c r="D659" s="11" t="s">
        <v>2295</v>
      </c>
      <c r="E659" s="38" t="s">
        <v>652</v>
      </c>
      <c r="F659" s="11">
        <v>4</v>
      </c>
      <c r="G659" s="40" t="s">
        <v>218</v>
      </c>
      <c r="H659" s="11" t="str">
        <f t="shared" si="295"/>
        <v>Regular</v>
      </c>
      <c r="I659" s="11" t="str">
        <f t="shared" si="287"/>
        <v>INDIA</v>
      </c>
      <c r="J659" s="11" t="str">
        <f>IF(ISERROR(VLOOKUP(C659,'WI Vs ASM'!$B$2:$E$1000,4,0)),0,(VLOOKUP(C659,'WI Vs ASM'!$B$2:$E$1000,4,0)))</f>
        <v>Offshore</v>
      </c>
      <c r="K659" s="11" t="str">
        <f>IF(ISERROR(VLOOKUP(C659,'WI Vs ASM'!$B$2:$F$1000,5,0)),0,(VLOOKUP(C659,'WI Vs ASM'!$B$2:$F$1000,5,0)))</f>
        <v>01-Fixed Price</v>
      </c>
      <c r="L659" s="11" t="str">
        <f>IF(ISERROR(VLOOKUP(C659,'WI Vs ASM'!$B$2:$D$1000,3,0)),0,(VLOOKUP(C659,'WI Vs ASM'!$B$2:$D$1000,3,0)))</f>
        <v>01-Maintenance Offshore</v>
      </c>
      <c r="M659" s="11" t="str">
        <f>IF(ISERROR(VLOOKUP(C659,'WI Vs ASM'!$B$2:$I$1000,8,0)),0,(VLOOKUP(C659,'WI Vs ASM'!$B$2:$I$1000,8,0)))</f>
        <v>Rahul Soman</v>
      </c>
      <c r="N659" s="11" t="str">
        <f>IF(ISERROR(VLOOKUP(C659,'WI Vs ASM'!$B$2:$G$1000,6,0)),0,(VLOOKUP(C659,'WI Vs ASM'!$B$2:$G$1000,6,0)))</f>
        <v>Commercial</v>
      </c>
      <c r="O659" s="11" t="str">
        <f>IF(ISERROR(VLOOKUP(C659,'WI Vs ASM'!$B$2:$H$1000,7,0)),0,(VLOOKUP(C659,'WI Vs ASM'!$B$2:$H$1000,7,0)))</f>
        <v>Commercial</v>
      </c>
      <c r="P659" s="11" t="str">
        <f t="shared" si="288"/>
        <v>Apr-17</v>
      </c>
      <c r="Q659" s="11" t="str">
        <f t="shared" si="289"/>
        <v>Q2</v>
      </c>
      <c r="R659" s="11" t="str">
        <f>IF(ISERROR(VLOOKUP(C659,'WI Vs ASM'!$B$2:$J$1000,9,0)),0,(VLOOKUP(C659,'WI Vs ASM'!$B$2:$J$1000,9,0)))</f>
        <v>Jyothi Pai</v>
      </c>
      <c r="S659" s="11" t="str">
        <f>IF(ISERROR(VLOOKUP(C659,'WI Vs ASM'!$B$2:$K$1000,10,0)),0,(VLOOKUP(C659,'WI Vs ASM'!$B$2:$K$1000,10,0)))</f>
        <v>Saju Bhaskaran</v>
      </c>
      <c r="T659" s="11" t="str">
        <f>IF(ISERROR(VLOOKUP(C659,'WI Vs ASM'!$B$2:$L$1000,11,0)),0,(VLOOKUP(C659,'WI Vs ASM'!$B$2:$L$1000,11,0)))</f>
        <v>Sreekala Balasubramanian</v>
      </c>
      <c r="U659" s="11" t="e">
        <f t="shared" si="296"/>
        <v>#VALUE!</v>
      </c>
      <c r="V659" s="11" t="str">
        <f t="shared" si="290"/>
        <v>Yes</v>
      </c>
      <c r="W659" s="11" t="str">
        <f t="shared" si="291"/>
        <v>No</v>
      </c>
      <c r="X659" s="11" t="str">
        <f t="shared" si="292"/>
        <v>No</v>
      </c>
      <c r="Y659" s="11" t="str">
        <f t="shared" si="293"/>
        <v>No</v>
      </c>
      <c r="Z659" s="11" t="str">
        <f t="shared" si="294"/>
        <v>No</v>
      </c>
      <c r="AA659" s="11" t="str">
        <f t="shared" si="297"/>
        <v>No</v>
      </c>
      <c r="AB659" s="11">
        <f>IF(ISERROR(VLOOKUP(U659,'ITWR Dump'!$A$2:$Y$5000,24,0)),0,(VLOOKUP('ILC Report'!U659,'ITWR Dump'!$A$2:$Y$5000,24,0)))</f>
        <v>0</v>
      </c>
      <c r="AC659" s="11" t="str">
        <f t="shared" si="298"/>
        <v>No</v>
      </c>
      <c r="AD659" s="11" t="str">
        <f t="shared" si="299"/>
        <v/>
      </c>
      <c r="AE659" s="11">
        <f>IF(ISERROR(VLOOKUP(U659,'ITWR Dump'!$A$2:$Y$5000,13,0)),0,(VLOOKUP(U659,'ITWR Dump'!$A$2:$Y$5000,13,0)))</f>
        <v>0</v>
      </c>
      <c r="AF659" s="11">
        <f>IF(ISERROR(VLOOKUP(U659,'ITWR Dump'!$A$2:$Y$5000,11,0)),0,(VLOOKUP(U659,'ITWR Dump'!$A$2:$Y$5000,11,0)))</f>
        <v>0</v>
      </c>
      <c r="AG659" s="11">
        <f>IF(ISERROR(VLOOKUP(U659,'ITWR Dump'!$A$2:$Y$5000,2,0)),0,(VLOOKUP(U659,'ITWR Dump'!$A$2:$Y$5000,2,0)))</f>
        <v>0</v>
      </c>
      <c r="AH659" s="11">
        <f>IF(ISERROR(VLOOKUP(U659,'ITWR Dump'!$A$2:$Y$5000,14,0)),0,(VLOOKUP(U659,'ITWR Dump'!$A$2:$Y$5000,14,0)))</f>
        <v>0</v>
      </c>
      <c r="AI659" s="11" t="str">
        <f t="shared" si="300"/>
        <v>01-Maintenance Offshore</v>
      </c>
      <c r="AJ659" s="11" t="str">
        <f t="shared" si="301"/>
        <v>Offshore</v>
      </c>
      <c r="AK659" s="11" t="str">
        <f>IF(ISERROR(VLOOKUP(A659,'Team Data'!$C$2:$U$213,17,0)),0,(VLOOKUP(A659,'Team Data'!$C$2:$U$213,17,0)))</f>
        <v>PRISM</v>
      </c>
      <c r="AL659" s="11" t="str">
        <f t="shared" si="302"/>
        <v>2017-04-24</v>
      </c>
      <c r="AM659" s="11">
        <f>IF(ISERROR(VLOOKUP(U659,'ITWR Dump'!$A$2:$Y$5000,16,0)),0,(VLOOKUP(U659,'ITWR Dump'!$A$2:$Y$5000,16,0)))</f>
        <v>0</v>
      </c>
      <c r="AN659" s="11">
        <f>IF(ISERROR(VLOOKUP(U659,'ITWR Dump'!$A$2:$Y$5000,18,0)),0,(VLOOKUP(U659,'ITWR Dump'!$A$2:$Y$5000,18,0)))</f>
        <v>0</v>
      </c>
      <c r="AO659" s="11">
        <f>IF(ISERROR(VLOOKUP(U659,'ITWR Dump'!$A$2:$Y$5000,25,0)),0,(VLOOKUP('ILC Report'!U659,'ITWR Dump'!$A$2:$Y$5000,25,0)))</f>
        <v>0</v>
      </c>
      <c r="AP659" s="11">
        <f t="shared" si="303"/>
        <v>1</v>
      </c>
      <c r="AQ659" s="26">
        <f t="shared" si="304"/>
        <v>0</v>
      </c>
      <c r="AR659" s="26">
        <f t="shared" si="305"/>
        <v>0</v>
      </c>
      <c r="AS659" s="26">
        <f t="shared" si="306"/>
        <v>0</v>
      </c>
      <c r="AT659" s="26">
        <f t="shared" si="307"/>
        <v>0</v>
      </c>
      <c r="AU659" s="26">
        <f t="shared" si="308"/>
        <v>0</v>
      </c>
      <c r="AV659" s="26">
        <f t="shared" si="309"/>
        <v>0</v>
      </c>
      <c r="AW659" s="11" t="s">
        <v>653</v>
      </c>
      <c r="AX659" s="11" t="str">
        <f>VLOOKUP(L659,Group!$A$2:$B$1000,2,0)</f>
        <v>Maintenance</v>
      </c>
      <c r="AY659" s="11">
        <f>IF(ISERROR(VLOOKUP(U659,'ITWR Dump'!$A$2:$Y$5000,15,0)),0,(VLOOKUP('ILC Report'!U659,'ITWR Dump'!$A$2:$Y$5000,15,0)))</f>
        <v>0</v>
      </c>
      <c r="AZ659" s="11" t="str">
        <f t="shared" si="310"/>
        <v>Yes</v>
      </c>
      <c r="BA659" s="11" t="str">
        <f t="shared" si="311"/>
        <v>BKI</v>
      </c>
      <c r="BB659" s="11" t="str">
        <f t="shared" si="312"/>
        <v>MN</v>
      </c>
      <c r="BC659" s="11" t="str">
        <f t="shared" si="313"/>
        <v>No</v>
      </c>
    </row>
    <row r="660" spans="1:55" x14ac:dyDescent="0.3">
      <c r="A660" s="11" t="s">
        <v>108</v>
      </c>
      <c r="B660" s="11" t="s">
        <v>1836</v>
      </c>
      <c r="C660" s="11" t="s">
        <v>576</v>
      </c>
      <c r="D660" s="11" t="s">
        <v>2296</v>
      </c>
      <c r="E660" s="38" t="s">
        <v>652</v>
      </c>
      <c r="F660" s="11">
        <v>0.5</v>
      </c>
      <c r="G660" s="40" t="s">
        <v>218</v>
      </c>
      <c r="H660" s="11" t="str">
        <f t="shared" si="295"/>
        <v>Regular</v>
      </c>
      <c r="I660" s="11" t="str">
        <f t="shared" si="287"/>
        <v>INDIA</v>
      </c>
      <c r="J660" s="11" t="str">
        <f>IF(ISERROR(VLOOKUP(C660,'WI Vs ASM'!$B$2:$E$1000,4,0)),0,(VLOOKUP(C660,'WI Vs ASM'!$B$2:$E$1000,4,0)))</f>
        <v>Offshore</v>
      </c>
      <c r="K660" s="11" t="str">
        <f>IF(ISERROR(VLOOKUP(C660,'WI Vs ASM'!$B$2:$F$1000,5,0)),0,(VLOOKUP(C660,'WI Vs ASM'!$B$2:$F$1000,5,0)))</f>
        <v>01-Fixed Price</v>
      </c>
      <c r="L660" s="11" t="str">
        <f>IF(ISERROR(VLOOKUP(C660,'WI Vs ASM'!$B$2:$D$1000,3,0)),0,(VLOOKUP(C660,'WI Vs ASM'!$B$2:$D$1000,3,0)))</f>
        <v>01-Maintenance Offshore</v>
      </c>
      <c r="M660" s="11" t="str">
        <f>IF(ISERROR(VLOOKUP(C660,'WI Vs ASM'!$B$2:$I$1000,8,0)),0,(VLOOKUP(C660,'WI Vs ASM'!$B$2:$I$1000,8,0)))</f>
        <v>Rahul Soman</v>
      </c>
      <c r="N660" s="11" t="str">
        <f>IF(ISERROR(VLOOKUP(C660,'WI Vs ASM'!$B$2:$G$1000,6,0)),0,(VLOOKUP(C660,'WI Vs ASM'!$B$2:$G$1000,6,0)))</f>
        <v>Commercial</v>
      </c>
      <c r="O660" s="11" t="str">
        <f>IF(ISERROR(VLOOKUP(C660,'WI Vs ASM'!$B$2:$H$1000,7,0)),0,(VLOOKUP(C660,'WI Vs ASM'!$B$2:$H$1000,7,0)))</f>
        <v>Commercial</v>
      </c>
      <c r="P660" s="11" t="str">
        <f t="shared" si="288"/>
        <v>Apr-17</v>
      </c>
      <c r="Q660" s="11" t="str">
        <f t="shared" si="289"/>
        <v>Q2</v>
      </c>
      <c r="R660" s="11" t="str">
        <f>IF(ISERROR(VLOOKUP(C660,'WI Vs ASM'!$B$2:$J$1000,9,0)),0,(VLOOKUP(C660,'WI Vs ASM'!$B$2:$J$1000,9,0)))</f>
        <v>Jyothi Pai</v>
      </c>
      <c r="S660" s="11" t="str">
        <f>IF(ISERROR(VLOOKUP(C660,'WI Vs ASM'!$B$2:$K$1000,10,0)),0,(VLOOKUP(C660,'WI Vs ASM'!$B$2:$K$1000,10,0)))</f>
        <v>Saju Bhaskaran</v>
      </c>
      <c r="T660" s="11" t="str">
        <f>IF(ISERROR(VLOOKUP(C660,'WI Vs ASM'!$B$2:$L$1000,11,0)),0,(VLOOKUP(C660,'WI Vs ASM'!$B$2:$L$1000,11,0)))</f>
        <v>Sreekala Balasubramanian</v>
      </c>
      <c r="U660" s="11" t="e">
        <f t="shared" si="296"/>
        <v>#VALUE!</v>
      </c>
      <c r="V660" s="11" t="str">
        <f t="shared" si="290"/>
        <v>No</v>
      </c>
      <c r="W660" s="11" t="str">
        <f t="shared" si="291"/>
        <v>Yes</v>
      </c>
      <c r="X660" s="11" t="str">
        <f t="shared" si="292"/>
        <v>No</v>
      </c>
      <c r="Y660" s="11" t="str">
        <f t="shared" si="293"/>
        <v>No</v>
      </c>
      <c r="Z660" s="11" t="str">
        <f t="shared" si="294"/>
        <v>No</v>
      </c>
      <c r="AA660" s="11" t="str">
        <f t="shared" si="297"/>
        <v>No</v>
      </c>
      <c r="AB660" s="11">
        <f>IF(ISERROR(VLOOKUP(U660,'ITWR Dump'!$A$2:$Y$5000,24,0)),0,(VLOOKUP('ILC Report'!U660,'ITWR Dump'!$A$2:$Y$5000,24,0)))</f>
        <v>0</v>
      </c>
      <c r="AC660" s="11" t="str">
        <f t="shared" si="298"/>
        <v>No</v>
      </c>
      <c r="AD660" s="11" t="str">
        <f t="shared" si="299"/>
        <v/>
      </c>
      <c r="AE660" s="11">
        <f>IF(ISERROR(VLOOKUP(U660,'ITWR Dump'!$A$2:$Y$5000,13,0)),0,(VLOOKUP(U660,'ITWR Dump'!$A$2:$Y$5000,13,0)))</f>
        <v>0</v>
      </c>
      <c r="AF660" s="11">
        <f>IF(ISERROR(VLOOKUP(U660,'ITWR Dump'!$A$2:$Y$5000,11,0)),0,(VLOOKUP(U660,'ITWR Dump'!$A$2:$Y$5000,11,0)))</f>
        <v>0</v>
      </c>
      <c r="AG660" s="11">
        <f>IF(ISERROR(VLOOKUP(U660,'ITWR Dump'!$A$2:$Y$5000,2,0)),0,(VLOOKUP(U660,'ITWR Dump'!$A$2:$Y$5000,2,0)))</f>
        <v>0</v>
      </c>
      <c r="AH660" s="11">
        <f>IF(ISERROR(VLOOKUP(U660,'ITWR Dump'!$A$2:$Y$5000,14,0)),0,(VLOOKUP(U660,'ITWR Dump'!$A$2:$Y$5000,14,0)))</f>
        <v>0</v>
      </c>
      <c r="AI660" s="11" t="str">
        <f t="shared" si="300"/>
        <v>01-Maintenance Offshore</v>
      </c>
      <c r="AJ660" s="11" t="str">
        <f t="shared" si="301"/>
        <v>Offshore</v>
      </c>
      <c r="AK660" s="11" t="str">
        <f>IF(ISERROR(VLOOKUP(A660,'Team Data'!$C$2:$U$213,17,0)),0,(VLOOKUP(A660,'Team Data'!$C$2:$U$213,17,0)))</f>
        <v>PRISM</v>
      </c>
      <c r="AL660" s="11" t="str">
        <f t="shared" si="302"/>
        <v>2017-04-24</v>
      </c>
      <c r="AM660" s="11">
        <f>IF(ISERROR(VLOOKUP(U660,'ITWR Dump'!$A$2:$Y$5000,16,0)),0,(VLOOKUP(U660,'ITWR Dump'!$A$2:$Y$5000,16,0)))</f>
        <v>0</v>
      </c>
      <c r="AN660" s="11">
        <f>IF(ISERROR(VLOOKUP(U660,'ITWR Dump'!$A$2:$Y$5000,18,0)),0,(VLOOKUP(U660,'ITWR Dump'!$A$2:$Y$5000,18,0)))</f>
        <v>0</v>
      </c>
      <c r="AO660" s="11">
        <f>IF(ISERROR(VLOOKUP(U660,'ITWR Dump'!$A$2:$Y$5000,25,0)),0,(VLOOKUP('ILC Report'!U660,'ITWR Dump'!$A$2:$Y$5000,25,0)))</f>
        <v>0</v>
      </c>
      <c r="AP660" s="11">
        <f t="shared" si="303"/>
        <v>0</v>
      </c>
      <c r="AQ660" s="26">
        <f t="shared" si="304"/>
        <v>0</v>
      </c>
      <c r="AR660" s="26">
        <f t="shared" si="305"/>
        <v>0</v>
      </c>
      <c r="AS660" s="26">
        <f t="shared" si="306"/>
        <v>0</v>
      </c>
      <c r="AT660" s="26">
        <f t="shared" si="307"/>
        <v>0</v>
      </c>
      <c r="AU660" s="26">
        <f t="shared" si="308"/>
        <v>0</v>
      </c>
      <c r="AV660" s="26">
        <f t="shared" si="309"/>
        <v>0</v>
      </c>
      <c r="AW660" s="11" t="s">
        <v>653</v>
      </c>
      <c r="AX660" s="11" t="str">
        <f>VLOOKUP(L660,Group!$A$2:$B$1000,2,0)</f>
        <v>Maintenance</v>
      </c>
      <c r="AY660" s="11">
        <f>IF(ISERROR(VLOOKUP(U660,'ITWR Dump'!$A$2:$Y$5000,15,0)),0,(VLOOKUP('ILC Report'!U660,'ITWR Dump'!$A$2:$Y$5000,15,0)))</f>
        <v>0</v>
      </c>
      <c r="AZ660" s="11" t="str">
        <f t="shared" si="310"/>
        <v>No</v>
      </c>
      <c r="BA660" s="11" t="str">
        <f t="shared" si="311"/>
        <v>BKI</v>
      </c>
      <c r="BB660" s="11" t="str">
        <f t="shared" si="312"/>
        <v>MN</v>
      </c>
      <c r="BC660" s="11" t="str">
        <f t="shared" si="313"/>
        <v>No</v>
      </c>
    </row>
    <row r="661" spans="1:55" x14ac:dyDescent="0.3">
      <c r="A661" s="11" t="s">
        <v>108</v>
      </c>
      <c r="B661" s="11" t="s">
        <v>1836</v>
      </c>
      <c r="C661" s="11" t="s">
        <v>576</v>
      </c>
      <c r="D661" s="11" t="s">
        <v>2297</v>
      </c>
      <c r="E661" s="38" t="s">
        <v>652</v>
      </c>
      <c r="F661" s="11">
        <v>0.5</v>
      </c>
      <c r="G661" s="40" t="s">
        <v>218</v>
      </c>
      <c r="H661" s="11" t="str">
        <f t="shared" si="295"/>
        <v>Regular</v>
      </c>
      <c r="I661" s="11" t="str">
        <f t="shared" si="287"/>
        <v>INDIA</v>
      </c>
      <c r="J661" s="11" t="str">
        <f>IF(ISERROR(VLOOKUP(C661,'WI Vs ASM'!$B$2:$E$1000,4,0)),0,(VLOOKUP(C661,'WI Vs ASM'!$B$2:$E$1000,4,0)))</f>
        <v>Offshore</v>
      </c>
      <c r="K661" s="11" t="str">
        <f>IF(ISERROR(VLOOKUP(C661,'WI Vs ASM'!$B$2:$F$1000,5,0)),0,(VLOOKUP(C661,'WI Vs ASM'!$B$2:$F$1000,5,0)))</f>
        <v>01-Fixed Price</v>
      </c>
      <c r="L661" s="11" t="str">
        <f>IF(ISERROR(VLOOKUP(C661,'WI Vs ASM'!$B$2:$D$1000,3,0)),0,(VLOOKUP(C661,'WI Vs ASM'!$B$2:$D$1000,3,0)))</f>
        <v>01-Maintenance Offshore</v>
      </c>
      <c r="M661" s="11" t="str">
        <f>IF(ISERROR(VLOOKUP(C661,'WI Vs ASM'!$B$2:$I$1000,8,0)),0,(VLOOKUP(C661,'WI Vs ASM'!$B$2:$I$1000,8,0)))</f>
        <v>Rahul Soman</v>
      </c>
      <c r="N661" s="11" t="str">
        <f>IF(ISERROR(VLOOKUP(C661,'WI Vs ASM'!$B$2:$G$1000,6,0)),0,(VLOOKUP(C661,'WI Vs ASM'!$B$2:$G$1000,6,0)))</f>
        <v>Commercial</v>
      </c>
      <c r="O661" s="11" t="str">
        <f>IF(ISERROR(VLOOKUP(C661,'WI Vs ASM'!$B$2:$H$1000,7,0)),0,(VLOOKUP(C661,'WI Vs ASM'!$B$2:$H$1000,7,0)))</f>
        <v>Commercial</v>
      </c>
      <c r="P661" s="11" t="str">
        <f t="shared" si="288"/>
        <v>Apr-17</v>
      </c>
      <c r="Q661" s="11" t="str">
        <f t="shared" si="289"/>
        <v>Q2</v>
      </c>
      <c r="R661" s="11" t="str">
        <f>IF(ISERROR(VLOOKUP(C661,'WI Vs ASM'!$B$2:$J$1000,9,0)),0,(VLOOKUP(C661,'WI Vs ASM'!$B$2:$J$1000,9,0)))</f>
        <v>Jyothi Pai</v>
      </c>
      <c r="S661" s="11" t="str">
        <f>IF(ISERROR(VLOOKUP(C661,'WI Vs ASM'!$B$2:$K$1000,10,0)),0,(VLOOKUP(C661,'WI Vs ASM'!$B$2:$K$1000,10,0)))</f>
        <v>Saju Bhaskaran</v>
      </c>
      <c r="T661" s="11" t="str">
        <f>IF(ISERROR(VLOOKUP(C661,'WI Vs ASM'!$B$2:$L$1000,11,0)),0,(VLOOKUP(C661,'WI Vs ASM'!$B$2:$L$1000,11,0)))</f>
        <v>Sreekala Balasubramanian</v>
      </c>
      <c r="U661" s="11" t="e">
        <f t="shared" si="296"/>
        <v>#VALUE!</v>
      </c>
      <c r="V661" s="11" t="str">
        <f t="shared" si="290"/>
        <v>No</v>
      </c>
      <c r="W661" s="11" t="str">
        <f t="shared" si="291"/>
        <v>Yes</v>
      </c>
      <c r="X661" s="11" t="str">
        <f t="shared" si="292"/>
        <v>No</v>
      </c>
      <c r="Y661" s="11" t="str">
        <f t="shared" si="293"/>
        <v>No</v>
      </c>
      <c r="Z661" s="11" t="str">
        <f t="shared" si="294"/>
        <v>No</v>
      </c>
      <c r="AA661" s="11" t="str">
        <f t="shared" si="297"/>
        <v>No</v>
      </c>
      <c r="AB661" s="11">
        <f>IF(ISERROR(VLOOKUP(U661,'ITWR Dump'!$A$2:$Y$5000,24,0)),0,(VLOOKUP('ILC Report'!U661,'ITWR Dump'!$A$2:$Y$5000,24,0)))</f>
        <v>0</v>
      </c>
      <c r="AC661" s="11" t="str">
        <f t="shared" si="298"/>
        <v>No</v>
      </c>
      <c r="AD661" s="11" t="str">
        <f t="shared" si="299"/>
        <v/>
      </c>
      <c r="AE661" s="11">
        <f>IF(ISERROR(VLOOKUP(U661,'ITWR Dump'!$A$2:$Y$5000,13,0)),0,(VLOOKUP(U661,'ITWR Dump'!$A$2:$Y$5000,13,0)))</f>
        <v>0</v>
      </c>
      <c r="AF661" s="11">
        <f>IF(ISERROR(VLOOKUP(U661,'ITWR Dump'!$A$2:$Y$5000,11,0)),0,(VLOOKUP(U661,'ITWR Dump'!$A$2:$Y$5000,11,0)))</f>
        <v>0</v>
      </c>
      <c r="AG661" s="11">
        <f>IF(ISERROR(VLOOKUP(U661,'ITWR Dump'!$A$2:$Y$5000,2,0)),0,(VLOOKUP(U661,'ITWR Dump'!$A$2:$Y$5000,2,0)))</f>
        <v>0</v>
      </c>
      <c r="AH661" s="11">
        <f>IF(ISERROR(VLOOKUP(U661,'ITWR Dump'!$A$2:$Y$5000,14,0)),0,(VLOOKUP(U661,'ITWR Dump'!$A$2:$Y$5000,14,0)))</f>
        <v>0</v>
      </c>
      <c r="AI661" s="11" t="str">
        <f t="shared" si="300"/>
        <v>01-Maintenance Offshore</v>
      </c>
      <c r="AJ661" s="11" t="str">
        <f t="shared" si="301"/>
        <v>Offshore</v>
      </c>
      <c r="AK661" s="11" t="str">
        <f>IF(ISERROR(VLOOKUP(A661,'Team Data'!$C$2:$U$213,17,0)),0,(VLOOKUP(A661,'Team Data'!$C$2:$U$213,17,0)))</f>
        <v>PRISM</v>
      </c>
      <c r="AL661" s="11" t="str">
        <f t="shared" si="302"/>
        <v>2017-04-24</v>
      </c>
      <c r="AM661" s="11">
        <f>IF(ISERROR(VLOOKUP(U661,'ITWR Dump'!$A$2:$Y$5000,16,0)),0,(VLOOKUP(U661,'ITWR Dump'!$A$2:$Y$5000,16,0)))</f>
        <v>0</v>
      </c>
      <c r="AN661" s="11">
        <f>IF(ISERROR(VLOOKUP(U661,'ITWR Dump'!$A$2:$Y$5000,18,0)),0,(VLOOKUP(U661,'ITWR Dump'!$A$2:$Y$5000,18,0)))</f>
        <v>0</v>
      </c>
      <c r="AO661" s="11">
        <f>IF(ISERROR(VLOOKUP(U661,'ITWR Dump'!$A$2:$Y$5000,25,0)),0,(VLOOKUP('ILC Report'!U661,'ITWR Dump'!$A$2:$Y$5000,25,0)))</f>
        <v>0</v>
      </c>
      <c r="AP661" s="11">
        <f t="shared" si="303"/>
        <v>0</v>
      </c>
      <c r="AQ661" s="26">
        <f t="shared" si="304"/>
        <v>0</v>
      </c>
      <c r="AR661" s="26">
        <f t="shared" si="305"/>
        <v>0</v>
      </c>
      <c r="AS661" s="26">
        <f t="shared" si="306"/>
        <v>0</v>
      </c>
      <c r="AT661" s="26">
        <f t="shared" si="307"/>
        <v>0</v>
      </c>
      <c r="AU661" s="26">
        <f t="shared" si="308"/>
        <v>0</v>
      </c>
      <c r="AV661" s="26">
        <f t="shared" si="309"/>
        <v>0</v>
      </c>
      <c r="AW661" s="11" t="s">
        <v>653</v>
      </c>
      <c r="AX661" s="11" t="str">
        <f>VLOOKUP(L661,Group!$A$2:$B$1000,2,0)</f>
        <v>Maintenance</v>
      </c>
      <c r="AY661" s="11">
        <f>IF(ISERROR(VLOOKUP(U661,'ITWR Dump'!$A$2:$Y$5000,15,0)),0,(VLOOKUP('ILC Report'!U661,'ITWR Dump'!$A$2:$Y$5000,15,0)))</f>
        <v>0</v>
      </c>
      <c r="AZ661" s="11" t="str">
        <f t="shared" si="310"/>
        <v>No</v>
      </c>
      <c r="BA661" s="11" t="str">
        <f t="shared" si="311"/>
        <v>BKI</v>
      </c>
      <c r="BB661" s="11" t="str">
        <f t="shared" si="312"/>
        <v>MN</v>
      </c>
      <c r="BC661" s="11" t="str">
        <f t="shared" si="313"/>
        <v>No</v>
      </c>
    </row>
    <row r="662" spans="1:55" x14ac:dyDescent="0.3">
      <c r="A662" s="11" t="s">
        <v>108</v>
      </c>
      <c r="B662" s="11" t="s">
        <v>1836</v>
      </c>
      <c r="C662" s="11" t="s">
        <v>576</v>
      </c>
      <c r="D662" s="11" t="s">
        <v>2298</v>
      </c>
      <c r="E662" s="38" t="s">
        <v>652</v>
      </c>
      <c r="F662" s="11">
        <v>0.5</v>
      </c>
      <c r="G662" s="40" t="s">
        <v>218</v>
      </c>
      <c r="H662" s="11" t="str">
        <f t="shared" si="295"/>
        <v>Regular</v>
      </c>
      <c r="I662" s="11" t="str">
        <f t="shared" si="287"/>
        <v>INDIA</v>
      </c>
      <c r="J662" s="11" t="str">
        <f>IF(ISERROR(VLOOKUP(C662,'WI Vs ASM'!$B$2:$E$1000,4,0)),0,(VLOOKUP(C662,'WI Vs ASM'!$B$2:$E$1000,4,0)))</f>
        <v>Offshore</v>
      </c>
      <c r="K662" s="11" t="str">
        <f>IF(ISERROR(VLOOKUP(C662,'WI Vs ASM'!$B$2:$F$1000,5,0)),0,(VLOOKUP(C662,'WI Vs ASM'!$B$2:$F$1000,5,0)))</f>
        <v>01-Fixed Price</v>
      </c>
      <c r="L662" s="11" t="str">
        <f>IF(ISERROR(VLOOKUP(C662,'WI Vs ASM'!$B$2:$D$1000,3,0)),0,(VLOOKUP(C662,'WI Vs ASM'!$B$2:$D$1000,3,0)))</f>
        <v>01-Maintenance Offshore</v>
      </c>
      <c r="M662" s="11" t="str">
        <f>IF(ISERROR(VLOOKUP(C662,'WI Vs ASM'!$B$2:$I$1000,8,0)),0,(VLOOKUP(C662,'WI Vs ASM'!$B$2:$I$1000,8,0)))</f>
        <v>Rahul Soman</v>
      </c>
      <c r="N662" s="11" t="str">
        <f>IF(ISERROR(VLOOKUP(C662,'WI Vs ASM'!$B$2:$G$1000,6,0)),0,(VLOOKUP(C662,'WI Vs ASM'!$B$2:$G$1000,6,0)))</f>
        <v>Commercial</v>
      </c>
      <c r="O662" s="11" t="str">
        <f>IF(ISERROR(VLOOKUP(C662,'WI Vs ASM'!$B$2:$H$1000,7,0)),0,(VLOOKUP(C662,'WI Vs ASM'!$B$2:$H$1000,7,0)))</f>
        <v>Commercial</v>
      </c>
      <c r="P662" s="11" t="str">
        <f t="shared" si="288"/>
        <v>Apr-17</v>
      </c>
      <c r="Q662" s="11" t="str">
        <f t="shared" si="289"/>
        <v>Q2</v>
      </c>
      <c r="R662" s="11" t="str">
        <f>IF(ISERROR(VLOOKUP(C662,'WI Vs ASM'!$B$2:$J$1000,9,0)),0,(VLOOKUP(C662,'WI Vs ASM'!$B$2:$J$1000,9,0)))</f>
        <v>Jyothi Pai</v>
      </c>
      <c r="S662" s="11" t="str">
        <f>IF(ISERROR(VLOOKUP(C662,'WI Vs ASM'!$B$2:$K$1000,10,0)),0,(VLOOKUP(C662,'WI Vs ASM'!$B$2:$K$1000,10,0)))</f>
        <v>Saju Bhaskaran</v>
      </c>
      <c r="T662" s="11" t="str">
        <f>IF(ISERROR(VLOOKUP(C662,'WI Vs ASM'!$B$2:$L$1000,11,0)),0,(VLOOKUP(C662,'WI Vs ASM'!$B$2:$L$1000,11,0)))</f>
        <v>Sreekala Balasubramanian</v>
      </c>
      <c r="U662" s="11" t="e">
        <f t="shared" si="296"/>
        <v>#VALUE!</v>
      </c>
      <c r="V662" s="11" t="str">
        <f t="shared" si="290"/>
        <v>No</v>
      </c>
      <c r="W662" s="11" t="str">
        <f t="shared" si="291"/>
        <v>Yes</v>
      </c>
      <c r="X662" s="11" t="str">
        <f t="shared" si="292"/>
        <v>No</v>
      </c>
      <c r="Y662" s="11" t="str">
        <f t="shared" si="293"/>
        <v>No</v>
      </c>
      <c r="Z662" s="11" t="str">
        <f t="shared" si="294"/>
        <v>No</v>
      </c>
      <c r="AA662" s="11" t="str">
        <f t="shared" si="297"/>
        <v>No</v>
      </c>
      <c r="AB662" s="11">
        <f>IF(ISERROR(VLOOKUP(U662,'ITWR Dump'!$A$2:$Y$5000,24,0)),0,(VLOOKUP('ILC Report'!U662,'ITWR Dump'!$A$2:$Y$5000,24,0)))</f>
        <v>0</v>
      </c>
      <c r="AC662" s="11" t="str">
        <f t="shared" si="298"/>
        <v>No</v>
      </c>
      <c r="AD662" s="11" t="str">
        <f t="shared" si="299"/>
        <v/>
      </c>
      <c r="AE662" s="11">
        <f>IF(ISERROR(VLOOKUP(U662,'ITWR Dump'!$A$2:$Y$5000,13,0)),0,(VLOOKUP(U662,'ITWR Dump'!$A$2:$Y$5000,13,0)))</f>
        <v>0</v>
      </c>
      <c r="AF662" s="11">
        <f>IF(ISERROR(VLOOKUP(U662,'ITWR Dump'!$A$2:$Y$5000,11,0)),0,(VLOOKUP(U662,'ITWR Dump'!$A$2:$Y$5000,11,0)))</f>
        <v>0</v>
      </c>
      <c r="AG662" s="11">
        <f>IF(ISERROR(VLOOKUP(U662,'ITWR Dump'!$A$2:$Y$5000,2,0)),0,(VLOOKUP(U662,'ITWR Dump'!$A$2:$Y$5000,2,0)))</f>
        <v>0</v>
      </c>
      <c r="AH662" s="11">
        <f>IF(ISERROR(VLOOKUP(U662,'ITWR Dump'!$A$2:$Y$5000,14,0)),0,(VLOOKUP(U662,'ITWR Dump'!$A$2:$Y$5000,14,0)))</f>
        <v>0</v>
      </c>
      <c r="AI662" s="11" t="str">
        <f t="shared" si="300"/>
        <v>01-Maintenance Offshore</v>
      </c>
      <c r="AJ662" s="11" t="str">
        <f t="shared" si="301"/>
        <v>Offshore</v>
      </c>
      <c r="AK662" s="11" t="str">
        <f>IF(ISERROR(VLOOKUP(A662,'Team Data'!$C$2:$U$213,17,0)),0,(VLOOKUP(A662,'Team Data'!$C$2:$U$213,17,0)))</f>
        <v>PRISM</v>
      </c>
      <c r="AL662" s="11" t="str">
        <f t="shared" si="302"/>
        <v>2017-04-24</v>
      </c>
      <c r="AM662" s="11">
        <f>IF(ISERROR(VLOOKUP(U662,'ITWR Dump'!$A$2:$Y$5000,16,0)),0,(VLOOKUP(U662,'ITWR Dump'!$A$2:$Y$5000,16,0)))</f>
        <v>0</v>
      </c>
      <c r="AN662" s="11">
        <f>IF(ISERROR(VLOOKUP(U662,'ITWR Dump'!$A$2:$Y$5000,18,0)),0,(VLOOKUP(U662,'ITWR Dump'!$A$2:$Y$5000,18,0)))</f>
        <v>0</v>
      </c>
      <c r="AO662" s="11">
        <f>IF(ISERROR(VLOOKUP(U662,'ITWR Dump'!$A$2:$Y$5000,25,0)),0,(VLOOKUP('ILC Report'!U662,'ITWR Dump'!$A$2:$Y$5000,25,0)))</f>
        <v>0</v>
      </c>
      <c r="AP662" s="11">
        <f t="shared" si="303"/>
        <v>0</v>
      </c>
      <c r="AQ662" s="26">
        <f t="shared" si="304"/>
        <v>0</v>
      </c>
      <c r="AR662" s="26">
        <f t="shared" si="305"/>
        <v>0</v>
      </c>
      <c r="AS662" s="26">
        <f t="shared" si="306"/>
        <v>0</v>
      </c>
      <c r="AT662" s="26">
        <f t="shared" si="307"/>
        <v>0</v>
      </c>
      <c r="AU662" s="26">
        <f t="shared" si="308"/>
        <v>0</v>
      </c>
      <c r="AV662" s="26">
        <f t="shared" si="309"/>
        <v>0</v>
      </c>
      <c r="AW662" s="11" t="s">
        <v>653</v>
      </c>
      <c r="AX662" s="11" t="str">
        <f>VLOOKUP(L662,Group!$A$2:$B$1000,2,0)</f>
        <v>Maintenance</v>
      </c>
      <c r="AY662" s="11">
        <f>IF(ISERROR(VLOOKUP(U662,'ITWR Dump'!$A$2:$Y$5000,15,0)),0,(VLOOKUP('ILC Report'!U662,'ITWR Dump'!$A$2:$Y$5000,15,0)))</f>
        <v>0</v>
      </c>
      <c r="AZ662" s="11" t="str">
        <f t="shared" si="310"/>
        <v>No</v>
      </c>
      <c r="BA662" s="11" t="str">
        <f t="shared" si="311"/>
        <v>BKI</v>
      </c>
      <c r="BB662" s="11" t="str">
        <f t="shared" si="312"/>
        <v>MN</v>
      </c>
      <c r="BC662" s="11" t="str">
        <f t="shared" si="313"/>
        <v>No</v>
      </c>
    </row>
    <row r="663" spans="1:55" x14ac:dyDescent="0.3">
      <c r="A663" s="11" t="s">
        <v>108</v>
      </c>
      <c r="B663" s="11" t="s">
        <v>1836</v>
      </c>
      <c r="C663" s="11" t="s">
        <v>576</v>
      </c>
      <c r="D663" s="11" t="s">
        <v>2299</v>
      </c>
      <c r="E663" s="38" t="s">
        <v>652</v>
      </c>
      <c r="F663" s="11">
        <v>0.5</v>
      </c>
      <c r="G663" s="40" t="s">
        <v>218</v>
      </c>
      <c r="H663" s="11" t="str">
        <f t="shared" si="295"/>
        <v>Regular</v>
      </c>
      <c r="I663" s="11" t="str">
        <f t="shared" si="287"/>
        <v>INDIA</v>
      </c>
      <c r="J663" s="11" t="str">
        <f>IF(ISERROR(VLOOKUP(C663,'WI Vs ASM'!$B$2:$E$1000,4,0)),0,(VLOOKUP(C663,'WI Vs ASM'!$B$2:$E$1000,4,0)))</f>
        <v>Offshore</v>
      </c>
      <c r="K663" s="11" t="str">
        <f>IF(ISERROR(VLOOKUP(C663,'WI Vs ASM'!$B$2:$F$1000,5,0)),0,(VLOOKUP(C663,'WI Vs ASM'!$B$2:$F$1000,5,0)))</f>
        <v>01-Fixed Price</v>
      </c>
      <c r="L663" s="11" t="str">
        <f>IF(ISERROR(VLOOKUP(C663,'WI Vs ASM'!$B$2:$D$1000,3,0)),0,(VLOOKUP(C663,'WI Vs ASM'!$B$2:$D$1000,3,0)))</f>
        <v>01-Maintenance Offshore</v>
      </c>
      <c r="M663" s="11" t="str">
        <f>IF(ISERROR(VLOOKUP(C663,'WI Vs ASM'!$B$2:$I$1000,8,0)),0,(VLOOKUP(C663,'WI Vs ASM'!$B$2:$I$1000,8,0)))</f>
        <v>Rahul Soman</v>
      </c>
      <c r="N663" s="11" t="str">
        <f>IF(ISERROR(VLOOKUP(C663,'WI Vs ASM'!$B$2:$G$1000,6,0)),0,(VLOOKUP(C663,'WI Vs ASM'!$B$2:$G$1000,6,0)))</f>
        <v>Commercial</v>
      </c>
      <c r="O663" s="11" t="str">
        <f>IF(ISERROR(VLOOKUP(C663,'WI Vs ASM'!$B$2:$H$1000,7,0)),0,(VLOOKUP(C663,'WI Vs ASM'!$B$2:$H$1000,7,0)))</f>
        <v>Commercial</v>
      </c>
      <c r="P663" s="11" t="str">
        <f t="shared" si="288"/>
        <v>Apr-17</v>
      </c>
      <c r="Q663" s="11" t="str">
        <f t="shared" si="289"/>
        <v>Q2</v>
      </c>
      <c r="R663" s="11" t="str">
        <f>IF(ISERROR(VLOOKUP(C663,'WI Vs ASM'!$B$2:$J$1000,9,0)),0,(VLOOKUP(C663,'WI Vs ASM'!$B$2:$J$1000,9,0)))</f>
        <v>Jyothi Pai</v>
      </c>
      <c r="S663" s="11" t="str">
        <f>IF(ISERROR(VLOOKUP(C663,'WI Vs ASM'!$B$2:$K$1000,10,0)),0,(VLOOKUP(C663,'WI Vs ASM'!$B$2:$K$1000,10,0)))</f>
        <v>Saju Bhaskaran</v>
      </c>
      <c r="T663" s="11" t="str">
        <f>IF(ISERROR(VLOOKUP(C663,'WI Vs ASM'!$B$2:$L$1000,11,0)),0,(VLOOKUP(C663,'WI Vs ASM'!$B$2:$L$1000,11,0)))</f>
        <v>Sreekala Balasubramanian</v>
      </c>
      <c r="U663" s="11" t="e">
        <f t="shared" si="296"/>
        <v>#VALUE!</v>
      </c>
      <c r="V663" s="11" t="str">
        <f t="shared" si="290"/>
        <v>No</v>
      </c>
      <c r="W663" s="11" t="str">
        <f t="shared" si="291"/>
        <v>Yes</v>
      </c>
      <c r="X663" s="11" t="str">
        <f t="shared" si="292"/>
        <v>No</v>
      </c>
      <c r="Y663" s="11" t="str">
        <f t="shared" si="293"/>
        <v>No</v>
      </c>
      <c r="Z663" s="11" t="str">
        <f t="shared" si="294"/>
        <v>No</v>
      </c>
      <c r="AA663" s="11" t="str">
        <f t="shared" si="297"/>
        <v>No</v>
      </c>
      <c r="AB663" s="11">
        <f>IF(ISERROR(VLOOKUP(U663,'ITWR Dump'!$A$2:$Y$5000,24,0)),0,(VLOOKUP('ILC Report'!U663,'ITWR Dump'!$A$2:$Y$5000,24,0)))</f>
        <v>0</v>
      </c>
      <c r="AC663" s="11" t="str">
        <f t="shared" si="298"/>
        <v>No</v>
      </c>
      <c r="AD663" s="11" t="str">
        <f t="shared" si="299"/>
        <v/>
      </c>
      <c r="AE663" s="11">
        <f>IF(ISERROR(VLOOKUP(U663,'ITWR Dump'!$A$2:$Y$5000,13,0)),0,(VLOOKUP(U663,'ITWR Dump'!$A$2:$Y$5000,13,0)))</f>
        <v>0</v>
      </c>
      <c r="AF663" s="11">
        <f>IF(ISERROR(VLOOKUP(U663,'ITWR Dump'!$A$2:$Y$5000,11,0)),0,(VLOOKUP(U663,'ITWR Dump'!$A$2:$Y$5000,11,0)))</f>
        <v>0</v>
      </c>
      <c r="AG663" s="11">
        <f>IF(ISERROR(VLOOKUP(U663,'ITWR Dump'!$A$2:$Y$5000,2,0)),0,(VLOOKUP(U663,'ITWR Dump'!$A$2:$Y$5000,2,0)))</f>
        <v>0</v>
      </c>
      <c r="AH663" s="11">
        <f>IF(ISERROR(VLOOKUP(U663,'ITWR Dump'!$A$2:$Y$5000,14,0)),0,(VLOOKUP(U663,'ITWR Dump'!$A$2:$Y$5000,14,0)))</f>
        <v>0</v>
      </c>
      <c r="AI663" s="11" t="str">
        <f t="shared" si="300"/>
        <v>01-Maintenance Offshore</v>
      </c>
      <c r="AJ663" s="11" t="str">
        <f t="shared" si="301"/>
        <v>Offshore</v>
      </c>
      <c r="AK663" s="11" t="str">
        <f>IF(ISERROR(VLOOKUP(A663,'Team Data'!$C$2:$U$213,17,0)),0,(VLOOKUP(A663,'Team Data'!$C$2:$U$213,17,0)))</f>
        <v>PRISM</v>
      </c>
      <c r="AL663" s="11" t="str">
        <f t="shared" si="302"/>
        <v>2017-04-24</v>
      </c>
      <c r="AM663" s="11">
        <f>IF(ISERROR(VLOOKUP(U663,'ITWR Dump'!$A$2:$Y$5000,16,0)),0,(VLOOKUP(U663,'ITWR Dump'!$A$2:$Y$5000,16,0)))</f>
        <v>0</v>
      </c>
      <c r="AN663" s="11">
        <f>IF(ISERROR(VLOOKUP(U663,'ITWR Dump'!$A$2:$Y$5000,18,0)),0,(VLOOKUP(U663,'ITWR Dump'!$A$2:$Y$5000,18,0)))</f>
        <v>0</v>
      </c>
      <c r="AO663" s="11">
        <f>IF(ISERROR(VLOOKUP(U663,'ITWR Dump'!$A$2:$Y$5000,25,0)),0,(VLOOKUP('ILC Report'!U663,'ITWR Dump'!$A$2:$Y$5000,25,0)))</f>
        <v>0</v>
      </c>
      <c r="AP663" s="11">
        <f t="shared" si="303"/>
        <v>0</v>
      </c>
      <c r="AQ663" s="26">
        <f t="shared" si="304"/>
        <v>0</v>
      </c>
      <c r="AR663" s="26">
        <f t="shared" si="305"/>
        <v>0</v>
      </c>
      <c r="AS663" s="26">
        <f t="shared" si="306"/>
        <v>0</v>
      </c>
      <c r="AT663" s="26">
        <f t="shared" si="307"/>
        <v>0</v>
      </c>
      <c r="AU663" s="26">
        <f t="shared" si="308"/>
        <v>0</v>
      </c>
      <c r="AV663" s="26">
        <f t="shared" si="309"/>
        <v>0</v>
      </c>
      <c r="AW663" s="11" t="s">
        <v>653</v>
      </c>
      <c r="AX663" s="11" t="str">
        <f>VLOOKUP(L663,Group!$A$2:$B$1000,2,0)</f>
        <v>Maintenance</v>
      </c>
      <c r="AY663" s="11">
        <f>IF(ISERROR(VLOOKUP(U663,'ITWR Dump'!$A$2:$Y$5000,15,0)),0,(VLOOKUP('ILC Report'!U663,'ITWR Dump'!$A$2:$Y$5000,15,0)))</f>
        <v>0</v>
      </c>
      <c r="AZ663" s="11" t="str">
        <f t="shared" si="310"/>
        <v>No</v>
      </c>
      <c r="BA663" s="11" t="str">
        <f t="shared" si="311"/>
        <v>BKI</v>
      </c>
      <c r="BB663" s="11" t="str">
        <f t="shared" si="312"/>
        <v>MN</v>
      </c>
      <c r="BC663" s="11" t="str">
        <f t="shared" si="313"/>
        <v>No</v>
      </c>
    </row>
    <row r="664" spans="1:55" x14ac:dyDescent="0.3">
      <c r="A664" s="11" t="s">
        <v>108</v>
      </c>
      <c r="B664" s="11" t="s">
        <v>1836</v>
      </c>
      <c r="C664" s="11" t="s">
        <v>576</v>
      </c>
      <c r="D664" s="11" t="s">
        <v>2300</v>
      </c>
      <c r="E664" s="38" t="s">
        <v>652</v>
      </c>
      <c r="F664" s="11">
        <v>0.5</v>
      </c>
      <c r="G664" s="40" t="s">
        <v>218</v>
      </c>
      <c r="H664" s="11" t="str">
        <f t="shared" si="295"/>
        <v>Regular</v>
      </c>
      <c r="I664" s="11" t="str">
        <f t="shared" si="287"/>
        <v>INDIA</v>
      </c>
      <c r="J664" s="11" t="str">
        <f>IF(ISERROR(VLOOKUP(C664,'WI Vs ASM'!$B$2:$E$1000,4,0)),0,(VLOOKUP(C664,'WI Vs ASM'!$B$2:$E$1000,4,0)))</f>
        <v>Offshore</v>
      </c>
      <c r="K664" s="11" t="str">
        <f>IF(ISERROR(VLOOKUP(C664,'WI Vs ASM'!$B$2:$F$1000,5,0)),0,(VLOOKUP(C664,'WI Vs ASM'!$B$2:$F$1000,5,0)))</f>
        <v>01-Fixed Price</v>
      </c>
      <c r="L664" s="11" t="str">
        <f>IF(ISERROR(VLOOKUP(C664,'WI Vs ASM'!$B$2:$D$1000,3,0)),0,(VLOOKUP(C664,'WI Vs ASM'!$B$2:$D$1000,3,0)))</f>
        <v>01-Maintenance Offshore</v>
      </c>
      <c r="M664" s="11" t="str">
        <f>IF(ISERROR(VLOOKUP(C664,'WI Vs ASM'!$B$2:$I$1000,8,0)),0,(VLOOKUP(C664,'WI Vs ASM'!$B$2:$I$1000,8,0)))</f>
        <v>Rahul Soman</v>
      </c>
      <c r="N664" s="11" t="str">
        <f>IF(ISERROR(VLOOKUP(C664,'WI Vs ASM'!$B$2:$G$1000,6,0)),0,(VLOOKUP(C664,'WI Vs ASM'!$B$2:$G$1000,6,0)))</f>
        <v>Commercial</v>
      </c>
      <c r="O664" s="11" t="str">
        <f>IF(ISERROR(VLOOKUP(C664,'WI Vs ASM'!$B$2:$H$1000,7,0)),0,(VLOOKUP(C664,'WI Vs ASM'!$B$2:$H$1000,7,0)))</f>
        <v>Commercial</v>
      </c>
      <c r="P664" s="11" t="str">
        <f t="shared" si="288"/>
        <v>Apr-17</v>
      </c>
      <c r="Q664" s="11" t="str">
        <f t="shared" si="289"/>
        <v>Q2</v>
      </c>
      <c r="R664" s="11" t="str">
        <f>IF(ISERROR(VLOOKUP(C664,'WI Vs ASM'!$B$2:$J$1000,9,0)),0,(VLOOKUP(C664,'WI Vs ASM'!$B$2:$J$1000,9,0)))</f>
        <v>Jyothi Pai</v>
      </c>
      <c r="S664" s="11" t="str">
        <f>IF(ISERROR(VLOOKUP(C664,'WI Vs ASM'!$B$2:$K$1000,10,0)),0,(VLOOKUP(C664,'WI Vs ASM'!$B$2:$K$1000,10,0)))</f>
        <v>Saju Bhaskaran</v>
      </c>
      <c r="T664" s="11" t="str">
        <f>IF(ISERROR(VLOOKUP(C664,'WI Vs ASM'!$B$2:$L$1000,11,0)),0,(VLOOKUP(C664,'WI Vs ASM'!$B$2:$L$1000,11,0)))</f>
        <v>Sreekala Balasubramanian</v>
      </c>
      <c r="U664" s="11" t="e">
        <f t="shared" si="296"/>
        <v>#VALUE!</v>
      </c>
      <c r="V664" s="11" t="str">
        <f t="shared" si="290"/>
        <v>No</v>
      </c>
      <c r="W664" s="11" t="str">
        <f t="shared" si="291"/>
        <v>Yes</v>
      </c>
      <c r="X664" s="11" t="str">
        <f t="shared" si="292"/>
        <v>No</v>
      </c>
      <c r="Y664" s="11" t="str">
        <f t="shared" si="293"/>
        <v>No</v>
      </c>
      <c r="Z664" s="11" t="str">
        <f t="shared" si="294"/>
        <v>No</v>
      </c>
      <c r="AA664" s="11" t="str">
        <f t="shared" si="297"/>
        <v>No</v>
      </c>
      <c r="AB664" s="11">
        <f>IF(ISERROR(VLOOKUP(U664,'ITWR Dump'!$A$2:$Y$5000,24,0)),0,(VLOOKUP('ILC Report'!U664,'ITWR Dump'!$A$2:$Y$5000,24,0)))</f>
        <v>0</v>
      </c>
      <c r="AC664" s="11" t="str">
        <f t="shared" si="298"/>
        <v>No</v>
      </c>
      <c r="AD664" s="11" t="str">
        <f t="shared" si="299"/>
        <v/>
      </c>
      <c r="AE664" s="11">
        <f>IF(ISERROR(VLOOKUP(U664,'ITWR Dump'!$A$2:$Y$5000,13,0)),0,(VLOOKUP(U664,'ITWR Dump'!$A$2:$Y$5000,13,0)))</f>
        <v>0</v>
      </c>
      <c r="AF664" s="11">
        <f>IF(ISERROR(VLOOKUP(U664,'ITWR Dump'!$A$2:$Y$5000,11,0)),0,(VLOOKUP(U664,'ITWR Dump'!$A$2:$Y$5000,11,0)))</f>
        <v>0</v>
      </c>
      <c r="AG664" s="11">
        <f>IF(ISERROR(VLOOKUP(U664,'ITWR Dump'!$A$2:$Y$5000,2,0)),0,(VLOOKUP(U664,'ITWR Dump'!$A$2:$Y$5000,2,0)))</f>
        <v>0</v>
      </c>
      <c r="AH664" s="11">
        <f>IF(ISERROR(VLOOKUP(U664,'ITWR Dump'!$A$2:$Y$5000,14,0)),0,(VLOOKUP(U664,'ITWR Dump'!$A$2:$Y$5000,14,0)))</f>
        <v>0</v>
      </c>
      <c r="AI664" s="11" t="str">
        <f t="shared" si="300"/>
        <v>01-Maintenance Offshore</v>
      </c>
      <c r="AJ664" s="11" t="str">
        <f t="shared" si="301"/>
        <v>Offshore</v>
      </c>
      <c r="AK664" s="11" t="str">
        <f>IF(ISERROR(VLOOKUP(A664,'Team Data'!$C$2:$U$213,17,0)),0,(VLOOKUP(A664,'Team Data'!$C$2:$U$213,17,0)))</f>
        <v>PRISM</v>
      </c>
      <c r="AL664" s="11" t="str">
        <f t="shared" si="302"/>
        <v>2017-04-24</v>
      </c>
      <c r="AM664" s="11">
        <f>IF(ISERROR(VLOOKUP(U664,'ITWR Dump'!$A$2:$Y$5000,16,0)),0,(VLOOKUP(U664,'ITWR Dump'!$A$2:$Y$5000,16,0)))</f>
        <v>0</v>
      </c>
      <c r="AN664" s="11">
        <f>IF(ISERROR(VLOOKUP(U664,'ITWR Dump'!$A$2:$Y$5000,18,0)),0,(VLOOKUP(U664,'ITWR Dump'!$A$2:$Y$5000,18,0)))</f>
        <v>0</v>
      </c>
      <c r="AO664" s="11">
        <f>IF(ISERROR(VLOOKUP(U664,'ITWR Dump'!$A$2:$Y$5000,25,0)),0,(VLOOKUP('ILC Report'!U664,'ITWR Dump'!$A$2:$Y$5000,25,0)))</f>
        <v>0</v>
      </c>
      <c r="AP664" s="11">
        <f t="shared" si="303"/>
        <v>0</v>
      </c>
      <c r="AQ664" s="26">
        <f t="shared" si="304"/>
        <v>0</v>
      </c>
      <c r="AR664" s="26">
        <f t="shared" si="305"/>
        <v>0</v>
      </c>
      <c r="AS664" s="26">
        <f t="shared" si="306"/>
        <v>0</v>
      </c>
      <c r="AT664" s="26">
        <f t="shared" si="307"/>
        <v>0</v>
      </c>
      <c r="AU664" s="26">
        <f t="shared" si="308"/>
        <v>0</v>
      </c>
      <c r="AV664" s="26">
        <f t="shared" si="309"/>
        <v>0</v>
      </c>
      <c r="AW664" s="11" t="s">
        <v>653</v>
      </c>
      <c r="AX664" s="11" t="str">
        <f>VLOOKUP(L664,Group!$A$2:$B$1000,2,0)</f>
        <v>Maintenance</v>
      </c>
      <c r="AY664" s="11">
        <f>IF(ISERROR(VLOOKUP(U664,'ITWR Dump'!$A$2:$Y$5000,15,0)),0,(VLOOKUP('ILC Report'!U664,'ITWR Dump'!$A$2:$Y$5000,15,0)))</f>
        <v>0</v>
      </c>
      <c r="AZ664" s="11" t="str">
        <f t="shared" si="310"/>
        <v>No</v>
      </c>
      <c r="BA664" s="11" t="str">
        <f t="shared" si="311"/>
        <v>BKI</v>
      </c>
      <c r="BB664" s="11" t="str">
        <f t="shared" si="312"/>
        <v>MN</v>
      </c>
      <c r="BC664" s="11" t="str">
        <f t="shared" si="313"/>
        <v>No</v>
      </c>
    </row>
    <row r="665" spans="1:55" x14ac:dyDescent="0.3">
      <c r="A665" s="11" t="s">
        <v>108</v>
      </c>
      <c r="B665" s="11" t="s">
        <v>1836</v>
      </c>
      <c r="C665" s="11" t="s">
        <v>576</v>
      </c>
      <c r="D665" s="11" t="s">
        <v>2301</v>
      </c>
      <c r="E665" s="38" t="s">
        <v>652</v>
      </c>
      <c r="F665" s="11">
        <v>0.5</v>
      </c>
      <c r="G665" s="40" t="s">
        <v>218</v>
      </c>
      <c r="H665" s="11" t="str">
        <f t="shared" si="295"/>
        <v>Regular</v>
      </c>
      <c r="I665" s="11" t="str">
        <f t="shared" si="287"/>
        <v>INDIA</v>
      </c>
      <c r="J665" s="11" t="str">
        <f>IF(ISERROR(VLOOKUP(C665,'WI Vs ASM'!$B$2:$E$1000,4,0)),0,(VLOOKUP(C665,'WI Vs ASM'!$B$2:$E$1000,4,0)))</f>
        <v>Offshore</v>
      </c>
      <c r="K665" s="11" t="str">
        <f>IF(ISERROR(VLOOKUP(C665,'WI Vs ASM'!$B$2:$F$1000,5,0)),0,(VLOOKUP(C665,'WI Vs ASM'!$B$2:$F$1000,5,0)))</f>
        <v>01-Fixed Price</v>
      </c>
      <c r="L665" s="11" t="str">
        <f>IF(ISERROR(VLOOKUP(C665,'WI Vs ASM'!$B$2:$D$1000,3,0)),0,(VLOOKUP(C665,'WI Vs ASM'!$B$2:$D$1000,3,0)))</f>
        <v>01-Maintenance Offshore</v>
      </c>
      <c r="M665" s="11" t="str">
        <f>IF(ISERROR(VLOOKUP(C665,'WI Vs ASM'!$B$2:$I$1000,8,0)),0,(VLOOKUP(C665,'WI Vs ASM'!$B$2:$I$1000,8,0)))</f>
        <v>Rahul Soman</v>
      </c>
      <c r="N665" s="11" t="str">
        <f>IF(ISERROR(VLOOKUP(C665,'WI Vs ASM'!$B$2:$G$1000,6,0)),0,(VLOOKUP(C665,'WI Vs ASM'!$B$2:$G$1000,6,0)))</f>
        <v>Commercial</v>
      </c>
      <c r="O665" s="11" t="str">
        <f>IF(ISERROR(VLOOKUP(C665,'WI Vs ASM'!$B$2:$H$1000,7,0)),0,(VLOOKUP(C665,'WI Vs ASM'!$B$2:$H$1000,7,0)))</f>
        <v>Commercial</v>
      </c>
      <c r="P665" s="11" t="str">
        <f t="shared" si="288"/>
        <v>Apr-17</v>
      </c>
      <c r="Q665" s="11" t="str">
        <f t="shared" si="289"/>
        <v>Q2</v>
      </c>
      <c r="R665" s="11" t="str">
        <f>IF(ISERROR(VLOOKUP(C665,'WI Vs ASM'!$B$2:$J$1000,9,0)),0,(VLOOKUP(C665,'WI Vs ASM'!$B$2:$J$1000,9,0)))</f>
        <v>Jyothi Pai</v>
      </c>
      <c r="S665" s="11" t="str">
        <f>IF(ISERROR(VLOOKUP(C665,'WI Vs ASM'!$B$2:$K$1000,10,0)),0,(VLOOKUP(C665,'WI Vs ASM'!$B$2:$K$1000,10,0)))</f>
        <v>Saju Bhaskaran</v>
      </c>
      <c r="T665" s="11" t="str">
        <f>IF(ISERROR(VLOOKUP(C665,'WI Vs ASM'!$B$2:$L$1000,11,0)),0,(VLOOKUP(C665,'WI Vs ASM'!$B$2:$L$1000,11,0)))</f>
        <v>Sreekala Balasubramanian</v>
      </c>
      <c r="U665" s="11" t="e">
        <f t="shared" si="296"/>
        <v>#VALUE!</v>
      </c>
      <c r="V665" s="11" t="str">
        <f t="shared" si="290"/>
        <v>No</v>
      </c>
      <c r="W665" s="11" t="str">
        <f t="shared" si="291"/>
        <v>Yes</v>
      </c>
      <c r="X665" s="11" t="str">
        <f t="shared" si="292"/>
        <v>No</v>
      </c>
      <c r="Y665" s="11" t="str">
        <f t="shared" si="293"/>
        <v>No</v>
      </c>
      <c r="Z665" s="11" t="str">
        <f t="shared" si="294"/>
        <v>No</v>
      </c>
      <c r="AA665" s="11" t="str">
        <f t="shared" si="297"/>
        <v>No</v>
      </c>
      <c r="AB665" s="11">
        <f>IF(ISERROR(VLOOKUP(U665,'ITWR Dump'!$A$2:$Y$5000,24,0)),0,(VLOOKUP('ILC Report'!U665,'ITWR Dump'!$A$2:$Y$5000,24,0)))</f>
        <v>0</v>
      </c>
      <c r="AC665" s="11" t="str">
        <f t="shared" si="298"/>
        <v>No</v>
      </c>
      <c r="AD665" s="11" t="str">
        <f t="shared" si="299"/>
        <v/>
      </c>
      <c r="AE665" s="11">
        <f>IF(ISERROR(VLOOKUP(U665,'ITWR Dump'!$A$2:$Y$5000,13,0)),0,(VLOOKUP(U665,'ITWR Dump'!$A$2:$Y$5000,13,0)))</f>
        <v>0</v>
      </c>
      <c r="AF665" s="11">
        <f>IF(ISERROR(VLOOKUP(U665,'ITWR Dump'!$A$2:$Y$5000,11,0)),0,(VLOOKUP(U665,'ITWR Dump'!$A$2:$Y$5000,11,0)))</f>
        <v>0</v>
      </c>
      <c r="AG665" s="11">
        <f>IF(ISERROR(VLOOKUP(U665,'ITWR Dump'!$A$2:$Y$5000,2,0)),0,(VLOOKUP(U665,'ITWR Dump'!$A$2:$Y$5000,2,0)))</f>
        <v>0</v>
      </c>
      <c r="AH665" s="11">
        <f>IF(ISERROR(VLOOKUP(U665,'ITWR Dump'!$A$2:$Y$5000,14,0)),0,(VLOOKUP(U665,'ITWR Dump'!$A$2:$Y$5000,14,0)))</f>
        <v>0</v>
      </c>
      <c r="AI665" s="11" t="str">
        <f t="shared" si="300"/>
        <v>01-Maintenance Offshore</v>
      </c>
      <c r="AJ665" s="11" t="str">
        <f t="shared" si="301"/>
        <v>Offshore</v>
      </c>
      <c r="AK665" s="11" t="str">
        <f>IF(ISERROR(VLOOKUP(A665,'Team Data'!$C$2:$U$213,17,0)),0,(VLOOKUP(A665,'Team Data'!$C$2:$U$213,17,0)))</f>
        <v>PRISM</v>
      </c>
      <c r="AL665" s="11" t="str">
        <f t="shared" si="302"/>
        <v>2017-04-24</v>
      </c>
      <c r="AM665" s="11">
        <f>IF(ISERROR(VLOOKUP(U665,'ITWR Dump'!$A$2:$Y$5000,16,0)),0,(VLOOKUP(U665,'ITWR Dump'!$A$2:$Y$5000,16,0)))</f>
        <v>0</v>
      </c>
      <c r="AN665" s="11">
        <f>IF(ISERROR(VLOOKUP(U665,'ITWR Dump'!$A$2:$Y$5000,18,0)),0,(VLOOKUP(U665,'ITWR Dump'!$A$2:$Y$5000,18,0)))</f>
        <v>0</v>
      </c>
      <c r="AO665" s="11">
        <f>IF(ISERROR(VLOOKUP(U665,'ITWR Dump'!$A$2:$Y$5000,25,0)),0,(VLOOKUP('ILC Report'!U665,'ITWR Dump'!$A$2:$Y$5000,25,0)))</f>
        <v>0</v>
      </c>
      <c r="AP665" s="11">
        <f t="shared" si="303"/>
        <v>0</v>
      </c>
      <c r="AQ665" s="26">
        <f t="shared" si="304"/>
        <v>0</v>
      </c>
      <c r="AR665" s="26">
        <f t="shared" si="305"/>
        <v>0</v>
      </c>
      <c r="AS665" s="26">
        <f t="shared" si="306"/>
        <v>0</v>
      </c>
      <c r="AT665" s="26">
        <f t="shared" si="307"/>
        <v>0</v>
      </c>
      <c r="AU665" s="26">
        <f t="shared" si="308"/>
        <v>0</v>
      </c>
      <c r="AV665" s="26">
        <f t="shared" si="309"/>
        <v>0</v>
      </c>
      <c r="AW665" s="11" t="s">
        <v>653</v>
      </c>
      <c r="AX665" s="11" t="str">
        <f>VLOOKUP(L665,Group!$A$2:$B$1000,2,0)</f>
        <v>Maintenance</v>
      </c>
      <c r="AY665" s="11">
        <f>IF(ISERROR(VLOOKUP(U665,'ITWR Dump'!$A$2:$Y$5000,15,0)),0,(VLOOKUP('ILC Report'!U665,'ITWR Dump'!$A$2:$Y$5000,15,0)))</f>
        <v>0</v>
      </c>
      <c r="AZ665" s="11" t="str">
        <f t="shared" si="310"/>
        <v>No</v>
      </c>
      <c r="BA665" s="11" t="str">
        <f t="shared" si="311"/>
        <v>BKI</v>
      </c>
      <c r="BB665" s="11" t="str">
        <f t="shared" si="312"/>
        <v>MN</v>
      </c>
      <c r="BC665" s="11" t="str">
        <f t="shared" si="313"/>
        <v>No</v>
      </c>
    </row>
    <row r="666" spans="1:55" x14ac:dyDescent="0.3">
      <c r="A666" s="11" t="s">
        <v>108</v>
      </c>
      <c r="B666" s="11" t="s">
        <v>1836</v>
      </c>
      <c r="C666" s="11" t="s">
        <v>576</v>
      </c>
      <c r="D666" s="11" t="s">
        <v>2302</v>
      </c>
      <c r="E666" s="38" t="s">
        <v>652</v>
      </c>
      <c r="F666" s="11">
        <v>0.5</v>
      </c>
      <c r="G666" s="40" t="s">
        <v>218</v>
      </c>
      <c r="H666" s="11" t="str">
        <f t="shared" si="295"/>
        <v>Regular</v>
      </c>
      <c r="I666" s="11" t="str">
        <f t="shared" si="287"/>
        <v>INDIA</v>
      </c>
      <c r="J666" s="11" t="str">
        <f>IF(ISERROR(VLOOKUP(C666,'WI Vs ASM'!$B$2:$E$1000,4,0)),0,(VLOOKUP(C666,'WI Vs ASM'!$B$2:$E$1000,4,0)))</f>
        <v>Offshore</v>
      </c>
      <c r="K666" s="11" t="str">
        <f>IF(ISERROR(VLOOKUP(C666,'WI Vs ASM'!$B$2:$F$1000,5,0)),0,(VLOOKUP(C666,'WI Vs ASM'!$B$2:$F$1000,5,0)))</f>
        <v>01-Fixed Price</v>
      </c>
      <c r="L666" s="11" t="str">
        <f>IF(ISERROR(VLOOKUP(C666,'WI Vs ASM'!$B$2:$D$1000,3,0)),0,(VLOOKUP(C666,'WI Vs ASM'!$B$2:$D$1000,3,0)))</f>
        <v>01-Maintenance Offshore</v>
      </c>
      <c r="M666" s="11" t="str">
        <f>IF(ISERROR(VLOOKUP(C666,'WI Vs ASM'!$B$2:$I$1000,8,0)),0,(VLOOKUP(C666,'WI Vs ASM'!$B$2:$I$1000,8,0)))</f>
        <v>Rahul Soman</v>
      </c>
      <c r="N666" s="11" t="str">
        <f>IF(ISERROR(VLOOKUP(C666,'WI Vs ASM'!$B$2:$G$1000,6,0)),0,(VLOOKUP(C666,'WI Vs ASM'!$B$2:$G$1000,6,0)))</f>
        <v>Commercial</v>
      </c>
      <c r="O666" s="11" t="str">
        <f>IF(ISERROR(VLOOKUP(C666,'WI Vs ASM'!$B$2:$H$1000,7,0)),0,(VLOOKUP(C666,'WI Vs ASM'!$B$2:$H$1000,7,0)))</f>
        <v>Commercial</v>
      </c>
      <c r="P666" s="11" t="str">
        <f t="shared" si="288"/>
        <v>Apr-17</v>
      </c>
      <c r="Q666" s="11" t="str">
        <f t="shared" si="289"/>
        <v>Q2</v>
      </c>
      <c r="R666" s="11" t="str">
        <f>IF(ISERROR(VLOOKUP(C666,'WI Vs ASM'!$B$2:$J$1000,9,0)),0,(VLOOKUP(C666,'WI Vs ASM'!$B$2:$J$1000,9,0)))</f>
        <v>Jyothi Pai</v>
      </c>
      <c r="S666" s="11" t="str">
        <f>IF(ISERROR(VLOOKUP(C666,'WI Vs ASM'!$B$2:$K$1000,10,0)),0,(VLOOKUP(C666,'WI Vs ASM'!$B$2:$K$1000,10,0)))</f>
        <v>Saju Bhaskaran</v>
      </c>
      <c r="T666" s="11" t="str">
        <f>IF(ISERROR(VLOOKUP(C666,'WI Vs ASM'!$B$2:$L$1000,11,0)),0,(VLOOKUP(C666,'WI Vs ASM'!$B$2:$L$1000,11,0)))</f>
        <v>Sreekala Balasubramanian</v>
      </c>
      <c r="U666" s="11" t="e">
        <f t="shared" si="296"/>
        <v>#VALUE!</v>
      </c>
      <c r="V666" s="11" t="str">
        <f t="shared" si="290"/>
        <v>No</v>
      </c>
      <c r="W666" s="11" t="str">
        <f t="shared" si="291"/>
        <v>Yes</v>
      </c>
      <c r="X666" s="11" t="str">
        <f t="shared" si="292"/>
        <v>No</v>
      </c>
      <c r="Y666" s="11" t="str">
        <f t="shared" si="293"/>
        <v>No</v>
      </c>
      <c r="Z666" s="11" t="str">
        <f t="shared" si="294"/>
        <v>No</v>
      </c>
      <c r="AA666" s="11" t="str">
        <f t="shared" si="297"/>
        <v>No</v>
      </c>
      <c r="AB666" s="11">
        <f>IF(ISERROR(VLOOKUP(U666,'ITWR Dump'!$A$2:$Y$5000,24,0)),0,(VLOOKUP('ILC Report'!U666,'ITWR Dump'!$A$2:$Y$5000,24,0)))</f>
        <v>0</v>
      </c>
      <c r="AC666" s="11" t="str">
        <f t="shared" si="298"/>
        <v>No</v>
      </c>
      <c r="AD666" s="11" t="str">
        <f t="shared" si="299"/>
        <v/>
      </c>
      <c r="AE666" s="11">
        <f>IF(ISERROR(VLOOKUP(U666,'ITWR Dump'!$A$2:$Y$5000,13,0)),0,(VLOOKUP(U666,'ITWR Dump'!$A$2:$Y$5000,13,0)))</f>
        <v>0</v>
      </c>
      <c r="AF666" s="11">
        <f>IF(ISERROR(VLOOKUP(U666,'ITWR Dump'!$A$2:$Y$5000,11,0)),0,(VLOOKUP(U666,'ITWR Dump'!$A$2:$Y$5000,11,0)))</f>
        <v>0</v>
      </c>
      <c r="AG666" s="11">
        <f>IF(ISERROR(VLOOKUP(U666,'ITWR Dump'!$A$2:$Y$5000,2,0)),0,(VLOOKUP(U666,'ITWR Dump'!$A$2:$Y$5000,2,0)))</f>
        <v>0</v>
      </c>
      <c r="AH666" s="11">
        <f>IF(ISERROR(VLOOKUP(U666,'ITWR Dump'!$A$2:$Y$5000,14,0)),0,(VLOOKUP(U666,'ITWR Dump'!$A$2:$Y$5000,14,0)))</f>
        <v>0</v>
      </c>
      <c r="AI666" s="11" t="str">
        <f t="shared" si="300"/>
        <v>01-Maintenance Offshore</v>
      </c>
      <c r="AJ666" s="11" t="str">
        <f t="shared" si="301"/>
        <v>Offshore</v>
      </c>
      <c r="AK666" s="11" t="str">
        <f>IF(ISERROR(VLOOKUP(A666,'Team Data'!$C$2:$U$213,17,0)),0,(VLOOKUP(A666,'Team Data'!$C$2:$U$213,17,0)))</f>
        <v>PRISM</v>
      </c>
      <c r="AL666" s="11" t="str">
        <f t="shared" si="302"/>
        <v>2017-04-24</v>
      </c>
      <c r="AM666" s="11">
        <f>IF(ISERROR(VLOOKUP(U666,'ITWR Dump'!$A$2:$Y$5000,16,0)),0,(VLOOKUP(U666,'ITWR Dump'!$A$2:$Y$5000,16,0)))</f>
        <v>0</v>
      </c>
      <c r="AN666" s="11">
        <f>IF(ISERROR(VLOOKUP(U666,'ITWR Dump'!$A$2:$Y$5000,18,0)),0,(VLOOKUP(U666,'ITWR Dump'!$A$2:$Y$5000,18,0)))</f>
        <v>0</v>
      </c>
      <c r="AO666" s="11">
        <f>IF(ISERROR(VLOOKUP(U666,'ITWR Dump'!$A$2:$Y$5000,25,0)),0,(VLOOKUP('ILC Report'!U666,'ITWR Dump'!$A$2:$Y$5000,25,0)))</f>
        <v>0</v>
      </c>
      <c r="AP666" s="11">
        <f t="shared" si="303"/>
        <v>0</v>
      </c>
      <c r="AQ666" s="26">
        <f t="shared" si="304"/>
        <v>0</v>
      </c>
      <c r="AR666" s="26">
        <f t="shared" si="305"/>
        <v>0</v>
      </c>
      <c r="AS666" s="26">
        <f t="shared" si="306"/>
        <v>0</v>
      </c>
      <c r="AT666" s="26">
        <f t="shared" si="307"/>
        <v>0</v>
      </c>
      <c r="AU666" s="26">
        <f t="shared" si="308"/>
        <v>0</v>
      </c>
      <c r="AV666" s="26">
        <f t="shared" si="309"/>
        <v>0</v>
      </c>
      <c r="AW666" s="11" t="s">
        <v>653</v>
      </c>
      <c r="AX666" s="11" t="str">
        <f>VLOOKUP(L666,Group!$A$2:$B$1000,2,0)</f>
        <v>Maintenance</v>
      </c>
      <c r="AY666" s="11">
        <f>IF(ISERROR(VLOOKUP(U666,'ITWR Dump'!$A$2:$Y$5000,15,0)),0,(VLOOKUP('ILC Report'!U666,'ITWR Dump'!$A$2:$Y$5000,15,0)))</f>
        <v>0</v>
      </c>
      <c r="AZ666" s="11" t="str">
        <f t="shared" si="310"/>
        <v>No</v>
      </c>
      <c r="BA666" s="11" t="str">
        <f t="shared" si="311"/>
        <v>BKI</v>
      </c>
      <c r="BB666" s="11" t="str">
        <f t="shared" si="312"/>
        <v>MN</v>
      </c>
      <c r="BC666" s="11" t="str">
        <f t="shared" si="313"/>
        <v>No</v>
      </c>
    </row>
    <row r="667" spans="1:55" x14ac:dyDescent="0.3">
      <c r="A667" s="11" t="s">
        <v>108</v>
      </c>
      <c r="B667" s="11" t="s">
        <v>1836</v>
      </c>
      <c r="C667" s="11" t="s">
        <v>576</v>
      </c>
      <c r="D667" s="11" t="s">
        <v>2303</v>
      </c>
      <c r="E667" s="38" t="s">
        <v>652</v>
      </c>
      <c r="F667" s="11">
        <v>64</v>
      </c>
      <c r="G667" s="40" t="s">
        <v>2905</v>
      </c>
      <c r="H667" s="11" t="str">
        <f t="shared" si="295"/>
        <v>Standby</v>
      </c>
      <c r="I667" s="11" t="str">
        <f t="shared" si="287"/>
        <v>INDIA</v>
      </c>
      <c r="J667" s="11" t="str">
        <f>IF(ISERROR(VLOOKUP(C667,'WI Vs ASM'!$B$2:$E$1000,4,0)),0,(VLOOKUP(C667,'WI Vs ASM'!$B$2:$E$1000,4,0)))</f>
        <v>Offshore</v>
      </c>
      <c r="K667" s="11" t="str">
        <f>IF(ISERROR(VLOOKUP(C667,'WI Vs ASM'!$B$2:$F$1000,5,0)),0,(VLOOKUP(C667,'WI Vs ASM'!$B$2:$F$1000,5,0)))</f>
        <v>01-Fixed Price</v>
      </c>
      <c r="L667" s="11" t="str">
        <f>IF(ISERROR(VLOOKUP(C667,'WI Vs ASM'!$B$2:$D$1000,3,0)),0,(VLOOKUP(C667,'WI Vs ASM'!$B$2:$D$1000,3,0)))</f>
        <v>01-Maintenance Offshore</v>
      </c>
      <c r="M667" s="11" t="str">
        <f>IF(ISERROR(VLOOKUP(C667,'WI Vs ASM'!$B$2:$I$1000,8,0)),0,(VLOOKUP(C667,'WI Vs ASM'!$B$2:$I$1000,8,0)))</f>
        <v>Rahul Soman</v>
      </c>
      <c r="N667" s="11" t="str">
        <f>IF(ISERROR(VLOOKUP(C667,'WI Vs ASM'!$B$2:$G$1000,6,0)),0,(VLOOKUP(C667,'WI Vs ASM'!$B$2:$G$1000,6,0)))</f>
        <v>Commercial</v>
      </c>
      <c r="O667" s="11" t="str">
        <f>IF(ISERROR(VLOOKUP(C667,'WI Vs ASM'!$B$2:$H$1000,7,0)),0,(VLOOKUP(C667,'WI Vs ASM'!$B$2:$H$1000,7,0)))</f>
        <v>Commercial</v>
      </c>
      <c r="P667" s="11" t="str">
        <f t="shared" si="288"/>
        <v>Apr-17</v>
      </c>
      <c r="Q667" s="11" t="str">
        <f t="shared" si="289"/>
        <v>Q2</v>
      </c>
      <c r="R667" s="11" t="str">
        <f>IF(ISERROR(VLOOKUP(C667,'WI Vs ASM'!$B$2:$J$1000,9,0)),0,(VLOOKUP(C667,'WI Vs ASM'!$B$2:$J$1000,9,0)))</f>
        <v>Jyothi Pai</v>
      </c>
      <c r="S667" s="11" t="str">
        <f>IF(ISERROR(VLOOKUP(C667,'WI Vs ASM'!$B$2:$K$1000,10,0)),0,(VLOOKUP(C667,'WI Vs ASM'!$B$2:$K$1000,10,0)))</f>
        <v>Saju Bhaskaran</v>
      </c>
      <c r="T667" s="11" t="str">
        <f>IF(ISERROR(VLOOKUP(C667,'WI Vs ASM'!$B$2:$L$1000,11,0)),0,(VLOOKUP(C667,'WI Vs ASM'!$B$2:$L$1000,11,0)))</f>
        <v>Sreekala Balasubramanian</v>
      </c>
      <c r="U667" s="11" t="e">
        <f t="shared" si="296"/>
        <v>#VALUE!</v>
      </c>
      <c r="V667" s="11" t="str">
        <f t="shared" si="290"/>
        <v>No</v>
      </c>
      <c r="W667" s="11" t="str">
        <f t="shared" si="291"/>
        <v>Yes</v>
      </c>
      <c r="X667" s="11" t="str">
        <f t="shared" si="292"/>
        <v>No</v>
      </c>
      <c r="Y667" s="11" t="str">
        <f t="shared" si="293"/>
        <v>No</v>
      </c>
      <c r="Z667" s="11" t="str">
        <f t="shared" si="294"/>
        <v>No</v>
      </c>
      <c r="AA667" s="11" t="str">
        <f t="shared" si="297"/>
        <v>No</v>
      </c>
      <c r="AB667" s="11">
        <f>IF(ISERROR(VLOOKUP(U667,'ITWR Dump'!$A$2:$Y$5000,24,0)),0,(VLOOKUP('ILC Report'!U667,'ITWR Dump'!$A$2:$Y$5000,24,0)))</f>
        <v>0</v>
      </c>
      <c r="AC667" s="11" t="str">
        <f t="shared" si="298"/>
        <v>No</v>
      </c>
      <c r="AD667" s="11" t="str">
        <f t="shared" si="299"/>
        <v/>
      </c>
      <c r="AE667" s="11">
        <f>IF(ISERROR(VLOOKUP(U667,'ITWR Dump'!$A$2:$Y$5000,13,0)),0,(VLOOKUP(U667,'ITWR Dump'!$A$2:$Y$5000,13,0)))</f>
        <v>0</v>
      </c>
      <c r="AF667" s="11">
        <f>IF(ISERROR(VLOOKUP(U667,'ITWR Dump'!$A$2:$Y$5000,11,0)),0,(VLOOKUP(U667,'ITWR Dump'!$A$2:$Y$5000,11,0)))</f>
        <v>0</v>
      </c>
      <c r="AG667" s="11">
        <f>IF(ISERROR(VLOOKUP(U667,'ITWR Dump'!$A$2:$Y$5000,2,0)),0,(VLOOKUP(U667,'ITWR Dump'!$A$2:$Y$5000,2,0)))</f>
        <v>0</v>
      </c>
      <c r="AH667" s="11">
        <f>IF(ISERROR(VLOOKUP(U667,'ITWR Dump'!$A$2:$Y$5000,14,0)),0,(VLOOKUP(U667,'ITWR Dump'!$A$2:$Y$5000,14,0)))</f>
        <v>0</v>
      </c>
      <c r="AI667" s="11" t="str">
        <f t="shared" si="300"/>
        <v>Standby Hours</v>
      </c>
      <c r="AJ667" s="11" t="str">
        <f t="shared" si="301"/>
        <v>Offshore</v>
      </c>
      <c r="AK667" s="11" t="str">
        <f>IF(ISERROR(VLOOKUP(A667,'Team Data'!$C$2:$U$213,17,0)),0,(VLOOKUP(A667,'Team Data'!$C$2:$U$213,17,0)))</f>
        <v>PRISM</v>
      </c>
      <c r="AL667" s="11" t="str">
        <f t="shared" si="302"/>
        <v>2017-04-24</v>
      </c>
      <c r="AM667" s="11">
        <f>IF(ISERROR(VLOOKUP(U667,'ITWR Dump'!$A$2:$Y$5000,16,0)),0,(VLOOKUP(U667,'ITWR Dump'!$A$2:$Y$5000,16,0)))</f>
        <v>0</v>
      </c>
      <c r="AN667" s="11">
        <f>IF(ISERROR(VLOOKUP(U667,'ITWR Dump'!$A$2:$Y$5000,18,0)),0,(VLOOKUP(U667,'ITWR Dump'!$A$2:$Y$5000,18,0)))</f>
        <v>0</v>
      </c>
      <c r="AO667" s="11">
        <f>IF(ISERROR(VLOOKUP(U667,'ITWR Dump'!$A$2:$Y$5000,25,0)),0,(VLOOKUP('ILC Report'!U667,'ITWR Dump'!$A$2:$Y$5000,25,0)))</f>
        <v>0</v>
      </c>
      <c r="AP667" s="11">
        <f t="shared" si="303"/>
        <v>0</v>
      </c>
      <c r="AQ667" s="26">
        <f t="shared" si="304"/>
        <v>0</v>
      </c>
      <c r="AR667" s="26">
        <f t="shared" si="305"/>
        <v>0</v>
      </c>
      <c r="AS667" s="26">
        <f t="shared" si="306"/>
        <v>0</v>
      </c>
      <c r="AT667" s="26">
        <f t="shared" si="307"/>
        <v>0</v>
      </c>
      <c r="AU667" s="26">
        <f t="shared" si="308"/>
        <v>0</v>
      </c>
      <c r="AV667" s="26">
        <f t="shared" si="309"/>
        <v>0</v>
      </c>
      <c r="AW667" s="11" t="s">
        <v>653</v>
      </c>
      <c r="AX667" s="11" t="str">
        <f>VLOOKUP(L667,Group!$A$2:$B$1000,2,0)</f>
        <v>Maintenance</v>
      </c>
      <c r="AY667" s="11">
        <f>IF(ISERROR(VLOOKUP(U667,'ITWR Dump'!$A$2:$Y$5000,15,0)),0,(VLOOKUP('ILC Report'!U667,'ITWR Dump'!$A$2:$Y$5000,15,0)))</f>
        <v>0</v>
      </c>
      <c r="AZ667" s="11" t="str">
        <f t="shared" si="310"/>
        <v>No</v>
      </c>
      <c r="BA667" s="11" t="str">
        <f t="shared" si="311"/>
        <v>BKI</v>
      </c>
      <c r="BB667" s="11" t="str">
        <f t="shared" si="312"/>
        <v>MN</v>
      </c>
      <c r="BC667" s="11" t="str">
        <f t="shared" si="313"/>
        <v>No</v>
      </c>
    </row>
    <row r="668" spans="1:55" x14ac:dyDescent="0.3">
      <c r="A668" s="11" t="s">
        <v>108</v>
      </c>
      <c r="B668" s="11" t="s">
        <v>1836</v>
      </c>
      <c r="C668" s="11" t="s">
        <v>576</v>
      </c>
      <c r="D668" s="11" t="s">
        <v>2304</v>
      </c>
      <c r="E668" s="38" t="s">
        <v>2901</v>
      </c>
      <c r="F668" s="11">
        <v>2</v>
      </c>
      <c r="G668" s="40" t="s">
        <v>218</v>
      </c>
      <c r="H668" s="11" t="str">
        <f t="shared" si="295"/>
        <v>Regular</v>
      </c>
      <c r="I668" s="11" t="str">
        <f t="shared" si="287"/>
        <v>INDIA</v>
      </c>
      <c r="J668" s="11" t="str">
        <f>IF(ISERROR(VLOOKUP(C668,'WI Vs ASM'!$B$2:$E$1000,4,0)),0,(VLOOKUP(C668,'WI Vs ASM'!$B$2:$E$1000,4,0)))</f>
        <v>Offshore</v>
      </c>
      <c r="K668" s="11" t="str">
        <f>IF(ISERROR(VLOOKUP(C668,'WI Vs ASM'!$B$2:$F$1000,5,0)),0,(VLOOKUP(C668,'WI Vs ASM'!$B$2:$F$1000,5,0)))</f>
        <v>01-Fixed Price</v>
      </c>
      <c r="L668" s="11" t="str">
        <f>IF(ISERROR(VLOOKUP(C668,'WI Vs ASM'!$B$2:$D$1000,3,0)),0,(VLOOKUP(C668,'WI Vs ASM'!$B$2:$D$1000,3,0)))</f>
        <v>01-Maintenance Offshore</v>
      </c>
      <c r="M668" s="11" t="str">
        <f>IF(ISERROR(VLOOKUP(C668,'WI Vs ASM'!$B$2:$I$1000,8,0)),0,(VLOOKUP(C668,'WI Vs ASM'!$B$2:$I$1000,8,0)))</f>
        <v>Rahul Soman</v>
      </c>
      <c r="N668" s="11" t="str">
        <f>IF(ISERROR(VLOOKUP(C668,'WI Vs ASM'!$B$2:$G$1000,6,0)),0,(VLOOKUP(C668,'WI Vs ASM'!$B$2:$G$1000,6,0)))</f>
        <v>Commercial</v>
      </c>
      <c r="O668" s="11" t="str">
        <f>IF(ISERROR(VLOOKUP(C668,'WI Vs ASM'!$B$2:$H$1000,7,0)),0,(VLOOKUP(C668,'WI Vs ASM'!$B$2:$H$1000,7,0)))</f>
        <v>Commercial</v>
      </c>
      <c r="P668" s="11" t="str">
        <f t="shared" si="288"/>
        <v>May-17</v>
      </c>
      <c r="Q668" s="11" t="str">
        <f t="shared" si="289"/>
        <v>Q2</v>
      </c>
      <c r="R668" s="11" t="str">
        <f>IF(ISERROR(VLOOKUP(C668,'WI Vs ASM'!$B$2:$J$1000,9,0)),0,(VLOOKUP(C668,'WI Vs ASM'!$B$2:$J$1000,9,0)))</f>
        <v>Jyothi Pai</v>
      </c>
      <c r="S668" s="11" t="str">
        <f>IF(ISERROR(VLOOKUP(C668,'WI Vs ASM'!$B$2:$K$1000,10,0)),0,(VLOOKUP(C668,'WI Vs ASM'!$B$2:$K$1000,10,0)))</f>
        <v>Saju Bhaskaran</v>
      </c>
      <c r="T668" s="11" t="str">
        <f>IF(ISERROR(VLOOKUP(C668,'WI Vs ASM'!$B$2:$L$1000,11,0)),0,(VLOOKUP(C668,'WI Vs ASM'!$B$2:$L$1000,11,0)))</f>
        <v>Sreekala Balasubramanian</v>
      </c>
      <c r="U668" s="11" t="e">
        <f t="shared" si="296"/>
        <v>#VALUE!</v>
      </c>
      <c r="V668" s="11" t="str">
        <f t="shared" si="290"/>
        <v>No</v>
      </c>
      <c r="W668" s="11" t="str">
        <f t="shared" si="291"/>
        <v>Yes</v>
      </c>
      <c r="X668" s="11" t="str">
        <f t="shared" si="292"/>
        <v>No</v>
      </c>
      <c r="Y668" s="11" t="str">
        <f t="shared" si="293"/>
        <v>No</v>
      </c>
      <c r="Z668" s="11" t="str">
        <f t="shared" si="294"/>
        <v>No</v>
      </c>
      <c r="AA668" s="11" t="str">
        <f t="shared" si="297"/>
        <v>No</v>
      </c>
      <c r="AB668" s="11">
        <f>IF(ISERROR(VLOOKUP(U668,'ITWR Dump'!$A$2:$Y$5000,24,0)),0,(VLOOKUP('ILC Report'!U668,'ITWR Dump'!$A$2:$Y$5000,24,0)))</f>
        <v>0</v>
      </c>
      <c r="AC668" s="11" t="str">
        <f t="shared" si="298"/>
        <v>No</v>
      </c>
      <c r="AD668" s="11" t="str">
        <f t="shared" si="299"/>
        <v/>
      </c>
      <c r="AE668" s="11">
        <f>IF(ISERROR(VLOOKUP(U668,'ITWR Dump'!$A$2:$Y$5000,13,0)),0,(VLOOKUP(U668,'ITWR Dump'!$A$2:$Y$5000,13,0)))</f>
        <v>0</v>
      </c>
      <c r="AF668" s="11">
        <f>IF(ISERROR(VLOOKUP(U668,'ITWR Dump'!$A$2:$Y$5000,11,0)),0,(VLOOKUP(U668,'ITWR Dump'!$A$2:$Y$5000,11,0)))</f>
        <v>0</v>
      </c>
      <c r="AG668" s="11">
        <f>IF(ISERROR(VLOOKUP(U668,'ITWR Dump'!$A$2:$Y$5000,2,0)),0,(VLOOKUP(U668,'ITWR Dump'!$A$2:$Y$5000,2,0)))</f>
        <v>0</v>
      </c>
      <c r="AH668" s="11">
        <f>IF(ISERROR(VLOOKUP(U668,'ITWR Dump'!$A$2:$Y$5000,14,0)),0,(VLOOKUP(U668,'ITWR Dump'!$A$2:$Y$5000,14,0)))</f>
        <v>0</v>
      </c>
      <c r="AI668" s="11" t="str">
        <f t="shared" si="300"/>
        <v>01-Maintenance Offshore</v>
      </c>
      <c r="AJ668" s="11" t="str">
        <f t="shared" si="301"/>
        <v>Offshore</v>
      </c>
      <c r="AK668" s="11" t="str">
        <f>IF(ISERROR(VLOOKUP(A668,'Team Data'!$C$2:$U$213,17,0)),0,(VLOOKUP(A668,'Team Data'!$C$2:$U$213,17,0)))</f>
        <v>PRISM</v>
      </c>
      <c r="AL668" s="11" t="str">
        <f t="shared" si="302"/>
        <v>2017-04-24</v>
      </c>
      <c r="AM668" s="11">
        <f>IF(ISERROR(VLOOKUP(U668,'ITWR Dump'!$A$2:$Y$5000,16,0)),0,(VLOOKUP(U668,'ITWR Dump'!$A$2:$Y$5000,16,0)))</f>
        <v>0</v>
      </c>
      <c r="AN668" s="11">
        <f>IF(ISERROR(VLOOKUP(U668,'ITWR Dump'!$A$2:$Y$5000,18,0)),0,(VLOOKUP(U668,'ITWR Dump'!$A$2:$Y$5000,18,0)))</f>
        <v>0</v>
      </c>
      <c r="AO668" s="11">
        <f>IF(ISERROR(VLOOKUP(U668,'ITWR Dump'!$A$2:$Y$5000,25,0)),0,(VLOOKUP('ILC Report'!U668,'ITWR Dump'!$A$2:$Y$5000,25,0)))</f>
        <v>0</v>
      </c>
      <c r="AP668" s="11">
        <f t="shared" si="303"/>
        <v>0</v>
      </c>
      <c r="AQ668" s="26">
        <f t="shared" si="304"/>
        <v>0</v>
      </c>
      <c r="AR668" s="26">
        <f t="shared" si="305"/>
        <v>0</v>
      </c>
      <c r="AS668" s="26">
        <f t="shared" si="306"/>
        <v>0</v>
      </c>
      <c r="AT668" s="26">
        <f t="shared" si="307"/>
        <v>0</v>
      </c>
      <c r="AU668" s="26">
        <f t="shared" si="308"/>
        <v>0</v>
      </c>
      <c r="AV668" s="26">
        <f t="shared" si="309"/>
        <v>0</v>
      </c>
      <c r="AW668" s="11" t="s">
        <v>653</v>
      </c>
      <c r="AX668" s="11" t="str">
        <f>VLOOKUP(L668,Group!$A$2:$B$1000,2,0)</f>
        <v>Maintenance</v>
      </c>
      <c r="AY668" s="11">
        <f>IF(ISERROR(VLOOKUP(U668,'ITWR Dump'!$A$2:$Y$5000,15,0)),0,(VLOOKUP('ILC Report'!U668,'ITWR Dump'!$A$2:$Y$5000,15,0)))</f>
        <v>0</v>
      </c>
      <c r="AZ668" s="11" t="str">
        <f t="shared" si="310"/>
        <v>No</v>
      </c>
      <c r="BA668" s="11" t="str">
        <f t="shared" si="311"/>
        <v>BKI</v>
      </c>
      <c r="BB668" s="11" t="str">
        <f t="shared" si="312"/>
        <v>MN</v>
      </c>
      <c r="BC668" s="11" t="str">
        <f t="shared" si="313"/>
        <v>No</v>
      </c>
    </row>
    <row r="669" spans="1:55" x14ac:dyDescent="0.3">
      <c r="A669" s="11" t="s">
        <v>108</v>
      </c>
      <c r="B669" s="11" t="s">
        <v>1836</v>
      </c>
      <c r="C669" s="11" t="s">
        <v>566</v>
      </c>
      <c r="D669" s="11" t="s">
        <v>2305</v>
      </c>
      <c r="E669" s="38" t="s">
        <v>2901</v>
      </c>
      <c r="F669" s="11">
        <v>0.5</v>
      </c>
      <c r="G669" s="40" t="s">
        <v>218</v>
      </c>
      <c r="H669" s="11" t="str">
        <f t="shared" si="295"/>
        <v>Regular</v>
      </c>
      <c r="I669" s="11" t="str">
        <f t="shared" si="287"/>
        <v>INDIA</v>
      </c>
      <c r="J669" s="11" t="str">
        <f>IF(ISERROR(VLOOKUP(C669,'WI Vs ASM'!$B$2:$E$1000,4,0)),0,(VLOOKUP(C669,'WI Vs ASM'!$B$2:$E$1000,4,0)))</f>
        <v>Offshore</v>
      </c>
      <c r="K669" s="11" t="str">
        <f>IF(ISERROR(VLOOKUP(C669,'WI Vs ASM'!$B$2:$F$1000,5,0)),0,(VLOOKUP(C669,'WI Vs ASM'!$B$2:$F$1000,5,0)))</f>
        <v>01-Fixed Price</v>
      </c>
      <c r="L669" s="11" t="str">
        <f>IF(ISERROR(VLOOKUP(C669,'WI Vs ASM'!$B$2:$D$1000,3,0)),0,(VLOOKUP(C669,'WI Vs ASM'!$B$2:$D$1000,3,0)))</f>
        <v>01-Maintenance Offshore</v>
      </c>
      <c r="M669" s="11" t="str">
        <f>IF(ISERROR(VLOOKUP(C669,'WI Vs ASM'!$B$2:$I$1000,8,0)),0,(VLOOKUP(C669,'WI Vs ASM'!$B$2:$I$1000,8,0)))</f>
        <v>Rahul Soman</v>
      </c>
      <c r="N669" s="11" t="str">
        <f>IF(ISERROR(VLOOKUP(C669,'WI Vs ASM'!$B$2:$G$1000,6,0)),0,(VLOOKUP(C669,'WI Vs ASM'!$B$2:$G$1000,6,0)))</f>
        <v>Claims</v>
      </c>
      <c r="O669" s="11" t="str">
        <f>IF(ISERROR(VLOOKUP(C669,'WI Vs ASM'!$B$2:$H$1000,7,0)),0,(VLOOKUP(C669,'WI Vs ASM'!$B$2:$H$1000,7,0)))</f>
        <v>Claims</v>
      </c>
      <c r="P669" s="11" t="str">
        <f t="shared" si="288"/>
        <v>May-17</v>
      </c>
      <c r="Q669" s="11" t="str">
        <f t="shared" si="289"/>
        <v>Q2</v>
      </c>
      <c r="R669" s="11" t="str">
        <f>IF(ISERROR(VLOOKUP(C669,'WI Vs ASM'!$B$2:$J$1000,9,0)),0,(VLOOKUP(C669,'WI Vs ASM'!$B$2:$J$1000,9,0)))</f>
        <v>Jyothi Pai</v>
      </c>
      <c r="S669" s="11" t="str">
        <f>IF(ISERROR(VLOOKUP(C669,'WI Vs ASM'!$B$2:$K$1000,10,0)),0,(VLOOKUP(C669,'WI Vs ASM'!$B$2:$K$1000,10,0)))</f>
        <v>Dana D. Smith</v>
      </c>
      <c r="T669" s="11" t="str">
        <f>IF(ISERROR(VLOOKUP(C669,'WI Vs ASM'!$B$2:$L$1000,11,0)),0,(VLOOKUP(C669,'WI Vs ASM'!$B$2:$L$1000,11,0)))</f>
        <v>Phillip Mclean</v>
      </c>
      <c r="U669" s="11" t="e">
        <f t="shared" si="296"/>
        <v>#VALUE!</v>
      </c>
      <c r="V669" s="11" t="str">
        <f t="shared" si="290"/>
        <v>No</v>
      </c>
      <c r="W669" s="11" t="str">
        <f t="shared" si="291"/>
        <v>Yes</v>
      </c>
      <c r="X669" s="11" t="str">
        <f t="shared" si="292"/>
        <v>No</v>
      </c>
      <c r="Y669" s="11" t="str">
        <f t="shared" si="293"/>
        <v>No</v>
      </c>
      <c r="Z669" s="11" t="str">
        <f t="shared" si="294"/>
        <v>No</v>
      </c>
      <c r="AA669" s="11" t="str">
        <f t="shared" si="297"/>
        <v>No</v>
      </c>
      <c r="AB669" s="11">
        <f>IF(ISERROR(VLOOKUP(U669,'ITWR Dump'!$A$2:$Y$5000,24,0)),0,(VLOOKUP('ILC Report'!U669,'ITWR Dump'!$A$2:$Y$5000,24,0)))</f>
        <v>0</v>
      </c>
      <c r="AC669" s="11" t="str">
        <f t="shared" si="298"/>
        <v>No</v>
      </c>
      <c r="AD669" s="11" t="str">
        <f t="shared" si="299"/>
        <v/>
      </c>
      <c r="AE669" s="11">
        <f>IF(ISERROR(VLOOKUP(U669,'ITWR Dump'!$A$2:$Y$5000,13,0)),0,(VLOOKUP(U669,'ITWR Dump'!$A$2:$Y$5000,13,0)))</f>
        <v>0</v>
      </c>
      <c r="AF669" s="11">
        <f>IF(ISERROR(VLOOKUP(U669,'ITWR Dump'!$A$2:$Y$5000,11,0)),0,(VLOOKUP(U669,'ITWR Dump'!$A$2:$Y$5000,11,0)))</f>
        <v>0</v>
      </c>
      <c r="AG669" s="11">
        <f>IF(ISERROR(VLOOKUP(U669,'ITWR Dump'!$A$2:$Y$5000,2,0)),0,(VLOOKUP(U669,'ITWR Dump'!$A$2:$Y$5000,2,0)))</f>
        <v>0</v>
      </c>
      <c r="AH669" s="11">
        <f>IF(ISERROR(VLOOKUP(U669,'ITWR Dump'!$A$2:$Y$5000,14,0)),0,(VLOOKUP(U669,'ITWR Dump'!$A$2:$Y$5000,14,0)))</f>
        <v>0</v>
      </c>
      <c r="AI669" s="11" t="str">
        <f t="shared" si="300"/>
        <v>01-Maintenance Offshore</v>
      </c>
      <c r="AJ669" s="11" t="str">
        <f t="shared" si="301"/>
        <v>Offshore</v>
      </c>
      <c r="AK669" s="11" t="str">
        <f>IF(ISERROR(VLOOKUP(A669,'Team Data'!$C$2:$U$213,17,0)),0,(VLOOKUP(A669,'Team Data'!$C$2:$U$213,17,0)))</f>
        <v>PRISM</v>
      </c>
      <c r="AL669" s="11" t="str">
        <f t="shared" si="302"/>
        <v>2017-04-24</v>
      </c>
      <c r="AM669" s="11">
        <f>IF(ISERROR(VLOOKUP(U669,'ITWR Dump'!$A$2:$Y$5000,16,0)),0,(VLOOKUP(U669,'ITWR Dump'!$A$2:$Y$5000,16,0)))</f>
        <v>0</v>
      </c>
      <c r="AN669" s="11">
        <f>IF(ISERROR(VLOOKUP(U669,'ITWR Dump'!$A$2:$Y$5000,18,0)),0,(VLOOKUP(U669,'ITWR Dump'!$A$2:$Y$5000,18,0)))</f>
        <v>0</v>
      </c>
      <c r="AO669" s="11">
        <f>IF(ISERROR(VLOOKUP(U669,'ITWR Dump'!$A$2:$Y$5000,25,0)),0,(VLOOKUP('ILC Report'!U669,'ITWR Dump'!$A$2:$Y$5000,25,0)))</f>
        <v>0</v>
      </c>
      <c r="AP669" s="11">
        <f t="shared" si="303"/>
        <v>0</v>
      </c>
      <c r="AQ669" s="26">
        <f t="shared" si="304"/>
        <v>0</v>
      </c>
      <c r="AR669" s="26">
        <f t="shared" si="305"/>
        <v>0</v>
      </c>
      <c r="AS669" s="26">
        <f t="shared" si="306"/>
        <v>0</v>
      </c>
      <c r="AT669" s="26">
        <f t="shared" si="307"/>
        <v>0</v>
      </c>
      <c r="AU669" s="26">
        <f t="shared" si="308"/>
        <v>0</v>
      </c>
      <c r="AV669" s="26">
        <f t="shared" si="309"/>
        <v>0</v>
      </c>
      <c r="AW669" s="11" t="s">
        <v>653</v>
      </c>
      <c r="AX669" s="11" t="str">
        <f>VLOOKUP(L669,Group!$A$2:$B$1000,2,0)</f>
        <v>Maintenance</v>
      </c>
      <c r="AY669" s="11">
        <f>IF(ISERROR(VLOOKUP(U669,'ITWR Dump'!$A$2:$Y$5000,15,0)),0,(VLOOKUP('ILC Report'!U669,'ITWR Dump'!$A$2:$Y$5000,15,0)))</f>
        <v>0</v>
      </c>
      <c r="AZ669" s="11" t="str">
        <f t="shared" si="310"/>
        <v>Yes</v>
      </c>
      <c r="BA669" s="11" t="str">
        <f t="shared" si="311"/>
        <v>BKI</v>
      </c>
      <c r="BB669" s="11" t="str">
        <f t="shared" si="312"/>
        <v>MN</v>
      </c>
      <c r="BC669" s="11" t="str">
        <f t="shared" si="313"/>
        <v>No</v>
      </c>
    </row>
    <row r="670" spans="1:55" x14ac:dyDescent="0.3">
      <c r="A670" s="11" t="s">
        <v>108</v>
      </c>
      <c r="B670" s="11" t="s">
        <v>1836</v>
      </c>
      <c r="C670" s="11" t="s">
        <v>566</v>
      </c>
      <c r="D670" s="11" t="s">
        <v>2306</v>
      </c>
      <c r="E670" s="38" t="s">
        <v>2901</v>
      </c>
      <c r="F670" s="11">
        <v>0.5</v>
      </c>
      <c r="G670" s="40" t="s">
        <v>218</v>
      </c>
      <c r="H670" s="11" t="str">
        <f t="shared" si="295"/>
        <v>Regular</v>
      </c>
      <c r="I670" s="11" t="str">
        <f t="shared" si="287"/>
        <v>INDIA</v>
      </c>
      <c r="J670" s="11" t="str">
        <f>IF(ISERROR(VLOOKUP(C670,'WI Vs ASM'!$B$2:$E$1000,4,0)),0,(VLOOKUP(C670,'WI Vs ASM'!$B$2:$E$1000,4,0)))</f>
        <v>Offshore</v>
      </c>
      <c r="K670" s="11" t="str">
        <f>IF(ISERROR(VLOOKUP(C670,'WI Vs ASM'!$B$2:$F$1000,5,0)),0,(VLOOKUP(C670,'WI Vs ASM'!$B$2:$F$1000,5,0)))</f>
        <v>01-Fixed Price</v>
      </c>
      <c r="L670" s="11" t="str">
        <f>IF(ISERROR(VLOOKUP(C670,'WI Vs ASM'!$B$2:$D$1000,3,0)),0,(VLOOKUP(C670,'WI Vs ASM'!$B$2:$D$1000,3,0)))</f>
        <v>01-Maintenance Offshore</v>
      </c>
      <c r="M670" s="11" t="str">
        <f>IF(ISERROR(VLOOKUP(C670,'WI Vs ASM'!$B$2:$I$1000,8,0)),0,(VLOOKUP(C670,'WI Vs ASM'!$B$2:$I$1000,8,0)))</f>
        <v>Rahul Soman</v>
      </c>
      <c r="N670" s="11" t="str">
        <f>IF(ISERROR(VLOOKUP(C670,'WI Vs ASM'!$B$2:$G$1000,6,0)),0,(VLOOKUP(C670,'WI Vs ASM'!$B$2:$G$1000,6,0)))</f>
        <v>Claims</v>
      </c>
      <c r="O670" s="11" t="str">
        <f>IF(ISERROR(VLOOKUP(C670,'WI Vs ASM'!$B$2:$H$1000,7,0)),0,(VLOOKUP(C670,'WI Vs ASM'!$B$2:$H$1000,7,0)))</f>
        <v>Claims</v>
      </c>
      <c r="P670" s="11" t="str">
        <f t="shared" si="288"/>
        <v>May-17</v>
      </c>
      <c r="Q670" s="11" t="str">
        <f t="shared" si="289"/>
        <v>Q2</v>
      </c>
      <c r="R670" s="11" t="str">
        <f>IF(ISERROR(VLOOKUP(C670,'WI Vs ASM'!$B$2:$J$1000,9,0)),0,(VLOOKUP(C670,'WI Vs ASM'!$B$2:$J$1000,9,0)))</f>
        <v>Jyothi Pai</v>
      </c>
      <c r="S670" s="11" t="str">
        <f>IF(ISERROR(VLOOKUP(C670,'WI Vs ASM'!$B$2:$K$1000,10,0)),0,(VLOOKUP(C670,'WI Vs ASM'!$B$2:$K$1000,10,0)))</f>
        <v>Dana D. Smith</v>
      </c>
      <c r="T670" s="11" t="str">
        <f>IF(ISERROR(VLOOKUP(C670,'WI Vs ASM'!$B$2:$L$1000,11,0)),0,(VLOOKUP(C670,'WI Vs ASM'!$B$2:$L$1000,11,0)))</f>
        <v>Phillip Mclean</v>
      </c>
      <c r="U670" s="11" t="e">
        <f t="shared" si="296"/>
        <v>#VALUE!</v>
      </c>
      <c r="V670" s="11" t="str">
        <f t="shared" si="290"/>
        <v>No</v>
      </c>
      <c r="W670" s="11" t="str">
        <f t="shared" si="291"/>
        <v>Yes</v>
      </c>
      <c r="X670" s="11" t="str">
        <f t="shared" si="292"/>
        <v>No</v>
      </c>
      <c r="Y670" s="11" t="str">
        <f t="shared" si="293"/>
        <v>No</v>
      </c>
      <c r="Z670" s="11" t="str">
        <f t="shared" si="294"/>
        <v>No</v>
      </c>
      <c r="AA670" s="11" t="str">
        <f t="shared" si="297"/>
        <v>No</v>
      </c>
      <c r="AB670" s="11">
        <f>IF(ISERROR(VLOOKUP(U670,'ITWR Dump'!$A$2:$Y$5000,24,0)),0,(VLOOKUP('ILC Report'!U670,'ITWR Dump'!$A$2:$Y$5000,24,0)))</f>
        <v>0</v>
      </c>
      <c r="AC670" s="11" t="str">
        <f t="shared" si="298"/>
        <v>No</v>
      </c>
      <c r="AD670" s="11" t="str">
        <f t="shared" si="299"/>
        <v/>
      </c>
      <c r="AE670" s="11">
        <f>IF(ISERROR(VLOOKUP(U670,'ITWR Dump'!$A$2:$Y$5000,13,0)),0,(VLOOKUP(U670,'ITWR Dump'!$A$2:$Y$5000,13,0)))</f>
        <v>0</v>
      </c>
      <c r="AF670" s="11">
        <f>IF(ISERROR(VLOOKUP(U670,'ITWR Dump'!$A$2:$Y$5000,11,0)),0,(VLOOKUP(U670,'ITWR Dump'!$A$2:$Y$5000,11,0)))</f>
        <v>0</v>
      </c>
      <c r="AG670" s="11">
        <f>IF(ISERROR(VLOOKUP(U670,'ITWR Dump'!$A$2:$Y$5000,2,0)),0,(VLOOKUP(U670,'ITWR Dump'!$A$2:$Y$5000,2,0)))</f>
        <v>0</v>
      </c>
      <c r="AH670" s="11">
        <f>IF(ISERROR(VLOOKUP(U670,'ITWR Dump'!$A$2:$Y$5000,14,0)),0,(VLOOKUP(U670,'ITWR Dump'!$A$2:$Y$5000,14,0)))</f>
        <v>0</v>
      </c>
      <c r="AI670" s="11" t="str">
        <f t="shared" si="300"/>
        <v>01-Maintenance Offshore</v>
      </c>
      <c r="AJ670" s="11" t="str">
        <f t="shared" si="301"/>
        <v>Offshore</v>
      </c>
      <c r="AK670" s="11" t="str">
        <f>IF(ISERROR(VLOOKUP(A670,'Team Data'!$C$2:$U$213,17,0)),0,(VLOOKUP(A670,'Team Data'!$C$2:$U$213,17,0)))</f>
        <v>PRISM</v>
      </c>
      <c r="AL670" s="11" t="str">
        <f t="shared" si="302"/>
        <v>2017-04-24</v>
      </c>
      <c r="AM670" s="11">
        <f>IF(ISERROR(VLOOKUP(U670,'ITWR Dump'!$A$2:$Y$5000,16,0)),0,(VLOOKUP(U670,'ITWR Dump'!$A$2:$Y$5000,16,0)))</f>
        <v>0</v>
      </c>
      <c r="AN670" s="11">
        <f>IF(ISERROR(VLOOKUP(U670,'ITWR Dump'!$A$2:$Y$5000,18,0)),0,(VLOOKUP(U670,'ITWR Dump'!$A$2:$Y$5000,18,0)))</f>
        <v>0</v>
      </c>
      <c r="AO670" s="11">
        <f>IF(ISERROR(VLOOKUP(U670,'ITWR Dump'!$A$2:$Y$5000,25,0)),0,(VLOOKUP('ILC Report'!U670,'ITWR Dump'!$A$2:$Y$5000,25,0)))</f>
        <v>0</v>
      </c>
      <c r="AP670" s="11">
        <f t="shared" si="303"/>
        <v>0</v>
      </c>
      <c r="AQ670" s="26">
        <f t="shared" si="304"/>
        <v>0</v>
      </c>
      <c r="AR670" s="26">
        <f t="shared" si="305"/>
        <v>0</v>
      </c>
      <c r="AS670" s="26">
        <f t="shared" si="306"/>
        <v>0</v>
      </c>
      <c r="AT670" s="26">
        <f t="shared" si="307"/>
        <v>0</v>
      </c>
      <c r="AU670" s="26">
        <f t="shared" si="308"/>
        <v>0</v>
      </c>
      <c r="AV670" s="26">
        <f t="shared" si="309"/>
        <v>0</v>
      </c>
      <c r="AW670" s="11" t="s">
        <v>653</v>
      </c>
      <c r="AX670" s="11" t="str">
        <f>VLOOKUP(L670,Group!$A$2:$B$1000,2,0)</f>
        <v>Maintenance</v>
      </c>
      <c r="AY670" s="11">
        <f>IF(ISERROR(VLOOKUP(U670,'ITWR Dump'!$A$2:$Y$5000,15,0)),0,(VLOOKUP('ILC Report'!U670,'ITWR Dump'!$A$2:$Y$5000,15,0)))</f>
        <v>0</v>
      </c>
      <c r="AZ670" s="11" t="str">
        <f t="shared" si="310"/>
        <v>Yes</v>
      </c>
      <c r="BA670" s="11" t="str">
        <f t="shared" si="311"/>
        <v>BKI</v>
      </c>
      <c r="BB670" s="11" t="str">
        <f t="shared" si="312"/>
        <v>MN</v>
      </c>
      <c r="BC670" s="11" t="str">
        <f t="shared" si="313"/>
        <v>No</v>
      </c>
    </row>
    <row r="671" spans="1:55" x14ac:dyDescent="0.3">
      <c r="A671" s="11" t="s">
        <v>108</v>
      </c>
      <c r="B671" s="11" t="s">
        <v>1836</v>
      </c>
      <c r="C671" s="11" t="s">
        <v>566</v>
      </c>
      <c r="D671" s="11" t="s">
        <v>2307</v>
      </c>
      <c r="E671" s="38" t="s">
        <v>2901</v>
      </c>
      <c r="F671" s="11">
        <v>0.5</v>
      </c>
      <c r="G671" s="40" t="s">
        <v>218</v>
      </c>
      <c r="H671" s="11" t="str">
        <f t="shared" si="295"/>
        <v>Regular</v>
      </c>
      <c r="I671" s="11" t="str">
        <f t="shared" si="287"/>
        <v>INDIA</v>
      </c>
      <c r="J671" s="11" t="str">
        <f>IF(ISERROR(VLOOKUP(C671,'WI Vs ASM'!$B$2:$E$1000,4,0)),0,(VLOOKUP(C671,'WI Vs ASM'!$B$2:$E$1000,4,0)))</f>
        <v>Offshore</v>
      </c>
      <c r="K671" s="11" t="str">
        <f>IF(ISERROR(VLOOKUP(C671,'WI Vs ASM'!$B$2:$F$1000,5,0)),0,(VLOOKUP(C671,'WI Vs ASM'!$B$2:$F$1000,5,0)))</f>
        <v>01-Fixed Price</v>
      </c>
      <c r="L671" s="11" t="str">
        <f>IF(ISERROR(VLOOKUP(C671,'WI Vs ASM'!$B$2:$D$1000,3,0)),0,(VLOOKUP(C671,'WI Vs ASM'!$B$2:$D$1000,3,0)))</f>
        <v>01-Maintenance Offshore</v>
      </c>
      <c r="M671" s="11" t="str">
        <f>IF(ISERROR(VLOOKUP(C671,'WI Vs ASM'!$B$2:$I$1000,8,0)),0,(VLOOKUP(C671,'WI Vs ASM'!$B$2:$I$1000,8,0)))</f>
        <v>Rahul Soman</v>
      </c>
      <c r="N671" s="11" t="str">
        <f>IF(ISERROR(VLOOKUP(C671,'WI Vs ASM'!$B$2:$G$1000,6,0)),0,(VLOOKUP(C671,'WI Vs ASM'!$B$2:$G$1000,6,0)))</f>
        <v>Claims</v>
      </c>
      <c r="O671" s="11" t="str">
        <f>IF(ISERROR(VLOOKUP(C671,'WI Vs ASM'!$B$2:$H$1000,7,0)),0,(VLOOKUP(C671,'WI Vs ASM'!$B$2:$H$1000,7,0)))</f>
        <v>Claims</v>
      </c>
      <c r="P671" s="11" t="str">
        <f t="shared" si="288"/>
        <v>May-17</v>
      </c>
      <c r="Q671" s="11" t="str">
        <f t="shared" si="289"/>
        <v>Q2</v>
      </c>
      <c r="R671" s="11" t="str">
        <f>IF(ISERROR(VLOOKUP(C671,'WI Vs ASM'!$B$2:$J$1000,9,0)),0,(VLOOKUP(C671,'WI Vs ASM'!$B$2:$J$1000,9,0)))</f>
        <v>Jyothi Pai</v>
      </c>
      <c r="S671" s="11" t="str">
        <f>IF(ISERROR(VLOOKUP(C671,'WI Vs ASM'!$B$2:$K$1000,10,0)),0,(VLOOKUP(C671,'WI Vs ASM'!$B$2:$K$1000,10,0)))</f>
        <v>Dana D. Smith</v>
      </c>
      <c r="T671" s="11" t="str">
        <f>IF(ISERROR(VLOOKUP(C671,'WI Vs ASM'!$B$2:$L$1000,11,0)),0,(VLOOKUP(C671,'WI Vs ASM'!$B$2:$L$1000,11,0)))</f>
        <v>Phillip Mclean</v>
      </c>
      <c r="U671" s="11" t="e">
        <f t="shared" si="296"/>
        <v>#VALUE!</v>
      </c>
      <c r="V671" s="11" t="str">
        <f t="shared" si="290"/>
        <v>No</v>
      </c>
      <c r="W671" s="11" t="str">
        <f t="shared" si="291"/>
        <v>Yes</v>
      </c>
      <c r="X671" s="11" t="str">
        <f t="shared" si="292"/>
        <v>No</v>
      </c>
      <c r="Y671" s="11" t="str">
        <f t="shared" si="293"/>
        <v>No</v>
      </c>
      <c r="Z671" s="11" t="str">
        <f t="shared" si="294"/>
        <v>No</v>
      </c>
      <c r="AA671" s="11" t="str">
        <f t="shared" si="297"/>
        <v>No</v>
      </c>
      <c r="AB671" s="11">
        <f>IF(ISERROR(VLOOKUP(U671,'ITWR Dump'!$A$2:$Y$5000,24,0)),0,(VLOOKUP('ILC Report'!U671,'ITWR Dump'!$A$2:$Y$5000,24,0)))</f>
        <v>0</v>
      </c>
      <c r="AC671" s="11" t="str">
        <f t="shared" si="298"/>
        <v>No</v>
      </c>
      <c r="AD671" s="11" t="str">
        <f t="shared" si="299"/>
        <v/>
      </c>
      <c r="AE671" s="11">
        <f>IF(ISERROR(VLOOKUP(U671,'ITWR Dump'!$A$2:$Y$5000,13,0)),0,(VLOOKUP(U671,'ITWR Dump'!$A$2:$Y$5000,13,0)))</f>
        <v>0</v>
      </c>
      <c r="AF671" s="11">
        <f>IF(ISERROR(VLOOKUP(U671,'ITWR Dump'!$A$2:$Y$5000,11,0)),0,(VLOOKUP(U671,'ITWR Dump'!$A$2:$Y$5000,11,0)))</f>
        <v>0</v>
      </c>
      <c r="AG671" s="11">
        <f>IF(ISERROR(VLOOKUP(U671,'ITWR Dump'!$A$2:$Y$5000,2,0)),0,(VLOOKUP(U671,'ITWR Dump'!$A$2:$Y$5000,2,0)))</f>
        <v>0</v>
      </c>
      <c r="AH671" s="11">
        <f>IF(ISERROR(VLOOKUP(U671,'ITWR Dump'!$A$2:$Y$5000,14,0)),0,(VLOOKUP(U671,'ITWR Dump'!$A$2:$Y$5000,14,0)))</f>
        <v>0</v>
      </c>
      <c r="AI671" s="11" t="str">
        <f t="shared" si="300"/>
        <v>01-Maintenance Offshore</v>
      </c>
      <c r="AJ671" s="11" t="str">
        <f t="shared" si="301"/>
        <v>Offshore</v>
      </c>
      <c r="AK671" s="11" t="str">
        <f>IF(ISERROR(VLOOKUP(A671,'Team Data'!$C$2:$U$213,17,0)),0,(VLOOKUP(A671,'Team Data'!$C$2:$U$213,17,0)))</f>
        <v>PRISM</v>
      </c>
      <c r="AL671" s="11" t="str">
        <f t="shared" si="302"/>
        <v>2017-04-24</v>
      </c>
      <c r="AM671" s="11">
        <f>IF(ISERROR(VLOOKUP(U671,'ITWR Dump'!$A$2:$Y$5000,16,0)),0,(VLOOKUP(U671,'ITWR Dump'!$A$2:$Y$5000,16,0)))</f>
        <v>0</v>
      </c>
      <c r="AN671" s="11">
        <f>IF(ISERROR(VLOOKUP(U671,'ITWR Dump'!$A$2:$Y$5000,18,0)),0,(VLOOKUP(U671,'ITWR Dump'!$A$2:$Y$5000,18,0)))</f>
        <v>0</v>
      </c>
      <c r="AO671" s="11">
        <f>IF(ISERROR(VLOOKUP(U671,'ITWR Dump'!$A$2:$Y$5000,25,0)),0,(VLOOKUP('ILC Report'!U671,'ITWR Dump'!$A$2:$Y$5000,25,0)))</f>
        <v>0</v>
      </c>
      <c r="AP671" s="11">
        <f t="shared" si="303"/>
        <v>0</v>
      </c>
      <c r="AQ671" s="26">
        <f t="shared" si="304"/>
        <v>0</v>
      </c>
      <c r="AR671" s="26">
        <f t="shared" si="305"/>
        <v>0</v>
      </c>
      <c r="AS671" s="26">
        <f t="shared" si="306"/>
        <v>0</v>
      </c>
      <c r="AT671" s="26">
        <f t="shared" si="307"/>
        <v>0</v>
      </c>
      <c r="AU671" s="26">
        <f t="shared" si="308"/>
        <v>0</v>
      </c>
      <c r="AV671" s="26">
        <f t="shared" si="309"/>
        <v>0</v>
      </c>
      <c r="AW671" s="11" t="s">
        <v>653</v>
      </c>
      <c r="AX671" s="11" t="str">
        <f>VLOOKUP(L671,Group!$A$2:$B$1000,2,0)</f>
        <v>Maintenance</v>
      </c>
      <c r="AY671" s="11">
        <f>IF(ISERROR(VLOOKUP(U671,'ITWR Dump'!$A$2:$Y$5000,15,0)),0,(VLOOKUP('ILC Report'!U671,'ITWR Dump'!$A$2:$Y$5000,15,0)))</f>
        <v>0</v>
      </c>
      <c r="AZ671" s="11" t="str">
        <f t="shared" si="310"/>
        <v>Yes</v>
      </c>
      <c r="BA671" s="11" t="str">
        <f t="shared" si="311"/>
        <v>BKI</v>
      </c>
      <c r="BB671" s="11" t="str">
        <f t="shared" si="312"/>
        <v>MN</v>
      </c>
      <c r="BC671" s="11" t="str">
        <f t="shared" si="313"/>
        <v>No</v>
      </c>
    </row>
    <row r="672" spans="1:55" x14ac:dyDescent="0.3">
      <c r="A672" s="11" t="s">
        <v>108</v>
      </c>
      <c r="B672" s="11" t="s">
        <v>1836</v>
      </c>
      <c r="C672" s="11" t="s">
        <v>566</v>
      </c>
      <c r="D672" s="11" t="s">
        <v>2308</v>
      </c>
      <c r="E672" s="38" t="s">
        <v>2901</v>
      </c>
      <c r="F672" s="11">
        <v>0.5</v>
      </c>
      <c r="G672" s="40" t="s">
        <v>218</v>
      </c>
      <c r="H672" s="11" t="str">
        <f t="shared" si="295"/>
        <v>Regular</v>
      </c>
      <c r="I672" s="11" t="str">
        <f t="shared" si="287"/>
        <v>INDIA</v>
      </c>
      <c r="J672" s="11" t="str">
        <f>IF(ISERROR(VLOOKUP(C672,'WI Vs ASM'!$B$2:$E$1000,4,0)),0,(VLOOKUP(C672,'WI Vs ASM'!$B$2:$E$1000,4,0)))</f>
        <v>Offshore</v>
      </c>
      <c r="K672" s="11" t="str">
        <f>IF(ISERROR(VLOOKUP(C672,'WI Vs ASM'!$B$2:$F$1000,5,0)),0,(VLOOKUP(C672,'WI Vs ASM'!$B$2:$F$1000,5,0)))</f>
        <v>01-Fixed Price</v>
      </c>
      <c r="L672" s="11" t="str">
        <f>IF(ISERROR(VLOOKUP(C672,'WI Vs ASM'!$B$2:$D$1000,3,0)),0,(VLOOKUP(C672,'WI Vs ASM'!$B$2:$D$1000,3,0)))</f>
        <v>01-Maintenance Offshore</v>
      </c>
      <c r="M672" s="11" t="str">
        <f>IF(ISERROR(VLOOKUP(C672,'WI Vs ASM'!$B$2:$I$1000,8,0)),0,(VLOOKUP(C672,'WI Vs ASM'!$B$2:$I$1000,8,0)))</f>
        <v>Rahul Soman</v>
      </c>
      <c r="N672" s="11" t="str">
        <f>IF(ISERROR(VLOOKUP(C672,'WI Vs ASM'!$B$2:$G$1000,6,0)),0,(VLOOKUP(C672,'WI Vs ASM'!$B$2:$G$1000,6,0)))</f>
        <v>Claims</v>
      </c>
      <c r="O672" s="11" t="str">
        <f>IF(ISERROR(VLOOKUP(C672,'WI Vs ASM'!$B$2:$H$1000,7,0)),0,(VLOOKUP(C672,'WI Vs ASM'!$B$2:$H$1000,7,0)))</f>
        <v>Claims</v>
      </c>
      <c r="P672" s="11" t="str">
        <f t="shared" si="288"/>
        <v>May-17</v>
      </c>
      <c r="Q672" s="11" t="str">
        <f t="shared" si="289"/>
        <v>Q2</v>
      </c>
      <c r="R672" s="11" t="str">
        <f>IF(ISERROR(VLOOKUP(C672,'WI Vs ASM'!$B$2:$J$1000,9,0)),0,(VLOOKUP(C672,'WI Vs ASM'!$B$2:$J$1000,9,0)))</f>
        <v>Jyothi Pai</v>
      </c>
      <c r="S672" s="11" t="str">
        <f>IF(ISERROR(VLOOKUP(C672,'WI Vs ASM'!$B$2:$K$1000,10,0)),0,(VLOOKUP(C672,'WI Vs ASM'!$B$2:$K$1000,10,0)))</f>
        <v>Dana D. Smith</v>
      </c>
      <c r="T672" s="11" t="str">
        <f>IF(ISERROR(VLOOKUP(C672,'WI Vs ASM'!$B$2:$L$1000,11,0)),0,(VLOOKUP(C672,'WI Vs ASM'!$B$2:$L$1000,11,0)))</f>
        <v>Phillip Mclean</v>
      </c>
      <c r="U672" s="11" t="e">
        <f t="shared" si="296"/>
        <v>#VALUE!</v>
      </c>
      <c r="V672" s="11" t="str">
        <f t="shared" si="290"/>
        <v>No</v>
      </c>
      <c r="W672" s="11" t="str">
        <f t="shared" si="291"/>
        <v>Yes</v>
      </c>
      <c r="X672" s="11" t="str">
        <f t="shared" si="292"/>
        <v>No</v>
      </c>
      <c r="Y672" s="11" t="str">
        <f t="shared" si="293"/>
        <v>No</v>
      </c>
      <c r="Z672" s="11" t="str">
        <f t="shared" si="294"/>
        <v>No</v>
      </c>
      <c r="AA672" s="11" t="str">
        <f t="shared" si="297"/>
        <v>No</v>
      </c>
      <c r="AB672" s="11">
        <f>IF(ISERROR(VLOOKUP(U672,'ITWR Dump'!$A$2:$Y$5000,24,0)),0,(VLOOKUP('ILC Report'!U672,'ITWR Dump'!$A$2:$Y$5000,24,0)))</f>
        <v>0</v>
      </c>
      <c r="AC672" s="11" t="str">
        <f t="shared" si="298"/>
        <v>No</v>
      </c>
      <c r="AD672" s="11" t="str">
        <f t="shared" si="299"/>
        <v/>
      </c>
      <c r="AE672" s="11">
        <f>IF(ISERROR(VLOOKUP(U672,'ITWR Dump'!$A$2:$Y$5000,13,0)),0,(VLOOKUP(U672,'ITWR Dump'!$A$2:$Y$5000,13,0)))</f>
        <v>0</v>
      </c>
      <c r="AF672" s="11">
        <f>IF(ISERROR(VLOOKUP(U672,'ITWR Dump'!$A$2:$Y$5000,11,0)),0,(VLOOKUP(U672,'ITWR Dump'!$A$2:$Y$5000,11,0)))</f>
        <v>0</v>
      </c>
      <c r="AG672" s="11">
        <f>IF(ISERROR(VLOOKUP(U672,'ITWR Dump'!$A$2:$Y$5000,2,0)),0,(VLOOKUP(U672,'ITWR Dump'!$A$2:$Y$5000,2,0)))</f>
        <v>0</v>
      </c>
      <c r="AH672" s="11">
        <f>IF(ISERROR(VLOOKUP(U672,'ITWR Dump'!$A$2:$Y$5000,14,0)),0,(VLOOKUP(U672,'ITWR Dump'!$A$2:$Y$5000,14,0)))</f>
        <v>0</v>
      </c>
      <c r="AI672" s="11" t="str">
        <f t="shared" si="300"/>
        <v>01-Maintenance Offshore</v>
      </c>
      <c r="AJ672" s="11" t="str">
        <f t="shared" si="301"/>
        <v>Offshore</v>
      </c>
      <c r="AK672" s="11" t="str">
        <f>IF(ISERROR(VLOOKUP(A672,'Team Data'!$C$2:$U$213,17,0)),0,(VLOOKUP(A672,'Team Data'!$C$2:$U$213,17,0)))</f>
        <v>PRISM</v>
      </c>
      <c r="AL672" s="11" t="str">
        <f t="shared" si="302"/>
        <v>2017-04-24</v>
      </c>
      <c r="AM672" s="11">
        <f>IF(ISERROR(VLOOKUP(U672,'ITWR Dump'!$A$2:$Y$5000,16,0)),0,(VLOOKUP(U672,'ITWR Dump'!$A$2:$Y$5000,16,0)))</f>
        <v>0</v>
      </c>
      <c r="AN672" s="11">
        <f>IF(ISERROR(VLOOKUP(U672,'ITWR Dump'!$A$2:$Y$5000,18,0)),0,(VLOOKUP(U672,'ITWR Dump'!$A$2:$Y$5000,18,0)))</f>
        <v>0</v>
      </c>
      <c r="AO672" s="11">
        <f>IF(ISERROR(VLOOKUP(U672,'ITWR Dump'!$A$2:$Y$5000,25,0)),0,(VLOOKUP('ILC Report'!U672,'ITWR Dump'!$A$2:$Y$5000,25,0)))</f>
        <v>0</v>
      </c>
      <c r="AP672" s="11">
        <f t="shared" si="303"/>
        <v>0</v>
      </c>
      <c r="AQ672" s="26">
        <f t="shared" si="304"/>
        <v>0</v>
      </c>
      <c r="AR672" s="26">
        <f t="shared" si="305"/>
        <v>0</v>
      </c>
      <c r="AS672" s="26">
        <f t="shared" si="306"/>
        <v>0</v>
      </c>
      <c r="AT672" s="26">
        <f t="shared" si="307"/>
        <v>0</v>
      </c>
      <c r="AU672" s="26">
        <f t="shared" si="308"/>
        <v>0</v>
      </c>
      <c r="AV672" s="26">
        <f t="shared" si="309"/>
        <v>0</v>
      </c>
      <c r="AW672" s="11" t="s">
        <v>653</v>
      </c>
      <c r="AX672" s="11" t="str">
        <f>VLOOKUP(L672,Group!$A$2:$B$1000,2,0)</f>
        <v>Maintenance</v>
      </c>
      <c r="AY672" s="11">
        <f>IF(ISERROR(VLOOKUP(U672,'ITWR Dump'!$A$2:$Y$5000,15,0)),0,(VLOOKUP('ILC Report'!U672,'ITWR Dump'!$A$2:$Y$5000,15,0)))</f>
        <v>0</v>
      </c>
      <c r="AZ672" s="11" t="str">
        <f t="shared" si="310"/>
        <v>Yes</v>
      </c>
      <c r="BA672" s="11" t="str">
        <f t="shared" si="311"/>
        <v>BKI</v>
      </c>
      <c r="BB672" s="11" t="str">
        <f t="shared" si="312"/>
        <v>MN</v>
      </c>
      <c r="BC672" s="11" t="str">
        <f t="shared" si="313"/>
        <v>No</v>
      </c>
    </row>
    <row r="673" spans="1:55" x14ac:dyDescent="0.3">
      <c r="A673" s="11" t="s">
        <v>108</v>
      </c>
      <c r="B673" s="11" t="s">
        <v>1836</v>
      </c>
      <c r="C673" s="11" t="s">
        <v>566</v>
      </c>
      <c r="D673" s="11" t="s">
        <v>2309</v>
      </c>
      <c r="E673" s="38" t="s">
        <v>2901</v>
      </c>
      <c r="F673" s="11">
        <v>0.5</v>
      </c>
      <c r="G673" s="40" t="s">
        <v>218</v>
      </c>
      <c r="H673" s="11" t="str">
        <f t="shared" si="295"/>
        <v>Regular</v>
      </c>
      <c r="I673" s="11" t="str">
        <f t="shared" si="287"/>
        <v>INDIA</v>
      </c>
      <c r="J673" s="11" t="str">
        <f>IF(ISERROR(VLOOKUP(C673,'WI Vs ASM'!$B$2:$E$1000,4,0)),0,(VLOOKUP(C673,'WI Vs ASM'!$B$2:$E$1000,4,0)))</f>
        <v>Offshore</v>
      </c>
      <c r="K673" s="11" t="str">
        <f>IF(ISERROR(VLOOKUP(C673,'WI Vs ASM'!$B$2:$F$1000,5,0)),0,(VLOOKUP(C673,'WI Vs ASM'!$B$2:$F$1000,5,0)))</f>
        <v>01-Fixed Price</v>
      </c>
      <c r="L673" s="11" t="str">
        <f>IF(ISERROR(VLOOKUP(C673,'WI Vs ASM'!$B$2:$D$1000,3,0)),0,(VLOOKUP(C673,'WI Vs ASM'!$B$2:$D$1000,3,0)))</f>
        <v>01-Maintenance Offshore</v>
      </c>
      <c r="M673" s="11" t="str">
        <f>IF(ISERROR(VLOOKUP(C673,'WI Vs ASM'!$B$2:$I$1000,8,0)),0,(VLOOKUP(C673,'WI Vs ASM'!$B$2:$I$1000,8,0)))</f>
        <v>Rahul Soman</v>
      </c>
      <c r="N673" s="11" t="str">
        <f>IF(ISERROR(VLOOKUP(C673,'WI Vs ASM'!$B$2:$G$1000,6,0)),0,(VLOOKUP(C673,'WI Vs ASM'!$B$2:$G$1000,6,0)))</f>
        <v>Claims</v>
      </c>
      <c r="O673" s="11" t="str">
        <f>IF(ISERROR(VLOOKUP(C673,'WI Vs ASM'!$B$2:$H$1000,7,0)),0,(VLOOKUP(C673,'WI Vs ASM'!$B$2:$H$1000,7,0)))</f>
        <v>Claims</v>
      </c>
      <c r="P673" s="11" t="str">
        <f t="shared" si="288"/>
        <v>May-17</v>
      </c>
      <c r="Q673" s="11" t="str">
        <f t="shared" si="289"/>
        <v>Q2</v>
      </c>
      <c r="R673" s="11" t="str">
        <f>IF(ISERROR(VLOOKUP(C673,'WI Vs ASM'!$B$2:$J$1000,9,0)),0,(VLOOKUP(C673,'WI Vs ASM'!$B$2:$J$1000,9,0)))</f>
        <v>Jyothi Pai</v>
      </c>
      <c r="S673" s="11" t="str">
        <f>IF(ISERROR(VLOOKUP(C673,'WI Vs ASM'!$B$2:$K$1000,10,0)),0,(VLOOKUP(C673,'WI Vs ASM'!$B$2:$K$1000,10,0)))</f>
        <v>Dana D. Smith</v>
      </c>
      <c r="T673" s="11" t="str">
        <f>IF(ISERROR(VLOOKUP(C673,'WI Vs ASM'!$B$2:$L$1000,11,0)),0,(VLOOKUP(C673,'WI Vs ASM'!$B$2:$L$1000,11,0)))</f>
        <v>Phillip Mclean</v>
      </c>
      <c r="U673" s="11" t="e">
        <f t="shared" si="296"/>
        <v>#VALUE!</v>
      </c>
      <c r="V673" s="11" t="str">
        <f t="shared" si="290"/>
        <v>No</v>
      </c>
      <c r="W673" s="11" t="str">
        <f t="shared" si="291"/>
        <v>Yes</v>
      </c>
      <c r="X673" s="11" t="str">
        <f t="shared" si="292"/>
        <v>No</v>
      </c>
      <c r="Y673" s="11" t="str">
        <f t="shared" si="293"/>
        <v>No</v>
      </c>
      <c r="Z673" s="11" t="str">
        <f t="shared" si="294"/>
        <v>No</v>
      </c>
      <c r="AA673" s="11" t="str">
        <f t="shared" si="297"/>
        <v>No</v>
      </c>
      <c r="AB673" s="11">
        <f>IF(ISERROR(VLOOKUP(U673,'ITWR Dump'!$A$2:$Y$5000,24,0)),0,(VLOOKUP('ILC Report'!U673,'ITWR Dump'!$A$2:$Y$5000,24,0)))</f>
        <v>0</v>
      </c>
      <c r="AC673" s="11" t="str">
        <f t="shared" si="298"/>
        <v>No</v>
      </c>
      <c r="AD673" s="11" t="str">
        <f t="shared" si="299"/>
        <v/>
      </c>
      <c r="AE673" s="11">
        <f>IF(ISERROR(VLOOKUP(U673,'ITWR Dump'!$A$2:$Y$5000,13,0)),0,(VLOOKUP(U673,'ITWR Dump'!$A$2:$Y$5000,13,0)))</f>
        <v>0</v>
      </c>
      <c r="AF673" s="11">
        <f>IF(ISERROR(VLOOKUP(U673,'ITWR Dump'!$A$2:$Y$5000,11,0)),0,(VLOOKUP(U673,'ITWR Dump'!$A$2:$Y$5000,11,0)))</f>
        <v>0</v>
      </c>
      <c r="AG673" s="11">
        <f>IF(ISERROR(VLOOKUP(U673,'ITWR Dump'!$A$2:$Y$5000,2,0)),0,(VLOOKUP(U673,'ITWR Dump'!$A$2:$Y$5000,2,0)))</f>
        <v>0</v>
      </c>
      <c r="AH673" s="11">
        <f>IF(ISERROR(VLOOKUP(U673,'ITWR Dump'!$A$2:$Y$5000,14,0)),0,(VLOOKUP(U673,'ITWR Dump'!$A$2:$Y$5000,14,0)))</f>
        <v>0</v>
      </c>
      <c r="AI673" s="11" t="str">
        <f t="shared" si="300"/>
        <v>01-Maintenance Offshore</v>
      </c>
      <c r="AJ673" s="11" t="str">
        <f t="shared" si="301"/>
        <v>Offshore</v>
      </c>
      <c r="AK673" s="11" t="str">
        <f>IF(ISERROR(VLOOKUP(A673,'Team Data'!$C$2:$U$213,17,0)),0,(VLOOKUP(A673,'Team Data'!$C$2:$U$213,17,0)))</f>
        <v>PRISM</v>
      </c>
      <c r="AL673" s="11" t="str">
        <f t="shared" si="302"/>
        <v>2017-04-24</v>
      </c>
      <c r="AM673" s="11">
        <f>IF(ISERROR(VLOOKUP(U673,'ITWR Dump'!$A$2:$Y$5000,16,0)),0,(VLOOKUP(U673,'ITWR Dump'!$A$2:$Y$5000,16,0)))</f>
        <v>0</v>
      </c>
      <c r="AN673" s="11">
        <f>IF(ISERROR(VLOOKUP(U673,'ITWR Dump'!$A$2:$Y$5000,18,0)),0,(VLOOKUP(U673,'ITWR Dump'!$A$2:$Y$5000,18,0)))</f>
        <v>0</v>
      </c>
      <c r="AO673" s="11">
        <f>IF(ISERROR(VLOOKUP(U673,'ITWR Dump'!$A$2:$Y$5000,25,0)),0,(VLOOKUP('ILC Report'!U673,'ITWR Dump'!$A$2:$Y$5000,25,0)))</f>
        <v>0</v>
      </c>
      <c r="AP673" s="11">
        <f t="shared" si="303"/>
        <v>0</v>
      </c>
      <c r="AQ673" s="26">
        <f t="shared" si="304"/>
        <v>0</v>
      </c>
      <c r="AR673" s="26">
        <f t="shared" si="305"/>
        <v>0</v>
      </c>
      <c r="AS673" s="26">
        <f t="shared" si="306"/>
        <v>0</v>
      </c>
      <c r="AT673" s="26">
        <f t="shared" si="307"/>
        <v>0</v>
      </c>
      <c r="AU673" s="26">
        <f t="shared" si="308"/>
        <v>0</v>
      </c>
      <c r="AV673" s="26">
        <f t="shared" si="309"/>
        <v>0</v>
      </c>
      <c r="AW673" s="11" t="s">
        <v>653</v>
      </c>
      <c r="AX673" s="11" t="str">
        <f>VLOOKUP(L673,Group!$A$2:$B$1000,2,0)</f>
        <v>Maintenance</v>
      </c>
      <c r="AY673" s="11">
        <f>IF(ISERROR(VLOOKUP(U673,'ITWR Dump'!$A$2:$Y$5000,15,0)),0,(VLOOKUP('ILC Report'!U673,'ITWR Dump'!$A$2:$Y$5000,15,0)))</f>
        <v>0</v>
      </c>
      <c r="AZ673" s="11" t="str">
        <f t="shared" si="310"/>
        <v>Yes</v>
      </c>
      <c r="BA673" s="11" t="str">
        <f t="shared" si="311"/>
        <v>BKI</v>
      </c>
      <c r="BB673" s="11" t="str">
        <f t="shared" si="312"/>
        <v>MN</v>
      </c>
      <c r="BC673" s="11" t="str">
        <f t="shared" si="313"/>
        <v>No</v>
      </c>
    </row>
    <row r="674" spans="1:55" x14ac:dyDescent="0.3">
      <c r="A674" s="11" t="s">
        <v>108</v>
      </c>
      <c r="B674" s="11" t="s">
        <v>1836</v>
      </c>
      <c r="C674" s="11" t="s">
        <v>576</v>
      </c>
      <c r="D674" s="11" t="s">
        <v>2280</v>
      </c>
      <c r="E674" s="38" t="s">
        <v>2901</v>
      </c>
      <c r="F674" s="11">
        <v>1</v>
      </c>
      <c r="G674" s="40" t="s">
        <v>218</v>
      </c>
      <c r="H674" s="11" t="str">
        <f t="shared" si="295"/>
        <v>Regular</v>
      </c>
      <c r="I674" s="11" t="str">
        <f t="shared" si="287"/>
        <v>INDIA</v>
      </c>
      <c r="J674" s="11" t="str">
        <f>IF(ISERROR(VLOOKUP(C674,'WI Vs ASM'!$B$2:$E$1000,4,0)),0,(VLOOKUP(C674,'WI Vs ASM'!$B$2:$E$1000,4,0)))</f>
        <v>Offshore</v>
      </c>
      <c r="K674" s="11" t="str">
        <f>IF(ISERROR(VLOOKUP(C674,'WI Vs ASM'!$B$2:$F$1000,5,0)),0,(VLOOKUP(C674,'WI Vs ASM'!$B$2:$F$1000,5,0)))</f>
        <v>01-Fixed Price</v>
      </c>
      <c r="L674" s="11" t="str">
        <f>IF(ISERROR(VLOOKUP(C674,'WI Vs ASM'!$B$2:$D$1000,3,0)),0,(VLOOKUP(C674,'WI Vs ASM'!$B$2:$D$1000,3,0)))</f>
        <v>01-Maintenance Offshore</v>
      </c>
      <c r="M674" s="11" t="str">
        <f>IF(ISERROR(VLOOKUP(C674,'WI Vs ASM'!$B$2:$I$1000,8,0)),0,(VLOOKUP(C674,'WI Vs ASM'!$B$2:$I$1000,8,0)))</f>
        <v>Rahul Soman</v>
      </c>
      <c r="N674" s="11" t="str">
        <f>IF(ISERROR(VLOOKUP(C674,'WI Vs ASM'!$B$2:$G$1000,6,0)),0,(VLOOKUP(C674,'WI Vs ASM'!$B$2:$G$1000,6,0)))</f>
        <v>Commercial</v>
      </c>
      <c r="O674" s="11" t="str">
        <f>IF(ISERROR(VLOOKUP(C674,'WI Vs ASM'!$B$2:$H$1000,7,0)),0,(VLOOKUP(C674,'WI Vs ASM'!$B$2:$H$1000,7,0)))</f>
        <v>Commercial</v>
      </c>
      <c r="P674" s="11" t="str">
        <f t="shared" si="288"/>
        <v>May-17</v>
      </c>
      <c r="Q674" s="11" t="str">
        <f t="shared" si="289"/>
        <v>Q2</v>
      </c>
      <c r="R674" s="11" t="str">
        <f>IF(ISERROR(VLOOKUP(C674,'WI Vs ASM'!$B$2:$J$1000,9,0)),0,(VLOOKUP(C674,'WI Vs ASM'!$B$2:$J$1000,9,0)))</f>
        <v>Jyothi Pai</v>
      </c>
      <c r="S674" s="11" t="str">
        <f>IF(ISERROR(VLOOKUP(C674,'WI Vs ASM'!$B$2:$K$1000,10,0)),0,(VLOOKUP(C674,'WI Vs ASM'!$B$2:$K$1000,10,0)))</f>
        <v>Saju Bhaskaran</v>
      </c>
      <c r="T674" s="11" t="str">
        <f>IF(ISERROR(VLOOKUP(C674,'WI Vs ASM'!$B$2:$L$1000,11,0)),0,(VLOOKUP(C674,'WI Vs ASM'!$B$2:$L$1000,11,0)))</f>
        <v>Sreekala Balasubramanian</v>
      </c>
      <c r="U674" s="11" t="e">
        <f t="shared" si="296"/>
        <v>#VALUE!</v>
      </c>
      <c r="V674" s="11" t="str">
        <f t="shared" si="290"/>
        <v>No</v>
      </c>
      <c r="W674" s="11" t="str">
        <f t="shared" si="291"/>
        <v>Yes</v>
      </c>
      <c r="X674" s="11" t="str">
        <f t="shared" si="292"/>
        <v>No</v>
      </c>
      <c r="Y674" s="11" t="str">
        <f t="shared" si="293"/>
        <v>No</v>
      </c>
      <c r="Z674" s="11" t="str">
        <f t="shared" si="294"/>
        <v>No</v>
      </c>
      <c r="AA674" s="11" t="str">
        <f t="shared" si="297"/>
        <v>No</v>
      </c>
      <c r="AB674" s="11">
        <f>IF(ISERROR(VLOOKUP(U674,'ITWR Dump'!$A$2:$Y$5000,24,0)),0,(VLOOKUP('ILC Report'!U674,'ITWR Dump'!$A$2:$Y$5000,24,0)))</f>
        <v>0</v>
      </c>
      <c r="AC674" s="11" t="str">
        <f t="shared" si="298"/>
        <v>No</v>
      </c>
      <c r="AD674" s="11" t="str">
        <f t="shared" si="299"/>
        <v/>
      </c>
      <c r="AE674" s="11">
        <f>IF(ISERROR(VLOOKUP(U674,'ITWR Dump'!$A$2:$Y$5000,13,0)),0,(VLOOKUP(U674,'ITWR Dump'!$A$2:$Y$5000,13,0)))</f>
        <v>0</v>
      </c>
      <c r="AF674" s="11">
        <f>IF(ISERROR(VLOOKUP(U674,'ITWR Dump'!$A$2:$Y$5000,11,0)),0,(VLOOKUP(U674,'ITWR Dump'!$A$2:$Y$5000,11,0)))</f>
        <v>0</v>
      </c>
      <c r="AG674" s="11">
        <f>IF(ISERROR(VLOOKUP(U674,'ITWR Dump'!$A$2:$Y$5000,2,0)),0,(VLOOKUP(U674,'ITWR Dump'!$A$2:$Y$5000,2,0)))</f>
        <v>0</v>
      </c>
      <c r="AH674" s="11">
        <f>IF(ISERROR(VLOOKUP(U674,'ITWR Dump'!$A$2:$Y$5000,14,0)),0,(VLOOKUP(U674,'ITWR Dump'!$A$2:$Y$5000,14,0)))</f>
        <v>0</v>
      </c>
      <c r="AI674" s="11" t="str">
        <f t="shared" si="300"/>
        <v>01-Maintenance Offshore</v>
      </c>
      <c r="AJ674" s="11" t="str">
        <f t="shared" si="301"/>
        <v>Offshore</v>
      </c>
      <c r="AK674" s="11" t="str">
        <f>IF(ISERROR(VLOOKUP(A674,'Team Data'!$C$2:$U$213,17,0)),0,(VLOOKUP(A674,'Team Data'!$C$2:$U$213,17,0)))</f>
        <v>PRISM</v>
      </c>
      <c r="AL674" s="11" t="str">
        <f t="shared" si="302"/>
        <v>2017-04-24</v>
      </c>
      <c r="AM674" s="11">
        <f>IF(ISERROR(VLOOKUP(U674,'ITWR Dump'!$A$2:$Y$5000,16,0)),0,(VLOOKUP(U674,'ITWR Dump'!$A$2:$Y$5000,16,0)))</f>
        <v>0</v>
      </c>
      <c r="AN674" s="11">
        <f>IF(ISERROR(VLOOKUP(U674,'ITWR Dump'!$A$2:$Y$5000,18,0)),0,(VLOOKUP(U674,'ITWR Dump'!$A$2:$Y$5000,18,0)))</f>
        <v>0</v>
      </c>
      <c r="AO674" s="11">
        <f>IF(ISERROR(VLOOKUP(U674,'ITWR Dump'!$A$2:$Y$5000,25,0)),0,(VLOOKUP('ILC Report'!U674,'ITWR Dump'!$A$2:$Y$5000,25,0)))</f>
        <v>0</v>
      </c>
      <c r="AP674" s="11">
        <f t="shared" si="303"/>
        <v>0</v>
      </c>
      <c r="AQ674" s="26">
        <f t="shared" si="304"/>
        <v>0</v>
      </c>
      <c r="AR674" s="26">
        <f t="shared" si="305"/>
        <v>0</v>
      </c>
      <c r="AS674" s="26">
        <f t="shared" si="306"/>
        <v>0</v>
      </c>
      <c r="AT674" s="26">
        <f t="shared" si="307"/>
        <v>0</v>
      </c>
      <c r="AU674" s="26">
        <f t="shared" si="308"/>
        <v>0</v>
      </c>
      <c r="AV674" s="26">
        <f t="shared" si="309"/>
        <v>0</v>
      </c>
      <c r="AW674" s="11" t="s">
        <v>653</v>
      </c>
      <c r="AX674" s="11" t="str">
        <f>VLOOKUP(L674,Group!$A$2:$B$1000,2,0)</f>
        <v>Maintenance</v>
      </c>
      <c r="AY674" s="11">
        <f>IF(ISERROR(VLOOKUP(U674,'ITWR Dump'!$A$2:$Y$5000,15,0)),0,(VLOOKUP('ILC Report'!U674,'ITWR Dump'!$A$2:$Y$5000,15,0)))</f>
        <v>0</v>
      </c>
      <c r="AZ674" s="11" t="str">
        <f t="shared" si="310"/>
        <v>No</v>
      </c>
      <c r="BA674" s="11" t="str">
        <f t="shared" si="311"/>
        <v>BKI</v>
      </c>
      <c r="BB674" s="11" t="str">
        <f t="shared" si="312"/>
        <v>MN</v>
      </c>
      <c r="BC674" s="11" t="str">
        <f t="shared" si="313"/>
        <v>No</v>
      </c>
    </row>
    <row r="675" spans="1:55" x14ac:dyDescent="0.3">
      <c r="A675" s="11" t="s">
        <v>108</v>
      </c>
      <c r="B675" s="11" t="s">
        <v>1836</v>
      </c>
      <c r="C675" s="11" t="s">
        <v>576</v>
      </c>
      <c r="D675" s="11" t="s">
        <v>2310</v>
      </c>
      <c r="E675" s="38" t="s">
        <v>2901</v>
      </c>
      <c r="F675" s="11">
        <v>2</v>
      </c>
      <c r="G675" s="40" t="s">
        <v>218</v>
      </c>
      <c r="H675" s="11" t="str">
        <f t="shared" si="295"/>
        <v>Regular</v>
      </c>
      <c r="I675" s="11" t="str">
        <f t="shared" si="287"/>
        <v>INDIA</v>
      </c>
      <c r="J675" s="11" t="str">
        <f>IF(ISERROR(VLOOKUP(C675,'WI Vs ASM'!$B$2:$E$1000,4,0)),0,(VLOOKUP(C675,'WI Vs ASM'!$B$2:$E$1000,4,0)))</f>
        <v>Offshore</v>
      </c>
      <c r="K675" s="11" t="str">
        <f>IF(ISERROR(VLOOKUP(C675,'WI Vs ASM'!$B$2:$F$1000,5,0)),0,(VLOOKUP(C675,'WI Vs ASM'!$B$2:$F$1000,5,0)))</f>
        <v>01-Fixed Price</v>
      </c>
      <c r="L675" s="11" t="str">
        <f>IF(ISERROR(VLOOKUP(C675,'WI Vs ASM'!$B$2:$D$1000,3,0)),0,(VLOOKUP(C675,'WI Vs ASM'!$B$2:$D$1000,3,0)))</f>
        <v>01-Maintenance Offshore</v>
      </c>
      <c r="M675" s="11" t="str">
        <f>IF(ISERROR(VLOOKUP(C675,'WI Vs ASM'!$B$2:$I$1000,8,0)),0,(VLOOKUP(C675,'WI Vs ASM'!$B$2:$I$1000,8,0)))</f>
        <v>Rahul Soman</v>
      </c>
      <c r="N675" s="11" t="str">
        <f>IF(ISERROR(VLOOKUP(C675,'WI Vs ASM'!$B$2:$G$1000,6,0)),0,(VLOOKUP(C675,'WI Vs ASM'!$B$2:$G$1000,6,0)))</f>
        <v>Commercial</v>
      </c>
      <c r="O675" s="11" t="str">
        <f>IF(ISERROR(VLOOKUP(C675,'WI Vs ASM'!$B$2:$H$1000,7,0)),0,(VLOOKUP(C675,'WI Vs ASM'!$B$2:$H$1000,7,0)))</f>
        <v>Commercial</v>
      </c>
      <c r="P675" s="11" t="str">
        <f t="shared" si="288"/>
        <v>May-17</v>
      </c>
      <c r="Q675" s="11" t="str">
        <f t="shared" si="289"/>
        <v>Q2</v>
      </c>
      <c r="R675" s="11" t="str">
        <f>IF(ISERROR(VLOOKUP(C675,'WI Vs ASM'!$B$2:$J$1000,9,0)),0,(VLOOKUP(C675,'WI Vs ASM'!$B$2:$J$1000,9,0)))</f>
        <v>Jyothi Pai</v>
      </c>
      <c r="S675" s="11" t="str">
        <f>IF(ISERROR(VLOOKUP(C675,'WI Vs ASM'!$B$2:$K$1000,10,0)),0,(VLOOKUP(C675,'WI Vs ASM'!$B$2:$K$1000,10,0)))</f>
        <v>Saju Bhaskaran</v>
      </c>
      <c r="T675" s="11" t="str">
        <f>IF(ISERROR(VLOOKUP(C675,'WI Vs ASM'!$B$2:$L$1000,11,0)),0,(VLOOKUP(C675,'WI Vs ASM'!$B$2:$L$1000,11,0)))</f>
        <v>Sreekala Balasubramanian</v>
      </c>
      <c r="U675" s="11" t="e">
        <f t="shared" si="296"/>
        <v>#VALUE!</v>
      </c>
      <c r="V675" s="11" t="str">
        <f t="shared" si="290"/>
        <v>No</v>
      </c>
      <c r="W675" s="11" t="str">
        <f t="shared" si="291"/>
        <v>Yes</v>
      </c>
      <c r="X675" s="11" t="str">
        <f t="shared" si="292"/>
        <v>No</v>
      </c>
      <c r="Y675" s="11" t="str">
        <f t="shared" si="293"/>
        <v>No</v>
      </c>
      <c r="Z675" s="11" t="str">
        <f t="shared" si="294"/>
        <v>No</v>
      </c>
      <c r="AA675" s="11" t="str">
        <f t="shared" si="297"/>
        <v>No</v>
      </c>
      <c r="AB675" s="11">
        <f>IF(ISERROR(VLOOKUP(U675,'ITWR Dump'!$A$2:$Y$5000,24,0)),0,(VLOOKUP('ILC Report'!U675,'ITWR Dump'!$A$2:$Y$5000,24,0)))</f>
        <v>0</v>
      </c>
      <c r="AC675" s="11" t="str">
        <f t="shared" si="298"/>
        <v>No</v>
      </c>
      <c r="AD675" s="11" t="str">
        <f t="shared" si="299"/>
        <v/>
      </c>
      <c r="AE675" s="11">
        <f>IF(ISERROR(VLOOKUP(U675,'ITWR Dump'!$A$2:$Y$5000,13,0)),0,(VLOOKUP(U675,'ITWR Dump'!$A$2:$Y$5000,13,0)))</f>
        <v>0</v>
      </c>
      <c r="AF675" s="11">
        <f>IF(ISERROR(VLOOKUP(U675,'ITWR Dump'!$A$2:$Y$5000,11,0)),0,(VLOOKUP(U675,'ITWR Dump'!$A$2:$Y$5000,11,0)))</f>
        <v>0</v>
      </c>
      <c r="AG675" s="11">
        <f>IF(ISERROR(VLOOKUP(U675,'ITWR Dump'!$A$2:$Y$5000,2,0)),0,(VLOOKUP(U675,'ITWR Dump'!$A$2:$Y$5000,2,0)))</f>
        <v>0</v>
      </c>
      <c r="AH675" s="11">
        <f>IF(ISERROR(VLOOKUP(U675,'ITWR Dump'!$A$2:$Y$5000,14,0)),0,(VLOOKUP(U675,'ITWR Dump'!$A$2:$Y$5000,14,0)))</f>
        <v>0</v>
      </c>
      <c r="AI675" s="11" t="str">
        <f t="shared" si="300"/>
        <v>01-Maintenance Offshore</v>
      </c>
      <c r="AJ675" s="11" t="str">
        <f t="shared" si="301"/>
        <v>Offshore</v>
      </c>
      <c r="AK675" s="11" t="str">
        <f>IF(ISERROR(VLOOKUP(A675,'Team Data'!$C$2:$U$213,17,0)),0,(VLOOKUP(A675,'Team Data'!$C$2:$U$213,17,0)))</f>
        <v>PRISM</v>
      </c>
      <c r="AL675" s="11" t="str">
        <f t="shared" si="302"/>
        <v>2017-04-24</v>
      </c>
      <c r="AM675" s="11">
        <f>IF(ISERROR(VLOOKUP(U675,'ITWR Dump'!$A$2:$Y$5000,16,0)),0,(VLOOKUP(U675,'ITWR Dump'!$A$2:$Y$5000,16,0)))</f>
        <v>0</v>
      </c>
      <c r="AN675" s="11">
        <f>IF(ISERROR(VLOOKUP(U675,'ITWR Dump'!$A$2:$Y$5000,18,0)),0,(VLOOKUP(U675,'ITWR Dump'!$A$2:$Y$5000,18,0)))</f>
        <v>0</v>
      </c>
      <c r="AO675" s="11">
        <f>IF(ISERROR(VLOOKUP(U675,'ITWR Dump'!$A$2:$Y$5000,25,0)),0,(VLOOKUP('ILC Report'!U675,'ITWR Dump'!$A$2:$Y$5000,25,0)))</f>
        <v>0</v>
      </c>
      <c r="AP675" s="11">
        <f t="shared" si="303"/>
        <v>0</v>
      </c>
      <c r="AQ675" s="26">
        <f t="shared" si="304"/>
        <v>0</v>
      </c>
      <c r="AR675" s="26">
        <f t="shared" si="305"/>
        <v>0</v>
      </c>
      <c r="AS675" s="26">
        <f t="shared" si="306"/>
        <v>0</v>
      </c>
      <c r="AT675" s="26">
        <f t="shared" si="307"/>
        <v>0</v>
      </c>
      <c r="AU675" s="26">
        <f t="shared" si="308"/>
        <v>0</v>
      </c>
      <c r="AV675" s="26">
        <f t="shared" si="309"/>
        <v>0</v>
      </c>
      <c r="AW675" s="11" t="s">
        <v>653</v>
      </c>
      <c r="AX675" s="11" t="str">
        <f>VLOOKUP(L675,Group!$A$2:$B$1000,2,0)</f>
        <v>Maintenance</v>
      </c>
      <c r="AY675" s="11">
        <f>IF(ISERROR(VLOOKUP(U675,'ITWR Dump'!$A$2:$Y$5000,15,0)),0,(VLOOKUP('ILC Report'!U675,'ITWR Dump'!$A$2:$Y$5000,15,0)))</f>
        <v>0</v>
      </c>
      <c r="AZ675" s="11" t="str">
        <f t="shared" si="310"/>
        <v>No</v>
      </c>
      <c r="BA675" s="11" t="str">
        <f t="shared" si="311"/>
        <v>BKI</v>
      </c>
      <c r="BB675" s="11" t="str">
        <f t="shared" si="312"/>
        <v>MN</v>
      </c>
      <c r="BC675" s="11" t="str">
        <f t="shared" si="313"/>
        <v>No</v>
      </c>
    </row>
    <row r="676" spans="1:55" x14ac:dyDescent="0.3">
      <c r="A676" s="11" t="s">
        <v>108</v>
      </c>
      <c r="B676" s="11" t="s">
        <v>1836</v>
      </c>
      <c r="C676" s="11" t="s">
        <v>576</v>
      </c>
      <c r="D676" s="11" t="s">
        <v>2287</v>
      </c>
      <c r="E676" s="38" t="s">
        <v>2901</v>
      </c>
      <c r="F676" s="11">
        <v>2</v>
      </c>
      <c r="G676" s="40" t="s">
        <v>218</v>
      </c>
      <c r="H676" s="11" t="str">
        <f t="shared" si="295"/>
        <v>Regular</v>
      </c>
      <c r="I676" s="11" t="str">
        <f t="shared" si="287"/>
        <v>INDIA</v>
      </c>
      <c r="J676" s="11" t="str">
        <f>IF(ISERROR(VLOOKUP(C676,'WI Vs ASM'!$B$2:$E$1000,4,0)),0,(VLOOKUP(C676,'WI Vs ASM'!$B$2:$E$1000,4,0)))</f>
        <v>Offshore</v>
      </c>
      <c r="K676" s="11" t="str">
        <f>IF(ISERROR(VLOOKUP(C676,'WI Vs ASM'!$B$2:$F$1000,5,0)),0,(VLOOKUP(C676,'WI Vs ASM'!$B$2:$F$1000,5,0)))</f>
        <v>01-Fixed Price</v>
      </c>
      <c r="L676" s="11" t="str">
        <f>IF(ISERROR(VLOOKUP(C676,'WI Vs ASM'!$B$2:$D$1000,3,0)),0,(VLOOKUP(C676,'WI Vs ASM'!$B$2:$D$1000,3,0)))</f>
        <v>01-Maintenance Offshore</v>
      </c>
      <c r="M676" s="11" t="str">
        <f>IF(ISERROR(VLOOKUP(C676,'WI Vs ASM'!$B$2:$I$1000,8,0)),0,(VLOOKUP(C676,'WI Vs ASM'!$B$2:$I$1000,8,0)))</f>
        <v>Rahul Soman</v>
      </c>
      <c r="N676" s="11" t="str">
        <f>IF(ISERROR(VLOOKUP(C676,'WI Vs ASM'!$B$2:$G$1000,6,0)),0,(VLOOKUP(C676,'WI Vs ASM'!$B$2:$G$1000,6,0)))</f>
        <v>Commercial</v>
      </c>
      <c r="O676" s="11" t="str">
        <f>IF(ISERROR(VLOOKUP(C676,'WI Vs ASM'!$B$2:$H$1000,7,0)),0,(VLOOKUP(C676,'WI Vs ASM'!$B$2:$H$1000,7,0)))</f>
        <v>Commercial</v>
      </c>
      <c r="P676" s="11" t="str">
        <f t="shared" si="288"/>
        <v>May-17</v>
      </c>
      <c r="Q676" s="11" t="str">
        <f t="shared" si="289"/>
        <v>Q2</v>
      </c>
      <c r="R676" s="11" t="str">
        <f>IF(ISERROR(VLOOKUP(C676,'WI Vs ASM'!$B$2:$J$1000,9,0)),0,(VLOOKUP(C676,'WI Vs ASM'!$B$2:$J$1000,9,0)))</f>
        <v>Jyothi Pai</v>
      </c>
      <c r="S676" s="11" t="str">
        <f>IF(ISERROR(VLOOKUP(C676,'WI Vs ASM'!$B$2:$K$1000,10,0)),0,(VLOOKUP(C676,'WI Vs ASM'!$B$2:$K$1000,10,0)))</f>
        <v>Saju Bhaskaran</v>
      </c>
      <c r="T676" s="11" t="str">
        <f>IF(ISERROR(VLOOKUP(C676,'WI Vs ASM'!$B$2:$L$1000,11,0)),0,(VLOOKUP(C676,'WI Vs ASM'!$B$2:$L$1000,11,0)))</f>
        <v>Sreekala Balasubramanian</v>
      </c>
      <c r="U676" s="11" t="e">
        <f t="shared" si="296"/>
        <v>#VALUE!</v>
      </c>
      <c r="V676" s="11" t="str">
        <f t="shared" si="290"/>
        <v>No</v>
      </c>
      <c r="W676" s="11" t="str">
        <f t="shared" si="291"/>
        <v>Yes</v>
      </c>
      <c r="X676" s="11" t="str">
        <f t="shared" si="292"/>
        <v>No</v>
      </c>
      <c r="Y676" s="11" t="str">
        <f t="shared" si="293"/>
        <v>No</v>
      </c>
      <c r="Z676" s="11" t="str">
        <f t="shared" si="294"/>
        <v>No</v>
      </c>
      <c r="AA676" s="11" t="str">
        <f t="shared" si="297"/>
        <v>No</v>
      </c>
      <c r="AB676" s="11">
        <f>IF(ISERROR(VLOOKUP(U676,'ITWR Dump'!$A$2:$Y$5000,24,0)),0,(VLOOKUP('ILC Report'!U676,'ITWR Dump'!$A$2:$Y$5000,24,0)))</f>
        <v>0</v>
      </c>
      <c r="AC676" s="11" t="str">
        <f t="shared" si="298"/>
        <v>No</v>
      </c>
      <c r="AD676" s="11" t="str">
        <f t="shared" si="299"/>
        <v/>
      </c>
      <c r="AE676" s="11">
        <f>IF(ISERROR(VLOOKUP(U676,'ITWR Dump'!$A$2:$Y$5000,13,0)),0,(VLOOKUP(U676,'ITWR Dump'!$A$2:$Y$5000,13,0)))</f>
        <v>0</v>
      </c>
      <c r="AF676" s="11">
        <f>IF(ISERROR(VLOOKUP(U676,'ITWR Dump'!$A$2:$Y$5000,11,0)),0,(VLOOKUP(U676,'ITWR Dump'!$A$2:$Y$5000,11,0)))</f>
        <v>0</v>
      </c>
      <c r="AG676" s="11">
        <f>IF(ISERROR(VLOOKUP(U676,'ITWR Dump'!$A$2:$Y$5000,2,0)),0,(VLOOKUP(U676,'ITWR Dump'!$A$2:$Y$5000,2,0)))</f>
        <v>0</v>
      </c>
      <c r="AH676" s="11">
        <f>IF(ISERROR(VLOOKUP(U676,'ITWR Dump'!$A$2:$Y$5000,14,0)),0,(VLOOKUP(U676,'ITWR Dump'!$A$2:$Y$5000,14,0)))</f>
        <v>0</v>
      </c>
      <c r="AI676" s="11" t="str">
        <f t="shared" si="300"/>
        <v>01-Maintenance Offshore</v>
      </c>
      <c r="AJ676" s="11" t="str">
        <f t="shared" si="301"/>
        <v>Offshore</v>
      </c>
      <c r="AK676" s="11" t="str">
        <f>IF(ISERROR(VLOOKUP(A676,'Team Data'!$C$2:$U$213,17,0)),0,(VLOOKUP(A676,'Team Data'!$C$2:$U$213,17,0)))</f>
        <v>PRISM</v>
      </c>
      <c r="AL676" s="11" t="str">
        <f t="shared" si="302"/>
        <v>2017-04-24</v>
      </c>
      <c r="AM676" s="11">
        <f>IF(ISERROR(VLOOKUP(U676,'ITWR Dump'!$A$2:$Y$5000,16,0)),0,(VLOOKUP(U676,'ITWR Dump'!$A$2:$Y$5000,16,0)))</f>
        <v>0</v>
      </c>
      <c r="AN676" s="11">
        <f>IF(ISERROR(VLOOKUP(U676,'ITWR Dump'!$A$2:$Y$5000,18,0)),0,(VLOOKUP(U676,'ITWR Dump'!$A$2:$Y$5000,18,0)))</f>
        <v>0</v>
      </c>
      <c r="AO676" s="11">
        <f>IF(ISERROR(VLOOKUP(U676,'ITWR Dump'!$A$2:$Y$5000,25,0)),0,(VLOOKUP('ILC Report'!U676,'ITWR Dump'!$A$2:$Y$5000,25,0)))</f>
        <v>0</v>
      </c>
      <c r="AP676" s="11">
        <f t="shared" si="303"/>
        <v>0</v>
      </c>
      <c r="AQ676" s="26">
        <f t="shared" si="304"/>
        <v>0</v>
      </c>
      <c r="AR676" s="26">
        <f t="shared" si="305"/>
        <v>0</v>
      </c>
      <c r="AS676" s="26">
        <f t="shared" si="306"/>
        <v>0</v>
      </c>
      <c r="AT676" s="26">
        <f t="shared" si="307"/>
        <v>0</v>
      </c>
      <c r="AU676" s="26">
        <f t="shared" si="308"/>
        <v>0</v>
      </c>
      <c r="AV676" s="26">
        <f t="shared" si="309"/>
        <v>0</v>
      </c>
      <c r="AW676" s="11" t="s">
        <v>653</v>
      </c>
      <c r="AX676" s="11" t="str">
        <f>VLOOKUP(L676,Group!$A$2:$B$1000,2,0)</f>
        <v>Maintenance</v>
      </c>
      <c r="AY676" s="11">
        <f>IF(ISERROR(VLOOKUP(U676,'ITWR Dump'!$A$2:$Y$5000,15,0)),0,(VLOOKUP('ILC Report'!U676,'ITWR Dump'!$A$2:$Y$5000,15,0)))</f>
        <v>0</v>
      </c>
      <c r="AZ676" s="11" t="str">
        <f t="shared" si="310"/>
        <v>No</v>
      </c>
      <c r="BA676" s="11" t="str">
        <f t="shared" si="311"/>
        <v>BKI</v>
      </c>
      <c r="BB676" s="11" t="str">
        <f t="shared" si="312"/>
        <v>MN</v>
      </c>
      <c r="BC676" s="11" t="str">
        <f t="shared" si="313"/>
        <v>No</v>
      </c>
    </row>
    <row r="677" spans="1:55" x14ac:dyDescent="0.3">
      <c r="A677" s="11" t="s">
        <v>108</v>
      </c>
      <c r="B677" s="11" t="s">
        <v>1836</v>
      </c>
      <c r="C677" s="11" t="s">
        <v>576</v>
      </c>
      <c r="D677" s="11" t="s">
        <v>2311</v>
      </c>
      <c r="E677" s="38" t="s">
        <v>2901</v>
      </c>
      <c r="F677" s="11">
        <v>9</v>
      </c>
      <c r="G677" s="40" t="s">
        <v>218</v>
      </c>
      <c r="H677" s="11" t="str">
        <f t="shared" si="295"/>
        <v>Regular</v>
      </c>
      <c r="I677" s="11" t="str">
        <f t="shared" si="287"/>
        <v>INDIA</v>
      </c>
      <c r="J677" s="11" t="str">
        <f>IF(ISERROR(VLOOKUP(C677,'WI Vs ASM'!$B$2:$E$1000,4,0)),0,(VLOOKUP(C677,'WI Vs ASM'!$B$2:$E$1000,4,0)))</f>
        <v>Offshore</v>
      </c>
      <c r="K677" s="11" t="str">
        <f>IF(ISERROR(VLOOKUP(C677,'WI Vs ASM'!$B$2:$F$1000,5,0)),0,(VLOOKUP(C677,'WI Vs ASM'!$B$2:$F$1000,5,0)))</f>
        <v>01-Fixed Price</v>
      </c>
      <c r="L677" s="11" t="str">
        <f>IF(ISERROR(VLOOKUP(C677,'WI Vs ASM'!$B$2:$D$1000,3,0)),0,(VLOOKUP(C677,'WI Vs ASM'!$B$2:$D$1000,3,0)))</f>
        <v>01-Maintenance Offshore</v>
      </c>
      <c r="M677" s="11" t="str">
        <f>IF(ISERROR(VLOOKUP(C677,'WI Vs ASM'!$B$2:$I$1000,8,0)),0,(VLOOKUP(C677,'WI Vs ASM'!$B$2:$I$1000,8,0)))</f>
        <v>Rahul Soman</v>
      </c>
      <c r="N677" s="11" t="str">
        <f>IF(ISERROR(VLOOKUP(C677,'WI Vs ASM'!$B$2:$G$1000,6,0)),0,(VLOOKUP(C677,'WI Vs ASM'!$B$2:$G$1000,6,0)))</f>
        <v>Commercial</v>
      </c>
      <c r="O677" s="11" t="str">
        <f>IF(ISERROR(VLOOKUP(C677,'WI Vs ASM'!$B$2:$H$1000,7,0)),0,(VLOOKUP(C677,'WI Vs ASM'!$B$2:$H$1000,7,0)))</f>
        <v>Commercial</v>
      </c>
      <c r="P677" s="11" t="str">
        <f t="shared" si="288"/>
        <v>May-17</v>
      </c>
      <c r="Q677" s="11" t="str">
        <f t="shared" si="289"/>
        <v>Q2</v>
      </c>
      <c r="R677" s="11" t="str">
        <f>IF(ISERROR(VLOOKUP(C677,'WI Vs ASM'!$B$2:$J$1000,9,0)),0,(VLOOKUP(C677,'WI Vs ASM'!$B$2:$J$1000,9,0)))</f>
        <v>Jyothi Pai</v>
      </c>
      <c r="S677" s="11" t="str">
        <f>IF(ISERROR(VLOOKUP(C677,'WI Vs ASM'!$B$2:$K$1000,10,0)),0,(VLOOKUP(C677,'WI Vs ASM'!$B$2:$K$1000,10,0)))</f>
        <v>Saju Bhaskaran</v>
      </c>
      <c r="T677" s="11" t="str">
        <f>IF(ISERROR(VLOOKUP(C677,'WI Vs ASM'!$B$2:$L$1000,11,0)),0,(VLOOKUP(C677,'WI Vs ASM'!$B$2:$L$1000,11,0)))</f>
        <v>Sreekala Balasubramanian</v>
      </c>
      <c r="U677" s="11" t="e">
        <f t="shared" si="296"/>
        <v>#VALUE!</v>
      </c>
      <c r="V677" s="11" t="str">
        <f t="shared" si="290"/>
        <v>No</v>
      </c>
      <c r="W677" s="11" t="str">
        <f t="shared" si="291"/>
        <v>Yes</v>
      </c>
      <c r="X677" s="11" t="str">
        <f t="shared" si="292"/>
        <v>No</v>
      </c>
      <c r="Y677" s="11" t="str">
        <f t="shared" si="293"/>
        <v>No</v>
      </c>
      <c r="Z677" s="11" t="str">
        <f t="shared" si="294"/>
        <v>No</v>
      </c>
      <c r="AA677" s="11" t="str">
        <f t="shared" si="297"/>
        <v>No</v>
      </c>
      <c r="AB677" s="11">
        <f>IF(ISERROR(VLOOKUP(U677,'ITWR Dump'!$A$2:$Y$5000,24,0)),0,(VLOOKUP('ILC Report'!U677,'ITWR Dump'!$A$2:$Y$5000,24,0)))</f>
        <v>0</v>
      </c>
      <c r="AC677" s="11" t="str">
        <f t="shared" si="298"/>
        <v>No</v>
      </c>
      <c r="AD677" s="11" t="str">
        <f t="shared" si="299"/>
        <v/>
      </c>
      <c r="AE677" s="11">
        <f>IF(ISERROR(VLOOKUP(U677,'ITWR Dump'!$A$2:$Y$5000,13,0)),0,(VLOOKUP(U677,'ITWR Dump'!$A$2:$Y$5000,13,0)))</f>
        <v>0</v>
      </c>
      <c r="AF677" s="11">
        <f>IF(ISERROR(VLOOKUP(U677,'ITWR Dump'!$A$2:$Y$5000,11,0)),0,(VLOOKUP(U677,'ITWR Dump'!$A$2:$Y$5000,11,0)))</f>
        <v>0</v>
      </c>
      <c r="AG677" s="11">
        <f>IF(ISERROR(VLOOKUP(U677,'ITWR Dump'!$A$2:$Y$5000,2,0)),0,(VLOOKUP(U677,'ITWR Dump'!$A$2:$Y$5000,2,0)))</f>
        <v>0</v>
      </c>
      <c r="AH677" s="11">
        <f>IF(ISERROR(VLOOKUP(U677,'ITWR Dump'!$A$2:$Y$5000,14,0)),0,(VLOOKUP(U677,'ITWR Dump'!$A$2:$Y$5000,14,0)))</f>
        <v>0</v>
      </c>
      <c r="AI677" s="11" t="str">
        <f t="shared" si="300"/>
        <v>01-Maintenance Offshore</v>
      </c>
      <c r="AJ677" s="11" t="str">
        <f t="shared" si="301"/>
        <v>Offshore</v>
      </c>
      <c r="AK677" s="11" t="str">
        <f>IF(ISERROR(VLOOKUP(A677,'Team Data'!$C$2:$U$213,17,0)),0,(VLOOKUP(A677,'Team Data'!$C$2:$U$213,17,0)))</f>
        <v>PRISM</v>
      </c>
      <c r="AL677" s="11" t="str">
        <f t="shared" si="302"/>
        <v>2017-04-24</v>
      </c>
      <c r="AM677" s="11">
        <f>IF(ISERROR(VLOOKUP(U677,'ITWR Dump'!$A$2:$Y$5000,16,0)),0,(VLOOKUP(U677,'ITWR Dump'!$A$2:$Y$5000,16,0)))</f>
        <v>0</v>
      </c>
      <c r="AN677" s="11">
        <f>IF(ISERROR(VLOOKUP(U677,'ITWR Dump'!$A$2:$Y$5000,18,0)),0,(VLOOKUP(U677,'ITWR Dump'!$A$2:$Y$5000,18,0)))</f>
        <v>0</v>
      </c>
      <c r="AO677" s="11">
        <f>IF(ISERROR(VLOOKUP(U677,'ITWR Dump'!$A$2:$Y$5000,25,0)),0,(VLOOKUP('ILC Report'!U677,'ITWR Dump'!$A$2:$Y$5000,25,0)))</f>
        <v>0</v>
      </c>
      <c r="AP677" s="11">
        <f t="shared" si="303"/>
        <v>0</v>
      </c>
      <c r="AQ677" s="26">
        <f t="shared" si="304"/>
        <v>0</v>
      </c>
      <c r="AR677" s="26">
        <f t="shared" si="305"/>
        <v>0</v>
      </c>
      <c r="AS677" s="26">
        <f t="shared" si="306"/>
        <v>0</v>
      </c>
      <c r="AT677" s="26">
        <f t="shared" si="307"/>
        <v>0</v>
      </c>
      <c r="AU677" s="26">
        <f t="shared" si="308"/>
        <v>0</v>
      </c>
      <c r="AV677" s="26">
        <f t="shared" si="309"/>
        <v>0</v>
      </c>
      <c r="AW677" s="11" t="s">
        <v>653</v>
      </c>
      <c r="AX677" s="11" t="str">
        <f>VLOOKUP(L677,Group!$A$2:$B$1000,2,0)</f>
        <v>Maintenance</v>
      </c>
      <c r="AY677" s="11">
        <f>IF(ISERROR(VLOOKUP(U677,'ITWR Dump'!$A$2:$Y$5000,15,0)),0,(VLOOKUP('ILC Report'!U677,'ITWR Dump'!$A$2:$Y$5000,15,0)))</f>
        <v>0</v>
      </c>
      <c r="AZ677" s="11" t="str">
        <f t="shared" si="310"/>
        <v>No</v>
      </c>
      <c r="BA677" s="11" t="str">
        <f t="shared" si="311"/>
        <v>BKI</v>
      </c>
      <c r="BB677" s="11" t="str">
        <f t="shared" si="312"/>
        <v>MN</v>
      </c>
      <c r="BC677" s="11" t="str">
        <f t="shared" si="313"/>
        <v>No</v>
      </c>
    </row>
    <row r="678" spans="1:55" x14ac:dyDescent="0.3">
      <c r="A678" s="11" t="s">
        <v>108</v>
      </c>
      <c r="B678" s="11" t="s">
        <v>1836</v>
      </c>
      <c r="C678" s="11" t="s">
        <v>576</v>
      </c>
      <c r="D678" s="11" t="s">
        <v>2288</v>
      </c>
      <c r="E678" s="38" t="s">
        <v>2901</v>
      </c>
      <c r="F678" s="11">
        <v>2</v>
      </c>
      <c r="G678" s="40" t="s">
        <v>218</v>
      </c>
      <c r="H678" s="11" t="str">
        <f t="shared" si="295"/>
        <v>Regular</v>
      </c>
      <c r="I678" s="11" t="str">
        <f t="shared" si="287"/>
        <v>INDIA</v>
      </c>
      <c r="J678" s="11" t="str">
        <f>IF(ISERROR(VLOOKUP(C678,'WI Vs ASM'!$B$2:$E$1000,4,0)),0,(VLOOKUP(C678,'WI Vs ASM'!$B$2:$E$1000,4,0)))</f>
        <v>Offshore</v>
      </c>
      <c r="K678" s="11" t="str">
        <f>IF(ISERROR(VLOOKUP(C678,'WI Vs ASM'!$B$2:$F$1000,5,0)),0,(VLOOKUP(C678,'WI Vs ASM'!$B$2:$F$1000,5,0)))</f>
        <v>01-Fixed Price</v>
      </c>
      <c r="L678" s="11" t="str">
        <f>IF(ISERROR(VLOOKUP(C678,'WI Vs ASM'!$B$2:$D$1000,3,0)),0,(VLOOKUP(C678,'WI Vs ASM'!$B$2:$D$1000,3,0)))</f>
        <v>01-Maintenance Offshore</v>
      </c>
      <c r="M678" s="11" t="str">
        <f>IF(ISERROR(VLOOKUP(C678,'WI Vs ASM'!$B$2:$I$1000,8,0)),0,(VLOOKUP(C678,'WI Vs ASM'!$B$2:$I$1000,8,0)))</f>
        <v>Rahul Soman</v>
      </c>
      <c r="N678" s="11" t="str">
        <f>IF(ISERROR(VLOOKUP(C678,'WI Vs ASM'!$B$2:$G$1000,6,0)),0,(VLOOKUP(C678,'WI Vs ASM'!$B$2:$G$1000,6,0)))</f>
        <v>Commercial</v>
      </c>
      <c r="O678" s="11" t="str">
        <f>IF(ISERROR(VLOOKUP(C678,'WI Vs ASM'!$B$2:$H$1000,7,0)),0,(VLOOKUP(C678,'WI Vs ASM'!$B$2:$H$1000,7,0)))</f>
        <v>Commercial</v>
      </c>
      <c r="P678" s="11" t="str">
        <f t="shared" si="288"/>
        <v>May-17</v>
      </c>
      <c r="Q678" s="11" t="str">
        <f t="shared" si="289"/>
        <v>Q2</v>
      </c>
      <c r="R678" s="11" t="str">
        <f>IF(ISERROR(VLOOKUP(C678,'WI Vs ASM'!$B$2:$J$1000,9,0)),0,(VLOOKUP(C678,'WI Vs ASM'!$B$2:$J$1000,9,0)))</f>
        <v>Jyothi Pai</v>
      </c>
      <c r="S678" s="11" t="str">
        <f>IF(ISERROR(VLOOKUP(C678,'WI Vs ASM'!$B$2:$K$1000,10,0)),0,(VLOOKUP(C678,'WI Vs ASM'!$B$2:$K$1000,10,0)))</f>
        <v>Saju Bhaskaran</v>
      </c>
      <c r="T678" s="11" t="str">
        <f>IF(ISERROR(VLOOKUP(C678,'WI Vs ASM'!$B$2:$L$1000,11,0)),0,(VLOOKUP(C678,'WI Vs ASM'!$B$2:$L$1000,11,0)))</f>
        <v>Sreekala Balasubramanian</v>
      </c>
      <c r="U678" s="11" t="e">
        <f t="shared" si="296"/>
        <v>#VALUE!</v>
      </c>
      <c r="V678" s="11" t="str">
        <f t="shared" si="290"/>
        <v>No</v>
      </c>
      <c r="W678" s="11" t="str">
        <f t="shared" si="291"/>
        <v>Yes</v>
      </c>
      <c r="X678" s="11" t="str">
        <f t="shared" si="292"/>
        <v>No</v>
      </c>
      <c r="Y678" s="11" t="str">
        <f t="shared" si="293"/>
        <v>No</v>
      </c>
      <c r="Z678" s="11" t="str">
        <f t="shared" si="294"/>
        <v>No</v>
      </c>
      <c r="AA678" s="11" t="str">
        <f t="shared" si="297"/>
        <v>No</v>
      </c>
      <c r="AB678" s="11">
        <f>IF(ISERROR(VLOOKUP(U678,'ITWR Dump'!$A$2:$Y$5000,24,0)),0,(VLOOKUP('ILC Report'!U678,'ITWR Dump'!$A$2:$Y$5000,24,0)))</f>
        <v>0</v>
      </c>
      <c r="AC678" s="11" t="str">
        <f t="shared" si="298"/>
        <v>No</v>
      </c>
      <c r="AD678" s="11" t="str">
        <f t="shared" si="299"/>
        <v/>
      </c>
      <c r="AE678" s="11">
        <f>IF(ISERROR(VLOOKUP(U678,'ITWR Dump'!$A$2:$Y$5000,13,0)),0,(VLOOKUP(U678,'ITWR Dump'!$A$2:$Y$5000,13,0)))</f>
        <v>0</v>
      </c>
      <c r="AF678" s="11">
        <f>IF(ISERROR(VLOOKUP(U678,'ITWR Dump'!$A$2:$Y$5000,11,0)),0,(VLOOKUP(U678,'ITWR Dump'!$A$2:$Y$5000,11,0)))</f>
        <v>0</v>
      </c>
      <c r="AG678" s="11">
        <f>IF(ISERROR(VLOOKUP(U678,'ITWR Dump'!$A$2:$Y$5000,2,0)),0,(VLOOKUP(U678,'ITWR Dump'!$A$2:$Y$5000,2,0)))</f>
        <v>0</v>
      </c>
      <c r="AH678" s="11">
        <f>IF(ISERROR(VLOOKUP(U678,'ITWR Dump'!$A$2:$Y$5000,14,0)),0,(VLOOKUP(U678,'ITWR Dump'!$A$2:$Y$5000,14,0)))</f>
        <v>0</v>
      </c>
      <c r="AI678" s="11" t="str">
        <f t="shared" si="300"/>
        <v>01-Maintenance Offshore</v>
      </c>
      <c r="AJ678" s="11" t="str">
        <f t="shared" si="301"/>
        <v>Offshore</v>
      </c>
      <c r="AK678" s="11" t="str">
        <f>IF(ISERROR(VLOOKUP(A678,'Team Data'!$C$2:$U$213,17,0)),0,(VLOOKUP(A678,'Team Data'!$C$2:$U$213,17,0)))</f>
        <v>PRISM</v>
      </c>
      <c r="AL678" s="11" t="str">
        <f t="shared" si="302"/>
        <v>2017-04-24</v>
      </c>
      <c r="AM678" s="11">
        <f>IF(ISERROR(VLOOKUP(U678,'ITWR Dump'!$A$2:$Y$5000,16,0)),0,(VLOOKUP(U678,'ITWR Dump'!$A$2:$Y$5000,16,0)))</f>
        <v>0</v>
      </c>
      <c r="AN678" s="11">
        <f>IF(ISERROR(VLOOKUP(U678,'ITWR Dump'!$A$2:$Y$5000,18,0)),0,(VLOOKUP(U678,'ITWR Dump'!$A$2:$Y$5000,18,0)))</f>
        <v>0</v>
      </c>
      <c r="AO678" s="11">
        <f>IF(ISERROR(VLOOKUP(U678,'ITWR Dump'!$A$2:$Y$5000,25,0)),0,(VLOOKUP('ILC Report'!U678,'ITWR Dump'!$A$2:$Y$5000,25,0)))</f>
        <v>0</v>
      </c>
      <c r="AP678" s="11">
        <f t="shared" si="303"/>
        <v>0</v>
      </c>
      <c r="AQ678" s="26">
        <f t="shared" si="304"/>
        <v>0</v>
      </c>
      <c r="AR678" s="26">
        <f t="shared" si="305"/>
        <v>0</v>
      </c>
      <c r="AS678" s="26">
        <f t="shared" si="306"/>
        <v>0</v>
      </c>
      <c r="AT678" s="26">
        <f t="shared" si="307"/>
        <v>0</v>
      </c>
      <c r="AU678" s="26">
        <f t="shared" si="308"/>
        <v>0</v>
      </c>
      <c r="AV678" s="26">
        <f t="shared" si="309"/>
        <v>0</v>
      </c>
      <c r="AW678" s="11" t="s">
        <v>653</v>
      </c>
      <c r="AX678" s="11" t="str">
        <f>VLOOKUP(L678,Group!$A$2:$B$1000,2,0)</f>
        <v>Maintenance</v>
      </c>
      <c r="AY678" s="11">
        <f>IF(ISERROR(VLOOKUP(U678,'ITWR Dump'!$A$2:$Y$5000,15,0)),0,(VLOOKUP('ILC Report'!U678,'ITWR Dump'!$A$2:$Y$5000,15,0)))</f>
        <v>0</v>
      </c>
      <c r="AZ678" s="11" t="str">
        <f t="shared" si="310"/>
        <v>No</v>
      </c>
      <c r="BA678" s="11" t="str">
        <f t="shared" si="311"/>
        <v>BKI</v>
      </c>
      <c r="BB678" s="11" t="str">
        <f t="shared" si="312"/>
        <v>MN</v>
      </c>
      <c r="BC678" s="11" t="str">
        <f t="shared" si="313"/>
        <v>No</v>
      </c>
    </row>
    <row r="679" spans="1:55" x14ac:dyDescent="0.3">
      <c r="A679" s="11" t="s">
        <v>108</v>
      </c>
      <c r="B679" s="11" t="s">
        <v>1836</v>
      </c>
      <c r="C679" s="11" t="s">
        <v>566</v>
      </c>
      <c r="D679" s="11" t="s">
        <v>2312</v>
      </c>
      <c r="E679" s="38" t="s">
        <v>2901</v>
      </c>
      <c r="F679" s="11">
        <v>2</v>
      </c>
      <c r="G679" s="40" t="s">
        <v>218</v>
      </c>
      <c r="H679" s="11" t="str">
        <f t="shared" si="295"/>
        <v>Regular</v>
      </c>
      <c r="I679" s="11" t="str">
        <f t="shared" si="287"/>
        <v>INDIA</v>
      </c>
      <c r="J679" s="11" t="str">
        <f>IF(ISERROR(VLOOKUP(C679,'WI Vs ASM'!$B$2:$E$1000,4,0)),0,(VLOOKUP(C679,'WI Vs ASM'!$B$2:$E$1000,4,0)))</f>
        <v>Offshore</v>
      </c>
      <c r="K679" s="11" t="str">
        <f>IF(ISERROR(VLOOKUP(C679,'WI Vs ASM'!$B$2:$F$1000,5,0)),0,(VLOOKUP(C679,'WI Vs ASM'!$B$2:$F$1000,5,0)))</f>
        <v>01-Fixed Price</v>
      </c>
      <c r="L679" s="11" t="str">
        <f>IF(ISERROR(VLOOKUP(C679,'WI Vs ASM'!$B$2:$D$1000,3,0)),0,(VLOOKUP(C679,'WI Vs ASM'!$B$2:$D$1000,3,0)))</f>
        <v>01-Maintenance Offshore</v>
      </c>
      <c r="M679" s="11" t="str">
        <f>IF(ISERROR(VLOOKUP(C679,'WI Vs ASM'!$B$2:$I$1000,8,0)),0,(VLOOKUP(C679,'WI Vs ASM'!$B$2:$I$1000,8,0)))</f>
        <v>Rahul Soman</v>
      </c>
      <c r="N679" s="11" t="str">
        <f>IF(ISERROR(VLOOKUP(C679,'WI Vs ASM'!$B$2:$G$1000,6,0)),0,(VLOOKUP(C679,'WI Vs ASM'!$B$2:$G$1000,6,0)))</f>
        <v>Claims</v>
      </c>
      <c r="O679" s="11" t="str">
        <f>IF(ISERROR(VLOOKUP(C679,'WI Vs ASM'!$B$2:$H$1000,7,0)),0,(VLOOKUP(C679,'WI Vs ASM'!$B$2:$H$1000,7,0)))</f>
        <v>Claims</v>
      </c>
      <c r="P679" s="11" t="str">
        <f t="shared" si="288"/>
        <v>May-17</v>
      </c>
      <c r="Q679" s="11" t="str">
        <f t="shared" si="289"/>
        <v>Q2</v>
      </c>
      <c r="R679" s="11" t="str">
        <f>IF(ISERROR(VLOOKUP(C679,'WI Vs ASM'!$B$2:$J$1000,9,0)),0,(VLOOKUP(C679,'WI Vs ASM'!$B$2:$J$1000,9,0)))</f>
        <v>Jyothi Pai</v>
      </c>
      <c r="S679" s="11" t="str">
        <f>IF(ISERROR(VLOOKUP(C679,'WI Vs ASM'!$B$2:$K$1000,10,0)),0,(VLOOKUP(C679,'WI Vs ASM'!$B$2:$K$1000,10,0)))</f>
        <v>Dana D. Smith</v>
      </c>
      <c r="T679" s="11" t="str">
        <f>IF(ISERROR(VLOOKUP(C679,'WI Vs ASM'!$B$2:$L$1000,11,0)),0,(VLOOKUP(C679,'WI Vs ASM'!$B$2:$L$1000,11,0)))</f>
        <v>Phillip Mclean</v>
      </c>
      <c r="U679" s="11" t="e">
        <f t="shared" si="296"/>
        <v>#VALUE!</v>
      </c>
      <c r="V679" s="11" t="str">
        <f t="shared" si="290"/>
        <v>No</v>
      </c>
      <c r="W679" s="11" t="str">
        <f t="shared" si="291"/>
        <v>Yes</v>
      </c>
      <c r="X679" s="11" t="str">
        <f t="shared" si="292"/>
        <v>No</v>
      </c>
      <c r="Y679" s="11" t="str">
        <f t="shared" si="293"/>
        <v>No</v>
      </c>
      <c r="Z679" s="11" t="str">
        <f t="shared" si="294"/>
        <v>No</v>
      </c>
      <c r="AA679" s="11" t="str">
        <f t="shared" si="297"/>
        <v>No</v>
      </c>
      <c r="AB679" s="11">
        <f>IF(ISERROR(VLOOKUP(U679,'ITWR Dump'!$A$2:$Y$5000,24,0)),0,(VLOOKUP('ILC Report'!U679,'ITWR Dump'!$A$2:$Y$5000,24,0)))</f>
        <v>0</v>
      </c>
      <c r="AC679" s="11" t="str">
        <f t="shared" si="298"/>
        <v>No</v>
      </c>
      <c r="AD679" s="11" t="str">
        <f t="shared" si="299"/>
        <v/>
      </c>
      <c r="AE679" s="11">
        <f>IF(ISERROR(VLOOKUP(U679,'ITWR Dump'!$A$2:$Y$5000,13,0)),0,(VLOOKUP(U679,'ITWR Dump'!$A$2:$Y$5000,13,0)))</f>
        <v>0</v>
      </c>
      <c r="AF679" s="11">
        <f>IF(ISERROR(VLOOKUP(U679,'ITWR Dump'!$A$2:$Y$5000,11,0)),0,(VLOOKUP(U679,'ITWR Dump'!$A$2:$Y$5000,11,0)))</f>
        <v>0</v>
      </c>
      <c r="AG679" s="11">
        <f>IF(ISERROR(VLOOKUP(U679,'ITWR Dump'!$A$2:$Y$5000,2,0)),0,(VLOOKUP(U679,'ITWR Dump'!$A$2:$Y$5000,2,0)))</f>
        <v>0</v>
      </c>
      <c r="AH679" s="11">
        <f>IF(ISERROR(VLOOKUP(U679,'ITWR Dump'!$A$2:$Y$5000,14,0)),0,(VLOOKUP(U679,'ITWR Dump'!$A$2:$Y$5000,14,0)))</f>
        <v>0</v>
      </c>
      <c r="AI679" s="11" t="str">
        <f t="shared" si="300"/>
        <v>01-Maintenance Offshore</v>
      </c>
      <c r="AJ679" s="11" t="str">
        <f t="shared" si="301"/>
        <v>Offshore</v>
      </c>
      <c r="AK679" s="11" t="str">
        <f>IF(ISERROR(VLOOKUP(A679,'Team Data'!$C$2:$U$213,17,0)),0,(VLOOKUP(A679,'Team Data'!$C$2:$U$213,17,0)))</f>
        <v>PRISM</v>
      </c>
      <c r="AL679" s="11" t="str">
        <f t="shared" si="302"/>
        <v>2017-04-24</v>
      </c>
      <c r="AM679" s="11">
        <f>IF(ISERROR(VLOOKUP(U679,'ITWR Dump'!$A$2:$Y$5000,16,0)),0,(VLOOKUP(U679,'ITWR Dump'!$A$2:$Y$5000,16,0)))</f>
        <v>0</v>
      </c>
      <c r="AN679" s="11">
        <f>IF(ISERROR(VLOOKUP(U679,'ITWR Dump'!$A$2:$Y$5000,18,0)),0,(VLOOKUP(U679,'ITWR Dump'!$A$2:$Y$5000,18,0)))</f>
        <v>0</v>
      </c>
      <c r="AO679" s="11">
        <f>IF(ISERROR(VLOOKUP(U679,'ITWR Dump'!$A$2:$Y$5000,25,0)),0,(VLOOKUP('ILC Report'!U679,'ITWR Dump'!$A$2:$Y$5000,25,0)))</f>
        <v>0</v>
      </c>
      <c r="AP679" s="11">
        <f t="shared" si="303"/>
        <v>0</v>
      </c>
      <c r="AQ679" s="26">
        <f t="shared" si="304"/>
        <v>0</v>
      </c>
      <c r="AR679" s="26">
        <f t="shared" si="305"/>
        <v>0</v>
      </c>
      <c r="AS679" s="26">
        <f t="shared" si="306"/>
        <v>0</v>
      </c>
      <c r="AT679" s="26">
        <f t="shared" si="307"/>
        <v>0</v>
      </c>
      <c r="AU679" s="26">
        <f t="shared" si="308"/>
        <v>0</v>
      </c>
      <c r="AV679" s="26">
        <f t="shared" si="309"/>
        <v>0</v>
      </c>
      <c r="AW679" s="11" t="s">
        <v>653</v>
      </c>
      <c r="AX679" s="11" t="str">
        <f>VLOOKUP(L679,Group!$A$2:$B$1000,2,0)</f>
        <v>Maintenance</v>
      </c>
      <c r="AY679" s="11">
        <f>IF(ISERROR(VLOOKUP(U679,'ITWR Dump'!$A$2:$Y$5000,15,0)),0,(VLOOKUP('ILC Report'!U679,'ITWR Dump'!$A$2:$Y$5000,15,0)))</f>
        <v>0</v>
      </c>
      <c r="AZ679" s="11" t="str">
        <f t="shared" si="310"/>
        <v>No</v>
      </c>
      <c r="BA679" s="11" t="str">
        <f t="shared" si="311"/>
        <v>BKI</v>
      </c>
      <c r="BB679" s="11" t="str">
        <f t="shared" si="312"/>
        <v>MN</v>
      </c>
      <c r="BC679" s="11" t="str">
        <f t="shared" si="313"/>
        <v>No</v>
      </c>
    </row>
    <row r="680" spans="1:55" x14ac:dyDescent="0.3">
      <c r="A680" s="11" t="s">
        <v>108</v>
      </c>
      <c r="B680" s="11" t="s">
        <v>1836</v>
      </c>
      <c r="C680" s="11" t="s">
        <v>576</v>
      </c>
      <c r="D680" s="11" t="s">
        <v>2313</v>
      </c>
      <c r="E680" s="38" t="s">
        <v>2901</v>
      </c>
      <c r="F680" s="11">
        <v>1</v>
      </c>
      <c r="G680" s="40" t="s">
        <v>218</v>
      </c>
      <c r="H680" s="11" t="str">
        <f t="shared" si="295"/>
        <v>Regular</v>
      </c>
      <c r="I680" s="11" t="str">
        <f t="shared" si="287"/>
        <v>INDIA</v>
      </c>
      <c r="J680" s="11" t="str">
        <f>IF(ISERROR(VLOOKUP(C680,'WI Vs ASM'!$B$2:$E$1000,4,0)),0,(VLOOKUP(C680,'WI Vs ASM'!$B$2:$E$1000,4,0)))</f>
        <v>Offshore</v>
      </c>
      <c r="K680" s="11" t="str">
        <f>IF(ISERROR(VLOOKUP(C680,'WI Vs ASM'!$B$2:$F$1000,5,0)),0,(VLOOKUP(C680,'WI Vs ASM'!$B$2:$F$1000,5,0)))</f>
        <v>01-Fixed Price</v>
      </c>
      <c r="L680" s="11" t="str">
        <f>IF(ISERROR(VLOOKUP(C680,'WI Vs ASM'!$B$2:$D$1000,3,0)),0,(VLOOKUP(C680,'WI Vs ASM'!$B$2:$D$1000,3,0)))</f>
        <v>01-Maintenance Offshore</v>
      </c>
      <c r="M680" s="11" t="str">
        <f>IF(ISERROR(VLOOKUP(C680,'WI Vs ASM'!$B$2:$I$1000,8,0)),0,(VLOOKUP(C680,'WI Vs ASM'!$B$2:$I$1000,8,0)))</f>
        <v>Rahul Soman</v>
      </c>
      <c r="N680" s="11" t="str">
        <f>IF(ISERROR(VLOOKUP(C680,'WI Vs ASM'!$B$2:$G$1000,6,0)),0,(VLOOKUP(C680,'WI Vs ASM'!$B$2:$G$1000,6,0)))</f>
        <v>Commercial</v>
      </c>
      <c r="O680" s="11" t="str">
        <f>IF(ISERROR(VLOOKUP(C680,'WI Vs ASM'!$B$2:$H$1000,7,0)),0,(VLOOKUP(C680,'WI Vs ASM'!$B$2:$H$1000,7,0)))</f>
        <v>Commercial</v>
      </c>
      <c r="P680" s="11" t="str">
        <f t="shared" si="288"/>
        <v>May-17</v>
      </c>
      <c r="Q680" s="11" t="str">
        <f t="shared" si="289"/>
        <v>Q2</v>
      </c>
      <c r="R680" s="11" t="str">
        <f>IF(ISERROR(VLOOKUP(C680,'WI Vs ASM'!$B$2:$J$1000,9,0)),0,(VLOOKUP(C680,'WI Vs ASM'!$B$2:$J$1000,9,0)))</f>
        <v>Jyothi Pai</v>
      </c>
      <c r="S680" s="11" t="str">
        <f>IF(ISERROR(VLOOKUP(C680,'WI Vs ASM'!$B$2:$K$1000,10,0)),0,(VLOOKUP(C680,'WI Vs ASM'!$B$2:$K$1000,10,0)))</f>
        <v>Saju Bhaskaran</v>
      </c>
      <c r="T680" s="11" t="str">
        <f>IF(ISERROR(VLOOKUP(C680,'WI Vs ASM'!$B$2:$L$1000,11,0)),0,(VLOOKUP(C680,'WI Vs ASM'!$B$2:$L$1000,11,0)))</f>
        <v>Sreekala Balasubramanian</v>
      </c>
      <c r="U680" s="11" t="e">
        <f t="shared" si="296"/>
        <v>#VALUE!</v>
      </c>
      <c r="V680" s="11" t="str">
        <f t="shared" si="290"/>
        <v>No</v>
      </c>
      <c r="W680" s="11" t="str">
        <f t="shared" si="291"/>
        <v>Yes</v>
      </c>
      <c r="X680" s="11" t="str">
        <f t="shared" si="292"/>
        <v>No</v>
      </c>
      <c r="Y680" s="11" t="str">
        <f t="shared" si="293"/>
        <v>No</v>
      </c>
      <c r="Z680" s="11" t="str">
        <f t="shared" si="294"/>
        <v>No</v>
      </c>
      <c r="AA680" s="11" t="str">
        <f t="shared" si="297"/>
        <v>No</v>
      </c>
      <c r="AB680" s="11">
        <f>IF(ISERROR(VLOOKUP(U680,'ITWR Dump'!$A$2:$Y$5000,24,0)),0,(VLOOKUP('ILC Report'!U680,'ITWR Dump'!$A$2:$Y$5000,24,0)))</f>
        <v>0</v>
      </c>
      <c r="AC680" s="11" t="str">
        <f t="shared" si="298"/>
        <v>No</v>
      </c>
      <c r="AD680" s="11" t="str">
        <f t="shared" si="299"/>
        <v/>
      </c>
      <c r="AE680" s="11">
        <f>IF(ISERROR(VLOOKUP(U680,'ITWR Dump'!$A$2:$Y$5000,13,0)),0,(VLOOKUP(U680,'ITWR Dump'!$A$2:$Y$5000,13,0)))</f>
        <v>0</v>
      </c>
      <c r="AF680" s="11">
        <f>IF(ISERROR(VLOOKUP(U680,'ITWR Dump'!$A$2:$Y$5000,11,0)),0,(VLOOKUP(U680,'ITWR Dump'!$A$2:$Y$5000,11,0)))</f>
        <v>0</v>
      </c>
      <c r="AG680" s="11">
        <f>IF(ISERROR(VLOOKUP(U680,'ITWR Dump'!$A$2:$Y$5000,2,0)),0,(VLOOKUP(U680,'ITWR Dump'!$A$2:$Y$5000,2,0)))</f>
        <v>0</v>
      </c>
      <c r="AH680" s="11">
        <f>IF(ISERROR(VLOOKUP(U680,'ITWR Dump'!$A$2:$Y$5000,14,0)),0,(VLOOKUP(U680,'ITWR Dump'!$A$2:$Y$5000,14,0)))</f>
        <v>0</v>
      </c>
      <c r="AI680" s="11" t="str">
        <f t="shared" si="300"/>
        <v>01-Maintenance Offshore</v>
      </c>
      <c r="AJ680" s="11" t="str">
        <f t="shared" si="301"/>
        <v>Offshore</v>
      </c>
      <c r="AK680" s="11" t="str">
        <f>IF(ISERROR(VLOOKUP(A680,'Team Data'!$C$2:$U$213,17,0)),0,(VLOOKUP(A680,'Team Data'!$C$2:$U$213,17,0)))</f>
        <v>PRISM</v>
      </c>
      <c r="AL680" s="11" t="str">
        <f t="shared" si="302"/>
        <v>2017-04-24</v>
      </c>
      <c r="AM680" s="11">
        <f>IF(ISERROR(VLOOKUP(U680,'ITWR Dump'!$A$2:$Y$5000,16,0)),0,(VLOOKUP(U680,'ITWR Dump'!$A$2:$Y$5000,16,0)))</f>
        <v>0</v>
      </c>
      <c r="AN680" s="11">
        <f>IF(ISERROR(VLOOKUP(U680,'ITWR Dump'!$A$2:$Y$5000,18,0)),0,(VLOOKUP(U680,'ITWR Dump'!$A$2:$Y$5000,18,0)))</f>
        <v>0</v>
      </c>
      <c r="AO680" s="11">
        <f>IF(ISERROR(VLOOKUP(U680,'ITWR Dump'!$A$2:$Y$5000,25,0)),0,(VLOOKUP('ILC Report'!U680,'ITWR Dump'!$A$2:$Y$5000,25,0)))</f>
        <v>0</v>
      </c>
      <c r="AP680" s="11">
        <f t="shared" si="303"/>
        <v>0</v>
      </c>
      <c r="AQ680" s="26">
        <f t="shared" si="304"/>
        <v>0</v>
      </c>
      <c r="AR680" s="26">
        <f t="shared" si="305"/>
        <v>0</v>
      </c>
      <c r="AS680" s="26">
        <f t="shared" si="306"/>
        <v>0</v>
      </c>
      <c r="AT680" s="26">
        <f t="shared" si="307"/>
        <v>0</v>
      </c>
      <c r="AU680" s="26">
        <f t="shared" si="308"/>
        <v>0</v>
      </c>
      <c r="AV680" s="26">
        <f t="shared" si="309"/>
        <v>0</v>
      </c>
      <c r="AW680" s="11" t="s">
        <v>653</v>
      </c>
      <c r="AX680" s="11" t="str">
        <f>VLOOKUP(L680,Group!$A$2:$B$1000,2,0)</f>
        <v>Maintenance</v>
      </c>
      <c r="AY680" s="11">
        <f>IF(ISERROR(VLOOKUP(U680,'ITWR Dump'!$A$2:$Y$5000,15,0)),0,(VLOOKUP('ILC Report'!U680,'ITWR Dump'!$A$2:$Y$5000,15,0)))</f>
        <v>0</v>
      </c>
      <c r="AZ680" s="11" t="str">
        <f t="shared" si="310"/>
        <v>No</v>
      </c>
      <c r="BA680" s="11" t="str">
        <f t="shared" si="311"/>
        <v>BKI</v>
      </c>
      <c r="BB680" s="11" t="str">
        <f t="shared" si="312"/>
        <v>MN</v>
      </c>
      <c r="BC680" s="11" t="str">
        <f t="shared" si="313"/>
        <v>No</v>
      </c>
    </row>
    <row r="681" spans="1:55" x14ac:dyDescent="0.3">
      <c r="A681" s="11" t="s">
        <v>108</v>
      </c>
      <c r="B681" s="11" t="s">
        <v>1836</v>
      </c>
      <c r="C681" s="11" t="s">
        <v>566</v>
      </c>
      <c r="D681" s="11" t="s">
        <v>2314</v>
      </c>
      <c r="E681" s="38" t="s">
        <v>2901</v>
      </c>
      <c r="F681" s="11">
        <v>3</v>
      </c>
      <c r="G681" s="40" t="s">
        <v>218</v>
      </c>
      <c r="H681" s="11" t="str">
        <f t="shared" si="295"/>
        <v>Regular</v>
      </c>
      <c r="I681" s="11" t="str">
        <f t="shared" si="287"/>
        <v>INDIA</v>
      </c>
      <c r="J681" s="11" t="str">
        <f>IF(ISERROR(VLOOKUP(C681,'WI Vs ASM'!$B$2:$E$1000,4,0)),0,(VLOOKUP(C681,'WI Vs ASM'!$B$2:$E$1000,4,0)))</f>
        <v>Offshore</v>
      </c>
      <c r="K681" s="11" t="str">
        <f>IF(ISERROR(VLOOKUP(C681,'WI Vs ASM'!$B$2:$F$1000,5,0)),0,(VLOOKUP(C681,'WI Vs ASM'!$B$2:$F$1000,5,0)))</f>
        <v>01-Fixed Price</v>
      </c>
      <c r="L681" s="11" t="str">
        <f>IF(ISERROR(VLOOKUP(C681,'WI Vs ASM'!$B$2:$D$1000,3,0)),0,(VLOOKUP(C681,'WI Vs ASM'!$B$2:$D$1000,3,0)))</f>
        <v>01-Maintenance Offshore</v>
      </c>
      <c r="M681" s="11" t="str">
        <f>IF(ISERROR(VLOOKUP(C681,'WI Vs ASM'!$B$2:$I$1000,8,0)),0,(VLOOKUP(C681,'WI Vs ASM'!$B$2:$I$1000,8,0)))</f>
        <v>Rahul Soman</v>
      </c>
      <c r="N681" s="11" t="str">
        <f>IF(ISERROR(VLOOKUP(C681,'WI Vs ASM'!$B$2:$G$1000,6,0)),0,(VLOOKUP(C681,'WI Vs ASM'!$B$2:$G$1000,6,0)))</f>
        <v>Claims</v>
      </c>
      <c r="O681" s="11" t="str">
        <f>IF(ISERROR(VLOOKUP(C681,'WI Vs ASM'!$B$2:$H$1000,7,0)),0,(VLOOKUP(C681,'WI Vs ASM'!$B$2:$H$1000,7,0)))</f>
        <v>Claims</v>
      </c>
      <c r="P681" s="11" t="str">
        <f t="shared" si="288"/>
        <v>May-17</v>
      </c>
      <c r="Q681" s="11" t="str">
        <f t="shared" si="289"/>
        <v>Q2</v>
      </c>
      <c r="R681" s="11" t="str">
        <f>IF(ISERROR(VLOOKUP(C681,'WI Vs ASM'!$B$2:$J$1000,9,0)),0,(VLOOKUP(C681,'WI Vs ASM'!$B$2:$J$1000,9,0)))</f>
        <v>Jyothi Pai</v>
      </c>
      <c r="S681" s="11" t="str">
        <f>IF(ISERROR(VLOOKUP(C681,'WI Vs ASM'!$B$2:$K$1000,10,0)),0,(VLOOKUP(C681,'WI Vs ASM'!$B$2:$K$1000,10,0)))</f>
        <v>Dana D. Smith</v>
      </c>
      <c r="T681" s="11" t="str">
        <f>IF(ISERROR(VLOOKUP(C681,'WI Vs ASM'!$B$2:$L$1000,11,0)),0,(VLOOKUP(C681,'WI Vs ASM'!$B$2:$L$1000,11,0)))</f>
        <v>Phillip Mclean</v>
      </c>
      <c r="U681" s="11" t="e">
        <f t="shared" si="296"/>
        <v>#VALUE!</v>
      </c>
      <c r="V681" s="11" t="str">
        <f t="shared" si="290"/>
        <v>No</v>
      </c>
      <c r="W681" s="11" t="str">
        <f t="shared" si="291"/>
        <v>Yes</v>
      </c>
      <c r="X681" s="11" t="str">
        <f t="shared" si="292"/>
        <v>No</v>
      </c>
      <c r="Y681" s="11" t="str">
        <f t="shared" si="293"/>
        <v>No</v>
      </c>
      <c r="Z681" s="11" t="str">
        <f t="shared" si="294"/>
        <v>No</v>
      </c>
      <c r="AA681" s="11" t="str">
        <f t="shared" si="297"/>
        <v>No</v>
      </c>
      <c r="AB681" s="11">
        <f>IF(ISERROR(VLOOKUP(U681,'ITWR Dump'!$A$2:$Y$5000,24,0)),0,(VLOOKUP('ILC Report'!U681,'ITWR Dump'!$A$2:$Y$5000,24,0)))</f>
        <v>0</v>
      </c>
      <c r="AC681" s="11" t="str">
        <f t="shared" si="298"/>
        <v>No</v>
      </c>
      <c r="AD681" s="11" t="str">
        <f t="shared" si="299"/>
        <v/>
      </c>
      <c r="AE681" s="11">
        <f>IF(ISERROR(VLOOKUP(U681,'ITWR Dump'!$A$2:$Y$5000,13,0)),0,(VLOOKUP(U681,'ITWR Dump'!$A$2:$Y$5000,13,0)))</f>
        <v>0</v>
      </c>
      <c r="AF681" s="11">
        <f>IF(ISERROR(VLOOKUP(U681,'ITWR Dump'!$A$2:$Y$5000,11,0)),0,(VLOOKUP(U681,'ITWR Dump'!$A$2:$Y$5000,11,0)))</f>
        <v>0</v>
      </c>
      <c r="AG681" s="11">
        <f>IF(ISERROR(VLOOKUP(U681,'ITWR Dump'!$A$2:$Y$5000,2,0)),0,(VLOOKUP(U681,'ITWR Dump'!$A$2:$Y$5000,2,0)))</f>
        <v>0</v>
      </c>
      <c r="AH681" s="11">
        <f>IF(ISERROR(VLOOKUP(U681,'ITWR Dump'!$A$2:$Y$5000,14,0)),0,(VLOOKUP(U681,'ITWR Dump'!$A$2:$Y$5000,14,0)))</f>
        <v>0</v>
      </c>
      <c r="AI681" s="11" t="str">
        <f t="shared" si="300"/>
        <v>01-Maintenance Offshore</v>
      </c>
      <c r="AJ681" s="11" t="str">
        <f t="shared" si="301"/>
        <v>Offshore</v>
      </c>
      <c r="AK681" s="11" t="str">
        <f>IF(ISERROR(VLOOKUP(A681,'Team Data'!$C$2:$U$213,17,0)),0,(VLOOKUP(A681,'Team Data'!$C$2:$U$213,17,0)))</f>
        <v>PRISM</v>
      </c>
      <c r="AL681" s="11" t="str">
        <f t="shared" si="302"/>
        <v>2017-04-24</v>
      </c>
      <c r="AM681" s="11">
        <f>IF(ISERROR(VLOOKUP(U681,'ITWR Dump'!$A$2:$Y$5000,16,0)),0,(VLOOKUP(U681,'ITWR Dump'!$A$2:$Y$5000,16,0)))</f>
        <v>0</v>
      </c>
      <c r="AN681" s="11">
        <f>IF(ISERROR(VLOOKUP(U681,'ITWR Dump'!$A$2:$Y$5000,18,0)),0,(VLOOKUP(U681,'ITWR Dump'!$A$2:$Y$5000,18,0)))</f>
        <v>0</v>
      </c>
      <c r="AO681" s="11">
        <f>IF(ISERROR(VLOOKUP(U681,'ITWR Dump'!$A$2:$Y$5000,25,0)),0,(VLOOKUP('ILC Report'!U681,'ITWR Dump'!$A$2:$Y$5000,25,0)))</f>
        <v>0</v>
      </c>
      <c r="AP681" s="11">
        <f t="shared" si="303"/>
        <v>0</v>
      </c>
      <c r="AQ681" s="26">
        <f t="shared" si="304"/>
        <v>0</v>
      </c>
      <c r="AR681" s="26">
        <f t="shared" si="305"/>
        <v>0</v>
      </c>
      <c r="AS681" s="26">
        <f t="shared" si="306"/>
        <v>0</v>
      </c>
      <c r="AT681" s="26">
        <f t="shared" si="307"/>
        <v>0</v>
      </c>
      <c r="AU681" s="26">
        <f t="shared" si="308"/>
        <v>0</v>
      </c>
      <c r="AV681" s="26">
        <f t="shared" si="309"/>
        <v>0</v>
      </c>
      <c r="AW681" s="11" t="s">
        <v>653</v>
      </c>
      <c r="AX681" s="11" t="str">
        <f>VLOOKUP(L681,Group!$A$2:$B$1000,2,0)</f>
        <v>Maintenance</v>
      </c>
      <c r="AY681" s="11">
        <f>IF(ISERROR(VLOOKUP(U681,'ITWR Dump'!$A$2:$Y$5000,15,0)),0,(VLOOKUP('ILC Report'!U681,'ITWR Dump'!$A$2:$Y$5000,15,0)))</f>
        <v>0</v>
      </c>
      <c r="AZ681" s="11" t="str">
        <f t="shared" si="310"/>
        <v>No</v>
      </c>
      <c r="BA681" s="11" t="str">
        <f t="shared" si="311"/>
        <v>BKI</v>
      </c>
      <c r="BB681" s="11" t="str">
        <f t="shared" si="312"/>
        <v>MN</v>
      </c>
      <c r="BC681" s="11" t="str">
        <f t="shared" si="313"/>
        <v>No</v>
      </c>
    </row>
    <row r="682" spans="1:55" x14ac:dyDescent="0.3">
      <c r="A682" s="11" t="s">
        <v>108</v>
      </c>
      <c r="B682" s="11" t="s">
        <v>1836</v>
      </c>
      <c r="C682" s="11" t="s">
        <v>566</v>
      </c>
      <c r="D682" s="11" t="s">
        <v>2315</v>
      </c>
      <c r="E682" s="38" t="s">
        <v>2901</v>
      </c>
      <c r="F682" s="11">
        <v>3</v>
      </c>
      <c r="G682" s="40" t="s">
        <v>218</v>
      </c>
      <c r="H682" s="11" t="str">
        <f t="shared" si="295"/>
        <v>Regular</v>
      </c>
      <c r="I682" s="11" t="str">
        <f t="shared" si="287"/>
        <v>INDIA</v>
      </c>
      <c r="J682" s="11" t="str">
        <f>IF(ISERROR(VLOOKUP(C682,'WI Vs ASM'!$B$2:$E$1000,4,0)),0,(VLOOKUP(C682,'WI Vs ASM'!$B$2:$E$1000,4,0)))</f>
        <v>Offshore</v>
      </c>
      <c r="K682" s="11" t="str">
        <f>IF(ISERROR(VLOOKUP(C682,'WI Vs ASM'!$B$2:$F$1000,5,0)),0,(VLOOKUP(C682,'WI Vs ASM'!$B$2:$F$1000,5,0)))</f>
        <v>01-Fixed Price</v>
      </c>
      <c r="L682" s="11" t="str">
        <f>IF(ISERROR(VLOOKUP(C682,'WI Vs ASM'!$B$2:$D$1000,3,0)),0,(VLOOKUP(C682,'WI Vs ASM'!$B$2:$D$1000,3,0)))</f>
        <v>01-Maintenance Offshore</v>
      </c>
      <c r="M682" s="11" t="str">
        <f>IF(ISERROR(VLOOKUP(C682,'WI Vs ASM'!$B$2:$I$1000,8,0)),0,(VLOOKUP(C682,'WI Vs ASM'!$B$2:$I$1000,8,0)))</f>
        <v>Rahul Soman</v>
      </c>
      <c r="N682" s="11" t="str">
        <f>IF(ISERROR(VLOOKUP(C682,'WI Vs ASM'!$B$2:$G$1000,6,0)),0,(VLOOKUP(C682,'WI Vs ASM'!$B$2:$G$1000,6,0)))</f>
        <v>Claims</v>
      </c>
      <c r="O682" s="11" t="str">
        <f>IF(ISERROR(VLOOKUP(C682,'WI Vs ASM'!$B$2:$H$1000,7,0)),0,(VLOOKUP(C682,'WI Vs ASM'!$B$2:$H$1000,7,0)))</f>
        <v>Claims</v>
      </c>
      <c r="P682" s="11" t="str">
        <f t="shared" si="288"/>
        <v>May-17</v>
      </c>
      <c r="Q682" s="11" t="str">
        <f t="shared" si="289"/>
        <v>Q2</v>
      </c>
      <c r="R682" s="11" t="str">
        <f>IF(ISERROR(VLOOKUP(C682,'WI Vs ASM'!$B$2:$J$1000,9,0)),0,(VLOOKUP(C682,'WI Vs ASM'!$B$2:$J$1000,9,0)))</f>
        <v>Jyothi Pai</v>
      </c>
      <c r="S682" s="11" t="str">
        <f>IF(ISERROR(VLOOKUP(C682,'WI Vs ASM'!$B$2:$K$1000,10,0)),0,(VLOOKUP(C682,'WI Vs ASM'!$B$2:$K$1000,10,0)))</f>
        <v>Dana D. Smith</v>
      </c>
      <c r="T682" s="11" t="str">
        <f>IF(ISERROR(VLOOKUP(C682,'WI Vs ASM'!$B$2:$L$1000,11,0)),0,(VLOOKUP(C682,'WI Vs ASM'!$B$2:$L$1000,11,0)))</f>
        <v>Phillip Mclean</v>
      </c>
      <c r="U682" s="11" t="e">
        <f t="shared" si="296"/>
        <v>#VALUE!</v>
      </c>
      <c r="V682" s="11" t="str">
        <f t="shared" si="290"/>
        <v>No</v>
      </c>
      <c r="W682" s="11" t="str">
        <f t="shared" si="291"/>
        <v>Yes</v>
      </c>
      <c r="X682" s="11" t="str">
        <f t="shared" si="292"/>
        <v>No</v>
      </c>
      <c r="Y682" s="11" t="str">
        <f t="shared" si="293"/>
        <v>No</v>
      </c>
      <c r="Z682" s="11" t="str">
        <f t="shared" si="294"/>
        <v>No</v>
      </c>
      <c r="AA682" s="11" t="str">
        <f t="shared" si="297"/>
        <v>No</v>
      </c>
      <c r="AB682" s="11">
        <f>IF(ISERROR(VLOOKUP(U682,'ITWR Dump'!$A$2:$Y$5000,24,0)),0,(VLOOKUP('ILC Report'!U682,'ITWR Dump'!$A$2:$Y$5000,24,0)))</f>
        <v>0</v>
      </c>
      <c r="AC682" s="11" t="str">
        <f t="shared" si="298"/>
        <v>No</v>
      </c>
      <c r="AD682" s="11" t="str">
        <f t="shared" si="299"/>
        <v/>
      </c>
      <c r="AE682" s="11">
        <f>IF(ISERROR(VLOOKUP(U682,'ITWR Dump'!$A$2:$Y$5000,13,0)),0,(VLOOKUP(U682,'ITWR Dump'!$A$2:$Y$5000,13,0)))</f>
        <v>0</v>
      </c>
      <c r="AF682" s="11">
        <f>IF(ISERROR(VLOOKUP(U682,'ITWR Dump'!$A$2:$Y$5000,11,0)),0,(VLOOKUP(U682,'ITWR Dump'!$A$2:$Y$5000,11,0)))</f>
        <v>0</v>
      </c>
      <c r="AG682" s="11">
        <f>IF(ISERROR(VLOOKUP(U682,'ITWR Dump'!$A$2:$Y$5000,2,0)),0,(VLOOKUP(U682,'ITWR Dump'!$A$2:$Y$5000,2,0)))</f>
        <v>0</v>
      </c>
      <c r="AH682" s="11">
        <f>IF(ISERROR(VLOOKUP(U682,'ITWR Dump'!$A$2:$Y$5000,14,0)),0,(VLOOKUP(U682,'ITWR Dump'!$A$2:$Y$5000,14,0)))</f>
        <v>0</v>
      </c>
      <c r="AI682" s="11" t="str">
        <f t="shared" si="300"/>
        <v>01-Maintenance Offshore</v>
      </c>
      <c r="AJ682" s="11" t="str">
        <f t="shared" si="301"/>
        <v>Offshore</v>
      </c>
      <c r="AK682" s="11" t="str">
        <f>IF(ISERROR(VLOOKUP(A682,'Team Data'!$C$2:$U$213,17,0)),0,(VLOOKUP(A682,'Team Data'!$C$2:$U$213,17,0)))</f>
        <v>PRISM</v>
      </c>
      <c r="AL682" s="11" t="str">
        <f t="shared" si="302"/>
        <v>2017-04-24</v>
      </c>
      <c r="AM682" s="11">
        <f>IF(ISERROR(VLOOKUP(U682,'ITWR Dump'!$A$2:$Y$5000,16,0)),0,(VLOOKUP(U682,'ITWR Dump'!$A$2:$Y$5000,16,0)))</f>
        <v>0</v>
      </c>
      <c r="AN682" s="11">
        <f>IF(ISERROR(VLOOKUP(U682,'ITWR Dump'!$A$2:$Y$5000,18,0)),0,(VLOOKUP(U682,'ITWR Dump'!$A$2:$Y$5000,18,0)))</f>
        <v>0</v>
      </c>
      <c r="AO682" s="11">
        <f>IF(ISERROR(VLOOKUP(U682,'ITWR Dump'!$A$2:$Y$5000,25,0)),0,(VLOOKUP('ILC Report'!U682,'ITWR Dump'!$A$2:$Y$5000,25,0)))</f>
        <v>0</v>
      </c>
      <c r="AP682" s="11">
        <f t="shared" si="303"/>
        <v>0</v>
      </c>
      <c r="AQ682" s="26">
        <f t="shared" si="304"/>
        <v>0</v>
      </c>
      <c r="AR682" s="26">
        <f t="shared" si="305"/>
        <v>0</v>
      </c>
      <c r="AS682" s="26">
        <f t="shared" si="306"/>
        <v>0</v>
      </c>
      <c r="AT682" s="26">
        <f t="shared" si="307"/>
        <v>0</v>
      </c>
      <c r="AU682" s="26">
        <f t="shared" si="308"/>
        <v>0</v>
      </c>
      <c r="AV682" s="26">
        <f t="shared" si="309"/>
        <v>0</v>
      </c>
      <c r="AW682" s="11" t="s">
        <v>653</v>
      </c>
      <c r="AX682" s="11" t="str">
        <f>VLOOKUP(L682,Group!$A$2:$B$1000,2,0)</f>
        <v>Maintenance</v>
      </c>
      <c r="AY682" s="11">
        <f>IF(ISERROR(VLOOKUP(U682,'ITWR Dump'!$A$2:$Y$5000,15,0)),0,(VLOOKUP('ILC Report'!U682,'ITWR Dump'!$A$2:$Y$5000,15,0)))</f>
        <v>0</v>
      </c>
      <c r="AZ682" s="11" t="str">
        <f t="shared" si="310"/>
        <v>No</v>
      </c>
      <c r="BA682" s="11" t="str">
        <f t="shared" si="311"/>
        <v>BKI</v>
      </c>
      <c r="BB682" s="11" t="str">
        <f t="shared" si="312"/>
        <v>MN</v>
      </c>
      <c r="BC682" s="11" t="str">
        <f t="shared" si="313"/>
        <v>No</v>
      </c>
    </row>
    <row r="683" spans="1:55" x14ac:dyDescent="0.3">
      <c r="A683" s="11" t="s">
        <v>108</v>
      </c>
      <c r="B683" s="11" t="s">
        <v>1836</v>
      </c>
      <c r="C683" s="11" t="s">
        <v>566</v>
      </c>
      <c r="D683" s="11" t="s">
        <v>2316</v>
      </c>
      <c r="E683" s="38" t="s">
        <v>2901</v>
      </c>
      <c r="F683" s="11">
        <v>2</v>
      </c>
      <c r="G683" s="40" t="s">
        <v>218</v>
      </c>
      <c r="H683" s="11" t="str">
        <f t="shared" si="295"/>
        <v>Regular</v>
      </c>
      <c r="I683" s="11" t="str">
        <f t="shared" si="287"/>
        <v>INDIA</v>
      </c>
      <c r="J683" s="11" t="str">
        <f>IF(ISERROR(VLOOKUP(C683,'WI Vs ASM'!$B$2:$E$1000,4,0)),0,(VLOOKUP(C683,'WI Vs ASM'!$B$2:$E$1000,4,0)))</f>
        <v>Offshore</v>
      </c>
      <c r="K683" s="11" t="str">
        <f>IF(ISERROR(VLOOKUP(C683,'WI Vs ASM'!$B$2:$F$1000,5,0)),0,(VLOOKUP(C683,'WI Vs ASM'!$B$2:$F$1000,5,0)))</f>
        <v>01-Fixed Price</v>
      </c>
      <c r="L683" s="11" t="str">
        <f>IF(ISERROR(VLOOKUP(C683,'WI Vs ASM'!$B$2:$D$1000,3,0)),0,(VLOOKUP(C683,'WI Vs ASM'!$B$2:$D$1000,3,0)))</f>
        <v>01-Maintenance Offshore</v>
      </c>
      <c r="M683" s="11" t="str">
        <f>IF(ISERROR(VLOOKUP(C683,'WI Vs ASM'!$B$2:$I$1000,8,0)),0,(VLOOKUP(C683,'WI Vs ASM'!$B$2:$I$1000,8,0)))</f>
        <v>Rahul Soman</v>
      </c>
      <c r="N683" s="11" t="str">
        <f>IF(ISERROR(VLOOKUP(C683,'WI Vs ASM'!$B$2:$G$1000,6,0)),0,(VLOOKUP(C683,'WI Vs ASM'!$B$2:$G$1000,6,0)))</f>
        <v>Claims</v>
      </c>
      <c r="O683" s="11" t="str">
        <f>IF(ISERROR(VLOOKUP(C683,'WI Vs ASM'!$B$2:$H$1000,7,0)),0,(VLOOKUP(C683,'WI Vs ASM'!$B$2:$H$1000,7,0)))</f>
        <v>Claims</v>
      </c>
      <c r="P683" s="11" t="str">
        <f t="shared" si="288"/>
        <v>May-17</v>
      </c>
      <c r="Q683" s="11" t="str">
        <f t="shared" si="289"/>
        <v>Q2</v>
      </c>
      <c r="R683" s="11" t="str">
        <f>IF(ISERROR(VLOOKUP(C683,'WI Vs ASM'!$B$2:$J$1000,9,0)),0,(VLOOKUP(C683,'WI Vs ASM'!$B$2:$J$1000,9,0)))</f>
        <v>Jyothi Pai</v>
      </c>
      <c r="S683" s="11" t="str">
        <f>IF(ISERROR(VLOOKUP(C683,'WI Vs ASM'!$B$2:$K$1000,10,0)),0,(VLOOKUP(C683,'WI Vs ASM'!$B$2:$K$1000,10,0)))</f>
        <v>Dana D. Smith</v>
      </c>
      <c r="T683" s="11" t="str">
        <f>IF(ISERROR(VLOOKUP(C683,'WI Vs ASM'!$B$2:$L$1000,11,0)),0,(VLOOKUP(C683,'WI Vs ASM'!$B$2:$L$1000,11,0)))</f>
        <v>Phillip Mclean</v>
      </c>
      <c r="U683" s="11" t="e">
        <f t="shared" si="296"/>
        <v>#VALUE!</v>
      </c>
      <c r="V683" s="11" t="str">
        <f t="shared" si="290"/>
        <v>No</v>
      </c>
      <c r="W683" s="11" t="str">
        <f t="shared" si="291"/>
        <v>Yes</v>
      </c>
      <c r="X683" s="11" t="str">
        <f t="shared" si="292"/>
        <v>No</v>
      </c>
      <c r="Y683" s="11" t="str">
        <f t="shared" si="293"/>
        <v>No</v>
      </c>
      <c r="Z683" s="11" t="str">
        <f t="shared" si="294"/>
        <v>No</v>
      </c>
      <c r="AA683" s="11" t="str">
        <f t="shared" si="297"/>
        <v>No</v>
      </c>
      <c r="AB683" s="11">
        <f>IF(ISERROR(VLOOKUP(U683,'ITWR Dump'!$A$2:$Y$5000,24,0)),0,(VLOOKUP('ILC Report'!U683,'ITWR Dump'!$A$2:$Y$5000,24,0)))</f>
        <v>0</v>
      </c>
      <c r="AC683" s="11" t="str">
        <f t="shared" si="298"/>
        <v>No</v>
      </c>
      <c r="AD683" s="11" t="str">
        <f t="shared" si="299"/>
        <v/>
      </c>
      <c r="AE683" s="11">
        <f>IF(ISERROR(VLOOKUP(U683,'ITWR Dump'!$A$2:$Y$5000,13,0)),0,(VLOOKUP(U683,'ITWR Dump'!$A$2:$Y$5000,13,0)))</f>
        <v>0</v>
      </c>
      <c r="AF683" s="11">
        <f>IF(ISERROR(VLOOKUP(U683,'ITWR Dump'!$A$2:$Y$5000,11,0)),0,(VLOOKUP(U683,'ITWR Dump'!$A$2:$Y$5000,11,0)))</f>
        <v>0</v>
      </c>
      <c r="AG683" s="11">
        <f>IF(ISERROR(VLOOKUP(U683,'ITWR Dump'!$A$2:$Y$5000,2,0)),0,(VLOOKUP(U683,'ITWR Dump'!$A$2:$Y$5000,2,0)))</f>
        <v>0</v>
      </c>
      <c r="AH683" s="11">
        <f>IF(ISERROR(VLOOKUP(U683,'ITWR Dump'!$A$2:$Y$5000,14,0)),0,(VLOOKUP(U683,'ITWR Dump'!$A$2:$Y$5000,14,0)))</f>
        <v>0</v>
      </c>
      <c r="AI683" s="11" t="str">
        <f t="shared" si="300"/>
        <v>01-Maintenance Offshore</v>
      </c>
      <c r="AJ683" s="11" t="str">
        <f t="shared" si="301"/>
        <v>Offshore</v>
      </c>
      <c r="AK683" s="11" t="str">
        <f>IF(ISERROR(VLOOKUP(A683,'Team Data'!$C$2:$U$213,17,0)),0,(VLOOKUP(A683,'Team Data'!$C$2:$U$213,17,0)))</f>
        <v>PRISM</v>
      </c>
      <c r="AL683" s="11" t="str">
        <f t="shared" si="302"/>
        <v>2017-04-24</v>
      </c>
      <c r="AM683" s="11">
        <f>IF(ISERROR(VLOOKUP(U683,'ITWR Dump'!$A$2:$Y$5000,16,0)),0,(VLOOKUP(U683,'ITWR Dump'!$A$2:$Y$5000,16,0)))</f>
        <v>0</v>
      </c>
      <c r="AN683" s="11">
        <f>IF(ISERROR(VLOOKUP(U683,'ITWR Dump'!$A$2:$Y$5000,18,0)),0,(VLOOKUP(U683,'ITWR Dump'!$A$2:$Y$5000,18,0)))</f>
        <v>0</v>
      </c>
      <c r="AO683" s="11">
        <f>IF(ISERROR(VLOOKUP(U683,'ITWR Dump'!$A$2:$Y$5000,25,0)),0,(VLOOKUP('ILC Report'!U683,'ITWR Dump'!$A$2:$Y$5000,25,0)))</f>
        <v>0</v>
      </c>
      <c r="AP683" s="11">
        <f t="shared" si="303"/>
        <v>0</v>
      </c>
      <c r="AQ683" s="26">
        <f t="shared" si="304"/>
        <v>0</v>
      </c>
      <c r="AR683" s="26">
        <f t="shared" si="305"/>
        <v>0</v>
      </c>
      <c r="AS683" s="26">
        <f t="shared" si="306"/>
        <v>0</v>
      </c>
      <c r="AT683" s="26">
        <f t="shared" si="307"/>
        <v>0</v>
      </c>
      <c r="AU683" s="26">
        <f t="shared" si="308"/>
        <v>0</v>
      </c>
      <c r="AV683" s="26">
        <f t="shared" si="309"/>
        <v>0</v>
      </c>
      <c r="AW683" s="11" t="s">
        <v>653</v>
      </c>
      <c r="AX683" s="11" t="str">
        <f>VLOOKUP(L683,Group!$A$2:$B$1000,2,0)</f>
        <v>Maintenance</v>
      </c>
      <c r="AY683" s="11">
        <f>IF(ISERROR(VLOOKUP(U683,'ITWR Dump'!$A$2:$Y$5000,15,0)),0,(VLOOKUP('ILC Report'!U683,'ITWR Dump'!$A$2:$Y$5000,15,0)))</f>
        <v>0</v>
      </c>
      <c r="AZ683" s="11" t="str">
        <f t="shared" si="310"/>
        <v>No</v>
      </c>
      <c r="BA683" s="11" t="str">
        <f t="shared" si="311"/>
        <v>BKI</v>
      </c>
      <c r="BB683" s="11" t="str">
        <f t="shared" si="312"/>
        <v>MN</v>
      </c>
      <c r="BC683" s="11" t="str">
        <f t="shared" si="313"/>
        <v>No</v>
      </c>
    </row>
    <row r="684" spans="1:55" x14ac:dyDescent="0.3">
      <c r="A684" s="11" t="s">
        <v>108</v>
      </c>
      <c r="B684" s="11" t="s">
        <v>1836</v>
      </c>
      <c r="C684" s="11" t="s">
        <v>576</v>
      </c>
      <c r="D684" s="11" t="s">
        <v>2317</v>
      </c>
      <c r="E684" s="38" t="s">
        <v>2901</v>
      </c>
      <c r="F684" s="11">
        <v>2</v>
      </c>
      <c r="G684" s="40" t="s">
        <v>218</v>
      </c>
      <c r="H684" s="11" t="str">
        <f t="shared" si="295"/>
        <v>Regular</v>
      </c>
      <c r="I684" s="11" t="str">
        <f t="shared" si="287"/>
        <v>INDIA</v>
      </c>
      <c r="J684" s="11" t="str">
        <f>IF(ISERROR(VLOOKUP(C684,'WI Vs ASM'!$B$2:$E$1000,4,0)),0,(VLOOKUP(C684,'WI Vs ASM'!$B$2:$E$1000,4,0)))</f>
        <v>Offshore</v>
      </c>
      <c r="K684" s="11" t="str">
        <f>IF(ISERROR(VLOOKUP(C684,'WI Vs ASM'!$B$2:$F$1000,5,0)),0,(VLOOKUP(C684,'WI Vs ASM'!$B$2:$F$1000,5,0)))</f>
        <v>01-Fixed Price</v>
      </c>
      <c r="L684" s="11" t="str">
        <f>IF(ISERROR(VLOOKUP(C684,'WI Vs ASM'!$B$2:$D$1000,3,0)),0,(VLOOKUP(C684,'WI Vs ASM'!$B$2:$D$1000,3,0)))</f>
        <v>01-Maintenance Offshore</v>
      </c>
      <c r="M684" s="11" t="str">
        <f>IF(ISERROR(VLOOKUP(C684,'WI Vs ASM'!$B$2:$I$1000,8,0)),0,(VLOOKUP(C684,'WI Vs ASM'!$B$2:$I$1000,8,0)))</f>
        <v>Rahul Soman</v>
      </c>
      <c r="N684" s="11" t="str">
        <f>IF(ISERROR(VLOOKUP(C684,'WI Vs ASM'!$B$2:$G$1000,6,0)),0,(VLOOKUP(C684,'WI Vs ASM'!$B$2:$G$1000,6,0)))</f>
        <v>Commercial</v>
      </c>
      <c r="O684" s="11" t="str">
        <f>IF(ISERROR(VLOOKUP(C684,'WI Vs ASM'!$B$2:$H$1000,7,0)),0,(VLOOKUP(C684,'WI Vs ASM'!$B$2:$H$1000,7,0)))</f>
        <v>Commercial</v>
      </c>
      <c r="P684" s="11" t="str">
        <f t="shared" si="288"/>
        <v>May-17</v>
      </c>
      <c r="Q684" s="11" t="str">
        <f t="shared" si="289"/>
        <v>Q2</v>
      </c>
      <c r="R684" s="11" t="str">
        <f>IF(ISERROR(VLOOKUP(C684,'WI Vs ASM'!$B$2:$J$1000,9,0)),0,(VLOOKUP(C684,'WI Vs ASM'!$B$2:$J$1000,9,0)))</f>
        <v>Jyothi Pai</v>
      </c>
      <c r="S684" s="11" t="str">
        <f>IF(ISERROR(VLOOKUP(C684,'WI Vs ASM'!$B$2:$K$1000,10,0)),0,(VLOOKUP(C684,'WI Vs ASM'!$B$2:$K$1000,10,0)))</f>
        <v>Saju Bhaskaran</v>
      </c>
      <c r="T684" s="11" t="str">
        <f>IF(ISERROR(VLOOKUP(C684,'WI Vs ASM'!$B$2:$L$1000,11,0)),0,(VLOOKUP(C684,'WI Vs ASM'!$B$2:$L$1000,11,0)))</f>
        <v>Sreekala Balasubramanian</v>
      </c>
      <c r="U684" s="11" t="e">
        <f t="shared" si="296"/>
        <v>#VALUE!</v>
      </c>
      <c r="V684" s="11" t="str">
        <f t="shared" si="290"/>
        <v>No</v>
      </c>
      <c r="W684" s="11" t="str">
        <f t="shared" si="291"/>
        <v>Yes</v>
      </c>
      <c r="X684" s="11" t="str">
        <f t="shared" si="292"/>
        <v>No</v>
      </c>
      <c r="Y684" s="11" t="str">
        <f t="shared" si="293"/>
        <v>No</v>
      </c>
      <c r="Z684" s="11" t="str">
        <f t="shared" si="294"/>
        <v>No</v>
      </c>
      <c r="AA684" s="11" t="str">
        <f t="shared" si="297"/>
        <v>No</v>
      </c>
      <c r="AB684" s="11">
        <f>IF(ISERROR(VLOOKUP(U684,'ITWR Dump'!$A$2:$Y$5000,24,0)),0,(VLOOKUP('ILC Report'!U684,'ITWR Dump'!$A$2:$Y$5000,24,0)))</f>
        <v>0</v>
      </c>
      <c r="AC684" s="11" t="str">
        <f t="shared" si="298"/>
        <v>No</v>
      </c>
      <c r="AD684" s="11" t="str">
        <f t="shared" si="299"/>
        <v/>
      </c>
      <c r="AE684" s="11">
        <f>IF(ISERROR(VLOOKUP(U684,'ITWR Dump'!$A$2:$Y$5000,13,0)),0,(VLOOKUP(U684,'ITWR Dump'!$A$2:$Y$5000,13,0)))</f>
        <v>0</v>
      </c>
      <c r="AF684" s="11">
        <f>IF(ISERROR(VLOOKUP(U684,'ITWR Dump'!$A$2:$Y$5000,11,0)),0,(VLOOKUP(U684,'ITWR Dump'!$A$2:$Y$5000,11,0)))</f>
        <v>0</v>
      </c>
      <c r="AG684" s="11">
        <f>IF(ISERROR(VLOOKUP(U684,'ITWR Dump'!$A$2:$Y$5000,2,0)),0,(VLOOKUP(U684,'ITWR Dump'!$A$2:$Y$5000,2,0)))</f>
        <v>0</v>
      </c>
      <c r="AH684" s="11">
        <f>IF(ISERROR(VLOOKUP(U684,'ITWR Dump'!$A$2:$Y$5000,14,0)),0,(VLOOKUP(U684,'ITWR Dump'!$A$2:$Y$5000,14,0)))</f>
        <v>0</v>
      </c>
      <c r="AI684" s="11" t="str">
        <f t="shared" si="300"/>
        <v>01-Maintenance Offshore</v>
      </c>
      <c r="AJ684" s="11" t="str">
        <f t="shared" si="301"/>
        <v>Offshore</v>
      </c>
      <c r="AK684" s="11" t="str">
        <f>IF(ISERROR(VLOOKUP(A684,'Team Data'!$C$2:$U$213,17,0)),0,(VLOOKUP(A684,'Team Data'!$C$2:$U$213,17,0)))</f>
        <v>PRISM</v>
      </c>
      <c r="AL684" s="11" t="str">
        <f t="shared" si="302"/>
        <v>2017-04-24</v>
      </c>
      <c r="AM684" s="11">
        <f>IF(ISERROR(VLOOKUP(U684,'ITWR Dump'!$A$2:$Y$5000,16,0)),0,(VLOOKUP(U684,'ITWR Dump'!$A$2:$Y$5000,16,0)))</f>
        <v>0</v>
      </c>
      <c r="AN684" s="11">
        <f>IF(ISERROR(VLOOKUP(U684,'ITWR Dump'!$A$2:$Y$5000,18,0)),0,(VLOOKUP(U684,'ITWR Dump'!$A$2:$Y$5000,18,0)))</f>
        <v>0</v>
      </c>
      <c r="AO684" s="11">
        <f>IF(ISERROR(VLOOKUP(U684,'ITWR Dump'!$A$2:$Y$5000,25,0)),0,(VLOOKUP('ILC Report'!U684,'ITWR Dump'!$A$2:$Y$5000,25,0)))</f>
        <v>0</v>
      </c>
      <c r="AP684" s="11">
        <f t="shared" si="303"/>
        <v>0</v>
      </c>
      <c r="AQ684" s="26">
        <f t="shared" si="304"/>
        <v>0</v>
      </c>
      <c r="AR684" s="26">
        <f t="shared" si="305"/>
        <v>0</v>
      </c>
      <c r="AS684" s="26">
        <f t="shared" si="306"/>
        <v>0</v>
      </c>
      <c r="AT684" s="26">
        <f t="shared" si="307"/>
        <v>0</v>
      </c>
      <c r="AU684" s="26">
        <f t="shared" si="308"/>
        <v>0</v>
      </c>
      <c r="AV684" s="26">
        <f t="shared" si="309"/>
        <v>0</v>
      </c>
      <c r="AW684" s="11" t="s">
        <v>653</v>
      </c>
      <c r="AX684" s="11" t="str">
        <f>VLOOKUP(L684,Group!$A$2:$B$1000,2,0)</f>
        <v>Maintenance</v>
      </c>
      <c r="AY684" s="11">
        <f>IF(ISERROR(VLOOKUP(U684,'ITWR Dump'!$A$2:$Y$5000,15,0)),0,(VLOOKUP('ILC Report'!U684,'ITWR Dump'!$A$2:$Y$5000,15,0)))</f>
        <v>0</v>
      </c>
      <c r="AZ684" s="11" t="str">
        <f t="shared" si="310"/>
        <v>No</v>
      </c>
      <c r="BA684" s="11" t="str">
        <f t="shared" si="311"/>
        <v>BKI</v>
      </c>
      <c r="BB684" s="11" t="str">
        <f t="shared" si="312"/>
        <v>MN</v>
      </c>
      <c r="BC684" s="11" t="str">
        <f t="shared" si="313"/>
        <v>No</v>
      </c>
    </row>
    <row r="685" spans="1:55" x14ac:dyDescent="0.3">
      <c r="A685" s="11" t="s">
        <v>108</v>
      </c>
      <c r="B685" s="11" t="s">
        <v>1836</v>
      </c>
      <c r="C685" s="11" t="s">
        <v>576</v>
      </c>
      <c r="D685" s="11" t="s">
        <v>2318</v>
      </c>
      <c r="E685" s="38" t="s">
        <v>2901</v>
      </c>
      <c r="F685" s="11">
        <v>4</v>
      </c>
      <c r="G685" s="40" t="s">
        <v>218</v>
      </c>
      <c r="H685" s="11" t="str">
        <f t="shared" si="295"/>
        <v>Regular</v>
      </c>
      <c r="I685" s="11" t="str">
        <f t="shared" si="287"/>
        <v>INDIA</v>
      </c>
      <c r="J685" s="11" t="str">
        <f>IF(ISERROR(VLOOKUP(C685,'WI Vs ASM'!$B$2:$E$1000,4,0)),0,(VLOOKUP(C685,'WI Vs ASM'!$B$2:$E$1000,4,0)))</f>
        <v>Offshore</v>
      </c>
      <c r="K685" s="11" t="str">
        <f>IF(ISERROR(VLOOKUP(C685,'WI Vs ASM'!$B$2:$F$1000,5,0)),0,(VLOOKUP(C685,'WI Vs ASM'!$B$2:$F$1000,5,0)))</f>
        <v>01-Fixed Price</v>
      </c>
      <c r="L685" s="11" t="str">
        <f>IF(ISERROR(VLOOKUP(C685,'WI Vs ASM'!$B$2:$D$1000,3,0)),0,(VLOOKUP(C685,'WI Vs ASM'!$B$2:$D$1000,3,0)))</f>
        <v>01-Maintenance Offshore</v>
      </c>
      <c r="M685" s="11" t="str">
        <f>IF(ISERROR(VLOOKUP(C685,'WI Vs ASM'!$B$2:$I$1000,8,0)),0,(VLOOKUP(C685,'WI Vs ASM'!$B$2:$I$1000,8,0)))</f>
        <v>Rahul Soman</v>
      </c>
      <c r="N685" s="11" t="str">
        <f>IF(ISERROR(VLOOKUP(C685,'WI Vs ASM'!$B$2:$G$1000,6,0)),0,(VLOOKUP(C685,'WI Vs ASM'!$B$2:$G$1000,6,0)))</f>
        <v>Commercial</v>
      </c>
      <c r="O685" s="11" t="str">
        <f>IF(ISERROR(VLOOKUP(C685,'WI Vs ASM'!$B$2:$H$1000,7,0)),0,(VLOOKUP(C685,'WI Vs ASM'!$B$2:$H$1000,7,0)))</f>
        <v>Commercial</v>
      </c>
      <c r="P685" s="11" t="str">
        <f t="shared" si="288"/>
        <v>May-17</v>
      </c>
      <c r="Q685" s="11" t="str">
        <f t="shared" si="289"/>
        <v>Q2</v>
      </c>
      <c r="R685" s="11" t="str">
        <f>IF(ISERROR(VLOOKUP(C685,'WI Vs ASM'!$B$2:$J$1000,9,0)),0,(VLOOKUP(C685,'WI Vs ASM'!$B$2:$J$1000,9,0)))</f>
        <v>Jyothi Pai</v>
      </c>
      <c r="S685" s="11" t="str">
        <f>IF(ISERROR(VLOOKUP(C685,'WI Vs ASM'!$B$2:$K$1000,10,0)),0,(VLOOKUP(C685,'WI Vs ASM'!$B$2:$K$1000,10,0)))</f>
        <v>Saju Bhaskaran</v>
      </c>
      <c r="T685" s="11" t="str">
        <f>IF(ISERROR(VLOOKUP(C685,'WI Vs ASM'!$B$2:$L$1000,11,0)),0,(VLOOKUP(C685,'WI Vs ASM'!$B$2:$L$1000,11,0)))</f>
        <v>Sreekala Balasubramanian</v>
      </c>
      <c r="U685" s="11" t="e">
        <f t="shared" si="296"/>
        <v>#VALUE!</v>
      </c>
      <c r="V685" s="11" t="str">
        <f t="shared" si="290"/>
        <v>Yes</v>
      </c>
      <c r="W685" s="11" t="str">
        <f t="shared" si="291"/>
        <v>No</v>
      </c>
      <c r="X685" s="11" t="str">
        <f t="shared" si="292"/>
        <v>No</v>
      </c>
      <c r="Y685" s="11" t="str">
        <f t="shared" si="293"/>
        <v>No</v>
      </c>
      <c r="Z685" s="11" t="str">
        <f t="shared" si="294"/>
        <v>No</v>
      </c>
      <c r="AA685" s="11" t="str">
        <f t="shared" si="297"/>
        <v>No</v>
      </c>
      <c r="AB685" s="11">
        <f>IF(ISERROR(VLOOKUP(U685,'ITWR Dump'!$A$2:$Y$5000,24,0)),0,(VLOOKUP('ILC Report'!U685,'ITWR Dump'!$A$2:$Y$5000,24,0)))</f>
        <v>0</v>
      </c>
      <c r="AC685" s="11" t="str">
        <f t="shared" si="298"/>
        <v>No</v>
      </c>
      <c r="AD685" s="11" t="str">
        <f t="shared" si="299"/>
        <v/>
      </c>
      <c r="AE685" s="11">
        <f>IF(ISERROR(VLOOKUP(U685,'ITWR Dump'!$A$2:$Y$5000,13,0)),0,(VLOOKUP(U685,'ITWR Dump'!$A$2:$Y$5000,13,0)))</f>
        <v>0</v>
      </c>
      <c r="AF685" s="11">
        <f>IF(ISERROR(VLOOKUP(U685,'ITWR Dump'!$A$2:$Y$5000,11,0)),0,(VLOOKUP(U685,'ITWR Dump'!$A$2:$Y$5000,11,0)))</f>
        <v>0</v>
      </c>
      <c r="AG685" s="11">
        <f>IF(ISERROR(VLOOKUP(U685,'ITWR Dump'!$A$2:$Y$5000,2,0)),0,(VLOOKUP(U685,'ITWR Dump'!$A$2:$Y$5000,2,0)))</f>
        <v>0</v>
      </c>
      <c r="AH685" s="11">
        <f>IF(ISERROR(VLOOKUP(U685,'ITWR Dump'!$A$2:$Y$5000,14,0)),0,(VLOOKUP(U685,'ITWR Dump'!$A$2:$Y$5000,14,0)))</f>
        <v>0</v>
      </c>
      <c r="AI685" s="11" t="str">
        <f t="shared" si="300"/>
        <v>01-Maintenance Offshore</v>
      </c>
      <c r="AJ685" s="11" t="str">
        <f t="shared" si="301"/>
        <v>Offshore</v>
      </c>
      <c r="AK685" s="11" t="str">
        <f>IF(ISERROR(VLOOKUP(A685,'Team Data'!$C$2:$U$213,17,0)),0,(VLOOKUP(A685,'Team Data'!$C$2:$U$213,17,0)))</f>
        <v>PRISM</v>
      </c>
      <c r="AL685" s="11" t="str">
        <f t="shared" si="302"/>
        <v>2017-04-24</v>
      </c>
      <c r="AM685" s="11">
        <f>IF(ISERROR(VLOOKUP(U685,'ITWR Dump'!$A$2:$Y$5000,16,0)),0,(VLOOKUP(U685,'ITWR Dump'!$A$2:$Y$5000,16,0)))</f>
        <v>0</v>
      </c>
      <c r="AN685" s="11">
        <f>IF(ISERROR(VLOOKUP(U685,'ITWR Dump'!$A$2:$Y$5000,18,0)),0,(VLOOKUP(U685,'ITWR Dump'!$A$2:$Y$5000,18,0)))</f>
        <v>0</v>
      </c>
      <c r="AO685" s="11">
        <f>IF(ISERROR(VLOOKUP(U685,'ITWR Dump'!$A$2:$Y$5000,25,0)),0,(VLOOKUP('ILC Report'!U685,'ITWR Dump'!$A$2:$Y$5000,25,0)))</f>
        <v>0</v>
      </c>
      <c r="AP685" s="11">
        <f t="shared" si="303"/>
        <v>1</v>
      </c>
      <c r="AQ685" s="26">
        <f t="shared" si="304"/>
        <v>0</v>
      </c>
      <c r="AR685" s="26">
        <f t="shared" si="305"/>
        <v>0</v>
      </c>
      <c r="AS685" s="26">
        <f t="shared" si="306"/>
        <v>0</v>
      </c>
      <c r="AT685" s="26">
        <f t="shared" si="307"/>
        <v>0</v>
      </c>
      <c r="AU685" s="26">
        <f t="shared" si="308"/>
        <v>0</v>
      </c>
      <c r="AV685" s="26">
        <f t="shared" si="309"/>
        <v>0</v>
      </c>
      <c r="AW685" s="11" t="s">
        <v>653</v>
      </c>
      <c r="AX685" s="11" t="str">
        <f>VLOOKUP(L685,Group!$A$2:$B$1000,2,0)</f>
        <v>Maintenance</v>
      </c>
      <c r="AY685" s="11">
        <f>IF(ISERROR(VLOOKUP(U685,'ITWR Dump'!$A$2:$Y$5000,15,0)),0,(VLOOKUP('ILC Report'!U685,'ITWR Dump'!$A$2:$Y$5000,15,0)))</f>
        <v>0</v>
      </c>
      <c r="AZ685" s="11" t="str">
        <f t="shared" si="310"/>
        <v>Yes</v>
      </c>
      <c r="BA685" s="11" t="str">
        <f t="shared" si="311"/>
        <v>BKI</v>
      </c>
      <c r="BB685" s="11" t="str">
        <f t="shared" si="312"/>
        <v>MN</v>
      </c>
      <c r="BC685" s="11" t="str">
        <f t="shared" si="313"/>
        <v>No</v>
      </c>
    </row>
    <row r="686" spans="1:55" x14ac:dyDescent="0.3">
      <c r="A686" s="11" t="s">
        <v>108</v>
      </c>
      <c r="B686" s="11" t="s">
        <v>1836</v>
      </c>
      <c r="C686" s="11" t="s">
        <v>576</v>
      </c>
      <c r="D686" s="11" t="s">
        <v>2303</v>
      </c>
      <c r="E686" s="38" t="s">
        <v>2901</v>
      </c>
      <c r="F686" s="11">
        <v>68</v>
      </c>
      <c r="G686" s="40" t="s">
        <v>2905</v>
      </c>
      <c r="H686" s="11" t="str">
        <f t="shared" si="295"/>
        <v>Standby</v>
      </c>
      <c r="I686" s="11" t="str">
        <f t="shared" si="287"/>
        <v>INDIA</v>
      </c>
      <c r="J686" s="11" t="str">
        <f>IF(ISERROR(VLOOKUP(C686,'WI Vs ASM'!$B$2:$E$1000,4,0)),0,(VLOOKUP(C686,'WI Vs ASM'!$B$2:$E$1000,4,0)))</f>
        <v>Offshore</v>
      </c>
      <c r="K686" s="11" t="str">
        <f>IF(ISERROR(VLOOKUP(C686,'WI Vs ASM'!$B$2:$F$1000,5,0)),0,(VLOOKUP(C686,'WI Vs ASM'!$B$2:$F$1000,5,0)))</f>
        <v>01-Fixed Price</v>
      </c>
      <c r="L686" s="11" t="str">
        <f>IF(ISERROR(VLOOKUP(C686,'WI Vs ASM'!$B$2:$D$1000,3,0)),0,(VLOOKUP(C686,'WI Vs ASM'!$B$2:$D$1000,3,0)))</f>
        <v>01-Maintenance Offshore</v>
      </c>
      <c r="M686" s="11" t="str">
        <f>IF(ISERROR(VLOOKUP(C686,'WI Vs ASM'!$B$2:$I$1000,8,0)),0,(VLOOKUP(C686,'WI Vs ASM'!$B$2:$I$1000,8,0)))</f>
        <v>Rahul Soman</v>
      </c>
      <c r="N686" s="11" t="str">
        <f>IF(ISERROR(VLOOKUP(C686,'WI Vs ASM'!$B$2:$G$1000,6,0)),0,(VLOOKUP(C686,'WI Vs ASM'!$B$2:$G$1000,6,0)))</f>
        <v>Commercial</v>
      </c>
      <c r="O686" s="11" t="str">
        <f>IF(ISERROR(VLOOKUP(C686,'WI Vs ASM'!$B$2:$H$1000,7,0)),0,(VLOOKUP(C686,'WI Vs ASM'!$B$2:$H$1000,7,0)))</f>
        <v>Commercial</v>
      </c>
      <c r="P686" s="11" t="str">
        <f t="shared" si="288"/>
        <v>May-17</v>
      </c>
      <c r="Q686" s="11" t="str">
        <f t="shared" si="289"/>
        <v>Q2</v>
      </c>
      <c r="R686" s="11" t="str">
        <f>IF(ISERROR(VLOOKUP(C686,'WI Vs ASM'!$B$2:$J$1000,9,0)),0,(VLOOKUP(C686,'WI Vs ASM'!$B$2:$J$1000,9,0)))</f>
        <v>Jyothi Pai</v>
      </c>
      <c r="S686" s="11" t="str">
        <f>IF(ISERROR(VLOOKUP(C686,'WI Vs ASM'!$B$2:$K$1000,10,0)),0,(VLOOKUP(C686,'WI Vs ASM'!$B$2:$K$1000,10,0)))</f>
        <v>Saju Bhaskaran</v>
      </c>
      <c r="T686" s="11" t="str">
        <f>IF(ISERROR(VLOOKUP(C686,'WI Vs ASM'!$B$2:$L$1000,11,0)),0,(VLOOKUP(C686,'WI Vs ASM'!$B$2:$L$1000,11,0)))</f>
        <v>Sreekala Balasubramanian</v>
      </c>
      <c r="U686" s="11" t="e">
        <f t="shared" si="296"/>
        <v>#VALUE!</v>
      </c>
      <c r="V686" s="11" t="str">
        <f t="shared" si="290"/>
        <v>No</v>
      </c>
      <c r="W686" s="11" t="str">
        <f t="shared" si="291"/>
        <v>Yes</v>
      </c>
      <c r="X686" s="11" t="str">
        <f t="shared" si="292"/>
        <v>No</v>
      </c>
      <c r="Y686" s="11" t="str">
        <f t="shared" si="293"/>
        <v>No</v>
      </c>
      <c r="Z686" s="11" t="str">
        <f t="shared" si="294"/>
        <v>No</v>
      </c>
      <c r="AA686" s="11" t="str">
        <f t="shared" si="297"/>
        <v>No</v>
      </c>
      <c r="AB686" s="11">
        <f>IF(ISERROR(VLOOKUP(U686,'ITWR Dump'!$A$2:$Y$5000,24,0)),0,(VLOOKUP('ILC Report'!U686,'ITWR Dump'!$A$2:$Y$5000,24,0)))</f>
        <v>0</v>
      </c>
      <c r="AC686" s="11" t="str">
        <f t="shared" si="298"/>
        <v>No</v>
      </c>
      <c r="AD686" s="11" t="str">
        <f t="shared" si="299"/>
        <v/>
      </c>
      <c r="AE686" s="11">
        <f>IF(ISERROR(VLOOKUP(U686,'ITWR Dump'!$A$2:$Y$5000,13,0)),0,(VLOOKUP(U686,'ITWR Dump'!$A$2:$Y$5000,13,0)))</f>
        <v>0</v>
      </c>
      <c r="AF686" s="11">
        <f>IF(ISERROR(VLOOKUP(U686,'ITWR Dump'!$A$2:$Y$5000,11,0)),0,(VLOOKUP(U686,'ITWR Dump'!$A$2:$Y$5000,11,0)))</f>
        <v>0</v>
      </c>
      <c r="AG686" s="11">
        <f>IF(ISERROR(VLOOKUP(U686,'ITWR Dump'!$A$2:$Y$5000,2,0)),0,(VLOOKUP(U686,'ITWR Dump'!$A$2:$Y$5000,2,0)))</f>
        <v>0</v>
      </c>
      <c r="AH686" s="11">
        <f>IF(ISERROR(VLOOKUP(U686,'ITWR Dump'!$A$2:$Y$5000,14,0)),0,(VLOOKUP(U686,'ITWR Dump'!$A$2:$Y$5000,14,0)))</f>
        <v>0</v>
      </c>
      <c r="AI686" s="11" t="str">
        <f t="shared" si="300"/>
        <v>Standby Hours</v>
      </c>
      <c r="AJ686" s="11" t="str">
        <f t="shared" si="301"/>
        <v>Offshore</v>
      </c>
      <c r="AK686" s="11" t="str">
        <f>IF(ISERROR(VLOOKUP(A686,'Team Data'!$C$2:$U$213,17,0)),0,(VLOOKUP(A686,'Team Data'!$C$2:$U$213,17,0)))</f>
        <v>PRISM</v>
      </c>
      <c r="AL686" s="11" t="str">
        <f t="shared" si="302"/>
        <v>2017-04-24</v>
      </c>
      <c r="AM686" s="11">
        <f>IF(ISERROR(VLOOKUP(U686,'ITWR Dump'!$A$2:$Y$5000,16,0)),0,(VLOOKUP(U686,'ITWR Dump'!$A$2:$Y$5000,16,0)))</f>
        <v>0</v>
      </c>
      <c r="AN686" s="11">
        <f>IF(ISERROR(VLOOKUP(U686,'ITWR Dump'!$A$2:$Y$5000,18,0)),0,(VLOOKUP(U686,'ITWR Dump'!$A$2:$Y$5000,18,0)))</f>
        <v>0</v>
      </c>
      <c r="AO686" s="11">
        <f>IF(ISERROR(VLOOKUP(U686,'ITWR Dump'!$A$2:$Y$5000,25,0)),0,(VLOOKUP('ILC Report'!U686,'ITWR Dump'!$A$2:$Y$5000,25,0)))</f>
        <v>0</v>
      </c>
      <c r="AP686" s="11">
        <f t="shared" si="303"/>
        <v>0</v>
      </c>
      <c r="AQ686" s="26">
        <f t="shared" si="304"/>
        <v>0</v>
      </c>
      <c r="AR686" s="26">
        <f t="shared" si="305"/>
        <v>0</v>
      </c>
      <c r="AS686" s="26">
        <f t="shared" si="306"/>
        <v>0</v>
      </c>
      <c r="AT686" s="26">
        <f t="shared" si="307"/>
        <v>0</v>
      </c>
      <c r="AU686" s="26">
        <f t="shared" si="308"/>
        <v>0</v>
      </c>
      <c r="AV686" s="26">
        <f t="shared" si="309"/>
        <v>0</v>
      </c>
      <c r="AW686" s="11" t="s">
        <v>653</v>
      </c>
      <c r="AX686" s="11" t="str">
        <f>VLOOKUP(L686,Group!$A$2:$B$1000,2,0)</f>
        <v>Maintenance</v>
      </c>
      <c r="AY686" s="11">
        <f>IF(ISERROR(VLOOKUP(U686,'ITWR Dump'!$A$2:$Y$5000,15,0)),0,(VLOOKUP('ILC Report'!U686,'ITWR Dump'!$A$2:$Y$5000,15,0)))</f>
        <v>0</v>
      </c>
      <c r="AZ686" s="11" t="str">
        <f t="shared" si="310"/>
        <v>No</v>
      </c>
      <c r="BA686" s="11" t="str">
        <f t="shared" si="311"/>
        <v>BKI</v>
      </c>
      <c r="BB686" s="11" t="str">
        <f t="shared" si="312"/>
        <v>MN</v>
      </c>
      <c r="BC686" s="11" t="str">
        <f t="shared" si="313"/>
        <v>No</v>
      </c>
    </row>
    <row r="687" spans="1:55" x14ac:dyDescent="0.3">
      <c r="A687" s="11" t="s">
        <v>108</v>
      </c>
      <c r="B687" s="11" t="s">
        <v>1836</v>
      </c>
      <c r="C687" s="11" t="s">
        <v>576</v>
      </c>
      <c r="D687" s="11" t="s">
        <v>2319</v>
      </c>
      <c r="E687" s="38" t="s">
        <v>2902</v>
      </c>
      <c r="F687" s="11">
        <v>1</v>
      </c>
      <c r="G687" s="40" t="s">
        <v>218</v>
      </c>
      <c r="H687" s="11" t="str">
        <f t="shared" si="295"/>
        <v>Regular</v>
      </c>
      <c r="I687" s="11" t="str">
        <f t="shared" si="287"/>
        <v>INDIA</v>
      </c>
      <c r="J687" s="11" t="str">
        <f>IF(ISERROR(VLOOKUP(C687,'WI Vs ASM'!$B$2:$E$1000,4,0)),0,(VLOOKUP(C687,'WI Vs ASM'!$B$2:$E$1000,4,0)))</f>
        <v>Offshore</v>
      </c>
      <c r="K687" s="11" t="str">
        <f>IF(ISERROR(VLOOKUP(C687,'WI Vs ASM'!$B$2:$F$1000,5,0)),0,(VLOOKUP(C687,'WI Vs ASM'!$B$2:$F$1000,5,0)))</f>
        <v>01-Fixed Price</v>
      </c>
      <c r="L687" s="11" t="str">
        <f>IF(ISERROR(VLOOKUP(C687,'WI Vs ASM'!$B$2:$D$1000,3,0)),0,(VLOOKUP(C687,'WI Vs ASM'!$B$2:$D$1000,3,0)))</f>
        <v>01-Maintenance Offshore</v>
      </c>
      <c r="M687" s="11" t="str">
        <f>IF(ISERROR(VLOOKUP(C687,'WI Vs ASM'!$B$2:$I$1000,8,0)),0,(VLOOKUP(C687,'WI Vs ASM'!$B$2:$I$1000,8,0)))</f>
        <v>Rahul Soman</v>
      </c>
      <c r="N687" s="11" t="str">
        <f>IF(ISERROR(VLOOKUP(C687,'WI Vs ASM'!$B$2:$G$1000,6,0)),0,(VLOOKUP(C687,'WI Vs ASM'!$B$2:$G$1000,6,0)))</f>
        <v>Commercial</v>
      </c>
      <c r="O687" s="11" t="str">
        <f>IF(ISERROR(VLOOKUP(C687,'WI Vs ASM'!$B$2:$H$1000,7,0)),0,(VLOOKUP(C687,'WI Vs ASM'!$B$2:$H$1000,7,0)))</f>
        <v>Commercial</v>
      </c>
      <c r="P687" s="11" t="str">
        <f t="shared" si="288"/>
        <v>May-17</v>
      </c>
      <c r="Q687" s="11" t="str">
        <f t="shared" si="289"/>
        <v>Q2</v>
      </c>
      <c r="R687" s="11" t="str">
        <f>IF(ISERROR(VLOOKUP(C687,'WI Vs ASM'!$B$2:$J$1000,9,0)),0,(VLOOKUP(C687,'WI Vs ASM'!$B$2:$J$1000,9,0)))</f>
        <v>Jyothi Pai</v>
      </c>
      <c r="S687" s="11" t="str">
        <f>IF(ISERROR(VLOOKUP(C687,'WI Vs ASM'!$B$2:$K$1000,10,0)),0,(VLOOKUP(C687,'WI Vs ASM'!$B$2:$K$1000,10,0)))</f>
        <v>Saju Bhaskaran</v>
      </c>
      <c r="T687" s="11" t="str">
        <f>IF(ISERROR(VLOOKUP(C687,'WI Vs ASM'!$B$2:$L$1000,11,0)),0,(VLOOKUP(C687,'WI Vs ASM'!$B$2:$L$1000,11,0)))</f>
        <v>Sreekala Balasubramanian</v>
      </c>
      <c r="U687" s="11" t="e">
        <f t="shared" si="296"/>
        <v>#VALUE!</v>
      </c>
      <c r="V687" s="11" t="str">
        <f t="shared" si="290"/>
        <v>No</v>
      </c>
      <c r="W687" s="11" t="str">
        <f t="shared" si="291"/>
        <v>Yes</v>
      </c>
      <c r="X687" s="11" t="str">
        <f t="shared" si="292"/>
        <v>No</v>
      </c>
      <c r="Y687" s="11" t="str">
        <f t="shared" si="293"/>
        <v>No</v>
      </c>
      <c r="Z687" s="11" t="str">
        <f t="shared" si="294"/>
        <v>No</v>
      </c>
      <c r="AA687" s="11" t="str">
        <f t="shared" si="297"/>
        <v>No</v>
      </c>
      <c r="AB687" s="11">
        <f>IF(ISERROR(VLOOKUP(U687,'ITWR Dump'!$A$2:$Y$5000,24,0)),0,(VLOOKUP('ILC Report'!U687,'ITWR Dump'!$A$2:$Y$5000,24,0)))</f>
        <v>0</v>
      </c>
      <c r="AC687" s="11" t="str">
        <f t="shared" si="298"/>
        <v>No</v>
      </c>
      <c r="AD687" s="11" t="str">
        <f t="shared" si="299"/>
        <v/>
      </c>
      <c r="AE687" s="11">
        <f>IF(ISERROR(VLOOKUP(U687,'ITWR Dump'!$A$2:$Y$5000,13,0)),0,(VLOOKUP(U687,'ITWR Dump'!$A$2:$Y$5000,13,0)))</f>
        <v>0</v>
      </c>
      <c r="AF687" s="11">
        <f>IF(ISERROR(VLOOKUP(U687,'ITWR Dump'!$A$2:$Y$5000,11,0)),0,(VLOOKUP(U687,'ITWR Dump'!$A$2:$Y$5000,11,0)))</f>
        <v>0</v>
      </c>
      <c r="AG687" s="11">
        <f>IF(ISERROR(VLOOKUP(U687,'ITWR Dump'!$A$2:$Y$5000,2,0)),0,(VLOOKUP(U687,'ITWR Dump'!$A$2:$Y$5000,2,0)))</f>
        <v>0</v>
      </c>
      <c r="AH687" s="11">
        <f>IF(ISERROR(VLOOKUP(U687,'ITWR Dump'!$A$2:$Y$5000,14,0)),0,(VLOOKUP(U687,'ITWR Dump'!$A$2:$Y$5000,14,0)))</f>
        <v>0</v>
      </c>
      <c r="AI687" s="11" t="str">
        <f t="shared" si="300"/>
        <v>01-Maintenance Offshore</v>
      </c>
      <c r="AJ687" s="11" t="str">
        <f t="shared" si="301"/>
        <v>Offshore</v>
      </c>
      <c r="AK687" s="11" t="str">
        <f>IF(ISERROR(VLOOKUP(A687,'Team Data'!$C$2:$U$213,17,0)),0,(VLOOKUP(A687,'Team Data'!$C$2:$U$213,17,0)))</f>
        <v>PRISM</v>
      </c>
      <c r="AL687" s="11" t="str">
        <f t="shared" si="302"/>
        <v>2017-04-24</v>
      </c>
      <c r="AM687" s="11">
        <f>IF(ISERROR(VLOOKUP(U687,'ITWR Dump'!$A$2:$Y$5000,16,0)),0,(VLOOKUP(U687,'ITWR Dump'!$A$2:$Y$5000,16,0)))</f>
        <v>0</v>
      </c>
      <c r="AN687" s="11">
        <f>IF(ISERROR(VLOOKUP(U687,'ITWR Dump'!$A$2:$Y$5000,18,0)),0,(VLOOKUP(U687,'ITWR Dump'!$A$2:$Y$5000,18,0)))</f>
        <v>0</v>
      </c>
      <c r="AO687" s="11">
        <f>IF(ISERROR(VLOOKUP(U687,'ITWR Dump'!$A$2:$Y$5000,25,0)),0,(VLOOKUP('ILC Report'!U687,'ITWR Dump'!$A$2:$Y$5000,25,0)))</f>
        <v>0</v>
      </c>
      <c r="AP687" s="11">
        <f t="shared" si="303"/>
        <v>0</v>
      </c>
      <c r="AQ687" s="26">
        <f t="shared" si="304"/>
        <v>0</v>
      </c>
      <c r="AR687" s="26">
        <f t="shared" si="305"/>
        <v>0</v>
      </c>
      <c r="AS687" s="26">
        <f t="shared" si="306"/>
        <v>0</v>
      </c>
      <c r="AT687" s="26">
        <f t="shared" si="307"/>
        <v>0</v>
      </c>
      <c r="AU687" s="26">
        <f t="shared" si="308"/>
        <v>0</v>
      </c>
      <c r="AV687" s="26">
        <f t="shared" si="309"/>
        <v>0</v>
      </c>
      <c r="AW687" s="11" t="s">
        <v>653</v>
      </c>
      <c r="AX687" s="11" t="str">
        <f>VLOOKUP(L687,Group!$A$2:$B$1000,2,0)</f>
        <v>Maintenance</v>
      </c>
      <c r="AY687" s="11">
        <f>IF(ISERROR(VLOOKUP(U687,'ITWR Dump'!$A$2:$Y$5000,15,0)),0,(VLOOKUP('ILC Report'!U687,'ITWR Dump'!$A$2:$Y$5000,15,0)))</f>
        <v>0</v>
      </c>
      <c r="AZ687" s="11" t="str">
        <f t="shared" si="310"/>
        <v>No</v>
      </c>
      <c r="BA687" s="11" t="str">
        <f t="shared" si="311"/>
        <v>BKI</v>
      </c>
      <c r="BB687" s="11" t="str">
        <f t="shared" si="312"/>
        <v>MN</v>
      </c>
      <c r="BC687" s="11" t="str">
        <f t="shared" si="313"/>
        <v>No</v>
      </c>
    </row>
    <row r="688" spans="1:55" x14ac:dyDescent="0.3">
      <c r="A688" s="11" t="s">
        <v>108</v>
      </c>
      <c r="B688" s="11" t="s">
        <v>1836</v>
      </c>
      <c r="C688" s="11" t="s">
        <v>576</v>
      </c>
      <c r="D688" s="11" t="s">
        <v>2320</v>
      </c>
      <c r="E688" s="38" t="s">
        <v>2902</v>
      </c>
      <c r="F688" s="11">
        <v>4</v>
      </c>
      <c r="G688" s="40" t="s">
        <v>218</v>
      </c>
      <c r="H688" s="11" t="str">
        <f t="shared" si="295"/>
        <v>Regular</v>
      </c>
      <c r="I688" s="11" t="str">
        <f t="shared" si="287"/>
        <v>INDIA</v>
      </c>
      <c r="J688" s="11" t="str">
        <f>IF(ISERROR(VLOOKUP(C688,'WI Vs ASM'!$B$2:$E$1000,4,0)),0,(VLOOKUP(C688,'WI Vs ASM'!$B$2:$E$1000,4,0)))</f>
        <v>Offshore</v>
      </c>
      <c r="K688" s="11" t="str">
        <f>IF(ISERROR(VLOOKUP(C688,'WI Vs ASM'!$B$2:$F$1000,5,0)),0,(VLOOKUP(C688,'WI Vs ASM'!$B$2:$F$1000,5,0)))</f>
        <v>01-Fixed Price</v>
      </c>
      <c r="L688" s="11" t="str">
        <f>IF(ISERROR(VLOOKUP(C688,'WI Vs ASM'!$B$2:$D$1000,3,0)),0,(VLOOKUP(C688,'WI Vs ASM'!$B$2:$D$1000,3,0)))</f>
        <v>01-Maintenance Offshore</v>
      </c>
      <c r="M688" s="11" t="str">
        <f>IF(ISERROR(VLOOKUP(C688,'WI Vs ASM'!$B$2:$I$1000,8,0)),0,(VLOOKUP(C688,'WI Vs ASM'!$B$2:$I$1000,8,0)))</f>
        <v>Rahul Soman</v>
      </c>
      <c r="N688" s="11" t="str">
        <f>IF(ISERROR(VLOOKUP(C688,'WI Vs ASM'!$B$2:$G$1000,6,0)),0,(VLOOKUP(C688,'WI Vs ASM'!$B$2:$G$1000,6,0)))</f>
        <v>Commercial</v>
      </c>
      <c r="O688" s="11" t="str">
        <f>IF(ISERROR(VLOOKUP(C688,'WI Vs ASM'!$B$2:$H$1000,7,0)),0,(VLOOKUP(C688,'WI Vs ASM'!$B$2:$H$1000,7,0)))</f>
        <v>Commercial</v>
      </c>
      <c r="P688" s="11" t="str">
        <f t="shared" si="288"/>
        <v>May-17</v>
      </c>
      <c r="Q688" s="11" t="str">
        <f t="shared" si="289"/>
        <v>Q2</v>
      </c>
      <c r="R688" s="11" t="str">
        <f>IF(ISERROR(VLOOKUP(C688,'WI Vs ASM'!$B$2:$J$1000,9,0)),0,(VLOOKUP(C688,'WI Vs ASM'!$B$2:$J$1000,9,0)))</f>
        <v>Jyothi Pai</v>
      </c>
      <c r="S688" s="11" t="str">
        <f>IF(ISERROR(VLOOKUP(C688,'WI Vs ASM'!$B$2:$K$1000,10,0)),0,(VLOOKUP(C688,'WI Vs ASM'!$B$2:$K$1000,10,0)))</f>
        <v>Saju Bhaskaran</v>
      </c>
      <c r="T688" s="11" t="str">
        <f>IF(ISERROR(VLOOKUP(C688,'WI Vs ASM'!$B$2:$L$1000,11,0)),0,(VLOOKUP(C688,'WI Vs ASM'!$B$2:$L$1000,11,0)))</f>
        <v>Sreekala Balasubramanian</v>
      </c>
      <c r="U688" s="11" t="e">
        <f t="shared" si="296"/>
        <v>#VALUE!</v>
      </c>
      <c r="V688" s="11" t="str">
        <f t="shared" si="290"/>
        <v>No</v>
      </c>
      <c r="W688" s="11" t="str">
        <f t="shared" si="291"/>
        <v>Yes</v>
      </c>
      <c r="X688" s="11" t="str">
        <f t="shared" si="292"/>
        <v>No</v>
      </c>
      <c r="Y688" s="11" t="str">
        <f t="shared" si="293"/>
        <v>No</v>
      </c>
      <c r="Z688" s="11" t="str">
        <f t="shared" si="294"/>
        <v>No</v>
      </c>
      <c r="AA688" s="11" t="str">
        <f t="shared" si="297"/>
        <v>No</v>
      </c>
      <c r="AB688" s="11">
        <f>IF(ISERROR(VLOOKUP(U688,'ITWR Dump'!$A$2:$Y$5000,24,0)),0,(VLOOKUP('ILC Report'!U688,'ITWR Dump'!$A$2:$Y$5000,24,0)))</f>
        <v>0</v>
      </c>
      <c r="AC688" s="11" t="str">
        <f t="shared" si="298"/>
        <v>No</v>
      </c>
      <c r="AD688" s="11" t="str">
        <f t="shared" si="299"/>
        <v/>
      </c>
      <c r="AE688" s="11">
        <f>IF(ISERROR(VLOOKUP(U688,'ITWR Dump'!$A$2:$Y$5000,13,0)),0,(VLOOKUP(U688,'ITWR Dump'!$A$2:$Y$5000,13,0)))</f>
        <v>0</v>
      </c>
      <c r="AF688" s="11">
        <f>IF(ISERROR(VLOOKUP(U688,'ITWR Dump'!$A$2:$Y$5000,11,0)),0,(VLOOKUP(U688,'ITWR Dump'!$A$2:$Y$5000,11,0)))</f>
        <v>0</v>
      </c>
      <c r="AG688" s="11">
        <f>IF(ISERROR(VLOOKUP(U688,'ITWR Dump'!$A$2:$Y$5000,2,0)),0,(VLOOKUP(U688,'ITWR Dump'!$A$2:$Y$5000,2,0)))</f>
        <v>0</v>
      </c>
      <c r="AH688" s="11">
        <f>IF(ISERROR(VLOOKUP(U688,'ITWR Dump'!$A$2:$Y$5000,14,0)),0,(VLOOKUP(U688,'ITWR Dump'!$A$2:$Y$5000,14,0)))</f>
        <v>0</v>
      </c>
      <c r="AI688" s="11" t="str">
        <f t="shared" si="300"/>
        <v>01-Maintenance Offshore</v>
      </c>
      <c r="AJ688" s="11" t="str">
        <f t="shared" si="301"/>
        <v>Offshore</v>
      </c>
      <c r="AK688" s="11" t="str">
        <f>IF(ISERROR(VLOOKUP(A688,'Team Data'!$C$2:$U$213,17,0)),0,(VLOOKUP(A688,'Team Data'!$C$2:$U$213,17,0)))</f>
        <v>PRISM</v>
      </c>
      <c r="AL688" s="11" t="str">
        <f t="shared" si="302"/>
        <v>2017-04-24</v>
      </c>
      <c r="AM688" s="11">
        <f>IF(ISERROR(VLOOKUP(U688,'ITWR Dump'!$A$2:$Y$5000,16,0)),0,(VLOOKUP(U688,'ITWR Dump'!$A$2:$Y$5000,16,0)))</f>
        <v>0</v>
      </c>
      <c r="AN688" s="11">
        <f>IF(ISERROR(VLOOKUP(U688,'ITWR Dump'!$A$2:$Y$5000,18,0)),0,(VLOOKUP(U688,'ITWR Dump'!$A$2:$Y$5000,18,0)))</f>
        <v>0</v>
      </c>
      <c r="AO688" s="11">
        <f>IF(ISERROR(VLOOKUP(U688,'ITWR Dump'!$A$2:$Y$5000,25,0)),0,(VLOOKUP('ILC Report'!U688,'ITWR Dump'!$A$2:$Y$5000,25,0)))</f>
        <v>0</v>
      </c>
      <c r="AP688" s="11">
        <f t="shared" si="303"/>
        <v>0</v>
      </c>
      <c r="AQ688" s="26">
        <f t="shared" si="304"/>
        <v>0</v>
      </c>
      <c r="AR688" s="26">
        <f t="shared" si="305"/>
        <v>0</v>
      </c>
      <c r="AS688" s="26">
        <f t="shared" si="306"/>
        <v>0</v>
      </c>
      <c r="AT688" s="26">
        <f t="shared" si="307"/>
        <v>0</v>
      </c>
      <c r="AU688" s="26">
        <f t="shared" si="308"/>
        <v>0</v>
      </c>
      <c r="AV688" s="26">
        <f t="shared" si="309"/>
        <v>0</v>
      </c>
      <c r="AW688" s="11" t="s">
        <v>653</v>
      </c>
      <c r="AX688" s="11" t="str">
        <f>VLOOKUP(L688,Group!$A$2:$B$1000,2,0)</f>
        <v>Maintenance</v>
      </c>
      <c r="AY688" s="11">
        <f>IF(ISERROR(VLOOKUP(U688,'ITWR Dump'!$A$2:$Y$5000,15,0)),0,(VLOOKUP('ILC Report'!U688,'ITWR Dump'!$A$2:$Y$5000,15,0)))</f>
        <v>0</v>
      </c>
      <c r="AZ688" s="11" t="str">
        <f t="shared" si="310"/>
        <v>No</v>
      </c>
      <c r="BA688" s="11" t="str">
        <f t="shared" si="311"/>
        <v>BKI</v>
      </c>
      <c r="BB688" s="11" t="str">
        <f t="shared" si="312"/>
        <v>MN</v>
      </c>
      <c r="BC688" s="11" t="str">
        <f t="shared" si="313"/>
        <v>No</v>
      </c>
    </row>
    <row r="689" spans="1:55" x14ac:dyDescent="0.3">
      <c r="A689" s="11" t="s">
        <v>108</v>
      </c>
      <c r="B689" s="11" t="s">
        <v>1836</v>
      </c>
      <c r="C689" s="11" t="s">
        <v>576</v>
      </c>
      <c r="D689" s="11" t="s">
        <v>2287</v>
      </c>
      <c r="E689" s="38" t="s">
        <v>2902</v>
      </c>
      <c r="F689" s="11">
        <v>2</v>
      </c>
      <c r="G689" s="40" t="s">
        <v>218</v>
      </c>
      <c r="H689" s="11" t="str">
        <f t="shared" si="295"/>
        <v>Regular</v>
      </c>
      <c r="I689" s="11" t="str">
        <f t="shared" si="287"/>
        <v>INDIA</v>
      </c>
      <c r="J689" s="11" t="str">
        <f>IF(ISERROR(VLOOKUP(C689,'WI Vs ASM'!$B$2:$E$1000,4,0)),0,(VLOOKUP(C689,'WI Vs ASM'!$B$2:$E$1000,4,0)))</f>
        <v>Offshore</v>
      </c>
      <c r="K689" s="11" t="str">
        <f>IF(ISERROR(VLOOKUP(C689,'WI Vs ASM'!$B$2:$F$1000,5,0)),0,(VLOOKUP(C689,'WI Vs ASM'!$B$2:$F$1000,5,0)))</f>
        <v>01-Fixed Price</v>
      </c>
      <c r="L689" s="11" t="str">
        <f>IF(ISERROR(VLOOKUP(C689,'WI Vs ASM'!$B$2:$D$1000,3,0)),0,(VLOOKUP(C689,'WI Vs ASM'!$B$2:$D$1000,3,0)))</f>
        <v>01-Maintenance Offshore</v>
      </c>
      <c r="M689" s="11" t="str">
        <f>IF(ISERROR(VLOOKUP(C689,'WI Vs ASM'!$B$2:$I$1000,8,0)),0,(VLOOKUP(C689,'WI Vs ASM'!$B$2:$I$1000,8,0)))</f>
        <v>Rahul Soman</v>
      </c>
      <c r="N689" s="11" t="str">
        <f>IF(ISERROR(VLOOKUP(C689,'WI Vs ASM'!$B$2:$G$1000,6,0)),0,(VLOOKUP(C689,'WI Vs ASM'!$B$2:$G$1000,6,0)))</f>
        <v>Commercial</v>
      </c>
      <c r="O689" s="11" t="str">
        <f>IF(ISERROR(VLOOKUP(C689,'WI Vs ASM'!$B$2:$H$1000,7,0)),0,(VLOOKUP(C689,'WI Vs ASM'!$B$2:$H$1000,7,0)))</f>
        <v>Commercial</v>
      </c>
      <c r="P689" s="11" t="str">
        <f t="shared" si="288"/>
        <v>May-17</v>
      </c>
      <c r="Q689" s="11" t="str">
        <f t="shared" si="289"/>
        <v>Q2</v>
      </c>
      <c r="R689" s="11" t="str">
        <f>IF(ISERROR(VLOOKUP(C689,'WI Vs ASM'!$B$2:$J$1000,9,0)),0,(VLOOKUP(C689,'WI Vs ASM'!$B$2:$J$1000,9,0)))</f>
        <v>Jyothi Pai</v>
      </c>
      <c r="S689" s="11" t="str">
        <f>IF(ISERROR(VLOOKUP(C689,'WI Vs ASM'!$B$2:$K$1000,10,0)),0,(VLOOKUP(C689,'WI Vs ASM'!$B$2:$K$1000,10,0)))</f>
        <v>Saju Bhaskaran</v>
      </c>
      <c r="T689" s="11" t="str">
        <f>IF(ISERROR(VLOOKUP(C689,'WI Vs ASM'!$B$2:$L$1000,11,0)),0,(VLOOKUP(C689,'WI Vs ASM'!$B$2:$L$1000,11,0)))</f>
        <v>Sreekala Balasubramanian</v>
      </c>
      <c r="U689" s="11" t="e">
        <f t="shared" si="296"/>
        <v>#VALUE!</v>
      </c>
      <c r="V689" s="11" t="str">
        <f t="shared" si="290"/>
        <v>No</v>
      </c>
      <c r="W689" s="11" t="str">
        <f t="shared" si="291"/>
        <v>Yes</v>
      </c>
      <c r="X689" s="11" t="str">
        <f t="shared" si="292"/>
        <v>No</v>
      </c>
      <c r="Y689" s="11" t="str">
        <f t="shared" si="293"/>
        <v>No</v>
      </c>
      <c r="Z689" s="11" t="str">
        <f t="shared" si="294"/>
        <v>No</v>
      </c>
      <c r="AA689" s="11" t="str">
        <f t="shared" si="297"/>
        <v>No</v>
      </c>
      <c r="AB689" s="11">
        <f>IF(ISERROR(VLOOKUP(U689,'ITWR Dump'!$A$2:$Y$5000,24,0)),0,(VLOOKUP('ILC Report'!U689,'ITWR Dump'!$A$2:$Y$5000,24,0)))</f>
        <v>0</v>
      </c>
      <c r="AC689" s="11" t="str">
        <f t="shared" si="298"/>
        <v>No</v>
      </c>
      <c r="AD689" s="11" t="str">
        <f t="shared" si="299"/>
        <v/>
      </c>
      <c r="AE689" s="11">
        <f>IF(ISERROR(VLOOKUP(U689,'ITWR Dump'!$A$2:$Y$5000,13,0)),0,(VLOOKUP(U689,'ITWR Dump'!$A$2:$Y$5000,13,0)))</f>
        <v>0</v>
      </c>
      <c r="AF689" s="11">
        <f>IF(ISERROR(VLOOKUP(U689,'ITWR Dump'!$A$2:$Y$5000,11,0)),0,(VLOOKUP(U689,'ITWR Dump'!$A$2:$Y$5000,11,0)))</f>
        <v>0</v>
      </c>
      <c r="AG689" s="11">
        <f>IF(ISERROR(VLOOKUP(U689,'ITWR Dump'!$A$2:$Y$5000,2,0)),0,(VLOOKUP(U689,'ITWR Dump'!$A$2:$Y$5000,2,0)))</f>
        <v>0</v>
      </c>
      <c r="AH689" s="11">
        <f>IF(ISERROR(VLOOKUP(U689,'ITWR Dump'!$A$2:$Y$5000,14,0)),0,(VLOOKUP(U689,'ITWR Dump'!$A$2:$Y$5000,14,0)))</f>
        <v>0</v>
      </c>
      <c r="AI689" s="11" t="str">
        <f t="shared" si="300"/>
        <v>01-Maintenance Offshore</v>
      </c>
      <c r="AJ689" s="11" t="str">
        <f t="shared" si="301"/>
        <v>Offshore</v>
      </c>
      <c r="AK689" s="11" t="str">
        <f>IF(ISERROR(VLOOKUP(A689,'Team Data'!$C$2:$U$213,17,0)),0,(VLOOKUP(A689,'Team Data'!$C$2:$U$213,17,0)))</f>
        <v>PRISM</v>
      </c>
      <c r="AL689" s="11" t="str">
        <f t="shared" si="302"/>
        <v>2017-04-24</v>
      </c>
      <c r="AM689" s="11">
        <f>IF(ISERROR(VLOOKUP(U689,'ITWR Dump'!$A$2:$Y$5000,16,0)),0,(VLOOKUP(U689,'ITWR Dump'!$A$2:$Y$5000,16,0)))</f>
        <v>0</v>
      </c>
      <c r="AN689" s="11">
        <f>IF(ISERROR(VLOOKUP(U689,'ITWR Dump'!$A$2:$Y$5000,18,0)),0,(VLOOKUP(U689,'ITWR Dump'!$A$2:$Y$5000,18,0)))</f>
        <v>0</v>
      </c>
      <c r="AO689" s="11">
        <f>IF(ISERROR(VLOOKUP(U689,'ITWR Dump'!$A$2:$Y$5000,25,0)),0,(VLOOKUP('ILC Report'!U689,'ITWR Dump'!$A$2:$Y$5000,25,0)))</f>
        <v>0</v>
      </c>
      <c r="AP689" s="11">
        <f t="shared" si="303"/>
        <v>0</v>
      </c>
      <c r="AQ689" s="26">
        <f t="shared" si="304"/>
        <v>0</v>
      </c>
      <c r="AR689" s="26">
        <f t="shared" si="305"/>
        <v>0</v>
      </c>
      <c r="AS689" s="26">
        <f t="shared" si="306"/>
        <v>0</v>
      </c>
      <c r="AT689" s="26">
        <f t="shared" si="307"/>
        <v>0</v>
      </c>
      <c r="AU689" s="26">
        <f t="shared" si="308"/>
        <v>0</v>
      </c>
      <c r="AV689" s="26">
        <f t="shared" si="309"/>
        <v>0</v>
      </c>
      <c r="AW689" s="11" t="s">
        <v>653</v>
      </c>
      <c r="AX689" s="11" t="str">
        <f>VLOOKUP(L689,Group!$A$2:$B$1000,2,0)</f>
        <v>Maintenance</v>
      </c>
      <c r="AY689" s="11">
        <f>IF(ISERROR(VLOOKUP(U689,'ITWR Dump'!$A$2:$Y$5000,15,0)),0,(VLOOKUP('ILC Report'!U689,'ITWR Dump'!$A$2:$Y$5000,15,0)))</f>
        <v>0</v>
      </c>
      <c r="AZ689" s="11" t="str">
        <f t="shared" si="310"/>
        <v>No</v>
      </c>
      <c r="BA689" s="11" t="str">
        <f t="shared" si="311"/>
        <v>BKI</v>
      </c>
      <c r="BB689" s="11" t="str">
        <f t="shared" si="312"/>
        <v>MN</v>
      </c>
      <c r="BC689" s="11" t="str">
        <f t="shared" si="313"/>
        <v>No</v>
      </c>
    </row>
    <row r="690" spans="1:55" x14ac:dyDescent="0.3">
      <c r="A690" s="11" t="s">
        <v>108</v>
      </c>
      <c r="B690" s="11" t="s">
        <v>1836</v>
      </c>
      <c r="C690" s="11" t="s">
        <v>576</v>
      </c>
      <c r="D690" s="11" t="s">
        <v>2288</v>
      </c>
      <c r="E690" s="38" t="s">
        <v>2902</v>
      </c>
      <c r="F690" s="11">
        <v>2</v>
      </c>
      <c r="G690" s="40" t="s">
        <v>218</v>
      </c>
      <c r="H690" s="11" t="str">
        <f t="shared" si="295"/>
        <v>Regular</v>
      </c>
      <c r="I690" s="11" t="str">
        <f t="shared" si="287"/>
        <v>INDIA</v>
      </c>
      <c r="J690" s="11" t="str">
        <f>IF(ISERROR(VLOOKUP(C690,'WI Vs ASM'!$B$2:$E$1000,4,0)),0,(VLOOKUP(C690,'WI Vs ASM'!$B$2:$E$1000,4,0)))</f>
        <v>Offshore</v>
      </c>
      <c r="K690" s="11" t="str">
        <f>IF(ISERROR(VLOOKUP(C690,'WI Vs ASM'!$B$2:$F$1000,5,0)),0,(VLOOKUP(C690,'WI Vs ASM'!$B$2:$F$1000,5,0)))</f>
        <v>01-Fixed Price</v>
      </c>
      <c r="L690" s="11" t="str">
        <f>IF(ISERROR(VLOOKUP(C690,'WI Vs ASM'!$B$2:$D$1000,3,0)),0,(VLOOKUP(C690,'WI Vs ASM'!$B$2:$D$1000,3,0)))</f>
        <v>01-Maintenance Offshore</v>
      </c>
      <c r="M690" s="11" t="str">
        <f>IF(ISERROR(VLOOKUP(C690,'WI Vs ASM'!$B$2:$I$1000,8,0)),0,(VLOOKUP(C690,'WI Vs ASM'!$B$2:$I$1000,8,0)))</f>
        <v>Rahul Soman</v>
      </c>
      <c r="N690" s="11" t="str">
        <f>IF(ISERROR(VLOOKUP(C690,'WI Vs ASM'!$B$2:$G$1000,6,0)),0,(VLOOKUP(C690,'WI Vs ASM'!$B$2:$G$1000,6,0)))</f>
        <v>Commercial</v>
      </c>
      <c r="O690" s="11" t="str">
        <f>IF(ISERROR(VLOOKUP(C690,'WI Vs ASM'!$B$2:$H$1000,7,0)),0,(VLOOKUP(C690,'WI Vs ASM'!$B$2:$H$1000,7,0)))</f>
        <v>Commercial</v>
      </c>
      <c r="P690" s="11" t="str">
        <f t="shared" si="288"/>
        <v>May-17</v>
      </c>
      <c r="Q690" s="11" t="str">
        <f t="shared" si="289"/>
        <v>Q2</v>
      </c>
      <c r="R690" s="11" t="str">
        <f>IF(ISERROR(VLOOKUP(C690,'WI Vs ASM'!$B$2:$J$1000,9,0)),0,(VLOOKUP(C690,'WI Vs ASM'!$B$2:$J$1000,9,0)))</f>
        <v>Jyothi Pai</v>
      </c>
      <c r="S690" s="11" t="str">
        <f>IF(ISERROR(VLOOKUP(C690,'WI Vs ASM'!$B$2:$K$1000,10,0)),0,(VLOOKUP(C690,'WI Vs ASM'!$B$2:$K$1000,10,0)))</f>
        <v>Saju Bhaskaran</v>
      </c>
      <c r="T690" s="11" t="str">
        <f>IF(ISERROR(VLOOKUP(C690,'WI Vs ASM'!$B$2:$L$1000,11,0)),0,(VLOOKUP(C690,'WI Vs ASM'!$B$2:$L$1000,11,0)))</f>
        <v>Sreekala Balasubramanian</v>
      </c>
      <c r="U690" s="11" t="e">
        <f t="shared" si="296"/>
        <v>#VALUE!</v>
      </c>
      <c r="V690" s="11" t="str">
        <f t="shared" si="290"/>
        <v>No</v>
      </c>
      <c r="W690" s="11" t="str">
        <f t="shared" si="291"/>
        <v>Yes</v>
      </c>
      <c r="X690" s="11" t="str">
        <f t="shared" si="292"/>
        <v>No</v>
      </c>
      <c r="Y690" s="11" t="str">
        <f t="shared" si="293"/>
        <v>No</v>
      </c>
      <c r="Z690" s="11" t="str">
        <f t="shared" si="294"/>
        <v>No</v>
      </c>
      <c r="AA690" s="11" t="str">
        <f t="shared" si="297"/>
        <v>No</v>
      </c>
      <c r="AB690" s="11">
        <f>IF(ISERROR(VLOOKUP(U690,'ITWR Dump'!$A$2:$Y$5000,24,0)),0,(VLOOKUP('ILC Report'!U690,'ITWR Dump'!$A$2:$Y$5000,24,0)))</f>
        <v>0</v>
      </c>
      <c r="AC690" s="11" t="str">
        <f t="shared" si="298"/>
        <v>No</v>
      </c>
      <c r="AD690" s="11" t="str">
        <f t="shared" si="299"/>
        <v/>
      </c>
      <c r="AE690" s="11">
        <f>IF(ISERROR(VLOOKUP(U690,'ITWR Dump'!$A$2:$Y$5000,13,0)),0,(VLOOKUP(U690,'ITWR Dump'!$A$2:$Y$5000,13,0)))</f>
        <v>0</v>
      </c>
      <c r="AF690" s="11">
        <f>IF(ISERROR(VLOOKUP(U690,'ITWR Dump'!$A$2:$Y$5000,11,0)),0,(VLOOKUP(U690,'ITWR Dump'!$A$2:$Y$5000,11,0)))</f>
        <v>0</v>
      </c>
      <c r="AG690" s="11">
        <f>IF(ISERROR(VLOOKUP(U690,'ITWR Dump'!$A$2:$Y$5000,2,0)),0,(VLOOKUP(U690,'ITWR Dump'!$A$2:$Y$5000,2,0)))</f>
        <v>0</v>
      </c>
      <c r="AH690" s="11">
        <f>IF(ISERROR(VLOOKUP(U690,'ITWR Dump'!$A$2:$Y$5000,14,0)),0,(VLOOKUP(U690,'ITWR Dump'!$A$2:$Y$5000,14,0)))</f>
        <v>0</v>
      </c>
      <c r="AI690" s="11" t="str">
        <f t="shared" si="300"/>
        <v>01-Maintenance Offshore</v>
      </c>
      <c r="AJ690" s="11" t="str">
        <f t="shared" si="301"/>
        <v>Offshore</v>
      </c>
      <c r="AK690" s="11" t="str">
        <f>IF(ISERROR(VLOOKUP(A690,'Team Data'!$C$2:$U$213,17,0)),0,(VLOOKUP(A690,'Team Data'!$C$2:$U$213,17,0)))</f>
        <v>PRISM</v>
      </c>
      <c r="AL690" s="11" t="str">
        <f t="shared" si="302"/>
        <v>2017-04-24</v>
      </c>
      <c r="AM690" s="11">
        <f>IF(ISERROR(VLOOKUP(U690,'ITWR Dump'!$A$2:$Y$5000,16,0)),0,(VLOOKUP(U690,'ITWR Dump'!$A$2:$Y$5000,16,0)))</f>
        <v>0</v>
      </c>
      <c r="AN690" s="11">
        <f>IF(ISERROR(VLOOKUP(U690,'ITWR Dump'!$A$2:$Y$5000,18,0)),0,(VLOOKUP(U690,'ITWR Dump'!$A$2:$Y$5000,18,0)))</f>
        <v>0</v>
      </c>
      <c r="AO690" s="11">
        <f>IF(ISERROR(VLOOKUP(U690,'ITWR Dump'!$A$2:$Y$5000,25,0)),0,(VLOOKUP('ILC Report'!U690,'ITWR Dump'!$A$2:$Y$5000,25,0)))</f>
        <v>0</v>
      </c>
      <c r="AP690" s="11">
        <f t="shared" si="303"/>
        <v>0</v>
      </c>
      <c r="AQ690" s="26">
        <f t="shared" si="304"/>
        <v>0</v>
      </c>
      <c r="AR690" s="26">
        <f t="shared" si="305"/>
        <v>0</v>
      </c>
      <c r="AS690" s="26">
        <f t="shared" si="306"/>
        <v>0</v>
      </c>
      <c r="AT690" s="26">
        <f t="shared" si="307"/>
        <v>0</v>
      </c>
      <c r="AU690" s="26">
        <f t="shared" si="308"/>
        <v>0</v>
      </c>
      <c r="AV690" s="26">
        <f t="shared" si="309"/>
        <v>0</v>
      </c>
      <c r="AW690" s="11" t="s">
        <v>653</v>
      </c>
      <c r="AX690" s="11" t="str">
        <f>VLOOKUP(L690,Group!$A$2:$B$1000,2,0)</f>
        <v>Maintenance</v>
      </c>
      <c r="AY690" s="11">
        <f>IF(ISERROR(VLOOKUP(U690,'ITWR Dump'!$A$2:$Y$5000,15,0)),0,(VLOOKUP('ILC Report'!U690,'ITWR Dump'!$A$2:$Y$5000,15,0)))</f>
        <v>0</v>
      </c>
      <c r="AZ690" s="11" t="str">
        <f t="shared" si="310"/>
        <v>No</v>
      </c>
      <c r="BA690" s="11" t="str">
        <f t="shared" si="311"/>
        <v>BKI</v>
      </c>
      <c r="BB690" s="11" t="str">
        <f t="shared" si="312"/>
        <v>MN</v>
      </c>
      <c r="BC690" s="11" t="str">
        <f t="shared" si="313"/>
        <v>No</v>
      </c>
    </row>
    <row r="691" spans="1:55" x14ac:dyDescent="0.3">
      <c r="A691" s="11" t="s">
        <v>108</v>
      </c>
      <c r="B691" s="11" t="s">
        <v>1836</v>
      </c>
      <c r="C691" s="11" t="s">
        <v>585</v>
      </c>
      <c r="D691" s="11" t="s">
        <v>2321</v>
      </c>
      <c r="E691" s="38" t="s">
        <v>2902</v>
      </c>
      <c r="F691" s="11">
        <v>7</v>
      </c>
      <c r="G691" s="40" t="s">
        <v>218</v>
      </c>
      <c r="H691" s="11" t="str">
        <f t="shared" si="295"/>
        <v>Regular</v>
      </c>
      <c r="I691" s="11" t="str">
        <f t="shared" si="287"/>
        <v>INDIA</v>
      </c>
      <c r="J691" s="11" t="str">
        <f>IF(ISERROR(VLOOKUP(C691,'WI Vs ASM'!$B$2:$E$1000,4,0)),0,(VLOOKUP(C691,'WI Vs ASM'!$B$2:$E$1000,4,0)))</f>
        <v>Offshore</v>
      </c>
      <c r="K691" s="11" t="str">
        <f>IF(ISERROR(VLOOKUP(C691,'WI Vs ASM'!$B$2:$F$1000,5,0)),0,(VLOOKUP(C691,'WI Vs ASM'!$B$2:$F$1000,5,0)))</f>
        <v>01-Fixed Price</v>
      </c>
      <c r="L691" s="11" t="str">
        <f>IF(ISERROR(VLOOKUP(C691,'WI Vs ASM'!$B$2:$D$1000,3,0)),0,(VLOOKUP(C691,'WI Vs ASM'!$B$2:$D$1000,3,0)))</f>
        <v>01-Maintenance Offshore</v>
      </c>
      <c r="M691" s="11" t="str">
        <f>IF(ISERROR(VLOOKUP(C691,'WI Vs ASM'!$B$2:$I$1000,8,0)),0,(VLOOKUP(C691,'WI Vs ASM'!$B$2:$I$1000,8,0)))</f>
        <v>Rahul Soman</v>
      </c>
      <c r="N691" s="11" t="str">
        <f>IF(ISERROR(VLOOKUP(C691,'WI Vs ASM'!$B$2:$G$1000,6,0)),0,(VLOOKUP(C691,'WI Vs ASM'!$B$2:$G$1000,6,0)))</f>
        <v>Shared Services</v>
      </c>
      <c r="O691" s="11" t="str">
        <f>IF(ISERROR(VLOOKUP(C691,'WI Vs ASM'!$B$2:$H$1000,7,0)),0,(VLOOKUP(C691,'WI Vs ASM'!$B$2:$H$1000,7,0)))</f>
        <v>Shared Services</v>
      </c>
      <c r="P691" s="11" t="str">
        <f t="shared" si="288"/>
        <v>May-17</v>
      </c>
      <c r="Q691" s="11" t="str">
        <f t="shared" si="289"/>
        <v>Q2</v>
      </c>
      <c r="R691" s="11" t="str">
        <f>IF(ISERROR(VLOOKUP(C691,'WI Vs ASM'!$B$2:$J$1000,9,0)),0,(VLOOKUP(C691,'WI Vs ASM'!$B$2:$J$1000,9,0)))</f>
        <v>Jyothi Pai</v>
      </c>
      <c r="S691" s="11" t="str">
        <f>IF(ISERROR(VLOOKUP(C691,'WI Vs ASM'!$B$2:$K$1000,10,0)),0,(VLOOKUP(C691,'WI Vs ASM'!$B$2:$K$1000,10,0)))</f>
        <v>Vasudevan Srinivasan</v>
      </c>
      <c r="T691" s="11" t="str">
        <f>IF(ISERROR(VLOOKUP(C691,'WI Vs ASM'!$B$2:$L$1000,11,0)),0,(VLOOKUP(C691,'WI Vs ASM'!$B$2:$L$1000,11,0)))</f>
        <v>Noha Salama</v>
      </c>
      <c r="U691" s="11" t="e">
        <f t="shared" si="296"/>
        <v>#VALUE!</v>
      </c>
      <c r="V691" s="11" t="str">
        <f t="shared" si="290"/>
        <v>Yes</v>
      </c>
      <c r="W691" s="11" t="str">
        <f t="shared" si="291"/>
        <v>No</v>
      </c>
      <c r="X691" s="11" t="str">
        <f t="shared" si="292"/>
        <v>No</v>
      </c>
      <c r="Y691" s="11" t="str">
        <f t="shared" si="293"/>
        <v>No</v>
      </c>
      <c r="Z691" s="11" t="str">
        <f t="shared" si="294"/>
        <v>No</v>
      </c>
      <c r="AA691" s="11" t="str">
        <f t="shared" si="297"/>
        <v>No</v>
      </c>
      <c r="AB691" s="11">
        <f>IF(ISERROR(VLOOKUP(U691,'ITWR Dump'!$A$2:$Y$5000,24,0)),0,(VLOOKUP('ILC Report'!U691,'ITWR Dump'!$A$2:$Y$5000,24,0)))</f>
        <v>0</v>
      </c>
      <c r="AC691" s="11" t="str">
        <f t="shared" si="298"/>
        <v>No</v>
      </c>
      <c r="AD691" s="11" t="str">
        <f t="shared" si="299"/>
        <v/>
      </c>
      <c r="AE691" s="11">
        <f>IF(ISERROR(VLOOKUP(U691,'ITWR Dump'!$A$2:$Y$5000,13,0)),0,(VLOOKUP(U691,'ITWR Dump'!$A$2:$Y$5000,13,0)))</f>
        <v>0</v>
      </c>
      <c r="AF691" s="11">
        <f>IF(ISERROR(VLOOKUP(U691,'ITWR Dump'!$A$2:$Y$5000,11,0)),0,(VLOOKUP(U691,'ITWR Dump'!$A$2:$Y$5000,11,0)))</f>
        <v>0</v>
      </c>
      <c r="AG691" s="11">
        <f>IF(ISERROR(VLOOKUP(U691,'ITWR Dump'!$A$2:$Y$5000,2,0)),0,(VLOOKUP(U691,'ITWR Dump'!$A$2:$Y$5000,2,0)))</f>
        <v>0</v>
      </c>
      <c r="AH691" s="11">
        <f>IF(ISERROR(VLOOKUP(U691,'ITWR Dump'!$A$2:$Y$5000,14,0)),0,(VLOOKUP(U691,'ITWR Dump'!$A$2:$Y$5000,14,0)))</f>
        <v>0</v>
      </c>
      <c r="AI691" s="11" t="str">
        <f t="shared" si="300"/>
        <v>01-Maintenance Offshore</v>
      </c>
      <c r="AJ691" s="11" t="str">
        <f t="shared" si="301"/>
        <v>Offshore</v>
      </c>
      <c r="AK691" s="11" t="str">
        <f>IF(ISERROR(VLOOKUP(A691,'Team Data'!$C$2:$U$213,17,0)),0,(VLOOKUP(A691,'Team Data'!$C$2:$U$213,17,0)))</f>
        <v>PRISM</v>
      </c>
      <c r="AL691" s="11" t="str">
        <f t="shared" si="302"/>
        <v>2017-04-24</v>
      </c>
      <c r="AM691" s="11">
        <f>IF(ISERROR(VLOOKUP(U691,'ITWR Dump'!$A$2:$Y$5000,16,0)),0,(VLOOKUP(U691,'ITWR Dump'!$A$2:$Y$5000,16,0)))</f>
        <v>0</v>
      </c>
      <c r="AN691" s="11">
        <f>IF(ISERROR(VLOOKUP(U691,'ITWR Dump'!$A$2:$Y$5000,18,0)),0,(VLOOKUP(U691,'ITWR Dump'!$A$2:$Y$5000,18,0)))</f>
        <v>0</v>
      </c>
      <c r="AO691" s="11">
        <f>IF(ISERROR(VLOOKUP(U691,'ITWR Dump'!$A$2:$Y$5000,25,0)),0,(VLOOKUP('ILC Report'!U691,'ITWR Dump'!$A$2:$Y$5000,25,0)))</f>
        <v>0</v>
      </c>
      <c r="AP691" s="11">
        <f t="shared" si="303"/>
        <v>1</v>
      </c>
      <c r="AQ691" s="26">
        <f t="shared" si="304"/>
        <v>0</v>
      </c>
      <c r="AR691" s="26">
        <f t="shared" si="305"/>
        <v>0</v>
      </c>
      <c r="AS691" s="26">
        <f t="shared" si="306"/>
        <v>0</v>
      </c>
      <c r="AT691" s="26">
        <f t="shared" si="307"/>
        <v>0</v>
      </c>
      <c r="AU691" s="26">
        <f t="shared" si="308"/>
        <v>0</v>
      </c>
      <c r="AV691" s="26">
        <f t="shared" si="309"/>
        <v>0</v>
      </c>
      <c r="AW691" s="11" t="s">
        <v>653</v>
      </c>
      <c r="AX691" s="11" t="str">
        <f>VLOOKUP(L691,Group!$A$2:$B$1000,2,0)</f>
        <v>Maintenance</v>
      </c>
      <c r="AY691" s="11">
        <f>IF(ISERROR(VLOOKUP(U691,'ITWR Dump'!$A$2:$Y$5000,15,0)),0,(VLOOKUP('ILC Report'!U691,'ITWR Dump'!$A$2:$Y$5000,15,0)))</f>
        <v>0</v>
      </c>
      <c r="AZ691" s="11" t="str">
        <f t="shared" si="310"/>
        <v>Yes</v>
      </c>
      <c r="BA691" s="11" t="str">
        <f t="shared" si="311"/>
        <v>BKI</v>
      </c>
      <c r="BB691" s="11" t="str">
        <f t="shared" si="312"/>
        <v>MN</v>
      </c>
      <c r="BC691" s="11" t="str">
        <f t="shared" si="313"/>
        <v>No</v>
      </c>
    </row>
    <row r="692" spans="1:55" x14ac:dyDescent="0.3">
      <c r="A692" s="11" t="s">
        <v>108</v>
      </c>
      <c r="B692" s="11" t="s">
        <v>1836</v>
      </c>
      <c r="C692" s="11" t="s">
        <v>554</v>
      </c>
      <c r="D692" s="11" t="s">
        <v>2322</v>
      </c>
      <c r="E692" s="38" t="s">
        <v>2902</v>
      </c>
      <c r="F692" s="11">
        <v>23</v>
      </c>
      <c r="G692" s="40" t="s">
        <v>218</v>
      </c>
      <c r="H692" s="11" t="str">
        <f t="shared" si="295"/>
        <v>Regular</v>
      </c>
      <c r="I692" s="11" t="str">
        <f t="shared" si="287"/>
        <v>INDIA</v>
      </c>
      <c r="J692" s="11" t="str">
        <f>IF(ISERROR(VLOOKUP(C692,'WI Vs ASM'!$B$2:$E$1000,4,0)),0,(VLOOKUP(C692,'WI Vs ASM'!$B$2:$E$1000,4,0)))</f>
        <v>Offshore</v>
      </c>
      <c r="K692" s="11" t="str">
        <f>IF(ISERROR(VLOOKUP(C692,'WI Vs ASM'!$B$2:$F$1000,5,0)),0,(VLOOKUP(C692,'WI Vs ASM'!$B$2:$F$1000,5,0)))</f>
        <v>01-Fixed Price</v>
      </c>
      <c r="L692" s="11" t="str">
        <f>IF(ISERROR(VLOOKUP(C692,'WI Vs ASM'!$B$2:$D$1000,3,0)),0,(VLOOKUP(C692,'WI Vs ASM'!$B$2:$D$1000,3,0)))</f>
        <v>01-Maintenance Offshore</v>
      </c>
      <c r="M692" s="11" t="str">
        <f>IF(ISERROR(VLOOKUP(C692,'WI Vs ASM'!$B$2:$I$1000,8,0)),0,(VLOOKUP(C692,'WI Vs ASM'!$B$2:$I$1000,8,0)))</f>
        <v>Rahul Soman</v>
      </c>
      <c r="N692" s="11" t="str">
        <f>IF(ISERROR(VLOOKUP(C692,'WI Vs ASM'!$B$2:$G$1000,6,0)),0,(VLOOKUP(C692,'WI Vs ASM'!$B$2:$G$1000,6,0)))</f>
        <v>CILS</v>
      </c>
      <c r="O692" s="11" t="str">
        <f>IF(ISERROR(VLOOKUP(C692,'WI Vs ASM'!$B$2:$H$1000,7,0)),0,(VLOOKUP(C692,'WI Vs ASM'!$B$2:$H$1000,7,0)))</f>
        <v>CIS</v>
      </c>
      <c r="P692" s="11" t="str">
        <f t="shared" si="288"/>
        <v>May-17</v>
      </c>
      <c r="Q692" s="11" t="str">
        <f t="shared" si="289"/>
        <v>Q2</v>
      </c>
      <c r="R692" s="11" t="str">
        <f>IF(ISERROR(VLOOKUP(C692,'WI Vs ASM'!$B$2:$J$1000,9,0)),0,(VLOOKUP(C692,'WI Vs ASM'!$B$2:$J$1000,9,0)))</f>
        <v>Jyothi Pai</v>
      </c>
      <c r="S692" s="11" t="str">
        <f>IF(ISERROR(VLOOKUP(C692,'WI Vs ASM'!$B$2:$K$1000,10,0)),0,(VLOOKUP(C692,'WI Vs ASM'!$B$2:$K$1000,10,0)))</f>
        <v>Saju Bhaskaran</v>
      </c>
      <c r="T692" s="11" t="str">
        <f>IF(ISERROR(VLOOKUP(C692,'WI Vs ASM'!$B$2:$L$1000,11,0)),0,(VLOOKUP(C692,'WI Vs ASM'!$B$2:$L$1000,11,0)))</f>
        <v>Sreekala Balasubramanian</v>
      </c>
      <c r="U692" s="11" t="e">
        <f t="shared" si="296"/>
        <v>#VALUE!</v>
      </c>
      <c r="V692" s="11" t="str">
        <f t="shared" si="290"/>
        <v>Yes</v>
      </c>
      <c r="W692" s="11" t="str">
        <f t="shared" si="291"/>
        <v>No</v>
      </c>
      <c r="X692" s="11" t="str">
        <f t="shared" si="292"/>
        <v>No</v>
      </c>
      <c r="Y692" s="11" t="str">
        <f t="shared" si="293"/>
        <v>No</v>
      </c>
      <c r="Z692" s="11" t="str">
        <f t="shared" si="294"/>
        <v>No</v>
      </c>
      <c r="AA692" s="11" t="str">
        <f t="shared" si="297"/>
        <v>No</v>
      </c>
      <c r="AB692" s="11">
        <f>IF(ISERROR(VLOOKUP(U692,'ITWR Dump'!$A$2:$Y$5000,24,0)),0,(VLOOKUP('ILC Report'!U692,'ITWR Dump'!$A$2:$Y$5000,24,0)))</f>
        <v>0</v>
      </c>
      <c r="AC692" s="11" t="str">
        <f t="shared" si="298"/>
        <v>No</v>
      </c>
      <c r="AD692" s="11" t="str">
        <f t="shared" si="299"/>
        <v/>
      </c>
      <c r="AE692" s="11">
        <f>IF(ISERROR(VLOOKUP(U692,'ITWR Dump'!$A$2:$Y$5000,13,0)),0,(VLOOKUP(U692,'ITWR Dump'!$A$2:$Y$5000,13,0)))</f>
        <v>0</v>
      </c>
      <c r="AF692" s="11">
        <f>IF(ISERROR(VLOOKUP(U692,'ITWR Dump'!$A$2:$Y$5000,11,0)),0,(VLOOKUP(U692,'ITWR Dump'!$A$2:$Y$5000,11,0)))</f>
        <v>0</v>
      </c>
      <c r="AG692" s="11">
        <f>IF(ISERROR(VLOOKUP(U692,'ITWR Dump'!$A$2:$Y$5000,2,0)),0,(VLOOKUP(U692,'ITWR Dump'!$A$2:$Y$5000,2,0)))</f>
        <v>0</v>
      </c>
      <c r="AH692" s="11">
        <f>IF(ISERROR(VLOOKUP(U692,'ITWR Dump'!$A$2:$Y$5000,14,0)),0,(VLOOKUP(U692,'ITWR Dump'!$A$2:$Y$5000,14,0)))</f>
        <v>0</v>
      </c>
      <c r="AI692" s="11" t="str">
        <f t="shared" si="300"/>
        <v>01-Maintenance Offshore</v>
      </c>
      <c r="AJ692" s="11" t="str">
        <f t="shared" si="301"/>
        <v>Offshore</v>
      </c>
      <c r="AK692" s="11" t="str">
        <f>IF(ISERROR(VLOOKUP(A692,'Team Data'!$C$2:$U$213,17,0)),0,(VLOOKUP(A692,'Team Data'!$C$2:$U$213,17,0)))</f>
        <v>PRISM</v>
      </c>
      <c r="AL692" s="11" t="str">
        <f t="shared" si="302"/>
        <v>2017-04-24</v>
      </c>
      <c r="AM692" s="11">
        <f>IF(ISERROR(VLOOKUP(U692,'ITWR Dump'!$A$2:$Y$5000,16,0)),0,(VLOOKUP(U692,'ITWR Dump'!$A$2:$Y$5000,16,0)))</f>
        <v>0</v>
      </c>
      <c r="AN692" s="11">
        <f>IF(ISERROR(VLOOKUP(U692,'ITWR Dump'!$A$2:$Y$5000,18,0)),0,(VLOOKUP(U692,'ITWR Dump'!$A$2:$Y$5000,18,0)))</f>
        <v>0</v>
      </c>
      <c r="AO692" s="11">
        <f>IF(ISERROR(VLOOKUP(U692,'ITWR Dump'!$A$2:$Y$5000,25,0)),0,(VLOOKUP('ILC Report'!U692,'ITWR Dump'!$A$2:$Y$5000,25,0)))</f>
        <v>0</v>
      </c>
      <c r="AP692" s="11">
        <f t="shared" si="303"/>
        <v>1</v>
      </c>
      <c r="AQ692" s="26">
        <f t="shared" si="304"/>
        <v>0</v>
      </c>
      <c r="AR692" s="26">
        <f t="shared" si="305"/>
        <v>0</v>
      </c>
      <c r="AS692" s="26">
        <f t="shared" si="306"/>
        <v>0</v>
      </c>
      <c r="AT692" s="26">
        <f t="shared" si="307"/>
        <v>0</v>
      </c>
      <c r="AU692" s="26">
        <f t="shared" si="308"/>
        <v>0</v>
      </c>
      <c r="AV692" s="26">
        <f t="shared" si="309"/>
        <v>0</v>
      </c>
      <c r="AW692" s="11" t="s">
        <v>653</v>
      </c>
      <c r="AX692" s="11" t="str">
        <f>VLOOKUP(L692,Group!$A$2:$B$1000,2,0)</f>
        <v>Maintenance</v>
      </c>
      <c r="AY692" s="11">
        <f>IF(ISERROR(VLOOKUP(U692,'ITWR Dump'!$A$2:$Y$5000,15,0)),0,(VLOOKUP('ILC Report'!U692,'ITWR Dump'!$A$2:$Y$5000,15,0)))</f>
        <v>0</v>
      </c>
      <c r="AZ692" s="11" t="str">
        <f t="shared" si="310"/>
        <v>Yes</v>
      </c>
      <c r="BA692" s="11" t="str">
        <f t="shared" si="311"/>
        <v>BKI</v>
      </c>
      <c r="BB692" s="11" t="str">
        <f t="shared" si="312"/>
        <v>MN</v>
      </c>
      <c r="BC692" s="11" t="str">
        <f t="shared" si="313"/>
        <v>No</v>
      </c>
    </row>
    <row r="693" spans="1:55" x14ac:dyDescent="0.3">
      <c r="A693" s="11" t="s">
        <v>108</v>
      </c>
      <c r="B693" s="11" t="s">
        <v>1836</v>
      </c>
      <c r="C693" s="11" t="s">
        <v>576</v>
      </c>
      <c r="D693" s="11" t="s">
        <v>2323</v>
      </c>
      <c r="E693" s="38" t="s">
        <v>2902</v>
      </c>
      <c r="F693" s="11">
        <v>2</v>
      </c>
      <c r="G693" s="40" t="s">
        <v>218</v>
      </c>
      <c r="H693" s="11" t="str">
        <f t="shared" si="295"/>
        <v>Regular</v>
      </c>
      <c r="I693" s="11" t="str">
        <f t="shared" si="287"/>
        <v>INDIA</v>
      </c>
      <c r="J693" s="11" t="str">
        <f>IF(ISERROR(VLOOKUP(C693,'WI Vs ASM'!$B$2:$E$1000,4,0)),0,(VLOOKUP(C693,'WI Vs ASM'!$B$2:$E$1000,4,0)))</f>
        <v>Offshore</v>
      </c>
      <c r="K693" s="11" t="str">
        <f>IF(ISERROR(VLOOKUP(C693,'WI Vs ASM'!$B$2:$F$1000,5,0)),0,(VLOOKUP(C693,'WI Vs ASM'!$B$2:$F$1000,5,0)))</f>
        <v>01-Fixed Price</v>
      </c>
      <c r="L693" s="11" t="str">
        <f>IF(ISERROR(VLOOKUP(C693,'WI Vs ASM'!$B$2:$D$1000,3,0)),0,(VLOOKUP(C693,'WI Vs ASM'!$B$2:$D$1000,3,0)))</f>
        <v>01-Maintenance Offshore</v>
      </c>
      <c r="M693" s="11" t="str">
        <f>IF(ISERROR(VLOOKUP(C693,'WI Vs ASM'!$B$2:$I$1000,8,0)),0,(VLOOKUP(C693,'WI Vs ASM'!$B$2:$I$1000,8,0)))</f>
        <v>Rahul Soman</v>
      </c>
      <c r="N693" s="11" t="str">
        <f>IF(ISERROR(VLOOKUP(C693,'WI Vs ASM'!$B$2:$G$1000,6,0)),0,(VLOOKUP(C693,'WI Vs ASM'!$B$2:$G$1000,6,0)))</f>
        <v>Commercial</v>
      </c>
      <c r="O693" s="11" t="str">
        <f>IF(ISERROR(VLOOKUP(C693,'WI Vs ASM'!$B$2:$H$1000,7,0)),0,(VLOOKUP(C693,'WI Vs ASM'!$B$2:$H$1000,7,0)))</f>
        <v>Commercial</v>
      </c>
      <c r="P693" s="11" t="str">
        <f t="shared" si="288"/>
        <v>May-17</v>
      </c>
      <c r="Q693" s="11" t="str">
        <f t="shared" si="289"/>
        <v>Q2</v>
      </c>
      <c r="R693" s="11" t="str">
        <f>IF(ISERROR(VLOOKUP(C693,'WI Vs ASM'!$B$2:$J$1000,9,0)),0,(VLOOKUP(C693,'WI Vs ASM'!$B$2:$J$1000,9,0)))</f>
        <v>Jyothi Pai</v>
      </c>
      <c r="S693" s="11" t="str">
        <f>IF(ISERROR(VLOOKUP(C693,'WI Vs ASM'!$B$2:$K$1000,10,0)),0,(VLOOKUP(C693,'WI Vs ASM'!$B$2:$K$1000,10,0)))</f>
        <v>Saju Bhaskaran</v>
      </c>
      <c r="T693" s="11" t="str">
        <f>IF(ISERROR(VLOOKUP(C693,'WI Vs ASM'!$B$2:$L$1000,11,0)),0,(VLOOKUP(C693,'WI Vs ASM'!$B$2:$L$1000,11,0)))</f>
        <v>Sreekala Balasubramanian</v>
      </c>
      <c r="U693" s="11" t="e">
        <f t="shared" si="296"/>
        <v>#VALUE!</v>
      </c>
      <c r="V693" s="11" t="str">
        <f t="shared" si="290"/>
        <v>Yes</v>
      </c>
      <c r="W693" s="11" t="str">
        <f t="shared" si="291"/>
        <v>No</v>
      </c>
      <c r="X693" s="11" t="str">
        <f t="shared" si="292"/>
        <v>No</v>
      </c>
      <c r="Y693" s="11" t="str">
        <f t="shared" si="293"/>
        <v>No</v>
      </c>
      <c r="Z693" s="11" t="str">
        <f t="shared" si="294"/>
        <v>No</v>
      </c>
      <c r="AA693" s="11" t="str">
        <f t="shared" si="297"/>
        <v>No</v>
      </c>
      <c r="AB693" s="11">
        <f>IF(ISERROR(VLOOKUP(U693,'ITWR Dump'!$A$2:$Y$5000,24,0)),0,(VLOOKUP('ILC Report'!U693,'ITWR Dump'!$A$2:$Y$5000,24,0)))</f>
        <v>0</v>
      </c>
      <c r="AC693" s="11" t="str">
        <f t="shared" si="298"/>
        <v>No</v>
      </c>
      <c r="AD693" s="11" t="str">
        <f t="shared" si="299"/>
        <v/>
      </c>
      <c r="AE693" s="11">
        <f>IF(ISERROR(VLOOKUP(U693,'ITWR Dump'!$A$2:$Y$5000,13,0)),0,(VLOOKUP(U693,'ITWR Dump'!$A$2:$Y$5000,13,0)))</f>
        <v>0</v>
      </c>
      <c r="AF693" s="11">
        <f>IF(ISERROR(VLOOKUP(U693,'ITWR Dump'!$A$2:$Y$5000,11,0)),0,(VLOOKUP(U693,'ITWR Dump'!$A$2:$Y$5000,11,0)))</f>
        <v>0</v>
      </c>
      <c r="AG693" s="11">
        <f>IF(ISERROR(VLOOKUP(U693,'ITWR Dump'!$A$2:$Y$5000,2,0)),0,(VLOOKUP(U693,'ITWR Dump'!$A$2:$Y$5000,2,0)))</f>
        <v>0</v>
      </c>
      <c r="AH693" s="11">
        <f>IF(ISERROR(VLOOKUP(U693,'ITWR Dump'!$A$2:$Y$5000,14,0)),0,(VLOOKUP(U693,'ITWR Dump'!$A$2:$Y$5000,14,0)))</f>
        <v>0</v>
      </c>
      <c r="AI693" s="11" t="str">
        <f t="shared" si="300"/>
        <v>01-Maintenance Offshore</v>
      </c>
      <c r="AJ693" s="11" t="str">
        <f t="shared" si="301"/>
        <v>Offshore</v>
      </c>
      <c r="AK693" s="11" t="str">
        <f>IF(ISERROR(VLOOKUP(A693,'Team Data'!$C$2:$U$213,17,0)),0,(VLOOKUP(A693,'Team Data'!$C$2:$U$213,17,0)))</f>
        <v>PRISM</v>
      </c>
      <c r="AL693" s="11" t="str">
        <f t="shared" si="302"/>
        <v>2017-04-24</v>
      </c>
      <c r="AM693" s="11">
        <f>IF(ISERROR(VLOOKUP(U693,'ITWR Dump'!$A$2:$Y$5000,16,0)),0,(VLOOKUP(U693,'ITWR Dump'!$A$2:$Y$5000,16,0)))</f>
        <v>0</v>
      </c>
      <c r="AN693" s="11">
        <f>IF(ISERROR(VLOOKUP(U693,'ITWR Dump'!$A$2:$Y$5000,18,0)),0,(VLOOKUP(U693,'ITWR Dump'!$A$2:$Y$5000,18,0)))</f>
        <v>0</v>
      </c>
      <c r="AO693" s="11">
        <f>IF(ISERROR(VLOOKUP(U693,'ITWR Dump'!$A$2:$Y$5000,25,0)),0,(VLOOKUP('ILC Report'!U693,'ITWR Dump'!$A$2:$Y$5000,25,0)))</f>
        <v>0</v>
      </c>
      <c r="AP693" s="11">
        <f t="shared" si="303"/>
        <v>1</v>
      </c>
      <c r="AQ693" s="26">
        <f t="shared" si="304"/>
        <v>0</v>
      </c>
      <c r="AR693" s="26">
        <f t="shared" si="305"/>
        <v>0</v>
      </c>
      <c r="AS693" s="26">
        <f t="shared" si="306"/>
        <v>0</v>
      </c>
      <c r="AT693" s="26">
        <f t="shared" si="307"/>
        <v>0</v>
      </c>
      <c r="AU693" s="26">
        <f t="shared" si="308"/>
        <v>0</v>
      </c>
      <c r="AV693" s="26">
        <f t="shared" si="309"/>
        <v>0</v>
      </c>
      <c r="AW693" s="11" t="s">
        <v>653</v>
      </c>
      <c r="AX693" s="11" t="str">
        <f>VLOOKUP(L693,Group!$A$2:$B$1000,2,0)</f>
        <v>Maintenance</v>
      </c>
      <c r="AY693" s="11">
        <f>IF(ISERROR(VLOOKUP(U693,'ITWR Dump'!$A$2:$Y$5000,15,0)),0,(VLOOKUP('ILC Report'!U693,'ITWR Dump'!$A$2:$Y$5000,15,0)))</f>
        <v>0</v>
      </c>
      <c r="AZ693" s="11" t="str">
        <f t="shared" si="310"/>
        <v>Yes</v>
      </c>
      <c r="BA693" s="11" t="str">
        <f t="shared" si="311"/>
        <v>BKI</v>
      </c>
      <c r="BB693" s="11" t="str">
        <f t="shared" si="312"/>
        <v>MN</v>
      </c>
      <c r="BC693" s="11" t="str">
        <f t="shared" si="313"/>
        <v>No</v>
      </c>
    </row>
    <row r="694" spans="1:55" x14ac:dyDescent="0.3">
      <c r="A694" s="11" t="s">
        <v>108</v>
      </c>
      <c r="B694" s="11" t="s">
        <v>1836</v>
      </c>
      <c r="C694" s="11" t="s">
        <v>576</v>
      </c>
      <c r="D694" s="11" t="s">
        <v>2324</v>
      </c>
      <c r="E694" s="38" t="s">
        <v>2902</v>
      </c>
      <c r="F694" s="11">
        <v>4</v>
      </c>
      <c r="G694" s="40" t="s">
        <v>218</v>
      </c>
      <c r="H694" s="11" t="str">
        <f t="shared" si="295"/>
        <v>Regular</v>
      </c>
      <c r="I694" s="11" t="str">
        <f t="shared" si="287"/>
        <v>INDIA</v>
      </c>
      <c r="J694" s="11" t="str">
        <f>IF(ISERROR(VLOOKUP(C694,'WI Vs ASM'!$B$2:$E$1000,4,0)),0,(VLOOKUP(C694,'WI Vs ASM'!$B$2:$E$1000,4,0)))</f>
        <v>Offshore</v>
      </c>
      <c r="K694" s="11" t="str">
        <f>IF(ISERROR(VLOOKUP(C694,'WI Vs ASM'!$B$2:$F$1000,5,0)),0,(VLOOKUP(C694,'WI Vs ASM'!$B$2:$F$1000,5,0)))</f>
        <v>01-Fixed Price</v>
      </c>
      <c r="L694" s="11" t="str">
        <f>IF(ISERROR(VLOOKUP(C694,'WI Vs ASM'!$B$2:$D$1000,3,0)),0,(VLOOKUP(C694,'WI Vs ASM'!$B$2:$D$1000,3,0)))</f>
        <v>01-Maintenance Offshore</v>
      </c>
      <c r="M694" s="11" t="str">
        <f>IF(ISERROR(VLOOKUP(C694,'WI Vs ASM'!$B$2:$I$1000,8,0)),0,(VLOOKUP(C694,'WI Vs ASM'!$B$2:$I$1000,8,0)))</f>
        <v>Rahul Soman</v>
      </c>
      <c r="N694" s="11" t="str">
        <f>IF(ISERROR(VLOOKUP(C694,'WI Vs ASM'!$B$2:$G$1000,6,0)),0,(VLOOKUP(C694,'WI Vs ASM'!$B$2:$G$1000,6,0)))</f>
        <v>Commercial</v>
      </c>
      <c r="O694" s="11" t="str">
        <f>IF(ISERROR(VLOOKUP(C694,'WI Vs ASM'!$B$2:$H$1000,7,0)),0,(VLOOKUP(C694,'WI Vs ASM'!$B$2:$H$1000,7,0)))</f>
        <v>Commercial</v>
      </c>
      <c r="P694" s="11" t="str">
        <f t="shared" si="288"/>
        <v>May-17</v>
      </c>
      <c r="Q694" s="11" t="str">
        <f t="shared" si="289"/>
        <v>Q2</v>
      </c>
      <c r="R694" s="11" t="str">
        <f>IF(ISERROR(VLOOKUP(C694,'WI Vs ASM'!$B$2:$J$1000,9,0)),0,(VLOOKUP(C694,'WI Vs ASM'!$B$2:$J$1000,9,0)))</f>
        <v>Jyothi Pai</v>
      </c>
      <c r="S694" s="11" t="str">
        <f>IF(ISERROR(VLOOKUP(C694,'WI Vs ASM'!$B$2:$K$1000,10,0)),0,(VLOOKUP(C694,'WI Vs ASM'!$B$2:$K$1000,10,0)))</f>
        <v>Saju Bhaskaran</v>
      </c>
      <c r="T694" s="11" t="str">
        <f>IF(ISERROR(VLOOKUP(C694,'WI Vs ASM'!$B$2:$L$1000,11,0)),0,(VLOOKUP(C694,'WI Vs ASM'!$B$2:$L$1000,11,0)))</f>
        <v>Sreekala Balasubramanian</v>
      </c>
      <c r="U694" s="11" t="e">
        <f t="shared" si="296"/>
        <v>#VALUE!</v>
      </c>
      <c r="V694" s="11" t="str">
        <f t="shared" si="290"/>
        <v>Yes</v>
      </c>
      <c r="W694" s="11" t="str">
        <f t="shared" si="291"/>
        <v>No</v>
      </c>
      <c r="X694" s="11" t="str">
        <f t="shared" si="292"/>
        <v>No</v>
      </c>
      <c r="Y694" s="11" t="str">
        <f t="shared" si="293"/>
        <v>No</v>
      </c>
      <c r="Z694" s="11" t="str">
        <f t="shared" si="294"/>
        <v>No</v>
      </c>
      <c r="AA694" s="11" t="str">
        <f t="shared" si="297"/>
        <v>No</v>
      </c>
      <c r="AB694" s="11">
        <f>IF(ISERROR(VLOOKUP(U694,'ITWR Dump'!$A$2:$Y$5000,24,0)),0,(VLOOKUP('ILC Report'!U694,'ITWR Dump'!$A$2:$Y$5000,24,0)))</f>
        <v>0</v>
      </c>
      <c r="AC694" s="11" t="str">
        <f t="shared" si="298"/>
        <v>No</v>
      </c>
      <c r="AD694" s="11" t="str">
        <f t="shared" si="299"/>
        <v/>
      </c>
      <c r="AE694" s="11">
        <f>IF(ISERROR(VLOOKUP(U694,'ITWR Dump'!$A$2:$Y$5000,13,0)),0,(VLOOKUP(U694,'ITWR Dump'!$A$2:$Y$5000,13,0)))</f>
        <v>0</v>
      </c>
      <c r="AF694" s="11">
        <f>IF(ISERROR(VLOOKUP(U694,'ITWR Dump'!$A$2:$Y$5000,11,0)),0,(VLOOKUP(U694,'ITWR Dump'!$A$2:$Y$5000,11,0)))</f>
        <v>0</v>
      </c>
      <c r="AG694" s="11">
        <f>IF(ISERROR(VLOOKUP(U694,'ITWR Dump'!$A$2:$Y$5000,2,0)),0,(VLOOKUP(U694,'ITWR Dump'!$A$2:$Y$5000,2,0)))</f>
        <v>0</v>
      </c>
      <c r="AH694" s="11">
        <f>IF(ISERROR(VLOOKUP(U694,'ITWR Dump'!$A$2:$Y$5000,14,0)),0,(VLOOKUP(U694,'ITWR Dump'!$A$2:$Y$5000,14,0)))</f>
        <v>0</v>
      </c>
      <c r="AI694" s="11" t="str">
        <f t="shared" si="300"/>
        <v>01-Maintenance Offshore</v>
      </c>
      <c r="AJ694" s="11" t="str">
        <f t="shared" si="301"/>
        <v>Offshore</v>
      </c>
      <c r="AK694" s="11" t="str">
        <f>IF(ISERROR(VLOOKUP(A694,'Team Data'!$C$2:$U$213,17,0)),0,(VLOOKUP(A694,'Team Data'!$C$2:$U$213,17,0)))</f>
        <v>PRISM</v>
      </c>
      <c r="AL694" s="11" t="str">
        <f t="shared" si="302"/>
        <v>2017-04-24</v>
      </c>
      <c r="AM694" s="11">
        <f>IF(ISERROR(VLOOKUP(U694,'ITWR Dump'!$A$2:$Y$5000,16,0)),0,(VLOOKUP(U694,'ITWR Dump'!$A$2:$Y$5000,16,0)))</f>
        <v>0</v>
      </c>
      <c r="AN694" s="11">
        <f>IF(ISERROR(VLOOKUP(U694,'ITWR Dump'!$A$2:$Y$5000,18,0)),0,(VLOOKUP(U694,'ITWR Dump'!$A$2:$Y$5000,18,0)))</f>
        <v>0</v>
      </c>
      <c r="AO694" s="11">
        <f>IF(ISERROR(VLOOKUP(U694,'ITWR Dump'!$A$2:$Y$5000,25,0)),0,(VLOOKUP('ILC Report'!U694,'ITWR Dump'!$A$2:$Y$5000,25,0)))</f>
        <v>0</v>
      </c>
      <c r="AP694" s="11">
        <f t="shared" si="303"/>
        <v>1</v>
      </c>
      <c r="AQ694" s="26">
        <f t="shared" si="304"/>
        <v>0</v>
      </c>
      <c r="AR694" s="26">
        <f t="shared" si="305"/>
        <v>0</v>
      </c>
      <c r="AS694" s="26">
        <f t="shared" si="306"/>
        <v>0</v>
      </c>
      <c r="AT694" s="26">
        <f t="shared" si="307"/>
        <v>0</v>
      </c>
      <c r="AU694" s="26">
        <f t="shared" si="308"/>
        <v>0</v>
      </c>
      <c r="AV694" s="26">
        <f t="shared" si="309"/>
        <v>0</v>
      </c>
      <c r="AW694" s="11" t="s">
        <v>653</v>
      </c>
      <c r="AX694" s="11" t="str">
        <f>VLOOKUP(L694,Group!$A$2:$B$1000,2,0)</f>
        <v>Maintenance</v>
      </c>
      <c r="AY694" s="11">
        <f>IF(ISERROR(VLOOKUP(U694,'ITWR Dump'!$A$2:$Y$5000,15,0)),0,(VLOOKUP('ILC Report'!U694,'ITWR Dump'!$A$2:$Y$5000,15,0)))</f>
        <v>0</v>
      </c>
      <c r="AZ694" s="11" t="str">
        <f t="shared" si="310"/>
        <v>Yes</v>
      </c>
      <c r="BA694" s="11" t="str">
        <f t="shared" si="311"/>
        <v>BKI</v>
      </c>
      <c r="BB694" s="11" t="str">
        <f t="shared" si="312"/>
        <v>MN</v>
      </c>
      <c r="BC694" s="11" t="str">
        <f t="shared" si="313"/>
        <v>No</v>
      </c>
    </row>
    <row r="695" spans="1:55" x14ac:dyDescent="0.3">
      <c r="A695" s="11" t="s">
        <v>108</v>
      </c>
      <c r="B695" s="11" t="s">
        <v>1836</v>
      </c>
      <c r="C695" s="11" t="s">
        <v>576</v>
      </c>
      <c r="D695" s="11" t="s">
        <v>2303</v>
      </c>
      <c r="E695" s="38" t="s">
        <v>2902</v>
      </c>
      <c r="F695" s="11">
        <v>64</v>
      </c>
      <c r="G695" s="40" t="s">
        <v>2905</v>
      </c>
      <c r="H695" s="11" t="str">
        <f t="shared" si="295"/>
        <v>Standby</v>
      </c>
      <c r="I695" s="11" t="str">
        <f t="shared" si="287"/>
        <v>INDIA</v>
      </c>
      <c r="J695" s="11" t="str">
        <f>IF(ISERROR(VLOOKUP(C695,'WI Vs ASM'!$B$2:$E$1000,4,0)),0,(VLOOKUP(C695,'WI Vs ASM'!$B$2:$E$1000,4,0)))</f>
        <v>Offshore</v>
      </c>
      <c r="K695" s="11" t="str">
        <f>IF(ISERROR(VLOOKUP(C695,'WI Vs ASM'!$B$2:$F$1000,5,0)),0,(VLOOKUP(C695,'WI Vs ASM'!$B$2:$F$1000,5,0)))</f>
        <v>01-Fixed Price</v>
      </c>
      <c r="L695" s="11" t="str">
        <f>IF(ISERROR(VLOOKUP(C695,'WI Vs ASM'!$B$2:$D$1000,3,0)),0,(VLOOKUP(C695,'WI Vs ASM'!$B$2:$D$1000,3,0)))</f>
        <v>01-Maintenance Offshore</v>
      </c>
      <c r="M695" s="11" t="str">
        <f>IF(ISERROR(VLOOKUP(C695,'WI Vs ASM'!$B$2:$I$1000,8,0)),0,(VLOOKUP(C695,'WI Vs ASM'!$B$2:$I$1000,8,0)))</f>
        <v>Rahul Soman</v>
      </c>
      <c r="N695" s="11" t="str">
        <f>IF(ISERROR(VLOOKUP(C695,'WI Vs ASM'!$B$2:$G$1000,6,0)),0,(VLOOKUP(C695,'WI Vs ASM'!$B$2:$G$1000,6,0)))</f>
        <v>Commercial</v>
      </c>
      <c r="O695" s="11" t="str">
        <f>IF(ISERROR(VLOOKUP(C695,'WI Vs ASM'!$B$2:$H$1000,7,0)),0,(VLOOKUP(C695,'WI Vs ASM'!$B$2:$H$1000,7,0)))</f>
        <v>Commercial</v>
      </c>
      <c r="P695" s="11" t="str">
        <f t="shared" si="288"/>
        <v>May-17</v>
      </c>
      <c r="Q695" s="11" t="str">
        <f t="shared" si="289"/>
        <v>Q2</v>
      </c>
      <c r="R695" s="11" t="str">
        <f>IF(ISERROR(VLOOKUP(C695,'WI Vs ASM'!$B$2:$J$1000,9,0)),0,(VLOOKUP(C695,'WI Vs ASM'!$B$2:$J$1000,9,0)))</f>
        <v>Jyothi Pai</v>
      </c>
      <c r="S695" s="11" t="str">
        <f>IF(ISERROR(VLOOKUP(C695,'WI Vs ASM'!$B$2:$K$1000,10,0)),0,(VLOOKUP(C695,'WI Vs ASM'!$B$2:$K$1000,10,0)))</f>
        <v>Saju Bhaskaran</v>
      </c>
      <c r="T695" s="11" t="str">
        <f>IF(ISERROR(VLOOKUP(C695,'WI Vs ASM'!$B$2:$L$1000,11,0)),0,(VLOOKUP(C695,'WI Vs ASM'!$B$2:$L$1000,11,0)))</f>
        <v>Sreekala Balasubramanian</v>
      </c>
      <c r="U695" s="11" t="e">
        <f t="shared" si="296"/>
        <v>#VALUE!</v>
      </c>
      <c r="V695" s="11" t="str">
        <f t="shared" si="290"/>
        <v>No</v>
      </c>
      <c r="W695" s="11" t="str">
        <f t="shared" si="291"/>
        <v>Yes</v>
      </c>
      <c r="X695" s="11" t="str">
        <f t="shared" si="292"/>
        <v>No</v>
      </c>
      <c r="Y695" s="11" t="str">
        <f t="shared" si="293"/>
        <v>No</v>
      </c>
      <c r="Z695" s="11" t="str">
        <f t="shared" si="294"/>
        <v>No</v>
      </c>
      <c r="AA695" s="11" t="str">
        <f t="shared" si="297"/>
        <v>No</v>
      </c>
      <c r="AB695" s="11">
        <f>IF(ISERROR(VLOOKUP(U695,'ITWR Dump'!$A$2:$Y$5000,24,0)),0,(VLOOKUP('ILC Report'!U695,'ITWR Dump'!$A$2:$Y$5000,24,0)))</f>
        <v>0</v>
      </c>
      <c r="AC695" s="11" t="str">
        <f t="shared" si="298"/>
        <v>No</v>
      </c>
      <c r="AD695" s="11" t="str">
        <f t="shared" si="299"/>
        <v/>
      </c>
      <c r="AE695" s="11">
        <f>IF(ISERROR(VLOOKUP(U695,'ITWR Dump'!$A$2:$Y$5000,13,0)),0,(VLOOKUP(U695,'ITWR Dump'!$A$2:$Y$5000,13,0)))</f>
        <v>0</v>
      </c>
      <c r="AF695" s="11">
        <f>IF(ISERROR(VLOOKUP(U695,'ITWR Dump'!$A$2:$Y$5000,11,0)),0,(VLOOKUP(U695,'ITWR Dump'!$A$2:$Y$5000,11,0)))</f>
        <v>0</v>
      </c>
      <c r="AG695" s="11">
        <f>IF(ISERROR(VLOOKUP(U695,'ITWR Dump'!$A$2:$Y$5000,2,0)),0,(VLOOKUP(U695,'ITWR Dump'!$A$2:$Y$5000,2,0)))</f>
        <v>0</v>
      </c>
      <c r="AH695" s="11">
        <f>IF(ISERROR(VLOOKUP(U695,'ITWR Dump'!$A$2:$Y$5000,14,0)),0,(VLOOKUP(U695,'ITWR Dump'!$A$2:$Y$5000,14,0)))</f>
        <v>0</v>
      </c>
      <c r="AI695" s="11" t="str">
        <f t="shared" si="300"/>
        <v>Standby Hours</v>
      </c>
      <c r="AJ695" s="11" t="str">
        <f t="shared" si="301"/>
        <v>Offshore</v>
      </c>
      <c r="AK695" s="11" t="str">
        <f>IF(ISERROR(VLOOKUP(A695,'Team Data'!$C$2:$U$213,17,0)),0,(VLOOKUP(A695,'Team Data'!$C$2:$U$213,17,0)))</f>
        <v>PRISM</v>
      </c>
      <c r="AL695" s="11" t="str">
        <f t="shared" si="302"/>
        <v>2017-04-24</v>
      </c>
      <c r="AM695" s="11">
        <f>IF(ISERROR(VLOOKUP(U695,'ITWR Dump'!$A$2:$Y$5000,16,0)),0,(VLOOKUP(U695,'ITWR Dump'!$A$2:$Y$5000,16,0)))</f>
        <v>0</v>
      </c>
      <c r="AN695" s="11">
        <f>IF(ISERROR(VLOOKUP(U695,'ITWR Dump'!$A$2:$Y$5000,18,0)),0,(VLOOKUP(U695,'ITWR Dump'!$A$2:$Y$5000,18,0)))</f>
        <v>0</v>
      </c>
      <c r="AO695" s="11">
        <f>IF(ISERROR(VLOOKUP(U695,'ITWR Dump'!$A$2:$Y$5000,25,0)),0,(VLOOKUP('ILC Report'!U695,'ITWR Dump'!$A$2:$Y$5000,25,0)))</f>
        <v>0</v>
      </c>
      <c r="AP695" s="11">
        <f t="shared" si="303"/>
        <v>0</v>
      </c>
      <c r="AQ695" s="26">
        <f t="shared" si="304"/>
        <v>0</v>
      </c>
      <c r="AR695" s="26">
        <f t="shared" si="305"/>
        <v>0</v>
      </c>
      <c r="AS695" s="26">
        <f t="shared" si="306"/>
        <v>0</v>
      </c>
      <c r="AT695" s="26">
        <f t="shared" si="307"/>
        <v>0</v>
      </c>
      <c r="AU695" s="26">
        <f t="shared" si="308"/>
        <v>0</v>
      </c>
      <c r="AV695" s="26">
        <f t="shared" si="309"/>
        <v>0</v>
      </c>
      <c r="AW695" s="11" t="s">
        <v>653</v>
      </c>
      <c r="AX695" s="11" t="str">
        <f>VLOOKUP(L695,Group!$A$2:$B$1000,2,0)</f>
        <v>Maintenance</v>
      </c>
      <c r="AY695" s="11">
        <f>IF(ISERROR(VLOOKUP(U695,'ITWR Dump'!$A$2:$Y$5000,15,0)),0,(VLOOKUP('ILC Report'!U695,'ITWR Dump'!$A$2:$Y$5000,15,0)))</f>
        <v>0</v>
      </c>
      <c r="AZ695" s="11" t="str">
        <f t="shared" si="310"/>
        <v>No</v>
      </c>
      <c r="BA695" s="11" t="str">
        <f t="shared" si="311"/>
        <v>BKI</v>
      </c>
      <c r="BB695" s="11" t="str">
        <f t="shared" si="312"/>
        <v>MN</v>
      </c>
      <c r="BC695" s="11" t="str">
        <f t="shared" si="313"/>
        <v>No</v>
      </c>
    </row>
    <row r="696" spans="1:55" x14ac:dyDescent="0.3">
      <c r="A696" s="11" t="s">
        <v>108</v>
      </c>
      <c r="B696" s="11" t="s">
        <v>1836</v>
      </c>
      <c r="C696" s="11" t="s">
        <v>576</v>
      </c>
      <c r="D696" s="11" t="s">
        <v>2319</v>
      </c>
      <c r="E696" s="38" t="s">
        <v>2903</v>
      </c>
      <c r="F696" s="11">
        <v>1</v>
      </c>
      <c r="G696" s="40" t="s">
        <v>218</v>
      </c>
      <c r="H696" s="11" t="str">
        <f t="shared" si="295"/>
        <v>Regular</v>
      </c>
      <c r="I696" s="11" t="str">
        <f t="shared" si="287"/>
        <v>INDIA</v>
      </c>
      <c r="J696" s="11" t="str">
        <f>IF(ISERROR(VLOOKUP(C696,'WI Vs ASM'!$B$2:$E$1000,4,0)),0,(VLOOKUP(C696,'WI Vs ASM'!$B$2:$E$1000,4,0)))</f>
        <v>Offshore</v>
      </c>
      <c r="K696" s="11" t="str">
        <f>IF(ISERROR(VLOOKUP(C696,'WI Vs ASM'!$B$2:$F$1000,5,0)),0,(VLOOKUP(C696,'WI Vs ASM'!$B$2:$F$1000,5,0)))</f>
        <v>01-Fixed Price</v>
      </c>
      <c r="L696" s="11" t="str">
        <f>IF(ISERROR(VLOOKUP(C696,'WI Vs ASM'!$B$2:$D$1000,3,0)),0,(VLOOKUP(C696,'WI Vs ASM'!$B$2:$D$1000,3,0)))</f>
        <v>01-Maintenance Offshore</v>
      </c>
      <c r="M696" s="11" t="str">
        <f>IF(ISERROR(VLOOKUP(C696,'WI Vs ASM'!$B$2:$I$1000,8,0)),0,(VLOOKUP(C696,'WI Vs ASM'!$B$2:$I$1000,8,0)))</f>
        <v>Rahul Soman</v>
      </c>
      <c r="N696" s="11" t="str">
        <f>IF(ISERROR(VLOOKUP(C696,'WI Vs ASM'!$B$2:$G$1000,6,0)),0,(VLOOKUP(C696,'WI Vs ASM'!$B$2:$G$1000,6,0)))</f>
        <v>Commercial</v>
      </c>
      <c r="O696" s="11" t="str">
        <f>IF(ISERROR(VLOOKUP(C696,'WI Vs ASM'!$B$2:$H$1000,7,0)),0,(VLOOKUP(C696,'WI Vs ASM'!$B$2:$H$1000,7,0)))</f>
        <v>Commercial</v>
      </c>
      <c r="P696" s="11" t="str">
        <f t="shared" si="288"/>
        <v>May-17</v>
      </c>
      <c r="Q696" s="11" t="str">
        <f t="shared" si="289"/>
        <v>Q2</v>
      </c>
      <c r="R696" s="11" t="str">
        <f>IF(ISERROR(VLOOKUP(C696,'WI Vs ASM'!$B$2:$J$1000,9,0)),0,(VLOOKUP(C696,'WI Vs ASM'!$B$2:$J$1000,9,0)))</f>
        <v>Jyothi Pai</v>
      </c>
      <c r="S696" s="11" t="str">
        <f>IF(ISERROR(VLOOKUP(C696,'WI Vs ASM'!$B$2:$K$1000,10,0)),0,(VLOOKUP(C696,'WI Vs ASM'!$B$2:$K$1000,10,0)))</f>
        <v>Saju Bhaskaran</v>
      </c>
      <c r="T696" s="11" t="str">
        <f>IF(ISERROR(VLOOKUP(C696,'WI Vs ASM'!$B$2:$L$1000,11,0)),0,(VLOOKUP(C696,'WI Vs ASM'!$B$2:$L$1000,11,0)))</f>
        <v>Sreekala Balasubramanian</v>
      </c>
      <c r="U696" s="11" t="e">
        <f t="shared" si="296"/>
        <v>#VALUE!</v>
      </c>
      <c r="V696" s="11" t="str">
        <f t="shared" si="290"/>
        <v>No</v>
      </c>
      <c r="W696" s="11" t="str">
        <f t="shared" si="291"/>
        <v>Yes</v>
      </c>
      <c r="X696" s="11" t="str">
        <f t="shared" si="292"/>
        <v>No</v>
      </c>
      <c r="Y696" s="11" t="str">
        <f t="shared" si="293"/>
        <v>No</v>
      </c>
      <c r="Z696" s="11" t="str">
        <f t="shared" si="294"/>
        <v>No</v>
      </c>
      <c r="AA696" s="11" t="str">
        <f t="shared" si="297"/>
        <v>No</v>
      </c>
      <c r="AB696" s="11">
        <f>IF(ISERROR(VLOOKUP(U696,'ITWR Dump'!$A$2:$Y$5000,24,0)),0,(VLOOKUP('ILC Report'!U696,'ITWR Dump'!$A$2:$Y$5000,24,0)))</f>
        <v>0</v>
      </c>
      <c r="AC696" s="11" t="str">
        <f t="shared" si="298"/>
        <v>No</v>
      </c>
      <c r="AD696" s="11" t="str">
        <f t="shared" si="299"/>
        <v/>
      </c>
      <c r="AE696" s="11">
        <f>IF(ISERROR(VLOOKUP(U696,'ITWR Dump'!$A$2:$Y$5000,13,0)),0,(VLOOKUP(U696,'ITWR Dump'!$A$2:$Y$5000,13,0)))</f>
        <v>0</v>
      </c>
      <c r="AF696" s="11">
        <f>IF(ISERROR(VLOOKUP(U696,'ITWR Dump'!$A$2:$Y$5000,11,0)),0,(VLOOKUP(U696,'ITWR Dump'!$A$2:$Y$5000,11,0)))</f>
        <v>0</v>
      </c>
      <c r="AG696" s="11">
        <f>IF(ISERROR(VLOOKUP(U696,'ITWR Dump'!$A$2:$Y$5000,2,0)),0,(VLOOKUP(U696,'ITWR Dump'!$A$2:$Y$5000,2,0)))</f>
        <v>0</v>
      </c>
      <c r="AH696" s="11">
        <f>IF(ISERROR(VLOOKUP(U696,'ITWR Dump'!$A$2:$Y$5000,14,0)),0,(VLOOKUP(U696,'ITWR Dump'!$A$2:$Y$5000,14,0)))</f>
        <v>0</v>
      </c>
      <c r="AI696" s="11" t="str">
        <f t="shared" si="300"/>
        <v>01-Maintenance Offshore</v>
      </c>
      <c r="AJ696" s="11" t="str">
        <f t="shared" si="301"/>
        <v>Offshore</v>
      </c>
      <c r="AK696" s="11" t="str">
        <f>IF(ISERROR(VLOOKUP(A696,'Team Data'!$C$2:$U$213,17,0)),0,(VLOOKUP(A696,'Team Data'!$C$2:$U$213,17,0)))</f>
        <v>PRISM</v>
      </c>
      <c r="AL696" s="11" t="str">
        <f t="shared" si="302"/>
        <v>2017-04-24</v>
      </c>
      <c r="AM696" s="11">
        <f>IF(ISERROR(VLOOKUP(U696,'ITWR Dump'!$A$2:$Y$5000,16,0)),0,(VLOOKUP(U696,'ITWR Dump'!$A$2:$Y$5000,16,0)))</f>
        <v>0</v>
      </c>
      <c r="AN696" s="11">
        <f>IF(ISERROR(VLOOKUP(U696,'ITWR Dump'!$A$2:$Y$5000,18,0)),0,(VLOOKUP(U696,'ITWR Dump'!$A$2:$Y$5000,18,0)))</f>
        <v>0</v>
      </c>
      <c r="AO696" s="11">
        <f>IF(ISERROR(VLOOKUP(U696,'ITWR Dump'!$A$2:$Y$5000,25,0)),0,(VLOOKUP('ILC Report'!U696,'ITWR Dump'!$A$2:$Y$5000,25,0)))</f>
        <v>0</v>
      </c>
      <c r="AP696" s="11">
        <f t="shared" si="303"/>
        <v>0</v>
      </c>
      <c r="AQ696" s="26">
        <f t="shared" si="304"/>
        <v>0</v>
      </c>
      <c r="AR696" s="26">
        <f t="shared" si="305"/>
        <v>0</v>
      </c>
      <c r="AS696" s="26">
        <f t="shared" si="306"/>
        <v>0</v>
      </c>
      <c r="AT696" s="26">
        <f t="shared" si="307"/>
        <v>0</v>
      </c>
      <c r="AU696" s="26">
        <f t="shared" si="308"/>
        <v>0</v>
      </c>
      <c r="AV696" s="26">
        <f t="shared" si="309"/>
        <v>0</v>
      </c>
      <c r="AW696" s="11" t="s">
        <v>653</v>
      </c>
      <c r="AX696" s="11" t="str">
        <f>VLOOKUP(L696,Group!$A$2:$B$1000,2,0)</f>
        <v>Maintenance</v>
      </c>
      <c r="AY696" s="11">
        <f>IF(ISERROR(VLOOKUP(U696,'ITWR Dump'!$A$2:$Y$5000,15,0)),0,(VLOOKUP('ILC Report'!U696,'ITWR Dump'!$A$2:$Y$5000,15,0)))</f>
        <v>0</v>
      </c>
      <c r="AZ696" s="11" t="str">
        <f t="shared" si="310"/>
        <v>No</v>
      </c>
      <c r="BA696" s="11" t="str">
        <f t="shared" si="311"/>
        <v>BKI</v>
      </c>
      <c r="BB696" s="11" t="str">
        <f t="shared" si="312"/>
        <v>MN</v>
      </c>
      <c r="BC696" s="11" t="str">
        <f t="shared" si="313"/>
        <v>No</v>
      </c>
    </row>
    <row r="697" spans="1:55" x14ac:dyDescent="0.3">
      <c r="A697" s="11" t="s">
        <v>108</v>
      </c>
      <c r="B697" s="11" t="s">
        <v>1836</v>
      </c>
      <c r="C697" s="11" t="s">
        <v>576</v>
      </c>
      <c r="D697" s="11" t="s">
        <v>2325</v>
      </c>
      <c r="E697" s="38" t="s">
        <v>2903</v>
      </c>
      <c r="F697" s="11">
        <v>11</v>
      </c>
      <c r="G697" s="40" t="s">
        <v>218</v>
      </c>
      <c r="H697" s="11" t="str">
        <f t="shared" si="295"/>
        <v>Regular</v>
      </c>
      <c r="I697" s="11" t="str">
        <f t="shared" si="287"/>
        <v>INDIA</v>
      </c>
      <c r="J697" s="11" t="str">
        <f>IF(ISERROR(VLOOKUP(C697,'WI Vs ASM'!$B$2:$E$1000,4,0)),0,(VLOOKUP(C697,'WI Vs ASM'!$B$2:$E$1000,4,0)))</f>
        <v>Offshore</v>
      </c>
      <c r="K697" s="11" t="str">
        <f>IF(ISERROR(VLOOKUP(C697,'WI Vs ASM'!$B$2:$F$1000,5,0)),0,(VLOOKUP(C697,'WI Vs ASM'!$B$2:$F$1000,5,0)))</f>
        <v>01-Fixed Price</v>
      </c>
      <c r="L697" s="11" t="str">
        <f>IF(ISERROR(VLOOKUP(C697,'WI Vs ASM'!$B$2:$D$1000,3,0)),0,(VLOOKUP(C697,'WI Vs ASM'!$B$2:$D$1000,3,0)))</f>
        <v>01-Maintenance Offshore</v>
      </c>
      <c r="M697" s="11" t="str">
        <f>IF(ISERROR(VLOOKUP(C697,'WI Vs ASM'!$B$2:$I$1000,8,0)),0,(VLOOKUP(C697,'WI Vs ASM'!$B$2:$I$1000,8,0)))</f>
        <v>Rahul Soman</v>
      </c>
      <c r="N697" s="11" t="str">
        <f>IF(ISERROR(VLOOKUP(C697,'WI Vs ASM'!$B$2:$G$1000,6,0)),0,(VLOOKUP(C697,'WI Vs ASM'!$B$2:$G$1000,6,0)))</f>
        <v>Commercial</v>
      </c>
      <c r="O697" s="11" t="str">
        <f>IF(ISERROR(VLOOKUP(C697,'WI Vs ASM'!$B$2:$H$1000,7,0)),0,(VLOOKUP(C697,'WI Vs ASM'!$B$2:$H$1000,7,0)))</f>
        <v>Commercial</v>
      </c>
      <c r="P697" s="11" t="str">
        <f t="shared" si="288"/>
        <v>May-17</v>
      </c>
      <c r="Q697" s="11" t="str">
        <f t="shared" si="289"/>
        <v>Q2</v>
      </c>
      <c r="R697" s="11" t="str">
        <f>IF(ISERROR(VLOOKUP(C697,'WI Vs ASM'!$B$2:$J$1000,9,0)),0,(VLOOKUP(C697,'WI Vs ASM'!$B$2:$J$1000,9,0)))</f>
        <v>Jyothi Pai</v>
      </c>
      <c r="S697" s="11" t="str">
        <f>IF(ISERROR(VLOOKUP(C697,'WI Vs ASM'!$B$2:$K$1000,10,0)),0,(VLOOKUP(C697,'WI Vs ASM'!$B$2:$K$1000,10,0)))</f>
        <v>Saju Bhaskaran</v>
      </c>
      <c r="T697" s="11" t="str">
        <f>IF(ISERROR(VLOOKUP(C697,'WI Vs ASM'!$B$2:$L$1000,11,0)),0,(VLOOKUP(C697,'WI Vs ASM'!$B$2:$L$1000,11,0)))</f>
        <v>Sreekala Balasubramanian</v>
      </c>
      <c r="U697" s="11" t="e">
        <f t="shared" si="296"/>
        <v>#VALUE!</v>
      </c>
      <c r="V697" s="11" t="str">
        <f t="shared" si="290"/>
        <v>No</v>
      </c>
      <c r="W697" s="11" t="str">
        <f t="shared" si="291"/>
        <v>Yes</v>
      </c>
      <c r="X697" s="11" t="str">
        <f t="shared" si="292"/>
        <v>No</v>
      </c>
      <c r="Y697" s="11" t="str">
        <f t="shared" si="293"/>
        <v>No</v>
      </c>
      <c r="Z697" s="11" t="str">
        <f t="shared" si="294"/>
        <v>No</v>
      </c>
      <c r="AA697" s="11" t="str">
        <f t="shared" si="297"/>
        <v>No</v>
      </c>
      <c r="AB697" s="11">
        <f>IF(ISERROR(VLOOKUP(U697,'ITWR Dump'!$A$2:$Y$5000,24,0)),0,(VLOOKUP('ILC Report'!U697,'ITWR Dump'!$A$2:$Y$5000,24,0)))</f>
        <v>0</v>
      </c>
      <c r="AC697" s="11" t="str">
        <f t="shared" si="298"/>
        <v>No</v>
      </c>
      <c r="AD697" s="11" t="str">
        <f t="shared" si="299"/>
        <v/>
      </c>
      <c r="AE697" s="11">
        <f>IF(ISERROR(VLOOKUP(U697,'ITWR Dump'!$A$2:$Y$5000,13,0)),0,(VLOOKUP(U697,'ITWR Dump'!$A$2:$Y$5000,13,0)))</f>
        <v>0</v>
      </c>
      <c r="AF697" s="11">
        <f>IF(ISERROR(VLOOKUP(U697,'ITWR Dump'!$A$2:$Y$5000,11,0)),0,(VLOOKUP(U697,'ITWR Dump'!$A$2:$Y$5000,11,0)))</f>
        <v>0</v>
      </c>
      <c r="AG697" s="11">
        <f>IF(ISERROR(VLOOKUP(U697,'ITWR Dump'!$A$2:$Y$5000,2,0)),0,(VLOOKUP(U697,'ITWR Dump'!$A$2:$Y$5000,2,0)))</f>
        <v>0</v>
      </c>
      <c r="AH697" s="11">
        <f>IF(ISERROR(VLOOKUP(U697,'ITWR Dump'!$A$2:$Y$5000,14,0)),0,(VLOOKUP(U697,'ITWR Dump'!$A$2:$Y$5000,14,0)))</f>
        <v>0</v>
      </c>
      <c r="AI697" s="11" t="str">
        <f t="shared" si="300"/>
        <v>01-Maintenance Offshore</v>
      </c>
      <c r="AJ697" s="11" t="str">
        <f t="shared" si="301"/>
        <v>Offshore</v>
      </c>
      <c r="AK697" s="11" t="str">
        <f>IF(ISERROR(VLOOKUP(A697,'Team Data'!$C$2:$U$213,17,0)),0,(VLOOKUP(A697,'Team Data'!$C$2:$U$213,17,0)))</f>
        <v>PRISM</v>
      </c>
      <c r="AL697" s="11" t="str">
        <f t="shared" si="302"/>
        <v>2017-04-24</v>
      </c>
      <c r="AM697" s="11">
        <f>IF(ISERROR(VLOOKUP(U697,'ITWR Dump'!$A$2:$Y$5000,16,0)),0,(VLOOKUP(U697,'ITWR Dump'!$A$2:$Y$5000,16,0)))</f>
        <v>0</v>
      </c>
      <c r="AN697" s="11">
        <f>IF(ISERROR(VLOOKUP(U697,'ITWR Dump'!$A$2:$Y$5000,18,0)),0,(VLOOKUP(U697,'ITWR Dump'!$A$2:$Y$5000,18,0)))</f>
        <v>0</v>
      </c>
      <c r="AO697" s="11">
        <f>IF(ISERROR(VLOOKUP(U697,'ITWR Dump'!$A$2:$Y$5000,25,0)),0,(VLOOKUP('ILC Report'!U697,'ITWR Dump'!$A$2:$Y$5000,25,0)))</f>
        <v>0</v>
      </c>
      <c r="AP697" s="11">
        <f t="shared" si="303"/>
        <v>0</v>
      </c>
      <c r="AQ697" s="26">
        <f t="shared" si="304"/>
        <v>0</v>
      </c>
      <c r="AR697" s="26">
        <f t="shared" si="305"/>
        <v>0</v>
      </c>
      <c r="AS697" s="26">
        <f t="shared" si="306"/>
        <v>0</v>
      </c>
      <c r="AT697" s="26">
        <f t="shared" si="307"/>
        <v>0</v>
      </c>
      <c r="AU697" s="26">
        <f t="shared" si="308"/>
        <v>0</v>
      </c>
      <c r="AV697" s="26">
        <f t="shared" si="309"/>
        <v>0</v>
      </c>
      <c r="AW697" s="11" t="s">
        <v>653</v>
      </c>
      <c r="AX697" s="11" t="str">
        <f>VLOOKUP(L697,Group!$A$2:$B$1000,2,0)</f>
        <v>Maintenance</v>
      </c>
      <c r="AY697" s="11">
        <f>IF(ISERROR(VLOOKUP(U697,'ITWR Dump'!$A$2:$Y$5000,15,0)),0,(VLOOKUP('ILC Report'!U697,'ITWR Dump'!$A$2:$Y$5000,15,0)))</f>
        <v>0</v>
      </c>
      <c r="AZ697" s="11" t="str">
        <f t="shared" si="310"/>
        <v>No</v>
      </c>
      <c r="BA697" s="11" t="str">
        <f t="shared" si="311"/>
        <v>BKI</v>
      </c>
      <c r="BB697" s="11" t="str">
        <f t="shared" si="312"/>
        <v>MN</v>
      </c>
      <c r="BC697" s="11" t="str">
        <f t="shared" si="313"/>
        <v>No</v>
      </c>
    </row>
    <row r="698" spans="1:55" x14ac:dyDescent="0.3">
      <c r="A698" s="11" t="s">
        <v>108</v>
      </c>
      <c r="B698" s="11" t="s">
        <v>1836</v>
      </c>
      <c r="C698" s="11" t="s">
        <v>576</v>
      </c>
      <c r="D698" s="11" t="s">
        <v>2326</v>
      </c>
      <c r="E698" s="38" t="s">
        <v>2903</v>
      </c>
      <c r="F698" s="11">
        <v>4</v>
      </c>
      <c r="G698" s="40" t="s">
        <v>218</v>
      </c>
      <c r="H698" s="11" t="str">
        <f t="shared" si="295"/>
        <v>Regular</v>
      </c>
      <c r="I698" s="11" t="str">
        <f t="shared" si="287"/>
        <v>INDIA</v>
      </c>
      <c r="J698" s="11" t="str">
        <f>IF(ISERROR(VLOOKUP(C698,'WI Vs ASM'!$B$2:$E$1000,4,0)),0,(VLOOKUP(C698,'WI Vs ASM'!$B$2:$E$1000,4,0)))</f>
        <v>Offshore</v>
      </c>
      <c r="K698" s="11" t="str">
        <f>IF(ISERROR(VLOOKUP(C698,'WI Vs ASM'!$B$2:$F$1000,5,0)),0,(VLOOKUP(C698,'WI Vs ASM'!$B$2:$F$1000,5,0)))</f>
        <v>01-Fixed Price</v>
      </c>
      <c r="L698" s="11" t="str">
        <f>IF(ISERROR(VLOOKUP(C698,'WI Vs ASM'!$B$2:$D$1000,3,0)),0,(VLOOKUP(C698,'WI Vs ASM'!$B$2:$D$1000,3,0)))</f>
        <v>01-Maintenance Offshore</v>
      </c>
      <c r="M698" s="11" t="str">
        <f>IF(ISERROR(VLOOKUP(C698,'WI Vs ASM'!$B$2:$I$1000,8,0)),0,(VLOOKUP(C698,'WI Vs ASM'!$B$2:$I$1000,8,0)))</f>
        <v>Rahul Soman</v>
      </c>
      <c r="N698" s="11" t="str">
        <f>IF(ISERROR(VLOOKUP(C698,'WI Vs ASM'!$B$2:$G$1000,6,0)),0,(VLOOKUP(C698,'WI Vs ASM'!$B$2:$G$1000,6,0)))</f>
        <v>Commercial</v>
      </c>
      <c r="O698" s="11" t="str">
        <f>IF(ISERROR(VLOOKUP(C698,'WI Vs ASM'!$B$2:$H$1000,7,0)),0,(VLOOKUP(C698,'WI Vs ASM'!$B$2:$H$1000,7,0)))</f>
        <v>Commercial</v>
      </c>
      <c r="P698" s="11" t="str">
        <f t="shared" si="288"/>
        <v>May-17</v>
      </c>
      <c r="Q698" s="11" t="str">
        <f t="shared" si="289"/>
        <v>Q2</v>
      </c>
      <c r="R698" s="11" t="str">
        <f>IF(ISERROR(VLOOKUP(C698,'WI Vs ASM'!$B$2:$J$1000,9,0)),0,(VLOOKUP(C698,'WI Vs ASM'!$B$2:$J$1000,9,0)))</f>
        <v>Jyothi Pai</v>
      </c>
      <c r="S698" s="11" t="str">
        <f>IF(ISERROR(VLOOKUP(C698,'WI Vs ASM'!$B$2:$K$1000,10,0)),0,(VLOOKUP(C698,'WI Vs ASM'!$B$2:$K$1000,10,0)))</f>
        <v>Saju Bhaskaran</v>
      </c>
      <c r="T698" s="11" t="str">
        <f>IF(ISERROR(VLOOKUP(C698,'WI Vs ASM'!$B$2:$L$1000,11,0)),0,(VLOOKUP(C698,'WI Vs ASM'!$B$2:$L$1000,11,0)))</f>
        <v>Sreekala Balasubramanian</v>
      </c>
      <c r="U698" s="11" t="e">
        <f t="shared" si="296"/>
        <v>#VALUE!</v>
      </c>
      <c r="V698" s="11" t="str">
        <f t="shared" si="290"/>
        <v>No</v>
      </c>
      <c r="W698" s="11" t="str">
        <f t="shared" si="291"/>
        <v>Yes</v>
      </c>
      <c r="X698" s="11" t="str">
        <f t="shared" si="292"/>
        <v>No</v>
      </c>
      <c r="Y698" s="11" t="str">
        <f t="shared" si="293"/>
        <v>No</v>
      </c>
      <c r="Z698" s="11" t="str">
        <f t="shared" si="294"/>
        <v>No</v>
      </c>
      <c r="AA698" s="11" t="str">
        <f t="shared" si="297"/>
        <v>No</v>
      </c>
      <c r="AB698" s="11">
        <f>IF(ISERROR(VLOOKUP(U698,'ITWR Dump'!$A$2:$Y$5000,24,0)),0,(VLOOKUP('ILC Report'!U698,'ITWR Dump'!$A$2:$Y$5000,24,0)))</f>
        <v>0</v>
      </c>
      <c r="AC698" s="11" t="str">
        <f t="shared" si="298"/>
        <v>No</v>
      </c>
      <c r="AD698" s="11" t="str">
        <f t="shared" si="299"/>
        <v/>
      </c>
      <c r="AE698" s="11">
        <f>IF(ISERROR(VLOOKUP(U698,'ITWR Dump'!$A$2:$Y$5000,13,0)),0,(VLOOKUP(U698,'ITWR Dump'!$A$2:$Y$5000,13,0)))</f>
        <v>0</v>
      </c>
      <c r="AF698" s="11">
        <f>IF(ISERROR(VLOOKUP(U698,'ITWR Dump'!$A$2:$Y$5000,11,0)),0,(VLOOKUP(U698,'ITWR Dump'!$A$2:$Y$5000,11,0)))</f>
        <v>0</v>
      </c>
      <c r="AG698" s="11">
        <f>IF(ISERROR(VLOOKUP(U698,'ITWR Dump'!$A$2:$Y$5000,2,0)),0,(VLOOKUP(U698,'ITWR Dump'!$A$2:$Y$5000,2,0)))</f>
        <v>0</v>
      </c>
      <c r="AH698" s="11">
        <f>IF(ISERROR(VLOOKUP(U698,'ITWR Dump'!$A$2:$Y$5000,14,0)),0,(VLOOKUP(U698,'ITWR Dump'!$A$2:$Y$5000,14,0)))</f>
        <v>0</v>
      </c>
      <c r="AI698" s="11" t="str">
        <f t="shared" si="300"/>
        <v>01-Maintenance Offshore</v>
      </c>
      <c r="AJ698" s="11" t="str">
        <f t="shared" si="301"/>
        <v>Offshore</v>
      </c>
      <c r="AK698" s="11" t="str">
        <f>IF(ISERROR(VLOOKUP(A698,'Team Data'!$C$2:$U$213,17,0)),0,(VLOOKUP(A698,'Team Data'!$C$2:$U$213,17,0)))</f>
        <v>PRISM</v>
      </c>
      <c r="AL698" s="11" t="str">
        <f t="shared" si="302"/>
        <v>2017-04-24</v>
      </c>
      <c r="AM698" s="11">
        <f>IF(ISERROR(VLOOKUP(U698,'ITWR Dump'!$A$2:$Y$5000,16,0)),0,(VLOOKUP(U698,'ITWR Dump'!$A$2:$Y$5000,16,0)))</f>
        <v>0</v>
      </c>
      <c r="AN698" s="11">
        <f>IF(ISERROR(VLOOKUP(U698,'ITWR Dump'!$A$2:$Y$5000,18,0)),0,(VLOOKUP(U698,'ITWR Dump'!$A$2:$Y$5000,18,0)))</f>
        <v>0</v>
      </c>
      <c r="AO698" s="11">
        <f>IF(ISERROR(VLOOKUP(U698,'ITWR Dump'!$A$2:$Y$5000,25,0)),0,(VLOOKUP('ILC Report'!U698,'ITWR Dump'!$A$2:$Y$5000,25,0)))</f>
        <v>0</v>
      </c>
      <c r="AP698" s="11">
        <f t="shared" si="303"/>
        <v>0</v>
      </c>
      <c r="AQ698" s="26">
        <f t="shared" si="304"/>
        <v>0</v>
      </c>
      <c r="AR698" s="26">
        <f t="shared" si="305"/>
        <v>0</v>
      </c>
      <c r="AS698" s="26">
        <f t="shared" si="306"/>
        <v>0</v>
      </c>
      <c r="AT698" s="26">
        <f t="shared" si="307"/>
        <v>0</v>
      </c>
      <c r="AU698" s="26">
        <f t="shared" si="308"/>
        <v>0</v>
      </c>
      <c r="AV698" s="26">
        <f t="shared" si="309"/>
        <v>0</v>
      </c>
      <c r="AW698" s="11" t="s">
        <v>653</v>
      </c>
      <c r="AX698" s="11" t="str">
        <f>VLOOKUP(L698,Group!$A$2:$B$1000,2,0)</f>
        <v>Maintenance</v>
      </c>
      <c r="AY698" s="11">
        <f>IF(ISERROR(VLOOKUP(U698,'ITWR Dump'!$A$2:$Y$5000,15,0)),0,(VLOOKUP('ILC Report'!U698,'ITWR Dump'!$A$2:$Y$5000,15,0)))</f>
        <v>0</v>
      </c>
      <c r="AZ698" s="11" t="str">
        <f t="shared" si="310"/>
        <v>No</v>
      </c>
      <c r="BA698" s="11" t="str">
        <f t="shared" si="311"/>
        <v>BKI</v>
      </c>
      <c r="BB698" s="11" t="str">
        <f t="shared" si="312"/>
        <v>MN</v>
      </c>
      <c r="BC698" s="11" t="str">
        <f t="shared" si="313"/>
        <v>No</v>
      </c>
    </row>
    <row r="699" spans="1:55" x14ac:dyDescent="0.3">
      <c r="A699" s="11" t="s">
        <v>108</v>
      </c>
      <c r="B699" s="11" t="s">
        <v>1836</v>
      </c>
      <c r="C699" s="11" t="s">
        <v>576</v>
      </c>
      <c r="D699" s="11" t="s">
        <v>2287</v>
      </c>
      <c r="E699" s="38" t="s">
        <v>2903</v>
      </c>
      <c r="F699" s="11">
        <v>2</v>
      </c>
      <c r="G699" s="40" t="s">
        <v>218</v>
      </c>
      <c r="H699" s="11" t="str">
        <f t="shared" si="295"/>
        <v>Regular</v>
      </c>
      <c r="I699" s="11" t="str">
        <f t="shared" si="287"/>
        <v>INDIA</v>
      </c>
      <c r="J699" s="11" t="str">
        <f>IF(ISERROR(VLOOKUP(C699,'WI Vs ASM'!$B$2:$E$1000,4,0)),0,(VLOOKUP(C699,'WI Vs ASM'!$B$2:$E$1000,4,0)))</f>
        <v>Offshore</v>
      </c>
      <c r="K699" s="11" t="str">
        <f>IF(ISERROR(VLOOKUP(C699,'WI Vs ASM'!$B$2:$F$1000,5,0)),0,(VLOOKUP(C699,'WI Vs ASM'!$B$2:$F$1000,5,0)))</f>
        <v>01-Fixed Price</v>
      </c>
      <c r="L699" s="11" t="str">
        <f>IF(ISERROR(VLOOKUP(C699,'WI Vs ASM'!$B$2:$D$1000,3,0)),0,(VLOOKUP(C699,'WI Vs ASM'!$B$2:$D$1000,3,0)))</f>
        <v>01-Maintenance Offshore</v>
      </c>
      <c r="M699" s="11" t="str">
        <f>IF(ISERROR(VLOOKUP(C699,'WI Vs ASM'!$B$2:$I$1000,8,0)),0,(VLOOKUP(C699,'WI Vs ASM'!$B$2:$I$1000,8,0)))</f>
        <v>Rahul Soman</v>
      </c>
      <c r="N699" s="11" t="str">
        <f>IF(ISERROR(VLOOKUP(C699,'WI Vs ASM'!$B$2:$G$1000,6,0)),0,(VLOOKUP(C699,'WI Vs ASM'!$B$2:$G$1000,6,0)))</f>
        <v>Commercial</v>
      </c>
      <c r="O699" s="11" t="str">
        <f>IF(ISERROR(VLOOKUP(C699,'WI Vs ASM'!$B$2:$H$1000,7,0)),0,(VLOOKUP(C699,'WI Vs ASM'!$B$2:$H$1000,7,0)))</f>
        <v>Commercial</v>
      </c>
      <c r="P699" s="11" t="str">
        <f t="shared" si="288"/>
        <v>May-17</v>
      </c>
      <c r="Q699" s="11" t="str">
        <f t="shared" si="289"/>
        <v>Q2</v>
      </c>
      <c r="R699" s="11" t="str">
        <f>IF(ISERROR(VLOOKUP(C699,'WI Vs ASM'!$B$2:$J$1000,9,0)),0,(VLOOKUP(C699,'WI Vs ASM'!$B$2:$J$1000,9,0)))</f>
        <v>Jyothi Pai</v>
      </c>
      <c r="S699" s="11" t="str">
        <f>IF(ISERROR(VLOOKUP(C699,'WI Vs ASM'!$B$2:$K$1000,10,0)),0,(VLOOKUP(C699,'WI Vs ASM'!$B$2:$K$1000,10,0)))</f>
        <v>Saju Bhaskaran</v>
      </c>
      <c r="T699" s="11" t="str">
        <f>IF(ISERROR(VLOOKUP(C699,'WI Vs ASM'!$B$2:$L$1000,11,0)),0,(VLOOKUP(C699,'WI Vs ASM'!$B$2:$L$1000,11,0)))</f>
        <v>Sreekala Balasubramanian</v>
      </c>
      <c r="U699" s="11" t="e">
        <f t="shared" si="296"/>
        <v>#VALUE!</v>
      </c>
      <c r="V699" s="11" t="str">
        <f t="shared" si="290"/>
        <v>No</v>
      </c>
      <c r="W699" s="11" t="str">
        <f t="shared" si="291"/>
        <v>Yes</v>
      </c>
      <c r="X699" s="11" t="str">
        <f t="shared" si="292"/>
        <v>No</v>
      </c>
      <c r="Y699" s="11" t="str">
        <f t="shared" si="293"/>
        <v>No</v>
      </c>
      <c r="Z699" s="11" t="str">
        <f t="shared" si="294"/>
        <v>No</v>
      </c>
      <c r="AA699" s="11" t="str">
        <f t="shared" si="297"/>
        <v>No</v>
      </c>
      <c r="AB699" s="11">
        <f>IF(ISERROR(VLOOKUP(U699,'ITWR Dump'!$A$2:$Y$5000,24,0)),0,(VLOOKUP('ILC Report'!U699,'ITWR Dump'!$A$2:$Y$5000,24,0)))</f>
        <v>0</v>
      </c>
      <c r="AC699" s="11" t="str">
        <f t="shared" si="298"/>
        <v>No</v>
      </c>
      <c r="AD699" s="11" t="str">
        <f t="shared" si="299"/>
        <v/>
      </c>
      <c r="AE699" s="11">
        <f>IF(ISERROR(VLOOKUP(U699,'ITWR Dump'!$A$2:$Y$5000,13,0)),0,(VLOOKUP(U699,'ITWR Dump'!$A$2:$Y$5000,13,0)))</f>
        <v>0</v>
      </c>
      <c r="AF699" s="11">
        <f>IF(ISERROR(VLOOKUP(U699,'ITWR Dump'!$A$2:$Y$5000,11,0)),0,(VLOOKUP(U699,'ITWR Dump'!$A$2:$Y$5000,11,0)))</f>
        <v>0</v>
      </c>
      <c r="AG699" s="11">
        <f>IF(ISERROR(VLOOKUP(U699,'ITWR Dump'!$A$2:$Y$5000,2,0)),0,(VLOOKUP(U699,'ITWR Dump'!$A$2:$Y$5000,2,0)))</f>
        <v>0</v>
      </c>
      <c r="AH699" s="11">
        <f>IF(ISERROR(VLOOKUP(U699,'ITWR Dump'!$A$2:$Y$5000,14,0)),0,(VLOOKUP(U699,'ITWR Dump'!$A$2:$Y$5000,14,0)))</f>
        <v>0</v>
      </c>
      <c r="AI699" s="11" t="str">
        <f t="shared" si="300"/>
        <v>01-Maintenance Offshore</v>
      </c>
      <c r="AJ699" s="11" t="str">
        <f t="shared" si="301"/>
        <v>Offshore</v>
      </c>
      <c r="AK699" s="11" t="str">
        <f>IF(ISERROR(VLOOKUP(A699,'Team Data'!$C$2:$U$213,17,0)),0,(VLOOKUP(A699,'Team Data'!$C$2:$U$213,17,0)))</f>
        <v>PRISM</v>
      </c>
      <c r="AL699" s="11" t="str">
        <f t="shared" si="302"/>
        <v>2017-04-24</v>
      </c>
      <c r="AM699" s="11">
        <f>IF(ISERROR(VLOOKUP(U699,'ITWR Dump'!$A$2:$Y$5000,16,0)),0,(VLOOKUP(U699,'ITWR Dump'!$A$2:$Y$5000,16,0)))</f>
        <v>0</v>
      </c>
      <c r="AN699" s="11">
        <f>IF(ISERROR(VLOOKUP(U699,'ITWR Dump'!$A$2:$Y$5000,18,0)),0,(VLOOKUP(U699,'ITWR Dump'!$A$2:$Y$5000,18,0)))</f>
        <v>0</v>
      </c>
      <c r="AO699" s="11">
        <f>IF(ISERROR(VLOOKUP(U699,'ITWR Dump'!$A$2:$Y$5000,25,0)),0,(VLOOKUP('ILC Report'!U699,'ITWR Dump'!$A$2:$Y$5000,25,0)))</f>
        <v>0</v>
      </c>
      <c r="AP699" s="11">
        <f t="shared" si="303"/>
        <v>0</v>
      </c>
      <c r="AQ699" s="26">
        <f t="shared" si="304"/>
        <v>0</v>
      </c>
      <c r="AR699" s="26">
        <f t="shared" si="305"/>
        <v>0</v>
      </c>
      <c r="AS699" s="26">
        <f t="shared" si="306"/>
        <v>0</v>
      </c>
      <c r="AT699" s="26">
        <f t="shared" si="307"/>
        <v>0</v>
      </c>
      <c r="AU699" s="26">
        <f t="shared" si="308"/>
        <v>0</v>
      </c>
      <c r="AV699" s="26">
        <f t="shared" si="309"/>
        <v>0</v>
      </c>
      <c r="AW699" s="11" t="s">
        <v>653</v>
      </c>
      <c r="AX699" s="11" t="str">
        <f>VLOOKUP(L699,Group!$A$2:$B$1000,2,0)</f>
        <v>Maintenance</v>
      </c>
      <c r="AY699" s="11">
        <f>IF(ISERROR(VLOOKUP(U699,'ITWR Dump'!$A$2:$Y$5000,15,0)),0,(VLOOKUP('ILC Report'!U699,'ITWR Dump'!$A$2:$Y$5000,15,0)))</f>
        <v>0</v>
      </c>
      <c r="AZ699" s="11" t="str">
        <f t="shared" si="310"/>
        <v>No</v>
      </c>
      <c r="BA699" s="11" t="str">
        <f t="shared" si="311"/>
        <v>BKI</v>
      </c>
      <c r="BB699" s="11" t="str">
        <f t="shared" si="312"/>
        <v>MN</v>
      </c>
      <c r="BC699" s="11" t="str">
        <f t="shared" si="313"/>
        <v>No</v>
      </c>
    </row>
    <row r="700" spans="1:55" x14ac:dyDescent="0.3">
      <c r="A700" s="11" t="s">
        <v>108</v>
      </c>
      <c r="B700" s="11" t="s">
        <v>1836</v>
      </c>
      <c r="C700" s="11" t="s">
        <v>576</v>
      </c>
      <c r="D700" s="11" t="s">
        <v>2288</v>
      </c>
      <c r="E700" s="38" t="s">
        <v>2903</v>
      </c>
      <c r="F700" s="11">
        <v>2</v>
      </c>
      <c r="G700" s="40" t="s">
        <v>218</v>
      </c>
      <c r="H700" s="11" t="str">
        <f t="shared" si="295"/>
        <v>Regular</v>
      </c>
      <c r="I700" s="11" t="str">
        <f t="shared" si="287"/>
        <v>INDIA</v>
      </c>
      <c r="J700" s="11" t="str">
        <f>IF(ISERROR(VLOOKUP(C700,'WI Vs ASM'!$B$2:$E$1000,4,0)),0,(VLOOKUP(C700,'WI Vs ASM'!$B$2:$E$1000,4,0)))</f>
        <v>Offshore</v>
      </c>
      <c r="K700" s="11" t="str">
        <f>IF(ISERROR(VLOOKUP(C700,'WI Vs ASM'!$B$2:$F$1000,5,0)),0,(VLOOKUP(C700,'WI Vs ASM'!$B$2:$F$1000,5,0)))</f>
        <v>01-Fixed Price</v>
      </c>
      <c r="L700" s="11" t="str">
        <f>IF(ISERROR(VLOOKUP(C700,'WI Vs ASM'!$B$2:$D$1000,3,0)),0,(VLOOKUP(C700,'WI Vs ASM'!$B$2:$D$1000,3,0)))</f>
        <v>01-Maintenance Offshore</v>
      </c>
      <c r="M700" s="11" t="str">
        <f>IF(ISERROR(VLOOKUP(C700,'WI Vs ASM'!$B$2:$I$1000,8,0)),0,(VLOOKUP(C700,'WI Vs ASM'!$B$2:$I$1000,8,0)))</f>
        <v>Rahul Soman</v>
      </c>
      <c r="N700" s="11" t="str">
        <f>IF(ISERROR(VLOOKUP(C700,'WI Vs ASM'!$B$2:$G$1000,6,0)),0,(VLOOKUP(C700,'WI Vs ASM'!$B$2:$G$1000,6,0)))</f>
        <v>Commercial</v>
      </c>
      <c r="O700" s="11" t="str">
        <f>IF(ISERROR(VLOOKUP(C700,'WI Vs ASM'!$B$2:$H$1000,7,0)),0,(VLOOKUP(C700,'WI Vs ASM'!$B$2:$H$1000,7,0)))</f>
        <v>Commercial</v>
      </c>
      <c r="P700" s="11" t="str">
        <f t="shared" si="288"/>
        <v>May-17</v>
      </c>
      <c r="Q700" s="11" t="str">
        <f t="shared" si="289"/>
        <v>Q2</v>
      </c>
      <c r="R700" s="11" t="str">
        <f>IF(ISERROR(VLOOKUP(C700,'WI Vs ASM'!$B$2:$J$1000,9,0)),0,(VLOOKUP(C700,'WI Vs ASM'!$B$2:$J$1000,9,0)))</f>
        <v>Jyothi Pai</v>
      </c>
      <c r="S700" s="11" t="str">
        <f>IF(ISERROR(VLOOKUP(C700,'WI Vs ASM'!$B$2:$K$1000,10,0)),0,(VLOOKUP(C700,'WI Vs ASM'!$B$2:$K$1000,10,0)))</f>
        <v>Saju Bhaskaran</v>
      </c>
      <c r="T700" s="11" t="str">
        <f>IF(ISERROR(VLOOKUP(C700,'WI Vs ASM'!$B$2:$L$1000,11,0)),0,(VLOOKUP(C700,'WI Vs ASM'!$B$2:$L$1000,11,0)))</f>
        <v>Sreekala Balasubramanian</v>
      </c>
      <c r="U700" s="11" t="e">
        <f t="shared" si="296"/>
        <v>#VALUE!</v>
      </c>
      <c r="V700" s="11" t="str">
        <f t="shared" si="290"/>
        <v>No</v>
      </c>
      <c r="W700" s="11" t="str">
        <f t="shared" si="291"/>
        <v>Yes</v>
      </c>
      <c r="X700" s="11" t="str">
        <f t="shared" si="292"/>
        <v>No</v>
      </c>
      <c r="Y700" s="11" t="str">
        <f t="shared" si="293"/>
        <v>No</v>
      </c>
      <c r="Z700" s="11" t="str">
        <f t="shared" si="294"/>
        <v>No</v>
      </c>
      <c r="AA700" s="11" t="str">
        <f t="shared" si="297"/>
        <v>No</v>
      </c>
      <c r="AB700" s="11">
        <f>IF(ISERROR(VLOOKUP(U700,'ITWR Dump'!$A$2:$Y$5000,24,0)),0,(VLOOKUP('ILC Report'!U700,'ITWR Dump'!$A$2:$Y$5000,24,0)))</f>
        <v>0</v>
      </c>
      <c r="AC700" s="11" t="str">
        <f t="shared" si="298"/>
        <v>No</v>
      </c>
      <c r="AD700" s="11" t="str">
        <f t="shared" si="299"/>
        <v/>
      </c>
      <c r="AE700" s="11">
        <f>IF(ISERROR(VLOOKUP(U700,'ITWR Dump'!$A$2:$Y$5000,13,0)),0,(VLOOKUP(U700,'ITWR Dump'!$A$2:$Y$5000,13,0)))</f>
        <v>0</v>
      </c>
      <c r="AF700" s="11">
        <f>IF(ISERROR(VLOOKUP(U700,'ITWR Dump'!$A$2:$Y$5000,11,0)),0,(VLOOKUP(U700,'ITWR Dump'!$A$2:$Y$5000,11,0)))</f>
        <v>0</v>
      </c>
      <c r="AG700" s="11">
        <f>IF(ISERROR(VLOOKUP(U700,'ITWR Dump'!$A$2:$Y$5000,2,0)),0,(VLOOKUP(U700,'ITWR Dump'!$A$2:$Y$5000,2,0)))</f>
        <v>0</v>
      </c>
      <c r="AH700" s="11">
        <f>IF(ISERROR(VLOOKUP(U700,'ITWR Dump'!$A$2:$Y$5000,14,0)),0,(VLOOKUP(U700,'ITWR Dump'!$A$2:$Y$5000,14,0)))</f>
        <v>0</v>
      </c>
      <c r="AI700" s="11" t="str">
        <f t="shared" si="300"/>
        <v>01-Maintenance Offshore</v>
      </c>
      <c r="AJ700" s="11" t="str">
        <f t="shared" si="301"/>
        <v>Offshore</v>
      </c>
      <c r="AK700" s="11" t="str">
        <f>IF(ISERROR(VLOOKUP(A700,'Team Data'!$C$2:$U$213,17,0)),0,(VLOOKUP(A700,'Team Data'!$C$2:$U$213,17,0)))</f>
        <v>PRISM</v>
      </c>
      <c r="AL700" s="11" t="str">
        <f t="shared" si="302"/>
        <v>2017-04-24</v>
      </c>
      <c r="AM700" s="11">
        <f>IF(ISERROR(VLOOKUP(U700,'ITWR Dump'!$A$2:$Y$5000,16,0)),0,(VLOOKUP(U700,'ITWR Dump'!$A$2:$Y$5000,16,0)))</f>
        <v>0</v>
      </c>
      <c r="AN700" s="11">
        <f>IF(ISERROR(VLOOKUP(U700,'ITWR Dump'!$A$2:$Y$5000,18,0)),0,(VLOOKUP(U700,'ITWR Dump'!$A$2:$Y$5000,18,0)))</f>
        <v>0</v>
      </c>
      <c r="AO700" s="11">
        <f>IF(ISERROR(VLOOKUP(U700,'ITWR Dump'!$A$2:$Y$5000,25,0)),0,(VLOOKUP('ILC Report'!U700,'ITWR Dump'!$A$2:$Y$5000,25,0)))</f>
        <v>0</v>
      </c>
      <c r="AP700" s="11">
        <f t="shared" si="303"/>
        <v>0</v>
      </c>
      <c r="AQ700" s="26">
        <f t="shared" si="304"/>
        <v>0</v>
      </c>
      <c r="AR700" s="26">
        <f t="shared" si="305"/>
        <v>0</v>
      </c>
      <c r="AS700" s="26">
        <f t="shared" si="306"/>
        <v>0</v>
      </c>
      <c r="AT700" s="26">
        <f t="shared" si="307"/>
        <v>0</v>
      </c>
      <c r="AU700" s="26">
        <f t="shared" si="308"/>
        <v>0</v>
      </c>
      <c r="AV700" s="26">
        <f t="shared" si="309"/>
        <v>0</v>
      </c>
      <c r="AW700" s="11" t="s">
        <v>653</v>
      </c>
      <c r="AX700" s="11" t="str">
        <f>VLOOKUP(L700,Group!$A$2:$B$1000,2,0)</f>
        <v>Maintenance</v>
      </c>
      <c r="AY700" s="11">
        <f>IF(ISERROR(VLOOKUP(U700,'ITWR Dump'!$A$2:$Y$5000,15,0)),0,(VLOOKUP('ILC Report'!U700,'ITWR Dump'!$A$2:$Y$5000,15,0)))</f>
        <v>0</v>
      </c>
      <c r="AZ700" s="11" t="str">
        <f t="shared" si="310"/>
        <v>No</v>
      </c>
      <c r="BA700" s="11" t="str">
        <f t="shared" si="311"/>
        <v>BKI</v>
      </c>
      <c r="BB700" s="11" t="str">
        <f t="shared" si="312"/>
        <v>MN</v>
      </c>
      <c r="BC700" s="11" t="str">
        <f t="shared" si="313"/>
        <v>No</v>
      </c>
    </row>
    <row r="701" spans="1:55" x14ac:dyDescent="0.3">
      <c r="A701" s="11" t="s">
        <v>108</v>
      </c>
      <c r="B701" s="11" t="s">
        <v>1836</v>
      </c>
      <c r="C701" s="11" t="s">
        <v>576</v>
      </c>
      <c r="D701" s="11" t="s">
        <v>2327</v>
      </c>
      <c r="E701" s="38" t="s">
        <v>2903</v>
      </c>
      <c r="F701" s="11">
        <v>6</v>
      </c>
      <c r="G701" s="40" t="s">
        <v>218</v>
      </c>
      <c r="H701" s="11" t="str">
        <f t="shared" si="295"/>
        <v>Regular</v>
      </c>
      <c r="I701" s="11" t="str">
        <f t="shared" si="287"/>
        <v>INDIA</v>
      </c>
      <c r="J701" s="11" t="str">
        <f>IF(ISERROR(VLOOKUP(C701,'WI Vs ASM'!$B$2:$E$1000,4,0)),0,(VLOOKUP(C701,'WI Vs ASM'!$B$2:$E$1000,4,0)))</f>
        <v>Offshore</v>
      </c>
      <c r="K701" s="11" t="str">
        <f>IF(ISERROR(VLOOKUP(C701,'WI Vs ASM'!$B$2:$F$1000,5,0)),0,(VLOOKUP(C701,'WI Vs ASM'!$B$2:$F$1000,5,0)))</f>
        <v>01-Fixed Price</v>
      </c>
      <c r="L701" s="11" t="str">
        <f>IF(ISERROR(VLOOKUP(C701,'WI Vs ASM'!$B$2:$D$1000,3,0)),0,(VLOOKUP(C701,'WI Vs ASM'!$B$2:$D$1000,3,0)))</f>
        <v>01-Maintenance Offshore</v>
      </c>
      <c r="M701" s="11" t="str">
        <f>IF(ISERROR(VLOOKUP(C701,'WI Vs ASM'!$B$2:$I$1000,8,0)),0,(VLOOKUP(C701,'WI Vs ASM'!$B$2:$I$1000,8,0)))</f>
        <v>Rahul Soman</v>
      </c>
      <c r="N701" s="11" t="str">
        <f>IF(ISERROR(VLOOKUP(C701,'WI Vs ASM'!$B$2:$G$1000,6,0)),0,(VLOOKUP(C701,'WI Vs ASM'!$B$2:$G$1000,6,0)))</f>
        <v>Commercial</v>
      </c>
      <c r="O701" s="11" t="str">
        <f>IF(ISERROR(VLOOKUP(C701,'WI Vs ASM'!$B$2:$H$1000,7,0)),0,(VLOOKUP(C701,'WI Vs ASM'!$B$2:$H$1000,7,0)))</f>
        <v>Commercial</v>
      </c>
      <c r="P701" s="11" t="str">
        <f t="shared" si="288"/>
        <v>May-17</v>
      </c>
      <c r="Q701" s="11" t="str">
        <f t="shared" si="289"/>
        <v>Q2</v>
      </c>
      <c r="R701" s="11" t="str">
        <f>IF(ISERROR(VLOOKUP(C701,'WI Vs ASM'!$B$2:$J$1000,9,0)),0,(VLOOKUP(C701,'WI Vs ASM'!$B$2:$J$1000,9,0)))</f>
        <v>Jyothi Pai</v>
      </c>
      <c r="S701" s="11" t="str">
        <f>IF(ISERROR(VLOOKUP(C701,'WI Vs ASM'!$B$2:$K$1000,10,0)),0,(VLOOKUP(C701,'WI Vs ASM'!$B$2:$K$1000,10,0)))</f>
        <v>Saju Bhaskaran</v>
      </c>
      <c r="T701" s="11" t="str">
        <f>IF(ISERROR(VLOOKUP(C701,'WI Vs ASM'!$B$2:$L$1000,11,0)),0,(VLOOKUP(C701,'WI Vs ASM'!$B$2:$L$1000,11,0)))</f>
        <v>Sreekala Balasubramanian</v>
      </c>
      <c r="U701" s="11" t="e">
        <f t="shared" si="296"/>
        <v>#VALUE!</v>
      </c>
      <c r="V701" s="11" t="str">
        <f t="shared" si="290"/>
        <v>Yes</v>
      </c>
      <c r="W701" s="11" t="str">
        <f t="shared" si="291"/>
        <v>No</v>
      </c>
      <c r="X701" s="11" t="str">
        <f t="shared" si="292"/>
        <v>No</v>
      </c>
      <c r="Y701" s="11" t="str">
        <f t="shared" si="293"/>
        <v>No</v>
      </c>
      <c r="Z701" s="11" t="str">
        <f t="shared" si="294"/>
        <v>No</v>
      </c>
      <c r="AA701" s="11" t="str">
        <f t="shared" si="297"/>
        <v>No</v>
      </c>
      <c r="AB701" s="11">
        <f>IF(ISERROR(VLOOKUP(U701,'ITWR Dump'!$A$2:$Y$5000,24,0)),0,(VLOOKUP('ILC Report'!U701,'ITWR Dump'!$A$2:$Y$5000,24,0)))</f>
        <v>0</v>
      </c>
      <c r="AC701" s="11" t="str">
        <f t="shared" si="298"/>
        <v>No</v>
      </c>
      <c r="AD701" s="11" t="str">
        <f t="shared" si="299"/>
        <v/>
      </c>
      <c r="AE701" s="11">
        <f>IF(ISERROR(VLOOKUP(U701,'ITWR Dump'!$A$2:$Y$5000,13,0)),0,(VLOOKUP(U701,'ITWR Dump'!$A$2:$Y$5000,13,0)))</f>
        <v>0</v>
      </c>
      <c r="AF701" s="11">
        <f>IF(ISERROR(VLOOKUP(U701,'ITWR Dump'!$A$2:$Y$5000,11,0)),0,(VLOOKUP(U701,'ITWR Dump'!$A$2:$Y$5000,11,0)))</f>
        <v>0</v>
      </c>
      <c r="AG701" s="11">
        <f>IF(ISERROR(VLOOKUP(U701,'ITWR Dump'!$A$2:$Y$5000,2,0)),0,(VLOOKUP(U701,'ITWR Dump'!$A$2:$Y$5000,2,0)))</f>
        <v>0</v>
      </c>
      <c r="AH701" s="11">
        <f>IF(ISERROR(VLOOKUP(U701,'ITWR Dump'!$A$2:$Y$5000,14,0)),0,(VLOOKUP(U701,'ITWR Dump'!$A$2:$Y$5000,14,0)))</f>
        <v>0</v>
      </c>
      <c r="AI701" s="11" t="str">
        <f t="shared" si="300"/>
        <v>01-Maintenance Offshore</v>
      </c>
      <c r="AJ701" s="11" t="str">
        <f t="shared" si="301"/>
        <v>Offshore</v>
      </c>
      <c r="AK701" s="11" t="str">
        <f>IF(ISERROR(VLOOKUP(A701,'Team Data'!$C$2:$U$213,17,0)),0,(VLOOKUP(A701,'Team Data'!$C$2:$U$213,17,0)))</f>
        <v>PRISM</v>
      </c>
      <c r="AL701" s="11" t="str">
        <f t="shared" si="302"/>
        <v>2017-04-24</v>
      </c>
      <c r="AM701" s="11">
        <f>IF(ISERROR(VLOOKUP(U701,'ITWR Dump'!$A$2:$Y$5000,16,0)),0,(VLOOKUP(U701,'ITWR Dump'!$A$2:$Y$5000,16,0)))</f>
        <v>0</v>
      </c>
      <c r="AN701" s="11">
        <f>IF(ISERROR(VLOOKUP(U701,'ITWR Dump'!$A$2:$Y$5000,18,0)),0,(VLOOKUP(U701,'ITWR Dump'!$A$2:$Y$5000,18,0)))</f>
        <v>0</v>
      </c>
      <c r="AO701" s="11">
        <f>IF(ISERROR(VLOOKUP(U701,'ITWR Dump'!$A$2:$Y$5000,25,0)),0,(VLOOKUP('ILC Report'!U701,'ITWR Dump'!$A$2:$Y$5000,25,0)))</f>
        <v>0</v>
      </c>
      <c r="AP701" s="11">
        <f t="shared" si="303"/>
        <v>1</v>
      </c>
      <c r="AQ701" s="26">
        <f t="shared" si="304"/>
        <v>0</v>
      </c>
      <c r="AR701" s="26">
        <f t="shared" si="305"/>
        <v>0</v>
      </c>
      <c r="AS701" s="26">
        <f t="shared" si="306"/>
        <v>0</v>
      </c>
      <c r="AT701" s="26">
        <f t="shared" si="307"/>
        <v>0</v>
      </c>
      <c r="AU701" s="26">
        <f t="shared" si="308"/>
        <v>0</v>
      </c>
      <c r="AV701" s="26">
        <f t="shared" si="309"/>
        <v>0</v>
      </c>
      <c r="AW701" s="11" t="s">
        <v>653</v>
      </c>
      <c r="AX701" s="11" t="str">
        <f>VLOOKUP(L701,Group!$A$2:$B$1000,2,0)</f>
        <v>Maintenance</v>
      </c>
      <c r="AY701" s="11">
        <f>IF(ISERROR(VLOOKUP(U701,'ITWR Dump'!$A$2:$Y$5000,15,0)),0,(VLOOKUP('ILC Report'!U701,'ITWR Dump'!$A$2:$Y$5000,15,0)))</f>
        <v>0</v>
      </c>
      <c r="AZ701" s="11" t="str">
        <f t="shared" si="310"/>
        <v>Yes</v>
      </c>
      <c r="BA701" s="11" t="str">
        <f t="shared" si="311"/>
        <v>BKI</v>
      </c>
      <c r="BB701" s="11" t="str">
        <f t="shared" si="312"/>
        <v>MN</v>
      </c>
      <c r="BC701" s="11" t="str">
        <f t="shared" si="313"/>
        <v>No</v>
      </c>
    </row>
    <row r="702" spans="1:55" x14ac:dyDescent="0.3">
      <c r="A702" s="11" t="s">
        <v>108</v>
      </c>
      <c r="B702" s="11" t="s">
        <v>1836</v>
      </c>
      <c r="C702" s="11" t="s">
        <v>585</v>
      </c>
      <c r="D702" s="11" t="s">
        <v>2328</v>
      </c>
      <c r="E702" s="38" t="s">
        <v>2903</v>
      </c>
      <c r="F702" s="11">
        <v>4</v>
      </c>
      <c r="G702" s="40" t="s">
        <v>218</v>
      </c>
      <c r="H702" s="11" t="str">
        <f t="shared" si="295"/>
        <v>Regular</v>
      </c>
      <c r="I702" s="11" t="str">
        <f t="shared" si="287"/>
        <v>INDIA</v>
      </c>
      <c r="J702" s="11" t="str">
        <f>IF(ISERROR(VLOOKUP(C702,'WI Vs ASM'!$B$2:$E$1000,4,0)),0,(VLOOKUP(C702,'WI Vs ASM'!$B$2:$E$1000,4,0)))</f>
        <v>Offshore</v>
      </c>
      <c r="K702" s="11" t="str">
        <f>IF(ISERROR(VLOOKUP(C702,'WI Vs ASM'!$B$2:$F$1000,5,0)),0,(VLOOKUP(C702,'WI Vs ASM'!$B$2:$F$1000,5,0)))</f>
        <v>01-Fixed Price</v>
      </c>
      <c r="L702" s="11" t="str">
        <f>IF(ISERROR(VLOOKUP(C702,'WI Vs ASM'!$B$2:$D$1000,3,0)),0,(VLOOKUP(C702,'WI Vs ASM'!$B$2:$D$1000,3,0)))</f>
        <v>01-Maintenance Offshore</v>
      </c>
      <c r="M702" s="11" t="str">
        <f>IF(ISERROR(VLOOKUP(C702,'WI Vs ASM'!$B$2:$I$1000,8,0)),0,(VLOOKUP(C702,'WI Vs ASM'!$B$2:$I$1000,8,0)))</f>
        <v>Rahul Soman</v>
      </c>
      <c r="N702" s="11" t="str">
        <f>IF(ISERROR(VLOOKUP(C702,'WI Vs ASM'!$B$2:$G$1000,6,0)),0,(VLOOKUP(C702,'WI Vs ASM'!$B$2:$G$1000,6,0)))</f>
        <v>Shared Services</v>
      </c>
      <c r="O702" s="11" t="str">
        <f>IF(ISERROR(VLOOKUP(C702,'WI Vs ASM'!$B$2:$H$1000,7,0)),0,(VLOOKUP(C702,'WI Vs ASM'!$B$2:$H$1000,7,0)))</f>
        <v>Shared Services</v>
      </c>
      <c r="P702" s="11" t="str">
        <f t="shared" si="288"/>
        <v>May-17</v>
      </c>
      <c r="Q702" s="11" t="str">
        <f t="shared" si="289"/>
        <v>Q2</v>
      </c>
      <c r="R702" s="11" t="str">
        <f>IF(ISERROR(VLOOKUP(C702,'WI Vs ASM'!$B$2:$J$1000,9,0)),0,(VLOOKUP(C702,'WI Vs ASM'!$B$2:$J$1000,9,0)))</f>
        <v>Jyothi Pai</v>
      </c>
      <c r="S702" s="11" t="str">
        <f>IF(ISERROR(VLOOKUP(C702,'WI Vs ASM'!$B$2:$K$1000,10,0)),0,(VLOOKUP(C702,'WI Vs ASM'!$B$2:$K$1000,10,0)))</f>
        <v>Vasudevan Srinivasan</v>
      </c>
      <c r="T702" s="11" t="str">
        <f>IF(ISERROR(VLOOKUP(C702,'WI Vs ASM'!$B$2:$L$1000,11,0)),0,(VLOOKUP(C702,'WI Vs ASM'!$B$2:$L$1000,11,0)))</f>
        <v>Noha Salama</v>
      </c>
      <c r="U702" s="11" t="e">
        <f t="shared" si="296"/>
        <v>#VALUE!</v>
      </c>
      <c r="V702" s="11" t="str">
        <f t="shared" si="290"/>
        <v>Yes</v>
      </c>
      <c r="W702" s="11" t="str">
        <f t="shared" si="291"/>
        <v>No</v>
      </c>
      <c r="X702" s="11" t="str">
        <f t="shared" si="292"/>
        <v>No</v>
      </c>
      <c r="Y702" s="11" t="str">
        <f t="shared" si="293"/>
        <v>No</v>
      </c>
      <c r="Z702" s="11" t="str">
        <f t="shared" si="294"/>
        <v>No</v>
      </c>
      <c r="AA702" s="11" t="str">
        <f t="shared" si="297"/>
        <v>No</v>
      </c>
      <c r="AB702" s="11">
        <f>IF(ISERROR(VLOOKUP(U702,'ITWR Dump'!$A$2:$Y$5000,24,0)),0,(VLOOKUP('ILC Report'!U702,'ITWR Dump'!$A$2:$Y$5000,24,0)))</f>
        <v>0</v>
      </c>
      <c r="AC702" s="11" t="str">
        <f t="shared" si="298"/>
        <v>No</v>
      </c>
      <c r="AD702" s="11" t="str">
        <f t="shared" si="299"/>
        <v/>
      </c>
      <c r="AE702" s="11">
        <f>IF(ISERROR(VLOOKUP(U702,'ITWR Dump'!$A$2:$Y$5000,13,0)),0,(VLOOKUP(U702,'ITWR Dump'!$A$2:$Y$5000,13,0)))</f>
        <v>0</v>
      </c>
      <c r="AF702" s="11">
        <f>IF(ISERROR(VLOOKUP(U702,'ITWR Dump'!$A$2:$Y$5000,11,0)),0,(VLOOKUP(U702,'ITWR Dump'!$A$2:$Y$5000,11,0)))</f>
        <v>0</v>
      </c>
      <c r="AG702" s="11">
        <f>IF(ISERROR(VLOOKUP(U702,'ITWR Dump'!$A$2:$Y$5000,2,0)),0,(VLOOKUP(U702,'ITWR Dump'!$A$2:$Y$5000,2,0)))</f>
        <v>0</v>
      </c>
      <c r="AH702" s="11">
        <f>IF(ISERROR(VLOOKUP(U702,'ITWR Dump'!$A$2:$Y$5000,14,0)),0,(VLOOKUP(U702,'ITWR Dump'!$A$2:$Y$5000,14,0)))</f>
        <v>0</v>
      </c>
      <c r="AI702" s="11" t="str">
        <f t="shared" si="300"/>
        <v>01-Maintenance Offshore</v>
      </c>
      <c r="AJ702" s="11" t="str">
        <f t="shared" si="301"/>
        <v>Offshore</v>
      </c>
      <c r="AK702" s="11" t="str">
        <f>IF(ISERROR(VLOOKUP(A702,'Team Data'!$C$2:$U$213,17,0)),0,(VLOOKUP(A702,'Team Data'!$C$2:$U$213,17,0)))</f>
        <v>PRISM</v>
      </c>
      <c r="AL702" s="11" t="str">
        <f t="shared" si="302"/>
        <v>2017-04-24</v>
      </c>
      <c r="AM702" s="11">
        <f>IF(ISERROR(VLOOKUP(U702,'ITWR Dump'!$A$2:$Y$5000,16,0)),0,(VLOOKUP(U702,'ITWR Dump'!$A$2:$Y$5000,16,0)))</f>
        <v>0</v>
      </c>
      <c r="AN702" s="11">
        <f>IF(ISERROR(VLOOKUP(U702,'ITWR Dump'!$A$2:$Y$5000,18,0)),0,(VLOOKUP(U702,'ITWR Dump'!$A$2:$Y$5000,18,0)))</f>
        <v>0</v>
      </c>
      <c r="AO702" s="11">
        <f>IF(ISERROR(VLOOKUP(U702,'ITWR Dump'!$A$2:$Y$5000,25,0)),0,(VLOOKUP('ILC Report'!U702,'ITWR Dump'!$A$2:$Y$5000,25,0)))</f>
        <v>0</v>
      </c>
      <c r="AP702" s="11">
        <f t="shared" si="303"/>
        <v>1</v>
      </c>
      <c r="AQ702" s="26">
        <f t="shared" si="304"/>
        <v>0</v>
      </c>
      <c r="AR702" s="26">
        <f t="shared" si="305"/>
        <v>0</v>
      </c>
      <c r="AS702" s="26">
        <f t="shared" si="306"/>
        <v>0</v>
      </c>
      <c r="AT702" s="26">
        <f t="shared" si="307"/>
        <v>0</v>
      </c>
      <c r="AU702" s="26">
        <f t="shared" si="308"/>
        <v>0</v>
      </c>
      <c r="AV702" s="26">
        <f t="shared" si="309"/>
        <v>0</v>
      </c>
      <c r="AW702" s="11" t="s">
        <v>653</v>
      </c>
      <c r="AX702" s="11" t="str">
        <f>VLOOKUP(L702,Group!$A$2:$B$1000,2,0)</f>
        <v>Maintenance</v>
      </c>
      <c r="AY702" s="11">
        <f>IF(ISERROR(VLOOKUP(U702,'ITWR Dump'!$A$2:$Y$5000,15,0)),0,(VLOOKUP('ILC Report'!U702,'ITWR Dump'!$A$2:$Y$5000,15,0)))</f>
        <v>0</v>
      </c>
      <c r="AZ702" s="11" t="str">
        <f t="shared" si="310"/>
        <v>Yes</v>
      </c>
      <c r="BA702" s="11" t="str">
        <f t="shared" si="311"/>
        <v>BKI</v>
      </c>
      <c r="BB702" s="11" t="str">
        <f t="shared" si="312"/>
        <v>MN</v>
      </c>
      <c r="BC702" s="11" t="str">
        <f t="shared" si="313"/>
        <v>No</v>
      </c>
    </row>
    <row r="703" spans="1:55" x14ac:dyDescent="0.3">
      <c r="A703" s="11" t="s">
        <v>108</v>
      </c>
      <c r="B703" s="11" t="s">
        <v>1836</v>
      </c>
      <c r="C703" s="11" t="s">
        <v>576</v>
      </c>
      <c r="D703" s="11" t="s">
        <v>2329</v>
      </c>
      <c r="E703" s="38" t="s">
        <v>2903</v>
      </c>
      <c r="F703" s="11">
        <v>5</v>
      </c>
      <c r="G703" s="40" t="s">
        <v>218</v>
      </c>
      <c r="H703" s="11" t="str">
        <f t="shared" si="295"/>
        <v>Regular</v>
      </c>
      <c r="I703" s="11" t="str">
        <f t="shared" si="287"/>
        <v>INDIA</v>
      </c>
      <c r="J703" s="11" t="str">
        <f>IF(ISERROR(VLOOKUP(C703,'WI Vs ASM'!$B$2:$E$1000,4,0)),0,(VLOOKUP(C703,'WI Vs ASM'!$B$2:$E$1000,4,0)))</f>
        <v>Offshore</v>
      </c>
      <c r="K703" s="11" t="str">
        <f>IF(ISERROR(VLOOKUP(C703,'WI Vs ASM'!$B$2:$F$1000,5,0)),0,(VLOOKUP(C703,'WI Vs ASM'!$B$2:$F$1000,5,0)))</f>
        <v>01-Fixed Price</v>
      </c>
      <c r="L703" s="11" t="str">
        <f>IF(ISERROR(VLOOKUP(C703,'WI Vs ASM'!$B$2:$D$1000,3,0)),0,(VLOOKUP(C703,'WI Vs ASM'!$B$2:$D$1000,3,0)))</f>
        <v>01-Maintenance Offshore</v>
      </c>
      <c r="M703" s="11" t="str">
        <f>IF(ISERROR(VLOOKUP(C703,'WI Vs ASM'!$B$2:$I$1000,8,0)),0,(VLOOKUP(C703,'WI Vs ASM'!$B$2:$I$1000,8,0)))</f>
        <v>Rahul Soman</v>
      </c>
      <c r="N703" s="11" t="str">
        <f>IF(ISERROR(VLOOKUP(C703,'WI Vs ASM'!$B$2:$G$1000,6,0)),0,(VLOOKUP(C703,'WI Vs ASM'!$B$2:$G$1000,6,0)))</f>
        <v>Commercial</v>
      </c>
      <c r="O703" s="11" t="str">
        <f>IF(ISERROR(VLOOKUP(C703,'WI Vs ASM'!$B$2:$H$1000,7,0)),0,(VLOOKUP(C703,'WI Vs ASM'!$B$2:$H$1000,7,0)))</f>
        <v>Commercial</v>
      </c>
      <c r="P703" s="11" t="str">
        <f t="shared" si="288"/>
        <v>May-17</v>
      </c>
      <c r="Q703" s="11" t="str">
        <f t="shared" si="289"/>
        <v>Q2</v>
      </c>
      <c r="R703" s="11" t="str">
        <f>IF(ISERROR(VLOOKUP(C703,'WI Vs ASM'!$B$2:$J$1000,9,0)),0,(VLOOKUP(C703,'WI Vs ASM'!$B$2:$J$1000,9,0)))</f>
        <v>Jyothi Pai</v>
      </c>
      <c r="S703" s="11" t="str">
        <f>IF(ISERROR(VLOOKUP(C703,'WI Vs ASM'!$B$2:$K$1000,10,0)),0,(VLOOKUP(C703,'WI Vs ASM'!$B$2:$K$1000,10,0)))</f>
        <v>Saju Bhaskaran</v>
      </c>
      <c r="T703" s="11" t="str">
        <f>IF(ISERROR(VLOOKUP(C703,'WI Vs ASM'!$B$2:$L$1000,11,0)),0,(VLOOKUP(C703,'WI Vs ASM'!$B$2:$L$1000,11,0)))</f>
        <v>Sreekala Balasubramanian</v>
      </c>
      <c r="U703" s="11" t="e">
        <f t="shared" si="296"/>
        <v>#VALUE!</v>
      </c>
      <c r="V703" s="11" t="str">
        <f t="shared" si="290"/>
        <v>Yes</v>
      </c>
      <c r="W703" s="11" t="str">
        <f t="shared" si="291"/>
        <v>No</v>
      </c>
      <c r="X703" s="11" t="str">
        <f t="shared" si="292"/>
        <v>No</v>
      </c>
      <c r="Y703" s="11" t="str">
        <f t="shared" si="293"/>
        <v>No</v>
      </c>
      <c r="Z703" s="11" t="str">
        <f t="shared" si="294"/>
        <v>No</v>
      </c>
      <c r="AA703" s="11" t="str">
        <f t="shared" si="297"/>
        <v>No</v>
      </c>
      <c r="AB703" s="11">
        <f>IF(ISERROR(VLOOKUP(U703,'ITWR Dump'!$A$2:$Y$5000,24,0)),0,(VLOOKUP('ILC Report'!U703,'ITWR Dump'!$A$2:$Y$5000,24,0)))</f>
        <v>0</v>
      </c>
      <c r="AC703" s="11" t="str">
        <f t="shared" si="298"/>
        <v>No</v>
      </c>
      <c r="AD703" s="11" t="str">
        <f t="shared" si="299"/>
        <v/>
      </c>
      <c r="AE703" s="11">
        <f>IF(ISERROR(VLOOKUP(U703,'ITWR Dump'!$A$2:$Y$5000,13,0)),0,(VLOOKUP(U703,'ITWR Dump'!$A$2:$Y$5000,13,0)))</f>
        <v>0</v>
      </c>
      <c r="AF703" s="11">
        <f>IF(ISERROR(VLOOKUP(U703,'ITWR Dump'!$A$2:$Y$5000,11,0)),0,(VLOOKUP(U703,'ITWR Dump'!$A$2:$Y$5000,11,0)))</f>
        <v>0</v>
      </c>
      <c r="AG703" s="11">
        <f>IF(ISERROR(VLOOKUP(U703,'ITWR Dump'!$A$2:$Y$5000,2,0)),0,(VLOOKUP(U703,'ITWR Dump'!$A$2:$Y$5000,2,0)))</f>
        <v>0</v>
      </c>
      <c r="AH703" s="11">
        <f>IF(ISERROR(VLOOKUP(U703,'ITWR Dump'!$A$2:$Y$5000,14,0)),0,(VLOOKUP(U703,'ITWR Dump'!$A$2:$Y$5000,14,0)))</f>
        <v>0</v>
      </c>
      <c r="AI703" s="11" t="str">
        <f t="shared" si="300"/>
        <v>01-Maintenance Offshore</v>
      </c>
      <c r="AJ703" s="11" t="str">
        <f t="shared" si="301"/>
        <v>Offshore</v>
      </c>
      <c r="AK703" s="11" t="str">
        <f>IF(ISERROR(VLOOKUP(A703,'Team Data'!$C$2:$U$213,17,0)),0,(VLOOKUP(A703,'Team Data'!$C$2:$U$213,17,0)))</f>
        <v>PRISM</v>
      </c>
      <c r="AL703" s="11" t="str">
        <f t="shared" si="302"/>
        <v>2017-04-24</v>
      </c>
      <c r="AM703" s="11">
        <f>IF(ISERROR(VLOOKUP(U703,'ITWR Dump'!$A$2:$Y$5000,16,0)),0,(VLOOKUP(U703,'ITWR Dump'!$A$2:$Y$5000,16,0)))</f>
        <v>0</v>
      </c>
      <c r="AN703" s="11">
        <f>IF(ISERROR(VLOOKUP(U703,'ITWR Dump'!$A$2:$Y$5000,18,0)),0,(VLOOKUP(U703,'ITWR Dump'!$A$2:$Y$5000,18,0)))</f>
        <v>0</v>
      </c>
      <c r="AO703" s="11">
        <f>IF(ISERROR(VLOOKUP(U703,'ITWR Dump'!$A$2:$Y$5000,25,0)),0,(VLOOKUP('ILC Report'!U703,'ITWR Dump'!$A$2:$Y$5000,25,0)))</f>
        <v>0</v>
      </c>
      <c r="AP703" s="11">
        <f t="shared" si="303"/>
        <v>1</v>
      </c>
      <c r="AQ703" s="26">
        <f t="shared" si="304"/>
        <v>0</v>
      </c>
      <c r="AR703" s="26">
        <f t="shared" si="305"/>
        <v>0</v>
      </c>
      <c r="AS703" s="26">
        <f t="shared" si="306"/>
        <v>0</v>
      </c>
      <c r="AT703" s="26">
        <f t="shared" si="307"/>
        <v>0</v>
      </c>
      <c r="AU703" s="26">
        <f t="shared" si="308"/>
        <v>0</v>
      </c>
      <c r="AV703" s="26">
        <f t="shared" si="309"/>
        <v>0</v>
      </c>
      <c r="AW703" s="11" t="s">
        <v>653</v>
      </c>
      <c r="AX703" s="11" t="str">
        <f>VLOOKUP(L703,Group!$A$2:$B$1000,2,0)</f>
        <v>Maintenance</v>
      </c>
      <c r="AY703" s="11">
        <f>IF(ISERROR(VLOOKUP(U703,'ITWR Dump'!$A$2:$Y$5000,15,0)),0,(VLOOKUP('ILC Report'!U703,'ITWR Dump'!$A$2:$Y$5000,15,0)))</f>
        <v>0</v>
      </c>
      <c r="AZ703" s="11" t="str">
        <f t="shared" si="310"/>
        <v>Yes</v>
      </c>
      <c r="BA703" s="11" t="str">
        <f t="shared" si="311"/>
        <v>BKI</v>
      </c>
      <c r="BB703" s="11" t="str">
        <f t="shared" si="312"/>
        <v>MN</v>
      </c>
      <c r="BC703" s="11" t="str">
        <f t="shared" si="313"/>
        <v>No</v>
      </c>
    </row>
    <row r="704" spans="1:55" x14ac:dyDescent="0.3">
      <c r="A704" s="11" t="s">
        <v>108</v>
      </c>
      <c r="B704" s="11" t="s">
        <v>1836</v>
      </c>
      <c r="C704" s="11" t="s">
        <v>576</v>
      </c>
      <c r="D704" s="11" t="s">
        <v>2330</v>
      </c>
      <c r="E704" s="38" t="s">
        <v>2903</v>
      </c>
      <c r="F704" s="11">
        <v>9</v>
      </c>
      <c r="G704" s="40" t="s">
        <v>218</v>
      </c>
      <c r="H704" s="11" t="str">
        <f t="shared" si="295"/>
        <v>Regular</v>
      </c>
      <c r="I704" s="11" t="str">
        <f t="shared" si="287"/>
        <v>INDIA</v>
      </c>
      <c r="J704" s="11" t="str">
        <f>IF(ISERROR(VLOOKUP(C704,'WI Vs ASM'!$B$2:$E$1000,4,0)),0,(VLOOKUP(C704,'WI Vs ASM'!$B$2:$E$1000,4,0)))</f>
        <v>Offshore</v>
      </c>
      <c r="K704" s="11" t="str">
        <f>IF(ISERROR(VLOOKUP(C704,'WI Vs ASM'!$B$2:$F$1000,5,0)),0,(VLOOKUP(C704,'WI Vs ASM'!$B$2:$F$1000,5,0)))</f>
        <v>01-Fixed Price</v>
      </c>
      <c r="L704" s="11" t="str">
        <f>IF(ISERROR(VLOOKUP(C704,'WI Vs ASM'!$B$2:$D$1000,3,0)),0,(VLOOKUP(C704,'WI Vs ASM'!$B$2:$D$1000,3,0)))</f>
        <v>01-Maintenance Offshore</v>
      </c>
      <c r="M704" s="11" t="str">
        <f>IF(ISERROR(VLOOKUP(C704,'WI Vs ASM'!$B$2:$I$1000,8,0)),0,(VLOOKUP(C704,'WI Vs ASM'!$B$2:$I$1000,8,0)))</f>
        <v>Rahul Soman</v>
      </c>
      <c r="N704" s="11" t="str">
        <f>IF(ISERROR(VLOOKUP(C704,'WI Vs ASM'!$B$2:$G$1000,6,0)),0,(VLOOKUP(C704,'WI Vs ASM'!$B$2:$G$1000,6,0)))</f>
        <v>Commercial</v>
      </c>
      <c r="O704" s="11" t="str">
        <f>IF(ISERROR(VLOOKUP(C704,'WI Vs ASM'!$B$2:$H$1000,7,0)),0,(VLOOKUP(C704,'WI Vs ASM'!$B$2:$H$1000,7,0)))</f>
        <v>Commercial</v>
      </c>
      <c r="P704" s="11" t="str">
        <f t="shared" si="288"/>
        <v>May-17</v>
      </c>
      <c r="Q704" s="11" t="str">
        <f t="shared" si="289"/>
        <v>Q2</v>
      </c>
      <c r="R704" s="11" t="str">
        <f>IF(ISERROR(VLOOKUP(C704,'WI Vs ASM'!$B$2:$J$1000,9,0)),0,(VLOOKUP(C704,'WI Vs ASM'!$B$2:$J$1000,9,0)))</f>
        <v>Jyothi Pai</v>
      </c>
      <c r="S704" s="11" t="str">
        <f>IF(ISERROR(VLOOKUP(C704,'WI Vs ASM'!$B$2:$K$1000,10,0)),0,(VLOOKUP(C704,'WI Vs ASM'!$B$2:$K$1000,10,0)))</f>
        <v>Saju Bhaskaran</v>
      </c>
      <c r="T704" s="11" t="str">
        <f>IF(ISERROR(VLOOKUP(C704,'WI Vs ASM'!$B$2:$L$1000,11,0)),0,(VLOOKUP(C704,'WI Vs ASM'!$B$2:$L$1000,11,0)))</f>
        <v>Sreekala Balasubramanian</v>
      </c>
      <c r="U704" s="11" t="e">
        <f t="shared" si="296"/>
        <v>#VALUE!</v>
      </c>
      <c r="V704" s="11" t="str">
        <f t="shared" si="290"/>
        <v>Yes</v>
      </c>
      <c r="W704" s="11" t="str">
        <f t="shared" si="291"/>
        <v>No</v>
      </c>
      <c r="X704" s="11" t="str">
        <f t="shared" si="292"/>
        <v>No</v>
      </c>
      <c r="Y704" s="11" t="str">
        <f t="shared" si="293"/>
        <v>No</v>
      </c>
      <c r="Z704" s="11" t="str">
        <f t="shared" si="294"/>
        <v>No</v>
      </c>
      <c r="AA704" s="11" t="str">
        <f t="shared" si="297"/>
        <v>No</v>
      </c>
      <c r="AB704" s="11">
        <f>IF(ISERROR(VLOOKUP(U704,'ITWR Dump'!$A$2:$Y$5000,24,0)),0,(VLOOKUP('ILC Report'!U704,'ITWR Dump'!$A$2:$Y$5000,24,0)))</f>
        <v>0</v>
      </c>
      <c r="AC704" s="11" t="str">
        <f t="shared" si="298"/>
        <v>No</v>
      </c>
      <c r="AD704" s="11" t="str">
        <f t="shared" si="299"/>
        <v/>
      </c>
      <c r="AE704" s="11">
        <f>IF(ISERROR(VLOOKUP(U704,'ITWR Dump'!$A$2:$Y$5000,13,0)),0,(VLOOKUP(U704,'ITWR Dump'!$A$2:$Y$5000,13,0)))</f>
        <v>0</v>
      </c>
      <c r="AF704" s="11">
        <f>IF(ISERROR(VLOOKUP(U704,'ITWR Dump'!$A$2:$Y$5000,11,0)),0,(VLOOKUP(U704,'ITWR Dump'!$A$2:$Y$5000,11,0)))</f>
        <v>0</v>
      </c>
      <c r="AG704" s="11">
        <f>IF(ISERROR(VLOOKUP(U704,'ITWR Dump'!$A$2:$Y$5000,2,0)),0,(VLOOKUP(U704,'ITWR Dump'!$A$2:$Y$5000,2,0)))</f>
        <v>0</v>
      </c>
      <c r="AH704" s="11">
        <f>IF(ISERROR(VLOOKUP(U704,'ITWR Dump'!$A$2:$Y$5000,14,0)),0,(VLOOKUP(U704,'ITWR Dump'!$A$2:$Y$5000,14,0)))</f>
        <v>0</v>
      </c>
      <c r="AI704" s="11" t="str">
        <f t="shared" si="300"/>
        <v>01-Maintenance Offshore</v>
      </c>
      <c r="AJ704" s="11" t="str">
        <f t="shared" si="301"/>
        <v>Offshore</v>
      </c>
      <c r="AK704" s="11" t="str">
        <f>IF(ISERROR(VLOOKUP(A704,'Team Data'!$C$2:$U$213,17,0)),0,(VLOOKUP(A704,'Team Data'!$C$2:$U$213,17,0)))</f>
        <v>PRISM</v>
      </c>
      <c r="AL704" s="11" t="str">
        <f t="shared" si="302"/>
        <v>2017-04-24</v>
      </c>
      <c r="AM704" s="11">
        <f>IF(ISERROR(VLOOKUP(U704,'ITWR Dump'!$A$2:$Y$5000,16,0)),0,(VLOOKUP(U704,'ITWR Dump'!$A$2:$Y$5000,16,0)))</f>
        <v>0</v>
      </c>
      <c r="AN704" s="11">
        <f>IF(ISERROR(VLOOKUP(U704,'ITWR Dump'!$A$2:$Y$5000,18,0)),0,(VLOOKUP(U704,'ITWR Dump'!$A$2:$Y$5000,18,0)))</f>
        <v>0</v>
      </c>
      <c r="AO704" s="11">
        <f>IF(ISERROR(VLOOKUP(U704,'ITWR Dump'!$A$2:$Y$5000,25,0)),0,(VLOOKUP('ILC Report'!U704,'ITWR Dump'!$A$2:$Y$5000,25,0)))</f>
        <v>0</v>
      </c>
      <c r="AP704" s="11">
        <f t="shared" si="303"/>
        <v>1</v>
      </c>
      <c r="AQ704" s="26">
        <f t="shared" si="304"/>
        <v>0</v>
      </c>
      <c r="AR704" s="26">
        <f t="shared" si="305"/>
        <v>0</v>
      </c>
      <c r="AS704" s="26">
        <f t="shared" si="306"/>
        <v>0</v>
      </c>
      <c r="AT704" s="26">
        <f t="shared" si="307"/>
        <v>0</v>
      </c>
      <c r="AU704" s="26">
        <f t="shared" si="308"/>
        <v>0</v>
      </c>
      <c r="AV704" s="26">
        <f t="shared" si="309"/>
        <v>0</v>
      </c>
      <c r="AW704" s="11" t="s">
        <v>653</v>
      </c>
      <c r="AX704" s="11" t="str">
        <f>VLOOKUP(L704,Group!$A$2:$B$1000,2,0)</f>
        <v>Maintenance</v>
      </c>
      <c r="AY704" s="11">
        <f>IF(ISERROR(VLOOKUP(U704,'ITWR Dump'!$A$2:$Y$5000,15,0)),0,(VLOOKUP('ILC Report'!U704,'ITWR Dump'!$A$2:$Y$5000,15,0)))</f>
        <v>0</v>
      </c>
      <c r="AZ704" s="11" t="str">
        <f t="shared" si="310"/>
        <v>Yes</v>
      </c>
      <c r="BA704" s="11" t="str">
        <f t="shared" si="311"/>
        <v>BKI</v>
      </c>
      <c r="BB704" s="11" t="str">
        <f t="shared" si="312"/>
        <v>MN</v>
      </c>
      <c r="BC704" s="11" t="str">
        <f t="shared" si="313"/>
        <v>No</v>
      </c>
    </row>
    <row r="705" spans="1:55" x14ac:dyDescent="0.3">
      <c r="A705" s="11" t="s">
        <v>108</v>
      </c>
      <c r="B705" s="11" t="s">
        <v>1836</v>
      </c>
      <c r="C705" s="11" t="s">
        <v>576</v>
      </c>
      <c r="D705" s="11" t="s">
        <v>2331</v>
      </c>
      <c r="E705" s="38" t="s">
        <v>2903</v>
      </c>
      <c r="F705" s="11">
        <v>3</v>
      </c>
      <c r="G705" s="40" t="s">
        <v>218</v>
      </c>
      <c r="H705" s="11" t="str">
        <f t="shared" si="295"/>
        <v>Regular</v>
      </c>
      <c r="I705" s="11" t="str">
        <f t="shared" si="287"/>
        <v>INDIA</v>
      </c>
      <c r="J705" s="11" t="str">
        <f>IF(ISERROR(VLOOKUP(C705,'WI Vs ASM'!$B$2:$E$1000,4,0)),0,(VLOOKUP(C705,'WI Vs ASM'!$B$2:$E$1000,4,0)))</f>
        <v>Offshore</v>
      </c>
      <c r="K705" s="11" t="str">
        <f>IF(ISERROR(VLOOKUP(C705,'WI Vs ASM'!$B$2:$F$1000,5,0)),0,(VLOOKUP(C705,'WI Vs ASM'!$B$2:$F$1000,5,0)))</f>
        <v>01-Fixed Price</v>
      </c>
      <c r="L705" s="11" t="str">
        <f>IF(ISERROR(VLOOKUP(C705,'WI Vs ASM'!$B$2:$D$1000,3,0)),0,(VLOOKUP(C705,'WI Vs ASM'!$B$2:$D$1000,3,0)))</f>
        <v>01-Maintenance Offshore</v>
      </c>
      <c r="M705" s="11" t="str">
        <f>IF(ISERROR(VLOOKUP(C705,'WI Vs ASM'!$B$2:$I$1000,8,0)),0,(VLOOKUP(C705,'WI Vs ASM'!$B$2:$I$1000,8,0)))</f>
        <v>Rahul Soman</v>
      </c>
      <c r="N705" s="11" t="str">
        <f>IF(ISERROR(VLOOKUP(C705,'WI Vs ASM'!$B$2:$G$1000,6,0)),0,(VLOOKUP(C705,'WI Vs ASM'!$B$2:$G$1000,6,0)))</f>
        <v>Commercial</v>
      </c>
      <c r="O705" s="11" t="str">
        <f>IF(ISERROR(VLOOKUP(C705,'WI Vs ASM'!$B$2:$H$1000,7,0)),0,(VLOOKUP(C705,'WI Vs ASM'!$B$2:$H$1000,7,0)))</f>
        <v>Commercial</v>
      </c>
      <c r="P705" s="11" t="str">
        <f t="shared" si="288"/>
        <v>May-17</v>
      </c>
      <c r="Q705" s="11" t="str">
        <f t="shared" si="289"/>
        <v>Q2</v>
      </c>
      <c r="R705" s="11" t="str">
        <f>IF(ISERROR(VLOOKUP(C705,'WI Vs ASM'!$B$2:$J$1000,9,0)),0,(VLOOKUP(C705,'WI Vs ASM'!$B$2:$J$1000,9,0)))</f>
        <v>Jyothi Pai</v>
      </c>
      <c r="S705" s="11" t="str">
        <f>IF(ISERROR(VLOOKUP(C705,'WI Vs ASM'!$B$2:$K$1000,10,0)),0,(VLOOKUP(C705,'WI Vs ASM'!$B$2:$K$1000,10,0)))</f>
        <v>Saju Bhaskaran</v>
      </c>
      <c r="T705" s="11" t="str">
        <f>IF(ISERROR(VLOOKUP(C705,'WI Vs ASM'!$B$2:$L$1000,11,0)),0,(VLOOKUP(C705,'WI Vs ASM'!$B$2:$L$1000,11,0)))</f>
        <v>Sreekala Balasubramanian</v>
      </c>
      <c r="U705" s="11" t="e">
        <f t="shared" si="296"/>
        <v>#VALUE!</v>
      </c>
      <c r="V705" s="11" t="str">
        <f t="shared" si="290"/>
        <v>Yes</v>
      </c>
      <c r="W705" s="11" t="str">
        <f t="shared" si="291"/>
        <v>No</v>
      </c>
      <c r="X705" s="11" t="str">
        <f t="shared" si="292"/>
        <v>No</v>
      </c>
      <c r="Y705" s="11" t="str">
        <f t="shared" si="293"/>
        <v>No</v>
      </c>
      <c r="Z705" s="11" t="str">
        <f t="shared" si="294"/>
        <v>No</v>
      </c>
      <c r="AA705" s="11" t="str">
        <f t="shared" si="297"/>
        <v>No</v>
      </c>
      <c r="AB705" s="11">
        <f>IF(ISERROR(VLOOKUP(U705,'ITWR Dump'!$A$2:$Y$5000,24,0)),0,(VLOOKUP('ILC Report'!U705,'ITWR Dump'!$A$2:$Y$5000,24,0)))</f>
        <v>0</v>
      </c>
      <c r="AC705" s="11" t="str">
        <f t="shared" si="298"/>
        <v>No</v>
      </c>
      <c r="AD705" s="11" t="str">
        <f t="shared" si="299"/>
        <v/>
      </c>
      <c r="AE705" s="11">
        <f>IF(ISERROR(VLOOKUP(U705,'ITWR Dump'!$A$2:$Y$5000,13,0)),0,(VLOOKUP(U705,'ITWR Dump'!$A$2:$Y$5000,13,0)))</f>
        <v>0</v>
      </c>
      <c r="AF705" s="11">
        <f>IF(ISERROR(VLOOKUP(U705,'ITWR Dump'!$A$2:$Y$5000,11,0)),0,(VLOOKUP(U705,'ITWR Dump'!$A$2:$Y$5000,11,0)))</f>
        <v>0</v>
      </c>
      <c r="AG705" s="11">
        <f>IF(ISERROR(VLOOKUP(U705,'ITWR Dump'!$A$2:$Y$5000,2,0)),0,(VLOOKUP(U705,'ITWR Dump'!$A$2:$Y$5000,2,0)))</f>
        <v>0</v>
      </c>
      <c r="AH705" s="11">
        <f>IF(ISERROR(VLOOKUP(U705,'ITWR Dump'!$A$2:$Y$5000,14,0)),0,(VLOOKUP(U705,'ITWR Dump'!$A$2:$Y$5000,14,0)))</f>
        <v>0</v>
      </c>
      <c r="AI705" s="11" t="str">
        <f t="shared" si="300"/>
        <v>01-Maintenance Offshore</v>
      </c>
      <c r="AJ705" s="11" t="str">
        <f t="shared" si="301"/>
        <v>Offshore</v>
      </c>
      <c r="AK705" s="11" t="str">
        <f>IF(ISERROR(VLOOKUP(A705,'Team Data'!$C$2:$U$213,17,0)),0,(VLOOKUP(A705,'Team Data'!$C$2:$U$213,17,0)))</f>
        <v>PRISM</v>
      </c>
      <c r="AL705" s="11" t="str">
        <f t="shared" si="302"/>
        <v>2017-04-24</v>
      </c>
      <c r="AM705" s="11">
        <f>IF(ISERROR(VLOOKUP(U705,'ITWR Dump'!$A$2:$Y$5000,16,0)),0,(VLOOKUP(U705,'ITWR Dump'!$A$2:$Y$5000,16,0)))</f>
        <v>0</v>
      </c>
      <c r="AN705" s="11">
        <f>IF(ISERROR(VLOOKUP(U705,'ITWR Dump'!$A$2:$Y$5000,18,0)),0,(VLOOKUP(U705,'ITWR Dump'!$A$2:$Y$5000,18,0)))</f>
        <v>0</v>
      </c>
      <c r="AO705" s="11">
        <f>IF(ISERROR(VLOOKUP(U705,'ITWR Dump'!$A$2:$Y$5000,25,0)),0,(VLOOKUP('ILC Report'!U705,'ITWR Dump'!$A$2:$Y$5000,25,0)))</f>
        <v>0</v>
      </c>
      <c r="AP705" s="11">
        <f t="shared" si="303"/>
        <v>1</v>
      </c>
      <c r="AQ705" s="26">
        <f t="shared" si="304"/>
        <v>0</v>
      </c>
      <c r="AR705" s="26">
        <f t="shared" si="305"/>
        <v>0</v>
      </c>
      <c r="AS705" s="26">
        <f t="shared" si="306"/>
        <v>0</v>
      </c>
      <c r="AT705" s="26">
        <f t="shared" si="307"/>
        <v>0</v>
      </c>
      <c r="AU705" s="26">
        <f t="shared" si="308"/>
        <v>0</v>
      </c>
      <c r="AV705" s="26">
        <f t="shared" si="309"/>
        <v>0</v>
      </c>
      <c r="AW705" s="11" t="s">
        <v>653</v>
      </c>
      <c r="AX705" s="11" t="str">
        <f>VLOOKUP(L705,Group!$A$2:$B$1000,2,0)</f>
        <v>Maintenance</v>
      </c>
      <c r="AY705" s="11">
        <f>IF(ISERROR(VLOOKUP(U705,'ITWR Dump'!$A$2:$Y$5000,15,0)),0,(VLOOKUP('ILC Report'!U705,'ITWR Dump'!$A$2:$Y$5000,15,0)))</f>
        <v>0</v>
      </c>
      <c r="AZ705" s="11" t="str">
        <f t="shared" si="310"/>
        <v>Yes</v>
      </c>
      <c r="BA705" s="11" t="str">
        <f t="shared" si="311"/>
        <v>BKI</v>
      </c>
      <c r="BB705" s="11" t="str">
        <f t="shared" si="312"/>
        <v>MN</v>
      </c>
      <c r="BC705" s="11" t="str">
        <f t="shared" si="313"/>
        <v>No</v>
      </c>
    </row>
    <row r="706" spans="1:55" x14ac:dyDescent="0.3">
      <c r="A706" s="11" t="s">
        <v>108</v>
      </c>
      <c r="B706" s="11" t="s">
        <v>1836</v>
      </c>
      <c r="C706" s="11" t="s">
        <v>576</v>
      </c>
      <c r="D706" s="11" t="s">
        <v>2332</v>
      </c>
      <c r="E706" s="38" t="s">
        <v>2903</v>
      </c>
      <c r="F706" s="11">
        <v>2</v>
      </c>
      <c r="G706" s="40" t="s">
        <v>218</v>
      </c>
      <c r="H706" s="11" t="str">
        <f t="shared" si="295"/>
        <v>Regular</v>
      </c>
      <c r="I706" s="11" t="str">
        <f t="shared" ref="I706:I769" si="314">Locationdetails(J706)</f>
        <v>INDIA</v>
      </c>
      <c r="J706" s="11" t="str">
        <f>IF(ISERROR(VLOOKUP(C706,'WI Vs ASM'!$B$2:$E$1000,4,0)),0,(VLOOKUP(C706,'WI Vs ASM'!$B$2:$E$1000,4,0)))</f>
        <v>Offshore</v>
      </c>
      <c r="K706" s="11" t="str">
        <f>IF(ISERROR(VLOOKUP(C706,'WI Vs ASM'!$B$2:$F$1000,5,0)),0,(VLOOKUP(C706,'WI Vs ASM'!$B$2:$F$1000,5,0)))</f>
        <v>01-Fixed Price</v>
      </c>
      <c r="L706" s="11" t="str">
        <f>IF(ISERROR(VLOOKUP(C706,'WI Vs ASM'!$B$2:$D$1000,3,0)),0,(VLOOKUP(C706,'WI Vs ASM'!$B$2:$D$1000,3,0)))</f>
        <v>01-Maintenance Offshore</v>
      </c>
      <c r="M706" s="11" t="str">
        <f>IF(ISERROR(VLOOKUP(C706,'WI Vs ASM'!$B$2:$I$1000,8,0)),0,(VLOOKUP(C706,'WI Vs ASM'!$B$2:$I$1000,8,0)))</f>
        <v>Rahul Soman</v>
      </c>
      <c r="N706" s="11" t="str">
        <f>IF(ISERROR(VLOOKUP(C706,'WI Vs ASM'!$B$2:$G$1000,6,0)),0,(VLOOKUP(C706,'WI Vs ASM'!$B$2:$G$1000,6,0)))</f>
        <v>Commercial</v>
      </c>
      <c r="O706" s="11" t="str">
        <f>IF(ISERROR(VLOOKUP(C706,'WI Vs ASM'!$B$2:$H$1000,7,0)),0,(VLOOKUP(C706,'WI Vs ASM'!$B$2:$H$1000,7,0)))</f>
        <v>Commercial</v>
      </c>
      <c r="P706" s="11" t="str">
        <f t="shared" ref="P706:P769" si="315">TEXT(E706,"MMM-YY")</f>
        <v>May-17</v>
      </c>
      <c r="Q706" s="11" t="str">
        <f t="shared" ref="Q706:Q769" si="316">Quarterdetails(P706)</f>
        <v>Q2</v>
      </c>
      <c r="R706" s="11" t="str">
        <f>IF(ISERROR(VLOOKUP(C706,'WI Vs ASM'!$B$2:$J$1000,9,0)),0,(VLOOKUP(C706,'WI Vs ASM'!$B$2:$J$1000,9,0)))</f>
        <v>Jyothi Pai</v>
      </c>
      <c r="S706" s="11" t="str">
        <f>IF(ISERROR(VLOOKUP(C706,'WI Vs ASM'!$B$2:$K$1000,10,0)),0,(VLOOKUP(C706,'WI Vs ASM'!$B$2:$K$1000,10,0)))</f>
        <v>Saju Bhaskaran</v>
      </c>
      <c r="T706" s="11" t="str">
        <f>IF(ISERROR(VLOOKUP(C706,'WI Vs ASM'!$B$2:$L$1000,11,0)),0,(VLOOKUP(C706,'WI Vs ASM'!$B$2:$L$1000,11,0)))</f>
        <v>Sreekala Balasubramanian</v>
      </c>
      <c r="U706" s="11" t="e">
        <f t="shared" si="296"/>
        <v>#VALUE!</v>
      </c>
      <c r="V706" s="11" t="str">
        <f t="shared" ref="V706:V769" si="317">IF(OR(AP706=1,AQ706=1,AR706=1,AS706=1,AT706=1,AU706=1,AV706=1),"Yes","No")</f>
        <v>Yes</v>
      </c>
      <c r="W706" s="11" t="str">
        <f t="shared" ref="W706:W769" si="318">IF(V706&lt;&gt;"Yes",IF(AND(K706&lt;&gt;"09-NonBillable"),"Yes","No"),"No")</f>
        <v>No</v>
      </c>
      <c r="X706" s="11" t="str">
        <f t="shared" ref="X706:X769" si="319">IF(ISERROR(IF(OR(RIGHT(C706,2)="LB",(RIGHT(C706,2)="MG"),(C706="WAFCOGEN")),"Yes","No")),"No",(IF(OR(RIGHT(C706,2)="LB",(RIGHT(C706,2)="MG"),(C706="WAFCOGEN")),"Yes","No")))</f>
        <v>No</v>
      </c>
      <c r="Y706" s="11" t="str">
        <f t="shared" ref="Y706:Y769" si="320">CTCdetails(AE706)</f>
        <v>No</v>
      </c>
      <c r="Z706" s="11" t="str">
        <f t="shared" ref="Z706:Z769" si="321">Ignitedetails(C706)</f>
        <v>No</v>
      </c>
      <c r="AA706" s="11" t="str">
        <f t="shared" si="297"/>
        <v>No</v>
      </c>
      <c r="AB706" s="11">
        <f>IF(ISERROR(VLOOKUP(U706,'ITWR Dump'!$A$2:$Y$5000,24,0)),0,(VLOOKUP('ILC Report'!U706,'ITWR Dump'!$A$2:$Y$5000,24,0)))</f>
        <v>0</v>
      </c>
      <c r="AC706" s="11" t="str">
        <f t="shared" si="298"/>
        <v>No</v>
      </c>
      <c r="AD706" s="11" t="str">
        <f t="shared" si="299"/>
        <v/>
      </c>
      <c r="AE706" s="11">
        <f>IF(ISERROR(VLOOKUP(U706,'ITWR Dump'!$A$2:$Y$5000,13,0)),0,(VLOOKUP(U706,'ITWR Dump'!$A$2:$Y$5000,13,0)))</f>
        <v>0</v>
      </c>
      <c r="AF706" s="11">
        <f>IF(ISERROR(VLOOKUP(U706,'ITWR Dump'!$A$2:$Y$5000,11,0)),0,(VLOOKUP(U706,'ITWR Dump'!$A$2:$Y$5000,11,0)))</f>
        <v>0</v>
      </c>
      <c r="AG706" s="11">
        <f>IF(ISERROR(VLOOKUP(U706,'ITWR Dump'!$A$2:$Y$5000,2,0)),0,(VLOOKUP(U706,'ITWR Dump'!$A$2:$Y$5000,2,0)))</f>
        <v>0</v>
      </c>
      <c r="AH706" s="11">
        <f>IF(ISERROR(VLOOKUP(U706,'ITWR Dump'!$A$2:$Y$5000,14,0)),0,(VLOOKUP(U706,'ITWR Dump'!$A$2:$Y$5000,14,0)))</f>
        <v>0</v>
      </c>
      <c r="AI706" s="11" t="str">
        <f t="shared" si="300"/>
        <v>01-Maintenance Offshore</v>
      </c>
      <c r="AJ706" s="11" t="str">
        <f t="shared" si="301"/>
        <v>Offshore</v>
      </c>
      <c r="AK706" s="11" t="str">
        <f>IF(ISERROR(VLOOKUP(A706,'Team Data'!$C$2:$U$213,17,0)),0,(VLOOKUP(A706,'Team Data'!$C$2:$U$213,17,0)))</f>
        <v>PRISM</v>
      </c>
      <c r="AL706" s="11" t="str">
        <f t="shared" si="302"/>
        <v>2017-04-24</v>
      </c>
      <c r="AM706" s="11">
        <f>IF(ISERROR(VLOOKUP(U706,'ITWR Dump'!$A$2:$Y$5000,16,0)),0,(VLOOKUP(U706,'ITWR Dump'!$A$2:$Y$5000,16,0)))</f>
        <v>0</v>
      </c>
      <c r="AN706" s="11">
        <f>IF(ISERROR(VLOOKUP(U706,'ITWR Dump'!$A$2:$Y$5000,18,0)),0,(VLOOKUP(U706,'ITWR Dump'!$A$2:$Y$5000,18,0)))</f>
        <v>0</v>
      </c>
      <c r="AO706" s="11">
        <f>IF(ISERROR(VLOOKUP(U706,'ITWR Dump'!$A$2:$Y$5000,25,0)),0,(VLOOKUP('ILC Report'!U706,'ITWR Dump'!$A$2:$Y$5000,25,0)))</f>
        <v>0</v>
      </c>
      <c r="AP706" s="11">
        <f t="shared" si="303"/>
        <v>1</v>
      </c>
      <c r="AQ706" s="26">
        <f t="shared" si="304"/>
        <v>0</v>
      </c>
      <c r="AR706" s="26">
        <f t="shared" si="305"/>
        <v>0</v>
      </c>
      <c r="AS706" s="26">
        <f t="shared" si="306"/>
        <v>0</v>
      </c>
      <c r="AT706" s="26">
        <f t="shared" si="307"/>
        <v>0</v>
      </c>
      <c r="AU706" s="26">
        <f t="shared" si="308"/>
        <v>0</v>
      </c>
      <c r="AV706" s="26">
        <f t="shared" si="309"/>
        <v>0</v>
      </c>
      <c r="AW706" s="11" t="s">
        <v>653</v>
      </c>
      <c r="AX706" s="11" t="str">
        <f>VLOOKUP(L706,Group!$A$2:$B$1000,2,0)</f>
        <v>Maintenance</v>
      </c>
      <c r="AY706" s="11">
        <f>IF(ISERROR(VLOOKUP(U706,'ITWR Dump'!$A$2:$Y$5000,15,0)),0,(VLOOKUP('ILC Report'!U706,'ITWR Dump'!$A$2:$Y$5000,15,0)))</f>
        <v>0</v>
      </c>
      <c r="AZ706" s="11" t="str">
        <f t="shared" si="310"/>
        <v>Yes</v>
      </c>
      <c r="BA706" s="11" t="str">
        <f t="shared" si="311"/>
        <v>BKI</v>
      </c>
      <c r="BB706" s="11" t="str">
        <f t="shared" si="312"/>
        <v>MN</v>
      </c>
      <c r="BC706" s="11" t="str">
        <f t="shared" si="313"/>
        <v>No</v>
      </c>
    </row>
    <row r="707" spans="1:55" x14ac:dyDescent="0.3">
      <c r="A707" s="11" t="s">
        <v>108</v>
      </c>
      <c r="B707" s="11" t="s">
        <v>1836</v>
      </c>
      <c r="C707" s="11" t="s">
        <v>576</v>
      </c>
      <c r="D707" s="11" t="s">
        <v>2303</v>
      </c>
      <c r="E707" s="38" t="s">
        <v>2903</v>
      </c>
      <c r="F707" s="11">
        <v>64</v>
      </c>
      <c r="G707" s="40" t="s">
        <v>2905</v>
      </c>
      <c r="H707" s="11" t="str">
        <f t="shared" ref="H707:H770" si="322">Shiftdetails($G707)</f>
        <v>Standby</v>
      </c>
      <c r="I707" s="11" t="str">
        <f t="shared" si="314"/>
        <v>INDIA</v>
      </c>
      <c r="J707" s="11" t="str">
        <f>IF(ISERROR(VLOOKUP(C707,'WI Vs ASM'!$B$2:$E$1000,4,0)),0,(VLOOKUP(C707,'WI Vs ASM'!$B$2:$E$1000,4,0)))</f>
        <v>Offshore</v>
      </c>
      <c r="K707" s="11" t="str">
        <f>IF(ISERROR(VLOOKUP(C707,'WI Vs ASM'!$B$2:$F$1000,5,0)),0,(VLOOKUP(C707,'WI Vs ASM'!$B$2:$F$1000,5,0)))</f>
        <v>01-Fixed Price</v>
      </c>
      <c r="L707" s="11" t="str">
        <f>IF(ISERROR(VLOOKUP(C707,'WI Vs ASM'!$B$2:$D$1000,3,0)),0,(VLOOKUP(C707,'WI Vs ASM'!$B$2:$D$1000,3,0)))</f>
        <v>01-Maintenance Offshore</v>
      </c>
      <c r="M707" s="11" t="str">
        <f>IF(ISERROR(VLOOKUP(C707,'WI Vs ASM'!$B$2:$I$1000,8,0)),0,(VLOOKUP(C707,'WI Vs ASM'!$B$2:$I$1000,8,0)))</f>
        <v>Rahul Soman</v>
      </c>
      <c r="N707" s="11" t="str">
        <f>IF(ISERROR(VLOOKUP(C707,'WI Vs ASM'!$B$2:$G$1000,6,0)),0,(VLOOKUP(C707,'WI Vs ASM'!$B$2:$G$1000,6,0)))</f>
        <v>Commercial</v>
      </c>
      <c r="O707" s="11" t="str">
        <f>IF(ISERROR(VLOOKUP(C707,'WI Vs ASM'!$B$2:$H$1000,7,0)),0,(VLOOKUP(C707,'WI Vs ASM'!$B$2:$H$1000,7,0)))</f>
        <v>Commercial</v>
      </c>
      <c r="P707" s="11" t="str">
        <f t="shared" si="315"/>
        <v>May-17</v>
      </c>
      <c r="Q707" s="11" t="str">
        <f t="shared" si="316"/>
        <v>Q2</v>
      </c>
      <c r="R707" s="11" t="str">
        <f>IF(ISERROR(VLOOKUP(C707,'WI Vs ASM'!$B$2:$J$1000,9,0)),0,(VLOOKUP(C707,'WI Vs ASM'!$B$2:$J$1000,9,0)))</f>
        <v>Jyothi Pai</v>
      </c>
      <c r="S707" s="11" t="str">
        <f>IF(ISERROR(VLOOKUP(C707,'WI Vs ASM'!$B$2:$K$1000,10,0)),0,(VLOOKUP(C707,'WI Vs ASM'!$B$2:$K$1000,10,0)))</f>
        <v>Saju Bhaskaran</v>
      </c>
      <c r="T707" s="11" t="str">
        <f>IF(ISERROR(VLOOKUP(C707,'WI Vs ASM'!$B$2:$L$1000,11,0)),0,(VLOOKUP(C707,'WI Vs ASM'!$B$2:$L$1000,11,0)))</f>
        <v>Sreekala Balasubramanian</v>
      </c>
      <c r="U707" s="11" t="e">
        <f t="shared" ref="U707:U770" si="323">IF(ISERROR(MID((UPPER(D707)),(FIND("WR",(UPPER(D707)),1)),8)),MID((UPPER(D707)),(FIND("ENH",(UPPER(D707)),1)),9),MID((UPPER(D707)),(FIND("WR",(UPPER(D707)),1)),8))</f>
        <v>#VALUE!</v>
      </c>
      <c r="V707" s="11" t="str">
        <f t="shared" si="317"/>
        <v>No</v>
      </c>
      <c r="W707" s="11" t="str">
        <f t="shared" si="318"/>
        <v>Yes</v>
      </c>
      <c r="X707" s="11" t="str">
        <f t="shared" si="319"/>
        <v>No</v>
      </c>
      <c r="Y707" s="11" t="str">
        <f t="shared" si="320"/>
        <v>No</v>
      </c>
      <c r="Z707" s="11" t="str">
        <f t="shared" si="321"/>
        <v>No</v>
      </c>
      <c r="AA707" s="11" t="str">
        <f t="shared" ref="AA707:AA770" si="324">RTCdetails(AE707,AY707)</f>
        <v>No</v>
      </c>
      <c r="AB707" s="11">
        <f>IF(ISERROR(VLOOKUP(U707,'ITWR Dump'!$A$2:$Y$5000,24,0)),0,(VLOOKUP('ILC Report'!U707,'ITWR Dump'!$A$2:$Y$5000,24,0)))</f>
        <v>0</v>
      </c>
      <c r="AC707" s="11" t="str">
        <f t="shared" ref="AC707:AC770" si="325">Billable(X707,Y707,Z707,AA707,BC707)</f>
        <v>No</v>
      </c>
      <c r="AD707" s="11" t="str">
        <f t="shared" ref="AD707:AD770" si="326">IF(X707="Yes",$X$1,IF(Y707="Yes",$Y$1,IF(Z707="Yes",$Z$1,IF(AA707="Yes",$AA$1,""))))</f>
        <v/>
      </c>
      <c r="AE707" s="11">
        <f>IF(ISERROR(VLOOKUP(U707,'ITWR Dump'!$A$2:$Y$5000,13,0)),0,(VLOOKUP(U707,'ITWR Dump'!$A$2:$Y$5000,13,0)))</f>
        <v>0</v>
      </c>
      <c r="AF707" s="11">
        <f>IF(ISERROR(VLOOKUP(U707,'ITWR Dump'!$A$2:$Y$5000,11,0)),0,(VLOOKUP(U707,'ITWR Dump'!$A$2:$Y$5000,11,0)))</f>
        <v>0</v>
      </c>
      <c r="AG707" s="11">
        <f>IF(ISERROR(VLOOKUP(U707,'ITWR Dump'!$A$2:$Y$5000,2,0)),0,(VLOOKUP(U707,'ITWR Dump'!$A$2:$Y$5000,2,0)))</f>
        <v>0</v>
      </c>
      <c r="AH707" s="11">
        <f>IF(ISERROR(VLOOKUP(U707,'ITWR Dump'!$A$2:$Y$5000,14,0)),0,(VLOOKUP(U707,'ITWR Dump'!$A$2:$Y$5000,14,0)))</f>
        <v>0</v>
      </c>
      <c r="AI707" s="11" t="str">
        <f t="shared" ref="AI707:AI770" si="327">UdfCategory(H707,L707,AJ707)</f>
        <v>Standby Hours</v>
      </c>
      <c r="AJ707" s="11" t="str">
        <f t="shared" ref="AJ707:AJ770" si="328">OnOffLanded(A707,C707,J707)</f>
        <v>Offshore</v>
      </c>
      <c r="AK707" s="11" t="str">
        <f>IF(ISERROR(VLOOKUP(A707,'Team Data'!$C$2:$U$213,17,0)),0,(VLOOKUP(A707,'Team Data'!$C$2:$U$213,17,0)))</f>
        <v>PRISM</v>
      </c>
      <c r="AL707" s="11" t="str">
        <f t="shared" ref="AL707:AL770" si="329">LEFT(AW707,10)</f>
        <v>2017-04-24</v>
      </c>
      <c r="AM707" s="11">
        <f>IF(ISERROR(VLOOKUP(U707,'ITWR Dump'!$A$2:$Y$5000,16,0)),0,(VLOOKUP(U707,'ITWR Dump'!$A$2:$Y$5000,16,0)))</f>
        <v>0</v>
      </c>
      <c r="AN707" s="11">
        <f>IF(ISERROR(VLOOKUP(U707,'ITWR Dump'!$A$2:$Y$5000,18,0)),0,(VLOOKUP(U707,'ITWR Dump'!$A$2:$Y$5000,18,0)))</f>
        <v>0</v>
      </c>
      <c r="AO707" s="11">
        <f>IF(ISERROR(VLOOKUP(U707,'ITWR Dump'!$A$2:$Y$5000,25,0)),0,(VLOOKUP('ILC Report'!U707,'ITWR Dump'!$A$2:$Y$5000,25,0)))</f>
        <v>0</v>
      </c>
      <c r="AP707" s="11">
        <f t="shared" ref="AP707:AP770" si="330">IFERROR(FIND("INC0",D707,1),0)</f>
        <v>0</v>
      </c>
      <c r="AQ707" s="26">
        <f t="shared" ref="AQ707:AQ770" si="331">IFERROR(FIND("INC1",D707,1),0)</f>
        <v>0</v>
      </c>
      <c r="AR707" s="26">
        <f t="shared" ref="AR707:AR770" si="332">IFERROR(FIND("INC2",D707,1),0)</f>
        <v>0</v>
      </c>
      <c r="AS707" s="26">
        <f t="shared" ref="AS707:AS770" si="333">IFERROR(FIND("INC3",D707,1),0)</f>
        <v>0</v>
      </c>
      <c r="AT707" s="26">
        <f t="shared" ref="AT707:AT770" si="334">IFERROR(FIND("INC4",D707,1),0)</f>
        <v>0</v>
      </c>
      <c r="AU707" s="26">
        <f t="shared" ref="AU707:AU770" si="335">IFERROR(FIND("INC 0",D707,1),0)</f>
        <v>0</v>
      </c>
      <c r="AV707" s="26">
        <f t="shared" ref="AV707:AV770" si="336">IFERROR(FIND("INC 1",D707,1),0)</f>
        <v>0</v>
      </c>
      <c r="AW707" s="11" t="s">
        <v>653</v>
      </c>
      <c r="AX707" s="11" t="str">
        <f>VLOOKUP(L707,Group!$A$2:$B$1000,2,0)</f>
        <v>Maintenance</v>
      </c>
      <c r="AY707" s="11">
        <f>IF(ISERROR(VLOOKUP(U707,'ITWR Dump'!$A$2:$Y$5000,15,0)),0,(VLOOKUP('ILC Report'!U707,'ITWR Dump'!$A$2:$Y$5000,15,0)))</f>
        <v>0</v>
      </c>
      <c r="AZ707" s="11" t="str">
        <f t="shared" ref="AZ707:AZ770" si="337">Adoc(BB707,D707)</f>
        <v>No</v>
      </c>
      <c r="BA707" s="11" t="str">
        <f t="shared" ref="BA707:BA770" si="338">LEFT(C707,3)</f>
        <v>BKI</v>
      </c>
      <c r="BB707" s="11" t="str">
        <f t="shared" ref="BB707:BB770" si="339">RIGHT(C707,2)</f>
        <v>MN</v>
      </c>
      <c r="BC707" s="11" t="str">
        <f t="shared" ref="BC707:BC770" si="340">Work(AF707)</f>
        <v>No</v>
      </c>
    </row>
    <row r="708" spans="1:55" x14ac:dyDescent="0.3">
      <c r="A708" s="11" t="s">
        <v>108</v>
      </c>
      <c r="B708" s="11" t="s">
        <v>1836</v>
      </c>
      <c r="C708" s="11" t="s">
        <v>576</v>
      </c>
      <c r="D708" s="11" t="s">
        <v>2287</v>
      </c>
      <c r="E708" s="38" t="s">
        <v>2904</v>
      </c>
      <c r="F708" s="11">
        <v>2</v>
      </c>
      <c r="G708" s="40" t="s">
        <v>218</v>
      </c>
      <c r="H708" s="11" t="str">
        <f t="shared" si="322"/>
        <v>Regular</v>
      </c>
      <c r="I708" s="11" t="str">
        <f t="shared" si="314"/>
        <v>INDIA</v>
      </c>
      <c r="J708" s="11" t="str">
        <f>IF(ISERROR(VLOOKUP(C708,'WI Vs ASM'!$B$2:$E$1000,4,0)),0,(VLOOKUP(C708,'WI Vs ASM'!$B$2:$E$1000,4,0)))</f>
        <v>Offshore</v>
      </c>
      <c r="K708" s="11" t="str">
        <f>IF(ISERROR(VLOOKUP(C708,'WI Vs ASM'!$B$2:$F$1000,5,0)),0,(VLOOKUP(C708,'WI Vs ASM'!$B$2:$F$1000,5,0)))</f>
        <v>01-Fixed Price</v>
      </c>
      <c r="L708" s="11" t="str">
        <f>IF(ISERROR(VLOOKUP(C708,'WI Vs ASM'!$B$2:$D$1000,3,0)),0,(VLOOKUP(C708,'WI Vs ASM'!$B$2:$D$1000,3,0)))</f>
        <v>01-Maintenance Offshore</v>
      </c>
      <c r="M708" s="11" t="str">
        <f>IF(ISERROR(VLOOKUP(C708,'WI Vs ASM'!$B$2:$I$1000,8,0)),0,(VLOOKUP(C708,'WI Vs ASM'!$B$2:$I$1000,8,0)))</f>
        <v>Rahul Soman</v>
      </c>
      <c r="N708" s="11" t="str">
        <f>IF(ISERROR(VLOOKUP(C708,'WI Vs ASM'!$B$2:$G$1000,6,0)),0,(VLOOKUP(C708,'WI Vs ASM'!$B$2:$G$1000,6,0)))</f>
        <v>Commercial</v>
      </c>
      <c r="O708" s="11" t="str">
        <f>IF(ISERROR(VLOOKUP(C708,'WI Vs ASM'!$B$2:$H$1000,7,0)),0,(VLOOKUP(C708,'WI Vs ASM'!$B$2:$H$1000,7,0)))</f>
        <v>Commercial</v>
      </c>
      <c r="P708" s="11" t="str">
        <f t="shared" si="315"/>
        <v>May-17</v>
      </c>
      <c r="Q708" s="11" t="str">
        <f t="shared" si="316"/>
        <v>Q2</v>
      </c>
      <c r="R708" s="11" t="str">
        <f>IF(ISERROR(VLOOKUP(C708,'WI Vs ASM'!$B$2:$J$1000,9,0)),0,(VLOOKUP(C708,'WI Vs ASM'!$B$2:$J$1000,9,0)))</f>
        <v>Jyothi Pai</v>
      </c>
      <c r="S708" s="11" t="str">
        <f>IF(ISERROR(VLOOKUP(C708,'WI Vs ASM'!$B$2:$K$1000,10,0)),0,(VLOOKUP(C708,'WI Vs ASM'!$B$2:$K$1000,10,0)))</f>
        <v>Saju Bhaskaran</v>
      </c>
      <c r="T708" s="11" t="str">
        <f>IF(ISERROR(VLOOKUP(C708,'WI Vs ASM'!$B$2:$L$1000,11,0)),0,(VLOOKUP(C708,'WI Vs ASM'!$B$2:$L$1000,11,0)))</f>
        <v>Sreekala Balasubramanian</v>
      </c>
      <c r="U708" s="11" t="e">
        <f t="shared" si="323"/>
        <v>#VALUE!</v>
      </c>
      <c r="V708" s="11" t="str">
        <f t="shared" si="317"/>
        <v>No</v>
      </c>
      <c r="W708" s="11" t="str">
        <f t="shared" si="318"/>
        <v>Yes</v>
      </c>
      <c r="X708" s="11" t="str">
        <f t="shared" si="319"/>
        <v>No</v>
      </c>
      <c r="Y708" s="11" t="str">
        <f t="shared" si="320"/>
        <v>No</v>
      </c>
      <c r="Z708" s="11" t="str">
        <f t="shared" si="321"/>
        <v>No</v>
      </c>
      <c r="AA708" s="11" t="str">
        <f t="shared" si="324"/>
        <v>No</v>
      </c>
      <c r="AB708" s="11">
        <f>IF(ISERROR(VLOOKUP(U708,'ITWR Dump'!$A$2:$Y$5000,24,0)),0,(VLOOKUP('ILC Report'!U708,'ITWR Dump'!$A$2:$Y$5000,24,0)))</f>
        <v>0</v>
      </c>
      <c r="AC708" s="11" t="str">
        <f t="shared" si="325"/>
        <v>No</v>
      </c>
      <c r="AD708" s="11" t="str">
        <f t="shared" si="326"/>
        <v/>
      </c>
      <c r="AE708" s="11">
        <f>IF(ISERROR(VLOOKUP(U708,'ITWR Dump'!$A$2:$Y$5000,13,0)),0,(VLOOKUP(U708,'ITWR Dump'!$A$2:$Y$5000,13,0)))</f>
        <v>0</v>
      </c>
      <c r="AF708" s="11">
        <f>IF(ISERROR(VLOOKUP(U708,'ITWR Dump'!$A$2:$Y$5000,11,0)),0,(VLOOKUP(U708,'ITWR Dump'!$A$2:$Y$5000,11,0)))</f>
        <v>0</v>
      </c>
      <c r="AG708" s="11">
        <f>IF(ISERROR(VLOOKUP(U708,'ITWR Dump'!$A$2:$Y$5000,2,0)),0,(VLOOKUP(U708,'ITWR Dump'!$A$2:$Y$5000,2,0)))</f>
        <v>0</v>
      </c>
      <c r="AH708" s="11">
        <f>IF(ISERROR(VLOOKUP(U708,'ITWR Dump'!$A$2:$Y$5000,14,0)),0,(VLOOKUP(U708,'ITWR Dump'!$A$2:$Y$5000,14,0)))</f>
        <v>0</v>
      </c>
      <c r="AI708" s="11" t="str">
        <f t="shared" si="327"/>
        <v>01-Maintenance Offshore</v>
      </c>
      <c r="AJ708" s="11" t="str">
        <f t="shared" si="328"/>
        <v>Offshore</v>
      </c>
      <c r="AK708" s="11" t="str">
        <f>IF(ISERROR(VLOOKUP(A708,'Team Data'!$C$2:$U$213,17,0)),0,(VLOOKUP(A708,'Team Data'!$C$2:$U$213,17,0)))</f>
        <v>PRISM</v>
      </c>
      <c r="AL708" s="11" t="str">
        <f t="shared" si="329"/>
        <v>2017-04-24</v>
      </c>
      <c r="AM708" s="11">
        <f>IF(ISERROR(VLOOKUP(U708,'ITWR Dump'!$A$2:$Y$5000,16,0)),0,(VLOOKUP(U708,'ITWR Dump'!$A$2:$Y$5000,16,0)))</f>
        <v>0</v>
      </c>
      <c r="AN708" s="11">
        <f>IF(ISERROR(VLOOKUP(U708,'ITWR Dump'!$A$2:$Y$5000,18,0)),0,(VLOOKUP(U708,'ITWR Dump'!$A$2:$Y$5000,18,0)))</f>
        <v>0</v>
      </c>
      <c r="AO708" s="11">
        <f>IF(ISERROR(VLOOKUP(U708,'ITWR Dump'!$A$2:$Y$5000,25,0)),0,(VLOOKUP('ILC Report'!U708,'ITWR Dump'!$A$2:$Y$5000,25,0)))</f>
        <v>0</v>
      </c>
      <c r="AP708" s="11">
        <f t="shared" si="330"/>
        <v>0</v>
      </c>
      <c r="AQ708" s="26">
        <f t="shared" si="331"/>
        <v>0</v>
      </c>
      <c r="AR708" s="26">
        <f t="shared" si="332"/>
        <v>0</v>
      </c>
      <c r="AS708" s="26">
        <f t="shared" si="333"/>
        <v>0</v>
      </c>
      <c r="AT708" s="26">
        <f t="shared" si="334"/>
        <v>0</v>
      </c>
      <c r="AU708" s="26">
        <f t="shared" si="335"/>
        <v>0</v>
      </c>
      <c r="AV708" s="26">
        <f t="shared" si="336"/>
        <v>0</v>
      </c>
      <c r="AW708" s="11" t="s">
        <v>653</v>
      </c>
      <c r="AX708" s="11" t="str">
        <f>VLOOKUP(L708,Group!$A$2:$B$1000,2,0)</f>
        <v>Maintenance</v>
      </c>
      <c r="AY708" s="11">
        <f>IF(ISERROR(VLOOKUP(U708,'ITWR Dump'!$A$2:$Y$5000,15,0)),0,(VLOOKUP('ILC Report'!U708,'ITWR Dump'!$A$2:$Y$5000,15,0)))</f>
        <v>0</v>
      </c>
      <c r="AZ708" s="11" t="str">
        <f t="shared" si="337"/>
        <v>No</v>
      </c>
      <c r="BA708" s="11" t="str">
        <f t="shared" si="338"/>
        <v>BKI</v>
      </c>
      <c r="BB708" s="11" t="str">
        <f t="shared" si="339"/>
        <v>MN</v>
      </c>
      <c r="BC708" s="11" t="str">
        <f t="shared" si="340"/>
        <v>No</v>
      </c>
    </row>
    <row r="709" spans="1:55" x14ac:dyDescent="0.3">
      <c r="A709" s="11" t="s">
        <v>108</v>
      </c>
      <c r="B709" s="11" t="s">
        <v>1836</v>
      </c>
      <c r="C709" s="11" t="s">
        <v>576</v>
      </c>
      <c r="D709" s="11" t="s">
        <v>2288</v>
      </c>
      <c r="E709" s="38" t="s">
        <v>2904</v>
      </c>
      <c r="F709" s="11">
        <v>2</v>
      </c>
      <c r="G709" s="40" t="s">
        <v>218</v>
      </c>
      <c r="H709" s="11" t="str">
        <f t="shared" si="322"/>
        <v>Regular</v>
      </c>
      <c r="I709" s="11" t="str">
        <f t="shared" si="314"/>
        <v>INDIA</v>
      </c>
      <c r="J709" s="11" t="str">
        <f>IF(ISERROR(VLOOKUP(C709,'WI Vs ASM'!$B$2:$E$1000,4,0)),0,(VLOOKUP(C709,'WI Vs ASM'!$B$2:$E$1000,4,0)))</f>
        <v>Offshore</v>
      </c>
      <c r="K709" s="11" t="str">
        <f>IF(ISERROR(VLOOKUP(C709,'WI Vs ASM'!$B$2:$F$1000,5,0)),0,(VLOOKUP(C709,'WI Vs ASM'!$B$2:$F$1000,5,0)))</f>
        <v>01-Fixed Price</v>
      </c>
      <c r="L709" s="11" t="str">
        <f>IF(ISERROR(VLOOKUP(C709,'WI Vs ASM'!$B$2:$D$1000,3,0)),0,(VLOOKUP(C709,'WI Vs ASM'!$B$2:$D$1000,3,0)))</f>
        <v>01-Maintenance Offshore</v>
      </c>
      <c r="M709" s="11" t="str">
        <f>IF(ISERROR(VLOOKUP(C709,'WI Vs ASM'!$B$2:$I$1000,8,0)),0,(VLOOKUP(C709,'WI Vs ASM'!$B$2:$I$1000,8,0)))</f>
        <v>Rahul Soman</v>
      </c>
      <c r="N709" s="11" t="str">
        <f>IF(ISERROR(VLOOKUP(C709,'WI Vs ASM'!$B$2:$G$1000,6,0)),0,(VLOOKUP(C709,'WI Vs ASM'!$B$2:$G$1000,6,0)))</f>
        <v>Commercial</v>
      </c>
      <c r="O709" s="11" t="str">
        <f>IF(ISERROR(VLOOKUP(C709,'WI Vs ASM'!$B$2:$H$1000,7,0)),0,(VLOOKUP(C709,'WI Vs ASM'!$B$2:$H$1000,7,0)))</f>
        <v>Commercial</v>
      </c>
      <c r="P709" s="11" t="str">
        <f t="shared" si="315"/>
        <v>May-17</v>
      </c>
      <c r="Q709" s="11" t="str">
        <f t="shared" si="316"/>
        <v>Q2</v>
      </c>
      <c r="R709" s="11" t="str">
        <f>IF(ISERROR(VLOOKUP(C709,'WI Vs ASM'!$B$2:$J$1000,9,0)),0,(VLOOKUP(C709,'WI Vs ASM'!$B$2:$J$1000,9,0)))</f>
        <v>Jyothi Pai</v>
      </c>
      <c r="S709" s="11" t="str">
        <f>IF(ISERROR(VLOOKUP(C709,'WI Vs ASM'!$B$2:$K$1000,10,0)),0,(VLOOKUP(C709,'WI Vs ASM'!$B$2:$K$1000,10,0)))</f>
        <v>Saju Bhaskaran</v>
      </c>
      <c r="T709" s="11" t="str">
        <f>IF(ISERROR(VLOOKUP(C709,'WI Vs ASM'!$B$2:$L$1000,11,0)),0,(VLOOKUP(C709,'WI Vs ASM'!$B$2:$L$1000,11,0)))</f>
        <v>Sreekala Balasubramanian</v>
      </c>
      <c r="U709" s="11" t="e">
        <f t="shared" si="323"/>
        <v>#VALUE!</v>
      </c>
      <c r="V709" s="11" t="str">
        <f t="shared" si="317"/>
        <v>No</v>
      </c>
      <c r="W709" s="11" t="str">
        <f t="shared" si="318"/>
        <v>Yes</v>
      </c>
      <c r="X709" s="11" t="str">
        <f t="shared" si="319"/>
        <v>No</v>
      </c>
      <c r="Y709" s="11" t="str">
        <f t="shared" si="320"/>
        <v>No</v>
      </c>
      <c r="Z709" s="11" t="str">
        <f t="shared" si="321"/>
        <v>No</v>
      </c>
      <c r="AA709" s="11" t="str">
        <f t="shared" si="324"/>
        <v>No</v>
      </c>
      <c r="AB709" s="11">
        <f>IF(ISERROR(VLOOKUP(U709,'ITWR Dump'!$A$2:$Y$5000,24,0)),0,(VLOOKUP('ILC Report'!U709,'ITWR Dump'!$A$2:$Y$5000,24,0)))</f>
        <v>0</v>
      </c>
      <c r="AC709" s="11" t="str">
        <f t="shared" si="325"/>
        <v>No</v>
      </c>
      <c r="AD709" s="11" t="str">
        <f t="shared" si="326"/>
        <v/>
      </c>
      <c r="AE709" s="11">
        <f>IF(ISERROR(VLOOKUP(U709,'ITWR Dump'!$A$2:$Y$5000,13,0)),0,(VLOOKUP(U709,'ITWR Dump'!$A$2:$Y$5000,13,0)))</f>
        <v>0</v>
      </c>
      <c r="AF709" s="11">
        <f>IF(ISERROR(VLOOKUP(U709,'ITWR Dump'!$A$2:$Y$5000,11,0)),0,(VLOOKUP(U709,'ITWR Dump'!$A$2:$Y$5000,11,0)))</f>
        <v>0</v>
      </c>
      <c r="AG709" s="11">
        <f>IF(ISERROR(VLOOKUP(U709,'ITWR Dump'!$A$2:$Y$5000,2,0)),0,(VLOOKUP(U709,'ITWR Dump'!$A$2:$Y$5000,2,0)))</f>
        <v>0</v>
      </c>
      <c r="AH709" s="11">
        <f>IF(ISERROR(VLOOKUP(U709,'ITWR Dump'!$A$2:$Y$5000,14,0)),0,(VLOOKUP(U709,'ITWR Dump'!$A$2:$Y$5000,14,0)))</f>
        <v>0</v>
      </c>
      <c r="AI709" s="11" t="str">
        <f t="shared" si="327"/>
        <v>01-Maintenance Offshore</v>
      </c>
      <c r="AJ709" s="11" t="str">
        <f t="shared" si="328"/>
        <v>Offshore</v>
      </c>
      <c r="AK709" s="11" t="str">
        <f>IF(ISERROR(VLOOKUP(A709,'Team Data'!$C$2:$U$213,17,0)),0,(VLOOKUP(A709,'Team Data'!$C$2:$U$213,17,0)))</f>
        <v>PRISM</v>
      </c>
      <c r="AL709" s="11" t="str">
        <f t="shared" si="329"/>
        <v>2017-04-24</v>
      </c>
      <c r="AM709" s="11">
        <f>IF(ISERROR(VLOOKUP(U709,'ITWR Dump'!$A$2:$Y$5000,16,0)),0,(VLOOKUP(U709,'ITWR Dump'!$A$2:$Y$5000,16,0)))</f>
        <v>0</v>
      </c>
      <c r="AN709" s="11">
        <f>IF(ISERROR(VLOOKUP(U709,'ITWR Dump'!$A$2:$Y$5000,18,0)),0,(VLOOKUP(U709,'ITWR Dump'!$A$2:$Y$5000,18,0)))</f>
        <v>0</v>
      </c>
      <c r="AO709" s="11">
        <f>IF(ISERROR(VLOOKUP(U709,'ITWR Dump'!$A$2:$Y$5000,25,0)),0,(VLOOKUP('ILC Report'!U709,'ITWR Dump'!$A$2:$Y$5000,25,0)))</f>
        <v>0</v>
      </c>
      <c r="AP709" s="11">
        <f t="shared" si="330"/>
        <v>0</v>
      </c>
      <c r="AQ709" s="26">
        <f t="shared" si="331"/>
        <v>0</v>
      </c>
      <c r="AR709" s="26">
        <f t="shared" si="332"/>
        <v>0</v>
      </c>
      <c r="AS709" s="26">
        <f t="shared" si="333"/>
        <v>0</v>
      </c>
      <c r="AT709" s="26">
        <f t="shared" si="334"/>
        <v>0</v>
      </c>
      <c r="AU709" s="26">
        <f t="shared" si="335"/>
        <v>0</v>
      </c>
      <c r="AV709" s="26">
        <f t="shared" si="336"/>
        <v>0</v>
      </c>
      <c r="AW709" s="11" t="s">
        <v>653</v>
      </c>
      <c r="AX709" s="11" t="str">
        <f>VLOOKUP(L709,Group!$A$2:$B$1000,2,0)</f>
        <v>Maintenance</v>
      </c>
      <c r="AY709" s="11">
        <f>IF(ISERROR(VLOOKUP(U709,'ITWR Dump'!$A$2:$Y$5000,15,0)),0,(VLOOKUP('ILC Report'!U709,'ITWR Dump'!$A$2:$Y$5000,15,0)))</f>
        <v>0</v>
      </c>
      <c r="AZ709" s="11" t="str">
        <f t="shared" si="337"/>
        <v>No</v>
      </c>
      <c r="BA709" s="11" t="str">
        <f t="shared" si="338"/>
        <v>BKI</v>
      </c>
      <c r="BB709" s="11" t="str">
        <f t="shared" si="339"/>
        <v>MN</v>
      </c>
      <c r="BC709" s="11" t="str">
        <f t="shared" si="340"/>
        <v>No</v>
      </c>
    </row>
    <row r="710" spans="1:55" x14ac:dyDescent="0.3">
      <c r="A710" s="11" t="s">
        <v>108</v>
      </c>
      <c r="B710" s="11" t="s">
        <v>1836</v>
      </c>
      <c r="C710" s="11" t="s">
        <v>576</v>
      </c>
      <c r="D710" s="11" t="s">
        <v>2333</v>
      </c>
      <c r="E710" s="38" t="s">
        <v>2904</v>
      </c>
      <c r="F710" s="11">
        <v>18</v>
      </c>
      <c r="G710" s="40" t="s">
        <v>218</v>
      </c>
      <c r="H710" s="11" t="str">
        <f t="shared" si="322"/>
        <v>Regular</v>
      </c>
      <c r="I710" s="11" t="str">
        <f t="shared" si="314"/>
        <v>INDIA</v>
      </c>
      <c r="J710" s="11" t="str">
        <f>IF(ISERROR(VLOOKUP(C710,'WI Vs ASM'!$B$2:$E$1000,4,0)),0,(VLOOKUP(C710,'WI Vs ASM'!$B$2:$E$1000,4,0)))</f>
        <v>Offshore</v>
      </c>
      <c r="K710" s="11" t="str">
        <f>IF(ISERROR(VLOOKUP(C710,'WI Vs ASM'!$B$2:$F$1000,5,0)),0,(VLOOKUP(C710,'WI Vs ASM'!$B$2:$F$1000,5,0)))</f>
        <v>01-Fixed Price</v>
      </c>
      <c r="L710" s="11" t="str">
        <f>IF(ISERROR(VLOOKUP(C710,'WI Vs ASM'!$B$2:$D$1000,3,0)),0,(VLOOKUP(C710,'WI Vs ASM'!$B$2:$D$1000,3,0)))</f>
        <v>01-Maintenance Offshore</v>
      </c>
      <c r="M710" s="11" t="str">
        <f>IF(ISERROR(VLOOKUP(C710,'WI Vs ASM'!$B$2:$I$1000,8,0)),0,(VLOOKUP(C710,'WI Vs ASM'!$B$2:$I$1000,8,0)))</f>
        <v>Rahul Soman</v>
      </c>
      <c r="N710" s="11" t="str">
        <f>IF(ISERROR(VLOOKUP(C710,'WI Vs ASM'!$B$2:$G$1000,6,0)),0,(VLOOKUP(C710,'WI Vs ASM'!$B$2:$G$1000,6,0)))</f>
        <v>Commercial</v>
      </c>
      <c r="O710" s="11" t="str">
        <f>IF(ISERROR(VLOOKUP(C710,'WI Vs ASM'!$B$2:$H$1000,7,0)),0,(VLOOKUP(C710,'WI Vs ASM'!$B$2:$H$1000,7,0)))</f>
        <v>Commercial</v>
      </c>
      <c r="P710" s="11" t="str">
        <f t="shared" si="315"/>
        <v>May-17</v>
      </c>
      <c r="Q710" s="11" t="str">
        <f t="shared" si="316"/>
        <v>Q2</v>
      </c>
      <c r="R710" s="11" t="str">
        <f>IF(ISERROR(VLOOKUP(C710,'WI Vs ASM'!$B$2:$J$1000,9,0)),0,(VLOOKUP(C710,'WI Vs ASM'!$B$2:$J$1000,9,0)))</f>
        <v>Jyothi Pai</v>
      </c>
      <c r="S710" s="11" t="str">
        <f>IF(ISERROR(VLOOKUP(C710,'WI Vs ASM'!$B$2:$K$1000,10,0)),0,(VLOOKUP(C710,'WI Vs ASM'!$B$2:$K$1000,10,0)))</f>
        <v>Saju Bhaskaran</v>
      </c>
      <c r="T710" s="11" t="str">
        <f>IF(ISERROR(VLOOKUP(C710,'WI Vs ASM'!$B$2:$L$1000,11,0)),0,(VLOOKUP(C710,'WI Vs ASM'!$B$2:$L$1000,11,0)))</f>
        <v>Sreekala Balasubramanian</v>
      </c>
      <c r="U710" s="11" t="e">
        <f t="shared" si="323"/>
        <v>#VALUE!</v>
      </c>
      <c r="V710" s="11" t="str">
        <f t="shared" si="317"/>
        <v>Yes</v>
      </c>
      <c r="W710" s="11" t="str">
        <f t="shared" si="318"/>
        <v>No</v>
      </c>
      <c r="X710" s="11" t="str">
        <f t="shared" si="319"/>
        <v>No</v>
      </c>
      <c r="Y710" s="11" t="str">
        <f t="shared" si="320"/>
        <v>No</v>
      </c>
      <c r="Z710" s="11" t="str">
        <f t="shared" si="321"/>
        <v>No</v>
      </c>
      <c r="AA710" s="11" t="str">
        <f t="shared" si="324"/>
        <v>No</v>
      </c>
      <c r="AB710" s="11">
        <f>IF(ISERROR(VLOOKUP(U710,'ITWR Dump'!$A$2:$Y$5000,24,0)),0,(VLOOKUP('ILC Report'!U710,'ITWR Dump'!$A$2:$Y$5000,24,0)))</f>
        <v>0</v>
      </c>
      <c r="AC710" s="11" t="str">
        <f t="shared" si="325"/>
        <v>No</v>
      </c>
      <c r="AD710" s="11" t="str">
        <f t="shared" si="326"/>
        <v/>
      </c>
      <c r="AE710" s="11">
        <f>IF(ISERROR(VLOOKUP(U710,'ITWR Dump'!$A$2:$Y$5000,13,0)),0,(VLOOKUP(U710,'ITWR Dump'!$A$2:$Y$5000,13,0)))</f>
        <v>0</v>
      </c>
      <c r="AF710" s="11">
        <f>IF(ISERROR(VLOOKUP(U710,'ITWR Dump'!$A$2:$Y$5000,11,0)),0,(VLOOKUP(U710,'ITWR Dump'!$A$2:$Y$5000,11,0)))</f>
        <v>0</v>
      </c>
      <c r="AG710" s="11">
        <f>IF(ISERROR(VLOOKUP(U710,'ITWR Dump'!$A$2:$Y$5000,2,0)),0,(VLOOKUP(U710,'ITWR Dump'!$A$2:$Y$5000,2,0)))</f>
        <v>0</v>
      </c>
      <c r="AH710" s="11">
        <f>IF(ISERROR(VLOOKUP(U710,'ITWR Dump'!$A$2:$Y$5000,14,0)),0,(VLOOKUP(U710,'ITWR Dump'!$A$2:$Y$5000,14,0)))</f>
        <v>0</v>
      </c>
      <c r="AI710" s="11" t="str">
        <f t="shared" si="327"/>
        <v>01-Maintenance Offshore</v>
      </c>
      <c r="AJ710" s="11" t="str">
        <f t="shared" si="328"/>
        <v>Offshore</v>
      </c>
      <c r="AK710" s="11" t="str">
        <f>IF(ISERROR(VLOOKUP(A710,'Team Data'!$C$2:$U$213,17,0)),0,(VLOOKUP(A710,'Team Data'!$C$2:$U$213,17,0)))</f>
        <v>PRISM</v>
      </c>
      <c r="AL710" s="11" t="str">
        <f t="shared" si="329"/>
        <v>2017-04-24</v>
      </c>
      <c r="AM710" s="11">
        <f>IF(ISERROR(VLOOKUP(U710,'ITWR Dump'!$A$2:$Y$5000,16,0)),0,(VLOOKUP(U710,'ITWR Dump'!$A$2:$Y$5000,16,0)))</f>
        <v>0</v>
      </c>
      <c r="AN710" s="11">
        <f>IF(ISERROR(VLOOKUP(U710,'ITWR Dump'!$A$2:$Y$5000,18,0)),0,(VLOOKUP(U710,'ITWR Dump'!$A$2:$Y$5000,18,0)))</f>
        <v>0</v>
      </c>
      <c r="AO710" s="11">
        <f>IF(ISERROR(VLOOKUP(U710,'ITWR Dump'!$A$2:$Y$5000,25,0)),0,(VLOOKUP('ILC Report'!U710,'ITWR Dump'!$A$2:$Y$5000,25,0)))</f>
        <v>0</v>
      </c>
      <c r="AP710" s="11">
        <f t="shared" si="330"/>
        <v>1</v>
      </c>
      <c r="AQ710" s="26">
        <f t="shared" si="331"/>
        <v>0</v>
      </c>
      <c r="AR710" s="26">
        <f t="shared" si="332"/>
        <v>0</v>
      </c>
      <c r="AS710" s="26">
        <f t="shared" si="333"/>
        <v>0</v>
      </c>
      <c r="AT710" s="26">
        <f t="shared" si="334"/>
        <v>0</v>
      </c>
      <c r="AU710" s="26">
        <f t="shared" si="335"/>
        <v>0</v>
      </c>
      <c r="AV710" s="26">
        <f t="shared" si="336"/>
        <v>0</v>
      </c>
      <c r="AW710" s="11" t="s">
        <v>653</v>
      </c>
      <c r="AX710" s="11" t="str">
        <f>VLOOKUP(L710,Group!$A$2:$B$1000,2,0)</f>
        <v>Maintenance</v>
      </c>
      <c r="AY710" s="11">
        <f>IF(ISERROR(VLOOKUP(U710,'ITWR Dump'!$A$2:$Y$5000,15,0)),0,(VLOOKUP('ILC Report'!U710,'ITWR Dump'!$A$2:$Y$5000,15,0)))</f>
        <v>0</v>
      </c>
      <c r="AZ710" s="11" t="str">
        <f t="shared" si="337"/>
        <v>Yes</v>
      </c>
      <c r="BA710" s="11" t="str">
        <f t="shared" si="338"/>
        <v>BKI</v>
      </c>
      <c r="BB710" s="11" t="str">
        <f t="shared" si="339"/>
        <v>MN</v>
      </c>
      <c r="BC710" s="11" t="str">
        <f t="shared" si="340"/>
        <v>No</v>
      </c>
    </row>
    <row r="711" spans="1:55" x14ac:dyDescent="0.3">
      <c r="A711" s="11" t="s">
        <v>108</v>
      </c>
      <c r="B711" s="11" t="s">
        <v>1836</v>
      </c>
      <c r="C711" s="11" t="s">
        <v>576</v>
      </c>
      <c r="D711" s="11" t="s">
        <v>2330</v>
      </c>
      <c r="E711" s="38" t="s">
        <v>2904</v>
      </c>
      <c r="F711" s="11">
        <v>11</v>
      </c>
      <c r="G711" s="40" t="s">
        <v>218</v>
      </c>
      <c r="H711" s="11" t="str">
        <f t="shared" si="322"/>
        <v>Regular</v>
      </c>
      <c r="I711" s="11" t="str">
        <f t="shared" si="314"/>
        <v>INDIA</v>
      </c>
      <c r="J711" s="11" t="str">
        <f>IF(ISERROR(VLOOKUP(C711,'WI Vs ASM'!$B$2:$E$1000,4,0)),0,(VLOOKUP(C711,'WI Vs ASM'!$B$2:$E$1000,4,0)))</f>
        <v>Offshore</v>
      </c>
      <c r="K711" s="11" t="str">
        <f>IF(ISERROR(VLOOKUP(C711,'WI Vs ASM'!$B$2:$F$1000,5,0)),0,(VLOOKUP(C711,'WI Vs ASM'!$B$2:$F$1000,5,0)))</f>
        <v>01-Fixed Price</v>
      </c>
      <c r="L711" s="11" t="str">
        <f>IF(ISERROR(VLOOKUP(C711,'WI Vs ASM'!$B$2:$D$1000,3,0)),0,(VLOOKUP(C711,'WI Vs ASM'!$B$2:$D$1000,3,0)))</f>
        <v>01-Maintenance Offshore</v>
      </c>
      <c r="M711" s="11" t="str">
        <f>IF(ISERROR(VLOOKUP(C711,'WI Vs ASM'!$B$2:$I$1000,8,0)),0,(VLOOKUP(C711,'WI Vs ASM'!$B$2:$I$1000,8,0)))</f>
        <v>Rahul Soman</v>
      </c>
      <c r="N711" s="11" t="str">
        <f>IF(ISERROR(VLOOKUP(C711,'WI Vs ASM'!$B$2:$G$1000,6,0)),0,(VLOOKUP(C711,'WI Vs ASM'!$B$2:$G$1000,6,0)))</f>
        <v>Commercial</v>
      </c>
      <c r="O711" s="11" t="str">
        <f>IF(ISERROR(VLOOKUP(C711,'WI Vs ASM'!$B$2:$H$1000,7,0)),0,(VLOOKUP(C711,'WI Vs ASM'!$B$2:$H$1000,7,0)))</f>
        <v>Commercial</v>
      </c>
      <c r="P711" s="11" t="str">
        <f t="shared" si="315"/>
        <v>May-17</v>
      </c>
      <c r="Q711" s="11" t="str">
        <f t="shared" si="316"/>
        <v>Q2</v>
      </c>
      <c r="R711" s="11" t="str">
        <f>IF(ISERROR(VLOOKUP(C711,'WI Vs ASM'!$B$2:$J$1000,9,0)),0,(VLOOKUP(C711,'WI Vs ASM'!$B$2:$J$1000,9,0)))</f>
        <v>Jyothi Pai</v>
      </c>
      <c r="S711" s="11" t="str">
        <f>IF(ISERROR(VLOOKUP(C711,'WI Vs ASM'!$B$2:$K$1000,10,0)),0,(VLOOKUP(C711,'WI Vs ASM'!$B$2:$K$1000,10,0)))</f>
        <v>Saju Bhaskaran</v>
      </c>
      <c r="T711" s="11" t="str">
        <f>IF(ISERROR(VLOOKUP(C711,'WI Vs ASM'!$B$2:$L$1000,11,0)),0,(VLOOKUP(C711,'WI Vs ASM'!$B$2:$L$1000,11,0)))</f>
        <v>Sreekala Balasubramanian</v>
      </c>
      <c r="U711" s="11" t="e">
        <f t="shared" si="323"/>
        <v>#VALUE!</v>
      </c>
      <c r="V711" s="11" t="str">
        <f t="shared" si="317"/>
        <v>Yes</v>
      </c>
      <c r="W711" s="11" t="str">
        <f t="shared" si="318"/>
        <v>No</v>
      </c>
      <c r="X711" s="11" t="str">
        <f t="shared" si="319"/>
        <v>No</v>
      </c>
      <c r="Y711" s="11" t="str">
        <f t="shared" si="320"/>
        <v>No</v>
      </c>
      <c r="Z711" s="11" t="str">
        <f t="shared" si="321"/>
        <v>No</v>
      </c>
      <c r="AA711" s="11" t="str">
        <f t="shared" si="324"/>
        <v>No</v>
      </c>
      <c r="AB711" s="11">
        <f>IF(ISERROR(VLOOKUP(U711,'ITWR Dump'!$A$2:$Y$5000,24,0)),0,(VLOOKUP('ILC Report'!U711,'ITWR Dump'!$A$2:$Y$5000,24,0)))</f>
        <v>0</v>
      </c>
      <c r="AC711" s="11" t="str">
        <f t="shared" si="325"/>
        <v>No</v>
      </c>
      <c r="AD711" s="11" t="str">
        <f t="shared" si="326"/>
        <v/>
      </c>
      <c r="AE711" s="11">
        <f>IF(ISERROR(VLOOKUP(U711,'ITWR Dump'!$A$2:$Y$5000,13,0)),0,(VLOOKUP(U711,'ITWR Dump'!$A$2:$Y$5000,13,0)))</f>
        <v>0</v>
      </c>
      <c r="AF711" s="11">
        <f>IF(ISERROR(VLOOKUP(U711,'ITWR Dump'!$A$2:$Y$5000,11,0)),0,(VLOOKUP(U711,'ITWR Dump'!$A$2:$Y$5000,11,0)))</f>
        <v>0</v>
      </c>
      <c r="AG711" s="11">
        <f>IF(ISERROR(VLOOKUP(U711,'ITWR Dump'!$A$2:$Y$5000,2,0)),0,(VLOOKUP(U711,'ITWR Dump'!$A$2:$Y$5000,2,0)))</f>
        <v>0</v>
      </c>
      <c r="AH711" s="11">
        <f>IF(ISERROR(VLOOKUP(U711,'ITWR Dump'!$A$2:$Y$5000,14,0)),0,(VLOOKUP(U711,'ITWR Dump'!$A$2:$Y$5000,14,0)))</f>
        <v>0</v>
      </c>
      <c r="AI711" s="11" t="str">
        <f t="shared" si="327"/>
        <v>01-Maintenance Offshore</v>
      </c>
      <c r="AJ711" s="11" t="str">
        <f t="shared" si="328"/>
        <v>Offshore</v>
      </c>
      <c r="AK711" s="11" t="str">
        <f>IF(ISERROR(VLOOKUP(A711,'Team Data'!$C$2:$U$213,17,0)),0,(VLOOKUP(A711,'Team Data'!$C$2:$U$213,17,0)))</f>
        <v>PRISM</v>
      </c>
      <c r="AL711" s="11" t="str">
        <f t="shared" si="329"/>
        <v>2017-04-24</v>
      </c>
      <c r="AM711" s="11">
        <f>IF(ISERROR(VLOOKUP(U711,'ITWR Dump'!$A$2:$Y$5000,16,0)),0,(VLOOKUP(U711,'ITWR Dump'!$A$2:$Y$5000,16,0)))</f>
        <v>0</v>
      </c>
      <c r="AN711" s="11">
        <f>IF(ISERROR(VLOOKUP(U711,'ITWR Dump'!$A$2:$Y$5000,18,0)),0,(VLOOKUP(U711,'ITWR Dump'!$A$2:$Y$5000,18,0)))</f>
        <v>0</v>
      </c>
      <c r="AO711" s="11">
        <f>IF(ISERROR(VLOOKUP(U711,'ITWR Dump'!$A$2:$Y$5000,25,0)),0,(VLOOKUP('ILC Report'!U711,'ITWR Dump'!$A$2:$Y$5000,25,0)))</f>
        <v>0</v>
      </c>
      <c r="AP711" s="11">
        <f t="shared" si="330"/>
        <v>1</v>
      </c>
      <c r="AQ711" s="26">
        <f t="shared" si="331"/>
        <v>0</v>
      </c>
      <c r="AR711" s="26">
        <f t="shared" si="332"/>
        <v>0</v>
      </c>
      <c r="AS711" s="26">
        <f t="shared" si="333"/>
        <v>0</v>
      </c>
      <c r="AT711" s="26">
        <f t="shared" si="334"/>
        <v>0</v>
      </c>
      <c r="AU711" s="26">
        <f t="shared" si="335"/>
        <v>0</v>
      </c>
      <c r="AV711" s="26">
        <f t="shared" si="336"/>
        <v>0</v>
      </c>
      <c r="AW711" s="11" t="s">
        <v>653</v>
      </c>
      <c r="AX711" s="11" t="str">
        <f>VLOOKUP(L711,Group!$A$2:$B$1000,2,0)</f>
        <v>Maintenance</v>
      </c>
      <c r="AY711" s="11">
        <f>IF(ISERROR(VLOOKUP(U711,'ITWR Dump'!$A$2:$Y$5000,15,0)),0,(VLOOKUP('ILC Report'!U711,'ITWR Dump'!$A$2:$Y$5000,15,0)))</f>
        <v>0</v>
      </c>
      <c r="AZ711" s="11" t="str">
        <f t="shared" si="337"/>
        <v>Yes</v>
      </c>
      <c r="BA711" s="11" t="str">
        <f t="shared" si="338"/>
        <v>BKI</v>
      </c>
      <c r="BB711" s="11" t="str">
        <f t="shared" si="339"/>
        <v>MN</v>
      </c>
      <c r="BC711" s="11" t="str">
        <f t="shared" si="340"/>
        <v>No</v>
      </c>
    </row>
    <row r="712" spans="1:55" x14ac:dyDescent="0.3">
      <c r="A712" s="11" t="s">
        <v>108</v>
      </c>
      <c r="B712" s="11" t="s">
        <v>1836</v>
      </c>
      <c r="C712" s="11" t="s">
        <v>576</v>
      </c>
      <c r="D712" s="11" t="s">
        <v>2334</v>
      </c>
      <c r="E712" s="38" t="s">
        <v>2904</v>
      </c>
      <c r="F712" s="11">
        <v>14</v>
      </c>
      <c r="G712" s="40" t="s">
        <v>218</v>
      </c>
      <c r="H712" s="11" t="str">
        <f t="shared" si="322"/>
        <v>Regular</v>
      </c>
      <c r="I712" s="11" t="str">
        <f t="shared" si="314"/>
        <v>INDIA</v>
      </c>
      <c r="J712" s="11" t="str">
        <f>IF(ISERROR(VLOOKUP(C712,'WI Vs ASM'!$B$2:$E$1000,4,0)),0,(VLOOKUP(C712,'WI Vs ASM'!$B$2:$E$1000,4,0)))</f>
        <v>Offshore</v>
      </c>
      <c r="K712" s="11" t="str">
        <f>IF(ISERROR(VLOOKUP(C712,'WI Vs ASM'!$B$2:$F$1000,5,0)),0,(VLOOKUP(C712,'WI Vs ASM'!$B$2:$F$1000,5,0)))</f>
        <v>01-Fixed Price</v>
      </c>
      <c r="L712" s="11" t="str">
        <f>IF(ISERROR(VLOOKUP(C712,'WI Vs ASM'!$B$2:$D$1000,3,0)),0,(VLOOKUP(C712,'WI Vs ASM'!$B$2:$D$1000,3,0)))</f>
        <v>01-Maintenance Offshore</v>
      </c>
      <c r="M712" s="11" t="str">
        <f>IF(ISERROR(VLOOKUP(C712,'WI Vs ASM'!$B$2:$I$1000,8,0)),0,(VLOOKUP(C712,'WI Vs ASM'!$B$2:$I$1000,8,0)))</f>
        <v>Rahul Soman</v>
      </c>
      <c r="N712" s="11" t="str">
        <f>IF(ISERROR(VLOOKUP(C712,'WI Vs ASM'!$B$2:$G$1000,6,0)),0,(VLOOKUP(C712,'WI Vs ASM'!$B$2:$G$1000,6,0)))</f>
        <v>Commercial</v>
      </c>
      <c r="O712" s="11" t="str">
        <f>IF(ISERROR(VLOOKUP(C712,'WI Vs ASM'!$B$2:$H$1000,7,0)),0,(VLOOKUP(C712,'WI Vs ASM'!$B$2:$H$1000,7,0)))</f>
        <v>Commercial</v>
      </c>
      <c r="P712" s="11" t="str">
        <f t="shared" si="315"/>
        <v>May-17</v>
      </c>
      <c r="Q712" s="11" t="str">
        <f t="shared" si="316"/>
        <v>Q2</v>
      </c>
      <c r="R712" s="11" t="str">
        <f>IF(ISERROR(VLOOKUP(C712,'WI Vs ASM'!$B$2:$J$1000,9,0)),0,(VLOOKUP(C712,'WI Vs ASM'!$B$2:$J$1000,9,0)))</f>
        <v>Jyothi Pai</v>
      </c>
      <c r="S712" s="11" t="str">
        <f>IF(ISERROR(VLOOKUP(C712,'WI Vs ASM'!$B$2:$K$1000,10,0)),0,(VLOOKUP(C712,'WI Vs ASM'!$B$2:$K$1000,10,0)))</f>
        <v>Saju Bhaskaran</v>
      </c>
      <c r="T712" s="11" t="str">
        <f>IF(ISERROR(VLOOKUP(C712,'WI Vs ASM'!$B$2:$L$1000,11,0)),0,(VLOOKUP(C712,'WI Vs ASM'!$B$2:$L$1000,11,0)))</f>
        <v>Sreekala Balasubramanian</v>
      </c>
      <c r="U712" s="11" t="e">
        <f t="shared" si="323"/>
        <v>#VALUE!</v>
      </c>
      <c r="V712" s="11" t="str">
        <f t="shared" si="317"/>
        <v>Yes</v>
      </c>
      <c r="W712" s="11" t="str">
        <f t="shared" si="318"/>
        <v>No</v>
      </c>
      <c r="X712" s="11" t="str">
        <f t="shared" si="319"/>
        <v>No</v>
      </c>
      <c r="Y712" s="11" t="str">
        <f t="shared" si="320"/>
        <v>No</v>
      </c>
      <c r="Z712" s="11" t="str">
        <f t="shared" si="321"/>
        <v>No</v>
      </c>
      <c r="AA712" s="11" t="str">
        <f t="shared" si="324"/>
        <v>No</v>
      </c>
      <c r="AB712" s="11">
        <f>IF(ISERROR(VLOOKUP(U712,'ITWR Dump'!$A$2:$Y$5000,24,0)),0,(VLOOKUP('ILC Report'!U712,'ITWR Dump'!$A$2:$Y$5000,24,0)))</f>
        <v>0</v>
      </c>
      <c r="AC712" s="11" t="str">
        <f t="shared" si="325"/>
        <v>No</v>
      </c>
      <c r="AD712" s="11" t="str">
        <f t="shared" si="326"/>
        <v/>
      </c>
      <c r="AE712" s="11">
        <f>IF(ISERROR(VLOOKUP(U712,'ITWR Dump'!$A$2:$Y$5000,13,0)),0,(VLOOKUP(U712,'ITWR Dump'!$A$2:$Y$5000,13,0)))</f>
        <v>0</v>
      </c>
      <c r="AF712" s="11">
        <f>IF(ISERROR(VLOOKUP(U712,'ITWR Dump'!$A$2:$Y$5000,11,0)),0,(VLOOKUP(U712,'ITWR Dump'!$A$2:$Y$5000,11,0)))</f>
        <v>0</v>
      </c>
      <c r="AG712" s="11">
        <f>IF(ISERROR(VLOOKUP(U712,'ITWR Dump'!$A$2:$Y$5000,2,0)),0,(VLOOKUP(U712,'ITWR Dump'!$A$2:$Y$5000,2,0)))</f>
        <v>0</v>
      </c>
      <c r="AH712" s="11">
        <f>IF(ISERROR(VLOOKUP(U712,'ITWR Dump'!$A$2:$Y$5000,14,0)),0,(VLOOKUP(U712,'ITWR Dump'!$A$2:$Y$5000,14,0)))</f>
        <v>0</v>
      </c>
      <c r="AI712" s="11" t="str">
        <f t="shared" si="327"/>
        <v>01-Maintenance Offshore</v>
      </c>
      <c r="AJ712" s="11" t="str">
        <f t="shared" si="328"/>
        <v>Offshore</v>
      </c>
      <c r="AK712" s="11" t="str">
        <f>IF(ISERROR(VLOOKUP(A712,'Team Data'!$C$2:$U$213,17,0)),0,(VLOOKUP(A712,'Team Data'!$C$2:$U$213,17,0)))</f>
        <v>PRISM</v>
      </c>
      <c r="AL712" s="11" t="str">
        <f t="shared" si="329"/>
        <v>2017-04-24</v>
      </c>
      <c r="AM712" s="11">
        <f>IF(ISERROR(VLOOKUP(U712,'ITWR Dump'!$A$2:$Y$5000,16,0)),0,(VLOOKUP(U712,'ITWR Dump'!$A$2:$Y$5000,16,0)))</f>
        <v>0</v>
      </c>
      <c r="AN712" s="11">
        <f>IF(ISERROR(VLOOKUP(U712,'ITWR Dump'!$A$2:$Y$5000,18,0)),0,(VLOOKUP(U712,'ITWR Dump'!$A$2:$Y$5000,18,0)))</f>
        <v>0</v>
      </c>
      <c r="AO712" s="11">
        <f>IF(ISERROR(VLOOKUP(U712,'ITWR Dump'!$A$2:$Y$5000,25,0)),0,(VLOOKUP('ILC Report'!U712,'ITWR Dump'!$A$2:$Y$5000,25,0)))</f>
        <v>0</v>
      </c>
      <c r="AP712" s="11">
        <f t="shared" si="330"/>
        <v>1</v>
      </c>
      <c r="AQ712" s="26">
        <f t="shared" si="331"/>
        <v>0</v>
      </c>
      <c r="AR712" s="26">
        <f t="shared" si="332"/>
        <v>0</v>
      </c>
      <c r="AS712" s="26">
        <f t="shared" si="333"/>
        <v>0</v>
      </c>
      <c r="AT712" s="26">
        <f t="shared" si="334"/>
        <v>0</v>
      </c>
      <c r="AU712" s="26">
        <f t="shared" si="335"/>
        <v>0</v>
      </c>
      <c r="AV712" s="26">
        <f t="shared" si="336"/>
        <v>0</v>
      </c>
      <c r="AW712" s="11" t="s">
        <v>653</v>
      </c>
      <c r="AX712" s="11" t="str">
        <f>VLOOKUP(L712,Group!$A$2:$B$1000,2,0)</f>
        <v>Maintenance</v>
      </c>
      <c r="AY712" s="11">
        <f>IF(ISERROR(VLOOKUP(U712,'ITWR Dump'!$A$2:$Y$5000,15,0)),0,(VLOOKUP('ILC Report'!U712,'ITWR Dump'!$A$2:$Y$5000,15,0)))</f>
        <v>0</v>
      </c>
      <c r="AZ712" s="11" t="str">
        <f t="shared" si="337"/>
        <v>Yes</v>
      </c>
      <c r="BA712" s="11" t="str">
        <f t="shared" si="338"/>
        <v>BKI</v>
      </c>
      <c r="BB712" s="11" t="str">
        <f t="shared" si="339"/>
        <v>MN</v>
      </c>
      <c r="BC712" s="11" t="str">
        <f t="shared" si="340"/>
        <v>No</v>
      </c>
    </row>
    <row r="713" spans="1:55" x14ac:dyDescent="0.3">
      <c r="A713" s="11" t="s">
        <v>108</v>
      </c>
      <c r="B713" s="11" t="s">
        <v>1836</v>
      </c>
      <c r="C713" s="11" t="s">
        <v>576</v>
      </c>
      <c r="D713" s="11" t="s">
        <v>2303</v>
      </c>
      <c r="E713" s="38" t="s">
        <v>2904</v>
      </c>
      <c r="F713" s="11">
        <v>64</v>
      </c>
      <c r="G713" s="40" t="s">
        <v>2905</v>
      </c>
      <c r="H713" s="11" t="str">
        <f t="shared" si="322"/>
        <v>Standby</v>
      </c>
      <c r="I713" s="11" t="str">
        <f t="shared" si="314"/>
        <v>INDIA</v>
      </c>
      <c r="J713" s="11" t="str">
        <f>IF(ISERROR(VLOOKUP(C713,'WI Vs ASM'!$B$2:$E$1000,4,0)),0,(VLOOKUP(C713,'WI Vs ASM'!$B$2:$E$1000,4,0)))</f>
        <v>Offshore</v>
      </c>
      <c r="K713" s="11" t="str">
        <f>IF(ISERROR(VLOOKUP(C713,'WI Vs ASM'!$B$2:$F$1000,5,0)),0,(VLOOKUP(C713,'WI Vs ASM'!$B$2:$F$1000,5,0)))</f>
        <v>01-Fixed Price</v>
      </c>
      <c r="L713" s="11" t="str">
        <f>IF(ISERROR(VLOOKUP(C713,'WI Vs ASM'!$B$2:$D$1000,3,0)),0,(VLOOKUP(C713,'WI Vs ASM'!$B$2:$D$1000,3,0)))</f>
        <v>01-Maintenance Offshore</v>
      </c>
      <c r="M713" s="11" t="str">
        <f>IF(ISERROR(VLOOKUP(C713,'WI Vs ASM'!$B$2:$I$1000,8,0)),0,(VLOOKUP(C713,'WI Vs ASM'!$B$2:$I$1000,8,0)))</f>
        <v>Rahul Soman</v>
      </c>
      <c r="N713" s="11" t="str">
        <f>IF(ISERROR(VLOOKUP(C713,'WI Vs ASM'!$B$2:$G$1000,6,0)),0,(VLOOKUP(C713,'WI Vs ASM'!$B$2:$G$1000,6,0)))</f>
        <v>Commercial</v>
      </c>
      <c r="O713" s="11" t="str">
        <f>IF(ISERROR(VLOOKUP(C713,'WI Vs ASM'!$B$2:$H$1000,7,0)),0,(VLOOKUP(C713,'WI Vs ASM'!$B$2:$H$1000,7,0)))</f>
        <v>Commercial</v>
      </c>
      <c r="P713" s="11" t="str">
        <f t="shared" si="315"/>
        <v>May-17</v>
      </c>
      <c r="Q713" s="11" t="str">
        <f t="shared" si="316"/>
        <v>Q2</v>
      </c>
      <c r="R713" s="11" t="str">
        <f>IF(ISERROR(VLOOKUP(C713,'WI Vs ASM'!$B$2:$J$1000,9,0)),0,(VLOOKUP(C713,'WI Vs ASM'!$B$2:$J$1000,9,0)))</f>
        <v>Jyothi Pai</v>
      </c>
      <c r="S713" s="11" t="str">
        <f>IF(ISERROR(VLOOKUP(C713,'WI Vs ASM'!$B$2:$K$1000,10,0)),0,(VLOOKUP(C713,'WI Vs ASM'!$B$2:$K$1000,10,0)))</f>
        <v>Saju Bhaskaran</v>
      </c>
      <c r="T713" s="11" t="str">
        <f>IF(ISERROR(VLOOKUP(C713,'WI Vs ASM'!$B$2:$L$1000,11,0)),0,(VLOOKUP(C713,'WI Vs ASM'!$B$2:$L$1000,11,0)))</f>
        <v>Sreekala Balasubramanian</v>
      </c>
      <c r="U713" s="11" t="e">
        <f t="shared" si="323"/>
        <v>#VALUE!</v>
      </c>
      <c r="V713" s="11" t="str">
        <f t="shared" si="317"/>
        <v>No</v>
      </c>
      <c r="W713" s="11" t="str">
        <f t="shared" si="318"/>
        <v>Yes</v>
      </c>
      <c r="X713" s="11" t="str">
        <f t="shared" si="319"/>
        <v>No</v>
      </c>
      <c r="Y713" s="11" t="str">
        <f t="shared" si="320"/>
        <v>No</v>
      </c>
      <c r="Z713" s="11" t="str">
        <f t="shared" si="321"/>
        <v>No</v>
      </c>
      <c r="AA713" s="11" t="str">
        <f t="shared" si="324"/>
        <v>No</v>
      </c>
      <c r="AB713" s="11">
        <f>IF(ISERROR(VLOOKUP(U713,'ITWR Dump'!$A$2:$Y$5000,24,0)),0,(VLOOKUP('ILC Report'!U713,'ITWR Dump'!$A$2:$Y$5000,24,0)))</f>
        <v>0</v>
      </c>
      <c r="AC713" s="11" t="str">
        <f t="shared" si="325"/>
        <v>No</v>
      </c>
      <c r="AD713" s="11" t="str">
        <f t="shared" si="326"/>
        <v/>
      </c>
      <c r="AE713" s="11">
        <f>IF(ISERROR(VLOOKUP(U713,'ITWR Dump'!$A$2:$Y$5000,13,0)),0,(VLOOKUP(U713,'ITWR Dump'!$A$2:$Y$5000,13,0)))</f>
        <v>0</v>
      </c>
      <c r="AF713" s="11">
        <f>IF(ISERROR(VLOOKUP(U713,'ITWR Dump'!$A$2:$Y$5000,11,0)),0,(VLOOKUP(U713,'ITWR Dump'!$A$2:$Y$5000,11,0)))</f>
        <v>0</v>
      </c>
      <c r="AG713" s="11">
        <f>IF(ISERROR(VLOOKUP(U713,'ITWR Dump'!$A$2:$Y$5000,2,0)),0,(VLOOKUP(U713,'ITWR Dump'!$A$2:$Y$5000,2,0)))</f>
        <v>0</v>
      </c>
      <c r="AH713" s="11">
        <f>IF(ISERROR(VLOOKUP(U713,'ITWR Dump'!$A$2:$Y$5000,14,0)),0,(VLOOKUP(U713,'ITWR Dump'!$A$2:$Y$5000,14,0)))</f>
        <v>0</v>
      </c>
      <c r="AI713" s="11" t="str">
        <f t="shared" si="327"/>
        <v>Standby Hours</v>
      </c>
      <c r="AJ713" s="11" t="str">
        <f t="shared" si="328"/>
        <v>Offshore</v>
      </c>
      <c r="AK713" s="11" t="str">
        <f>IF(ISERROR(VLOOKUP(A713,'Team Data'!$C$2:$U$213,17,0)),0,(VLOOKUP(A713,'Team Data'!$C$2:$U$213,17,0)))</f>
        <v>PRISM</v>
      </c>
      <c r="AL713" s="11" t="str">
        <f t="shared" si="329"/>
        <v>2017-04-24</v>
      </c>
      <c r="AM713" s="11">
        <f>IF(ISERROR(VLOOKUP(U713,'ITWR Dump'!$A$2:$Y$5000,16,0)),0,(VLOOKUP(U713,'ITWR Dump'!$A$2:$Y$5000,16,0)))</f>
        <v>0</v>
      </c>
      <c r="AN713" s="11">
        <f>IF(ISERROR(VLOOKUP(U713,'ITWR Dump'!$A$2:$Y$5000,18,0)),0,(VLOOKUP(U713,'ITWR Dump'!$A$2:$Y$5000,18,0)))</f>
        <v>0</v>
      </c>
      <c r="AO713" s="11">
        <f>IF(ISERROR(VLOOKUP(U713,'ITWR Dump'!$A$2:$Y$5000,25,0)),0,(VLOOKUP('ILC Report'!U713,'ITWR Dump'!$A$2:$Y$5000,25,0)))</f>
        <v>0</v>
      </c>
      <c r="AP713" s="11">
        <f t="shared" si="330"/>
        <v>0</v>
      </c>
      <c r="AQ713" s="26">
        <f t="shared" si="331"/>
        <v>0</v>
      </c>
      <c r="AR713" s="26">
        <f t="shared" si="332"/>
        <v>0</v>
      </c>
      <c r="AS713" s="26">
        <f t="shared" si="333"/>
        <v>0</v>
      </c>
      <c r="AT713" s="26">
        <f t="shared" si="334"/>
        <v>0</v>
      </c>
      <c r="AU713" s="26">
        <f t="shared" si="335"/>
        <v>0</v>
      </c>
      <c r="AV713" s="26">
        <f t="shared" si="336"/>
        <v>0</v>
      </c>
      <c r="AW713" s="11" t="s">
        <v>653</v>
      </c>
      <c r="AX713" s="11" t="str">
        <f>VLOOKUP(L713,Group!$A$2:$B$1000,2,0)</f>
        <v>Maintenance</v>
      </c>
      <c r="AY713" s="11">
        <f>IF(ISERROR(VLOOKUP(U713,'ITWR Dump'!$A$2:$Y$5000,15,0)),0,(VLOOKUP('ILC Report'!U713,'ITWR Dump'!$A$2:$Y$5000,15,0)))</f>
        <v>0</v>
      </c>
      <c r="AZ713" s="11" t="str">
        <f t="shared" si="337"/>
        <v>No</v>
      </c>
      <c r="BA713" s="11" t="str">
        <f t="shared" si="338"/>
        <v>BKI</v>
      </c>
      <c r="BB713" s="11" t="str">
        <f t="shared" si="339"/>
        <v>MN</v>
      </c>
      <c r="BC713" s="11" t="str">
        <f t="shared" si="340"/>
        <v>No</v>
      </c>
    </row>
    <row r="714" spans="1:55" x14ac:dyDescent="0.3">
      <c r="A714" s="11" t="s">
        <v>109</v>
      </c>
      <c r="B714" s="11" t="s">
        <v>1837</v>
      </c>
      <c r="C714" s="11" t="s">
        <v>621</v>
      </c>
      <c r="D714" s="11" t="s">
        <v>2335</v>
      </c>
      <c r="E714" s="38" t="s">
        <v>652</v>
      </c>
      <c r="F714" s="11">
        <v>35</v>
      </c>
      <c r="G714" s="40" t="s">
        <v>218</v>
      </c>
      <c r="H714" s="11" t="str">
        <f t="shared" si="322"/>
        <v>Regular</v>
      </c>
      <c r="I714" s="11" t="str">
        <f t="shared" si="314"/>
        <v>US</v>
      </c>
      <c r="J714" s="11" t="str">
        <f>IF(ISERROR(VLOOKUP(C714,'WI Vs ASM'!$B$2:$E$1000,4,0)),0,(VLOOKUP(C714,'WI Vs ASM'!$B$2:$E$1000,4,0)))</f>
        <v>Onshore</v>
      </c>
      <c r="K714" s="11" t="str">
        <f>IF(ISERROR(VLOOKUP(C714,'WI Vs ASM'!$B$2:$F$1000,5,0)),0,(VLOOKUP(C714,'WI Vs ASM'!$B$2:$F$1000,5,0)))</f>
        <v>02-Variable Billable</v>
      </c>
      <c r="L714" s="11" t="str">
        <f>IF(ISERROR(VLOOKUP(C714,'WI Vs ASM'!$B$2:$D$1000,3,0)),0,(VLOOKUP(C714,'WI Vs ASM'!$B$2:$D$1000,3,0)))</f>
        <v>77-Landed BA-SE Onshore</v>
      </c>
      <c r="M714" s="11" t="str">
        <f>IF(ISERROR(VLOOKUP(C714,'WI Vs ASM'!$B$2:$I$1000,8,0)),0,(VLOOKUP(C714,'WI Vs ASM'!$B$2:$I$1000,8,0)))</f>
        <v>Rahul Soman</v>
      </c>
      <c r="N714" s="11" t="str">
        <f>IF(ISERROR(VLOOKUP(C714,'WI Vs ASM'!$B$2:$G$1000,6,0)),0,(VLOOKUP(C714,'WI Vs ASM'!$B$2:$G$1000,6,0)))</f>
        <v>Data Archive</v>
      </c>
      <c r="O714" s="11" t="str">
        <f>IF(ISERROR(VLOOKUP(C714,'WI Vs ASM'!$B$2:$H$1000,7,0)),0,(VLOOKUP(C714,'WI Vs ASM'!$B$2:$H$1000,7,0)))</f>
        <v>Central Functions</v>
      </c>
      <c r="P714" s="11" t="str">
        <f t="shared" si="315"/>
        <v>Apr-17</v>
      </c>
      <c r="Q714" s="11" t="str">
        <f t="shared" si="316"/>
        <v>Q2</v>
      </c>
      <c r="R714" s="11" t="str">
        <f>IF(ISERROR(VLOOKUP(C714,'WI Vs ASM'!$B$2:$J$1000,9,0)),0,(VLOOKUP(C714,'WI Vs ASM'!$B$2:$J$1000,9,0)))</f>
        <v>Jyothi Pai</v>
      </c>
      <c r="S714" s="11" t="str">
        <f>IF(ISERROR(VLOOKUP(C714,'WI Vs ASM'!$B$2:$K$1000,10,0)),0,(VLOOKUP(C714,'WI Vs ASM'!$B$2:$K$1000,10,0)))</f>
        <v>Linda J. Richardson</v>
      </c>
      <c r="T714" s="11" t="str">
        <f>IF(ISERROR(VLOOKUP(C714,'WI Vs ASM'!$B$2:$L$1000,11,0)),0,(VLOOKUP(C714,'WI Vs ASM'!$B$2:$L$1000,11,0)))</f>
        <v>Crystal Romano</v>
      </c>
      <c r="U714" s="11" t="e">
        <f t="shared" si="323"/>
        <v>#VALUE!</v>
      </c>
      <c r="V714" s="11" t="str">
        <f t="shared" si="317"/>
        <v>No</v>
      </c>
      <c r="W714" s="11" t="str">
        <f t="shared" si="318"/>
        <v>Yes</v>
      </c>
      <c r="X714" s="11" t="str">
        <f t="shared" si="319"/>
        <v>Yes</v>
      </c>
      <c r="Y714" s="11" t="str">
        <f t="shared" si="320"/>
        <v>No</v>
      </c>
      <c r="Z714" s="11" t="str">
        <f t="shared" si="321"/>
        <v>No</v>
      </c>
      <c r="AA714" s="11" t="str">
        <f t="shared" si="324"/>
        <v>No</v>
      </c>
      <c r="AB714" s="11">
        <f>IF(ISERROR(VLOOKUP(U714,'ITWR Dump'!$A$2:$Y$5000,24,0)),0,(VLOOKUP('ILC Report'!U714,'ITWR Dump'!$A$2:$Y$5000,24,0)))</f>
        <v>0</v>
      </c>
      <c r="AC714" s="11" t="str">
        <f t="shared" si="325"/>
        <v>Yes</v>
      </c>
      <c r="AD714" s="11" t="str">
        <f t="shared" si="326"/>
        <v>BASE/Staff Aug</v>
      </c>
      <c r="AE714" s="11">
        <f>IF(ISERROR(VLOOKUP(U714,'ITWR Dump'!$A$2:$Y$5000,13,0)),0,(VLOOKUP(U714,'ITWR Dump'!$A$2:$Y$5000,13,0)))</f>
        <v>0</v>
      </c>
      <c r="AF714" s="11">
        <f>IF(ISERROR(VLOOKUP(U714,'ITWR Dump'!$A$2:$Y$5000,11,0)),0,(VLOOKUP(U714,'ITWR Dump'!$A$2:$Y$5000,11,0)))</f>
        <v>0</v>
      </c>
      <c r="AG714" s="11">
        <f>IF(ISERROR(VLOOKUP(U714,'ITWR Dump'!$A$2:$Y$5000,2,0)),0,(VLOOKUP(U714,'ITWR Dump'!$A$2:$Y$5000,2,0)))</f>
        <v>0</v>
      </c>
      <c r="AH714" s="11">
        <f>IF(ISERROR(VLOOKUP(U714,'ITWR Dump'!$A$2:$Y$5000,14,0)),0,(VLOOKUP(U714,'ITWR Dump'!$A$2:$Y$5000,14,0)))</f>
        <v>0</v>
      </c>
      <c r="AI714" s="11" t="str">
        <f t="shared" si="327"/>
        <v>77-Landed BA-SE Onshore Landed</v>
      </c>
      <c r="AJ714" s="11" t="str">
        <f t="shared" si="328"/>
        <v>Landed Onshore</v>
      </c>
      <c r="AK714" s="11" t="str">
        <f>IF(ISERROR(VLOOKUP(A714,'Team Data'!$C$2:$U$213,17,0)),0,(VLOOKUP(A714,'Team Data'!$C$2:$U$213,17,0)))</f>
        <v>MF PI and CF</v>
      </c>
      <c r="AL714" s="11" t="str">
        <f t="shared" si="329"/>
        <v>2017-04-24</v>
      </c>
      <c r="AM714" s="11">
        <f>IF(ISERROR(VLOOKUP(U714,'ITWR Dump'!$A$2:$Y$5000,16,0)),0,(VLOOKUP(U714,'ITWR Dump'!$A$2:$Y$5000,16,0)))</f>
        <v>0</v>
      </c>
      <c r="AN714" s="11">
        <f>IF(ISERROR(VLOOKUP(U714,'ITWR Dump'!$A$2:$Y$5000,18,0)),0,(VLOOKUP(U714,'ITWR Dump'!$A$2:$Y$5000,18,0)))</f>
        <v>0</v>
      </c>
      <c r="AO714" s="11">
        <f>IF(ISERROR(VLOOKUP(U714,'ITWR Dump'!$A$2:$Y$5000,25,0)),0,(VLOOKUP('ILC Report'!U714,'ITWR Dump'!$A$2:$Y$5000,25,0)))</f>
        <v>0</v>
      </c>
      <c r="AP714" s="11">
        <f t="shared" si="330"/>
        <v>0</v>
      </c>
      <c r="AQ714" s="26">
        <f t="shared" si="331"/>
        <v>0</v>
      </c>
      <c r="AR714" s="26">
        <f t="shared" si="332"/>
        <v>0</v>
      </c>
      <c r="AS714" s="26">
        <f t="shared" si="333"/>
        <v>0</v>
      </c>
      <c r="AT714" s="26">
        <f t="shared" si="334"/>
        <v>0</v>
      </c>
      <c r="AU714" s="26">
        <f t="shared" si="335"/>
        <v>0</v>
      </c>
      <c r="AV714" s="26">
        <f t="shared" si="336"/>
        <v>0</v>
      </c>
      <c r="AW714" s="11" t="s">
        <v>653</v>
      </c>
      <c r="AX714" s="11" t="str">
        <f>VLOOKUP(L714,Group!$A$2:$B$1000,2,0)</f>
        <v>Enhancement</v>
      </c>
      <c r="AY714" s="11">
        <f>IF(ISERROR(VLOOKUP(U714,'ITWR Dump'!$A$2:$Y$5000,15,0)),0,(VLOOKUP('ILC Report'!U714,'ITWR Dump'!$A$2:$Y$5000,15,0)))</f>
        <v>0</v>
      </c>
      <c r="AZ714" s="11" t="str">
        <f t="shared" si="337"/>
        <v>No</v>
      </c>
      <c r="BA714" s="11" t="str">
        <f t="shared" si="338"/>
        <v>BKO</v>
      </c>
      <c r="BB714" s="11" t="str">
        <f t="shared" si="339"/>
        <v>LB</v>
      </c>
      <c r="BC714" s="11" t="str">
        <f t="shared" si="340"/>
        <v>No</v>
      </c>
    </row>
    <row r="715" spans="1:55" x14ac:dyDescent="0.3">
      <c r="A715" s="11" t="s">
        <v>109</v>
      </c>
      <c r="B715" s="11" t="s">
        <v>1837</v>
      </c>
      <c r="C715" s="11" t="s">
        <v>621</v>
      </c>
      <c r="D715" s="11" t="s">
        <v>2336</v>
      </c>
      <c r="E715" s="38" t="s">
        <v>652</v>
      </c>
      <c r="F715" s="11">
        <v>5</v>
      </c>
      <c r="G715" s="40" t="s">
        <v>218</v>
      </c>
      <c r="H715" s="11" t="str">
        <f t="shared" si="322"/>
        <v>Regular</v>
      </c>
      <c r="I715" s="11" t="str">
        <f t="shared" si="314"/>
        <v>US</v>
      </c>
      <c r="J715" s="11" t="str">
        <f>IF(ISERROR(VLOOKUP(C715,'WI Vs ASM'!$B$2:$E$1000,4,0)),0,(VLOOKUP(C715,'WI Vs ASM'!$B$2:$E$1000,4,0)))</f>
        <v>Onshore</v>
      </c>
      <c r="K715" s="11" t="str">
        <f>IF(ISERROR(VLOOKUP(C715,'WI Vs ASM'!$B$2:$F$1000,5,0)),0,(VLOOKUP(C715,'WI Vs ASM'!$B$2:$F$1000,5,0)))</f>
        <v>02-Variable Billable</v>
      </c>
      <c r="L715" s="11" t="str">
        <f>IF(ISERROR(VLOOKUP(C715,'WI Vs ASM'!$B$2:$D$1000,3,0)),0,(VLOOKUP(C715,'WI Vs ASM'!$B$2:$D$1000,3,0)))</f>
        <v>77-Landed BA-SE Onshore</v>
      </c>
      <c r="M715" s="11" t="str">
        <f>IF(ISERROR(VLOOKUP(C715,'WI Vs ASM'!$B$2:$I$1000,8,0)),0,(VLOOKUP(C715,'WI Vs ASM'!$B$2:$I$1000,8,0)))</f>
        <v>Rahul Soman</v>
      </c>
      <c r="N715" s="11" t="str">
        <f>IF(ISERROR(VLOOKUP(C715,'WI Vs ASM'!$B$2:$G$1000,6,0)),0,(VLOOKUP(C715,'WI Vs ASM'!$B$2:$G$1000,6,0)))</f>
        <v>Data Archive</v>
      </c>
      <c r="O715" s="11" t="str">
        <f>IF(ISERROR(VLOOKUP(C715,'WI Vs ASM'!$B$2:$H$1000,7,0)),0,(VLOOKUP(C715,'WI Vs ASM'!$B$2:$H$1000,7,0)))</f>
        <v>Central Functions</v>
      </c>
      <c r="P715" s="11" t="str">
        <f t="shared" si="315"/>
        <v>Apr-17</v>
      </c>
      <c r="Q715" s="11" t="str">
        <f t="shared" si="316"/>
        <v>Q2</v>
      </c>
      <c r="R715" s="11" t="str">
        <f>IF(ISERROR(VLOOKUP(C715,'WI Vs ASM'!$B$2:$J$1000,9,0)),0,(VLOOKUP(C715,'WI Vs ASM'!$B$2:$J$1000,9,0)))</f>
        <v>Jyothi Pai</v>
      </c>
      <c r="S715" s="11" t="str">
        <f>IF(ISERROR(VLOOKUP(C715,'WI Vs ASM'!$B$2:$K$1000,10,0)),0,(VLOOKUP(C715,'WI Vs ASM'!$B$2:$K$1000,10,0)))</f>
        <v>Linda J. Richardson</v>
      </c>
      <c r="T715" s="11" t="str">
        <f>IF(ISERROR(VLOOKUP(C715,'WI Vs ASM'!$B$2:$L$1000,11,0)),0,(VLOOKUP(C715,'WI Vs ASM'!$B$2:$L$1000,11,0)))</f>
        <v>Crystal Romano</v>
      </c>
      <c r="U715" s="11" t="e">
        <f t="shared" si="323"/>
        <v>#VALUE!</v>
      </c>
      <c r="V715" s="11" t="str">
        <f t="shared" si="317"/>
        <v>No</v>
      </c>
      <c r="W715" s="11" t="str">
        <f t="shared" si="318"/>
        <v>Yes</v>
      </c>
      <c r="X715" s="11" t="str">
        <f t="shared" si="319"/>
        <v>Yes</v>
      </c>
      <c r="Y715" s="11" t="str">
        <f t="shared" si="320"/>
        <v>No</v>
      </c>
      <c r="Z715" s="11" t="str">
        <f t="shared" si="321"/>
        <v>No</v>
      </c>
      <c r="AA715" s="11" t="str">
        <f t="shared" si="324"/>
        <v>No</v>
      </c>
      <c r="AB715" s="11">
        <f>IF(ISERROR(VLOOKUP(U715,'ITWR Dump'!$A$2:$Y$5000,24,0)),0,(VLOOKUP('ILC Report'!U715,'ITWR Dump'!$A$2:$Y$5000,24,0)))</f>
        <v>0</v>
      </c>
      <c r="AC715" s="11" t="str">
        <f t="shared" si="325"/>
        <v>Yes</v>
      </c>
      <c r="AD715" s="11" t="str">
        <f t="shared" si="326"/>
        <v>BASE/Staff Aug</v>
      </c>
      <c r="AE715" s="11">
        <f>IF(ISERROR(VLOOKUP(U715,'ITWR Dump'!$A$2:$Y$5000,13,0)),0,(VLOOKUP(U715,'ITWR Dump'!$A$2:$Y$5000,13,0)))</f>
        <v>0</v>
      </c>
      <c r="AF715" s="11">
        <f>IF(ISERROR(VLOOKUP(U715,'ITWR Dump'!$A$2:$Y$5000,11,0)),0,(VLOOKUP(U715,'ITWR Dump'!$A$2:$Y$5000,11,0)))</f>
        <v>0</v>
      </c>
      <c r="AG715" s="11">
        <f>IF(ISERROR(VLOOKUP(U715,'ITWR Dump'!$A$2:$Y$5000,2,0)),0,(VLOOKUP(U715,'ITWR Dump'!$A$2:$Y$5000,2,0)))</f>
        <v>0</v>
      </c>
      <c r="AH715" s="11">
        <f>IF(ISERROR(VLOOKUP(U715,'ITWR Dump'!$A$2:$Y$5000,14,0)),0,(VLOOKUP(U715,'ITWR Dump'!$A$2:$Y$5000,14,0)))</f>
        <v>0</v>
      </c>
      <c r="AI715" s="11" t="str">
        <f t="shared" si="327"/>
        <v>77-Landed BA-SE Onshore Landed</v>
      </c>
      <c r="AJ715" s="11" t="str">
        <f t="shared" si="328"/>
        <v>Landed Onshore</v>
      </c>
      <c r="AK715" s="11" t="str">
        <f>IF(ISERROR(VLOOKUP(A715,'Team Data'!$C$2:$U$213,17,0)),0,(VLOOKUP(A715,'Team Data'!$C$2:$U$213,17,0)))</f>
        <v>MF PI and CF</v>
      </c>
      <c r="AL715" s="11" t="str">
        <f t="shared" si="329"/>
        <v>2017-04-24</v>
      </c>
      <c r="AM715" s="11">
        <f>IF(ISERROR(VLOOKUP(U715,'ITWR Dump'!$A$2:$Y$5000,16,0)),0,(VLOOKUP(U715,'ITWR Dump'!$A$2:$Y$5000,16,0)))</f>
        <v>0</v>
      </c>
      <c r="AN715" s="11">
        <f>IF(ISERROR(VLOOKUP(U715,'ITWR Dump'!$A$2:$Y$5000,18,0)),0,(VLOOKUP(U715,'ITWR Dump'!$A$2:$Y$5000,18,0)))</f>
        <v>0</v>
      </c>
      <c r="AO715" s="11">
        <f>IF(ISERROR(VLOOKUP(U715,'ITWR Dump'!$A$2:$Y$5000,25,0)),0,(VLOOKUP('ILC Report'!U715,'ITWR Dump'!$A$2:$Y$5000,25,0)))</f>
        <v>0</v>
      </c>
      <c r="AP715" s="11">
        <f t="shared" si="330"/>
        <v>0</v>
      </c>
      <c r="AQ715" s="26">
        <f t="shared" si="331"/>
        <v>0</v>
      </c>
      <c r="AR715" s="26">
        <f t="shared" si="332"/>
        <v>0</v>
      </c>
      <c r="AS715" s="26">
        <f t="shared" si="333"/>
        <v>0</v>
      </c>
      <c r="AT715" s="26">
        <f t="shared" si="334"/>
        <v>0</v>
      </c>
      <c r="AU715" s="26">
        <f t="shared" si="335"/>
        <v>0</v>
      </c>
      <c r="AV715" s="26">
        <f t="shared" si="336"/>
        <v>0</v>
      </c>
      <c r="AW715" s="11" t="s">
        <v>653</v>
      </c>
      <c r="AX715" s="11" t="str">
        <f>VLOOKUP(L715,Group!$A$2:$B$1000,2,0)</f>
        <v>Enhancement</v>
      </c>
      <c r="AY715" s="11">
        <f>IF(ISERROR(VLOOKUP(U715,'ITWR Dump'!$A$2:$Y$5000,15,0)),0,(VLOOKUP('ILC Report'!U715,'ITWR Dump'!$A$2:$Y$5000,15,0)))</f>
        <v>0</v>
      </c>
      <c r="AZ715" s="11" t="str">
        <f t="shared" si="337"/>
        <v>No</v>
      </c>
      <c r="BA715" s="11" t="str">
        <f t="shared" si="338"/>
        <v>BKO</v>
      </c>
      <c r="BB715" s="11" t="str">
        <f t="shared" si="339"/>
        <v>LB</v>
      </c>
      <c r="BC715" s="11" t="str">
        <f t="shared" si="340"/>
        <v>No</v>
      </c>
    </row>
    <row r="716" spans="1:55" x14ac:dyDescent="0.3">
      <c r="A716" s="11" t="s">
        <v>109</v>
      </c>
      <c r="B716" s="11" t="s">
        <v>1837</v>
      </c>
      <c r="C716" s="11" t="s">
        <v>622</v>
      </c>
      <c r="D716" s="11" t="s">
        <v>2337</v>
      </c>
      <c r="E716" s="38" t="s">
        <v>652</v>
      </c>
      <c r="F716" s="11">
        <v>5</v>
      </c>
      <c r="G716" s="40" t="s">
        <v>218</v>
      </c>
      <c r="H716" s="11" t="str">
        <f t="shared" si="322"/>
        <v>Regular</v>
      </c>
      <c r="I716" s="11" t="str">
        <f t="shared" si="314"/>
        <v>US</v>
      </c>
      <c r="J716" s="11" t="str">
        <f>IF(ISERROR(VLOOKUP(C716,'WI Vs ASM'!$B$2:$E$1000,4,0)),0,(VLOOKUP(C716,'WI Vs ASM'!$B$2:$E$1000,4,0)))</f>
        <v>Onshore</v>
      </c>
      <c r="K716" s="11" t="str">
        <f>IF(ISERROR(VLOOKUP(C716,'WI Vs ASM'!$B$2:$F$1000,5,0)),0,(VLOOKUP(C716,'WI Vs ASM'!$B$2:$F$1000,5,0)))</f>
        <v>01-Fixed Price</v>
      </c>
      <c r="L716" s="11" t="str">
        <f>IF(ISERROR(VLOOKUP(C716,'WI Vs ASM'!$B$2:$D$1000,3,0)),0,(VLOOKUP(C716,'WI Vs ASM'!$B$2:$D$1000,3,0)))</f>
        <v>00-Maintenance Onshore</v>
      </c>
      <c r="M716" s="11" t="str">
        <f>IF(ISERROR(VLOOKUP(C716,'WI Vs ASM'!$B$2:$I$1000,8,0)),0,(VLOOKUP(C716,'WI Vs ASM'!$B$2:$I$1000,8,0)))</f>
        <v>Rahul Soman</v>
      </c>
      <c r="N716" s="11" t="str">
        <f>IF(ISERROR(VLOOKUP(C716,'WI Vs ASM'!$B$2:$G$1000,6,0)),0,(VLOOKUP(C716,'WI Vs ASM'!$B$2:$G$1000,6,0)))</f>
        <v>Data Archive</v>
      </c>
      <c r="O716" s="11" t="str">
        <f>IF(ISERROR(VLOOKUP(C716,'WI Vs ASM'!$B$2:$H$1000,7,0)),0,(VLOOKUP(C716,'WI Vs ASM'!$B$2:$H$1000,7,0)))</f>
        <v>Central Functions</v>
      </c>
      <c r="P716" s="11" t="str">
        <f t="shared" si="315"/>
        <v>Apr-17</v>
      </c>
      <c r="Q716" s="11" t="str">
        <f t="shared" si="316"/>
        <v>Q2</v>
      </c>
      <c r="R716" s="11" t="str">
        <f>IF(ISERROR(VLOOKUP(C716,'WI Vs ASM'!$B$2:$J$1000,9,0)),0,(VLOOKUP(C716,'WI Vs ASM'!$B$2:$J$1000,9,0)))</f>
        <v>Jyothi Pai</v>
      </c>
      <c r="S716" s="11" t="str">
        <f>IF(ISERROR(VLOOKUP(C716,'WI Vs ASM'!$B$2:$K$1000,10,0)),0,(VLOOKUP(C716,'WI Vs ASM'!$B$2:$K$1000,10,0)))</f>
        <v>Linda J. Richardson</v>
      </c>
      <c r="T716" s="11" t="str">
        <f>IF(ISERROR(VLOOKUP(C716,'WI Vs ASM'!$B$2:$L$1000,11,0)),0,(VLOOKUP(C716,'WI Vs ASM'!$B$2:$L$1000,11,0)))</f>
        <v>Crystal Romano</v>
      </c>
      <c r="U716" s="11" t="e">
        <f t="shared" si="323"/>
        <v>#VALUE!</v>
      </c>
      <c r="V716" s="11" t="str">
        <f t="shared" si="317"/>
        <v>No</v>
      </c>
      <c r="W716" s="11" t="str">
        <f t="shared" si="318"/>
        <v>Yes</v>
      </c>
      <c r="X716" s="11" t="str">
        <f t="shared" si="319"/>
        <v>No</v>
      </c>
      <c r="Y716" s="11" t="str">
        <f t="shared" si="320"/>
        <v>No</v>
      </c>
      <c r="Z716" s="11" t="str">
        <f t="shared" si="321"/>
        <v>No</v>
      </c>
      <c r="AA716" s="11" t="str">
        <f t="shared" si="324"/>
        <v>No</v>
      </c>
      <c r="AB716" s="11">
        <f>IF(ISERROR(VLOOKUP(U716,'ITWR Dump'!$A$2:$Y$5000,24,0)),0,(VLOOKUP('ILC Report'!U716,'ITWR Dump'!$A$2:$Y$5000,24,0)))</f>
        <v>0</v>
      </c>
      <c r="AC716" s="11" t="str">
        <f t="shared" si="325"/>
        <v>No</v>
      </c>
      <c r="AD716" s="11" t="str">
        <f t="shared" si="326"/>
        <v/>
      </c>
      <c r="AE716" s="11">
        <f>IF(ISERROR(VLOOKUP(U716,'ITWR Dump'!$A$2:$Y$5000,13,0)),0,(VLOOKUP(U716,'ITWR Dump'!$A$2:$Y$5000,13,0)))</f>
        <v>0</v>
      </c>
      <c r="AF716" s="11">
        <f>IF(ISERROR(VLOOKUP(U716,'ITWR Dump'!$A$2:$Y$5000,11,0)),0,(VLOOKUP(U716,'ITWR Dump'!$A$2:$Y$5000,11,0)))</f>
        <v>0</v>
      </c>
      <c r="AG716" s="11">
        <f>IF(ISERROR(VLOOKUP(U716,'ITWR Dump'!$A$2:$Y$5000,2,0)),0,(VLOOKUP(U716,'ITWR Dump'!$A$2:$Y$5000,2,0)))</f>
        <v>0</v>
      </c>
      <c r="AH716" s="11">
        <f>IF(ISERROR(VLOOKUP(U716,'ITWR Dump'!$A$2:$Y$5000,14,0)),0,(VLOOKUP(U716,'ITWR Dump'!$A$2:$Y$5000,14,0)))</f>
        <v>0</v>
      </c>
      <c r="AI716" s="11" t="str">
        <f t="shared" si="327"/>
        <v>00-Maintenance Onshore Landed</v>
      </c>
      <c r="AJ716" s="11" t="str">
        <f t="shared" si="328"/>
        <v>Landed Onshore</v>
      </c>
      <c r="AK716" s="11" t="str">
        <f>IF(ISERROR(VLOOKUP(A716,'Team Data'!$C$2:$U$213,17,0)),0,(VLOOKUP(A716,'Team Data'!$C$2:$U$213,17,0)))</f>
        <v>MF PI and CF</v>
      </c>
      <c r="AL716" s="11" t="str">
        <f t="shared" si="329"/>
        <v>2017-04-24</v>
      </c>
      <c r="AM716" s="11">
        <f>IF(ISERROR(VLOOKUP(U716,'ITWR Dump'!$A$2:$Y$5000,16,0)),0,(VLOOKUP(U716,'ITWR Dump'!$A$2:$Y$5000,16,0)))</f>
        <v>0</v>
      </c>
      <c r="AN716" s="11">
        <f>IF(ISERROR(VLOOKUP(U716,'ITWR Dump'!$A$2:$Y$5000,18,0)),0,(VLOOKUP(U716,'ITWR Dump'!$A$2:$Y$5000,18,0)))</f>
        <v>0</v>
      </c>
      <c r="AO716" s="11">
        <f>IF(ISERROR(VLOOKUP(U716,'ITWR Dump'!$A$2:$Y$5000,25,0)),0,(VLOOKUP('ILC Report'!U716,'ITWR Dump'!$A$2:$Y$5000,25,0)))</f>
        <v>0</v>
      </c>
      <c r="AP716" s="11">
        <f t="shared" si="330"/>
        <v>0</v>
      </c>
      <c r="AQ716" s="26">
        <f t="shared" si="331"/>
        <v>0</v>
      </c>
      <c r="AR716" s="26">
        <f t="shared" si="332"/>
        <v>0</v>
      </c>
      <c r="AS716" s="26">
        <f t="shared" si="333"/>
        <v>0</v>
      </c>
      <c r="AT716" s="26">
        <f t="shared" si="334"/>
        <v>0</v>
      </c>
      <c r="AU716" s="26">
        <f t="shared" si="335"/>
        <v>0</v>
      </c>
      <c r="AV716" s="26">
        <f t="shared" si="336"/>
        <v>0</v>
      </c>
      <c r="AW716" s="11" t="s">
        <v>653</v>
      </c>
      <c r="AX716" s="11" t="str">
        <f>VLOOKUP(L716,Group!$A$2:$B$1000,2,0)</f>
        <v>Maintenance</v>
      </c>
      <c r="AY716" s="11">
        <f>IF(ISERROR(VLOOKUP(U716,'ITWR Dump'!$A$2:$Y$5000,15,0)),0,(VLOOKUP('ILC Report'!U716,'ITWR Dump'!$A$2:$Y$5000,15,0)))</f>
        <v>0</v>
      </c>
      <c r="AZ716" s="11" t="str">
        <f t="shared" si="337"/>
        <v>No</v>
      </c>
      <c r="BA716" s="11" t="str">
        <f t="shared" si="338"/>
        <v>BKO</v>
      </c>
      <c r="BB716" s="11" t="str">
        <f t="shared" si="339"/>
        <v>MN</v>
      </c>
      <c r="BC716" s="11" t="str">
        <f t="shared" si="340"/>
        <v>No</v>
      </c>
    </row>
    <row r="717" spans="1:55" x14ac:dyDescent="0.3">
      <c r="A717" s="11" t="s">
        <v>109</v>
      </c>
      <c r="B717" s="11" t="s">
        <v>1837</v>
      </c>
      <c r="C717" s="11" t="s">
        <v>621</v>
      </c>
      <c r="D717" s="11" t="s">
        <v>2335</v>
      </c>
      <c r="E717" s="38" t="s">
        <v>2901</v>
      </c>
      <c r="F717" s="11">
        <v>35</v>
      </c>
      <c r="G717" s="40" t="s">
        <v>218</v>
      </c>
      <c r="H717" s="11" t="str">
        <f t="shared" si="322"/>
        <v>Regular</v>
      </c>
      <c r="I717" s="11" t="str">
        <f t="shared" si="314"/>
        <v>US</v>
      </c>
      <c r="J717" s="11" t="str">
        <f>IF(ISERROR(VLOOKUP(C717,'WI Vs ASM'!$B$2:$E$1000,4,0)),0,(VLOOKUP(C717,'WI Vs ASM'!$B$2:$E$1000,4,0)))</f>
        <v>Onshore</v>
      </c>
      <c r="K717" s="11" t="str">
        <f>IF(ISERROR(VLOOKUP(C717,'WI Vs ASM'!$B$2:$F$1000,5,0)),0,(VLOOKUP(C717,'WI Vs ASM'!$B$2:$F$1000,5,0)))</f>
        <v>02-Variable Billable</v>
      </c>
      <c r="L717" s="11" t="str">
        <f>IF(ISERROR(VLOOKUP(C717,'WI Vs ASM'!$B$2:$D$1000,3,0)),0,(VLOOKUP(C717,'WI Vs ASM'!$B$2:$D$1000,3,0)))</f>
        <v>77-Landed BA-SE Onshore</v>
      </c>
      <c r="M717" s="11" t="str">
        <f>IF(ISERROR(VLOOKUP(C717,'WI Vs ASM'!$B$2:$I$1000,8,0)),0,(VLOOKUP(C717,'WI Vs ASM'!$B$2:$I$1000,8,0)))</f>
        <v>Rahul Soman</v>
      </c>
      <c r="N717" s="11" t="str">
        <f>IF(ISERROR(VLOOKUP(C717,'WI Vs ASM'!$B$2:$G$1000,6,0)),0,(VLOOKUP(C717,'WI Vs ASM'!$B$2:$G$1000,6,0)))</f>
        <v>Data Archive</v>
      </c>
      <c r="O717" s="11" t="str">
        <f>IF(ISERROR(VLOOKUP(C717,'WI Vs ASM'!$B$2:$H$1000,7,0)),0,(VLOOKUP(C717,'WI Vs ASM'!$B$2:$H$1000,7,0)))</f>
        <v>Central Functions</v>
      </c>
      <c r="P717" s="11" t="str">
        <f t="shared" si="315"/>
        <v>May-17</v>
      </c>
      <c r="Q717" s="11" t="str">
        <f t="shared" si="316"/>
        <v>Q2</v>
      </c>
      <c r="R717" s="11" t="str">
        <f>IF(ISERROR(VLOOKUP(C717,'WI Vs ASM'!$B$2:$J$1000,9,0)),0,(VLOOKUP(C717,'WI Vs ASM'!$B$2:$J$1000,9,0)))</f>
        <v>Jyothi Pai</v>
      </c>
      <c r="S717" s="11" t="str">
        <f>IF(ISERROR(VLOOKUP(C717,'WI Vs ASM'!$B$2:$K$1000,10,0)),0,(VLOOKUP(C717,'WI Vs ASM'!$B$2:$K$1000,10,0)))</f>
        <v>Linda J. Richardson</v>
      </c>
      <c r="T717" s="11" t="str">
        <f>IF(ISERROR(VLOOKUP(C717,'WI Vs ASM'!$B$2:$L$1000,11,0)),0,(VLOOKUP(C717,'WI Vs ASM'!$B$2:$L$1000,11,0)))</f>
        <v>Crystal Romano</v>
      </c>
      <c r="U717" s="11" t="e">
        <f t="shared" si="323"/>
        <v>#VALUE!</v>
      </c>
      <c r="V717" s="11" t="str">
        <f t="shared" si="317"/>
        <v>No</v>
      </c>
      <c r="W717" s="11" t="str">
        <f t="shared" si="318"/>
        <v>Yes</v>
      </c>
      <c r="X717" s="11" t="str">
        <f t="shared" si="319"/>
        <v>Yes</v>
      </c>
      <c r="Y717" s="11" t="str">
        <f t="shared" si="320"/>
        <v>No</v>
      </c>
      <c r="Z717" s="11" t="str">
        <f t="shared" si="321"/>
        <v>No</v>
      </c>
      <c r="AA717" s="11" t="str">
        <f t="shared" si="324"/>
        <v>No</v>
      </c>
      <c r="AB717" s="11">
        <f>IF(ISERROR(VLOOKUP(U717,'ITWR Dump'!$A$2:$Y$5000,24,0)),0,(VLOOKUP('ILC Report'!U717,'ITWR Dump'!$A$2:$Y$5000,24,0)))</f>
        <v>0</v>
      </c>
      <c r="AC717" s="11" t="str">
        <f t="shared" si="325"/>
        <v>Yes</v>
      </c>
      <c r="AD717" s="11" t="str">
        <f t="shared" si="326"/>
        <v>BASE/Staff Aug</v>
      </c>
      <c r="AE717" s="11">
        <f>IF(ISERROR(VLOOKUP(U717,'ITWR Dump'!$A$2:$Y$5000,13,0)),0,(VLOOKUP(U717,'ITWR Dump'!$A$2:$Y$5000,13,0)))</f>
        <v>0</v>
      </c>
      <c r="AF717" s="11">
        <f>IF(ISERROR(VLOOKUP(U717,'ITWR Dump'!$A$2:$Y$5000,11,0)),0,(VLOOKUP(U717,'ITWR Dump'!$A$2:$Y$5000,11,0)))</f>
        <v>0</v>
      </c>
      <c r="AG717" s="11">
        <f>IF(ISERROR(VLOOKUP(U717,'ITWR Dump'!$A$2:$Y$5000,2,0)),0,(VLOOKUP(U717,'ITWR Dump'!$A$2:$Y$5000,2,0)))</f>
        <v>0</v>
      </c>
      <c r="AH717" s="11">
        <f>IF(ISERROR(VLOOKUP(U717,'ITWR Dump'!$A$2:$Y$5000,14,0)),0,(VLOOKUP(U717,'ITWR Dump'!$A$2:$Y$5000,14,0)))</f>
        <v>0</v>
      </c>
      <c r="AI717" s="11" t="str">
        <f t="shared" si="327"/>
        <v>77-Landed BA-SE Onshore Landed</v>
      </c>
      <c r="AJ717" s="11" t="str">
        <f t="shared" si="328"/>
        <v>Landed Onshore</v>
      </c>
      <c r="AK717" s="11" t="str">
        <f>IF(ISERROR(VLOOKUP(A717,'Team Data'!$C$2:$U$213,17,0)),0,(VLOOKUP(A717,'Team Data'!$C$2:$U$213,17,0)))</f>
        <v>MF PI and CF</v>
      </c>
      <c r="AL717" s="11" t="str">
        <f t="shared" si="329"/>
        <v>2017-04-24</v>
      </c>
      <c r="AM717" s="11">
        <f>IF(ISERROR(VLOOKUP(U717,'ITWR Dump'!$A$2:$Y$5000,16,0)),0,(VLOOKUP(U717,'ITWR Dump'!$A$2:$Y$5000,16,0)))</f>
        <v>0</v>
      </c>
      <c r="AN717" s="11">
        <f>IF(ISERROR(VLOOKUP(U717,'ITWR Dump'!$A$2:$Y$5000,18,0)),0,(VLOOKUP(U717,'ITWR Dump'!$A$2:$Y$5000,18,0)))</f>
        <v>0</v>
      </c>
      <c r="AO717" s="11">
        <f>IF(ISERROR(VLOOKUP(U717,'ITWR Dump'!$A$2:$Y$5000,25,0)),0,(VLOOKUP('ILC Report'!U717,'ITWR Dump'!$A$2:$Y$5000,25,0)))</f>
        <v>0</v>
      </c>
      <c r="AP717" s="11">
        <f t="shared" si="330"/>
        <v>0</v>
      </c>
      <c r="AQ717" s="26">
        <f t="shared" si="331"/>
        <v>0</v>
      </c>
      <c r="AR717" s="26">
        <f t="shared" si="332"/>
        <v>0</v>
      </c>
      <c r="AS717" s="26">
        <f t="shared" si="333"/>
        <v>0</v>
      </c>
      <c r="AT717" s="26">
        <f t="shared" si="334"/>
        <v>0</v>
      </c>
      <c r="AU717" s="26">
        <f t="shared" si="335"/>
        <v>0</v>
      </c>
      <c r="AV717" s="26">
        <f t="shared" si="336"/>
        <v>0</v>
      </c>
      <c r="AW717" s="11" t="s">
        <v>653</v>
      </c>
      <c r="AX717" s="11" t="str">
        <f>VLOOKUP(L717,Group!$A$2:$B$1000,2,0)</f>
        <v>Enhancement</v>
      </c>
      <c r="AY717" s="11">
        <f>IF(ISERROR(VLOOKUP(U717,'ITWR Dump'!$A$2:$Y$5000,15,0)),0,(VLOOKUP('ILC Report'!U717,'ITWR Dump'!$A$2:$Y$5000,15,0)))</f>
        <v>0</v>
      </c>
      <c r="AZ717" s="11" t="str">
        <f t="shared" si="337"/>
        <v>No</v>
      </c>
      <c r="BA717" s="11" t="str">
        <f t="shared" si="338"/>
        <v>BKO</v>
      </c>
      <c r="BB717" s="11" t="str">
        <f t="shared" si="339"/>
        <v>LB</v>
      </c>
      <c r="BC717" s="11" t="str">
        <f t="shared" si="340"/>
        <v>No</v>
      </c>
    </row>
    <row r="718" spans="1:55" x14ac:dyDescent="0.3">
      <c r="A718" s="11" t="s">
        <v>109</v>
      </c>
      <c r="B718" s="11" t="s">
        <v>1837</v>
      </c>
      <c r="C718" s="11" t="s">
        <v>621</v>
      </c>
      <c r="D718" s="11" t="s">
        <v>2336</v>
      </c>
      <c r="E718" s="38" t="s">
        <v>2901</v>
      </c>
      <c r="F718" s="11">
        <v>5</v>
      </c>
      <c r="G718" s="40" t="s">
        <v>218</v>
      </c>
      <c r="H718" s="11" t="str">
        <f t="shared" si="322"/>
        <v>Regular</v>
      </c>
      <c r="I718" s="11" t="str">
        <f t="shared" si="314"/>
        <v>US</v>
      </c>
      <c r="J718" s="11" t="str">
        <f>IF(ISERROR(VLOOKUP(C718,'WI Vs ASM'!$B$2:$E$1000,4,0)),0,(VLOOKUP(C718,'WI Vs ASM'!$B$2:$E$1000,4,0)))</f>
        <v>Onshore</v>
      </c>
      <c r="K718" s="11" t="str">
        <f>IF(ISERROR(VLOOKUP(C718,'WI Vs ASM'!$B$2:$F$1000,5,0)),0,(VLOOKUP(C718,'WI Vs ASM'!$B$2:$F$1000,5,0)))</f>
        <v>02-Variable Billable</v>
      </c>
      <c r="L718" s="11" t="str">
        <f>IF(ISERROR(VLOOKUP(C718,'WI Vs ASM'!$B$2:$D$1000,3,0)),0,(VLOOKUP(C718,'WI Vs ASM'!$B$2:$D$1000,3,0)))</f>
        <v>77-Landed BA-SE Onshore</v>
      </c>
      <c r="M718" s="11" t="str">
        <f>IF(ISERROR(VLOOKUP(C718,'WI Vs ASM'!$B$2:$I$1000,8,0)),0,(VLOOKUP(C718,'WI Vs ASM'!$B$2:$I$1000,8,0)))</f>
        <v>Rahul Soman</v>
      </c>
      <c r="N718" s="11" t="str">
        <f>IF(ISERROR(VLOOKUP(C718,'WI Vs ASM'!$B$2:$G$1000,6,0)),0,(VLOOKUP(C718,'WI Vs ASM'!$B$2:$G$1000,6,0)))</f>
        <v>Data Archive</v>
      </c>
      <c r="O718" s="11" t="str">
        <f>IF(ISERROR(VLOOKUP(C718,'WI Vs ASM'!$B$2:$H$1000,7,0)),0,(VLOOKUP(C718,'WI Vs ASM'!$B$2:$H$1000,7,0)))</f>
        <v>Central Functions</v>
      </c>
      <c r="P718" s="11" t="str">
        <f t="shared" si="315"/>
        <v>May-17</v>
      </c>
      <c r="Q718" s="11" t="str">
        <f t="shared" si="316"/>
        <v>Q2</v>
      </c>
      <c r="R718" s="11" t="str">
        <f>IF(ISERROR(VLOOKUP(C718,'WI Vs ASM'!$B$2:$J$1000,9,0)),0,(VLOOKUP(C718,'WI Vs ASM'!$B$2:$J$1000,9,0)))</f>
        <v>Jyothi Pai</v>
      </c>
      <c r="S718" s="11" t="str">
        <f>IF(ISERROR(VLOOKUP(C718,'WI Vs ASM'!$B$2:$K$1000,10,0)),0,(VLOOKUP(C718,'WI Vs ASM'!$B$2:$K$1000,10,0)))</f>
        <v>Linda J. Richardson</v>
      </c>
      <c r="T718" s="11" t="str">
        <f>IF(ISERROR(VLOOKUP(C718,'WI Vs ASM'!$B$2:$L$1000,11,0)),0,(VLOOKUP(C718,'WI Vs ASM'!$B$2:$L$1000,11,0)))</f>
        <v>Crystal Romano</v>
      </c>
      <c r="U718" s="11" t="e">
        <f t="shared" si="323"/>
        <v>#VALUE!</v>
      </c>
      <c r="V718" s="11" t="str">
        <f t="shared" si="317"/>
        <v>No</v>
      </c>
      <c r="W718" s="11" t="str">
        <f t="shared" si="318"/>
        <v>Yes</v>
      </c>
      <c r="X718" s="11" t="str">
        <f t="shared" si="319"/>
        <v>Yes</v>
      </c>
      <c r="Y718" s="11" t="str">
        <f t="shared" si="320"/>
        <v>No</v>
      </c>
      <c r="Z718" s="11" t="str">
        <f t="shared" si="321"/>
        <v>No</v>
      </c>
      <c r="AA718" s="11" t="str">
        <f t="shared" si="324"/>
        <v>No</v>
      </c>
      <c r="AB718" s="11">
        <f>IF(ISERROR(VLOOKUP(U718,'ITWR Dump'!$A$2:$Y$5000,24,0)),0,(VLOOKUP('ILC Report'!U718,'ITWR Dump'!$A$2:$Y$5000,24,0)))</f>
        <v>0</v>
      </c>
      <c r="AC718" s="11" t="str">
        <f t="shared" si="325"/>
        <v>Yes</v>
      </c>
      <c r="AD718" s="11" t="str">
        <f t="shared" si="326"/>
        <v>BASE/Staff Aug</v>
      </c>
      <c r="AE718" s="11">
        <f>IF(ISERROR(VLOOKUP(U718,'ITWR Dump'!$A$2:$Y$5000,13,0)),0,(VLOOKUP(U718,'ITWR Dump'!$A$2:$Y$5000,13,0)))</f>
        <v>0</v>
      </c>
      <c r="AF718" s="11">
        <f>IF(ISERROR(VLOOKUP(U718,'ITWR Dump'!$A$2:$Y$5000,11,0)),0,(VLOOKUP(U718,'ITWR Dump'!$A$2:$Y$5000,11,0)))</f>
        <v>0</v>
      </c>
      <c r="AG718" s="11">
        <f>IF(ISERROR(VLOOKUP(U718,'ITWR Dump'!$A$2:$Y$5000,2,0)),0,(VLOOKUP(U718,'ITWR Dump'!$A$2:$Y$5000,2,0)))</f>
        <v>0</v>
      </c>
      <c r="AH718" s="11">
        <f>IF(ISERROR(VLOOKUP(U718,'ITWR Dump'!$A$2:$Y$5000,14,0)),0,(VLOOKUP(U718,'ITWR Dump'!$A$2:$Y$5000,14,0)))</f>
        <v>0</v>
      </c>
      <c r="AI718" s="11" t="str">
        <f t="shared" si="327"/>
        <v>77-Landed BA-SE Onshore Landed</v>
      </c>
      <c r="AJ718" s="11" t="str">
        <f t="shared" si="328"/>
        <v>Landed Onshore</v>
      </c>
      <c r="AK718" s="11" t="str">
        <f>IF(ISERROR(VLOOKUP(A718,'Team Data'!$C$2:$U$213,17,0)),0,(VLOOKUP(A718,'Team Data'!$C$2:$U$213,17,0)))</f>
        <v>MF PI and CF</v>
      </c>
      <c r="AL718" s="11" t="str">
        <f t="shared" si="329"/>
        <v>2017-04-24</v>
      </c>
      <c r="AM718" s="11">
        <f>IF(ISERROR(VLOOKUP(U718,'ITWR Dump'!$A$2:$Y$5000,16,0)),0,(VLOOKUP(U718,'ITWR Dump'!$A$2:$Y$5000,16,0)))</f>
        <v>0</v>
      </c>
      <c r="AN718" s="11">
        <f>IF(ISERROR(VLOOKUP(U718,'ITWR Dump'!$A$2:$Y$5000,18,0)),0,(VLOOKUP(U718,'ITWR Dump'!$A$2:$Y$5000,18,0)))</f>
        <v>0</v>
      </c>
      <c r="AO718" s="11">
        <f>IF(ISERROR(VLOOKUP(U718,'ITWR Dump'!$A$2:$Y$5000,25,0)),0,(VLOOKUP('ILC Report'!U718,'ITWR Dump'!$A$2:$Y$5000,25,0)))</f>
        <v>0</v>
      </c>
      <c r="AP718" s="11">
        <f t="shared" si="330"/>
        <v>0</v>
      </c>
      <c r="AQ718" s="26">
        <f t="shared" si="331"/>
        <v>0</v>
      </c>
      <c r="AR718" s="26">
        <f t="shared" si="332"/>
        <v>0</v>
      </c>
      <c r="AS718" s="26">
        <f t="shared" si="333"/>
        <v>0</v>
      </c>
      <c r="AT718" s="26">
        <f t="shared" si="334"/>
        <v>0</v>
      </c>
      <c r="AU718" s="26">
        <f t="shared" si="335"/>
        <v>0</v>
      </c>
      <c r="AV718" s="26">
        <f t="shared" si="336"/>
        <v>0</v>
      </c>
      <c r="AW718" s="11" t="s">
        <v>653</v>
      </c>
      <c r="AX718" s="11" t="str">
        <f>VLOOKUP(L718,Group!$A$2:$B$1000,2,0)</f>
        <v>Enhancement</v>
      </c>
      <c r="AY718" s="11">
        <f>IF(ISERROR(VLOOKUP(U718,'ITWR Dump'!$A$2:$Y$5000,15,0)),0,(VLOOKUP('ILC Report'!U718,'ITWR Dump'!$A$2:$Y$5000,15,0)))</f>
        <v>0</v>
      </c>
      <c r="AZ718" s="11" t="str">
        <f t="shared" si="337"/>
        <v>No</v>
      </c>
      <c r="BA718" s="11" t="str">
        <f t="shared" si="338"/>
        <v>BKO</v>
      </c>
      <c r="BB718" s="11" t="str">
        <f t="shared" si="339"/>
        <v>LB</v>
      </c>
      <c r="BC718" s="11" t="str">
        <f t="shared" si="340"/>
        <v>No</v>
      </c>
    </row>
    <row r="719" spans="1:55" x14ac:dyDescent="0.3">
      <c r="A719" s="11" t="s">
        <v>109</v>
      </c>
      <c r="B719" s="11" t="s">
        <v>1837</v>
      </c>
      <c r="C719" s="11" t="s">
        <v>622</v>
      </c>
      <c r="D719" s="11" t="s">
        <v>2337</v>
      </c>
      <c r="E719" s="38" t="s">
        <v>2901</v>
      </c>
      <c r="F719" s="11">
        <v>5</v>
      </c>
      <c r="G719" s="40" t="s">
        <v>218</v>
      </c>
      <c r="H719" s="11" t="str">
        <f t="shared" si="322"/>
        <v>Regular</v>
      </c>
      <c r="I719" s="11" t="str">
        <f t="shared" si="314"/>
        <v>US</v>
      </c>
      <c r="J719" s="11" t="str">
        <f>IF(ISERROR(VLOOKUP(C719,'WI Vs ASM'!$B$2:$E$1000,4,0)),0,(VLOOKUP(C719,'WI Vs ASM'!$B$2:$E$1000,4,0)))</f>
        <v>Onshore</v>
      </c>
      <c r="K719" s="11" t="str">
        <f>IF(ISERROR(VLOOKUP(C719,'WI Vs ASM'!$B$2:$F$1000,5,0)),0,(VLOOKUP(C719,'WI Vs ASM'!$B$2:$F$1000,5,0)))</f>
        <v>01-Fixed Price</v>
      </c>
      <c r="L719" s="11" t="str">
        <f>IF(ISERROR(VLOOKUP(C719,'WI Vs ASM'!$B$2:$D$1000,3,0)),0,(VLOOKUP(C719,'WI Vs ASM'!$B$2:$D$1000,3,0)))</f>
        <v>00-Maintenance Onshore</v>
      </c>
      <c r="M719" s="11" t="str">
        <f>IF(ISERROR(VLOOKUP(C719,'WI Vs ASM'!$B$2:$I$1000,8,0)),0,(VLOOKUP(C719,'WI Vs ASM'!$B$2:$I$1000,8,0)))</f>
        <v>Rahul Soman</v>
      </c>
      <c r="N719" s="11" t="str">
        <f>IF(ISERROR(VLOOKUP(C719,'WI Vs ASM'!$B$2:$G$1000,6,0)),0,(VLOOKUP(C719,'WI Vs ASM'!$B$2:$G$1000,6,0)))</f>
        <v>Data Archive</v>
      </c>
      <c r="O719" s="11" t="str">
        <f>IF(ISERROR(VLOOKUP(C719,'WI Vs ASM'!$B$2:$H$1000,7,0)),0,(VLOOKUP(C719,'WI Vs ASM'!$B$2:$H$1000,7,0)))</f>
        <v>Central Functions</v>
      </c>
      <c r="P719" s="11" t="str">
        <f t="shared" si="315"/>
        <v>May-17</v>
      </c>
      <c r="Q719" s="11" t="str">
        <f t="shared" si="316"/>
        <v>Q2</v>
      </c>
      <c r="R719" s="11" t="str">
        <f>IF(ISERROR(VLOOKUP(C719,'WI Vs ASM'!$B$2:$J$1000,9,0)),0,(VLOOKUP(C719,'WI Vs ASM'!$B$2:$J$1000,9,0)))</f>
        <v>Jyothi Pai</v>
      </c>
      <c r="S719" s="11" t="str">
        <f>IF(ISERROR(VLOOKUP(C719,'WI Vs ASM'!$B$2:$K$1000,10,0)),0,(VLOOKUP(C719,'WI Vs ASM'!$B$2:$K$1000,10,0)))</f>
        <v>Linda J. Richardson</v>
      </c>
      <c r="T719" s="11" t="str">
        <f>IF(ISERROR(VLOOKUP(C719,'WI Vs ASM'!$B$2:$L$1000,11,0)),0,(VLOOKUP(C719,'WI Vs ASM'!$B$2:$L$1000,11,0)))</f>
        <v>Crystal Romano</v>
      </c>
      <c r="U719" s="11" t="e">
        <f t="shared" si="323"/>
        <v>#VALUE!</v>
      </c>
      <c r="V719" s="11" t="str">
        <f t="shared" si="317"/>
        <v>No</v>
      </c>
      <c r="W719" s="11" t="str">
        <f t="shared" si="318"/>
        <v>Yes</v>
      </c>
      <c r="X719" s="11" t="str">
        <f t="shared" si="319"/>
        <v>No</v>
      </c>
      <c r="Y719" s="11" t="str">
        <f t="shared" si="320"/>
        <v>No</v>
      </c>
      <c r="Z719" s="11" t="str">
        <f t="shared" si="321"/>
        <v>No</v>
      </c>
      <c r="AA719" s="11" t="str">
        <f t="shared" si="324"/>
        <v>No</v>
      </c>
      <c r="AB719" s="11">
        <f>IF(ISERROR(VLOOKUP(U719,'ITWR Dump'!$A$2:$Y$5000,24,0)),0,(VLOOKUP('ILC Report'!U719,'ITWR Dump'!$A$2:$Y$5000,24,0)))</f>
        <v>0</v>
      </c>
      <c r="AC719" s="11" t="str">
        <f t="shared" si="325"/>
        <v>No</v>
      </c>
      <c r="AD719" s="11" t="str">
        <f t="shared" si="326"/>
        <v/>
      </c>
      <c r="AE719" s="11">
        <f>IF(ISERROR(VLOOKUP(U719,'ITWR Dump'!$A$2:$Y$5000,13,0)),0,(VLOOKUP(U719,'ITWR Dump'!$A$2:$Y$5000,13,0)))</f>
        <v>0</v>
      </c>
      <c r="AF719" s="11">
        <f>IF(ISERROR(VLOOKUP(U719,'ITWR Dump'!$A$2:$Y$5000,11,0)),0,(VLOOKUP(U719,'ITWR Dump'!$A$2:$Y$5000,11,0)))</f>
        <v>0</v>
      </c>
      <c r="AG719" s="11">
        <f>IF(ISERROR(VLOOKUP(U719,'ITWR Dump'!$A$2:$Y$5000,2,0)),0,(VLOOKUP(U719,'ITWR Dump'!$A$2:$Y$5000,2,0)))</f>
        <v>0</v>
      </c>
      <c r="AH719" s="11">
        <f>IF(ISERROR(VLOOKUP(U719,'ITWR Dump'!$A$2:$Y$5000,14,0)),0,(VLOOKUP(U719,'ITWR Dump'!$A$2:$Y$5000,14,0)))</f>
        <v>0</v>
      </c>
      <c r="AI719" s="11" t="str">
        <f t="shared" si="327"/>
        <v>00-Maintenance Onshore Landed</v>
      </c>
      <c r="AJ719" s="11" t="str">
        <f t="shared" si="328"/>
        <v>Landed Onshore</v>
      </c>
      <c r="AK719" s="11" t="str">
        <f>IF(ISERROR(VLOOKUP(A719,'Team Data'!$C$2:$U$213,17,0)),0,(VLOOKUP(A719,'Team Data'!$C$2:$U$213,17,0)))</f>
        <v>MF PI and CF</v>
      </c>
      <c r="AL719" s="11" t="str">
        <f t="shared" si="329"/>
        <v>2017-04-24</v>
      </c>
      <c r="AM719" s="11">
        <f>IF(ISERROR(VLOOKUP(U719,'ITWR Dump'!$A$2:$Y$5000,16,0)),0,(VLOOKUP(U719,'ITWR Dump'!$A$2:$Y$5000,16,0)))</f>
        <v>0</v>
      </c>
      <c r="AN719" s="11">
        <f>IF(ISERROR(VLOOKUP(U719,'ITWR Dump'!$A$2:$Y$5000,18,0)),0,(VLOOKUP(U719,'ITWR Dump'!$A$2:$Y$5000,18,0)))</f>
        <v>0</v>
      </c>
      <c r="AO719" s="11">
        <f>IF(ISERROR(VLOOKUP(U719,'ITWR Dump'!$A$2:$Y$5000,25,0)),0,(VLOOKUP('ILC Report'!U719,'ITWR Dump'!$A$2:$Y$5000,25,0)))</f>
        <v>0</v>
      </c>
      <c r="AP719" s="11">
        <f t="shared" si="330"/>
        <v>0</v>
      </c>
      <c r="AQ719" s="26">
        <f t="shared" si="331"/>
        <v>0</v>
      </c>
      <c r="AR719" s="26">
        <f t="shared" si="332"/>
        <v>0</v>
      </c>
      <c r="AS719" s="26">
        <f t="shared" si="333"/>
        <v>0</v>
      </c>
      <c r="AT719" s="26">
        <f t="shared" si="334"/>
        <v>0</v>
      </c>
      <c r="AU719" s="26">
        <f t="shared" si="335"/>
        <v>0</v>
      </c>
      <c r="AV719" s="26">
        <f t="shared" si="336"/>
        <v>0</v>
      </c>
      <c r="AW719" s="11" t="s">
        <v>653</v>
      </c>
      <c r="AX719" s="11" t="str">
        <f>VLOOKUP(L719,Group!$A$2:$B$1000,2,0)</f>
        <v>Maintenance</v>
      </c>
      <c r="AY719" s="11">
        <f>IF(ISERROR(VLOOKUP(U719,'ITWR Dump'!$A$2:$Y$5000,15,0)),0,(VLOOKUP('ILC Report'!U719,'ITWR Dump'!$A$2:$Y$5000,15,0)))</f>
        <v>0</v>
      </c>
      <c r="AZ719" s="11" t="str">
        <f t="shared" si="337"/>
        <v>No</v>
      </c>
      <c r="BA719" s="11" t="str">
        <f t="shared" si="338"/>
        <v>BKO</v>
      </c>
      <c r="BB719" s="11" t="str">
        <f t="shared" si="339"/>
        <v>MN</v>
      </c>
      <c r="BC719" s="11" t="str">
        <f t="shared" si="340"/>
        <v>No</v>
      </c>
    </row>
    <row r="720" spans="1:55" x14ac:dyDescent="0.3">
      <c r="A720" s="11" t="s">
        <v>109</v>
      </c>
      <c r="B720" s="11" t="s">
        <v>1837</v>
      </c>
      <c r="C720" s="11" t="s">
        <v>621</v>
      </c>
      <c r="D720" s="11" t="s">
        <v>2335</v>
      </c>
      <c r="E720" s="38" t="s">
        <v>2902</v>
      </c>
      <c r="F720" s="11">
        <v>35</v>
      </c>
      <c r="G720" s="40" t="s">
        <v>218</v>
      </c>
      <c r="H720" s="11" t="str">
        <f t="shared" si="322"/>
        <v>Regular</v>
      </c>
      <c r="I720" s="11" t="str">
        <f t="shared" si="314"/>
        <v>US</v>
      </c>
      <c r="J720" s="11" t="str">
        <f>IF(ISERROR(VLOOKUP(C720,'WI Vs ASM'!$B$2:$E$1000,4,0)),0,(VLOOKUP(C720,'WI Vs ASM'!$B$2:$E$1000,4,0)))</f>
        <v>Onshore</v>
      </c>
      <c r="K720" s="11" t="str">
        <f>IF(ISERROR(VLOOKUP(C720,'WI Vs ASM'!$B$2:$F$1000,5,0)),0,(VLOOKUP(C720,'WI Vs ASM'!$B$2:$F$1000,5,0)))</f>
        <v>02-Variable Billable</v>
      </c>
      <c r="L720" s="11" t="str">
        <f>IF(ISERROR(VLOOKUP(C720,'WI Vs ASM'!$B$2:$D$1000,3,0)),0,(VLOOKUP(C720,'WI Vs ASM'!$B$2:$D$1000,3,0)))</f>
        <v>77-Landed BA-SE Onshore</v>
      </c>
      <c r="M720" s="11" t="str">
        <f>IF(ISERROR(VLOOKUP(C720,'WI Vs ASM'!$B$2:$I$1000,8,0)),0,(VLOOKUP(C720,'WI Vs ASM'!$B$2:$I$1000,8,0)))</f>
        <v>Rahul Soman</v>
      </c>
      <c r="N720" s="11" t="str">
        <f>IF(ISERROR(VLOOKUP(C720,'WI Vs ASM'!$B$2:$G$1000,6,0)),0,(VLOOKUP(C720,'WI Vs ASM'!$B$2:$G$1000,6,0)))</f>
        <v>Data Archive</v>
      </c>
      <c r="O720" s="11" t="str">
        <f>IF(ISERROR(VLOOKUP(C720,'WI Vs ASM'!$B$2:$H$1000,7,0)),0,(VLOOKUP(C720,'WI Vs ASM'!$B$2:$H$1000,7,0)))</f>
        <v>Central Functions</v>
      </c>
      <c r="P720" s="11" t="str">
        <f t="shared" si="315"/>
        <v>May-17</v>
      </c>
      <c r="Q720" s="11" t="str">
        <f t="shared" si="316"/>
        <v>Q2</v>
      </c>
      <c r="R720" s="11" t="str">
        <f>IF(ISERROR(VLOOKUP(C720,'WI Vs ASM'!$B$2:$J$1000,9,0)),0,(VLOOKUP(C720,'WI Vs ASM'!$B$2:$J$1000,9,0)))</f>
        <v>Jyothi Pai</v>
      </c>
      <c r="S720" s="11" t="str">
        <f>IF(ISERROR(VLOOKUP(C720,'WI Vs ASM'!$B$2:$K$1000,10,0)),0,(VLOOKUP(C720,'WI Vs ASM'!$B$2:$K$1000,10,0)))</f>
        <v>Linda J. Richardson</v>
      </c>
      <c r="T720" s="11" t="str">
        <f>IF(ISERROR(VLOOKUP(C720,'WI Vs ASM'!$B$2:$L$1000,11,0)),0,(VLOOKUP(C720,'WI Vs ASM'!$B$2:$L$1000,11,0)))</f>
        <v>Crystal Romano</v>
      </c>
      <c r="U720" s="11" t="e">
        <f t="shared" si="323"/>
        <v>#VALUE!</v>
      </c>
      <c r="V720" s="11" t="str">
        <f t="shared" si="317"/>
        <v>No</v>
      </c>
      <c r="W720" s="11" t="str">
        <f t="shared" si="318"/>
        <v>Yes</v>
      </c>
      <c r="X720" s="11" t="str">
        <f t="shared" si="319"/>
        <v>Yes</v>
      </c>
      <c r="Y720" s="11" t="str">
        <f t="shared" si="320"/>
        <v>No</v>
      </c>
      <c r="Z720" s="11" t="str">
        <f t="shared" si="321"/>
        <v>No</v>
      </c>
      <c r="AA720" s="11" t="str">
        <f t="shared" si="324"/>
        <v>No</v>
      </c>
      <c r="AB720" s="11">
        <f>IF(ISERROR(VLOOKUP(U720,'ITWR Dump'!$A$2:$Y$5000,24,0)),0,(VLOOKUP('ILC Report'!U720,'ITWR Dump'!$A$2:$Y$5000,24,0)))</f>
        <v>0</v>
      </c>
      <c r="AC720" s="11" t="str">
        <f t="shared" si="325"/>
        <v>Yes</v>
      </c>
      <c r="AD720" s="11" t="str">
        <f t="shared" si="326"/>
        <v>BASE/Staff Aug</v>
      </c>
      <c r="AE720" s="11">
        <f>IF(ISERROR(VLOOKUP(U720,'ITWR Dump'!$A$2:$Y$5000,13,0)),0,(VLOOKUP(U720,'ITWR Dump'!$A$2:$Y$5000,13,0)))</f>
        <v>0</v>
      </c>
      <c r="AF720" s="11">
        <f>IF(ISERROR(VLOOKUP(U720,'ITWR Dump'!$A$2:$Y$5000,11,0)),0,(VLOOKUP(U720,'ITWR Dump'!$A$2:$Y$5000,11,0)))</f>
        <v>0</v>
      </c>
      <c r="AG720" s="11">
        <f>IF(ISERROR(VLOOKUP(U720,'ITWR Dump'!$A$2:$Y$5000,2,0)),0,(VLOOKUP(U720,'ITWR Dump'!$A$2:$Y$5000,2,0)))</f>
        <v>0</v>
      </c>
      <c r="AH720" s="11">
        <f>IF(ISERROR(VLOOKUP(U720,'ITWR Dump'!$A$2:$Y$5000,14,0)),0,(VLOOKUP(U720,'ITWR Dump'!$A$2:$Y$5000,14,0)))</f>
        <v>0</v>
      </c>
      <c r="AI720" s="11" t="str">
        <f t="shared" si="327"/>
        <v>77-Landed BA-SE Onshore Landed</v>
      </c>
      <c r="AJ720" s="11" t="str">
        <f t="shared" si="328"/>
        <v>Landed Onshore</v>
      </c>
      <c r="AK720" s="11" t="str">
        <f>IF(ISERROR(VLOOKUP(A720,'Team Data'!$C$2:$U$213,17,0)),0,(VLOOKUP(A720,'Team Data'!$C$2:$U$213,17,0)))</f>
        <v>MF PI and CF</v>
      </c>
      <c r="AL720" s="11" t="str">
        <f t="shared" si="329"/>
        <v>2017-04-24</v>
      </c>
      <c r="AM720" s="11">
        <f>IF(ISERROR(VLOOKUP(U720,'ITWR Dump'!$A$2:$Y$5000,16,0)),0,(VLOOKUP(U720,'ITWR Dump'!$A$2:$Y$5000,16,0)))</f>
        <v>0</v>
      </c>
      <c r="AN720" s="11">
        <f>IF(ISERROR(VLOOKUP(U720,'ITWR Dump'!$A$2:$Y$5000,18,0)),0,(VLOOKUP(U720,'ITWR Dump'!$A$2:$Y$5000,18,0)))</f>
        <v>0</v>
      </c>
      <c r="AO720" s="11">
        <f>IF(ISERROR(VLOOKUP(U720,'ITWR Dump'!$A$2:$Y$5000,25,0)),0,(VLOOKUP('ILC Report'!U720,'ITWR Dump'!$A$2:$Y$5000,25,0)))</f>
        <v>0</v>
      </c>
      <c r="AP720" s="11">
        <f t="shared" si="330"/>
        <v>0</v>
      </c>
      <c r="AQ720" s="26">
        <f t="shared" si="331"/>
        <v>0</v>
      </c>
      <c r="AR720" s="26">
        <f t="shared" si="332"/>
        <v>0</v>
      </c>
      <c r="AS720" s="26">
        <f t="shared" si="333"/>
        <v>0</v>
      </c>
      <c r="AT720" s="26">
        <f t="shared" si="334"/>
        <v>0</v>
      </c>
      <c r="AU720" s="26">
        <f t="shared" si="335"/>
        <v>0</v>
      </c>
      <c r="AV720" s="26">
        <f t="shared" si="336"/>
        <v>0</v>
      </c>
      <c r="AW720" s="11" t="s">
        <v>653</v>
      </c>
      <c r="AX720" s="11" t="str">
        <f>VLOOKUP(L720,Group!$A$2:$B$1000,2,0)</f>
        <v>Enhancement</v>
      </c>
      <c r="AY720" s="11">
        <f>IF(ISERROR(VLOOKUP(U720,'ITWR Dump'!$A$2:$Y$5000,15,0)),0,(VLOOKUP('ILC Report'!U720,'ITWR Dump'!$A$2:$Y$5000,15,0)))</f>
        <v>0</v>
      </c>
      <c r="AZ720" s="11" t="str">
        <f t="shared" si="337"/>
        <v>No</v>
      </c>
      <c r="BA720" s="11" t="str">
        <f t="shared" si="338"/>
        <v>BKO</v>
      </c>
      <c r="BB720" s="11" t="str">
        <f t="shared" si="339"/>
        <v>LB</v>
      </c>
      <c r="BC720" s="11" t="str">
        <f t="shared" si="340"/>
        <v>No</v>
      </c>
    </row>
    <row r="721" spans="1:55" x14ac:dyDescent="0.3">
      <c r="A721" s="11" t="s">
        <v>109</v>
      </c>
      <c r="B721" s="11" t="s">
        <v>1837</v>
      </c>
      <c r="C721" s="11" t="s">
        <v>621</v>
      </c>
      <c r="D721" s="11" t="s">
        <v>2336</v>
      </c>
      <c r="E721" s="38" t="s">
        <v>2902</v>
      </c>
      <c r="F721" s="11">
        <v>5</v>
      </c>
      <c r="G721" s="40" t="s">
        <v>218</v>
      </c>
      <c r="H721" s="11" t="str">
        <f t="shared" si="322"/>
        <v>Regular</v>
      </c>
      <c r="I721" s="11" t="str">
        <f t="shared" si="314"/>
        <v>US</v>
      </c>
      <c r="J721" s="11" t="str">
        <f>IF(ISERROR(VLOOKUP(C721,'WI Vs ASM'!$B$2:$E$1000,4,0)),0,(VLOOKUP(C721,'WI Vs ASM'!$B$2:$E$1000,4,0)))</f>
        <v>Onshore</v>
      </c>
      <c r="K721" s="11" t="str">
        <f>IF(ISERROR(VLOOKUP(C721,'WI Vs ASM'!$B$2:$F$1000,5,0)),0,(VLOOKUP(C721,'WI Vs ASM'!$B$2:$F$1000,5,0)))</f>
        <v>02-Variable Billable</v>
      </c>
      <c r="L721" s="11" t="str">
        <f>IF(ISERROR(VLOOKUP(C721,'WI Vs ASM'!$B$2:$D$1000,3,0)),0,(VLOOKUP(C721,'WI Vs ASM'!$B$2:$D$1000,3,0)))</f>
        <v>77-Landed BA-SE Onshore</v>
      </c>
      <c r="M721" s="11" t="str">
        <f>IF(ISERROR(VLOOKUP(C721,'WI Vs ASM'!$B$2:$I$1000,8,0)),0,(VLOOKUP(C721,'WI Vs ASM'!$B$2:$I$1000,8,0)))</f>
        <v>Rahul Soman</v>
      </c>
      <c r="N721" s="11" t="str">
        <f>IF(ISERROR(VLOOKUP(C721,'WI Vs ASM'!$B$2:$G$1000,6,0)),0,(VLOOKUP(C721,'WI Vs ASM'!$B$2:$G$1000,6,0)))</f>
        <v>Data Archive</v>
      </c>
      <c r="O721" s="11" t="str">
        <f>IF(ISERROR(VLOOKUP(C721,'WI Vs ASM'!$B$2:$H$1000,7,0)),0,(VLOOKUP(C721,'WI Vs ASM'!$B$2:$H$1000,7,0)))</f>
        <v>Central Functions</v>
      </c>
      <c r="P721" s="11" t="str">
        <f t="shared" si="315"/>
        <v>May-17</v>
      </c>
      <c r="Q721" s="11" t="str">
        <f t="shared" si="316"/>
        <v>Q2</v>
      </c>
      <c r="R721" s="11" t="str">
        <f>IF(ISERROR(VLOOKUP(C721,'WI Vs ASM'!$B$2:$J$1000,9,0)),0,(VLOOKUP(C721,'WI Vs ASM'!$B$2:$J$1000,9,0)))</f>
        <v>Jyothi Pai</v>
      </c>
      <c r="S721" s="11" t="str">
        <f>IF(ISERROR(VLOOKUP(C721,'WI Vs ASM'!$B$2:$K$1000,10,0)),0,(VLOOKUP(C721,'WI Vs ASM'!$B$2:$K$1000,10,0)))</f>
        <v>Linda J. Richardson</v>
      </c>
      <c r="T721" s="11" t="str">
        <f>IF(ISERROR(VLOOKUP(C721,'WI Vs ASM'!$B$2:$L$1000,11,0)),0,(VLOOKUP(C721,'WI Vs ASM'!$B$2:$L$1000,11,0)))</f>
        <v>Crystal Romano</v>
      </c>
      <c r="U721" s="11" t="e">
        <f t="shared" si="323"/>
        <v>#VALUE!</v>
      </c>
      <c r="V721" s="11" t="str">
        <f t="shared" si="317"/>
        <v>No</v>
      </c>
      <c r="W721" s="11" t="str">
        <f t="shared" si="318"/>
        <v>Yes</v>
      </c>
      <c r="X721" s="11" t="str">
        <f t="shared" si="319"/>
        <v>Yes</v>
      </c>
      <c r="Y721" s="11" t="str">
        <f t="shared" si="320"/>
        <v>No</v>
      </c>
      <c r="Z721" s="11" t="str">
        <f t="shared" si="321"/>
        <v>No</v>
      </c>
      <c r="AA721" s="11" t="str">
        <f t="shared" si="324"/>
        <v>No</v>
      </c>
      <c r="AB721" s="11">
        <f>IF(ISERROR(VLOOKUP(U721,'ITWR Dump'!$A$2:$Y$5000,24,0)),0,(VLOOKUP('ILC Report'!U721,'ITWR Dump'!$A$2:$Y$5000,24,0)))</f>
        <v>0</v>
      </c>
      <c r="AC721" s="11" t="str">
        <f t="shared" si="325"/>
        <v>Yes</v>
      </c>
      <c r="AD721" s="11" t="str">
        <f t="shared" si="326"/>
        <v>BASE/Staff Aug</v>
      </c>
      <c r="AE721" s="11">
        <f>IF(ISERROR(VLOOKUP(U721,'ITWR Dump'!$A$2:$Y$5000,13,0)),0,(VLOOKUP(U721,'ITWR Dump'!$A$2:$Y$5000,13,0)))</f>
        <v>0</v>
      </c>
      <c r="AF721" s="11">
        <f>IF(ISERROR(VLOOKUP(U721,'ITWR Dump'!$A$2:$Y$5000,11,0)),0,(VLOOKUP(U721,'ITWR Dump'!$A$2:$Y$5000,11,0)))</f>
        <v>0</v>
      </c>
      <c r="AG721" s="11">
        <f>IF(ISERROR(VLOOKUP(U721,'ITWR Dump'!$A$2:$Y$5000,2,0)),0,(VLOOKUP(U721,'ITWR Dump'!$A$2:$Y$5000,2,0)))</f>
        <v>0</v>
      </c>
      <c r="AH721" s="11">
        <f>IF(ISERROR(VLOOKUP(U721,'ITWR Dump'!$A$2:$Y$5000,14,0)),0,(VLOOKUP(U721,'ITWR Dump'!$A$2:$Y$5000,14,0)))</f>
        <v>0</v>
      </c>
      <c r="AI721" s="11" t="str">
        <f t="shared" si="327"/>
        <v>77-Landed BA-SE Onshore Landed</v>
      </c>
      <c r="AJ721" s="11" t="str">
        <f t="shared" si="328"/>
        <v>Landed Onshore</v>
      </c>
      <c r="AK721" s="11" t="str">
        <f>IF(ISERROR(VLOOKUP(A721,'Team Data'!$C$2:$U$213,17,0)),0,(VLOOKUP(A721,'Team Data'!$C$2:$U$213,17,0)))</f>
        <v>MF PI and CF</v>
      </c>
      <c r="AL721" s="11" t="str">
        <f t="shared" si="329"/>
        <v>2017-04-24</v>
      </c>
      <c r="AM721" s="11">
        <f>IF(ISERROR(VLOOKUP(U721,'ITWR Dump'!$A$2:$Y$5000,16,0)),0,(VLOOKUP(U721,'ITWR Dump'!$A$2:$Y$5000,16,0)))</f>
        <v>0</v>
      </c>
      <c r="AN721" s="11">
        <f>IF(ISERROR(VLOOKUP(U721,'ITWR Dump'!$A$2:$Y$5000,18,0)),0,(VLOOKUP(U721,'ITWR Dump'!$A$2:$Y$5000,18,0)))</f>
        <v>0</v>
      </c>
      <c r="AO721" s="11">
        <f>IF(ISERROR(VLOOKUP(U721,'ITWR Dump'!$A$2:$Y$5000,25,0)),0,(VLOOKUP('ILC Report'!U721,'ITWR Dump'!$A$2:$Y$5000,25,0)))</f>
        <v>0</v>
      </c>
      <c r="AP721" s="11">
        <f t="shared" si="330"/>
        <v>0</v>
      </c>
      <c r="AQ721" s="26">
        <f t="shared" si="331"/>
        <v>0</v>
      </c>
      <c r="AR721" s="26">
        <f t="shared" si="332"/>
        <v>0</v>
      </c>
      <c r="AS721" s="26">
        <f t="shared" si="333"/>
        <v>0</v>
      </c>
      <c r="AT721" s="26">
        <f t="shared" si="334"/>
        <v>0</v>
      </c>
      <c r="AU721" s="26">
        <f t="shared" si="335"/>
        <v>0</v>
      </c>
      <c r="AV721" s="26">
        <f t="shared" si="336"/>
        <v>0</v>
      </c>
      <c r="AW721" s="11" t="s">
        <v>653</v>
      </c>
      <c r="AX721" s="11" t="str">
        <f>VLOOKUP(L721,Group!$A$2:$B$1000,2,0)</f>
        <v>Enhancement</v>
      </c>
      <c r="AY721" s="11">
        <f>IF(ISERROR(VLOOKUP(U721,'ITWR Dump'!$A$2:$Y$5000,15,0)),0,(VLOOKUP('ILC Report'!U721,'ITWR Dump'!$A$2:$Y$5000,15,0)))</f>
        <v>0</v>
      </c>
      <c r="AZ721" s="11" t="str">
        <f t="shared" si="337"/>
        <v>No</v>
      </c>
      <c r="BA721" s="11" t="str">
        <f t="shared" si="338"/>
        <v>BKO</v>
      </c>
      <c r="BB721" s="11" t="str">
        <f t="shared" si="339"/>
        <v>LB</v>
      </c>
      <c r="BC721" s="11" t="str">
        <f t="shared" si="340"/>
        <v>No</v>
      </c>
    </row>
    <row r="722" spans="1:55" x14ac:dyDescent="0.3">
      <c r="A722" s="11" t="s">
        <v>109</v>
      </c>
      <c r="B722" s="11" t="s">
        <v>1837</v>
      </c>
      <c r="C722" s="11" t="s">
        <v>622</v>
      </c>
      <c r="D722" s="11" t="s">
        <v>2337</v>
      </c>
      <c r="E722" s="38" t="s">
        <v>2902</v>
      </c>
      <c r="F722" s="11">
        <v>5</v>
      </c>
      <c r="G722" s="40" t="s">
        <v>218</v>
      </c>
      <c r="H722" s="11" t="str">
        <f t="shared" si="322"/>
        <v>Regular</v>
      </c>
      <c r="I722" s="11" t="str">
        <f t="shared" si="314"/>
        <v>US</v>
      </c>
      <c r="J722" s="11" t="str">
        <f>IF(ISERROR(VLOOKUP(C722,'WI Vs ASM'!$B$2:$E$1000,4,0)),0,(VLOOKUP(C722,'WI Vs ASM'!$B$2:$E$1000,4,0)))</f>
        <v>Onshore</v>
      </c>
      <c r="K722" s="11" t="str">
        <f>IF(ISERROR(VLOOKUP(C722,'WI Vs ASM'!$B$2:$F$1000,5,0)),0,(VLOOKUP(C722,'WI Vs ASM'!$B$2:$F$1000,5,0)))</f>
        <v>01-Fixed Price</v>
      </c>
      <c r="L722" s="11" t="str">
        <f>IF(ISERROR(VLOOKUP(C722,'WI Vs ASM'!$B$2:$D$1000,3,0)),0,(VLOOKUP(C722,'WI Vs ASM'!$B$2:$D$1000,3,0)))</f>
        <v>00-Maintenance Onshore</v>
      </c>
      <c r="M722" s="11" t="str">
        <f>IF(ISERROR(VLOOKUP(C722,'WI Vs ASM'!$B$2:$I$1000,8,0)),0,(VLOOKUP(C722,'WI Vs ASM'!$B$2:$I$1000,8,0)))</f>
        <v>Rahul Soman</v>
      </c>
      <c r="N722" s="11" t="str">
        <f>IF(ISERROR(VLOOKUP(C722,'WI Vs ASM'!$B$2:$G$1000,6,0)),0,(VLOOKUP(C722,'WI Vs ASM'!$B$2:$G$1000,6,0)))</f>
        <v>Data Archive</v>
      </c>
      <c r="O722" s="11" t="str">
        <f>IF(ISERROR(VLOOKUP(C722,'WI Vs ASM'!$B$2:$H$1000,7,0)),0,(VLOOKUP(C722,'WI Vs ASM'!$B$2:$H$1000,7,0)))</f>
        <v>Central Functions</v>
      </c>
      <c r="P722" s="11" t="str">
        <f t="shared" si="315"/>
        <v>May-17</v>
      </c>
      <c r="Q722" s="11" t="str">
        <f t="shared" si="316"/>
        <v>Q2</v>
      </c>
      <c r="R722" s="11" t="str">
        <f>IF(ISERROR(VLOOKUP(C722,'WI Vs ASM'!$B$2:$J$1000,9,0)),0,(VLOOKUP(C722,'WI Vs ASM'!$B$2:$J$1000,9,0)))</f>
        <v>Jyothi Pai</v>
      </c>
      <c r="S722" s="11" t="str">
        <f>IF(ISERROR(VLOOKUP(C722,'WI Vs ASM'!$B$2:$K$1000,10,0)),0,(VLOOKUP(C722,'WI Vs ASM'!$B$2:$K$1000,10,0)))</f>
        <v>Linda J. Richardson</v>
      </c>
      <c r="T722" s="11" t="str">
        <f>IF(ISERROR(VLOOKUP(C722,'WI Vs ASM'!$B$2:$L$1000,11,0)),0,(VLOOKUP(C722,'WI Vs ASM'!$B$2:$L$1000,11,0)))</f>
        <v>Crystal Romano</v>
      </c>
      <c r="U722" s="11" t="e">
        <f t="shared" si="323"/>
        <v>#VALUE!</v>
      </c>
      <c r="V722" s="11" t="str">
        <f t="shared" si="317"/>
        <v>No</v>
      </c>
      <c r="W722" s="11" t="str">
        <f t="shared" si="318"/>
        <v>Yes</v>
      </c>
      <c r="X722" s="11" t="str">
        <f t="shared" si="319"/>
        <v>No</v>
      </c>
      <c r="Y722" s="11" t="str">
        <f t="shared" si="320"/>
        <v>No</v>
      </c>
      <c r="Z722" s="11" t="str">
        <f t="shared" si="321"/>
        <v>No</v>
      </c>
      <c r="AA722" s="11" t="str">
        <f t="shared" si="324"/>
        <v>No</v>
      </c>
      <c r="AB722" s="11">
        <f>IF(ISERROR(VLOOKUP(U722,'ITWR Dump'!$A$2:$Y$5000,24,0)),0,(VLOOKUP('ILC Report'!U722,'ITWR Dump'!$A$2:$Y$5000,24,0)))</f>
        <v>0</v>
      </c>
      <c r="AC722" s="11" t="str">
        <f t="shared" si="325"/>
        <v>No</v>
      </c>
      <c r="AD722" s="11" t="str">
        <f t="shared" si="326"/>
        <v/>
      </c>
      <c r="AE722" s="11">
        <f>IF(ISERROR(VLOOKUP(U722,'ITWR Dump'!$A$2:$Y$5000,13,0)),0,(VLOOKUP(U722,'ITWR Dump'!$A$2:$Y$5000,13,0)))</f>
        <v>0</v>
      </c>
      <c r="AF722" s="11">
        <f>IF(ISERROR(VLOOKUP(U722,'ITWR Dump'!$A$2:$Y$5000,11,0)),0,(VLOOKUP(U722,'ITWR Dump'!$A$2:$Y$5000,11,0)))</f>
        <v>0</v>
      </c>
      <c r="AG722" s="11">
        <f>IF(ISERROR(VLOOKUP(U722,'ITWR Dump'!$A$2:$Y$5000,2,0)),0,(VLOOKUP(U722,'ITWR Dump'!$A$2:$Y$5000,2,0)))</f>
        <v>0</v>
      </c>
      <c r="AH722" s="11">
        <f>IF(ISERROR(VLOOKUP(U722,'ITWR Dump'!$A$2:$Y$5000,14,0)),0,(VLOOKUP(U722,'ITWR Dump'!$A$2:$Y$5000,14,0)))</f>
        <v>0</v>
      </c>
      <c r="AI722" s="11" t="str">
        <f t="shared" si="327"/>
        <v>00-Maintenance Onshore Landed</v>
      </c>
      <c r="AJ722" s="11" t="str">
        <f t="shared" si="328"/>
        <v>Landed Onshore</v>
      </c>
      <c r="AK722" s="11" t="str">
        <f>IF(ISERROR(VLOOKUP(A722,'Team Data'!$C$2:$U$213,17,0)),0,(VLOOKUP(A722,'Team Data'!$C$2:$U$213,17,0)))</f>
        <v>MF PI and CF</v>
      </c>
      <c r="AL722" s="11" t="str">
        <f t="shared" si="329"/>
        <v>2017-04-24</v>
      </c>
      <c r="AM722" s="11">
        <f>IF(ISERROR(VLOOKUP(U722,'ITWR Dump'!$A$2:$Y$5000,16,0)),0,(VLOOKUP(U722,'ITWR Dump'!$A$2:$Y$5000,16,0)))</f>
        <v>0</v>
      </c>
      <c r="AN722" s="11">
        <f>IF(ISERROR(VLOOKUP(U722,'ITWR Dump'!$A$2:$Y$5000,18,0)),0,(VLOOKUP(U722,'ITWR Dump'!$A$2:$Y$5000,18,0)))</f>
        <v>0</v>
      </c>
      <c r="AO722" s="11">
        <f>IF(ISERROR(VLOOKUP(U722,'ITWR Dump'!$A$2:$Y$5000,25,0)),0,(VLOOKUP('ILC Report'!U722,'ITWR Dump'!$A$2:$Y$5000,25,0)))</f>
        <v>0</v>
      </c>
      <c r="AP722" s="11">
        <f t="shared" si="330"/>
        <v>0</v>
      </c>
      <c r="AQ722" s="26">
        <f t="shared" si="331"/>
        <v>0</v>
      </c>
      <c r="AR722" s="26">
        <f t="shared" si="332"/>
        <v>0</v>
      </c>
      <c r="AS722" s="26">
        <f t="shared" si="333"/>
        <v>0</v>
      </c>
      <c r="AT722" s="26">
        <f t="shared" si="334"/>
        <v>0</v>
      </c>
      <c r="AU722" s="26">
        <f t="shared" si="335"/>
        <v>0</v>
      </c>
      <c r="AV722" s="26">
        <f t="shared" si="336"/>
        <v>0</v>
      </c>
      <c r="AW722" s="11" t="s">
        <v>653</v>
      </c>
      <c r="AX722" s="11" t="str">
        <f>VLOOKUP(L722,Group!$A$2:$B$1000,2,0)</f>
        <v>Maintenance</v>
      </c>
      <c r="AY722" s="11">
        <f>IF(ISERROR(VLOOKUP(U722,'ITWR Dump'!$A$2:$Y$5000,15,0)),0,(VLOOKUP('ILC Report'!U722,'ITWR Dump'!$A$2:$Y$5000,15,0)))</f>
        <v>0</v>
      </c>
      <c r="AZ722" s="11" t="str">
        <f t="shared" si="337"/>
        <v>No</v>
      </c>
      <c r="BA722" s="11" t="str">
        <f t="shared" si="338"/>
        <v>BKO</v>
      </c>
      <c r="BB722" s="11" t="str">
        <f t="shared" si="339"/>
        <v>MN</v>
      </c>
      <c r="BC722" s="11" t="str">
        <f t="shared" si="340"/>
        <v>No</v>
      </c>
    </row>
    <row r="723" spans="1:55" x14ac:dyDescent="0.3">
      <c r="A723" s="11" t="s">
        <v>109</v>
      </c>
      <c r="B723" s="11" t="s">
        <v>1837</v>
      </c>
      <c r="C723" s="11" t="s">
        <v>621</v>
      </c>
      <c r="D723" s="11" t="s">
        <v>2335</v>
      </c>
      <c r="E723" s="38" t="s">
        <v>2903</v>
      </c>
      <c r="F723" s="11">
        <v>35</v>
      </c>
      <c r="G723" s="40" t="s">
        <v>218</v>
      </c>
      <c r="H723" s="11" t="str">
        <f t="shared" si="322"/>
        <v>Regular</v>
      </c>
      <c r="I723" s="11" t="str">
        <f t="shared" si="314"/>
        <v>US</v>
      </c>
      <c r="J723" s="11" t="str">
        <f>IF(ISERROR(VLOOKUP(C723,'WI Vs ASM'!$B$2:$E$1000,4,0)),0,(VLOOKUP(C723,'WI Vs ASM'!$B$2:$E$1000,4,0)))</f>
        <v>Onshore</v>
      </c>
      <c r="K723" s="11" t="str">
        <f>IF(ISERROR(VLOOKUP(C723,'WI Vs ASM'!$B$2:$F$1000,5,0)),0,(VLOOKUP(C723,'WI Vs ASM'!$B$2:$F$1000,5,0)))</f>
        <v>02-Variable Billable</v>
      </c>
      <c r="L723" s="11" t="str">
        <f>IF(ISERROR(VLOOKUP(C723,'WI Vs ASM'!$B$2:$D$1000,3,0)),0,(VLOOKUP(C723,'WI Vs ASM'!$B$2:$D$1000,3,0)))</f>
        <v>77-Landed BA-SE Onshore</v>
      </c>
      <c r="M723" s="11" t="str">
        <f>IF(ISERROR(VLOOKUP(C723,'WI Vs ASM'!$B$2:$I$1000,8,0)),0,(VLOOKUP(C723,'WI Vs ASM'!$B$2:$I$1000,8,0)))</f>
        <v>Rahul Soman</v>
      </c>
      <c r="N723" s="11" t="str">
        <f>IF(ISERROR(VLOOKUP(C723,'WI Vs ASM'!$B$2:$G$1000,6,0)),0,(VLOOKUP(C723,'WI Vs ASM'!$B$2:$G$1000,6,0)))</f>
        <v>Data Archive</v>
      </c>
      <c r="O723" s="11" t="str">
        <f>IF(ISERROR(VLOOKUP(C723,'WI Vs ASM'!$B$2:$H$1000,7,0)),0,(VLOOKUP(C723,'WI Vs ASM'!$B$2:$H$1000,7,0)))</f>
        <v>Central Functions</v>
      </c>
      <c r="P723" s="11" t="str">
        <f t="shared" si="315"/>
        <v>May-17</v>
      </c>
      <c r="Q723" s="11" t="str">
        <f t="shared" si="316"/>
        <v>Q2</v>
      </c>
      <c r="R723" s="11" t="str">
        <f>IF(ISERROR(VLOOKUP(C723,'WI Vs ASM'!$B$2:$J$1000,9,0)),0,(VLOOKUP(C723,'WI Vs ASM'!$B$2:$J$1000,9,0)))</f>
        <v>Jyothi Pai</v>
      </c>
      <c r="S723" s="11" t="str">
        <f>IF(ISERROR(VLOOKUP(C723,'WI Vs ASM'!$B$2:$K$1000,10,0)),0,(VLOOKUP(C723,'WI Vs ASM'!$B$2:$K$1000,10,0)))</f>
        <v>Linda J. Richardson</v>
      </c>
      <c r="T723" s="11" t="str">
        <f>IF(ISERROR(VLOOKUP(C723,'WI Vs ASM'!$B$2:$L$1000,11,0)),0,(VLOOKUP(C723,'WI Vs ASM'!$B$2:$L$1000,11,0)))</f>
        <v>Crystal Romano</v>
      </c>
      <c r="U723" s="11" t="e">
        <f t="shared" si="323"/>
        <v>#VALUE!</v>
      </c>
      <c r="V723" s="11" t="str">
        <f t="shared" si="317"/>
        <v>No</v>
      </c>
      <c r="W723" s="11" t="str">
        <f t="shared" si="318"/>
        <v>Yes</v>
      </c>
      <c r="X723" s="11" t="str">
        <f t="shared" si="319"/>
        <v>Yes</v>
      </c>
      <c r="Y723" s="11" t="str">
        <f t="shared" si="320"/>
        <v>No</v>
      </c>
      <c r="Z723" s="11" t="str">
        <f t="shared" si="321"/>
        <v>No</v>
      </c>
      <c r="AA723" s="11" t="str">
        <f t="shared" si="324"/>
        <v>No</v>
      </c>
      <c r="AB723" s="11">
        <f>IF(ISERROR(VLOOKUP(U723,'ITWR Dump'!$A$2:$Y$5000,24,0)),0,(VLOOKUP('ILC Report'!U723,'ITWR Dump'!$A$2:$Y$5000,24,0)))</f>
        <v>0</v>
      </c>
      <c r="AC723" s="11" t="str">
        <f t="shared" si="325"/>
        <v>Yes</v>
      </c>
      <c r="AD723" s="11" t="str">
        <f t="shared" si="326"/>
        <v>BASE/Staff Aug</v>
      </c>
      <c r="AE723" s="11">
        <f>IF(ISERROR(VLOOKUP(U723,'ITWR Dump'!$A$2:$Y$5000,13,0)),0,(VLOOKUP(U723,'ITWR Dump'!$A$2:$Y$5000,13,0)))</f>
        <v>0</v>
      </c>
      <c r="AF723" s="11">
        <f>IF(ISERROR(VLOOKUP(U723,'ITWR Dump'!$A$2:$Y$5000,11,0)),0,(VLOOKUP(U723,'ITWR Dump'!$A$2:$Y$5000,11,0)))</f>
        <v>0</v>
      </c>
      <c r="AG723" s="11">
        <f>IF(ISERROR(VLOOKUP(U723,'ITWR Dump'!$A$2:$Y$5000,2,0)),0,(VLOOKUP(U723,'ITWR Dump'!$A$2:$Y$5000,2,0)))</f>
        <v>0</v>
      </c>
      <c r="AH723" s="11">
        <f>IF(ISERROR(VLOOKUP(U723,'ITWR Dump'!$A$2:$Y$5000,14,0)),0,(VLOOKUP(U723,'ITWR Dump'!$A$2:$Y$5000,14,0)))</f>
        <v>0</v>
      </c>
      <c r="AI723" s="11" t="str">
        <f t="shared" si="327"/>
        <v>77-Landed BA-SE Onshore Landed</v>
      </c>
      <c r="AJ723" s="11" t="str">
        <f t="shared" si="328"/>
        <v>Landed Onshore</v>
      </c>
      <c r="AK723" s="11" t="str">
        <f>IF(ISERROR(VLOOKUP(A723,'Team Data'!$C$2:$U$213,17,0)),0,(VLOOKUP(A723,'Team Data'!$C$2:$U$213,17,0)))</f>
        <v>MF PI and CF</v>
      </c>
      <c r="AL723" s="11" t="str">
        <f t="shared" si="329"/>
        <v>2017-04-24</v>
      </c>
      <c r="AM723" s="11">
        <f>IF(ISERROR(VLOOKUP(U723,'ITWR Dump'!$A$2:$Y$5000,16,0)),0,(VLOOKUP(U723,'ITWR Dump'!$A$2:$Y$5000,16,0)))</f>
        <v>0</v>
      </c>
      <c r="AN723" s="11">
        <f>IF(ISERROR(VLOOKUP(U723,'ITWR Dump'!$A$2:$Y$5000,18,0)),0,(VLOOKUP(U723,'ITWR Dump'!$A$2:$Y$5000,18,0)))</f>
        <v>0</v>
      </c>
      <c r="AO723" s="11">
        <f>IF(ISERROR(VLOOKUP(U723,'ITWR Dump'!$A$2:$Y$5000,25,0)),0,(VLOOKUP('ILC Report'!U723,'ITWR Dump'!$A$2:$Y$5000,25,0)))</f>
        <v>0</v>
      </c>
      <c r="AP723" s="11">
        <f t="shared" si="330"/>
        <v>0</v>
      </c>
      <c r="AQ723" s="26">
        <f t="shared" si="331"/>
        <v>0</v>
      </c>
      <c r="AR723" s="26">
        <f t="shared" si="332"/>
        <v>0</v>
      </c>
      <c r="AS723" s="26">
        <f t="shared" si="333"/>
        <v>0</v>
      </c>
      <c r="AT723" s="26">
        <f t="shared" si="334"/>
        <v>0</v>
      </c>
      <c r="AU723" s="26">
        <f t="shared" si="335"/>
        <v>0</v>
      </c>
      <c r="AV723" s="26">
        <f t="shared" si="336"/>
        <v>0</v>
      </c>
      <c r="AW723" s="11" t="s">
        <v>653</v>
      </c>
      <c r="AX723" s="11" t="str">
        <f>VLOOKUP(L723,Group!$A$2:$B$1000,2,0)</f>
        <v>Enhancement</v>
      </c>
      <c r="AY723" s="11">
        <f>IF(ISERROR(VLOOKUP(U723,'ITWR Dump'!$A$2:$Y$5000,15,0)),0,(VLOOKUP('ILC Report'!U723,'ITWR Dump'!$A$2:$Y$5000,15,0)))</f>
        <v>0</v>
      </c>
      <c r="AZ723" s="11" t="str">
        <f t="shared" si="337"/>
        <v>No</v>
      </c>
      <c r="BA723" s="11" t="str">
        <f t="shared" si="338"/>
        <v>BKO</v>
      </c>
      <c r="BB723" s="11" t="str">
        <f t="shared" si="339"/>
        <v>LB</v>
      </c>
      <c r="BC723" s="11" t="str">
        <f t="shared" si="340"/>
        <v>No</v>
      </c>
    </row>
    <row r="724" spans="1:55" x14ac:dyDescent="0.3">
      <c r="A724" s="11" t="s">
        <v>109</v>
      </c>
      <c r="B724" s="11" t="s">
        <v>1837</v>
      </c>
      <c r="C724" s="11" t="s">
        <v>621</v>
      </c>
      <c r="D724" s="11" t="s">
        <v>2336</v>
      </c>
      <c r="E724" s="38" t="s">
        <v>2903</v>
      </c>
      <c r="F724" s="11">
        <v>5</v>
      </c>
      <c r="G724" s="40" t="s">
        <v>218</v>
      </c>
      <c r="H724" s="11" t="str">
        <f t="shared" si="322"/>
        <v>Regular</v>
      </c>
      <c r="I724" s="11" t="str">
        <f t="shared" si="314"/>
        <v>US</v>
      </c>
      <c r="J724" s="11" t="str">
        <f>IF(ISERROR(VLOOKUP(C724,'WI Vs ASM'!$B$2:$E$1000,4,0)),0,(VLOOKUP(C724,'WI Vs ASM'!$B$2:$E$1000,4,0)))</f>
        <v>Onshore</v>
      </c>
      <c r="K724" s="11" t="str">
        <f>IF(ISERROR(VLOOKUP(C724,'WI Vs ASM'!$B$2:$F$1000,5,0)),0,(VLOOKUP(C724,'WI Vs ASM'!$B$2:$F$1000,5,0)))</f>
        <v>02-Variable Billable</v>
      </c>
      <c r="L724" s="11" t="str">
        <f>IF(ISERROR(VLOOKUP(C724,'WI Vs ASM'!$B$2:$D$1000,3,0)),0,(VLOOKUP(C724,'WI Vs ASM'!$B$2:$D$1000,3,0)))</f>
        <v>77-Landed BA-SE Onshore</v>
      </c>
      <c r="M724" s="11" t="str">
        <f>IF(ISERROR(VLOOKUP(C724,'WI Vs ASM'!$B$2:$I$1000,8,0)),0,(VLOOKUP(C724,'WI Vs ASM'!$B$2:$I$1000,8,0)))</f>
        <v>Rahul Soman</v>
      </c>
      <c r="N724" s="11" t="str">
        <f>IF(ISERROR(VLOOKUP(C724,'WI Vs ASM'!$B$2:$G$1000,6,0)),0,(VLOOKUP(C724,'WI Vs ASM'!$B$2:$G$1000,6,0)))</f>
        <v>Data Archive</v>
      </c>
      <c r="O724" s="11" t="str">
        <f>IF(ISERROR(VLOOKUP(C724,'WI Vs ASM'!$B$2:$H$1000,7,0)),0,(VLOOKUP(C724,'WI Vs ASM'!$B$2:$H$1000,7,0)))</f>
        <v>Central Functions</v>
      </c>
      <c r="P724" s="11" t="str">
        <f t="shared" si="315"/>
        <v>May-17</v>
      </c>
      <c r="Q724" s="11" t="str">
        <f t="shared" si="316"/>
        <v>Q2</v>
      </c>
      <c r="R724" s="11" t="str">
        <f>IF(ISERROR(VLOOKUP(C724,'WI Vs ASM'!$B$2:$J$1000,9,0)),0,(VLOOKUP(C724,'WI Vs ASM'!$B$2:$J$1000,9,0)))</f>
        <v>Jyothi Pai</v>
      </c>
      <c r="S724" s="11" t="str">
        <f>IF(ISERROR(VLOOKUP(C724,'WI Vs ASM'!$B$2:$K$1000,10,0)),0,(VLOOKUP(C724,'WI Vs ASM'!$B$2:$K$1000,10,0)))</f>
        <v>Linda J. Richardson</v>
      </c>
      <c r="T724" s="11" t="str">
        <f>IF(ISERROR(VLOOKUP(C724,'WI Vs ASM'!$B$2:$L$1000,11,0)),0,(VLOOKUP(C724,'WI Vs ASM'!$B$2:$L$1000,11,0)))</f>
        <v>Crystal Romano</v>
      </c>
      <c r="U724" s="11" t="e">
        <f t="shared" si="323"/>
        <v>#VALUE!</v>
      </c>
      <c r="V724" s="11" t="str">
        <f t="shared" si="317"/>
        <v>No</v>
      </c>
      <c r="W724" s="11" t="str">
        <f t="shared" si="318"/>
        <v>Yes</v>
      </c>
      <c r="X724" s="11" t="str">
        <f t="shared" si="319"/>
        <v>Yes</v>
      </c>
      <c r="Y724" s="11" t="str">
        <f t="shared" si="320"/>
        <v>No</v>
      </c>
      <c r="Z724" s="11" t="str">
        <f t="shared" si="321"/>
        <v>No</v>
      </c>
      <c r="AA724" s="11" t="str">
        <f t="shared" si="324"/>
        <v>No</v>
      </c>
      <c r="AB724" s="11">
        <f>IF(ISERROR(VLOOKUP(U724,'ITWR Dump'!$A$2:$Y$5000,24,0)),0,(VLOOKUP('ILC Report'!U724,'ITWR Dump'!$A$2:$Y$5000,24,0)))</f>
        <v>0</v>
      </c>
      <c r="AC724" s="11" t="str">
        <f t="shared" si="325"/>
        <v>Yes</v>
      </c>
      <c r="AD724" s="11" t="str">
        <f t="shared" si="326"/>
        <v>BASE/Staff Aug</v>
      </c>
      <c r="AE724" s="11">
        <f>IF(ISERROR(VLOOKUP(U724,'ITWR Dump'!$A$2:$Y$5000,13,0)),0,(VLOOKUP(U724,'ITWR Dump'!$A$2:$Y$5000,13,0)))</f>
        <v>0</v>
      </c>
      <c r="AF724" s="11">
        <f>IF(ISERROR(VLOOKUP(U724,'ITWR Dump'!$A$2:$Y$5000,11,0)),0,(VLOOKUP(U724,'ITWR Dump'!$A$2:$Y$5000,11,0)))</f>
        <v>0</v>
      </c>
      <c r="AG724" s="11">
        <f>IF(ISERROR(VLOOKUP(U724,'ITWR Dump'!$A$2:$Y$5000,2,0)),0,(VLOOKUP(U724,'ITWR Dump'!$A$2:$Y$5000,2,0)))</f>
        <v>0</v>
      </c>
      <c r="AH724" s="11">
        <f>IF(ISERROR(VLOOKUP(U724,'ITWR Dump'!$A$2:$Y$5000,14,0)),0,(VLOOKUP(U724,'ITWR Dump'!$A$2:$Y$5000,14,0)))</f>
        <v>0</v>
      </c>
      <c r="AI724" s="11" t="str">
        <f t="shared" si="327"/>
        <v>77-Landed BA-SE Onshore Landed</v>
      </c>
      <c r="AJ724" s="11" t="str">
        <f t="shared" si="328"/>
        <v>Landed Onshore</v>
      </c>
      <c r="AK724" s="11" t="str">
        <f>IF(ISERROR(VLOOKUP(A724,'Team Data'!$C$2:$U$213,17,0)),0,(VLOOKUP(A724,'Team Data'!$C$2:$U$213,17,0)))</f>
        <v>MF PI and CF</v>
      </c>
      <c r="AL724" s="11" t="str">
        <f t="shared" si="329"/>
        <v>2017-04-24</v>
      </c>
      <c r="AM724" s="11">
        <f>IF(ISERROR(VLOOKUP(U724,'ITWR Dump'!$A$2:$Y$5000,16,0)),0,(VLOOKUP(U724,'ITWR Dump'!$A$2:$Y$5000,16,0)))</f>
        <v>0</v>
      </c>
      <c r="AN724" s="11">
        <f>IF(ISERROR(VLOOKUP(U724,'ITWR Dump'!$A$2:$Y$5000,18,0)),0,(VLOOKUP(U724,'ITWR Dump'!$A$2:$Y$5000,18,0)))</f>
        <v>0</v>
      </c>
      <c r="AO724" s="11">
        <f>IF(ISERROR(VLOOKUP(U724,'ITWR Dump'!$A$2:$Y$5000,25,0)),0,(VLOOKUP('ILC Report'!U724,'ITWR Dump'!$A$2:$Y$5000,25,0)))</f>
        <v>0</v>
      </c>
      <c r="AP724" s="11">
        <f t="shared" si="330"/>
        <v>0</v>
      </c>
      <c r="AQ724" s="26">
        <f t="shared" si="331"/>
        <v>0</v>
      </c>
      <c r="AR724" s="26">
        <f t="shared" si="332"/>
        <v>0</v>
      </c>
      <c r="AS724" s="26">
        <f t="shared" si="333"/>
        <v>0</v>
      </c>
      <c r="AT724" s="26">
        <f t="shared" si="334"/>
        <v>0</v>
      </c>
      <c r="AU724" s="26">
        <f t="shared" si="335"/>
        <v>0</v>
      </c>
      <c r="AV724" s="26">
        <f t="shared" si="336"/>
        <v>0</v>
      </c>
      <c r="AW724" s="11" t="s">
        <v>653</v>
      </c>
      <c r="AX724" s="11" t="str">
        <f>VLOOKUP(L724,Group!$A$2:$B$1000,2,0)</f>
        <v>Enhancement</v>
      </c>
      <c r="AY724" s="11">
        <f>IF(ISERROR(VLOOKUP(U724,'ITWR Dump'!$A$2:$Y$5000,15,0)),0,(VLOOKUP('ILC Report'!U724,'ITWR Dump'!$A$2:$Y$5000,15,0)))</f>
        <v>0</v>
      </c>
      <c r="AZ724" s="11" t="str">
        <f t="shared" si="337"/>
        <v>No</v>
      </c>
      <c r="BA724" s="11" t="str">
        <f t="shared" si="338"/>
        <v>BKO</v>
      </c>
      <c r="BB724" s="11" t="str">
        <f t="shared" si="339"/>
        <v>LB</v>
      </c>
      <c r="BC724" s="11" t="str">
        <f t="shared" si="340"/>
        <v>No</v>
      </c>
    </row>
    <row r="725" spans="1:55" x14ac:dyDescent="0.3">
      <c r="A725" s="11" t="s">
        <v>109</v>
      </c>
      <c r="B725" s="11" t="s">
        <v>1837</v>
      </c>
      <c r="C725" s="11" t="s">
        <v>622</v>
      </c>
      <c r="D725" s="11" t="s">
        <v>2337</v>
      </c>
      <c r="E725" s="38" t="s">
        <v>2903</v>
      </c>
      <c r="F725" s="11">
        <v>5</v>
      </c>
      <c r="G725" s="40" t="s">
        <v>218</v>
      </c>
      <c r="H725" s="11" t="str">
        <f t="shared" si="322"/>
        <v>Regular</v>
      </c>
      <c r="I725" s="11" t="str">
        <f t="shared" si="314"/>
        <v>US</v>
      </c>
      <c r="J725" s="11" t="str">
        <f>IF(ISERROR(VLOOKUP(C725,'WI Vs ASM'!$B$2:$E$1000,4,0)),0,(VLOOKUP(C725,'WI Vs ASM'!$B$2:$E$1000,4,0)))</f>
        <v>Onshore</v>
      </c>
      <c r="K725" s="11" t="str">
        <f>IF(ISERROR(VLOOKUP(C725,'WI Vs ASM'!$B$2:$F$1000,5,0)),0,(VLOOKUP(C725,'WI Vs ASM'!$B$2:$F$1000,5,0)))</f>
        <v>01-Fixed Price</v>
      </c>
      <c r="L725" s="11" t="str">
        <f>IF(ISERROR(VLOOKUP(C725,'WI Vs ASM'!$B$2:$D$1000,3,0)),0,(VLOOKUP(C725,'WI Vs ASM'!$B$2:$D$1000,3,0)))</f>
        <v>00-Maintenance Onshore</v>
      </c>
      <c r="M725" s="11" t="str">
        <f>IF(ISERROR(VLOOKUP(C725,'WI Vs ASM'!$B$2:$I$1000,8,0)),0,(VLOOKUP(C725,'WI Vs ASM'!$B$2:$I$1000,8,0)))</f>
        <v>Rahul Soman</v>
      </c>
      <c r="N725" s="11" t="str">
        <f>IF(ISERROR(VLOOKUP(C725,'WI Vs ASM'!$B$2:$G$1000,6,0)),0,(VLOOKUP(C725,'WI Vs ASM'!$B$2:$G$1000,6,0)))</f>
        <v>Data Archive</v>
      </c>
      <c r="O725" s="11" t="str">
        <f>IF(ISERROR(VLOOKUP(C725,'WI Vs ASM'!$B$2:$H$1000,7,0)),0,(VLOOKUP(C725,'WI Vs ASM'!$B$2:$H$1000,7,0)))</f>
        <v>Central Functions</v>
      </c>
      <c r="P725" s="11" t="str">
        <f t="shared" si="315"/>
        <v>May-17</v>
      </c>
      <c r="Q725" s="11" t="str">
        <f t="shared" si="316"/>
        <v>Q2</v>
      </c>
      <c r="R725" s="11" t="str">
        <f>IF(ISERROR(VLOOKUP(C725,'WI Vs ASM'!$B$2:$J$1000,9,0)),0,(VLOOKUP(C725,'WI Vs ASM'!$B$2:$J$1000,9,0)))</f>
        <v>Jyothi Pai</v>
      </c>
      <c r="S725" s="11" t="str">
        <f>IF(ISERROR(VLOOKUP(C725,'WI Vs ASM'!$B$2:$K$1000,10,0)),0,(VLOOKUP(C725,'WI Vs ASM'!$B$2:$K$1000,10,0)))</f>
        <v>Linda J. Richardson</v>
      </c>
      <c r="T725" s="11" t="str">
        <f>IF(ISERROR(VLOOKUP(C725,'WI Vs ASM'!$B$2:$L$1000,11,0)),0,(VLOOKUP(C725,'WI Vs ASM'!$B$2:$L$1000,11,0)))</f>
        <v>Crystal Romano</v>
      </c>
      <c r="U725" s="11" t="e">
        <f t="shared" si="323"/>
        <v>#VALUE!</v>
      </c>
      <c r="V725" s="11" t="str">
        <f t="shared" si="317"/>
        <v>No</v>
      </c>
      <c r="W725" s="11" t="str">
        <f t="shared" si="318"/>
        <v>Yes</v>
      </c>
      <c r="X725" s="11" t="str">
        <f t="shared" si="319"/>
        <v>No</v>
      </c>
      <c r="Y725" s="11" t="str">
        <f t="shared" si="320"/>
        <v>No</v>
      </c>
      <c r="Z725" s="11" t="str">
        <f t="shared" si="321"/>
        <v>No</v>
      </c>
      <c r="AA725" s="11" t="str">
        <f t="shared" si="324"/>
        <v>No</v>
      </c>
      <c r="AB725" s="11">
        <f>IF(ISERROR(VLOOKUP(U725,'ITWR Dump'!$A$2:$Y$5000,24,0)),0,(VLOOKUP('ILC Report'!U725,'ITWR Dump'!$A$2:$Y$5000,24,0)))</f>
        <v>0</v>
      </c>
      <c r="AC725" s="11" t="str">
        <f t="shared" si="325"/>
        <v>No</v>
      </c>
      <c r="AD725" s="11" t="str">
        <f t="shared" si="326"/>
        <v/>
      </c>
      <c r="AE725" s="11">
        <f>IF(ISERROR(VLOOKUP(U725,'ITWR Dump'!$A$2:$Y$5000,13,0)),0,(VLOOKUP(U725,'ITWR Dump'!$A$2:$Y$5000,13,0)))</f>
        <v>0</v>
      </c>
      <c r="AF725" s="11">
        <f>IF(ISERROR(VLOOKUP(U725,'ITWR Dump'!$A$2:$Y$5000,11,0)),0,(VLOOKUP(U725,'ITWR Dump'!$A$2:$Y$5000,11,0)))</f>
        <v>0</v>
      </c>
      <c r="AG725" s="11">
        <f>IF(ISERROR(VLOOKUP(U725,'ITWR Dump'!$A$2:$Y$5000,2,0)),0,(VLOOKUP(U725,'ITWR Dump'!$A$2:$Y$5000,2,0)))</f>
        <v>0</v>
      </c>
      <c r="AH725" s="11">
        <f>IF(ISERROR(VLOOKUP(U725,'ITWR Dump'!$A$2:$Y$5000,14,0)),0,(VLOOKUP(U725,'ITWR Dump'!$A$2:$Y$5000,14,0)))</f>
        <v>0</v>
      </c>
      <c r="AI725" s="11" t="str">
        <f t="shared" si="327"/>
        <v>00-Maintenance Onshore Landed</v>
      </c>
      <c r="AJ725" s="11" t="str">
        <f t="shared" si="328"/>
        <v>Landed Onshore</v>
      </c>
      <c r="AK725" s="11" t="str">
        <f>IF(ISERROR(VLOOKUP(A725,'Team Data'!$C$2:$U$213,17,0)),0,(VLOOKUP(A725,'Team Data'!$C$2:$U$213,17,0)))</f>
        <v>MF PI and CF</v>
      </c>
      <c r="AL725" s="11" t="str">
        <f t="shared" si="329"/>
        <v>2017-04-24</v>
      </c>
      <c r="AM725" s="11">
        <f>IF(ISERROR(VLOOKUP(U725,'ITWR Dump'!$A$2:$Y$5000,16,0)),0,(VLOOKUP(U725,'ITWR Dump'!$A$2:$Y$5000,16,0)))</f>
        <v>0</v>
      </c>
      <c r="AN725" s="11">
        <f>IF(ISERROR(VLOOKUP(U725,'ITWR Dump'!$A$2:$Y$5000,18,0)),0,(VLOOKUP(U725,'ITWR Dump'!$A$2:$Y$5000,18,0)))</f>
        <v>0</v>
      </c>
      <c r="AO725" s="11">
        <f>IF(ISERROR(VLOOKUP(U725,'ITWR Dump'!$A$2:$Y$5000,25,0)),0,(VLOOKUP('ILC Report'!U725,'ITWR Dump'!$A$2:$Y$5000,25,0)))</f>
        <v>0</v>
      </c>
      <c r="AP725" s="11">
        <f t="shared" si="330"/>
        <v>0</v>
      </c>
      <c r="AQ725" s="26">
        <f t="shared" si="331"/>
        <v>0</v>
      </c>
      <c r="AR725" s="26">
        <f t="shared" si="332"/>
        <v>0</v>
      </c>
      <c r="AS725" s="26">
        <f t="shared" si="333"/>
        <v>0</v>
      </c>
      <c r="AT725" s="26">
        <f t="shared" si="334"/>
        <v>0</v>
      </c>
      <c r="AU725" s="26">
        <f t="shared" si="335"/>
        <v>0</v>
      </c>
      <c r="AV725" s="26">
        <f t="shared" si="336"/>
        <v>0</v>
      </c>
      <c r="AW725" s="11" t="s">
        <v>653</v>
      </c>
      <c r="AX725" s="11" t="str">
        <f>VLOOKUP(L725,Group!$A$2:$B$1000,2,0)</f>
        <v>Maintenance</v>
      </c>
      <c r="AY725" s="11">
        <f>IF(ISERROR(VLOOKUP(U725,'ITWR Dump'!$A$2:$Y$5000,15,0)),0,(VLOOKUP('ILC Report'!U725,'ITWR Dump'!$A$2:$Y$5000,15,0)))</f>
        <v>0</v>
      </c>
      <c r="AZ725" s="11" t="str">
        <f t="shared" si="337"/>
        <v>No</v>
      </c>
      <c r="BA725" s="11" t="str">
        <f t="shared" si="338"/>
        <v>BKO</v>
      </c>
      <c r="BB725" s="11" t="str">
        <f t="shared" si="339"/>
        <v>MN</v>
      </c>
      <c r="BC725" s="11" t="str">
        <f t="shared" si="340"/>
        <v>No</v>
      </c>
    </row>
    <row r="726" spans="1:55" x14ac:dyDescent="0.3">
      <c r="A726" s="11" t="s">
        <v>109</v>
      </c>
      <c r="B726" s="11" t="s">
        <v>1837</v>
      </c>
      <c r="C726" s="11" t="s">
        <v>621</v>
      </c>
      <c r="D726" s="11" t="s">
        <v>2335</v>
      </c>
      <c r="E726" s="38" t="s">
        <v>2904</v>
      </c>
      <c r="F726" s="11">
        <v>35</v>
      </c>
      <c r="G726" s="40" t="s">
        <v>218</v>
      </c>
      <c r="H726" s="11" t="str">
        <f t="shared" si="322"/>
        <v>Regular</v>
      </c>
      <c r="I726" s="11" t="str">
        <f t="shared" si="314"/>
        <v>US</v>
      </c>
      <c r="J726" s="11" t="str">
        <f>IF(ISERROR(VLOOKUP(C726,'WI Vs ASM'!$B$2:$E$1000,4,0)),0,(VLOOKUP(C726,'WI Vs ASM'!$B$2:$E$1000,4,0)))</f>
        <v>Onshore</v>
      </c>
      <c r="K726" s="11" t="str">
        <f>IF(ISERROR(VLOOKUP(C726,'WI Vs ASM'!$B$2:$F$1000,5,0)),0,(VLOOKUP(C726,'WI Vs ASM'!$B$2:$F$1000,5,0)))</f>
        <v>02-Variable Billable</v>
      </c>
      <c r="L726" s="11" t="str">
        <f>IF(ISERROR(VLOOKUP(C726,'WI Vs ASM'!$B$2:$D$1000,3,0)),0,(VLOOKUP(C726,'WI Vs ASM'!$B$2:$D$1000,3,0)))</f>
        <v>77-Landed BA-SE Onshore</v>
      </c>
      <c r="M726" s="11" t="str">
        <f>IF(ISERROR(VLOOKUP(C726,'WI Vs ASM'!$B$2:$I$1000,8,0)),0,(VLOOKUP(C726,'WI Vs ASM'!$B$2:$I$1000,8,0)))</f>
        <v>Rahul Soman</v>
      </c>
      <c r="N726" s="11" t="str">
        <f>IF(ISERROR(VLOOKUP(C726,'WI Vs ASM'!$B$2:$G$1000,6,0)),0,(VLOOKUP(C726,'WI Vs ASM'!$B$2:$G$1000,6,0)))</f>
        <v>Data Archive</v>
      </c>
      <c r="O726" s="11" t="str">
        <f>IF(ISERROR(VLOOKUP(C726,'WI Vs ASM'!$B$2:$H$1000,7,0)),0,(VLOOKUP(C726,'WI Vs ASM'!$B$2:$H$1000,7,0)))</f>
        <v>Central Functions</v>
      </c>
      <c r="P726" s="11" t="str">
        <f t="shared" si="315"/>
        <v>May-17</v>
      </c>
      <c r="Q726" s="11" t="str">
        <f t="shared" si="316"/>
        <v>Q2</v>
      </c>
      <c r="R726" s="11" t="str">
        <f>IF(ISERROR(VLOOKUP(C726,'WI Vs ASM'!$B$2:$J$1000,9,0)),0,(VLOOKUP(C726,'WI Vs ASM'!$B$2:$J$1000,9,0)))</f>
        <v>Jyothi Pai</v>
      </c>
      <c r="S726" s="11" t="str">
        <f>IF(ISERROR(VLOOKUP(C726,'WI Vs ASM'!$B$2:$K$1000,10,0)),0,(VLOOKUP(C726,'WI Vs ASM'!$B$2:$K$1000,10,0)))</f>
        <v>Linda J. Richardson</v>
      </c>
      <c r="T726" s="11" t="str">
        <f>IF(ISERROR(VLOOKUP(C726,'WI Vs ASM'!$B$2:$L$1000,11,0)),0,(VLOOKUP(C726,'WI Vs ASM'!$B$2:$L$1000,11,0)))</f>
        <v>Crystal Romano</v>
      </c>
      <c r="U726" s="11" t="e">
        <f t="shared" si="323"/>
        <v>#VALUE!</v>
      </c>
      <c r="V726" s="11" t="str">
        <f t="shared" si="317"/>
        <v>No</v>
      </c>
      <c r="W726" s="11" t="str">
        <f t="shared" si="318"/>
        <v>Yes</v>
      </c>
      <c r="X726" s="11" t="str">
        <f t="shared" si="319"/>
        <v>Yes</v>
      </c>
      <c r="Y726" s="11" t="str">
        <f t="shared" si="320"/>
        <v>No</v>
      </c>
      <c r="Z726" s="11" t="str">
        <f t="shared" si="321"/>
        <v>No</v>
      </c>
      <c r="AA726" s="11" t="str">
        <f t="shared" si="324"/>
        <v>No</v>
      </c>
      <c r="AB726" s="11">
        <f>IF(ISERROR(VLOOKUP(U726,'ITWR Dump'!$A$2:$Y$5000,24,0)),0,(VLOOKUP('ILC Report'!U726,'ITWR Dump'!$A$2:$Y$5000,24,0)))</f>
        <v>0</v>
      </c>
      <c r="AC726" s="11" t="str">
        <f t="shared" si="325"/>
        <v>Yes</v>
      </c>
      <c r="AD726" s="11" t="str">
        <f t="shared" si="326"/>
        <v>BASE/Staff Aug</v>
      </c>
      <c r="AE726" s="11">
        <f>IF(ISERROR(VLOOKUP(U726,'ITWR Dump'!$A$2:$Y$5000,13,0)),0,(VLOOKUP(U726,'ITWR Dump'!$A$2:$Y$5000,13,0)))</f>
        <v>0</v>
      </c>
      <c r="AF726" s="11">
        <f>IF(ISERROR(VLOOKUP(U726,'ITWR Dump'!$A$2:$Y$5000,11,0)),0,(VLOOKUP(U726,'ITWR Dump'!$A$2:$Y$5000,11,0)))</f>
        <v>0</v>
      </c>
      <c r="AG726" s="11">
        <f>IF(ISERROR(VLOOKUP(U726,'ITWR Dump'!$A$2:$Y$5000,2,0)),0,(VLOOKUP(U726,'ITWR Dump'!$A$2:$Y$5000,2,0)))</f>
        <v>0</v>
      </c>
      <c r="AH726" s="11">
        <f>IF(ISERROR(VLOOKUP(U726,'ITWR Dump'!$A$2:$Y$5000,14,0)),0,(VLOOKUP(U726,'ITWR Dump'!$A$2:$Y$5000,14,0)))</f>
        <v>0</v>
      </c>
      <c r="AI726" s="11" t="str">
        <f t="shared" si="327"/>
        <v>77-Landed BA-SE Onshore Landed</v>
      </c>
      <c r="AJ726" s="11" t="str">
        <f t="shared" si="328"/>
        <v>Landed Onshore</v>
      </c>
      <c r="AK726" s="11" t="str">
        <f>IF(ISERROR(VLOOKUP(A726,'Team Data'!$C$2:$U$213,17,0)),0,(VLOOKUP(A726,'Team Data'!$C$2:$U$213,17,0)))</f>
        <v>MF PI and CF</v>
      </c>
      <c r="AL726" s="11" t="str">
        <f t="shared" si="329"/>
        <v>2017-04-24</v>
      </c>
      <c r="AM726" s="11">
        <f>IF(ISERROR(VLOOKUP(U726,'ITWR Dump'!$A$2:$Y$5000,16,0)),0,(VLOOKUP(U726,'ITWR Dump'!$A$2:$Y$5000,16,0)))</f>
        <v>0</v>
      </c>
      <c r="AN726" s="11">
        <f>IF(ISERROR(VLOOKUP(U726,'ITWR Dump'!$A$2:$Y$5000,18,0)),0,(VLOOKUP(U726,'ITWR Dump'!$A$2:$Y$5000,18,0)))</f>
        <v>0</v>
      </c>
      <c r="AO726" s="11">
        <f>IF(ISERROR(VLOOKUP(U726,'ITWR Dump'!$A$2:$Y$5000,25,0)),0,(VLOOKUP('ILC Report'!U726,'ITWR Dump'!$A$2:$Y$5000,25,0)))</f>
        <v>0</v>
      </c>
      <c r="AP726" s="11">
        <f t="shared" si="330"/>
        <v>0</v>
      </c>
      <c r="AQ726" s="26">
        <f t="shared" si="331"/>
        <v>0</v>
      </c>
      <c r="AR726" s="26">
        <f t="shared" si="332"/>
        <v>0</v>
      </c>
      <c r="AS726" s="26">
        <f t="shared" si="333"/>
        <v>0</v>
      </c>
      <c r="AT726" s="26">
        <f t="shared" si="334"/>
        <v>0</v>
      </c>
      <c r="AU726" s="26">
        <f t="shared" si="335"/>
        <v>0</v>
      </c>
      <c r="AV726" s="26">
        <f t="shared" si="336"/>
        <v>0</v>
      </c>
      <c r="AW726" s="11" t="s">
        <v>653</v>
      </c>
      <c r="AX726" s="11" t="str">
        <f>VLOOKUP(L726,Group!$A$2:$B$1000,2,0)</f>
        <v>Enhancement</v>
      </c>
      <c r="AY726" s="11">
        <f>IF(ISERROR(VLOOKUP(U726,'ITWR Dump'!$A$2:$Y$5000,15,0)),0,(VLOOKUP('ILC Report'!U726,'ITWR Dump'!$A$2:$Y$5000,15,0)))</f>
        <v>0</v>
      </c>
      <c r="AZ726" s="11" t="str">
        <f t="shared" si="337"/>
        <v>No</v>
      </c>
      <c r="BA726" s="11" t="str">
        <f t="shared" si="338"/>
        <v>BKO</v>
      </c>
      <c r="BB726" s="11" t="str">
        <f t="shared" si="339"/>
        <v>LB</v>
      </c>
      <c r="BC726" s="11" t="str">
        <f t="shared" si="340"/>
        <v>No</v>
      </c>
    </row>
    <row r="727" spans="1:55" x14ac:dyDescent="0.3">
      <c r="A727" s="11" t="s">
        <v>109</v>
      </c>
      <c r="B727" s="11" t="s">
        <v>1837</v>
      </c>
      <c r="C727" s="11" t="s">
        <v>621</v>
      </c>
      <c r="D727" s="11" t="s">
        <v>2336</v>
      </c>
      <c r="E727" s="38" t="s">
        <v>2904</v>
      </c>
      <c r="F727" s="11">
        <v>5</v>
      </c>
      <c r="G727" s="40" t="s">
        <v>218</v>
      </c>
      <c r="H727" s="11" t="str">
        <f t="shared" si="322"/>
        <v>Regular</v>
      </c>
      <c r="I727" s="11" t="str">
        <f t="shared" si="314"/>
        <v>US</v>
      </c>
      <c r="J727" s="11" t="str">
        <f>IF(ISERROR(VLOOKUP(C727,'WI Vs ASM'!$B$2:$E$1000,4,0)),0,(VLOOKUP(C727,'WI Vs ASM'!$B$2:$E$1000,4,0)))</f>
        <v>Onshore</v>
      </c>
      <c r="K727" s="11" t="str">
        <f>IF(ISERROR(VLOOKUP(C727,'WI Vs ASM'!$B$2:$F$1000,5,0)),0,(VLOOKUP(C727,'WI Vs ASM'!$B$2:$F$1000,5,0)))</f>
        <v>02-Variable Billable</v>
      </c>
      <c r="L727" s="11" t="str">
        <f>IF(ISERROR(VLOOKUP(C727,'WI Vs ASM'!$B$2:$D$1000,3,0)),0,(VLOOKUP(C727,'WI Vs ASM'!$B$2:$D$1000,3,0)))</f>
        <v>77-Landed BA-SE Onshore</v>
      </c>
      <c r="M727" s="11" t="str">
        <f>IF(ISERROR(VLOOKUP(C727,'WI Vs ASM'!$B$2:$I$1000,8,0)),0,(VLOOKUP(C727,'WI Vs ASM'!$B$2:$I$1000,8,0)))</f>
        <v>Rahul Soman</v>
      </c>
      <c r="N727" s="11" t="str">
        <f>IF(ISERROR(VLOOKUP(C727,'WI Vs ASM'!$B$2:$G$1000,6,0)),0,(VLOOKUP(C727,'WI Vs ASM'!$B$2:$G$1000,6,0)))</f>
        <v>Data Archive</v>
      </c>
      <c r="O727" s="11" t="str">
        <f>IF(ISERROR(VLOOKUP(C727,'WI Vs ASM'!$B$2:$H$1000,7,0)),0,(VLOOKUP(C727,'WI Vs ASM'!$B$2:$H$1000,7,0)))</f>
        <v>Central Functions</v>
      </c>
      <c r="P727" s="11" t="str">
        <f t="shared" si="315"/>
        <v>May-17</v>
      </c>
      <c r="Q727" s="11" t="str">
        <f t="shared" si="316"/>
        <v>Q2</v>
      </c>
      <c r="R727" s="11" t="str">
        <f>IF(ISERROR(VLOOKUP(C727,'WI Vs ASM'!$B$2:$J$1000,9,0)),0,(VLOOKUP(C727,'WI Vs ASM'!$B$2:$J$1000,9,0)))</f>
        <v>Jyothi Pai</v>
      </c>
      <c r="S727" s="11" t="str">
        <f>IF(ISERROR(VLOOKUP(C727,'WI Vs ASM'!$B$2:$K$1000,10,0)),0,(VLOOKUP(C727,'WI Vs ASM'!$B$2:$K$1000,10,0)))</f>
        <v>Linda J. Richardson</v>
      </c>
      <c r="T727" s="11" t="str">
        <f>IF(ISERROR(VLOOKUP(C727,'WI Vs ASM'!$B$2:$L$1000,11,0)),0,(VLOOKUP(C727,'WI Vs ASM'!$B$2:$L$1000,11,0)))</f>
        <v>Crystal Romano</v>
      </c>
      <c r="U727" s="11" t="e">
        <f t="shared" si="323"/>
        <v>#VALUE!</v>
      </c>
      <c r="V727" s="11" t="str">
        <f t="shared" si="317"/>
        <v>No</v>
      </c>
      <c r="W727" s="11" t="str">
        <f t="shared" si="318"/>
        <v>Yes</v>
      </c>
      <c r="X727" s="11" t="str">
        <f t="shared" si="319"/>
        <v>Yes</v>
      </c>
      <c r="Y727" s="11" t="str">
        <f t="shared" si="320"/>
        <v>No</v>
      </c>
      <c r="Z727" s="11" t="str">
        <f t="shared" si="321"/>
        <v>No</v>
      </c>
      <c r="AA727" s="11" t="str">
        <f t="shared" si="324"/>
        <v>No</v>
      </c>
      <c r="AB727" s="11">
        <f>IF(ISERROR(VLOOKUP(U727,'ITWR Dump'!$A$2:$Y$5000,24,0)),0,(VLOOKUP('ILC Report'!U727,'ITWR Dump'!$A$2:$Y$5000,24,0)))</f>
        <v>0</v>
      </c>
      <c r="AC727" s="11" t="str">
        <f t="shared" si="325"/>
        <v>Yes</v>
      </c>
      <c r="AD727" s="11" t="str">
        <f t="shared" si="326"/>
        <v>BASE/Staff Aug</v>
      </c>
      <c r="AE727" s="11">
        <f>IF(ISERROR(VLOOKUP(U727,'ITWR Dump'!$A$2:$Y$5000,13,0)),0,(VLOOKUP(U727,'ITWR Dump'!$A$2:$Y$5000,13,0)))</f>
        <v>0</v>
      </c>
      <c r="AF727" s="11">
        <f>IF(ISERROR(VLOOKUP(U727,'ITWR Dump'!$A$2:$Y$5000,11,0)),0,(VLOOKUP(U727,'ITWR Dump'!$A$2:$Y$5000,11,0)))</f>
        <v>0</v>
      </c>
      <c r="AG727" s="11">
        <f>IF(ISERROR(VLOOKUP(U727,'ITWR Dump'!$A$2:$Y$5000,2,0)),0,(VLOOKUP(U727,'ITWR Dump'!$A$2:$Y$5000,2,0)))</f>
        <v>0</v>
      </c>
      <c r="AH727" s="11">
        <f>IF(ISERROR(VLOOKUP(U727,'ITWR Dump'!$A$2:$Y$5000,14,0)),0,(VLOOKUP(U727,'ITWR Dump'!$A$2:$Y$5000,14,0)))</f>
        <v>0</v>
      </c>
      <c r="AI727" s="11" t="str">
        <f t="shared" si="327"/>
        <v>77-Landed BA-SE Onshore Landed</v>
      </c>
      <c r="AJ727" s="11" t="str">
        <f t="shared" si="328"/>
        <v>Landed Onshore</v>
      </c>
      <c r="AK727" s="11" t="str">
        <f>IF(ISERROR(VLOOKUP(A727,'Team Data'!$C$2:$U$213,17,0)),0,(VLOOKUP(A727,'Team Data'!$C$2:$U$213,17,0)))</f>
        <v>MF PI and CF</v>
      </c>
      <c r="AL727" s="11" t="str">
        <f t="shared" si="329"/>
        <v>2017-04-24</v>
      </c>
      <c r="AM727" s="11">
        <f>IF(ISERROR(VLOOKUP(U727,'ITWR Dump'!$A$2:$Y$5000,16,0)),0,(VLOOKUP(U727,'ITWR Dump'!$A$2:$Y$5000,16,0)))</f>
        <v>0</v>
      </c>
      <c r="AN727" s="11">
        <f>IF(ISERROR(VLOOKUP(U727,'ITWR Dump'!$A$2:$Y$5000,18,0)),0,(VLOOKUP(U727,'ITWR Dump'!$A$2:$Y$5000,18,0)))</f>
        <v>0</v>
      </c>
      <c r="AO727" s="11">
        <f>IF(ISERROR(VLOOKUP(U727,'ITWR Dump'!$A$2:$Y$5000,25,0)),0,(VLOOKUP('ILC Report'!U727,'ITWR Dump'!$A$2:$Y$5000,25,0)))</f>
        <v>0</v>
      </c>
      <c r="AP727" s="11">
        <f t="shared" si="330"/>
        <v>0</v>
      </c>
      <c r="AQ727" s="26">
        <f t="shared" si="331"/>
        <v>0</v>
      </c>
      <c r="AR727" s="26">
        <f t="shared" si="332"/>
        <v>0</v>
      </c>
      <c r="AS727" s="26">
        <f t="shared" si="333"/>
        <v>0</v>
      </c>
      <c r="AT727" s="26">
        <f t="shared" si="334"/>
        <v>0</v>
      </c>
      <c r="AU727" s="26">
        <f t="shared" si="335"/>
        <v>0</v>
      </c>
      <c r="AV727" s="26">
        <f t="shared" si="336"/>
        <v>0</v>
      </c>
      <c r="AW727" s="11" t="s">
        <v>653</v>
      </c>
      <c r="AX727" s="11" t="str">
        <f>VLOOKUP(L727,Group!$A$2:$B$1000,2,0)</f>
        <v>Enhancement</v>
      </c>
      <c r="AY727" s="11">
        <f>IF(ISERROR(VLOOKUP(U727,'ITWR Dump'!$A$2:$Y$5000,15,0)),0,(VLOOKUP('ILC Report'!U727,'ITWR Dump'!$A$2:$Y$5000,15,0)))</f>
        <v>0</v>
      </c>
      <c r="AZ727" s="11" t="str">
        <f t="shared" si="337"/>
        <v>No</v>
      </c>
      <c r="BA727" s="11" t="str">
        <f t="shared" si="338"/>
        <v>BKO</v>
      </c>
      <c r="BB727" s="11" t="str">
        <f t="shared" si="339"/>
        <v>LB</v>
      </c>
      <c r="BC727" s="11" t="str">
        <f t="shared" si="340"/>
        <v>No</v>
      </c>
    </row>
    <row r="728" spans="1:55" x14ac:dyDescent="0.3">
      <c r="A728" s="11" t="s">
        <v>109</v>
      </c>
      <c r="B728" s="11" t="s">
        <v>1837</v>
      </c>
      <c r="C728" s="11" t="s">
        <v>622</v>
      </c>
      <c r="D728" s="11" t="s">
        <v>2337</v>
      </c>
      <c r="E728" s="38" t="s">
        <v>2904</v>
      </c>
      <c r="F728" s="11">
        <v>5</v>
      </c>
      <c r="G728" s="40" t="s">
        <v>218</v>
      </c>
      <c r="H728" s="11" t="str">
        <f t="shared" si="322"/>
        <v>Regular</v>
      </c>
      <c r="I728" s="11" t="str">
        <f t="shared" si="314"/>
        <v>US</v>
      </c>
      <c r="J728" s="11" t="str">
        <f>IF(ISERROR(VLOOKUP(C728,'WI Vs ASM'!$B$2:$E$1000,4,0)),0,(VLOOKUP(C728,'WI Vs ASM'!$B$2:$E$1000,4,0)))</f>
        <v>Onshore</v>
      </c>
      <c r="K728" s="11" t="str">
        <f>IF(ISERROR(VLOOKUP(C728,'WI Vs ASM'!$B$2:$F$1000,5,0)),0,(VLOOKUP(C728,'WI Vs ASM'!$B$2:$F$1000,5,0)))</f>
        <v>01-Fixed Price</v>
      </c>
      <c r="L728" s="11" t="str">
        <f>IF(ISERROR(VLOOKUP(C728,'WI Vs ASM'!$B$2:$D$1000,3,0)),0,(VLOOKUP(C728,'WI Vs ASM'!$B$2:$D$1000,3,0)))</f>
        <v>00-Maintenance Onshore</v>
      </c>
      <c r="M728" s="11" t="str">
        <f>IF(ISERROR(VLOOKUP(C728,'WI Vs ASM'!$B$2:$I$1000,8,0)),0,(VLOOKUP(C728,'WI Vs ASM'!$B$2:$I$1000,8,0)))</f>
        <v>Rahul Soman</v>
      </c>
      <c r="N728" s="11" t="str">
        <f>IF(ISERROR(VLOOKUP(C728,'WI Vs ASM'!$B$2:$G$1000,6,0)),0,(VLOOKUP(C728,'WI Vs ASM'!$B$2:$G$1000,6,0)))</f>
        <v>Data Archive</v>
      </c>
      <c r="O728" s="11" t="str">
        <f>IF(ISERROR(VLOOKUP(C728,'WI Vs ASM'!$B$2:$H$1000,7,0)),0,(VLOOKUP(C728,'WI Vs ASM'!$B$2:$H$1000,7,0)))</f>
        <v>Central Functions</v>
      </c>
      <c r="P728" s="11" t="str">
        <f t="shared" si="315"/>
        <v>May-17</v>
      </c>
      <c r="Q728" s="11" t="str">
        <f t="shared" si="316"/>
        <v>Q2</v>
      </c>
      <c r="R728" s="11" t="str">
        <f>IF(ISERROR(VLOOKUP(C728,'WI Vs ASM'!$B$2:$J$1000,9,0)),0,(VLOOKUP(C728,'WI Vs ASM'!$B$2:$J$1000,9,0)))</f>
        <v>Jyothi Pai</v>
      </c>
      <c r="S728" s="11" t="str">
        <f>IF(ISERROR(VLOOKUP(C728,'WI Vs ASM'!$B$2:$K$1000,10,0)),0,(VLOOKUP(C728,'WI Vs ASM'!$B$2:$K$1000,10,0)))</f>
        <v>Linda J. Richardson</v>
      </c>
      <c r="T728" s="11" t="str">
        <f>IF(ISERROR(VLOOKUP(C728,'WI Vs ASM'!$B$2:$L$1000,11,0)),0,(VLOOKUP(C728,'WI Vs ASM'!$B$2:$L$1000,11,0)))</f>
        <v>Crystal Romano</v>
      </c>
      <c r="U728" s="11" t="e">
        <f t="shared" si="323"/>
        <v>#VALUE!</v>
      </c>
      <c r="V728" s="11" t="str">
        <f t="shared" si="317"/>
        <v>No</v>
      </c>
      <c r="W728" s="11" t="str">
        <f t="shared" si="318"/>
        <v>Yes</v>
      </c>
      <c r="X728" s="11" t="str">
        <f t="shared" si="319"/>
        <v>No</v>
      </c>
      <c r="Y728" s="11" t="str">
        <f t="shared" si="320"/>
        <v>No</v>
      </c>
      <c r="Z728" s="11" t="str">
        <f t="shared" si="321"/>
        <v>No</v>
      </c>
      <c r="AA728" s="11" t="str">
        <f t="shared" si="324"/>
        <v>No</v>
      </c>
      <c r="AB728" s="11">
        <f>IF(ISERROR(VLOOKUP(U728,'ITWR Dump'!$A$2:$Y$5000,24,0)),0,(VLOOKUP('ILC Report'!U728,'ITWR Dump'!$A$2:$Y$5000,24,0)))</f>
        <v>0</v>
      </c>
      <c r="AC728" s="11" t="str">
        <f t="shared" si="325"/>
        <v>No</v>
      </c>
      <c r="AD728" s="11" t="str">
        <f t="shared" si="326"/>
        <v/>
      </c>
      <c r="AE728" s="11">
        <f>IF(ISERROR(VLOOKUP(U728,'ITWR Dump'!$A$2:$Y$5000,13,0)),0,(VLOOKUP(U728,'ITWR Dump'!$A$2:$Y$5000,13,0)))</f>
        <v>0</v>
      </c>
      <c r="AF728" s="11">
        <f>IF(ISERROR(VLOOKUP(U728,'ITWR Dump'!$A$2:$Y$5000,11,0)),0,(VLOOKUP(U728,'ITWR Dump'!$A$2:$Y$5000,11,0)))</f>
        <v>0</v>
      </c>
      <c r="AG728" s="11">
        <f>IF(ISERROR(VLOOKUP(U728,'ITWR Dump'!$A$2:$Y$5000,2,0)),0,(VLOOKUP(U728,'ITWR Dump'!$A$2:$Y$5000,2,0)))</f>
        <v>0</v>
      </c>
      <c r="AH728" s="11">
        <f>IF(ISERROR(VLOOKUP(U728,'ITWR Dump'!$A$2:$Y$5000,14,0)),0,(VLOOKUP(U728,'ITWR Dump'!$A$2:$Y$5000,14,0)))</f>
        <v>0</v>
      </c>
      <c r="AI728" s="11" t="str">
        <f t="shared" si="327"/>
        <v>00-Maintenance Onshore Landed</v>
      </c>
      <c r="AJ728" s="11" t="str">
        <f t="shared" si="328"/>
        <v>Landed Onshore</v>
      </c>
      <c r="AK728" s="11" t="str">
        <f>IF(ISERROR(VLOOKUP(A728,'Team Data'!$C$2:$U$213,17,0)),0,(VLOOKUP(A728,'Team Data'!$C$2:$U$213,17,0)))</f>
        <v>MF PI and CF</v>
      </c>
      <c r="AL728" s="11" t="str">
        <f t="shared" si="329"/>
        <v>2017-04-24</v>
      </c>
      <c r="AM728" s="11">
        <f>IF(ISERROR(VLOOKUP(U728,'ITWR Dump'!$A$2:$Y$5000,16,0)),0,(VLOOKUP(U728,'ITWR Dump'!$A$2:$Y$5000,16,0)))</f>
        <v>0</v>
      </c>
      <c r="AN728" s="11">
        <f>IF(ISERROR(VLOOKUP(U728,'ITWR Dump'!$A$2:$Y$5000,18,0)),0,(VLOOKUP(U728,'ITWR Dump'!$A$2:$Y$5000,18,0)))</f>
        <v>0</v>
      </c>
      <c r="AO728" s="11">
        <f>IF(ISERROR(VLOOKUP(U728,'ITWR Dump'!$A$2:$Y$5000,25,0)),0,(VLOOKUP('ILC Report'!U728,'ITWR Dump'!$A$2:$Y$5000,25,0)))</f>
        <v>0</v>
      </c>
      <c r="AP728" s="11">
        <f t="shared" si="330"/>
        <v>0</v>
      </c>
      <c r="AQ728" s="26">
        <f t="shared" si="331"/>
        <v>0</v>
      </c>
      <c r="AR728" s="26">
        <f t="shared" si="332"/>
        <v>0</v>
      </c>
      <c r="AS728" s="26">
        <f t="shared" si="333"/>
        <v>0</v>
      </c>
      <c r="AT728" s="26">
        <f t="shared" si="334"/>
        <v>0</v>
      </c>
      <c r="AU728" s="26">
        <f t="shared" si="335"/>
        <v>0</v>
      </c>
      <c r="AV728" s="26">
        <f t="shared" si="336"/>
        <v>0</v>
      </c>
      <c r="AW728" s="11" t="s">
        <v>653</v>
      </c>
      <c r="AX728" s="11" t="str">
        <f>VLOOKUP(L728,Group!$A$2:$B$1000,2,0)</f>
        <v>Maintenance</v>
      </c>
      <c r="AY728" s="11">
        <f>IF(ISERROR(VLOOKUP(U728,'ITWR Dump'!$A$2:$Y$5000,15,0)),0,(VLOOKUP('ILC Report'!U728,'ITWR Dump'!$A$2:$Y$5000,15,0)))</f>
        <v>0</v>
      </c>
      <c r="AZ728" s="11" t="str">
        <f t="shared" si="337"/>
        <v>No</v>
      </c>
      <c r="BA728" s="11" t="str">
        <f t="shared" si="338"/>
        <v>BKO</v>
      </c>
      <c r="BB728" s="11" t="str">
        <f t="shared" si="339"/>
        <v>MN</v>
      </c>
      <c r="BC728" s="11" t="str">
        <f t="shared" si="340"/>
        <v>No</v>
      </c>
    </row>
    <row r="729" spans="1:55" x14ac:dyDescent="0.3">
      <c r="A729" s="11" t="s">
        <v>671</v>
      </c>
      <c r="B729" s="11" t="s">
        <v>1838</v>
      </c>
      <c r="C729" s="11" t="s">
        <v>545</v>
      </c>
      <c r="D729" s="11" t="s">
        <v>2338</v>
      </c>
      <c r="E729" s="38" t="s">
        <v>652</v>
      </c>
      <c r="F729" s="11">
        <v>3</v>
      </c>
      <c r="G729" s="40" t="s">
        <v>218</v>
      </c>
      <c r="H729" s="11" t="str">
        <f t="shared" si="322"/>
        <v>Regular</v>
      </c>
      <c r="I729" s="11" t="str">
        <f t="shared" si="314"/>
        <v>INDIA</v>
      </c>
      <c r="J729" s="11" t="str">
        <f>IF(ISERROR(VLOOKUP(C729,'WI Vs ASM'!$B$2:$E$1000,4,0)),0,(VLOOKUP(C729,'WI Vs ASM'!$B$2:$E$1000,4,0)))</f>
        <v>Offshore</v>
      </c>
      <c r="K729" s="11" t="str">
        <f>IF(ISERROR(VLOOKUP(C729,'WI Vs ASM'!$B$2:$F$1000,5,0)),0,(VLOOKUP(C729,'WI Vs ASM'!$B$2:$F$1000,5,0)))</f>
        <v>01-Fixed Price</v>
      </c>
      <c r="L729" s="11" t="str">
        <f>IF(ISERROR(VLOOKUP(C729,'WI Vs ASM'!$B$2:$D$1000,3,0)),0,(VLOOKUP(C729,'WI Vs ASM'!$B$2:$D$1000,3,0)))</f>
        <v>01-Maintenance Offshore</v>
      </c>
      <c r="M729" s="11" t="str">
        <f>IF(ISERROR(VLOOKUP(C729,'WI Vs ASM'!$B$2:$I$1000,8,0)),0,(VLOOKUP(C729,'WI Vs ASM'!$B$2:$I$1000,8,0)))</f>
        <v>Rahul Soman</v>
      </c>
      <c r="N729" s="11" t="str">
        <f>IF(ISERROR(VLOOKUP(C729,'WI Vs ASM'!$B$2:$G$1000,6,0)),0,(VLOOKUP(C729,'WI Vs ASM'!$B$2:$G$1000,6,0)))</f>
        <v>Data Archive</v>
      </c>
      <c r="O729" s="11" t="str">
        <f>IF(ISERROR(VLOOKUP(C729,'WI Vs ASM'!$B$2:$H$1000,7,0)),0,(VLOOKUP(C729,'WI Vs ASM'!$B$2:$H$1000,7,0)))</f>
        <v>Central Functions</v>
      </c>
      <c r="P729" s="11" t="str">
        <f t="shared" si="315"/>
        <v>Apr-17</v>
      </c>
      <c r="Q729" s="11" t="str">
        <f t="shared" si="316"/>
        <v>Q2</v>
      </c>
      <c r="R729" s="11" t="str">
        <f>IF(ISERROR(VLOOKUP(C729,'WI Vs ASM'!$B$2:$J$1000,9,0)),0,(VLOOKUP(C729,'WI Vs ASM'!$B$2:$J$1000,9,0)))</f>
        <v>Jyothi Pai</v>
      </c>
      <c r="S729" s="11" t="str">
        <f>IF(ISERROR(VLOOKUP(C729,'WI Vs ASM'!$B$2:$K$1000,10,0)),0,(VLOOKUP(C729,'WI Vs ASM'!$B$2:$K$1000,10,0)))</f>
        <v>Linda J. Richardson</v>
      </c>
      <c r="T729" s="11" t="str">
        <f>IF(ISERROR(VLOOKUP(C729,'WI Vs ASM'!$B$2:$L$1000,11,0)),0,(VLOOKUP(C729,'WI Vs ASM'!$B$2:$L$1000,11,0)))</f>
        <v>Crystal Romano</v>
      </c>
      <c r="U729" s="11" t="e">
        <f t="shared" si="323"/>
        <v>#VALUE!</v>
      </c>
      <c r="V729" s="11" t="str">
        <f t="shared" si="317"/>
        <v>No</v>
      </c>
      <c r="W729" s="11" t="str">
        <f t="shared" si="318"/>
        <v>Yes</v>
      </c>
      <c r="X729" s="11" t="str">
        <f t="shared" si="319"/>
        <v>No</v>
      </c>
      <c r="Y729" s="11" t="str">
        <f t="shared" si="320"/>
        <v>No</v>
      </c>
      <c r="Z729" s="11" t="str">
        <f t="shared" si="321"/>
        <v>No</v>
      </c>
      <c r="AA729" s="11" t="str">
        <f t="shared" si="324"/>
        <v>No</v>
      </c>
      <c r="AB729" s="11">
        <f>IF(ISERROR(VLOOKUP(U729,'ITWR Dump'!$A$2:$Y$5000,24,0)),0,(VLOOKUP('ILC Report'!U729,'ITWR Dump'!$A$2:$Y$5000,24,0)))</f>
        <v>0</v>
      </c>
      <c r="AC729" s="11" t="str">
        <f t="shared" si="325"/>
        <v>No</v>
      </c>
      <c r="AD729" s="11" t="str">
        <f t="shared" si="326"/>
        <v/>
      </c>
      <c r="AE729" s="11">
        <f>IF(ISERROR(VLOOKUP(U729,'ITWR Dump'!$A$2:$Y$5000,13,0)),0,(VLOOKUP(U729,'ITWR Dump'!$A$2:$Y$5000,13,0)))</f>
        <v>0</v>
      </c>
      <c r="AF729" s="11">
        <f>IF(ISERROR(VLOOKUP(U729,'ITWR Dump'!$A$2:$Y$5000,11,0)),0,(VLOOKUP(U729,'ITWR Dump'!$A$2:$Y$5000,11,0)))</f>
        <v>0</v>
      </c>
      <c r="AG729" s="11">
        <f>IF(ISERROR(VLOOKUP(U729,'ITWR Dump'!$A$2:$Y$5000,2,0)),0,(VLOOKUP(U729,'ITWR Dump'!$A$2:$Y$5000,2,0)))</f>
        <v>0</v>
      </c>
      <c r="AH729" s="11">
        <f>IF(ISERROR(VLOOKUP(U729,'ITWR Dump'!$A$2:$Y$5000,14,0)),0,(VLOOKUP(U729,'ITWR Dump'!$A$2:$Y$5000,14,0)))</f>
        <v>0</v>
      </c>
      <c r="AI729" s="11" t="str">
        <f t="shared" si="327"/>
        <v>01-Maintenance Offshore</v>
      </c>
      <c r="AJ729" s="11" t="str">
        <f t="shared" si="328"/>
        <v>Offshore</v>
      </c>
      <c r="AK729" s="11" t="str">
        <f>IF(ISERROR(VLOOKUP(A729,'Team Data'!$C$2:$U$213,17,0)),0,(VLOOKUP(A729,'Team Data'!$C$2:$U$213,17,0)))</f>
        <v>PRISM</v>
      </c>
      <c r="AL729" s="11" t="str">
        <f t="shared" si="329"/>
        <v>2017-04-24</v>
      </c>
      <c r="AM729" s="11">
        <f>IF(ISERROR(VLOOKUP(U729,'ITWR Dump'!$A$2:$Y$5000,16,0)),0,(VLOOKUP(U729,'ITWR Dump'!$A$2:$Y$5000,16,0)))</f>
        <v>0</v>
      </c>
      <c r="AN729" s="11">
        <f>IF(ISERROR(VLOOKUP(U729,'ITWR Dump'!$A$2:$Y$5000,18,0)),0,(VLOOKUP(U729,'ITWR Dump'!$A$2:$Y$5000,18,0)))</f>
        <v>0</v>
      </c>
      <c r="AO729" s="11">
        <f>IF(ISERROR(VLOOKUP(U729,'ITWR Dump'!$A$2:$Y$5000,25,0)),0,(VLOOKUP('ILC Report'!U729,'ITWR Dump'!$A$2:$Y$5000,25,0)))</f>
        <v>0</v>
      </c>
      <c r="AP729" s="11">
        <f t="shared" si="330"/>
        <v>0</v>
      </c>
      <c r="AQ729" s="26">
        <f t="shared" si="331"/>
        <v>0</v>
      </c>
      <c r="AR729" s="26">
        <f t="shared" si="332"/>
        <v>0</v>
      </c>
      <c r="AS729" s="26">
        <f t="shared" si="333"/>
        <v>0</v>
      </c>
      <c r="AT729" s="26">
        <f t="shared" si="334"/>
        <v>0</v>
      </c>
      <c r="AU729" s="26">
        <f t="shared" si="335"/>
        <v>0</v>
      </c>
      <c r="AV729" s="26">
        <f t="shared" si="336"/>
        <v>0</v>
      </c>
      <c r="AW729" s="11" t="s">
        <v>653</v>
      </c>
      <c r="AX729" s="11" t="str">
        <f>VLOOKUP(L729,Group!$A$2:$B$1000,2,0)</f>
        <v>Maintenance</v>
      </c>
      <c r="AY729" s="11">
        <f>IF(ISERROR(VLOOKUP(U729,'ITWR Dump'!$A$2:$Y$5000,15,0)),0,(VLOOKUP('ILC Report'!U729,'ITWR Dump'!$A$2:$Y$5000,15,0)))</f>
        <v>0</v>
      </c>
      <c r="AZ729" s="11" t="str">
        <f t="shared" si="337"/>
        <v>No</v>
      </c>
      <c r="BA729" s="11" t="str">
        <f t="shared" si="338"/>
        <v>BKI</v>
      </c>
      <c r="BB729" s="11" t="str">
        <f t="shared" si="339"/>
        <v>MN</v>
      </c>
      <c r="BC729" s="11" t="str">
        <f t="shared" si="340"/>
        <v>No</v>
      </c>
    </row>
    <row r="730" spans="1:55" x14ac:dyDescent="0.3">
      <c r="A730" s="11" t="s">
        <v>671</v>
      </c>
      <c r="B730" s="11" t="s">
        <v>1838</v>
      </c>
      <c r="C730" s="11" t="s">
        <v>617</v>
      </c>
      <c r="D730" s="11" t="s">
        <v>2339</v>
      </c>
      <c r="E730" s="38" t="s">
        <v>652</v>
      </c>
      <c r="F730" s="11">
        <v>0.5</v>
      </c>
      <c r="G730" s="40" t="s">
        <v>218</v>
      </c>
      <c r="H730" s="11" t="str">
        <f t="shared" si="322"/>
        <v>Regular</v>
      </c>
      <c r="I730" s="11" t="str">
        <f t="shared" si="314"/>
        <v>INDIA</v>
      </c>
      <c r="J730" s="11" t="str">
        <f>IF(ISERROR(VLOOKUP(C730,'WI Vs ASM'!$B$2:$E$1000,4,0)),0,(VLOOKUP(C730,'WI Vs ASM'!$B$2:$E$1000,4,0)))</f>
        <v>Offshore</v>
      </c>
      <c r="K730" s="11" t="str">
        <f>IF(ISERROR(VLOOKUP(C730,'WI Vs ASM'!$B$2:$F$1000,5,0)),0,(VLOOKUP(C730,'WI Vs ASM'!$B$2:$F$1000,5,0)))</f>
        <v>01-Fixed Price</v>
      </c>
      <c r="L730" s="11" t="str">
        <f>IF(ISERROR(VLOOKUP(C730,'WI Vs ASM'!$B$2:$D$1000,3,0)),0,(VLOOKUP(C730,'WI Vs ASM'!$B$2:$D$1000,3,0)))</f>
        <v>01-Maintenance Offshore</v>
      </c>
      <c r="M730" s="11" t="str">
        <f>IF(ISERROR(VLOOKUP(C730,'WI Vs ASM'!$B$2:$I$1000,8,0)),0,(VLOOKUP(C730,'WI Vs ASM'!$B$2:$I$1000,8,0)))</f>
        <v>Rahul Soman</v>
      </c>
      <c r="N730" s="11" t="str">
        <f>IF(ISERROR(VLOOKUP(C730,'WI Vs ASM'!$B$2:$G$1000,6,0)),0,(VLOOKUP(C730,'WI Vs ASM'!$B$2:$G$1000,6,0)))</f>
        <v>Treasury</v>
      </c>
      <c r="O730" s="11" t="str">
        <f>IF(ISERROR(VLOOKUP(C730,'WI Vs ASM'!$B$2:$H$1000,7,0)),0,(VLOOKUP(C730,'WI Vs ASM'!$B$2:$H$1000,7,0)))</f>
        <v>Central Functions</v>
      </c>
      <c r="P730" s="11" t="str">
        <f t="shared" si="315"/>
        <v>Apr-17</v>
      </c>
      <c r="Q730" s="11" t="str">
        <f t="shared" si="316"/>
        <v>Q2</v>
      </c>
      <c r="R730" s="11" t="str">
        <f>IF(ISERROR(VLOOKUP(C730,'WI Vs ASM'!$B$2:$J$1000,9,0)),0,(VLOOKUP(C730,'WI Vs ASM'!$B$2:$J$1000,9,0)))</f>
        <v>Jyothi Pai</v>
      </c>
      <c r="S730" s="11" t="str">
        <f>IF(ISERROR(VLOOKUP(C730,'WI Vs ASM'!$B$2:$K$1000,10,0)),0,(VLOOKUP(C730,'WI Vs ASM'!$B$2:$K$1000,10,0)))</f>
        <v>Linda J. Richardson</v>
      </c>
      <c r="T730" s="11" t="str">
        <f>IF(ISERROR(VLOOKUP(C730,'WI Vs ASM'!$B$2:$L$1000,11,0)),0,(VLOOKUP(C730,'WI Vs ASM'!$B$2:$L$1000,11,0)))</f>
        <v>Crystal Romano</v>
      </c>
      <c r="U730" s="11" t="e">
        <f t="shared" si="323"/>
        <v>#VALUE!</v>
      </c>
      <c r="V730" s="11" t="str">
        <f t="shared" si="317"/>
        <v>No</v>
      </c>
      <c r="W730" s="11" t="str">
        <f t="shared" si="318"/>
        <v>Yes</v>
      </c>
      <c r="X730" s="11" t="str">
        <f t="shared" si="319"/>
        <v>No</v>
      </c>
      <c r="Y730" s="11" t="str">
        <f t="shared" si="320"/>
        <v>No</v>
      </c>
      <c r="Z730" s="11" t="str">
        <f t="shared" si="321"/>
        <v>No</v>
      </c>
      <c r="AA730" s="11" t="str">
        <f t="shared" si="324"/>
        <v>No</v>
      </c>
      <c r="AB730" s="11">
        <f>IF(ISERROR(VLOOKUP(U730,'ITWR Dump'!$A$2:$Y$5000,24,0)),0,(VLOOKUP('ILC Report'!U730,'ITWR Dump'!$A$2:$Y$5000,24,0)))</f>
        <v>0</v>
      </c>
      <c r="AC730" s="11" t="str">
        <f t="shared" si="325"/>
        <v>No</v>
      </c>
      <c r="AD730" s="11" t="str">
        <f t="shared" si="326"/>
        <v/>
      </c>
      <c r="AE730" s="11">
        <f>IF(ISERROR(VLOOKUP(U730,'ITWR Dump'!$A$2:$Y$5000,13,0)),0,(VLOOKUP(U730,'ITWR Dump'!$A$2:$Y$5000,13,0)))</f>
        <v>0</v>
      </c>
      <c r="AF730" s="11">
        <f>IF(ISERROR(VLOOKUP(U730,'ITWR Dump'!$A$2:$Y$5000,11,0)),0,(VLOOKUP(U730,'ITWR Dump'!$A$2:$Y$5000,11,0)))</f>
        <v>0</v>
      </c>
      <c r="AG730" s="11">
        <f>IF(ISERROR(VLOOKUP(U730,'ITWR Dump'!$A$2:$Y$5000,2,0)),0,(VLOOKUP(U730,'ITWR Dump'!$A$2:$Y$5000,2,0)))</f>
        <v>0</v>
      </c>
      <c r="AH730" s="11">
        <f>IF(ISERROR(VLOOKUP(U730,'ITWR Dump'!$A$2:$Y$5000,14,0)),0,(VLOOKUP(U730,'ITWR Dump'!$A$2:$Y$5000,14,0)))</f>
        <v>0</v>
      </c>
      <c r="AI730" s="11" t="str">
        <f t="shared" si="327"/>
        <v>01-Maintenance Offshore</v>
      </c>
      <c r="AJ730" s="11" t="str">
        <f t="shared" si="328"/>
        <v>Offshore</v>
      </c>
      <c r="AK730" s="11" t="str">
        <f>IF(ISERROR(VLOOKUP(A730,'Team Data'!$C$2:$U$213,17,0)),0,(VLOOKUP(A730,'Team Data'!$C$2:$U$213,17,0)))</f>
        <v>PRISM</v>
      </c>
      <c r="AL730" s="11" t="str">
        <f t="shared" si="329"/>
        <v>2017-04-24</v>
      </c>
      <c r="AM730" s="11">
        <f>IF(ISERROR(VLOOKUP(U730,'ITWR Dump'!$A$2:$Y$5000,16,0)),0,(VLOOKUP(U730,'ITWR Dump'!$A$2:$Y$5000,16,0)))</f>
        <v>0</v>
      </c>
      <c r="AN730" s="11">
        <f>IF(ISERROR(VLOOKUP(U730,'ITWR Dump'!$A$2:$Y$5000,18,0)),0,(VLOOKUP(U730,'ITWR Dump'!$A$2:$Y$5000,18,0)))</f>
        <v>0</v>
      </c>
      <c r="AO730" s="11">
        <f>IF(ISERROR(VLOOKUP(U730,'ITWR Dump'!$A$2:$Y$5000,25,0)),0,(VLOOKUP('ILC Report'!U730,'ITWR Dump'!$A$2:$Y$5000,25,0)))</f>
        <v>0</v>
      </c>
      <c r="AP730" s="11">
        <f t="shared" si="330"/>
        <v>0</v>
      </c>
      <c r="AQ730" s="26">
        <f t="shared" si="331"/>
        <v>0</v>
      </c>
      <c r="AR730" s="26">
        <f t="shared" si="332"/>
        <v>0</v>
      </c>
      <c r="AS730" s="26">
        <f t="shared" si="333"/>
        <v>0</v>
      </c>
      <c r="AT730" s="26">
        <f t="shared" si="334"/>
        <v>0</v>
      </c>
      <c r="AU730" s="26">
        <f t="shared" si="335"/>
        <v>0</v>
      </c>
      <c r="AV730" s="26">
        <f t="shared" si="336"/>
        <v>0</v>
      </c>
      <c r="AW730" s="11" t="s">
        <v>653</v>
      </c>
      <c r="AX730" s="11" t="str">
        <f>VLOOKUP(L730,Group!$A$2:$B$1000,2,0)</f>
        <v>Maintenance</v>
      </c>
      <c r="AY730" s="11">
        <f>IF(ISERROR(VLOOKUP(U730,'ITWR Dump'!$A$2:$Y$5000,15,0)),0,(VLOOKUP('ILC Report'!U730,'ITWR Dump'!$A$2:$Y$5000,15,0)))</f>
        <v>0</v>
      </c>
      <c r="AZ730" s="11" t="str">
        <f t="shared" si="337"/>
        <v>No</v>
      </c>
      <c r="BA730" s="11" t="str">
        <f t="shared" si="338"/>
        <v>BKI</v>
      </c>
      <c r="BB730" s="11" t="str">
        <f t="shared" si="339"/>
        <v>MN</v>
      </c>
      <c r="BC730" s="11" t="str">
        <f t="shared" si="340"/>
        <v>No</v>
      </c>
    </row>
    <row r="731" spans="1:55" x14ac:dyDescent="0.3">
      <c r="A731" s="11" t="s">
        <v>671</v>
      </c>
      <c r="B731" s="11" t="s">
        <v>1838</v>
      </c>
      <c r="C731" s="11" t="s">
        <v>545</v>
      </c>
      <c r="D731" s="11" t="s">
        <v>2340</v>
      </c>
      <c r="E731" s="38" t="s">
        <v>652</v>
      </c>
      <c r="F731" s="11">
        <v>0.5</v>
      </c>
      <c r="G731" s="40" t="s">
        <v>218</v>
      </c>
      <c r="H731" s="11" t="str">
        <f t="shared" si="322"/>
        <v>Regular</v>
      </c>
      <c r="I731" s="11" t="str">
        <f t="shared" si="314"/>
        <v>INDIA</v>
      </c>
      <c r="J731" s="11" t="str">
        <f>IF(ISERROR(VLOOKUP(C731,'WI Vs ASM'!$B$2:$E$1000,4,0)),0,(VLOOKUP(C731,'WI Vs ASM'!$B$2:$E$1000,4,0)))</f>
        <v>Offshore</v>
      </c>
      <c r="K731" s="11" t="str">
        <f>IF(ISERROR(VLOOKUP(C731,'WI Vs ASM'!$B$2:$F$1000,5,0)),0,(VLOOKUP(C731,'WI Vs ASM'!$B$2:$F$1000,5,0)))</f>
        <v>01-Fixed Price</v>
      </c>
      <c r="L731" s="11" t="str">
        <f>IF(ISERROR(VLOOKUP(C731,'WI Vs ASM'!$B$2:$D$1000,3,0)),0,(VLOOKUP(C731,'WI Vs ASM'!$B$2:$D$1000,3,0)))</f>
        <v>01-Maintenance Offshore</v>
      </c>
      <c r="M731" s="11" t="str">
        <f>IF(ISERROR(VLOOKUP(C731,'WI Vs ASM'!$B$2:$I$1000,8,0)),0,(VLOOKUP(C731,'WI Vs ASM'!$B$2:$I$1000,8,0)))</f>
        <v>Rahul Soman</v>
      </c>
      <c r="N731" s="11" t="str">
        <f>IF(ISERROR(VLOOKUP(C731,'WI Vs ASM'!$B$2:$G$1000,6,0)),0,(VLOOKUP(C731,'WI Vs ASM'!$B$2:$G$1000,6,0)))</f>
        <v>Data Archive</v>
      </c>
      <c r="O731" s="11" t="str">
        <f>IF(ISERROR(VLOOKUP(C731,'WI Vs ASM'!$B$2:$H$1000,7,0)),0,(VLOOKUP(C731,'WI Vs ASM'!$B$2:$H$1000,7,0)))</f>
        <v>Central Functions</v>
      </c>
      <c r="P731" s="11" t="str">
        <f t="shared" si="315"/>
        <v>Apr-17</v>
      </c>
      <c r="Q731" s="11" t="str">
        <f t="shared" si="316"/>
        <v>Q2</v>
      </c>
      <c r="R731" s="11" t="str">
        <f>IF(ISERROR(VLOOKUP(C731,'WI Vs ASM'!$B$2:$J$1000,9,0)),0,(VLOOKUP(C731,'WI Vs ASM'!$B$2:$J$1000,9,0)))</f>
        <v>Jyothi Pai</v>
      </c>
      <c r="S731" s="11" t="str">
        <f>IF(ISERROR(VLOOKUP(C731,'WI Vs ASM'!$B$2:$K$1000,10,0)),0,(VLOOKUP(C731,'WI Vs ASM'!$B$2:$K$1000,10,0)))</f>
        <v>Linda J. Richardson</v>
      </c>
      <c r="T731" s="11" t="str">
        <f>IF(ISERROR(VLOOKUP(C731,'WI Vs ASM'!$B$2:$L$1000,11,0)),0,(VLOOKUP(C731,'WI Vs ASM'!$B$2:$L$1000,11,0)))</f>
        <v>Crystal Romano</v>
      </c>
      <c r="U731" s="11" t="e">
        <f t="shared" si="323"/>
        <v>#VALUE!</v>
      </c>
      <c r="V731" s="11" t="str">
        <f t="shared" si="317"/>
        <v>No</v>
      </c>
      <c r="W731" s="11" t="str">
        <f t="shared" si="318"/>
        <v>Yes</v>
      </c>
      <c r="X731" s="11" t="str">
        <f t="shared" si="319"/>
        <v>No</v>
      </c>
      <c r="Y731" s="11" t="str">
        <f t="shared" si="320"/>
        <v>No</v>
      </c>
      <c r="Z731" s="11" t="str">
        <f t="shared" si="321"/>
        <v>No</v>
      </c>
      <c r="AA731" s="11" t="str">
        <f t="shared" si="324"/>
        <v>No</v>
      </c>
      <c r="AB731" s="11">
        <f>IF(ISERROR(VLOOKUP(U731,'ITWR Dump'!$A$2:$Y$5000,24,0)),0,(VLOOKUP('ILC Report'!U731,'ITWR Dump'!$A$2:$Y$5000,24,0)))</f>
        <v>0</v>
      </c>
      <c r="AC731" s="11" t="str">
        <f t="shared" si="325"/>
        <v>No</v>
      </c>
      <c r="AD731" s="11" t="str">
        <f t="shared" si="326"/>
        <v/>
      </c>
      <c r="AE731" s="11">
        <f>IF(ISERROR(VLOOKUP(U731,'ITWR Dump'!$A$2:$Y$5000,13,0)),0,(VLOOKUP(U731,'ITWR Dump'!$A$2:$Y$5000,13,0)))</f>
        <v>0</v>
      </c>
      <c r="AF731" s="11">
        <f>IF(ISERROR(VLOOKUP(U731,'ITWR Dump'!$A$2:$Y$5000,11,0)),0,(VLOOKUP(U731,'ITWR Dump'!$A$2:$Y$5000,11,0)))</f>
        <v>0</v>
      </c>
      <c r="AG731" s="11">
        <f>IF(ISERROR(VLOOKUP(U731,'ITWR Dump'!$A$2:$Y$5000,2,0)),0,(VLOOKUP(U731,'ITWR Dump'!$A$2:$Y$5000,2,0)))</f>
        <v>0</v>
      </c>
      <c r="AH731" s="11">
        <f>IF(ISERROR(VLOOKUP(U731,'ITWR Dump'!$A$2:$Y$5000,14,0)),0,(VLOOKUP(U731,'ITWR Dump'!$A$2:$Y$5000,14,0)))</f>
        <v>0</v>
      </c>
      <c r="AI731" s="11" t="str">
        <f t="shared" si="327"/>
        <v>01-Maintenance Offshore</v>
      </c>
      <c r="AJ731" s="11" t="str">
        <f t="shared" si="328"/>
        <v>Offshore</v>
      </c>
      <c r="AK731" s="11" t="str">
        <f>IF(ISERROR(VLOOKUP(A731,'Team Data'!$C$2:$U$213,17,0)),0,(VLOOKUP(A731,'Team Data'!$C$2:$U$213,17,0)))</f>
        <v>PRISM</v>
      </c>
      <c r="AL731" s="11" t="str">
        <f t="shared" si="329"/>
        <v>2017-04-24</v>
      </c>
      <c r="AM731" s="11">
        <f>IF(ISERROR(VLOOKUP(U731,'ITWR Dump'!$A$2:$Y$5000,16,0)),0,(VLOOKUP(U731,'ITWR Dump'!$A$2:$Y$5000,16,0)))</f>
        <v>0</v>
      </c>
      <c r="AN731" s="11">
        <f>IF(ISERROR(VLOOKUP(U731,'ITWR Dump'!$A$2:$Y$5000,18,0)),0,(VLOOKUP(U731,'ITWR Dump'!$A$2:$Y$5000,18,0)))</f>
        <v>0</v>
      </c>
      <c r="AO731" s="11">
        <f>IF(ISERROR(VLOOKUP(U731,'ITWR Dump'!$A$2:$Y$5000,25,0)),0,(VLOOKUP('ILC Report'!U731,'ITWR Dump'!$A$2:$Y$5000,25,0)))</f>
        <v>0</v>
      </c>
      <c r="AP731" s="11">
        <f t="shared" si="330"/>
        <v>0</v>
      </c>
      <c r="AQ731" s="26">
        <f t="shared" si="331"/>
        <v>0</v>
      </c>
      <c r="AR731" s="26">
        <f t="shared" si="332"/>
        <v>0</v>
      </c>
      <c r="AS731" s="26">
        <f t="shared" si="333"/>
        <v>0</v>
      </c>
      <c r="AT731" s="26">
        <f t="shared" si="334"/>
        <v>0</v>
      </c>
      <c r="AU731" s="26">
        <f t="shared" si="335"/>
        <v>0</v>
      </c>
      <c r="AV731" s="26">
        <f t="shared" si="336"/>
        <v>0</v>
      </c>
      <c r="AW731" s="11" t="s">
        <v>653</v>
      </c>
      <c r="AX731" s="11" t="str">
        <f>VLOOKUP(L731,Group!$A$2:$B$1000,2,0)</f>
        <v>Maintenance</v>
      </c>
      <c r="AY731" s="11">
        <f>IF(ISERROR(VLOOKUP(U731,'ITWR Dump'!$A$2:$Y$5000,15,0)),0,(VLOOKUP('ILC Report'!U731,'ITWR Dump'!$A$2:$Y$5000,15,0)))</f>
        <v>0</v>
      </c>
      <c r="AZ731" s="11" t="str">
        <f t="shared" si="337"/>
        <v>No</v>
      </c>
      <c r="BA731" s="11" t="str">
        <f t="shared" si="338"/>
        <v>BKI</v>
      </c>
      <c r="BB731" s="11" t="str">
        <f t="shared" si="339"/>
        <v>MN</v>
      </c>
      <c r="BC731" s="11" t="str">
        <f t="shared" si="340"/>
        <v>No</v>
      </c>
    </row>
    <row r="732" spans="1:55" x14ac:dyDescent="0.3">
      <c r="A732" s="11" t="s">
        <v>671</v>
      </c>
      <c r="B732" s="11" t="s">
        <v>1838</v>
      </c>
      <c r="C732" s="11" t="s">
        <v>543</v>
      </c>
      <c r="D732" s="11" t="s">
        <v>2341</v>
      </c>
      <c r="E732" s="38" t="s">
        <v>652</v>
      </c>
      <c r="F732" s="11">
        <v>4</v>
      </c>
      <c r="G732" s="40" t="s">
        <v>218</v>
      </c>
      <c r="H732" s="11" t="str">
        <f t="shared" si="322"/>
        <v>Regular</v>
      </c>
      <c r="I732" s="11" t="str">
        <f t="shared" si="314"/>
        <v>INDIA</v>
      </c>
      <c r="J732" s="11" t="str">
        <f>IF(ISERROR(VLOOKUP(C732,'WI Vs ASM'!$B$2:$E$1000,4,0)),0,(VLOOKUP(C732,'WI Vs ASM'!$B$2:$E$1000,4,0)))</f>
        <v>Offshore</v>
      </c>
      <c r="K732" s="11" t="str">
        <f>IF(ISERROR(VLOOKUP(C732,'WI Vs ASM'!$B$2:$F$1000,5,0)),0,(VLOOKUP(C732,'WI Vs ASM'!$B$2:$F$1000,5,0)))</f>
        <v>09-NonBillable</v>
      </c>
      <c r="L732" s="11" t="str">
        <f>IF(ISERROR(VLOOKUP(C732,'WI Vs ASM'!$B$2:$D$1000,3,0)),0,(VLOOKUP(C732,'WI Vs ASM'!$B$2:$D$1000,3,0)))</f>
        <v>54-Knowledge Transfer/Training Offshore</v>
      </c>
      <c r="M732" s="11" t="str">
        <f>IF(ISERROR(VLOOKUP(C732,'WI Vs ASM'!$B$2:$I$1000,8,0)),0,(VLOOKUP(C732,'WI Vs ASM'!$B$2:$I$1000,8,0)))</f>
        <v>Prakash Varadachari</v>
      </c>
      <c r="N732" s="11" t="str">
        <f>IF(ISERROR(VLOOKUP(C732,'WI Vs ASM'!$B$2:$G$1000,6,0)),0,(VLOOKUP(C732,'WI Vs ASM'!$B$2:$G$1000,6,0)))</f>
        <v>Data Archive</v>
      </c>
      <c r="O732" s="11" t="str">
        <f>IF(ISERROR(VLOOKUP(C732,'WI Vs ASM'!$B$2:$H$1000,7,0)),0,(VLOOKUP(C732,'WI Vs ASM'!$B$2:$H$1000,7,0)))</f>
        <v>Central Functions</v>
      </c>
      <c r="P732" s="11" t="str">
        <f t="shared" si="315"/>
        <v>Apr-17</v>
      </c>
      <c r="Q732" s="11" t="str">
        <f t="shared" si="316"/>
        <v>Q2</v>
      </c>
      <c r="R732" s="11" t="str">
        <f>IF(ISERROR(VLOOKUP(C732,'WI Vs ASM'!$B$2:$J$1000,9,0)),0,(VLOOKUP(C732,'WI Vs ASM'!$B$2:$J$1000,9,0)))</f>
        <v>Jyothi Pai</v>
      </c>
      <c r="S732" s="11" t="str">
        <f>IF(ISERROR(VLOOKUP(C732,'WI Vs ASM'!$B$2:$K$1000,10,0)),0,(VLOOKUP(C732,'WI Vs ASM'!$B$2:$K$1000,10,0)))</f>
        <v>Linda J. Richardson</v>
      </c>
      <c r="T732" s="11" t="str">
        <f>IF(ISERROR(VLOOKUP(C732,'WI Vs ASM'!$B$2:$L$1000,11,0)),0,(VLOOKUP(C732,'WI Vs ASM'!$B$2:$L$1000,11,0)))</f>
        <v>Crystal Romano</v>
      </c>
      <c r="U732" s="11" t="e">
        <f t="shared" si="323"/>
        <v>#VALUE!</v>
      </c>
      <c r="V732" s="11" t="str">
        <f t="shared" si="317"/>
        <v>No</v>
      </c>
      <c r="W732" s="11" t="str">
        <f t="shared" si="318"/>
        <v>No</v>
      </c>
      <c r="X732" s="11" t="str">
        <f t="shared" si="319"/>
        <v>No</v>
      </c>
      <c r="Y732" s="11" t="str">
        <f t="shared" si="320"/>
        <v>No</v>
      </c>
      <c r="Z732" s="11" t="str">
        <f t="shared" si="321"/>
        <v>No</v>
      </c>
      <c r="AA732" s="11" t="str">
        <f t="shared" si="324"/>
        <v>No</v>
      </c>
      <c r="AB732" s="11">
        <f>IF(ISERROR(VLOOKUP(U732,'ITWR Dump'!$A$2:$Y$5000,24,0)),0,(VLOOKUP('ILC Report'!U732,'ITWR Dump'!$A$2:$Y$5000,24,0)))</f>
        <v>0</v>
      </c>
      <c r="AC732" s="11" t="str">
        <f t="shared" si="325"/>
        <v>No</v>
      </c>
      <c r="AD732" s="11" t="str">
        <f t="shared" si="326"/>
        <v/>
      </c>
      <c r="AE732" s="11">
        <f>IF(ISERROR(VLOOKUP(U732,'ITWR Dump'!$A$2:$Y$5000,13,0)),0,(VLOOKUP(U732,'ITWR Dump'!$A$2:$Y$5000,13,0)))</f>
        <v>0</v>
      </c>
      <c r="AF732" s="11">
        <f>IF(ISERROR(VLOOKUP(U732,'ITWR Dump'!$A$2:$Y$5000,11,0)),0,(VLOOKUP(U732,'ITWR Dump'!$A$2:$Y$5000,11,0)))</f>
        <v>0</v>
      </c>
      <c r="AG732" s="11">
        <f>IF(ISERROR(VLOOKUP(U732,'ITWR Dump'!$A$2:$Y$5000,2,0)),0,(VLOOKUP(U732,'ITWR Dump'!$A$2:$Y$5000,2,0)))</f>
        <v>0</v>
      </c>
      <c r="AH732" s="11">
        <f>IF(ISERROR(VLOOKUP(U732,'ITWR Dump'!$A$2:$Y$5000,14,0)),0,(VLOOKUP(U732,'ITWR Dump'!$A$2:$Y$5000,14,0)))</f>
        <v>0</v>
      </c>
      <c r="AI732" s="11" t="str">
        <f t="shared" si="327"/>
        <v>54-Knowledge Transfer/Training Offshore</v>
      </c>
      <c r="AJ732" s="11" t="str">
        <f t="shared" si="328"/>
        <v>Offshore</v>
      </c>
      <c r="AK732" s="11" t="str">
        <f>IF(ISERROR(VLOOKUP(A732,'Team Data'!$C$2:$U$213,17,0)),0,(VLOOKUP(A732,'Team Data'!$C$2:$U$213,17,0)))</f>
        <v>PRISM</v>
      </c>
      <c r="AL732" s="11" t="str">
        <f t="shared" si="329"/>
        <v>2017-04-24</v>
      </c>
      <c r="AM732" s="11">
        <f>IF(ISERROR(VLOOKUP(U732,'ITWR Dump'!$A$2:$Y$5000,16,0)),0,(VLOOKUP(U732,'ITWR Dump'!$A$2:$Y$5000,16,0)))</f>
        <v>0</v>
      </c>
      <c r="AN732" s="11">
        <f>IF(ISERROR(VLOOKUP(U732,'ITWR Dump'!$A$2:$Y$5000,18,0)),0,(VLOOKUP(U732,'ITWR Dump'!$A$2:$Y$5000,18,0)))</f>
        <v>0</v>
      </c>
      <c r="AO732" s="11">
        <f>IF(ISERROR(VLOOKUP(U732,'ITWR Dump'!$A$2:$Y$5000,25,0)),0,(VLOOKUP('ILC Report'!U732,'ITWR Dump'!$A$2:$Y$5000,25,0)))</f>
        <v>0</v>
      </c>
      <c r="AP732" s="11">
        <f t="shared" si="330"/>
        <v>0</v>
      </c>
      <c r="AQ732" s="26">
        <f t="shared" si="331"/>
        <v>0</v>
      </c>
      <c r="AR732" s="26">
        <f t="shared" si="332"/>
        <v>0</v>
      </c>
      <c r="AS732" s="26">
        <f t="shared" si="333"/>
        <v>0</v>
      </c>
      <c r="AT732" s="26">
        <f t="shared" si="334"/>
        <v>0</v>
      </c>
      <c r="AU732" s="26">
        <f t="shared" si="335"/>
        <v>0</v>
      </c>
      <c r="AV732" s="26">
        <f t="shared" si="336"/>
        <v>0</v>
      </c>
      <c r="AW732" s="11" t="s">
        <v>653</v>
      </c>
      <c r="AX732" s="11" t="str">
        <f>VLOOKUP(L732,Group!$A$2:$B$1000,2,0)</f>
        <v>Maintenance</v>
      </c>
      <c r="AY732" s="11">
        <f>IF(ISERROR(VLOOKUP(U732,'ITWR Dump'!$A$2:$Y$5000,15,0)),0,(VLOOKUP('ILC Report'!U732,'ITWR Dump'!$A$2:$Y$5000,15,0)))</f>
        <v>0</v>
      </c>
      <c r="AZ732" s="11" t="str">
        <f t="shared" si="337"/>
        <v>No</v>
      </c>
      <c r="BA732" s="11" t="str">
        <f t="shared" si="338"/>
        <v>BKI</v>
      </c>
      <c r="BB732" s="11" t="str">
        <f t="shared" si="339"/>
        <v>KT</v>
      </c>
      <c r="BC732" s="11" t="str">
        <f t="shared" si="340"/>
        <v>No</v>
      </c>
    </row>
    <row r="733" spans="1:55" x14ac:dyDescent="0.3">
      <c r="A733" s="11" t="s">
        <v>671</v>
      </c>
      <c r="B733" s="11" t="s">
        <v>1838</v>
      </c>
      <c r="C733" s="11" t="s">
        <v>616</v>
      </c>
      <c r="D733" s="11" t="s">
        <v>2342</v>
      </c>
      <c r="E733" s="38" t="s">
        <v>652</v>
      </c>
      <c r="F733" s="11">
        <v>15</v>
      </c>
      <c r="G733" s="40" t="s">
        <v>218</v>
      </c>
      <c r="H733" s="11" t="str">
        <f t="shared" si="322"/>
        <v>Regular</v>
      </c>
      <c r="I733" s="11" t="str">
        <f t="shared" si="314"/>
        <v>INDIA</v>
      </c>
      <c r="J733" s="11" t="str">
        <f>IF(ISERROR(VLOOKUP(C733,'WI Vs ASM'!$B$2:$E$1000,4,0)),0,(VLOOKUP(C733,'WI Vs ASM'!$B$2:$E$1000,4,0)))</f>
        <v>Offshore</v>
      </c>
      <c r="K733" s="11" t="str">
        <f>IF(ISERROR(VLOOKUP(C733,'WI Vs ASM'!$B$2:$F$1000,5,0)),0,(VLOOKUP(C733,'WI Vs ASM'!$B$2:$F$1000,5,0)))</f>
        <v>09-NonBillable</v>
      </c>
      <c r="L733" s="11" t="str">
        <f>IF(ISERROR(VLOOKUP(C733,'WI Vs ASM'!$B$2:$D$1000,3,0)),0,(VLOOKUP(C733,'WI Vs ASM'!$B$2:$D$1000,3,0)))</f>
        <v>54-Knowledge Transfer/Training Offshore</v>
      </c>
      <c r="M733" s="11" t="str">
        <f>IF(ISERROR(VLOOKUP(C733,'WI Vs ASM'!$B$2:$I$1000,8,0)),0,(VLOOKUP(C733,'WI Vs ASM'!$B$2:$I$1000,8,0)))</f>
        <v>Prakash Varadachari</v>
      </c>
      <c r="N733" s="11" t="str">
        <f>IF(ISERROR(VLOOKUP(C733,'WI Vs ASM'!$B$2:$G$1000,6,0)),0,(VLOOKUP(C733,'WI Vs ASM'!$B$2:$G$1000,6,0)))</f>
        <v>Treasury</v>
      </c>
      <c r="O733" s="11" t="str">
        <f>IF(ISERROR(VLOOKUP(C733,'WI Vs ASM'!$B$2:$H$1000,7,0)),0,(VLOOKUP(C733,'WI Vs ASM'!$B$2:$H$1000,7,0)))</f>
        <v>Central Functions</v>
      </c>
      <c r="P733" s="11" t="str">
        <f t="shared" si="315"/>
        <v>Apr-17</v>
      </c>
      <c r="Q733" s="11" t="str">
        <f t="shared" si="316"/>
        <v>Q2</v>
      </c>
      <c r="R733" s="11" t="str">
        <f>IF(ISERROR(VLOOKUP(C733,'WI Vs ASM'!$B$2:$J$1000,9,0)),0,(VLOOKUP(C733,'WI Vs ASM'!$B$2:$J$1000,9,0)))</f>
        <v>Jyothi Pai</v>
      </c>
      <c r="S733" s="11" t="str">
        <f>IF(ISERROR(VLOOKUP(C733,'WI Vs ASM'!$B$2:$K$1000,10,0)),0,(VLOOKUP(C733,'WI Vs ASM'!$B$2:$K$1000,10,0)))</f>
        <v>Linda J. Richardson</v>
      </c>
      <c r="T733" s="11" t="str">
        <f>IF(ISERROR(VLOOKUP(C733,'WI Vs ASM'!$B$2:$L$1000,11,0)),0,(VLOOKUP(C733,'WI Vs ASM'!$B$2:$L$1000,11,0)))</f>
        <v>Crystal Romano</v>
      </c>
      <c r="U733" s="11" t="e">
        <f t="shared" si="323"/>
        <v>#VALUE!</v>
      </c>
      <c r="V733" s="11" t="str">
        <f t="shared" si="317"/>
        <v>No</v>
      </c>
      <c r="W733" s="11" t="str">
        <f t="shared" si="318"/>
        <v>No</v>
      </c>
      <c r="X733" s="11" t="str">
        <f t="shared" si="319"/>
        <v>No</v>
      </c>
      <c r="Y733" s="11" t="str">
        <f t="shared" si="320"/>
        <v>No</v>
      </c>
      <c r="Z733" s="11" t="str">
        <f t="shared" si="321"/>
        <v>No</v>
      </c>
      <c r="AA733" s="11" t="str">
        <f t="shared" si="324"/>
        <v>No</v>
      </c>
      <c r="AB733" s="11">
        <f>IF(ISERROR(VLOOKUP(U733,'ITWR Dump'!$A$2:$Y$5000,24,0)),0,(VLOOKUP('ILC Report'!U733,'ITWR Dump'!$A$2:$Y$5000,24,0)))</f>
        <v>0</v>
      </c>
      <c r="AC733" s="11" t="str">
        <f t="shared" si="325"/>
        <v>No</v>
      </c>
      <c r="AD733" s="11" t="str">
        <f t="shared" si="326"/>
        <v/>
      </c>
      <c r="AE733" s="11">
        <f>IF(ISERROR(VLOOKUP(U733,'ITWR Dump'!$A$2:$Y$5000,13,0)),0,(VLOOKUP(U733,'ITWR Dump'!$A$2:$Y$5000,13,0)))</f>
        <v>0</v>
      </c>
      <c r="AF733" s="11">
        <f>IF(ISERROR(VLOOKUP(U733,'ITWR Dump'!$A$2:$Y$5000,11,0)),0,(VLOOKUP(U733,'ITWR Dump'!$A$2:$Y$5000,11,0)))</f>
        <v>0</v>
      </c>
      <c r="AG733" s="11">
        <f>IF(ISERROR(VLOOKUP(U733,'ITWR Dump'!$A$2:$Y$5000,2,0)),0,(VLOOKUP(U733,'ITWR Dump'!$A$2:$Y$5000,2,0)))</f>
        <v>0</v>
      </c>
      <c r="AH733" s="11">
        <f>IF(ISERROR(VLOOKUP(U733,'ITWR Dump'!$A$2:$Y$5000,14,0)),0,(VLOOKUP(U733,'ITWR Dump'!$A$2:$Y$5000,14,0)))</f>
        <v>0</v>
      </c>
      <c r="AI733" s="11" t="str">
        <f t="shared" si="327"/>
        <v>54-Knowledge Transfer/Training Offshore</v>
      </c>
      <c r="AJ733" s="11" t="str">
        <f t="shared" si="328"/>
        <v>Offshore</v>
      </c>
      <c r="AK733" s="11" t="str">
        <f>IF(ISERROR(VLOOKUP(A733,'Team Data'!$C$2:$U$213,17,0)),0,(VLOOKUP(A733,'Team Data'!$C$2:$U$213,17,0)))</f>
        <v>PRISM</v>
      </c>
      <c r="AL733" s="11" t="str">
        <f t="shared" si="329"/>
        <v>2017-04-24</v>
      </c>
      <c r="AM733" s="11">
        <f>IF(ISERROR(VLOOKUP(U733,'ITWR Dump'!$A$2:$Y$5000,16,0)),0,(VLOOKUP(U733,'ITWR Dump'!$A$2:$Y$5000,16,0)))</f>
        <v>0</v>
      </c>
      <c r="AN733" s="11">
        <f>IF(ISERROR(VLOOKUP(U733,'ITWR Dump'!$A$2:$Y$5000,18,0)),0,(VLOOKUP(U733,'ITWR Dump'!$A$2:$Y$5000,18,0)))</f>
        <v>0</v>
      </c>
      <c r="AO733" s="11">
        <f>IF(ISERROR(VLOOKUP(U733,'ITWR Dump'!$A$2:$Y$5000,25,0)),0,(VLOOKUP('ILC Report'!U733,'ITWR Dump'!$A$2:$Y$5000,25,0)))</f>
        <v>0</v>
      </c>
      <c r="AP733" s="11">
        <f t="shared" si="330"/>
        <v>0</v>
      </c>
      <c r="AQ733" s="26">
        <f t="shared" si="331"/>
        <v>0</v>
      </c>
      <c r="AR733" s="26">
        <f t="shared" si="332"/>
        <v>0</v>
      </c>
      <c r="AS733" s="26">
        <f t="shared" si="333"/>
        <v>0</v>
      </c>
      <c r="AT733" s="26">
        <f t="shared" si="334"/>
        <v>0</v>
      </c>
      <c r="AU733" s="26">
        <f t="shared" si="335"/>
        <v>0</v>
      </c>
      <c r="AV733" s="26">
        <f t="shared" si="336"/>
        <v>0</v>
      </c>
      <c r="AW733" s="11" t="s">
        <v>653</v>
      </c>
      <c r="AX733" s="11" t="str">
        <f>VLOOKUP(L733,Group!$A$2:$B$1000,2,0)</f>
        <v>Maintenance</v>
      </c>
      <c r="AY733" s="11">
        <f>IF(ISERROR(VLOOKUP(U733,'ITWR Dump'!$A$2:$Y$5000,15,0)),0,(VLOOKUP('ILC Report'!U733,'ITWR Dump'!$A$2:$Y$5000,15,0)))</f>
        <v>0</v>
      </c>
      <c r="AZ733" s="11" t="str">
        <f t="shared" si="337"/>
        <v>No</v>
      </c>
      <c r="BA733" s="11" t="str">
        <f t="shared" si="338"/>
        <v>BKI</v>
      </c>
      <c r="BB733" s="11" t="str">
        <f t="shared" si="339"/>
        <v>KT</v>
      </c>
      <c r="BC733" s="11" t="str">
        <f t="shared" si="340"/>
        <v>No</v>
      </c>
    </row>
    <row r="734" spans="1:55" x14ac:dyDescent="0.3">
      <c r="A734" s="11" t="s">
        <v>671</v>
      </c>
      <c r="B734" s="11" t="s">
        <v>1838</v>
      </c>
      <c r="C734" s="11" t="s">
        <v>617</v>
      </c>
      <c r="D734" s="11" t="s">
        <v>2343</v>
      </c>
      <c r="E734" s="38" t="s">
        <v>652</v>
      </c>
      <c r="F734" s="11">
        <v>6</v>
      </c>
      <c r="G734" s="40" t="s">
        <v>218</v>
      </c>
      <c r="H734" s="11" t="str">
        <f t="shared" si="322"/>
        <v>Regular</v>
      </c>
      <c r="I734" s="11" t="str">
        <f t="shared" si="314"/>
        <v>INDIA</v>
      </c>
      <c r="J734" s="11" t="str">
        <f>IF(ISERROR(VLOOKUP(C734,'WI Vs ASM'!$B$2:$E$1000,4,0)),0,(VLOOKUP(C734,'WI Vs ASM'!$B$2:$E$1000,4,0)))</f>
        <v>Offshore</v>
      </c>
      <c r="K734" s="11" t="str">
        <f>IF(ISERROR(VLOOKUP(C734,'WI Vs ASM'!$B$2:$F$1000,5,0)),0,(VLOOKUP(C734,'WI Vs ASM'!$B$2:$F$1000,5,0)))</f>
        <v>01-Fixed Price</v>
      </c>
      <c r="L734" s="11" t="str">
        <f>IF(ISERROR(VLOOKUP(C734,'WI Vs ASM'!$B$2:$D$1000,3,0)),0,(VLOOKUP(C734,'WI Vs ASM'!$B$2:$D$1000,3,0)))</f>
        <v>01-Maintenance Offshore</v>
      </c>
      <c r="M734" s="11" t="str">
        <f>IF(ISERROR(VLOOKUP(C734,'WI Vs ASM'!$B$2:$I$1000,8,0)),0,(VLOOKUP(C734,'WI Vs ASM'!$B$2:$I$1000,8,0)))</f>
        <v>Rahul Soman</v>
      </c>
      <c r="N734" s="11" t="str">
        <f>IF(ISERROR(VLOOKUP(C734,'WI Vs ASM'!$B$2:$G$1000,6,0)),0,(VLOOKUP(C734,'WI Vs ASM'!$B$2:$G$1000,6,0)))</f>
        <v>Treasury</v>
      </c>
      <c r="O734" s="11" t="str">
        <f>IF(ISERROR(VLOOKUP(C734,'WI Vs ASM'!$B$2:$H$1000,7,0)),0,(VLOOKUP(C734,'WI Vs ASM'!$B$2:$H$1000,7,0)))</f>
        <v>Central Functions</v>
      </c>
      <c r="P734" s="11" t="str">
        <f t="shared" si="315"/>
        <v>Apr-17</v>
      </c>
      <c r="Q734" s="11" t="str">
        <f t="shared" si="316"/>
        <v>Q2</v>
      </c>
      <c r="R734" s="11" t="str">
        <f>IF(ISERROR(VLOOKUP(C734,'WI Vs ASM'!$B$2:$J$1000,9,0)),0,(VLOOKUP(C734,'WI Vs ASM'!$B$2:$J$1000,9,0)))</f>
        <v>Jyothi Pai</v>
      </c>
      <c r="S734" s="11" t="str">
        <f>IF(ISERROR(VLOOKUP(C734,'WI Vs ASM'!$B$2:$K$1000,10,0)),0,(VLOOKUP(C734,'WI Vs ASM'!$B$2:$K$1000,10,0)))</f>
        <v>Linda J. Richardson</v>
      </c>
      <c r="T734" s="11" t="str">
        <f>IF(ISERROR(VLOOKUP(C734,'WI Vs ASM'!$B$2:$L$1000,11,0)),0,(VLOOKUP(C734,'WI Vs ASM'!$B$2:$L$1000,11,0)))</f>
        <v>Crystal Romano</v>
      </c>
      <c r="U734" s="11" t="e">
        <f t="shared" si="323"/>
        <v>#VALUE!</v>
      </c>
      <c r="V734" s="11" t="str">
        <f t="shared" si="317"/>
        <v>Yes</v>
      </c>
      <c r="W734" s="11" t="str">
        <f t="shared" si="318"/>
        <v>No</v>
      </c>
      <c r="X734" s="11" t="str">
        <f t="shared" si="319"/>
        <v>No</v>
      </c>
      <c r="Y734" s="11" t="str">
        <f t="shared" si="320"/>
        <v>No</v>
      </c>
      <c r="Z734" s="11" t="str">
        <f t="shared" si="321"/>
        <v>No</v>
      </c>
      <c r="AA734" s="11" t="str">
        <f t="shared" si="324"/>
        <v>No</v>
      </c>
      <c r="AB734" s="11">
        <f>IF(ISERROR(VLOOKUP(U734,'ITWR Dump'!$A$2:$Y$5000,24,0)),0,(VLOOKUP('ILC Report'!U734,'ITWR Dump'!$A$2:$Y$5000,24,0)))</f>
        <v>0</v>
      </c>
      <c r="AC734" s="11" t="str">
        <f t="shared" si="325"/>
        <v>No</v>
      </c>
      <c r="AD734" s="11" t="str">
        <f t="shared" si="326"/>
        <v/>
      </c>
      <c r="AE734" s="11">
        <f>IF(ISERROR(VLOOKUP(U734,'ITWR Dump'!$A$2:$Y$5000,13,0)),0,(VLOOKUP(U734,'ITWR Dump'!$A$2:$Y$5000,13,0)))</f>
        <v>0</v>
      </c>
      <c r="AF734" s="11">
        <f>IF(ISERROR(VLOOKUP(U734,'ITWR Dump'!$A$2:$Y$5000,11,0)),0,(VLOOKUP(U734,'ITWR Dump'!$A$2:$Y$5000,11,0)))</f>
        <v>0</v>
      </c>
      <c r="AG734" s="11">
        <f>IF(ISERROR(VLOOKUP(U734,'ITWR Dump'!$A$2:$Y$5000,2,0)),0,(VLOOKUP(U734,'ITWR Dump'!$A$2:$Y$5000,2,0)))</f>
        <v>0</v>
      </c>
      <c r="AH734" s="11">
        <f>IF(ISERROR(VLOOKUP(U734,'ITWR Dump'!$A$2:$Y$5000,14,0)),0,(VLOOKUP(U734,'ITWR Dump'!$A$2:$Y$5000,14,0)))</f>
        <v>0</v>
      </c>
      <c r="AI734" s="11" t="str">
        <f t="shared" si="327"/>
        <v>01-Maintenance Offshore</v>
      </c>
      <c r="AJ734" s="11" t="str">
        <f t="shared" si="328"/>
        <v>Offshore</v>
      </c>
      <c r="AK734" s="11" t="str">
        <f>IF(ISERROR(VLOOKUP(A734,'Team Data'!$C$2:$U$213,17,0)),0,(VLOOKUP(A734,'Team Data'!$C$2:$U$213,17,0)))</f>
        <v>PRISM</v>
      </c>
      <c r="AL734" s="11" t="str">
        <f t="shared" si="329"/>
        <v>2017-04-24</v>
      </c>
      <c r="AM734" s="11">
        <f>IF(ISERROR(VLOOKUP(U734,'ITWR Dump'!$A$2:$Y$5000,16,0)),0,(VLOOKUP(U734,'ITWR Dump'!$A$2:$Y$5000,16,0)))</f>
        <v>0</v>
      </c>
      <c r="AN734" s="11">
        <f>IF(ISERROR(VLOOKUP(U734,'ITWR Dump'!$A$2:$Y$5000,18,0)),0,(VLOOKUP(U734,'ITWR Dump'!$A$2:$Y$5000,18,0)))</f>
        <v>0</v>
      </c>
      <c r="AO734" s="11">
        <f>IF(ISERROR(VLOOKUP(U734,'ITWR Dump'!$A$2:$Y$5000,25,0)),0,(VLOOKUP('ILC Report'!U734,'ITWR Dump'!$A$2:$Y$5000,25,0)))</f>
        <v>0</v>
      </c>
      <c r="AP734" s="11">
        <f t="shared" si="330"/>
        <v>1</v>
      </c>
      <c r="AQ734" s="26">
        <f t="shared" si="331"/>
        <v>0</v>
      </c>
      <c r="AR734" s="26">
        <f t="shared" si="332"/>
        <v>0</v>
      </c>
      <c r="AS734" s="26">
        <f t="shared" si="333"/>
        <v>0</v>
      </c>
      <c r="AT734" s="26">
        <f t="shared" si="334"/>
        <v>0</v>
      </c>
      <c r="AU734" s="26">
        <f t="shared" si="335"/>
        <v>0</v>
      </c>
      <c r="AV734" s="26">
        <f t="shared" si="336"/>
        <v>0</v>
      </c>
      <c r="AW734" s="11" t="s">
        <v>653</v>
      </c>
      <c r="AX734" s="11" t="str">
        <f>VLOOKUP(L734,Group!$A$2:$B$1000,2,0)</f>
        <v>Maintenance</v>
      </c>
      <c r="AY734" s="11">
        <f>IF(ISERROR(VLOOKUP(U734,'ITWR Dump'!$A$2:$Y$5000,15,0)),0,(VLOOKUP('ILC Report'!U734,'ITWR Dump'!$A$2:$Y$5000,15,0)))</f>
        <v>0</v>
      </c>
      <c r="AZ734" s="11" t="str">
        <f t="shared" si="337"/>
        <v>Yes</v>
      </c>
      <c r="BA734" s="11" t="str">
        <f t="shared" si="338"/>
        <v>BKI</v>
      </c>
      <c r="BB734" s="11" t="str">
        <f t="shared" si="339"/>
        <v>MN</v>
      </c>
      <c r="BC734" s="11" t="str">
        <f t="shared" si="340"/>
        <v>No</v>
      </c>
    </row>
    <row r="735" spans="1:55" x14ac:dyDescent="0.3">
      <c r="A735" s="11" t="s">
        <v>671</v>
      </c>
      <c r="B735" s="11" t="s">
        <v>1838</v>
      </c>
      <c r="C735" s="11" t="s">
        <v>617</v>
      </c>
      <c r="D735" s="11" t="s">
        <v>2344</v>
      </c>
      <c r="E735" s="38" t="s">
        <v>652</v>
      </c>
      <c r="F735" s="11">
        <v>6</v>
      </c>
      <c r="G735" s="40" t="s">
        <v>218</v>
      </c>
      <c r="H735" s="11" t="str">
        <f t="shared" si="322"/>
        <v>Regular</v>
      </c>
      <c r="I735" s="11" t="str">
        <f t="shared" si="314"/>
        <v>INDIA</v>
      </c>
      <c r="J735" s="11" t="str">
        <f>IF(ISERROR(VLOOKUP(C735,'WI Vs ASM'!$B$2:$E$1000,4,0)),0,(VLOOKUP(C735,'WI Vs ASM'!$B$2:$E$1000,4,0)))</f>
        <v>Offshore</v>
      </c>
      <c r="K735" s="11" t="str">
        <f>IF(ISERROR(VLOOKUP(C735,'WI Vs ASM'!$B$2:$F$1000,5,0)),0,(VLOOKUP(C735,'WI Vs ASM'!$B$2:$F$1000,5,0)))</f>
        <v>01-Fixed Price</v>
      </c>
      <c r="L735" s="11" t="str">
        <f>IF(ISERROR(VLOOKUP(C735,'WI Vs ASM'!$B$2:$D$1000,3,0)),0,(VLOOKUP(C735,'WI Vs ASM'!$B$2:$D$1000,3,0)))</f>
        <v>01-Maintenance Offshore</v>
      </c>
      <c r="M735" s="11" t="str">
        <f>IF(ISERROR(VLOOKUP(C735,'WI Vs ASM'!$B$2:$I$1000,8,0)),0,(VLOOKUP(C735,'WI Vs ASM'!$B$2:$I$1000,8,0)))</f>
        <v>Rahul Soman</v>
      </c>
      <c r="N735" s="11" t="str">
        <f>IF(ISERROR(VLOOKUP(C735,'WI Vs ASM'!$B$2:$G$1000,6,0)),0,(VLOOKUP(C735,'WI Vs ASM'!$B$2:$G$1000,6,0)))</f>
        <v>Treasury</v>
      </c>
      <c r="O735" s="11" t="str">
        <f>IF(ISERROR(VLOOKUP(C735,'WI Vs ASM'!$B$2:$H$1000,7,0)),0,(VLOOKUP(C735,'WI Vs ASM'!$B$2:$H$1000,7,0)))</f>
        <v>Central Functions</v>
      </c>
      <c r="P735" s="11" t="str">
        <f t="shared" si="315"/>
        <v>Apr-17</v>
      </c>
      <c r="Q735" s="11" t="str">
        <f t="shared" si="316"/>
        <v>Q2</v>
      </c>
      <c r="R735" s="11" t="str">
        <f>IF(ISERROR(VLOOKUP(C735,'WI Vs ASM'!$B$2:$J$1000,9,0)),0,(VLOOKUP(C735,'WI Vs ASM'!$B$2:$J$1000,9,0)))</f>
        <v>Jyothi Pai</v>
      </c>
      <c r="S735" s="11" t="str">
        <f>IF(ISERROR(VLOOKUP(C735,'WI Vs ASM'!$B$2:$K$1000,10,0)),0,(VLOOKUP(C735,'WI Vs ASM'!$B$2:$K$1000,10,0)))</f>
        <v>Linda J. Richardson</v>
      </c>
      <c r="T735" s="11" t="str">
        <f>IF(ISERROR(VLOOKUP(C735,'WI Vs ASM'!$B$2:$L$1000,11,0)),0,(VLOOKUP(C735,'WI Vs ASM'!$B$2:$L$1000,11,0)))</f>
        <v>Crystal Romano</v>
      </c>
      <c r="U735" s="11" t="e">
        <f t="shared" si="323"/>
        <v>#VALUE!</v>
      </c>
      <c r="V735" s="11" t="str">
        <f t="shared" si="317"/>
        <v>Yes</v>
      </c>
      <c r="W735" s="11" t="str">
        <f t="shared" si="318"/>
        <v>No</v>
      </c>
      <c r="X735" s="11" t="str">
        <f t="shared" si="319"/>
        <v>No</v>
      </c>
      <c r="Y735" s="11" t="str">
        <f t="shared" si="320"/>
        <v>No</v>
      </c>
      <c r="Z735" s="11" t="str">
        <f t="shared" si="321"/>
        <v>No</v>
      </c>
      <c r="AA735" s="11" t="str">
        <f t="shared" si="324"/>
        <v>No</v>
      </c>
      <c r="AB735" s="11">
        <f>IF(ISERROR(VLOOKUP(U735,'ITWR Dump'!$A$2:$Y$5000,24,0)),0,(VLOOKUP('ILC Report'!U735,'ITWR Dump'!$A$2:$Y$5000,24,0)))</f>
        <v>0</v>
      </c>
      <c r="AC735" s="11" t="str">
        <f t="shared" si="325"/>
        <v>No</v>
      </c>
      <c r="AD735" s="11" t="str">
        <f t="shared" si="326"/>
        <v/>
      </c>
      <c r="AE735" s="11">
        <f>IF(ISERROR(VLOOKUP(U735,'ITWR Dump'!$A$2:$Y$5000,13,0)),0,(VLOOKUP(U735,'ITWR Dump'!$A$2:$Y$5000,13,0)))</f>
        <v>0</v>
      </c>
      <c r="AF735" s="11">
        <f>IF(ISERROR(VLOOKUP(U735,'ITWR Dump'!$A$2:$Y$5000,11,0)),0,(VLOOKUP(U735,'ITWR Dump'!$A$2:$Y$5000,11,0)))</f>
        <v>0</v>
      </c>
      <c r="AG735" s="11">
        <f>IF(ISERROR(VLOOKUP(U735,'ITWR Dump'!$A$2:$Y$5000,2,0)),0,(VLOOKUP(U735,'ITWR Dump'!$A$2:$Y$5000,2,0)))</f>
        <v>0</v>
      </c>
      <c r="AH735" s="11">
        <f>IF(ISERROR(VLOOKUP(U735,'ITWR Dump'!$A$2:$Y$5000,14,0)),0,(VLOOKUP(U735,'ITWR Dump'!$A$2:$Y$5000,14,0)))</f>
        <v>0</v>
      </c>
      <c r="AI735" s="11" t="str">
        <f t="shared" si="327"/>
        <v>01-Maintenance Offshore</v>
      </c>
      <c r="AJ735" s="11" t="str">
        <f t="shared" si="328"/>
        <v>Offshore</v>
      </c>
      <c r="AK735" s="11" t="str">
        <f>IF(ISERROR(VLOOKUP(A735,'Team Data'!$C$2:$U$213,17,0)),0,(VLOOKUP(A735,'Team Data'!$C$2:$U$213,17,0)))</f>
        <v>PRISM</v>
      </c>
      <c r="AL735" s="11" t="str">
        <f t="shared" si="329"/>
        <v>2017-04-24</v>
      </c>
      <c r="AM735" s="11">
        <f>IF(ISERROR(VLOOKUP(U735,'ITWR Dump'!$A$2:$Y$5000,16,0)),0,(VLOOKUP(U735,'ITWR Dump'!$A$2:$Y$5000,16,0)))</f>
        <v>0</v>
      </c>
      <c r="AN735" s="11">
        <f>IF(ISERROR(VLOOKUP(U735,'ITWR Dump'!$A$2:$Y$5000,18,0)),0,(VLOOKUP(U735,'ITWR Dump'!$A$2:$Y$5000,18,0)))</f>
        <v>0</v>
      </c>
      <c r="AO735" s="11">
        <f>IF(ISERROR(VLOOKUP(U735,'ITWR Dump'!$A$2:$Y$5000,25,0)),0,(VLOOKUP('ILC Report'!U735,'ITWR Dump'!$A$2:$Y$5000,25,0)))</f>
        <v>0</v>
      </c>
      <c r="AP735" s="11">
        <f t="shared" si="330"/>
        <v>1</v>
      </c>
      <c r="AQ735" s="26">
        <f t="shared" si="331"/>
        <v>0</v>
      </c>
      <c r="AR735" s="26">
        <f t="shared" si="332"/>
        <v>0</v>
      </c>
      <c r="AS735" s="26">
        <f t="shared" si="333"/>
        <v>0</v>
      </c>
      <c r="AT735" s="26">
        <f t="shared" si="334"/>
        <v>0</v>
      </c>
      <c r="AU735" s="26">
        <f t="shared" si="335"/>
        <v>0</v>
      </c>
      <c r="AV735" s="26">
        <f t="shared" si="336"/>
        <v>0</v>
      </c>
      <c r="AW735" s="11" t="s">
        <v>653</v>
      </c>
      <c r="AX735" s="11" t="str">
        <f>VLOOKUP(L735,Group!$A$2:$B$1000,2,0)</f>
        <v>Maintenance</v>
      </c>
      <c r="AY735" s="11">
        <f>IF(ISERROR(VLOOKUP(U735,'ITWR Dump'!$A$2:$Y$5000,15,0)),0,(VLOOKUP('ILC Report'!U735,'ITWR Dump'!$A$2:$Y$5000,15,0)))</f>
        <v>0</v>
      </c>
      <c r="AZ735" s="11" t="str">
        <f t="shared" si="337"/>
        <v>Yes</v>
      </c>
      <c r="BA735" s="11" t="str">
        <f t="shared" si="338"/>
        <v>BKI</v>
      </c>
      <c r="BB735" s="11" t="str">
        <f t="shared" si="339"/>
        <v>MN</v>
      </c>
      <c r="BC735" s="11" t="str">
        <f t="shared" si="340"/>
        <v>No</v>
      </c>
    </row>
    <row r="736" spans="1:55" x14ac:dyDescent="0.3">
      <c r="A736" s="11" t="s">
        <v>671</v>
      </c>
      <c r="B736" s="11" t="s">
        <v>1838</v>
      </c>
      <c r="C736" s="11" t="s">
        <v>617</v>
      </c>
      <c r="D736" s="11" t="s">
        <v>2345</v>
      </c>
      <c r="E736" s="38" t="s">
        <v>652</v>
      </c>
      <c r="F736" s="11">
        <v>6</v>
      </c>
      <c r="G736" s="40" t="s">
        <v>218</v>
      </c>
      <c r="H736" s="11" t="str">
        <f t="shared" si="322"/>
        <v>Regular</v>
      </c>
      <c r="I736" s="11" t="str">
        <f t="shared" si="314"/>
        <v>INDIA</v>
      </c>
      <c r="J736" s="11" t="str">
        <f>IF(ISERROR(VLOOKUP(C736,'WI Vs ASM'!$B$2:$E$1000,4,0)),0,(VLOOKUP(C736,'WI Vs ASM'!$B$2:$E$1000,4,0)))</f>
        <v>Offshore</v>
      </c>
      <c r="K736" s="11" t="str">
        <f>IF(ISERROR(VLOOKUP(C736,'WI Vs ASM'!$B$2:$F$1000,5,0)),0,(VLOOKUP(C736,'WI Vs ASM'!$B$2:$F$1000,5,0)))</f>
        <v>01-Fixed Price</v>
      </c>
      <c r="L736" s="11" t="str">
        <f>IF(ISERROR(VLOOKUP(C736,'WI Vs ASM'!$B$2:$D$1000,3,0)),0,(VLOOKUP(C736,'WI Vs ASM'!$B$2:$D$1000,3,0)))</f>
        <v>01-Maintenance Offshore</v>
      </c>
      <c r="M736" s="11" t="str">
        <f>IF(ISERROR(VLOOKUP(C736,'WI Vs ASM'!$B$2:$I$1000,8,0)),0,(VLOOKUP(C736,'WI Vs ASM'!$B$2:$I$1000,8,0)))</f>
        <v>Rahul Soman</v>
      </c>
      <c r="N736" s="11" t="str">
        <f>IF(ISERROR(VLOOKUP(C736,'WI Vs ASM'!$B$2:$G$1000,6,0)),0,(VLOOKUP(C736,'WI Vs ASM'!$B$2:$G$1000,6,0)))</f>
        <v>Treasury</v>
      </c>
      <c r="O736" s="11" t="str">
        <f>IF(ISERROR(VLOOKUP(C736,'WI Vs ASM'!$B$2:$H$1000,7,0)),0,(VLOOKUP(C736,'WI Vs ASM'!$B$2:$H$1000,7,0)))</f>
        <v>Central Functions</v>
      </c>
      <c r="P736" s="11" t="str">
        <f t="shared" si="315"/>
        <v>Apr-17</v>
      </c>
      <c r="Q736" s="11" t="str">
        <f t="shared" si="316"/>
        <v>Q2</v>
      </c>
      <c r="R736" s="11" t="str">
        <f>IF(ISERROR(VLOOKUP(C736,'WI Vs ASM'!$B$2:$J$1000,9,0)),0,(VLOOKUP(C736,'WI Vs ASM'!$B$2:$J$1000,9,0)))</f>
        <v>Jyothi Pai</v>
      </c>
      <c r="S736" s="11" t="str">
        <f>IF(ISERROR(VLOOKUP(C736,'WI Vs ASM'!$B$2:$K$1000,10,0)),0,(VLOOKUP(C736,'WI Vs ASM'!$B$2:$K$1000,10,0)))</f>
        <v>Linda J. Richardson</v>
      </c>
      <c r="T736" s="11" t="str">
        <f>IF(ISERROR(VLOOKUP(C736,'WI Vs ASM'!$B$2:$L$1000,11,0)),0,(VLOOKUP(C736,'WI Vs ASM'!$B$2:$L$1000,11,0)))</f>
        <v>Crystal Romano</v>
      </c>
      <c r="U736" s="11" t="e">
        <f t="shared" si="323"/>
        <v>#VALUE!</v>
      </c>
      <c r="V736" s="11" t="str">
        <f t="shared" si="317"/>
        <v>Yes</v>
      </c>
      <c r="W736" s="11" t="str">
        <f t="shared" si="318"/>
        <v>No</v>
      </c>
      <c r="X736" s="11" t="str">
        <f t="shared" si="319"/>
        <v>No</v>
      </c>
      <c r="Y736" s="11" t="str">
        <f t="shared" si="320"/>
        <v>No</v>
      </c>
      <c r="Z736" s="11" t="str">
        <f t="shared" si="321"/>
        <v>No</v>
      </c>
      <c r="AA736" s="11" t="str">
        <f t="shared" si="324"/>
        <v>No</v>
      </c>
      <c r="AB736" s="11">
        <f>IF(ISERROR(VLOOKUP(U736,'ITWR Dump'!$A$2:$Y$5000,24,0)),0,(VLOOKUP('ILC Report'!U736,'ITWR Dump'!$A$2:$Y$5000,24,0)))</f>
        <v>0</v>
      </c>
      <c r="AC736" s="11" t="str">
        <f t="shared" si="325"/>
        <v>No</v>
      </c>
      <c r="AD736" s="11" t="str">
        <f t="shared" si="326"/>
        <v/>
      </c>
      <c r="AE736" s="11">
        <f>IF(ISERROR(VLOOKUP(U736,'ITWR Dump'!$A$2:$Y$5000,13,0)),0,(VLOOKUP(U736,'ITWR Dump'!$A$2:$Y$5000,13,0)))</f>
        <v>0</v>
      </c>
      <c r="AF736" s="11">
        <f>IF(ISERROR(VLOOKUP(U736,'ITWR Dump'!$A$2:$Y$5000,11,0)),0,(VLOOKUP(U736,'ITWR Dump'!$A$2:$Y$5000,11,0)))</f>
        <v>0</v>
      </c>
      <c r="AG736" s="11">
        <f>IF(ISERROR(VLOOKUP(U736,'ITWR Dump'!$A$2:$Y$5000,2,0)),0,(VLOOKUP(U736,'ITWR Dump'!$A$2:$Y$5000,2,0)))</f>
        <v>0</v>
      </c>
      <c r="AH736" s="11">
        <f>IF(ISERROR(VLOOKUP(U736,'ITWR Dump'!$A$2:$Y$5000,14,0)),0,(VLOOKUP(U736,'ITWR Dump'!$A$2:$Y$5000,14,0)))</f>
        <v>0</v>
      </c>
      <c r="AI736" s="11" t="str">
        <f t="shared" si="327"/>
        <v>01-Maintenance Offshore</v>
      </c>
      <c r="AJ736" s="11" t="str">
        <f t="shared" si="328"/>
        <v>Offshore</v>
      </c>
      <c r="AK736" s="11" t="str">
        <f>IF(ISERROR(VLOOKUP(A736,'Team Data'!$C$2:$U$213,17,0)),0,(VLOOKUP(A736,'Team Data'!$C$2:$U$213,17,0)))</f>
        <v>PRISM</v>
      </c>
      <c r="AL736" s="11" t="str">
        <f t="shared" si="329"/>
        <v>2017-04-24</v>
      </c>
      <c r="AM736" s="11">
        <f>IF(ISERROR(VLOOKUP(U736,'ITWR Dump'!$A$2:$Y$5000,16,0)),0,(VLOOKUP(U736,'ITWR Dump'!$A$2:$Y$5000,16,0)))</f>
        <v>0</v>
      </c>
      <c r="AN736" s="11">
        <f>IF(ISERROR(VLOOKUP(U736,'ITWR Dump'!$A$2:$Y$5000,18,0)),0,(VLOOKUP(U736,'ITWR Dump'!$A$2:$Y$5000,18,0)))</f>
        <v>0</v>
      </c>
      <c r="AO736" s="11">
        <f>IF(ISERROR(VLOOKUP(U736,'ITWR Dump'!$A$2:$Y$5000,25,0)),0,(VLOOKUP('ILC Report'!U736,'ITWR Dump'!$A$2:$Y$5000,25,0)))</f>
        <v>0</v>
      </c>
      <c r="AP736" s="11">
        <f t="shared" si="330"/>
        <v>1</v>
      </c>
      <c r="AQ736" s="26">
        <f t="shared" si="331"/>
        <v>0</v>
      </c>
      <c r="AR736" s="26">
        <f t="shared" si="332"/>
        <v>0</v>
      </c>
      <c r="AS736" s="26">
        <f t="shared" si="333"/>
        <v>0</v>
      </c>
      <c r="AT736" s="26">
        <f t="shared" si="334"/>
        <v>0</v>
      </c>
      <c r="AU736" s="26">
        <f t="shared" si="335"/>
        <v>0</v>
      </c>
      <c r="AV736" s="26">
        <f t="shared" si="336"/>
        <v>0</v>
      </c>
      <c r="AW736" s="11" t="s">
        <v>653</v>
      </c>
      <c r="AX736" s="11" t="str">
        <f>VLOOKUP(L736,Group!$A$2:$B$1000,2,0)</f>
        <v>Maintenance</v>
      </c>
      <c r="AY736" s="11">
        <f>IF(ISERROR(VLOOKUP(U736,'ITWR Dump'!$A$2:$Y$5000,15,0)),0,(VLOOKUP('ILC Report'!U736,'ITWR Dump'!$A$2:$Y$5000,15,0)))</f>
        <v>0</v>
      </c>
      <c r="AZ736" s="11" t="str">
        <f t="shared" si="337"/>
        <v>Yes</v>
      </c>
      <c r="BA736" s="11" t="str">
        <f t="shared" si="338"/>
        <v>BKI</v>
      </c>
      <c r="BB736" s="11" t="str">
        <f t="shared" si="339"/>
        <v>MN</v>
      </c>
      <c r="BC736" s="11" t="str">
        <f t="shared" si="340"/>
        <v>No</v>
      </c>
    </row>
    <row r="737" spans="1:55" x14ac:dyDescent="0.3">
      <c r="A737" s="11" t="s">
        <v>671</v>
      </c>
      <c r="B737" s="11" t="s">
        <v>1838</v>
      </c>
      <c r="C737" s="11" t="s">
        <v>545</v>
      </c>
      <c r="D737" s="11" t="s">
        <v>2346</v>
      </c>
      <c r="E737" s="38" t="s">
        <v>652</v>
      </c>
      <c r="F737" s="11">
        <v>4</v>
      </c>
      <c r="G737" s="40" t="s">
        <v>218</v>
      </c>
      <c r="H737" s="11" t="str">
        <f t="shared" si="322"/>
        <v>Regular</v>
      </c>
      <c r="I737" s="11" t="str">
        <f t="shared" si="314"/>
        <v>INDIA</v>
      </c>
      <c r="J737" s="11" t="str">
        <f>IF(ISERROR(VLOOKUP(C737,'WI Vs ASM'!$B$2:$E$1000,4,0)),0,(VLOOKUP(C737,'WI Vs ASM'!$B$2:$E$1000,4,0)))</f>
        <v>Offshore</v>
      </c>
      <c r="K737" s="11" t="str">
        <f>IF(ISERROR(VLOOKUP(C737,'WI Vs ASM'!$B$2:$F$1000,5,0)),0,(VLOOKUP(C737,'WI Vs ASM'!$B$2:$F$1000,5,0)))</f>
        <v>01-Fixed Price</v>
      </c>
      <c r="L737" s="11" t="str">
        <f>IF(ISERROR(VLOOKUP(C737,'WI Vs ASM'!$B$2:$D$1000,3,0)),0,(VLOOKUP(C737,'WI Vs ASM'!$B$2:$D$1000,3,0)))</f>
        <v>01-Maintenance Offshore</v>
      </c>
      <c r="M737" s="11" t="str">
        <f>IF(ISERROR(VLOOKUP(C737,'WI Vs ASM'!$B$2:$I$1000,8,0)),0,(VLOOKUP(C737,'WI Vs ASM'!$B$2:$I$1000,8,0)))</f>
        <v>Rahul Soman</v>
      </c>
      <c r="N737" s="11" t="str">
        <f>IF(ISERROR(VLOOKUP(C737,'WI Vs ASM'!$B$2:$G$1000,6,0)),0,(VLOOKUP(C737,'WI Vs ASM'!$B$2:$G$1000,6,0)))</f>
        <v>Data Archive</v>
      </c>
      <c r="O737" s="11" t="str">
        <f>IF(ISERROR(VLOOKUP(C737,'WI Vs ASM'!$B$2:$H$1000,7,0)),0,(VLOOKUP(C737,'WI Vs ASM'!$B$2:$H$1000,7,0)))</f>
        <v>Central Functions</v>
      </c>
      <c r="P737" s="11" t="str">
        <f t="shared" si="315"/>
        <v>Apr-17</v>
      </c>
      <c r="Q737" s="11" t="str">
        <f t="shared" si="316"/>
        <v>Q2</v>
      </c>
      <c r="R737" s="11" t="str">
        <f>IF(ISERROR(VLOOKUP(C737,'WI Vs ASM'!$B$2:$J$1000,9,0)),0,(VLOOKUP(C737,'WI Vs ASM'!$B$2:$J$1000,9,0)))</f>
        <v>Jyothi Pai</v>
      </c>
      <c r="S737" s="11" t="str">
        <f>IF(ISERROR(VLOOKUP(C737,'WI Vs ASM'!$B$2:$K$1000,10,0)),0,(VLOOKUP(C737,'WI Vs ASM'!$B$2:$K$1000,10,0)))</f>
        <v>Linda J. Richardson</v>
      </c>
      <c r="T737" s="11" t="str">
        <f>IF(ISERROR(VLOOKUP(C737,'WI Vs ASM'!$B$2:$L$1000,11,0)),0,(VLOOKUP(C737,'WI Vs ASM'!$B$2:$L$1000,11,0)))</f>
        <v>Crystal Romano</v>
      </c>
      <c r="U737" s="11" t="str">
        <f t="shared" si="323"/>
        <v>WR735983</v>
      </c>
      <c r="V737" s="11" t="str">
        <f t="shared" si="317"/>
        <v>No</v>
      </c>
      <c r="W737" s="11" t="str">
        <f t="shared" si="318"/>
        <v>Yes</v>
      </c>
      <c r="X737" s="11" t="str">
        <f t="shared" si="319"/>
        <v>No</v>
      </c>
      <c r="Y737" s="11" t="str">
        <f t="shared" si="320"/>
        <v>No</v>
      </c>
      <c r="Z737" s="11" t="str">
        <f t="shared" si="321"/>
        <v>No</v>
      </c>
      <c r="AA737" s="11" t="str">
        <f t="shared" si="324"/>
        <v>No</v>
      </c>
      <c r="AB737" s="11">
        <f>IF(ISERROR(VLOOKUP(U737,'ITWR Dump'!$A$2:$Y$5000,24,0)),0,(VLOOKUP('ILC Report'!U737,'ITWR Dump'!$A$2:$Y$5000,24,0)))</f>
        <v>0</v>
      </c>
      <c r="AC737" s="11" t="str">
        <f t="shared" si="325"/>
        <v>No</v>
      </c>
      <c r="AD737" s="11" t="str">
        <f t="shared" si="326"/>
        <v/>
      </c>
      <c r="AE737" s="11">
        <f>IF(ISERROR(VLOOKUP(U737,'ITWR Dump'!$A$2:$Y$5000,13,0)),0,(VLOOKUP(U737,'ITWR Dump'!$A$2:$Y$5000,13,0)))</f>
        <v>0</v>
      </c>
      <c r="AF737" s="11">
        <f>IF(ISERROR(VLOOKUP(U737,'ITWR Dump'!$A$2:$Y$5000,11,0)),0,(VLOOKUP(U737,'ITWR Dump'!$A$2:$Y$5000,11,0)))</f>
        <v>0</v>
      </c>
      <c r="AG737" s="11">
        <f>IF(ISERROR(VLOOKUP(U737,'ITWR Dump'!$A$2:$Y$5000,2,0)),0,(VLOOKUP(U737,'ITWR Dump'!$A$2:$Y$5000,2,0)))</f>
        <v>0</v>
      </c>
      <c r="AH737" s="11">
        <f>IF(ISERROR(VLOOKUP(U737,'ITWR Dump'!$A$2:$Y$5000,14,0)),0,(VLOOKUP(U737,'ITWR Dump'!$A$2:$Y$5000,14,0)))</f>
        <v>0</v>
      </c>
      <c r="AI737" s="11" t="str">
        <f t="shared" si="327"/>
        <v>01-Maintenance Offshore</v>
      </c>
      <c r="AJ737" s="11" t="str">
        <f t="shared" si="328"/>
        <v>Offshore</v>
      </c>
      <c r="AK737" s="11" t="str">
        <f>IF(ISERROR(VLOOKUP(A737,'Team Data'!$C$2:$U$213,17,0)),0,(VLOOKUP(A737,'Team Data'!$C$2:$U$213,17,0)))</f>
        <v>PRISM</v>
      </c>
      <c r="AL737" s="11" t="str">
        <f t="shared" si="329"/>
        <v>2017-04-24</v>
      </c>
      <c r="AM737" s="11">
        <f>IF(ISERROR(VLOOKUP(U737,'ITWR Dump'!$A$2:$Y$5000,16,0)),0,(VLOOKUP(U737,'ITWR Dump'!$A$2:$Y$5000,16,0)))</f>
        <v>0</v>
      </c>
      <c r="AN737" s="11">
        <f>IF(ISERROR(VLOOKUP(U737,'ITWR Dump'!$A$2:$Y$5000,18,0)),0,(VLOOKUP(U737,'ITWR Dump'!$A$2:$Y$5000,18,0)))</f>
        <v>0</v>
      </c>
      <c r="AO737" s="11">
        <f>IF(ISERROR(VLOOKUP(U737,'ITWR Dump'!$A$2:$Y$5000,25,0)),0,(VLOOKUP('ILC Report'!U737,'ITWR Dump'!$A$2:$Y$5000,25,0)))</f>
        <v>0</v>
      </c>
      <c r="AP737" s="11">
        <f t="shared" si="330"/>
        <v>0</v>
      </c>
      <c r="AQ737" s="26">
        <f t="shared" si="331"/>
        <v>0</v>
      </c>
      <c r="AR737" s="26">
        <f t="shared" si="332"/>
        <v>0</v>
      </c>
      <c r="AS737" s="26">
        <f t="shared" si="333"/>
        <v>0</v>
      </c>
      <c r="AT737" s="26">
        <f t="shared" si="334"/>
        <v>0</v>
      </c>
      <c r="AU737" s="26">
        <f t="shared" si="335"/>
        <v>0</v>
      </c>
      <c r="AV737" s="26">
        <f t="shared" si="336"/>
        <v>0</v>
      </c>
      <c r="AW737" s="11" t="s">
        <v>653</v>
      </c>
      <c r="AX737" s="11" t="str">
        <f>VLOOKUP(L737,Group!$A$2:$B$1000,2,0)</f>
        <v>Maintenance</v>
      </c>
      <c r="AY737" s="11">
        <f>IF(ISERROR(VLOOKUP(U737,'ITWR Dump'!$A$2:$Y$5000,15,0)),0,(VLOOKUP('ILC Report'!U737,'ITWR Dump'!$A$2:$Y$5000,15,0)))</f>
        <v>0</v>
      </c>
      <c r="AZ737" s="11" t="str">
        <f t="shared" si="337"/>
        <v>Yes</v>
      </c>
      <c r="BA737" s="11" t="str">
        <f t="shared" si="338"/>
        <v>BKI</v>
      </c>
      <c r="BB737" s="11" t="str">
        <f t="shared" si="339"/>
        <v>MN</v>
      </c>
      <c r="BC737" s="11" t="str">
        <f t="shared" si="340"/>
        <v>No</v>
      </c>
    </row>
    <row r="738" spans="1:55" x14ac:dyDescent="0.3">
      <c r="A738" s="11" t="s">
        <v>671</v>
      </c>
      <c r="B738" s="11" t="s">
        <v>1838</v>
      </c>
      <c r="C738" s="11" t="s">
        <v>541</v>
      </c>
      <c r="D738" s="11" t="s">
        <v>2347</v>
      </c>
      <c r="E738" s="38" t="s">
        <v>2901</v>
      </c>
      <c r="F738" s="11">
        <v>2.5</v>
      </c>
      <c r="G738" s="40" t="s">
        <v>218</v>
      </c>
      <c r="H738" s="11" t="str">
        <f t="shared" si="322"/>
        <v>Regular</v>
      </c>
      <c r="I738" s="11" t="str">
        <f t="shared" si="314"/>
        <v>INDIA</v>
      </c>
      <c r="J738" s="11" t="str">
        <f>IF(ISERROR(VLOOKUP(C738,'WI Vs ASM'!$B$2:$E$1000,4,0)),0,(VLOOKUP(C738,'WI Vs ASM'!$B$2:$E$1000,4,0)))</f>
        <v>Offshore</v>
      </c>
      <c r="K738" s="11" t="str">
        <f>IF(ISERROR(VLOOKUP(C738,'WI Vs ASM'!$B$2:$F$1000,5,0)),0,(VLOOKUP(C738,'WI Vs ASM'!$B$2:$F$1000,5,0)))</f>
        <v>09-NonBillable</v>
      </c>
      <c r="L738" s="11" t="str">
        <f>IF(ISERROR(VLOOKUP(C738,'WI Vs ASM'!$B$2:$D$1000,3,0)),0,(VLOOKUP(C738,'WI Vs ASM'!$B$2:$D$1000,3,0)))</f>
        <v>65-Bench Hours Offshore</v>
      </c>
      <c r="M738" s="11" t="str">
        <f>IF(ISERROR(VLOOKUP(C738,'WI Vs ASM'!$B$2:$I$1000,8,0)),0,(VLOOKUP(C738,'WI Vs ASM'!$B$2:$I$1000,8,0)))</f>
        <v>Prakash Varadachari</v>
      </c>
      <c r="N738" s="11" t="str">
        <f>IF(ISERROR(VLOOKUP(C738,'WI Vs ASM'!$B$2:$G$1000,6,0)),0,(VLOOKUP(C738,'WI Vs ASM'!$B$2:$G$1000,6,0)))</f>
        <v>Data Archive</v>
      </c>
      <c r="O738" s="11" t="str">
        <f>IF(ISERROR(VLOOKUP(C738,'WI Vs ASM'!$B$2:$H$1000,7,0)),0,(VLOOKUP(C738,'WI Vs ASM'!$B$2:$H$1000,7,0)))</f>
        <v>Central Functions</v>
      </c>
      <c r="P738" s="11" t="str">
        <f t="shared" si="315"/>
        <v>May-17</v>
      </c>
      <c r="Q738" s="11" t="str">
        <f t="shared" si="316"/>
        <v>Q2</v>
      </c>
      <c r="R738" s="11" t="str">
        <f>IF(ISERROR(VLOOKUP(C738,'WI Vs ASM'!$B$2:$J$1000,9,0)),0,(VLOOKUP(C738,'WI Vs ASM'!$B$2:$J$1000,9,0)))</f>
        <v>Jyothi Pai</v>
      </c>
      <c r="S738" s="11" t="str">
        <f>IF(ISERROR(VLOOKUP(C738,'WI Vs ASM'!$B$2:$K$1000,10,0)),0,(VLOOKUP(C738,'WI Vs ASM'!$B$2:$K$1000,10,0)))</f>
        <v>Linda J. Richardson</v>
      </c>
      <c r="T738" s="11" t="str">
        <f>IF(ISERROR(VLOOKUP(C738,'WI Vs ASM'!$B$2:$L$1000,11,0)),0,(VLOOKUP(C738,'WI Vs ASM'!$B$2:$L$1000,11,0)))</f>
        <v>Crystal Romano</v>
      </c>
      <c r="U738" s="11" t="e">
        <f t="shared" si="323"/>
        <v>#VALUE!</v>
      </c>
      <c r="V738" s="11" t="str">
        <f t="shared" si="317"/>
        <v>No</v>
      </c>
      <c r="W738" s="11" t="str">
        <f t="shared" si="318"/>
        <v>No</v>
      </c>
      <c r="X738" s="11" t="str">
        <f t="shared" si="319"/>
        <v>No</v>
      </c>
      <c r="Y738" s="11" t="str">
        <f t="shared" si="320"/>
        <v>No</v>
      </c>
      <c r="Z738" s="11" t="str">
        <f t="shared" si="321"/>
        <v>No</v>
      </c>
      <c r="AA738" s="11" t="str">
        <f t="shared" si="324"/>
        <v>No</v>
      </c>
      <c r="AB738" s="11">
        <f>IF(ISERROR(VLOOKUP(U738,'ITWR Dump'!$A$2:$Y$5000,24,0)),0,(VLOOKUP('ILC Report'!U738,'ITWR Dump'!$A$2:$Y$5000,24,0)))</f>
        <v>0</v>
      </c>
      <c r="AC738" s="11" t="str">
        <f t="shared" si="325"/>
        <v>No</v>
      </c>
      <c r="AD738" s="11" t="str">
        <f t="shared" si="326"/>
        <v/>
      </c>
      <c r="AE738" s="11">
        <f>IF(ISERROR(VLOOKUP(U738,'ITWR Dump'!$A$2:$Y$5000,13,0)),0,(VLOOKUP(U738,'ITWR Dump'!$A$2:$Y$5000,13,0)))</f>
        <v>0</v>
      </c>
      <c r="AF738" s="11">
        <f>IF(ISERROR(VLOOKUP(U738,'ITWR Dump'!$A$2:$Y$5000,11,0)),0,(VLOOKUP(U738,'ITWR Dump'!$A$2:$Y$5000,11,0)))</f>
        <v>0</v>
      </c>
      <c r="AG738" s="11">
        <f>IF(ISERROR(VLOOKUP(U738,'ITWR Dump'!$A$2:$Y$5000,2,0)),0,(VLOOKUP(U738,'ITWR Dump'!$A$2:$Y$5000,2,0)))</f>
        <v>0</v>
      </c>
      <c r="AH738" s="11">
        <f>IF(ISERROR(VLOOKUP(U738,'ITWR Dump'!$A$2:$Y$5000,14,0)),0,(VLOOKUP(U738,'ITWR Dump'!$A$2:$Y$5000,14,0)))</f>
        <v>0</v>
      </c>
      <c r="AI738" s="11" t="str">
        <f t="shared" si="327"/>
        <v>65-Bench Hours Offshore</v>
      </c>
      <c r="AJ738" s="11" t="str">
        <f t="shared" si="328"/>
        <v>Offshore</v>
      </c>
      <c r="AK738" s="11" t="str">
        <f>IF(ISERROR(VLOOKUP(A738,'Team Data'!$C$2:$U$213,17,0)),0,(VLOOKUP(A738,'Team Data'!$C$2:$U$213,17,0)))</f>
        <v>PRISM</v>
      </c>
      <c r="AL738" s="11" t="str">
        <f t="shared" si="329"/>
        <v>2017-04-24</v>
      </c>
      <c r="AM738" s="11">
        <f>IF(ISERROR(VLOOKUP(U738,'ITWR Dump'!$A$2:$Y$5000,16,0)),0,(VLOOKUP(U738,'ITWR Dump'!$A$2:$Y$5000,16,0)))</f>
        <v>0</v>
      </c>
      <c r="AN738" s="11">
        <f>IF(ISERROR(VLOOKUP(U738,'ITWR Dump'!$A$2:$Y$5000,18,0)),0,(VLOOKUP(U738,'ITWR Dump'!$A$2:$Y$5000,18,0)))</f>
        <v>0</v>
      </c>
      <c r="AO738" s="11">
        <f>IF(ISERROR(VLOOKUP(U738,'ITWR Dump'!$A$2:$Y$5000,25,0)),0,(VLOOKUP('ILC Report'!U738,'ITWR Dump'!$A$2:$Y$5000,25,0)))</f>
        <v>0</v>
      </c>
      <c r="AP738" s="11">
        <f t="shared" si="330"/>
        <v>0</v>
      </c>
      <c r="AQ738" s="26">
        <f t="shared" si="331"/>
        <v>0</v>
      </c>
      <c r="AR738" s="26">
        <f t="shared" si="332"/>
        <v>0</v>
      </c>
      <c r="AS738" s="26">
        <f t="shared" si="333"/>
        <v>0</v>
      </c>
      <c r="AT738" s="26">
        <f t="shared" si="334"/>
        <v>0</v>
      </c>
      <c r="AU738" s="26">
        <f t="shared" si="335"/>
        <v>0</v>
      </c>
      <c r="AV738" s="26">
        <f t="shared" si="336"/>
        <v>0</v>
      </c>
      <c r="AW738" s="11" t="s">
        <v>653</v>
      </c>
      <c r="AX738" s="11" t="str">
        <f>VLOOKUP(L738,Group!$A$2:$B$1000,2,0)</f>
        <v>Maintenance</v>
      </c>
      <c r="AY738" s="11">
        <f>IF(ISERROR(VLOOKUP(U738,'ITWR Dump'!$A$2:$Y$5000,15,0)),0,(VLOOKUP('ILC Report'!U738,'ITWR Dump'!$A$2:$Y$5000,15,0)))</f>
        <v>0</v>
      </c>
      <c r="AZ738" s="11" t="str">
        <f t="shared" si="337"/>
        <v>No</v>
      </c>
      <c r="BA738" s="11" t="str">
        <f t="shared" si="338"/>
        <v>BKI</v>
      </c>
      <c r="BB738" s="11" t="str">
        <f t="shared" si="339"/>
        <v>BN</v>
      </c>
      <c r="BC738" s="11" t="str">
        <f t="shared" si="340"/>
        <v>No</v>
      </c>
    </row>
    <row r="739" spans="1:55" x14ac:dyDescent="0.3">
      <c r="A739" s="11" t="s">
        <v>671</v>
      </c>
      <c r="B739" s="11" t="s">
        <v>1838</v>
      </c>
      <c r="C739" s="11" t="s">
        <v>545</v>
      </c>
      <c r="D739" s="11" t="s">
        <v>2338</v>
      </c>
      <c r="E739" s="38" t="s">
        <v>2901</v>
      </c>
      <c r="F739" s="11">
        <v>4</v>
      </c>
      <c r="G739" s="40" t="s">
        <v>218</v>
      </c>
      <c r="H739" s="11" t="str">
        <f t="shared" si="322"/>
        <v>Regular</v>
      </c>
      <c r="I739" s="11" t="str">
        <f t="shared" si="314"/>
        <v>INDIA</v>
      </c>
      <c r="J739" s="11" t="str">
        <f>IF(ISERROR(VLOOKUP(C739,'WI Vs ASM'!$B$2:$E$1000,4,0)),0,(VLOOKUP(C739,'WI Vs ASM'!$B$2:$E$1000,4,0)))</f>
        <v>Offshore</v>
      </c>
      <c r="K739" s="11" t="str">
        <f>IF(ISERROR(VLOOKUP(C739,'WI Vs ASM'!$B$2:$F$1000,5,0)),0,(VLOOKUP(C739,'WI Vs ASM'!$B$2:$F$1000,5,0)))</f>
        <v>01-Fixed Price</v>
      </c>
      <c r="L739" s="11" t="str">
        <f>IF(ISERROR(VLOOKUP(C739,'WI Vs ASM'!$B$2:$D$1000,3,0)),0,(VLOOKUP(C739,'WI Vs ASM'!$B$2:$D$1000,3,0)))</f>
        <v>01-Maintenance Offshore</v>
      </c>
      <c r="M739" s="11" t="str">
        <f>IF(ISERROR(VLOOKUP(C739,'WI Vs ASM'!$B$2:$I$1000,8,0)),0,(VLOOKUP(C739,'WI Vs ASM'!$B$2:$I$1000,8,0)))</f>
        <v>Rahul Soman</v>
      </c>
      <c r="N739" s="11" t="str">
        <f>IF(ISERROR(VLOOKUP(C739,'WI Vs ASM'!$B$2:$G$1000,6,0)),0,(VLOOKUP(C739,'WI Vs ASM'!$B$2:$G$1000,6,0)))</f>
        <v>Data Archive</v>
      </c>
      <c r="O739" s="11" t="str">
        <f>IF(ISERROR(VLOOKUP(C739,'WI Vs ASM'!$B$2:$H$1000,7,0)),0,(VLOOKUP(C739,'WI Vs ASM'!$B$2:$H$1000,7,0)))</f>
        <v>Central Functions</v>
      </c>
      <c r="P739" s="11" t="str">
        <f t="shared" si="315"/>
        <v>May-17</v>
      </c>
      <c r="Q739" s="11" t="str">
        <f t="shared" si="316"/>
        <v>Q2</v>
      </c>
      <c r="R739" s="11" t="str">
        <f>IF(ISERROR(VLOOKUP(C739,'WI Vs ASM'!$B$2:$J$1000,9,0)),0,(VLOOKUP(C739,'WI Vs ASM'!$B$2:$J$1000,9,0)))</f>
        <v>Jyothi Pai</v>
      </c>
      <c r="S739" s="11" t="str">
        <f>IF(ISERROR(VLOOKUP(C739,'WI Vs ASM'!$B$2:$K$1000,10,0)),0,(VLOOKUP(C739,'WI Vs ASM'!$B$2:$K$1000,10,0)))</f>
        <v>Linda J. Richardson</v>
      </c>
      <c r="T739" s="11" t="str">
        <f>IF(ISERROR(VLOOKUP(C739,'WI Vs ASM'!$B$2:$L$1000,11,0)),0,(VLOOKUP(C739,'WI Vs ASM'!$B$2:$L$1000,11,0)))</f>
        <v>Crystal Romano</v>
      </c>
      <c r="U739" s="11" t="e">
        <f t="shared" si="323"/>
        <v>#VALUE!</v>
      </c>
      <c r="V739" s="11" t="str">
        <f t="shared" si="317"/>
        <v>No</v>
      </c>
      <c r="W739" s="11" t="str">
        <f t="shared" si="318"/>
        <v>Yes</v>
      </c>
      <c r="X739" s="11" t="str">
        <f t="shared" si="319"/>
        <v>No</v>
      </c>
      <c r="Y739" s="11" t="str">
        <f t="shared" si="320"/>
        <v>No</v>
      </c>
      <c r="Z739" s="11" t="str">
        <f t="shared" si="321"/>
        <v>No</v>
      </c>
      <c r="AA739" s="11" t="str">
        <f t="shared" si="324"/>
        <v>No</v>
      </c>
      <c r="AB739" s="11">
        <f>IF(ISERROR(VLOOKUP(U739,'ITWR Dump'!$A$2:$Y$5000,24,0)),0,(VLOOKUP('ILC Report'!U739,'ITWR Dump'!$A$2:$Y$5000,24,0)))</f>
        <v>0</v>
      </c>
      <c r="AC739" s="11" t="str">
        <f t="shared" si="325"/>
        <v>No</v>
      </c>
      <c r="AD739" s="11" t="str">
        <f t="shared" si="326"/>
        <v/>
      </c>
      <c r="AE739" s="11">
        <f>IF(ISERROR(VLOOKUP(U739,'ITWR Dump'!$A$2:$Y$5000,13,0)),0,(VLOOKUP(U739,'ITWR Dump'!$A$2:$Y$5000,13,0)))</f>
        <v>0</v>
      </c>
      <c r="AF739" s="11">
        <f>IF(ISERROR(VLOOKUP(U739,'ITWR Dump'!$A$2:$Y$5000,11,0)),0,(VLOOKUP(U739,'ITWR Dump'!$A$2:$Y$5000,11,0)))</f>
        <v>0</v>
      </c>
      <c r="AG739" s="11">
        <f>IF(ISERROR(VLOOKUP(U739,'ITWR Dump'!$A$2:$Y$5000,2,0)),0,(VLOOKUP(U739,'ITWR Dump'!$A$2:$Y$5000,2,0)))</f>
        <v>0</v>
      </c>
      <c r="AH739" s="11">
        <f>IF(ISERROR(VLOOKUP(U739,'ITWR Dump'!$A$2:$Y$5000,14,0)),0,(VLOOKUP(U739,'ITWR Dump'!$A$2:$Y$5000,14,0)))</f>
        <v>0</v>
      </c>
      <c r="AI739" s="11" t="str">
        <f t="shared" si="327"/>
        <v>01-Maintenance Offshore</v>
      </c>
      <c r="AJ739" s="11" t="str">
        <f t="shared" si="328"/>
        <v>Offshore</v>
      </c>
      <c r="AK739" s="11" t="str">
        <f>IF(ISERROR(VLOOKUP(A739,'Team Data'!$C$2:$U$213,17,0)),0,(VLOOKUP(A739,'Team Data'!$C$2:$U$213,17,0)))</f>
        <v>PRISM</v>
      </c>
      <c r="AL739" s="11" t="str">
        <f t="shared" si="329"/>
        <v>2017-04-24</v>
      </c>
      <c r="AM739" s="11">
        <f>IF(ISERROR(VLOOKUP(U739,'ITWR Dump'!$A$2:$Y$5000,16,0)),0,(VLOOKUP(U739,'ITWR Dump'!$A$2:$Y$5000,16,0)))</f>
        <v>0</v>
      </c>
      <c r="AN739" s="11">
        <f>IF(ISERROR(VLOOKUP(U739,'ITWR Dump'!$A$2:$Y$5000,18,0)),0,(VLOOKUP(U739,'ITWR Dump'!$A$2:$Y$5000,18,0)))</f>
        <v>0</v>
      </c>
      <c r="AO739" s="11">
        <f>IF(ISERROR(VLOOKUP(U739,'ITWR Dump'!$A$2:$Y$5000,25,0)),0,(VLOOKUP('ILC Report'!U739,'ITWR Dump'!$A$2:$Y$5000,25,0)))</f>
        <v>0</v>
      </c>
      <c r="AP739" s="11">
        <f t="shared" si="330"/>
        <v>0</v>
      </c>
      <c r="AQ739" s="26">
        <f t="shared" si="331"/>
        <v>0</v>
      </c>
      <c r="AR739" s="26">
        <f t="shared" si="332"/>
        <v>0</v>
      </c>
      <c r="AS739" s="26">
        <f t="shared" si="333"/>
        <v>0</v>
      </c>
      <c r="AT739" s="26">
        <f t="shared" si="334"/>
        <v>0</v>
      </c>
      <c r="AU739" s="26">
        <f t="shared" si="335"/>
        <v>0</v>
      </c>
      <c r="AV739" s="26">
        <f t="shared" si="336"/>
        <v>0</v>
      </c>
      <c r="AW739" s="11" t="s">
        <v>653</v>
      </c>
      <c r="AX739" s="11" t="str">
        <f>VLOOKUP(L739,Group!$A$2:$B$1000,2,0)</f>
        <v>Maintenance</v>
      </c>
      <c r="AY739" s="11">
        <f>IF(ISERROR(VLOOKUP(U739,'ITWR Dump'!$A$2:$Y$5000,15,0)),0,(VLOOKUP('ILC Report'!U739,'ITWR Dump'!$A$2:$Y$5000,15,0)))</f>
        <v>0</v>
      </c>
      <c r="AZ739" s="11" t="str">
        <f t="shared" si="337"/>
        <v>No</v>
      </c>
      <c r="BA739" s="11" t="str">
        <f t="shared" si="338"/>
        <v>BKI</v>
      </c>
      <c r="BB739" s="11" t="str">
        <f t="shared" si="339"/>
        <v>MN</v>
      </c>
      <c r="BC739" s="11" t="str">
        <f t="shared" si="340"/>
        <v>No</v>
      </c>
    </row>
    <row r="740" spans="1:55" x14ac:dyDescent="0.3">
      <c r="A740" s="11" t="s">
        <v>671</v>
      </c>
      <c r="B740" s="11" t="s">
        <v>1838</v>
      </c>
      <c r="C740" s="11" t="s">
        <v>617</v>
      </c>
      <c r="D740" s="11" t="s">
        <v>2348</v>
      </c>
      <c r="E740" s="38" t="s">
        <v>2901</v>
      </c>
      <c r="F740" s="11">
        <v>2</v>
      </c>
      <c r="G740" s="40" t="s">
        <v>218</v>
      </c>
      <c r="H740" s="11" t="str">
        <f t="shared" si="322"/>
        <v>Regular</v>
      </c>
      <c r="I740" s="11" t="str">
        <f t="shared" si="314"/>
        <v>INDIA</v>
      </c>
      <c r="J740" s="11" t="str">
        <f>IF(ISERROR(VLOOKUP(C740,'WI Vs ASM'!$B$2:$E$1000,4,0)),0,(VLOOKUP(C740,'WI Vs ASM'!$B$2:$E$1000,4,0)))</f>
        <v>Offshore</v>
      </c>
      <c r="K740" s="11" t="str">
        <f>IF(ISERROR(VLOOKUP(C740,'WI Vs ASM'!$B$2:$F$1000,5,0)),0,(VLOOKUP(C740,'WI Vs ASM'!$B$2:$F$1000,5,0)))</f>
        <v>01-Fixed Price</v>
      </c>
      <c r="L740" s="11" t="str">
        <f>IF(ISERROR(VLOOKUP(C740,'WI Vs ASM'!$B$2:$D$1000,3,0)),0,(VLOOKUP(C740,'WI Vs ASM'!$B$2:$D$1000,3,0)))</f>
        <v>01-Maintenance Offshore</v>
      </c>
      <c r="M740" s="11" t="str">
        <f>IF(ISERROR(VLOOKUP(C740,'WI Vs ASM'!$B$2:$I$1000,8,0)),0,(VLOOKUP(C740,'WI Vs ASM'!$B$2:$I$1000,8,0)))</f>
        <v>Rahul Soman</v>
      </c>
      <c r="N740" s="11" t="str">
        <f>IF(ISERROR(VLOOKUP(C740,'WI Vs ASM'!$B$2:$G$1000,6,0)),0,(VLOOKUP(C740,'WI Vs ASM'!$B$2:$G$1000,6,0)))</f>
        <v>Treasury</v>
      </c>
      <c r="O740" s="11" t="str">
        <f>IF(ISERROR(VLOOKUP(C740,'WI Vs ASM'!$B$2:$H$1000,7,0)),0,(VLOOKUP(C740,'WI Vs ASM'!$B$2:$H$1000,7,0)))</f>
        <v>Central Functions</v>
      </c>
      <c r="P740" s="11" t="str">
        <f t="shared" si="315"/>
        <v>May-17</v>
      </c>
      <c r="Q740" s="11" t="str">
        <f t="shared" si="316"/>
        <v>Q2</v>
      </c>
      <c r="R740" s="11" t="str">
        <f>IF(ISERROR(VLOOKUP(C740,'WI Vs ASM'!$B$2:$J$1000,9,0)),0,(VLOOKUP(C740,'WI Vs ASM'!$B$2:$J$1000,9,0)))</f>
        <v>Jyothi Pai</v>
      </c>
      <c r="S740" s="11" t="str">
        <f>IF(ISERROR(VLOOKUP(C740,'WI Vs ASM'!$B$2:$K$1000,10,0)),0,(VLOOKUP(C740,'WI Vs ASM'!$B$2:$K$1000,10,0)))</f>
        <v>Linda J. Richardson</v>
      </c>
      <c r="T740" s="11" t="str">
        <f>IF(ISERROR(VLOOKUP(C740,'WI Vs ASM'!$B$2:$L$1000,11,0)),0,(VLOOKUP(C740,'WI Vs ASM'!$B$2:$L$1000,11,0)))</f>
        <v>Crystal Romano</v>
      </c>
      <c r="U740" s="11" t="e">
        <f t="shared" si="323"/>
        <v>#VALUE!</v>
      </c>
      <c r="V740" s="11" t="str">
        <f t="shared" si="317"/>
        <v>No</v>
      </c>
      <c r="W740" s="11" t="str">
        <f t="shared" si="318"/>
        <v>Yes</v>
      </c>
      <c r="X740" s="11" t="str">
        <f t="shared" si="319"/>
        <v>No</v>
      </c>
      <c r="Y740" s="11" t="str">
        <f t="shared" si="320"/>
        <v>No</v>
      </c>
      <c r="Z740" s="11" t="str">
        <f t="shared" si="321"/>
        <v>No</v>
      </c>
      <c r="AA740" s="11" t="str">
        <f t="shared" si="324"/>
        <v>No</v>
      </c>
      <c r="AB740" s="11">
        <f>IF(ISERROR(VLOOKUP(U740,'ITWR Dump'!$A$2:$Y$5000,24,0)),0,(VLOOKUP('ILC Report'!U740,'ITWR Dump'!$A$2:$Y$5000,24,0)))</f>
        <v>0</v>
      </c>
      <c r="AC740" s="11" t="str">
        <f t="shared" si="325"/>
        <v>No</v>
      </c>
      <c r="AD740" s="11" t="str">
        <f t="shared" si="326"/>
        <v/>
      </c>
      <c r="AE740" s="11">
        <f>IF(ISERROR(VLOOKUP(U740,'ITWR Dump'!$A$2:$Y$5000,13,0)),0,(VLOOKUP(U740,'ITWR Dump'!$A$2:$Y$5000,13,0)))</f>
        <v>0</v>
      </c>
      <c r="AF740" s="11">
        <f>IF(ISERROR(VLOOKUP(U740,'ITWR Dump'!$A$2:$Y$5000,11,0)),0,(VLOOKUP(U740,'ITWR Dump'!$A$2:$Y$5000,11,0)))</f>
        <v>0</v>
      </c>
      <c r="AG740" s="11">
        <f>IF(ISERROR(VLOOKUP(U740,'ITWR Dump'!$A$2:$Y$5000,2,0)),0,(VLOOKUP(U740,'ITWR Dump'!$A$2:$Y$5000,2,0)))</f>
        <v>0</v>
      </c>
      <c r="AH740" s="11">
        <f>IF(ISERROR(VLOOKUP(U740,'ITWR Dump'!$A$2:$Y$5000,14,0)),0,(VLOOKUP(U740,'ITWR Dump'!$A$2:$Y$5000,14,0)))</f>
        <v>0</v>
      </c>
      <c r="AI740" s="11" t="str">
        <f t="shared" si="327"/>
        <v>01-Maintenance Offshore</v>
      </c>
      <c r="AJ740" s="11" t="str">
        <f t="shared" si="328"/>
        <v>Offshore</v>
      </c>
      <c r="AK740" s="11" t="str">
        <f>IF(ISERROR(VLOOKUP(A740,'Team Data'!$C$2:$U$213,17,0)),0,(VLOOKUP(A740,'Team Data'!$C$2:$U$213,17,0)))</f>
        <v>PRISM</v>
      </c>
      <c r="AL740" s="11" t="str">
        <f t="shared" si="329"/>
        <v>2017-04-24</v>
      </c>
      <c r="AM740" s="11">
        <f>IF(ISERROR(VLOOKUP(U740,'ITWR Dump'!$A$2:$Y$5000,16,0)),0,(VLOOKUP(U740,'ITWR Dump'!$A$2:$Y$5000,16,0)))</f>
        <v>0</v>
      </c>
      <c r="AN740" s="11">
        <f>IF(ISERROR(VLOOKUP(U740,'ITWR Dump'!$A$2:$Y$5000,18,0)),0,(VLOOKUP(U740,'ITWR Dump'!$A$2:$Y$5000,18,0)))</f>
        <v>0</v>
      </c>
      <c r="AO740" s="11">
        <f>IF(ISERROR(VLOOKUP(U740,'ITWR Dump'!$A$2:$Y$5000,25,0)),0,(VLOOKUP('ILC Report'!U740,'ITWR Dump'!$A$2:$Y$5000,25,0)))</f>
        <v>0</v>
      </c>
      <c r="AP740" s="11">
        <f t="shared" si="330"/>
        <v>0</v>
      </c>
      <c r="AQ740" s="26">
        <f t="shared" si="331"/>
        <v>0</v>
      </c>
      <c r="AR740" s="26">
        <f t="shared" si="332"/>
        <v>0</v>
      </c>
      <c r="AS740" s="26">
        <f t="shared" si="333"/>
        <v>0</v>
      </c>
      <c r="AT740" s="26">
        <f t="shared" si="334"/>
        <v>0</v>
      </c>
      <c r="AU740" s="26">
        <f t="shared" si="335"/>
        <v>0</v>
      </c>
      <c r="AV740" s="26">
        <f t="shared" si="336"/>
        <v>0</v>
      </c>
      <c r="AW740" s="11" t="s">
        <v>653</v>
      </c>
      <c r="AX740" s="11" t="str">
        <f>VLOOKUP(L740,Group!$A$2:$B$1000,2,0)</f>
        <v>Maintenance</v>
      </c>
      <c r="AY740" s="11">
        <f>IF(ISERROR(VLOOKUP(U740,'ITWR Dump'!$A$2:$Y$5000,15,0)),0,(VLOOKUP('ILC Report'!U740,'ITWR Dump'!$A$2:$Y$5000,15,0)))</f>
        <v>0</v>
      </c>
      <c r="AZ740" s="11" t="str">
        <f t="shared" si="337"/>
        <v>No</v>
      </c>
      <c r="BA740" s="11" t="str">
        <f t="shared" si="338"/>
        <v>BKI</v>
      </c>
      <c r="BB740" s="11" t="str">
        <f t="shared" si="339"/>
        <v>MN</v>
      </c>
      <c r="BC740" s="11" t="str">
        <f t="shared" si="340"/>
        <v>No</v>
      </c>
    </row>
    <row r="741" spans="1:55" x14ac:dyDescent="0.3">
      <c r="A741" s="11" t="s">
        <v>671</v>
      </c>
      <c r="B741" s="11" t="s">
        <v>1838</v>
      </c>
      <c r="C741" s="11" t="s">
        <v>545</v>
      </c>
      <c r="D741" s="11" t="s">
        <v>2349</v>
      </c>
      <c r="E741" s="38" t="s">
        <v>2901</v>
      </c>
      <c r="F741" s="11">
        <v>1.5</v>
      </c>
      <c r="G741" s="40" t="s">
        <v>218</v>
      </c>
      <c r="H741" s="11" t="str">
        <f t="shared" si="322"/>
        <v>Regular</v>
      </c>
      <c r="I741" s="11" t="str">
        <f t="shared" si="314"/>
        <v>INDIA</v>
      </c>
      <c r="J741" s="11" t="str">
        <f>IF(ISERROR(VLOOKUP(C741,'WI Vs ASM'!$B$2:$E$1000,4,0)),0,(VLOOKUP(C741,'WI Vs ASM'!$B$2:$E$1000,4,0)))</f>
        <v>Offshore</v>
      </c>
      <c r="K741" s="11" t="str">
        <f>IF(ISERROR(VLOOKUP(C741,'WI Vs ASM'!$B$2:$F$1000,5,0)),0,(VLOOKUP(C741,'WI Vs ASM'!$B$2:$F$1000,5,0)))</f>
        <v>01-Fixed Price</v>
      </c>
      <c r="L741" s="11" t="str">
        <f>IF(ISERROR(VLOOKUP(C741,'WI Vs ASM'!$B$2:$D$1000,3,0)),0,(VLOOKUP(C741,'WI Vs ASM'!$B$2:$D$1000,3,0)))</f>
        <v>01-Maintenance Offshore</v>
      </c>
      <c r="M741" s="11" t="str">
        <f>IF(ISERROR(VLOOKUP(C741,'WI Vs ASM'!$B$2:$I$1000,8,0)),0,(VLOOKUP(C741,'WI Vs ASM'!$B$2:$I$1000,8,0)))</f>
        <v>Rahul Soman</v>
      </c>
      <c r="N741" s="11" t="str">
        <f>IF(ISERROR(VLOOKUP(C741,'WI Vs ASM'!$B$2:$G$1000,6,0)),0,(VLOOKUP(C741,'WI Vs ASM'!$B$2:$G$1000,6,0)))</f>
        <v>Data Archive</v>
      </c>
      <c r="O741" s="11" t="str">
        <f>IF(ISERROR(VLOOKUP(C741,'WI Vs ASM'!$B$2:$H$1000,7,0)),0,(VLOOKUP(C741,'WI Vs ASM'!$B$2:$H$1000,7,0)))</f>
        <v>Central Functions</v>
      </c>
      <c r="P741" s="11" t="str">
        <f t="shared" si="315"/>
        <v>May-17</v>
      </c>
      <c r="Q741" s="11" t="str">
        <f t="shared" si="316"/>
        <v>Q2</v>
      </c>
      <c r="R741" s="11" t="str">
        <f>IF(ISERROR(VLOOKUP(C741,'WI Vs ASM'!$B$2:$J$1000,9,0)),0,(VLOOKUP(C741,'WI Vs ASM'!$B$2:$J$1000,9,0)))</f>
        <v>Jyothi Pai</v>
      </c>
      <c r="S741" s="11" t="str">
        <f>IF(ISERROR(VLOOKUP(C741,'WI Vs ASM'!$B$2:$K$1000,10,0)),0,(VLOOKUP(C741,'WI Vs ASM'!$B$2:$K$1000,10,0)))</f>
        <v>Linda J. Richardson</v>
      </c>
      <c r="T741" s="11" t="str">
        <f>IF(ISERROR(VLOOKUP(C741,'WI Vs ASM'!$B$2:$L$1000,11,0)),0,(VLOOKUP(C741,'WI Vs ASM'!$B$2:$L$1000,11,0)))</f>
        <v>Crystal Romano</v>
      </c>
      <c r="U741" s="11" t="e">
        <f t="shared" si="323"/>
        <v>#VALUE!</v>
      </c>
      <c r="V741" s="11" t="str">
        <f t="shared" si="317"/>
        <v>No</v>
      </c>
      <c r="W741" s="11" t="str">
        <f t="shared" si="318"/>
        <v>Yes</v>
      </c>
      <c r="X741" s="11" t="str">
        <f t="shared" si="319"/>
        <v>No</v>
      </c>
      <c r="Y741" s="11" t="str">
        <f t="shared" si="320"/>
        <v>No</v>
      </c>
      <c r="Z741" s="11" t="str">
        <f t="shared" si="321"/>
        <v>No</v>
      </c>
      <c r="AA741" s="11" t="str">
        <f t="shared" si="324"/>
        <v>No</v>
      </c>
      <c r="AB741" s="11">
        <f>IF(ISERROR(VLOOKUP(U741,'ITWR Dump'!$A$2:$Y$5000,24,0)),0,(VLOOKUP('ILC Report'!U741,'ITWR Dump'!$A$2:$Y$5000,24,0)))</f>
        <v>0</v>
      </c>
      <c r="AC741" s="11" t="str">
        <f t="shared" si="325"/>
        <v>No</v>
      </c>
      <c r="AD741" s="11" t="str">
        <f t="shared" si="326"/>
        <v/>
      </c>
      <c r="AE741" s="11">
        <f>IF(ISERROR(VLOOKUP(U741,'ITWR Dump'!$A$2:$Y$5000,13,0)),0,(VLOOKUP(U741,'ITWR Dump'!$A$2:$Y$5000,13,0)))</f>
        <v>0</v>
      </c>
      <c r="AF741" s="11">
        <f>IF(ISERROR(VLOOKUP(U741,'ITWR Dump'!$A$2:$Y$5000,11,0)),0,(VLOOKUP(U741,'ITWR Dump'!$A$2:$Y$5000,11,0)))</f>
        <v>0</v>
      </c>
      <c r="AG741" s="11">
        <f>IF(ISERROR(VLOOKUP(U741,'ITWR Dump'!$A$2:$Y$5000,2,0)),0,(VLOOKUP(U741,'ITWR Dump'!$A$2:$Y$5000,2,0)))</f>
        <v>0</v>
      </c>
      <c r="AH741" s="11">
        <f>IF(ISERROR(VLOOKUP(U741,'ITWR Dump'!$A$2:$Y$5000,14,0)),0,(VLOOKUP(U741,'ITWR Dump'!$A$2:$Y$5000,14,0)))</f>
        <v>0</v>
      </c>
      <c r="AI741" s="11" t="str">
        <f t="shared" si="327"/>
        <v>01-Maintenance Offshore</v>
      </c>
      <c r="AJ741" s="11" t="str">
        <f t="shared" si="328"/>
        <v>Offshore</v>
      </c>
      <c r="AK741" s="11" t="str">
        <f>IF(ISERROR(VLOOKUP(A741,'Team Data'!$C$2:$U$213,17,0)),0,(VLOOKUP(A741,'Team Data'!$C$2:$U$213,17,0)))</f>
        <v>PRISM</v>
      </c>
      <c r="AL741" s="11" t="str">
        <f t="shared" si="329"/>
        <v>2017-04-24</v>
      </c>
      <c r="AM741" s="11">
        <f>IF(ISERROR(VLOOKUP(U741,'ITWR Dump'!$A$2:$Y$5000,16,0)),0,(VLOOKUP(U741,'ITWR Dump'!$A$2:$Y$5000,16,0)))</f>
        <v>0</v>
      </c>
      <c r="AN741" s="11">
        <f>IF(ISERROR(VLOOKUP(U741,'ITWR Dump'!$A$2:$Y$5000,18,0)),0,(VLOOKUP(U741,'ITWR Dump'!$A$2:$Y$5000,18,0)))</f>
        <v>0</v>
      </c>
      <c r="AO741" s="11">
        <f>IF(ISERROR(VLOOKUP(U741,'ITWR Dump'!$A$2:$Y$5000,25,0)),0,(VLOOKUP('ILC Report'!U741,'ITWR Dump'!$A$2:$Y$5000,25,0)))</f>
        <v>0</v>
      </c>
      <c r="AP741" s="11">
        <f t="shared" si="330"/>
        <v>0</v>
      </c>
      <c r="AQ741" s="26">
        <f t="shared" si="331"/>
        <v>0</v>
      </c>
      <c r="AR741" s="26">
        <f t="shared" si="332"/>
        <v>0</v>
      </c>
      <c r="AS741" s="26">
        <f t="shared" si="333"/>
        <v>0</v>
      </c>
      <c r="AT741" s="26">
        <f t="shared" si="334"/>
        <v>0</v>
      </c>
      <c r="AU741" s="26">
        <f t="shared" si="335"/>
        <v>0</v>
      </c>
      <c r="AV741" s="26">
        <f t="shared" si="336"/>
        <v>0</v>
      </c>
      <c r="AW741" s="11" t="s">
        <v>653</v>
      </c>
      <c r="AX741" s="11" t="str">
        <f>VLOOKUP(L741,Group!$A$2:$B$1000,2,0)</f>
        <v>Maintenance</v>
      </c>
      <c r="AY741" s="11">
        <f>IF(ISERROR(VLOOKUP(U741,'ITWR Dump'!$A$2:$Y$5000,15,0)),0,(VLOOKUP('ILC Report'!U741,'ITWR Dump'!$A$2:$Y$5000,15,0)))</f>
        <v>0</v>
      </c>
      <c r="AZ741" s="11" t="str">
        <f t="shared" si="337"/>
        <v>No</v>
      </c>
      <c r="BA741" s="11" t="str">
        <f t="shared" si="338"/>
        <v>BKI</v>
      </c>
      <c r="BB741" s="11" t="str">
        <f t="shared" si="339"/>
        <v>MN</v>
      </c>
      <c r="BC741" s="11" t="str">
        <f t="shared" si="340"/>
        <v>No</v>
      </c>
    </row>
    <row r="742" spans="1:55" x14ac:dyDescent="0.3">
      <c r="A742" s="11" t="s">
        <v>671</v>
      </c>
      <c r="B742" s="11" t="s">
        <v>1838</v>
      </c>
      <c r="C742" s="11" t="s">
        <v>616</v>
      </c>
      <c r="D742" s="11" t="s">
        <v>2350</v>
      </c>
      <c r="E742" s="38" t="s">
        <v>2901</v>
      </c>
      <c r="F742" s="11">
        <v>12</v>
      </c>
      <c r="G742" s="40" t="s">
        <v>218</v>
      </c>
      <c r="H742" s="11" t="str">
        <f t="shared" si="322"/>
        <v>Regular</v>
      </c>
      <c r="I742" s="11" t="str">
        <f t="shared" si="314"/>
        <v>INDIA</v>
      </c>
      <c r="J742" s="11" t="str">
        <f>IF(ISERROR(VLOOKUP(C742,'WI Vs ASM'!$B$2:$E$1000,4,0)),0,(VLOOKUP(C742,'WI Vs ASM'!$B$2:$E$1000,4,0)))</f>
        <v>Offshore</v>
      </c>
      <c r="K742" s="11" t="str">
        <f>IF(ISERROR(VLOOKUP(C742,'WI Vs ASM'!$B$2:$F$1000,5,0)),0,(VLOOKUP(C742,'WI Vs ASM'!$B$2:$F$1000,5,0)))</f>
        <v>09-NonBillable</v>
      </c>
      <c r="L742" s="11" t="str">
        <f>IF(ISERROR(VLOOKUP(C742,'WI Vs ASM'!$B$2:$D$1000,3,0)),0,(VLOOKUP(C742,'WI Vs ASM'!$B$2:$D$1000,3,0)))</f>
        <v>54-Knowledge Transfer/Training Offshore</v>
      </c>
      <c r="M742" s="11" t="str">
        <f>IF(ISERROR(VLOOKUP(C742,'WI Vs ASM'!$B$2:$I$1000,8,0)),0,(VLOOKUP(C742,'WI Vs ASM'!$B$2:$I$1000,8,0)))</f>
        <v>Prakash Varadachari</v>
      </c>
      <c r="N742" s="11" t="str">
        <f>IF(ISERROR(VLOOKUP(C742,'WI Vs ASM'!$B$2:$G$1000,6,0)),0,(VLOOKUP(C742,'WI Vs ASM'!$B$2:$G$1000,6,0)))</f>
        <v>Treasury</v>
      </c>
      <c r="O742" s="11" t="str">
        <f>IF(ISERROR(VLOOKUP(C742,'WI Vs ASM'!$B$2:$H$1000,7,0)),0,(VLOOKUP(C742,'WI Vs ASM'!$B$2:$H$1000,7,0)))</f>
        <v>Central Functions</v>
      </c>
      <c r="P742" s="11" t="str">
        <f t="shared" si="315"/>
        <v>May-17</v>
      </c>
      <c r="Q742" s="11" t="str">
        <f t="shared" si="316"/>
        <v>Q2</v>
      </c>
      <c r="R742" s="11" t="str">
        <f>IF(ISERROR(VLOOKUP(C742,'WI Vs ASM'!$B$2:$J$1000,9,0)),0,(VLOOKUP(C742,'WI Vs ASM'!$B$2:$J$1000,9,0)))</f>
        <v>Jyothi Pai</v>
      </c>
      <c r="S742" s="11" t="str">
        <f>IF(ISERROR(VLOOKUP(C742,'WI Vs ASM'!$B$2:$K$1000,10,0)),0,(VLOOKUP(C742,'WI Vs ASM'!$B$2:$K$1000,10,0)))</f>
        <v>Linda J. Richardson</v>
      </c>
      <c r="T742" s="11" t="str">
        <f>IF(ISERROR(VLOOKUP(C742,'WI Vs ASM'!$B$2:$L$1000,11,0)),0,(VLOOKUP(C742,'WI Vs ASM'!$B$2:$L$1000,11,0)))</f>
        <v>Crystal Romano</v>
      </c>
      <c r="U742" s="11" t="e">
        <f t="shared" si="323"/>
        <v>#VALUE!</v>
      </c>
      <c r="V742" s="11" t="str">
        <f t="shared" si="317"/>
        <v>No</v>
      </c>
      <c r="W742" s="11" t="str">
        <f t="shared" si="318"/>
        <v>No</v>
      </c>
      <c r="X742" s="11" t="str">
        <f t="shared" si="319"/>
        <v>No</v>
      </c>
      <c r="Y742" s="11" t="str">
        <f t="shared" si="320"/>
        <v>No</v>
      </c>
      <c r="Z742" s="11" t="str">
        <f t="shared" si="321"/>
        <v>No</v>
      </c>
      <c r="AA742" s="11" t="str">
        <f t="shared" si="324"/>
        <v>No</v>
      </c>
      <c r="AB742" s="11">
        <f>IF(ISERROR(VLOOKUP(U742,'ITWR Dump'!$A$2:$Y$5000,24,0)),0,(VLOOKUP('ILC Report'!U742,'ITWR Dump'!$A$2:$Y$5000,24,0)))</f>
        <v>0</v>
      </c>
      <c r="AC742" s="11" t="str">
        <f t="shared" si="325"/>
        <v>No</v>
      </c>
      <c r="AD742" s="11" t="str">
        <f t="shared" si="326"/>
        <v/>
      </c>
      <c r="AE742" s="11">
        <f>IF(ISERROR(VLOOKUP(U742,'ITWR Dump'!$A$2:$Y$5000,13,0)),0,(VLOOKUP(U742,'ITWR Dump'!$A$2:$Y$5000,13,0)))</f>
        <v>0</v>
      </c>
      <c r="AF742" s="11">
        <f>IF(ISERROR(VLOOKUP(U742,'ITWR Dump'!$A$2:$Y$5000,11,0)),0,(VLOOKUP(U742,'ITWR Dump'!$A$2:$Y$5000,11,0)))</f>
        <v>0</v>
      </c>
      <c r="AG742" s="11">
        <f>IF(ISERROR(VLOOKUP(U742,'ITWR Dump'!$A$2:$Y$5000,2,0)),0,(VLOOKUP(U742,'ITWR Dump'!$A$2:$Y$5000,2,0)))</f>
        <v>0</v>
      </c>
      <c r="AH742" s="11">
        <f>IF(ISERROR(VLOOKUP(U742,'ITWR Dump'!$A$2:$Y$5000,14,0)),0,(VLOOKUP(U742,'ITWR Dump'!$A$2:$Y$5000,14,0)))</f>
        <v>0</v>
      </c>
      <c r="AI742" s="11" t="str">
        <f t="shared" si="327"/>
        <v>54-Knowledge Transfer/Training Offshore</v>
      </c>
      <c r="AJ742" s="11" t="str">
        <f t="shared" si="328"/>
        <v>Offshore</v>
      </c>
      <c r="AK742" s="11" t="str">
        <f>IF(ISERROR(VLOOKUP(A742,'Team Data'!$C$2:$U$213,17,0)),0,(VLOOKUP(A742,'Team Data'!$C$2:$U$213,17,0)))</f>
        <v>PRISM</v>
      </c>
      <c r="AL742" s="11" t="str">
        <f t="shared" si="329"/>
        <v>2017-04-24</v>
      </c>
      <c r="AM742" s="11">
        <f>IF(ISERROR(VLOOKUP(U742,'ITWR Dump'!$A$2:$Y$5000,16,0)),0,(VLOOKUP(U742,'ITWR Dump'!$A$2:$Y$5000,16,0)))</f>
        <v>0</v>
      </c>
      <c r="AN742" s="11">
        <f>IF(ISERROR(VLOOKUP(U742,'ITWR Dump'!$A$2:$Y$5000,18,0)),0,(VLOOKUP(U742,'ITWR Dump'!$A$2:$Y$5000,18,0)))</f>
        <v>0</v>
      </c>
      <c r="AO742" s="11">
        <f>IF(ISERROR(VLOOKUP(U742,'ITWR Dump'!$A$2:$Y$5000,25,0)),0,(VLOOKUP('ILC Report'!U742,'ITWR Dump'!$A$2:$Y$5000,25,0)))</f>
        <v>0</v>
      </c>
      <c r="AP742" s="11">
        <f t="shared" si="330"/>
        <v>0</v>
      </c>
      <c r="AQ742" s="26">
        <f t="shared" si="331"/>
        <v>0</v>
      </c>
      <c r="AR742" s="26">
        <f t="shared" si="332"/>
        <v>0</v>
      </c>
      <c r="AS742" s="26">
        <f t="shared" si="333"/>
        <v>0</v>
      </c>
      <c r="AT742" s="26">
        <f t="shared" si="334"/>
        <v>0</v>
      </c>
      <c r="AU742" s="26">
        <f t="shared" si="335"/>
        <v>0</v>
      </c>
      <c r="AV742" s="26">
        <f t="shared" si="336"/>
        <v>0</v>
      </c>
      <c r="AW742" s="11" t="s">
        <v>653</v>
      </c>
      <c r="AX742" s="11" t="str">
        <f>VLOOKUP(L742,Group!$A$2:$B$1000,2,0)</f>
        <v>Maintenance</v>
      </c>
      <c r="AY742" s="11">
        <f>IF(ISERROR(VLOOKUP(U742,'ITWR Dump'!$A$2:$Y$5000,15,0)),0,(VLOOKUP('ILC Report'!U742,'ITWR Dump'!$A$2:$Y$5000,15,0)))</f>
        <v>0</v>
      </c>
      <c r="AZ742" s="11" t="str">
        <f t="shared" si="337"/>
        <v>No</v>
      </c>
      <c r="BA742" s="11" t="str">
        <f t="shared" si="338"/>
        <v>BKI</v>
      </c>
      <c r="BB742" s="11" t="str">
        <f t="shared" si="339"/>
        <v>KT</v>
      </c>
      <c r="BC742" s="11" t="str">
        <f t="shared" si="340"/>
        <v>No</v>
      </c>
    </row>
    <row r="743" spans="1:55" x14ac:dyDescent="0.3">
      <c r="A743" s="11" t="s">
        <v>671</v>
      </c>
      <c r="B743" s="11" t="s">
        <v>1838</v>
      </c>
      <c r="C743" s="11" t="s">
        <v>543</v>
      </c>
      <c r="D743" s="11" t="s">
        <v>2351</v>
      </c>
      <c r="E743" s="38" t="s">
        <v>2901</v>
      </c>
      <c r="F743" s="11">
        <v>4</v>
      </c>
      <c r="G743" s="40" t="s">
        <v>218</v>
      </c>
      <c r="H743" s="11" t="str">
        <f t="shared" si="322"/>
        <v>Regular</v>
      </c>
      <c r="I743" s="11" t="str">
        <f t="shared" si="314"/>
        <v>INDIA</v>
      </c>
      <c r="J743" s="11" t="str">
        <f>IF(ISERROR(VLOOKUP(C743,'WI Vs ASM'!$B$2:$E$1000,4,0)),0,(VLOOKUP(C743,'WI Vs ASM'!$B$2:$E$1000,4,0)))</f>
        <v>Offshore</v>
      </c>
      <c r="K743" s="11" t="str">
        <f>IF(ISERROR(VLOOKUP(C743,'WI Vs ASM'!$B$2:$F$1000,5,0)),0,(VLOOKUP(C743,'WI Vs ASM'!$B$2:$F$1000,5,0)))</f>
        <v>09-NonBillable</v>
      </c>
      <c r="L743" s="11" t="str">
        <f>IF(ISERROR(VLOOKUP(C743,'WI Vs ASM'!$B$2:$D$1000,3,0)),0,(VLOOKUP(C743,'WI Vs ASM'!$B$2:$D$1000,3,0)))</f>
        <v>54-Knowledge Transfer/Training Offshore</v>
      </c>
      <c r="M743" s="11" t="str">
        <f>IF(ISERROR(VLOOKUP(C743,'WI Vs ASM'!$B$2:$I$1000,8,0)),0,(VLOOKUP(C743,'WI Vs ASM'!$B$2:$I$1000,8,0)))</f>
        <v>Prakash Varadachari</v>
      </c>
      <c r="N743" s="11" t="str">
        <f>IF(ISERROR(VLOOKUP(C743,'WI Vs ASM'!$B$2:$G$1000,6,0)),0,(VLOOKUP(C743,'WI Vs ASM'!$B$2:$G$1000,6,0)))</f>
        <v>Data Archive</v>
      </c>
      <c r="O743" s="11" t="str">
        <f>IF(ISERROR(VLOOKUP(C743,'WI Vs ASM'!$B$2:$H$1000,7,0)),0,(VLOOKUP(C743,'WI Vs ASM'!$B$2:$H$1000,7,0)))</f>
        <v>Central Functions</v>
      </c>
      <c r="P743" s="11" t="str">
        <f t="shared" si="315"/>
        <v>May-17</v>
      </c>
      <c r="Q743" s="11" t="str">
        <f t="shared" si="316"/>
        <v>Q2</v>
      </c>
      <c r="R743" s="11" t="str">
        <f>IF(ISERROR(VLOOKUP(C743,'WI Vs ASM'!$B$2:$J$1000,9,0)),0,(VLOOKUP(C743,'WI Vs ASM'!$B$2:$J$1000,9,0)))</f>
        <v>Jyothi Pai</v>
      </c>
      <c r="S743" s="11" t="str">
        <f>IF(ISERROR(VLOOKUP(C743,'WI Vs ASM'!$B$2:$K$1000,10,0)),0,(VLOOKUP(C743,'WI Vs ASM'!$B$2:$K$1000,10,0)))</f>
        <v>Linda J. Richardson</v>
      </c>
      <c r="T743" s="11" t="str">
        <f>IF(ISERROR(VLOOKUP(C743,'WI Vs ASM'!$B$2:$L$1000,11,0)),0,(VLOOKUP(C743,'WI Vs ASM'!$B$2:$L$1000,11,0)))</f>
        <v>Crystal Romano</v>
      </c>
      <c r="U743" s="11" t="e">
        <f t="shared" si="323"/>
        <v>#VALUE!</v>
      </c>
      <c r="V743" s="11" t="str">
        <f t="shared" si="317"/>
        <v>No</v>
      </c>
      <c r="W743" s="11" t="str">
        <f t="shared" si="318"/>
        <v>No</v>
      </c>
      <c r="X743" s="11" t="str">
        <f t="shared" si="319"/>
        <v>No</v>
      </c>
      <c r="Y743" s="11" t="str">
        <f t="shared" si="320"/>
        <v>No</v>
      </c>
      <c r="Z743" s="11" t="str">
        <f t="shared" si="321"/>
        <v>No</v>
      </c>
      <c r="AA743" s="11" t="str">
        <f t="shared" si="324"/>
        <v>No</v>
      </c>
      <c r="AB743" s="11">
        <f>IF(ISERROR(VLOOKUP(U743,'ITWR Dump'!$A$2:$Y$5000,24,0)),0,(VLOOKUP('ILC Report'!U743,'ITWR Dump'!$A$2:$Y$5000,24,0)))</f>
        <v>0</v>
      </c>
      <c r="AC743" s="11" t="str">
        <f t="shared" si="325"/>
        <v>No</v>
      </c>
      <c r="AD743" s="11" t="str">
        <f t="shared" si="326"/>
        <v/>
      </c>
      <c r="AE743" s="11">
        <f>IF(ISERROR(VLOOKUP(U743,'ITWR Dump'!$A$2:$Y$5000,13,0)),0,(VLOOKUP(U743,'ITWR Dump'!$A$2:$Y$5000,13,0)))</f>
        <v>0</v>
      </c>
      <c r="AF743" s="11">
        <f>IF(ISERROR(VLOOKUP(U743,'ITWR Dump'!$A$2:$Y$5000,11,0)),0,(VLOOKUP(U743,'ITWR Dump'!$A$2:$Y$5000,11,0)))</f>
        <v>0</v>
      </c>
      <c r="AG743" s="11">
        <f>IF(ISERROR(VLOOKUP(U743,'ITWR Dump'!$A$2:$Y$5000,2,0)),0,(VLOOKUP(U743,'ITWR Dump'!$A$2:$Y$5000,2,0)))</f>
        <v>0</v>
      </c>
      <c r="AH743" s="11">
        <f>IF(ISERROR(VLOOKUP(U743,'ITWR Dump'!$A$2:$Y$5000,14,0)),0,(VLOOKUP(U743,'ITWR Dump'!$A$2:$Y$5000,14,0)))</f>
        <v>0</v>
      </c>
      <c r="AI743" s="11" t="str">
        <f t="shared" si="327"/>
        <v>54-Knowledge Transfer/Training Offshore</v>
      </c>
      <c r="AJ743" s="11" t="str">
        <f t="shared" si="328"/>
        <v>Offshore</v>
      </c>
      <c r="AK743" s="11" t="str">
        <f>IF(ISERROR(VLOOKUP(A743,'Team Data'!$C$2:$U$213,17,0)),0,(VLOOKUP(A743,'Team Data'!$C$2:$U$213,17,0)))</f>
        <v>PRISM</v>
      </c>
      <c r="AL743" s="11" t="str">
        <f t="shared" si="329"/>
        <v>2017-04-24</v>
      </c>
      <c r="AM743" s="11">
        <f>IF(ISERROR(VLOOKUP(U743,'ITWR Dump'!$A$2:$Y$5000,16,0)),0,(VLOOKUP(U743,'ITWR Dump'!$A$2:$Y$5000,16,0)))</f>
        <v>0</v>
      </c>
      <c r="AN743" s="11">
        <f>IF(ISERROR(VLOOKUP(U743,'ITWR Dump'!$A$2:$Y$5000,18,0)),0,(VLOOKUP(U743,'ITWR Dump'!$A$2:$Y$5000,18,0)))</f>
        <v>0</v>
      </c>
      <c r="AO743" s="11">
        <f>IF(ISERROR(VLOOKUP(U743,'ITWR Dump'!$A$2:$Y$5000,25,0)),0,(VLOOKUP('ILC Report'!U743,'ITWR Dump'!$A$2:$Y$5000,25,0)))</f>
        <v>0</v>
      </c>
      <c r="AP743" s="11">
        <f t="shared" si="330"/>
        <v>0</v>
      </c>
      <c r="AQ743" s="26">
        <f t="shared" si="331"/>
        <v>0</v>
      </c>
      <c r="AR743" s="26">
        <f t="shared" si="332"/>
        <v>0</v>
      </c>
      <c r="AS743" s="26">
        <f t="shared" si="333"/>
        <v>0</v>
      </c>
      <c r="AT743" s="26">
        <f t="shared" si="334"/>
        <v>0</v>
      </c>
      <c r="AU743" s="26">
        <f t="shared" si="335"/>
        <v>0</v>
      </c>
      <c r="AV743" s="26">
        <f t="shared" si="336"/>
        <v>0</v>
      </c>
      <c r="AW743" s="11" t="s">
        <v>653</v>
      </c>
      <c r="AX743" s="11" t="str">
        <f>VLOOKUP(L743,Group!$A$2:$B$1000,2,0)</f>
        <v>Maintenance</v>
      </c>
      <c r="AY743" s="11">
        <f>IF(ISERROR(VLOOKUP(U743,'ITWR Dump'!$A$2:$Y$5000,15,0)),0,(VLOOKUP('ILC Report'!U743,'ITWR Dump'!$A$2:$Y$5000,15,0)))</f>
        <v>0</v>
      </c>
      <c r="AZ743" s="11" t="str">
        <f t="shared" si="337"/>
        <v>No</v>
      </c>
      <c r="BA743" s="11" t="str">
        <f t="shared" si="338"/>
        <v>BKI</v>
      </c>
      <c r="BB743" s="11" t="str">
        <f t="shared" si="339"/>
        <v>KT</v>
      </c>
      <c r="BC743" s="11" t="str">
        <f t="shared" si="340"/>
        <v>No</v>
      </c>
    </row>
    <row r="744" spans="1:55" x14ac:dyDescent="0.3">
      <c r="A744" s="11" t="s">
        <v>671</v>
      </c>
      <c r="B744" s="11" t="s">
        <v>1838</v>
      </c>
      <c r="C744" s="11" t="s">
        <v>617</v>
      </c>
      <c r="D744" s="11" t="s">
        <v>2352</v>
      </c>
      <c r="E744" s="38" t="s">
        <v>2901</v>
      </c>
      <c r="F744" s="11">
        <v>2</v>
      </c>
      <c r="G744" s="40" t="s">
        <v>218</v>
      </c>
      <c r="H744" s="11" t="str">
        <f t="shared" si="322"/>
        <v>Regular</v>
      </c>
      <c r="I744" s="11" t="str">
        <f t="shared" si="314"/>
        <v>INDIA</v>
      </c>
      <c r="J744" s="11" t="str">
        <f>IF(ISERROR(VLOOKUP(C744,'WI Vs ASM'!$B$2:$E$1000,4,0)),0,(VLOOKUP(C744,'WI Vs ASM'!$B$2:$E$1000,4,0)))</f>
        <v>Offshore</v>
      </c>
      <c r="K744" s="11" t="str">
        <f>IF(ISERROR(VLOOKUP(C744,'WI Vs ASM'!$B$2:$F$1000,5,0)),0,(VLOOKUP(C744,'WI Vs ASM'!$B$2:$F$1000,5,0)))</f>
        <v>01-Fixed Price</v>
      </c>
      <c r="L744" s="11" t="str">
        <f>IF(ISERROR(VLOOKUP(C744,'WI Vs ASM'!$B$2:$D$1000,3,0)),0,(VLOOKUP(C744,'WI Vs ASM'!$B$2:$D$1000,3,0)))</f>
        <v>01-Maintenance Offshore</v>
      </c>
      <c r="M744" s="11" t="str">
        <f>IF(ISERROR(VLOOKUP(C744,'WI Vs ASM'!$B$2:$I$1000,8,0)),0,(VLOOKUP(C744,'WI Vs ASM'!$B$2:$I$1000,8,0)))</f>
        <v>Rahul Soman</v>
      </c>
      <c r="N744" s="11" t="str">
        <f>IF(ISERROR(VLOOKUP(C744,'WI Vs ASM'!$B$2:$G$1000,6,0)),0,(VLOOKUP(C744,'WI Vs ASM'!$B$2:$G$1000,6,0)))</f>
        <v>Treasury</v>
      </c>
      <c r="O744" s="11" t="str">
        <f>IF(ISERROR(VLOOKUP(C744,'WI Vs ASM'!$B$2:$H$1000,7,0)),0,(VLOOKUP(C744,'WI Vs ASM'!$B$2:$H$1000,7,0)))</f>
        <v>Central Functions</v>
      </c>
      <c r="P744" s="11" t="str">
        <f t="shared" si="315"/>
        <v>May-17</v>
      </c>
      <c r="Q744" s="11" t="str">
        <f t="shared" si="316"/>
        <v>Q2</v>
      </c>
      <c r="R744" s="11" t="str">
        <f>IF(ISERROR(VLOOKUP(C744,'WI Vs ASM'!$B$2:$J$1000,9,0)),0,(VLOOKUP(C744,'WI Vs ASM'!$B$2:$J$1000,9,0)))</f>
        <v>Jyothi Pai</v>
      </c>
      <c r="S744" s="11" t="str">
        <f>IF(ISERROR(VLOOKUP(C744,'WI Vs ASM'!$B$2:$K$1000,10,0)),0,(VLOOKUP(C744,'WI Vs ASM'!$B$2:$K$1000,10,0)))</f>
        <v>Linda J. Richardson</v>
      </c>
      <c r="T744" s="11" t="str">
        <f>IF(ISERROR(VLOOKUP(C744,'WI Vs ASM'!$B$2:$L$1000,11,0)),0,(VLOOKUP(C744,'WI Vs ASM'!$B$2:$L$1000,11,0)))</f>
        <v>Crystal Romano</v>
      </c>
      <c r="U744" s="11" t="e">
        <f t="shared" si="323"/>
        <v>#VALUE!</v>
      </c>
      <c r="V744" s="11" t="str">
        <f t="shared" si="317"/>
        <v>No</v>
      </c>
      <c r="W744" s="11" t="str">
        <f t="shared" si="318"/>
        <v>Yes</v>
      </c>
      <c r="X744" s="11" t="str">
        <f t="shared" si="319"/>
        <v>No</v>
      </c>
      <c r="Y744" s="11" t="str">
        <f t="shared" si="320"/>
        <v>No</v>
      </c>
      <c r="Z744" s="11" t="str">
        <f t="shared" si="321"/>
        <v>No</v>
      </c>
      <c r="AA744" s="11" t="str">
        <f t="shared" si="324"/>
        <v>No</v>
      </c>
      <c r="AB744" s="11">
        <f>IF(ISERROR(VLOOKUP(U744,'ITWR Dump'!$A$2:$Y$5000,24,0)),0,(VLOOKUP('ILC Report'!U744,'ITWR Dump'!$A$2:$Y$5000,24,0)))</f>
        <v>0</v>
      </c>
      <c r="AC744" s="11" t="str">
        <f t="shared" si="325"/>
        <v>No</v>
      </c>
      <c r="AD744" s="11" t="str">
        <f t="shared" si="326"/>
        <v/>
      </c>
      <c r="AE744" s="11">
        <f>IF(ISERROR(VLOOKUP(U744,'ITWR Dump'!$A$2:$Y$5000,13,0)),0,(VLOOKUP(U744,'ITWR Dump'!$A$2:$Y$5000,13,0)))</f>
        <v>0</v>
      </c>
      <c r="AF744" s="11">
        <f>IF(ISERROR(VLOOKUP(U744,'ITWR Dump'!$A$2:$Y$5000,11,0)),0,(VLOOKUP(U744,'ITWR Dump'!$A$2:$Y$5000,11,0)))</f>
        <v>0</v>
      </c>
      <c r="AG744" s="11">
        <f>IF(ISERROR(VLOOKUP(U744,'ITWR Dump'!$A$2:$Y$5000,2,0)),0,(VLOOKUP(U744,'ITWR Dump'!$A$2:$Y$5000,2,0)))</f>
        <v>0</v>
      </c>
      <c r="AH744" s="11">
        <f>IF(ISERROR(VLOOKUP(U744,'ITWR Dump'!$A$2:$Y$5000,14,0)),0,(VLOOKUP(U744,'ITWR Dump'!$A$2:$Y$5000,14,0)))</f>
        <v>0</v>
      </c>
      <c r="AI744" s="11" t="str">
        <f t="shared" si="327"/>
        <v>01-Maintenance Offshore</v>
      </c>
      <c r="AJ744" s="11" t="str">
        <f t="shared" si="328"/>
        <v>Offshore</v>
      </c>
      <c r="AK744" s="11" t="str">
        <f>IF(ISERROR(VLOOKUP(A744,'Team Data'!$C$2:$U$213,17,0)),0,(VLOOKUP(A744,'Team Data'!$C$2:$U$213,17,0)))</f>
        <v>PRISM</v>
      </c>
      <c r="AL744" s="11" t="str">
        <f t="shared" si="329"/>
        <v>2017-04-24</v>
      </c>
      <c r="AM744" s="11">
        <f>IF(ISERROR(VLOOKUP(U744,'ITWR Dump'!$A$2:$Y$5000,16,0)),0,(VLOOKUP(U744,'ITWR Dump'!$A$2:$Y$5000,16,0)))</f>
        <v>0</v>
      </c>
      <c r="AN744" s="11">
        <f>IF(ISERROR(VLOOKUP(U744,'ITWR Dump'!$A$2:$Y$5000,18,0)),0,(VLOOKUP(U744,'ITWR Dump'!$A$2:$Y$5000,18,0)))</f>
        <v>0</v>
      </c>
      <c r="AO744" s="11">
        <f>IF(ISERROR(VLOOKUP(U744,'ITWR Dump'!$A$2:$Y$5000,25,0)),0,(VLOOKUP('ILC Report'!U744,'ITWR Dump'!$A$2:$Y$5000,25,0)))</f>
        <v>0</v>
      </c>
      <c r="AP744" s="11">
        <f t="shared" si="330"/>
        <v>0</v>
      </c>
      <c r="AQ744" s="26">
        <f t="shared" si="331"/>
        <v>0</v>
      </c>
      <c r="AR744" s="26">
        <f t="shared" si="332"/>
        <v>0</v>
      </c>
      <c r="AS744" s="26">
        <f t="shared" si="333"/>
        <v>0</v>
      </c>
      <c r="AT744" s="26">
        <f t="shared" si="334"/>
        <v>0</v>
      </c>
      <c r="AU744" s="26">
        <f t="shared" si="335"/>
        <v>0</v>
      </c>
      <c r="AV744" s="26">
        <f t="shared" si="336"/>
        <v>0</v>
      </c>
      <c r="AW744" s="11" t="s">
        <v>653</v>
      </c>
      <c r="AX744" s="11" t="str">
        <f>VLOOKUP(L744,Group!$A$2:$B$1000,2,0)</f>
        <v>Maintenance</v>
      </c>
      <c r="AY744" s="11">
        <f>IF(ISERROR(VLOOKUP(U744,'ITWR Dump'!$A$2:$Y$5000,15,0)),0,(VLOOKUP('ILC Report'!U744,'ITWR Dump'!$A$2:$Y$5000,15,0)))</f>
        <v>0</v>
      </c>
      <c r="AZ744" s="11" t="str">
        <f t="shared" si="337"/>
        <v>Yes</v>
      </c>
      <c r="BA744" s="11" t="str">
        <f t="shared" si="338"/>
        <v>BKI</v>
      </c>
      <c r="BB744" s="11" t="str">
        <f t="shared" si="339"/>
        <v>MN</v>
      </c>
      <c r="BC744" s="11" t="str">
        <f t="shared" si="340"/>
        <v>No</v>
      </c>
    </row>
    <row r="745" spans="1:55" x14ac:dyDescent="0.3">
      <c r="A745" s="11" t="s">
        <v>671</v>
      </c>
      <c r="B745" s="11" t="s">
        <v>1838</v>
      </c>
      <c r="C745" s="11" t="s">
        <v>617</v>
      </c>
      <c r="D745" s="11" t="s">
        <v>2353</v>
      </c>
      <c r="E745" s="38" t="s">
        <v>2901</v>
      </c>
      <c r="F745" s="11">
        <v>8</v>
      </c>
      <c r="G745" s="40" t="s">
        <v>218</v>
      </c>
      <c r="H745" s="11" t="str">
        <f t="shared" si="322"/>
        <v>Regular</v>
      </c>
      <c r="I745" s="11" t="str">
        <f t="shared" si="314"/>
        <v>INDIA</v>
      </c>
      <c r="J745" s="11" t="str">
        <f>IF(ISERROR(VLOOKUP(C745,'WI Vs ASM'!$B$2:$E$1000,4,0)),0,(VLOOKUP(C745,'WI Vs ASM'!$B$2:$E$1000,4,0)))</f>
        <v>Offshore</v>
      </c>
      <c r="K745" s="11" t="str">
        <f>IF(ISERROR(VLOOKUP(C745,'WI Vs ASM'!$B$2:$F$1000,5,0)),0,(VLOOKUP(C745,'WI Vs ASM'!$B$2:$F$1000,5,0)))</f>
        <v>01-Fixed Price</v>
      </c>
      <c r="L745" s="11" t="str">
        <f>IF(ISERROR(VLOOKUP(C745,'WI Vs ASM'!$B$2:$D$1000,3,0)),0,(VLOOKUP(C745,'WI Vs ASM'!$B$2:$D$1000,3,0)))</f>
        <v>01-Maintenance Offshore</v>
      </c>
      <c r="M745" s="11" t="str">
        <f>IF(ISERROR(VLOOKUP(C745,'WI Vs ASM'!$B$2:$I$1000,8,0)),0,(VLOOKUP(C745,'WI Vs ASM'!$B$2:$I$1000,8,0)))</f>
        <v>Rahul Soman</v>
      </c>
      <c r="N745" s="11" t="str">
        <f>IF(ISERROR(VLOOKUP(C745,'WI Vs ASM'!$B$2:$G$1000,6,0)),0,(VLOOKUP(C745,'WI Vs ASM'!$B$2:$G$1000,6,0)))</f>
        <v>Treasury</v>
      </c>
      <c r="O745" s="11" t="str">
        <f>IF(ISERROR(VLOOKUP(C745,'WI Vs ASM'!$B$2:$H$1000,7,0)),0,(VLOOKUP(C745,'WI Vs ASM'!$B$2:$H$1000,7,0)))</f>
        <v>Central Functions</v>
      </c>
      <c r="P745" s="11" t="str">
        <f t="shared" si="315"/>
        <v>May-17</v>
      </c>
      <c r="Q745" s="11" t="str">
        <f t="shared" si="316"/>
        <v>Q2</v>
      </c>
      <c r="R745" s="11" t="str">
        <f>IF(ISERROR(VLOOKUP(C745,'WI Vs ASM'!$B$2:$J$1000,9,0)),0,(VLOOKUP(C745,'WI Vs ASM'!$B$2:$J$1000,9,0)))</f>
        <v>Jyothi Pai</v>
      </c>
      <c r="S745" s="11" t="str">
        <f>IF(ISERROR(VLOOKUP(C745,'WI Vs ASM'!$B$2:$K$1000,10,0)),0,(VLOOKUP(C745,'WI Vs ASM'!$B$2:$K$1000,10,0)))</f>
        <v>Linda J. Richardson</v>
      </c>
      <c r="T745" s="11" t="str">
        <f>IF(ISERROR(VLOOKUP(C745,'WI Vs ASM'!$B$2:$L$1000,11,0)),0,(VLOOKUP(C745,'WI Vs ASM'!$B$2:$L$1000,11,0)))</f>
        <v>Crystal Romano</v>
      </c>
      <c r="U745" s="11" t="e">
        <f t="shared" si="323"/>
        <v>#VALUE!</v>
      </c>
      <c r="V745" s="11" t="str">
        <f t="shared" si="317"/>
        <v>No</v>
      </c>
      <c r="W745" s="11" t="str">
        <f t="shared" si="318"/>
        <v>Yes</v>
      </c>
      <c r="X745" s="11" t="str">
        <f t="shared" si="319"/>
        <v>No</v>
      </c>
      <c r="Y745" s="11" t="str">
        <f t="shared" si="320"/>
        <v>No</v>
      </c>
      <c r="Z745" s="11" t="str">
        <f t="shared" si="321"/>
        <v>No</v>
      </c>
      <c r="AA745" s="11" t="str">
        <f t="shared" si="324"/>
        <v>No</v>
      </c>
      <c r="AB745" s="11">
        <f>IF(ISERROR(VLOOKUP(U745,'ITWR Dump'!$A$2:$Y$5000,24,0)),0,(VLOOKUP('ILC Report'!U745,'ITWR Dump'!$A$2:$Y$5000,24,0)))</f>
        <v>0</v>
      </c>
      <c r="AC745" s="11" t="str">
        <f t="shared" si="325"/>
        <v>No</v>
      </c>
      <c r="AD745" s="11" t="str">
        <f t="shared" si="326"/>
        <v/>
      </c>
      <c r="AE745" s="11">
        <f>IF(ISERROR(VLOOKUP(U745,'ITWR Dump'!$A$2:$Y$5000,13,0)),0,(VLOOKUP(U745,'ITWR Dump'!$A$2:$Y$5000,13,0)))</f>
        <v>0</v>
      </c>
      <c r="AF745" s="11">
        <f>IF(ISERROR(VLOOKUP(U745,'ITWR Dump'!$A$2:$Y$5000,11,0)),0,(VLOOKUP(U745,'ITWR Dump'!$A$2:$Y$5000,11,0)))</f>
        <v>0</v>
      </c>
      <c r="AG745" s="11">
        <f>IF(ISERROR(VLOOKUP(U745,'ITWR Dump'!$A$2:$Y$5000,2,0)),0,(VLOOKUP(U745,'ITWR Dump'!$A$2:$Y$5000,2,0)))</f>
        <v>0</v>
      </c>
      <c r="AH745" s="11">
        <f>IF(ISERROR(VLOOKUP(U745,'ITWR Dump'!$A$2:$Y$5000,14,0)),0,(VLOOKUP(U745,'ITWR Dump'!$A$2:$Y$5000,14,0)))</f>
        <v>0</v>
      </c>
      <c r="AI745" s="11" t="str">
        <f t="shared" si="327"/>
        <v>01-Maintenance Offshore</v>
      </c>
      <c r="AJ745" s="11" t="str">
        <f t="shared" si="328"/>
        <v>Offshore</v>
      </c>
      <c r="AK745" s="11" t="str">
        <f>IF(ISERROR(VLOOKUP(A745,'Team Data'!$C$2:$U$213,17,0)),0,(VLOOKUP(A745,'Team Data'!$C$2:$U$213,17,0)))</f>
        <v>PRISM</v>
      </c>
      <c r="AL745" s="11" t="str">
        <f t="shared" si="329"/>
        <v>2017-04-24</v>
      </c>
      <c r="AM745" s="11">
        <f>IF(ISERROR(VLOOKUP(U745,'ITWR Dump'!$A$2:$Y$5000,16,0)),0,(VLOOKUP(U745,'ITWR Dump'!$A$2:$Y$5000,16,0)))</f>
        <v>0</v>
      </c>
      <c r="AN745" s="11">
        <f>IF(ISERROR(VLOOKUP(U745,'ITWR Dump'!$A$2:$Y$5000,18,0)),0,(VLOOKUP(U745,'ITWR Dump'!$A$2:$Y$5000,18,0)))</f>
        <v>0</v>
      </c>
      <c r="AO745" s="11">
        <f>IF(ISERROR(VLOOKUP(U745,'ITWR Dump'!$A$2:$Y$5000,25,0)),0,(VLOOKUP('ILC Report'!U745,'ITWR Dump'!$A$2:$Y$5000,25,0)))</f>
        <v>0</v>
      </c>
      <c r="AP745" s="11">
        <f t="shared" si="330"/>
        <v>0</v>
      </c>
      <c r="AQ745" s="26">
        <f t="shared" si="331"/>
        <v>0</v>
      </c>
      <c r="AR745" s="26">
        <f t="shared" si="332"/>
        <v>0</v>
      </c>
      <c r="AS745" s="26">
        <f t="shared" si="333"/>
        <v>0</v>
      </c>
      <c r="AT745" s="26">
        <f t="shared" si="334"/>
        <v>0</v>
      </c>
      <c r="AU745" s="26">
        <f t="shared" si="335"/>
        <v>0</v>
      </c>
      <c r="AV745" s="26">
        <f t="shared" si="336"/>
        <v>0</v>
      </c>
      <c r="AW745" s="11" t="s">
        <v>653</v>
      </c>
      <c r="AX745" s="11" t="str">
        <f>VLOOKUP(L745,Group!$A$2:$B$1000,2,0)</f>
        <v>Maintenance</v>
      </c>
      <c r="AY745" s="11">
        <f>IF(ISERROR(VLOOKUP(U745,'ITWR Dump'!$A$2:$Y$5000,15,0)),0,(VLOOKUP('ILC Report'!U745,'ITWR Dump'!$A$2:$Y$5000,15,0)))</f>
        <v>0</v>
      </c>
      <c r="AZ745" s="11" t="str">
        <f t="shared" si="337"/>
        <v>Yes</v>
      </c>
      <c r="BA745" s="11" t="str">
        <f t="shared" si="338"/>
        <v>BKI</v>
      </c>
      <c r="BB745" s="11" t="str">
        <f t="shared" si="339"/>
        <v>MN</v>
      </c>
      <c r="BC745" s="11" t="str">
        <f t="shared" si="340"/>
        <v>No</v>
      </c>
    </row>
    <row r="746" spans="1:55" x14ac:dyDescent="0.3">
      <c r="A746" s="11" t="s">
        <v>671</v>
      </c>
      <c r="B746" s="11" t="s">
        <v>1838</v>
      </c>
      <c r="C746" s="11" t="s">
        <v>541</v>
      </c>
      <c r="D746" s="11" t="s">
        <v>2347</v>
      </c>
      <c r="E746" s="38" t="s">
        <v>2902</v>
      </c>
      <c r="F746" s="11">
        <v>5</v>
      </c>
      <c r="G746" s="40" t="s">
        <v>218</v>
      </c>
      <c r="H746" s="11" t="str">
        <f t="shared" si="322"/>
        <v>Regular</v>
      </c>
      <c r="I746" s="11" t="str">
        <f t="shared" si="314"/>
        <v>INDIA</v>
      </c>
      <c r="J746" s="11" t="str">
        <f>IF(ISERROR(VLOOKUP(C746,'WI Vs ASM'!$B$2:$E$1000,4,0)),0,(VLOOKUP(C746,'WI Vs ASM'!$B$2:$E$1000,4,0)))</f>
        <v>Offshore</v>
      </c>
      <c r="K746" s="11" t="str">
        <f>IF(ISERROR(VLOOKUP(C746,'WI Vs ASM'!$B$2:$F$1000,5,0)),0,(VLOOKUP(C746,'WI Vs ASM'!$B$2:$F$1000,5,0)))</f>
        <v>09-NonBillable</v>
      </c>
      <c r="L746" s="11" t="str">
        <f>IF(ISERROR(VLOOKUP(C746,'WI Vs ASM'!$B$2:$D$1000,3,0)),0,(VLOOKUP(C746,'WI Vs ASM'!$B$2:$D$1000,3,0)))</f>
        <v>65-Bench Hours Offshore</v>
      </c>
      <c r="M746" s="11" t="str">
        <f>IF(ISERROR(VLOOKUP(C746,'WI Vs ASM'!$B$2:$I$1000,8,0)),0,(VLOOKUP(C746,'WI Vs ASM'!$B$2:$I$1000,8,0)))</f>
        <v>Prakash Varadachari</v>
      </c>
      <c r="N746" s="11" t="str">
        <f>IF(ISERROR(VLOOKUP(C746,'WI Vs ASM'!$B$2:$G$1000,6,0)),0,(VLOOKUP(C746,'WI Vs ASM'!$B$2:$G$1000,6,0)))</f>
        <v>Data Archive</v>
      </c>
      <c r="O746" s="11" t="str">
        <f>IF(ISERROR(VLOOKUP(C746,'WI Vs ASM'!$B$2:$H$1000,7,0)),0,(VLOOKUP(C746,'WI Vs ASM'!$B$2:$H$1000,7,0)))</f>
        <v>Central Functions</v>
      </c>
      <c r="P746" s="11" t="str">
        <f t="shared" si="315"/>
        <v>May-17</v>
      </c>
      <c r="Q746" s="11" t="str">
        <f t="shared" si="316"/>
        <v>Q2</v>
      </c>
      <c r="R746" s="11" t="str">
        <f>IF(ISERROR(VLOOKUP(C746,'WI Vs ASM'!$B$2:$J$1000,9,0)),0,(VLOOKUP(C746,'WI Vs ASM'!$B$2:$J$1000,9,0)))</f>
        <v>Jyothi Pai</v>
      </c>
      <c r="S746" s="11" t="str">
        <f>IF(ISERROR(VLOOKUP(C746,'WI Vs ASM'!$B$2:$K$1000,10,0)),0,(VLOOKUP(C746,'WI Vs ASM'!$B$2:$K$1000,10,0)))</f>
        <v>Linda J. Richardson</v>
      </c>
      <c r="T746" s="11" t="str">
        <f>IF(ISERROR(VLOOKUP(C746,'WI Vs ASM'!$B$2:$L$1000,11,0)),0,(VLOOKUP(C746,'WI Vs ASM'!$B$2:$L$1000,11,0)))</f>
        <v>Crystal Romano</v>
      </c>
      <c r="U746" s="11" t="e">
        <f t="shared" si="323"/>
        <v>#VALUE!</v>
      </c>
      <c r="V746" s="11" t="str">
        <f t="shared" si="317"/>
        <v>No</v>
      </c>
      <c r="W746" s="11" t="str">
        <f t="shared" si="318"/>
        <v>No</v>
      </c>
      <c r="X746" s="11" t="str">
        <f t="shared" si="319"/>
        <v>No</v>
      </c>
      <c r="Y746" s="11" t="str">
        <f t="shared" si="320"/>
        <v>No</v>
      </c>
      <c r="Z746" s="11" t="str">
        <f t="shared" si="321"/>
        <v>No</v>
      </c>
      <c r="AA746" s="11" t="str">
        <f t="shared" si="324"/>
        <v>No</v>
      </c>
      <c r="AB746" s="11">
        <f>IF(ISERROR(VLOOKUP(U746,'ITWR Dump'!$A$2:$Y$5000,24,0)),0,(VLOOKUP('ILC Report'!U746,'ITWR Dump'!$A$2:$Y$5000,24,0)))</f>
        <v>0</v>
      </c>
      <c r="AC746" s="11" t="str">
        <f t="shared" si="325"/>
        <v>No</v>
      </c>
      <c r="AD746" s="11" t="str">
        <f t="shared" si="326"/>
        <v/>
      </c>
      <c r="AE746" s="11">
        <f>IF(ISERROR(VLOOKUP(U746,'ITWR Dump'!$A$2:$Y$5000,13,0)),0,(VLOOKUP(U746,'ITWR Dump'!$A$2:$Y$5000,13,0)))</f>
        <v>0</v>
      </c>
      <c r="AF746" s="11">
        <f>IF(ISERROR(VLOOKUP(U746,'ITWR Dump'!$A$2:$Y$5000,11,0)),0,(VLOOKUP(U746,'ITWR Dump'!$A$2:$Y$5000,11,0)))</f>
        <v>0</v>
      </c>
      <c r="AG746" s="11">
        <f>IF(ISERROR(VLOOKUP(U746,'ITWR Dump'!$A$2:$Y$5000,2,0)),0,(VLOOKUP(U746,'ITWR Dump'!$A$2:$Y$5000,2,0)))</f>
        <v>0</v>
      </c>
      <c r="AH746" s="11">
        <f>IF(ISERROR(VLOOKUP(U746,'ITWR Dump'!$A$2:$Y$5000,14,0)),0,(VLOOKUP(U746,'ITWR Dump'!$A$2:$Y$5000,14,0)))</f>
        <v>0</v>
      </c>
      <c r="AI746" s="11" t="str">
        <f t="shared" si="327"/>
        <v>65-Bench Hours Offshore</v>
      </c>
      <c r="AJ746" s="11" t="str">
        <f t="shared" si="328"/>
        <v>Offshore</v>
      </c>
      <c r="AK746" s="11" t="str">
        <f>IF(ISERROR(VLOOKUP(A746,'Team Data'!$C$2:$U$213,17,0)),0,(VLOOKUP(A746,'Team Data'!$C$2:$U$213,17,0)))</f>
        <v>PRISM</v>
      </c>
      <c r="AL746" s="11" t="str">
        <f t="shared" si="329"/>
        <v>2017-04-24</v>
      </c>
      <c r="AM746" s="11">
        <f>IF(ISERROR(VLOOKUP(U746,'ITWR Dump'!$A$2:$Y$5000,16,0)),0,(VLOOKUP(U746,'ITWR Dump'!$A$2:$Y$5000,16,0)))</f>
        <v>0</v>
      </c>
      <c r="AN746" s="11">
        <f>IF(ISERROR(VLOOKUP(U746,'ITWR Dump'!$A$2:$Y$5000,18,0)),0,(VLOOKUP(U746,'ITWR Dump'!$A$2:$Y$5000,18,0)))</f>
        <v>0</v>
      </c>
      <c r="AO746" s="11">
        <f>IF(ISERROR(VLOOKUP(U746,'ITWR Dump'!$A$2:$Y$5000,25,0)),0,(VLOOKUP('ILC Report'!U746,'ITWR Dump'!$A$2:$Y$5000,25,0)))</f>
        <v>0</v>
      </c>
      <c r="AP746" s="11">
        <f t="shared" si="330"/>
        <v>0</v>
      </c>
      <c r="AQ746" s="26">
        <f t="shared" si="331"/>
        <v>0</v>
      </c>
      <c r="AR746" s="26">
        <f t="shared" si="332"/>
        <v>0</v>
      </c>
      <c r="AS746" s="26">
        <f t="shared" si="333"/>
        <v>0</v>
      </c>
      <c r="AT746" s="26">
        <f t="shared" si="334"/>
        <v>0</v>
      </c>
      <c r="AU746" s="26">
        <f t="shared" si="335"/>
        <v>0</v>
      </c>
      <c r="AV746" s="26">
        <f t="shared" si="336"/>
        <v>0</v>
      </c>
      <c r="AW746" s="11" t="s">
        <v>653</v>
      </c>
      <c r="AX746" s="11" t="str">
        <f>VLOOKUP(L746,Group!$A$2:$B$1000,2,0)</f>
        <v>Maintenance</v>
      </c>
      <c r="AY746" s="11">
        <f>IF(ISERROR(VLOOKUP(U746,'ITWR Dump'!$A$2:$Y$5000,15,0)),0,(VLOOKUP('ILC Report'!U746,'ITWR Dump'!$A$2:$Y$5000,15,0)))</f>
        <v>0</v>
      </c>
      <c r="AZ746" s="11" t="str">
        <f t="shared" si="337"/>
        <v>No</v>
      </c>
      <c r="BA746" s="11" t="str">
        <f t="shared" si="338"/>
        <v>BKI</v>
      </c>
      <c r="BB746" s="11" t="str">
        <f t="shared" si="339"/>
        <v>BN</v>
      </c>
      <c r="BC746" s="11" t="str">
        <f t="shared" si="340"/>
        <v>No</v>
      </c>
    </row>
    <row r="747" spans="1:55" x14ac:dyDescent="0.3">
      <c r="A747" s="11" t="s">
        <v>671</v>
      </c>
      <c r="B747" s="11" t="s">
        <v>1838</v>
      </c>
      <c r="C747" s="11" t="s">
        <v>545</v>
      </c>
      <c r="D747" s="11" t="s">
        <v>2338</v>
      </c>
      <c r="E747" s="38" t="s">
        <v>2902</v>
      </c>
      <c r="F747" s="11">
        <v>4</v>
      </c>
      <c r="G747" s="40" t="s">
        <v>218</v>
      </c>
      <c r="H747" s="11" t="str">
        <f t="shared" si="322"/>
        <v>Regular</v>
      </c>
      <c r="I747" s="11" t="str">
        <f t="shared" si="314"/>
        <v>INDIA</v>
      </c>
      <c r="J747" s="11" t="str">
        <f>IF(ISERROR(VLOOKUP(C747,'WI Vs ASM'!$B$2:$E$1000,4,0)),0,(VLOOKUP(C747,'WI Vs ASM'!$B$2:$E$1000,4,0)))</f>
        <v>Offshore</v>
      </c>
      <c r="K747" s="11" t="str">
        <f>IF(ISERROR(VLOOKUP(C747,'WI Vs ASM'!$B$2:$F$1000,5,0)),0,(VLOOKUP(C747,'WI Vs ASM'!$B$2:$F$1000,5,0)))</f>
        <v>01-Fixed Price</v>
      </c>
      <c r="L747" s="11" t="str">
        <f>IF(ISERROR(VLOOKUP(C747,'WI Vs ASM'!$B$2:$D$1000,3,0)),0,(VLOOKUP(C747,'WI Vs ASM'!$B$2:$D$1000,3,0)))</f>
        <v>01-Maintenance Offshore</v>
      </c>
      <c r="M747" s="11" t="str">
        <f>IF(ISERROR(VLOOKUP(C747,'WI Vs ASM'!$B$2:$I$1000,8,0)),0,(VLOOKUP(C747,'WI Vs ASM'!$B$2:$I$1000,8,0)))</f>
        <v>Rahul Soman</v>
      </c>
      <c r="N747" s="11" t="str">
        <f>IF(ISERROR(VLOOKUP(C747,'WI Vs ASM'!$B$2:$G$1000,6,0)),0,(VLOOKUP(C747,'WI Vs ASM'!$B$2:$G$1000,6,0)))</f>
        <v>Data Archive</v>
      </c>
      <c r="O747" s="11" t="str">
        <f>IF(ISERROR(VLOOKUP(C747,'WI Vs ASM'!$B$2:$H$1000,7,0)),0,(VLOOKUP(C747,'WI Vs ASM'!$B$2:$H$1000,7,0)))</f>
        <v>Central Functions</v>
      </c>
      <c r="P747" s="11" t="str">
        <f t="shared" si="315"/>
        <v>May-17</v>
      </c>
      <c r="Q747" s="11" t="str">
        <f t="shared" si="316"/>
        <v>Q2</v>
      </c>
      <c r="R747" s="11" t="str">
        <f>IF(ISERROR(VLOOKUP(C747,'WI Vs ASM'!$B$2:$J$1000,9,0)),0,(VLOOKUP(C747,'WI Vs ASM'!$B$2:$J$1000,9,0)))</f>
        <v>Jyothi Pai</v>
      </c>
      <c r="S747" s="11" t="str">
        <f>IF(ISERROR(VLOOKUP(C747,'WI Vs ASM'!$B$2:$K$1000,10,0)),0,(VLOOKUP(C747,'WI Vs ASM'!$B$2:$K$1000,10,0)))</f>
        <v>Linda J. Richardson</v>
      </c>
      <c r="T747" s="11" t="str">
        <f>IF(ISERROR(VLOOKUP(C747,'WI Vs ASM'!$B$2:$L$1000,11,0)),0,(VLOOKUP(C747,'WI Vs ASM'!$B$2:$L$1000,11,0)))</f>
        <v>Crystal Romano</v>
      </c>
      <c r="U747" s="11" t="e">
        <f t="shared" si="323"/>
        <v>#VALUE!</v>
      </c>
      <c r="V747" s="11" t="str">
        <f t="shared" si="317"/>
        <v>No</v>
      </c>
      <c r="W747" s="11" t="str">
        <f t="shared" si="318"/>
        <v>Yes</v>
      </c>
      <c r="X747" s="11" t="str">
        <f t="shared" si="319"/>
        <v>No</v>
      </c>
      <c r="Y747" s="11" t="str">
        <f t="shared" si="320"/>
        <v>No</v>
      </c>
      <c r="Z747" s="11" t="str">
        <f t="shared" si="321"/>
        <v>No</v>
      </c>
      <c r="AA747" s="11" t="str">
        <f t="shared" si="324"/>
        <v>No</v>
      </c>
      <c r="AB747" s="11">
        <f>IF(ISERROR(VLOOKUP(U747,'ITWR Dump'!$A$2:$Y$5000,24,0)),0,(VLOOKUP('ILC Report'!U747,'ITWR Dump'!$A$2:$Y$5000,24,0)))</f>
        <v>0</v>
      </c>
      <c r="AC747" s="11" t="str">
        <f t="shared" si="325"/>
        <v>No</v>
      </c>
      <c r="AD747" s="11" t="str">
        <f t="shared" si="326"/>
        <v/>
      </c>
      <c r="AE747" s="11">
        <f>IF(ISERROR(VLOOKUP(U747,'ITWR Dump'!$A$2:$Y$5000,13,0)),0,(VLOOKUP(U747,'ITWR Dump'!$A$2:$Y$5000,13,0)))</f>
        <v>0</v>
      </c>
      <c r="AF747" s="11">
        <f>IF(ISERROR(VLOOKUP(U747,'ITWR Dump'!$A$2:$Y$5000,11,0)),0,(VLOOKUP(U747,'ITWR Dump'!$A$2:$Y$5000,11,0)))</f>
        <v>0</v>
      </c>
      <c r="AG747" s="11">
        <f>IF(ISERROR(VLOOKUP(U747,'ITWR Dump'!$A$2:$Y$5000,2,0)),0,(VLOOKUP(U747,'ITWR Dump'!$A$2:$Y$5000,2,0)))</f>
        <v>0</v>
      </c>
      <c r="AH747" s="11">
        <f>IF(ISERROR(VLOOKUP(U747,'ITWR Dump'!$A$2:$Y$5000,14,0)),0,(VLOOKUP(U747,'ITWR Dump'!$A$2:$Y$5000,14,0)))</f>
        <v>0</v>
      </c>
      <c r="AI747" s="11" t="str">
        <f t="shared" si="327"/>
        <v>01-Maintenance Offshore</v>
      </c>
      <c r="AJ747" s="11" t="str">
        <f t="shared" si="328"/>
        <v>Offshore</v>
      </c>
      <c r="AK747" s="11" t="str">
        <f>IF(ISERROR(VLOOKUP(A747,'Team Data'!$C$2:$U$213,17,0)),0,(VLOOKUP(A747,'Team Data'!$C$2:$U$213,17,0)))</f>
        <v>PRISM</v>
      </c>
      <c r="AL747" s="11" t="str">
        <f t="shared" si="329"/>
        <v>2017-04-24</v>
      </c>
      <c r="AM747" s="11">
        <f>IF(ISERROR(VLOOKUP(U747,'ITWR Dump'!$A$2:$Y$5000,16,0)),0,(VLOOKUP(U747,'ITWR Dump'!$A$2:$Y$5000,16,0)))</f>
        <v>0</v>
      </c>
      <c r="AN747" s="11">
        <f>IF(ISERROR(VLOOKUP(U747,'ITWR Dump'!$A$2:$Y$5000,18,0)),0,(VLOOKUP(U747,'ITWR Dump'!$A$2:$Y$5000,18,0)))</f>
        <v>0</v>
      </c>
      <c r="AO747" s="11">
        <f>IF(ISERROR(VLOOKUP(U747,'ITWR Dump'!$A$2:$Y$5000,25,0)),0,(VLOOKUP('ILC Report'!U747,'ITWR Dump'!$A$2:$Y$5000,25,0)))</f>
        <v>0</v>
      </c>
      <c r="AP747" s="11">
        <f t="shared" si="330"/>
        <v>0</v>
      </c>
      <c r="AQ747" s="26">
        <f t="shared" si="331"/>
        <v>0</v>
      </c>
      <c r="AR747" s="26">
        <f t="shared" si="332"/>
        <v>0</v>
      </c>
      <c r="AS747" s="26">
        <f t="shared" si="333"/>
        <v>0</v>
      </c>
      <c r="AT747" s="26">
        <f t="shared" si="334"/>
        <v>0</v>
      </c>
      <c r="AU747" s="26">
        <f t="shared" si="335"/>
        <v>0</v>
      </c>
      <c r="AV747" s="26">
        <f t="shared" si="336"/>
        <v>0</v>
      </c>
      <c r="AW747" s="11" t="s">
        <v>653</v>
      </c>
      <c r="AX747" s="11" t="str">
        <f>VLOOKUP(L747,Group!$A$2:$B$1000,2,0)</f>
        <v>Maintenance</v>
      </c>
      <c r="AY747" s="11">
        <f>IF(ISERROR(VLOOKUP(U747,'ITWR Dump'!$A$2:$Y$5000,15,0)),0,(VLOOKUP('ILC Report'!U747,'ITWR Dump'!$A$2:$Y$5000,15,0)))</f>
        <v>0</v>
      </c>
      <c r="AZ747" s="11" t="str">
        <f t="shared" si="337"/>
        <v>No</v>
      </c>
      <c r="BA747" s="11" t="str">
        <f t="shared" si="338"/>
        <v>BKI</v>
      </c>
      <c r="BB747" s="11" t="str">
        <f t="shared" si="339"/>
        <v>MN</v>
      </c>
      <c r="BC747" s="11" t="str">
        <f t="shared" si="340"/>
        <v>No</v>
      </c>
    </row>
    <row r="748" spans="1:55" x14ac:dyDescent="0.3">
      <c r="A748" s="11" t="s">
        <v>671</v>
      </c>
      <c r="B748" s="11" t="s">
        <v>1838</v>
      </c>
      <c r="C748" s="11" t="s">
        <v>545</v>
      </c>
      <c r="D748" s="11" t="s">
        <v>2354</v>
      </c>
      <c r="E748" s="38" t="s">
        <v>2902</v>
      </c>
      <c r="F748" s="11">
        <v>1</v>
      </c>
      <c r="G748" s="40" t="s">
        <v>218</v>
      </c>
      <c r="H748" s="11" t="str">
        <f t="shared" si="322"/>
        <v>Regular</v>
      </c>
      <c r="I748" s="11" t="str">
        <f t="shared" si="314"/>
        <v>INDIA</v>
      </c>
      <c r="J748" s="11" t="str">
        <f>IF(ISERROR(VLOOKUP(C748,'WI Vs ASM'!$B$2:$E$1000,4,0)),0,(VLOOKUP(C748,'WI Vs ASM'!$B$2:$E$1000,4,0)))</f>
        <v>Offshore</v>
      </c>
      <c r="K748" s="11" t="str">
        <f>IF(ISERROR(VLOOKUP(C748,'WI Vs ASM'!$B$2:$F$1000,5,0)),0,(VLOOKUP(C748,'WI Vs ASM'!$B$2:$F$1000,5,0)))</f>
        <v>01-Fixed Price</v>
      </c>
      <c r="L748" s="11" t="str">
        <f>IF(ISERROR(VLOOKUP(C748,'WI Vs ASM'!$B$2:$D$1000,3,0)),0,(VLOOKUP(C748,'WI Vs ASM'!$B$2:$D$1000,3,0)))</f>
        <v>01-Maintenance Offshore</v>
      </c>
      <c r="M748" s="11" t="str">
        <f>IF(ISERROR(VLOOKUP(C748,'WI Vs ASM'!$B$2:$I$1000,8,0)),0,(VLOOKUP(C748,'WI Vs ASM'!$B$2:$I$1000,8,0)))</f>
        <v>Rahul Soman</v>
      </c>
      <c r="N748" s="11" t="str">
        <f>IF(ISERROR(VLOOKUP(C748,'WI Vs ASM'!$B$2:$G$1000,6,0)),0,(VLOOKUP(C748,'WI Vs ASM'!$B$2:$G$1000,6,0)))</f>
        <v>Data Archive</v>
      </c>
      <c r="O748" s="11" t="str">
        <f>IF(ISERROR(VLOOKUP(C748,'WI Vs ASM'!$B$2:$H$1000,7,0)),0,(VLOOKUP(C748,'WI Vs ASM'!$B$2:$H$1000,7,0)))</f>
        <v>Central Functions</v>
      </c>
      <c r="P748" s="11" t="str">
        <f t="shared" si="315"/>
        <v>May-17</v>
      </c>
      <c r="Q748" s="11" t="str">
        <f t="shared" si="316"/>
        <v>Q2</v>
      </c>
      <c r="R748" s="11" t="str">
        <f>IF(ISERROR(VLOOKUP(C748,'WI Vs ASM'!$B$2:$J$1000,9,0)),0,(VLOOKUP(C748,'WI Vs ASM'!$B$2:$J$1000,9,0)))</f>
        <v>Jyothi Pai</v>
      </c>
      <c r="S748" s="11" t="str">
        <f>IF(ISERROR(VLOOKUP(C748,'WI Vs ASM'!$B$2:$K$1000,10,0)),0,(VLOOKUP(C748,'WI Vs ASM'!$B$2:$K$1000,10,0)))</f>
        <v>Linda J. Richardson</v>
      </c>
      <c r="T748" s="11" t="str">
        <f>IF(ISERROR(VLOOKUP(C748,'WI Vs ASM'!$B$2:$L$1000,11,0)),0,(VLOOKUP(C748,'WI Vs ASM'!$B$2:$L$1000,11,0)))</f>
        <v>Crystal Romano</v>
      </c>
      <c r="U748" s="11" t="e">
        <f t="shared" si="323"/>
        <v>#VALUE!</v>
      </c>
      <c r="V748" s="11" t="str">
        <f t="shared" si="317"/>
        <v>No</v>
      </c>
      <c r="W748" s="11" t="str">
        <f t="shared" si="318"/>
        <v>Yes</v>
      </c>
      <c r="X748" s="11" t="str">
        <f t="shared" si="319"/>
        <v>No</v>
      </c>
      <c r="Y748" s="11" t="str">
        <f t="shared" si="320"/>
        <v>No</v>
      </c>
      <c r="Z748" s="11" t="str">
        <f t="shared" si="321"/>
        <v>No</v>
      </c>
      <c r="AA748" s="11" t="str">
        <f t="shared" si="324"/>
        <v>No</v>
      </c>
      <c r="AB748" s="11">
        <f>IF(ISERROR(VLOOKUP(U748,'ITWR Dump'!$A$2:$Y$5000,24,0)),0,(VLOOKUP('ILC Report'!U748,'ITWR Dump'!$A$2:$Y$5000,24,0)))</f>
        <v>0</v>
      </c>
      <c r="AC748" s="11" t="str">
        <f t="shared" si="325"/>
        <v>No</v>
      </c>
      <c r="AD748" s="11" t="str">
        <f t="shared" si="326"/>
        <v/>
      </c>
      <c r="AE748" s="11">
        <f>IF(ISERROR(VLOOKUP(U748,'ITWR Dump'!$A$2:$Y$5000,13,0)),0,(VLOOKUP(U748,'ITWR Dump'!$A$2:$Y$5000,13,0)))</f>
        <v>0</v>
      </c>
      <c r="AF748" s="11">
        <f>IF(ISERROR(VLOOKUP(U748,'ITWR Dump'!$A$2:$Y$5000,11,0)),0,(VLOOKUP(U748,'ITWR Dump'!$A$2:$Y$5000,11,0)))</f>
        <v>0</v>
      </c>
      <c r="AG748" s="11">
        <f>IF(ISERROR(VLOOKUP(U748,'ITWR Dump'!$A$2:$Y$5000,2,0)),0,(VLOOKUP(U748,'ITWR Dump'!$A$2:$Y$5000,2,0)))</f>
        <v>0</v>
      </c>
      <c r="AH748" s="11">
        <f>IF(ISERROR(VLOOKUP(U748,'ITWR Dump'!$A$2:$Y$5000,14,0)),0,(VLOOKUP(U748,'ITWR Dump'!$A$2:$Y$5000,14,0)))</f>
        <v>0</v>
      </c>
      <c r="AI748" s="11" t="str">
        <f t="shared" si="327"/>
        <v>01-Maintenance Offshore</v>
      </c>
      <c r="AJ748" s="11" t="str">
        <f t="shared" si="328"/>
        <v>Offshore</v>
      </c>
      <c r="AK748" s="11" t="str">
        <f>IF(ISERROR(VLOOKUP(A748,'Team Data'!$C$2:$U$213,17,0)),0,(VLOOKUP(A748,'Team Data'!$C$2:$U$213,17,0)))</f>
        <v>PRISM</v>
      </c>
      <c r="AL748" s="11" t="str">
        <f t="shared" si="329"/>
        <v>2017-04-24</v>
      </c>
      <c r="AM748" s="11">
        <f>IF(ISERROR(VLOOKUP(U748,'ITWR Dump'!$A$2:$Y$5000,16,0)),0,(VLOOKUP(U748,'ITWR Dump'!$A$2:$Y$5000,16,0)))</f>
        <v>0</v>
      </c>
      <c r="AN748" s="11">
        <f>IF(ISERROR(VLOOKUP(U748,'ITWR Dump'!$A$2:$Y$5000,18,0)),0,(VLOOKUP(U748,'ITWR Dump'!$A$2:$Y$5000,18,0)))</f>
        <v>0</v>
      </c>
      <c r="AO748" s="11">
        <f>IF(ISERROR(VLOOKUP(U748,'ITWR Dump'!$A$2:$Y$5000,25,0)),0,(VLOOKUP('ILC Report'!U748,'ITWR Dump'!$A$2:$Y$5000,25,0)))</f>
        <v>0</v>
      </c>
      <c r="AP748" s="11">
        <f t="shared" si="330"/>
        <v>0</v>
      </c>
      <c r="AQ748" s="26">
        <f t="shared" si="331"/>
        <v>0</v>
      </c>
      <c r="AR748" s="26">
        <f t="shared" si="332"/>
        <v>0</v>
      </c>
      <c r="AS748" s="26">
        <f t="shared" si="333"/>
        <v>0</v>
      </c>
      <c r="AT748" s="26">
        <f t="shared" si="334"/>
        <v>0</v>
      </c>
      <c r="AU748" s="26">
        <f t="shared" si="335"/>
        <v>0</v>
      </c>
      <c r="AV748" s="26">
        <f t="shared" si="336"/>
        <v>0</v>
      </c>
      <c r="AW748" s="11" t="s">
        <v>653</v>
      </c>
      <c r="AX748" s="11" t="str">
        <f>VLOOKUP(L748,Group!$A$2:$B$1000,2,0)</f>
        <v>Maintenance</v>
      </c>
      <c r="AY748" s="11">
        <f>IF(ISERROR(VLOOKUP(U748,'ITWR Dump'!$A$2:$Y$5000,15,0)),0,(VLOOKUP('ILC Report'!U748,'ITWR Dump'!$A$2:$Y$5000,15,0)))</f>
        <v>0</v>
      </c>
      <c r="AZ748" s="11" t="str">
        <f t="shared" si="337"/>
        <v>No</v>
      </c>
      <c r="BA748" s="11" t="str">
        <f t="shared" si="338"/>
        <v>BKI</v>
      </c>
      <c r="BB748" s="11" t="str">
        <f t="shared" si="339"/>
        <v>MN</v>
      </c>
      <c r="BC748" s="11" t="str">
        <f t="shared" si="340"/>
        <v>No</v>
      </c>
    </row>
    <row r="749" spans="1:55" x14ac:dyDescent="0.3">
      <c r="A749" s="11" t="s">
        <v>671</v>
      </c>
      <c r="B749" s="11" t="s">
        <v>1838</v>
      </c>
      <c r="C749" s="11" t="s">
        <v>545</v>
      </c>
      <c r="D749" s="11" t="s">
        <v>2355</v>
      </c>
      <c r="E749" s="38" t="s">
        <v>2902</v>
      </c>
      <c r="F749" s="11">
        <v>1</v>
      </c>
      <c r="G749" s="40" t="s">
        <v>218</v>
      </c>
      <c r="H749" s="11" t="str">
        <f t="shared" si="322"/>
        <v>Regular</v>
      </c>
      <c r="I749" s="11" t="str">
        <f t="shared" si="314"/>
        <v>INDIA</v>
      </c>
      <c r="J749" s="11" t="str">
        <f>IF(ISERROR(VLOOKUP(C749,'WI Vs ASM'!$B$2:$E$1000,4,0)),0,(VLOOKUP(C749,'WI Vs ASM'!$B$2:$E$1000,4,0)))</f>
        <v>Offshore</v>
      </c>
      <c r="K749" s="11" t="str">
        <f>IF(ISERROR(VLOOKUP(C749,'WI Vs ASM'!$B$2:$F$1000,5,0)),0,(VLOOKUP(C749,'WI Vs ASM'!$B$2:$F$1000,5,0)))</f>
        <v>01-Fixed Price</v>
      </c>
      <c r="L749" s="11" t="str">
        <f>IF(ISERROR(VLOOKUP(C749,'WI Vs ASM'!$B$2:$D$1000,3,0)),0,(VLOOKUP(C749,'WI Vs ASM'!$B$2:$D$1000,3,0)))</f>
        <v>01-Maintenance Offshore</v>
      </c>
      <c r="M749" s="11" t="str">
        <f>IF(ISERROR(VLOOKUP(C749,'WI Vs ASM'!$B$2:$I$1000,8,0)),0,(VLOOKUP(C749,'WI Vs ASM'!$B$2:$I$1000,8,0)))</f>
        <v>Rahul Soman</v>
      </c>
      <c r="N749" s="11" t="str">
        <f>IF(ISERROR(VLOOKUP(C749,'WI Vs ASM'!$B$2:$G$1000,6,0)),0,(VLOOKUP(C749,'WI Vs ASM'!$B$2:$G$1000,6,0)))</f>
        <v>Data Archive</v>
      </c>
      <c r="O749" s="11" t="str">
        <f>IF(ISERROR(VLOOKUP(C749,'WI Vs ASM'!$B$2:$H$1000,7,0)),0,(VLOOKUP(C749,'WI Vs ASM'!$B$2:$H$1000,7,0)))</f>
        <v>Central Functions</v>
      </c>
      <c r="P749" s="11" t="str">
        <f t="shared" si="315"/>
        <v>May-17</v>
      </c>
      <c r="Q749" s="11" t="str">
        <f t="shared" si="316"/>
        <v>Q2</v>
      </c>
      <c r="R749" s="11" t="str">
        <f>IF(ISERROR(VLOOKUP(C749,'WI Vs ASM'!$B$2:$J$1000,9,0)),0,(VLOOKUP(C749,'WI Vs ASM'!$B$2:$J$1000,9,0)))</f>
        <v>Jyothi Pai</v>
      </c>
      <c r="S749" s="11" t="str">
        <f>IF(ISERROR(VLOOKUP(C749,'WI Vs ASM'!$B$2:$K$1000,10,0)),0,(VLOOKUP(C749,'WI Vs ASM'!$B$2:$K$1000,10,0)))</f>
        <v>Linda J. Richardson</v>
      </c>
      <c r="T749" s="11" t="str">
        <f>IF(ISERROR(VLOOKUP(C749,'WI Vs ASM'!$B$2:$L$1000,11,0)),0,(VLOOKUP(C749,'WI Vs ASM'!$B$2:$L$1000,11,0)))</f>
        <v>Crystal Romano</v>
      </c>
      <c r="U749" s="11" t="e">
        <f t="shared" si="323"/>
        <v>#VALUE!</v>
      </c>
      <c r="V749" s="11" t="str">
        <f t="shared" si="317"/>
        <v>No</v>
      </c>
      <c r="W749" s="11" t="str">
        <f t="shared" si="318"/>
        <v>Yes</v>
      </c>
      <c r="X749" s="11" t="str">
        <f t="shared" si="319"/>
        <v>No</v>
      </c>
      <c r="Y749" s="11" t="str">
        <f t="shared" si="320"/>
        <v>No</v>
      </c>
      <c r="Z749" s="11" t="str">
        <f t="shared" si="321"/>
        <v>No</v>
      </c>
      <c r="AA749" s="11" t="str">
        <f t="shared" si="324"/>
        <v>No</v>
      </c>
      <c r="AB749" s="11">
        <f>IF(ISERROR(VLOOKUP(U749,'ITWR Dump'!$A$2:$Y$5000,24,0)),0,(VLOOKUP('ILC Report'!U749,'ITWR Dump'!$A$2:$Y$5000,24,0)))</f>
        <v>0</v>
      </c>
      <c r="AC749" s="11" t="str">
        <f t="shared" si="325"/>
        <v>No</v>
      </c>
      <c r="AD749" s="11" t="str">
        <f t="shared" si="326"/>
        <v/>
      </c>
      <c r="AE749" s="11">
        <f>IF(ISERROR(VLOOKUP(U749,'ITWR Dump'!$A$2:$Y$5000,13,0)),0,(VLOOKUP(U749,'ITWR Dump'!$A$2:$Y$5000,13,0)))</f>
        <v>0</v>
      </c>
      <c r="AF749" s="11">
        <f>IF(ISERROR(VLOOKUP(U749,'ITWR Dump'!$A$2:$Y$5000,11,0)),0,(VLOOKUP(U749,'ITWR Dump'!$A$2:$Y$5000,11,0)))</f>
        <v>0</v>
      </c>
      <c r="AG749" s="11">
        <f>IF(ISERROR(VLOOKUP(U749,'ITWR Dump'!$A$2:$Y$5000,2,0)),0,(VLOOKUP(U749,'ITWR Dump'!$A$2:$Y$5000,2,0)))</f>
        <v>0</v>
      </c>
      <c r="AH749" s="11">
        <f>IF(ISERROR(VLOOKUP(U749,'ITWR Dump'!$A$2:$Y$5000,14,0)),0,(VLOOKUP(U749,'ITWR Dump'!$A$2:$Y$5000,14,0)))</f>
        <v>0</v>
      </c>
      <c r="AI749" s="11" t="str">
        <f t="shared" si="327"/>
        <v>01-Maintenance Offshore</v>
      </c>
      <c r="AJ749" s="11" t="str">
        <f t="shared" si="328"/>
        <v>Offshore</v>
      </c>
      <c r="AK749" s="11" t="str">
        <f>IF(ISERROR(VLOOKUP(A749,'Team Data'!$C$2:$U$213,17,0)),0,(VLOOKUP(A749,'Team Data'!$C$2:$U$213,17,0)))</f>
        <v>PRISM</v>
      </c>
      <c r="AL749" s="11" t="str">
        <f t="shared" si="329"/>
        <v>2017-04-24</v>
      </c>
      <c r="AM749" s="11">
        <f>IF(ISERROR(VLOOKUP(U749,'ITWR Dump'!$A$2:$Y$5000,16,0)),0,(VLOOKUP(U749,'ITWR Dump'!$A$2:$Y$5000,16,0)))</f>
        <v>0</v>
      </c>
      <c r="AN749" s="11">
        <f>IF(ISERROR(VLOOKUP(U749,'ITWR Dump'!$A$2:$Y$5000,18,0)),0,(VLOOKUP(U749,'ITWR Dump'!$A$2:$Y$5000,18,0)))</f>
        <v>0</v>
      </c>
      <c r="AO749" s="11">
        <f>IF(ISERROR(VLOOKUP(U749,'ITWR Dump'!$A$2:$Y$5000,25,0)),0,(VLOOKUP('ILC Report'!U749,'ITWR Dump'!$A$2:$Y$5000,25,0)))</f>
        <v>0</v>
      </c>
      <c r="AP749" s="11">
        <f t="shared" si="330"/>
        <v>0</v>
      </c>
      <c r="AQ749" s="26">
        <f t="shared" si="331"/>
        <v>0</v>
      </c>
      <c r="AR749" s="26">
        <f t="shared" si="332"/>
        <v>0</v>
      </c>
      <c r="AS749" s="26">
        <f t="shared" si="333"/>
        <v>0</v>
      </c>
      <c r="AT749" s="26">
        <f t="shared" si="334"/>
        <v>0</v>
      </c>
      <c r="AU749" s="26">
        <f t="shared" si="335"/>
        <v>0</v>
      </c>
      <c r="AV749" s="26">
        <f t="shared" si="336"/>
        <v>0</v>
      </c>
      <c r="AW749" s="11" t="s">
        <v>653</v>
      </c>
      <c r="AX749" s="11" t="str">
        <f>VLOOKUP(L749,Group!$A$2:$B$1000,2,0)</f>
        <v>Maintenance</v>
      </c>
      <c r="AY749" s="11">
        <f>IF(ISERROR(VLOOKUP(U749,'ITWR Dump'!$A$2:$Y$5000,15,0)),0,(VLOOKUP('ILC Report'!U749,'ITWR Dump'!$A$2:$Y$5000,15,0)))</f>
        <v>0</v>
      </c>
      <c r="AZ749" s="11" t="str">
        <f t="shared" si="337"/>
        <v>No</v>
      </c>
      <c r="BA749" s="11" t="str">
        <f t="shared" si="338"/>
        <v>BKI</v>
      </c>
      <c r="BB749" s="11" t="str">
        <f t="shared" si="339"/>
        <v>MN</v>
      </c>
      <c r="BC749" s="11" t="str">
        <f t="shared" si="340"/>
        <v>No</v>
      </c>
    </row>
    <row r="750" spans="1:55" x14ac:dyDescent="0.3">
      <c r="A750" s="11" t="s">
        <v>671</v>
      </c>
      <c r="B750" s="11" t="s">
        <v>1838</v>
      </c>
      <c r="C750" s="11" t="s">
        <v>616</v>
      </c>
      <c r="D750" s="11" t="s">
        <v>2348</v>
      </c>
      <c r="E750" s="38" t="s">
        <v>2902</v>
      </c>
      <c r="F750" s="11">
        <v>9</v>
      </c>
      <c r="G750" s="40" t="s">
        <v>218</v>
      </c>
      <c r="H750" s="11" t="str">
        <f t="shared" si="322"/>
        <v>Regular</v>
      </c>
      <c r="I750" s="11" t="str">
        <f t="shared" si="314"/>
        <v>INDIA</v>
      </c>
      <c r="J750" s="11" t="str">
        <f>IF(ISERROR(VLOOKUP(C750,'WI Vs ASM'!$B$2:$E$1000,4,0)),0,(VLOOKUP(C750,'WI Vs ASM'!$B$2:$E$1000,4,0)))</f>
        <v>Offshore</v>
      </c>
      <c r="K750" s="11" t="str">
        <f>IF(ISERROR(VLOOKUP(C750,'WI Vs ASM'!$B$2:$F$1000,5,0)),0,(VLOOKUP(C750,'WI Vs ASM'!$B$2:$F$1000,5,0)))</f>
        <v>09-NonBillable</v>
      </c>
      <c r="L750" s="11" t="str">
        <f>IF(ISERROR(VLOOKUP(C750,'WI Vs ASM'!$B$2:$D$1000,3,0)),0,(VLOOKUP(C750,'WI Vs ASM'!$B$2:$D$1000,3,0)))</f>
        <v>54-Knowledge Transfer/Training Offshore</v>
      </c>
      <c r="M750" s="11" t="str">
        <f>IF(ISERROR(VLOOKUP(C750,'WI Vs ASM'!$B$2:$I$1000,8,0)),0,(VLOOKUP(C750,'WI Vs ASM'!$B$2:$I$1000,8,0)))</f>
        <v>Prakash Varadachari</v>
      </c>
      <c r="N750" s="11" t="str">
        <f>IF(ISERROR(VLOOKUP(C750,'WI Vs ASM'!$B$2:$G$1000,6,0)),0,(VLOOKUP(C750,'WI Vs ASM'!$B$2:$G$1000,6,0)))</f>
        <v>Treasury</v>
      </c>
      <c r="O750" s="11" t="str">
        <f>IF(ISERROR(VLOOKUP(C750,'WI Vs ASM'!$B$2:$H$1000,7,0)),0,(VLOOKUP(C750,'WI Vs ASM'!$B$2:$H$1000,7,0)))</f>
        <v>Central Functions</v>
      </c>
      <c r="P750" s="11" t="str">
        <f t="shared" si="315"/>
        <v>May-17</v>
      </c>
      <c r="Q750" s="11" t="str">
        <f t="shared" si="316"/>
        <v>Q2</v>
      </c>
      <c r="R750" s="11" t="str">
        <f>IF(ISERROR(VLOOKUP(C750,'WI Vs ASM'!$B$2:$J$1000,9,0)),0,(VLOOKUP(C750,'WI Vs ASM'!$B$2:$J$1000,9,0)))</f>
        <v>Jyothi Pai</v>
      </c>
      <c r="S750" s="11" t="str">
        <f>IF(ISERROR(VLOOKUP(C750,'WI Vs ASM'!$B$2:$K$1000,10,0)),0,(VLOOKUP(C750,'WI Vs ASM'!$B$2:$K$1000,10,0)))</f>
        <v>Linda J. Richardson</v>
      </c>
      <c r="T750" s="11" t="str">
        <f>IF(ISERROR(VLOOKUP(C750,'WI Vs ASM'!$B$2:$L$1000,11,0)),0,(VLOOKUP(C750,'WI Vs ASM'!$B$2:$L$1000,11,0)))</f>
        <v>Crystal Romano</v>
      </c>
      <c r="U750" s="11" t="e">
        <f t="shared" si="323"/>
        <v>#VALUE!</v>
      </c>
      <c r="V750" s="11" t="str">
        <f t="shared" si="317"/>
        <v>No</v>
      </c>
      <c r="W750" s="11" t="str">
        <f t="shared" si="318"/>
        <v>No</v>
      </c>
      <c r="X750" s="11" t="str">
        <f t="shared" si="319"/>
        <v>No</v>
      </c>
      <c r="Y750" s="11" t="str">
        <f t="shared" si="320"/>
        <v>No</v>
      </c>
      <c r="Z750" s="11" t="str">
        <f t="shared" si="321"/>
        <v>No</v>
      </c>
      <c r="AA750" s="11" t="str">
        <f t="shared" si="324"/>
        <v>No</v>
      </c>
      <c r="AB750" s="11">
        <f>IF(ISERROR(VLOOKUP(U750,'ITWR Dump'!$A$2:$Y$5000,24,0)),0,(VLOOKUP('ILC Report'!U750,'ITWR Dump'!$A$2:$Y$5000,24,0)))</f>
        <v>0</v>
      </c>
      <c r="AC750" s="11" t="str">
        <f t="shared" si="325"/>
        <v>No</v>
      </c>
      <c r="AD750" s="11" t="str">
        <f t="shared" si="326"/>
        <v/>
      </c>
      <c r="AE750" s="11">
        <f>IF(ISERROR(VLOOKUP(U750,'ITWR Dump'!$A$2:$Y$5000,13,0)),0,(VLOOKUP(U750,'ITWR Dump'!$A$2:$Y$5000,13,0)))</f>
        <v>0</v>
      </c>
      <c r="AF750" s="11">
        <f>IF(ISERROR(VLOOKUP(U750,'ITWR Dump'!$A$2:$Y$5000,11,0)),0,(VLOOKUP(U750,'ITWR Dump'!$A$2:$Y$5000,11,0)))</f>
        <v>0</v>
      </c>
      <c r="AG750" s="11">
        <f>IF(ISERROR(VLOOKUP(U750,'ITWR Dump'!$A$2:$Y$5000,2,0)),0,(VLOOKUP(U750,'ITWR Dump'!$A$2:$Y$5000,2,0)))</f>
        <v>0</v>
      </c>
      <c r="AH750" s="11">
        <f>IF(ISERROR(VLOOKUP(U750,'ITWR Dump'!$A$2:$Y$5000,14,0)),0,(VLOOKUP(U750,'ITWR Dump'!$A$2:$Y$5000,14,0)))</f>
        <v>0</v>
      </c>
      <c r="AI750" s="11" t="str">
        <f t="shared" si="327"/>
        <v>54-Knowledge Transfer/Training Offshore</v>
      </c>
      <c r="AJ750" s="11" t="str">
        <f t="shared" si="328"/>
        <v>Offshore</v>
      </c>
      <c r="AK750" s="11" t="str">
        <f>IF(ISERROR(VLOOKUP(A750,'Team Data'!$C$2:$U$213,17,0)),0,(VLOOKUP(A750,'Team Data'!$C$2:$U$213,17,0)))</f>
        <v>PRISM</v>
      </c>
      <c r="AL750" s="11" t="str">
        <f t="shared" si="329"/>
        <v>2017-04-24</v>
      </c>
      <c r="AM750" s="11">
        <f>IF(ISERROR(VLOOKUP(U750,'ITWR Dump'!$A$2:$Y$5000,16,0)),0,(VLOOKUP(U750,'ITWR Dump'!$A$2:$Y$5000,16,0)))</f>
        <v>0</v>
      </c>
      <c r="AN750" s="11">
        <f>IF(ISERROR(VLOOKUP(U750,'ITWR Dump'!$A$2:$Y$5000,18,0)),0,(VLOOKUP(U750,'ITWR Dump'!$A$2:$Y$5000,18,0)))</f>
        <v>0</v>
      </c>
      <c r="AO750" s="11">
        <f>IF(ISERROR(VLOOKUP(U750,'ITWR Dump'!$A$2:$Y$5000,25,0)),0,(VLOOKUP('ILC Report'!U750,'ITWR Dump'!$A$2:$Y$5000,25,0)))</f>
        <v>0</v>
      </c>
      <c r="AP750" s="11">
        <f t="shared" si="330"/>
        <v>0</v>
      </c>
      <c r="AQ750" s="26">
        <f t="shared" si="331"/>
        <v>0</v>
      </c>
      <c r="AR750" s="26">
        <f t="shared" si="332"/>
        <v>0</v>
      </c>
      <c r="AS750" s="26">
        <f t="shared" si="333"/>
        <v>0</v>
      </c>
      <c r="AT750" s="26">
        <f t="shared" si="334"/>
        <v>0</v>
      </c>
      <c r="AU750" s="26">
        <f t="shared" si="335"/>
        <v>0</v>
      </c>
      <c r="AV750" s="26">
        <f t="shared" si="336"/>
        <v>0</v>
      </c>
      <c r="AW750" s="11" t="s">
        <v>653</v>
      </c>
      <c r="AX750" s="11" t="str">
        <f>VLOOKUP(L750,Group!$A$2:$B$1000,2,0)</f>
        <v>Maintenance</v>
      </c>
      <c r="AY750" s="11">
        <f>IF(ISERROR(VLOOKUP(U750,'ITWR Dump'!$A$2:$Y$5000,15,0)),0,(VLOOKUP('ILC Report'!U750,'ITWR Dump'!$A$2:$Y$5000,15,0)))</f>
        <v>0</v>
      </c>
      <c r="AZ750" s="11" t="str">
        <f t="shared" si="337"/>
        <v>No</v>
      </c>
      <c r="BA750" s="11" t="str">
        <f t="shared" si="338"/>
        <v>BKI</v>
      </c>
      <c r="BB750" s="11" t="str">
        <f t="shared" si="339"/>
        <v>KT</v>
      </c>
      <c r="BC750" s="11" t="str">
        <f t="shared" si="340"/>
        <v>No</v>
      </c>
    </row>
    <row r="751" spans="1:55" x14ac:dyDescent="0.3">
      <c r="A751" s="11" t="s">
        <v>671</v>
      </c>
      <c r="B751" s="11" t="s">
        <v>1838</v>
      </c>
      <c r="C751" s="11" t="s">
        <v>616</v>
      </c>
      <c r="D751" s="11" t="s">
        <v>2350</v>
      </c>
      <c r="E751" s="38" t="s">
        <v>2902</v>
      </c>
      <c r="F751" s="11">
        <v>15</v>
      </c>
      <c r="G751" s="40" t="s">
        <v>218</v>
      </c>
      <c r="H751" s="11" t="str">
        <f t="shared" si="322"/>
        <v>Regular</v>
      </c>
      <c r="I751" s="11" t="str">
        <f t="shared" si="314"/>
        <v>INDIA</v>
      </c>
      <c r="J751" s="11" t="str">
        <f>IF(ISERROR(VLOOKUP(C751,'WI Vs ASM'!$B$2:$E$1000,4,0)),0,(VLOOKUP(C751,'WI Vs ASM'!$B$2:$E$1000,4,0)))</f>
        <v>Offshore</v>
      </c>
      <c r="K751" s="11" t="str">
        <f>IF(ISERROR(VLOOKUP(C751,'WI Vs ASM'!$B$2:$F$1000,5,0)),0,(VLOOKUP(C751,'WI Vs ASM'!$B$2:$F$1000,5,0)))</f>
        <v>09-NonBillable</v>
      </c>
      <c r="L751" s="11" t="str">
        <f>IF(ISERROR(VLOOKUP(C751,'WI Vs ASM'!$B$2:$D$1000,3,0)),0,(VLOOKUP(C751,'WI Vs ASM'!$B$2:$D$1000,3,0)))</f>
        <v>54-Knowledge Transfer/Training Offshore</v>
      </c>
      <c r="M751" s="11" t="str">
        <f>IF(ISERROR(VLOOKUP(C751,'WI Vs ASM'!$B$2:$I$1000,8,0)),0,(VLOOKUP(C751,'WI Vs ASM'!$B$2:$I$1000,8,0)))</f>
        <v>Prakash Varadachari</v>
      </c>
      <c r="N751" s="11" t="str">
        <f>IF(ISERROR(VLOOKUP(C751,'WI Vs ASM'!$B$2:$G$1000,6,0)),0,(VLOOKUP(C751,'WI Vs ASM'!$B$2:$G$1000,6,0)))</f>
        <v>Treasury</v>
      </c>
      <c r="O751" s="11" t="str">
        <f>IF(ISERROR(VLOOKUP(C751,'WI Vs ASM'!$B$2:$H$1000,7,0)),0,(VLOOKUP(C751,'WI Vs ASM'!$B$2:$H$1000,7,0)))</f>
        <v>Central Functions</v>
      </c>
      <c r="P751" s="11" t="str">
        <f t="shared" si="315"/>
        <v>May-17</v>
      </c>
      <c r="Q751" s="11" t="str">
        <f t="shared" si="316"/>
        <v>Q2</v>
      </c>
      <c r="R751" s="11" t="str">
        <f>IF(ISERROR(VLOOKUP(C751,'WI Vs ASM'!$B$2:$J$1000,9,0)),0,(VLOOKUP(C751,'WI Vs ASM'!$B$2:$J$1000,9,0)))</f>
        <v>Jyothi Pai</v>
      </c>
      <c r="S751" s="11" t="str">
        <f>IF(ISERROR(VLOOKUP(C751,'WI Vs ASM'!$B$2:$K$1000,10,0)),0,(VLOOKUP(C751,'WI Vs ASM'!$B$2:$K$1000,10,0)))</f>
        <v>Linda J. Richardson</v>
      </c>
      <c r="T751" s="11" t="str">
        <f>IF(ISERROR(VLOOKUP(C751,'WI Vs ASM'!$B$2:$L$1000,11,0)),0,(VLOOKUP(C751,'WI Vs ASM'!$B$2:$L$1000,11,0)))</f>
        <v>Crystal Romano</v>
      </c>
      <c r="U751" s="11" t="e">
        <f t="shared" si="323"/>
        <v>#VALUE!</v>
      </c>
      <c r="V751" s="11" t="str">
        <f t="shared" si="317"/>
        <v>No</v>
      </c>
      <c r="W751" s="11" t="str">
        <f t="shared" si="318"/>
        <v>No</v>
      </c>
      <c r="X751" s="11" t="str">
        <f t="shared" si="319"/>
        <v>No</v>
      </c>
      <c r="Y751" s="11" t="str">
        <f t="shared" si="320"/>
        <v>No</v>
      </c>
      <c r="Z751" s="11" t="str">
        <f t="shared" si="321"/>
        <v>No</v>
      </c>
      <c r="AA751" s="11" t="str">
        <f t="shared" si="324"/>
        <v>No</v>
      </c>
      <c r="AB751" s="11">
        <f>IF(ISERROR(VLOOKUP(U751,'ITWR Dump'!$A$2:$Y$5000,24,0)),0,(VLOOKUP('ILC Report'!U751,'ITWR Dump'!$A$2:$Y$5000,24,0)))</f>
        <v>0</v>
      </c>
      <c r="AC751" s="11" t="str">
        <f t="shared" si="325"/>
        <v>No</v>
      </c>
      <c r="AD751" s="11" t="str">
        <f t="shared" si="326"/>
        <v/>
      </c>
      <c r="AE751" s="11">
        <f>IF(ISERROR(VLOOKUP(U751,'ITWR Dump'!$A$2:$Y$5000,13,0)),0,(VLOOKUP(U751,'ITWR Dump'!$A$2:$Y$5000,13,0)))</f>
        <v>0</v>
      </c>
      <c r="AF751" s="11">
        <f>IF(ISERROR(VLOOKUP(U751,'ITWR Dump'!$A$2:$Y$5000,11,0)),0,(VLOOKUP(U751,'ITWR Dump'!$A$2:$Y$5000,11,0)))</f>
        <v>0</v>
      </c>
      <c r="AG751" s="11">
        <f>IF(ISERROR(VLOOKUP(U751,'ITWR Dump'!$A$2:$Y$5000,2,0)),0,(VLOOKUP(U751,'ITWR Dump'!$A$2:$Y$5000,2,0)))</f>
        <v>0</v>
      </c>
      <c r="AH751" s="11">
        <f>IF(ISERROR(VLOOKUP(U751,'ITWR Dump'!$A$2:$Y$5000,14,0)),0,(VLOOKUP(U751,'ITWR Dump'!$A$2:$Y$5000,14,0)))</f>
        <v>0</v>
      </c>
      <c r="AI751" s="11" t="str">
        <f t="shared" si="327"/>
        <v>54-Knowledge Transfer/Training Offshore</v>
      </c>
      <c r="AJ751" s="11" t="str">
        <f t="shared" si="328"/>
        <v>Offshore</v>
      </c>
      <c r="AK751" s="11" t="str">
        <f>IF(ISERROR(VLOOKUP(A751,'Team Data'!$C$2:$U$213,17,0)),0,(VLOOKUP(A751,'Team Data'!$C$2:$U$213,17,0)))</f>
        <v>PRISM</v>
      </c>
      <c r="AL751" s="11" t="str">
        <f t="shared" si="329"/>
        <v>2017-04-24</v>
      </c>
      <c r="AM751" s="11">
        <f>IF(ISERROR(VLOOKUP(U751,'ITWR Dump'!$A$2:$Y$5000,16,0)),0,(VLOOKUP(U751,'ITWR Dump'!$A$2:$Y$5000,16,0)))</f>
        <v>0</v>
      </c>
      <c r="AN751" s="11">
        <f>IF(ISERROR(VLOOKUP(U751,'ITWR Dump'!$A$2:$Y$5000,18,0)),0,(VLOOKUP(U751,'ITWR Dump'!$A$2:$Y$5000,18,0)))</f>
        <v>0</v>
      </c>
      <c r="AO751" s="11">
        <f>IF(ISERROR(VLOOKUP(U751,'ITWR Dump'!$A$2:$Y$5000,25,0)),0,(VLOOKUP('ILC Report'!U751,'ITWR Dump'!$A$2:$Y$5000,25,0)))</f>
        <v>0</v>
      </c>
      <c r="AP751" s="11">
        <f t="shared" si="330"/>
        <v>0</v>
      </c>
      <c r="AQ751" s="26">
        <f t="shared" si="331"/>
        <v>0</v>
      </c>
      <c r="AR751" s="26">
        <f t="shared" si="332"/>
        <v>0</v>
      </c>
      <c r="AS751" s="26">
        <f t="shared" si="333"/>
        <v>0</v>
      </c>
      <c r="AT751" s="26">
        <f t="shared" si="334"/>
        <v>0</v>
      </c>
      <c r="AU751" s="26">
        <f t="shared" si="335"/>
        <v>0</v>
      </c>
      <c r="AV751" s="26">
        <f t="shared" si="336"/>
        <v>0</v>
      </c>
      <c r="AW751" s="11" t="s">
        <v>653</v>
      </c>
      <c r="AX751" s="11" t="str">
        <f>VLOOKUP(L751,Group!$A$2:$B$1000,2,0)</f>
        <v>Maintenance</v>
      </c>
      <c r="AY751" s="11">
        <f>IF(ISERROR(VLOOKUP(U751,'ITWR Dump'!$A$2:$Y$5000,15,0)),0,(VLOOKUP('ILC Report'!U751,'ITWR Dump'!$A$2:$Y$5000,15,0)))</f>
        <v>0</v>
      </c>
      <c r="AZ751" s="11" t="str">
        <f t="shared" si="337"/>
        <v>No</v>
      </c>
      <c r="BA751" s="11" t="str">
        <f t="shared" si="338"/>
        <v>BKI</v>
      </c>
      <c r="BB751" s="11" t="str">
        <f t="shared" si="339"/>
        <v>KT</v>
      </c>
      <c r="BC751" s="11" t="str">
        <f t="shared" si="340"/>
        <v>No</v>
      </c>
    </row>
    <row r="752" spans="1:55" x14ac:dyDescent="0.3">
      <c r="A752" s="11" t="s">
        <v>671</v>
      </c>
      <c r="B752" s="11" t="s">
        <v>1838</v>
      </c>
      <c r="C752" s="11" t="s">
        <v>545</v>
      </c>
      <c r="D752" s="11" t="s">
        <v>2356</v>
      </c>
      <c r="E752" s="38" t="s">
        <v>2902</v>
      </c>
      <c r="F752" s="11">
        <v>4</v>
      </c>
      <c r="G752" s="40" t="s">
        <v>218</v>
      </c>
      <c r="H752" s="11" t="str">
        <f t="shared" si="322"/>
        <v>Regular</v>
      </c>
      <c r="I752" s="11" t="str">
        <f t="shared" si="314"/>
        <v>INDIA</v>
      </c>
      <c r="J752" s="11" t="str">
        <f>IF(ISERROR(VLOOKUP(C752,'WI Vs ASM'!$B$2:$E$1000,4,0)),0,(VLOOKUP(C752,'WI Vs ASM'!$B$2:$E$1000,4,0)))</f>
        <v>Offshore</v>
      </c>
      <c r="K752" s="11" t="str">
        <f>IF(ISERROR(VLOOKUP(C752,'WI Vs ASM'!$B$2:$F$1000,5,0)),0,(VLOOKUP(C752,'WI Vs ASM'!$B$2:$F$1000,5,0)))</f>
        <v>01-Fixed Price</v>
      </c>
      <c r="L752" s="11" t="str">
        <f>IF(ISERROR(VLOOKUP(C752,'WI Vs ASM'!$B$2:$D$1000,3,0)),0,(VLOOKUP(C752,'WI Vs ASM'!$B$2:$D$1000,3,0)))</f>
        <v>01-Maintenance Offshore</v>
      </c>
      <c r="M752" s="11" t="str">
        <f>IF(ISERROR(VLOOKUP(C752,'WI Vs ASM'!$B$2:$I$1000,8,0)),0,(VLOOKUP(C752,'WI Vs ASM'!$B$2:$I$1000,8,0)))</f>
        <v>Rahul Soman</v>
      </c>
      <c r="N752" s="11" t="str">
        <f>IF(ISERROR(VLOOKUP(C752,'WI Vs ASM'!$B$2:$G$1000,6,0)),0,(VLOOKUP(C752,'WI Vs ASM'!$B$2:$G$1000,6,0)))</f>
        <v>Data Archive</v>
      </c>
      <c r="O752" s="11" t="str">
        <f>IF(ISERROR(VLOOKUP(C752,'WI Vs ASM'!$B$2:$H$1000,7,0)),0,(VLOOKUP(C752,'WI Vs ASM'!$B$2:$H$1000,7,0)))</f>
        <v>Central Functions</v>
      </c>
      <c r="P752" s="11" t="str">
        <f t="shared" si="315"/>
        <v>May-17</v>
      </c>
      <c r="Q752" s="11" t="str">
        <f t="shared" si="316"/>
        <v>Q2</v>
      </c>
      <c r="R752" s="11" t="str">
        <f>IF(ISERROR(VLOOKUP(C752,'WI Vs ASM'!$B$2:$J$1000,9,0)),0,(VLOOKUP(C752,'WI Vs ASM'!$B$2:$J$1000,9,0)))</f>
        <v>Jyothi Pai</v>
      </c>
      <c r="S752" s="11" t="str">
        <f>IF(ISERROR(VLOOKUP(C752,'WI Vs ASM'!$B$2:$K$1000,10,0)),0,(VLOOKUP(C752,'WI Vs ASM'!$B$2:$K$1000,10,0)))</f>
        <v>Linda J. Richardson</v>
      </c>
      <c r="T752" s="11" t="str">
        <f>IF(ISERROR(VLOOKUP(C752,'WI Vs ASM'!$B$2:$L$1000,11,0)),0,(VLOOKUP(C752,'WI Vs ASM'!$B$2:$L$1000,11,0)))</f>
        <v>Crystal Romano</v>
      </c>
      <c r="U752" s="11" t="e">
        <f t="shared" si="323"/>
        <v>#VALUE!</v>
      </c>
      <c r="V752" s="11" t="str">
        <f t="shared" si="317"/>
        <v>Yes</v>
      </c>
      <c r="W752" s="11" t="str">
        <f t="shared" si="318"/>
        <v>No</v>
      </c>
      <c r="X752" s="11" t="str">
        <f t="shared" si="319"/>
        <v>No</v>
      </c>
      <c r="Y752" s="11" t="str">
        <f t="shared" si="320"/>
        <v>No</v>
      </c>
      <c r="Z752" s="11" t="str">
        <f t="shared" si="321"/>
        <v>No</v>
      </c>
      <c r="AA752" s="11" t="str">
        <f t="shared" si="324"/>
        <v>No</v>
      </c>
      <c r="AB752" s="11">
        <f>IF(ISERROR(VLOOKUP(U752,'ITWR Dump'!$A$2:$Y$5000,24,0)),0,(VLOOKUP('ILC Report'!U752,'ITWR Dump'!$A$2:$Y$5000,24,0)))</f>
        <v>0</v>
      </c>
      <c r="AC752" s="11" t="str">
        <f t="shared" si="325"/>
        <v>No</v>
      </c>
      <c r="AD752" s="11" t="str">
        <f t="shared" si="326"/>
        <v/>
      </c>
      <c r="AE752" s="11">
        <f>IF(ISERROR(VLOOKUP(U752,'ITWR Dump'!$A$2:$Y$5000,13,0)),0,(VLOOKUP(U752,'ITWR Dump'!$A$2:$Y$5000,13,0)))</f>
        <v>0</v>
      </c>
      <c r="AF752" s="11">
        <f>IF(ISERROR(VLOOKUP(U752,'ITWR Dump'!$A$2:$Y$5000,11,0)),0,(VLOOKUP(U752,'ITWR Dump'!$A$2:$Y$5000,11,0)))</f>
        <v>0</v>
      </c>
      <c r="AG752" s="11">
        <f>IF(ISERROR(VLOOKUP(U752,'ITWR Dump'!$A$2:$Y$5000,2,0)),0,(VLOOKUP(U752,'ITWR Dump'!$A$2:$Y$5000,2,0)))</f>
        <v>0</v>
      </c>
      <c r="AH752" s="11">
        <f>IF(ISERROR(VLOOKUP(U752,'ITWR Dump'!$A$2:$Y$5000,14,0)),0,(VLOOKUP(U752,'ITWR Dump'!$A$2:$Y$5000,14,0)))</f>
        <v>0</v>
      </c>
      <c r="AI752" s="11" t="str">
        <f t="shared" si="327"/>
        <v>01-Maintenance Offshore</v>
      </c>
      <c r="AJ752" s="11" t="str">
        <f t="shared" si="328"/>
        <v>Offshore</v>
      </c>
      <c r="AK752" s="11" t="str">
        <f>IF(ISERROR(VLOOKUP(A752,'Team Data'!$C$2:$U$213,17,0)),0,(VLOOKUP(A752,'Team Data'!$C$2:$U$213,17,0)))</f>
        <v>PRISM</v>
      </c>
      <c r="AL752" s="11" t="str">
        <f t="shared" si="329"/>
        <v>2017-04-24</v>
      </c>
      <c r="AM752" s="11">
        <f>IF(ISERROR(VLOOKUP(U752,'ITWR Dump'!$A$2:$Y$5000,16,0)),0,(VLOOKUP(U752,'ITWR Dump'!$A$2:$Y$5000,16,0)))</f>
        <v>0</v>
      </c>
      <c r="AN752" s="11">
        <f>IF(ISERROR(VLOOKUP(U752,'ITWR Dump'!$A$2:$Y$5000,18,0)),0,(VLOOKUP(U752,'ITWR Dump'!$A$2:$Y$5000,18,0)))</f>
        <v>0</v>
      </c>
      <c r="AO752" s="11">
        <f>IF(ISERROR(VLOOKUP(U752,'ITWR Dump'!$A$2:$Y$5000,25,0)),0,(VLOOKUP('ILC Report'!U752,'ITWR Dump'!$A$2:$Y$5000,25,0)))</f>
        <v>0</v>
      </c>
      <c r="AP752" s="11">
        <f t="shared" si="330"/>
        <v>1</v>
      </c>
      <c r="AQ752" s="26">
        <f t="shared" si="331"/>
        <v>0</v>
      </c>
      <c r="AR752" s="26">
        <f t="shared" si="332"/>
        <v>0</v>
      </c>
      <c r="AS752" s="26">
        <f t="shared" si="333"/>
        <v>0</v>
      </c>
      <c r="AT752" s="26">
        <f t="shared" si="334"/>
        <v>0</v>
      </c>
      <c r="AU752" s="26">
        <f t="shared" si="335"/>
        <v>0</v>
      </c>
      <c r="AV752" s="26">
        <f t="shared" si="336"/>
        <v>0</v>
      </c>
      <c r="AW752" s="11" t="s">
        <v>653</v>
      </c>
      <c r="AX752" s="11" t="str">
        <f>VLOOKUP(L752,Group!$A$2:$B$1000,2,0)</f>
        <v>Maintenance</v>
      </c>
      <c r="AY752" s="11">
        <f>IF(ISERROR(VLOOKUP(U752,'ITWR Dump'!$A$2:$Y$5000,15,0)),0,(VLOOKUP('ILC Report'!U752,'ITWR Dump'!$A$2:$Y$5000,15,0)))</f>
        <v>0</v>
      </c>
      <c r="AZ752" s="11" t="str">
        <f t="shared" si="337"/>
        <v>Yes</v>
      </c>
      <c r="BA752" s="11" t="str">
        <f t="shared" si="338"/>
        <v>BKI</v>
      </c>
      <c r="BB752" s="11" t="str">
        <f t="shared" si="339"/>
        <v>MN</v>
      </c>
      <c r="BC752" s="11" t="str">
        <f t="shared" si="340"/>
        <v>No</v>
      </c>
    </row>
    <row r="753" spans="1:55" x14ac:dyDescent="0.3">
      <c r="A753" s="11" t="s">
        <v>671</v>
      </c>
      <c r="B753" s="11" t="s">
        <v>1838</v>
      </c>
      <c r="C753" s="11" t="s">
        <v>617</v>
      </c>
      <c r="D753" s="11" t="s">
        <v>2352</v>
      </c>
      <c r="E753" s="38" t="s">
        <v>2902</v>
      </c>
      <c r="F753" s="11">
        <v>2</v>
      </c>
      <c r="G753" s="40" t="s">
        <v>218</v>
      </c>
      <c r="H753" s="11" t="str">
        <f t="shared" si="322"/>
        <v>Regular</v>
      </c>
      <c r="I753" s="11" t="str">
        <f t="shared" si="314"/>
        <v>INDIA</v>
      </c>
      <c r="J753" s="11" t="str">
        <f>IF(ISERROR(VLOOKUP(C753,'WI Vs ASM'!$B$2:$E$1000,4,0)),0,(VLOOKUP(C753,'WI Vs ASM'!$B$2:$E$1000,4,0)))</f>
        <v>Offshore</v>
      </c>
      <c r="K753" s="11" t="str">
        <f>IF(ISERROR(VLOOKUP(C753,'WI Vs ASM'!$B$2:$F$1000,5,0)),0,(VLOOKUP(C753,'WI Vs ASM'!$B$2:$F$1000,5,0)))</f>
        <v>01-Fixed Price</v>
      </c>
      <c r="L753" s="11" t="str">
        <f>IF(ISERROR(VLOOKUP(C753,'WI Vs ASM'!$B$2:$D$1000,3,0)),0,(VLOOKUP(C753,'WI Vs ASM'!$B$2:$D$1000,3,0)))</f>
        <v>01-Maintenance Offshore</v>
      </c>
      <c r="M753" s="11" t="str">
        <f>IF(ISERROR(VLOOKUP(C753,'WI Vs ASM'!$B$2:$I$1000,8,0)),0,(VLOOKUP(C753,'WI Vs ASM'!$B$2:$I$1000,8,0)))</f>
        <v>Rahul Soman</v>
      </c>
      <c r="N753" s="11" t="str">
        <f>IF(ISERROR(VLOOKUP(C753,'WI Vs ASM'!$B$2:$G$1000,6,0)),0,(VLOOKUP(C753,'WI Vs ASM'!$B$2:$G$1000,6,0)))</f>
        <v>Treasury</v>
      </c>
      <c r="O753" s="11" t="str">
        <f>IF(ISERROR(VLOOKUP(C753,'WI Vs ASM'!$B$2:$H$1000,7,0)),0,(VLOOKUP(C753,'WI Vs ASM'!$B$2:$H$1000,7,0)))</f>
        <v>Central Functions</v>
      </c>
      <c r="P753" s="11" t="str">
        <f t="shared" si="315"/>
        <v>May-17</v>
      </c>
      <c r="Q753" s="11" t="str">
        <f t="shared" si="316"/>
        <v>Q2</v>
      </c>
      <c r="R753" s="11" t="str">
        <f>IF(ISERROR(VLOOKUP(C753,'WI Vs ASM'!$B$2:$J$1000,9,0)),0,(VLOOKUP(C753,'WI Vs ASM'!$B$2:$J$1000,9,0)))</f>
        <v>Jyothi Pai</v>
      </c>
      <c r="S753" s="11" t="str">
        <f>IF(ISERROR(VLOOKUP(C753,'WI Vs ASM'!$B$2:$K$1000,10,0)),0,(VLOOKUP(C753,'WI Vs ASM'!$B$2:$K$1000,10,0)))</f>
        <v>Linda J. Richardson</v>
      </c>
      <c r="T753" s="11" t="str">
        <f>IF(ISERROR(VLOOKUP(C753,'WI Vs ASM'!$B$2:$L$1000,11,0)),0,(VLOOKUP(C753,'WI Vs ASM'!$B$2:$L$1000,11,0)))</f>
        <v>Crystal Romano</v>
      </c>
      <c r="U753" s="11" t="e">
        <f t="shared" si="323"/>
        <v>#VALUE!</v>
      </c>
      <c r="V753" s="11" t="str">
        <f t="shared" si="317"/>
        <v>No</v>
      </c>
      <c r="W753" s="11" t="str">
        <f t="shared" si="318"/>
        <v>Yes</v>
      </c>
      <c r="X753" s="11" t="str">
        <f t="shared" si="319"/>
        <v>No</v>
      </c>
      <c r="Y753" s="11" t="str">
        <f t="shared" si="320"/>
        <v>No</v>
      </c>
      <c r="Z753" s="11" t="str">
        <f t="shared" si="321"/>
        <v>No</v>
      </c>
      <c r="AA753" s="11" t="str">
        <f t="shared" si="324"/>
        <v>No</v>
      </c>
      <c r="AB753" s="11">
        <f>IF(ISERROR(VLOOKUP(U753,'ITWR Dump'!$A$2:$Y$5000,24,0)),0,(VLOOKUP('ILC Report'!U753,'ITWR Dump'!$A$2:$Y$5000,24,0)))</f>
        <v>0</v>
      </c>
      <c r="AC753" s="11" t="str">
        <f t="shared" si="325"/>
        <v>No</v>
      </c>
      <c r="AD753" s="11" t="str">
        <f t="shared" si="326"/>
        <v/>
      </c>
      <c r="AE753" s="11">
        <f>IF(ISERROR(VLOOKUP(U753,'ITWR Dump'!$A$2:$Y$5000,13,0)),0,(VLOOKUP(U753,'ITWR Dump'!$A$2:$Y$5000,13,0)))</f>
        <v>0</v>
      </c>
      <c r="AF753" s="11">
        <f>IF(ISERROR(VLOOKUP(U753,'ITWR Dump'!$A$2:$Y$5000,11,0)),0,(VLOOKUP(U753,'ITWR Dump'!$A$2:$Y$5000,11,0)))</f>
        <v>0</v>
      </c>
      <c r="AG753" s="11">
        <f>IF(ISERROR(VLOOKUP(U753,'ITWR Dump'!$A$2:$Y$5000,2,0)),0,(VLOOKUP(U753,'ITWR Dump'!$A$2:$Y$5000,2,0)))</f>
        <v>0</v>
      </c>
      <c r="AH753" s="11">
        <f>IF(ISERROR(VLOOKUP(U753,'ITWR Dump'!$A$2:$Y$5000,14,0)),0,(VLOOKUP(U753,'ITWR Dump'!$A$2:$Y$5000,14,0)))</f>
        <v>0</v>
      </c>
      <c r="AI753" s="11" t="str">
        <f t="shared" si="327"/>
        <v>01-Maintenance Offshore</v>
      </c>
      <c r="AJ753" s="11" t="str">
        <f t="shared" si="328"/>
        <v>Offshore</v>
      </c>
      <c r="AK753" s="11" t="str">
        <f>IF(ISERROR(VLOOKUP(A753,'Team Data'!$C$2:$U$213,17,0)),0,(VLOOKUP(A753,'Team Data'!$C$2:$U$213,17,0)))</f>
        <v>PRISM</v>
      </c>
      <c r="AL753" s="11" t="str">
        <f t="shared" si="329"/>
        <v>2017-04-24</v>
      </c>
      <c r="AM753" s="11">
        <f>IF(ISERROR(VLOOKUP(U753,'ITWR Dump'!$A$2:$Y$5000,16,0)),0,(VLOOKUP(U753,'ITWR Dump'!$A$2:$Y$5000,16,0)))</f>
        <v>0</v>
      </c>
      <c r="AN753" s="11">
        <f>IF(ISERROR(VLOOKUP(U753,'ITWR Dump'!$A$2:$Y$5000,18,0)),0,(VLOOKUP(U753,'ITWR Dump'!$A$2:$Y$5000,18,0)))</f>
        <v>0</v>
      </c>
      <c r="AO753" s="11">
        <f>IF(ISERROR(VLOOKUP(U753,'ITWR Dump'!$A$2:$Y$5000,25,0)),0,(VLOOKUP('ILC Report'!U753,'ITWR Dump'!$A$2:$Y$5000,25,0)))</f>
        <v>0</v>
      </c>
      <c r="AP753" s="11">
        <f t="shared" si="330"/>
        <v>0</v>
      </c>
      <c r="AQ753" s="26">
        <f t="shared" si="331"/>
        <v>0</v>
      </c>
      <c r="AR753" s="26">
        <f t="shared" si="332"/>
        <v>0</v>
      </c>
      <c r="AS753" s="26">
        <f t="shared" si="333"/>
        <v>0</v>
      </c>
      <c r="AT753" s="26">
        <f t="shared" si="334"/>
        <v>0</v>
      </c>
      <c r="AU753" s="26">
        <f t="shared" si="335"/>
        <v>0</v>
      </c>
      <c r="AV753" s="26">
        <f t="shared" si="336"/>
        <v>0</v>
      </c>
      <c r="AW753" s="11" t="s">
        <v>653</v>
      </c>
      <c r="AX753" s="11" t="str">
        <f>VLOOKUP(L753,Group!$A$2:$B$1000,2,0)</f>
        <v>Maintenance</v>
      </c>
      <c r="AY753" s="11">
        <f>IF(ISERROR(VLOOKUP(U753,'ITWR Dump'!$A$2:$Y$5000,15,0)),0,(VLOOKUP('ILC Report'!U753,'ITWR Dump'!$A$2:$Y$5000,15,0)))</f>
        <v>0</v>
      </c>
      <c r="AZ753" s="11" t="str">
        <f t="shared" si="337"/>
        <v>Yes</v>
      </c>
      <c r="BA753" s="11" t="str">
        <f t="shared" si="338"/>
        <v>BKI</v>
      </c>
      <c r="BB753" s="11" t="str">
        <f t="shared" si="339"/>
        <v>MN</v>
      </c>
      <c r="BC753" s="11" t="str">
        <f t="shared" si="340"/>
        <v>No</v>
      </c>
    </row>
    <row r="754" spans="1:55" x14ac:dyDescent="0.3">
      <c r="A754" s="11" t="s">
        <v>671</v>
      </c>
      <c r="B754" s="11" t="s">
        <v>1838</v>
      </c>
      <c r="C754" s="11" t="s">
        <v>617</v>
      </c>
      <c r="D754" s="11" t="s">
        <v>2353</v>
      </c>
      <c r="E754" s="38" t="s">
        <v>2902</v>
      </c>
      <c r="F754" s="11">
        <v>4</v>
      </c>
      <c r="G754" s="40" t="s">
        <v>218</v>
      </c>
      <c r="H754" s="11" t="str">
        <f t="shared" si="322"/>
        <v>Regular</v>
      </c>
      <c r="I754" s="11" t="str">
        <f t="shared" si="314"/>
        <v>INDIA</v>
      </c>
      <c r="J754" s="11" t="str">
        <f>IF(ISERROR(VLOOKUP(C754,'WI Vs ASM'!$B$2:$E$1000,4,0)),0,(VLOOKUP(C754,'WI Vs ASM'!$B$2:$E$1000,4,0)))</f>
        <v>Offshore</v>
      </c>
      <c r="K754" s="11" t="str">
        <f>IF(ISERROR(VLOOKUP(C754,'WI Vs ASM'!$B$2:$F$1000,5,0)),0,(VLOOKUP(C754,'WI Vs ASM'!$B$2:$F$1000,5,0)))</f>
        <v>01-Fixed Price</v>
      </c>
      <c r="L754" s="11" t="str">
        <f>IF(ISERROR(VLOOKUP(C754,'WI Vs ASM'!$B$2:$D$1000,3,0)),0,(VLOOKUP(C754,'WI Vs ASM'!$B$2:$D$1000,3,0)))</f>
        <v>01-Maintenance Offshore</v>
      </c>
      <c r="M754" s="11" t="str">
        <f>IF(ISERROR(VLOOKUP(C754,'WI Vs ASM'!$B$2:$I$1000,8,0)),0,(VLOOKUP(C754,'WI Vs ASM'!$B$2:$I$1000,8,0)))</f>
        <v>Rahul Soman</v>
      </c>
      <c r="N754" s="11" t="str">
        <f>IF(ISERROR(VLOOKUP(C754,'WI Vs ASM'!$B$2:$G$1000,6,0)),0,(VLOOKUP(C754,'WI Vs ASM'!$B$2:$G$1000,6,0)))</f>
        <v>Treasury</v>
      </c>
      <c r="O754" s="11" t="str">
        <f>IF(ISERROR(VLOOKUP(C754,'WI Vs ASM'!$B$2:$H$1000,7,0)),0,(VLOOKUP(C754,'WI Vs ASM'!$B$2:$H$1000,7,0)))</f>
        <v>Central Functions</v>
      </c>
      <c r="P754" s="11" t="str">
        <f t="shared" si="315"/>
        <v>May-17</v>
      </c>
      <c r="Q754" s="11" t="str">
        <f t="shared" si="316"/>
        <v>Q2</v>
      </c>
      <c r="R754" s="11" t="str">
        <f>IF(ISERROR(VLOOKUP(C754,'WI Vs ASM'!$B$2:$J$1000,9,0)),0,(VLOOKUP(C754,'WI Vs ASM'!$B$2:$J$1000,9,0)))</f>
        <v>Jyothi Pai</v>
      </c>
      <c r="S754" s="11" t="str">
        <f>IF(ISERROR(VLOOKUP(C754,'WI Vs ASM'!$B$2:$K$1000,10,0)),0,(VLOOKUP(C754,'WI Vs ASM'!$B$2:$K$1000,10,0)))</f>
        <v>Linda J. Richardson</v>
      </c>
      <c r="T754" s="11" t="str">
        <f>IF(ISERROR(VLOOKUP(C754,'WI Vs ASM'!$B$2:$L$1000,11,0)),0,(VLOOKUP(C754,'WI Vs ASM'!$B$2:$L$1000,11,0)))</f>
        <v>Crystal Romano</v>
      </c>
      <c r="U754" s="11" t="e">
        <f t="shared" si="323"/>
        <v>#VALUE!</v>
      </c>
      <c r="V754" s="11" t="str">
        <f t="shared" si="317"/>
        <v>No</v>
      </c>
      <c r="W754" s="11" t="str">
        <f t="shared" si="318"/>
        <v>Yes</v>
      </c>
      <c r="X754" s="11" t="str">
        <f t="shared" si="319"/>
        <v>No</v>
      </c>
      <c r="Y754" s="11" t="str">
        <f t="shared" si="320"/>
        <v>No</v>
      </c>
      <c r="Z754" s="11" t="str">
        <f t="shared" si="321"/>
        <v>No</v>
      </c>
      <c r="AA754" s="11" t="str">
        <f t="shared" si="324"/>
        <v>No</v>
      </c>
      <c r="AB754" s="11">
        <f>IF(ISERROR(VLOOKUP(U754,'ITWR Dump'!$A$2:$Y$5000,24,0)),0,(VLOOKUP('ILC Report'!U754,'ITWR Dump'!$A$2:$Y$5000,24,0)))</f>
        <v>0</v>
      </c>
      <c r="AC754" s="11" t="str">
        <f t="shared" si="325"/>
        <v>No</v>
      </c>
      <c r="AD754" s="11" t="str">
        <f t="shared" si="326"/>
        <v/>
      </c>
      <c r="AE754" s="11">
        <f>IF(ISERROR(VLOOKUP(U754,'ITWR Dump'!$A$2:$Y$5000,13,0)),0,(VLOOKUP(U754,'ITWR Dump'!$A$2:$Y$5000,13,0)))</f>
        <v>0</v>
      </c>
      <c r="AF754" s="11">
        <f>IF(ISERROR(VLOOKUP(U754,'ITWR Dump'!$A$2:$Y$5000,11,0)),0,(VLOOKUP(U754,'ITWR Dump'!$A$2:$Y$5000,11,0)))</f>
        <v>0</v>
      </c>
      <c r="AG754" s="11">
        <f>IF(ISERROR(VLOOKUP(U754,'ITWR Dump'!$A$2:$Y$5000,2,0)),0,(VLOOKUP(U754,'ITWR Dump'!$A$2:$Y$5000,2,0)))</f>
        <v>0</v>
      </c>
      <c r="AH754" s="11">
        <f>IF(ISERROR(VLOOKUP(U754,'ITWR Dump'!$A$2:$Y$5000,14,0)),0,(VLOOKUP(U754,'ITWR Dump'!$A$2:$Y$5000,14,0)))</f>
        <v>0</v>
      </c>
      <c r="AI754" s="11" t="str">
        <f t="shared" si="327"/>
        <v>01-Maintenance Offshore</v>
      </c>
      <c r="AJ754" s="11" t="str">
        <f t="shared" si="328"/>
        <v>Offshore</v>
      </c>
      <c r="AK754" s="11" t="str">
        <f>IF(ISERROR(VLOOKUP(A754,'Team Data'!$C$2:$U$213,17,0)),0,(VLOOKUP(A754,'Team Data'!$C$2:$U$213,17,0)))</f>
        <v>PRISM</v>
      </c>
      <c r="AL754" s="11" t="str">
        <f t="shared" si="329"/>
        <v>2017-04-24</v>
      </c>
      <c r="AM754" s="11">
        <f>IF(ISERROR(VLOOKUP(U754,'ITWR Dump'!$A$2:$Y$5000,16,0)),0,(VLOOKUP(U754,'ITWR Dump'!$A$2:$Y$5000,16,0)))</f>
        <v>0</v>
      </c>
      <c r="AN754" s="11">
        <f>IF(ISERROR(VLOOKUP(U754,'ITWR Dump'!$A$2:$Y$5000,18,0)),0,(VLOOKUP(U754,'ITWR Dump'!$A$2:$Y$5000,18,0)))</f>
        <v>0</v>
      </c>
      <c r="AO754" s="11">
        <f>IF(ISERROR(VLOOKUP(U754,'ITWR Dump'!$A$2:$Y$5000,25,0)),0,(VLOOKUP('ILC Report'!U754,'ITWR Dump'!$A$2:$Y$5000,25,0)))</f>
        <v>0</v>
      </c>
      <c r="AP754" s="11">
        <f t="shared" si="330"/>
        <v>0</v>
      </c>
      <c r="AQ754" s="26">
        <f t="shared" si="331"/>
        <v>0</v>
      </c>
      <c r="AR754" s="26">
        <f t="shared" si="332"/>
        <v>0</v>
      </c>
      <c r="AS754" s="26">
        <f t="shared" si="333"/>
        <v>0</v>
      </c>
      <c r="AT754" s="26">
        <f t="shared" si="334"/>
        <v>0</v>
      </c>
      <c r="AU754" s="26">
        <f t="shared" si="335"/>
        <v>0</v>
      </c>
      <c r="AV754" s="26">
        <f t="shared" si="336"/>
        <v>0</v>
      </c>
      <c r="AW754" s="11" t="s">
        <v>653</v>
      </c>
      <c r="AX754" s="11" t="str">
        <f>VLOOKUP(L754,Group!$A$2:$B$1000,2,0)</f>
        <v>Maintenance</v>
      </c>
      <c r="AY754" s="11">
        <f>IF(ISERROR(VLOOKUP(U754,'ITWR Dump'!$A$2:$Y$5000,15,0)),0,(VLOOKUP('ILC Report'!U754,'ITWR Dump'!$A$2:$Y$5000,15,0)))</f>
        <v>0</v>
      </c>
      <c r="AZ754" s="11" t="str">
        <f t="shared" si="337"/>
        <v>Yes</v>
      </c>
      <c r="BA754" s="11" t="str">
        <f t="shared" si="338"/>
        <v>BKI</v>
      </c>
      <c r="BB754" s="11" t="str">
        <f t="shared" si="339"/>
        <v>MN</v>
      </c>
      <c r="BC754" s="11" t="str">
        <f t="shared" si="340"/>
        <v>No</v>
      </c>
    </row>
    <row r="755" spans="1:55" x14ac:dyDescent="0.3">
      <c r="A755" s="11" t="s">
        <v>671</v>
      </c>
      <c r="B755" s="11" t="s">
        <v>1838</v>
      </c>
      <c r="C755" s="11" t="s">
        <v>541</v>
      </c>
      <c r="D755" s="11" t="s">
        <v>2347</v>
      </c>
      <c r="E755" s="38" t="s">
        <v>2903</v>
      </c>
      <c r="F755" s="11">
        <v>6</v>
      </c>
      <c r="G755" s="40" t="s">
        <v>218</v>
      </c>
      <c r="H755" s="11" t="str">
        <f t="shared" si="322"/>
        <v>Regular</v>
      </c>
      <c r="I755" s="11" t="str">
        <f t="shared" si="314"/>
        <v>INDIA</v>
      </c>
      <c r="J755" s="11" t="str">
        <f>IF(ISERROR(VLOOKUP(C755,'WI Vs ASM'!$B$2:$E$1000,4,0)),0,(VLOOKUP(C755,'WI Vs ASM'!$B$2:$E$1000,4,0)))</f>
        <v>Offshore</v>
      </c>
      <c r="K755" s="11" t="str">
        <f>IF(ISERROR(VLOOKUP(C755,'WI Vs ASM'!$B$2:$F$1000,5,0)),0,(VLOOKUP(C755,'WI Vs ASM'!$B$2:$F$1000,5,0)))</f>
        <v>09-NonBillable</v>
      </c>
      <c r="L755" s="11" t="str">
        <f>IF(ISERROR(VLOOKUP(C755,'WI Vs ASM'!$B$2:$D$1000,3,0)),0,(VLOOKUP(C755,'WI Vs ASM'!$B$2:$D$1000,3,0)))</f>
        <v>65-Bench Hours Offshore</v>
      </c>
      <c r="M755" s="11" t="str">
        <f>IF(ISERROR(VLOOKUP(C755,'WI Vs ASM'!$B$2:$I$1000,8,0)),0,(VLOOKUP(C755,'WI Vs ASM'!$B$2:$I$1000,8,0)))</f>
        <v>Prakash Varadachari</v>
      </c>
      <c r="N755" s="11" t="str">
        <f>IF(ISERROR(VLOOKUP(C755,'WI Vs ASM'!$B$2:$G$1000,6,0)),0,(VLOOKUP(C755,'WI Vs ASM'!$B$2:$G$1000,6,0)))</f>
        <v>Data Archive</v>
      </c>
      <c r="O755" s="11" t="str">
        <f>IF(ISERROR(VLOOKUP(C755,'WI Vs ASM'!$B$2:$H$1000,7,0)),0,(VLOOKUP(C755,'WI Vs ASM'!$B$2:$H$1000,7,0)))</f>
        <v>Central Functions</v>
      </c>
      <c r="P755" s="11" t="str">
        <f t="shared" si="315"/>
        <v>May-17</v>
      </c>
      <c r="Q755" s="11" t="str">
        <f t="shared" si="316"/>
        <v>Q2</v>
      </c>
      <c r="R755" s="11" t="str">
        <f>IF(ISERROR(VLOOKUP(C755,'WI Vs ASM'!$B$2:$J$1000,9,0)),0,(VLOOKUP(C755,'WI Vs ASM'!$B$2:$J$1000,9,0)))</f>
        <v>Jyothi Pai</v>
      </c>
      <c r="S755" s="11" t="str">
        <f>IF(ISERROR(VLOOKUP(C755,'WI Vs ASM'!$B$2:$K$1000,10,0)),0,(VLOOKUP(C755,'WI Vs ASM'!$B$2:$K$1000,10,0)))</f>
        <v>Linda J. Richardson</v>
      </c>
      <c r="T755" s="11" t="str">
        <f>IF(ISERROR(VLOOKUP(C755,'WI Vs ASM'!$B$2:$L$1000,11,0)),0,(VLOOKUP(C755,'WI Vs ASM'!$B$2:$L$1000,11,0)))</f>
        <v>Crystal Romano</v>
      </c>
      <c r="U755" s="11" t="e">
        <f t="shared" si="323"/>
        <v>#VALUE!</v>
      </c>
      <c r="V755" s="11" t="str">
        <f t="shared" si="317"/>
        <v>No</v>
      </c>
      <c r="W755" s="11" t="str">
        <f t="shared" si="318"/>
        <v>No</v>
      </c>
      <c r="X755" s="11" t="str">
        <f t="shared" si="319"/>
        <v>No</v>
      </c>
      <c r="Y755" s="11" t="str">
        <f t="shared" si="320"/>
        <v>No</v>
      </c>
      <c r="Z755" s="11" t="str">
        <f t="shared" si="321"/>
        <v>No</v>
      </c>
      <c r="AA755" s="11" t="str">
        <f t="shared" si="324"/>
        <v>No</v>
      </c>
      <c r="AB755" s="11">
        <f>IF(ISERROR(VLOOKUP(U755,'ITWR Dump'!$A$2:$Y$5000,24,0)),0,(VLOOKUP('ILC Report'!U755,'ITWR Dump'!$A$2:$Y$5000,24,0)))</f>
        <v>0</v>
      </c>
      <c r="AC755" s="11" t="str">
        <f t="shared" si="325"/>
        <v>No</v>
      </c>
      <c r="AD755" s="11" t="str">
        <f t="shared" si="326"/>
        <v/>
      </c>
      <c r="AE755" s="11">
        <f>IF(ISERROR(VLOOKUP(U755,'ITWR Dump'!$A$2:$Y$5000,13,0)),0,(VLOOKUP(U755,'ITWR Dump'!$A$2:$Y$5000,13,0)))</f>
        <v>0</v>
      </c>
      <c r="AF755" s="11">
        <f>IF(ISERROR(VLOOKUP(U755,'ITWR Dump'!$A$2:$Y$5000,11,0)),0,(VLOOKUP(U755,'ITWR Dump'!$A$2:$Y$5000,11,0)))</f>
        <v>0</v>
      </c>
      <c r="AG755" s="11">
        <f>IF(ISERROR(VLOOKUP(U755,'ITWR Dump'!$A$2:$Y$5000,2,0)),0,(VLOOKUP(U755,'ITWR Dump'!$A$2:$Y$5000,2,0)))</f>
        <v>0</v>
      </c>
      <c r="AH755" s="11">
        <f>IF(ISERROR(VLOOKUP(U755,'ITWR Dump'!$A$2:$Y$5000,14,0)),0,(VLOOKUP(U755,'ITWR Dump'!$A$2:$Y$5000,14,0)))</f>
        <v>0</v>
      </c>
      <c r="AI755" s="11" t="str">
        <f t="shared" si="327"/>
        <v>65-Bench Hours Offshore</v>
      </c>
      <c r="AJ755" s="11" t="str">
        <f t="shared" si="328"/>
        <v>Offshore</v>
      </c>
      <c r="AK755" s="11" t="str">
        <f>IF(ISERROR(VLOOKUP(A755,'Team Data'!$C$2:$U$213,17,0)),0,(VLOOKUP(A755,'Team Data'!$C$2:$U$213,17,0)))</f>
        <v>PRISM</v>
      </c>
      <c r="AL755" s="11" t="str">
        <f t="shared" si="329"/>
        <v>2017-04-24</v>
      </c>
      <c r="AM755" s="11">
        <f>IF(ISERROR(VLOOKUP(U755,'ITWR Dump'!$A$2:$Y$5000,16,0)),0,(VLOOKUP(U755,'ITWR Dump'!$A$2:$Y$5000,16,0)))</f>
        <v>0</v>
      </c>
      <c r="AN755" s="11">
        <f>IF(ISERROR(VLOOKUP(U755,'ITWR Dump'!$A$2:$Y$5000,18,0)),0,(VLOOKUP(U755,'ITWR Dump'!$A$2:$Y$5000,18,0)))</f>
        <v>0</v>
      </c>
      <c r="AO755" s="11">
        <f>IF(ISERROR(VLOOKUP(U755,'ITWR Dump'!$A$2:$Y$5000,25,0)),0,(VLOOKUP('ILC Report'!U755,'ITWR Dump'!$A$2:$Y$5000,25,0)))</f>
        <v>0</v>
      </c>
      <c r="AP755" s="11">
        <f t="shared" si="330"/>
        <v>0</v>
      </c>
      <c r="AQ755" s="26">
        <f t="shared" si="331"/>
        <v>0</v>
      </c>
      <c r="AR755" s="26">
        <f t="shared" si="332"/>
        <v>0</v>
      </c>
      <c r="AS755" s="26">
        <f t="shared" si="333"/>
        <v>0</v>
      </c>
      <c r="AT755" s="26">
        <f t="shared" si="334"/>
        <v>0</v>
      </c>
      <c r="AU755" s="26">
        <f t="shared" si="335"/>
        <v>0</v>
      </c>
      <c r="AV755" s="26">
        <f t="shared" si="336"/>
        <v>0</v>
      </c>
      <c r="AW755" s="11" t="s">
        <v>653</v>
      </c>
      <c r="AX755" s="11" t="str">
        <f>VLOOKUP(L755,Group!$A$2:$B$1000,2,0)</f>
        <v>Maintenance</v>
      </c>
      <c r="AY755" s="11">
        <f>IF(ISERROR(VLOOKUP(U755,'ITWR Dump'!$A$2:$Y$5000,15,0)),0,(VLOOKUP('ILC Report'!U755,'ITWR Dump'!$A$2:$Y$5000,15,0)))</f>
        <v>0</v>
      </c>
      <c r="AZ755" s="11" t="str">
        <f t="shared" si="337"/>
        <v>No</v>
      </c>
      <c r="BA755" s="11" t="str">
        <f t="shared" si="338"/>
        <v>BKI</v>
      </c>
      <c r="BB755" s="11" t="str">
        <f t="shared" si="339"/>
        <v>BN</v>
      </c>
      <c r="BC755" s="11" t="str">
        <f t="shared" si="340"/>
        <v>No</v>
      </c>
    </row>
    <row r="756" spans="1:55" x14ac:dyDescent="0.3">
      <c r="A756" s="11" t="s">
        <v>671</v>
      </c>
      <c r="B756" s="11" t="s">
        <v>1838</v>
      </c>
      <c r="C756" s="11" t="s">
        <v>545</v>
      </c>
      <c r="D756" s="11" t="s">
        <v>2357</v>
      </c>
      <c r="E756" s="38" t="s">
        <v>2903</v>
      </c>
      <c r="F756" s="11">
        <v>1</v>
      </c>
      <c r="G756" s="40" t="s">
        <v>218</v>
      </c>
      <c r="H756" s="11" t="str">
        <f t="shared" si="322"/>
        <v>Regular</v>
      </c>
      <c r="I756" s="11" t="str">
        <f t="shared" si="314"/>
        <v>INDIA</v>
      </c>
      <c r="J756" s="11" t="str">
        <f>IF(ISERROR(VLOOKUP(C756,'WI Vs ASM'!$B$2:$E$1000,4,0)),0,(VLOOKUP(C756,'WI Vs ASM'!$B$2:$E$1000,4,0)))</f>
        <v>Offshore</v>
      </c>
      <c r="K756" s="11" t="str">
        <f>IF(ISERROR(VLOOKUP(C756,'WI Vs ASM'!$B$2:$F$1000,5,0)),0,(VLOOKUP(C756,'WI Vs ASM'!$B$2:$F$1000,5,0)))</f>
        <v>01-Fixed Price</v>
      </c>
      <c r="L756" s="11" t="str">
        <f>IF(ISERROR(VLOOKUP(C756,'WI Vs ASM'!$B$2:$D$1000,3,0)),0,(VLOOKUP(C756,'WI Vs ASM'!$B$2:$D$1000,3,0)))</f>
        <v>01-Maintenance Offshore</v>
      </c>
      <c r="M756" s="11" t="str">
        <f>IF(ISERROR(VLOOKUP(C756,'WI Vs ASM'!$B$2:$I$1000,8,0)),0,(VLOOKUP(C756,'WI Vs ASM'!$B$2:$I$1000,8,0)))</f>
        <v>Rahul Soman</v>
      </c>
      <c r="N756" s="11" t="str">
        <f>IF(ISERROR(VLOOKUP(C756,'WI Vs ASM'!$B$2:$G$1000,6,0)),0,(VLOOKUP(C756,'WI Vs ASM'!$B$2:$G$1000,6,0)))</f>
        <v>Data Archive</v>
      </c>
      <c r="O756" s="11" t="str">
        <f>IF(ISERROR(VLOOKUP(C756,'WI Vs ASM'!$B$2:$H$1000,7,0)),0,(VLOOKUP(C756,'WI Vs ASM'!$B$2:$H$1000,7,0)))</f>
        <v>Central Functions</v>
      </c>
      <c r="P756" s="11" t="str">
        <f t="shared" si="315"/>
        <v>May-17</v>
      </c>
      <c r="Q756" s="11" t="str">
        <f t="shared" si="316"/>
        <v>Q2</v>
      </c>
      <c r="R756" s="11" t="str">
        <f>IF(ISERROR(VLOOKUP(C756,'WI Vs ASM'!$B$2:$J$1000,9,0)),0,(VLOOKUP(C756,'WI Vs ASM'!$B$2:$J$1000,9,0)))</f>
        <v>Jyothi Pai</v>
      </c>
      <c r="S756" s="11" t="str">
        <f>IF(ISERROR(VLOOKUP(C756,'WI Vs ASM'!$B$2:$K$1000,10,0)),0,(VLOOKUP(C756,'WI Vs ASM'!$B$2:$K$1000,10,0)))</f>
        <v>Linda J. Richardson</v>
      </c>
      <c r="T756" s="11" t="str">
        <f>IF(ISERROR(VLOOKUP(C756,'WI Vs ASM'!$B$2:$L$1000,11,0)),0,(VLOOKUP(C756,'WI Vs ASM'!$B$2:$L$1000,11,0)))</f>
        <v>Crystal Romano</v>
      </c>
      <c r="U756" s="11" t="e">
        <f t="shared" si="323"/>
        <v>#VALUE!</v>
      </c>
      <c r="V756" s="11" t="str">
        <f t="shared" si="317"/>
        <v>No</v>
      </c>
      <c r="W756" s="11" t="str">
        <f t="shared" si="318"/>
        <v>Yes</v>
      </c>
      <c r="X756" s="11" t="str">
        <f t="shared" si="319"/>
        <v>No</v>
      </c>
      <c r="Y756" s="11" t="str">
        <f t="shared" si="320"/>
        <v>No</v>
      </c>
      <c r="Z756" s="11" t="str">
        <f t="shared" si="321"/>
        <v>No</v>
      </c>
      <c r="AA756" s="11" t="str">
        <f t="shared" si="324"/>
        <v>No</v>
      </c>
      <c r="AB756" s="11">
        <f>IF(ISERROR(VLOOKUP(U756,'ITWR Dump'!$A$2:$Y$5000,24,0)),0,(VLOOKUP('ILC Report'!U756,'ITWR Dump'!$A$2:$Y$5000,24,0)))</f>
        <v>0</v>
      </c>
      <c r="AC756" s="11" t="str">
        <f t="shared" si="325"/>
        <v>No</v>
      </c>
      <c r="AD756" s="11" t="str">
        <f t="shared" si="326"/>
        <v/>
      </c>
      <c r="AE756" s="11">
        <f>IF(ISERROR(VLOOKUP(U756,'ITWR Dump'!$A$2:$Y$5000,13,0)),0,(VLOOKUP(U756,'ITWR Dump'!$A$2:$Y$5000,13,0)))</f>
        <v>0</v>
      </c>
      <c r="AF756" s="11">
        <f>IF(ISERROR(VLOOKUP(U756,'ITWR Dump'!$A$2:$Y$5000,11,0)),0,(VLOOKUP(U756,'ITWR Dump'!$A$2:$Y$5000,11,0)))</f>
        <v>0</v>
      </c>
      <c r="AG756" s="11">
        <f>IF(ISERROR(VLOOKUP(U756,'ITWR Dump'!$A$2:$Y$5000,2,0)),0,(VLOOKUP(U756,'ITWR Dump'!$A$2:$Y$5000,2,0)))</f>
        <v>0</v>
      </c>
      <c r="AH756" s="11">
        <f>IF(ISERROR(VLOOKUP(U756,'ITWR Dump'!$A$2:$Y$5000,14,0)),0,(VLOOKUP(U756,'ITWR Dump'!$A$2:$Y$5000,14,0)))</f>
        <v>0</v>
      </c>
      <c r="AI756" s="11" t="str">
        <f t="shared" si="327"/>
        <v>01-Maintenance Offshore</v>
      </c>
      <c r="AJ756" s="11" t="str">
        <f t="shared" si="328"/>
        <v>Offshore</v>
      </c>
      <c r="AK756" s="11" t="str">
        <f>IF(ISERROR(VLOOKUP(A756,'Team Data'!$C$2:$U$213,17,0)),0,(VLOOKUP(A756,'Team Data'!$C$2:$U$213,17,0)))</f>
        <v>PRISM</v>
      </c>
      <c r="AL756" s="11" t="str">
        <f t="shared" si="329"/>
        <v>2017-04-24</v>
      </c>
      <c r="AM756" s="11">
        <f>IF(ISERROR(VLOOKUP(U756,'ITWR Dump'!$A$2:$Y$5000,16,0)),0,(VLOOKUP(U756,'ITWR Dump'!$A$2:$Y$5000,16,0)))</f>
        <v>0</v>
      </c>
      <c r="AN756" s="11">
        <f>IF(ISERROR(VLOOKUP(U756,'ITWR Dump'!$A$2:$Y$5000,18,0)),0,(VLOOKUP(U756,'ITWR Dump'!$A$2:$Y$5000,18,0)))</f>
        <v>0</v>
      </c>
      <c r="AO756" s="11">
        <f>IF(ISERROR(VLOOKUP(U756,'ITWR Dump'!$A$2:$Y$5000,25,0)),0,(VLOOKUP('ILC Report'!U756,'ITWR Dump'!$A$2:$Y$5000,25,0)))</f>
        <v>0</v>
      </c>
      <c r="AP756" s="11">
        <f t="shared" si="330"/>
        <v>0</v>
      </c>
      <c r="AQ756" s="26">
        <f t="shared" si="331"/>
        <v>0</v>
      </c>
      <c r="AR756" s="26">
        <f t="shared" si="332"/>
        <v>0</v>
      </c>
      <c r="AS756" s="26">
        <f t="shared" si="333"/>
        <v>0</v>
      </c>
      <c r="AT756" s="26">
        <f t="shared" si="334"/>
        <v>0</v>
      </c>
      <c r="AU756" s="26">
        <f t="shared" si="335"/>
        <v>0</v>
      </c>
      <c r="AV756" s="26">
        <f t="shared" si="336"/>
        <v>0</v>
      </c>
      <c r="AW756" s="11" t="s">
        <v>653</v>
      </c>
      <c r="AX756" s="11" t="str">
        <f>VLOOKUP(L756,Group!$A$2:$B$1000,2,0)</f>
        <v>Maintenance</v>
      </c>
      <c r="AY756" s="11">
        <f>IF(ISERROR(VLOOKUP(U756,'ITWR Dump'!$A$2:$Y$5000,15,0)),0,(VLOOKUP('ILC Report'!U756,'ITWR Dump'!$A$2:$Y$5000,15,0)))</f>
        <v>0</v>
      </c>
      <c r="AZ756" s="11" t="str">
        <f t="shared" si="337"/>
        <v>No</v>
      </c>
      <c r="BA756" s="11" t="str">
        <f t="shared" si="338"/>
        <v>BKI</v>
      </c>
      <c r="BB756" s="11" t="str">
        <f t="shared" si="339"/>
        <v>MN</v>
      </c>
      <c r="BC756" s="11" t="str">
        <f t="shared" si="340"/>
        <v>No</v>
      </c>
    </row>
    <row r="757" spans="1:55" x14ac:dyDescent="0.3">
      <c r="A757" s="11" t="s">
        <v>671</v>
      </c>
      <c r="B757" s="11" t="s">
        <v>1838</v>
      </c>
      <c r="C757" s="11" t="s">
        <v>545</v>
      </c>
      <c r="D757" s="11" t="s">
        <v>2338</v>
      </c>
      <c r="E757" s="38" t="s">
        <v>2903</v>
      </c>
      <c r="F757" s="11">
        <v>4</v>
      </c>
      <c r="G757" s="40" t="s">
        <v>218</v>
      </c>
      <c r="H757" s="11" t="str">
        <f t="shared" si="322"/>
        <v>Regular</v>
      </c>
      <c r="I757" s="11" t="str">
        <f t="shared" si="314"/>
        <v>INDIA</v>
      </c>
      <c r="J757" s="11" t="str">
        <f>IF(ISERROR(VLOOKUP(C757,'WI Vs ASM'!$B$2:$E$1000,4,0)),0,(VLOOKUP(C757,'WI Vs ASM'!$B$2:$E$1000,4,0)))</f>
        <v>Offshore</v>
      </c>
      <c r="K757" s="11" t="str">
        <f>IF(ISERROR(VLOOKUP(C757,'WI Vs ASM'!$B$2:$F$1000,5,0)),0,(VLOOKUP(C757,'WI Vs ASM'!$B$2:$F$1000,5,0)))</f>
        <v>01-Fixed Price</v>
      </c>
      <c r="L757" s="11" t="str">
        <f>IF(ISERROR(VLOOKUP(C757,'WI Vs ASM'!$B$2:$D$1000,3,0)),0,(VLOOKUP(C757,'WI Vs ASM'!$B$2:$D$1000,3,0)))</f>
        <v>01-Maintenance Offshore</v>
      </c>
      <c r="M757" s="11" t="str">
        <f>IF(ISERROR(VLOOKUP(C757,'WI Vs ASM'!$B$2:$I$1000,8,0)),0,(VLOOKUP(C757,'WI Vs ASM'!$B$2:$I$1000,8,0)))</f>
        <v>Rahul Soman</v>
      </c>
      <c r="N757" s="11" t="str">
        <f>IF(ISERROR(VLOOKUP(C757,'WI Vs ASM'!$B$2:$G$1000,6,0)),0,(VLOOKUP(C757,'WI Vs ASM'!$B$2:$G$1000,6,0)))</f>
        <v>Data Archive</v>
      </c>
      <c r="O757" s="11" t="str">
        <f>IF(ISERROR(VLOOKUP(C757,'WI Vs ASM'!$B$2:$H$1000,7,0)),0,(VLOOKUP(C757,'WI Vs ASM'!$B$2:$H$1000,7,0)))</f>
        <v>Central Functions</v>
      </c>
      <c r="P757" s="11" t="str">
        <f t="shared" si="315"/>
        <v>May-17</v>
      </c>
      <c r="Q757" s="11" t="str">
        <f t="shared" si="316"/>
        <v>Q2</v>
      </c>
      <c r="R757" s="11" t="str">
        <f>IF(ISERROR(VLOOKUP(C757,'WI Vs ASM'!$B$2:$J$1000,9,0)),0,(VLOOKUP(C757,'WI Vs ASM'!$B$2:$J$1000,9,0)))</f>
        <v>Jyothi Pai</v>
      </c>
      <c r="S757" s="11" t="str">
        <f>IF(ISERROR(VLOOKUP(C757,'WI Vs ASM'!$B$2:$K$1000,10,0)),0,(VLOOKUP(C757,'WI Vs ASM'!$B$2:$K$1000,10,0)))</f>
        <v>Linda J. Richardson</v>
      </c>
      <c r="T757" s="11" t="str">
        <f>IF(ISERROR(VLOOKUP(C757,'WI Vs ASM'!$B$2:$L$1000,11,0)),0,(VLOOKUP(C757,'WI Vs ASM'!$B$2:$L$1000,11,0)))</f>
        <v>Crystal Romano</v>
      </c>
      <c r="U757" s="11" t="e">
        <f t="shared" si="323"/>
        <v>#VALUE!</v>
      </c>
      <c r="V757" s="11" t="str">
        <f t="shared" si="317"/>
        <v>No</v>
      </c>
      <c r="W757" s="11" t="str">
        <f t="shared" si="318"/>
        <v>Yes</v>
      </c>
      <c r="X757" s="11" t="str">
        <f t="shared" si="319"/>
        <v>No</v>
      </c>
      <c r="Y757" s="11" t="str">
        <f t="shared" si="320"/>
        <v>No</v>
      </c>
      <c r="Z757" s="11" t="str">
        <f t="shared" si="321"/>
        <v>No</v>
      </c>
      <c r="AA757" s="11" t="str">
        <f t="shared" si="324"/>
        <v>No</v>
      </c>
      <c r="AB757" s="11">
        <f>IF(ISERROR(VLOOKUP(U757,'ITWR Dump'!$A$2:$Y$5000,24,0)),0,(VLOOKUP('ILC Report'!U757,'ITWR Dump'!$A$2:$Y$5000,24,0)))</f>
        <v>0</v>
      </c>
      <c r="AC757" s="11" t="str">
        <f t="shared" si="325"/>
        <v>No</v>
      </c>
      <c r="AD757" s="11" t="str">
        <f t="shared" si="326"/>
        <v/>
      </c>
      <c r="AE757" s="11">
        <f>IF(ISERROR(VLOOKUP(U757,'ITWR Dump'!$A$2:$Y$5000,13,0)),0,(VLOOKUP(U757,'ITWR Dump'!$A$2:$Y$5000,13,0)))</f>
        <v>0</v>
      </c>
      <c r="AF757" s="11">
        <f>IF(ISERROR(VLOOKUP(U757,'ITWR Dump'!$A$2:$Y$5000,11,0)),0,(VLOOKUP(U757,'ITWR Dump'!$A$2:$Y$5000,11,0)))</f>
        <v>0</v>
      </c>
      <c r="AG757" s="11">
        <f>IF(ISERROR(VLOOKUP(U757,'ITWR Dump'!$A$2:$Y$5000,2,0)),0,(VLOOKUP(U757,'ITWR Dump'!$A$2:$Y$5000,2,0)))</f>
        <v>0</v>
      </c>
      <c r="AH757" s="11">
        <f>IF(ISERROR(VLOOKUP(U757,'ITWR Dump'!$A$2:$Y$5000,14,0)),0,(VLOOKUP(U757,'ITWR Dump'!$A$2:$Y$5000,14,0)))</f>
        <v>0</v>
      </c>
      <c r="AI757" s="11" t="str">
        <f t="shared" si="327"/>
        <v>01-Maintenance Offshore</v>
      </c>
      <c r="AJ757" s="11" t="str">
        <f t="shared" si="328"/>
        <v>Offshore</v>
      </c>
      <c r="AK757" s="11" t="str">
        <f>IF(ISERROR(VLOOKUP(A757,'Team Data'!$C$2:$U$213,17,0)),0,(VLOOKUP(A757,'Team Data'!$C$2:$U$213,17,0)))</f>
        <v>PRISM</v>
      </c>
      <c r="AL757" s="11" t="str">
        <f t="shared" si="329"/>
        <v>2017-04-24</v>
      </c>
      <c r="AM757" s="11">
        <f>IF(ISERROR(VLOOKUP(U757,'ITWR Dump'!$A$2:$Y$5000,16,0)),0,(VLOOKUP(U757,'ITWR Dump'!$A$2:$Y$5000,16,0)))</f>
        <v>0</v>
      </c>
      <c r="AN757" s="11">
        <f>IF(ISERROR(VLOOKUP(U757,'ITWR Dump'!$A$2:$Y$5000,18,0)),0,(VLOOKUP(U757,'ITWR Dump'!$A$2:$Y$5000,18,0)))</f>
        <v>0</v>
      </c>
      <c r="AO757" s="11">
        <f>IF(ISERROR(VLOOKUP(U757,'ITWR Dump'!$A$2:$Y$5000,25,0)),0,(VLOOKUP('ILC Report'!U757,'ITWR Dump'!$A$2:$Y$5000,25,0)))</f>
        <v>0</v>
      </c>
      <c r="AP757" s="11">
        <f t="shared" si="330"/>
        <v>0</v>
      </c>
      <c r="AQ757" s="26">
        <f t="shared" si="331"/>
        <v>0</v>
      </c>
      <c r="AR757" s="26">
        <f t="shared" si="332"/>
        <v>0</v>
      </c>
      <c r="AS757" s="26">
        <f t="shared" si="333"/>
        <v>0</v>
      </c>
      <c r="AT757" s="26">
        <f t="shared" si="334"/>
        <v>0</v>
      </c>
      <c r="AU757" s="26">
        <f t="shared" si="335"/>
        <v>0</v>
      </c>
      <c r="AV757" s="26">
        <f t="shared" si="336"/>
        <v>0</v>
      </c>
      <c r="AW757" s="11" t="s">
        <v>653</v>
      </c>
      <c r="AX757" s="11" t="str">
        <f>VLOOKUP(L757,Group!$A$2:$B$1000,2,0)</f>
        <v>Maintenance</v>
      </c>
      <c r="AY757" s="11">
        <f>IF(ISERROR(VLOOKUP(U757,'ITWR Dump'!$A$2:$Y$5000,15,0)),0,(VLOOKUP('ILC Report'!U757,'ITWR Dump'!$A$2:$Y$5000,15,0)))</f>
        <v>0</v>
      </c>
      <c r="AZ757" s="11" t="str">
        <f t="shared" si="337"/>
        <v>No</v>
      </c>
      <c r="BA757" s="11" t="str">
        <f t="shared" si="338"/>
        <v>BKI</v>
      </c>
      <c r="BB757" s="11" t="str">
        <f t="shared" si="339"/>
        <v>MN</v>
      </c>
      <c r="BC757" s="11" t="str">
        <f t="shared" si="340"/>
        <v>No</v>
      </c>
    </row>
    <row r="758" spans="1:55" x14ac:dyDescent="0.3">
      <c r="A758" s="11" t="s">
        <v>671</v>
      </c>
      <c r="B758" s="11" t="s">
        <v>1838</v>
      </c>
      <c r="C758" s="11" t="s">
        <v>545</v>
      </c>
      <c r="D758" s="11" t="s">
        <v>2358</v>
      </c>
      <c r="E758" s="38" t="s">
        <v>2903</v>
      </c>
      <c r="F758" s="11">
        <v>4</v>
      </c>
      <c r="G758" s="40" t="s">
        <v>218</v>
      </c>
      <c r="H758" s="11" t="str">
        <f t="shared" si="322"/>
        <v>Regular</v>
      </c>
      <c r="I758" s="11" t="str">
        <f t="shared" si="314"/>
        <v>INDIA</v>
      </c>
      <c r="J758" s="11" t="str">
        <f>IF(ISERROR(VLOOKUP(C758,'WI Vs ASM'!$B$2:$E$1000,4,0)),0,(VLOOKUP(C758,'WI Vs ASM'!$B$2:$E$1000,4,0)))</f>
        <v>Offshore</v>
      </c>
      <c r="K758" s="11" t="str">
        <f>IF(ISERROR(VLOOKUP(C758,'WI Vs ASM'!$B$2:$F$1000,5,0)),0,(VLOOKUP(C758,'WI Vs ASM'!$B$2:$F$1000,5,0)))</f>
        <v>01-Fixed Price</v>
      </c>
      <c r="L758" s="11" t="str">
        <f>IF(ISERROR(VLOOKUP(C758,'WI Vs ASM'!$B$2:$D$1000,3,0)),0,(VLOOKUP(C758,'WI Vs ASM'!$B$2:$D$1000,3,0)))</f>
        <v>01-Maintenance Offshore</v>
      </c>
      <c r="M758" s="11" t="str">
        <f>IF(ISERROR(VLOOKUP(C758,'WI Vs ASM'!$B$2:$I$1000,8,0)),0,(VLOOKUP(C758,'WI Vs ASM'!$B$2:$I$1000,8,0)))</f>
        <v>Rahul Soman</v>
      </c>
      <c r="N758" s="11" t="str">
        <f>IF(ISERROR(VLOOKUP(C758,'WI Vs ASM'!$B$2:$G$1000,6,0)),0,(VLOOKUP(C758,'WI Vs ASM'!$B$2:$G$1000,6,0)))</f>
        <v>Data Archive</v>
      </c>
      <c r="O758" s="11" t="str">
        <f>IF(ISERROR(VLOOKUP(C758,'WI Vs ASM'!$B$2:$H$1000,7,0)),0,(VLOOKUP(C758,'WI Vs ASM'!$B$2:$H$1000,7,0)))</f>
        <v>Central Functions</v>
      </c>
      <c r="P758" s="11" t="str">
        <f t="shared" si="315"/>
        <v>May-17</v>
      </c>
      <c r="Q758" s="11" t="str">
        <f t="shared" si="316"/>
        <v>Q2</v>
      </c>
      <c r="R758" s="11" t="str">
        <f>IF(ISERROR(VLOOKUP(C758,'WI Vs ASM'!$B$2:$J$1000,9,0)),0,(VLOOKUP(C758,'WI Vs ASM'!$B$2:$J$1000,9,0)))</f>
        <v>Jyothi Pai</v>
      </c>
      <c r="S758" s="11" t="str">
        <f>IF(ISERROR(VLOOKUP(C758,'WI Vs ASM'!$B$2:$K$1000,10,0)),0,(VLOOKUP(C758,'WI Vs ASM'!$B$2:$K$1000,10,0)))</f>
        <v>Linda J. Richardson</v>
      </c>
      <c r="T758" s="11" t="str">
        <f>IF(ISERROR(VLOOKUP(C758,'WI Vs ASM'!$B$2:$L$1000,11,0)),0,(VLOOKUP(C758,'WI Vs ASM'!$B$2:$L$1000,11,0)))</f>
        <v>Crystal Romano</v>
      </c>
      <c r="U758" s="11" t="e">
        <f t="shared" si="323"/>
        <v>#VALUE!</v>
      </c>
      <c r="V758" s="11" t="str">
        <f t="shared" si="317"/>
        <v>No</v>
      </c>
      <c r="W758" s="11" t="str">
        <f t="shared" si="318"/>
        <v>Yes</v>
      </c>
      <c r="X758" s="11" t="str">
        <f t="shared" si="319"/>
        <v>No</v>
      </c>
      <c r="Y758" s="11" t="str">
        <f t="shared" si="320"/>
        <v>No</v>
      </c>
      <c r="Z758" s="11" t="str">
        <f t="shared" si="321"/>
        <v>No</v>
      </c>
      <c r="AA758" s="11" t="str">
        <f t="shared" si="324"/>
        <v>No</v>
      </c>
      <c r="AB758" s="11">
        <f>IF(ISERROR(VLOOKUP(U758,'ITWR Dump'!$A$2:$Y$5000,24,0)),0,(VLOOKUP('ILC Report'!U758,'ITWR Dump'!$A$2:$Y$5000,24,0)))</f>
        <v>0</v>
      </c>
      <c r="AC758" s="11" t="str">
        <f t="shared" si="325"/>
        <v>No</v>
      </c>
      <c r="AD758" s="11" t="str">
        <f t="shared" si="326"/>
        <v/>
      </c>
      <c r="AE758" s="11">
        <f>IF(ISERROR(VLOOKUP(U758,'ITWR Dump'!$A$2:$Y$5000,13,0)),0,(VLOOKUP(U758,'ITWR Dump'!$A$2:$Y$5000,13,0)))</f>
        <v>0</v>
      </c>
      <c r="AF758" s="11">
        <f>IF(ISERROR(VLOOKUP(U758,'ITWR Dump'!$A$2:$Y$5000,11,0)),0,(VLOOKUP(U758,'ITWR Dump'!$A$2:$Y$5000,11,0)))</f>
        <v>0</v>
      </c>
      <c r="AG758" s="11">
        <f>IF(ISERROR(VLOOKUP(U758,'ITWR Dump'!$A$2:$Y$5000,2,0)),0,(VLOOKUP(U758,'ITWR Dump'!$A$2:$Y$5000,2,0)))</f>
        <v>0</v>
      </c>
      <c r="AH758" s="11">
        <f>IF(ISERROR(VLOOKUP(U758,'ITWR Dump'!$A$2:$Y$5000,14,0)),0,(VLOOKUP(U758,'ITWR Dump'!$A$2:$Y$5000,14,0)))</f>
        <v>0</v>
      </c>
      <c r="AI758" s="11" t="str">
        <f t="shared" si="327"/>
        <v>01-Maintenance Offshore</v>
      </c>
      <c r="AJ758" s="11" t="str">
        <f t="shared" si="328"/>
        <v>Offshore</v>
      </c>
      <c r="AK758" s="11" t="str">
        <f>IF(ISERROR(VLOOKUP(A758,'Team Data'!$C$2:$U$213,17,0)),0,(VLOOKUP(A758,'Team Data'!$C$2:$U$213,17,0)))</f>
        <v>PRISM</v>
      </c>
      <c r="AL758" s="11" t="str">
        <f t="shared" si="329"/>
        <v>2017-04-24</v>
      </c>
      <c r="AM758" s="11">
        <f>IF(ISERROR(VLOOKUP(U758,'ITWR Dump'!$A$2:$Y$5000,16,0)),0,(VLOOKUP(U758,'ITWR Dump'!$A$2:$Y$5000,16,0)))</f>
        <v>0</v>
      </c>
      <c r="AN758" s="11">
        <f>IF(ISERROR(VLOOKUP(U758,'ITWR Dump'!$A$2:$Y$5000,18,0)),0,(VLOOKUP(U758,'ITWR Dump'!$A$2:$Y$5000,18,0)))</f>
        <v>0</v>
      </c>
      <c r="AO758" s="11">
        <f>IF(ISERROR(VLOOKUP(U758,'ITWR Dump'!$A$2:$Y$5000,25,0)),0,(VLOOKUP('ILC Report'!U758,'ITWR Dump'!$A$2:$Y$5000,25,0)))</f>
        <v>0</v>
      </c>
      <c r="AP758" s="11">
        <f t="shared" si="330"/>
        <v>0</v>
      </c>
      <c r="AQ758" s="26">
        <f t="shared" si="331"/>
        <v>0</v>
      </c>
      <c r="AR758" s="26">
        <f t="shared" si="332"/>
        <v>0</v>
      </c>
      <c r="AS758" s="26">
        <f t="shared" si="333"/>
        <v>0</v>
      </c>
      <c r="AT758" s="26">
        <f t="shared" si="334"/>
        <v>0</v>
      </c>
      <c r="AU758" s="26">
        <f t="shared" si="335"/>
        <v>0</v>
      </c>
      <c r="AV758" s="26">
        <f t="shared" si="336"/>
        <v>0</v>
      </c>
      <c r="AW758" s="11" t="s">
        <v>653</v>
      </c>
      <c r="AX758" s="11" t="str">
        <f>VLOOKUP(L758,Group!$A$2:$B$1000,2,0)</f>
        <v>Maintenance</v>
      </c>
      <c r="AY758" s="11">
        <f>IF(ISERROR(VLOOKUP(U758,'ITWR Dump'!$A$2:$Y$5000,15,0)),0,(VLOOKUP('ILC Report'!U758,'ITWR Dump'!$A$2:$Y$5000,15,0)))</f>
        <v>0</v>
      </c>
      <c r="AZ758" s="11" t="str">
        <f t="shared" si="337"/>
        <v>No</v>
      </c>
      <c r="BA758" s="11" t="str">
        <f t="shared" si="338"/>
        <v>BKI</v>
      </c>
      <c r="BB758" s="11" t="str">
        <f t="shared" si="339"/>
        <v>MN</v>
      </c>
      <c r="BC758" s="11" t="str">
        <f t="shared" si="340"/>
        <v>No</v>
      </c>
    </row>
    <row r="759" spans="1:55" x14ac:dyDescent="0.3">
      <c r="A759" s="11" t="s">
        <v>671</v>
      </c>
      <c r="B759" s="11" t="s">
        <v>1838</v>
      </c>
      <c r="C759" s="11" t="s">
        <v>616</v>
      </c>
      <c r="D759" s="11" t="s">
        <v>2350</v>
      </c>
      <c r="E759" s="38" t="s">
        <v>2903</v>
      </c>
      <c r="F759" s="11">
        <v>15</v>
      </c>
      <c r="G759" s="40" t="s">
        <v>218</v>
      </c>
      <c r="H759" s="11" t="str">
        <f t="shared" si="322"/>
        <v>Regular</v>
      </c>
      <c r="I759" s="11" t="str">
        <f t="shared" si="314"/>
        <v>INDIA</v>
      </c>
      <c r="J759" s="11" t="str">
        <f>IF(ISERROR(VLOOKUP(C759,'WI Vs ASM'!$B$2:$E$1000,4,0)),0,(VLOOKUP(C759,'WI Vs ASM'!$B$2:$E$1000,4,0)))</f>
        <v>Offshore</v>
      </c>
      <c r="K759" s="11" t="str">
        <f>IF(ISERROR(VLOOKUP(C759,'WI Vs ASM'!$B$2:$F$1000,5,0)),0,(VLOOKUP(C759,'WI Vs ASM'!$B$2:$F$1000,5,0)))</f>
        <v>09-NonBillable</v>
      </c>
      <c r="L759" s="11" t="str">
        <f>IF(ISERROR(VLOOKUP(C759,'WI Vs ASM'!$B$2:$D$1000,3,0)),0,(VLOOKUP(C759,'WI Vs ASM'!$B$2:$D$1000,3,0)))</f>
        <v>54-Knowledge Transfer/Training Offshore</v>
      </c>
      <c r="M759" s="11" t="str">
        <f>IF(ISERROR(VLOOKUP(C759,'WI Vs ASM'!$B$2:$I$1000,8,0)),0,(VLOOKUP(C759,'WI Vs ASM'!$B$2:$I$1000,8,0)))</f>
        <v>Prakash Varadachari</v>
      </c>
      <c r="N759" s="11" t="str">
        <f>IF(ISERROR(VLOOKUP(C759,'WI Vs ASM'!$B$2:$G$1000,6,0)),0,(VLOOKUP(C759,'WI Vs ASM'!$B$2:$G$1000,6,0)))</f>
        <v>Treasury</v>
      </c>
      <c r="O759" s="11" t="str">
        <f>IF(ISERROR(VLOOKUP(C759,'WI Vs ASM'!$B$2:$H$1000,7,0)),0,(VLOOKUP(C759,'WI Vs ASM'!$B$2:$H$1000,7,0)))</f>
        <v>Central Functions</v>
      </c>
      <c r="P759" s="11" t="str">
        <f t="shared" si="315"/>
        <v>May-17</v>
      </c>
      <c r="Q759" s="11" t="str">
        <f t="shared" si="316"/>
        <v>Q2</v>
      </c>
      <c r="R759" s="11" t="str">
        <f>IF(ISERROR(VLOOKUP(C759,'WI Vs ASM'!$B$2:$J$1000,9,0)),0,(VLOOKUP(C759,'WI Vs ASM'!$B$2:$J$1000,9,0)))</f>
        <v>Jyothi Pai</v>
      </c>
      <c r="S759" s="11" t="str">
        <f>IF(ISERROR(VLOOKUP(C759,'WI Vs ASM'!$B$2:$K$1000,10,0)),0,(VLOOKUP(C759,'WI Vs ASM'!$B$2:$K$1000,10,0)))</f>
        <v>Linda J. Richardson</v>
      </c>
      <c r="T759" s="11" t="str">
        <f>IF(ISERROR(VLOOKUP(C759,'WI Vs ASM'!$B$2:$L$1000,11,0)),0,(VLOOKUP(C759,'WI Vs ASM'!$B$2:$L$1000,11,0)))</f>
        <v>Crystal Romano</v>
      </c>
      <c r="U759" s="11" t="e">
        <f t="shared" si="323"/>
        <v>#VALUE!</v>
      </c>
      <c r="V759" s="11" t="str">
        <f t="shared" si="317"/>
        <v>No</v>
      </c>
      <c r="W759" s="11" t="str">
        <f t="shared" si="318"/>
        <v>No</v>
      </c>
      <c r="X759" s="11" t="str">
        <f t="shared" si="319"/>
        <v>No</v>
      </c>
      <c r="Y759" s="11" t="str">
        <f t="shared" si="320"/>
        <v>No</v>
      </c>
      <c r="Z759" s="11" t="str">
        <f t="shared" si="321"/>
        <v>No</v>
      </c>
      <c r="AA759" s="11" t="str">
        <f t="shared" si="324"/>
        <v>No</v>
      </c>
      <c r="AB759" s="11">
        <f>IF(ISERROR(VLOOKUP(U759,'ITWR Dump'!$A$2:$Y$5000,24,0)),0,(VLOOKUP('ILC Report'!U759,'ITWR Dump'!$A$2:$Y$5000,24,0)))</f>
        <v>0</v>
      </c>
      <c r="AC759" s="11" t="str">
        <f t="shared" si="325"/>
        <v>No</v>
      </c>
      <c r="AD759" s="11" t="str">
        <f t="shared" si="326"/>
        <v/>
      </c>
      <c r="AE759" s="11">
        <f>IF(ISERROR(VLOOKUP(U759,'ITWR Dump'!$A$2:$Y$5000,13,0)),0,(VLOOKUP(U759,'ITWR Dump'!$A$2:$Y$5000,13,0)))</f>
        <v>0</v>
      </c>
      <c r="AF759" s="11">
        <f>IF(ISERROR(VLOOKUP(U759,'ITWR Dump'!$A$2:$Y$5000,11,0)),0,(VLOOKUP(U759,'ITWR Dump'!$A$2:$Y$5000,11,0)))</f>
        <v>0</v>
      </c>
      <c r="AG759" s="11">
        <f>IF(ISERROR(VLOOKUP(U759,'ITWR Dump'!$A$2:$Y$5000,2,0)),0,(VLOOKUP(U759,'ITWR Dump'!$A$2:$Y$5000,2,0)))</f>
        <v>0</v>
      </c>
      <c r="AH759" s="11">
        <f>IF(ISERROR(VLOOKUP(U759,'ITWR Dump'!$A$2:$Y$5000,14,0)),0,(VLOOKUP(U759,'ITWR Dump'!$A$2:$Y$5000,14,0)))</f>
        <v>0</v>
      </c>
      <c r="AI759" s="11" t="str">
        <f t="shared" si="327"/>
        <v>54-Knowledge Transfer/Training Offshore</v>
      </c>
      <c r="AJ759" s="11" t="str">
        <f t="shared" si="328"/>
        <v>Offshore</v>
      </c>
      <c r="AK759" s="11" t="str">
        <f>IF(ISERROR(VLOOKUP(A759,'Team Data'!$C$2:$U$213,17,0)),0,(VLOOKUP(A759,'Team Data'!$C$2:$U$213,17,0)))</f>
        <v>PRISM</v>
      </c>
      <c r="AL759" s="11" t="str">
        <f t="shared" si="329"/>
        <v>2017-04-24</v>
      </c>
      <c r="AM759" s="11">
        <f>IF(ISERROR(VLOOKUP(U759,'ITWR Dump'!$A$2:$Y$5000,16,0)),0,(VLOOKUP(U759,'ITWR Dump'!$A$2:$Y$5000,16,0)))</f>
        <v>0</v>
      </c>
      <c r="AN759" s="11">
        <f>IF(ISERROR(VLOOKUP(U759,'ITWR Dump'!$A$2:$Y$5000,18,0)),0,(VLOOKUP(U759,'ITWR Dump'!$A$2:$Y$5000,18,0)))</f>
        <v>0</v>
      </c>
      <c r="AO759" s="11">
        <f>IF(ISERROR(VLOOKUP(U759,'ITWR Dump'!$A$2:$Y$5000,25,0)),0,(VLOOKUP('ILC Report'!U759,'ITWR Dump'!$A$2:$Y$5000,25,0)))</f>
        <v>0</v>
      </c>
      <c r="AP759" s="11">
        <f t="shared" si="330"/>
        <v>0</v>
      </c>
      <c r="AQ759" s="26">
        <f t="shared" si="331"/>
        <v>0</v>
      </c>
      <c r="AR759" s="26">
        <f t="shared" si="332"/>
        <v>0</v>
      </c>
      <c r="AS759" s="26">
        <f t="shared" si="333"/>
        <v>0</v>
      </c>
      <c r="AT759" s="26">
        <f t="shared" si="334"/>
        <v>0</v>
      </c>
      <c r="AU759" s="26">
        <f t="shared" si="335"/>
        <v>0</v>
      </c>
      <c r="AV759" s="26">
        <f t="shared" si="336"/>
        <v>0</v>
      </c>
      <c r="AW759" s="11" t="s">
        <v>653</v>
      </c>
      <c r="AX759" s="11" t="str">
        <f>VLOOKUP(L759,Group!$A$2:$B$1000,2,0)</f>
        <v>Maintenance</v>
      </c>
      <c r="AY759" s="11">
        <f>IF(ISERROR(VLOOKUP(U759,'ITWR Dump'!$A$2:$Y$5000,15,0)),0,(VLOOKUP('ILC Report'!U759,'ITWR Dump'!$A$2:$Y$5000,15,0)))</f>
        <v>0</v>
      </c>
      <c r="AZ759" s="11" t="str">
        <f t="shared" si="337"/>
        <v>No</v>
      </c>
      <c r="BA759" s="11" t="str">
        <f t="shared" si="338"/>
        <v>BKI</v>
      </c>
      <c r="BB759" s="11" t="str">
        <f t="shared" si="339"/>
        <v>KT</v>
      </c>
      <c r="BC759" s="11" t="str">
        <f t="shared" si="340"/>
        <v>No</v>
      </c>
    </row>
    <row r="760" spans="1:55" x14ac:dyDescent="0.3">
      <c r="A760" s="11" t="s">
        <v>671</v>
      </c>
      <c r="B760" s="11" t="s">
        <v>1838</v>
      </c>
      <c r="C760" s="11" t="s">
        <v>617</v>
      </c>
      <c r="D760" s="11" t="s">
        <v>2353</v>
      </c>
      <c r="E760" s="38" t="s">
        <v>2903</v>
      </c>
      <c r="F760" s="11">
        <v>8</v>
      </c>
      <c r="G760" s="40" t="s">
        <v>218</v>
      </c>
      <c r="H760" s="11" t="str">
        <f t="shared" si="322"/>
        <v>Regular</v>
      </c>
      <c r="I760" s="11" t="str">
        <f t="shared" si="314"/>
        <v>INDIA</v>
      </c>
      <c r="J760" s="11" t="str">
        <f>IF(ISERROR(VLOOKUP(C760,'WI Vs ASM'!$B$2:$E$1000,4,0)),0,(VLOOKUP(C760,'WI Vs ASM'!$B$2:$E$1000,4,0)))</f>
        <v>Offshore</v>
      </c>
      <c r="K760" s="11" t="str">
        <f>IF(ISERROR(VLOOKUP(C760,'WI Vs ASM'!$B$2:$F$1000,5,0)),0,(VLOOKUP(C760,'WI Vs ASM'!$B$2:$F$1000,5,0)))</f>
        <v>01-Fixed Price</v>
      </c>
      <c r="L760" s="11" t="str">
        <f>IF(ISERROR(VLOOKUP(C760,'WI Vs ASM'!$B$2:$D$1000,3,0)),0,(VLOOKUP(C760,'WI Vs ASM'!$B$2:$D$1000,3,0)))</f>
        <v>01-Maintenance Offshore</v>
      </c>
      <c r="M760" s="11" t="str">
        <f>IF(ISERROR(VLOOKUP(C760,'WI Vs ASM'!$B$2:$I$1000,8,0)),0,(VLOOKUP(C760,'WI Vs ASM'!$B$2:$I$1000,8,0)))</f>
        <v>Rahul Soman</v>
      </c>
      <c r="N760" s="11" t="str">
        <f>IF(ISERROR(VLOOKUP(C760,'WI Vs ASM'!$B$2:$G$1000,6,0)),0,(VLOOKUP(C760,'WI Vs ASM'!$B$2:$G$1000,6,0)))</f>
        <v>Treasury</v>
      </c>
      <c r="O760" s="11" t="str">
        <f>IF(ISERROR(VLOOKUP(C760,'WI Vs ASM'!$B$2:$H$1000,7,0)),0,(VLOOKUP(C760,'WI Vs ASM'!$B$2:$H$1000,7,0)))</f>
        <v>Central Functions</v>
      </c>
      <c r="P760" s="11" t="str">
        <f t="shared" si="315"/>
        <v>May-17</v>
      </c>
      <c r="Q760" s="11" t="str">
        <f t="shared" si="316"/>
        <v>Q2</v>
      </c>
      <c r="R760" s="11" t="str">
        <f>IF(ISERROR(VLOOKUP(C760,'WI Vs ASM'!$B$2:$J$1000,9,0)),0,(VLOOKUP(C760,'WI Vs ASM'!$B$2:$J$1000,9,0)))</f>
        <v>Jyothi Pai</v>
      </c>
      <c r="S760" s="11" t="str">
        <f>IF(ISERROR(VLOOKUP(C760,'WI Vs ASM'!$B$2:$K$1000,10,0)),0,(VLOOKUP(C760,'WI Vs ASM'!$B$2:$K$1000,10,0)))</f>
        <v>Linda J. Richardson</v>
      </c>
      <c r="T760" s="11" t="str">
        <f>IF(ISERROR(VLOOKUP(C760,'WI Vs ASM'!$B$2:$L$1000,11,0)),0,(VLOOKUP(C760,'WI Vs ASM'!$B$2:$L$1000,11,0)))</f>
        <v>Crystal Romano</v>
      </c>
      <c r="U760" s="11" t="e">
        <f t="shared" si="323"/>
        <v>#VALUE!</v>
      </c>
      <c r="V760" s="11" t="str">
        <f t="shared" si="317"/>
        <v>No</v>
      </c>
      <c r="W760" s="11" t="str">
        <f t="shared" si="318"/>
        <v>Yes</v>
      </c>
      <c r="X760" s="11" t="str">
        <f t="shared" si="319"/>
        <v>No</v>
      </c>
      <c r="Y760" s="11" t="str">
        <f t="shared" si="320"/>
        <v>No</v>
      </c>
      <c r="Z760" s="11" t="str">
        <f t="shared" si="321"/>
        <v>No</v>
      </c>
      <c r="AA760" s="11" t="str">
        <f t="shared" si="324"/>
        <v>No</v>
      </c>
      <c r="AB760" s="11">
        <f>IF(ISERROR(VLOOKUP(U760,'ITWR Dump'!$A$2:$Y$5000,24,0)),0,(VLOOKUP('ILC Report'!U760,'ITWR Dump'!$A$2:$Y$5000,24,0)))</f>
        <v>0</v>
      </c>
      <c r="AC760" s="11" t="str">
        <f t="shared" si="325"/>
        <v>No</v>
      </c>
      <c r="AD760" s="11" t="str">
        <f t="shared" si="326"/>
        <v/>
      </c>
      <c r="AE760" s="11">
        <f>IF(ISERROR(VLOOKUP(U760,'ITWR Dump'!$A$2:$Y$5000,13,0)),0,(VLOOKUP(U760,'ITWR Dump'!$A$2:$Y$5000,13,0)))</f>
        <v>0</v>
      </c>
      <c r="AF760" s="11">
        <f>IF(ISERROR(VLOOKUP(U760,'ITWR Dump'!$A$2:$Y$5000,11,0)),0,(VLOOKUP(U760,'ITWR Dump'!$A$2:$Y$5000,11,0)))</f>
        <v>0</v>
      </c>
      <c r="AG760" s="11">
        <f>IF(ISERROR(VLOOKUP(U760,'ITWR Dump'!$A$2:$Y$5000,2,0)),0,(VLOOKUP(U760,'ITWR Dump'!$A$2:$Y$5000,2,0)))</f>
        <v>0</v>
      </c>
      <c r="AH760" s="11">
        <f>IF(ISERROR(VLOOKUP(U760,'ITWR Dump'!$A$2:$Y$5000,14,0)),0,(VLOOKUP(U760,'ITWR Dump'!$A$2:$Y$5000,14,0)))</f>
        <v>0</v>
      </c>
      <c r="AI760" s="11" t="str">
        <f t="shared" si="327"/>
        <v>01-Maintenance Offshore</v>
      </c>
      <c r="AJ760" s="11" t="str">
        <f t="shared" si="328"/>
        <v>Offshore</v>
      </c>
      <c r="AK760" s="11" t="str">
        <f>IF(ISERROR(VLOOKUP(A760,'Team Data'!$C$2:$U$213,17,0)),0,(VLOOKUP(A760,'Team Data'!$C$2:$U$213,17,0)))</f>
        <v>PRISM</v>
      </c>
      <c r="AL760" s="11" t="str">
        <f t="shared" si="329"/>
        <v>2017-04-24</v>
      </c>
      <c r="AM760" s="11">
        <f>IF(ISERROR(VLOOKUP(U760,'ITWR Dump'!$A$2:$Y$5000,16,0)),0,(VLOOKUP(U760,'ITWR Dump'!$A$2:$Y$5000,16,0)))</f>
        <v>0</v>
      </c>
      <c r="AN760" s="11">
        <f>IF(ISERROR(VLOOKUP(U760,'ITWR Dump'!$A$2:$Y$5000,18,0)),0,(VLOOKUP(U760,'ITWR Dump'!$A$2:$Y$5000,18,0)))</f>
        <v>0</v>
      </c>
      <c r="AO760" s="11">
        <f>IF(ISERROR(VLOOKUP(U760,'ITWR Dump'!$A$2:$Y$5000,25,0)),0,(VLOOKUP('ILC Report'!U760,'ITWR Dump'!$A$2:$Y$5000,25,0)))</f>
        <v>0</v>
      </c>
      <c r="AP760" s="11">
        <f t="shared" si="330"/>
        <v>0</v>
      </c>
      <c r="AQ760" s="26">
        <f t="shared" si="331"/>
        <v>0</v>
      </c>
      <c r="AR760" s="26">
        <f t="shared" si="332"/>
        <v>0</v>
      </c>
      <c r="AS760" s="26">
        <f t="shared" si="333"/>
        <v>0</v>
      </c>
      <c r="AT760" s="26">
        <f t="shared" si="334"/>
        <v>0</v>
      </c>
      <c r="AU760" s="26">
        <f t="shared" si="335"/>
        <v>0</v>
      </c>
      <c r="AV760" s="26">
        <f t="shared" si="336"/>
        <v>0</v>
      </c>
      <c r="AW760" s="11" t="s">
        <v>653</v>
      </c>
      <c r="AX760" s="11" t="str">
        <f>VLOOKUP(L760,Group!$A$2:$B$1000,2,0)</f>
        <v>Maintenance</v>
      </c>
      <c r="AY760" s="11">
        <f>IF(ISERROR(VLOOKUP(U760,'ITWR Dump'!$A$2:$Y$5000,15,0)),0,(VLOOKUP('ILC Report'!U760,'ITWR Dump'!$A$2:$Y$5000,15,0)))</f>
        <v>0</v>
      </c>
      <c r="AZ760" s="11" t="str">
        <f t="shared" si="337"/>
        <v>Yes</v>
      </c>
      <c r="BA760" s="11" t="str">
        <f t="shared" si="338"/>
        <v>BKI</v>
      </c>
      <c r="BB760" s="11" t="str">
        <f t="shared" si="339"/>
        <v>MN</v>
      </c>
      <c r="BC760" s="11" t="str">
        <f t="shared" si="340"/>
        <v>No</v>
      </c>
    </row>
    <row r="761" spans="1:55" x14ac:dyDescent="0.3">
      <c r="A761" s="11" t="s">
        <v>671</v>
      </c>
      <c r="B761" s="11" t="s">
        <v>1838</v>
      </c>
      <c r="C761" s="11" t="s">
        <v>545</v>
      </c>
      <c r="D761" s="11" t="s">
        <v>2359</v>
      </c>
      <c r="E761" s="38" t="s">
        <v>2903</v>
      </c>
      <c r="F761" s="11">
        <v>7</v>
      </c>
      <c r="G761" s="40" t="s">
        <v>218</v>
      </c>
      <c r="H761" s="11" t="str">
        <f t="shared" si="322"/>
        <v>Regular</v>
      </c>
      <c r="I761" s="11" t="str">
        <f t="shared" si="314"/>
        <v>INDIA</v>
      </c>
      <c r="J761" s="11" t="str">
        <f>IF(ISERROR(VLOOKUP(C761,'WI Vs ASM'!$B$2:$E$1000,4,0)),0,(VLOOKUP(C761,'WI Vs ASM'!$B$2:$E$1000,4,0)))</f>
        <v>Offshore</v>
      </c>
      <c r="K761" s="11" t="str">
        <f>IF(ISERROR(VLOOKUP(C761,'WI Vs ASM'!$B$2:$F$1000,5,0)),0,(VLOOKUP(C761,'WI Vs ASM'!$B$2:$F$1000,5,0)))</f>
        <v>01-Fixed Price</v>
      </c>
      <c r="L761" s="11" t="str">
        <f>IF(ISERROR(VLOOKUP(C761,'WI Vs ASM'!$B$2:$D$1000,3,0)),0,(VLOOKUP(C761,'WI Vs ASM'!$B$2:$D$1000,3,0)))</f>
        <v>01-Maintenance Offshore</v>
      </c>
      <c r="M761" s="11" t="str">
        <f>IF(ISERROR(VLOOKUP(C761,'WI Vs ASM'!$B$2:$I$1000,8,0)),0,(VLOOKUP(C761,'WI Vs ASM'!$B$2:$I$1000,8,0)))</f>
        <v>Rahul Soman</v>
      </c>
      <c r="N761" s="11" t="str">
        <f>IF(ISERROR(VLOOKUP(C761,'WI Vs ASM'!$B$2:$G$1000,6,0)),0,(VLOOKUP(C761,'WI Vs ASM'!$B$2:$G$1000,6,0)))</f>
        <v>Data Archive</v>
      </c>
      <c r="O761" s="11" t="str">
        <f>IF(ISERROR(VLOOKUP(C761,'WI Vs ASM'!$B$2:$H$1000,7,0)),0,(VLOOKUP(C761,'WI Vs ASM'!$B$2:$H$1000,7,0)))</f>
        <v>Central Functions</v>
      </c>
      <c r="P761" s="11" t="str">
        <f t="shared" si="315"/>
        <v>May-17</v>
      </c>
      <c r="Q761" s="11" t="str">
        <f t="shared" si="316"/>
        <v>Q2</v>
      </c>
      <c r="R761" s="11" t="str">
        <f>IF(ISERROR(VLOOKUP(C761,'WI Vs ASM'!$B$2:$J$1000,9,0)),0,(VLOOKUP(C761,'WI Vs ASM'!$B$2:$J$1000,9,0)))</f>
        <v>Jyothi Pai</v>
      </c>
      <c r="S761" s="11" t="str">
        <f>IF(ISERROR(VLOOKUP(C761,'WI Vs ASM'!$B$2:$K$1000,10,0)),0,(VLOOKUP(C761,'WI Vs ASM'!$B$2:$K$1000,10,0)))</f>
        <v>Linda J. Richardson</v>
      </c>
      <c r="T761" s="11" t="str">
        <f>IF(ISERROR(VLOOKUP(C761,'WI Vs ASM'!$B$2:$L$1000,11,0)),0,(VLOOKUP(C761,'WI Vs ASM'!$B$2:$L$1000,11,0)))</f>
        <v>Crystal Romano</v>
      </c>
      <c r="U761" s="11" t="str">
        <f t="shared" si="323"/>
        <v>WR736376</v>
      </c>
      <c r="V761" s="11" t="str">
        <f t="shared" si="317"/>
        <v>No</v>
      </c>
      <c r="W761" s="11" t="str">
        <f t="shared" si="318"/>
        <v>Yes</v>
      </c>
      <c r="X761" s="11" t="str">
        <f t="shared" si="319"/>
        <v>No</v>
      </c>
      <c r="Y761" s="11" t="str">
        <f t="shared" si="320"/>
        <v>No</v>
      </c>
      <c r="Z761" s="11" t="str">
        <f t="shared" si="321"/>
        <v>No</v>
      </c>
      <c r="AA761" s="11" t="str">
        <f t="shared" si="324"/>
        <v>No</v>
      </c>
      <c r="AB761" s="11">
        <f>IF(ISERROR(VLOOKUP(U761,'ITWR Dump'!$A$2:$Y$5000,24,0)),0,(VLOOKUP('ILC Report'!U761,'ITWR Dump'!$A$2:$Y$5000,24,0)))</f>
        <v>0</v>
      </c>
      <c r="AC761" s="11" t="str">
        <f t="shared" si="325"/>
        <v>No</v>
      </c>
      <c r="AD761" s="11" t="str">
        <f t="shared" si="326"/>
        <v/>
      </c>
      <c r="AE761" s="11">
        <f>IF(ISERROR(VLOOKUP(U761,'ITWR Dump'!$A$2:$Y$5000,13,0)),0,(VLOOKUP(U761,'ITWR Dump'!$A$2:$Y$5000,13,0)))</f>
        <v>0</v>
      </c>
      <c r="AF761" s="11">
        <f>IF(ISERROR(VLOOKUP(U761,'ITWR Dump'!$A$2:$Y$5000,11,0)),0,(VLOOKUP(U761,'ITWR Dump'!$A$2:$Y$5000,11,0)))</f>
        <v>0</v>
      </c>
      <c r="AG761" s="11">
        <f>IF(ISERROR(VLOOKUP(U761,'ITWR Dump'!$A$2:$Y$5000,2,0)),0,(VLOOKUP(U761,'ITWR Dump'!$A$2:$Y$5000,2,0)))</f>
        <v>0</v>
      </c>
      <c r="AH761" s="11">
        <f>IF(ISERROR(VLOOKUP(U761,'ITWR Dump'!$A$2:$Y$5000,14,0)),0,(VLOOKUP(U761,'ITWR Dump'!$A$2:$Y$5000,14,0)))</f>
        <v>0</v>
      </c>
      <c r="AI761" s="11" t="str">
        <f t="shared" si="327"/>
        <v>01-Maintenance Offshore</v>
      </c>
      <c r="AJ761" s="11" t="str">
        <f t="shared" si="328"/>
        <v>Offshore</v>
      </c>
      <c r="AK761" s="11" t="str">
        <f>IF(ISERROR(VLOOKUP(A761,'Team Data'!$C$2:$U$213,17,0)),0,(VLOOKUP(A761,'Team Data'!$C$2:$U$213,17,0)))</f>
        <v>PRISM</v>
      </c>
      <c r="AL761" s="11" t="str">
        <f t="shared" si="329"/>
        <v>2017-04-24</v>
      </c>
      <c r="AM761" s="11">
        <f>IF(ISERROR(VLOOKUP(U761,'ITWR Dump'!$A$2:$Y$5000,16,0)),0,(VLOOKUP(U761,'ITWR Dump'!$A$2:$Y$5000,16,0)))</f>
        <v>0</v>
      </c>
      <c r="AN761" s="11">
        <f>IF(ISERROR(VLOOKUP(U761,'ITWR Dump'!$A$2:$Y$5000,18,0)),0,(VLOOKUP(U761,'ITWR Dump'!$A$2:$Y$5000,18,0)))</f>
        <v>0</v>
      </c>
      <c r="AO761" s="11">
        <f>IF(ISERROR(VLOOKUP(U761,'ITWR Dump'!$A$2:$Y$5000,25,0)),0,(VLOOKUP('ILC Report'!U761,'ITWR Dump'!$A$2:$Y$5000,25,0)))</f>
        <v>0</v>
      </c>
      <c r="AP761" s="11">
        <f t="shared" si="330"/>
        <v>0</v>
      </c>
      <c r="AQ761" s="26">
        <f t="shared" si="331"/>
        <v>0</v>
      </c>
      <c r="AR761" s="26">
        <f t="shared" si="332"/>
        <v>0</v>
      </c>
      <c r="AS761" s="26">
        <f t="shared" si="333"/>
        <v>0</v>
      </c>
      <c r="AT761" s="26">
        <f t="shared" si="334"/>
        <v>0</v>
      </c>
      <c r="AU761" s="26">
        <f t="shared" si="335"/>
        <v>0</v>
      </c>
      <c r="AV761" s="26">
        <f t="shared" si="336"/>
        <v>0</v>
      </c>
      <c r="AW761" s="11" t="s">
        <v>653</v>
      </c>
      <c r="AX761" s="11" t="str">
        <f>VLOOKUP(L761,Group!$A$2:$B$1000,2,0)</f>
        <v>Maintenance</v>
      </c>
      <c r="AY761" s="11">
        <f>IF(ISERROR(VLOOKUP(U761,'ITWR Dump'!$A$2:$Y$5000,15,0)),0,(VLOOKUP('ILC Report'!U761,'ITWR Dump'!$A$2:$Y$5000,15,0)))</f>
        <v>0</v>
      </c>
      <c r="AZ761" s="11" t="str">
        <f t="shared" si="337"/>
        <v>Yes</v>
      </c>
      <c r="BA761" s="11" t="str">
        <f t="shared" si="338"/>
        <v>BKI</v>
      </c>
      <c r="BB761" s="11" t="str">
        <f t="shared" si="339"/>
        <v>MN</v>
      </c>
      <c r="BC761" s="11" t="str">
        <f t="shared" si="340"/>
        <v>No</v>
      </c>
    </row>
    <row r="762" spans="1:55" x14ac:dyDescent="0.3">
      <c r="A762" s="11" t="s">
        <v>671</v>
      </c>
      <c r="B762" s="11" t="s">
        <v>1838</v>
      </c>
      <c r="C762" s="11" t="s">
        <v>541</v>
      </c>
      <c r="D762" s="11" t="s">
        <v>2347</v>
      </c>
      <c r="E762" s="38" t="s">
        <v>2904</v>
      </c>
      <c r="F762" s="11">
        <v>4</v>
      </c>
      <c r="G762" s="40" t="s">
        <v>218</v>
      </c>
      <c r="H762" s="11" t="str">
        <f t="shared" si="322"/>
        <v>Regular</v>
      </c>
      <c r="I762" s="11" t="str">
        <f t="shared" si="314"/>
        <v>INDIA</v>
      </c>
      <c r="J762" s="11" t="str">
        <f>IF(ISERROR(VLOOKUP(C762,'WI Vs ASM'!$B$2:$E$1000,4,0)),0,(VLOOKUP(C762,'WI Vs ASM'!$B$2:$E$1000,4,0)))</f>
        <v>Offshore</v>
      </c>
      <c r="K762" s="11" t="str">
        <f>IF(ISERROR(VLOOKUP(C762,'WI Vs ASM'!$B$2:$F$1000,5,0)),0,(VLOOKUP(C762,'WI Vs ASM'!$B$2:$F$1000,5,0)))</f>
        <v>09-NonBillable</v>
      </c>
      <c r="L762" s="11" t="str">
        <f>IF(ISERROR(VLOOKUP(C762,'WI Vs ASM'!$B$2:$D$1000,3,0)),0,(VLOOKUP(C762,'WI Vs ASM'!$B$2:$D$1000,3,0)))</f>
        <v>65-Bench Hours Offshore</v>
      </c>
      <c r="M762" s="11" t="str">
        <f>IF(ISERROR(VLOOKUP(C762,'WI Vs ASM'!$B$2:$I$1000,8,0)),0,(VLOOKUP(C762,'WI Vs ASM'!$B$2:$I$1000,8,0)))</f>
        <v>Prakash Varadachari</v>
      </c>
      <c r="N762" s="11" t="str">
        <f>IF(ISERROR(VLOOKUP(C762,'WI Vs ASM'!$B$2:$G$1000,6,0)),0,(VLOOKUP(C762,'WI Vs ASM'!$B$2:$G$1000,6,0)))</f>
        <v>Data Archive</v>
      </c>
      <c r="O762" s="11" t="str">
        <f>IF(ISERROR(VLOOKUP(C762,'WI Vs ASM'!$B$2:$H$1000,7,0)),0,(VLOOKUP(C762,'WI Vs ASM'!$B$2:$H$1000,7,0)))</f>
        <v>Central Functions</v>
      </c>
      <c r="P762" s="11" t="str">
        <f t="shared" si="315"/>
        <v>May-17</v>
      </c>
      <c r="Q762" s="11" t="str">
        <f t="shared" si="316"/>
        <v>Q2</v>
      </c>
      <c r="R762" s="11" t="str">
        <f>IF(ISERROR(VLOOKUP(C762,'WI Vs ASM'!$B$2:$J$1000,9,0)),0,(VLOOKUP(C762,'WI Vs ASM'!$B$2:$J$1000,9,0)))</f>
        <v>Jyothi Pai</v>
      </c>
      <c r="S762" s="11" t="str">
        <f>IF(ISERROR(VLOOKUP(C762,'WI Vs ASM'!$B$2:$K$1000,10,0)),0,(VLOOKUP(C762,'WI Vs ASM'!$B$2:$K$1000,10,0)))</f>
        <v>Linda J. Richardson</v>
      </c>
      <c r="T762" s="11" t="str">
        <f>IF(ISERROR(VLOOKUP(C762,'WI Vs ASM'!$B$2:$L$1000,11,0)),0,(VLOOKUP(C762,'WI Vs ASM'!$B$2:$L$1000,11,0)))</f>
        <v>Crystal Romano</v>
      </c>
      <c r="U762" s="11" t="e">
        <f t="shared" si="323"/>
        <v>#VALUE!</v>
      </c>
      <c r="V762" s="11" t="str">
        <f t="shared" si="317"/>
        <v>No</v>
      </c>
      <c r="W762" s="11" t="str">
        <f t="shared" si="318"/>
        <v>No</v>
      </c>
      <c r="X762" s="11" t="str">
        <f t="shared" si="319"/>
        <v>No</v>
      </c>
      <c r="Y762" s="11" t="str">
        <f t="shared" si="320"/>
        <v>No</v>
      </c>
      <c r="Z762" s="11" t="str">
        <f t="shared" si="321"/>
        <v>No</v>
      </c>
      <c r="AA762" s="11" t="str">
        <f t="shared" si="324"/>
        <v>No</v>
      </c>
      <c r="AB762" s="11">
        <f>IF(ISERROR(VLOOKUP(U762,'ITWR Dump'!$A$2:$Y$5000,24,0)),0,(VLOOKUP('ILC Report'!U762,'ITWR Dump'!$A$2:$Y$5000,24,0)))</f>
        <v>0</v>
      </c>
      <c r="AC762" s="11" t="str">
        <f t="shared" si="325"/>
        <v>No</v>
      </c>
      <c r="AD762" s="11" t="str">
        <f t="shared" si="326"/>
        <v/>
      </c>
      <c r="AE762" s="11">
        <f>IF(ISERROR(VLOOKUP(U762,'ITWR Dump'!$A$2:$Y$5000,13,0)),0,(VLOOKUP(U762,'ITWR Dump'!$A$2:$Y$5000,13,0)))</f>
        <v>0</v>
      </c>
      <c r="AF762" s="11">
        <f>IF(ISERROR(VLOOKUP(U762,'ITWR Dump'!$A$2:$Y$5000,11,0)),0,(VLOOKUP(U762,'ITWR Dump'!$A$2:$Y$5000,11,0)))</f>
        <v>0</v>
      </c>
      <c r="AG762" s="11">
        <f>IF(ISERROR(VLOOKUP(U762,'ITWR Dump'!$A$2:$Y$5000,2,0)),0,(VLOOKUP(U762,'ITWR Dump'!$A$2:$Y$5000,2,0)))</f>
        <v>0</v>
      </c>
      <c r="AH762" s="11">
        <f>IF(ISERROR(VLOOKUP(U762,'ITWR Dump'!$A$2:$Y$5000,14,0)),0,(VLOOKUP(U762,'ITWR Dump'!$A$2:$Y$5000,14,0)))</f>
        <v>0</v>
      </c>
      <c r="AI762" s="11" t="str">
        <f t="shared" si="327"/>
        <v>65-Bench Hours Offshore</v>
      </c>
      <c r="AJ762" s="11" t="str">
        <f t="shared" si="328"/>
        <v>Offshore</v>
      </c>
      <c r="AK762" s="11" t="str">
        <f>IF(ISERROR(VLOOKUP(A762,'Team Data'!$C$2:$U$213,17,0)),0,(VLOOKUP(A762,'Team Data'!$C$2:$U$213,17,0)))</f>
        <v>PRISM</v>
      </c>
      <c r="AL762" s="11" t="str">
        <f t="shared" si="329"/>
        <v>2017-04-24</v>
      </c>
      <c r="AM762" s="11">
        <f>IF(ISERROR(VLOOKUP(U762,'ITWR Dump'!$A$2:$Y$5000,16,0)),0,(VLOOKUP(U762,'ITWR Dump'!$A$2:$Y$5000,16,0)))</f>
        <v>0</v>
      </c>
      <c r="AN762" s="11">
        <f>IF(ISERROR(VLOOKUP(U762,'ITWR Dump'!$A$2:$Y$5000,18,0)),0,(VLOOKUP(U762,'ITWR Dump'!$A$2:$Y$5000,18,0)))</f>
        <v>0</v>
      </c>
      <c r="AO762" s="11">
        <f>IF(ISERROR(VLOOKUP(U762,'ITWR Dump'!$A$2:$Y$5000,25,0)),0,(VLOOKUP('ILC Report'!U762,'ITWR Dump'!$A$2:$Y$5000,25,0)))</f>
        <v>0</v>
      </c>
      <c r="AP762" s="11">
        <f t="shared" si="330"/>
        <v>0</v>
      </c>
      <c r="AQ762" s="26">
        <f t="shared" si="331"/>
        <v>0</v>
      </c>
      <c r="AR762" s="26">
        <f t="shared" si="332"/>
        <v>0</v>
      </c>
      <c r="AS762" s="26">
        <f t="shared" si="333"/>
        <v>0</v>
      </c>
      <c r="AT762" s="26">
        <f t="shared" si="334"/>
        <v>0</v>
      </c>
      <c r="AU762" s="26">
        <f t="shared" si="335"/>
        <v>0</v>
      </c>
      <c r="AV762" s="26">
        <f t="shared" si="336"/>
        <v>0</v>
      </c>
      <c r="AW762" s="11" t="s">
        <v>653</v>
      </c>
      <c r="AX762" s="11" t="str">
        <f>VLOOKUP(L762,Group!$A$2:$B$1000,2,0)</f>
        <v>Maintenance</v>
      </c>
      <c r="AY762" s="11">
        <f>IF(ISERROR(VLOOKUP(U762,'ITWR Dump'!$A$2:$Y$5000,15,0)),0,(VLOOKUP('ILC Report'!U762,'ITWR Dump'!$A$2:$Y$5000,15,0)))</f>
        <v>0</v>
      </c>
      <c r="AZ762" s="11" t="str">
        <f t="shared" si="337"/>
        <v>No</v>
      </c>
      <c r="BA762" s="11" t="str">
        <f t="shared" si="338"/>
        <v>BKI</v>
      </c>
      <c r="BB762" s="11" t="str">
        <f t="shared" si="339"/>
        <v>BN</v>
      </c>
      <c r="BC762" s="11" t="str">
        <f t="shared" si="340"/>
        <v>No</v>
      </c>
    </row>
    <row r="763" spans="1:55" x14ac:dyDescent="0.3">
      <c r="A763" s="11" t="s">
        <v>671</v>
      </c>
      <c r="B763" s="11" t="s">
        <v>1838</v>
      </c>
      <c r="C763" s="11" t="s">
        <v>545</v>
      </c>
      <c r="D763" s="11" t="s">
        <v>2338</v>
      </c>
      <c r="E763" s="38" t="s">
        <v>2904</v>
      </c>
      <c r="F763" s="11">
        <v>2</v>
      </c>
      <c r="G763" s="40" t="s">
        <v>218</v>
      </c>
      <c r="H763" s="11" t="str">
        <f t="shared" si="322"/>
        <v>Regular</v>
      </c>
      <c r="I763" s="11" t="str">
        <f t="shared" si="314"/>
        <v>INDIA</v>
      </c>
      <c r="J763" s="11" t="str">
        <f>IF(ISERROR(VLOOKUP(C763,'WI Vs ASM'!$B$2:$E$1000,4,0)),0,(VLOOKUP(C763,'WI Vs ASM'!$B$2:$E$1000,4,0)))</f>
        <v>Offshore</v>
      </c>
      <c r="K763" s="11" t="str">
        <f>IF(ISERROR(VLOOKUP(C763,'WI Vs ASM'!$B$2:$F$1000,5,0)),0,(VLOOKUP(C763,'WI Vs ASM'!$B$2:$F$1000,5,0)))</f>
        <v>01-Fixed Price</v>
      </c>
      <c r="L763" s="11" t="str">
        <f>IF(ISERROR(VLOOKUP(C763,'WI Vs ASM'!$B$2:$D$1000,3,0)),0,(VLOOKUP(C763,'WI Vs ASM'!$B$2:$D$1000,3,0)))</f>
        <v>01-Maintenance Offshore</v>
      </c>
      <c r="M763" s="11" t="str">
        <f>IF(ISERROR(VLOOKUP(C763,'WI Vs ASM'!$B$2:$I$1000,8,0)),0,(VLOOKUP(C763,'WI Vs ASM'!$B$2:$I$1000,8,0)))</f>
        <v>Rahul Soman</v>
      </c>
      <c r="N763" s="11" t="str">
        <f>IF(ISERROR(VLOOKUP(C763,'WI Vs ASM'!$B$2:$G$1000,6,0)),0,(VLOOKUP(C763,'WI Vs ASM'!$B$2:$G$1000,6,0)))</f>
        <v>Data Archive</v>
      </c>
      <c r="O763" s="11" t="str">
        <f>IF(ISERROR(VLOOKUP(C763,'WI Vs ASM'!$B$2:$H$1000,7,0)),0,(VLOOKUP(C763,'WI Vs ASM'!$B$2:$H$1000,7,0)))</f>
        <v>Central Functions</v>
      </c>
      <c r="P763" s="11" t="str">
        <f t="shared" si="315"/>
        <v>May-17</v>
      </c>
      <c r="Q763" s="11" t="str">
        <f t="shared" si="316"/>
        <v>Q2</v>
      </c>
      <c r="R763" s="11" t="str">
        <f>IF(ISERROR(VLOOKUP(C763,'WI Vs ASM'!$B$2:$J$1000,9,0)),0,(VLOOKUP(C763,'WI Vs ASM'!$B$2:$J$1000,9,0)))</f>
        <v>Jyothi Pai</v>
      </c>
      <c r="S763" s="11" t="str">
        <f>IF(ISERROR(VLOOKUP(C763,'WI Vs ASM'!$B$2:$K$1000,10,0)),0,(VLOOKUP(C763,'WI Vs ASM'!$B$2:$K$1000,10,0)))</f>
        <v>Linda J. Richardson</v>
      </c>
      <c r="T763" s="11" t="str">
        <f>IF(ISERROR(VLOOKUP(C763,'WI Vs ASM'!$B$2:$L$1000,11,0)),0,(VLOOKUP(C763,'WI Vs ASM'!$B$2:$L$1000,11,0)))</f>
        <v>Crystal Romano</v>
      </c>
      <c r="U763" s="11" t="e">
        <f t="shared" si="323"/>
        <v>#VALUE!</v>
      </c>
      <c r="V763" s="11" t="str">
        <f t="shared" si="317"/>
        <v>No</v>
      </c>
      <c r="W763" s="11" t="str">
        <f t="shared" si="318"/>
        <v>Yes</v>
      </c>
      <c r="X763" s="11" t="str">
        <f t="shared" si="319"/>
        <v>No</v>
      </c>
      <c r="Y763" s="11" t="str">
        <f t="shared" si="320"/>
        <v>No</v>
      </c>
      <c r="Z763" s="11" t="str">
        <f t="shared" si="321"/>
        <v>No</v>
      </c>
      <c r="AA763" s="11" t="str">
        <f t="shared" si="324"/>
        <v>No</v>
      </c>
      <c r="AB763" s="11">
        <f>IF(ISERROR(VLOOKUP(U763,'ITWR Dump'!$A$2:$Y$5000,24,0)),0,(VLOOKUP('ILC Report'!U763,'ITWR Dump'!$A$2:$Y$5000,24,0)))</f>
        <v>0</v>
      </c>
      <c r="AC763" s="11" t="str">
        <f t="shared" si="325"/>
        <v>No</v>
      </c>
      <c r="AD763" s="11" t="str">
        <f t="shared" si="326"/>
        <v/>
      </c>
      <c r="AE763" s="11">
        <f>IF(ISERROR(VLOOKUP(U763,'ITWR Dump'!$A$2:$Y$5000,13,0)),0,(VLOOKUP(U763,'ITWR Dump'!$A$2:$Y$5000,13,0)))</f>
        <v>0</v>
      </c>
      <c r="AF763" s="11">
        <f>IF(ISERROR(VLOOKUP(U763,'ITWR Dump'!$A$2:$Y$5000,11,0)),0,(VLOOKUP(U763,'ITWR Dump'!$A$2:$Y$5000,11,0)))</f>
        <v>0</v>
      </c>
      <c r="AG763" s="11">
        <f>IF(ISERROR(VLOOKUP(U763,'ITWR Dump'!$A$2:$Y$5000,2,0)),0,(VLOOKUP(U763,'ITWR Dump'!$A$2:$Y$5000,2,0)))</f>
        <v>0</v>
      </c>
      <c r="AH763" s="11">
        <f>IF(ISERROR(VLOOKUP(U763,'ITWR Dump'!$A$2:$Y$5000,14,0)),0,(VLOOKUP(U763,'ITWR Dump'!$A$2:$Y$5000,14,0)))</f>
        <v>0</v>
      </c>
      <c r="AI763" s="11" t="str">
        <f t="shared" si="327"/>
        <v>01-Maintenance Offshore</v>
      </c>
      <c r="AJ763" s="11" t="str">
        <f t="shared" si="328"/>
        <v>Offshore</v>
      </c>
      <c r="AK763" s="11" t="str">
        <f>IF(ISERROR(VLOOKUP(A763,'Team Data'!$C$2:$U$213,17,0)),0,(VLOOKUP(A763,'Team Data'!$C$2:$U$213,17,0)))</f>
        <v>PRISM</v>
      </c>
      <c r="AL763" s="11" t="str">
        <f t="shared" si="329"/>
        <v>2017-04-24</v>
      </c>
      <c r="AM763" s="11">
        <f>IF(ISERROR(VLOOKUP(U763,'ITWR Dump'!$A$2:$Y$5000,16,0)),0,(VLOOKUP(U763,'ITWR Dump'!$A$2:$Y$5000,16,0)))</f>
        <v>0</v>
      </c>
      <c r="AN763" s="11">
        <f>IF(ISERROR(VLOOKUP(U763,'ITWR Dump'!$A$2:$Y$5000,18,0)),0,(VLOOKUP(U763,'ITWR Dump'!$A$2:$Y$5000,18,0)))</f>
        <v>0</v>
      </c>
      <c r="AO763" s="11">
        <f>IF(ISERROR(VLOOKUP(U763,'ITWR Dump'!$A$2:$Y$5000,25,0)),0,(VLOOKUP('ILC Report'!U763,'ITWR Dump'!$A$2:$Y$5000,25,0)))</f>
        <v>0</v>
      </c>
      <c r="AP763" s="11">
        <f t="shared" si="330"/>
        <v>0</v>
      </c>
      <c r="AQ763" s="26">
        <f t="shared" si="331"/>
        <v>0</v>
      </c>
      <c r="AR763" s="26">
        <f t="shared" si="332"/>
        <v>0</v>
      </c>
      <c r="AS763" s="26">
        <f t="shared" si="333"/>
        <v>0</v>
      </c>
      <c r="AT763" s="26">
        <f t="shared" si="334"/>
        <v>0</v>
      </c>
      <c r="AU763" s="26">
        <f t="shared" si="335"/>
        <v>0</v>
      </c>
      <c r="AV763" s="26">
        <f t="shared" si="336"/>
        <v>0</v>
      </c>
      <c r="AW763" s="11" t="s">
        <v>653</v>
      </c>
      <c r="AX763" s="11" t="str">
        <f>VLOOKUP(L763,Group!$A$2:$B$1000,2,0)</f>
        <v>Maintenance</v>
      </c>
      <c r="AY763" s="11">
        <f>IF(ISERROR(VLOOKUP(U763,'ITWR Dump'!$A$2:$Y$5000,15,0)),0,(VLOOKUP('ILC Report'!U763,'ITWR Dump'!$A$2:$Y$5000,15,0)))</f>
        <v>0</v>
      </c>
      <c r="AZ763" s="11" t="str">
        <f t="shared" si="337"/>
        <v>No</v>
      </c>
      <c r="BA763" s="11" t="str">
        <f t="shared" si="338"/>
        <v>BKI</v>
      </c>
      <c r="BB763" s="11" t="str">
        <f t="shared" si="339"/>
        <v>MN</v>
      </c>
      <c r="BC763" s="11" t="str">
        <f t="shared" si="340"/>
        <v>No</v>
      </c>
    </row>
    <row r="764" spans="1:55" x14ac:dyDescent="0.3">
      <c r="A764" s="11" t="s">
        <v>671</v>
      </c>
      <c r="B764" s="11" t="s">
        <v>1838</v>
      </c>
      <c r="C764" s="11" t="s">
        <v>616</v>
      </c>
      <c r="D764" s="11" t="s">
        <v>2350</v>
      </c>
      <c r="E764" s="38" t="s">
        <v>2904</v>
      </c>
      <c r="F764" s="11">
        <v>12</v>
      </c>
      <c r="G764" s="40" t="s">
        <v>218</v>
      </c>
      <c r="H764" s="11" t="str">
        <f t="shared" si="322"/>
        <v>Regular</v>
      </c>
      <c r="I764" s="11" t="str">
        <f t="shared" si="314"/>
        <v>INDIA</v>
      </c>
      <c r="J764" s="11" t="str">
        <f>IF(ISERROR(VLOOKUP(C764,'WI Vs ASM'!$B$2:$E$1000,4,0)),0,(VLOOKUP(C764,'WI Vs ASM'!$B$2:$E$1000,4,0)))</f>
        <v>Offshore</v>
      </c>
      <c r="K764" s="11" t="str">
        <f>IF(ISERROR(VLOOKUP(C764,'WI Vs ASM'!$B$2:$F$1000,5,0)),0,(VLOOKUP(C764,'WI Vs ASM'!$B$2:$F$1000,5,0)))</f>
        <v>09-NonBillable</v>
      </c>
      <c r="L764" s="11" t="str">
        <f>IF(ISERROR(VLOOKUP(C764,'WI Vs ASM'!$B$2:$D$1000,3,0)),0,(VLOOKUP(C764,'WI Vs ASM'!$B$2:$D$1000,3,0)))</f>
        <v>54-Knowledge Transfer/Training Offshore</v>
      </c>
      <c r="M764" s="11" t="str">
        <f>IF(ISERROR(VLOOKUP(C764,'WI Vs ASM'!$B$2:$I$1000,8,0)),0,(VLOOKUP(C764,'WI Vs ASM'!$B$2:$I$1000,8,0)))</f>
        <v>Prakash Varadachari</v>
      </c>
      <c r="N764" s="11" t="str">
        <f>IF(ISERROR(VLOOKUP(C764,'WI Vs ASM'!$B$2:$G$1000,6,0)),0,(VLOOKUP(C764,'WI Vs ASM'!$B$2:$G$1000,6,0)))</f>
        <v>Treasury</v>
      </c>
      <c r="O764" s="11" t="str">
        <f>IF(ISERROR(VLOOKUP(C764,'WI Vs ASM'!$B$2:$H$1000,7,0)),0,(VLOOKUP(C764,'WI Vs ASM'!$B$2:$H$1000,7,0)))</f>
        <v>Central Functions</v>
      </c>
      <c r="P764" s="11" t="str">
        <f t="shared" si="315"/>
        <v>May-17</v>
      </c>
      <c r="Q764" s="11" t="str">
        <f t="shared" si="316"/>
        <v>Q2</v>
      </c>
      <c r="R764" s="11" t="str">
        <f>IF(ISERROR(VLOOKUP(C764,'WI Vs ASM'!$B$2:$J$1000,9,0)),0,(VLOOKUP(C764,'WI Vs ASM'!$B$2:$J$1000,9,0)))</f>
        <v>Jyothi Pai</v>
      </c>
      <c r="S764" s="11" t="str">
        <f>IF(ISERROR(VLOOKUP(C764,'WI Vs ASM'!$B$2:$K$1000,10,0)),0,(VLOOKUP(C764,'WI Vs ASM'!$B$2:$K$1000,10,0)))</f>
        <v>Linda J. Richardson</v>
      </c>
      <c r="T764" s="11" t="str">
        <f>IF(ISERROR(VLOOKUP(C764,'WI Vs ASM'!$B$2:$L$1000,11,0)),0,(VLOOKUP(C764,'WI Vs ASM'!$B$2:$L$1000,11,0)))</f>
        <v>Crystal Romano</v>
      </c>
      <c r="U764" s="11" t="e">
        <f t="shared" si="323"/>
        <v>#VALUE!</v>
      </c>
      <c r="V764" s="11" t="str">
        <f t="shared" si="317"/>
        <v>No</v>
      </c>
      <c r="W764" s="11" t="str">
        <f t="shared" si="318"/>
        <v>No</v>
      </c>
      <c r="X764" s="11" t="str">
        <f t="shared" si="319"/>
        <v>No</v>
      </c>
      <c r="Y764" s="11" t="str">
        <f t="shared" si="320"/>
        <v>No</v>
      </c>
      <c r="Z764" s="11" t="str">
        <f t="shared" si="321"/>
        <v>No</v>
      </c>
      <c r="AA764" s="11" t="str">
        <f t="shared" si="324"/>
        <v>No</v>
      </c>
      <c r="AB764" s="11">
        <f>IF(ISERROR(VLOOKUP(U764,'ITWR Dump'!$A$2:$Y$5000,24,0)),0,(VLOOKUP('ILC Report'!U764,'ITWR Dump'!$A$2:$Y$5000,24,0)))</f>
        <v>0</v>
      </c>
      <c r="AC764" s="11" t="str">
        <f t="shared" si="325"/>
        <v>No</v>
      </c>
      <c r="AD764" s="11" t="str">
        <f t="shared" si="326"/>
        <v/>
      </c>
      <c r="AE764" s="11">
        <f>IF(ISERROR(VLOOKUP(U764,'ITWR Dump'!$A$2:$Y$5000,13,0)),0,(VLOOKUP(U764,'ITWR Dump'!$A$2:$Y$5000,13,0)))</f>
        <v>0</v>
      </c>
      <c r="AF764" s="11">
        <f>IF(ISERROR(VLOOKUP(U764,'ITWR Dump'!$A$2:$Y$5000,11,0)),0,(VLOOKUP(U764,'ITWR Dump'!$A$2:$Y$5000,11,0)))</f>
        <v>0</v>
      </c>
      <c r="AG764" s="11">
        <f>IF(ISERROR(VLOOKUP(U764,'ITWR Dump'!$A$2:$Y$5000,2,0)),0,(VLOOKUP(U764,'ITWR Dump'!$A$2:$Y$5000,2,0)))</f>
        <v>0</v>
      </c>
      <c r="AH764" s="11">
        <f>IF(ISERROR(VLOOKUP(U764,'ITWR Dump'!$A$2:$Y$5000,14,0)),0,(VLOOKUP(U764,'ITWR Dump'!$A$2:$Y$5000,14,0)))</f>
        <v>0</v>
      </c>
      <c r="AI764" s="11" t="str">
        <f t="shared" si="327"/>
        <v>54-Knowledge Transfer/Training Offshore</v>
      </c>
      <c r="AJ764" s="11" t="str">
        <f t="shared" si="328"/>
        <v>Offshore</v>
      </c>
      <c r="AK764" s="11" t="str">
        <f>IF(ISERROR(VLOOKUP(A764,'Team Data'!$C$2:$U$213,17,0)),0,(VLOOKUP(A764,'Team Data'!$C$2:$U$213,17,0)))</f>
        <v>PRISM</v>
      </c>
      <c r="AL764" s="11" t="str">
        <f t="shared" si="329"/>
        <v>2017-04-24</v>
      </c>
      <c r="AM764" s="11">
        <f>IF(ISERROR(VLOOKUP(U764,'ITWR Dump'!$A$2:$Y$5000,16,0)),0,(VLOOKUP(U764,'ITWR Dump'!$A$2:$Y$5000,16,0)))</f>
        <v>0</v>
      </c>
      <c r="AN764" s="11">
        <f>IF(ISERROR(VLOOKUP(U764,'ITWR Dump'!$A$2:$Y$5000,18,0)),0,(VLOOKUP(U764,'ITWR Dump'!$A$2:$Y$5000,18,0)))</f>
        <v>0</v>
      </c>
      <c r="AO764" s="11">
        <f>IF(ISERROR(VLOOKUP(U764,'ITWR Dump'!$A$2:$Y$5000,25,0)),0,(VLOOKUP('ILC Report'!U764,'ITWR Dump'!$A$2:$Y$5000,25,0)))</f>
        <v>0</v>
      </c>
      <c r="AP764" s="11">
        <f t="shared" si="330"/>
        <v>0</v>
      </c>
      <c r="AQ764" s="26">
        <f t="shared" si="331"/>
        <v>0</v>
      </c>
      <c r="AR764" s="26">
        <f t="shared" si="332"/>
        <v>0</v>
      </c>
      <c r="AS764" s="26">
        <f t="shared" si="333"/>
        <v>0</v>
      </c>
      <c r="AT764" s="26">
        <f t="shared" si="334"/>
        <v>0</v>
      </c>
      <c r="AU764" s="26">
        <f t="shared" si="335"/>
        <v>0</v>
      </c>
      <c r="AV764" s="26">
        <f t="shared" si="336"/>
        <v>0</v>
      </c>
      <c r="AW764" s="11" t="s">
        <v>653</v>
      </c>
      <c r="AX764" s="11" t="str">
        <f>VLOOKUP(L764,Group!$A$2:$B$1000,2,0)</f>
        <v>Maintenance</v>
      </c>
      <c r="AY764" s="11">
        <f>IF(ISERROR(VLOOKUP(U764,'ITWR Dump'!$A$2:$Y$5000,15,0)),0,(VLOOKUP('ILC Report'!U764,'ITWR Dump'!$A$2:$Y$5000,15,0)))</f>
        <v>0</v>
      </c>
      <c r="AZ764" s="11" t="str">
        <f t="shared" si="337"/>
        <v>No</v>
      </c>
      <c r="BA764" s="11" t="str">
        <f t="shared" si="338"/>
        <v>BKI</v>
      </c>
      <c r="BB764" s="11" t="str">
        <f t="shared" si="339"/>
        <v>KT</v>
      </c>
      <c r="BC764" s="11" t="str">
        <f t="shared" si="340"/>
        <v>No</v>
      </c>
    </row>
    <row r="765" spans="1:55" x14ac:dyDescent="0.3">
      <c r="A765" s="11" t="s">
        <v>671</v>
      </c>
      <c r="B765" s="11" t="s">
        <v>1838</v>
      </c>
      <c r="C765" s="11" t="s">
        <v>545</v>
      </c>
      <c r="D765" s="11" t="s">
        <v>2360</v>
      </c>
      <c r="E765" s="38" t="s">
        <v>2904</v>
      </c>
      <c r="F765" s="11">
        <v>4</v>
      </c>
      <c r="G765" s="40" t="s">
        <v>218</v>
      </c>
      <c r="H765" s="11" t="str">
        <f t="shared" si="322"/>
        <v>Regular</v>
      </c>
      <c r="I765" s="11" t="str">
        <f t="shared" si="314"/>
        <v>INDIA</v>
      </c>
      <c r="J765" s="11" t="str">
        <f>IF(ISERROR(VLOOKUP(C765,'WI Vs ASM'!$B$2:$E$1000,4,0)),0,(VLOOKUP(C765,'WI Vs ASM'!$B$2:$E$1000,4,0)))</f>
        <v>Offshore</v>
      </c>
      <c r="K765" s="11" t="str">
        <f>IF(ISERROR(VLOOKUP(C765,'WI Vs ASM'!$B$2:$F$1000,5,0)),0,(VLOOKUP(C765,'WI Vs ASM'!$B$2:$F$1000,5,0)))</f>
        <v>01-Fixed Price</v>
      </c>
      <c r="L765" s="11" t="str">
        <f>IF(ISERROR(VLOOKUP(C765,'WI Vs ASM'!$B$2:$D$1000,3,0)),0,(VLOOKUP(C765,'WI Vs ASM'!$B$2:$D$1000,3,0)))</f>
        <v>01-Maintenance Offshore</v>
      </c>
      <c r="M765" s="11" t="str">
        <f>IF(ISERROR(VLOOKUP(C765,'WI Vs ASM'!$B$2:$I$1000,8,0)),0,(VLOOKUP(C765,'WI Vs ASM'!$B$2:$I$1000,8,0)))</f>
        <v>Rahul Soman</v>
      </c>
      <c r="N765" s="11" t="str">
        <f>IF(ISERROR(VLOOKUP(C765,'WI Vs ASM'!$B$2:$G$1000,6,0)),0,(VLOOKUP(C765,'WI Vs ASM'!$B$2:$G$1000,6,0)))</f>
        <v>Data Archive</v>
      </c>
      <c r="O765" s="11" t="str">
        <f>IF(ISERROR(VLOOKUP(C765,'WI Vs ASM'!$B$2:$H$1000,7,0)),0,(VLOOKUP(C765,'WI Vs ASM'!$B$2:$H$1000,7,0)))</f>
        <v>Central Functions</v>
      </c>
      <c r="P765" s="11" t="str">
        <f t="shared" si="315"/>
        <v>May-17</v>
      </c>
      <c r="Q765" s="11" t="str">
        <f t="shared" si="316"/>
        <v>Q2</v>
      </c>
      <c r="R765" s="11" t="str">
        <f>IF(ISERROR(VLOOKUP(C765,'WI Vs ASM'!$B$2:$J$1000,9,0)),0,(VLOOKUP(C765,'WI Vs ASM'!$B$2:$J$1000,9,0)))</f>
        <v>Jyothi Pai</v>
      </c>
      <c r="S765" s="11" t="str">
        <f>IF(ISERROR(VLOOKUP(C765,'WI Vs ASM'!$B$2:$K$1000,10,0)),0,(VLOOKUP(C765,'WI Vs ASM'!$B$2:$K$1000,10,0)))</f>
        <v>Linda J. Richardson</v>
      </c>
      <c r="T765" s="11" t="str">
        <f>IF(ISERROR(VLOOKUP(C765,'WI Vs ASM'!$B$2:$L$1000,11,0)),0,(VLOOKUP(C765,'WI Vs ASM'!$B$2:$L$1000,11,0)))</f>
        <v>Crystal Romano</v>
      </c>
      <c r="U765" s="11" t="e">
        <f t="shared" si="323"/>
        <v>#VALUE!</v>
      </c>
      <c r="V765" s="11" t="str">
        <f t="shared" si="317"/>
        <v>No</v>
      </c>
      <c r="W765" s="11" t="str">
        <f t="shared" si="318"/>
        <v>Yes</v>
      </c>
      <c r="X765" s="11" t="str">
        <f t="shared" si="319"/>
        <v>No</v>
      </c>
      <c r="Y765" s="11" t="str">
        <f t="shared" si="320"/>
        <v>No</v>
      </c>
      <c r="Z765" s="11" t="str">
        <f t="shared" si="321"/>
        <v>No</v>
      </c>
      <c r="AA765" s="11" t="str">
        <f t="shared" si="324"/>
        <v>No</v>
      </c>
      <c r="AB765" s="11">
        <f>IF(ISERROR(VLOOKUP(U765,'ITWR Dump'!$A$2:$Y$5000,24,0)),0,(VLOOKUP('ILC Report'!U765,'ITWR Dump'!$A$2:$Y$5000,24,0)))</f>
        <v>0</v>
      </c>
      <c r="AC765" s="11" t="str">
        <f t="shared" si="325"/>
        <v>No</v>
      </c>
      <c r="AD765" s="11" t="str">
        <f t="shared" si="326"/>
        <v/>
      </c>
      <c r="AE765" s="11">
        <f>IF(ISERROR(VLOOKUP(U765,'ITWR Dump'!$A$2:$Y$5000,13,0)),0,(VLOOKUP(U765,'ITWR Dump'!$A$2:$Y$5000,13,0)))</f>
        <v>0</v>
      </c>
      <c r="AF765" s="11">
        <f>IF(ISERROR(VLOOKUP(U765,'ITWR Dump'!$A$2:$Y$5000,11,0)),0,(VLOOKUP(U765,'ITWR Dump'!$A$2:$Y$5000,11,0)))</f>
        <v>0</v>
      </c>
      <c r="AG765" s="11">
        <f>IF(ISERROR(VLOOKUP(U765,'ITWR Dump'!$A$2:$Y$5000,2,0)),0,(VLOOKUP(U765,'ITWR Dump'!$A$2:$Y$5000,2,0)))</f>
        <v>0</v>
      </c>
      <c r="AH765" s="11">
        <f>IF(ISERROR(VLOOKUP(U765,'ITWR Dump'!$A$2:$Y$5000,14,0)),0,(VLOOKUP(U765,'ITWR Dump'!$A$2:$Y$5000,14,0)))</f>
        <v>0</v>
      </c>
      <c r="AI765" s="11" t="str">
        <f t="shared" si="327"/>
        <v>01-Maintenance Offshore</v>
      </c>
      <c r="AJ765" s="11" t="str">
        <f t="shared" si="328"/>
        <v>Offshore</v>
      </c>
      <c r="AK765" s="11" t="str">
        <f>IF(ISERROR(VLOOKUP(A765,'Team Data'!$C$2:$U$213,17,0)),0,(VLOOKUP(A765,'Team Data'!$C$2:$U$213,17,0)))</f>
        <v>PRISM</v>
      </c>
      <c r="AL765" s="11" t="str">
        <f t="shared" si="329"/>
        <v>2017-04-24</v>
      </c>
      <c r="AM765" s="11">
        <f>IF(ISERROR(VLOOKUP(U765,'ITWR Dump'!$A$2:$Y$5000,16,0)),0,(VLOOKUP(U765,'ITWR Dump'!$A$2:$Y$5000,16,0)))</f>
        <v>0</v>
      </c>
      <c r="AN765" s="11">
        <f>IF(ISERROR(VLOOKUP(U765,'ITWR Dump'!$A$2:$Y$5000,18,0)),0,(VLOOKUP(U765,'ITWR Dump'!$A$2:$Y$5000,18,0)))</f>
        <v>0</v>
      </c>
      <c r="AO765" s="11">
        <f>IF(ISERROR(VLOOKUP(U765,'ITWR Dump'!$A$2:$Y$5000,25,0)),0,(VLOOKUP('ILC Report'!U765,'ITWR Dump'!$A$2:$Y$5000,25,0)))</f>
        <v>0</v>
      </c>
      <c r="AP765" s="11">
        <f t="shared" si="330"/>
        <v>0</v>
      </c>
      <c r="AQ765" s="26">
        <f t="shared" si="331"/>
        <v>0</v>
      </c>
      <c r="AR765" s="26">
        <f t="shared" si="332"/>
        <v>0</v>
      </c>
      <c r="AS765" s="26">
        <f t="shared" si="333"/>
        <v>0</v>
      </c>
      <c r="AT765" s="26">
        <f t="shared" si="334"/>
        <v>0</v>
      </c>
      <c r="AU765" s="26">
        <f t="shared" si="335"/>
        <v>0</v>
      </c>
      <c r="AV765" s="26">
        <f t="shared" si="336"/>
        <v>0</v>
      </c>
      <c r="AW765" s="11" t="s">
        <v>653</v>
      </c>
      <c r="AX765" s="11" t="str">
        <f>VLOOKUP(L765,Group!$A$2:$B$1000,2,0)</f>
        <v>Maintenance</v>
      </c>
      <c r="AY765" s="11">
        <f>IF(ISERROR(VLOOKUP(U765,'ITWR Dump'!$A$2:$Y$5000,15,0)),0,(VLOOKUP('ILC Report'!U765,'ITWR Dump'!$A$2:$Y$5000,15,0)))</f>
        <v>0</v>
      </c>
      <c r="AZ765" s="11" t="str">
        <f t="shared" si="337"/>
        <v>No</v>
      </c>
      <c r="BA765" s="11" t="str">
        <f t="shared" si="338"/>
        <v>BKI</v>
      </c>
      <c r="BB765" s="11" t="str">
        <f t="shared" si="339"/>
        <v>MN</v>
      </c>
      <c r="BC765" s="11" t="str">
        <f t="shared" si="340"/>
        <v>No</v>
      </c>
    </row>
    <row r="766" spans="1:55" x14ac:dyDescent="0.3">
      <c r="A766" s="11" t="s">
        <v>671</v>
      </c>
      <c r="B766" s="11" t="s">
        <v>1838</v>
      </c>
      <c r="C766" s="11" t="s">
        <v>617</v>
      </c>
      <c r="D766" s="11" t="s">
        <v>2352</v>
      </c>
      <c r="E766" s="38" t="s">
        <v>2904</v>
      </c>
      <c r="F766" s="11">
        <v>5</v>
      </c>
      <c r="G766" s="40" t="s">
        <v>218</v>
      </c>
      <c r="H766" s="11" t="str">
        <f t="shared" si="322"/>
        <v>Regular</v>
      </c>
      <c r="I766" s="11" t="str">
        <f t="shared" si="314"/>
        <v>INDIA</v>
      </c>
      <c r="J766" s="11" t="str">
        <f>IF(ISERROR(VLOOKUP(C766,'WI Vs ASM'!$B$2:$E$1000,4,0)),0,(VLOOKUP(C766,'WI Vs ASM'!$B$2:$E$1000,4,0)))</f>
        <v>Offshore</v>
      </c>
      <c r="K766" s="11" t="str">
        <f>IF(ISERROR(VLOOKUP(C766,'WI Vs ASM'!$B$2:$F$1000,5,0)),0,(VLOOKUP(C766,'WI Vs ASM'!$B$2:$F$1000,5,0)))</f>
        <v>01-Fixed Price</v>
      </c>
      <c r="L766" s="11" t="str">
        <f>IF(ISERROR(VLOOKUP(C766,'WI Vs ASM'!$B$2:$D$1000,3,0)),0,(VLOOKUP(C766,'WI Vs ASM'!$B$2:$D$1000,3,0)))</f>
        <v>01-Maintenance Offshore</v>
      </c>
      <c r="M766" s="11" t="str">
        <f>IF(ISERROR(VLOOKUP(C766,'WI Vs ASM'!$B$2:$I$1000,8,0)),0,(VLOOKUP(C766,'WI Vs ASM'!$B$2:$I$1000,8,0)))</f>
        <v>Rahul Soman</v>
      </c>
      <c r="N766" s="11" t="str">
        <f>IF(ISERROR(VLOOKUP(C766,'WI Vs ASM'!$B$2:$G$1000,6,0)),0,(VLOOKUP(C766,'WI Vs ASM'!$B$2:$G$1000,6,0)))</f>
        <v>Treasury</v>
      </c>
      <c r="O766" s="11" t="str">
        <f>IF(ISERROR(VLOOKUP(C766,'WI Vs ASM'!$B$2:$H$1000,7,0)),0,(VLOOKUP(C766,'WI Vs ASM'!$B$2:$H$1000,7,0)))</f>
        <v>Central Functions</v>
      </c>
      <c r="P766" s="11" t="str">
        <f t="shared" si="315"/>
        <v>May-17</v>
      </c>
      <c r="Q766" s="11" t="str">
        <f t="shared" si="316"/>
        <v>Q2</v>
      </c>
      <c r="R766" s="11" t="str">
        <f>IF(ISERROR(VLOOKUP(C766,'WI Vs ASM'!$B$2:$J$1000,9,0)),0,(VLOOKUP(C766,'WI Vs ASM'!$B$2:$J$1000,9,0)))</f>
        <v>Jyothi Pai</v>
      </c>
      <c r="S766" s="11" t="str">
        <f>IF(ISERROR(VLOOKUP(C766,'WI Vs ASM'!$B$2:$K$1000,10,0)),0,(VLOOKUP(C766,'WI Vs ASM'!$B$2:$K$1000,10,0)))</f>
        <v>Linda J. Richardson</v>
      </c>
      <c r="T766" s="11" t="str">
        <f>IF(ISERROR(VLOOKUP(C766,'WI Vs ASM'!$B$2:$L$1000,11,0)),0,(VLOOKUP(C766,'WI Vs ASM'!$B$2:$L$1000,11,0)))</f>
        <v>Crystal Romano</v>
      </c>
      <c r="U766" s="11" t="e">
        <f t="shared" si="323"/>
        <v>#VALUE!</v>
      </c>
      <c r="V766" s="11" t="str">
        <f t="shared" si="317"/>
        <v>No</v>
      </c>
      <c r="W766" s="11" t="str">
        <f t="shared" si="318"/>
        <v>Yes</v>
      </c>
      <c r="X766" s="11" t="str">
        <f t="shared" si="319"/>
        <v>No</v>
      </c>
      <c r="Y766" s="11" t="str">
        <f t="shared" si="320"/>
        <v>No</v>
      </c>
      <c r="Z766" s="11" t="str">
        <f t="shared" si="321"/>
        <v>No</v>
      </c>
      <c r="AA766" s="11" t="str">
        <f t="shared" si="324"/>
        <v>No</v>
      </c>
      <c r="AB766" s="11">
        <f>IF(ISERROR(VLOOKUP(U766,'ITWR Dump'!$A$2:$Y$5000,24,0)),0,(VLOOKUP('ILC Report'!U766,'ITWR Dump'!$A$2:$Y$5000,24,0)))</f>
        <v>0</v>
      </c>
      <c r="AC766" s="11" t="str">
        <f t="shared" si="325"/>
        <v>No</v>
      </c>
      <c r="AD766" s="11" t="str">
        <f t="shared" si="326"/>
        <v/>
      </c>
      <c r="AE766" s="11">
        <f>IF(ISERROR(VLOOKUP(U766,'ITWR Dump'!$A$2:$Y$5000,13,0)),0,(VLOOKUP(U766,'ITWR Dump'!$A$2:$Y$5000,13,0)))</f>
        <v>0</v>
      </c>
      <c r="AF766" s="11">
        <f>IF(ISERROR(VLOOKUP(U766,'ITWR Dump'!$A$2:$Y$5000,11,0)),0,(VLOOKUP(U766,'ITWR Dump'!$A$2:$Y$5000,11,0)))</f>
        <v>0</v>
      </c>
      <c r="AG766" s="11">
        <f>IF(ISERROR(VLOOKUP(U766,'ITWR Dump'!$A$2:$Y$5000,2,0)),0,(VLOOKUP(U766,'ITWR Dump'!$A$2:$Y$5000,2,0)))</f>
        <v>0</v>
      </c>
      <c r="AH766" s="11">
        <f>IF(ISERROR(VLOOKUP(U766,'ITWR Dump'!$A$2:$Y$5000,14,0)),0,(VLOOKUP(U766,'ITWR Dump'!$A$2:$Y$5000,14,0)))</f>
        <v>0</v>
      </c>
      <c r="AI766" s="11" t="str">
        <f t="shared" si="327"/>
        <v>01-Maintenance Offshore</v>
      </c>
      <c r="AJ766" s="11" t="str">
        <f t="shared" si="328"/>
        <v>Offshore</v>
      </c>
      <c r="AK766" s="11" t="str">
        <f>IF(ISERROR(VLOOKUP(A766,'Team Data'!$C$2:$U$213,17,0)),0,(VLOOKUP(A766,'Team Data'!$C$2:$U$213,17,0)))</f>
        <v>PRISM</v>
      </c>
      <c r="AL766" s="11" t="str">
        <f t="shared" si="329"/>
        <v>2017-04-24</v>
      </c>
      <c r="AM766" s="11">
        <f>IF(ISERROR(VLOOKUP(U766,'ITWR Dump'!$A$2:$Y$5000,16,0)),0,(VLOOKUP(U766,'ITWR Dump'!$A$2:$Y$5000,16,0)))</f>
        <v>0</v>
      </c>
      <c r="AN766" s="11">
        <f>IF(ISERROR(VLOOKUP(U766,'ITWR Dump'!$A$2:$Y$5000,18,0)),0,(VLOOKUP(U766,'ITWR Dump'!$A$2:$Y$5000,18,0)))</f>
        <v>0</v>
      </c>
      <c r="AO766" s="11">
        <f>IF(ISERROR(VLOOKUP(U766,'ITWR Dump'!$A$2:$Y$5000,25,0)),0,(VLOOKUP('ILC Report'!U766,'ITWR Dump'!$A$2:$Y$5000,25,0)))</f>
        <v>0</v>
      </c>
      <c r="AP766" s="11">
        <f t="shared" si="330"/>
        <v>0</v>
      </c>
      <c r="AQ766" s="26">
        <f t="shared" si="331"/>
        <v>0</v>
      </c>
      <c r="AR766" s="26">
        <f t="shared" si="332"/>
        <v>0</v>
      </c>
      <c r="AS766" s="26">
        <f t="shared" si="333"/>
        <v>0</v>
      </c>
      <c r="AT766" s="26">
        <f t="shared" si="334"/>
        <v>0</v>
      </c>
      <c r="AU766" s="26">
        <f t="shared" si="335"/>
        <v>0</v>
      </c>
      <c r="AV766" s="26">
        <f t="shared" si="336"/>
        <v>0</v>
      </c>
      <c r="AW766" s="11" t="s">
        <v>653</v>
      </c>
      <c r="AX766" s="11" t="str">
        <f>VLOOKUP(L766,Group!$A$2:$B$1000,2,0)</f>
        <v>Maintenance</v>
      </c>
      <c r="AY766" s="11">
        <f>IF(ISERROR(VLOOKUP(U766,'ITWR Dump'!$A$2:$Y$5000,15,0)),0,(VLOOKUP('ILC Report'!U766,'ITWR Dump'!$A$2:$Y$5000,15,0)))</f>
        <v>0</v>
      </c>
      <c r="AZ766" s="11" t="str">
        <f t="shared" si="337"/>
        <v>Yes</v>
      </c>
      <c r="BA766" s="11" t="str">
        <f t="shared" si="338"/>
        <v>BKI</v>
      </c>
      <c r="BB766" s="11" t="str">
        <f t="shared" si="339"/>
        <v>MN</v>
      </c>
      <c r="BC766" s="11" t="str">
        <f t="shared" si="340"/>
        <v>No</v>
      </c>
    </row>
    <row r="767" spans="1:55" x14ac:dyDescent="0.3">
      <c r="A767" s="11" t="s">
        <v>672</v>
      </c>
      <c r="B767" s="11" t="s">
        <v>1839</v>
      </c>
      <c r="C767" s="11" t="s">
        <v>618</v>
      </c>
      <c r="D767" s="11" t="s">
        <v>2361</v>
      </c>
      <c r="E767" s="38" t="s">
        <v>652</v>
      </c>
      <c r="F767" s="11">
        <v>40</v>
      </c>
      <c r="G767" s="40" t="s">
        <v>218</v>
      </c>
      <c r="H767" s="11" t="str">
        <f t="shared" si="322"/>
        <v>Regular</v>
      </c>
      <c r="I767" s="11" t="str">
        <f t="shared" si="314"/>
        <v>INDIA</v>
      </c>
      <c r="J767" s="11" t="str">
        <f>IF(ISERROR(VLOOKUP(C767,'WI Vs ASM'!$B$2:$E$1000,4,0)),0,(VLOOKUP(C767,'WI Vs ASM'!$B$2:$E$1000,4,0)))</f>
        <v>Offshore</v>
      </c>
      <c r="K767" s="11" t="str">
        <f>IF(ISERROR(VLOOKUP(C767,'WI Vs ASM'!$B$2:$F$1000,5,0)),0,(VLOOKUP(C767,'WI Vs ASM'!$B$2:$F$1000,5,0)))</f>
        <v>04-Cost Transfer</v>
      </c>
      <c r="L767" s="11" t="str">
        <f>IF(ISERROR(VLOOKUP(C767,'WI Vs ASM'!$B$2:$D$1000,3,0)),0,(VLOOKUP(C767,'WI Vs ASM'!$B$2:$D$1000,3,0)))</f>
        <v>95-UserID Access provisioning Offshore</v>
      </c>
      <c r="M767" s="11" t="str">
        <f>IF(ISERROR(VLOOKUP(C767,'WI Vs ASM'!$B$2:$I$1000,8,0)),0,(VLOOKUP(C767,'WI Vs ASM'!$B$2:$I$1000,8,0)))</f>
        <v>Rahul Soman</v>
      </c>
      <c r="N767" s="11" t="str">
        <f>IF(ISERROR(VLOOKUP(C767,'WI Vs ASM'!$B$2:$G$1000,6,0)),0,(VLOOKUP(C767,'WI Vs ASM'!$B$2:$G$1000,6,0)))</f>
        <v>User ID Management</v>
      </c>
      <c r="O767" s="11" t="str">
        <f>IF(ISERROR(VLOOKUP(C767,'WI Vs ASM'!$B$2:$H$1000,7,0)),0,(VLOOKUP(C767,'WI Vs ASM'!$B$2:$H$1000,7,0)))</f>
        <v>User ID Management</v>
      </c>
      <c r="P767" s="11" t="str">
        <f t="shared" si="315"/>
        <v>Apr-17</v>
      </c>
      <c r="Q767" s="11" t="str">
        <f t="shared" si="316"/>
        <v>Q2</v>
      </c>
      <c r="R767" s="11" t="str">
        <f>IF(ISERROR(VLOOKUP(C767,'WI Vs ASM'!$B$2:$J$1000,9,0)),0,(VLOOKUP(C767,'WI Vs ASM'!$B$2:$J$1000,9,0)))</f>
        <v>Vinitha</v>
      </c>
      <c r="S767" s="11" t="str">
        <f>IF(ISERROR(VLOOKUP(C767,'WI Vs ASM'!$B$2:$K$1000,10,0)),0,(VLOOKUP(C767,'WI Vs ASM'!$B$2:$K$1000,10,0)))</f>
        <v>Darla Karmer</v>
      </c>
      <c r="T767" s="11" t="str">
        <f>IF(ISERROR(VLOOKUP(C767,'WI Vs ASM'!$B$2:$L$1000,11,0)),0,(VLOOKUP(C767,'WI Vs ASM'!$B$2:$L$1000,11,0)))</f>
        <v>Darla Karmer</v>
      </c>
      <c r="U767" s="11" t="e">
        <f t="shared" si="323"/>
        <v>#VALUE!</v>
      </c>
      <c r="V767" s="11" t="str">
        <f t="shared" si="317"/>
        <v>No</v>
      </c>
      <c r="W767" s="11" t="str">
        <f t="shared" si="318"/>
        <v>Yes</v>
      </c>
      <c r="X767" s="11" t="str">
        <f t="shared" si="319"/>
        <v>No</v>
      </c>
      <c r="Y767" s="11" t="str">
        <f t="shared" si="320"/>
        <v>No</v>
      </c>
      <c r="Z767" s="11" t="str">
        <f t="shared" si="321"/>
        <v>No</v>
      </c>
      <c r="AA767" s="11" t="str">
        <f t="shared" si="324"/>
        <v>No</v>
      </c>
      <c r="AB767" s="11">
        <f>IF(ISERROR(VLOOKUP(U767,'ITWR Dump'!$A$2:$Y$5000,24,0)),0,(VLOOKUP('ILC Report'!U767,'ITWR Dump'!$A$2:$Y$5000,24,0)))</f>
        <v>0</v>
      </c>
      <c r="AC767" s="11" t="str">
        <f t="shared" si="325"/>
        <v>No</v>
      </c>
      <c r="AD767" s="11" t="str">
        <f t="shared" si="326"/>
        <v/>
      </c>
      <c r="AE767" s="11">
        <f>IF(ISERROR(VLOOKUP(U767,'ITWR Dump'!$A$2:$Y$5000,13,0)),0,(VLOOKUP(U767,'ITWR Dump'!$A$2:$Y$5000,13,0)))</f>
        <v>0</v>
      </c>
      <c r="AF767" s="11">
        <f>IF(ISERROR(VLOOKUP(U767,'ITWR Dump'!$A$2:$Y$5000,11,0)),0,(VLOOKUP(U767,'ITWR Dump'!$A$2:$Y$5000,11,0)))</f>
        <v>0</v>
      </c>
      <c r="AG767" s="11">
        <f>IF(ISERROR(VLOOKUP(U767,'ITWR Dump'!$A$2:$Y$5000,2,0)),0,(VLOOKUP(U767,'ITWR Dump'!$A$2:$Y$5000,2,0)))</f>
        <v>0</v>
      </c>
      <c r="AH767" s="11">
        <f>IF(ISERROR(VLOOKUP(U767,'ITWR Dump'!$A$2:$Y$5000,14,0)),0,(VLOOKUP(U767,'ITWR Dump'!$A$2:$Y$5000,14,0)))</f>
        <v>0</v>
      </c>
      <c r="AI767" s="11" t="str">
        <f t="shared" si="327"/>
        <v>95-UserID Access provisioning Offshore</v>
      </c>
      <c r="AJ767" s="11" t="str">
        <f t="shared" si="328"/>
        <v>Offshore</v>
      </c>
      <c r="AK767" s="11" t="str">
        <f>IF(ISERROR(VLOOKUP(A767,'Team Data'!$C$2:$U$213,17,0)),0,(VLOOKUP(A767,'Team Data'!$C$2:$U$213,17,0)))</f>
        <v>Non-ADM Team</v>
      </c>
      <c r="AL767" s="11" t="str">
        <f t="shared" si="329"/>
        <v>2017-04-24</v>
      </c>
      <c r="AM767" s="11">
        <f>IF(ISERROR(VLOOKUP(U767,'ITWR Dump'!$A$2:$Y$5000,16,0)),0,(VLOOKUP(U767,'ITWR Dump'!$A$2:$Y$5000,16,0)))</f>
        <v>0</v>
      </c>
      <c r="AN767" s="11">
        <f>IF(ISERROR(VLOOKUP(U767,'ITWR Dump'!$A$2:$Y$5000,18,0)),0,(VLOOKUP(U767,'ITWR Dump'!$A$2:$Y$5000,18,0)))</f>
        <v>0</v>
      </c>
      <c r="AO767" s="11">
        <f>IF(ISERROR(VLOOKUP(U767,'ITWR Dump'!$A$2:$Y$5000,25,0)),0,(VLOOKUP('ILC Report'!U767,'ITWR Dump'!$A$2:$Y$5000,25,0)))</f>
        <v>0</v>
      </c>
      <c r="AP767" s="11">
        <f t="shared" si="330"/>
        <v>0</v>
      </c>
      <c r="AQ767" s="26">
        <f t="shared" si="331"/>
        <v>0</v>
      </c>
      <c r="AR767" s="26">
        <f t="shared" si="332"/>
        <v>0</v>
      </c>
      <c r="AS767" s="26">
        <f t="shared" si="333"/>
        <v>0</v>
      </c>
      <c r="AT767" s="26">
        <f t="shared" si="334"/>
        <v>0</v>
      </c>
      <c r="AU767" s="26">
        <f t="shared" si="335"/>
        <v>0</v>
      </c>
      <c r="AV767" s="26">
        <f t="shared" si="336"/>
        <v>0</v>
      </c>
      <c r="AW767" s="11" t="s">
        <v>653</v>
      </c>
      <c r="AX767" s="11" t="str">
        <f>VLOOKUP(L767,Group!$A$2:$B$1000,2,0)</f>
        <v>Maintenance</v>
      </c>
      <c r="AY767" s="11">
        <f>IF(ISERROR(VLOOKUP(U767,'ITWR Dump'!$A$2:$Y$5000,15,0)),0,(VLOOKUP('ILC Report'!U767,'ITWR Dump'!$A$2:$Y$5000,15,0)))</f>
        <v>0</v>
      </c>
      <c r="AZ767" s="11" t="str">
        <f t="shared" si="337"/>
        <v>No</v>
      </c>
      <c r="BA767" s="11" t="str">
        <f t="shared" si="338"/>
        <v>BKI</v>
      </c>
      <c r="BB767" s="11" t="str">
        <f t="shared" si="339"/>
        <v>MN</v>
      </c>
      <c r="BC767" s="11" t="str">
        <f t="shared" si="340"/>
        <v>No</v>
      </c>
    </row>
    <row r="768" spans="1:55" x14ac:dyDescent="0.3">
      <c r="A768" s="11" t="s">
        <v>672</v>
      </c>
      <c r="B768" s="11" t="s">
        <v>1839</v>
      </c>
      <c r="C768" s="11" t="s">
        <v>618</v>
      </c>
      <c r="D768" s="11" t="s">
        <v>2361</v>
      </c>
      <c r="E768" s="38" t="s">
        <v>2901</v>
      </c>
      <c r="F768" s="11">
        <v>40</v>
      </c>
      <c r="G768" s="40" t="s">
        <v>218</v>
      </c>
      <c r="H768" s="11" t="str">
        <f t="shared" si="322"/>
        <v>Regular</v>
      </c>
      <c r="I768" s="11" t="str">
        <f t="shared" si="314"/>
        <v>INDIA</v>
      </c>
      <c r="J768" s="11" t="str">
        <f>IF(ISERROR(VLOOKUP(C768,'WI Vs ASM'!$B$2:$E$1000,4,0)),0,(VLOOKUP(C768,'WI Vs ASM'!$B$2:$E$1000,4,0)))</f>
        <v>Offshore</v>
      </c>
      <c r="K768" s="11" t="str">
        <f>IF(ISERROR(VLOOKUP(C768,'WI Vs ASM'!$B$2:$F$1000,5,0)),0,(VLOOKUP(C768,'WI Vs ASM'!$B$2:$F$1000,5,0)))</f>
        <v>04-Cost Transfer</v>
      </c>
      <c r="L768" s="11" t="str">
        <f>IF(ISERROR(VLOOKUP(C768,'WI Vs ASM'!$B$2:$D$1000,3,0)),0,(VLOOKUP(C768,'WI Vs ASM'!$B$2:$D$1000,3,0)))</f>
        <v>95-UserID Access provisioning Offshore</v>
      </c>
      <c r="M768" s="11" t="str">
        <f>IF(ISERROR(VLOOKUP(C768,'WI Vs ASM'!$B$2:$I$1000,8,0)),0,(VLOOKUP(C768,'WI Vs ASM'!$B$2:$I$1000,8,0)))</f>
        <v>Rahul Soman</v>
      </c>
      <c r="N768" s="11" t="str">
        <f>IF(ISERROR(VLOOKUP(C768,'WI Vs ASM'!$B$2:$G$1000,6,0)),0,(VLOOKUP(C768,'WI Vs ASM'!$B$2:$G$1000,6,0)))</f>
        <v>User ID Management</v>
      </c>
      <c r="O768" s="11" t="str">
        <f>IF(ISERROR(VLOOKUP(C768,'WI Vs ASM'!$B$2:$H$1000,7,0)),0,(VLOOKUP(C768,'WI Vs ASM'!$B$2:$H$1000,7,0)))</f>
        <v>User ID Management</v>
      </c>
      <c r="P768" s="11" t="str">
        <f t="shared" si="315"/>
        <v>May-17</v>
      </c>
      <c r="Q768" s="11" t="str">
        <f t="shared" si="316"/>
        <v>Q2</v>
      </c>
      <c r="R768" s="11" t="str">
        <f>IF(ISERROR(VLOOKUP(C768,'WI Vs ASM'!$B$2:$J$1000,9,0)),0,(VLOOKUP(C768,'WI Vs ASM'!$B$2:$J$1000,9,0)))</f>
        <v>Vinitha</v>
      </c>
      <c r="S768" s="11" t="str">
        <f>IF(ISERROR(VLOOKUP(C768,'WI Vs ASM'!$B$2:$K$1000,10,0)),0,(VLOOKUP(C768,'WI Vs ASM'!$B$2:$K$1000,10,0)))</f>
        <v>Darla Karmer</v>
      </c>
      <c r="T768" s="11" t="str">
        <f>IF(ISERROR(VLOOKUP(C768,'WI Vs ASM'!$B$2:$L$1000,11,0)),0,(VLOOKUP(C768,'WI Vs ASM'!$B$2:$L$1000,11,0)))</f>
        <v>Darla Karmer</v>
      </c>
      <c r="U768" s="11" t="e">
        <f t="shared" si="323"/>
        <v>#VALUE!</v>
      </c>
      <c r="V768" s="11" t="str">
        <f t="shared" si="317"/>
        <v>No</v>
      </c>
      <c r="W768" s="11" t="str">
        <f t="shared" si="318"/>
        <v>Yes</v>
      </c>
      <c r="X768" s="11" t="str">
        <f t="shared" si="319"/>
        <v>No</v>
      </c>
      <c r="Y768" s="11" t="str">
        <f t="shared" si="320"/>
        <v>No</v>
      </c>
      <c r="Z768" s="11" t="str">
        <f t="shared" si="321"/>
        <v>No</v>
      </c>
      <c r="AA768" s="11" t="str">
        <f t="shared" si="324"/>
        <v>No</v>
      </c>
      <c r="AB768" s="11">
        <f>IF(ISERROR(VLOOKUP(U768,'ITWR Dump'!$A$2:$Y$5000,24,0)),0,(VLOOKUP('ILC Report'!U768,'ITWR Dump'!$A$2:$Y$5000,24,0)))</f>
        <v>0</v>
      </c>
      <c r="AC768" s="11" t="str">
        <f t="shared" si="325"/>
        <v>No</v>
      </c>
      <c r="AD768" s="11" t="str">
        <f t="shared" si="326"/>
        <v/>
      </c>
      <c r="AE768" s="11">
        <f>IF(ISERROR(VLOOKUP(U768,'ITWR Dump'!$A$2:$Y$5000,13,0)),0,(VLOOKUP(U768,'ITWR Dump'!$A$2:$Y$5000,13,0)))</f>
        <v>0</v>
      </c>
      <c r="AF768" s="11">
        <f>IF(ISERROR(VLOOKUP(U768,'ITWR Dump'!$A$2:$Y$5000,11,0)),0,(VLOOKUP(U768,'ITWR Dump'!$A$2:$Y$5000,11,0)))</f>
        <v>0</v>
      </c>
      <c r="AG768" s="11">
        <f>IF(ISERROR(VLOOKUP(U768,'ITWR Dump'!$A$2:$Y$5000,2,0)),0,(VLOOKUP(U768,'ITWR Dump'!$A$2:$Y$5000,2,0)))</f>
        <v>0</v>
      </c>
      <c r="AH768" s="11">
        <f>IF(ISERROR(VLOOKUP(U768,'ITWR Dump'!$A$2:$Y$5000,14,0)),0,(VLOOKUP(U768,'ITWR Dump'!$A$2:$Y$5000,14,0)))</f>
        <v>0</v>
      </c>
      <c r="AI768" s="11" t="str">
        <f t="shared" si="327"/>
        <v>95-UserID Access provisioning Offshore</v>
      </c>
      <c r="AJ768" s="11" t="str">
        <f t="shared" si="328"/>
        <v>Offshore</v>
      </c>
      <c r="AK768" s="11" t="str">
        <f>IF(ISERROR(VLOOKUP(A768,'Team Data'!$C$2:$U$213,17,0)),0,(VLOOKUP(A768,'Team Data'!$C$2:$U$213,17,0)))</f>
        <v>Non-ADM Team</v>
      </c>
      <c r="AL768" s="11" t="str">
        <f t="shared" si="329"/>
        <v>2017-04-24</v>
      </c>
      <c r="AM768" s="11">
        <f>IF(ISERROR(VLOOKUP(U768,'ITWR Dump'!$A$2:$Y$5000,16,0)),0,(VLOOKUP(U768,'ITWR Dump'!$A$2:$Y$5000,16,0)))</f>
        <v>0</v>
      </c>
      <c r="AN768" s="11">
        <f>IF(ISERROR(VLOOKUP(U768,'ITWR Dump'!$A$2:$Y$5000,18,0)),0,(VLOOKUP(U768,'ITWR Dump'!$A$2:$Y$5000,18,0)))</f>
        <v>0</v>
      </c>
      <c r="AO768" s="11">
        <f>IF(ISERROR(VLOOKUP(U768,'ITWR Dump'!$A$2:$Y$5000,25,0)),0,(VLOOKUP('ILC Report'!U768,'ITWR Dump'!$A$2:$Y$5000,25,0)))</f>
        <v>0</v>
      </c>
      <c r="AP768" s="11">
        <f t="shared" si="330"/>
        <v>0</v>
      </c>
      <c r="AQ768" s="26">
        <f t="shared" si="331"/>
        <v>0</v>
      </c>
      <c r="AR768" s="26">
        <f t="shared" si="332"/>
        <v>0</v>
      </c>
      <c r="AS768" s="26">
        <f t="shared" si="333"/>
        <v>0</v>
      </c>
      <c r="AT768" s="26">
        <f t="shared" si="334"/>
        <v>0</v>
      </c>
      <c r="AU768" s="26">
        <f t="shared" si="335"/>
        <v>0</v>
      </c>
      <c r="AV768" s="26">
        <f t="shared" si="336"/>
        <v>0</v>
      </c>
      <c r="AW768" s="11" t="s">
        <v>653</v>
      </c>
      <c r="AX768" s="11" t="str">
        <f>VLOOKUP(L768,Group!$A$2:$B$1000,2,0)</f>
        <v>Maintenance</v>
      </c>
      <c r="AY768" s="11">
        <f>IF(ISERROR(VLOOKUP(U768,'ITWR Dump'!$A$2:$Y$5000,15,0)),0,(VLOOKUP('ILC Report'!U768,'ITWR Dump'!$A$2:$Y$5000,15,0)))</f>
        <v>0</v>
      </c>
      <c r="AZ768" s="11" t="str">
        <f t="shared" si="337"/>
        <v>No</v>
      </c>
      <c r="BA768" s="11" t="str">
        <f t="shared" si="338"/>
        <v>BKI</v>
      </c>
      <c r="BB768" s="11" t="str">
        <f t="shared" si="339"/>
        <v>MN</v>
      </c>
      <c r="BC768" s="11" t="str">
        <f t="shared" si="340"/>
        <v>No</v>
      </c>
    </row>
    <row r="769" spans="1:55" x14ac:dyDescent="0.3">
      <c r="A769" s="11" t="s">
        <v>672</v>
      </c>
      <c r="B769" s="11" t="s">
        <v>1839</v>
      </c>
      <c r="C769" s="11" t="s">
        <v>618</v>
      </c>
      <c r="D769" s="11" t="s">
        <v>2361</v>
      </c>
      <c r="E769" s="38" t="s">
        <v>2902</v>
      </c>
      <c r="F769" s="11">
        <v>40</v>
      </c>
      <c r="G769" s="40" t="s">
        <v>218</v>
      </c>
      <c r="H769" s="11" t="str">
        <f t="shared" si="322"/>
        <v>Regular</v>
      </c>
      <c r="I769" s="11" t="str">
        <f t="shared" si="314"/>
        <v>INDIA</v>
      </c>
      <c r="J769" s="11" t="str">
        <f>IF(ISERROR(VLOOKUP(C769,'WI Vs ASM'!$B$2:$E$1000,4,0)),0,(VLOOKUP(C769,'WI Vs ASM'!$B$2:$E$1000,4,0)))</f>
        <v>Offshore</v>
      </c>
      <c r="K769" s="11" t="str">
        <f>IF(ISERROR(VLOOKUP(C769,'WI Vs ASM'!$B$2:$F$1000,5,0)),0,(VLOOKUP(C769,'WI Vs ASM'!$B$2:$F$1000,5,0)))</f>
        <v>04-Cost Transfer</v>
      </c>
      <c r="L769" s="11" t="str">
        <f>IF(ISERROR(VLOOKUP(C769,'WI Vs ASM'!$B$2:$D$1000,3,0)),0,(VLOOKUP(C769,'WI Vs ASM'!$B$2:$D$1000,3,0)))</f>
        <v>95-UserID Access provisioning Offshore</v>
      </c>
      <c r="M769" s="11" t="str">
        <f>IF(ISERROR(VLOOKUP(C769,'WI Vs ASM'!$B$2:$I$1000,8,0)),0,(VLOOKUP(C769,'WI Vs ASM'!$B$2:$I$1000,8,0)))</f>
        <v>Rahul Soman</v>
      </c>
      <c r="N769" s="11" t="str">
        <f>IF(ISERROR(VLOOKUP(C769,'WI Vs ASM'!$B$2:$G$1000,6,0)),0,(VLOOKUP(C769,'WI Vs ASM'!$B$2:$G$1000,6,0)))</f>
        <v>User ID Management</v>
      </c>
      <c r="O769" s="11" t="str">
        <f>IF(ISERROR(VLOOKUP(C769,'WI Vs ASM'!$B$2:$H$1000,7,0)),0,(VLOOKUP(C769,'WI Vs ASM'!$B$2:$H$1000,7,0)))</f>
        <v>User ID Management</v>
      </c>
      <c r="P769" s="11" t="str">
        <f t="shared" si="315"/>
        <v>May-17</v>
      </c>
      <c r="Q769" s="11" t="str">
        <f t="shared" si="316"/>
        <v>Q2</v>
      </c>
      <c r="R769" s="11" t="str">
        <f>IF(ISERROR(VLOOKUP(C769,'WI Vs ASM'!$B$2:$J$1000,9,0)),0,(VLOOKUP(C769,'WI Vs ASM'!$B$2:$J$1000,9,0)))</f>
        <v>Vinitha</v>
      </c>
      <c r="S769" s="11" t="str">
        <f>IF(ISERROR(VLOOKUP(C769,'WI Vs ASM'!$B$2:$K$1000,10,0)),0,(VLOOKUP(C769,'WI Vs ASM'!$B$2:$K$1000,10,0)))</f>
        <v>Darla Karmer</v>
      </c>
      <c r="T769" s="11" t="str">
        <f>IF(ISERROR(VLOOKUP(C769,'WI Vs ASM'!$B$2:$L$1000,11,0)),0,(VLOOKUP(C769,'WI Vs ASM'!$B$2:$L$1000,11,0)))</f>
        <v>Darla Karmer</v>
      </c>
      <c r="U769" s="11" t="e">
        <f t="shared" si="323"/>
        <v>#VALUE!</v>
      </c>
      <c r="V769" s="11" t="str">
        <f t="shared" si="317"/>
        <v>No</v>
      </c>
      <c r="W769" s="11" t="str">
        <f t="shared" si="318"/>
        <v>Yes</v>
      </c>
      <c r="X769" s="11" t="str">
        <f t="shared" si="319"/>
        <v>No</v>
      </c>
      <c r="Y769" s="11" t="str">
        <f t="shared" si="320"/>
        <v>No</v>
      </c>
      <c r="Z769" s="11" t="str">
        <f t="shared" si="321"/>
        <v>No</v>
      </c>
      <c r="AA769" s="11" t="str">
        <f t="shared" si="324"/>
        <v>No</v>
      </c>
      <c r="AB769" s="11">
        <f>IF(ISERROR(VLOOKUP(U769,'ITWR Dump'!$A$2:$Y$5000,24,0)),0,(VLOOKUP('ILC Report'!U769,'ITWR Dump'!$A$2:$Y$5000,24,0)))</f>
        <v>0</v>
      </c>
      <c r="AC769" s="11" t="str">
        <f t="shared" si="325"/>
        <v>No</v>
      </c>
      <c r="AD769" s="11" t="str">
        <f t="shared" si="326"/>
        <v/>
      </c>
      <c r="AE769" s="11">
        <f>IF(ISERROR(VLOOKUP(U769,'ITWR Dump'!$A$2:$Y$5000,13,0)),0,(VLOOKUP(U769,'ITWR Dump'!$A$2:$Y$5000,13,0)))</f>
        <v>0</v>
      </c>
      <c r="AF769" s="11">
        <f>IF(ISERROR(VLOOKUP(U769,'ITWR Dump'!$A$2:$Y$5000,11,0)),0,(VLOOKUP(U769,'ITWR Dump'!$A$2:$Y$5000,11,0)))</f>
        <v>0</v>
      </c>
      <c r="AG769" s="11">
        <f>IF(ISERROR(VLOOKUP(U769,'ITWR Dump'!$A$2:$Y$5000,2,0)),0,(VLOOKUP(U769,'ITWR Dump'!$A$2:$Y$5000,2,0)))</f>
        <v>0</v>
      </c>
      <c r="AH769" s="11">
        <f>IF(ISERROR(VLOOKUP(U769,'ITWR Dump'!$A$2:$Y$5000,14,0)),0,(VLOOKUP(U769,'ITWR Dump'!$A$2:$Y$5000,14,0)))</f>
        <v>0</v>
      </c>
      <c r="AI769" s="11" t="str">
        <f t="shared" si="327"/>
        <v>95-UserID Access provisioning Offshore</v>
      </c>
      <c r="AJ769" s="11" t="str">
        <f t="shared" si="328"/>
        <v>Offshore</v>
      </c>
      <c r="AK769" s="11" t="str">
        <f>IF(ISERROR(VLOOKUP(A769,'Team Data'!$C$2:$U$213,17,0)),0,(VLOOKUP(A769,'Team Data'!$C$2:$U$213,17,0)))</f>
        <v>Non-ADM Team</v>
      </c>
      <c r="AL769" s="11" t="str">
        <f t="shared" si="329"/>
        <v>2017-04-24</v>
      </c>
      <c r="AM769" s="11">
        <f>IF(ISERROR(VLOOKUP(U769,'ITWR Dump'!$A$2:$Y$5000,16,0)),0,(VLOOKUP(U769,'ITWR Dump'!$A$2:$Y$5000,16,0)))</f>
        <v>0</v>
      </c>
      <c r="AN769" s="11">
        <f>IF(ISERROR(VLOOKUP(U769,'ITWR Dump'!$A$2:$Y$5000,18,0)),0,(VLOOKUP(U769,'ITWR Dump'!$A$2:$Y$5000,18,0)))</f>
        <v>0</v>
      </c>
      <c r="AO769" s="11">
        <f>IF(ISERROR(VLOOKUP(U769,'ITWR Dump'!$A$2:$Y$5000,25,0)),0,(VLOOKUP('ILC Report'!U769,'ITWR Dump'!$A$2:$Y$5000,25,0)))</f>
        <v>0</v>
      </c>
      <c r="AP769" s="11">
        <f t="shared" si="330"/>
        <v>0</v>
      </c>
      <c r="AQ769" s="26">
        <f t="shared" si="331"/>
        <v>0</v>
      </c>
      <c r="AR769" s="26">
        <f t="shared" si="332"/>
        <v>0</v>
      </c>
      <c r="AS769" s="26">
        <f t="shared" si="333"/>
        <v>0</v>
      </c>
      <c r="AT769" s="26">
        <f t="shared" si="334"/>
        <v>0</v>
      </c>
      <c r="AU769" s="26">
        <f t="shared" si="335"/>
        <v>0</v>
      </c>
      <c r="AV769" s="26">
        <f t="shared" si="336"/>
        <v>0</v>
      </c>
      <c r="AW769" s="11" t="s">
        <v>653</v>
      </c>
      <c r="AX769" s="11" t="str">
        <f>VLOOKUP(L769,Group!$A$2:$B$1000,2,0)</f>
        <v>Maintenance</v>
      </c>
      <c r="AY769" s="11">
        <f>IF(ISERROR(VLOOKUP(U769,'ITWR Dump'!$A$2:$Y$5000,15,0)),0,(VLOOKUP('ILC Report'!U769,'ITWR Dump'!$A$2:$Y$5000,15,0)))</f>
        <v>0</v>
      </c>
      <c r="AZ769" s="11" t="str">
        <f t="shared" si="337"/>
        <v>No</v>
      </c>
      <c r="BA769" s="11" t="str">
        <f t="shared" si="338"/>
        <v>BKI</v>
      </c>
      <c r="BB769" s="11" t="str">
        <f t="shared" si="339"/>
        <v>MN</v>
      </c>
      <c r="BC769" s="11" t="str">
        <f t="shared" si="340"/>
        <v>No</v>
      </c>
    </row>
    <row r="770" spans="1:55" x14ac:dyDescent="0.3">
      <c r="A770" s="11" t="s">
        <v>672</v>
      </c>
      <c r="B770" s="11" t="s">
        <v>1839</v>
      </c>
      <c r="C770" s="11" t="s">
        <v>618</v>
      </c>
      <c r="D770" s="11" t="s">
        <v>2361</v>
      </c>
      <c r="E770" s="38" t="s">
        <v>2903</v>
      </c>
      <c r="F770" s="11">
        <v>40</v>
      </c>
      <c r="G770" s="40" t="s">
        <v>218</v>
      </c>
      <c r="H770" s="11" t="str">
        <f t="shared" si="322"/>
        <v>Regular</v>
      </c>
      <c r="I770" s="11" t="str">
        <f t="shared" ref="I770:I833" si="341">Locationdetails(J770)</f>
        <v>INDIA</v>
      </c>
      <c r="J770" s="11" t="str">
        <f>IF(ISERROR(VLOOKUP(C770,'WI Vs ASM'!$B$2:$E$1000,4,0)),0,(VLOOKUP(C770,'WI Vs ASM'!$B$2:$E$1000,4,0)))</f>
        <v>Offshore</v>
      </c>
      <c r="K770" s="11" t="str">
        <f>IF(ISERROR(VLOOKUP(C770,'WI Vs ASM'!$B$2:$F$1000,5,0)),0,(VLOOKUP(C770,'WI Vs ASM'!$B$2:$F$1000,5,0)))</f>
        <v>04-Cost Transfer</v>
      </c>
      <c r="L770" s="11" t="str">
        <f>IF(ISERROR(VLOOKUP(C770,'WI Vs ASM'!$B$2:$D$1000,3,0)),0,(VLOOKUP(C770,'WI Vs ASM'!$B$2:$D$1000,3,0)))</f>
        <v>95-UserID Access provisioning Offshore</v>
      </c>
      <c r="M770" s="11" t="str">
        <f>IF(ISERROR(VLOOKUP(C770,'WI Vs ASM'!$B$2:$I$1000,8,0)),0,(VLOOKUP(C770,'WI Vs ASM'!$B$2:$I$1000,8,0)))</f>
        <v>Rahul Soman</v>
      </c>
      <c r="N770" s="11" t="str">
        <f>IF(ISERROR(VLOOKUP(C770,'WI Vs ASM'!$B$2:$G$1000,6,0)),0,(VLOOKUP(C770,'WI Vs ASM'!$B$2:$G$1000,6,0)))</f>
        <v>User ID Management</v>
      </c>
      <c r="O770" s="11" t="str">
        <f>IF(ISERROR(VLOOKUP(C770,'WI Vs ASM'!$B$2:$H$1000,7,0)),0,(VLOOKUP(C770,'WI Vs ASM'!$B$2:$H$1000,7,0)))</f>
        <v>User ID Management</v>
      </c>
      <c r="P770" s="11" t="str">
        <f t="shared" ref="P770:P833" si="342">TEXT(E770,"MMM-YY")</f>
        <v>May-17</v>
      </c>
      <c r="Q770" s="11" t="str">
        <f t="shared" ref="Q770:Q833" si="343">Quarterdetails(P770)</f>
        <v>Q2</v>
      </c>
      <c r="R770" s="11" t="str">
        <f>IF(ISERROR(VLOOKUP(C770,'WI Vs ASM'!$B$2:$J$1000,9,0)),0,(VLOOKUP(C770,'WI Vs ASM'!$B$2:$J$1000,9,0)))</f>
        <v>Vinitha</v>
      </c>
      <c r="S770" s="11" t="str">
        <f>IF(ISERROR(VLOOKUP(C770,'WI Vs ASM'!$B$2:$K$1000,10,0)),0,(VLOOKUP(C770,'WI Vs ASM'!$B$2:$K$1000,10,0)))</f>
        <v>Darla Karmer</v>
      </c>
      <c r="T770" s="11" t="str">
        <f>IF(ISERROR(VLOOKUP(C770,'WI Vs ASM'!$B$2:$L$1000,11,0)),0,(VLOOKUP(C770,'WI Vs ASM'!$B$2:$L$1000,11,0)))</f>
        <v>Darla Karmer</v>
      </c>
      <c r="U770" s="11" t="e">
        <f t="shared" si="323"/>
        <v>#VALUE!</v>
      </c>
      <c r="V770" s="11" t="str">
        <f t="shared" ref="V770:V833" si="344">IF(OR(AP770=1,AQ770=1,AR770=1,AS770=1,AT770=1,AU770=1,AV770=1),"Yes","No")</f>
        <v>No</v>
      </c>
      <c r="W770" s="11" t="str">
        <f t="shared" ref="W770:W833" si="345">IF(V770&lt;&gt;"Yes",IF(AND(K770&lt;&gt;"09-NonBillable"),"Yes","No"),"No")</f>
        <v>Yes</v>
      </c>
      <c r="X770" s="11" t="str">
        <f t="shared" ref="X770:X833" si="346">IF(ISERROR(IF(OR(RIGHT(C770,2)="LB",(RIGHT(C770,2)="MG"),(C770="WAFCOGEN")),"Yes","No")),"No",(IF(OR(RIGHT(C770,2)="LB",(RIGHT(C770,2)="MG"),(C770="WAFCOGEN")),"Yes","No")))</f>
        <v>No</v>
      </c>
      <c r="Y770" s="11" t="str">
        <f t="shared" ref="Y770:Y833" si="347">CTCdetails(AE770)</f>
        <v>No</v>
      </c>
      <c r="Z770" s="11" t="str">
        <f t="shared" ref="Z770:Z833" si="348">Ignitedetails(C770)</f>
        <v>No</v>
      </c>
      <c r="AA770" s="11" t="str">
        <f t="shared" si="324"/>
        <v>No</v>
      </c>
      <c r="AB770" s="11">
        <f>IF(ISERROR(VLOOKUP(U770,'ITWR Dump'!$A$2:$Y$5000,24,0)),0,(VLOOKUP('ILC Report'!U770,'ITWR Dump'!$A$2:$Y$5000,24,0)))</f>
        <v>0</v>
      </c>
      <c r="AC770" s="11" t="str">
        <f t="shared" si="325"/>
        <v>No</v>
      </c>
      <c r="AD770" s="11" t="str">
        <f t="shared" si="326"/>
        <v/>
      </c>
      <c r="AE770" s="11">
        <f>IF(ISERROR(VLOOKUP(U770,'ITWR Dump'!$A$2:$Y$5000,13,0)),0,(VLOOKUP(U770,'ITWR Dump'!$A$2:$Y$5000,13,0)))</f>
        <v>0</v>
      </c>
      <c r="AF770" s="11">
        <f>IF(ISERROR(VLOOKUP(U770,'ITWR Dump'!$A$2:$Y$5000,11,0)),0,(VLOOKUP(U770,'ITWR Dump'!$A$2:$Y$5000,11,0)))</f>
        <v>0</v>
      </c>
      <c r="AG770" s="11">
        <f>IF(ISERROR(VLOOKUP(U770,'ITWR Dump'!$A$2:$Y$5000,2,0)),0,(VLOOKUP(U770,'ITWR Dump'!$A$2:$Y$5000,2,0)))</f>
        <v>0</v>
      </c>
      <c r="AH770" s="11">
        <f>IF(ISERROR(VLOOKUP(U770,'ITWR Dump'!$A$2:$Y$5000,14,0)),0,(VLOOKUP(U770,'ITWR Dump'!$A$2:$Y$5000,14,0)))</f>
        <v>0</v>
      </c>
      <c r="AI770" s="11" t="str">
        <f t="shared" si="327"/>
        <v>95-UserID Access provisioning Offshore</v>
      </c>
      <c r="AJ770" s="11" t="str">
        <f t="shared" si="328"/>
        <v>Offshore</v>
      </c>
      <c r="AK770" s="11" t="str">
        <f>IF(ISERROR(VLOOKUP(A770,'Team Data'!$C$2:$U$213,17,0)),0,(VLOOKUP(A770,'Team Data'!$C$2:$U$213,17,0)))</f>
        <v>Non-ADM Team</v>
      </c>
      <c r="AL770" s="11" t="str">
        <f t="shared" si="329"/>
        <v>2017-04-24</v>
      </c>
      <c r="AM770" s="11">
        <f>IF(ISERROR(VLOOKUP(U770,'ITWR Dump'!$A$2:$Y$5000,16,0)),0,(VLOOKUP(U770,'ITWR Dump'!$A$2:$Y$5000,16,0)))</f>
        <v>0</v>
      </c>
      <c r="AN770" s="11">
        <f>IF(ISERROR(VLOOKUP(U770,'ITWR Dump'!$A$2:$Y$5000,18,0)),0,(VLOOKUP(U770,'ITWR Dump'!$A$2:$Y$5000,18,0)))</f>
        <v>0</v>
      </c>
      <c r="AO770" s="11">
        <f>IF(ISERROR(VLOOKUP(U770,'ITWR Dump'!$A$2:$Y$5000,25,0)),0,(VLOOKUP('ILC Report'!U770,'ITWR Dump'!$A$2:$Y$5000,25,0)))</f>
        <v>0</v>
      </c>
      <c r="AP770" s="11">
        <f t="shared" si="330"/>
        <v>0</v>
      </c>
      <c r="AQ770" s="26">
        <f t="shared" si="331"/>
        <v>0</v>
      </c>
      <c r="AR770" s="26">
        <f t="shared" si="332"/>
        <v>0</v>
      </c>
      <c r="AS770" s="26">
        <f t="shared" si="333"/>
        <v>0</v>
      </c>
      <c r="AT770" s="26">
        <f t="shared" si="334"/>
        <v>0</v>
      </c>
      <c r="AU770" s="26">
        <f t="shared" si="335"/>
        <v>0</v>
      </c>
      <c r="AV770" s="26">
        <f t="shared" si="336"/>
        <v>0</v>
      </c>
      <c r="AW770" s="11" t="s">
        <v>653</v>
      </c>
      <c r="AX770" s="11" t="str">
        <f>VLOOKUP(L770,Group!$A$2:$B$1000,2,0)</f>
        <v>Maintenance</v>
      </c>
      <c r="AY770" s="11">
        <f>IF(ISERROR(VLOOKUP(U770,'ITWR Dump'!$A$2:$Y$5000,15,0)),0,(VLOOKUP('ILC Report'!U770,'ITWR Dump'!$A$2:$Y$5000,15,0)))</f>
        <v>0</v>
      </c>
      <c r="AZ770" s="11" t="str">
        <f t="shared" si="337"/>
        <v>No</v>
      </c>
      <c r="BA770" s="11" t="str">
        <f t="shared" si="338"/>
        <v>BKI</v>
      </c>
      <c r="BB770" s="11" t="str">
        <f t="shared" si="339"/>
        <v>MN</v>
      </c>
      <c r="BC770" s="11" t="str">
        <f t="shared" si="340"/>
        <v>No</v>
      </c>
    </row>
    <row r="771" spans="1:55" x14ac:dyDescent="0.3">
      <c r="A771" s="11" t="s">
        <v>672</v>
      </c>
      <c r="B771" s="11" t="s">
        <v>1839</v>
      </c>
      <c r="C771" s="11" t="s">
        <v>618</v>
      </c>
      <c r="D771" s="11" t="s">
        <v>2361</v>
      </c>
      <c r="E771" s="38" t="s">
        <v>2904</v>
      </c>
      <c r="F771" s="11">
        <v>40</v>
      </c>
      <c r="G771" s="40" t="s">
        <v>218</v>
      </c>
      <c r="H771" s="11" t="str">
        <f t="shared" ref="H771:H834" si="349">Shiftdetails($G771)</f>
        <v>Regular</v>
      </c>
      <c r="I771" s="11" t="str">
        <f t="shared" si="341"/>
        <v>INDIA</v>
      </c>
      <c r="J771" s="11" t="str">
        <f>IF(ISERROR(VLOOKUP(C771,'WI Vs ASM'!$B$2:$E$1000,4,0)),0,(VLOOKUP(C771,'WI Vs ASM'!$B$2:$E$1000,4,0)))</f>
        <v>Offshore</v>
      </c>
      <c r="K771" s="11" t="str">
        <f>IF(ISERROR(VLOOKUP(C771,'WI Vs ASM'!$B$2:$F$1000,5,0)),0,(VLOOKUP(C771,'WI Vs ASM'!$B$2:$F$1000,5,0)))</f>
        <v>04-Cost Transfer</v>
      </c>
      <c r="L771" s="11" t="str">
        <f>IF(ISERROR(VLOOKUP(C771,'WI Vs ASM'!$B$2:$D$1000,3,0)),0,(VLOOKUP(C771,'WI Vs ASM'!$B$2:$D$1000,3,0)))</f>
        <v>95-UserID Access provisioning Offshore</v>
      </c>
      <c r="M771" s="11" t="str">
        <f>IF(ISERROR(VLOOKUP(C771,'WI Vs ASM'!$B$2:$I$1000,8,0)),0,(VLOOKUP(C771,'WI Vs ASM'!$B$2:$I$1000,8,0)))</f>
        <v>Rahul Soman</v>
      </c>
      <c r="N771" s="11" t="str">
        <f>IF(ISERROR(VLOOKUP(C771,'WI Vs ASM'!$B$2:$G$1000,6,0)),0,(VLOOKUP(C771,'WI Vs ASM'!$B$2:$G$1000,6,0)))</f>
        <v>User ID Management</v>
      </c>
      <c r="O771" s="11" t="str">
        <f>IF(ISERROR(VLOOKUP(C771,'WI Vs ASM'!$B$2:$H$1000,7,0)),0,(VLOOKUP(C771,'WI Vs ASM'!$B$2:$H$1000,7,0)))</f>
        <v>User ID Management</v>
      </c>
      <c r="P771" s="11" t="str">
        <f t="shared" si="342"/>
        <v>May-17</v>
      </c>
      <c r="Q771" s="11" t="str">
        <f t="shared" si="343"/>
        <v>Q2</v>
      </c>
      <c r="R771" s="11" t="str">
        <f>IF(ISERROR(VLOOKUP(C771,'WI Vs ASM'!$B$2:$J$1000,9,0)),0,(VLOOKUP(C771,'WI Vs ASM'!$B$2:$J$1000,9,0)))</f>
        <v>Vinitha</v>
      </c>
      <c r="S771" s="11" t="str">
        <f>IF(ISERROR(VLOOKUP(C771,'WI Vs ASM'!$B$2:$K$1000,10,0)),0,(VLOOKUP(C771,'WI Vs ASM'!$B$2:$K$1000,10,0)))</f>
        <v>Darla Karmer</v>
      </c>
      <c r="T771" s="11" t="str">
        <f>IF(ISERROR(VLOOKUP(C771,'WI Vs ASM'!$B$2:$L$1000,11,0)),0,(VLOOKUP(C771,'WI Vs ASM'!$B$2:$L$1000,11,0)))</f>
        <v>Darla Karmer</v>
      </c>
      <c r="U771" s="11" t="e">
        <f t="shared" ref="U771:U834" si="350">IF(ISERROR(MID((UPPER(D771)),(FIND("WR",(UPPER(D771)),1)),8)),MID((UPPER(D771)),(FIND("ENH",(UPPER(D771)),1)),9),MID((UPPER(D771)),(FIND("WR",(UPPER(D771)),1)),8))</f>
        <v>#VALUE!</v>
      </c>
      <c r="V771" s="11" t="str">
        <f t="shared" si="344"/>
        <v>No</v>
      </c>
      <c r="W771" s="11" t="str">
        <f t="shared" si="345"/>
        <v>Yes</v>
      </c>
      <c r="X771" s="11" t="str">
        <f t="shared" si="346"/>
        <v>No</v>
      </c>
      <c r="Y771" s="11" t="str">
        <f t="shared" si="347"/>
        <v>No</v>
      </c>
      <c r="Z771" s="11" t="str">
        <f t="shared" si="348"/>
        <v>No</v>
      </c>
      <c r="AA771" s="11" t="str">
        <f t="shared" ref="AA771:AA834" si="351">RTCdetails(AE771,AY771)</f>
        <v>No</v>
      </c>
      <c r="AB771" s="11">
        <f>IF(ISERROR(VLOOKUP(U771,'ITWR Dump'!$A$2:$Y$5000,24,0)),0,(VLOOKUP('ILC Report'!U771,'ITWR Dump'!$A$2:$Y$5000,24,0)))</f>
        <v>0</v>
      </c>
      <c r="AC771" s="11" t="str">
        <f t="shared" ref="AC771:AC834" si="352">Billable(X771,Y771,Z771,AA771,BC771)</f>
        <v>No</v>
      </c>
      <c r="AD771" s="11" t="str">
        <f t="shared" ref="AD771:AD834" si="353">IF(X771="Yes",$X$1,IF(Y771="Yes",$Y$1,IF(Z771="Yes",$Z$1,IF(AA771="Yes",$AA$1,""))))</f>
        <v/>
      </c>
      <c r="AE771" s="11">
        <f>IF(ISERROR(VLOOKUP(U771,'ITWR Dump'!$A$2:$Y$5000,13,0)),0,(VLOOKUP(U771,'ITWR Dump'!$A$2:$Y$5000,13,0)))</f>
        <v>0</v>
      </c>
      <c r="AF771" s="11">
        <f>IF(ISERROR(VLOOKUP(U771,'ITWR Dump'!$A$2:$Y$5000,11,0)),0,(VLOOKUP(U771,'ITWR Dump'!$A$2:$Y$5000,11,0)))</f>
        <v>0</v>
      </c>
      <c r="AG771" s="11">
        <f>IF(ISERROR(VLOOKUP(U771,'ITWR Dump'!$A$2:$Y$5000,2,0)),0,(VLOOKUP(U771,'ITWR Dump'!$A$2:$Y$5000,2,0)))</f>
        <v>0</v>
      </c>
      <c r="AH771" s="11">
        <f>IF(ISERROR(VLOOKUP(U771,'ITWR Dump'!$A$2:$Y$5000,14,0)),0,(VLOOKUP(U771,'ITWR Dump'!$A$2:$Y$5000,14,0)))</f>
        <v>0</v>
      </c>
      <c r="AI771" s="11" t="str">
        <f t="shared" ref="AI771:AI834" si="354">UdfCategory(H771,L771,AJ771)</f>
        <v>95-UserID Access provisioning Offshore</v>
      </c>
      <c r="AJ771" s="11" t="str">
        <f t="shared" ref="AJ771:AJ834" si="355">OnOffLanded(A771,C771,J771)</f>
        <v>Offshore</v>
      </c>
      <c r="AK771" s="11" t="str">
        <f>IF(ISERROR(VLOOKUP(A771,'Team Data'!$C$2:$U$213,17,0)),0,(VLOOKUP(A771,'Team Data'!$C$2:$U$213,17,0)))</f>
        <v>Non-ADM Team</v>
      </c>
      <c r="AL771" s="11" t="str">
        <f t="shared" ref="AL771:AL834" si="356">LEFT(AW771,10)</f>
        <v>2017-04-24</v>
      </c>
      <c r="AM771" s="11">
        <f>IF(ISERROR(VLOOKUP(U771,'ITWR Dump'!$A$2:$Y$5000,16,0)),0,(VLOOKUP(U771,'ITWR Dump'!$A$2:$Y$5000,16,0)))</f>
        <v>0</v>
      </c>
      <c r="AN771" s="11">
        <f>IF(ISERROR(VLOOKUP(U771,'ITWR Dump'!$A$2:$Y$5000,18,0)),0,(VLOOKUP(U771,'ITWR Dump'!$A$2:$Y$5000,18,0)))</f>
        <v>0</v>
      </c>
      <c r="AO771" s="11">
        <f>IF(ISERROR(VLOOKUP(U771,'ITWR Dump'!$A$2:$Y$5000,25,0)),0,(VLOOKUP('ILC Report'!U771,'ITWR Dump'!$A$2:$Y$5000,25,0)))</f>
        <v>0</v>
      </c>
      <c r="AP771" s="11">
        <f t="shared" ref="AP771:AP834" si="357">IFERROR(FIND("INC0",D771,1),0)</f>
        <v>0</v>
      </c>
      <c r="AQ771" s="26">
        <f t="shared" ref="AQ771:AQ834" si="358">IFERROR(FIND("INC1",D771,1),0)</f>
        <v>0</v>
      </c>
      <c r="AR771" s="26">
        <f t="shared" ref="AR771:AR834" si="359">IFERROR(FIND("INC2",D771,1),0)</f>
        <v>0</v>
      </c>
      <c r="AS771" s="26">
        <f t="shared" ref="AS771:AS834" si="360">IFERROR(FIND("INC3",D771,1),0)</f>
        <v>0</v>
      </c>
      <c r="AT771" s="26">
        <f t="shared" ref="AT771:AT834" si="361">IFERROR(FIND("INC4",D771,1),0)</f>
        <v>0</v>
      </c>
      <c r="AU771" s="26">
        <f t="shared" ref="AU771:AU834" si="362">IFERROR(FIND("INC 0",D771,1),0)</f>
        <v>0</v>
      </c>
      <c r="AV771" s="26">
        <f t="shared" ref="AV771:AV834" si="363">IFERROR(FIND("INC 1",D771,1),0)</f>
        <v>0</v>
      </c>
      <c r="AW771" s="11" t="s">
        <v>653</v>
      </c>
      <c r="AX771" s="11" t="str">
        <f>VLOOKUP(L771,Group!$A$2:$B$1000,2,0)</f>
        <v>Maintenance</v>
      </c>
      <c r="AY771" s="11">
        <f>IF(ISERROR(VLOOKUP(U771,'ITWR Dump'!$A$2:$Y$5000,15,0)),0,(VLOOKUP('ILC Report'!U771,'ITWR Dump'!$A$2:$Y$5000,15,0)))</f>
        <v>0</v>
      </c>
      <c r="AZ771" s="11" t="str">
        <f t="shared" ref="AZ771:AZ834" si="364">Adoc(BB771,D771)</f>
        <v>No</v>
      </c>
      <c r="BA771" s="11" t="str">
        <f t="shared" ref="BA771:BA834" si="365">LEFT(C771,3)</f>
        <v>BKI</v>
      </c>
      <c r="BB771" s="11" t="str">
        <f t="shared" ref="BB771:BB834" si="366">RIGHT(C771,2)</f>
        <v>MN</v>
      </c>
      <c r="BC771" s="11" t="str">
        <f t="shared" ref="BC771:BC834" si="367">Work(AF771)</f>
        <v>No</v>
      </c>
    </row>
    <row r="772" spans="1:55" x14ac:dyDescent="0.3">
      <c r="A772" s="11" t="s">
        <v>111</v>
      </c>
      <c r="B772" s="11" t="s">
        <v>1840</v>
      </c>
      <c r="C772" s="11" t="s">
        <v>552</v>
      </c>
      <c r="D772" s="11" t="s">
        <v>2362</v>
      </c>
      <c r="E772" s="38" t="s">
        <v>652</v>
      </c>
      <c r="F772" s="11">
        <v>45</v>
      </c>
      <c r="G772" s="40" t="s">
        <v>218</v>
      </c>
      <c r="H772" s="11" t="str">
        <f t="shared" si="349"/>
        <v>Regular</v>
      </c>
      <c r="I772" s="11" t="str">
        <f t="shared" si="341"/>
        <v>INDIA</v>
      </c>
      <c r="J772" s="11" t="str">
        <f>IF(ISERROR(VLOOKUP(C772,'WI Vs ASM'!$B$2:$E$1000,4,0)),0,(VLOOKUP(C772,'WI Vs ASM'!$B$2:$E$1000,4,0)))</f>
        <v>Offshore</v>
      </c>
      <c r="K772" s="11" t="str">
        <f>IF(ISERROR(VLOOKUP(C772,'WI Vs ASM'!$B$2:$F$1000,5,0)),0,(VLOOKUP(C772,'WI Vs ASM'!$B$2:$F$1000,5,0)))</f>
        <v>01-Fixed Price</v>
      </c>
      <c r="L772" s="11" t="str">
        <f>IF(ISERROR(VLOOKUP(C772,'WI Vs ASM'!$B$2:$D$1000,3,0)),0,(VLOOKUP(C772,'WI Vs ASM'!$B$2:$D$1000,3,0)))</f>
        <v>01-Maintenance Offshore</v>
      </c>
      <c r="M772" s="11" t="str">
        <f>IF(ISERROR(VLOOKUP(C772,'WI Vs ASM'!$B$2:$I$1000,8,0)),0,(VLOOKUP(C772,'WI Vs ASM'!$B$2:$I$1000,8,0)))</f>
        <v>Rahul Soman</v>
      </c>
      <c r="N772" s="11" t="str">
        <f>IF(ISERROR(VLOOKUP(C772,'WI Vs ASM'!$B$2:$G$1000,6,0)),0,(VLOOKUP(C772,'WI Vs ASM'!$B$2:$G$1000,6,0)))</f>
        <v>Business Intelligence</v>
      </c>
      <c r="O772" s="11" t="str">
        <f>IF(ISERROR(VLOOKUP(C772,'WI Vs ASM'!$B$2:$H$1000,7,0)),0,(VLOOKUP(C772,'WI Vs ASM'!$B$2:$H$1000,7,0)))</f>
        <v>EBI</v>
      </c>
      <c r="P772" s="11" t="str">
        <f t="shared" si="342"/>
        <v>Apr-17</v>
      </c>
      <c r="Q772" s="11" t="str">
        <f t="shared" si="343"/>
        <v>Q2</v>
      </c>
      <c r="R772" s="11" t="str">
        <f>IF(ISERROR(VLOOKUP(C772,'WI Vs ASM'!$B$2:$J$1000,9,0)),0,(VLOOKUP(C772,'WI Vs ASM'!$B$2:$J$1000,9,0)))</f>
        <v>Jyothi Pai</v>
      </c>
      <c r="S772" s="11" t="str">
        <f>IF(ISERROR(VLOOKUP(C772,'WI Vs ASM'!$B$2:$K$1000,10,0)),0,(VLOOKUP(C772,'WI Vs ASM'!$B$2:$K$1000,10,0)))</f>
        <v>Kimberly Hale</v>
      </c>
      <c r="T772" s="11" t="str">
        <f>IF(ISERROR(VLOOKUP(C772,'WI Vs ASM'!$B$2:$L$1000,11,0)),0,(VLOOKUP(C772,'WI Vs ASM'!$B$2:$L$1000,11,0)))</f>
        <v>Crystal Romano</v>
      </c>
      <c r="U772" s="11" t="str">
        <f t="shared" si="350"/>
        <v>WR735943</v>
      </c>
      <c r="V772" s="11" t="str">
        <f t="shared" si="344"/>
        <v>No</v>
      </c>
      <c r="W772" s="11" t="str">
        <f t="shared" si="345"/>
        <v>Yes</v>
      </c>
      <c r="X772" s="11" t="str">
        <f t="shared" si="346"/>
        <v>No</v>
      </c>
      <c r="Y772" s="11" t="str">
        <f t="shared" si="347"/>
        <v>No</v>
      </c>
      <c r="Z772" s="11" t="str">
        <f t="shared" si="348"/>
        <v>No</v>
      </c>
      <c r="AA772" s="11" t="str">
        <f t="shared" si="351"/>
        <v>No</v>
      </c>
      <c r="AB772" s="11">
        <f>IF(ISERROR(VLOOKUP(U772,'ITWR Dump'!$A$2:$Y$5000,24,0)),0,(VLOOKUP('ILC Report'!U772,'ITWR Dump'!$A$2:$Y$5000,24,0)))</f>
        <v>0</v>
      </c>
      <c r="AC772" s="11" t="str">
        <f t="shared" si="352"/>
        <v>No</v>
      </c>
      <c r="AD772" s="11" t="str">
        <f t="shared" si="353"/>
        <v/>
      </c>
      <c r="AE772" s="11">
        <f>IF(ISERROR(VLOOKUP(U772,'ITWR Dump'!$A$2:$Y$5000,13,0)),0,(VLOOKUP(U772,'ITWR Dump'!$A$2:$Y$5000,13,0)))</f>
        <v>0</v>
      </c>
      <c r="AF772" s="11">
        <f>IF(ISERROR(VLOOKUP(U772,'ITWR Dump'!$A$2:$Y$5000,11,0)),0,(VLOOKUP(U772,'ITWR Dump'!$A$2:$Y$5000,11,0)))</f>
        <v>0</v>
      </c>
      <c r="AG772" s="11">
        <f>IF(ISERROR(VLOOKUP(U772,'ITWR Dump'!$A$2:$Y$5000,2,0)),0,(VLOOKUP(U772,'ITWR Dump'!$A$2:$Y$5000,2,0)))</f>
        <v>0</v>
      </c>
      <c r="AH772" s="11">
        <f>IF(ISERROR(VLOOKUP(U772,'ITWR Dump'!$A$2:$Y$5000,14,0)),0,(VLOOKUP(U772,'ITWR Dump'!$A$2:$Y$5000,14,0)))</f>
        <v>0</v>
      </c>
      <c r="AI772" s="11" t="str">
        <f t="shared" si="354"/>
        <v>01-Maintenance Offshore</v>
      </c>
      <c r="AJ772" s="11" t="str">
        <f t="shared" si="355"/>
        <v>Offshore</v>
      </c>
      <c r="AK772" s="11" t="str">
        <f>IF(ISERROR(VLOOKUP(A772,'Team Data'!$C$2:$U$213,17,0)),0,(VLOOKUP(A772,'Team Data'!$C$2:$U$213,17,0)))</f>
        <v>BI and RM</v>
      </c>
      <c r="AL772" s="11" t="str">
        <f t="shared" si="356"/>
        <v>2017-04-24</v>
      </c>
      <c r="AM772" s="11">
        <f>IF(ISERROR(VLOOKUP(U772,'ITWR Dump'!$A$2:$Y$5000,16,0)),0,(VLOOKUP(U772,'ITWR Dump'!$A$2:$Y$5000,16,0)))</f>
        <v>0</v>
      </c>
      <c r="AN772" s="11">
        <f>IF(ISERROR(VLOOKUP(U772,'ITWR Dump'!$A$2:$Y$5000,18,0)),0,(VLOOKUP(U772,'ITWR Dump'!$A$2:$Y$5000,18,0)))</f>
        <v>0</v>
      </c>
      <c r="AO772" s="11">
        <f>IF(ISERROR(VLOOKUP(U772,'ITWR Dump'!$A$2:$Y$5000,25,0)),0,(VLOOKUP('ILC Report'!U772,'ITWR Dump'!$A$2:$Y$5000,25,0)))</f>
        <v>0</v>
      </c>
      <c r="AP772" s="11">
        <f t="shared" si="357"/>
        <v>0</v>
      </c>
      <c r="AQ772" s="26">
        <f t="shared" si="358"/>
        <v>0</v>
      </c>
      <c r="AR772" s="26">
        <f t="shared" si="359"/>
        <v>0</v>
      </c>
      <c r="AS772" s="26">
        <f t="shared" si="360"/>
        <v>0</v>
      </c>
      <c r="AT772" s="26">
        <f t="shared" si="361"/>
        <v>0</v>
      </c>
      <c r="AU772" s="26">
        <f t="shared" si="362"/>
        <v>0</v>
      </c>
      <c r="AV772" s="26">
        <f t="shared" si="363"/>
        <v>0</v>
      </c>
      <c r="AW772" s="11" t="s">
        <v>653</v>
      </c>
      <c r="AX772" s="11" t="str">
        <f>VLOOKUP(L772,Group!$A$2:$B$1000,2,0)</f>
        <v>Maintenance</v>
      </c>
      <c r="AY772" s="11">
        <f>IF(ISERROR(VLOOKUP(U772,'ITWR Dump'!$A$2:$Y$5000,15,0)),0,(VLOOKUP('ILC Report'!U772,'ITWR Dump'!$A$2:$Y$5000,15,0)))</f>
        <v>0</v>
      </c>
      <c r="AZ772" s="11" t="str">
        <f t="shared" si="364"/>
        <v>Yes</v>
      </c>
      <c r="BA772" s="11" t="str">
        <f t="shared" si="365"/>
        <v>BKI</v>
      </c>
      <c r="BB772" s="11" t="str">
        <f t="shared" si="366"/>
        <v>MN</v>
      </c>
      <c r="BC772" s="11" t="str">
        <f t="shared" si="367"/>
        <v>No</v>
      </c>
    </row>
    <row r="773" spans="1:55" x14ac:dyDescent="0.3">
      <c r="A773" s="11" t="s">
        <v>111</v>
      </c>
      <c r="B773" s="11" t="s">
        <v>1840</v>
      </c>
      <c r="C773" s="11" t="s">
        <v>552</v>
      </c>
      <c r="D773" s="11" t="s">
        <v>2363</v>
      </c>
      <c r="E773" s="38" t="s">
        <v>652</v>
      </c>
      <c r="F773" s="11">
        <v>2</v>
      </c>
      <c r="G773" s="40" t="s">
        <v>218</v>
      </c>
      <c r="H773" s="11" t="str">
        <f t="shared" si="349"/>
        <v>Regular</v>
      </c>
      <c r="I773" s="11" t="str">
        <f t="shared" si="341"/>
        <v>INDIA</v>
      </c>
      <c r="J773" s="11" t="str">
        <f>IF(ISERROR(VLOOKUP(C773,'WI Vs ASM'!$B$2:$E$1000,4,0)),0,(VLOOKUP(C773,'WI Vs ASM'!$B$2:$E$1000,4,0)))</f>
        <v>Offshore</v>
      </c>
      <c r="K773" s="11" t="str">
        <f>IF(ISERROR(VLOOKUP(C773,'WI Vs ASM'!$B$2:$F$1000,5,0)),0,(VLOOKUP(C773,'WI Vs ASM'!$B$2:$F$1000,5,0)))</f>
        <v>01-Fixed Price</v>
      </c>
      <c r="L773" s="11" t="str">
        <f>IF(ISERROR(VLOOKUP(C773,'WI Vs ASM'!$B$2:$D$1000,3,0)),0,(VLOOKUP(C773,'WI Vs ASM'!$B$2:$D$1000,3,0)))</f>
        <v>01-Maintenance Offshore</v>
      </c>
      <c r="M773" s="11" t="str">
        <f>IF(ISERROR(VLOOKUP(C773,'WI Vs ASM'!$B$2:$I$1000,8,0)),0,(VLOOKUP(C773,'WI Vs ASM'!$B$2:$I$1000,8,0)))</f>
        <v>Rahul Soman</v>
      </c>
      <c r="N773" s="11" t="str">
        <f>IF(ISERROR(VLOOKUP(C773,'WI Vs ASM'!$B$2:$G$1000,6,0)),0,(VLOOKUP(C773,'WI Vs ASM'!$B$2:$G$1000,6,0)))</f>
        <v>Business Intelligence</v>
      </c>
      <c r="O773" s="11" t="str">
        <f>IF(ISERROR(VLOOKUP(C773,'WI Vs ASM'!$B$2:$H$1000,7,0)),0,(VLOOKUP(C773,'WI Vs ASM'!$B$2:$H$1000,7,0)))</f>
        <v>EBI</v>
      </c>
      <c r="P773" s="11" t="str">
        <f t="shared" si="342"/>
        <v>Apr-17</v>
      </c>
      <c r="Q773" s="11" t="str">
        <f t="shared" si="343"/>
        <v>Q2</v>
      </c>
      <c r="R773" s="11" t="str">
        <f>IF(ISERROR(VLOOKUP(C773,'WI Vs ASM'!$B$2:$J$1000,9,0)),0,(VLOOKUP(C773,'WI Vs ASM'!$B$2:$J$1000,9,0)))</f>
        <v>Jyothi Pai</v>
      </c>
      <c r="S773" s="11" t="str">
        <f>IF(ISERROR(VLOOKUP(C773,'WI Vs ASM'!$B$2:$K$1000,10,0)),0,(VLOOKUP(C773,'WI Vs ASM'!$B$2:$K$1000,10,0)))</f>
        <v>Kimberly Hale</v>
      </c>
      <c r="T773" s="11" t="str">
        <f>IF(ISERROR(VLOOKUP(C773,'WI Vs ASM'!$B$2:$L$1000,11,0)),0,(VLOOKUP(C773,'WI Vs ASM'!$B$2:$L$1000,11,0)))</f>
        <v>Crystal Romano</v>
      </c>
      <c r="U773" s="11" t="str">
        <f t="shared" si="350"/>
        <v>WR735945</v>
      </c>
      <c r="V773" s="11" t="str">
        <f t="shared" si="344"/>
        <v>No</v>
      </c>
      <c r="W773" s="11" t="str">
        <f t="shared" si="345"/>
        <v>Yes</v>
      </c>
      <c r="X773" s="11" t="str">
        <f t="shared" si="346"/>
        <v>No</v>
      </c>
      <c r="Y773" s="11" t="str">
        <f t="shared" si="347"/>
        <v>No</v>
      </c>
      <c r="Z773" s="11" t="str">
        <f t="shared" si="348"/>
        <v>No</v>
      </c>
      <c r="AA773" s="11" t="str">
        <f t="shared" si="351"/>
        <v>No</v>
      </c>
      <c r="AB773" s="11">
        <f>IF(ISERROR(VLOOKUP(U773,'ITWR Dump'!$A$2:$Y$5000,24,0)),0,(VLOOKUP('ILC Report'!U773,'ITWR Dump'!$A$2:$Y$5000,24,0)))</f>
        <v>0</v>
      </c>
      <c r="AC773" s="11" t="str">
        <f t="shared" si="352"/>
        <v>No</v>
      </c>
      <c r="AD773" s="11" t="str">
        <f t="shared" si="353"/>
        <v/>
      </c>
      <c r="AE773" s="11">
        <f>IF(ISERROR(VLOOKUP(U773,'ITWR Dump'!$A$2:$Y$5000,13,0)),0,(VLOOKUP(U773,'ITWR Dump'!$A$2:$Y$5000,13,0)))</f>
        <v>0</v>
      </c>
      <c r="AF773" s="11">
        <f>IF(ISERROR(VLOOKUP(U773,'ITWR Dump'!$A$2:$Y$5000,11,0)),0,(VLOOKUP(U773,'ITWR Dump'!$A$2:$Y$5000,11,0)))</f>
        <v>0</v>
      </c>
      <c r="AG773" s="11">
        <f>IF(ISERROR(VLOOKUP(U773,'ITWR Dump'!$A$2:$Y$5000,2,0)),0,(VLOOKUP(U773,'ITWR Dump'!$A$2:$Y$5000,2,0)))</f>
        <v>0</v>
      </c>
      <c r="AH773" s="11">
        <f>IF(ISERROR(VLOOKUP(U773,'ITWR Dump'!$A$2:$Y$5000,14,0)),0,(VLOOKUP(U773,'ITWR Dump'!$A$2:$Y$5000,14,0)))</f>
        <v>0</v>
      </c>
      <c r="AI773" s="11" t="str">
        <f t="shared" si="354"/>
        <v>01-Maintenance Offshore</v>
      </c>
      <c r="AJ773" s="11" t="str">
        <f t="shared" si="355"/>
        <v>Offshore</v>
      </c>
      <c r="AK773" s="11" t="str">
        <f>IF(ISERROR(VLOOKUP(A773,'Team Data'!$C$2:$U$213,17,0)),0,(VLOOKUP(A773,'Team Data'!$C$2:$U$213,17,0)))</f>
        <v>BI and RM</v>
      </c>
      <c r="AL773" s="11" t="str">
        <f t="shared" si="356"/>
        <v>2017-04-24</v>
      </c>
      <c r="AM773" s="11">
        <f>IF(ISERROR(VLOOKUP(U773,'ITWR Dump'!$A$2:$Y$5000,16,0)),0,(VLOOKUP(U773,'ITWR Dump'!$A$2:$Y$5000,16,0)))</f>
        <v>0</v>
      </c>
      <c r="AN773" s="11">
        <f>IF(ISERROR(VLOOKUP(U773,'ITWR Dump'!$A$2:$Y$5000,18,0)),0,(VLOOKUP(U773,'ITWR Dump'!$A$2:$Y$5000,18,0)))</f>
        <v>0</v>
      </c>
      <c r="AO773" s="11">
        <f>IF(ISERROR(VLOOKUP(U773,'ITWR Dump'!$A$2:$Y$5000,25,0)),0,(VLOOKUP('ILC Report'!U773,'ITWR Dump'!$A$2:$Y$5000,25,0)))</f>
        <v>0</v>
      </c>
      <c r="AP773" s="11">
        <f t="shared" si="357"/>
        <v>0</v>
      </c>
      <c r="AQ773" s="26">
        <f t="shared" si="358"/>
        <v>0</v>
      </c>
      <c r="AR773" s="26">
        <f t="shared" si="359"/>
        <v>0</v>
      </c>
      <c r="AS773" s="26">
        <f t="shared" si="360"/>
        <v>0</v>
      </c>
      <c r="AT773" s="26">
        <f t="shared" si="361"/>
        <v>0</v>
      </c>
      <c r="AU773" s="26">
        <f t="shared" si="362"/>
        <v>0</v>
      </c>
      <c r="AV773" s="26">
        <f t="shared" si="363"/>
        <v>0</v>
      </c>
      <c r="AW773" s="11" t="s">
        <v>653</v>
      </c>
      <c r="AX773" s="11" t="str">
        <f>VLOOKUP(L773,Group!$A$2:$B$1000,2,0)</f>
        <v>Maintenance</v>
      </c>
      <c r="AY773" s="11">
        <f>IF(ISERROR(VLOOKUP(U773,'ITWR Dump'!$A$2:$Y$5000,15,0)),0,(VLOOKUP('ILC Report'!U773,'ITWR Dump'!$A$2:$Y$5000,15,0)))</f>
        <v>0</v>
      </c>
      <c r="AZ773" s="11" t="str">
        <f t="shared" si="364"/>
        <v>Yes</v>
      </c>
      <c r="BA773" s="11" t="str">
        <f t="shared" si="365"/>
        <v>BKI</v>
      </c>
      <c r="BB773" s="11" t="str">
        <f t="shared" si="366"/>
        <v>MN</v>
      </c>
      <c r="BC773" s="11" t="str">
        <f t="shared" si="367"/>
        <v>No</v>
      </c>
    </row>
    <row r="774" spans="1:55" x14ac:dyDescent="0.3">
      <c r="A774" s="11" t="s">
        <v>111</v>
      </c>
      <c r="B774" s="11" t="s">
        <v>1840</v>
      </c>
      <c r="C774" s="11" t="s">
        <v>552</v>
      </c>
      <c r="D774" s="11" t="s">
        <v>2364</v>
      </c>
      <c r="E774" s="38" t="s">
        <v>2901</v>
      </c>
      <c r="F774" s="11">
        <v>30</v>
      </c>
      <c r="G774" s="40" t="s">
        <v>2905</v>
      </c>
      <c r="H774" s="11" t="str">
        <f t="shared" si="349"/>
        <v>Standby</v>
      </c>
      <c r="I774" s="11" t="str">
        <f t="shared" si="341"/>
        <v>INDIA</v>
      </c>
      <c r="J774" s="11" t="str">
        <f>IF(ISERROR(VLOOKUP(C774,'WI Vs ASM'!$B$2:$E$1000,4,0)),0,(VLOOKUP(C774,'WI Vs ASM'!$B$2:$E$1000,4,0)))</f>
        <v>Offshore</v>
      </c>
      <c r="K774" s="11" t="str">
        <f>IF(ISERROR(VLOOKUP(C774,'WI Vs ASM'!$B$2:$F$1000,5,0)),0,(VLOOKUP(C774,'WI Vs ASM'!$B$2:$F$1000,5,0)))</f>
        <v>01-Fixed Price</v>
      </c>
      <c r="L774" s="11" t="str">
        <f>IF(ISERROR(VLOOKUP(C774,'WI Vs ASM'!$B$2:$D$1000,3,0)),0,(VLOOKUP(C774,'WI Vs ASM'!$B$2:$D$1000,3,0)))</f>
        <v>01-Maintenance Offshore</v>
      </c>
      <c r="M774" s="11" t="str">
        <f>IF(ISERROR(VLOOKUP(C774,'WI Vs ASM'!$B$2:$I$1000,8,0)),0,(VLOOKUP(C774,'WI Vs ASM'!$B$2:$I$1000,8,0)))</f>
        <v>Rahul Soman</v>
      </c>
      <c r="N774" s="11" t="str">
        <f>IF(ISERROR(VLOOKUP(C774,'WI Vs ASM'!$B$2:$G$1000,6,0)),0,(VLOOKUP(C774,'WI Vs ASM'!$B$2:$G$1000,6,0)))</f>
        <v>Business Intelligence</v>
      </c>
      <c r="O774" s="11" t="str">
        <f>IF(ISERROR(VLOOKUP(C774,'WI Vs ASM'!$B$2:$H$1000,7,0)),0,(VLOOKUP(C774,'WI Vs ASM'!$B$2:$H$1000,7,0)))</f>
        <v>EBI</v>
      </c>
      <c r="P774" s="11" t="str">
        <f t="shared" si="342"/>
        <v>May-17</v>
      </c>
      <c r="Q774" s="11" t="str">
        <f t="shared" si="343"/>
        <v>Q2</v>
      </c>
      <c r="R774" s="11" t="str">
        <f>IF(ISERROR(VLOOKUP(C774,'WI Vs ASM'!$B$2:$J$1000,9,0)),0,(VLOOKUP(C774,'WI Vs ASM'!$B$2:$J$1000,9,0)))</f>
        <v>Jyothi Pai</v>
      </c>
      <c r="S774" s="11" t="str">
        <f>IF(ISERROR(VLOOKUP(C774,'WI Vs ASM'!$B$2:$K$1000,10,0)),0,(VLOOKUP(C774,'WI Vs ASM'!$B$2:$K$1000,10,0)))</f>
        <v>Kimberly Hale</v>
      </c>
      <c r="T774" s="11" t="str">
        <f>IF(ISERROR(VLOOKUP(C774,'WI Vs ASM'!$B$2:$L$1000,11,0)),0,(VLOOKUP(C774,'WI Vs ASM'!$B$2:$L$1000,11,0)))</f>
        <v>Crystal Romano</v>
      </c>
      <c r="U774" s="11" t="e">
        <f t="shared" si="350"/>
        <v>#VALUE!</v>
      </c>
      <c r="V774" s="11" t="str">
        <f t="shared" si="344"/>
        <v>No</v>
      </c>
      <c r="W774" s="11" t="str">
        <f t="shared" si="345"/>
        <v>Yes</v>
      </c>
      <c r="X774" s="11" t="str">
        <f t="shared" si="346"/>
        <v>No</v>
      </c>
      <c r="Y774" s="11" t="str">
        <f t="shared" si="347"/>
        <v>No</v>
      </c>
      <c r="Z774" s="11" t="str">
        <f t="shared" si="348"/>
        <v>No</v>
      </c>
      <c r="AA774" s="11" t="str">
        <f t="shared" si="351"/>
        <v>No</v>
      </c>
      <c r="AB774" s="11">
        <f>IF(ISERROR(VLOOKUP(U774,'ITWR Dump'!$A$2:$Y$5000,24,0)),0,(VLOOKUP('ILC Report'!U774,'ITWR Dump'!$A$2:$Y$5000,24,0)))</f>
        <v>0</v>
      </c>
      <c r="AC774" s="11" t="str">
        <f t="shared" si="352"/>
        <v>No</v>
      </c>
      <c r="AD774" s="11" t="str">
        <f t="shared" si="353"/>
        <v/>
      </c>
      <c r="AE774" s="11">
        <f>IF(ISERROR(VLOOKUP(U774,'ITWR Dump'!$A$2:$Y$5000,13,0)),0,(VLOOKUP(U774,'ITWR Dump'!$A$2:$Y$5000,13,0)))</f>
        <v>0</v>
      </c>
      <c r="AF774" s="11">
        <f>IF(ISERROR(VLOOKUP(U774,'ITWR Dump'!$A$2:$Y$5000,11,0)),0,(VLOOKUP(U774,'ITWR Dump'!$A$2:$Y$5000,11,0)))</f>
        <v>0</v>
      </c>
      <c r="AG774" s="11">
        <f>IF(ISERROR(VLOOKUP(U774,'ITWR Dump'!$A$2:$Y$5000,2,0)),0,(VLOOKUP(U774,'ITWR Dump'!$A$2:$Y$5000,2,0)))</f>
        <v>0</v>
      </c>
      <c r="AH774" s="11">
        <f>IF(ISERROR(VLOOKUP(U774,'ITWR Dump'!$A$2:$Y$5000,14,0)),0,(VLOOKUP(U774,'ITWR Dump'!$A$2:$Y$5000,14,0)))</f>
        <v>0</v>
      </c>
      <c r="AI774" s="11" t="str">
        <f t="shared" si="354"/>
        <v>Standby Hours</v>
      </c>
      <c r="AJ774" s="11" t="str">
        <f t="shared" si="355"/>
        <v>Offshore</v>
      </c>
      <c r="AK774" s="11" t="str">
        <f>IF(ISERROR(VLOOKUP(A774,'Team Data'!$C$2:$U$213,17,0)),0,(VLOOKUP(A774,'Team Data'!$C$2:$U$213,17,0)))</f>
        <v>BI and RM</v>
      </c>
      <c r="AL774" s="11" t="str">
        <f t="shared" si="356"/>
        <v>2017-04-24</v>
      </c>
      <c r="AM774" s="11">
        <f>IF(ISERROR(VLOOKUP(U774,'ITWR Dump'!$A$2:$Y$5000,16,0)),0,(VLOOKUP(U774,'ITWR Dump'!$A$2:$Y$5000,16,0)))</f>
        <v>0</v>
      </c>
      <c r="AN774" s="11">
        <f>IF(ISERROR(VLOOKUP(U774,'ITWR Dump'!$A$2:$Y$5000,18,0)),0,(VLOOKUP(U774,'ITWR Dump'!$A$2:$Y$5000,18,0)))</f>
        <v>0</v>
      </c>
      <c r="AO774" s="11">
        <f>IF(ISERROR(VLOOKUP(U774,'ITWR Dump'!$A$2:$Y$5000,25,0)),0,(VLOOKUP('ILC Report'!U774,'ITWR Dump'!$A$2:$Y$5000,25,0)))</f>
        <v>0</v>
      </c>
      <c r="AP774" s="11">
        <f t="shared" si="357"/>
        <v>0</v>
      </c>
      <c r="AQ774" s="26">
        <f t="shared" si="358"/>
        <v>0</v>
      </c>
      <c r="AR774" s="26">
        <f t="shared" si="359"/>
        <v>0</v>
      </c>
      <c r="AS774" s="26">
        <f t="shared" si="360"/>
        <v>0</v>
      </c>
      <c r="AT774" s="26">
        <f t="shared" si="361"/>
        <v>0</v>
      </c>
      <c r="AU774" s="26">
        <f t="shared" si="362"/>
        <v>0</v>
      </c>
      <c r="AV774" s="26">
        <f t="shared" si="363"/>
        <v>0</v>
      </c>
      <c r="AW774" s="11" t="s">
        <v>653</v>
      </c>
      <c r="AX774" s="11" t="str">
        <f>VLOOKUP(L774,Group!$A$2:$B$1000,2,0)</f>
        <v>Maintenance</v>
      </c>
      <c r="AY774" s="11">
        <f>IF(ISERROR(VLOOKUP(U774,'ITWR Dump'!$A$2:$Y$5000,15,0)),0,(VLOOKUP('ILC Report'!U774,'ITWR Dump'!$A$2:$Y$5000,15,0)))</f>
        <v>0</v>
      </c>
      <c r="AZ774" s="11" t="str">
        <f t="shared" si="364"/>
        <v>No</v>
      </c>
      <c r="BA774" s="11" t="str">
        <f t="shared" si="365"/>
        <v>BKI</v>
      </c>
      <c r="BB774" s="11" t="str">
        <f t="shared" si="366"/>
        <v>MN</v>
      </c>
      <c r="BC774" s="11" t="str">
        <f t="shared" si="367"/>
        <v>No</v>
      </c>
    </row>
    <row r="775" spans="1:55" x14ac:dyDescent="0.3">
      <c r="A775" s="11" t="s">
        <v>111</v>
      </c>
      <c r="B775" s="11" t="s">
        <v>1840</v>
      </c>
      <c r="C775" s="11" t="s">
        <v>552</v>
      </c>
      <c r="D775" s="11" t="s">
        <v>2362</v>
      </c>
      <c r="E775" s="38" t="s">
        <v>2901</v>
      </c>
      <c r="F775" s="11">
        <v>36</v>
      </c>
      <c r="G775" s="40" t="s">
        <v>218</v>
      </c>
      <c r="H775" s="11" t="str">
        <f t="shared" si="349"/>
        <v>Regular</v>
      </c>
      <c r="I775" s="11" t="str">
        <f t="shared" si="341"/>
        <v>INDIA</v>
      </c>
      <c r="J775" s="11" t="str">
        <f>IF(ISERROR(VLOOKUP(C775,'WI Vs ASM'!$B$2:$E$1000,4,0)),0,(VLOOKUP(C775,'WI Vs ASM'!$B$2:$E$1000,4,0)))</f>
        <v>Offshore</v>
      </c>
      <c r="K775" s="11" t="str">
        <f>IF(ISERROR(VLOOKUP(C775,'WI Vs ASM'!$B$2:$F$1000,5,0)),0,(VLOOKUP(C775,'WI Vs ASM'!$B$2:$F$1000,5,0)))</f>
        <v>01-Fixed Price</v>
      </c>
      <c r="L775" s="11" t="str">
        <f>IF(ISERROR(VLOOKUP(C775,'WI Vs ASM'!$B$2:$D$1000,3,0)),0,(VLOOKUP(C775,'WI Vs ASM'!$B$2:$D$1000,3,0)))</f>
        <v>01-Maintenance Offshore</v>
      </c>
      <c r="M775" s="11" t="str">
        <f>IF(ISERROR(VLOOKUP(C775,'WI Vs ASM'!$B$2:$I$1000,8,0)),0,(VLOOKUP(C775,'WI Vs ASM'!$B$2:$I$1000,8,0)))</f>
        <v>Rahul Soman</v>
      </c>
      <c r="N775" s="11" t="str">
        <f>IF(ISERROR(VLOOKUP(C775,'WI Vs ASM'!$B$2:$G$1000,6,0)),0,(VLOOKUP(C775,'WI Vs ASM'!$B$2:$G$1000,6,0)))</f>
        <v>Business Intelligence</v>
      </c>
      <c r="O775" s="11" t="str">
        <f>IF(ISERROR(VLOOKUP(C775,'WI Vs ASM'!$B$2:$H$1000,7,0)),0,(VLOOKUP(C775,'WI Vs ASM'!$B$2:$H$1000,7,0)))</f>
        <v>EBI</v>
      </c>
      <c r="P775" s="11" t="str">
        <f t="shared" si="342"/>
        <v>May-17</v>
      </c>
      <c r="Q775" s="11" t="str">
        <f t="shared" si="343"/>
        <v>Q2</v>
      </c>
      <c r="R775" s="11" t="str">
        <f>IF(ISERROR(VLOOKUP(C775,'WI Vs ASM'!$B$2:$J$1000,9,0)),0,(VLOOKUP(C775,'WI Vs ASM'!$B$2:$J$1000,9,0)))</f>
        <v>Jyothi Pai</v>
      </c>
      <c r="S775" s="11" t="str">
        <f>IF(ISERROR(VLOOKUP(C775,'WI Vs ASM'!$B$2:$K$1000,10,0)),0,(VLOOKUP(C775,'WI Vs ASM'!$B$2:$K$1000,10,0)))</f>
        <v>Kimberly Hale</v>
      </c>
      <c r="T775" s="11" t="str">
        <f>IF(ISERROR(VLOOKUP(C775,'WI Vs ASM'!$B$2:$L$1000,11,0)),0,(VLOOKUP(C775,'WI Vs ASM'!$B$2:$L$1000,11,0)))</f>
        <v>Crystal Romano</v>
      </c>
      <c r="U775" s="11" t="str">
        <f t="shared" si="350"/>
        <v>WR735943</v>
      </c>
      <c r="V775" s="11" t="str">
        <f t="shared" si="344"/>
        <v>No</v>
      </c>
      <c r="W775" s="11" t="str">
        <f t="shared" si="345"/>
        <v>Yes</v>
      </c>
      <c r="X775" s="11" t="str">
        <f t="shared" si="346"/>
        <v>No</v>
      </c>
      <c r="Y775" s="11" t="str">
        <f t="shared" si="347"/>
        <v>No</v>
      </c>
      <c r="Z775" s="11" t="str">
        <f t="shared" si="348"/>
        <v>No</v>
      </c>
      <c r="AA775" s="11" t="str">
        <f t="shared" si="351"/>
        <v>No</v>
      </c>
      <c r="AB775" s="11">
        <f>IF(ISERROR(VLOOKUP(U775,'ITWR Dump'!$A$2:$Y$5000,24,0)),0,(VLOOKUP('ILC Report'!U775,'ITWR Dump'!$A$2:$Y$5000,24,0)))</f>
        <v>0</v>
      </c>
      <c r="AC775" s="11" t="str">
        <f t="shared" si="352"/>
        <v>No</v>
      </c>
      <c r="AD775" s="11" t="str">
        <f t="shared" si="353"/>
        <v/>
      </c>
      <c r="AE775" s="11">
        <f>IF(ISERROR(VLOOKUP(U775,'ITWR Dump'!$A$2:$Y$5000,13,0)),0,(VLOOKUP(U775,'ITWR Dump'!$A$2:$Y$5000,13,0)))</f>
        <v>0</v>
      </c>
      <c r="AF775" s="11">
        <f>IF(ISERROR(VLOOKUP(U775,'ITWR Dump'!$A$2:$Y$5000,11,0)),0,(VLOOKUP(U775,'ITWR Dump'!$A$2:$Y$5000,11,0)))</f>
        <v>0</v>
      </c>
      <c r="AG775" s="11">
        <f>IF(ISERROR(VLOOKUP(U775,'ITWR Dump'!$A$2:$Y$5000,2,0)),0,(VLOOKUP(U775,'ITWR Dump'!$A$2:$Y$5000,2,0)))</f>
        <v>0</v>
      </c>
      <c r="AH775" s="11">
        <f>IF(ISERROR(VLOOKUP(U775,'ITWR Dump'!$A$2:$Y$5000,14,0)),0,(VLOOKUP(U775,'ITWR Dump'!$A$2:$Y$5000,14,0)))</f>
        <v>0</v>
      </c>
      <c r="AI775" s="11" t="str">
        <f t="shared" si="354"/>
        <v>01-Maintenance Offshore</v>
      </c>
      <c r="AJ775" s="11" t="str">
        <f t="shared" si="355"/>
        <v>Offshore</v>
      </c>
      <c r="AK775" s="11" t="str">
        <f>IF(ISERROR(VLOOKUP(A775,'Team Data'!$C$2:$U$213,17,0)),0,(VLOOKUP(A775,'Team Data'!$C$2:$U$213,17,0)))</f>
        <v>BI and RM</v>
      </c>
      <c r="AL775" s="11" t="str">
        <f t="shared" si="356"/>
        <v>2017-04-24</v>
      </c>
      <c r="AM775" s="11">
        <f>IF(ISERROR(VLOOKUP(U775,'ITWR Dump'!$A$2:$Y$5000,16,0)),0,(VLOOKUP(U775,'ITWR Dump'!$A$2:$Y$5000,16,0)))</f>
        <v>0</v>
      </c>
      <c r="AN775" s="11">
        <f>IF(ISERROR(VLOOKUP(U775,'ITWR Dump'!$A$2:$Y$5000,18,0)),0,(VLOOKUP(U775,'ITWR Dump'!$A$2:$Y$5000,18,0)))</f>
        <v>0</v>
      </c>
      <c r="AO775" s="11">
        <f>IF(ISERROR(VLOOKUP(U775,'ITWR Dump'!$A$2:$Y$5000,25,0)),0,(VLOOKUP('ILC Report'!U775,'ITWR Dump'!$A$2:$Y$5000,25,0)))</f>
        <v>0</v>
      </c>
      <c r="AP775" s="11">
        <f t="shared" si="357"/>
        <v>0</v>
      </c>
      <c r="AQ775" s="26">
        <f t="shared" si="358"/>
        <v>0</v>
      </c>
      <c r="AR775" s="26">
        <f t="shared" si="359"/>
        <v>0</v>
      </c>
      <c r="AS775" s="26">
        <f t="shared" si="360"/>
        <v>0</v>
      </c>
      <c r="AT775" s="26">
        <f t="shared" si="361"/>
        <v>0</v>
      </c>
      <c r="AU775" s="26">
        <f t="shared" si="362"/>
        <v>0</v>
      </c>
      <c r="AV775" s="26">
        <f t="shared" si="363"/>
        <v>0</v>
      </c>
      <c r="AW775" s="11" t="s">
        <v>653</v>
      </c>
      <c r="AX775" s="11" t="str">
        <f>VLOOKUP(L775,Group!$A$2:$B$1000,2,0)</f>
        <v>Maintenance</v>
      </c>
      <c r="AY775" s="11">
        <f>IF(ISERROR(VLOOKUP(U775,'ITWR Dump'!$A$2:$Y$5000,15,0)),0,(VLOOKUP('ILC Report'!U775,'ITWR Dump'!$A$2:$Y$5000,15,0)))</f>
        <v>0</v>
      </c>
      <c r="AZ775" s="11" t="str">
        <f t="shared" si="364"/>
        <v>Yes</v>
      </c>
      <c r="BA775" s="11" t="str">
        <f t="shared" si="365"/>
        <v>BKI</v>
      </c>
      <c r="BB775" s="11" t="str">
        <f t="shared" si="366"/>
        <v>MN</v>
      </c>
      <c r="BC775" s="11" t="str">
        <f t="shared" si="367"/>
        <v>No</v>
      </c>
    </row>
    <row r="776" spans="1:55" x14ac:dyDescent="0.3">
      <c r="A776" s="11" t="s">
        <v>111</v>
      </c>
      <c r="B776" s="11" t="s">
        <v>1840</v>
      </c>
      <c r="C776" s="11" t="s">
        <v>552</v>
      </c>
      <c r="D776" s="11" t="s">
        <v>2364</v>
      </c>
      <c r="E776" s="38" t="s">
        <v>2902</v>
      </c>
      <c r="F776" s="11">
        <v>30</v>
      </c>
      <c r="G776" s="40" t="s">
        <v>2905</v>
      </c>
      <c r="H776" s="11" t="str">
        <f t="shared" si="349"/>
        <v>Standby</v>
      </c>
      <c r="I776" s="11" t="str">
        <f t="shared" si="341"/>
        <v>INDIA</v>
      </c>
      <c r="J776" s="11" t="str">
        <f>IF(ISERROR(VLOOKUP(C776,'WI Vs ASM'!$B$2:$E$1000,4,0)),0,(VLOOKUP(C776,'WI Vs ASM'!$B$2:$E$1000,4,0)))</f>
        <v>Offshore</v>
      </c>
      <c r="K776" s="11" t="str">
        <f>IF(ISERROR(VLOOKUP(C776,'WI Vs ASM'!$B$2:$F$1000,5,0)),0,(VLOOKUP(C776,'WI Vs ASM'!$B$2:$F$1000,5,0)))</f>
        <v>01-Fixed Price</v>
      </c>
      <c r="L776" s="11" t="str">
        <f>IF(ISERROR(VLOOKUP(C776,'WI Vs ASM'!$B$2:$D$1000,3,0)),0,(VLOOKUP(C776,'WI Vs ASM'!$B$2:$D$1000,3,0)))</f>
        <v>01-Maintenance Offshore</v>
      </c>
      <c r="M776" s="11" t="str">
        <f>IF(ISERROR(VLOOKUP(C776,'WI Vs ASM'!$B$2:$I$1000,8,0)),0,(VLOOKUP(C776,'WI Vs ASM'!$B$2:$I$1000,8,0)))</f>
        <v>Rahul Soman</v>
      </c>
      <c r="N776" s="11" t="str">
        <f>IF(ISERROR(VLOOKUP(C776,'WI Vs ASM'!$B$2:$G$1000,6,0)),0,(VLOOKUP(C776,'WI Vs ASM'!$B$2:$G$1000,6,0)))</f>
        <v>Business Intelligence</v>
      </c>
      <c r="O776" s="11" t="str">
        <f>IF(ISERROR(VLOOKUP(C776,'WI Vs ASM'!$B$2:$H$1000,7,0)),0,(VLOOKUP(C776,'WI Vs ASM'!$B$2:$H$1000,7,0)))</f>
        <v>EBI</v>
      </c>
      <c r="P776" s="11" t="str">
        <f t="shared" si="342"/>
        <v>May-17</v>
      </c>
      <c r="Q776" s="11" t="str">
        <f t="shared" si="343"/>
        <v>Q2</v>
      </c>
      <c r="R776" s="11" t="str">
        <f>IF(ISERROR(VLOOKUP(C776,'WI Vs ASM'!$B$2:$J$1000,9,0)),0,(VLOOKUP(C776,'WI Vs ASM'!$B$2:$J$1000,9,0)))</f>
        <v>Jyothi Pai</v>
      </c>
      <c r="S776" s="11" t="str">
        <f>IF(ISERROR(VLOOKUP(C776,'WI Vs ASM'!$B$2:$K$1000,10,0)),0,(VLOOKUP(C776,'WI Vs ASM'!$B$2:$K$1000,10,0)))</f>
        <v>Kimberly Hale</v>
      </c>
      <c r="T776" s="11" t="str">
        <f>IF(ISERROR(VLOOKUP(C776,'WI Vs ASM'!$B$2:$L$1000,11,0)),0,(VLOOKUP(C776,'WI Vs ASM'!$B$2:$L$1000,11,0)))</f>
        <v>Crystal Romano</v>
      </c>
      <c r="U776" s="11" t="e">
        <f t="shared" si="350"/>
        <v>#VALUE!</v>
      </c>
      <c r="V776" s="11" t="str">
        <f t="shared" si="344"/>
        <v>No</v>
      </c>
      <c r="W776" s="11" t="str">
        <f t="shared" si="345"/>
        <v>Yes</v>
      </c>
      <c r="X776" s="11" t="str">
        <f t="shared" si="346"/>
        <v>No</v>
      </c>
      <c r="Y776" s="11" t="str">
        <f t="shared" si="347"/>
        <v>No</v>
      </c>
      <c r="Z776" s="11" t="str">
        <f t="shared" si="348"/>
        <v>No</v>
      </c>
      <c r="AA776" s="11" t="str">
        <f t="shared" si="351"/>
        <v>No</v>
      </c>
      <c r="AB776" s="11">
        <f>IF(ISERROR(VLOOKUP(U776,'ITWR Dump'!$A$2:$Y$5000,24,0)),0,(VLOOKUP('ILC Report'!U776,'ITWR Dump'!$A$2:$Y$5000,24,0)))</f>
        <v>0</v>
      </c>
      <c r="AC776" s="11" t="str">
        <f t="shared" si="352"/>
        <v>No</v>
      </c>
      <c r="AD776" s="11" t="str">
        <f t="shared" si="353"/>
        <v/>
      </c>
      <c r="AE776" s="11">
        <f>IF(ISERROR(VLOOKUP(U776,'ITWR Dump'!$A$2:$Y$5000,13,0)),0,(VLOOKUP(U776,'ITWR Dump'!$A$2:$Y$5000,13,0)))</f>
        <v>0</v>
      </c>
      <c r="AF776" s="11">
        <f>IF(ISERROR(VLOOKUP(U776,'ITWR Dump'!$A$2:$Y$5000,11,0)),0,(VLOOKUP(U776,'ITWR Dump'!$A$2:$Y$5000,11,0)))</f>
        <v>0</v>
      </c>
      <c r="AG776" s="11">
        <f>IF(ISERROR(VLOOKUP(U776,'ITWR Dump'!$A$2:$Y$5000,2,0)),0,(VLOOKUP(U776,'ITWR Dump'!$A$2:$Y$5000,2,0)))</f>
        <v>0</v>
      </c>
      <c r="AH776" s="11">
        <f>IF(ISERROR(VLOOKUP(U776,'ITWR Dump'!$A$2:$Y$5000,14,0)),0,(VLOOKUP(U776,'ITWR Dump'!$A$2:$Y$5000,14,0)))</f>
        <v>0</v>
      </c>
      <c r="AI776" s="11" t="str">
        <f t="shared" si="354"/>
        <v>Standby Hours</v>
      </c>
      <c r="AJ776" s="11" t="str">
        <f t="shared" si="355"/>
        <v>Offshore</v>
      </c>
      <c r="AK776" s="11" t="str">
        <f>IF(ISERROR(VLOOKUP(A776,'Team Data'!$C$2:$U$213,17,0)),0,(VLOOKUP(A776,'Team Data'!$C$2:$U$213,17,0)))</f>
        <v>BI and RM</v>
      </c>
      <c r="AL776" s="11" t="str">
        <f t="shared" si="356"/>
        <v>2017-04-24</v>
      </c>
      <c r="AM776" s="11">
        <f>IF(ISERROR(VLOOKUP(U776,'ITWR Dump'!$A$2:$Y$5000,16,0)),0,(VLOOKUP(U776,'ITWR Dump'!$A$2:$Y$5000,16,0)))</f>
        <v>0</v>
      </c>
      <c r="AN776" s="11">
        <f>IF(ISERROR(VLOOKUP(U776,'ITWR Dump'!$A$2:$Y$5000,18,0)),0,(VLOOKUP(U776,'ITWR Dump'!$A$2:$Y$5000,18,0)))</f>
        <v>0</v>
      </c>
      <c r="AO776" s="11">
        <f>IF(ISERROR(VLOOKUP(U776,'ITWR Dump'!$A$2:$Y$5000,25,0)),0,(VLOOKUP('ILC Report'!U776,'ITWR Dump'!$A$2:$Y$5000,25,0)))</f>
        <v>0</v>
      </c>
      <c r="AP776" s="11">
        <f t="shared" si="357"/>
        <v>0</v>
      </c>
      <c r="AQ776" s="26">
        <f t="shared" si="358"/>
        <v>0</v>
      </c>
      <c r="AR776" s="26">
        <f t="shared" si="359"/>
        <v>0</v>
      </c>
      <c r="AS776" s="26">
        <f t="shared" si="360"/>
        <v>0</v>
      </c>
      <c r="AT776" s="26">
        <f t="shared" si="361"/>
        <v>0</v>
      </c>
      <c r="AU776" s="26">
        <f t="shared" si="362"/>
        <v>0</v>
      </c>
      <c r="AV776" s="26">
        <f t="shared" si="363"/>
        <v>0</v>
      </c>
      <c r="AW776" s="11" t="s">
        <v>653</v>
      </c>
      <c r="AX776" s="11" t="str">
        <f>VLOOKUP(L776,Group!$A$2:$B$1000,2,0)</f>
        <v>Maintenance</v>
      </c>
      <c r="AY776" s="11">
        <f>IF(ISERROR(VLOOKUP(U776,'ITWR Dump'!$A$2:$Y$5000,15,0)),0,(VLOOKUP('ILC Report'!U776,'ITWR Dump'!$A$2:$Y$5000,15,0)))</f>
        <v>0</v>
      </c>
      <c r="AZ776" s="11" t="str">
        <f t="shared" si="364"/>
        <v>No</v>
      </c>
      <c r="BA776" s="11" t="str">
        <f t="shared" si="365"/>
        <v>BKI</v>
      </c>
      <c r="BB776" s="11" t="str">
        <f t="shared" si="366"/>
        <v>MN</v>
      </c>
      <c r="BC776" s="11" t="str">
        <f t="shared" si="367"/>
        <v>No</v>
      </c>
    </row>
    <row r="777" spans="1:55" x14ac:dyDescent="0.3">
      <c r="A777" s="11" t="s">
        <v>111</v>
      </c>
      <c r="B777" s="11" t="s">
        <v>1840</v>
      </c>
      <c r="C777" s="11" t="s">
        <v>552</v>
      </c>
      <c r="D777" s="11" t="s">
        <v>2362</v>
      </c>
      <c r="E777" s="38" t="s">
        <v>2902</v>
      </c>
      <c r="F777" s="11">
        <v>45</v>
      </c>
      <c r="G777" s="40" t="s">
        <v>218</v>
      </c>
      <c r="H777" s="11" t="str">
        <f t="shared" si="349"/>
        <v>Regular</v>
      </c>
      <c r="I777" s="11" t="str">
        <f t="shared" si="341"/>
        <v>INDIA</v>
      </c>
      <c r="J777" s="11" t="str">
        <f>IF(ISERROR(VLOOKUP(C777,'WI Vs ASM'!$B$2:$E$1000,4,0)),0,(VLOOKUP(C777,'WI Vs ASM'!$B$2:$E$1000,4,0)))</f>
        <v>Offshore</v>
      </c>
      <c r="K777" s="11" t="str">
        <f>IF(ISERROR(VLOOKUP(C777,'WI Vs ASM'!$B$2:$F$1000,5,0)),0,(VLOOKUP(C777,'WI Vs ASM'!$B$2:$F$1000,5,0)))</f>
        <v>01-Fixed Price</v>
      </c>
      <c r="L777" s="11" t="str">
        <f>IF(ISERROR(VLOOKUP(C777,'WI Vs ASM'!$B$2:$D$1000,3,0)),0,(VLOOKUP(C777,'WI Vs ASM'!$B$2:$D$1000,3,0)))</f>
        <v>01-Maintenance Offshore</v>
      </c>
      <c r="M777" s="11" t="str">
        <f>IF(ISERROR(VLOOKUP(C777,'WI Vs ASM'!$B$2:$I$1000,8,0)),0,(VLOOKUP(C777,'WI Vs ASM'!$B$2:$I$1000,8,0)))</f>
        <v>Rahul Soman</v>
      </c>
      <c r="N777" s="11" t="str">
        <f>IF(ISERROR(VLOOKUP(C777,'WI Vs ASM'!$B$2:$G$1000,6,0)),0,(VLOOKUP(C777,'WI Vs ASM'!$B$2:$G$1000,6,0)))</f>
        <v>Business Intelligence</v>
      </c>
      <c r="O777" s="11" t="str">
        <f>IF(ISERROR(VLOOKUP(C777,'WI Vs ASM'!$B$2:$H$1000,7,0)),0,(VLOOKUP(C777,'WI Vs ASM'!$B$2:$H$1000,7,0)))</f>
        <v>EBI</v>
      </c>
      <c r="P777" s="11" t="str">
        <f t="shared" si="342"/>
        <v>May-17</v>
      </c>
      <c r="Q777" s="11" t="str">
        <f t="shared" si="343"/>
        <v>Q2</v>
      </c>
      <c r="R777" s="11" t="str">
        <f>IF(ISERROR(VLOOKUP(C777,'WI Vs ASM'!$B$2:$J$1000,9,0)),0,(VLOOKUP(C777,'WI Vs ASM'!$B$2:$J$1000,9,0)))</f>
        <v>Jyothi Pai</v>
      </c>
      <c r="S777" s="11" t="str">
        <f>IF(ISERROR(VLOOKUP(C777,'WI Vs ASM'!$B$2:$K$1000,10,0)),0,(VLOOKUP(C777,'WI Vs ASM'!$B$2:$K$1000,10,0)))</f>
        <v>Kimberly Hale</v>
      </c>
      <c r="T777" s="11" t="str">
        <f>IF(ISERROR(VLOOKUP(C777,'WI Vs ASM'!$B$2:$L$1000,11,0)),0,(VLOOKUP(C777,'WI Vs ASM'!$B$2:$L$1000,11,0)))</f>
        <v>Crystal Romano</v>
      </c>
      <c r="U777" s="11" t="str">
        <f t="shared" si="350"/>
        <v>WR735943</v>
      </c>
      <c r="V777" s="11" t="str">
        <f t="shared" si="344"/>
        <v>No</v>
      </c>
      <c r="W777" s="11" t="str">
        <f t="shared" si="345"/>
        <v>Yes</v>
      </c>
      <c r="X777" s="11" t="str">
        <f t="shared" si="346"/>
        <v>No</v>
      </c>
      <c r="Y777" s="11" t="str">
        <f t="shared" si="347"/>
        <v>No</v>
      </c>
      <c r="Z777" s="11" t="str">
        <f t="shared" si="348"/>
        <v>No</v>
      </c>
      <c r="AA777" s="11" t="str">
        <f t="shared" si="351"/>
        <v>No</v>
      </c>
      <c r="AB777" s="11">
        <f>IF(ISERROR(VLOOKUP(U777,'ITWR Dump'!$A$2:$Y$5000,24,0)),0,(VLOOKUP('ILC Report'!U777,'ITWR Dump'!$A$2:$Y$5000,24,0)))</f>
        <v>0</v>
      </c>
      <c r="AC777" s="11" t="str">
        <f t="shared" si="352"/>
        <v>No</v>
      </c>
      <c r="AD777" s="11" t="str">
        <f t="shared" si="353"/>
        <v/>
      </c>
      <c r="AE777" s="11">
        <f>IF(ISERROR(VLOOKUP(U777,'ITWR Dump'!$A$2:$Y$5000,13,0)),0,(VLOOKUP(U777,'ITWR Dump'!$A$2:$Y$5000,13,0)))</f>
        <v>0</v>
      </c>
      <c r="AF777" s="11">
        <f>IF(ISERROR(VLOOKUP(U777,'ITWR Dump'!$A$2:$Y$5000,11,0)),0,(VLOOKUP(U777,'ITWR Dump'!$A$2:$Y$5000,11,0)))</f>
        <v>0</v>
      </c>
      <c r="AG777" s="11">
        <f>IF(ISERROR(VLOOKUP(U777,'ITWR Dump'!$A$2:$Y$5000,2,0)),0,(VLOOKUP(U777,'ITWR Dump'!$A$2:$Y$5000,2,0)))</f>
        <v>0</v>
      </c>
      <c r="AH777" s="11">
        <f>IF(ISERROR(VLOOKUP(U777,'ITWR Dump'!$A$2:$Y$5000,14,0)),0,(VLOOKUP(U777,'ITWR Dump'!$A$2:$Y$5000,14,0)))</f>
        <v>0</v>
      </c>
      <c r="AI777" s="11" t="str">
        <f t="shared" si="354"/>
        <v>01-Maintenance Offshore</v>
      </c>
      <c r="AJ777" s="11" t="str">
        <f t="shared" si="355"/>
        <v>Offshore</v>
      </c>
      <c r="AK777" s="11" t="str">
        <f>IF(ISERROR(VLOOKUP(A777,'Team Data'!$C$2:$U$213,17,0)),0,(VLOOKUP(A777,'Team Data'!$C$2:$U$213,17,0)))</f>
        <v>BI and RM</v>
      </c>
      <c r="AL777" s="11" t="str">
        <f t="shared" si="356"/>
        <v>2017-04-24</v>
      </c>
      <c r="AM777" s="11">
        <f>IF(ISERROR(VLOOKUP(U777,'ITWR Dump'!$A$2:$Y$5000,16,0)),0,(VLOOKUP(U777,'ITWR Dump'!$A$2:$Y$5000,16,0)))</f>
        <v>0</v>
      </c>
      <c r="AN777" s="11">
        <f>IF(ISERROR(VLOOKUP(U777,'ITWR Dump'!$A$2:$Y$5000,18,0)),0,(VLOOKUP(U777,'ITWR Dump'!$A$2:$Y$5000,18,0)))</f>
        <v>0</v>
      </c>
      <c r="AO777" s="11">
        <f>IF(ISERROR(VLOOKUP(U777,'ITWR Dump'!$A$2:$Y$5000,25,0)),0,(VLOOKUP('ILC Report'!U777,'ITWR Dump'!$A$2:$Y$5000,25,0)))</f>
        <v>0</v>
      </c>
      <c r="AP777" s="11">
        <f t="shared" si="357"/>
        <v>0</v>
      </c>
      <c r="AQ777" s="26">
        <f t="shared" si="358"/>
        <v>0</v>
      </c>
      <c r="AR777" s="26">
        <f t="shared" si="359"/>
        <v>0</v>
      </c>
      <c r="AS777" s="26">
        <f t="shared" si="360"/>
        <v>0</v>
      </c>
      <c r="AT777" s="26">
        <f t="shared" si="361"/>
        <v>0</v>
      </c>
      <c r="AU777" s="26">
        <f t="shared" si="362"/>
        <v>0</v>
      </c>
      <c r="AV777" s="26">
        <f t="shared" si="363"/>
        <v>0</v>
      </c>
      <c r="AW777" s="11" t="s">
        <v>653</v>
      </c>
      <c r="AX777" s="11" t="str">
        <f>VLOOKUP(L777,Group!$A$2:$B$1000,2,0)</f>
        <v>Maintenance</v>
      </c>
      <c r="AY777" s="11">
        <f>IF(ISERROR(VLOOKUP(U777,'ITWR Dump'!$A$2:$Y$5000,15,0)),0,(VLOOKUP('ILC Report'!U777,'ITWR Dump'!$A$2:$Y$5000,15,0)))</f>
        <v>0</v>
      </c>
      <c r="AZ777" s="11" t="str">
        <f t="shared" si="364"/>
        <v>Yes</v>
      </c>
      <c r="BA777" s="11" t="str">
        <f t="shared" si="365"/>
        <v>BKI</v>
      </c>
      <c r="BB777" s="11" t="str">
        <f t="shared" si="366"/>
        <v>MN</v>
      </c>
      <c r="BC777" s="11" t="str">
        <f t="shared" si="367"/>
        <v>No</v>
      </c>
    </row>
    <row r="778" spans="1:55" x14ac:dyDescent="0.3">
      <c r="A778" s="11" t="s">
        <v>111</v>
      </c>
      <c r="B778" s="11" t="s">
        <v>1840</v>
      </c>
      <c r="C778" s="11" t="s">
        <v>552</v>
      </c>
      <c r="D778" s="11" t="s">
        <v>2364</v>
      </c>
      <c r="E778" s="38" t="s">
        <v>2903</v>
      </c>
      <c r="F778" s="11">
        <v>30</v>
      </c>
      <c r="G778" s="40" t="s">
        <v>2905</v>
      </c>
      <c r="H778" s="11" t="str">
        <f t="shared" si="349"/>
        <v>Standby</v>
      </c>
      <c r="I778" s="11" t="str">
        <f t="shared" si="341"/>
        <v>INDIA</v>
      </c>
      <c r="J778" s="11" t="str">
        <f>IF(ISERROR(VLOOKUP(C778,'WI Vs ASM'!$B$2:$E$1000,4,0)),0,(VLOOKUP(C778,'WI Vs ASM'!$B$2:$E$1000,4,0)))</f>
        <v>Offshore</v>
      </c>
      <c r="K778" s="11" t="str">
        <f>IF(ISERROR(VLOOKUP(C778,'WI Vs ASM'!$B$2:$F$1000,5,0)),0,(VLOOKUP(C778,'WI Vs ASM'!$B$2:$F$1000,5,0)))</f>
        <v>01-Fixed Price</v>
      </c>
      <c r="L778" s="11" t="str">
        <f>IF(ISERROR(VLOOKUP(C778,'WI Vs ASM'!$B$2:$D$1000,3,0)),0,(VLOOKUP(C778,'WI Vs ASM'!$B$2:$D$1000,3,0)))</f>
        <v>01-Maintenance Offshore</v>
      </c>
      <c r="M778" s="11" t="str">
        <f>IF(ISERROR(VLOOKUP(C778,'WI Vs ASM'!$B$2:$I$1000,8,0)),0,(VLOOKUP(C778,'WI Vs ASM'!$B$2:$I$1000,8,0)))</f>
        <v>Rahul Soman</v>
      </c>
      <c r="N778" s="11" t="str">
        <f>IF(ISERROR(VLOOKUP(C778,'WI Vs ASM'!$B$2:$G$1000,6,0)),0,(VLOOKUP(C778,'WI Vs ASM'!$B$2:$G$1000,6,0)))</f>
        <v>Business Intelligence</v>
      </c>
      <c r="O778" s="11" t="str">
        <f>IF(ISERROR(VLOOKUP(C778,'WI Vs ASM'!$B$2:$H$1000,7,0)),0,(VLOOKUP(C778,'WI Vs ASM'!$B$2:$H$1000,7,0)))</f>
        <v>EBI</v>
      </c>
      <c r="P778" s="11" t="str">
        <f t="shared" si="342"/>
        <v>May-17</v>
      </c>
      <c r="Q778" s="11" t="str">
        <f t="shared" si="343"/>
        <v>Q2</v>
      </c>
      <c r="R778" s="11" t="str">
        <f>IF(ISERROR(VLOOKUP(C778,'WI Vs ASM'!$B$2:$J$1000,9,0)),0,(VLOOKUP(C778,'WI Vs ASM'!$B$2:$J$1000,9,0)))</f>
        <v>Jyothi Pai</v>
      </c>
      <c r="S778" s="11" t="str">
        <f>IF(ISERROR(VLOOKUP(C778,'WI Vs ASM'!$B$2:$K$1000,10,0)),0,(VLOOKUP(C778,'WI Vs ASM'!$B$2:$K$1000,10,0)))</f>
        <v>Kimberly Hale</v>
      </c>
      <c r="T778" s="11" t="str">
        <f>IF(ISERROR(VLOOKUP(C778,'WI Vs ASM'!$B$2:$L$1000,11,0)),0,(VLOOKUP(C778,'WI Vs ASM'!$B$2:$L$1000,11,0)))</f>
        <v>Crystal Romano</v>
      </c>
      <c r="U778" s="11" t="e">
        <f t="shared" si="350"/>
        <v>#VALUE!</v>
      </c>
      <c r="V778" s="11" t="str">
        <f t="shared" si="344"/>
        <v>No</v>
      </c>
      <c r="W778" s="11" t="str">
        <f t="shared" si="345"/>
        <v>Yes</v>
      </c>
      <c r="X778" s="11" t="str">
        <f t="shared" si="346"/>
        <v>No</v>
      </c>
      <c r="Y778" s="11" t="str">
        <f t="shared" si="347"/>
        <v>No</v>
      </c>
      <c r="Z778" s="11" t="str">
        <f t="shared" si="348"/>
        <v>No</v>
      </c>
      <c r="AA778" s="11" t="str">
        <f t="shared" si="351"/>
        <v>No</v>
      </c>
      <c r="AB778" s="11">
        <f>IF(ISERROR(VLOOKUP(U778,'ITWR Dump'!$A$2:$Y$5000,24,0)),0,(VLOOKUP('ILC Report'!U778,'ITWR Dump'!$A$2:$Y$5000,24,0)))</f>
        <v>0</v>
      </c>
      <c r="AC778" s="11" t="str">
        <f t="shared" si="352"/>
        <v>No</v>
      </c>
      <c r="AD778" s="11" t="str">
        <f t="shared" si="353"/>
        <v/>
      </c>
      <c r="AE778" s="11">
        <f>IF(ISERROR(VLOOKUP(U778,'ITWR Dump'!$A$2:$Y$5000,13,0)),0,(VLOOKUP(U778,'ITWR Dump'!$A$2:$Y$5000,13,0)))</f>
        <v>0</v>
      </c>
      <c r="AF778" s="11">
        <f>IF(ISERROR(VLOOKUP(U778,'ITWR Dump'!$A$2:$Y$5000,11,0)),0,(VLOOKUP(U778,'ITWR Dump'!$A$2:$Y$5000,11,0)))</f>
        <v>0</v>
      </c>
      <c r="AG778" s="11">
        <f>IF(ISERROR(VLOOKUP(U778,'ITWR Dump'!$A$2:$Y$5000,2,0)),0,(VLOOKUP(U778,'ITWR Dump'!$A$2:$Y$5000,2,0)))</f>
        <v>0</v>
      </c>
      <c r="AH778" s="11">
        <f>IF(ISERROR(VLOOKUP(U778,'ITWR Dump'!$A$2:$Y$5000,14,0)),0,(VLOOKUP(U778,'ITWR Dump'!$A$2:$Y$5000,14,0)))</f>
        <v>0</v>
      </c>
      <c r="AI778" s="11" t="str">
        <f t="shared" si="354"/>
        <v>Standby Hours</v>
      </c>
      <c r="AJ778" s="11" t="str">
        <f t="shared" si="355"/>
        <v>Offshore</v>
      </c>
      <c r="AK778" s="11" t="str">
        <f>IF(ISERROR(VLOOKUP(A778,'Team Data'!$C$2:$U$213,17,0)),0,(VLOOKUP(A778,'Team Data'!$C$2:$U$213,17,0)))</f>
        <v>BI and RM</v>
      </c>
      <c r="AL778" s="11" t="str">
        <f t="shared" si="356"/>
        <v>2017-04-24</v>
      </c>
      <c r="AM778" s="11">
        <f>IF(ISERROR(VLOOKUP(U778,'ITWR Dump'!$A$2:$Y$5000,16,0)),0,(VLOOKUP(U778,'ITWR Dump'!$A$2:$Y$5000,16,0)))</f>
        <v>0</v>
      </c>
      <c r="AN778" s="11">
        <f>IF(ISERROR(VLOOKUP(U778,'ITWR Dump'!$A$2:$Y$5000,18,0)),0,(VLOOKUP(U778,'ITWR Dump'!$A$2:$Y$5000,18,0)))</f>
        <v>0</v>
      </c>
      <c r="AO778" s="11">
        <f>IF(ISERROR(VLOOKUP(U778,'ITWR Dump'!$A$2:$Y$5000,25,0)),0,(VLOOKUP('ILC Report'!U778,'ITWR Dump'!$A$2:$Y$5000,25,0)))</f>
        <v>0</v>
      </c>
      <c r="AP778" s="11">
        <f t="shared" si="357"/>
        <v>0</v>
      </c>
      <c r="AQ778" s="26">
        <f t="shared" si="358"/>
        <v>0</v>
      </c>
      <c r="AR778" s="26">
        <f t="shared" si="359"/>
        <v>0</v>
      </c>
      <c r="AS778" s="26">
        <f t="shared" si="360"/>
        <v>0</v>
      </c>
      <c r="AT778" s="26">
        <f t="shared" si="361"/>
        <v>0</v>
      </c>
      <c r="AU778" s="26">
        <f t="shared" si="362"/>
        <v>0</v>
      </c>
      <c r="AV778" s="26">
        <f t="shared" si="363"/>
        <v>0</v>
      </c>
      <c r="AW778" s="11" t="s">
        <v>653</v>
      </c>
      <c r="AX778" s="11" t="str">
        <f>VLOOKUP(L778,Group!$A$2:$B$1000,2,0)</f>
        <v>Maintenance</v>
      </c>
      <c r="AY778" s="11">
        <f>IF(ISERROR(VLOOKUP(U778,'ITWR Dump'!$A$2:$Y$5000,15,0)),0,(VLOOKUP('ILC Report'!U778,'ITWR Dump'!$A$2:$Y$5000,15,0)))</f>
        <v>0</v>
      </c>
      <c r="AZ778" s="11" t="str">
        <f t="shared" si="364"/>
        <v>No</v>
      </c>
      <c r="BA778" s="11" t="str">
        <f t="shared" si="365"/>
        <v>BKI</v>
      </c>
      <c r="BB778" s="11" t="str">
        <f t="shared" si="366"/>
        <v>MN</v>
      </c>
      <c r="BC778" s="11" t="str">
        <f t="shared" si="367"/>
        <v>No</v>
      </c>
    </row>
    <row r="779" spans="1:55" x14ac:dyDescent="0.3">
      <c r="A779" s="11" t="s">
        <v>111</v>
      </c>
      <c r="B779" s="11" t="s">
        <v>1840</v>
      </c>
      <c r="C779" s="11" t="s">
        <v>552</v>
      </c>
      <c r="D779" s="11" t="s">
        <v>2362</v>
      </c>
      <c r="E779" s="38" t="s">
        <v>2903</v>
      </c>
      <c r="F779" s="11">
        <v>45</v>
      </c>
      <c r="G779" s="40" t="s">
        <v>218</v>
      </c>
      <c r="H779" s="11" t="str">
        <f t="shared" si="349"/>
        <v>Regular</v>
      </c>
      <c r="I779" s="11" t="str">
        <f t="shared" si="341"/>
        <v>INDIA</v>
      </c>
      <c r="J779" s="11" t="str">
        <f>IF(ISERROR(VLOOKUP(C779,'WI Vs ASM'!$B$2:$E$1000,4,0)),0,(VLOOKUP(C779,'WI Vs ASM'!$B$2:$E$1000,4,0)))</f>
        <v>Offshore</v>
      </c>
      <c r="K779" s="11" t="str">
        <f>IF(ISERROR(VLOOKUP(C779,'WI Vs ASM'!$B$2:$F$1000,5,0)),0,(VLOOKUP(C779,'WI Vs ASM'!$B$2:$F$1000,5,0)))</f>
        <v>01-Fixed Price</v>
      </c>
      <c r="L779" s="11" t="str">
        <f>IF(ISERROR(VLOOKUP(C779,'WI Vs ASM'!$B$2:$D$1000,3,0)),0,(VLOOKUP(C779,'WI Vs ASM'!$B$2:$D$1000,3,0)))</f>
        <v>01-Maintenance Offshore</v>
      </c>
      <c r="M779" s="11" t="str">
        <f>IF(ISERROR(VLOOKUP(C779,'WI Vs ASM'!$B$2:$I$1000,8,0)),0,(VLOOKUP(C779,'WI Vs ASM'!$B$2:$I$1000,8,0)))</f>
        <v>Rahul Soman</v>
      </c>
      <c r="N779" s="11" t="str">
        <f>IF(ISERROR(VLOOKUP(C779,'WI Vs ASM'!$B$2:$G$1000,6,0)),0,(VLOOKUP(C779,'WI Vs ASM'!$B$2:$G$1000,6,0)))</f>
        <v>Business Intelligence</v>
      </c>
      <c r="O779" s="11" t="str">
        <f>IF(ISERROR(VLOOKUP(C779,'WI Vs ASM'!$B$2:$H$1000,7,0)),0,(VLOOKUP(C779,'WI Vs ASM'!$B$2:$H$1000,7,0)))</f>
        <v>EBI</v>
      </c>
      <c r="P779" s="11" t="str">
        <f t="shared" si="342"/>
        <v>May-17</v>
      </c>
      <c r="Q779" s="11" t="str">
        <f t="shared" si="343"/>
        <v>Q2</v>
      </c>
      <c r="R779" s="11" t="str">
        <f>IF(ISERROR(VLOOKUP(C779,'WI Vs ASM'!$B$2:$J$1000,9,0)),0,(VLOOKUP(C779,'WI Vs ASM'!$B$2:$J$1000,9,0)))</f>
        <v>Jyothi Pai</v>
      </c>
      <c r="S779" s="11" t="str">
        <f>IF(ISERROR(VLOOKUP(C779,'WI Vs ASM'!$B$2:$K$1000,10,0)),0,(VLOOKUP(C779,'WI Vs ASM'!$B$2:$K$1000,10,0)))</f>
        <v>Kimberly Hale</v>
      </c>
      <c r="T779" s="11" t="str">
        <f>IF(ISERROR(VLOOKUP(C779,'WI Vs ASM'!$B$2:$L$1000,11,0)),0,(VLOOKUP(C779,'WI Vs ASM'!$B$2:$L$1000,11,0)))</f>
        <v>Crystal Romano</v>
      </c>
      <c r="U779" s="11" t="str">
        <f t="shared" si="350"/>
        <v>WR735943</v>
      </c>
      <c r="V779" s="11" t="str">
        <f t="shared" si="344"/>
        <v>No</v>
      </c>
      <c r="W779" s="11" t="str">
        <f t="shared" si="345"/>
        <v>Yes</v>
      </c>
      <c r="X779" s="11" t="str">
        <f t="shared" si="346"/>
        <v>No</v>
      </c>
      <c r="Y779" s="11" t="str">
        <f t="shared" si="347"/>
        <v>No</v>
      </c>
      <c r="Z779" s="11" t="str">
        <f t="shared" si="348"/>
        <v>No</v>
      </c>
      <c r="AA779" s="11" t="str">
        <f t="shared" si="351"/>
        <v>No</v>
      </c>
      <c r="AB779" s="11">
        <f>IF(ISERROR(VLOOKUP(U779,'ITWR Dump'!$A$2:$Y$5000,24,0)),0,(VLOOKUP('ILC Report'!U779,'ITWR Dump'!$A$2:$Y$5000,24,0)))</f>
        <v>0</v>
      </c>
      <c r="AC779" s="11" t="str">
        <f t="shared" si="352"/>
        <v>No</v>
      </c>
      <c r="AD779" s="11" t="str">
        <f t="shared" si="353"/>
        <v/>
      </c>
      <c r="AE779" s="11">
        <f>IF(ISERROR(VLOOKUP(U779,'ITWR Dump'!$A$2:$Y$5000,13,0)),0,(VLOOKUP(U779,'ITWR Dump'!$A$2:$Y$5000,13,0)))</f>
        <v>0</v>
      </c>
      <c r="AF779" s="11">
        <f>IF(ISERROR(VLOOKUP(U779,'ITWR Dump'!$A$2:$Y$5000,11,0)),0,(VLOOKUP(U779,'ITWR Dump'!$A$2:$Y$5000,11,0)))</f>
        <v>0</v>
      </c>
      <c r="AG779" s="11">
        <f>IF(ISERROR(VLOOKUP(U779,'ITWR Dump'!$A$2:$Y$5000,2,0)),0,(VLOOKUP(U779,'ITWR Dump'!$A$2:$Y$5000,2,0)))</f>
        <v>0</v>
      </c>
      <c r="AH779" s="11">
        <f>IF(ISERROR(VLOOKUP(U779,'ITWR Dump'!$A$2:$Y$5000,14,0)),0,(VLOOKUP(U779,'ITWR Dump'!$A$2:$Y$5000,14,0)))</f>
        <v>0</v>
      </c>
      <c r="AI779" s="11" t="str">
        <f t="shared" si="354"/>
        <v>01-Maintenance Offshore</v>
      </c>
      <c r="AJ779" s="11" t="str">
        <f t="shared" si="355"/>
        <v>Offshore</v>
      </c>
      <c r="AK779" s="11" t="str">
        <f>IF(ISERROR(VLOOKUP(A779,'Team Data'!$C$2:$U$213,17,0)),0,(VLOOKUP(A779,'Team Data'!$C$2:$U$213,17,0)))</f>
        <v>BI and RM</v>
      </c>
      <c r="AL779" s="11" t="str">
        <f t="shared" si="356"/>
        <v>2017-04-24</v>
      </c>
      <c r="AM779" s="11">
        <f>IF(ISERROR(VLOOKUP(U779,'ITWR Dump'!$A$2:$Y$5000,16,0)),0,(VLOOKUP(U779,'ITWR Dump'!$A$2:$Y$5000,16,0)))</f>
        <v>0</v>
      </c>
      <c r="AN779" s="11">
        <f>IF(ISERROR(VLOOKUP(U779,'ITWR Dump'!$A$2:$Y$5000,18,0)),0,(VLOOKUP(U779,'ITWR Dump'!$A$2:$Y$5000,18,0)))</f>
        <v>0</v>
      </c>
      <c r="AO779" s="11">
        <f>IF(ISERROR(VLOOKUP(U779,'ITWR Dump'!$A$2:$Y$5000,25,0)),0,(VLOOKUP('ILC Report'!U779,'ITWR Dump'!$A$2:$Y$5000,25,0)))</f>
        <v>0</v>
      </c>
      <c r="AP779" s="11">
        <f t="shared" si="357"/>
        <v>0</v>
      </c>
      <c r="AQ779" s="26">
        <f t="shared" si="358"/>
        <v>0</v>
      </c>
      <c r="AR779" s="26">
        <f t="shared" si="359"/>
        <v>0</v>
      </c>
      <c r="AS779" s="26">
        <f t="shared" si="360"/>
        <v>0</v>
      </c>
      <c r="AT779" s="26">
        <f t="shared" si="361"/>
        <v>0</v>
      </c>
      <c r="AU779" s="26">
        <f t="shared" si="362"/>
        <v>0</v>
      </c>
      <c r="AV779" s="26">
        <f t="shared" si="363"/>
        <v>0</v>
      </c>
      <c r="AW779" s="11" t="s">
        <v>653</v>
      </c>
      <c r="AX779" s="11" t="str">
        <f>VLOOKUP(L779,Group!$A$2:$B$1000,2,0)</f>
        <v>Maintenance</v>
      </c>
      <c r="AY779" s="11">
        <f>IF(ISERROR(VLOOKUP(U779,'ITWR Dump'!$A$2:$Y$5000,15,0)),0,(VLOOKUP('ILC Report'!U779,'ITWR Dump'!$A$2:$Y$5000,15,0)))</f>
        <v>0</v>
      </c>
      <c r="AZ779" s="11" t="str">
        <f t="shared" si="364"/>
        <v>Yes</v>
      </c>
      <c r="BA779" s="11" t="str">
        <f t="shared" si="365"/>
        <v>BKI</v>
      </c>
      <c r="BB779" s="11" t="str">
        <f t="shared" si="366"/>
        <v>MN</v>
      </c>
      <c r="BC779" s="11" t="str">
        <f t="shared" si="367"/>
        <v>No</v>
      </c>
    </row>
    <row r="780" spans="1:55" x14ac:dyDescent="0.3">
      <c r="A780" s="11" t="s">
        <v>111</v>
      </c>
      <c r="B780" s="11" t="s">
        <v>1840</v>
      </c>
      <c r="C780" s="11" t="s">
        <v>552</v>
      </c>
      <c r="D780" s="11" t="s">
        <v>2364</v>
      </c>
      <c r="E780" s="38" t="s">
        <v>2904</v>
      </c>
      <c r="F780" s="11">
        <v>30</v>
      </c>
      <c r="G780" s="40" t="s">
        <v>2905</v>
      </c>
      <c r="H780" s="11" t="str">
        <f t="shared" si="349"/>
        <v>Standby</v>
      </c>
      <c r="I780" s="11" t="str">
        <f t="shared" si="341"/>
        <v>INDIA</v>
      </c>
      <c r="J780" s="11" t="str">
        <f>IF(ISERROR(VLOOKUP(C780,'WI Vs ASM'!$B$2:$E$1000,4,0)),0,(VLOOKUP(C780,'WI Vs ASM'!$B$2:$E$1000,4,0)))</f>
        <v>Offshore</v>
      </c>
      <c r="K780" s="11" t="str">
        <f>IF(ISERROR(VLOOKUP(C780,'WI Vs ASM'!$B$2:$F$1000,5,0)),0,(VLOOKUP(C780,'WI Vs ASM'!$B$2:$F$1000,5,0)))</f>
        <v>01-Fixed Price</v>
      </c>
      <c r="L780" s="11" t="str">
        <f>IF(ISERROR(VLOOKUP(C780,'WI Vs ASM'!$B$2:$D$1000,3,0)),0,(VLOOKUP(C780,'WI Vs ASM'!$B$2:$D$1000,3,0)))</f>
        <v>01-Maintenance Offshore</v>
      </c>
      <c r="M780" s="11" t="str">
        <f>IF(ISERROR(VLOOKUP(C780,'WI Vs ASM'!$B$2:$I$1000,8,0)),0,(VLOOKUP(C780,'WI Vs ASM'!$B$2:$I$1000,8,0)))</f>
        <v>Rahul Soman</v>
      </c>
      <c r="N780" s="11" t="str">
        <f>IF(ISERROR(VLOOKUP(C780,'WI Vs ASM'!$B$2:$G$1000,6,0)),0,(VLOOKUP(C780,'WI Vs ASM'!$B$2:$G$1000,6,0)))</f>
        <v>Business Intelligence</v>
      </c>
      <c r="O780" s="11" t="str">
        <f>IF(ISERROR(VLOOKUP(C780,'WI Vs ASM'!$B$2:$H$1000,7,0)),0,(VLOOKUP(C780,'WI Vs ASM'!$B$2:$H$1000,7,0)))</f>
        <v>EBI</v>
      </c>
      <c r="P780" s="11" t="str">
        <f t="shared" si="342"/>
        <v>May-17</v>
      </c>
      <c r="Q780" s="11" t="str">
        <f t="shared" si="343"/>
        <v>Q2</v>
      </c>
      <c r="R780" s="11" t="str">
        <f>IF(ISERROR(VLOOKUP(C780,'WI Vs ASM'!$B$2:$J$1000,9,0)),0,(VLOOKUP(C780,'WI Vs ASM'!$B$2:$J$1000,9,0)))</f>
        <v>Jyothi Pai</v>
      </c>
      <c r="S780" s="11" t="str">
        <f>IF(ISERROR(VLOOKUP(C780,'WI Vs ASM'!$B$2:$K$1000,10,0)),0,(VLOOKUP(C780,'WI Vs ASM'!$B$2:$K$1000,10,0)))</f>
        <v>Kimberly Hale</v>
      </c>
      <c r="T780" s="11" t="str">
        <f>IF(ISERROR(VLOOKUP(C780,'WI Vs ASM'!$B$2:$L$1000,11,0)),0,(VLOOKUP(C780,'WI Vs ASM'!$B$2:$L$1000,11,0)))</f>
        <v>Crystal Romano</v>
      </c>
      <c r="U780" s="11" t="e">
        <f t="shared" si="350"/>
        <v>#VALUE!</v>
      </c>
      <c r="V780" s="11" t="str">
        <f t="shared" si="344"/>
        <v>No</v>
      </c>
      <c r="W780" s="11" t="str">
        <f t="shared" si="345"/>
        <v>Yes</v>
      </c>
      <c r="X780" s="11" t="str">
        <f t="shared" si="346"/>
        <v>No</v>
      </c>
      <c r="Y780" s="11" t="str">
        <f t="shared" si="347"/>
        <v>No</v>
      </c>
      <c r="Z780" s="11" t="str">
        <f t="shared" si="348"/>
        <v>No</v>
      </c>
      <c r="AA780" s="11" t="str">
        <f t="shared" si="351"/>
        <v>No</v>
      </c>
      <c r="AB780" s="11">
        <f>IF(ISERROR(VLOOKUP(U780,'ITWR Dump'!$A$2:$Y$5000,24,0)),0,(VLOOKUP('ILC Report'!U780,'ITWR Dump'!$A$2:$Y$5000,24,0)))</f>
        <v>0</v>
      </c>
      <c r="AC780" s="11" t="str">
        <f t="shared" si="352"/>
        <v>No</v>
      </c>
      <c r="AD780" s="11" t="str">
        <f t="shared" si="353"/>
        <v/>
      </c>
      <c r="AE780" s="11">
        <f>IF(ISERROR(VLOOKUP(U780,'ITWR Dump'!$A$2:$Y$5000,13,0)),0,(VLOOKUP(U780,'ITWR Dump'!$A$2:$Y$5000,13,0)))</f>
        <v>0</v>
      </c>
      <c r="AF780" s="11">
        <f>IF(ISERROR(VLOOKUP(U780,'ITWR Dump'!$A$2:$Y$5000,11,0)),0,(VLOOKUP(U780,'ITWR Dump'!$A$2:$Y$5000,11,0)))</f>
        <v>0</v>
      </c>
      <c r="AG780" s="11">
        <f>IF(ISERROR(VLOOKUP(U780,'ITWR Dump'!$A$2:$Y$5000,2,0)),0,(VLOOKUP(U780,'ITWR Dump'!$A$2:$Y$5000,2,0)))</f>
        <v>0</v>
      </c>
      <c r="AH780" s="11">
        <f>IF(ISERROR(VLOOKUP(U780,'ITWR Dump'!$A$2:$Y$5000,14,0)),0,(VLOOKUP(U780,'ITWR Dump'!$A$2:$Y$5000,14,0)))</f>
        <v>0</v>
      </c>
      <c r="AI780" s="11" t="str">
        <f t="shared" si="354"/>
        <v>Standby Hours</v>
      </c>
      <c r="AJ780" s="11" t="str">
        <f t="shared" si="355"/>
        <v>Offshore</v>
      </c>
      <c r="AK780" s="11" t="str">
        <f>IF(ISERROR(VLOOKUP(A780,'Team Data'!$C$2:$U$213,17,0)),0,(VLOOKUP(A780,'Team Data'!$C$2:$U$213,17,0)))</f>
        <v>BI and RM</v>
      </c>
      <c r="AL780" s="11" t="str">
        <f t="shared" si="356"/>
        <v>2017-04-24</v>
      </c>
      <c r="AM780" s="11">
        <f>IF(ISERROR(VLOOKUP(U780,'ITWR Dump'!$A$2:$Y$5000,16,0)),0,(VLOOKUP(U780,'ITWR Dump'!$A$2:$Y$5000,16,0)))</f>
        <v>0</v>
      </c>
      <c r="AN780" s="11">
        <f>IF(ISERROR(VLOOKUP(U780,'ITWR Dump'!$A$2:$Y$5000,18,0)),0,(VLOOKUP(U780,'ITWR Dump'!$A$2:$Y$5000,18,0)))</f>
        <v>0</v>
      </c>
      <c r="AO780" s="11">
        <f>IF(ISERROR(VLOOKUP(U780,'ITWR Dump'!$A$2:$Y$5000,25,0)),0,(VLOOKUP('ILC Report'!U780,'ITWR Dump'!$A$2:$Y$5000,25,0)))</f>
        <v>0</v>
      </c>
      <c r="AP780" s="11">
        <f t="shared" si="357"/>
        <v>0</v>
      </c>
      <c r="AQ780" s="26">
        <f t="shared" si="358"/>
        <v>0</v>
      </c>
      <c r="AR780" s="26">
        <f t="shared" si="359"/>
        <v>0</v>
      </c>
      <c r="AS780" s="26">
        <f t="shared" si="360"/>
        <v>0</v>
      </c>
      <c r="AT780" s="26">
        <f t="shared" si="361"/>
        <v>0</v>
      </c>
      <c r="AU780" s="26">
        <f t="shared" si="362"/>
        <v>0</v>
      </c>
      <c r="AV780" s="26">
        <f t="shared" si="363"/>
        <v>0</v>
      </c>
      <c r="AW780" s="11" t="s">
        <v>653</v>
      </c>
      <c r="AX780" s="11" t="str">
        <f>VLOOKUP(L780,Group!$A$2:$B$1000,2,0)</f>
        <v>Maintenance</v>
      </c>
      <c r="AY780" s="11">
        <f>IF(ISERROR(VLOOKUP(U780,'ITWR Dump'!$A$2:$Y$5000,15,0)),0,(VLOOKUP('ILC Report'!U780,'ITWR Dump'!$A$2:$Y$5000,15,0)))</f>
        <v>0</v>
      </c>
      <c r="AZ780" s="11" t="str">
        <f t="shared" si="364"/>
        <v>No</v>
      </c>
      <c r="BA780" s="11" t="str">
        <f t="shared" si="365"/>
        <v>BKI</v>
      </c>
      <c r="BB780" s="11" t="str">
        <f t="shared" si="366"/>
        <v>MN</v>
      </c>
      <c r="BC780" s="11" t="str">
        <f t="shared" si="367"/>
        <v>No</v>
      </c>
    </row>
    <row r="781" spans="1:55" x14ac:dyDescent="0.3">
      <c r="A781" s="11" t="s">
        <v>111</v>
      </c>
      <c r="B781" s="11" t="s">
        <v>1840</v>
      </c>
      <c r="C781" s="11" t="s">
        <v>550</v>
      </c>
      <c r="D781" s="11" t="s">
        <v>2365</v>
      </c>
      <c r="E781" s="38" t="s">
        <v>2904</v>
      </c>
      <c r="F781" s="11">
        <v>45</v>
      </c>
      <c r="G781" s="40" t="s">
        <v>218</v>
      </c>
      <c r="H781" s="11" t="str">
        <f t="shared" si="349"/>
        <v>Regular</v>
      </c>
      <c r="I781" s="11" t="str">
        <f t="shared" si="341"/>
        <v>INDIA</v>
      </c>
      <c r="J781" s="11" t="str">
        <f>IF(ISERROR(VLOOKUP(C781,'WI Vs ASM'!$B$2:$E$1000,4,0)),0,(VLOOKUP(C781,'WI Vs ASM'!$B$2:$E$1000,4,0)))</f>
        <v>Offshore</v>
      </c>
      <c r="K781" s="11" t="str">
        <f>IF(ISERROR(VLOOKUP(C781,'WI Vs ASM'!$B$2:$F$1000,5,0)),0,(VLOOKUP(C781,'WI Vs ASM'!$B$2:$F$1000,5,0)))</f>
        <v>02-Variable Billable</v>
      </c>
      <c r="L781" s="11" t="str">
        <f>IF(ISERROR(VLOOKUP(C781,'WI Vs ASM'!$B$2:$D$1000,3,0)),0,(VLOOKUP(C781,'WI Vs ASM'!$B$2:$D$1000,3,0)))</f>
        <v>11-Enhancement Offshore</v>
      </c>
      <c r="M781" s="11" t="str">
        <f>IF(ISERROR(VLOOKUP(C781,'WI Vs ASM'!$B$2:$I$1000,8,0)),0,(VLOOKUP(C781,'WI Vs ASM'!$B$2:$I$1000,8,0)))</f>
        <v>Prakash Varadachari</v>
      </c>
      <c r="N781" s="11" t="str">
        <f>IF(ISERROR(VLOOKUP(C781,'WI Vs ASM'!$B$2:$G$1000,6,0)),0,(VLOOKUP(C781,'WI Vs ASM'!$B$2:$G$1000,6,0)))</f>
        <v>Business Intelligence</v>
      </c>
      <c r="O781" s="11" t="str">
        <f>IF(ISERROR(VLOOKUP(C781,'WI Vs ASM'!$B$2:$H$1000,7,0)),0,(VLOOKUP(C781,'WI Vs ASM'!$B$2:$H$1000,7,0)))</f>
        <v>EBI</v>
      </c>
      <c r="P781" s="11" t="str">
        <f t="shared" si="342"/>
        <v>May-17</v>
      </c>
      <c r="Q781" s="11" t="str">
        <f t="shared" si="343"/>
        <v>Q2</v>
      </c>
      <c r="R781" s="11" t="str">
        <f>IF(ISERROR(VLOOKUP(C781,'WI Vs ASM'!$B$2:$J$1000,9,0)),0,(VLOOKUP(C781,'WI Vs ASM'!$B$2:$J$1000,9,0)))</f>
        <v>Chandraprabha Palaniswamy</v>
      </c>
      <c r="S781" s="11" t="str">
        <f>IF(ISERROR(VLOOKUP(C781,'WI Vs ASM'!$B$2:$K$1000,10,0)),0,(VLOOKUP(C781,'WI Vs ASM'!$B$2:$K$1000,10,0)))</f>
        <v>Kimberly Hale</v>
      </c>
      <c r="T781" s="11" t="str">
        <f>IF(ISERROR(VLOOKUP(C781,'WI Vs ASM'!$B$2:$L$1000,11,0)),0,(VLOOKUP(C781,'WI Vs ASM'!$B$2:$L$1000,11,0)))</f>
        <v>Crystal Romano</v>
      </c>
      <c r="U781" s="11" t="str">
        <f t="shared" si="350"/>
        <v>WR635929</v>
      </c>
      <c r="V781" s="11" t="str">
        <f t="shared" si="344"/>
        <v>No</v>
      </c>
      <c r="W781" s="11" t="str">
        <f t="shared" si="345"/>
        <v>Yes</v>
      </c>
      <c r="X781" s="11" t="str">
        <f t="shared" si="346"/>
        <v>No</v>
      </c>
      <c r="Y781" s="11" t="str">
        <f t="shared" si="347"/>
        <v>No</v>
      </c>
      <c r="Z781" s="11" t="str">
        <f t="shared" si="348"/>
        <v>No</v>
      </c>
      <c r="AA781" s="11" t="str">
        <f t="shared" si="351"/>
        <v>No</v>
      </c>
      <c r="AB781" s="11">
        <f>IF(ISERROR(VLOOKUP(U781,'ITWR Dump'!$A$2:$Y$5000,24,0)),0,(VLOOKUP('ILC Report'!U781,'ITWR Dump'!$A$2:$Y$5000,24,0)))</f>
        <v>0</v>
      </c>
      <c r="AC781" s="11" t="str">
        <f t="shared" si="352"/>
        <v>No</v>
      </c>
      <c r="AD781" s="11" t="str">
        <f t="shared" si="353"/>
        <v/>
      </c>
      <c r="AE781" s="11">
        <f>IF(ISERROR(VLOOKUP(U781,'ITWR Dump'!$A$2:$Y$5000,13,0)),0,(VLOOKUP(U781,'ITWR Dump'!$A$2:$Y$5000,13,0)))</f>
        <v>0</v>
      </c>
      <c r="AF781" s="11">
        <f>IF(ISERROR(VLOOKUP(U781,'ITWR Dump'!$A$2:$Y$5000,11,0)),0,(VLOOKUP(U781,'ITWR Dump'!$A$2:$Y$5000,11,0)))</f>
        <v>0</v>
      </c>
      <c r="AG781" s="11">
        <f>IF(ISERROR(VLOOKUP(U781,'ITWR Dump'!$A$2:$Y$5000,2,0)),0,(VLOOKUP(U781,'ITWR Dump'!$A$2:$Y$5000,2,0)))</f>
        <v>0</v>
      </c>
      <c r="AH781" s="11">
        <f>IF(ISERROR(VLOOKUP(U781,'ITWR Dump'!$A$2:$Y$5000,14,0)),0,(VLOOKUP(U781,'ITWR Dump'!$A$2:$Y$5000,14,0)))</f>
        <v>0</v>
      </c>
      <c r="AI781" s="11" t="str">
        <f t="shared" si="354"/>
        <v>11-Enhancement Offshore</v>
      </c>
      <c r="AJ781" s="11" t="str">
        <f t="shared" si="355"/>
        <v>Offshore</v>
      </c>
      <c r="AK781" s="11" t="str">
        <f>IF(ISERROR(VLOOKUP(A781,'Team Data'!$C$2:$U$213,17,0)),0,(VLOOKUP(A781,'Team Data'!$C$2:$U$213,17,0)))</f>
        <v>BI and RM</v>
      </c>
      <c r="AL781" s="11" t="str">
        <f t="shared" si="356"/>
        <v>2017-04-24</v>
      </c>
      <c r="AM781" s="11">
        <f>IF(ISERROR(VLOOKUP(U781,'ITWR Dump'!$A$2:$Y$5000,16,0)),0,(VLOOKUP(U781,'ITWR Dump'!$A$2:$Y$5000,16,0)))</f>
        <v>0</v>
      </c>
      <c r="AN781" s="11">
        <f>IF(ISERROR(VLOOKUP(U781,'ITWR Dump'!$A$2:$Y$5000,18,0)),0,(VLOOKUP(U781,'ITWR Dump'!$A$2:$Y$5000,18,0)))</f>
        <v>0</v>
      </c>
      <c r="AO781" s="11">
        <f>IF(ISERROR(VLOOKUP(U781,'ITWR Dump'!$A$2:$Y$5000,25,0)),0,(VLOOKUP('ILC Report'!U781,'ITWR Dump'!$A$2:$Y$5000,25,0)))</f>
        <v>0</v>
      </c>
      <c r="AP781" s="11">
        <f t="shared" si="357"/>
        <v>0</v>
      </c>
      <c r="AQ781" s="26">
        <f t="shared" si="358"/>
        <v>0</v>
      </c>
      <c r="AR781" s="26">
        <f t="shared" si="359"/>
        <v>0</v>
      </c>
      <c r="AS781" s="26">
        <f t="shared" si="360"/>
        <v>0</v>
      </c>
      <c r="AT781" s="26">
        <f t="shared" si="361"/>
        <v>0</v>
      </c>
      <c r="AU781" s="26">
        <f t="shared" si="362"/>
        <v>0</v>
      </c>
      <c r="AV781" s="26">
        <f t="shared" si="363"/>
        <v>0</v>
      </c>
      <c r="AW781" s="11" t="s">
        <v>653</v>
      </c>
      <c r="AX781" s="11" t="str">
        <f>VLOOKUP(L781,Group!$A$2:$B$1000,2,0)</f>
        <v>Enhancement</v>
      </c>
      <c r="AY781" s="11">
        <f>IF(ISERROR(VLOOKUP(U781,'ITWR Dump'!$A$2:$Y$5000,15,0)),0,(VLOOKUP('ILC Report'!U781,'ITWR Dump'!$A$2:$Y$5000,15,0)))</f>
        <v>0</v>
      </c>
      <c r="AZ781" s="11" t="str">
        <f t="shared" si="364"/>
        <v>No</v>
      </c>
      <c r="BA781" s="11" t="str">
        <f t="shared" si="365"/>
        <v>BKI</v>
      </c>
      <c r="BB781" s="11" t="str">
        <f t="shared" si="366"/>
        <v>EN</v>
      </c>
      <c r="BC781" s="11" t="str">
        <f t="shared" si="367"/>
        <v>No</v>
      </c>
    </row>
    <row r="782" spans="1:55" x14ac:dyDescent="0.3">
      <c r="A782" s="11" t="s">
        <v>511</v>
      </c>
      <c r="B782" s="11" t="s">
        <v>1841</v>
      </c>
      <c r="C782" s="11" t="s">
        <v>586</v>
      </c>
      <c r="D782" s="11" t="s">
        <v>2366</v>
      </c>
      <c r="E782" s="38" t="s">
        <v>2901</v>
      </c>
      <c r="F782" s="11">
        <v>36</v>
      </c>
      <c r="G782" s="40" t="s">
        <v>218</v>
      </c>
      <c r="H782" s="11" t="str">
        <f t="shared" si="349"/>
        <v>Regular</v>
      </c>
      <c r="I782" s="11" t="str">
        <f t="shared" si="341"/>
        <v>INDIA</v>
      </c>
      <c r="J782" s="11" t="str">
        <f>IF(ISERROR(VLOOKUP(C782,'WI Vs ASM'!$B$2:$E$1000,4,0)),0,(VLOOKUP(C782,'WI Vs ASM'!$B$2:$E$1000,4,0)))</f>
        <v>Offshore</v>
      </c>
      <c r="K782" s="11" t="str">
        <f>IF(ISERROR(VLOOKUP(C782,'WI Vs ASM'!$B$2:$F$1000,5,0)),0,(VLOOKUP(C782,'WI Vs ASM'!$B$2:$F$1000,5,0)))</f>
        <v>02-Variable Billable</v>
      </c>
      <c r="L782" s="11" t="str">
        <f>IF(ISERROR(VLOOKUP(C782,'WI Vs ASM'!$B$2:$D$1000,3,0)),0,(VLOOKUP(C782,'WI Vs ASM'!$B$2:$D$1000,3,0)))</f>
        <v>11-Enhancement Offshore</v>
      </c>
      <c r="M782" s="11" t="str">
        <f>IF(ISERROR(VLOOKUP(C782,'WI Vs ASM'!$B$2:$I$1000,8,0)),0,(VLOOKUP(C782,'WI Vs ASM'!$B$2:$I$1000,8,0)))</f>
        <v>Prakash Varadachari</v>
      </c>
      <c r="N782" s="11" t="str">
        <f>IF(ISERROR(VLOOKUP(C782,'WI Vs ASM'!$B$2:$G$1000,6,0)),0,(VLOOKUP(C782,'WI Vs ASM'!$B$2:$G$1000,6,0)))</f>
        <v>Commercial</v>
      </c>
      <c r="O782" s="11" t="str">
        <f>IF(ISERROR(VLOOKUP(C782,'WI Vs ASM'!$B$2:$H$1000,7,0)),0,(VLOOKUP(C782,'WI Vs ASM'!$B$2:$H$1000,7,0)))</f>
        <v>Commercial</v>
      </c>
      <c r="P782" s="11" t="str">
        <f t="shared" si="342"/>
        <v>May-17</v>
      </c>
      <c r="Q782" s="11" t="str">
        <f t="shared" si="343"/>
        <v>Q2</v>
      </c>
      <c r="R782" s="11" t="str">
        <f>IF(ISERROR(VLOOKUP(C782,'WI Vs ASM'!$B$2:$J$1000,9,0)),0,(VLOOKUP(C782,'WI Vs ASM'!$B$2:$J$1000,9,0)))</f>
        <v>Chandraprabha Palaniswamy</v>
      </c>
      <c r="S782" s="11" t="str">
        <f>IF(ISERROR(VLOOKUP(C782,'WI Vs ASM'!$B$2:$K$1000,10,0)),0,(VLOOKUP(C782,'WI Vs ASM'!$B$2:$K$1000,10,0)))</f>
        <v>Steve J Sorensen</v>
      </c>
      <c r="T782" s="11" t="str">
        <f>IF(ISERROR(VLOOKUP(C782,'WI Vs ASM'!$B$2:$L$1000,11,0)),0,(VLOOKUP(C782,'WI Vs ASM'!$B$2:$L$1000,11,0)))</f>
        <v>Sreekala Balasubramanian</v>
      </c>
      <c r="U782" s="11" t="str">
        <f t="shared" si="350"/>
        <v>WR736102</v>
      </c>
      <c r="V782" s="11" t="str">
        <f t="shared" si="344"/>
        <v>No</v>
      </c>
      <c r="W782" s="11" t="str">
        <f t="shared" si="345"/>
        <v>Yes</v>
      </c>
      <c r="X782" s="11" t="str">
        <f t="shared" si="346"/>
        <v>No</v>
      </c>
      <c r="Y782" s="11" t="str">
        <f t="shared" si="347"/>
        <v>No</v>
      </c>
      <c r="Z782" s="11" t="str">
        <f t="shared" si="348"/>
        <v>No</v>
      </c>
      <c r="AA782" s="11" t="str">
        <f t="shared" si="351"/>
        <v>No</v>
      </c>
      <c r="AB782" s="11">
        <f>IF(ISERROR(VLOOKUP(U782,'ITWR Dump'!$A$2:$Y$5000,24,0)),0,(VLOOKUP('ILC Report'!U782,'ITWR Dump'!$A$2:$Y$5000,24,0)))</f>
        <v>0</v>
      </c>
      <c r="AC782" s="11" t="str">
        <f t="shared" si="352"/>
        <v>No</v>
      </c>
      <c r="AD782" s="11" t="str">
        <f t="shared" si="353"/>
        <v/>
      </c>
      <c r="AE782" s="11">
        <f>IF(ISERROR(VLOOKUP(U782,'ITWR Dump'!$A$2:$Y$5000,13,0)),0,(VLOOKUP(U782,'ITWR Dump'!$A$2:$Y$5000,13,0)))</f>
        <v>0</v>
      </c>
      <c r="AF782" s="11">
        <f>IF(ISERROR(VLOOKUP(U782,'ITWR Dump'!$A$2:$Y$5000,11,0)),0,(VLOOKUP(U782,'ITWR Dump'!$A$2:$Y$5000,11,0)))</f>
        <v>0</v>
      </c>
      <c r="AG782" s="11">
        <f>IF(ISERROR(VLOOKUP(U782,'ITWR Dump'!$A$2:$Y$5000,2,0)),0,(VLOOKUP(U782,'ITWR Dump'!$A$2:$Y$5000,2,0)))</f>
        <v>0</v>
      </c>
      <c r="AH782" s="11">
        <f>IF(ISERROR(VLOOKUP(U782,'ITWR Dump'!$A$2:$Y$5000,14,0)),0,(VLOOKUP(U782,'ITWR Dump'!$A$2:$Y$5000,14,0)))</f>
        <v>0</v>
      </c>
      <c r="AI782" s="11" t="str">
        <f t="shared" si="354"/>
        <v>11-Enhancement Offshore</v>
      </c>
      <c r="AJ782" s="11" t="str">
        <f t="shared" si="355"/>
        <v>Offshore</v>
      </c>
      <c r="AK782" s="11" t="str">
        <f>IF(ISERROR(VLOOKUP(A782,'Team Data'!$C$2:$U$213,17,0)),0,(VLOOKUP(A782,'Team Data'!$C$2:$U$213,17,0)))</f>
        <v>Open System</v>
      </c>
      <c r="AL782" s="11" t="str">
        <f t="shared" si="356"/>
        <v>2017-04-24</v>
      </c>
      <c r="AM782" s="11">
        <f>IF(ISERROR(VLOOKUP(U782,'ITWR Dump'!$A$2:$Y$5000,16,0)),0,(VLOOKUP(U782,'ITWR Dump'!$A$2:$Y$5000,16,0)))</f>
        <v>0</v>
      </c>
      <c r="AN782" s="11">
        <f>IF(ISERROR(VLOOKUP(U782,'ITWR Dump'!$A$2:$Y$5000,18,0)),0,(VLOOKUP(U782,'ITWR Dump'!$A$2:$Y$5000,18,0)))</f>
        <v>0</v>
      </c>
      <c r="AO782" s="11">
        <f>IF(ISERROR(VLOOKUP(U782,'ITWR Dump'!$A$2:$Y$5000,25,0)),0,(VLOOKUP('ILC Report'!U782,'ITWR Dump'!$A$2:$Y$5000,25,0)))</f>
        <v>0</v>
      </c>
      <c r="AP782" s="11">
        <f t="shared" si="357"/>
        <v>0</v>
      </c>
      <c r="AQ782" s="26">
        <f t="shared" si="358"/>
        <v>0</v>
      </c>
      <c r="AR782" s="26">
        <f t="shared" si="359"/>
        <v>0</v>
      </c>
      <c r="AS782" s="26">
        <f t="shared" si="360"/>
        <v>0</v>
      </c>
      <c r="AT782" s="26">
        <f t="shared" si="361"/>
        <v>0</v>
      </c>
      <c r="AU782" s="26">
        <f t="shared" si="362"/>
        <v>0</v>
      </c>
      <c r="AV782" s="26">
        <f t="shared" si="363"/>
        <v>0</v>
      </c>
      <c r="AW782" s="11" t="s">
        <v>653</v>
      </c>
      <c r="AX782" s="11" t="str">
        <f>VLOOKUP(L782,Group!$A$2:$B$1000,2,0)</f>
        <v>Enhancement</v>
      </c>
      <c r="AY782" s="11">
        <f>IF(ISERROR(VLOOKUP(U782,'ITWR Dump'!$A$2:$Y$5000,15,0)),0,(VLOOKUP('ILC Report'!U782,'ITWR Dump'!$A$2:$Y$5000,15,0)))</f>
        <v>0</v>
      </c>
      <c r="AZ782" s="11" t="str">
        <f t="shared" si="364"/>
        <v>No</v>
      </c>
      <c r="BA782" s="11" t="str">
        <f t="shared" si="365"/>
        <v>BKI</v>
      </c>
      <c r="BB782" s="11" t="str">
        <f t="shared" si="366"/>
        <v>EM</v>
      </c>
      <c r="BC782" s="11" t="str">
        <f t="shared" si="367"/>
        <v>No</v>
      </c>
    </row>
    <row r="783" spans="1:55" x14ac:dyDescent="0.3">
      <c r="A783" s="11" t="s">
        <v>511</v>
      </c>
      <c r="B783" s="11" t="s">
        <v>1841</v>
      </c>
      <c r="C783" s="11" t="s">
        <v>587</v>
      </c>
      <c r="D783" s="11" t="s">
        <v>2017</v>
      </c>
      <c r="E783" s="38" t="s">
        <v>2902</v>
      </c>
      <c r="F783" s="11">
        <v>23</v>
      </c>
      <c r="G783" s="40" t="s">
        <v>218</v>
      </c>
      <c r="H783" s="11" t="str">
        <f t="shared" si="349"/>
        <v>Regular</v>
      </c>
      <c r="I783" s="11" t="str">
        <f t="shared" si="341"/>
        <v>INDIA</v>
      </c>
      <c r="J783" s="11" t="str">
        <f>IF(ISERROR(VLOOKUP(C783,'WI Vs ASM'!$B$2:$E$1000,4,0)),0,(VLOOKUP(C783,'WI Vs ASM'!$B$2:$E$1000,4,0)))</f>
        <v>Offshore</v>
      </c>
      <c r="K783" s="11" t="str">
        <f>IF(ISERROR(VLOOKUP(C783,'WI Vs ASM'!$B$2:$F$1000,5,0)),0,(VLOOKUP(C783,'WI Vs ASM'!$B$2:$F$1000,5,0)))</f>
        <v>01-Fixed Price</v>
      </c>
      <c r="L783" s="11" t="str">
        <f>IF(ISERROR(VLOOKUP(C783,'WI Vs ASM'!$B$2:$D$1000,3,0)),0,(VLOOKUP(C783,'WI Vs ASM'!$B$2:$D$1000,3,0)))</f>
        <v>01-Maintenance Offshore</v>
      </c>
      <c r="M783" s="11" t="str">
        <f>IF(ISERROR(VLOOKUP(C783,'WI Vs ASM'!$B$2:$I$1000,8,0)),0,(VLOOKUP(C783,'WI Vs ASM'!$B$2:$I$1000,8,0)))</f>
        <v>Rahul Soman</v>
      </c>
      <c r="N783" s="11" t="str">
        <f>IF(ISERROR(VLOOKUP(C783,'WI Vs ASM'!$B$2:$G$1000,6,0)),0,(VLOOKUP(C783,'WI Vs ASM'!$B$2:$G$1000,6,0)))</f>
        <v>Commercial</v>
      </c>
      <c r="O783" s="11" t="str">
        <f>IF(ISERROR(VLOOKUP(C783,'WI Vs ASM'!$B$2:$H$1000,7,0)),0,(VLOOKUP(C783,'WI Vs ASM'!$B$2:$H$1000,7,0)))</f>
        <v>Commercial</v>
      </c>
      <c r="P783" s="11" t="str">
        <f t="shared" si="342"/>
        <v>May-17</v>
      </c>
      <c r="Q783" s="11" t="str">
        <f t="shared" si="343"/>
        <v>Q2</v>
      </c>
      <c r="R783" s="11" t="str">
        <f>IF(ISERROR(VLOOKUP(C783,'WI Vs ASM'!$B$2:$J$1000,9,0)),0,(VLOOKUP(C783,'WI Vs ASM'!$B$2:$J$1000,9,0)))</f>
        <v>Jyothi Pai</v>
      </c>
      <c r="S783" s="11" t="str">
        <f>IF(ISERROR(VLOOKUP(C783,'WI Vs ASM'!$B$2:$K$1000,10,0)),0,(VLOOKUP(C783,'WI Vs ASM'!$B$2:$K$1000,10,0)))</f>
        <v>Saju Bhaskaran</v>
      </c>
      <c r="T783" s="11" t="str">
        <f>IF(ISERROR(VLOOKUP(C783,'WI Vs ASM'!$B$2:$L$1000,11,0)),0,(VLOOKUP(C783,'WI Vs ASM'!$B$2:$L$1000,11,0)))</f>
        <v>Sreekala Balasubramanian</v>
      </c>
      <c r="U783" s="11" t="str">
        <f t="shared" si="350"/>
        <v>WR635330</v>
      </c>
      <c r="V783" s="11" t="str">
        <f t="shared" si="344"/>
        <v>No</v>
      </c>
      <c r="W783" s="11" t="str">
        <f t="shared" si="345"/>
        <v>Yes</v>
      </c>
      <c r="X783" s="11" t="str">
        <f t="shared" si="346"/>
        <v>No</v>
      </c>
      <c r="Y783" s="11" t="str">
        <f t="shared" si="347"/>
        <v>No</v>
      </c>
      <c r="Z783" s="11" t="str">
        <f t="shared" si="348"/>
        <v>No</v>
      </c>
      <c r="AA783" s="11" t="str">
        <f t="shared" si="351"/>
        <v>No</v>
      </c>
      <c r="AB783" s="11">
        <f>IF(ISERROR(VLOOKUP(U783,'ITWR Dump'!$A$2:$Y$5000,24,0)),0,(VLOOKUP('ILC Report'!U783,'ITWR Dump'!$A$2:$Y$5000,24,0)))</f>
        <v>0</v>
      </c>
      <c r="AC783" s="11" t="str">
        <f t="shared" si="352"/>
        <v>No</v>
      </c>
      <c r="AD783" s="11" t="str">
        <f t="shared" si="353"/>
        <v/>
      </c>
      <c r="AE783" s="11">
        <f>IF(ISERROR(VLOOKUP(U783,'ITWR Dump'!$A$2:$Y$5000,13,0)),0,(VLOOKUP(U783,'ITWR Dump'!$A$2:$Y$5000,13,0)))</f>
        <v>0</v>
      </c>
      <c r="AF783" s="11">
        <f>IF(ISERROR(VLOOKUP(U783,'ITWR Dump'!$A$2:$Y$5000,11,0)),0,(VLOOKUP(U783,'ITWR Dump'!$A$2:$Y$5000,11,0)))</f>
        <v>0</v>
      </c>
      <c r="AG783" s="11">
        <f>IF(ISERROR(VLOOKUP(U783,'ITWR Dump'!$A$2:$Y$5000,2,0)),0,(VLOOKUP(U783,'ITWR Dump'!$A$2:$Y$5000,2,0)))</f>
        <v>0</v>
      </c>
      <c r="AH783" s="11">
        <f>IF(ISERROR(VLOOKUP(U783,'ITWR Dump'!$A$2:$Y$5000,14,0)),0,(VLOOKUP(U783,'ITWR Dump'!$A$2:$Y$5000,14,0)))</f>
        <v>0</v>
      </c>
      <c r="AI783" s="11" t="str">
        <f t="shared" si="354"/>
        <v>01-Maintenance Offshore</v>
      </c>
      <c r="AJ783" s="11" t="str">
        <f t="shared" si="355"/>
        <v>Offshore</v>
      </c>
      <c r="AK783" s="11" t="str">
        <f>IF(ISERROR(VLOOKUP(A783,'Team Data'!$C$2:$U$213,17,0)),0,(VLOOKUP(A783,'Team Data'!$C$2:$U$213,17,0)))</f>
        <v>Open System</v>
      </c>
      <c r="AL783" s="11" t="str">
        <f t="shared" si="356"/>
        <v>2017-04-24</v>
      </c>
      <c r="AM783" s="11">
        <f>IF(ISERROR(VLOOKUP(U783,'ITWR Dump'!$A$2:$Y$5000,16,0)),0,(VLOOKUP(U783,'ITWR Dump'!$A$2:$Y$5000,16,0)))</f>
        <v>0</v>
      </c>
      <c r="AN783" s="11">
        <f>IF(ISERROR(VLOOKUP(U783,'ITWR Dump'!$A$2:$Y$5000,18,0)),0,(VLOOKUP(U783,'ITWR Dump'!$A$2:$Y$5000,18,0)))</f>
        <v>0</v>
      </c>
      <c r="AO783" s="11">
        <f>IF(ISERROR(VLOOKUP(U783,'ITWR Dump'!$A$2:$Y$5000,25,0)),0,(VLOOKUP('ILC Report'!U783,'ITWR Dump'!$A$2:$Y$5000,25,0)))</f>
        <v>0</v>
      </c>
      <c r="AP783" s="11">
        <f t="shared" si="357"/>
        <v>0</v>
      </c>
      <c r="AQ783" s="26">
        <f t="shared" si="358"/>
        <v>0</v>
      </c>
      <c r="AR783" s="26">
        <f t="shared" si="359"/>
        <v>0</v>
      </c>
      <c r="AS783" s="26">
        <f t="shared" si="360"/>
        <v>0</v>
      </c>
      <c r="AT783" s="26">
        <f t="shared" si="361"/>
        <v>0</v>
      </c>
      <c r="AU783" s="26">
        <f t="shared" si="362"/>
        <v>0</v>
      </c>
      <c r="AV783" s="26">
        <f t="shared" si="363"/>
        <v>0</v>
      </c>
      <c r="AW783" s="11" t="s">
        <v>653</v>
      </c>
      <c r="AX783" s="11" t="str">
        <f>VLOOKUP(L783,Group!$A$2:$B$1000,2,0)</f>
        <v>Maintenance</v>
      </c>
      <c r="AY783" s="11">
        <f>IF(ISERROR(VLOOKUP(U783,'ITWR Dump'!$A$2:$Y$5000,15,0)),0,(VLOOKUP('ILC Report'!U783,'ITWR Dump'!$A$2:$Y$5000,15,0)))</f>
        <v>0</v>
      </c>
      <c r="AZ783" s="11" t="str">
        <f t="shared" si="364"/>
        <v>Yes</v>
      </c>
      <c r="BA783" s="11" t="str">
        <f t="shared" si="365"/>
        <v>BKI</v>
      </c>
      <c r="BB783" s="11" t="str">
        <f t="shared" si="366"/>
        <v>MN</v>
      </c>
      <c r="BC783" s="11" t="str">
        <f t="shared" si="367"/>
        <v>No</v>
      </c>
    </row>
    <row r="784" spans="1:55" x14ac:dyDescent="0.3">
      <c r="A784" s="11" t="s">
        <v>511</v>
      </c>
      <c r="B784" s="11" t="s">
        <v>1841</v>
      </c>
      <c r="C784" s="11" t="s">
        <v>586</v>
      </c>
      <c r="D784" s="11" t="s">
        <v>2367</v>
      </c>
      <c r="E784" s="38" t="s">
        <v>2902</v>
      </c>
      <c r="F784" s="11">
        <v>22</v>
      </c>
      <c r="G784" s="40" t="s">
        <v>218</v>
      </c>
      <c r="H784" s="11" t="str">
        <f t="shared" si="349"/>
        <v>Regular</v>
      </c>
      <c r="I784" s="11" t="str">
        <f t="shared" si="341"/>
        <v>INDIA</v>
      </c>
      <c r="J784" s="11" t="str">
        <f>IF(ISERROR(VLOOKUP(C784,'WI Vs ASM'!$B$2:$E$1000,4,0)),0,(VLOOKUP(C784,'WI Vs ASM'!$B$2:$E$1000,4,0)))</f>
        <v>Offshore</v>
      </c>
      <c r="K784" s="11" t="str">
        <f>IF(ISERROR(VLOOKUP(C784,'WI Vs ASM'!$B$2:$F$1000,5,0)),0,(VLOOKUP(C784,'WI Vs ASM'!$B$2:$F$1000,5,0)))</f>
        <v>02-Variable Billable</v>
      </c>
      <c r="L784" s="11" t="str">
        <f>IF(ISERROR(VLOOKUP(C784,'WI Vs ASM'!$B$2:$D$1000,3,0)),0,(VLOOKUP(C784,'WI Vs ASM'!$B$2:$D$1000,3,0)))</f>
        <v>11-Enhancement Offshore</v>
      </c>
      <c r="M784" s="11" t="str">
        <f>IF(ISERROR(VLOOKUP(C784,'WI Vs ASM'!$B$2:$I$1000,8,0)),0,(VLOOKUP(C784,'WI Vs ASM'!$B$2:$I$1000,8,0)))</f>
        <v>Prakash Varadachari</v>
      </c>
      <c r="N784" s="11" t="str">
        <f>IF(ISERROR(VLOOKUP(C784,'WI Vs ASM'!$B$2:$G$1000,6,0)),0,(VLOOKUP(C784,'WI Vs ASM'!$B$2:$G$1000,6,0)))</f>
        <v>Commercial</v>
      </c>
      <c r="O784" s="11" t="str">
        <f>IF(ISERROR(VLOOKUP(C784,'WI Vs ASM'!$B$2:$H$1000,7,0)),0,(VLOOKUP(C784,'WI Vs ASM'!$B$2:$H$1000,7,0)))</f>
        <v>Commercial</v>
      </c>
      <c r="P784" s="11" t="str">
        <f t="shared" si="342"/>
        <v>May-17</v>
      </c>
      <c r="Q784" s="11" t="str">
        <f t="shared" si="343"/>
        <v>Q2</v>
      </c>
      <c r="R784" s="11" t="str">
        <f>IF(ISERROR(VLOOKUP(C784,'WI Vs ASM'!$B$2:$J$1000,9,0)),0,(VLOOKUP(C784,'WI Vs ASM'!$B$2:$J$1000,9,0)))</f>
        <v>Chandraprabha Palaniswamy</v>
      </c>
      <c r="S784" s="11" t="str">
        <f>IF(ISERROR(VLOOKUP(C784,'WI Vs ASM'!$B$2:$K$1000,10,0)),0,(VLOOKUP(C784,'WI Vs ASM'!$B$2:$K$1000,10,0)))</f>
        <v>Steve J Sorensen</v>
      </c>
      <c r="T784" s="11" t="str">
        <f>IF(ISERROR(VLOOKUP(C784,'WI Vs ASM'!$B$2:$L$1000,11,0)),0,(VLOOKUP(C784,'WI Vs ASM'!$B$2:$L$1000,11,0)))</f>
        <v>Sreekala Balasubramanian</v>
      </c>
      <c r="U784" s="11" t="str">
        <f t="shared" si="350"/>
        <v>WR736102</v>
      </c>
      <c r="V784" s="11" t="str">
        <f t="shared" si="344"/>
        <v>No</v>
      </c>
      <c r="W784" s="11" t="str">
        <f t="shared" si="345"/>
        <v>Yes</v>
      </c>
      <c r="X784" s="11" t="str">
        <f t="shared" si="346"/>
        <v>No</v>
      </c>
      <c r="Y784" s="11" t="str">
        <f t="shared" si="347"/>
        <v>No</v>
      </c>
      <c r="Z784" s="11" t="str">
        <f t="shared" si="348"/>
        <v>No</v>
      </c>
      <c r="AA784" s="11" t="str">
        <f t="shared" si="351"/>
        <v>No</v>
      </c>
      <c r="AB784" s="11">
        <f>IF(ISERROR(VLOOKUP(U784,'ITWR Dump'!$A$2:$Y$5000,24,0)),0,(VLOOKUP('ILC Report'!U784,'ITWR Dump'!$A$2:$Y$5000,24,0)))</f>
        <v>0</v>
      </c>
      <c r="AC784" s="11" t="str">
        <f t="shared" si="352"/>
        <v>No</v>
      </c>
      <c r="AD784" s="11" t="str">
        <f t="shared" si="353"/>
        <v/>
      </c>
      <c r="AE784" s="11">
        <f>IF(ISERROR(VLOOKUP(U784,'ITWR Dump'!$A$2:$Y$5000,13,0)),0,(VLOOKUP(U784,'ITWR Dump'!$A$2:$Y$5000,13,0)))</f>
        <v>0</v>
      </c>
      <c r="AF784" s="11">
        <f>IF(ISERROR(VLOOKUP(U784,'ITWR Dump'!$A$2:$Y$5000,11,0)),0,(VLOOKUP(U784,'ITWR Dump'!$A$2:$Y$5000,11,0)))</f>
        <v>0</v>
      </c>
      <c r="AG784" s="11">
        <f>IF(ISERROR(VLOOKUP(U784,'ITWR Dump'!$A$2:$Y$5000,2,0)),0,(VLOOKUP(U784,'ITWR Dump'!$A$2:$Y$5000,2,0)))</f>
        <v>0</v>
      </c>
      <c r="AH784" s="11">
        <f>IF(ISERROR(VLOOKUP(U784,'ITWR Dump'!$A$2:$Y$5000,14,0)),0,(VLOOKUP(U784,'ITWR Dump'!$A$2:$Y$5000,14,0)))</f>
        <v>0</v>
      </c>
      <c r="AI784" s="11" t="str">
        <f t="shared" si="354"/>
        <v>11-Enhancement Offshore</v>
      </c>
      <c r="AJ784" s="11" t="str">
        <f t="shared" si="355"/>
        <v>Offshore</v>
      </c>
      <c r="AK784" s="11" t="str">
        <f>IF(ISERROR(VLOOKUP(A784,'Team Data'!$C$2:$U$213,17,0)),0,(VLOOKUP(A784,'Team Data'!$C$2:$U$213,17,0)))</f>
        <v>Open System</v>
      </c>
      <c r="AL784" s="11" t="str">
        <f t="shared" si="356"/>
        <v>2017-04-24</v>
      </c>
      <c r="AM784" s="11">
        <f>IF(ISERROR(VLOOKUP(U784,'ITWR Dump'!$A$2:$Y$5000,16,0)),0,(VLOOKUP(U784,'ITWR Dump'!$A$2:$Y$5000,16,0)))</f>
        <v>0</v>
      </c>
      <c r="AN784" s="11">
        <f>IF(ISERROR(VLOOKUP(U784,'ITWR Dump'!$A$2:$Y$5000,18,0)),0,(VLOOKUP(U784,'ITWR Dump'!$A$2:$Y$5000,18,0)))</f>
        <v>0</v>
      </c>
      <c r="AO784" s="11">
        <f>IF(ISERROR(VLOOKUP(U784,'ITWR Dump'!$A$2:$Y$5000,25,0)),0,(VLOOKUP('ILC Report'!U784,'ITWR Dump'!$A$2:$Y$5000,25,0)))</f>
        <v>0</v>
      </c>
      <c r="AP784" s="11">
        <f t="shared" si="357"/>
        <v>0</v>
      </c>
      <c r="AQ784" s="26">
        <f t="shared" si="358"/>
        <v>0</v>
      </c>
      <c r="AR784" s="26">
        <f t="shared" si="359"/>
        <v>0</v>
      </c>
      <c r="AS784" s="26">
        <f t="shared" si="360"/>
        <v>0</v>
      </c>
      <c r="AT784" s="26">
        <f t="shared" si="361"/>
        <v>0</v>
      </c>
      <c r="AU784" s="26">
        <f t="shared" si="362"/>
        <v>0</v>
      </c>
      <c r="AV784" s="26">
        <f t="shared" si="363"/>
        <v>0</v>
      </c>
      <c r="AW784" s="11" t="s">
        <v>653</v>
      </c>
      <c r="AX784" s="11" t="str">
        <f>VLOOKUP(L784,Group!$A$2:$B$1000,2,0)</f>
        <v>Enhancement</v>
      </c>
      <c r="AY784" s="11">
        <f>IF(ISERROR(VLOOKUP(U784,'ITWR Dump'!$A$2:$Y$5000,15,0)),0,(VLOOKUP('ILC Report'!U784,'ITWR Dump'!$A$2:$Y$5000,15,0)))</f>
        <v>0</v>
      </c>
      <c r="AZ784" s="11" t="str">
        <f t="shared" si="364"/>
        <v>No</v>
      </c>
      <c r="BA784" s="11" t="str">
        <f t="shared" si="365"/>
        <v>BKI</v>
      </c>
      <c r="BB784" s="11" t="str">
        <f t="shared" si="366"/>
        <v>EM</v>
      </c>
      <c r="BC784" s="11" t="str">
        <f t="shared" si="367"/>
        <v>No</v>
      </c>
    </row>
    <row r="785" spans="1:55" x14ac:dyDescent="0.3">
      <c r="A785" s="11" t="s">
        <v>511</v>
      </c>
      <c r="B785" s="11" t="s">
        <v>1841</v>
      </c>
      <c r="C785" s="11" t="s">
        <v>587</v>
      </c>
      <c r="D785" s="11" t="s">
        <v>2017</v>
      </c>
      <c r="E785" s="38" t="s">
        <v>2903</v>
      </c>
      <c r="F785" s="11">
        <v>23</v>
      </c>
      <c r="G785" s="40" t="s">
        <v>218</v>
      </c>
      <c r="H785" s="11" t="str">
        <f t="shared" si="349"/>
        <v>Regular</v>
      </c>
      <c r="I785" s="11" t="str">
        <f t="shared" si="341"/>
        <v>INDIA</v>
      </c>
      <c r="J785" s="11" t="str">
        <f>IF(ISERROR(VLOOKUP(C785,'WI Vs ASM'!$B$2:$E$1000,4,0)),0,(VLOOKUP(C785,'WI Vs ASM'!$B$2:$E$1000,4,0)))</f>
        <v>Offshore</v>
      </c>
      <c r="K785" s="11" t="str">
        <f>IF(ISERROR(VLOOKUP(C785,'WI Vs ASM'!$B$2:$F$1000,5,0)),0,(VLOOKUP(C785,'WI Vs ASM'!$B$2:$F$1000,5,0)))</f>
        <v>01-Fixed Price</v>
      </c>
      <c r="L785" s="11" t="str">
        <f>IF(ISERROR(VLOOKUP(C785,'WI Vs ASM'!$B$2:$D$1000,3,0)),0,(VLOOKUP(C785,'WI Vs ASM'!$B$2:$D$1000,3,0)))</f>
        <v>01-Maintenance Offshore</v>
      </c>
      <c r="M785" s="11" t="str">
        <f>IF(ISERROR(VLOOKUP(C785,'WI Vs ASM'!$B$2:$I$1000,8,0)),0,(VLOOKUP(C785,'WI Vs ASM'!$B$2:$I$1000,8,0)))</f>
        <v>Rahul Soman</v>
      </c>
      <c r="N785" s="11" t="str">
        <f>IF(ISERROR(VLOOKUP(C785,'WI Vs ASM'!$B$2:$G$1000,6,0)),0,(VLOOKUP(C785,'WI Vs ASM'!$B$2:$G$1000,6,0)))</f>
        <v>Commercial</v>
      </c>
      <c r="O785" s="11" t="str">
        <f>IF(ISERROR(VLOOKUP(C785,'WI Vs ASM'!$B$2:$H$1000,7,0)),0,(VLOOKUP(C785,'WI Vs ASM'!$B$2:$H$1000,7,0)))</f>
        <v>Commercial</v>
      </c>
      <c r="P785" s="11" t="str">
        <f t="shared" si="342"/>
        <v>May-17</v>
      </c>
      <c r="Q785" s="11" t="str">
        <f t="shared" si="343"/>
        <v>Q2</v>
      </c>
      <c r="R785" s="11" t="str">
        <f>IF(ISERROR(VLOOKUP(C785,'WI Vs ASM'!$B$2:$J$1000,9,0)),0,(VLOOKUP(C785,'WI Vs ASM'!$B$2:$J$1000,9,0)))</f>
        <v>Jyothi Pai</v>
      </c>
      <c r="S785" s="11" t="str">
        <f>IF(ISERROR(VLOOKUP(C785,'WI Vs ASM'!$B$2:$K$1000,10,0)),0,(VLOOKUP(C785,'WI Vs ASM'!$B$2:$K$1000,10,0)))</f>
        <v>Saju Bhaskaran</v>
      </c>
      <c r="T785" s="11" t="str">
        <f>IF(ISERROR(VLOOKUP(C785,'WI Vs ASM'!$B$2:$L$1000,11,0)),0,(VLOOKUP(C785,'WI Vs ASM'!$B$2:$L$1000,11,0)))</f>
        <v>Sreekala Balasubramanian</v>
      </c>
      <c r="U785" s="11" t="str">
        <f t="shared" si="350"/>
        <v>WR635330</v>
      </c>
      <c r="V785" s="11" t="str">
        <f t="shared" si="344"/>
        <v>No</v>
      </c>
      <c r="W785" s="11" t="str">
        <f t="shared" si="345"/>
        <v>Yes</v>
      </c>
      <c r="X785" s="11" t="str">
        <f t="shared" si="346"/>
        <v>No</v>
      </c>
      <c r="Y785" s="11" t="str">
        <f t="shared" si="347"/>
        <v>No</v>
      </c>
      <c r="Z785" s="11" t="str">
        <f t="shared" si="348"/>
        <v>No</v>
      </c>
      <c r="AA785" s="11" t="str">
        <f t="shared" si="351"/>
        <v>No</v>
      </c>
      <c r="AB785" s="11">
        <f>IF(ISERROR(VLOOKUP(U785,'ITWR Dump'!$A$2:$Y$5000,24,0)),0,(VLOOKUP('ILC Report'!U785,'ITWR Dump'!$A$2:$Y$5000,24,0)))</f>
        <v>0</v>
      </c>
      <c r="AC785" s="11" t="str">
        <f t="shared" si="352"/>
        <v>No</v>
      </c>
      <c r="AD785" s="11" t="str">
        <f t="shared" si="353"/>
        <v/>
      </c>
      <c r="AE785" s="11">
        <f>IF(ISERROR(VLOOKUP(U785,'ITWR Dump'!$A$2:$Y$5000,13,0)),0,(VLOOKUP(U785,'ITWR Dump'!$A$2:$Y$5000,13,0)))</f>
        <v>0</v>
      </c>
      <c r="AF785" s="11">
        <f>IF(ISERROR(VLOOKUP(U785,'ITWR Dump'!$A$2:$Y$5000,11,0)),0,(VLOOKUP(U785,'ITWR Dump'!$A$2:$Y$5000,11,0)))</f>
        <v>0</v>
      </c>
      <c r="AG785" s="11">
        <f>IF(ISERROR(VLOOKUP(U785,'ITWR Dump'!$A$2:$Y$5000,2,0)),0,(VLOOKUP(U785,'ITWR Dump'!$A$2:$Y$5000,2,0)))</f>
        <v>0</v>
      </c>
      <c r="AH785" s="11">
        <f>IF(ISERROR(VLOOKUP(U785,'ITWR Dump'!$A$2:$Y$5000,14,0)),0,(VLOOKUP(U785,'ITWR Dump'!$A$2:$Y$5000,14,0)))</f>
        <v>0</v>
      </c>
      <c r="AI785" s="11" t="str">
        <f t="shared" si="354"/>
        <v>01-Maintenance Offshore</v>
      </c>
      <c r="AJ785" s="11" t="str">
        <f t="shared" si="355"/>
        <v>Offshore</v>
      </c>
      <c r="AK785" s="11" t="str">
        <f>IF(ISERROR(VLOOKUP(A785,'Team Data'!$C$2:$U$213,17,0)),0,(VLOOKUP(A785,'Team Data'!$C$2:$U$213,17,0)))</f>
        <v>Open System</v>
      </c>
      <c r="AL785" s="11" t="str">
        <f t="shared" si="356"/>
        <v>2017-04-24</v>
      </c>
      <c r="AM785" s="11">
        <f>IF(ISERROR(VLOOKUP(U785,'ITWR Dump'!$A$2:$Y$5000,16,0)),0,(VLOOKUP(U785,'ITWR Dump'!$A$2:$Y$5000,16,0)))</f>
        <v>0</v>
      </c>
      <c r="AN785" s="11">
        <f>IF(ISERROR(VLOOKUP(U785,'ITWR Dump'!$A$2:$Y$5000,18,0)),0,(VLOOKUP(U785,'ITWR Dump'!$A$2:$Y$5000,18,0)))</f>
        <v>0</v>
      </c>
      <c r="AO785" s="11">
        <f>IF(ISERROR(VLOOKUP(U785,'ITWR Dump'!$A$2:$Y$5000,25,0)),0,(VLOOKUP('ILC Report'!U785,'ITWR Dump'!$A$2:$Y$5000,25,0)))</f>
        <v>0</v>
      </c>
      <c r="AP785" s="11">
        <f t="shared" si="357"/>
        <v>0</v>
      </c>
      <c r="AQ785" s="26">
        <f t="shared" si="358"/>
        <v>0</v>
      </c>
      <c r="AR785" s="26">
        <f t="shared" si="359"/>
        <v>0</v>
      </c>
      <c r="AS785" s="26">
        <f t="shared" si="360"/>
        <v>0</v>
      </c>
      <c r="AT785" s="26">
        <f t="shared" si="361"/>
        <v>0</v>
      </c>
      <c r="AU785" s="26">
        <f t="shared" si="362"/>
        <v>0</v>
      </c>
      <c r="AV785" s="26">
        <f t="shared" si="363"/>
        <v>0</v>
      </c>
      <c r="AW785" s="11" t="s">
        <v>653</v>
      </c>
      <c r="AX785" s="11" t="str">
        <f>VLOOKUP(L785,Group!$A$2:$B$1000,2,0)</f>
        <v>Maintenance</v>
      </c>
      <c r="AY785" s="11">
        <f>IF(ISERROR(VLOOKUP(U785,'ITWR Dump'!$A$2:$Y$5000,15,0)),0,(VLOOKUP('ILC Report'!U785,'ITWR Dump'!$A$2:$Y$5000,15,0)))</f>
        <v>0</v>
      </c>
      <c r="AZ785" s="11" t="str">
        <f t="shared" si="364"/>
        <v>Yes</v>
      </c>
      <c r="BA785" s="11" t="str">
        <f t="shared" si="365"/>
        <v>BKI</v>
      </c>
      <c r="BB785" s="11" t="str">
        <f t="shared" si="366"/>
        <v>MN</v>
      </c>
      <c r="BC785" s="11" t="str">
        <f t="shared" si="367"/>
        <v>No</v>
      </c>
    </row>
    <row r="786" spans="1:55" x14ac:dyDescent="0.3">
      <c r="A786" s="11" t="s">
        <v>511</v>
      </c>
      <c r="B786" s="11" t="s">
        <v>1841</v>
      </c>
      <c r="C786" s="11" t="s">
        <v>586</v>
      </c>
      <c r="D786" s="11" t="s">
        <v>2367</v>
      </c>
      <c r="E786" s="38" t="s">
        <v>2903</v>
      </c>
      <c r="F786" s="11">
        <v>22</v>
      </c>
      <c r="G786" s="40" t="s">
        <v>218</v>
      </c>
      <c r="H786" s="11" t="str">
        <f t="shared" si="349"/>
        <v>Regular</v>
      </c>
      <c r="I786" s="11" t="str">
        <f t="shared" si="341"/>
        <v>INDIA</v>
      </c>
      <c r="J786" s="11" t="str">
        <f>IF(ISERROR(VLOOKUP(C786,'WI Vs ASM'!$B$2:$E$1000,4,0)),0,(VLOOKUP(C786,'WI Vs ASM'!$B$2:$E$1000,4,0)))</f>
        <v>Offshore</v>
      </c>
      <c r="K786" s="11" t="str">
        <f>IF(ISERROR(VLOOKUP(C786,'WI Vs ASM'!$B$2:$F$1000,5,0)),0,(VLOOKUP(C786,'WI Vs ASM'!$B$2:$F$1000,5,0)))</f>
        <v>02-Variable Billable</v>
      </c>
      <c r="L786" s="11" t="str">
        <f>IF(ISERROR(VLOOKUP(C786,'WI Vs ASM'!$B$2:$D$1000,3,0)),0,(VLOOKUP(C786,'WI Vs ASM'!$B$2:$D$1000,3,0)))</f>
        <v>11-Enhancement Offshore</v>
      </c>
      <c r="M786" s="11" t="str">
        <f>IF(ISERROR(VLOOKUP(C786,'WI Vs ASM'!$B$2:$I$1000,8,0)),0,(VLOOKUP(C786,'WI Vs ASM'!$B$2:$I$1000,8,0)))</f>
        <v>Prakash Varadachari</v>
      </c>
      <c r="N786" s="11" t="str">
        <f>IF(ISERROR(VLOOKUP(C786,'WI Vs ASM'!$B$2:$G$1000,6,0)),0,(VLOOKUP(C786,'WI Vs ASM'!$B$2:$G$1000,6,0)))</f>
        <v>Commercial</v>
      </c>
      <c r="O786" s="11" t="str">
        <f>IF(ISERROR(VLOOKUP(C786,'WI Vs ASM'!$B$2:$H$1000,7,0)),0,(VLOOKUP(C786,'WI Vs ASM'!$B$2:$H$1000,7,0)))</f>
        <v>Commercial</v>
      </c>
      <c r="P786" s="11" t="str">
        <f t="shared" si="342"/>
        <v>May-17</v>
      </c>
      <c r="Q786" s="11" t="str">
        <f t="shared" si="343"/>
        <v>Q2</v>
      </c>
      <c r="R786" s="11" t="str">
        <f>IF(ISERROR(VLOOKUP(C786,'WI Vs ASM'!$B$2:$J$1000,9,0)),0,(VLOOKUP(C786,'WI Vs ASM'!$B$2:$J$1000,9,0)))</f>
        <v>Chandraprabha Palaniswamy</v>
      </c>
      <c r="S786" s="11" t="str">
        <f>IF(ISERROR(VLOOKUP(C786,'WI Vs ASM'!$B$2:$K$1000,10,0)),0,(VLOOKUP(C786,'WI Vs ASM'!$B$2:$K$1000,10,0)))</f>
        <v>Steve J Sorensen</v>
      </c>
      <c r="T786" s="11" t="str">
        <f>IF(ISERROR(VLOOKUP(C786,'WI Vs ASM'!$B$2:$L$1000,11,0)),0,(VLOOKUP(C786,'WI Vs ASM'!$B$2:$L$1000,11,0)))</f>
        <v>Sreekala Balasubramanian</v>
      </c>
      <c r="U786" s="11" t="str">
        <f t="shared" si="350"/>
        <v>WR736102</v>
      </c>
      <c r="V786" s="11" t="str">
        <f t="shared" si="344"/>
        <v>No</v>
      </c>
      <c r="W786" s="11" t="str">
        <f t="shared" si="345"/>
        <v>Yes</v>
      </c>
      <c r="X786" s="11" t="str">
        <f t="shared" si="346"/>
        <v>No</v>
      </c>
      <c r="Y786" s="11" t="str">
        <f t="shared" si="347"/>
        <v>No</v>
      </c>
      <c r="Z786" s="11" t="str">
        <f t="shared" si="348"/>
        <v>No</v>
      </c>
      <c r="AA786" s="11" t="str">
        <f t="shared" si="351"/>
        <v>No</v>
      </c>
      <c r="AB786" s="11">
        <f>IF(ISERROR(VLOOKUP(U786,'ITWR Dump'!$A$2:$Y$5000,24,0)),0,(VLOOKUP('ILC Report'!U786,'ITWR Dump'!$A$2:$Y$5000,24,0)))</f>
        <v>0</v>
      </c>
      <c r="AC786" s="11" t="str">
        <f t="shared" si="352"/>
        <v>No</v>
      </c>
      <c r="AD786" s="11" t="str">
        <f t="shared" si="353"/>
        <v/>
      </c>
      <c r="AE786" s="11">
        <f>IF(ISERROR(VLOOKUP(U786,'ITWR Dump'!$A$2:$Y$5000,13,0)),0,(VLOOKUP(U786,'ITWR Dump'!$A$2:$Y$5000,13,0)))</f>
        <v>0</v>
      </c>
      <c r="AF786" s="11">
        <f>IF(ISERROR(VLOOKUP(U786,'ITWR Dump'!$A$2:$Y$5000,11,0)),0,(VLOOKUP(U786,'ITWR Dump'!$A$2:$Y$5000,11,0)))</f>
        <v>0</v>
      </c>
      <c r="AG786" s="11">
        <f>IF(ISERROR(VLOOKUP(U786,'ITWR Dump'!$A$2:$Y$5000,2,0)),0,(VLOOKUP(U786,'ITWR Dump'!$A$2:$Y$5000,2,0)))</f>
        <v>0</v>
      </c>
      <c r="AH786" s="11">
        <f>IF(ISERROR(VLOOKUP(U786,'ITWR Dump'!$A$2:$Y$5000,14,0)),0,(VLOOKUP(U786,'ITWR Dump'!$A$2:$Y$5000,14,0)))</f>
        <v>0</v>
      </c>
      <c r="AI786" s="11" t="str">
        <f t="shared" si="354"/>
        <v>11-Enhancement Offshore</v>
      </c>
      <c r="AJ786" s="11" t="str">
        <f t="shared" si="355"/>
        <v>Offshore</v>
      </c>
      <c r="AK786" s="11" t="str">
        <f>IF(ISERROR(VLOOKUP(A786,'Team Data'!$C$2:$U$213,17,0)),0,(VLOOKUP(A786,'Team Data'!$C$2:$U$213,17,0)))</f>
        <v>Open System</v>
      </c>
      <c r="AL786" s="11" t="str">
        <f t="shared" si="356"/>
        <v>2017-04-24</v>
      </c>
      <c r="AM786" s="11">
        <f>IF(ISERROR(VLOOKUP(U786,'ITWR Dump'!$A$2:$Y$5000,16,0)),0,(VLOOKUP(U786,'ITWR Dump'!$A$2:$Y$5000,16,0)))</f>
        <v>0</v>
      </c>
      <c r="AN786" s="11">
        <f>IF(ISERROR(VLOOKUP(U786,'ITWR Dump'!$A$2:$Y$5000,18,0)),0,(VLOOKUP(U786,'ITWR Dump'!$A$2:$Y$5000,18,0)))</f>
        <v>0</v>
      </c>
      <c r="AO786" s="11">
        <f>IF(ISERROR(VLOOKUP(U786,'ITWR Dump'!$A$2:$Y$5000,25,0)),0,(VLOOKUP('ILC Report'!U786,'ITWR Dump'!$A$2:$Y$5000,25,0)))</f>
        <v>0</v>
      </c>
      <c r="AP786" s="11">
        <f t="shared" si="357"/>
        <v>0</v>
      </c>
      <c r="AQ786" s="26">
        <f t="shared" si="358"/>
        <v>0</v>
      </c>
      <c r="AR786" s="26">
        <f t="shared" si="359"/>
        <v>0</v>
      </c>
      <c r="AS786" s="26">
        <f t="shared" si="360"/>
        <v>0</v>
      </c>
      <c r="AT786" s="26">
        <f t="shared" si="361"/>
        <v>0</v>
      </c>
      <c r="AU786" s="26">
        <f t="shared" si="362"/>
        <v>0</v>
      </c>
      <c r="AV786" s="26">
        <f t="shared" si="363"/>
        <v>0</v>
      </c>
      <c r="AW786" s="11" t="s">
        <v>653</v>
      </c>
      <c r="AX786" s="11" t="str">
        <f>VLOOKUP(L786,Group!$A$2:$B$1000,2,0)</f>
        <v>Enhancement</v>
      </c>
      <c r="AY786" s="11">
        <f>IF(ISERROR(VLOOKUP(U786,'ITWR Dump'!$A$2:$Y$5000,15,0)),0,(VLOOKUP('ILC Report'!U786,'ITWR Dump'!$A$2:$Y$5000,15,0)))</f>
        <v>0</v>
      </c>
      <c r="AZ786" s="11" t="str">
        <f t="shared" si="364"/>
        <v>No</v>
      </c>
      <c r="BA786" s="11" t="str">
        <f t="shared" si="365"/>
        <v>BKI</v>
      </c>
      <c r="BB786" s="11" t="str">
        <f t="shared" si="366"/>
        <v>EM</v>
      </c>
      <c r="BC786" s="11" t="str">
        <f t="shared" si="367"/>
        <v>No</v>
      </c>
    </row>
    <row r="787" spans="1:55" x14ac:dyDescent="0.3">
      <c r="A787" s="11" t="s">
        <v>511</v>
      </c>
      <c r="B787" s="11" t="s">
        <v>1841</v>
      </c>
      <c r="C787" s="11" t="s">
        <v>587</v>
      </c>
      <c r="D787" s="11" t="s">
        <v>2017</v>
      </c>
      <c r="E787" s="38" t="s">
        <v>2904</v>
      </c>
      <c r="F787" s="11">
        <v>35</v>
      </c>
      <c r="G787" s="40" t="s">
        <v>218</v>
      </c>
      <c r="H787" s="11" t="str">
        <f t="shared" si="349"/>
        <v>Regular</v>
      </c>
      <c r="I787" s="11" t="str">
        <f t="shared" si="341"/>
        <v>INDIA</v>
      </c>
      <c r="J787" s="11" t="str">
        <f>IF(ISERROR(VLOOKUP(C787,'WI Vs ASM'!$B$2:$E$1000,4,0)),0,(VLOOKUP(C787,'WI Vs ASM'!$B$2:$E$1000,4,0)))</f>
        <v>Offshore</v>
      </c>
      <c r="K787" s="11" t="str">
        <f>IF(ISERROR(VLOOKUP(C787,'WI Vs ASM'!$B$2:$F$1000,5,0)),0,(VLOOKUP(C787,'WI Vs ASM'!$B$2:$F$1000,5,0)))</f>
        <v>01-Fixed Price</v>
      </c>
      <c r="L787" s="11" t="str">
        <f>IF(ISERROR(VLOOKUP(C787,'WI Vs ASM'!$B$2:$D$1000,3,0)),0,(VLOOKUP(C787,'WI Vs ASM'!$B$2:$D$1000,3,0)))</f>
        <v>01-Maintenance Offshore</v>
      </c>
      <c r="M787" s="11" t="str">
        <f>IF(ISERROR(VLOOKUP(C787,'WI Vs ASM'!$B$2:$I$1000,8,0)),0,(VLOOKUP(C787,'WI Vs ASM'!$B$2:$I$1000,8,0)))</f>
        <v>Rahul Soman</v>
      </c>
      <c r="N787" s="11" t="str">
        <f>IF(ISERROR(VLOOKUP(C787,'WI Vs ASM'!$B$2:$G$1000,6,0)),0,(VLOOKUP(C787,'WI Vs ASM'!$B$2:$G$1000,6,0)))</f>
        <v>Commercial</v>
      </c>
      <c r="O787" s="11" t="str">
        <f>IF(ISERROR(VLOOKUP(C787,'WI Vs ASM'!$B$2:$H$1000,7,0)),0,(VLOOKUP(C787,'WI Vs ASM'!$B$2:$H$1000,7,0)))</f>
        <v>Commercial</v>
      </c>
      <c r="P787" s="11" t="str">
        <f t="shared" si="342"/>
        <v>May-17</v>
      </c>
      <c r="Q787" s="11" t="str">
        <f t="shared" si="343"/>
        <v>Q2</v>
      </c>
      <c r="R787" s="11" t="str">
        <f>IF(ISERROR(VLOOKUP(C787,'WI Vs ASM'!$B$2:$J$1000,9,0)),0,(VLOOKUP(C787,'WI Vs ASM'!$B$2:$J$1000,9,0)))</f>
        <v>Jyothi Pai</v>
      </c>
      <c r="S787" s="11" t="str">
        <f>IF(ISERROR(VLOOKUP(C787,'WI Vs ASM'!$B$2:$K$1000,10,0)),0,(VLOOKUP(C787,'WI Vs ASM'!$B$2:$K$1000,10,0)))</f>
        <v>Saju Bhaskaran</v>
      </c>
      <c r="T787" s="11" t="str">
        <f>IF(ISERROR(VLOOKUP(C787,'WI Vs ASM'!$B$2:$L$1000,11,0)),0,(VLOOKUP(C787,'WI Vs ASM'!$B$2:$L$1000,11,0)))</f>
        <v>Sreekala Balasubramanian</v>
      </c>
      <c r="U787" s="11" t="str">
        <f t="shared" si="350"/>
        <v>WR635330</v>
      </c>
      <c r="V787" s="11" t="str">
        <f t="shared" si="344"/>
        <v>No</v>
      </c>
      <c r="W787" s="11" t="str">
        <f t="shared" si="345"/>
        <v>Yes</v>
      </c>
      <c r="X787" s="11" t="str">
        <f t="shared" si="346"/>
        <v>No</v>
      </c>
      <c r="Y787" s="11" t="str">
        <f t="shared" si="347"/>
        <v>No</v>
      </c>
      <c r="Z787" s="11" t="str">
        <f t="shared" si="348"/>
        <v>No</v>
      </c>
      <c r="AA787" s="11" t="str">
        <f t="shared" si="351"/>
        <v>No</v>
      </c>
      <c r="AB787" s="11">
        <f>IF(ISERROR(VLOOKUP(U787,'ITWR Dump'!$A$2:$Y$5000,24,0)),0,(VLOOKUP('ILC Report'!U787,'ITWR Dump'!$A$2:$Y$5000,24,0)))</f>
        <v>0</v>
      </c>
      <c r="AC787" s="11" t="str">
        <f t="shared" si="352"/>
        <v>No</v>
      </c>
      <c r="AD787" s="11" t="str">
        <f t="shared" si="353"/>
        <v/>
      </c>
      <c r="AE787" s="11">
        <f>IF(ISERROR(VLOOKUP(U787,'ITWR Dump'!$A$2:$Y$5000,13,0)),0,(VLOOKUP(U787,'ITWR Dump'!$A$2:$Y$5000,13,0)))</f>
        <v>0</v>
      </c>
      <c r="AF787" s="11">
        <f>IF(ISERROR(VLOOKUP(U787,'ITWR Dump'!$A$2:$Y$5000,11,0)),0,(VLOOKUP(U787,'ITWR Dump'!$A$2:$Y$5000,11,0)))</f>
        <v>0</v>
      </c>
      <c r="AG787" s="11">
        <f>IF(ISERROR(VLOOKUP(U787,'ITWR Dump'!$A$2:$Y$5000,2,0)),0,(VLOOKUP(U787,'ITWR Dump'!$A$2:$Y$5000,2,0)))</f>
        <v>0</v>
      </c>
      <c r="AH787" s="11">
        <f>IF(ISERROR(VLOOKUP(U787,'ITWR Dump'!$A$2:$Y$5000,14,0)),0,(VLOOKUP(U787,'ITWR Dump'!$A$2:$Y$5000,14,0)))</f>
        <v>0</v>
      </c>
      <c r="AI787" s="11" t="str">
        <f t="shared" si="354"/>
        <v>01-Maintenance Offshore</v>
      </c>
      <c r="AJ787" s="11" t="str">
        <f t="shared" si="355"/>
        <v>Offshore</v>
      </c>
      <c r="AK787" s="11" t="str">
        <f>IF(ISERROR(VLOOKUP(A787,'Team Data'!$C$2:$U$213,17,0)),0,(VLOOKUP(A787,'Team Data'!$C$2:$U$213,17,0)))</f>
        <v>Open System</v>
      </c>
      <c r="AL787" s="11" t="str">
        <f t="shared" si="356"/>
        <v>2017-04-24</v>
      </c>
      <c r="AM787" s="11">
        <f>IF(ISERROR(VLOOKUP(U787,'ITWR Dump'!$A$2:$Y$5000,16,0)),0,(VLOOKUP(U787,'ITWR Dump'!$A$2:$Y$5000,16,0)))</f>
        <v>0</v>
      </c>
      <c r="AN787" s="11">
        <f>IF(ISERROR(VLOOKUP(U787,'ITWR Dump'!$A$2:$Y$5000,18,0)),0,(VLOOKUP(U787,'ITWR Dump'!$A$2:$Y$5000,18,0)))</f>
        <v>0</v>
      </c>
      <c r="AO787" s="11">
        <f>IF(ISERROR(VLOOKUP(U787,'ITWR Dump'!$A$2:$Y$5000,25,0)),0,(VLOOKUP('ILC Report'!U787,'ITWR Dump'!$A$2:$Y$5000,25,0)))</f>
        <v>0</v>
      </c>
      <c r="AP787" s="11">
        <f t="shared" si="357"/>
        <v>0</v>
      </c>
      <c r="AQ787" s="26">
        <f t="shared" si="358"/>
        <v>0</v>
      </c>
      <c r="AR787" s="26">
        <f t="shared" si="359"/>
        <v>0</v>
      </c>
      <c r="AS787" s="26">
        <f t="shared" si="360"/>
        <v>0</v>
      </c>
      <c r="AT787" s="26">
        <f t="shared" si="361"/>
        <v>0</v>
      </c>
      <c r="AU787" s="26">
        <f t="shared" si="362"/>
        <v>0</v>
      </c>
      <c r="AV787" s="26">
        <f t="shared" si="363"/>
        <v>0</v>
      </c>
      <c r="AW787" s="11" t="s">
        <v>653</v>
      </c>
      <c r="AX787" s="11" t="str">
        <f>VLOOKUP(L787,Group!$A$2:$B$1000,2,0)</f>
        <v>Maintenance</v>
      </c>
      <c r="AY787" s="11">
        <f>IF(ISERROR(VLOOKUP(U787,'ITWR Dump'!$A$2:$Y$5000,15,0)),0,(VLOOKUP('ILC Report'!U787,'ITWR Dump'!$A$2:$Y$5000,15,0)))</f>
        <v>0</v>
      </c>
      <c r="AZ787" s="11" t="str">
        <f t="shared" si="364"/>
        <v>Yes</v>
      </c>
      <c r="BA787" s="11" t="str">
        <f t="shared" si="365"/>
        <v>BKI</v>
      </c>
      <c r="BB787" s="11" t="str">
        <f t="shared" si="366"/>
        <v>MN</v>
      </c>
      <c r="BC787" s="11" t="str">
        <f t="shared" si="367"/>
        <v>No</v>
      </c>
    </row>
    <row r="788" spans="1:55" x14ac:dyDescent="0.3">
      <c r="A788" s="11" t="s">
        <v>511</v>
      </c>
      <c r="B788" s="11" t="s">
        <v>1841</v>
      </c>
      <c r="C788" s="11" t="s">
        <v>586</v>
      </c>
      <c r="D788" s="11" t="s">
        <v>2367</v>
      </c>
      <c r="E788" s="38" t="s">
        <v>2904</v>
      </c>
      <c r="F788" s="11">
        <v>10</v>
      </c>
      <c r="G788" s="40" t="s">
        <v>218</v>
      </c>
      <c r="H788" s="11" t="str">
        <f t="shared" si="349"/>
        <v>Regular</v>
      </c>
      <c r="I788" s="11" t="str">
        <f t="shared" si="341"/>
        <v>INDIA</v>
      </c>
      <c r="J788" s="11" t="str">
        <f>IF(ISERROR(VLOOKUP(C788,'WI Vs ASM'!$B$2:$E$1000,4,0)),0,(VLOOKUP(C788,'WI Vs ASM'!$B$2:$E$1000,4,0)))</f>
        <v>Offshore</v>
      </c>
      <c r="K788" s="11" t="str">
        <f>IF(ISERROR(VLOOKUP(C788,'WI Vs ASM'!$B$2:$F$1000,5,0)),0,(VLOOKUP(C788,'WI Vs ASM'!$B$2:$F$1000,5,0)))</f>
        <v>02-Variable Billable</v>
      </c>
      <c r="L788" s="11" t="str">
        <f>IF(ISERROR(VLOOKUP(C788,'WI Vs ASM'!$B$2:$D$1000,3,0)),0,(VLOOKUP(C788,'WI Vs ASM'!$B$2:$D$1000,3,0)))</f>
        <v>11-Enhancement Offshore</v>
      </c>
      <c r="M788" s="11" t="str">
        <f>IF(ISERROR(VLOOKUP(C788,'WI Vs ASM'!$B$2:$I$1000,8,0)),0,(VLOOKUP(C788,'WI Vs ASM'!$B$2:$I$1000,8,0)))</f>
        <v>Prakash Varadachari</v>
      </c>
      <c r="N788" s="11" t="str">
        <f>IF(ISERROR(VLOOKUP(C788,'WI Vs ASM'!$B$2:$G$1000,6,0)),0,(VLOOKUP(C788,'WI Vs ASM'!$B$2:$G$1000,6,0)))</f>
        <v>Commercial</v>
      </c>
      <c r="O788" s="11" t="str">
        <f>IF(ISERROR(VLOOKUP(C788,'WI Vs ASM'!$B$2:$H$1000,7,0)),0,(VLOOKUP(C788,'WI Vs ASM'!$B$2:$H$1000,7,0)))</f>
        <v>Commercial</v>
      </c>
      <c r="P788" s="11" t="str">
        <f t="shared" si="342"/>
        <v>May-17</v>
      </c>
      <c r="Q788" s="11" t="str">
        <f t="shared" si="343"/>
        <v>Q2</v>
      </c>
      <c r="R788" s="11" t="str">
        <f>IF(ISERROR(VLOOKUP(C788,'WI Vs ASM'!$B$2:$J$1000,9,0)),0,(VLOOKUP(C788,'WI Vs ASM'!$B$2:$J$1000,9,0)))</f>
        <v>Chandraprabha Palaniswamy</v>
      </c>
      <c r="S788" s="11" t="str">
        <f>IF(ISERROR(VLOOKUP(C788,'WI Vs ASM'!$B$2:$K$1000,10,0)),0,(VLOOKUP(C788,'WI Vs ASM'!$B$2:$K$1000,10,0)))</f>
        <v>Steve J Sorensen</v>
      </c>
      <c r="T788" s="11" t="str">
        <f>IF(ISERROR(VLOOKUP(C788,'WI Vs ASM'!$B$2:$L$1000,11,0)),0,(VLOOKUP(C788,'WI Vs ASM'!$B$2:$L$1000,11,0)))</f>
        <v>Sreekala Balasubramanian</v>
      </c>
      <c r="U788" s="11" t="str">
        <f t="shared" si="350"/>
        <v>WR736102</v>
      </c>
      <c r="V788" s="11" t="str">
        <f t="shared" si="344"/>
        <v>No</v>
      </c>
      <c r="W788" s="11" t="str">
        <f t="shared" si="345"/>
        <v>Yes</v>
      </c>
      <c r="X788" s="11" t="str">
        <f t="shared" si="346"/>
        <v>No</v>
      </c>
      <c r="Y788" s="11" t="str">
        <f t="shared" si="347"/>
        <v>No</v>
      </c>
      <c r="Z788" s="11" t="str">
        <f t="shared" si="348"/>
        <v>No</v>
      </c>
      <c r="AA788" s="11" t="str">
        <f t="shared" si="351"/>
        <v>No</v>
      </c>
      <c r="AB788" s="11">
        <f>IF(ISERROR(VLOOKUP(U788,'ITWR Dump'!$A$2:$Y$5000,24,0)),0,(VLOOKUP('ILC Report'!U788,'ITWR Dump'!$A$2:$Y$5000,24,0)))</f>
        <v>0</v>
      </c>
      <c r="AC788" s="11" t="str">
        <f t="shared" si="352"/>
        <v>No</v>
      </c>
      <c r="AD788" s="11" t="str">
        <f t="shared" si="353"/>
        <v/>
      </c>
      <c r="AE788" s="11">
        <f>IF(ISERROR(VLOOKUP(U788,'ITWR Dump'!$A$2:$Y$5000,13,0)),0,(VLOOKUP(U788,'ITWR Dump'!$A$2:$Y$5000,13,0)))</f>
        <v>0</v>
      </c>
      <c r="AF788" s="11">
        <f>IF(ISERROR(VLOOKUP(U788,'ITWR Dump'!$A$2:$Y$5000,11,0)),0,(VLOOKUP(U788,'ITWR Dump'!$A$2:$Y$5000,11,0)))</f>
        <v>0</v>
      </c>
      <c r="AG788" s="11">
        <f>IF(ISERROR(VLOOKUP(U788,'ITWR Dump'!$A$2:$Y$5000,2,0)),0,(VLOOKUP(U788,'ITWR Dump'!$A$2:$Y$5000,2,0)))</f>
        <v>0</v>
      </c>
      <c r="AH788" s="11">
        <f>IF(ISERROR(VLOOKUP(U788,'ITWR Dump'!$A$2:$Y$5000,14,0)),0,(VLOOKUP(U788,'ITWR Dump'!$A$2:$Y$5000,14,0)))</f>
        <v>0</v>
      </c>
      <c r="AI788" s="11" t="str">
        <f t="shared" si="354"/>
        <v>11-Enhancement Offshore</v>
      </c>
      <c r="AJ788" s="11" t="str">
        <f t="shared" si="355"/>
        <v>Offshore</v>
      </c>
      <c r="AK788" s="11" t="str">
        <f>IF(ISERROR(VLOOKUP(A788,'Team Data'!$C$2:$U$213,17,0)),0,(VLOOKUP(A788,'Team Data'!$C$2:$U$213,17,0)))</f>
        <v>Open System</v>
      </c>
      <c r="AL788" s="11" t="str">
        <f t="shared" si="356"/>
        <v>2017-04-24</v>
      </c>
      <c r="AM788" s="11">
        <f>IF(ISERROR(VLOOKUP(U788,'ITWR Dump'!$A$2:$Y$5000,16,0)),0,(VLOOKUP(U788,'ITWR Dump'!$A$2:$Y$5000,16,0)))</f>
        <v>0</v>
      </c>
      <c r="AN788" s="11">
        <f>IF(ISERROR(VLOOKUP(U788,'ITWR Dump'!$A$2:$Y$5000,18,0)),0,(VLOOKUP(U788,'ITWR Dump'!$A$2:$Y$5000,18,0)))</f>
        <v>0</v>
      </c>
      <c r="AO788" s="11">
        <f>IF(ISERROR(VLOOKUP(U788,'ITWR Dump'!$A$2:$Y$5000,25,0)),0,(VLOOKUP('ILC Report'!U788,'ITWR Dump'!$A$2:$Y$5000,25,0)))</f>
        <v>0</v>
      </c>
      <c r="AP788" s="11">
        <f t="shared" si="357"/>
        <v>0</v>
      </c>
      <c r="AQ788" s="26">
        <f t="shared" si="358"/>
        <v>0</v>
      </c>
      <c r="AR788" s="26">
        <f t="shared" si="359"/>
        <v>0</v>
      </c>
      <c r="AS788" s="26">
        <f t="shared" si="360"/>
        <v>0</v>
      </c>
      <c r="AT788" s="26">
        <f t="shared" si="361"/>
        <v>0</v>
      </c>
      <c r="AU788" s="26">
        <f t="shared" si="362"/>
        <v>0</v>
      </c>
      <c r="AV788" s="26">
        <f t="shared" si="363"/>
        <v>0</v>
      </c>
      <c r="AW788" s="11" t="s">
        <v>653</v>
      </c>
      <c r="AX788" s="11" t="str">
        <f>VLOOKUP(L788,Group!$A$2:$B$1000,2,0)</f>
        <v>Enhancement</v>
      </c>
      <c r="AY788" s="11">
        <f>IF(ISERROR(VLOOKUP(U788,'ITWR Dump'!$A$2:$Y$5000,15,0)),0,(VLOOKUP('ILC Report'!U788,'ITWR Dump'!$A$2:$Y$5000,15,0)))</f>
        <v>0</v>
      </c>
      <c r="AZ788" s="11" t="str">
        <f t="shared" si="364"/>
        <v>No</v>
      </c>
      <c r="BA788" s="11" t="str">
        <f t="shared" si="365"/>
        <v>BKI</v>
      </c>
      <c r="BB788" s="11" t="str">
        <f t="shared" si="366"/>
        <v>EM</v>
      </c>
      <c r="BC788" s="11" t="str">
        <f t="shared" si="367"/>
        <v>No</v>
      </c>
    </row>
    <row r="789" spans="1:55" x14ac:dyDescent="0.3">
      <c r="A789" s="11" t="s">
        <v>112</v>
      </c>
      <c r="B789" s="11" t="s">
        <v>1842</v>
      </c>
      <c r="C789" s="11" t="s">
        <v>587</v>
      </c>
      <c r="D789" s="11" t="s">
        <v>2368</v>
      </c>
      <c r="E789" s="38" t="s">
        <v>652</v>
      </c>
      <c r="F789" s="11">
        <v>20</v>
      </c>
      <c r="G789" s="40" t="s">
        <v>218</v>
      </c>
      <c r="H789" s="11" t="str">
        <f t="shared" si="349"/>
        <v>Regular</v>
      </c>
      <c r="I789" s="11" t="str">
        <f t="shared" si="341"/>
        <v>INDIA</v>
      </c>
      <c r="J789" s="11" t="str">
        <f>IF(ISERROR(VLOOKUP(C789,'WI Vs ASM'!$B$2:$E$1000,4,0)),0,(VLOOKUP(C789,'WI Vs ASM'!$B$2:$E$1000,4,0)))</f>
        <v>Offshore</v>
      </c>
      <c r="K789" s="11" t="str">
        <f>IF(ISERROR(VLOOKUP(C789,'WI Vs ASM'!$B$2:$F$1000,5,0)),0,(VLOOKUP(C789,'WI Vs ASM'!$B$2:$F$1000,5,0)))</f>
        <v>01-Fixed Price</v>
      </c>
      <c r="L789" s="11" t="str">
        <f>IF(ISERROR(VLOOKUP(C789,'WI Vs ASM'!$B$2:$D$1000,3,0)),0,(VLOOKUP(C789,'WI Vs ASM'!$B$2:$D$1000,3,0)))</f>
        <v>01-Maintenance Offshore</v>
      </c>
      <c r="M789" s="11" t="str">
        <f>IF(ISERROR(VLOOKUP(C789,'WI Vs ASM'!$B$2:$I$1000,8,0)),0,(VLOOKUP(C789,'WI Vs ASM'!$B$2:$I$1000,8,0)))</f>
        <v>Rahul Soman</v>
      </c>
      <c r="N789" s="11" t="str">
        <f>IF(ISERROR(VLOOKUP(C789,'WI Vs ASM'!$B$2:$G$1000,6,0)),0,(VLOOKUP(C789,'WI Vs ASM'!$B$2:$G$1000,6,0)))</f>
        <v>Commercial</v>
      </c>
      <c r="O789" s="11" t="str">
        <f>IF(ISERROR(VLOOKUP(C789,'WI Vs ASM'!$B$2:$H$1000,7,0)),0,(VLOOKUP(C789,'WI Vs ASM'!$B$2:$H$1000,7,0)))</f>
        <v>Commercial</v>
      </c>
      <c r="P789" s="11" t="str">
        <f t="shared" si="342"/>
        <v>Apr-17</v>
      </c>
      <c r="Q789" s="11" t="str">
        <f t="shared" si="343"/>
        <v>Q2</v>
      </c>
      <c r="R789" s="11" t="str">
        <f>IF(ISERROR(VLOOKUP(C789,'WI Vs ASM'!$B$2:$J$1000,9,0)),0,(VLOOKUP(C789,'WI Vs ASM'!$B$2:$J$1000,9,0)))</f>
        <v>Jyothi Pai</v>
      </c>
      <c r="S789" s="11" t="str">
        <f>IF(ISERROR(VLOOKUP(C789,'WI Vs ASM'!$B$2:$K$1000,10,0)),0,(VLOOKUP(C789,'WI Vs ASM'!$B$2:$K$1000,10,0)))</f>
        <v>Saju Bhaskaran</v>
      </c>
      <c r="T789" s="11" t="str">
        <f>IF(ISERROR(VLOOKUP(C789,'WI Vs ASM'!$B$2:$L$1000,11,0)),0,(VLOOKUP(C789,'WI Vs ASM'!$B$2:$L$1000,11,0)))</f>
        <v>Sreekala Balasubramanian</v>
      </c>
      <c r="U789" s="11" t="e">
        <f t="shared" si="350"/>
        <v>#VALUE!</v>
      </c>
      <c r="V789" s="11" t="str">
        <f t="shared" si="344"/>
        <v>No</v>
      </c>
      <c r="W789" s="11" t="str">
        <f t="shared" si="345"/>
        <v>Yes</v>
      </c>
      <c r="X789" s="11" t="str">
        <f t="shared" si="346"/>
        <v>No</v>
      </c>
      <c r="Y789" s="11" t="str">
        <f t="shared" si="347"/>
        <v>No</v>
      </c>
      <c r="Z789" s="11" t="str">
        <f t="shared" si="348"/>
        <v>No</v>
      </c>
      <c r="AA789" s="11" t="str">
        <f t="shared" si="351"/>
        <v>No</v>
      </c>
      <c r="AB789" s="11">
        <f>IF(ISERROR(VLOOKUP(U789,'ITWR Dump'!$A$2:$Y$5000,24,0)),0,(VLOOKUP('ILC Report'!U789,'ITWR Dump'!$A$2:$Y$5000,24,0)))</f>
        <v>0</v>
      </c>
      <c r="AC789" s="11" t="str">
        <f t="shared" si="352"/>
        <v>No</v>
      </c>
      <c r="AD789" s="11" t="str">
        <f t="shared" si="353"/>
        <v/>
      </c>
      <c r="AE789" s="11">
        <f>IF(ISERROR(VLOOKUP(U789,'ITWR Dump'!$A$2:$Y$5000,13,0)),0,(VLOOKUP(U789,'ITWR Dump'!$A$2:$Y$5000,13,0)))</f>
        <v>0</v>
      </c>
      <c r="AF789" s="11">
        <f>IF(ISERROR(VLOOKUP(U789,'ITWR Dump'!$A$2:$Y$5000,11,0)),0,(VLOOKUP(U789,'ITWR Dump'!$A$2:$Y$5000,11,0)))</f>
        <v>0</v>
      </c>
      <c r="AG789" s="11">
        <f>IF(ISERROR(VLOOKUP(U789,'ITWR Dump'!$A$2:$Y$5000,2,0)),0,(VLOOKUP(U789,'ITWR Dump'!$A$2:$Y$5000,2,0)))</f>
        <v>0</v>
      </c>
      <c r="AH789" s="11">
        <f>IF(ISERROR(VLOOKUP(U789,'ITWR Dump'!$A$2:$Y$5000,14,0)),0,(VLOOKUP(U789,'ITWR Dump'!$A$2:$Y$5000,14,0)))</f>
        <v>0</v>
      </c>
      <c r="AI789" s="11" t="str">
        <f t="shared" si="354"/>
        <v>01-Maintenance Offshore</v>
      </c>
      <c r="AJ789" s="11" t="str">
        <f t="shared" si="355"/>
        <v>Offshore</v>
      </c>
      <c r="AK789" s="11" t="str">
        <f>IF(ISERROR(VLOOKUP(A789,'Team Data'!$C$2:$U$213,17,0)),0,(VLOOKUP(A789,'Team Data'!$C$2:$U$213,17,0)))</f>
        <v>Open System</v>
      </c>
      <c r="AL789" s="11" t="str">
        <f t="shared" si="356"/>
        <v>2017-04-24</v>
      </c>
      <c r="AM789" s="11">
        <f>IF(ISERROR(VLOOKUP(U789,'ITWR Dump'!$A$2:$Y$5000,16,0)),0,(VLOOKUP(U789,'ITWR Dump'!$A$2:$Y$5000,16,0)))</f>
        <v>0</v>
      </c>
      <c r="AN789" s="11">
        <f>IF(ISERROR(VLOOKUP(U789,'ITWR Dump'!$A$2:$Y$5000,18,0)),0,(VLOOKUP(U789,'ITWR Dump'!$A$2:$Y$5000,18,0)))</f>
        <v>0</v>
      </c>
      <c r="AO789" s="11">
        <f>IF(ISERROR(VLOOKUP(U789,'ITWR Dump'!$A$2:$Y$5000,25,0)),0,(VLOOKUP('ILC Report'!U789,'ITWR Dump'!$A$2:$Y$5000,25,0)))</f>
        <v>0</v>
      </c>
      <c r="AP789" s="11">
        <f t="shared" si="357"/>
        <v>0</v>
      </c>
      <c r="AQ789" s="26">
        <f t="shared" si="358"/>
        <v>0</v>
      </c>
      <c r="AR789" s="26">
        <f t="shared" si="359"/>
        <v>0</v>
      </c>
      <c r="AS789" s="26">
        <f t="shared" si="360"/>
        <v>0</v>
      </c>
      <c r="AT789" s="26">
        <f t="shared" si="361"/>
        <v>0</v>
      </c>
      <c r="AU789" s="26">
        <f t="shared" si="362"/>
        <v>0</v>
      </c>
      <c r="AV789" s="26">
        <f t="shared" si="363"/>
        <v>0</v>
      </c>
      <c r="AW789" s="11" t="s">
        <v>653</v>
      </c>
      <c r="AX789" s="11" t="str">
        <f>VLOOKUP(L789,Group!$A$2:$B$1000,2,0)</f>
        <v>Maintenance</v>
      </c>
      <c r="AY789" s="11">
        <f>IF(ISERROR(VLOOKUP(U789,'ITWR Dump'!$A$2:$Y$5000,15,0)),0,(VLOOKUP('ILC Report'!U789,'ITWR Dump'!$A$2:$Y$5000,15,0)))</f>
        <v>0</v>
      </c>
      <c r="AZ789" s="11" t="str">
        <f t="shared" si="364"/>
        <v>No</v>
      </c>
      <c r="BA789" s="11" t="str">
        <f t="shared" si="365"/>
        <v>BKI</v>
      </c>
      <c r="BB789" s="11" t="str">
        <f t="shared" si="366"/>
        <v>MN</v>
      </c>
      <c r="BC789" s="11" t="str">
        <f t="shared" si="367"/>
        <v>No</v>
      </c>
    </row>
    <row r="790" spans="1:55" x14ac:dyDescent="0.3">
      <c r="A790" s="11" t="s">
        <v>112</v>
      </c>
      <c r="B790" s="11" t="s">
        <v>1842</v>
      </c>
      <c r="C790" s="11" t="s">
        <v>614</v>
      </c>
      <c r="D790" s="11" t="s">
        <v>2369</v>
      </c>
      <c r="E790" s="38" t="s">
        <v>652</v>
      </c>
      <c r="F790" s="11">
        <v>5</v>
      </c>
      <c r="G790" s="40" t="s">
        <v>218</v>
      </c>
      <c r="H790" s="11" t="str">
        <f t="shared" si="349"/>
        <v>Regular</v>
      </c>
      <c r="I790" s="11" t="str">
        <f t="shared" si="341"/>
        <v>INDIA</v>
      </c>
      <c r="J790" s="11" t="str">
        <f>IF(ISERROR(VLOOKUP(C790,'WI Vs ASM'!$B$2:$E$1000,4,0)),0,(VLOOKUP(C790,'WI Vs ASM'!$B$2:$E$1000,4,0)))</f>
        <v>Offshore</v>
      </c>
      <c r="K790" s="11" t="str">
        <f>IF(ISERROR(VLOOKUP(C790,'WI Vs ASM'!$B$2:$F$1000,5,0)),0,(VLOOKUP(C790,'WI Vs ASM'!$B$2:$F$1000,5,0)))</f>
        <v>02-Variable Billable</v>
      </c>
      <c r="L790" s="11" t="str">
        <f>IF(ISERROR(VLOOKUP(C790,'WI Vs ASM'!$B$2:$D$1000,3,0)),0,(VLOOKUP(C790,'WI Vs ASM'!$B$2:$D$1000,3,0)))</f>
        <v>11-Enhancement Offshore</v>
      </c>
      <c r="M790" s="11" t="str">
        <f>IF(ISERROR(VLOOKUP(C790,'WI Vs ASM'!$B$2:$I$1000,8,0)),0,(VLOOKUP(C790,'WI Vs ASM'!$B$2:$I$1000,8,0)))</f>
        <v>Teja K Kollala</v>
      </c>
      <c r="N790" s="11" t="str">
        <f>IF(ISERROR(VLOOKUP(C790,'WI Vs ASM'!$B$2:$G$1000,6,0)),0,(VLOOKUP(C790,'WI Vs ASM'!$B$2:$G$1000,6,0)))</f>
        <v>FFIC Account Team</v>
      </c>
      <c r="O790" s="11" t="str">
        <f>IF(ISERROR(VLOOKUP(C790,'WI Vs ASM'!$B$2:$H$1000,7,0)),0,(VLOOKUP(C790,'WI Vs ASM'!$B$2:$H$1000,7,0)))</f>
        <v>FFIC Account Team</v>
      </c>
      <c r="P790" s="11" t="str">
        <f t="shared" si="342"/>
        <v>Apr-17</v>
      </c>
      <c r="Q790" s="11" t="str">
        <f t="shared" si="343"/>
        <v>Q2</v>
      </c>
      <c r="R790" s="11" t="str">
        <f>IF(ISERROR(VLOOKUP(C790,'WI Vs ASM'!$B$2:$J$1000,9,0)),0,(VLOOKUP(C790,'WI Vs ASM'!$B$2:$J$1000,9,0)))</f>
        <v>Chandraprabha Palaniswamy</v>
      </c>
      <c r="S790" s="11" t="str">
        <f>IF(ISERROR(VLOOKUP(C790,'WI Vs ASM'!$B$2:$K$1000,10,0)),0,(VLOOKUP(C790,'WI Vs ASM'!$B$2:$K$1000,10,0)))</f>
        <v>Ron Gilmour</v>
      </c>
      <c r="T790" s="11" t="str">
        <f>IF(ISERROR(VLOOKUP(C790,'WI Vs ASM'!$B$2:$L$1000,11,0)),0,(VLOOKUP(C790,'WI Vs ASM'!$B$2:$L$1000,11,0)))</f>
        <v>Ron Gilmour</v>
      </c>
      <c r="U790" s="11" t="str">
        <f t="shared" si="350"/>
        <v>WR533960</v>
      </c>
      <c r="V790" s="11" t="str">
        <f t="shared" si="344"/>
        <v>No</v>
      </c>
      <c r="W790" s="11" t="str">
        <f t="shared" si="345"/>
        <v>Yes</v>
      </c>
      <c r="X790" s="11" t="str">
        <f t="shared" si="346"/>
        <v>No</v>
      </c>
      <c r="Y790" s="11" t="str">
        <f t="shared" si="347"/>
        <v>No</v>
      </c>
      <c r="Z790" s="11" t="str">
        <f t="shared" si="348"/>
        <v>No</v>
      </c>
      <c r="AA790" s="11" t="str">
        <f t="shared" si="351"/>
        <v>No</v>
      </c>
      <c r="AB790" s="11">
        <f>IF(ISERROR(VLOOKUP(U790,'ITWR Dump'!$A$2:$Y$5000,24,0)),0,(VLOOKUP('ILC Report'!U790,'ITWR Dump'!$A$2:$Y$5000,24,0)))</f>
        <v>0</v>
      </c>
      <c r="AC790" s="11" t="str">
        <f t="shared" si="352"/>
        <v>No</v>
      </c>
      <c r="AD790" s="11" t="str">
        <f t="shared" si="353"/>
        <v/>
      </c>
      <c r="AE790" s="11">
        <f>IF(ISERROR(VLOOKUP(U790,'ITWR Dump'!$A$2:$Y$5000,13,0)),0,(VLOOKUP(U790,'ITWR Dump'!$A$2:$Y$5000,13,0)))</f>
        <v>0</v>
      </c>
      <c r="AF790" s="11">
        <f>IF(ISERROR(VLOOKUP(U790,'ITWR Dump'!$A$2:$Y$5000,11,0)),0,(VLOOKUP(U790,'ITWR Dump'!$A$2:$Y$5000,11,0)))</f>
        <v>0</v>
      </c>
      <c r="AG790" s="11">
        <f>IF(ISERROR(VLOOKUP(U790,'ITWR Dump'!$A$2:$Y$5000,2,0)),0,(VLOOKUP(U790,'ITWR Dump'!$A$2:$Y$5000,2,0)))</f>
        <v>0</v>
      </c>
      <c r="AH790" s="11">
        <f>IF(ISERROR(VLOOKUP(U790,'ITWR Dump'!$A$2:$Y$5000,14,0)),0,(VLOOKUP(U790,'ITWR Dump'!$A$2:$Y$5000,14,0)))</f>
        <v>0</v>
      </c>
      <c r="AI790" s="11" t="str">
        <f t="shared" si="354"/>
        <v>11-Enhancement Offshore</v>
      </c>
      <c r="AJ790" s="11" t="str">
        <f t="shared" si="355"/>
        <v>Offshore</v>
      </c>
      <c r="AK790" s="11" t="str">
        <f>IF(ISERROR(VLOOKUP(A790,'Team Data'!$C$2:$U$213,17,0)),0,(VLOOKUP(A790,'Team Data'!$C$2:$U$213,17,0)))</f>
        <v>Open System</v>
      </c>
      <c r="AL790" s="11" t="str">
        <f t="shared" si="356"/>
        <v>2017-04-24</v>
      </c>
      <c r="AM790" s="11">
        <f>IF(ISERROR(VLOOKUP(U790,'ITWR Dump'!$A$2:$Y$5000,16,0)),0,(VLOOKUP(U790,'ITWR Dump'!$A$2:$Y$5000,16,0)))</f>
        <v>0</v>
      </c>
      <c r="AN790" s="11">
        <f>IF(ISERROR(VLOOKUP(U790,'ITWR Dump'!$A$2:$Y$5000,18,0)),0,(VLOOKUP(U790,'ITWR Dump'!$A$2:$Y$5000,18,0)))</f>
        <v>0</v>
      </c>
      <c r="AO790" s="11">
        <f>IF(ISERROR(VLOOKUP(U790,'ITWR Dump'!$A$2:$Y$5000,25,0)),0,(VLOOKUP('ILC Report'!U790,'ITWR Dump'!$A$2:$Y$5000,25,0)))</f>
        <v>0</v>
      </c>
      <c r="AP790" s="11">
        <f t="shared" si="357"/>
        <v>0</v>
      </c>
      <c r="AQ790" s="26">
        <f t="shared" si="358"/>
        <v>0</v>
      </c>
      <c r="AR790" s="26">
        <f t="shared" si="359"/>
        <v>0</v>
      </c>
      <c r="AS790" s="26">
        <f t="shared" si="360"/>
        <v>0</v>
      </c>
      <c r="AT790" s="26">
        <f t="shared" si="361"/>
        <v>0</v>
      </c>
      <c r="AU790" s="26">
        <f t="shared" si="362"/>
        <v>0</v>
      </c>
      <c r="AV790" s="26">
        <f t="shared" si="363"/>
        <v>0</v>
      </c>
      <c r="AW790" s="11" t="s">
        <v>653</v>
      </c>
      <c r="AX790" s="11" t="str">
        <f>VLOOKUP(L790,Group!$A$2:$B$1000,2,0)</f>
        <v>Enhancement</v>
      </c>
      <c r="AY790" s="11">
        <f>IF(ISERROR(VLOOKUP(U790,'ITWR Dump'!$A$2:$Y$5000,15,0)),0,(VLOOKUP('ILC Report'!U790,'ITWR Dump'!$A$2:$Y$5000,15,0)))</f>
        <v>0</v>
      </c>
      <c r="AZ790" s="11" t="str">
        <f t="shared" si="364"/>
        <v>No</v>
      </c>
      <c r="BA790" s="11" t="str">
        <f t="shared" si="365"/>
        <v>BKI</v>
      </c>
      <c r="BB790" s="11" t="str">
        <f t="shared" si="366"/>
        <v>EL</v>
      </c>
      <c r="BC790" s="11" t="str">
        <f t="shared" si="367"/>
        <v>No</v>
      </c>
    </row>
    <row r="791" spans="1:55" x14ac:dyDescent="0.3">
      <c r="A791" s="11" t="s">
        <v>112</v>
      </c>
      <c r="B791" s="11" t="s">
        <v>1842</v>
      </c>
      <c r="C791" s="11" t="s">
        <v>553</v>
      </c>
      <c r="D791" s="11" t="s">
        <v>2370</v>
      </c>
      <c r="E791" s="38" t="s">
        <v>652</v>
      </c>
      <c r="F791" s="11">
        <v>2</v>
      </c>
      <c r="G791" s="40" t="s">
        <v>218</v>
      </c>
      <c r="H791" s="11" t="str">
        <f t="shared" si="349"/>
        <v>Regular</v>
      </c>
      <c r="I791" s="11" t="str">
        <f t="shared" si="341"/>
        <v>INDIA</v>
      </c>
      <c r="J791" s="11" t="str">
        <f>IF(ISERROR(VLOOKUP(C791,'WI Vs ASM'!$B$2:$E$1000,4,0)),0,(VLOOKUP(C791,'WI Vs ASM'!$B$2:$E$1000,4,0)))</f>
        <v>Offshore</v>
      </c>
      <c r="K791" s="11" t="str">
        <f>IF(ISERROR(VLOOKUP(C791,'WI Vs ASM'!$B$2:$F$1000,5,0)),0,(VLOOKUP(C791,'WI Vs ASM'!$B$2:$F$1000,5,0)))</f>
        <v>02-Variable Billable</v>
      </c>
      <c r="L791" s="11" t="str">
        <f>IF(ISERROR(VLOOKUP(C791,'WI Vs ASM'!$B$2:$D$1000,3,0)),0,(VLOOKUP(C791,'WI Vs ASM'!$B$2:$D$1000,3,0)))</f>
        <v>11-Enhancement Offshore</v>
      </c>
      <c r="M791" s="11" t="str">
        <f>IF(ISERROR(VLOOKUP(C791,'WI Vs ASM'!$B$2:$I$1000,8,0)),0,(VLOOKUP(C791,'WI Vs ASM'!$B$2:$I$1000,8,0)))</f>
        <v>Prakash Varadachari</v>
      </c>
      <c r="N791" s="11" t="str">
        <f>IF(ISERROR(VLOOKUP(C791,'WI Vs ASM'!$B$2:$G$1000,6,0)),0,(VLOOKUP(C791,'WI Vs ASM'!$B$2:$G$1000,6,0)))</f>
        <v>CILS</v>
      </c>
      <c r="O791" s="11" t="str">
        <f>IF(ISERROR(VLOOKUP(C791,'WI Vs ASM'!$B$2:$H$1000,7,0)),0,(VLOOKUP(C791,'WI Vs ASM'!$B$2:$H$1000,7,0)))</f>
        <v>CIS</v>
      </c>
      <c r="P791" s="11" t="str">
        <f t="shared" si="342"/>
        <v>Apr-17</v>
      </c>
      <c r="Q791" s="11" t="str">
        <f t="shared" si="343"/>
        <v>Q2</v>
      </c>
      <c r="R791" s="11" t="str">
        <f>IF(ISERROR(VLOOKUP(C791,'WI Vs ASM'!$B$2:$J$1000,9,0)),0,(VLOOKUP(C791,'WI Vs ASM'!$B$2:$J$1000,9,0)))</f>
        <v>Chandraprabha Palaniswamy</v>
      </c>
      <c r="S791" s="11" t="str">
        <f>IF(ISERROR(VLOOKUP(C791,'WI Vs ASM'!$B$2:$K$1000,10,0)),0,(VLOOKUP(C791,'WI Vs ASM'!$B$2:$K$1000,10,0)))</f>
        <v>Steve J Sorensen</v>
      </c>
      <c r="T791" s="11" t="str">
        <f>IF(ISERROR(VLOOKUP(C791,'WI Vs ASM'!$B$2:$L$1000,11,0)),0,(VLOOKUP(C791,'WI Vs ASM'!$B$2:$L$1000,11,0)))</f>
        <v>Sreekala Balasubramanian</v>
      </c>
      <c r="U791" s="11" t="str">
        <f t="shared" si="350"/>
        <v>WR635537</v>
      </c>
      <c r="V791" s="11" t="str">
        <f t="shared" si="344"/>
        <v>No</v>
      </c>
      <c r="W791" s="11" t="str">
        <f t="shared" si="345"/>
        <v>Yes</v>
      </c>
      <c r="X791" s="11" t="str">
        <f t="shared" si="346"/>
        <v>No</v>
      </c>
      <c r="Y791" s="11" t="str">
        <f t="shared" si="347"/>
        <v>No</v>
      </c>
      <c r="Z791" s="11" t="str">
        <f t="shared" si="348"/>
        <v>No</v>
      </c>
      <c r="AA791" s="11" t="str">
        <f t="shared" si="351"/>
        <v>No</v>
      </c>
      <c r="AB791" s="11">
        <f>IF(ISERROR(VLOOKUP(U791,'ITWR Dump'!$A$2:$Y$5000,24,0)),0,(VLOOKUP('ILC Report'!U791,'ITWR Dump'!$A$2:$Y$5000,24,0)))</f>
        <v>0</v>
      </c>
      <c r="AC791" s="11" t="str">
        <f t="shared" si="352"/>
        <v>No</v>
      </c>
      <c r="AD791" s="11" t="str">
        <f t="shared" si="353"/>
        <v/>
      </c>
      <c r="AE791" s="11">
        <f>IF(ISERROR(VLOOKUP(U791,'ITWR Dump'!$A$2:$Y$5000,13,0)),0,(VLOOKUP(U791,'ITWR Dump'!$A$2:$Y$5000,13,0)))</f>
        <v>0</v>
      </c>
      <c r="AF791" s="11">
        <f>IF(ISERROR(VLOOKUP(U791,'ITWR Dump'!$A$2:$Y$5000,11,0)),0,(VLOOKUP(U791,'ITWR Dump'!$A$2:$Y$5000,11,0)))</f>
        <v>0</v>
      </c>
      <c r="AG791" s="11">
        <f>IF(ISERROR(VLOOKUP(U791,'ITWR Dump'!$A$2:$Y$5000,2,0)),0,(VLOOKUP(U791,'ITWR Dump'!$A$2:$Y$5000,2,0)))</f>
        <v>0</v>
      </c>
      <c r="AH791" s="11">
        <f>IF(ISERROR(VLOOKUP(U791,'ITWR Dump'!$A$2:$Y$5000,14,0)),0,(VLOOKUP(U791,'ITWR Dump'!$A$2:$Y$5000,14,0)))</f>
        <v>0</v>
      </c>
      <c r="AI791" s="11" t="str">
        <f t="shared" si="354"/>
        <v>11-Enhancement Offshore</v>
      </c>
      <c r="AJ791" s="11" t="str">
        <f t="shared" si="355"/>
        <v>Offshore</v>
      </c>
      <c r="AK791" s="11" t="str">
        <f>IF(ISERROR(VLOOKUP(A791,'Team Data'!$C$2:$U$213,17,0)),0,(VLOOKUP(A791,'Team Data'!$C$2:$U$213,17,0)))</f>
        <v>Open System</v>
      </c>
      <c r="AL791" s="11" t="str">
        <f t="shared" si="356"/>
        <v>2017-04-24</v>
      </c>
      <c r="AM791" s="11">
        <f>IF(ISERROR(VLOOKUP(U791,'ITWR Dump'!$A$2:$Y$5000,16,0)),0,(VLOOKUP(U791,'ITWR Dump'!$A$2:$Y$5000,16,0)))</f>
        <v>0</v>
      </c>
      <c r="AN791" s="11">
        <f>IF(ISERROR(VLOOKUP(U791,'ITWR Dump'!$A$2:$Y$5000,18,0)),0,(VLOOKUP(U791,'ITWR Dump'!$A$2:$Y$5000,18,0)))</f>
        <v>0</v>
      </c>
      <c r="AO791" s="11">
        <f>IF(ISERROR(VLOOKUP(U791,'ITWR Dump'!$A$2:$Y$5000,25,0)),0,(VLOOKUP('ILC Report'!U791,'ITWR Dump'!$A$2:$Y$5000,25,0)))</f>
        <v>0</v>
      </c>
      <c r="AP791" s="11">
        <f t="shared" si="357"/>
        <v>0</v>
      </c>
      <c r="AQ791" s="26">
        <f t="shared" si="358"/>
        <v>0</v>
      </c>
      <c r="AR791" s="26">
        <f t="shared" si="359"/>
        <v>0</v>
      </c>
      <c r="AS791" s="26">
        <f t="shared" si="360"/>
        <v>0</v>
      </c>
      <c r="AT791" s="26">
        <f t="shared" si="361"/>
        <v>0</v>
      </c>
      <c r="AU791" s="26">
        <f t="shared" si="362"/>
        <v>0</v>
      </c>
      <c r="AV791" s="26">
        <f t="shared" si="363"/>
        <v>0</v>
      </c>
      <c r="AW791" s="11" t="s">
        <v>653</v>
      </c>
      <c r="AX791" s="11" t="str">
        <f>VLOOKUP(L791,Group!$A$2:$B$1000,2,0)</f>
        <v>Enhancement</v>
      </c>
      <c r="AY791" s="11">
        <f>IF(ISERROR(VLOOKUP(U791,'ITWR Dump'!$A$2:$Y$5000,15,0)),0,(VLOOKUP('ILC Report'!U791,'ITWR Dump'!$A$2:$Y$5000,15,0)))</f>
        <v>0</v>
      </c>
      <c r="AZ791" s="11" t="str">
        <f t="shared" si="364"/>
        <v>No</v>
      </c>
      <c r="BA791" s="11" t="str">
        <f t="shared" si="365"/>
        <v>BKI</v>
      </c>
      <c r="BB791" s="11" t="str">
        <f t="shared" si="366"/>
        <v>EM</v>
      </c>
      <c r="BC791" s="11" t="str">
        <f t="shared" si="367"/>
        <v>No</v>
      </c>
    </row>
    <row r="792" spans="1:55" x14ac:dyDescent="0.3">
      <c r="A792" s="11" t="s">
        <v>112</v>
      </c>
      <c r="B792" s="11" t="s">
        <v>1842</v>
      </c>
      <c r="C792" s="11" t="s">
        <v>586</v>
      </c>
      <c r="D792" s="11" t="s">
        <v>2014</v>
      </c>
      <c r="E792" s="38" t="s">
        <v>652</v>
      </c>
      <c r="F792" s="11">
        <v>5</v>
      </c>
      <c r="G792" s="40" t="s">
        <v>218</v>
      </c>
      <c r="H792" s="11" t="str">
        <f t="shared" si="349"/>
        <v>Regular</v>
      </c>
      <c r="I792" s="11" t="str">
        <f t="shared" si="341"/>
        <v>INDIA</v>
      </c>
      <c r="J792" s="11" t="str">
        <f>IF(ISERROR(VLOOKUP(C792,'WI Vs ASM'!$B$2:$E$1000,4,0)),0,(VLOOKUP(C792,'WI Vs ASM'!$B$2:$E$1000,4,0)))</f>
        <v>Offshore</v>
      </c>
      <c r="K792" s="11" t="str">
        <f>IF(ISERROR(VLOOKUP(C792,'WI Vs ASM'!$B$2:$F$1000,5,0)),0,(VLOOKUP(C792,'WI Vs ASM'!$B$2:$F$1000,5,0)))</f>
        <v>02-Variable Billable</v>
      </c>
      <c r="L792" s="11" t="str">
        <f>IF(ISERROR(VLOOKUP(C792,'WI Vs ASM'!$B$2:$D$1000,3,0)),0,(VLOOKUP(C792,'WI Vs ASM'!$B$2:$D$1000,3,0)))</f>
        <v>11-Enhancement Offshore</v>
      </c>
      <c r="M792" s="11" t="str">
        <f>IF(ISERROR(VLOOKUP(C792,'WI Vs ASM'!$B$2:$I$1000,8,0)),0,(VLOOKUP(C792,'WI Vs ASM'!$B$2:$I$1000,8,0)))</f>
        <v>Prakash Varadachari</v>
      </c>
      <c r="N792" s="11" t="str">
        <f>IF(ISERROR(VLOOKUP(C792,'WI Vs ASM'!$B$2:$G$1000,6,0)),0,(VLOOKUP(C792,'WI Vs ASM'!$B$2:$G$1000,6,0)))</f>
        <v>Commercial</v>
      </c>
      <c r="O792" s="11" t="str">
        <f>IF(ISERROR(VLOOKUP(C792,'WI Vs ASM'!$B$2:$H$1000,7,0)),0,(VLOOKUP(C792,'WI Vs ASM'!$B$2:$H$1000,7,0)))</f>
        <v>Commercial</v>
      </c>
      <c r="P792" s="11" t="str">
        <f t="shared" si="342"/>
        <v>Apr-17</v>
      </c>
      <c r="Q792" s="11" t="str">
        <f t="shared" si="343"/>
        <v>Q2</v>
      </c>
      <c r="R792" s="11" t="str">
        <f>IF(ISERROR(VLOOKUP(C792,'WI Vs ASM'!$B$2:$J$1000,9,0)),0,(VLOOKUP(C792,'WI Vs ASM'!$B$2:$J$1000,9,0)))</f>
        <v>Chandraprabha Palaniswamy</v>
      </c>
      <c r="S792" s="11" t="str">
        <f>IF(ISERROR(VLOOKUP(C792,'WI Vs ASM'!$B$2:$K$1000,10,0)),0,(VLOOKUP(C792,'WI Vs ASM'!$B$2:$K$1000,10,0)))</f>
        <v>Steve J Sorensen</v>
      </c>
      <c r="T792" s="11" t="str">
        <f>IF(ISERROR(VLOOKUP(C792,'WI Vs ASM'!$B$2:$L$1000,11,0)),0,(VLOOKUP(C792,'WI Vs ASM'!$B$2:$L$1000,11,0)))</f>
        <v>Sreekala Balasubramanian</v>
      </c>
      <c r="U792" s="11" t="str">
        <f t="shared" si="350"/>
        <v>WR736102</v>
      </c>
      <c r="V792" s="11" t="str">
        <f t="shared" si="344"/>
        <v>No</v>
      </c>
      <c r="W792" s="11" t="str">
        <f t="shared" si="345"/>
        <v>Yes</v>
      </c>
      <c r="X792" s="11" t="str">
        <f t="shared" si="346"/>
        <v>No</v>
      </c>
      <c r="Y792" s="11" t="str">
        <f t="shared" si="347"/>
        <v>No</v>
      </c>
      <c r="Z792" s="11" t="str">
        <f t="shared" si="348"/>
        <v>No</v>
      </c>
      <c r="AA792" s="11" t="str">
        <f t="shared" si="351"/>
        <v>No</v>
      </c>
      <c r="AB792" s="11">
        <f>IF(ISERROR(VLOOKUP(U792,'ITWR Dump'!$A$2:$Y$5000,24,0)),0,(VLOOKUP('ILC Report'!U792,'ITWR Dump'!$A$2:$Y$5000,24,0)))</f>
        <v>0</v>
      </c>
      <c r="AC792" s="11" t="str">
        <f t="shared" si="352"/>
        <v>No</v>
      </c>
      <c r="AD792" s="11" t="str">
        <f t="shared" si="353"/>
        <v/>
      </c>
      <c r="AE792" s="11">
        <f>IF(ISERROR(VLOOKUP(U792,'ITWR Dump'!$A$2:$Y$5000,13,0)),0,(VLOOKUP(U792,'ITWR Dump'!$A$2:$Y$5000,13,0)))</f>
        <v>0</v>
      </c>
      <c r="AF792" s="11">
        <f>IF(ISERROR(VLOOKUP(U792,'ITWR Dump'!$A$2:$Y$5000,11,0)),0,(VLOOKUP(U792,'ITWR Dump'!$A$2:$Y$5000,11,0)))</f>
        <v>0</v>
      </c>
      <c r="AG792" s="11">
        <f>IF(ISERROR(VLOOKUP(U792,'ITWR Dump'!$A$2:$Y$5000,2,0)),0,(VLOOKUP(U792,'ITWR Dump'!$A$2:$Y$5000,2,0)))</f>
        <v>0</v>
      </c>
      <c r="AH792" s="11">
        <f>IF(ISERROR(VLOOKUP(U792,'ITWR Dump'!$A$2:$Y$5000,14,0)),0,(VLOOKUP(U792,'ITWR Dump'!$A$2:$Y$5000,14,0)))</f>
        <v>0</v>
      </c>
      <c r="AI792" s="11" t="str">
        <f t="shared" si="354"/>
        <v>11-Enhancement Offshore</v>
      </c>
      <c r="AJ792" s="11" t="str">
        <f t="shared" si="355"/>
        <v>Offshore</v>
      </c>
      <c r="AK792" s="11" t="str">
        <f>IF(ISERROR(VLOOKUP(A792,'Team Data'!$C$2:$U$213,17,0)),0,(VLOOKUP(A792,'Team Data'!$C$2:$U$213,17,0)))</f>
        <v>Open System</v>
      </c>
      <c r="AL792" s="11" t="str">
        <f t="shared" si="356"/>
        <v>2017-04-24</v>
      </c>
      <c r="AM792" s="11">
        <f>IF(ISERROR(VLOOKUP(U792,'ITWR Dump'!$A$2:$Y$5000,16,0)),0,(VLOOKUP(U792,'ITWR Dump'!$A$2:$Y$5000,16,0)))</f>
        <v>0</v>
      </c>
      <c r="AN792" s="11">
        <f>IF(ISERROR(VLOOKUP(U792,'ITWR Dump'!$A$2:$Y$5000,18,0)),0,(VLOOKUP(U792,'ITWR Dump'!$A$2:$Y$5000,18,0)))</f>
        <v>0</v>
      </c>
      <c r="AO792" s="11">
        <f>IF(ISERROR(VLOOKUP(U792,'ITWR Dump'!$A$2:$Y$5000,25,0)),0,(VLOOKUP('ILC Report'!U792,'ITWR Dump'!$A$2:$Y$5000,25,0)))</f>
        <v>0</v>
      </c>
      <c r="AP792" s="11">
        <f t="shared" si="357"/>
        <v>0</v>
      </c>
      <c r="AQ792" s="26">
        <f t="shared" si="358"/>
        <v>0</v>
      </c>
      <c r="AR792" s="26">
        <f t="shared" si="359"/>
        <v>0</v>
      </c>
      <c r="AS792" s="26">
        <f t="shared" si="360"/>
        <v>0</v>
      </c>
      <c r="AT792" s="26">
        <f t="shared" si="361"/>
        <v>0</v>
      </c>
      <c r="AU792" s="26">
        <f t="shared" si="362"/>
        <v>0</v>
      </c>
      <c r="AV792" s="26">
        <f t="shared" si="363"/>
        <v>0</v>
      </c>
      <c r="AW792" s="11" t="s">
        <v>653</v>
      </c>
      <c r="AX792" s="11" t="str">
        <f>VLOOKUP(L792,Group!$A$2:$B$1000,2,0)</f>
        <v>Enhancement</v>
      </c>
      <c r="AY792" s="11">
        <f>IF(ISERROR(VLOOKUP(U792,'ITWR Dump'!$A$2:$Y$5000,15,0)),0,(VLOOKUP('ILC Report'!U792,'ITWR Dump'!$A$2:$Y$5000,15,0)))</f>
        <v>0</v>
      </c>
      <c r="AZ792" s="11" t="str">
        <f t="shared" si="364"/>
        <v>No</v>
      </c>
      <c r="BA792" s="11" t="str">
        <f t="shared" si="365"/>
        <v>BKI</v>
      </c>
      <c r="BB792" s="11" t="str">
        <f t="shared" si="366"/>
        <v>EM</v>
      </c>
      <c r="BC792" s="11" t="str">
        <f t="shared" si="367"/>
        <v>No</v>
      </c>
    </row>
    <row r="793" spans="1:55" x14ac:dyDescent="0.3">
      <c r="A793" s="11" t="s">
        <v>112</v>
      </c>
      <c r="B793" s="11" t="s">
        <v>1842</v>
      </c>
      <c r="C793" s="11" t="s">
        <v>574</v>
      </c>
      <c r="D793" s="11" t="s">
        <v>2371</v>
      </c>
      <c r="E793" s="38" t="s">
        <v>652</v>
      </c>
      <c r="F793" s="11">
        <v>5</v>
      </c>
      <c r="G793" s="40" t="s">
        <v>218</v>
      </c>
      <c r="H793" s="11" t="str">
        <f t="shared" si="349"/>
        <v>Regular</v>
      </c>
      <c r="I793" s="11" t="str">
        <f t="shared" si="341"/>
        <v>INDIA</v>
      </c>
      <c r="J793" s="11" t="str">
        <f>IF(ISERROR(VLOOKUP(C793,'WI Vs ASM'!$B$2:$E$1000,4,0)),0,(VLOOKUP(C793,'WI Vs ASM'!$B$2:$E$1000,4,0)))</f>
        <v>Offshore</v>
      </c>
      <c r="K793" s="11" t="str">
        <f>IF(ISERROR(VLOOKUP(C793,'WI Vs ASM'!$B$2:$F$1000,5,0)),0,(VLOOKUP(C793,'WI Vs ASM'!$B$2:$F$1000,5,0)))</f>
        <v>02-Variable Billable</v>
      </c>
      <c r="L793" s="11" t="str">
        <f>IF(ISERROR(VLOOKUP(C793,'WI Vs ASM'!$B$2:$D$1000,3,0)),0,(VLOOKUP(C793,'WI Vs ASM'!$B$2:$D$1000,3,0)))</f>
        <v>11-Enhancement Offshore</v>
      </c>
      <c r="M793" s="11" t="str">
        <f>IF(ISERROR(VLOOKUP(C793,'WI Vs ASM'!$B$2:$I$1000,8,0)),0,(VLOOKUP(C793,'WI Vs ASM'!$B$2:$I$1000,8,0)))</f>
        <v>Prakash Varadachari</v>
      </c>
      <c r="N793" s="11" t="str">
        <f>IF(ISERROR(VLOOKUP(C793,'WI Vs ASM'!$B$2:$G$1000,6,0)),0,(VLOOKUP(C793,'WI Vs ASM'!$B$2:$G$1000,6,0)))</f>
        <v>Commercial</v>
      </c>
      <c r="O793" s="11" t="str">
        <f>IF(ISERROR(VLOOKUP(C793,'WI Vs ASM'!$B$2:$H$1000,7,0)),0,(VLOOKUP(C793,'WI Vs ASM'!$B$2:$H$1000,7,0)))</f>
        <v>Commercial</v>
      </c>
      <c r="P793" s="11" t="str">
        <f t="shared" si="342"/>
        <v>Apr-17</v>
      </c>
      <c r="Q793" s="11" t="str">
        <f t="shared" si="343"/>
        <v>Q2</v>
      </c>
      <c r="R793" s="11" t="str">
        <f>IF(ISERROR(VLOOKUP(C793,'WI Vs ASM'!$B$2:$J$1000,9,0)),0,(VLOOKUP(C793,'WI Vs ASM'!$B$2:$J$1000,9,0)))</f>
        <v>Chandraprabha Palaniswamy</v>
      </c>
      <c r="S793" s="11" t="str">
        <f>IF(ISERROR(VLOOKUP(C793,'WI Vs ASM'!$B$2:$K$1000,10,0)),0,(VLOOKUP(C793,'WI Vs ASM'!$B$2:$K$1000,10,0)))</f>
        <v>Steve J Sorensen</v>
      </c>
      <c r="T793" s="11" t="str">
        <f>IF(ISERROR(VLOOKUP(C793,'WI Vs ASM'!$B$2:$L$1000,11,0)),0,(VLOOKUP(C793,'WI Vs ASM'!$B$2:$L$1000,11,0)))</f>
        <v>Sreekala Balasubramanian</v>
      </c>
      <c r="U793" s="11" t="str">
        <f t="shared" si="350"/>
        <v>WR736105</v>
      </c>
      <c r="V793" s="11" t="str">
        <f t="shared" si="344"/>
        <v>No</v>
      </c>
      <c r="W793" s="11" t="str">
        <f t="shared" si="345"/>
        <v>Yes</v>
      </c>
      <c r="X793" s="11" t="str">
        <f t="shared" si="346"/>
        <v>No</v>
      </c>
      <c r="Y793" s="11" t="str">
        <f t="shared" si="347"/>
        <v>No</v>
      </c>
      <c r="Z793" s="11" t="str">
        <f t="shared" si="348"/>
        <v>No</v>
      </c>
      <c r="AA793" s="11" t="str">
        <f t="shared" si="351"/>
        <v>No</v>
      </c>
      <c r="AB793" s="11">
        <f>IF(ISERROR(VLOOKUP(U793,'ITWR Dump'!$A$2:$Y$5000,24,0)),0,(VLOOKUP('ILC Report'!U793,'ITWR Dump'!$A$2:$Y$5000,24,0)))</f>
        <v>0</v>
      </c>
      <c r="AC793" s="11" t="str">
        <f t="shared" si="352"/>
        <v>No</v>
      </c>
      <c r="AD793" s="11" t="str">
        <f t="shared" si="353"/>
        <v/>
      </c>
      <c r="AE793" s="11">
        <f>IF(ISERROR(VLOOKUP(U793,'ITWR Dump'!$A$2:$Y$5000,13,0)),0,(VLOOKUP(U793,'ITWR Dump'!$A$2:$Y$5000,13,0)))</f>
        <v>0</v>
      </c>
      <c r="AF793" s="11">
        <f>IF(ISERROR(VLOOKUP(U793,'ITWR Dump'!$A$2:$Y$5000,11,0)),0,(VLOOKUP(U793,'ITWR Dump'!$A$2:$Y$5000,11,0)))</f>
        <v>0</v>
      </c>
      <c r="AG793" s="11">
        <f>IF(ISERROR(VLOOKUP(U793,'ITWR Dump'!$A$2:$Y$5000,2,0)),0,(VLOOKUP(U793,'ITWR Dump'!$A$2:$Y$5000,2,0)))</f>
        <v>0</v>
      </c>
      <c r="AH793" s="11">
        <f>IF(ISERROR(VLOOKUP(U793,'ITWR Dump'!$A$2:$Y$5000,14,0)),0,(VLOOKUP(U793,'ITWR Dump'!$A$2:$Y$5000,14,0)))</f>
        <v>0</v>
      </c>
      <c r="AI793" s="11" t="str">
        <f t="shared" si="354"/>
        <v>11-Enhancement Offshore</v>
      </c>
      <c r="AJ793" s="11" t="str">
        <f t="shared" si="355"/>
        <v>Offshore</v>
      </c>
      <c r="AK793" s="11" t="str">
        <f>IF(ISERROR(VLOOKUP(A793,'Team Data'!$C$2:$U$213,17,0)),0,(VLOOKUP(A793,'Team Data'!$C$2:$U$213,17,0)))</f>
        <v>Open System</v>
      </c>
      <c r="AL793" s="11" t="str">
        <f t="shared" si="356"/>
        <v>2017-04-24</v>
      </c>
      <c r="AM793" s="11">
        <f>IF(ISERROR(VLOOKUP(U793,'ITWR Dump'!$A$2:$Y$5000,16,0)),0,(VLOOKUP(U793,'ITWR Dump'!$A$2:$Y$5000,16,0)))</f>
        <v>0</v>
      </c>
      <c r="AN793" s="11">
        <f>IF(ISERROR(VLOOKUP(U793,'ITWR Dump'!$A$2:$Y$5000,18,0)),0,(VLOOKUP(U793,'ITWR Dump'!$A$2:$Y$5000,18,0)))</f>
        <v>0</v>
      </c>
      <c r="AO793" s="11">
        <f>IF(ISERROR(VLOOKUP(U793,'ITWR Dump'!$A$2:$Y$5000,25,0)),0,(VLOOKUP('ILC Report'!U793,'ITWR Dump'!$A$2:$Y$5000,25,0)))</f>
        <v>0</v>
      </c>
      <c r="AP793" s="11">
        <f t="shared" si="357"/>
        <v>0</v>
      </c>
      <c r="AQ793" s="26">
        <f t="shared" si="358"/>
        <v>0</v>
      </c>
      <c r="AR793" s="26">
        <f t="shared" si="359"/>
        <v>0</v>
      </c>
      <c r="AS793" s="26">
        <f t="shared" si="360"/>
        <v>0</v>
      </c>
      <c r="AT793" s="26">
        <f t="shared" si="361"/>
        <v>0</v>
      </c>
      <c r="AU793" s="26">
        <f t="shared" si="362"/>
        <v>0</v>
      </c>
      <c r="AV793" s="26">
        <f t="shared" si="363"/>
        <v>0</v>
      </c>
      <c r="AW793" s="11" t="s">
        <v>653</v>
      </c>
      <c r="AX793" s="11" t="str">
        <f>VLOOKUP(L793,Group!$A$2:$B$1000,2,0)</f>
        <v>Enhancement</v>
      </c>
      <c r="AY793" s="11">
        <f>IF(ISERROR(VLOOKUP(U793,'ITWR Dump'!$A$2:$Y$5000,15,0)),0,(VLOOKUP('ILC Report'!U793,'ITWR Dump'!$A$2:$Y$5000,15,0)))</f>
        <v>0</v>
      </c>
      <c r="AZ793" s="11" t="str">
        <f t="shared" si="364"/>
        <v>No</v>
      </c>
      <c r="BA793" s="11" t="str">
        <f t="shared" si="365"/>
        <v>BKI</v>
      </c>
      <c r="BB793" s="11" t="str">
        <f t="shared" si="366"/>
        <v>EM</v>
      </c>
      <c r="BC793" s="11" t="str">
        <f t="shared" si="367"/>
        <v>No</v>
      </c>
    </row>
    <row r="794" spans="1:55" x14ac:dyDescent="0.3">
      <c r="A794" s="11" t="s">
        <v>112</v>
      </c>
      <c r="B794" s="11" t="s">
        <v>1842</v>
      </c>
      <c r="C794" s="11" t="s">
        <v>554</v>
      </c>
      <c r="D794" s="11" t="s">
        <v>2372</v>
      </c>
      <c r="E794" s="38" t="s">
        <v>652</v>
      </c>
      <c r="F794" s="11">
        <v>3</v>
      </c>
      <c r="G794" s="40" t="s">
        <v>218</v>
      </c>
      <c r="H794" s="11" t="str">
        <f t="shared" si="349"/>
        <v>Regular</v>
      </c>
      <c r="I794" s="11" t="str">
        <f t="shared" si="341"/>
        <v>INDIA</v>
      </c>
      <c r="J794" s="11" t="str">
        <f>IF(ISERROR(VLOOKUP(C794,'WI Vs ASM'!$B$2:$E$1000,4,0)),0,(VLOOKUP(C794,'WI Vs ASM'!$B$2:$E$1000,4,0)))</f>
        <v>Offshore</v>
      </c>
      <c r="K794" s="11" t="str">
        <f>IF(ISERROR(VLOOKUP(C794,'WI Vs ASM'!$B$2:$F$1000,5,0)),0,(VLOOKUP(C794,'WI Vs ASM'!$B$2:$F$1000,5,0)))</f>
        <v>01-Fixed Price</v>
      </c>
      <c r="L794" s="11" t="str">
        <f>IF(ISERROR(VLOOKUP(C794,'WI Vs ASM'!$B$2:$D$1000,3,0)),0,(VLOOKUP(C794,'WI Vs ASM'!$B$2:$D$1000,3,0)))</f>
        <v>01-Maintenance Offshore</v>
      </c>
      <c r="M794" s="11" t="str">
        <f>IF(ISERROR(VLOOKUP(C794,'WI Vs ASM'!$B$2:$I$1000,8,0)),0,(VLOOKUP(C794,'WI Vs ASM'!$B$2:$I$1000,8,0)))</f>
        <v>Rahul Soman</v>
      </c>
      <c r="N794" s="11" t="str">
        <f>IF(ISERROR(VLOOKUP(C794,'WI Vs ASM'!$B$2:$G$1000,6,0)),0,(VLOOKUP(C794,'WI Vs ASM'!$B$2:$G$1000,6,0)))</f>
        <v>CILS</v>
      </c>
      <c r="O794" s="11" t="str">
        <f>IF(ISERROR(VLOOKUP(C794,'WI Vs ASM'!$B$2:$H$1000,7,0)),0,(VLOOKUP(C794,'WI Vs ASM'!$B$2:$H$1000,7,0)))</f>
        <v>CIS</v>
      </c>
      <c r="P794" s="11" t="str">
        <f t="shared" si="342"/>
        <v>Apr-17</v>
      </c>
      <c r="Q794" s="11" t="str">
        <f t="shared" si="343"/>
        <v>Q2</v>
      </c>
      <c r="R794" s="11" t="str">
        <f>IF(ISERROR(VLOOKUP(C794,'WI Vs ASM'!$B$2:$J$1000,9,0)),0,(VLOOKUP(C794,'WI Vs ASM'!$B$2:$J$1000,9,0)))</f>
        <v>Jyothi Pai</v>
      </c>
      <c r="S794" s="11" t="str">
        <f>IF(ISERROR(VLOOKUP(C794,'WI Vs ASM'!$B$2:$K$1000,10,0)),0,(VLOOKUP(C794,'WI Vs ASM'!$B$2:$K$1000,10,0)))</f>
        <v>Saju Bhaskaran</v>
      </c>
      <c r="T794" s="11" t="str">
        <f>IF(ISERROR(VLOOKUP(C794,'WI Vs ASM'!$B$2:$L$1000,11,0)),0,(VLOOKUP(C794,'WI Vs ASM'!$B$2:$L$1000,11,0)))</f>
        <v>Sreekala Balasubramanian</v>
      </c>
      <c r="U794" s="11" t="str">
        <f t="shared" si="350"/>
        <v>WR736303</v>
      </c>
      <c r="V794" s="11" t="str">
        <f t="shared" si="344"/>
        <v>No</v>
      </c>
      <c r="W794" s="11" t="str">
        <f t="shared" si="345"/>
        <v>Yes</v>
      </c>
      <c r="X794" s="11" t="str">
        <f t="shared" si="346"/>
        <v>No</v>
      </c>
      <c r="Y794" s="11" t="str">
        <f t="shared" si="347"/>
        <v>No</v>
      </c>
      <c r="Z794" s="11" t="str">
        <f t="shared" si="348"/>
        <v>No</v>
      </c>
      <c r="AA794" s="11" t="str">
        <f t="shared" si="351"/>
        <v>No</v>
      </c>
      <c r="AB794" s="11">
        <f>IF(ISERROR(VLOOKUP(U794,'ITWR Dump'!$A$2:$Y$5000,24,0)),0,(VLOOKUP('ILC Report'!U794,'ITWR Dump'!$A$2:$Y$5000,24,0)))</f>
        <v>0</v>
      </c>
      <c r="AC794" s="11" t="str">
        <f t="shared" si="352"/>
        <v>No</v>
      </c>
      <c r="AD794" s="11" t="str">
        <f t="shared" si="353"/>
        <v/>
      </c>
      <c r="AE794" s="11">
        <f>IF(ISERROR(VLOOKUP(U794,'ITWR Dump'!$A$2:$Y$5000,13,0)),0,(VLOOKUP(U794,'ITWR Dump'!$A$2:$Y$5000,13,0)))</f>
        <v>0</v>
      </c>
      <c r="AF794" s="11">
        <f>IF(ISERROR(VLOOKUP(U794,'ITWR Dump'!$A$2:$Y$5000,11,0)),0,(VLOOKUP(U794,'ITWR Dump'!$A$2:$Y$5000,11,0)))</f>
        <v>0</v>
      </c>
      <c r="AG794" s="11">
        <f>IF(ISERROR(VLOOKUP(U794,'ITWR Dump'!$A$2:$Y$5000,2,0)),0,(VLOOKUP(U794,'ITWR Dump'!$A$2:$Y$5000,2,0)))</f>
        <v>0</v>
      </c>
      <c r="AH794" s="11">
        <f>IF(ISERROR(VLOOKUP(U794,'ITWR Dump'!$A$2:$Y$5000,14,0)),0,(VLOOKUP(U794,'ITWR Dump'!$A$2:$Y$5000,14,0)))</f>
        <v>0</v>
      </c>
      <c r="AI794" s="11" t="str">
        <f t="shared" si="354"/>
        <v>01-Maintenance Offshore</v>
      </c>
      <c r="AJ794" s="11" t="str">
        <f t="shared" si="355"/>
        <v>Offshore</v>
      </c>
      <c r="AK794" s="11" t="str">
        <f>IF(ISERROR(VLOOKUP(A794,'Team Data'!$C$2:$U$213,17,0)),0,(VLOOKUP(A794,'Team Data'!$C$2:$U$213,17,0)))</f>
        <v>Open System</v>
      </c>
      <c r="AL794" s="11" t="str">
        <f t="shared" si="356"/>
        <v>2017-04-24</v>
      </c>
      <c r="AM794" s="11">
        <f>IF(ISERROR(VLOOKUP(U794,'ITWR Dump'!$A$2:$Y$5000,16,0)),0,(VLOOKUP(U794,'ITWR Dump'!$A$2:$Y$5000,16,0)))</f>
        <v>0</v>
      </c>
      <c r="AN794" s="11">
        <f>IF(ISERROR(VLOOKUP(U794,'ITWR Dump'!$A$2:$Y$5000,18,0)),0,(VLOOKUP(U794,'ITWR Dump'!$A$2:$Y$5000,18,0)))</f>
        <v>0</v>
      </c>
      <c r="AO794" s="11">
        <f>IF(ISERROR(VLOOKUP(U794,'ITWR Dump'!$A$2:$Y$5000,25,0)),0,(VLOOKUP('ILC Report'!U794,'ITWR Dump'!$A$2:$Y$5000,25,0)))</f>
        <v>0</v>
      </c>
      <c r="AP794" s="11">
        <f t="shared" si="357"/>
        <v>0</v>
      </c>
      <c r="AQ794" s="26">
        <f t="shared" si="358"/>
        <v>0</v>
      </c>
      <c r="AR794" s="26">
        <f t="shared" si="359"/>
        <v>0</v>
      </c>
      <c r="AS794" s="26">
        <f t="shared" si="360"/>
        <v>0</v>
      </c>
      <c r="AT794" s="26">
        <f t="shared" si="361"/>
        <v>0</v>
      </c>
      <c r="AU794" s="26">
        <f t="shared" si="362"/>
        <v>0</v>
      </c>
      <c r="AV794" s="26">
        <f t="shared" si="363"/>
        <v>0</v>
      </c>
      <c r="AW794" s="11" t="s">
        <v>653</v>
      </c>
      <c r="AX794" s="11" t="str">
        <f>VLOOKUP(L794,Group!$A$2:$B$1000,2,0)</f>
        <v>Maintenance</v>
      </c>
      <c r="AY794" s="11">
        <f>IF(ISERROR(VLOOKUP(U794,'ITWR Dump'!$A$2:$Y$5000,15,0)),0,(VLOOKUP('ILC Report'!U794,'ITWR Dump'!$A$2:$Y$5000,15,0)))</f>
        <v>0</v>
      </c>
      <c r="AZ794" s="11" t="str">
        <f t="shared" si="364"/>
        <v>Yes</v>
      </c>
      <c r="BA794" s="11" t="str">
        <f t="shared" si="365"/>
        <v>BKI</v>
      </c>
      <c r="BB794" s="11" t="str">
        <f t="shared" si="366"/>
        <v>MN</v>
      </c>
      <c r="BC794" s="11" t="str">
        <f t="shared" si="367"/>
        <v>No</v>
      </c>
    </row>
    <row r="795" spans="1:55" x14ac:dyDescent="0.3">
      <c r="A795" s="11" t="s">
        <v>112</v>
      </c>
      <c r="B795" s="11" t="s">
        <v>1842</v>
      </c>
      <c r="C795" s="11" t="s">
        <v>561</v>
      </c>
      <c r="D795" s="11" t="s">
        <v>2373</v>
      </c>
      <c r="E795" s="38" t="s">
        <v>652</v>
      </c>
      <c r="F795" s="11">
        <v>5</v>
      </c>
      <c r="G795" s="40" t="s">
        <v>218</v>
      </c>
      <c r="H795" s="11" t="str">
        <f t="shared" si="349"/>
        <v>Regular</v>
      </c>
      <c r="I795" s="11" t="str">
        <f t="shared" si="341"/>
        <v>INDIA</v>
      </c>
      <c r="J795" s="11" t="str">
        <f>IF(ISERROR(VLOOKUP(C795,'WI Vs ASM'!$B$2:$E$1000,4,0)),0,(VLOOKUP(C795,'WI Vs ASM'!$B$2:$E$1000,4,0)))</f>
        <v>Offshore</v>
      </c>
      <c r="K795" s="11" t="str">
        <f>IF(ISERROR(VLOOKUP(C795,'WI Vs ASM'!$B$2:$F$1000,5,0)),0,(VLOOKUP(C795,'WI Vs ASM'!$B$2:$F$1000,5,0)))</f>
        <v>02-Variable Billable</v>
      </c>
      <c r="L795" s="11" t="str">
        <f>IF(ISERROR(VLOOKUP(C795,'WI Vs ASM'!$B$2:$D$1000,3,0)),0,(VLOOKUP(C795,'WI Vs ASM'!$B$2:$D$1000,3,0)))</f>
        <v>11-Enhancement Offshore</v>
      </c>
      <c r="M795" s="11" t="str">
        <f>IF(ISERROR(VLOOKUP(C795,'WI Vs ASM'!$B$2:$I$1000,8,0)),0,(VLOOKUP(C795,'WI Vs ASM'!$B$2:$I$1000,8,0)))</f>
        <v>Prakash Varadachari</v>
      </c>
      <c r="N795" s="11" t="str">
        <f>IF(ISERROR(VLOOKUP(C795,'WI Vs ASM'!$B$2:$G$1000,6,0)),0,(VLOOKUP(C795,'WI Vs ASM'!$B$2:$G$1000,6,0)))</f>
        <v>Claims</v>
      </c>
      <c r="O795" s="11" t="str">
        <f>IF(ISERROR(VLOOKUP(C795,'WI Vs ASM'!$B$2:$H$1000,7,0)),0,(VLOOKUP(C795,'WI Vs ASM'!$B$2:$H$1000,7,0)))</f>
        <v>Claims</v>
      </c>
      <c r="P795" s="11" t="str">
        <f t="shared" si="342"/>
        <v>Apr-17</v>
      </c>
      <c r="Q795" s="11" t="str">
        <f t="shared" si="343"/>
        <v>Q2</v>
      </c>
      <c r="R795" s="11" t="str">
        <f>IF(ISERROR(VLOOKUP(C795,'WI Vs ASM'!$B$2:$J$1000,9,0)),0,(VLOOKUP(C795,'WI Vs ASM'!$B$2:$J$1000,9,0)))</f>
        <v>Chandraprabha Palaniswamy</v>
      </c>
      <c r="S795" s="11" t="str">
        <f>IF(ISERROR(VLOOKUP(C795,'WI Vs ASM'!$B$2:$K$1000,10,0)),0,(VLOOKUP(C795,'WI Vs ASM'!$B$2:$K$1000,10,0)))</f>
        <v>Dana D. Smith</v>
      </c>
      <c r="T795" s="11" t="str">
        <f>IF(ISERROR(VLOOKUP(C795,'WI Vs ASM'!$B$2:$L$1000,11,0)),0,(VLOOKUP(C795,'WI Vs ASM'!$B$2:$L$1000,11,0)))</f>
        <v>Phillip Mclean</v>
      </c>
      <c r="U795" s="11" t="str">
        <f t="shared" si="350"/>
        <v>WR736309</v>
      </c>
      <c r="V795" s="11" t="str">
        <f t="shared" si="344"/>
        <v>No</v>
      </c>
      <c r="W795" s="11" t="str">
        <f t="shared" si="345"/>
        <v>Yes</v>
      </c>
      <c r="X795" s="11" t="str">
        <f t="shared" si="346"/>
        <v>No</v>
      </c>
      <c r="Y795" s="11" t="str">
        <f t="shared" si="347"/>
        <v>No</v>
      </c>
      <c r="Z795" s="11" t="str">
        <f t="shared" si="348"/>
        <v>No</v>
      </c>
      <c r="AA795" s="11" t="str">
        <f t="shared" si="351"/>
        <v>No</v>
      </c>
      <c r="AB795" s="11">
        <f>IF(ISERROR(VLOOKUP(U795,'ITWR Dump'!$A$2:$Y$5000,24,0)),0,(VLOOKUP('ILC Report'!U795,'ITWR Dump'!$A$2:$Y$5000,24,0)))</f>
        <v>0</v>
      </c>
      <c r="AC795" s="11" t="str">
        <f t="shared" si="352"/>
        <v>No</v>
      </c>
      <c r="AD795" s="11" t="str">
        <f t="shared" si="353"/>
        <v/>
      </c>
      <c r="AE795" s="11">
        <f>IF(ISERROR(VLOOKUP(U795,'ITWR Dump'!$A$2:$Y$5000,13,0)),0,(VLOOKUP(U795,'ITWR Dump'!$A$2:$Y$5000,13,0)))</f>
        <v>0</v>
      </c>
      <c r="AF795" s="11">
        <f>IF(ISERROR(VLOOKUP(U795,'ITWR Dump'!$A$2:$Y$5000,11,0)),0,(VLOOKUP(U795,'ITWR Dump'!$A$2:$Y$5000,11,0)))</f>
        <v>0</v>
      </c>
      <c r="AG795" s="11">
        <f>IF(ISERROR(VLOOKUP(U795,'ITWR Dump'!$A$2:$Y$5000,2,0)),0,(VLOOKUP(U795,'ITWR Dump'!$A$2:$Y$5000,2,0)))</f>
        <v>0</v>
      </c>
      <c r="AH795" s="11">
        <f>IF(ISERROR(VLOOKUP(U795,'ITWR Dump'!$A$2:$Y$5000,14,0)),0,(VLOOKUP(U795,'ITWR Dump'!$A$2:$Y$5000,14,0)))</f>
        <v>0</v>
      </c>
      <c r="AI795" s="11" t="str">
        <f t="shared" si="354"/>
        <v>11-Enhancement Offshore</v>
      </c>
      <c r="AJ795" s="11" t="str">
        <f t="shared" si="355"/>
        <v>Offshore</v>
      </c>
      <c r="AK795" s="11" t="str">
        <f>IF(ISERROR(VLOOKUP(A795,'Team Data'!$C$2:$U$213,17,0)),0,(VLOOKUP(A795,'Team Data'!$C$2:$U$213,17,0)))</f>
        <v>Open System</v>
      </c>
      <c r="AL795" s="11" t="str">
        <f t="shared" si="356"/>
        <v>2017-04-24</v>
      </c>
      <c r="AM795" s="11">
        <f>IF(ISERROR(VLOOKUP(U795,'ITWR Dump'!$A$2:$Y$5000,16,0)),0,(VLOOKUP(U795,'ITWR Dump'!$A$2:$Y$5000,16,0)))</f>
        <v>0</v>
      </c>
      <c r="AN795" s="11">
        <f>IF(ISERROR(VLOOKUP(U795,'ITWR Dump'!$A$2:$Y$5000,18,0)),0,(VLOOKUP(U795,'ITWR Dump'!$A$2:$Y$5000,18,0)))</f>
        <v>0</v>
      </c>
      <c r="AO795" s="11">
        <f>IF(ISERROR(VLOOKUP(U795,'ITWR Dump'!$A$2:$Y$5000,25,0)),0,(VLOOKUP('ILC Report'!U795,'ITWR Dump'!$A$2:$Y$5000,25,0)))</f>
        <v>0</v>
      </c>
      <c r="AP795" s="11">
        <f t="shared" si="357"/>
        <v>0</v>
      </c>
      <c r="AQ795" s="26">
        <f t="shared" si="358"/>
        <v>0</v>
      </c>
      <c r="AR795" s="26">
        <f t="shared" si="359"/>
        <v>0</v>
      </c>
      <c r="AS795" s="26">
        <f t="shared" si="360"/>
        <v>0</v>
      </c>
      <c r="AT795" s="26">
        <f t="shared" si="361"/>
        <v>0</v>
      </c>
      <c r="AU795" s="26">
        <f t="shared" si="362"/>
        <v>0</v>
      </c>
      <c r="AV795" s="26">
        <f t="shared" si="363"/>
        <v>0</v>
      </c>
      <c r="AW795" s="11" t="s">
        <v>653</v>
      </c>
      <c r="AX795" s="11" t="str">
        <f>VLOOKUP(L795,Group!$A$2:$B$1000,2,0)</f>
        <v>Enhancement</v>
      </c>
      <c r="AY795" s="11">
        <f>IF(ISERROR(VLOOKUP(U795,'ITWR Dump'!$A$2:$Y$5000,15,0)),0,(VLOOKUP('ILC Report'!U795,'ITWR Dump'!$A$2:$Y$5000,15,0)))</f>
        <v>0</v>
      </c>
      <c r="AZ795" s="11" t="str">
        <f t="shared" si="364"/>
        <v>No</v>
      </c>
      <c r="BA795" s="11" t="str">
        <f t="shared" si="365"/>
        <v>BKI</v>
      </c>
      <c r="BB795" s="11" t="str">
        <f t="shared" si="366"/>
        <v>EM</v>
      </c>
      <c r="BC795" s="11" t="str">
        <f t="shared" si="367"/>
        <v>No</v>
      </c>
    </row>
    <row r="796" spans="1:55" x14ac:dyDescent="0.3">
      <c r="A796" s="11" t="s">
        <v>112</v>
      </c>
      <c r="B796" s="11" t="s">
        <v>1842</v>
      </c>
      <c r="C796" s="11" t="s">
        <v>587</v>
      </c>
      <c r="D796" s="11" t="s">
        <v>2368</v>
      </c>
      <c r="E796" s="38" t="s">
        <v>2902</v>
      </c>
      <c r="F796" s="11">
        <v>20</v>
      </c>
      <c r="G796" s="40" t="s">
        <v>218</v>
      </c>
      <c r="H796" s="11" t="str">
        <f t="shared" si="349"/>
        <v>Regular</v>
      </c>
      <c r="I796" s="11" t="str">
        <f t="shared" si="341"/>
        <v>INDIA</v>
      </c>
      <c r="J796" s="11" t="str">
        <f>IF(ISERROR(VLOOKUP(C796,'WI Vs ASM'!$B$2:$E$1000,4,0)),0,(VLOOKUP(C796,'WI Vs ASM'!$B$2:$E$1000,4,0)))</f>
        <v>Offshore</v>
      </c>
      <c r="K796" s="11" t="str">
        <f>IF(ISERROR(VLOOKUP(C796,'WI Vs ASM'!$B$2:$F$1000,5,0)),0,(VLOOKUP(C796,'WI Vs ASM'!$B$2:$F$1000,5,0)))</f>
        <v>01-Fixed Price</v>
      </c>
      <c r="L796" s="11" t="str">
        <f>IF(ISERROR(VLOOKUP(C796,'WI Vs ASM'!$B$2:$D$1000,3,0)),0,(VLOOKUP(C796,'WI Vs ASM'!$B$2:$D$1000,3,0)))</f>
        <v>01-Maintenance Offshore</v>
      </c>
      <c r="M796" s="11" t="str">
        <f>IF(ISERROR(VLOOKUP(C796,'WI Vs ASM'!$B$2:$I$1000,8,0)),0,(VLOOKUP(C796,'WI Vs ASM'!$B$2:$I$1000,8,0)))</f>
        <v>Rahul Soman</v>
      </c>
      <c r="N796" s="11" t="str">
        <f>IF(ISERROR(VLOOKUP(C796,'WI Vs ASM'!$B$2:$G$1000,6,0)),0,(VLOOKUP(C796,'WI Vs ASM'!$B$2:$G$1000,6,0)))</f>
        <v>Commercial</v>
      </c>
      <c r="O796" s="11" t="str">
        <f>IF(ISERROR(VLOOKUP(C796,'WI Vs ASM'!$B$2:$H$1000,7,0)),0,(VLOOKUP(C796,'WI Vs ASM'!$B$2:$H$1000,7,0)))</f>
        <v>Commercial</v>
      </c>
      <c r="P796" s="11" t="str">
        <f t="shared" si="342"/>
        <v>May-17</v>
      </c>
      <c r="Q796" s="11" t="str">
        <f t="shared" si="343"/>
        <v>Q2</v>
      </c>
      <c r="R796" s="11" t="str">
        <f>IF(ISERROR(VLOOKUP(C796,'WI Vs ASM'!$B$2:$J$1000,9,0)),0,(VLOOKUP(C796,'WI Vs ASM'!$B$2:$J$1000,9,0)))</f>
        <v>Jyothi Pai</v>
      </c>
      <c r="S796" s="11" t="str">
        <f>IF(ISERROR(VLOOKUP(C796,'WI Vs ASM'!$B$2:$K$1000,10,0)),0,(VLOOKUP(C796,'WI Vs ASM'!$B$2:$K$1000,10,0)))</f>
        <v>Saju Bhaskaran</v>
      </c>
      <c r="T796" s="11" t="str">
        <f>IF(ISERROR(VLOOKUP(C796,'WI Vs ASM'!$B$2:$L$1000,11,0)),0,(VLOOKUP(C796,'WI Vs ASM'!$B$2:$L$1000,11,0)))</f>
        <v>Sreekala Balasubramanian</v>
      </c>
      <c r="U796" s="11" t="e">
        <f t="shared" si="350"/>
        <v>#VALUE!</v>
      </c>
      <c r="V796" s="11" t="str">
        <f t="shared" si="344"/>
        <v>No</v>
      </c>
      <c r="W796" s="11" t="str">
        <f t="shared" si="345"/>
        <v>Yes</v>
      </c>
      <c r="X796" s="11" t="str">
        <f t="shared" si="346"/>
        <v>No</v>
      </c>
      <c r="Y796" s="11" t="str">
        <f t="shared" si="347"/>
        <v>No</v>
      </c>
      <c r="Z796" s="11" t="str">
        <f t="shared" si="348"/>
        <v>No</v>
      </c>
      <c r="AA796" s="11" t="str">
        <f t="shared" si="351"/>
        <v>No</v>
      </c>
      <c r="AB796" s="11">
        <f>IF(ISERROR(VLOOKUP(U796,'ITWR Dump'!$A$2:$Y$5000,24,0)),0,(VLOOKUP('ILC Report'!U796,'ITWR Dump'!$A$2:$Y$5000,24,0)))</f>
        <v>0</v>
      </c>
      <c r="AC796" s="11" t="str">
        <f t="shared" si="352"/>
        <v>No</v>
      </c>
      <c r="AD796" s="11" t="str">
        <f t="shared" si="353"/>
        <v/>
      </c>
      <c r="AE796" s="11">
        <f>IF(ISERROR(VLOOKUP(U796,'ITWR Dump'!$A$2:$Y$5000,13,0)),0,(VLOOKUP(U796,'ITWR Dump'!$A$2:$Y$5000,13,0)))</f>
        <v>0</v>
      </c>
      <c r="AF796" s="11">
        <f>IF(ISERROR(VLOOKUP(U796,'ITWR Dump'!$A$2:$Y$5000,11,0)),0,(VLOOKUP(U796,'ITWR Dump'!$A$2:$Y$5000,11,0)))</f>
        <v>0</v>
      </c>
      <c r="AG796" s="11">
        <f>IF(ISERROR(VLOOKUP(U796,'ITWR Dump'!$A$2:$Y$5000,2,0)),0,(VLOOKUP(U796,'ITWR Dump'!$A$2:$Y$5000,2,0)))</f>
        <v>0</v>
      </c>
      <c r="AH796" s="11">
        <f>IF(ISERROR(VLOOKUP(U796,'ITWR Dump'!$A$2:$Y$5000,14,0)),0,(VLOOKUP(U796,'ITWR Dump'!$A$2:$Y$5000,14,0)))</f>
        <v>0</v>
      </c>
      <c r="AI796" s="11" t="str">
        <f t="shared" si="354"/>
        <v>01-Maintenance Offshore</v>
      </c>
      <c r="AJ796" s="11" t="str">
        <f t="shared" si="355"/>
        <v>Offshore</v>
      </c>
      <c r="AK796" s="11" t="str">
        <f>IF(ISERROR(VLOOKUP(A796,'Team Data'!$C$2:$U$213,17,0)),0,(VLOOKUP(A796,'Team Data'!$C$2:$U$213,17,0)))</f>
        <v>Open System</v>
      </c>
      <c r="AL796" s="11" t="str">
        <f t="shared" si="356"/>
        <v>2017-04-24</v>
      </c>
      <c r="AM796" s="11">
        <f>IF(ISERROR(VLOOKUP(U796,'ITWR Dump'!$A$2:$Y$5000,16,0)),0,(VLOOKUP(U796,'ITWR Dump'!$A$2:$Y$5000,16,0)))</f>
        <v>0</v>
      </c>
      <c r="AN796" s="11">
        <f>IF(ISERROR(VLOOKUP(U796,'ITWR Dump'!$A$2:$Y$5000,18,0)),0,(VLOOKUP(U796,'ITWR Dump'!$A$2:$Y$5000,18,0)))</f>
        <v>0</v>
      </c>
      <c r="AO796" s="11">
        <f>IF(ISERROR(VLOOKUP(U796,'ITWR Dump'!$A$2:$Y$5000,25,0)),0,(VLOOKUP('ILC Report'!U796,'ITWR Dump'!$A$2:$Y$5000,25,0)))</f>
        <v>0</v>
      </c>
      <c r="AP796" s="11">
        <f t="shared" si="357"/>
        <v>0</v>
      </c>
      <c r="AQ796" s="26">
        <f t="shared" si="358"/>
        <v>0</v>
      </c>
      <c r="AR796" s="26">
        <f t="shared" si="359"/>
        <v>0</v>
      </c>
      <c r="AS796" s="26">
        <f t="shared" si="360"/>
        <v>0</v>
      </c>
      <c r="AT796" s="26">
        <f t="shared" si="361"/>
        <v>0</v>
      </c>
      <c r="AU796" s="26">
        <f t="shared" si="362"/>
        <v>0</v>
      </c>
      <c r="AV796" s="26">
        <f t="shared" si="363"/>
        <v>0</v>
      </c>
      <c r="AW796" s="11" t="s">
        <v>653</v>
      </c>
      <c r="AX796" s="11" t="str">
        <f>VLOOKUP(L796,Group!$A$2:$B$1000,2,0)</f>
        <v>Maintenance</v>
      </c>
      <c r="AY796" s="11">
        <f>IF(ISERROR(VLOOKUP(U796,'ITWR Dump'!$A$2:$Y$5000,15,0)),0,(VLOOKUP('ILC Report'!U796,'ITWR Dump'!$A$2:$Y$5000,15,0)))</f>
        <v>0</v>
      </c>
      <c r="AZ796" s="11" t="str">
        <f t="shared" si="364"/>
        <v>No</v>
      </c>
      <c r="BA796" s="11" t="str">
        <f t="shared" si="365"/>
        <v>BKI</v>
      </c>
      <c r="BB796" s="11" t="str">
        <f t="shared" si="366"/>
        <v>MN</v>
      </c>
      <c r="BC796" s="11" t="str">
        <f t="shared" si="367"/>
        <v>No</v>
      </c>
    </row>
    <row r="797" spans="1:55" x14ac:dyDescent="0.3">
      <c r="A797" s="11" t="s">
        <v>112</v>
      </c>
      <c r="B797" s="11" t="s">
        <v>1842</v>
      </c>
      <c r="C797" s="11" t="s">
        <v>614</v>
      </c>
      <c r="D797" s="11" t="s">
        <v>2369</v>
      </c>
      <c r="E797" s="38" t="s">
        <v>2902</v>
      </c>
      <c r="F797" s="11">
        <v>10</v>
      </c>
      <c r="G797" s="40" t="s">
        <v>218</v>
      </c>
      <c r="H797" s="11" t="str">
        <f t="shared" si="349"/>
        <v>Regular</v>
      </c>
      <c r="I797" s="11" t="str">
        <f t="shared" si="341"/>
        <v>INDIA</v>
      </c>
      <c r="J797" s="11" t="str">
        <f>IF(ISERROR(VLOOKUP(C797,'WI Vs ASM'!$B$2:$E$1000,4,0)),0,(VLOOKUP(C797,'WI Vs ASM'!$B$2:$E$1000,4,0)))</f>
        <v>Offshore</v>
      </c>
      <c r="K797" s="11" t="str">
        <f>IF(ISERROR(VLOOKUP(C797,'WI Vs ASM'!$B$2:$F$1000,5,0)),0,(VLOOKUP(C797,'WI Vs ASM'!$B$2:$F$1000,5,0)))</f>
        <v>02-Variable Billable</v>
      </c>
      <c r="L797" s="11" t="str">
        <f>IF(ISERROR(VLOOKUP(C797,'WI Vs ASM'!$B$2:$D$1000,3,0)),0,(VLOOKUP(C797,'WI Vs ASM'!$B$2:$D$1000,3,0)))</f>
        <v>11-Enhancement Offshore</v>
      </c>
      <c r="M797" s="11" t="str">
        <f>IF(ISERROR(VLOOKUP(C797,'WI Vs ASM'!$B$2:$I$1000,8,0)),0,(VLOOKUP(C797,'WI Vs ASM'!$B$2:$I$1000,8,0)))</f>
        <v>Teja K Kollala</v>
      </c>
      <c r="N797" s="11" t="str">
        <f>IF(ISERROR(VLOOKUP(C797,'WI Vs ASM'!$B$2:$G$1000,6,0)),0,(VLOOKUP(C797,'WI Vs ASM'!$B$2:$G$1000,6,0)))</f>
        <v>FFIC Account Team</v>
      </c>
      <c r="O797" s="11" t="str">
        <f>IF(ISERROR(VLOOKUP(C797,'WI Vs ASM'!$B$2:$H$1000,7,0)),0,(VLOOKUP(C797,'WI Vs ASM'!$B$2:$H$1000,7,0)))</f>
        <v>FFIC Account Team</v>
      </c>
      <c r="P797" s="11" t="str">
        <f t="shared" si="342"/>
        <v>May-17</v>
      </c>
      <c r="Q797" s="11" t="str">
        <f t="shared" si="343"/>
        <v>Q2</v>
      </c>
      <c r="R797" s="11" t="str">
        <f>IF(ISERROR(VLOOKUP(C797,'WI Vs ASM'!$B$2:$J$1000,9,0)),0,(VLOOKUP(C797,'WI Vs ASM'!$B$2:$J$1000,9,0)))</f>
        <v>Chandraprabha Palaniswamy</v>
      </c>
      <c r="S797" s="11" t="str">
        <f>IF(ISERROR(VLOOKUP(C797,'WI Vs ASM'!$B$2:$K$1000,10,0)),0,(VLOOKUP(C797,'WI Vs ASM'!$B$2:$K$1000,10,0)))</f>
        <v>Ron Gilmour</v>
      </c>
      <c r="T797" s="11" t="str">
        <f>IF(ISERROR(VLOOKUP(C797,'WI Vs ASM'!$B$2:$L$1000,11,0)),0,(VLOOKUP(C797,'WI Vs ASM'!$B$2:$L$1000,11,0)))</f>
        <v>Ron Gilmour</v>
      </c>
      <c r="U797" s="11" t="str">
        <f t="shared" si="350"/>
        <v>WR533960</v>
      </c>
      <c r="V797" s="11" t="str">
        <f t="shared" si="344"/>
        <v>No</v>
      </c>
      <c r="W797" s="11" t="str">
        <f t="shared" si="345"/>
        <v>Yes</v>
      </c>
      <c r="X797" s="11" t="str">
        <f t="shared" si="346"/>
        <v>No</v>
      </c>
      <c r="Y797" s="11" t="str">
        <f t="shared" si="347"/>
        <v>No</v>
      </c>
      <c r="Z797" s="11" t="str">
        <f t="shared" si="348"/>
        <v>No</v>
      </c>
      <c r="AA797" s="11" t="str">
        <f t="shared" si="351"/>
        <v>No</v>
      </c>
      <c r="AB797" s="11">
        <f>IF(ISERROR(VLOOKUP(U797,'ITWR Dump'!$A$2:$Y$5000,24,0)),0,(VLOOKUP('ILC Report'!U797,'ITWR Dump'!$A$2:$Y$5000,24,0)))</f>
        <v>0</v>
      </c>
      <c r="AC797" s="11" t="str">
        <f t="shared" si="352"/>
        <v>No</v>
      </c>
      <c r="AD797" s="11" t="str">
        <f t="shared" si="353"/>
        <v/>
      </c>
      <c r="AE797" s="11">
        <f>IF(ISERROR(VLOOKUP(U797,'ITWR Dump'!$A$2:$Y$5000,13,0)),0,(VLOOKUP(U797,'ITWR Dump'!$A$2:$Y$5000,13,0)))</f>
        <v>0</v>
      </c>
      <c r="AF797" s="11">
        <f>IF(ISERROR(VLOOKUP(U797,'ITWR Dump'!$A$2:$Y$5000,11,0)),0,(VLOOKUP(U797,'ITWR Dump'!$A$2:$Y$5000,11,0)))</f>
        <v>0</v>
      </c>
      <c r="AG797" s="11">
        <f>IF(ISERROR(VLOOKUP(U797,'ITWR Dump'!$A$2:$Y$5000,2,0)),0,(VLOOKUP(U797,'ITWR Dump'!$A$2:$Y$5000,2,0)))</f>
        <v>0</v>
      </c>
      <c r="AH797" s="11">
        <f>IF(ISERROR(VLOOKUP(U797,'ITWR Dump'!$A$2:$Y$5000,14,0)),0,(VLOOKUP(U797,'ITWR Dump'!$A$2:$Y$5000,14,0)))</f>
        <v>0</v>
      </c>
      <c r="AI797" s="11" t="str">
        <f t="shared" si="354"/>
        <v>11-Enhancement Offshore</v>
      </c>
      <c r="AJ797" s="11" t="str">
        <f t="shared" si="355"/>
        <v>Offshore</v>
      </c>
      <c r="AK797" s="11" t="str">
        <f>IF(ISERROR(VLOOKUP(A797,'Team Data'!$C$2:$U$213,17,0)),0,(VLOOKUP(A797,'Team Data'!$C$2:$U$213,17,0)))</f>
        <v>Open System</v>
      </c>
      <c r="AL797" s="11" t="str">
        <f t="shared" si="356"/>
        <v>2017-04-24</v>
      </c>
      <c r="AM797" s="11">
        <f>IF(ISERROR(VLOOKUP(U797,'ITWR Dump'!$A$2:$Y$5000,16,0)),0,(VLOOKUP(U797,'ITWR Dump'!$A$2:$Y$5000,16,0)))</f>
        <v>0</v>
      </c>
      <c r="AN797" s="11">
        <f>IF(ISERROR(VLOOKUP(U797,'ITWR Dump'!$A$2:$Y$5000,18,0)),0,(VLOOKUP(U797,'ITWR Dump'!$A$2:$Y$5000,18,0)))</f>
        <v>0</v>
      </c>
      <c r="AO797" s="11">
        <f>IF(ISERROR(VLOOKUP(U797,'ITWR Dump'!$A$2:$Y$5000,25,0)),0,(VLOOKUP('ILC Report'!U797,'ITWR Dump'!$A$2:$Y$5000,25,0)))</f>
        <v>0</v>
      </c>
      <c r="AP797" s="11">
        <f t="shared" si="357"/>
        <v>0</v>
      </c>
      <c r="AQ797" s="26">
        <f t="shared" si="358"/>
        <v>0</v>
      </c>
      <c r="AR797" s="26">
        <f t="shared" si="359"/>
        <v>0</v>
      </c>
      <c r="AS797" s="26">
        <f t="shared" si="360"/>
        <v>0</v>
      </c>
      <c r="AT797" s="26">
        <f t="shared" si="361"/>
        <v>0</v>
      </c>
      <c r="AU797" s="26">
        <f t="shared" si="362"/>
        <v>0</v>
      </c>
      <c r="AV797" s="26">
        <f t="shared" si="363"/>
        <v>0</v>
      </c>
      <c r="AW797" s="11" t="s">
        <v>653</v>
      </c>
      <c r="AX797" s="11" t="str">
        <f>VLOOKUP(L797,Group!$A$2:$B$1000,2,0)</f>
        <v>Enhancement</v>
      </c>
      <c r="AY797" s="11">
        <f>IF(ISERROR(VLOOKUP(U797,'ITWR Dump'!$A$2:$Y$5000,15,0)),0,(VLOOKUP('ILC Report'!U797,'ITWR Dump'!$A$2:$Y$5000,15,0)))</f>
        <v>0</v>
      </c>
      <c r="AZ797" s="11" t="str">
        <f t="shared" si="364"/>
        <v>No</v>
      </c>
      <c r="BA797" s="11" t="str">
        <f t="shared" si="365"/>
        <v>BKI</v>
      </c>
      <c r="BB797" s="11" t="str">
        <f t="shared" si="366"/>
        <v>EL</v>
      </c>
      <c r="BC797" s="11" t="str">
        <f t="shared" si="367"/>
        <v>No</v>
      </c>
    </row>
    <row r="798" spans="1:55" x14ac:dyDescent="0.3">
      <c r="A798" s="11" t="s">
        <v>112</v>
      </c>
      <c r="B798" s="11" t="s">
        <v>1842</v>
      </c>
      <c r="C798" s="11" t="s">
        <v>586</v>
      </c>
      <c r="D798" s="11" t="s">
        <v>2014</v>
      </c>
      <c r="E798" s="38" t="s">
        <v>2902</v>
      </c>
      <c r="F798" s="11">
        <v>5</v>
      </c>
      <c r="G798" s="40" t="s">
        <v>218</v>
      </c>
      <c r="H798" s="11" t="str">
        <f t="shared" si="349"/>
        <v>Regular</v>
      </c>
      <c r="I798" s="11" t="str">
        <f t="shared" si="341"/>
        <v>INDIA</v>
      </c>
      <c r="J798" s="11" t="str">
        <f>IF(ISERROR(VLOOKUP(C798,'WI Vs ASM'!$B$2:$E$1000,4,0)),0,(VLOOKUP(C798,'WI Vs ASM'!$B$2:$E$1000,4,0)))</f>
        <v>Offshore</v>
      </c>
      <c r="K798" s="11" t="str">
        <f>IF(ISERROR(VLOOKUP(C798,'WI Vs ASM'!$B$2:$F$1000,5,0)),0,(VLOOKUP(C798,'WI Vs ASM'!$B$2:$F$1000,5,0)))</f>
        <v>02-Variable Billable</v>
      </c>
      <c r="L798" s="11" t="str">
        <f>IF(ISERROR(VLOOKUP(C798,'WI Vs ASM'!$B$2:$D$1000,3,0)),0,(VLOOKUP(C798,'WI Vs ASM'!$B$2:$D$1000,3,0)))</f>
        <v>11-Enhancement Offshore</v>
      </c>
      <c r="M798" s="11" t="str">
        <f>IF(ISERROR(VLOOKUP(C798,'WI Vs ASM'!$B$2:$I$1000,8,0)),0,(VLOOKUP(C798,'WI Vs ASM'!$B$2:$I$1000,8,0)))</f>
        <v>Prakash Varadachari</v>
      </c>
      <c r="N798" s="11" t="str">
        <f>IF(ISERROR(VLOOKUP(C798,'WI Vs ASM'!$B$2:$G$1000,6,0)),0,(VLOOKUP(C798,'WI Vs ASM'!$B$2:$G$1000,6,0)))</f>
        <v>Commercial</v>
      </c>
      <c r="O798" s="11" t="str">
        <f>IF(ISERROR(VLOOKUP(C798,'WI Vs ASM'!$B$2:$H$1000,7,0)),0,(VLOOKUP(C798,'WI Vs ASM'!$B$2:$H$1000,7,0)))</f>
        <v>Commercial</v>
      </c>
      <c r="P798" s="11" t="str">
        <f t="shared" si="342"/>
        <v>May-17</v>
      </c>
      <c r="Q798" s="11" t="str">
        <f t="shared" si="343"/>
        <v>Q2</v>
      </c>
      <c r="R798" s="11" t="str">
        <f>IF(ISERROR(VLOOKUP(C798,'WI Vs ASM'!$B$2:$J$1000,9,0)),0,(VLOOKUP(C798,'WI Vs ASM'!$B$2:$J$1000,9,0)))</f>
        <v>Chandraprabha Palaniswamy</v>
      </c>
      <c r="S798" s="11" t="str">
        <f>IF(ISERROR(VLOOKUP(C798,'WI Vs ASM'!$B$2:$K$1000,10,0)),0,(VLOOKUP(C798,'WI Vs ASM'!$B$2:$K$1000,10,0)))</f>
        <v>Steve J Sorensen</v>
      </c>
      <c r="T798" s="11" t="str">
        <f>IF(ISERROR(VLOOKUP(C798,'WI Vs ASM'!$B$2:$L$1000,11,0)),0,(VLOOKUP(C798,'WI Vs ASM'!$B$2:$L$1000,11,0)))</f>
        <v>Sreekala Balasubramanian</v>
      </c>
      <c r="U798" s="11" t="str">
        <f t="shared" si="350"/>
        <v>WR736102</v>
      </c>
      <c r="V798" s="11" t="str">
        <f t="shared" si="344"/>
        <v>No</v>
      </c>
      <c r="W798" s="11" t="str">
        <f t="shared" si="345"/>
        <v>Yes</v>
      </c>
      <c r="X798" s="11" t="str">
        <f t="shared" si="346"/>
        <v>No</v>
      </c>
      <c r="Y798" s="11" t="str">
        <f t="shared" si="347"/>
        <v>No</v>
      </c>
      <c r="Z798" s="11" t="str">
        <f t="shared" si="348"/>
        <v>No</v>
      </c>
      <c r="AA798" s="11" t="str">
        <f t="shared" si="351"/>
        <v>No</v>
      </c>
      <c r="AB798" s="11">
        <f>IF(ISERROR(VLOOKUP(U798,'ITWR Dump'!$A$2:$Y$5000,24,0)),0,(VLOOKUP('ILC Report'!U798,'ITWR Dump'!$A$2:$Y$5000,24,0)))</f>
        <v>0</v>
      </c>
      <c r="AC798" s="11" t="str">
        <f t="shared" si="352"/>
        <v>No</v>
      </c>
      <c r="AD798" s="11" t="str">
        <f t="shared" si="353"/>
        <v/>
      </c>
      <c r="AE798" s="11">
        <f>IF(ISERROR(VLOOKUP(U798,'ITWR Dump'!$A$2:$Y$5000,13,0)),0,(VLOOKUP(U798,'ITWR Dump'!$A$2:$Y$5000,13,0)))</f>
        <v>0</v>
      </c>
      <c r="AF798" s="11">
        <f>IF(ISERROR(VLOOKUP(U798,'ITWR Dump'!$A$2:$Y$5000,11,0)),0,(VLOOKUP(U798,'ITWR Dump'!$A$2:$Y$5000,11,0)))</f>
        <v>0</v>
      </c>
      <c r="AG798" s="11">
        <f>IF(ISERROR(VLOOKUP(U798,'ITWR Dump'!$A$2:$Y$5000,2,0)),0,(VLOOKUP(U798,'ITWR Dump'!$A$2:$Y$5000,2,0)))</f>
        <v>0</v>
      </c>
      <c r="AH798" s="11">
        <f>IF(ISERROR(VLOOKUP(U798,'ITWR Dump'!$A$2:$Y$5000,14,0)),0,(VLOOKUP(U798,'ITWR Dump'!$A$2:$Y$5000,14,0)))</f>
        <v>0</v>
      </c>
      <c r="AI798" s="11" t="str">
        <f t="shared" si="354"/>
        <v>11-Enhancement Offshore</v>
      </c>
      <c r="AJ798" s="11" t="str">
        <f t="shared" si="355"/>
        <v>Offshore</v>
      </c>
      <c r="AK798" s="11" t="str">
        <f>IF(ISERROR(VLOOKUP(A798,'Team Data'!$C$2:$U$213,17,0)),0,(VLOOKUP(A798,'Team Data'!$C$2:$U$213,17,0)))</f>
        <v>Open System</v>
      </c>
      <c r="AL798" s="11" t="str">
        <f t="shared" si="356"/>
        <v>2017-04-24</v>
      </c>
      <c r="AM798" s="11">
        <f>IF(ISERROR(VLOOKUP(U798,'ITWR Dump'!$A$2:$Y$5000,16,0)),0,(VLOOKUP(U798,'ITWR Dump'!$A$2:$Y$5000,16,0)))</f>
        <v>0</v>
      </c>
      <c r="AN798" s="11">
        <f>IF(ISERROR(VLOOKUP(U798,'ITWR Dump'!$A$2:$Y$5000,18,0)),0,(VLOOKUP(U798,'ITWR Dump'!$A$2:$Y$5000,18,0)))</f>
        <v>0</v>
      </c>
      <c r="AO798" s="11">
        <f>IF(ISERROR(VLOOKUP(U798,'ITWR Dump'!$A$2:$Y$5000,25,0)),0,(VLOOKUP('ILC Report'!U798,'ITWR Dump'!$A$2:$Y$5000,25,0)))</f>
        <v>0</v>
      </c>
      <c r="AP798" s="11">
        <f t="shared" si="357"/>
        <v>0</v>
      </c>
      <c r="AQ798" s="26">
        <f t="shared" si="358"/>
        <v>0</v>
      </c>
      <c r="AR798" s="26">
        <f t="shared" si="359"/>
        <v>0</v>
      </c>
      <c r="AS798" s="26">
        <f t="shared" si="360"/>
        <v>0</v>
      </c>
      <c r="AT798" s="26">
        <f t="shared" si="361"/>
        <v>0</v>
      </c>
      <c r="AU798" s="26">
        <f t="shared" si="362"/>
        <v>0</v>
      </c>
      <c r="AV798" s="26">
        <f t="shared" si="363"/>
        <v>0</v>
      </c>
      <c r="AW798" s="11" t="s">
        <v>653</v>
      </c>
      <c r="AX798" s="11" t="str">
        <f>VLOOKUP(L798,Group!$A$2:$B$1000,2,0)</f>
        <v>Enhancement</v>
      </c>
      <c r="AY798" s="11">
        <f>IF(ISERROR(VLOOKUP(U798,'ITWR Dump'!$A$2:$Y$5000,15,0)),0,(VLOOKUP('ILC Report'!U798,'ITWR Dump'!$A$2:$Y$5000,15,0)))</f>
        <v>0</v>
      </c>
      <c r="AZ798" s="11" t="str">
        <f t="shared" si="364"/>
        <v>No</v>
      </c>
      <c r="BA798" s="11" t="str">
        <f t="shared" si="365"/>
        <v>BKI</v>
      </c>
      <c r="BB798" s="11" t="str">
        <f t="shared" si="366"/>
        <v>EM</v>
      </c>
      <c r="BC798" s="11" t="str">
        <f t="shared" si="367"/>
        <v>No</v>
      </c>
    </row>
    <row r="799" spans="1:55" x14ac:dyDescent="0.3">
      <c r="A799" s="11" t="s">
        <v>112</v>
      </c>
      <c r="B799" s="11" t="s">
        <v>1842</v>
      </c>
      <c r="C799" s="11" t="s">
        <v>561</v>
      </c>
      <c r="D799" s="11" t="s">
        <v>2373</v>
      </c>
      <c r="E799" s="38" t="s">
        <v>2902</v>
      </c>
      <c r="F799" s="11">
        <v>5</v>
      </c>
      <c r="G799" s="40" t="s">
        <v>218</v>
      </c>
      <c r="H799" s="11" t="str">
        <f t="shared" si="349"/>
        <v>Regular</v>
      </c>
      <c r="I799" s="11" t="str">
        <f t="shared" si="341"/>
        <v>INDIA</v>
      </c>
      <c r="J799" s="11" t="str">
        <f>IF(ISERROR(VLOOKUP(C799,'WI Vs ASM'!$B$2:$E$1000,4,0)),0,(VLOOKUP(C799,'WI Vs ASM'!$B$2:$E$1000,4,0)))</f>
        <v>Offshore</v>
      </c>
      <c r="K799" s="11" t="str">
        <f>IF(ISERROR(VLOOKUP(C799,'WI Vs ASM'!$B$2:$F$1000,5,0)),0,(VLOOKUP(C799,'WI Vs ASM'!$B$2:$F$1000,5,0)))</f>
        <v>02-Variable Billable</v>
      </c>
      <c r="L799" s="11" t="str">
        <f>IF(ISERROR(VLOOKUP(C799,'WI Vs ASM'!$B$2:$D$1000,3,0)),0,(VLOOKUP(C799,'WI Vs ASM'!$B$2:$D$1000,3,0)))</f>
        <v>11-Enhancement Offshore</v>
      </c>
      <c r="M799" s="11" t="str">
        <f>IF(ISERROR(VLOOKUP(C799,'WI Vs ASM'!$B$2:$I$1000,8,0)),0,(VLOOKUP(C799,'WI Vs ASM'!$B$2:$I$1000,8,0)))</f>
        <v>Prakash Varadachari</v>
      </c>
      <c r="N799" s="11" t="str">
        <f>IF(ISERROR(VLOOKUP(C799,'WI Vs ASM'!$B$2:$G$1000,6,0)),0,(VLOOKUP(C799,'WI Vs ASM'!$B$2:$G$1000,6,0)))</f>
        <v>Claims</v>
      </c>
      <c r="O799" s="11" t="str">
        <f>IF(ISERROR(VLOOKUP(C799,'WI Vs ASM'!$B$2:$H$1000,7,0)),0,(VLOOKUP(C799,'WI Vs ASM'!$B$2:$H$1000,7,0)))</f>
        <v>Claims</v>
      </c>
      <c r="P799" s="11" t="str">
        <f t="shared" si="342"/>
        <v>May-17</v>
      </c>
      <c r="Q799" s="11" t="str">
        <f t="shared" si="343"/>
        <v>Q2</v>
      </c>
      <c r="R799" s="11" t="str">
        <f>IF(ISERROR(VLOOKUP(C799,'WI Vs ASM'!$B$2:$J$1000,9,0)),0,(VLOOKUP(C799,'WI Vs ASM'!$B$2:$J$1000,9,0)))</f>
        <v>Chandraprabha Palaniswamy</v>
      </c>
      <c r="S799" s="11" t="str">
        <f>IF(ISERROR(VLOOKUP(C799,'WI Vs ASM'!$B$2:$K$1000,10,0)),0,(VLOOKUP(C799,'WI Vs ASM'!$B$2:$K$1000,10,0)))</f>
        <v>Dana D. Smith</v>
      </c>
      <c r="T799" s="11" t="str">
        <f>IF(ISERROR(VLOOKUP(C799,'WI Vs ASM'!$B$2:$L$1000,11,0)),0,(VLOOKUP(C799,'WI Vs ASM'!$B$2:$L$1000,11,0)))</f>
        <v>Phillip Mclean</v>
      </c>
      <c r="U799" s="11" t="str">
        <f t="shared" si="350"/>
        <v>WR736309</v>
      </c>
      <c r="V799" s="11" t="str">
        <f t="shared" si="344"/>
        <v>No</v>
      </c>
      <c r="W799" s="11" t="str">
        <f t="shared" si="345"/>
        <v>Yes</v>
      </c>
      <c r="X799" s="11" t="str">
        <f t="shared" si="346"/>
        <v>No</v>
      </c>
      <c r="Y799" s="11" t="str">
        <f t="shared" si="347"/>
        <v>No</v>
      </c>
      <c r="Z799" s="11" t="str">
        <f t="shared" si="348"/>
        <v>No</v>
      </c>
      <c r="AA799" s="11" t="str">
        <f t="shared" si="351"/>
        <v>No</v>
      </c>
      <c r="AB799" s="11">
        <f>IF(ISERROR(VLOOKUP(U799,'ITWR Dump'!$A$2:$Y$5000,24,0)),0,(VLOOKUP('ILC Report'!U799,'ITWR Dump'!$A$2:$Y$5000,24,0)))</f>
        <v>0</v>
      </c>
      <c r="AC799" s="11" t="str">
        <f t="shared" si="352"/>
        <v>No</v>
      </c>
      <c r="AD799" s="11" t="str">
        <f t="shared" si="353"/>
        <v/>
      </c>
      <c r="AE799" s="11">
        <f>IF(ISERROR(VLOOKUP(U799,'ITWR Dump'!$A$2:$Y$5000,13,0)),0,(VLOOKUP(U799,'ITWR Dump'!$A$2:$Y$5000,13,0)))</f>
        <v>0</v>
      </c>
      <c r="AF799" s="11">
        <f>IF(ISERROR(VLOOKUP(U799,'ITWR Dump'!$A$2:$Y$5000,11,0)),0,(VLOOKUP(U799,'ITWR Dump'!$A$2:$Y$5000,11,0)))</f>
        <v>0</v>
      </c>
      <c r="AG799" s="11">
        <f>IF(ISERROR(VLOOKUP(U799,'ITWR Dump'!$A$2:$Y$5000,2,0)),0,(VLOOKUP(U799,'ITWR Dump'!$A$2:$Y$5000,2,0)))</f>
        <v>0</v>
      </c>
      <c r="AH799" s="11">
        <f>IF(ISERROR(VLOOKUP(U799,'ITWR Dump'!$A$2:$Y$5000,14,0)),0,(VLOOKUP(U799,'ITWR Dump'!$A$2:$Y$5000,14,0)))</f>
        <v>0</v>
      </c>
      <c r="AI799" s="11" t="str">
        <f t="shared" si="354"/>
        <v>11-Enhancement Offshore</v>
      </c>
      <c r="AJ799" s="11" t="str">
        <f t="shared" si="355"/>
        <v>Offshore</v>
      </c>
      <c r="AK799" s="11" t="str">
        <f>IF(ISERROR(VLOOKUP(A799,'Team Data'!$C$2:$U$213,17,0)),0,(VLOOKUP(A799,'Team Data'!$C$2:$U$213,17,0)))</f>
        <v>Open System</v>
      </c>
      <c r="AL799" s="11" t="str">
        <f t="shared" si="356"/>
        <v>2017-04-24</v>
      </c>
      <c r="AM799" s="11">
        <f>IF(ISERROR(VLOOKUP(U799,'ITWR Dump'!$A$2:$Y$5000,16,0)),0,(VLOOKUP(U799,'ITWR Dump'!$A$2:$Y$5000,16,0)))</f>
        <v>0</v>
      </c>
      <c r="AN799" s="11">
        <f>IF(ISERROR(VLOOKUP(U799,'ITWR Dump'!$A$2:$Y$5000,18,0)),0,(VLOOKUP(U799,'ITWR Dump'!$A$2:$Y$5000,18,0)))</f>
        <v>0</v>
      </c>
      <c r="AO799" s="11">
        <f>IF(ISERROR(VLOOKUP(U799,'ITWR Dump'!$A$2:$Y$5000,25,0)),0,(VLOOKUP('ILC Report'!U799,'ITWR Dump'!$A$2:$Y$5000,25,0)))</f>
        <v>0</v>
      </c>
      <c r="AP799" s="11">
        <f t="shared" si="357"/>
        <v>0</v>
      </c>
      <c r="AQ799" s="26">
        <f t="shared" si="358"/>
        <v>0</v>
      </c>
      <c r="AR799" s="26">
        <f t="shared" si="359"/>
        <v>0</v>
      </c>
      <c r="AS799" s="26">
        <f t="shared" si="360"/>
        <v>0</v>
      </c>
      <c r="AT799" s="26">
        <f t="shared" si="361"/>
        <v>0</v>
      </c>
      <c r="AU799" s="26">
        <f t="shared" si="362"/>
        <v>0</v>
      </c>
      <c r="AV799" s="26">
        <f t="shared" si="363"/>
        <v>0</v>
      </c>
      <c r="AW799" s="11" t="s">
        <v>653</v>
      </c>
      <c r="AX799" s="11" t="str">
        <f>VLOOKUP(L799,Group!$A$2:$B$1000,2,0)</f>
        <v>Enhancement</v>
      </c>
      <c r="AY799" s="11">
        <f>IF(ISERROR(VLOOKUP(U799,'ITWR Dump'!$A$2:$Y$5000,15,0)),0,(VLOOKUP('ILC Report'!U799,'ITWR Dump'!$A$2:$Y$5000,15,0)))</f>
        <v>0</v>
      </c>
      <c r="AZ799" s="11" t="str">
        <f t="shared" si="364"/>
        <v>No</v>
      </c>
      <c r="BA799" s="11" t="str">
        <f t="shared" si="365"/>
        <v>BKI</v>
      </c>
      <c r="BB799" s="11" t="str">
        <f t="shared" si="366"/>
        <v>EM</v>
      </c>
      <c r="BC799" s="11" t="str">
        <f t="shared" si="367"/>
        <v>No</v>
      </c>
    </row>
    <row r="800" spans="1:55" x14ac:dyDescent="0.3">
      <c r="A800" s="11" t="s">
        <v>112</v>
      </c>
      <c r="B800" s="11" t="s">
        <v>1842</v>
      </c>
      <c r="C800" s="11" t="s">
        <v>576</v>
      </c>
      <c r="D800" s="11" t="s">
        <v>2374</v>
      </c>
      <c r="E800" s="38" t="s">
        <v>2902</v>
      </c>
      <c r="F800" s="11">
        <v>5</v>
      </c>
      <c r="G800" s="40" t="s">
        <v>218</v>
      </c>
      <c r="H800" s="11" t="str">
        <f t="shared" si="349"/>
        <v>Regular</v>
      </c>
      <c r="I800" s="11" t="str">
        <f t="shared" si="341"/>
        <v>INDIA</v>
      </c>
      <c r="J800" s="11" t="str">
        <f>IF(ISERROR(VLOOKUP(C800,'WI Vs ASM'!$B$2:$E$1000,4,0)),0,(VLOOKUP(C800,'WI Vs ASM'!$B$2:$E$1000,4,0)))</f>
        <v>Offshore</v>
      </c>
      <c r="K800" s="11" t="str">
        <f>IF(ISERROR(VLOOKUP(C800,'WI Vs ASM'!$B$2:$F$1000,5,0)),0,(VLOOKUP(C800,'WI Vs ASM'!$B$2:$F$1000,5,0)))</f>
        <v>01-Fixed Price</v>
      </c>
      <c r="L800" s="11" t="str">
        <f>IF(ISERROR(VLOOKUP(C800,'WI Vs ASM'!$B$2:$D$1000,3,0)),0,(VLOOKUP(C800,'WI Vs ASM'!$B$2:$D$1000,3,0)))</f>
        <v>01-Maintenance Offshore</v>
      </c>
      <c r="M800" s="11" t="str">
        <f>IF(ISERROR(VLOOKUP(C800,'WI Vs ASM'!$B$2:$I$1000,8,0)),0,(VLOOKUP(C800,'WI Vs ASM'!$B$2:$I$1000,8,0)))</f>
        <v>Rahul Soman</v>
      </c>
      <c r="N800" s="11" t="str">
        <f>IF(ISERROR(VLOOKUP(C800,'WI Vs ASM'!$B$2:$G$1000,6,0)),0,(VLOOKUP(C800,'WI Vs ASM'!$B$2:$G$1000,6,0)))</f>
        <v>Commercial</v>
      </c>
      <c r="O800" s="11" t="str">
        <f>IF(ISERROR(VLOOKUP(C800,'WI Vs ASM'!$B$2:$H$1000,7,0)),0,(VLOOKUP(C800,'WI Vs ASM'!$B$2:$H$1000,7,0)))</f>
        <v>Commercial</v>
      </c>
      <c r="P800" s="11" t="str">
        <f t="shared" si="342"/>
        <v>May-17</v>
      </c>
      <c r="Q800" s="11" t="str">
        <f t="shared" si="343"/>
        <v>Q2</v>
      </c>
      <c r="R800" s="11" t="str">
        <f>IF(ISERROR(VLOOKUP(C800,'WI Vs ASM'!$B$2:$J$1000,9,0)),0,(VLOOKUP(C800,'WI Vs ASM'!$B$2:$J$1000,9,0)))</f>
        <v>Jyothi Pai</v>
      </c>
      <c r="S800" s="11" t="str">
        <f>IF(ISERROR(VLOOKUP(C800,'WI Vs ASM'!$B$2:$K$1000,10,0)),0,(VLOOKUP(C800,'WI Vs ASM'!$B$2:$K$1000,10,0)))</f>
        <v>Saju Bhaskaran</v>
      </c>
      <c r="T800" s="11" t="str">
        <f>IF(ISERROR(VLOOKUP(C800,'WI Vs ASM'!$B$2:$L$1000,11,0)),0,(VLOOKUP(C800,'WI Vs ASM'!$B$2:$L$1000,11,0)))</f>
        <v>Sreekala Balasubramanian</v>
      </c>
      <c r="U800" s="11" t="str">
        <f t="shared" si="350"/>
        <v>WR736375</v>
      </c>
      <c r="V800" s="11" t="str">
        <f t="shared" si="344"/>
        <v>No</v>
      </c>
      <c r="W800" s="11" t="str">
        <f t="shared" si="345"/>
        <v>Yes</v>
      </c>
      <c r="X800" s="11" t="str">
        <f t="shared" si="346"/>
        <v>No</v>
      </c>
      <c r="Y800" s="11" t="str">
        <f t="shared" si="347"/>
        <v>No</v>
      </c>
      <c r="Z800" s="11" t="str">
        <f t="shared" si="348"/>
        <v>No</v>
      </c>
      <c r="AA800" s="11" t="str">
        <f t="shared" si="351"/>
        <v>No</v>
      </c>
      <c r="AB800" s="11">
        <f>IF(ISERROR(VLOOKUP(U800,'ITWR Dump'!$A$2:$Y$5000,24,0)),0,(VLOOKUP('ILC Report'!U800,'ITWR Dump'!$A$2:$Y$5000,24,0)))</f>
        <v>0</v>
      </c>
      <c r="AC800" s="11" t="str">
        <f t="shared" si="352"/>
        <v>No</v>
      </c>
      <c r="AD800" s="11" t="str">
        <f t="shared" si="353"/>
        <v/>
      </c>
      <c r="AE800" s="11">
        <f>IF(ISERROR(VLOOKUP(U800,'ITWR Dump'!$A$2:$Y$5000,13,0)),0,(VLOOKUP(U800,'ITWR Dump'!$A$2:$Y$5000,13,0)))</f>
        <v>0</v>
      </c>
      <c r="AF800" s="11">
        <f>IF(ISERROR(VLOOKUP(U800,'ITWR Dump'!$A$2:$Y$5000,11,0)),0,(VLOOKUP(U800,'ITWR Dump'!$A$2:$Y$5000,11,0)))</f>
        <v>0</v>
      </c>
      <c r="AG800" s="11">
        <f>IF(ISERROR(VLOOKUP(U800,'ITWR Dump'!$A$2:$Y$5000,2,0)),0,(VLOOKUP(U800,'ITWR Dump'!$A$2:$Y$5000,2,0)))</f>
        <v>0</v>
      </c>
      <c r="AH800" s="11">
        <f>IF(ISERROR(VLOOKUP(U800,'ITWR Dump'!$A$2:$Y$5000,14,0)),0,(VLOOKUP(U800,'ITWR Dump'!$A$2:$Y$5000,14,0)))</f>
        <v>0</v>
      </c>
      <c r="AI800" s="11" t="str">
        <f t="shared" si="354"/>
        <v>01-Maintenance Offshore</v>
      </c>
      <c r="AJ800" s="11" t="str">
        <f t="shared" si="355"/>
        <v>Offshore</v>
      </c>
      <c r="AK800" s="11" t="str">
        <f>IF(ISERROR(VLOOKUP(A800,'Team Data'!$C$2:$U$213,17,0)),0,(VLOOKUP(A800,'Team Data'!$C$2:$U$213,17,0)))</f>
        <v>Open System</v>
      </c>
      <c r="AL800" s="11" t="str">
        <f t="shared" si="356"/>
        <v>2017-04-24</v>
      </c>
      <c r="AM800" s="11">
        <f>IF(ISERROR(VLOOKUP(U800,'ITWR Dump'!$A$2:$Y$5000,16,0)),0,(VLOOKUP(U800,'ITWR Dump'!$A$2:$Y$5000,16,0)))</f>
        <v>0</v>
      </c>
      <c r="AN800" s="11">
        <f>IF(ISERROR(VLOOKUP(U800,'ITWR Dump'!$A$2:$Y$5000,18,0)),0,(VLOOKUP(U800,'ITWR Dump'!$A$2:$Y$5000,18,0)))</f>
        <v>0</v>
      </c>
      <c r="AO800" s="11">
        <f>IF(ISERROR(VLOOKUP(U800,'ITWR Dump'!$A$2:$Y$5000,25,0)),0,(VLOOKUP('ILC Report'!U800,'ITWR Dump'!$A$2:$Y$5000,25,0)))</f>
        <v>0</v>
      </c>
      <c r="AP800" s="11">
        <f t="shared" si="357"/>
        <v>0</v>
      </c>
      <c r="AQ800" s="26">
        <f t="shared" si="358"/>
        <v>0</v>
      </c>
      <c r="AR800" s="26">
        <f t="shared" si="359"/>
        <v>0</v>
      </c>
      <c r="AS800" s="26">
        <f t="shared" si="360"/>
        <v>0</v>
      </c>
      <c r="AT800" s="26">
        <f t="shared" si="361"/>
        <v>0</v>
      </c>
      <c r="AU800" s="26">
        <f t="shared" si="362"/>
        <v>0</v>
      </c>
      <c r="AV800" s="26">
        <f t="shared" si="363"/>
        <v>0</v>
      </c>
      <c r="AW800" s="11" t="s">
        <v>653</v>
      </c>
      <c r="AX800" s="11" t="str">
        <f>VLOOKUP(L800,Group!$A$2:$B$1000,2,0)</f>
        <v>Maintenance</v>
      </c>
      <c r="AY800" s="11">
        <f>IF(ISERROR(VLOOKUP(U800,'ITWR Dump'!$A$2:$Y$5000,15,0)),0,(VLOOKUP('ILC Report'!U800,'ITWR Dump'!$A$2:$Y$5000,15,0)))</f>
        <v>0</v>
      </c>
      <c r="AZ800" s="11" t="str">
        <f t="shared" si="364"/>
        <v>Yes</v>
      </c>
      <c r="BA800" s="11" t="str">
        <f t="shared" si="365"/>
        <v>BKI</v>
      </c>
      <c r="BB800" s="11" t="str">
        <f t="shared" si="366"/>
        <v>MN</v>
      </c>
      <c r="BC800" s="11" t="str">
        <f t="shared" si="367"/>
        <v>No</v>
      </c>
    </row>
    <row r="801" spans="1:55" x14ac:dyDescent="0.3">
      <c r="A801" s="11" t="s">
        <v>112</v>
      </c>
      <c r="B801" s="11" t="s">
        <v>1842</v>
      </c>
      <c r="C801" s="11" t="s">
        <v>587</v>
      </c>
      <c r="D801" s="11" t="s">
        <v>2368</v>
      </c>
      <c r="E801" s="38" t="s">
        <v>2903</v>
      </c>
      <c r="F801" s="11">
        <v>20</v>
      </c>
      <c r="G801" s="40" t="s">
        <v>218</v>
      </c>
      <c r="H801" s="11" t="str">
        <f t="shared" si="349"/>
        <v>Regular</v>
      </c>
      <c r="I801" s="11" t="str">
        <f t="shared" si="341"/>
        <v>INDIA</v>
      </c>
      <c r="J801" s="11" t="str">
        <f>IF(ISERROR(VLOOKUP(C801,'WI Vs ASM'!$B$2:$E$1000,4,0)),0,(VLOOKUP(C801,'WI Vs ASM'!$B$2:$E$1000,4,0)))</f>
        <v>Offshore</v>
      </c>
      <c r="K801" s="11" t="str">
        <f>IF(ISERROR(VLOOKUP(C801,'WI Vs ASM'!$B$2:$F$1000,5,0)),0,(VLOOKUP(C801,'WI Vs ASM'!$B$2:$F$1000,5,0)))</f>
        <v>01-Fixed Price</v>
      </c>
      <c r="L801" s="11" t="str">
        <f>IF(ISERROR(VLOOKUP(C801,'WI Vs ASM'!$B$2:$D$1000,3,0)),0,(VLOOKUP(C801,'WI Vs ASM'!$B$2:$D$1000,3,0)))</f>
        <v>01-Maintenance Offshore</v>
      </c>
      <c r="M801" s="11" t="str">
        <f>IF(ISERROR(VLOOKUP(C801,'WI Vs ASM'!$B$2:$I$1000,8,0)),0,(VLOOKUP(C801,'WI Vs ASM'!$B$2:$I$1000,8,0)))</f>
        <v>Rahul Soman</v>
      </c>
      <c r="N801" s="11" t="str">
        <f>IF(ISERROR(VLOOKUP(C801,'WI Vs ASM'!$B$2:$G$1000,6,0)),0,(VLOOKUP(C801,'WI Vs ASM'!$B$2:$G$1000,6,0)))</f>
        <v>Commercial</v>
      </c>
      <c r="O801" s="11" t="str">
        <f>IF(ISERROR(VLOOKUP(C801,'WI Vs ASM'!$B$2:$H$1000,7,0)),0,(VLOOKUP(C801,'WI Vs ASM'!$B$2:$H$1000,7,0)))</f>
        <v>Commercial</v>
      </c>
      <c r="P801" s="11" t="str">
        <f t="shared" si="342"/>
        <v>May-17</v>
      </c>
      <c r="Q801" s="11" t="str">
        <f t="shared" si="343"/>
        <v>Q2</v>
      </c>
      <c r="R801" s="11" t="str">
        <f>IF(ISERROR(VLOOKUP(C801,'WI Vs ASM'!$B$2:$J$1000,9,0)),0,(VLOOKUP(C801,'WI Vs ASM'!$B$2:$J$1000,9,0)))</f>
        <v>Jyothi Pai</v>
      </c>
      <c r="S801" s="11" t="str">
        <f>IF(ISERROR(VLOOKUP(C801,'WI Vs ASM'!$B$2:$K$1000,10,0)),0,(VLOOKUP(C801,'WI Vs ASM'!$B$2:$K$1000,10,0)))</f>
        <v>Saju Bhaskaran</v>
      </c>
      <c r="T801" s="11" t="str">
        <f>IF(ISERROR(VLOOKUP(C801,'WI Vs ASM'!$B$2:$L$1000,11,0)),0,(VLOOKUP(C801,'WI Vs ASM'!$B$2:$L$1000,11,0)))</f>
        <v>Sreekala Balasubramanian</v>
      </c>
      <c r="U801" s="11" t="e">
        <f t="shared" si="350"/>
        <v>#VALUE!</v>
      </c>
      <c r="V801" s="11" t="str">
        <f t="shared" si="344"/>
        <v>No</v>
      </c>
      <c r="W801" s="11" t="str">
        <f t="shared" si="345"/>
        <v>Yes</v>
      </c>
      <c r="X801" s="11" t="str">
        <f t="shared" si="346"/>
        <v>No</v>
      </c>
      <c r="Y801" s="11" t="str">
        <f t="shared" si="347"/>
        <v>No</v>
      </c>
      <c r="Z801" s="11" t="str">
        <f t="shared" si="348"/>
        <v>No</v>
      </c>
      <c r="AA801" s="11" t="str">
        <f t="shared" si="351"/>
        <v>No</v>
      </c>
      <c r="AB801" s="11">
        <f>IF(ISERROR(VLOOKUP(U801,'ITWR Dump'!$A$2:$Y$5000,24,0)),0,(VLOOKUP('ILC Report'!U801,'ITWR Dump'!$A$2:$Y$5000,24,0)))</f>
        <v>0</v>
      </c>
      <c r="AC801" s="11" t="str">
        <f t="shared" si="352"/>
        <v>No</v>
      </c>
      <c r="AD801" s="11" t="str">
        <f t="shared" si="353"/>
        <v/>
      </c>
      <c r="AE801" s="11">
        <f>IF(ISERROR(VLOOKUP(U801,'ITWR Dump'!$A$2:$Y$5000,13,0)),0,(VLOOKUP(U801,'ITWR Dump'!$A$2:$Y$5000,13,0)))</f>
        <v>0</v>
      </c>
      <c r="AF801" s="11">
        <f>IF(ISERROR(VLOOKUP(U801,'ITWR Dump'!$A$2:$Y$5000,11,0)),0,(VLOOKUP(U801,'ITWR Dump'!$A$2:$Y$5000,11,0)))</f>
        <v>0</v>
      </c>
      <c r="AG801" s="11">
        <f>IF(ISERROR(VLOOKUP(U801,'ITWR Dump'!$A$2:$Y$5000,2,0)),0,(VLOOKUP(U801,'ITWR Dump'!$A$2:$Y$5000,2,0)))</f>
        <v>0</v>
      </c>
      <c r="AH801" s="11">
        <f>IF(ISERROR(VLOOKUP(U801,'ITWR Dump'!$A$2:$Y$5000,14,0)),0,(VLOOKUP(U801,'ITWR Dump'!$A$2:$Y$5000,14,0)))</f>
        <v>0</v>
      </c>
      <c r="AI801" s="11" t="str">
        <f t="shared" si="354"/>
        <v>01-Maintenance Offshore</v>
      </c>
      <c r="AJ801" s="11" t="str">
        <f t="shared" si="355"/>
        <v>Offshore</v>
      </c>
      <c r="AK801" s="11" t="str">
        <f>IF(ISERROR(VLOOKUP(A801,'Team Data'!$C$2:$U$213,17,0)),0,(VLOOKUP(A801,'Team Data'!$C$2:$U$213,17,0)))</f>
        <v>Open System</v>
      </c>
      <c r="AL801" s="11" t="str">
        <f t="shared" si="356"/>
        <v>2017-04-24</v>
      </c>
      <c r="AM801" s="11">
        <f>IF(ISERROR(VLOOKUP(U801,'ITWR Dump'!$A$2:$Y$5000,16,0)),0,(VLOOKUP(U801,'ITWR Dump'!$A$2:$Y$5000,16,0)))</f>
        <v>0</v>
      </c>
      <c r="AN801" s="11">
        <f>IF(ISERROR(VLOOKUP(U801,'ITWR Dump'!$A$2:$Y$5000,18,0)),0,(VLOOKUP(U801,'ITWR Dump'!$A$2:$Y$5000,18,0)))</f>
        <v>0</v>
      </c>
      <c r="AO801" s="11">
        <f>IF(ISERROR(VLOOKUP(U801,'ITWR Dump'!$A$2:$Y$5000,25,0)),0,(VLOOKUP('ILC Report'!U801,'ITWR Dump'!$A$2:$Y$5000,25,0)))</f>
        <v>0</v>
      </c>
      <c r="AP801" s="11">
        <f t="shared" si="357"/>
        <v>0</v>
      </c>
      <c r="AQ801" s="26">
        <f t="shared" si="358"/>
        <v>0</v>
      </c>
      <c r="AR801" s="26">
        <f t="shared" si="359"/>
        <v>0</v>
      </c>
      <c r="AS801" s="26">
        <f t="shared" si="360"/>
        <v>0</v>
      </c>
      <c r="AT801" s="26">
        <f t="shared" si="361"/>
        <v>0</v>
      </c>
      <c r="AU801" s="26">
        <f t="shared" si="362"/>
        <v>0</v>
      </c>
      <c r="AV801" s="26">
        <f t="shared" si="363"/>
        <v>0</v>
      </c>
      <c r="AW801" s="11" t="s">
        <v>653</v>
      </c>
      <c r="AX801" s="11" t="str">
        <f>VLOOKUP(L801,Group!$A$2:$B$1000,2,0)</f>
        <v>Maintenance</v>
      </c>
      <c r="AY801" s="11">
        <f>IF(ISERROR(VLOOKUP(U801,'ITWR Dump'!$A$2:$Y$5000,15,0)),0,(VLOOKUP('ILC Report'!U801,'ITWR Dump'!$A$2:$Y$5000,15,0)))</f>
        <v>0</v>
      </c>
      <c r="AZ801" s="11" t="str">
        <f t="shared" si="364"/>
        <v>No</v>
      </c>
      <c r="BA801" s="11" t="str">
        <f t="shared" si="365"/>
        <v>BKI</v>
      </c>
      <c r="BB801" s="11" t="str">
        <f t="shared" si="366"/>
        <v>MN</v>
      </c>
      <c r="BC801" s="11" t="str">
        <f t="shared" si="367"/>
        <v>No</v>
      </c>
    </row>
    <row r="802" spans="1:55" x14ac:dyDescent="0.3">
      <c r="A802" s="11" t="s">
        <v>112</v>
      </c>
      <c r="B802" s="11" t="s">
        <v>1842</v>
      </c>
      <c r="C802" s="11" t="s">
        <v>614</v>
      </c>
      <c r="D802" s="11" t="s">
        <v>2369</v>
      </c>
      <c r="E802" s="38" t="s">
        <v>2903</v>
      </c>
      <c r="F802" s="11">
        <v>10</v>
      </c>
      <c r="G802" s="40" t="s">
        <v>218</v>
      </c>
      <c r="H802" s="11" t="str">
        <f t="shared" si="349"/>
        <v>Regular</v>
      </c>
      <c r="I802" s="11" t="str">
        <f t="shared" si="341"/>
        <v>INDIA</v>
      </c>
      <c r="J802" s="11" t="str">
        <f>IF(ISERROR(VLOOKUP(C802,'WI Vs ASM'!$B$2:$E$1000,4,0)),0,(VLOOKUP(C802,'WI Vs ASM'!$B$2:$E$1000,4,0)))</f>
        <v>Offshore</v>
      </c>
      <c r="K802" s="11" t="str">
        <f>IF(ISERROR(VLOOKUP(C802,'WI Vs ASM'!$B$2:$F$1000,5,0)),0,(VLOOKUP(C802,'WI Vs ASM'!$B$2:$F$1000,5,0)))</f>
        <v>02-Variable Billable</v>
      </c>
      <c r="L802" s="11" t="str">
        <f>IF(ISERROR(VLOOKUP(C802,'WI Vs ASM'!$B$2:$D$1000,3,0)),0,(VLOOKUP(C802,'WI Vs ASM'!$B$2:$D$1000,3,0)))</f>
        <v>11-Enhancement Offshore</v>
      </c>
      <c r="M802" s="11" t="str">
        <f>IF(ISERROR(VLOOKUP(C802,'WI Vs ASM'!$B$2:$I$1000,8,0)),0,(VLOOKUP(C802,'WI Vs ASM'!$B$2:$I$1000,8,0)))</f>
        <v>Teja K Kollala</v>
      </c>
      <c r="N802" s="11" t="str">
        <f>IF(ISERROR(VLOOKUP(C802,'WI Vs ASM'!$B$2:$G$1000,6,0)),0,(VLOOKUP(C802,'WI Vs ASM'!$B$2:$G$1000,6,0)))</f>
        <v>FFIC Account Team</v>
      </c>
      <c r="O802" s="11" t="str">
        <f>IF(ISERROR(VLOOKUP(C802,'WI Vs ASM'!$B$2:$H$1000,7,0)),0,(VLOOKUP(C802,'WI Vs ASM'!$B$2:$H$1000,7,0)))</f>
        <v>FFIC Account Team</v>
      </c>
      <c r="P802" s="11" t="str">
        <f t="shared" si="342"/>
        <v>May-17</v>
      </c>
      <c r="Q802" s="11" t="str">
        <f t="shared" si="343"/>
        <v>Q2</v>
      </c>
      <c r="R802" s="11" t="str">
        <f>IF(ISERROR(VLOOKUP(C802,'WI Vs ASM'!$B$2:$J$1000,9,0)),0,(VLOOKUP(C802,'WI Vs ASM'!$B$2:$J$1000,9,0)))</f>
        <v>Chandraprabha Palaniswamy</v>
      </c>
      <c r="S802" s="11" t="str">
        <f>IF(ISERROR(VLOOKUP(C802,'WI Vs ASM'!$B$2:$K$1000,10,0)),0,(VLOOKUP(C802,'WI Vs ASM'!$B$2:$K$1000,10,0)))</f>
        <v>Ron Gilmour</v>
      </c>
      <c r="T802" s="11" t="str">
        <f>IF(ISERROR(VLOOKUP(C802,'WI Vs ASM'!$B$2:$L$1000,11,0)),0,(VLOOKUP(C802,'WI Vs ASM'!$B$2:$L$1000,11,0)))</f>
        <v>Ron Gilmour</v>
      </c>
      <c r="U802" s="11" t="str">
        <f t="shared" si="350"/>
        <v>WR533960</v>
      </c>
      <c r="V802" s="11" t="str">
        <f t="shared" si="344"/>
        <v>No</v>
      </c>
      <c r="W802" s="11" t="str">
        <f t="shared" si="345"/>
        <v>Yes</v>
      </c>
      <c r="X802" s="11" t="str">
        <f t="shared" si="346"/>
        <v>No</v>
      </c>
      <c r="Y802" s="11" t="str">
        <f t="shared" si="347"/>
        <v>No</v>
      </c>
      <c r="Z802" s="11" t="str">
        <f t="shared" si="348"/>
        <v>No</v>
      </c>
      <c r="AA802" s="11" t="str">
        <f t="shared" si="351"/>
        <v>No</v>
      </c>
      <c r="AB802" s="11">
        <f>IF(ISERROR(VLOOKUP(U802,'ITWR Dump'!$A$2:$Y$5000,24,0)),0,(VLOOKUP('ILC Report'!U802,'ITWR Dump'!$A$2:$Y$5000,24,0)))</f>
        <v>0</v>
      </c>
      <c r="AC802" s="11" t="str">
        <f t="shared" si="352"/>
        <v>No</v>
      </c>
      <c r="AD802" s="11" t="str">
        <f t="shared" si="353"/>
        <v/>
      </c>
      <c r="AE802" s="11">
        <f>IF(ISERROR(VLOOKUP(U802,'ITWR Dump'!$A$2:$Y$5000,13,0)),0,(VLOOKUP(U802,'ITWR Dump'!$A$2:$Y$5000,13,0)))</f>
        <v>0</v>
      </c>
      <c r="AF802" s="11">
        <f>IF(ISERROR(VLOOKUP(U802,'ITWR Dump'!$A$2:$Y$5000,11,0)),0,(VLOOKUP(U802,'ITWR Dump'!$A$2:$Y$5000,11,0)))</f>
        <v>0</v>
      </c>
      <c r="AG802" s="11">
        <f>IF(ISERROR(VLOOKUP(U802,'ITWR Dump'!$A$2:$Y$5000,2,0)),0,(VLOOKUP(U802,'ITWR Dump'!$A$2:$Y$5000,2,0)))</f>
        <v>0</v>
      </c>
      <c r="AH802" s="11">
        <f>IF(ISERROR(VLOOKUP(U802,'ITWR Dump'!$A$2:$Y$5000,14,0)),0,(VLOOKUP(U802,'ITWR Dump'!$A$2:$Y$5000,14,0)))</f>
        <v>0</v>
      </c>
      <c r="AI802" s="11" t="str">
        <f t="shared" si="354"/>
        <v>11-Enhancement Offshore</v>
      </c>
      <c r="AJ802" s="11" t="str">
        <f t="shared" si="355"/>
        <v>Offshore</v>
      </c>
      <c r="AK802" s="11" t="str">
        <f>IF(ISERROR(VLOOKUP(A802,'Team Data'!$C$2:$U$213,17,0)),0,(VLOOKUP(A802,'Team Data'!$C$2:$U$213,17,0)))</f>
        <v>Open System</v>
      </c>
      <c r="AL802" s="11" t="str">
        <f t="shared" si="356"/>
        <v>2017-04-24</v>
      </c>
      <c r="AM802" s="11">
        <f>IF(ISERROR(VLOOKUP(U802,'ITWR Dump'!$A$2:$Y$5000,16,0)),0,(VLOOKUP(U802,'ITWR Dump'!$A$2:$Y$5000,16,0)))</f>
        <v>0</v>
      </c>
      <c r="AN802" s="11">
        <f>IF(ISERROR(VLOOKUP(U802,'ITWR Dump'!$A$2:$Y$5000,18,0)),0,(VLOOKUP(U802,'ITWR Dump'!$A$2:$Y$5000,18,0)))</f>
        <v>0</v>
      </c>
      <c r="AO802" s="11">
        <f>IF(ISERROR(VLOOKUP(U802,'ITWR Dump'!$A$2:$Y$5000,25,0)),0,(VLOOKUP('ILC Report'!U802,'ITWR Dump'!$A$2:$Y$5000,25,0)))</f>
        <v>0</v>
      </c>
      <c r="AP802" s="11">
        <f t="shared" si="357"/>
        <v>0</v>
      </c>
      <c r="AQ802" s="26">
        <f t="shared" si="358"/>
        <v>0</v>
      </c>
      <c r="AR802" s="26">
        <f t="shared" si="359"/>
        <v>0</v>
      </c>
      <c r="AS802" s="26">
        <f t="shared" si="360"/>
        <v>0</v>
      </c>
      <c r="AT802" s="26">
        <f t="shared" si="361"/>
        <v>0</v>
      </c>
      <c r="AU802" s="26">
        <f t="shared" si="362"/>
        <v>0</v>
      </c>
      <c r="AV802" s="26">
        <f t="shared" si="363"/>
        <v>0</v>
      </c>
      <c r="AW802" s="11" t="s">
        <v>653</v>
      </c>
      <c r="AX802" s="11" t="str">
        <f>VLOOKUP(L802,Group!$A$2:$B$1000,2,0)</f>
        <v>Enhancement</v>
      </c>
      <c r="AY802" s="11">
        <f>IF(ISERROR(VLOOKUP(U802,'ITWR Dump'!$A$2:$Y$5000,15,0)),0,(VLOOKUP('ILC Report'!U802,'ITWR Dump'!$A$2:$Y$5000,15,0)))</f>
        <v>0</v>
      </c>
      <c r="AZ802" s="11" t="str">
        <f t="shared" si="364"/>
        <v>No</v>
      </c>
      <c r="BA802" s="11" t="str">
        <f t="shared" si="365"/>
        <v>BKI</v>
      </c>
      <c r="BB802" s="11" t="str">
        <f t="shared" si="366"/>
        <v>EL</v>
      </c>
      <c r="BC802" s="11" t="str">
        <f t="shared" si="367"/>
        <v>No</v>
      </c>
    </row>
    <row r="803" spans="1:55" x14ac:dyDescent="0.3">
      <c r="A803" s="11" t="s">
        <v>112</v>
      </c>
      <c r="B803" s="11" t="s">
        <v>1842</v>
      </c>
      <c r="C803" s="11" t="s">
        <v>587</v>
      </c>
      <c r="D803" s="11" t="s">
        <v>2375</v>
      </c>
      <c r="E803" s="38" t="s">
        <v>2903</v>
      </c>
      <c r="F803" s="11">
        <v>5</v>
      </c>
      <c r="G803" s="40" t="s">
        <v>218</v>
      </c>
      <c r="H803" s="11" t="str">
        <f t="shared" si="349"/>
        <v>Regular</v>
      </c>
      <c r="I803" s="11" t="str">
        <f t="shared" si="341"/>
        <v>INDIA</v>
      </c>
      <c r="J803" s="11" t="str">
        <f>IF(ISERROR(VLOOKUP(C803,'WI Vs ASM'!$B$2:$E$1000,4,0)),0,(VLOOKUP(C803,'WI Vs ASM'!$B$2:$E$1000,4,0)))</f>
        <v>Offshore</v>
      </c>
      <c r="K803" s="11" t="str">
        <f>IF(ISERROR(VLOOKUP(C803,'WI Vs ASM'!$B$2:$F$1000,5,0)),0,(VLOOKUP(C803,'WI Vs ASM'!$B$2:$F$1000,5,0)))</f>
        <v>01-Fixed Price</v>
      </c>
      <c r="L803" s="11" t="str">
        <f>IF(ISERROR(VLOOKUP(C803,'WI Vs ASM'!$B$2:$D$1000,3,0)),0,(VLOOKUP(C803,'WI Vs ASM'!$B$2:$D$1000,3,0)))</f>
        <v>01-Maintenance Offshore</v>
      </c>
      <c r="M803" s="11" t="str">
        <f>IF(ISERROR(VLOOKUP(C803,'WI Vs ASM'!$B$2:$I$1000,8,0)),0,(VLOOKUP(C803,'WI Vs ASM'!$B$2:$I$1000,8,0)))</f>
        <v>Rahul Soman</v>
      </c>
      <c r="N803" s="11" t="str">
        <f>IF(ISERROR(VLOOKUP(C803,'WI Vs ASM'!$B$2:$G$1000,6,0)),0,(VLOOKUP(C803,'WI Vs ASM'!$B$2:$G$1000,6,0)))</f>
        <v>Commercial</v>
      </c>
      <c r="O803" s="11" t="str">
        <f>IF(ISERROR(VLOOKUP(C803,'WI Vs ASM'!$B$2:$H$1000,7,0)),0,(VLOOKUP(C803,'WI Vs ASM'!$B$2:$H$1000,7,0)))</f>
        <v>Commercial</v>
      </c>
      <c r="P803" s="11" t="str">
        <f t="shared" si="342"/>
        <v>May-17</v>
      </c>
      <c r="Q803" s="11" t="str">
        <f t="shared" si="343"/>
        <v>Q2</v>
      </c>
      <c r="R803" s="11" t="str">
        <f>IF(ISERROR(VLOOKUP(C803,'WI Vs ASM'!$B$2:$J$1000,9,0)),0,(VLOOKUP(C803,'WI Vs ASM'!$B$2:$J$1000,9,0)))</f>
        <v>Jyothi Pai</v>
      </c>
      <c r="S803" s="11" t="str">
        <f>IF(ISERROR(VLOOKUP(C803,'WI Vs ASM'!$B$2:$K$1000,10,0)),0,(VLOOKUP(C803,'WI Vs ASM'!$B$2:$K$1000,10,0)))</f>
        <v>Saju Bhaskaran</v>
      </c>
      <c r="T803" s="11" t="str">
        <f>IF(ISERROR(VLOOKUP(C803,'WI Vs ASM'!$B$2:$L$1000,11,0)),0,(VLOOKUP(C803,'WI Vs ASM'!$B$2:$L$1000,11,0)))</f>
        <v>Sreekala Balasubramanian</v>
      </c>
      <c r="U803" s="11" t="str">
        <f t="shared" si="350"/>
        <v>WR635330</v>
      </c>
      <c r="V803" s="11" t="str">
        <f t="shared" si="344"/>
        <v>No</v>
      </c>
      <c r="W803" s="11" t="str">
        <f t="shared" si="345"/>
        <v>Yes</v>
      </c>
      <c r="X803" s="11" t="str">
        <f t="shared" si="346"/>
        <v>No</v>
      </c>
      <c r="Y803" s="11" t="str">
        <f t="shared" si="347"/>
        <v>No</v>
      </c>
      <c r="Z803" s="11" t="str">
        <f t="shared" si="348"/>
        <v>No</v>
      </c>
      <c r="AA803" s="11" t="str">
        <f t="shared" si="351"/>
        <v>No</v>
      </c>
      <c r="AB803" s="11">
        <f>IF(ISERROR(VLOOKUP(U803,'ITWR Dump'!$A$2:$Y$5000,24,0)),0,(VLOOKUP('ILC Report'!U803,'ITWR Dump'!$A$2:$Y$5000,24,0)))</f>
        <v>0</v>
      </c>
      <c r="AC803" s="11" t="str">
        <f t="shared" si="352"/>
        <v>No</v>
      </c>
      <c r="AD803" s="11" t="str">
        <f t="shared" si="353"/>
        <v/>
      </c>
      <c r="AE803" s="11">
        <f>IF(ISERROR(VLOOKUP(U803,'ITWR Dump'!$A$2:$Y$5000,13,0)),0,(VLOOKUP(U803,'ITWR Dump'!$A$2:$Y$5000,13,0)))</f>
        <v>0</v>
      </c>
      <c r="AF803" s="11">
        <f>IF(ISERROR(VLOOKUP(U803,'ITWR Dump'!$A$2:$Y$5000,11,0)),0,(VLOOKUP(U803,'ITWR Dump'!$A$2:$Y$5000,11,0)))</f>
        <v>0</v>
      </c>
      <c r="AG803" s="11">
        <f>IF(ISERROR(VLOOKUP(U803,'ITWR Dump'!$A$2:$Y$5000,2,0)),0,(VLOOKUP(U803,'ITWR Dump'!$A$2:$Y$5000,2,0)))</f>
        <v>0</v>
      </c>
      <c r="AH803" s="11">
        <f>IF(ISERROR(VLOOKUP(U803,'ITWR Dump'!$A$2:$Y$5000,14,0)),0,(VLOOKUP(U803,'ITWR Dump'!$A$2:$Y$5000,14,0)))</f>
        <v>0</v>
      </c>
      <c r="AI803" s="11" t="str">
        <f t="shared" si="354"/>
        <v>01-Maintenance Offshore</v>
      </c>
      <c r="AJ803" s="11" t="str">
        <f t="shared" si="355"/>
        <v>Offshore</v>
      </c>
      <c r="AK803" s="11" t="str">
        <f>IF(ISERROR(VLOOKUP(A803,'Team Data'!$C$2:$U$213,17,0)),0,(VLOOKUP(A803,'Team Data'!$C$2:$U$213,17,0)))</f>
        <v>Open System</v>
      </c>
      <c r="AL803" s="11" t="str">
        <f t="shared" si="356"/>
        <v>2017-04-24</v>
      </c>
      <c r="AM803" s="11">
        <f>IF(ISERROR(VLOOKUP(U803,'ITWR Dump'!$A$2:$Y$5000,16,0)),0,(VLOOKUP(U803,'ITWR Dump'!$A$2:$Y$5000,16,0)))</f>
        <v>0</v>
      </c>
      <c r="AN803" s="11">
        <f>IF(ISERROR(VLOOKUP(U803,'ITWR Dump'!$A$2:$Y$5000,18,0)),0,(VLOOKUP(U803,'ITWR Dump'!$A$2:$Y$5000,18,0)))</f>
        <v>0</v>
      </c>
      <c r="AO803" s="11">
        <f>IF(ISERROR(VLOOKUP(U803,'ITWR Dump'!$A$2:$Y$5000,25,0)),0,(VLOOKUP('ILC Report'!U803,'ITWR Dump'!$A$2:$Y$5000,25,0)))</f>
        <v>0</v>
      </c>
      <c r="AP803" s="11">
        <f t="shared" si="357"/>
        <v>0</v>
      </c>
      <c r="AQ803" s="26">
        <f t="shared" si="358"/>
        <v>0</v>
      </c>
      <c r="AR803" s="26">
        <f t="shared" si="359"/>
        <v>0</v>
      </c>
      <c r="AS803" s="26">
        <f t="shared" si="360"/>
        <v>0</v>
      </c>
      <c r="AT803" s="26">
        <f t="shared" si="361"/>
        <v>0</v>
      </c>
      <c r="AU803" s="26">
        <f t="shared" si="362"/>
        <v>0</v>
      </c>
      <c r="AV803" s="26">
        <f t="shared" si="363"/>
        <v>0</v>
      </c>
      <c r="AW803" s="11" t="s">
        <v>653</v>
      </c>
      <c r="AX803" s="11" t="str">
        <f>VLOOKUP(L803,Group!$A$2:$B$1000,2,0)</f>
        <v>Maintenance</v>
      </c>
      <c r="AY803" s="11">
        <f>IF(ISERROR(VLOOKUP(U803,'ITWR Dump'!$A$2:$Y$5000,15,0)),0,(VLOOKUP('ILC Report'!U803,'ITWR Dump'!$A$2:$Y$5000,15,0)))</f>
        <v>0</v>
      </c>
      <c r="AZ803" s="11" t="str">
        <f t="shared" si="364"/>
        <v>Yes</v>
      </c>
      <c r="BA803" s="11" t="str">
        <f t="shared" si="365"/>
        <v>BKI</v>
      </c>
      <c r="BB803" s="11" t="str">
        <f t="shared" si="366"/>
        <v>MN</v>
      </c>
      <c r="BC803" s="11" t="str">
        <f t="shared" si="367"/>
        <v>No</v>
      </c>
    </row>
    <row r="804" spans="1:55" x14ac:dyDescent="0.3">
      <c r="A804" s="11" t="s">
        <v>112</v>
      </c>
      <c r="B804" s="11" t="s">
        <v>1842</v>
      </c>
      <c r="C804" s="11" t="s">
        <v>586</v>
      </c>
      <c r="D804" s="11" t="s">
        <v>2014</v>
      </c>
      <c r="E804" s="38" t="s">
        <v>2903</v>
      </c>
      <c r="F804" s="11">
        <v>5</v>
      </c>
      <c r="G804" s="40" t="s">
        <v>218</v>
      </c>
      <c r="H804" s="11" t="str">
        <f t="shared" si="349"/>
        <v>Regular</v>
      </c>
      <c r="I804" s="11" t="str">
        <f t="shared" si="341"/>
        <v>INDIA</v>
      </c>
      <c r="J804" s="11" t="str">
        <f>IF(ISERROR(VLOOKUP(C804,'WI Vs ASM'!$B$2:$E$1000,4,0)),0,(VLOOKUP(C804,'WI Vs ASM'!$B$2:$E$1000,4,0)))</f>
        <v>Offshore</v>
      </c>
      <c r="K804" s="11" t="str">
        <f>IF(ISERROR(VLOOKUP(C804,'WI Vs ASM'!$B$2:$F$1000,5,0)),0,(VLOOKUP(C804,'WI Vs ASM'!$B$2:$F$1000,5,0)))</f>
        <v>02-Variable Billable</v>
      </c>
      <c r="L804" s="11" t="str">
        <f>IF(ISERROR(VLOOKUP(C804,'WI Vs ASM'!$B$2:$D$1000,3,0)),0,(VLOOKUP(C804,'WI Vs ASM'!$B$2:$D$1000,3,0)))</f>
        <v>11-Enhancement Offshore</v>
      </c>
      <c r="M804" s="11" t="str">
        <f>IF(ISERROR(VLOOKUP(C804,'WI Vs ASM'!$B$2:$I$1000,8,0)),0,(VLOOKUP(C804,'WI Vs ASM'!$B$2:$I$1000,8,0)))</f>
        <v>Prakash Varadachari</v>
      </c>
      <c r="N804" s="11" t="str">
        <f>IF(ISERROR(VLOOKUP(C804,'WI Vs ASM'!$B$2:$G$1000,6,0)),0,(VLOOKUP(C804,'WI Vs ASM'!$B$2:$G$1000,6,0)))</f>
        <v>Commercial</v>
      </c>
      <c r="O804" s="11" t="str">
        <f>IF(ISERROR(VLOOKUP(C804,'WI Vs ASM'!$B$2:$H$1000,7,0)),0,(VLOOKUP(C804,'WI Vs ASM'!$B$2:$H$1000,7,0)))</f>
        <v>Commercial</v>
      </c>
      <c r="P804" s="11" t="str">
        <f t="shared" si="342"/>
        <v>May-17</v>
      </c>
      <c r="Q804" s="11" t="str">
        <f t="shared" si="343"/>
        <v>Q2</v>
      </c>
      <c r="R804" s="11" t="str">
        <f>IF(ISERROR(VLOOKUP(C804,'WI Vs ASM'!$B$2:$J$1000,9,0)),0,(VLOOKUP(C804,'WI Vs ASM'!$B$2:$J$1000,9,0)))</f>
        <v>Chandraprabha Palaniswamy</v>
      </c>
      <c r="S804" s="11" t="str">
        <f>IF(ISERROR(VLOOKUP(C804,'WI Vs ASM'!$B$2:$K$1000,10,0)),0,(VLOOKUP(C804,'WI Vs ASM'!$B$2:$K$1000,10,0)))</f>
        <v>Steve J Sorensen</v>
      </c>
      <c r="T804" s="11" t="str">
        <f>IF(ISERROR(VLOOKUP(C804,'WI Vs ASM'!$B$2:$L$1000,11,0)),0,(VLOOKUP(C804,'WI Vs ASM'!$B$2:$L$1000,11,0)))</f>
        <v>Sreekala Balasubramanian</v>
      </c>
      <c r="U804" s="11" t="str">
        <f t="shared" si="350"/>
        <v>WR736102</v>
      </c>
      <c r="V804" s="11" t="str">
        <f t="shared" si="344"/>
        <v>No</v>
      </c>
      <c r="W804" s="11" t="str">
        <f t="shared" si="345"/>
        <v>Yes</v>
      </c>
      <c r="X804" s="11" t="str">
        <f t="shared" si="346"/>
        <v>No</v>
      </c>
      <c r="Y804" s="11" t="str">
        <f t="shared" si="347"/>
        <v>No</v>
      </c>
      <c r="Z804" s="11" t="str">
        <f t="shared" si="348"/>
        <v>No</v>
      </c>
      <c r="AA804" s="11" t="str">
        <f t="shared" si="351"/>
        <v>No</v>
      </c>
      <c r="AB804" s="11">
        <f>IF(ISERROR(VLOOKUP(U804,'ITWR Dump'!$A$2:$Y$5000,24,0)),0,(VLOOKUP('ILC Report'!U804,'ITWR Dump'!$A$2:$Y$5000,24,0)))</f>
        <v>0</v>
      </c>
      <c r="AC804" s="11" t="str">
        <f t="shared" si="352"/>
        <v>No</v>
      </c>
      <c r="AD804" s="11" t="str">
        <f t="shared" si="353"/>
        <v/>
      </c>
      <c r="AE804" s="11">
        <f>IF(ISERROR(VLOOKUP(U804,'ITWR Dump'!$A$2:$Y$5000,13,0)),0,(VLOOKUP(U804,'ITWR Dump'!$A$2:$Y$5000,13,0)))</f>
        <v>0</v>
      </c>
      <c r="AF804" s="11">
        <f>IF(ISERROR(VLOOKUP(U804,'ITWR Dump'!$A$2:$Y$5000,11,0)),0,(VLOOKUP(U804,'ITWR Dump'!$A$2:$Y$5000,11,0)))</f>
        <v>0</v>
      </c>
      <c r="AG804" s="11">
        <f>IF(ISERROR(VLOOKUP(U804,'ITWR Dump'!$A$2:$Y$5000,2,0)),0,(VLOOKUP(U804,'ITWR Dump'!$A$2:$Y$5000,2,0)))</f>
        <v>0</v>
      </c>
      <c r="AH804" s="11">
        <f>IF(ISERROR(VLOOKUP(U804,'ITWR Dump'!$A$2:$Y$5000,14,0)),0,(VLOOKUP(U804,'ITWR Dump'!$A$2:$Y$5000,14,0)))</f>
        <v>0</v>
      </c>
      <c r="AI804" s="11" t="str">
        <f t="shared" si="354"/>
        <v>11-Enhancement Offshore</v>
      </c>
      <c r="AJ804" s="11" t="str">
        <f t="shared" si="355"/>
        <v>Offshore</v>
      </c>
      <c r="AK804" s="11" t="str">
        <f>IF(ISERROR(VLOOKUP(A804,'Team Data'!$C$2:$U$213,17,0)),0,(VLOOKUP(A804,'Team Data'!$C$2:$U$213,17,0)))</f>
        <v>Open System</v>
      </c>
      <c r="AL804" s="11" t="str">
        <f t="shared" si="356"/>
        <v>2017-04-24</v>
      </c>
      <c r="AM804" s="11">
        <f>IF(ISERROR(VLOOKUP(U804,'ITWR Dump'!$A$2:$Y$5000,16,0)),0,(VLOOKUP(U804,'ITWR Dump'!$A$2:$Y$5000,16,0)))</f>
        <v>0</v>
      </c>
      <c r="AN804" s="11">
        <f>IF(ISERROR(VLOOKUP(U804,'ITWR Dump'!$A$2:$Y$5000,18,0)),0,(VLOOKUP(U804,'ITWR Dump'!$A$2:$Y$5000,18,0)))</f>
        <v>0</v>
      </c>
      <c r="AO804" s="11">
        <f>IF(ISERROR(VLOOKUP(U804,'ITWR Dump'!$A$2:$Y$5000,25,0)),0,(VLOOKUP('ILC Report'!U804,'ITWR Dump'!$A$2:$Y$5000,25,0)))</f>
        <v>0</v>
      </c>
      <c r="AP804" s="11">
        <f t="shared" si="357"/>
        <v>0</v>
      </c>
      <c r="AQ804" s="26">
        <f t="shared" si="358"/>
        <v>0</v>
      </c>
      <c r="AR804" s="26">
        <f t="shared" si="359"/>
        <v>0</v>
      </c>
      <c r="AS804" s="26">
        <f t="shared" si="360"/>
        <v>0</v>
      </c>
      <c r="AT804" s="26">
        <f t="shared" si="361"/>
        <v>0</v>
      </c>
      <c r="AU804" s="26">
        <f t="shared" si="362"/>
        <v>0</v>
      </c>
      <c r="AV804" s="26">
        <f t="shared" si="363"/>
        <v>0</v>
      </c>
      <c r="AW804" s="11" t="s">
        <v>653</v>
      </c>
      <c r="AX804" s="11" t="str">
        <f>VLOOKUP(L804,Group!$A$2:$B$1000,2,0)</f>
        <v>Enhancement</v>
      </c>
      <c r="AY804" s="11">
        <f>IF(ISERROR(VLOOKUP(U804,'ITWR Dump'!$A$2:$Y$5000,15,0)),0,(VLOOKUP('ILC Report'!U804,'ITWR Dump'!$A$2:$Y$5000,15,0)))</f>
        <v>0</v>
      </c>
      <c r="AZ804" s="11" t="str">
        <f t="shared" si="364"/>
        <v>No</v>
      </c>
      <c r="BA804" s="11" t="str">
        <f t="shared" si="365"/>
        <v>BKI</v>
      </c>
      <c r="BB804" s="11" t="str">
        <f t="shared" si="366"/>
        <v>EM</v>
      </c>
      <c r="BC804" s="11" t="str">
        <f t="shared" si="367"/>
        <v>No</v>
      </c>
    </row>
    <row r="805" spans="1:55" x14ac:dyDescent="0.3">
      <c r="A805" s="11" t="s">
        <v>112</v>
      </c>
      <c r="B805" s="11" t="s">
        <v>1842</v>
      </c>
      <c r="C805" s="11" t="s">
        <v>576</v>
      </c>
      <c r="D805" s="11" t="s">
        <v>2376</v>
      </c>
      <c r="E805" s="38" t="s">
        <v>2903</v>
      </c>
      <c r="F805" s="11">
        <v>5</v>
      </c>
      <c r="G805" s="40" t="s">
        <v>218</v>
      </c>
      <c r="H805" s="11" t="str">
        <f t="shared" si="349"/>
        <v>Regular</v>
      </c>
      <c r="I805" s="11" t="str">
        <f t="shared" si="341"/>
        <v>INDIA</v>
      </c>
      <c r="J805" s="11" t="str">
        <f>IF(ISERROR(VLOOKUP(C805,'WI Vs ASM'!$B$2:$E$1000,4,0)),0,(VLOOKUP(C805,'WI Vs ASM'!$B$2:$E$1000,4,0)))</f>
        <v>Offshore</v>
      </c>
      <c r="K805" s="11" t="str">
        <f>IF(ISERROR(VLOOKUP(C805,'WI Vs ASM'!$B$2:$F$1000,5,0)),0,(VLOOKUP(C805,'WI Vs ASM'!$B$2:$F$1000,5,0)))</f>
        <v>01-Fixed Price</v>
      </c>
      <c r="L805" s="11" t="str">
        <f>IF(ISERROR(VLOOKUP(C805,'WI Vs ASM'!$B$2:$D$1000,3,0)),0,(VLOOKUP(C805,'WI Vs ASM'!$B$2:$D$1000,3,0)))</f>
        <v>01-Maintenance Offshore</v>
      </c>
      <c r="M805" s="11" t="str">
        <f>IF(ISERROR(VLOOKUP(C805,'WI Vs ASM'!$B$2:$I$1000,8,0)),0,(VLOOKUP(C805,'WI Vs ASM'!$B$2:$I$1000,8,0)))</f>
        <v>Rahul Soman</v>
      </c>
      <c r="N805" s="11" t="str">
        <f>IF(ISERROR(VLOOKUP(C805,'WI Vs ASM'!$B$2:$G$1000,6,0)),0,(VLOOKUP(C805,'WI Vs ASM'!$B$2:$G$1000,6,0)))</f>
        <v>Commercial</v>
      </c>
      <c r="O805" s="11" t="str">
        <f>IF(ISERROR(VLOOKUP(C805,'WI Vs ASM'!$B$2:$H$1000,7,0)),0,(VLOOKUP(C805,'WI Vs ASM'!$B$2:$H$1000,7,0)))</f>
        <v>Commercial</v>
      </c>
      <c r="P805" s="11" t="str">
        <f t="shared" si="342"/>
        <v>May-17</v>
      </c>
      <c r="Q805" s="11" t="str">
        <f t="shared" si="343"/>
        <v>Q2</v>
      </c>
      <c r="R805" s="11" t="str">
        <f>IF(ISERROR(VLOOKUP(C805,'WI Vs ASM'!$B$2:$J$1000,9,0)),0,(VLOOKUP(C805,'WI Vs ASM'!$B$2:$J$1000,9,0)))</f>
        <v>Jyothi Pai</v>
      </c>
      <c r="S805" s="11" t="str">
        <f>IF(ISERROR(VLOOKUP(C805,'WI Vs ASM'!$B$2:$K$1000,10,0)),0,(VLOOKUP(C805,'WI Vs ASM'!$B$2:$K$1000,10,0)))</f>
        <v>Saju Bhaskaran</v>
      </c>
      <c r="T805" s="11" t="str">
        <f>IF(ISERROR(VLOOKUP(C805,'WI Vs ASM'!$B$2:$L$1000,11,0)),0,(VLOOKUP(C805,'WI Vs ASM'!$B$2:$L$1000,11,0)))</f>
        <v>Sreekala Balasubramanian</v>
      </c>
      <c r="U805" s="11" t="str">
        <f t="shared" si="350"/>
        <v>WR736430</v>
      </c>
      <c r="V805" s="11" t="str">
        <f t="shared" si="344"/>
        <v>No</v>
      </c>
      <c r="W805" s="11" t="str">
        <f t="shared" si="345"/>
        <v>Yes</v>
      </c>
      <c r="X805" s="11" t="str">
        <f t="shared" si="346"/>
        <v>No</v>
      </c>
      <c r="Y805" s="11" t="str">
        <f t="shared" si="347"/>
        <v>No</v>
      </c>
      <c r="Z805" s="11" t="str">
        <f t="shared" si="348"/>
        <v>No</v>
      </c>
      <c r="AA805" s="11" t="str">
        <f t="shared" si="351"/>
        <v>No</v>
      </c>
      <c r="AB805" s="11">
        <f>IF(ISERROR(VLOOKUP(U805,'ITWR Dump'!$A$2:$Y$5000,24,0)),0,(VLOOKUP('ILC Report'!U805,'ITWR Dump'!$A$2:$Y$5000,24,0)))</f>
        <v>0</v>
      </c>
      <c r="AC805" s="11" t="str">
        <f t="shared" si="352"/>
        <v>No</v>
      </c>
      <c r="AD805" s="11" t="str">
        <f t="shared" si="353"/>
        <v/>
      </c>
      <c r="AE805" s="11">
        <f>IF(ISERROR(VLOOKUP(U805,'ITWR Dump'!$A$2:$Y$5000,13,0)),0,(VLOOKUP(U805,'ITWR Dump'!$A$2:$Y$5000,13,0)))</f>
        <v>0</v>
      </c>
      <c r="AF805" s="11">
        <f>IF(ISERROR(VLOOKUP(U805,'ITWR Dump'!$A$2:$Y$5000,11,0)),0,(VLOOKUP(U805,'ITWR Dump'!$A$2:$Y$5000,11,0)))</f>
        <v>0</v>
      </c>
      <c r="AG805" s="11">
        <f>IF(ISERROR(VLOOKUP(U805,'ITWR Dump'!$A$2:$Y$5000,2,0)),0,(VLOOKUP(U805,'ITWR Dump'!$A$2:$Y$5000,2,0)))</f>
        <v>0</v>
      </c>
      <c r="AH805" s="11">
        <f>IF(ISERROR(VLOOKUP(U805,'ITWR Dump'!$A$2:$Y$5000,14,0)),0,(VLOOKUP(U805,'ITWR Dump'!$A$2:$Y$5000,14,0)))</f>
        <v>0</v>
      </c>
      <c r="AI805" s="11" t="str">
        <f t="shared" si="354"/>
        <v>01-Maintenance Offshore</v>
      </c>
      <c r="AJ805" s="11" t="str">
        <f t="shared" si="355"/>
        <v>Offshore</v>
      </c>
      <c r="AK805" s="11" t="str">
        <f>IF(ISERROR(VLOOKUP(A805,'Team Data'!$C$2:$U$213,17,0)),0,(VLOOKUP(A805,'Team Data'!$C$2:$U$213,17,0)))</f>
        <v>Open System</v>
      </c>
      <c r="AL805" s="11" t="str">
        <f t="shared" si="356"/>
        <v>2017-04-24</v>
      </c>
      <c r="AM805" s="11">
        <f>IF(ISERROR(VLOOKUP(U805,'ITWR Dump'!$A$2:$Y$5000,16,0)),0,(VLOOKUP(U805,'ITWR Dump'!$A$2:$Y$5000,16,0)))</f>
        <v>0</v>
      </c>
      <c r="AN805" s="11">
        <f>IF(ISERROR(VLOOKUP(U805,'ITWR Dump'!$A$2:$Y$5000,18,0)),0,(VLOOKUP(U805,'ITWR Dump'!$A$2:$Y$5000,18,0)))</f>
        <v>0</v>
      </c>
      <c r="AO805" s="11">
        <f>IF(ISERROR(VLOOKUP(U805,'ITWR Dump'!$A$2:$Y$5000,25,0)),0,(VLOOKUP('ILC Report'!U805,'ITWR Dump'!$A$2:$Y$5000,25,0)))</f>
        <v>0</v>
      </c>
      <c r="AP805" s="11">
        <f t="shared" si="357"/>
        <v>0</v>
      </c>
      <c r="AQ805" s="26">
        <f t="shared" si="358"/>
        <v>0</v>
      </c>
      <c r="AR805" s="26">
        <f t="shared" si="359"/>
        <v>0</v>
      </c>
      <c r="AS805" s="26">
        <f t="shared" si="360"/>
        <v>0</v>
      </c>
      <c r="AT805" s="26">
        <f t="shared" si="361"/>
        <v>0</v>
      </c>
      <c r="AU805" s="26">
        <f t="shared" si="362"/>
        <v>0</v>
      </c>
      <c r="AV805" s="26">
        <f t="shared" si="363"/>
        <v>0</v>
      </c>
      <c r="AW805" s="11" t="s">
        <v>653</v>
      </c>
      <c r="AX805" s="11" t="str">
        <f>VLOOKUP(L805,Group!$A$2:$B$1000,2,0)</f>
        <v>Maintenance</v>
      </c>
      <c r="AY805" s="11">
        <f>IF(ISERROR(VLOOKUP(U805,'ITWR Dump'!$A$2:$Y$5000,15,0)),0,(VLOOKUP('ILC Report'!U805,'ITWR Dump'!$A$2:$Y$5000,15,0)))</f>
        <v>0</v>
      </c>
      <c r="AZ805" s="11" t="str">
        <f t="shared" si="364"/>
        <v>Yes</v>
      </c>
      <c r="BA805" s="11" t="str">
        <f t="shared" si="365"/>
        <v>BKI</v>
      </c>
      <c r="BB805" s="11" t="str">
        <f t="shared" si="366"/>
        <v>MN</v>
      </c>
      <c r="BC805" s="11" t="str">
        <f t="shared" si="367"/>
        <v>No</v>
      </c>
    </row>
    <row r="806" spans="1:55" x14ac:dyDescent="0.3">
      <c r="A806" s="11" t="s">
        <v>112</v>
      </c>
      <c r="B806" s="11" t="s">
        <v>1842</v>
      </c>
      <c r="C806" s="11" t="s">
        <v>587</v>
      </c>
      <c r="D806" s="11" t="s">
        <v>2368</v>
      </c>
      <c r="E806" s="38" t="s">
        <v>2904</v>
      </c>
      <c r="F806" s="11">
        <v>20</v>
      </c>
      <c r="G806" s="40" t="s">
        <v>218</v>
      </c>
      <c r="H806" s="11" t="str">
        <f t="shared" si="349"/>
        <v>Regular</v>
      </c>
      <c r="I806" s="11" t="str">
        <f t="shared" si="341"/>
        <v>INDIA</v>
      </c>
      <c r="J806" s="11" t="str">
        <f>IF(ISERROR(VLOOKUP(C806,'WI Vs ASM'!$B$2:$E$1000,4,0)),0,(VLOOKUP(C806,'WI Vs ASM'!$B$2:$E$1000,4,0)))</f>
        <v>Offshore</v>
      </c>
      <c r="K806" s="11" t="str">
        <f>IF(ISERROR(VLOOKUP(C806,'WI Vs ASM'!$B$2:$F$1000,5,0)),0,(VLOOKUP(C806,'WI Vs ASM'!$B$2:$F$1000,5,0)))</f>
        <v>01-Fixed Price</v>
      </c>
      <c r="L806" s="11" t="str">
        <f>IF(ISERROR(VLOOKUP(C806,'WI Vs ASM'!$B$2:$D$1000,3,0)),0,(VLOOKUP(C806,'WI Vs ASM'!$B$2:$D$1000,3,0)))</f>
        <v>01-Maintenance Offshore</v>
      </c>
      <c r="M806" s="11" t="str">
        <f>IF(ISERROR(VLOOKUP(C806,'WI Vs ASM'!$B$2:$I$1000,8,0)),0,(VLOOKUP(C806,'WI Vs ASM'!$B$2:$I$1000,8,0)))</f>
        <v>Rahul Soman</v>
      </c>
      <c r="N806" s="11" t="str">
        <f>IF(ISERROR(VLOOKUP(C806,'WI Vs ASM'!$B$2:$G$1000,6,0)),0,(VLOOKUP(C806,'WI Vs ASM'!$B$2:$G$1000,6,0)))</f>
        <v>Commercial</v>
      </c>
      <c r="O806" s="11" t="str">
        <f>IF(ISERROR(VLOOKUP(C806,'WI Vs ASM'!$B$2:$H$1000,7,0)),0,(VLOOKUP(C806,'WI Vs ASM'!$B$2:$H$1000,7,0)))</f>
        <v>Commercial</v>
      </c>
      <c r="P806" s="11" t="str">
        <f t="shared" si="342"/>
        <v>May-17</v>
      </c>
      <c r="Q806" s="11" t="str">
        <f t="shared" si="343"/>
        <v>Q2</v>
      </c>
      <c r="R806" s="11" t="str">
        <f>IF(ISERROR(VLOOKUP(C806,'WI Vs ASM'!$B$2:$J$1000,9,0)),0,(VLOOKUP(C806,'WI Vs ASM'!$B$2:$J$1000,9,0)))</f>
        <v>Jyothi Pai</v>
      </c>
      <c r="S806" s="11" t="str">
        <f>IF(ISERROR(VLOOKUP(C806,'WI Vs ASM'!$B$2:$K$1000,10,0)),0,(VLOOKUP(C806,'WI Vs ASM'!$B$2:$K$1000,10,0)))</f>
        <v>Saju Bhaskaran</v>
      </c>
      <c r="T806" s="11" t="str">
        <f>IF(ISERROR(VLOOKUP(C806,'WI Vs ASM'!$B$2:$L$1000,11,0)),0,(VLOOKUP(C806,'WI Vs ASM'!$B$2:$L$1000,11,0)))</f>
        <v>Sreekala Balasubramanian</v>
      </c>
      <c r="U806" s="11" t="e">
        <f t="shared" si="350"/>
        <v>#VALUE!</v>
      </c>
      <c r="V806" s="11" t="str">
        <f t="shared" si="344"/>
        <v>No</v>
      </c>
      <c r="W806" s="11" t="str">
        <f t="shared" si="345"/>
        <v>Yes</v>
      </c>
      <c r="X806" s="11" t="str">
        <f t="shared" si="346"/>
        <v>No</v>
      </c>
      <c r="Y806" s="11" t="str">
        <f t="shared" si="347"/>
        <v>No</v>
      </c>
      <c r="Z806" s="11" t="str">
        <f t="shared" si="348"/>
        <v>No</v>
      </c>
      <c r="AA806" s="11" t="str">
        <f t="shared" si="351"/>
        <v>No</v>
      </c>
      <c r="AB806" s="11">
        <f>IF(ISERROR(VLOOKUP(U806,'ITWR Dump'!$A$2:$Y$5000,24,0)),0,(VLOOKUP('ILC Report'!U806,'ITWR Dump'!$A$2:$Y$5000,24,0)))</f>
        <v>0</v>
      </c>
      <c r="AC806" s="11" t="str">
        <f t="shared" si="352"/>
        <v>No</v>
      </c>
      <c r="AD806" s="11" t="str">
        <f t="shared" si="353"/>
        <v/>
      </c>
      <c r="AE806" s="11">
        <f>IF(ISERROR(VLOOKUP(U806,'ITWR Dump'!$A$2:$Y$5000,13,0)),0,(VLOOKUP(U806,'ITWR Dump'!$A$2:$Y$5000,13,0)))</f>
        <v>0</v>
      </c>
      <c r="AF806" s="11">
        <f>IF(ISERROR(VLOOKUP(U806,'ITWR Dump'!$A$2:$Y$5000,11,0)),0,(VLOOKUP(U806,'ITWR Dump'!$A$2:$Y$5000,11,0)))</f>
        <v>0</v>
      </c>
      <c r="AG806" s="11">
        <f>IF(ISERROR(VLOOKUP(U806,'ITWR Dump'!$A$2:$Y$5000,2,0)),0,(VLOOKUP(U806,'ITWR Dump'!$A$2:$Y$5000,2,0)))</f>
        <v>0</v>
      </c>
      <c r="AH806" s="11">
        <f>IF(ISERROR(VLOOKUP(U806,'ITWR Dump'!$A$2:$Y$5000,14,0)),0,(VLOOKUP(U806,'ITWR Dump'!$A$2:$Y$5000,14,0)))</f>
        <v>0</v>
      </c>
      <c r="AI806" s="11" t="str">
        <f t="shared" si="354"/>
        <v>01-Maintenance Offshore</v>
      </c>
      <c r="AJ806" s="11" t="str">
        <f t="shared" si="355"/>
        <v>Offshore</v>
      </c>
      <c r="AK806" s="11" t="str">
        <f>IF(ISERROR(VLOOKUP(A806,'Team Data'!$C$2:$U$213,17,0)),0,(VLOOKUP(A806,'Team Data'!$C$2:$U$213,17,0)))</f>
        <v>Open System</v>
      </c>
      <c r="AL806" s="11" t="str">
        <f t="shared" si="356"/>
        <v>2017-04-24</v>
      </c>
      <c r="AM806" s="11">
        <f>IF(ISERROR(VLOOKUP(U806,'ITWR Dump'!$A$2:$Y$5000,16,0)),0,(VLOOKUP(U806,'ITWR Dump'!$A$2:$Y$5000,16,0)))</f>
        <v>0</v>
      </c>
      <c r="AN806" s="11">
        <f>IF(ISERROR(VLOOKUP(U806,'ITWR Dump'!$A$2:$Y$5000,18,0)),0,(VLOOKUP(U806,'ITWR Dump'!$A$2:$Y$5000,18,0)))</f>
        <v>0</v>
      </c>
      <c r="AO806" s="11">
        <f>IF(ISERROR(VLOOKUP(U806,'ITWR Dump'!$A$2:$Y$5000,25,0)),0,(VLOOKUP('ILC Report'!U806,'ITWR Dump'!$A$2:$Y$5000,25,0)))</f>
        <v>0</v>
      </c>
      <c r="AP806" s="11">
        <f t="shared" si="357"/>
        <v>0</v>
      </c>
      <c r="AQ806" s="26">
        <f t="shared" si="358"/>
        <v>0</v>
      </c>
      <c r="AR806" s="26">
        <f t="shared" si="359"/>
        <v>0</v>
      </c>
      <c r="AS806" s="26">
        <f t="shared" si="360"/>
        <v>0</v>
      </c>
      <c r="AT806" s="26">
        <f t="shared" si="361"/>
        <v>0</v>
      </c>
      <c r="AU806" s="26">
        <f t="shared" si="362"/>
        <v>0</v>
      </c>
      <c r="AV806" s="26">
        <f t="shared" si="363"/>
        <v>0</v>
      </c>
      <c r="AW806" s="11" t="s">
        <v>653</v>
      </c>
      <c r="AX806" s="11" t="str">
        <f>VLOOKUP(L806,Group!$A$2:$B$1000,2,0)</f>
        <v>Maintenance</v>
      </c>
      <c r="AY806" s="11">
        <f>IF(ISERROR(VLOOKUP(U806,'ITWR Dump'!$A$2:$Y$5000,15,0)),0,(VLOOKUP('ILC Report'!U806,'ITWR Dump'!$A$2:$Y$5000,15,0)))</f>
        <v>0</v>
      </c>
      <c r="AZ806" s="11" t="str">
        <f t="shared" si="364"/>
        <v>No</v>
      </c>
      <c r="BA806" s="11" t="str">
        <f t="shared" si="365"/>
        <v>BKI</v>
      </c>
      <c r="BB806" s="11" t="str">
        <f t="shared" si="366"/>
        <v>MN</v>
      </c>
      <c r="BC806" s="11" t="str">
        <f t="shared" si="367"/>
        <v>No</v>
      </c>
    </row>
    <row r="807" spans="1:55" x14ac:dyDescent="0.3">
      <c r="A807" s="11" t="s">
        <v>112</v>
      </c>
      <c r="B807" s="11" t="s">
        <v>1842</v>
      </c>
      <c r="C807" s="11" t="s">
        <v>614</v>
      </c>
      <c r="D807" s="11" t="s">
        <v>2369</v>
      </c>
      <c r="E807" s="38" t="s">
        <v>2904</v>
      </c>
      <c r="F807" s="11">
        <v>10</v>
      </c>
      <c r="G807" s="40" t="s">
        <v>218</v>
      </c>
      <c r="H807" s="11" t="str">
        <f t="shared" si="349"/>
        <v>Regular</v>
      </c>
      <c r="I807" s="11" t="str">
        <f t="shared" si="341"/>
        <v>INDIA</v>
      </c>
      <c r="J807" s="11" t="str">
        <f>IF(ISERROR(VLOOKUP(C807,'WI Vs ASM'!$B$2:$E$1000,4,0)),0,(VLOOKUP(C807,'WI Vs ASM'!$B$2:$E$1000,4,0)))</f>
        <v>Offshore</v>
      </c>
      <c r="K807" s="11" t="str">
        <f>IF(ISERROR(VLOOKUP(C807,'WI Vs ASM'!$B$2:$F$1000,5,0)),0,(VLOOKUP(C807,'WI Vs ASM'!$B$2:$F$1000,5,0)))</f>
        <v>02-Variable Billable</v>
      </c>
      <c r="L807" s="11" t="str">
        <f>IF(ISERROR(VLOOKUP(C807,'WI Vs ASM'!$B$2:$D$1000,3,0)),0,(VLOOKUP(C807,'WI Vs ASM'!$B$2:$D$1000,3,0)))</f>
        <v>11-Enhancement Offshore</v>
      </c>
      <c r="M807" s="11" t="str">
        <f>IF(ISERROR(VLOOKUP(C807,'WI Vs ASM'!$B$2:$I$1000,8,0)),0,(VLOOKUP(C807,'WI Vs ASM'!$B$2:$I$1000,8,0)))</f>
        <v>Teja K Kollala</v>
      </c>
      <c r="N807" s="11" t="str">
        <f>IF(ISERROR(VLOOKUP(C807,'WI Vs ASM'!$B$2:$G$1000,6,0)),0,(VLOOKUP(C807,'WI Vs ASM'!$B$2:$G$1000,6,0)))</f>
        <v>FFIC Account Team</v>
      </c>
      <c r="O807" s="11" t="str">
        <f>IF(ISERROR(VLOOKUP(C807,'WI Vs ASM'!$B$2:$H$1000,7,0)),0,(VLOOKUP(C807,'WI Vs ASM'!$B$2:$H$1000,7,0)))</f>
        <v>FFIC Account Team</v>
      </c>
      <c r="P807" s="11" t="str">
        <f t="shared" si="342"/>
        <v>May-17</v>
      </c>
      <c r="Q807" s="11" t="str">
        <f t="shared" si="343"/>
        <v>Q2</v>
      </c>
      <c r="R807" s="11" t="str">
        <f>IF(ISERROR(VLOOKUP(C807,'WI Vs ASM'!$B$2:$J$1000,9,0)),0,(VLOOKUP(C807,'WI Vs ASM'!$B$2:$J$1000,9,0)))</f>
        <v>Chandraprabha Palaniswamy</v>
      </c>
      <c r="S807" s="11" t="str">
        <f>IF(ISERROR(VLOOKUP(C807,'WI Vs ASM'!$B$2:$K$1000,10,0)),0,(VLOOKUP(C807,'WI Vs ASM'!$B$2:$K$1000,10,0)))</f>
        <v>Ron Gilmour</v>
      </c>
      <c r="T807" s="11" t="str">
        <f>IF(ISERROR(VLOOKUP(C807,'WI Vs ASM'!$B$2:$L$1000,11,0)),0,(VLOOKUP(C807,'WI Vs ASM'!$B$2:$L$1000,11,0)))</f>
        <v>Ron Gilmour</v>
      </c>
      <c r="U807" s="11" t="str">
        <f t="shared" si="350"/>
        <v>WR533960</v>
      </c>
      <c r="V807" s="11" t="str">
        <f t="shared" si="344"/>
        <v>No</v>
      </c>
      <c r="W807" s="11" t="str">
        <f t="shared" si="345"/>
        <v>Yes</v>
      </c>
      <c r="X807" s="11" t="str">
        <f t="shared" si="346"/>
        <v>No</v>
      </c>
      <c r="Y807" s="11" t="str">
        <f t="shared" si="347"/>
        <v>No</v>
      </c>
      <c r="Z807" s="11" t="str">
        <f t="shared" si="348"/>
        <v>No</v>
      </c>
      <c r="AA807" s="11" t="str">
        <f t="shared" si="351"/>
        <v>No</v>
      </c>
      <c r="AB807" s="11">
        <f>IF(ISERROR(VLOOKUP(U807,'ITWR Dump'!$A$2:$Y$5000,24,0)),0,(VLOOKUP('ILC Report'!U807,'ITWR Dump'!$A$2:$Y$5000,24,0)))</f>
        <v>0</v>
      </c>
      <c r="AC807" s="11" t="str">
        <f t="shared" si="352"/>
        <v>No</v>
      </c>
      <c r="AD807" s="11" t="str">
        <f t="shared" si="353"/>
        <v/>
      </c>
      <c r="AE807" s="11">
        <f>IF(ISERROR(VLOOKUP(U807,'ITWR Dump'!$A$2:$Y$5000,13,0)),0,(VLOOKUP(U807,'ITWR Dump'!$A$2:$Y$5000,13,0)))</f>
        <v>0</v>
      </c>
      <c r="AF807" s="11">
        <f>IF(ISERROR(VLOOKUP(U807,'ITWR Dump'!$A$2:$Y$5000,11,0)),0,(VLOOKUP(U807,'ITWR Dump'!$A$2:$Y$5000,11,0)))</f>
        <v>0</v>
      </c>
      <c r="AG807" s="11">
        <f>IF(ISERROR(VLOOKUP(U807,'ITWR Dump'!$A$2:$Y$5000,2,0)),0,(VLOOKUP(U807,'ITWR Dump'!$A$2:$Y$5000,2,0)))</f>
        <v>0</v>
      </c>
      <c r="AH807" s="11">
        <f>IF(ISERROR(VLOOKUP(U807,'ITWR Dump'!$A$2:$Y$5000,14,0)),0,(VLOOKUP(U807,'ITWR Dump'!$A$2:$Y$5000,14,0)))</f>
        <v>0</v>
      </c>
      <c r="AI807" s="11" t="str">
        <f t="shared" si="354"/>
        <v>11-Enhancement Offshore</v>
      </c>
      <c r="AJ807" s="11" t="str">
        <f t="shared" si="355"/>
        <v>Offshore</v>
      </c>
      <c r="AK807" s="11" t="str">
        <f>IF(ISERROR(VLOOKUP(A807,'Team Data'!$C$2:$U$213,17,0)),0,(VLOOKUP(A807,'Team Data'!$C$2:$U$213,17,0)))</f>
        <v>Open System</v>
      </c>
      <c r="AL807" s="11" t="str">
        <f t="shared" si="356"/>
        <v>2017-04-24</v>
      </c>
      <c r="AM807" s="11">
        <f>IF(ISERROR(VLOOKUP(U807,'ITWR Dump'!$A$2:$Y$5000,16,0)),0,(VLOOKUP(U807,'ITWR Dump'!$A$2:$Y$5000,16,0)))</f>
        <v>0</v>
      </c>
      <c r="AN807" s="11">
        <f>IF(ISERROR(VLOOKUP(U807,'ITWR Dump'!$A$2:$Y$5000,18,0)),0,(VLOOKUP(U807,'ITWR Dump'!$A$2:$Y$5000,18,0)))</f>
        <v>0</v>
      </c>
      <c r="AO807" s="11">
        <f>IF(ISERROR(VLOOKUP(U807,'ITWR Dump'!$A$2:$Y$5000,25,0)),0,(VLOOKUP('ILC Report'!U807,'ITWR Dump'!$A$2:$Y$5000,25,0)))</f>
        <v>0</v>
      </c>
      <c r="AP807" s="11">
        <f t="shared" si="357"/>
        <v>0</v>
      </c>
      <c r="AQ807" s="26">
        <f t="shared" si="358"/>
        <v>0</v>
      </c>
      <c r="AR807" s="26">
        <f t="shared" si="359"/>
        <v>0</v>
      </c>
      <c r="AS807" s="26">
        <f t="shared" si="360"/>
        <v>0</v>
      </c>
      <c r="AT807" s="26">
        <f t="shared" si="361"/>
        <v>0</v>
      </c>
      <c r="AU807" s="26">
        <f t="shared" si="362"/>
        <v>0</v>
      </c>
      <c r="AV807" s="26">
        <f t="shared" si="363"/>
        <v>0</v>
      </c>
      <c r="AW807" s="11" t="s">
        <v>653</v>
      </c>
      <c r="AX807" s="11" t="str">
        <f>VLOOKUP(L807,Group!$A$2:$B$1000,2,0)</f>
        <v>Enhancement</v>
      </c>
      <c r="AY807" s="11">
        <f>IF(ISERROR(VLOOKUP(U807,'ITWR Dump'!$A$2:$Y$5000,15,0)),0,(VLOOKUP('ILC Report'!U807,'ITWR Dump'!$A$2:$Y$5000,15,0)))</f>
        <v>0</v>
      </c>
      <c r="AZ807" s="11" t="str">
        <f t="shared" si="364"/>
        <v>No</v>
      </c>
      <c r="BA807" s="11" t="str">
        <f t="shared" si="365"/>
        <v>BKI</v>
      </c>
      <c r="BB807" s="11" t="str">
        <f t="shared" si="366"/>
        <v>EL</v>
      </c>
      <c r="BC807" s="11" t="str">
        <f t="shared" si="367"/>
        <v>No</v>
      </c>
    </row>
    <row r="808" spans="1:55" x14ac:dyDescent="0.3">
      <c r="A808" s="11" t="s">
        <v>112</v>
      </c>
      <c r="B808" s="11" t="s">
        <v>1842</v>
      </c>
      <c r="C808" s="11" t="s">
        <v>587</v>
      </c>
      <c r="D808" s="11" t="s">
        <v>2375</v>
      </c>
      <c r="E808" s="38" t="s">
        <v>2904</v>
      </c>
      <c r="F808" s="11">
        <v>5</v>
      </c>
      <c r="G808" s="40" t="s">
        <v>218</v>
      </c>
      <c r="H808" s="11" t="str">
        <f t="shared" si="349"/>
        <v>Regular</v>
      </c>
      <c r="I808" s="11" t="str">
        <f t="shared" si="341"/>
        <v>INDIA</v>
      </c>
      <c r="J808" s="11" t="str">
        <f>IF(ISERROR(VLOOKUP(C808,'WI Vs ASM'!$B$2:$E$1000,4,0)),0,(VLOOKUP(C808,'WI Vs ASM'!$B$2:$E$1000,4,0)))</f>
        <v>Offshore</v>
      </c>
      <c r="K808" s="11" t="str">
        <f>IF(ISERROR(VLOOKUP(C808,'WI Vs ASM'!$B$2:$F$1000,5,0)),0,(VLOOKUP(C808,'WI Vs ASM'!$B$2:$F$1000,5,0)))</f>
        <v>01-Fixed Price</v>
      </c>
      <c r="L808" s="11" t="str">
        <f>IF(ISERROR(VLOOKUP(C808,'WI Vs ASM'!$B$2:$D$1000,3,0)),0,(VLOOKUP(C808,'WI Vs ASM'!$B$2:$D$1000,3,0)))</f>
        <v>01-Maintenance Offshore</v>
      </c>
      <c r="M808" s="11" t="str">
        <f>IF(ISERROR(VLOOKUP(C808,'WI Vs ASM'!$B$2:$I$1000,8,0)),0,(VLOOKUP(C808,'WI Vs ASM'!$B$2:$I$1000,8,0)))</f>
        <v>Rahul Soman</v>
      </c>
      <c r="N808" s="11" t="str">
        <f>IF(ISERROR(VLOOKUP(C808,'WI Vs ASM'!$B$2:$G$1000,6,0)),0,(VLOOKUP(C808,'WI Vs ASM'!$B$2:$G$1000,6,0)))</f>
        <v>Commercial</v>
      </c>
      <c r="O808" s="11" t="str">
        <f>IF(ISERROR(VLOOKUP(C808,'WI Vs ASM'!$B$2:$H$1000,7,0)),0,(VLOOKUP(C808,'WI Vs ASM'!$B$2:$H$1000,7,0)))</f>
        <v>Commercial</v>
      </c>
      <c r="P808" s="11" t="str">
        <f t="shared" si="342"/>
        <v>May-17</v>
      </c>
      <c r="Q808" s="11" t="str">
        <f t="shared" si="343"/>
        <v>Q2</v>
      </c>
      <c r="R808" s="11" t="str">
        <f>IF(ISERROR(VLOOKUP(C808,'WI Vs ASM'!$B$2:$J$1000,9,0)),0,(VLOOKUP(C808,'WI Vs ASM'!$B$2:$J$1000,9,0)))</f>
        <v>Jyothi Pai</v>
      </c>
      <c r="S808" s="11" t="str">
        <f>IF(ISERROR(VLOOKUP(C808,'WI Vs ASM'!$B$2:$K$1000,10,0)),0,(VLOOKUP(C808,'WI Vs ASM'!$B$2:$K$1000,10,0)))</f>
        <v>Saju Bhaskaran</v>
      </c>
      <c r="T808" s="11" t="str">
        <f>IF(ISERROR(VLOOKUP(C808,'WI Vs ASM'!$B$2:$L$1000,11,0)),0,(VLOOKUP(C808,'WI Vs ASM'!$B$2:$L$1000,11,0)))</f>
        <v>Sreekala Balasubramanian</v>
      </c>
      <c r="U808" s="11" t="str">
        <f t="shared" si="350"/>
        <v>WR635330</v>
      </c>
      <c r="V808" s="11" t="str">
        <f t="shared" si="344"/>
        <v>No</v>
      </c>
      <c r="W808" s="11" t="str">
        <f t="shared" si="345"/>
        <v>Yes</v>
      </c>
      <c r="X808" s="11" t="str">
        <f t="shared" si="346"/>
        <v>No</v>
      </c>
      <c r="Y808" s="11" t="str">
        <f t="shared" si="347"/>
        <v>No</v>
      </c>
      <c r="Z808" s="11" t="str">
        <f t="shared" si="348"/>
        <v>No</v>
      </c>
      <c r="AA808" s="11" t="str">
        <f t="shared" si="351"/>
        <v>No</v>
      </c>
      <c r="AB808" s="11">
        <f>IF(ISERROR(VLOOKUP(U808,'ITWR Dump'!$A$2:$Y$5000,24,0)),0,(VLOOKUP('ILC Report'!U808,'ITWR Dump'!$A$2:$Y$5000,24,0)))</f>
        <v>0</v>
      </c>
      <c r="AC808" s="11" t="str">
        <f t="shared" si="352"/>
        <v>No</v>
      </c>
      <c r="AD808" s="11" t="str">
        <f t="shared" si="353"/>
        <v/>
      </c>
      <c r="AE808" s="11">
        <f>IF(ISERROR(VLOOKUP(U808,'ITWR Dump'!$A$2:$Y$5000,13,0)),0,(VLOOKUP(U808,'ITWR Dump'!$A$2:$Y$5000,13,0)))</f>
        <v>0</v>
      </c>
      <c r="AF808" s="11">
        <f>IF(ISERROR(VLOOKUP(U808,'ITWR Dump'!$A$2:$Y$5000,11,0)),0,(VLOOKUP(U808,'ITWR Dump'!$A$2:$Y$5000,11,0)))</f>
        <v>0</v>
      </c>
      <c r="AG808" s="11">
        <f>IF(ISERROR(VLOOKUP(U808,'ITWR Dump'!$A$2:$Y$5000,2,0)),0,(VLOOKUP(U808,'ITWR Dump'!$A$2:$Y$5000,2,0)))</f>
        <v>0</v>
      </c>
      <c r="AH808" s="11">
        <f>IF(ISERROR(VLOOKUP(U808,'ITWR Dump'!$A$2:$Y$5000,14,0)),0,(VLOOKUP(U808,'ITWR Dump'!$A$2:$Y$5000,14,0)))</f>
        <v>0</v>
      </c>
      <c r="AI808" s="11" t="str">
        <f t="shared" si="354"/>
        <v>01-Maintenance Offshore</v>
      </c>
      <c r="AJ808" s="11" t="str">
        <f t="shared" si="355"/>
        <v>Offshore</v>
      </c>
      <c r="AK808" s="11" t="str">
        <f>IF(ISERROR(VLOOKUP(A808,'Team Data'!$C$2:$U$213,17,0)),0,(VLOOKUP(A808,'Team Data'!$C$2:$U$213,17,0)))</f>
        <v>Open System</v>
      </c>
      <c r="AL808" s="11" t="str">
        <f t="shared" si="356"/>
        <v>2017-04-24</v>
      </c>
      <c r="AM808" s="11">
        <f>IF(ISERROR(VLOOKUP(U808,'ITWR Dump'!$A$2:$Y$5000,16,0)),0,(VLOOKUP(U808,'ITWR Dump'!$A$2:$Y$5000,16,0)))</f>
        <v>0</v>
      </c>
      <c r="AN808" s="11">
        <f>IF(ISERROR(VLOOKUP(U808,'ITWR Dump'!$A$2:$Y$5000,18,0)),0,(VLOOKUP(U808,'ITWR Dump'!$A$2:$Y$5000,18,0)))</f>
        <v>0</v>
      </c>
      <c r="AO808" s="11">
        <f>IF(ISERROR(VLOOKUP(U808,'ITWR Dump'!$A$2:$Y$5000,25,0)),0,(VLOOKUP('ILC Report'!U808,'ITWR Dump'!$A$2:$Y$5000,25,0)))</f>
        <v>0</v>
      </c>
      <c r="AP808" s="11">
        <f t="shared" si="357"/>
        <v>0</v>
      </c>
      <c r="AQ808" s="26">
        <f t="shared" si="358"/>
        <v>0</v>
      </c>
      <c r="AR808" s="26">
        <f t="shared" si="359"/>
        <v>0</v>
      </c>
      <c r="AS808" s="26">
        <f t="shared" si="360"/>
        <v>0</v>
      </c>
      <c r="AT808" s="26">
        <f t="shared" si="361"/>
        <v>0</v>
      </c>
      <c r="AU808" s="26">
        <f t="shared" si="362"/>
        <v>0</v>
      </c>
      <c r="AV808" s="26">
        <f t="shared" si="363"/>
        <v>0</v>
      </c>
      <c r="AW808" s="11" t="s">
        <v>653</v>
      </c>
      <c r="AX808" s="11" t="str">
        <f>VLOOKUP(L808,Group!$A$2:$B$1000,2,0)</f>
        <v>Maintenance</v>
      </c>
      <c r="AY808" s="11">
        <f>IF(ISERROR(VLOOKUP(U808,'ITWR Dump'!$A$2:$Y$5000,15,0)),0,(VLOOKUP('ILC Report'!U808,'ITWR Dump'!$A$2:$Y$5000,15,0)))</f>
        <v>0</v>
      </c>
      <c r="AZ808" s="11" t="str">
        <f t="shared" si="364"/>
        <v>Yes</v>
      </c>
      <c r="BA808" s="11" t="str">
        <f t="shared" si="365"/>
        <v>BKI</v>
      </c>
      <c r="BB808" s="11" t="str">
        <f t="shared" si="366"/>
        <v>MN</v>
      </c>
      <c r="BC808" s="11" t="str">
        <f t="shared" si="367"/>
        <v>No</v>
      </c>
    </row>
    <row r="809" spans="1:55" x14ac:dyDescent="0.3">
      <c r="A809" s="11" t="s">
        <v>112</v>
      </c>
      <c r="B809" s="11" t="s">
        <v>1842</v>
      </c>
      <c r="C809" s="11" t="s">
        <v>586</v>
      </c>
      <c r="D809" s="11" t="s">
        <v>2014</v>
      </c>
      <c r="E809" s="38" t="s">
        <v>2904</v>
      </c>
      <c r="F809" s="11">
        <v>5</v>
      </c>
      <c r="G809" s="40" t="s">
        <v>218</v>
      </c>
      <c r="H809" s="11" t="str">
        <f t="shared" si="349"/>
        <v>Regular</v>
      </c>
      <c r="I809" s="11" t="str">
        <f t="shared" si="341"/>
        <v>INDIA</v>
      </c>
      <c r="J809" s="11" t="str">
        <f>IF(ISERROR(VLOOKUP(C809,'WI Vs ASM'!$B$2:$E$1000,4,0)),0,(VLOOKUP(C809,'WI Vs ASM'!$B$2:$E$1000,4,0)))</f>
        <v>Offshore</v>
      </c>
      <c r="K809" s="11" t="str">
        <f>IF(ISERROR(VLOOKUP(C809,'WI Vs ASM'!$B$2:$F$1000,5,0)),0,(VLOOKUP(C809,'WI Vs ASM'!$B$2:$F$1000,5,0)))</f>
        <v>02-Variable Billable</v>
      </c>
      <c r="L809" s="11" t="str">
        <f>IF(ISERROR(VLOOKUP(C809,'WI Vs ASM'!$B$2:$D$1000,3,0)),0,(VLOOKUP(C809,'WI Vs ASM'!$B$2:$D$1000,3,0)))</f>
        <v>11-Enhancement Offshore</v>
      </c>
      <c r="M809" s="11" t="str">
        <f>IF(ISERROR(VLOOKUP(C809,'WI Vs ASM'!$B$2:$I$1000,8,0)),0,(VLOOKUP(C809,'WI Vs ASM'!$B$2:$I$1000,8,0)))</f>
        <v>Prakash Varadachari</v>
      </c>
      <c r="N809" s="11" t="str">
        <f>IF(ISERROR(VLOOKUP(C809,'WI Vs ASM'!$B$2:$G$1000,6,0)),0,(VLOOKUP(C809,'WI Vs ASM'!$B$2:$G$1000,6,0)))</f>
        <v>Commercial</v>
      </c>
      <c r="O809" s="11" t="str">
        <f>IF(ISERROR(VLOOKUP(C809,'WI Vs ASM'!$B$2:$H$1000,7,0)),0,(VLOOKUP(C809,'WI Vs ASM'!$B$2:$H$1000,7,0)))</f>
        <v>Commercial</v>
      </c>
      <c r="P809" s="11" t="str">
        <f t="shared" si="342"/>
        <v>May-17</v>
      </c>
      <c r="Q809" s="11" t="str">
        <f t="shared" si="343"/>
        <v>Q2</v>
      </c>
      <c r="R809" s="11" t="str">
        <f>IF(ISERROR(VLOOKUP(C809,'WI Vs ASM'!$B$2:$J$1000,9,0)),0,(VLOOKUP(C809,'WI Vs ASM'!$B$2:$J$1000,9,0)))</f>
        <v>Chandraprabha Palaniswamy</v>
      </c>
      <c r="S809" s="11" t="str">
        <f>IF(ISERROR(VLOOKUP(C809,'WI Vs ASM'!$B$2:$K$1000,10,0)),0,(VLOOKUP(C809,'WI Vs ASM'!$B$2:$K$1000,10,0)))</f>
        <v>Steve J Sorensen</v>
      </c>
      <c r="T809" s="11" t="str">
        <f>IF(ISERROR(VLOOKUP(C809,'WI Vs ASM'!$B$2:$L$1000,11,0)),0,(VLOOKUP(C809,'WI Vs ASM'!$B$2:$L$1000,11,0)))</f>
        <v>Sreekala Balasubramanian</v>
      </c>
      <c r="U809" s="11" t="str">
        <f t="shared" si="350"/>
        <v>WR736102</v>
      </c>
      <c r="V809" s="11" t="str">
        <f t="shared" si="344"/>
        <v>No</v>
      </c>
      <c r="W809" s="11" t="str">
        <f t="shared" si="345"/>
        <v>Yes</v>
      </c>
      <c r="X809" s="11" t="str">
        <f t="shared" si="346"/>
        <v>No</v>
      </c>
      <c r="Y809" s="11" t="str">
        <f t="shared" si="347"/>
        <v>No</v>
      </c>
      <c r="Z809" s="11" t="str">
        <f t="shared" si="348"/>
        <v>No</v>
      </c>
      <c r="AA809" s="11" t="str">
        <f t="shared" si="351"/>
        <v>No</v>
      </c>
      <c r="AB809" s="11">
        <f>IF(ISERROR(VLOOKUP(U809,'ITWR Dump'!$A$2:$Y$5000,24,0)),0,(VLOOKUP('ILC Report'!U809,'ITWR Dump'!$A$2:$Y$5000,24,0)))</f>
        <v>0</v>
      </c>
      <c r="AC809" s="11" t="str">
        <f t="shared" si="352"/>
        <v>No</v>
      </c>
      <c r="AD809" s="11" t="str">
        <f t="shared" si="353"/>
        <v/>
      </c>
      <c r="AE809" s="11">
        <f>IF(ISERROR(VLOOKUP(U809,'ITWR Dump'!$A$2:$Y$5000,13,0)),0,(VLOOKUP(U809,'ITWR Dump'!$A$2:$Y$5000,13,0)))</f>
        <v>0</v>
      </c>
      <c r="AF809" s="11">
        <f>IF(ISERROR(VLOOKUP(U809,'ITWR Dump'!$A$2:$Y$5000,11,0)),0,(VLOOKUP(U809,'ITWR Dump'!$A$2:$Y$5000,11,0)))</f>
        <v>0</v>
      </c>
      <c r="AG809" s="11">
        <f>IF(ISERROR(VLOOKUP(U809,'ITWR Dump'!$A$2:$Y$5000,2,0)),0,(VLOOKUP(U809,'ITWR Dump'!$A$2:$Y$5000,2,0)))</f>
        <v>0</v>
      </c>
      <c r="AH809" s="11">
        <f>IF(ISERROR(VLOOKUP(U809,'ITWR Dump'!$A$2:$Y$5000,14,0)),0,(VLOOKUP(U809,'ITWR Dump'!$A$2:$Y$5000,14,0)))</f>
        <v>0</v>
      </c>
      <c r="AI809" s="11" t="str">
        <f t="shared" si="354"/>
        <v>11-Enhancement Offshore</v>
      </c>
      <c r="AJ809" s="11" t="str">
        <f t="shared" si="355"/>
        <v>Offshore</v>
      </c>
      <c r="AK809" s="11" t="str">
        <f>IF(ISERROR(VLOOKUP(A809,'Team Data'!$C$2:$U$213,17,0)),0,(VLOOKUP(A809,'Team Data'!$C$2:$U$213,17,0)))</f>
        <v>Open System</v>
      </c>
      <c r="AL809" s="11" t="str">
        <f t="shared" si="356"/>
        <v>2017-04-24</v>
      </c>
      <c r="AM809" s="11">
        <f>IF(ISERROR(VLOOKUP(U809,'ITWR Dump'!$A$2:$Y$5000,16,0)),0,(VLOOKUP(U809,'ITWR Dump'!$A$2:$Y$5000,16,0)))</f>
        <v>0</v>
      </c>
      <c r="AN809" s="11">
        <f>IF(ISERROR(VLOOKUP(U809,'ITWR Dump'!$A$2:$Y$5000,18,0)),0,(VLOOKUP(U809,'ITWR Dump'!$A$2:$Y$5000,18,0)))</f>
        <v>0</v>
      </c>
      <c r="AO809" s="11">
        <f>IF(ISERROR(VLOOKUP(U809,'ITWR Dump'!$A$2:$Y$5000,25,0)),0,(VLOOKUP('ILC Report'!U809,'ITWR Dump'!$A$2:$Y$5000,25,0)))</f>
        <v>0</v>
      </c>
      <c r="AP809" s="11">
        <f t="shared" si="357"/>
        <v>0</v>
      </c>
      <c r="AQ809" s="26">
        <f t="shared" si="358"/>
        <v>0</v>
      </c>
      <c r="AR809" s="26">
        <f t="shared" si="359"/>
        <v>0</v>
      </c>
      <c r="AS809" s="26">
        <f t="shared" si="360"/>
        <v>0</v>
      </c>
      <c r="AT809" s="26">
        <f t="shared" si="361"/>
        <v>0</v>
      </c>
      <c r="AU809" s="26">
        <f t="shared" si="362"/>
        <v>0</v>
      </c>
      <c r="AV809" s="26">
        <f t="shared" si="363"/>
        <v>0</v>
      </c>
      <c r="AW809" s="11" t="s">
        <v>653</v>
      </c>
      <c r="AX809" s="11" t="str">
        <f>VLOOKUP(L809,Group!$A$2:$B$1000,2,0)</f>
        <v>Enhancement</v>
      </c>
      <c r="AY809" s="11">
        <f>IF(ISERROR(VLOOKUP(U809,'ITWR Dump'!$A$2:$Y$5000,15,0)),0,(VLOOKUP('ILC Report'!U809,'ITWR Dump'!$A$2:$Y$5000,15,0)))</f>
        <v>0</v>
      </c>
      <c r="AZ809" s="11" t="str">
        <f t="shared" si="364"/>
        <v>No</v>
      </c>
      <c r="BA809" s="11" t="str">
        <f t="shared" si="365"/>
        <v>BKI</v>
      </c>
      <c r="BB809" s="11" t="str">
        <f t="shared" si="366"/>
        <v>EM</v>
      </c>
      <c r="BC809" s="11" t="str">
        <f t="shared" si="367"/>
        <v>No</v>
      </c>
    </row>
    <row r="810" spans="1:55" x14ac:dyDescent="0.3">
      <c r="A810" s="11" t="s">
        <v>112</v>
      </c>
      <c r="B810" s="11" t="s">
        <v>1842</v>
      </c>
      <c r="C810" s="11" t="s">
        <v>576</v>
      </c>
      <c r="D810" s="11" t="s">
        <v>2376</v>
      </c>
      <c r="E810" s="38" t="s">
        <v>2904</v>
      </c>
      <c r="F810" s="11">
        <v>5</v>
      </c>
      <c r="G810" s="40" t="s">
        <v>218</v>
      </c>
      <c r="H810" s="11" t="str">
        <f t="shared" si="349"/>
        <v>Regular</v>
      </c>
      <c r="I810" s="11" t="str">
        <f t="shared" si="341"/>
        <v>INDIA</v>
      </c>
      <c r="J810" s="11" t="str">
        <f>IF(ISERROR(VLOOKUP(C810,'WI Vs ASM'!$B$2:$E$1000,4,0)),0,(VLOOKUP(C810,'WI Vs ASM'!$B$2:$E$1000,4,0)))</f>
        <v>Offshore</v>
      </c>
      <c r="K810" s="11" t="str">
        <f>IF(ISERROR(VLOOKUP(C810,'WI Vs ASM'!$B$2:$F$1000,5,0)),0,(VLOOKUP(C810,'WI Vs ASM'!$B$2:$F$1000,5,0)))</f>
        <v>01-Fixed Price</v>
      </c>
      <c r="L810" s="11" t="str">
        <f>IF(ISERROR(VLOOKUP(C810,'WI Vs ASM'!$B$2:$D$1000,3,0)),0,(VLOOKUP(C810,'WI Vs ASM'!$B$2:$D$1000,3,0)))</f>
        <v>01-Maintenance Offshore</v>
      </c>
      <c r="M810" s="11" t="str">
        <f>IF(ISERROR(VLOOKUP(C810,'WI Vs ASM'!$B$2:$I$1000,8,0)),0,(VLOOKUP(C810,'WI Vs ASM'!$B$2:$I$1000,8,0)))</f>
        <v>Rahul Soman</v>
      </c>
      <c r="N810" s="11" t="str">
        <f>IF(ISERROR(VLOOKUP(C810,'WI Vs ASM'!$B$2:$G$1000,6,0)),0,(VLOOKUP(C810,'WI Vs ASM'!$B$2:$G$1000,6,0)))</f>
        <v>Commercial</v>
      </c>
      <c r="O810" s="11" t="str">
        <f>IF(ISERROR(VLOOKUP(C810,'WI Vs ASM'!$B$2:$H$1000,7,0)),0,(VLOOKUP(C810,'WI Vs ASM'!$B$2:$H$1000,7,0)))</f>
        <v>Commercial</v>
      </c>
      <c r="P810" s="11" t="str">
        <f t="shared" si="342"/>
        <v>May-17</v>
      </c>
      <c r="Q810" s="11" t="str">
        <f t="shared" si="343"/>
        <v>Q2</v>
      </c>
      <c r="R810" s="11" t="str">
        <f>IF(ISERROR(VLOOKUP(C810,'WI Vs ASM'!$B$2:$J$1000,9,0)),0,(VLOOKUP(C810,'WI Vs ASM'!$B$2:$J$1000,9,0)))</f>
        <v>Jyothi Pai</v>
      </c>
      <c r="S810" s="11" t="str">
        <f>IF(ISERROR(VLOOKUP(C810,'WI Vs ASM'!$B$2:$K$1000,10,0)),0,(VLOOKUP(C810,'WI Vs ASM'!$B$2:$K$1000,10,0)))</f>
        <v>Saju Bhaskaran</v>
      </c>
      <c r="T810" s="11" t="str">
        <f>IF(ISERROR(VLOOKUP(C810,'WI Vs ASM'!$B$2:$L$1000,11,0)),0,(VLOOKUP(C810,'WI Vs ASM'!$B$2:$L$1000,11,0)))</f>
        <v>Sreekala Balasubramanian</v>
      </c>
      <c r="U810" s="11" t="str">
        <f t="shared" si="350"/>
        <v>WR736430</v>
      </c>
      <c r="V810" s="11" t="str">
        <f t="shared" si="344"/>
        <v>No</v>
      </c>
      <c r="W810" s="11" t="str">
        <f t="shared" si="345"/>
        <v>Yes</v>
      </c>
      <c r="X810" s="11" t="str">
        <f t="shared" si="346"/>
        <v>No</v>
      </c>
      <c r="Y810" s="11" t="str">
        <f t="shared" si="347"/>
        <v>No</v>
      </c>
      <c r="Z810" s="11" t="str">
        <f t="shared" si="348"/>
        <v>No</v>
      </c>
      <c r="AA810" s="11" t="str">
        <f t="shared" si="351"/>
        <v>No</v>
      </c>
      <c r="AB810" s="11">
        <f>IF(ISERROR(VLOOKUP(U810,'ITWR Dump'!$A$2:$Y$5000,24,0)),0,(VLOOKUP('ILC Report'!U810,'ITWR Dump'!$A$2:$Y$5000,24,0)))</f>
        <v>0</v>
      </c>
      <c r="AC810" s="11" t="str">
        <f t="shared" si="352"/>
        <v>No</v>
      </c>
      <c r="AD810" s="11" t="str">
        <f t="shared" si="353"/>
        <v/>
      </c>
      <c r="AE810" s="11">
        <f>IF(ISERROR(VLOOKUP(U810,'ITWR Dump'!$A$2:$Y$5000,13,0)),0,(VLOOKUP(U810,'ITWR Dump'!$A$2:$Y$5000,13,0)))</f>
        <v>0</v>
      </c>
      <c r="AF810" s="11">
        <f>IF(ISERROR(VLOOKUP(U810,'ITWR Dump'!$A$2:$Y$5000,11,0)),0,(VLOOKUP(U810,'ITWR Dump'!$A$2:$Y$5000,11,0)))</f>
        <v>0</v>
      </c>
      <c r="AG810" s="11">
        <f>IF(ISERROR(VLOOKUP(U810,'ITWR Dump'!$A$2:$Y$5000,2,0)),0,(VLOOKUP(U810,'ITWR Dump'!$A$2:$Y$5000,2,0)))</f>
        <v>0</v>
      </c>
      <c r="AH810" s="11">
        <f>IF(ISERROR(VLOOKUP(U810,'ITWR Dump'!$A$2:$Y$5000,14,0)),0,(VLOOKUP(U810,'ITWR Dump'!$A$2:$Y$5000,14,0)))</f>
        <v>0</v>
      </c>
      <c r="AI810" s="11" t="str">
        <f t="shared" si="354"/>
        <v>01-Maintenance Offshore</v>
      </c>
      <c r="AJ810" s="11" t="str">
        <f t="shared" si="355"/>
        <v>Offshore</v>
      </c>
      <c r="AK810" s="11" t="str">
        <f>IF(ISERROR(VLOOKUP(A810,'Team Data'!$C$2:$U$213,17,0)),0,(VLOOKUP(A810,'Team Data'!$C$2:$U$213,17,0)))</f>
        <v>Open System</v>
      </c>
      <c r="AL810" s="11" t="str">
        <f t="shared" si="356"/>
        <v>2017-04-24</v>
      </c>
      <c r="AM810" s="11">
        <f>IF(ISERROR(VLOOKUP(U810,'ITWR Dump'!$A$2:$Y$5000,16,0)),0,(VLOOKUP(U810,'ITWR Dump'!$A$2:$Y$5000,16,0)))</f>
        <v>0</v>
      </c>
      <c r="AN810" s="11">
        <f>IF(ISERROR(VLOOKUP(U810,'ITWR Dump'!$A$2:$Y$5000,18,0)),0,(VLOOKUP(U810,'ITWR Dump'!$A$2:$Y$5000,18,0)))</f>
        <v>0</v>
      </c>
      <c r="AO810" s="11">
        <f>IF(ISERROR(VLOOKUP(U810,'ITWR Dump'!$A$2:$Y$5000,25,0)),0,(VLOOKUP('ILC Report'!U810,'ITWR Dump'!$A$2:$Y$5000,25,0)))</f>
        <v>0</v>
      </c>
      <c r="AP810" s="11">
        <f t="shared" si="357"/>
        <v>0</v>
      </c>
      <c r="AQ810" s="26">
        <f t="shared" si="358"/>
        <v>0</v>
      </c>
      <c r="AR810" s="26">
        <f t="shared" si="359"/>
        <v>0</v>
      </c>
      <c r="AS810" s="26">
        <f t="shared" si="360"/>
        <v>0</v>
      </c>
      <c r="AT810" s="26">
        <f t="shared" si="361"/>
        <v>0</v>
      </c>
      <c r="AU810" s="26">
        <f t="shared" si="362"/>
        <v>0</v>
      </c>
      <c r="AV810" s="26">
        <f t="shared" si="363"/>
        <v>0</v>
      </c>
      <c r="AW810" s="11" t="s">
        <v>653</v>
      </c>
      <c r="AX810" s="11" t="str">
        <f>VLOOKUP(L810,Group!$A$2:$B$1000,2,0)</f>
        <v>Maintenance</v>
      </c>
      <c r="AY810" s="11">
        <f>IF(ISERROR(VLOOKUP(U810,'ITWR Dump'!$A$2:$Y$5000,15,0)),0,(VLOOKUP('ILC Report'!U810,'ITWR Dump'!$A$2:$Y$5000,15,0)))</f>
        <v>0</v>
      </c>
      <c r="AZ810" s="11" t="str">
        <f t="shared" si="364"/>
        <v>Yes</v>
      </c>
      <c r="BA810" s="11" t="str">
        <f t="shared" si="365"/>
        <v>BKI</v>
      </c>
      <c r="BB810" s="11" t="str">
        <f t="shared" si="366"/>
        <v>MN</v>
      </c>
      <c r="BC810" s="11" t="str">
        <f t="shared" si="367"/>
        <v>No</v>
      </c>
    </row>
    <row r="811" spans="1:55" x14ac:dyDescent="0.3">
      <c r="A811" s="11" t="s">
        <v>673</v>
      </c>
      <c r="B811" s="11" t="s">
        <v>1843</v>
      </c>
      <c r="C811" s="11" t="s">
        <v>546</v>
      </c>
      <c r="D811" s="11" t="s">
        <v>2377</v>
      </c>
      <c r="E811" s="38" t="s">
        <v>2902</v>
      </c>
      <c r="F811" s="11">
        <v>45</v>
      </c>
      <c r="G811" s="40" t="s">
        <v>218</v>
      </c>
      <c r="H811" s="11" t="str">
        <f t="shared" si="349"/>
        <v>Regular</v>
      </c>
      <c r="I811" s="11" t="str">
        <f t="shared" si="341"/>
        <v>INDIA</v>
      </c>
      <c r="J811" s="11" t="str">
        <f>IF(ISERROR(VLOOKUP(C811,'WI Vs ASM'!$B$2:$E$1000,4,0)),0,(VLOOKUP(C811,'WI Vs ASM'!$B$2:$E$1000,4,0)))</f>
        <v>Offshore</v>
      </c>
      <c r="K811" s="11" t="str">
        <f>IF(ISERROR(VLOOKUP(C811,'WI Vs ASM'!$B$2:$F$1000,5,0)),0,(VLOOKUP(C811,'WI Vs ASM'!$B$2:$F$1000,5,0)))</f>
        <v>09-NonBillable</v>
      </c>
      <c r="L811" s="11" t="str">
        <f>IF(ISERROR(VLOOKUP(C811,'WI Vs ASM'!$B$2:$D$1000,3,0)),0,(VLOOKUP(C811,'WI Vs ASM'!$B$2:$D$1000,3,0)))</f>
        <v>13-Enhancement Offshore Bench</v>
      </c>
      <c r="M811" s="11" t="str">
        <f>IF(ISERROR(VLOOKUP(C811,'WI Vs ASM'!$B$2:$I$1000,8,0)),0,(VLOOKUP(C811,'WI Vs ASM'!$B$2:$I$1000,8,0)))</f>
        <v>Prakash Varadachari</v>
      </c>
      <c r="N811" s="11" t="str">
        <f>IF(ISERROR(VLOOKUP(C811,'WI Vs ASM'!$B$2:$G$1000,6,0)),0,(VLOOKUP(C811,'WI Vs ASM'!$B$2:$G$1000,6,0)))</f>
        <v>Bench - BIRM Tower</v>
      </c>
      <c r="O811" s="11" t="str">
        <f>IF(ISERROR(VLOOKUP(C811,'WI Vs ASM'!$B$2:$H$1000,7,0)),0,(VLOOKUP(C811,'WI Vs ASM'!$B$2:$H$1000,7,0)))</f>
        <v>Bench - BIRM Tower</v>
      </c>
      <c r="P811" s="11" t="str">
        <f t="shared" si="342"/>
        <v>May-17</v>
      </c>
      <c r="Q811" s="11" t="str">
        <f t="shared" si="343"/>
        <v>Q2</v>
      </c>
      <c r="R811" s="11" t="str">
        <f>IF(ISERROR(VLOOKUP(C811,'WI Vs ASM'!$B$2:$J$1000,9,0)),0,(VLOOKUP(C811,'WI Vs ASM'!$B$2:$J$1000,9,0)))</f>
        <v>Chandraprabha Palaniswamy</v>
      </c>
      <c r="S811" s="11" t="str">
        <f>IF(ISERROR(VLOOKUP(C811,'WI Vs ASM'!$B$2:$K$1000,10,0)),0,(VLOOKUP(C811,'WI Vs ASM'!$B$2:$K$1000,10,0)))</f>
        <v>Kimberly Hale</v>
      </c>
      <c r="T811" s="11" t="str">
        <f>IF(ISERROR(VLOOKUP(C811,'WI Vs ASM'!$B$2:$L$1000,11,0)),0,(VLOOKUP(C811,'WI Vs ASM'!$B$2:$L$1000,11,0)))</f>
        <v>Crystal Romano</v>
      </c>
      <c r="U811" s="11" t="e">
        <f t="shared" si="350"/>
        <v>#VALUE!</v>
      </c>
      <c r="V811" s="11" t="str">
        <f t="shared" si="344"/>
        <v>No</v>
      </c>
      <c r="W811" s="11" t="str">
        <f t="shared" si="345"/>
        <v>No</v>
      </c>
      <c r="X811" s="11" t="str">
        <f t="shared" si="346"/>
        <v>No</v>
      </c>
      <c r="Y811" s="11" t="str">
        <f t="shared" si="347"/>
        <v>No</v>
      </c>
      <c r="Z811" s="11" t="str">
        <f t="shared" si="348"/>
        <v>No</v>
      </c>
      <c r="AA811" s="11" t="str">
        <f t="shared" si="351"/>
        <v>No</v>
      </c>
      <c r="AB811" s="11">
        <f>IF(ISERROR(VLOOKUP(U811,'ITWR Dump'!$A$2:$Y$5000,24,0)),0,(VLOOKUP('ILC Report'!U811,'ITWR Dump'!$A$2:$Y$5000,24,0)))</f>
        <v>0</v>
      </c>
      <c r="AC811" s="11" t="str">
        <f t="shared" si="352"/>
        <v>No</v>
      </c>
      <c r="AD811" s="11" t="str">
        <f t="shared" si="353"/>
        <v/>
      </c>
      <c r="AE811" s="11">
        <f>IF(ISERROR(VLOOKUP(U811,'ITWR Dump'!$A$2:$Y$5000,13,0)),0,(VLOOKUP(U811,'ITWR Dump'!$A$2:$Y$5000,13,0)))</f>
        <v>0</v>
      </c>
      <c r="AF811" s="11">
        <f>IF(ISERROR(VLOOKUP(U811,'ITWR Dump'!$A$2:$Y$5000,11,0)),0,(VLOOKUP(U811,'ITWR Dump'!$A$2:$Y$5000,11,0)))</f>
        <v>0</v>
      </c>
      <c r="AG811" s="11">
        <f>IF(ISERROR(VLOOKUP(U811,'ITWR Dump'!$A$2:$Y$5000,2,0)),0,(VLOOKUP(U811,'ITWR Dump'!$A$2:$Y$5000,2,0)))</f>
        <v>0</v>
      </c>
      <c r="AH811" s="11">
        <f>IF(ISERROR(VLOOKUP(U811,'ITWR Dump'!$A$2:$Y$5000,14,0)),0,(VLOOKUP(U811,'ITWR Dump'!$A$2:$Y$5000,14,0)))</f>
        <v>0</v>
      </c>
      <c r="AI811" s="11" t="str">
        <f t="shared" si="354"/>
        <v>13-Enhancement Offshore Bench</v>
      </c>
      <c r="AJ811" s="11" t="str">
        <f t="shared" si="355"/>
        <v>Offshore</v>
      </c>
      <c r="AK811" s="11" t="str">
        <f>IF(ISERROR(VLOOKUP(A811,'Team Data'!$C$2:$U$213,17,0)),0,(VLOOKUP(A811,'Team Data'!$C$2:$U$213,17,0)))</f>
        <v>BI and RM</v>
      </c>
      <c r="AL811" s="11" t="str">
        <f t="shared" si="356"/>
        <v>2017-04-24</v>
      </c>
      <c r="AM811" s="11">
        <f>IF(ISERROR(VLOOKUP(U811,'ITWR Dump'!$A$2:$Y$5000,16,0)),0,(VLOOKUP(U811,'ITWR Dump'!$A$2:$Y$5000,16,0)))</f>
        <v>0</v>
      </c>
      <c r="AN811" s="11">
        <f>IF(ISERROR(VLOOKUP(U811,'ITWR Dump'!$A$2:$Y$5000,18,0)),0,(VLOOKUP(U811,'ITWR Dump'!$A$2:$Y$5000,18,0)))</f>
        <v>0</v>
      </c>
      <c r="AO811" s="11">
        <f>IF(ISERROR(VLOOKUP(U811,'ITWR Dump'!$A$2:$Y$5000,25,0)),0,(VLOOKUP('ILC Report'!U811,'ITWR Dump'!$A$2:$Y$5000,25,0)))</f>
        <v>0</v>
      </c>
      <c r="AP811" s="11">
        <f t="shared" si="357"/>
        <v>0</v>
      </c>
      <c r="AQ811" s="26">
        <f t="shared" si="358"/>
        <v>0</v>
      </c>
      <c r="AR811" s="26">
        <f t="shared" si="359"/>
        <v>0</v>
      </c>
      <c r="AS811" s="26">
        <f t="shared" si="360"/>
        <v>0</v>
      </c>
      <c r="AT811" s="26">
        <f t="shared" si="361"/>
        <v>0</v>
      </c>
      <c r="AU811" s="26">
        <f t="shared" si="362"/>
        <v>0</v>
      </c>
      <c r="AV811" s="26">
        <f t="shared" si="363"/>
        <v>0</v>
      </c>
      <c r="AW811" s="11" t="s">
        <v>653</v>
      </c>
      <c r="AX811" s="11" t="str">
        <f>VLOOKUP(L811,Group!$A$2:$B$1000,2,0)</f>
        <v>Enhancement Bench</v>
      </c>
      <c r="AY811" s="11">
        <f>IF(ISERROR(VLOOKUP(U811,'ITWR Dump'!$A$2:$Y$5000,15,0)),0,(VLOOKUP('ILC Report'!U811,'ITWR Dump'!$A$2:$Y$5000,15,0)))</f>
        <v>0</v>
      </c>
      <c r="AZ811" s="11" t="str">
        <f t="shared" si="364"/>
        <v>No</v>
      </c>
      <c r="BA811" s="11" t="str">
        <f t="shared" si="365"/>
        <v>BKI</v>
      </c>
      <c r="BB811" s="11" t="str">
        <f t="shared" si="366"/>
        <v>BN</v>
      </c>
      <c r="BC811" s="11" t="str">
        <f t="shared" si="367"/>
        <v>No</v>
      </c>
    </row>
    <row r="812" spans="1:55" x14ac:dyDescent="0.3">
      <c r="A812" s="11" t="s">
        <v>673</v>
      </c>
      <c r="B812" s="11" t="s">
        <v>1843</v>
      </c>
      <c r="C812" s="11" t="s">
        <v>546</v>
      </c>
      <c r="D812" s="11" t="s">
        <v>2377</v>
      </c>
      <c r="E812" s="38" t="s">
        <v>2903</v>
      </c>
      <c r="F812" s="11">
        <v>45</v>
      </c>
      <c r="G812" s="40" t="s">
        <v>218</v>
      </c>
      <c r="H812" s="11" t="str">
        <f t="shared" si="349"/>
        <v>Regular</v>
      </c>
      <c r="I812" s="11" t="str">
        <f t="shared" si="341"/>
        <v>INDIA</v>
      </c>
      <c r="J812" s="11" t="str">
        <f>IF(ISERROR(VLOOKUP(C812,'WI Vs ASM'!$B$2:$E$1000,4,0)),0,(VLOOKUP(C812,'WI Vs ASM'!$B$2:$E$1000,4,0)))</f>
        <v>Offshore</v>
      </c>
      <c r="K812" s="11" t="str">
        <f>IF(ISERROR(VLOOKUP(C812,'WI Vs ASM'!$B$2:$F$1000,5,0)),0,(VLOOKUP(C812,'WI Vs ASM'!$B$2:$F$1000,5,0)))</f>
        <v>09-NonBillable</v>
      </c>
      <c r="L812" s="11" t="str">
        <f>IF(ISERROR(VLOOKUP(C812,'WI Vs ASM'!$B$2:$D$1000,3,0)),0,(VLOOKUP(C812,'WI Vs ASM'!$B$2:$D$1000,3,0)))</f>
        <v>13-Enhancement Offshore Bench</v>
      </c>
      <c r="M812" s="11" t="str">
        <f>IF(ISERROR(VLOOKUP(C812,'WI Vs ASM'!$B$2:$I$1000,8,0)),0,(VLOOKUP(C812,'WI Vs ASM'!$B$2:$I$1000,8,0)))</f>
        <v>Prakash Varadachari</v>
      </c>
      <c r="N812" s="11" t="str">
        <f>IF(ISERROR(VLOOKUP(C812,'WI Vs ASM'!$B$2:$G$1000,6,0)),0,(VLOOKUP(C812,'WI Vs ASM'!$B$2:$G$1000,6,0)))</f>
        <v>Bench - BIRM Tower</v>
      </c>
      <c r="O812" s="11" t="str">
        <f>IF(ISERROR(VLOOKUP(C812,'WI Vs ASM'!$B$2:$H$1000,7,0)),0,(VLOOKUP(C812,'WI Vs ASM'!$B$2:$H$1000,7,0)))</f>
        <v>Bench - BIRM Tower</v>
      </c>
      <c r="P812" s="11" t="str">
        <f t="shared" si="342"/>
        <v>May-17</v>
      </c>
      <c r="Q812" s="11" t="str">
        <f t="shared" si="343"/>
        <v>Q2</v>
      </c>
      <c r="R812" s="11" t="str">
        <f>IF(ISERROR(VLOOKUP(C812,'WI Vs ASM'!$B$2:$J$1000,9,0)),0,(VLOOKUP(C812,'WI Vs ASM'!$B$2:$J$1000,9,0)))</f>
        <v>Chandraprabha Palaniswamy</v>
      </c>
      <c r="S812" s="11" t="str">
        <f>IF(ISERROR(VLOOKUP(C812,'WI Vs ASM'!$B$2:$K$1000,10,0)),0,(VLOOKUP(C812,'WI Vs ASM'!$B$2:$K$1000,10,0)))</f>
        <v>Kimberly Hale</v>
      </c>
      <c r="T812" s="11" t="str">
        <f>IF(ISERROR(VLOOKUP(C812,'WI Vs ASM'!$B$2:$L$1000,11,0)),0,(VLOOKUP(C812,'WI Vs ASM'!$B$2:$L$1000,11,0)))</f>
        <v>Crystal Romano</v>
      </c>
      <c r="U812" s="11" t="e">
        <f t="shared" si="350"/>
        <v>#VALUE!</v>
      </c>
      <c r="V812" s="11" t="str">
        <f t="shared" si="344"/>
        <v>No</v>
      </c>
      <c r="W812" s="11" t="str">
        <f t="shared" si="345"/>
        <v>No</v>
      </c>
      <c r="X812" s="11" t="str">
        <f t="shared" si="346"/>
        <v>No</v>
      </c>
      <c r="Y812" s="11" t="str">
        <f t="shared" si="347"/>
        <v>No</v>
      </c>
      <c r="Z812" s="11" t="str">
        <f t="shared" si="348"/>
        <v>No</v>
      </c>
      <c r="AA812" s="11" t="str">
        <f t="shared" si="351"/>
        <v>No</v>
      </c>
      <c r="AB812" s="11">
        <f>IF(ISERROR(VLOOKUP(U812,'ITWR Dump'!$A$2:$Y$5000,24,0)),0,(VLOOKUP('ILC Report'!U812,'ITWR Dump'!$A$2:$Y$5000,24,0)))</f>
        <v>0</v>
      </c>
      <c r="AC812" s="11" t="str">
        <f t="shared" si="352"/>
        <v>No</v>
      </c>
      <c r="AD812" s="11" t="str">
        <f t="shared" si="353"/>
        <v/>
      </c>
      <c r="AE812" s="11">
        <f>IF(ISERROR(VLOOKUP(U812,'ITWR Dump'!$A$2:$Y$5000,13,0)),0,(VLOOKUP(U812,'ITWR Dump'!$A$2:$Y$5000,13,0)))</f>
        <v>0</v>
      </c>
      <c r="AF812" s="11">
        <f>IF(ISERROR(VLOOKUP(U812,'ITWR Dump'!$A$2:$Y$5000,11,0)),0,(VLOOKUP(U812,'ITWR Dump'!$A$2:$Y$5000,11,0)))</f>
        <v>0</v>
      </c>
      <c r="AG812" s="11">
        <f>IF(ISERROR(VLOOKUP(U812,'ITWR Dump'!$A$2:$Y$5000,2,0)),0,(VLOOKUP(U812,'ITWR Dump'!$A$2:$Y$5000,2,0)))</f>
        <v>0</v>
      </c>
      <c r="AH812" s="11">
        <f>IF(ISERROR(VLOOKUP(U812,'ITWR Dump'!$A$2:$Y$5000,14,0)),0,(VLOOKUP(U812,'ITWR Dump'!$A$2:$Y$5000,14,0)))</f>
        <v>0</v>
      </c>
      <c r="AI812" s="11" t="str">
        <f t="shared" si="354"/>
        <v>13-Enhancement Offshore Bench</v>
      </c>
      <c r="AJ812" s="11" t="str">
        <f t="shared" si="355"/>
        <v>Offshore</v>
      </c>
      <c r="AK812" s="11" t="str">
        <f>IF(ISERROR(VLOOKUP(A812,'Team Data'!$C$2:$U$213,17,0)),0,(VLOOKUP(A812,'Team Data'!$C$2:$U$213,17,0)))</f>
        <v>BI and RM</v>
      </c>
      <c r="AL812" s="11" t="str">
        <f t="shared" si="356"/>
        <v>2017-04-24</v>
      </c>
      <c r="AM812" s="11">
        <f>IF(ISERROR(VLOOKUP(U812,'ITWR Dump'!$A$2:$Y$5000,16,0)),0,(VLOOKUP(U812,'ITWR Dump'!$A$2:$Y$5000,16,0)))</f>
        <v>0</v>
      </c>
      <c r="AN812" s="11">
        <f>IF(ISERROR(VLOOKUP(U812,'ITWR Dump'!$A$2:$Y$5000,18,0)),0,(VLOOKUP(U812,'ITWR Dump'!$A$2:$Y$5000,18,0)))</f>
        <v>0</v>
      </c>
      <c r="AO812" s="11">
        <f>IF(ISERROR(VLOOKUP(U812,'ITWR Dump'!$A$2:$Y$5000,25,0)),0,(VLOOKUP('ILC Report'!U812,'ITWR Dump'!$A$2:$Y$5000,25,0)))</f>
        <v>0</v>
      </c>
      <c r="AP812" s="11">
        <f t="shared" si="357"/>
        <v>0</v>
      </c>
      <c r="AQ812" s="26">
        <f t="shared" si="358"/>
        <v>0</v>
      </c>
      <c r="AR812" s="26">
        <f t="shared" si="359"/>
        <v>0</v>
      </c>
      <c r="AS812" s="26">
        <f t="shared" si="360"/>
        <v>0</v>
      </c>
      <c r="AT812" s="26">
        <f t="shared" si="361"/>
        <v>0</v>
      </c>
      <c r="AU812" s="26">
        <f t="shared" si="362"/>
        <v>0</v>
      </c>
      <c r="AV812" s="26">
        <f t="shared" si="363"/>
        <v>0</v>
      </c>
      <c r="AW812" s="11" t="s">
        <v>653</v>
      </c>
      <c r="AX812" s="11" t="str">
        <f>VLOOKUP(L812,Group!$A$2:$B$1000,2,0)</f>
        <v>Enhancement Bench</v>
      </c>
      <c r="AY812" s="11">
        <f>IF(ISERROR(VLOOKUP(U812,'ITWR Dump'!$A$2:$Y$5000,15,0)),0,(VLOOKUP('ILC Report'!U812,'ITWR Dump'!$A$2:$Y$5000,15,0)))</f>
        <v>0</v>
      </c>
      <c r="AZ812" s="11" t="str">
        <f t="shared" si="364"/>
        <v>No</v>
      </c>
      <c r="BA812" s="11" t="str">
        <f t="shared" si="365"/>
        <v>BKI</v>
      </c>
      <c r="BB812" s="11" t="str">
        <f t="shared" si="366"/>
        <v>BN</v>
      </c>
      <c r="BC812" s="11" t="str">
        <f t="shared" si="367"/>
        <v>No</v>
      </c>
    </row>
    <row r="813" spans="1:55" x14ac:dyDescent="0.3">
      <c r="A813" s="11" t="s">
        <v>673</v>
      </c>
      <c r="B813" s="11" t="s">
        <v>1843</v>
      </c>
      <c r="C813" s="11" t="s">
        <v>546</v>
      </c>
      <c r="D813" s="11" t="s">
        <v>2377</v>
      </c>
      <c r="E813" s="38" t="s">
        <v>2904</v>
      </c>
      <c r="F813" s="11">
        <v>45</v>
      </c>
      <c r="G813" s="40" t="s">
        <v>218</v>
      </c>
      <c r="H813" s="11" t="str">
        <f t="shared" si="349"/>
        <v>Regular</v>
      </c>
      <c r="I813" s="11" t="str">
        <f t="shared" si="341"/>
        <v>INDIA</v>
      </c>
      <c r="J813" s="11" t="str">
        <f>IF(ISERROR(VLOOKUP(C813,'WI Vs ASM'!$B$2:$E$1000,4,0)),0,(VLOOKUP(C813,'WI Vs ASM'!$B$2:$E$1000,4,0)))</f>
        <v>Offshore</v>
      </c>
      <c r="K813" s="11" t="str">
        <f>IF(ISERROR(VLOOKUP(C813,'WI Vs ASM'!$B$2:$F$1000,5,0)),0,(VLOOKUP(C813,'WI Vs ASM'!$B$2:$F$1000,5,0)))</f>
        <v>09-NonBillable</v>
      </c>
      <c r="L813" s="11" t="str">
        <f>IF(ISERROR(VLOOKUP(C813,'WI Vs ASM'!$B$2:$D$1000,3,0)),0,(VLOOKUP(C813,'WI Vs ASM'!$B$2:$D$1000,3,0)))</f>
        <v>13-Enhancement Offshore Bench</v>
      </c>
      <c r="M813" s="11" t="str">
        <f>IF(ISERROR(VLOOKUP(C813,'WI Vs ASM'!$B$2:$I$1000,8,0)),0,(VLOOKUP(C813,'WI Vs ASM'!$B$2:$I$1000,8,0)))</f>
        <v>Prakash Varadachari</v>
      </c>
      <c r="N813" s="11" t="str">
        <f>IF(ISERROR(VLOOKUP(C813,'WI Vs ASM'!$B$2:$G$1000,6,0)),0,(VLOOKUP(C813,'WI Vs ASM'!$B$2:$G$1000,6,0)))</f>
        <v>Bench - BIRM Tower</v>
      </c>
      <c r="O813" s="11" t="str">
        <f>IF(ISERROR(VLOOKUP(C813,'WI Vs ASM'!$B$2:$H$1000,7,0)),0,(VLOOKUP(C813,'WI Vs ASM'!$B$2:$H$1000,7,0)))</f>
        <v>Bench - BIRM Tower</v>
      </c>
      <c r="P813" s="11" t="str">
        <f t="shared" si="342"/>
        <v>May-17</v>
      </c>
      <c r="Q813" s="11" t="str">
        <f t="shared" si="343"/>
        <v>Q2</v>
      </c>
      <c r="R813" s="11" t="str">
        <f>IF(ISERROR(VLOOKUP(C813,'WI Vs ASM'!$B$2:$J$1000,9,0)),0,(VLOOKUP(C813,'WI Vs ASM'!$B$2:$J$1000,9,0)))</f>
        <v>Chandraprabha Palaniswamy</v>
      </c>
      <c r="S813" s="11" t="str">
        <f>IF(ISERROR(VLOOKUP(C813,'WI Vs ASM'!$B$2:$K$1000,10,0)),0,(VLOOKUP(C813,'WI Vs ASM'!$B$2:$K$1000,10,0)))</f>
        <v>Kimberly Hale</v>
      </c>
      <c r="T813" s="11" t="str">
        <f>IF(ISERROR(VLOOKUP(C813,'WI Vs ASM'!$B$2:$L$1000,11,0)),0,(VLOOKUP(C813,'WI Vs ASM'!$B$2:$L$1000,11,0)))</f>
        <v>Crystal Romano</v>
      </c>
      <c r="U813" s="11" t="e">
        <f t="shared" si="350"/>
        <v>#VALUE!</v>
      </c>
      <c r="V813" s="11" t="str">
        <f t="shared" si="344"/>
        <v>No</v>
      </c>
      <c r="W813" s="11" t="str">
        <f t="shared" si="345"/>
        <v>No</v>
      </c>
      <c r="X813" s="11" t="str">
        <f t="shared" si="346"/>
        <v>No</v>
      </c>
      <c r="Y813" s="11" t="str">
        <f t="shared" si="347"/>
        <v>No</v>
      </c>
      <c r="Z813" s="11" t="str">
        <f t="shared" si="348"/>
        <v>No</v>
      </c>
      <c r="AA813" s="11" t="str">
        <f t="shared" si="351"/>
        <v>No</v>
      </c>
      <c r="AB813" s="11">
        <f>IF(ISERROR(VLOOKUP(U813,'ITWR Dump'!$A$2:$Y$5000,24,0)),0,(VLOOKUP('ILC Report'!U813,'ITWR Dump'!$A$2:$Y$5000,24,0)))</f>
        <v>0</v>
      </c>
      <c r="AC813" s="11" t="str">
        <f t="shared" si="352"/>
        <v>No</v>
      </c>
      <c r="AD813" s="11" t="str">
        <f t="shared" si="353"/>
        <v/>
      </c>
      <c r="AE813" s="11">
        <f>IF(ISERROR(VLOOKUP(U813,'ITWR Dump'!$A$2:$Y$5000,13,0)),0,(VLOOKUP(U813,'ITWR Dump'!$A$2:$Y$5000,13,0)))</f>
        <v>0</v>
      </c>
      <c r="AF813" s="11">
        <f>IF(ISERROR(VLOOKUP(U813,'ITWR Dump'!$A$2:$Y$5000,11,0)),0,(VLOOKUP(U813,'ITWR Dump'!$A$2:$Y$5000,11,0)))</f>
        <v>0</v>
      </c>
      <c r="AG813" s="11">
        <f>IF(ISERROR(VLOOKUP(U813,'ITWR Dump'!$A$2:$Y$5000,2,0)),0,(VLOOKUP(U813,'ITWR Dump'!$A$2:$Y$5000,2,0)))</f>
        <v>0</v>
      </c>
      <c r="AH813" s="11">
        <f>IF(ISERROR(VLOOKUP(U813,'ITWR Dump'!$A$2:$Y$5000,14,0)),0,(VLOOKUP(U813,'ITWR Dump'!$A$2:$Y$5000,14,0)))</f>
        <v>0</v>
      </c>
      <c r="AI813" s="11" t="str">
        <f t="shared" si="354"/>
        <v>13-Enhancement Offshore Bench</v>
      </c>
      <c r="AJ813" s="11" t="str">
        <f t="shared" si="355"/>
        <v>Offshore</v>
      </c>
      <c r="AK813" s="11" t="str">
        <f>IF(ISERROR(VLOOKUP(A813,'Team Data'!$C$2:$U$213,17,0)),0,(VLOOKUP(A813,'Team Data'!$C$2:$U$213,17,0)))</f>
        <v>BI and RM</v>
      </c>
      <c r="AL813" s="11" t="str">
        <f t="shared" si="356"/>
        <v>2017-04-24</v>
      </c>
      <c r="AM813" s="11">
        <f>IF(ISERROR(VLOOKUP(U813,'ITWR Dump'!$A$2:$Y$5000,16,0)),0,(VLOOKUP(U813,'ITWR Dump'!$A$2:$Y$5000,16,0)))</f>
        <v>0</v>
      </c>
      <c r="AN813" s="11">
        <f>IF(ISERROR(VLOOKUP(U813,'ITWR Dump'!$A$2:$Y$5000,18,0)),0,(VLOOKUP(U813,'ITWR Dump'!$A$2:$Y$5000,18,0)))</f>
        <v>0</v>
      </c>
      <c r="AO813" s="11">
        <f>IF(ISERROR(VLOOKUP(U813,'ITWR Dump'!$A$2:$Y$5000,25,0)),0,(VLOOKUP('ILC Report'!U813,'ITWR Dump'!$A$2:$Y$5000,25,0)))</f>
        <v>0</v>
      </c>
      <c r="AP813" s="11">
        <f t="shared" si="357"/>
        <v>0</v>
      </c>
      <c r="AQ813" s="26">
        <f t="shared" si="358"/>
        <v>0</v>
      </c>
      <c r="AR813" s="26">
        <f t="shared" si="359"/>
        <v>0</v>
      </c>
      <c r="AS813" s="26">
        <f t="shared" si="360"/>
        <v>0</v>
      </c>
      <c r="AT813" s="26">
        <f t="shared" si="361"/>
        <v>0</v>
      </c>
      <c r="AU813" s="26">
        <f t="shared" si="362"/>
        <v>0</v>
      </c>
      <c r="AV813" s="26">
        <f t="shared" si="363"/>
        <v>0</v>
      </c>
      <c r="AW813" s="11" t="s">
        <v>653</v>
      </c>
      <c r="AX813" s="11" t="str">
        <f>VLOOKUP(L813,Group!$A$2:$B$1000,2,0)</f>
        <v>Enhancement Bench</v>
      </c>
      <c r="AY813" s="11">
        <f>IF(ISERROR(VLOOKUP(U813,'ITWR Dump'!$A$2:$Y$5000,15,0)),0,(VLOOKUP('ILC Report'!U813,'ITWR Dump'!$A$2:$Y$5000,15,0)))</f>
        <v>0</v>
      </c>
      <c r="AZ813" s="11" t="str">
        <f t="shared" si="364"/>
        <v>No</v>
      </c>
      <c r="BA813" s="11" t="str">
        <f t="shared" si="365"/>
        <v>BKI</v>
      </c>
      <c r="BB813" s="11" t="str">
        <f t="shared" si="366"/>
        <v>BN</v>
      </c>
      <c r="BC813" s="11" t="str">
        <f t="shared" si="367"/>
        <v>No</v>
      </c>
    </row>
    <row r="814" spans="1:55" x14ac:dyDescent="0.3">
      <c r="A814" s="11" t="s">
        <v>113</v>
      </c>
      <c r="B814" s="11" t="s">
        <v>1844</v>
      </c>
      <c r="C814" s="11" t="s">
        <v>641</v>
      </c>
      <c r="D814" s="11" t="s">
        <v>2378</v>
      </c>
      <c r="E814" s="38" t="s">
        <v>652</v>
      </c>
      <c r="F814" s="11">
        <v>16</v>
      </c>
      <c r="G814" s="40" t="s">
        <v>218</v>
      </c>
      <c r="H814" s="11" t="str">
        <f t="shared" si="349"/>
        <v>Regular</v>
      </c>
      <c r="I814" s="11" t="str">
        <f t="shared" si="341"/>
        <v>US</v>
      </c>
      <c r="J814" s="11" t="str">
        <f>IF(ISERROR(VLOOKUP(C814,'WI Vs ASM'!$B$2:$E$1000,4,0)),0,(VLOOKUP(C814,'WI Vs ASM'!$B$2:$E$1000,4,0)))</f>
        <v>Onshore</v>
      </c>
      <c r="K814" s="11" t="str">
        <f>IF(ISERROR(VLOOKUP(C814,'WI Vs ASM'!$B$2:$F$1000,5,0)),0,(VLOOKUP(C814,'WI Vs ASM'!$B$2:$F$1000,5,0)))</f>
        <v>01-Fixed Price</v>
      </c>
      <c r="L814" s="11" t="str">
        <f>IF(ISERROR(VLOOKUP(C814,'WI Vs ASM'!$B$2:$D$1000,3,0)),0,(VLOOKUP(C814,'WI Vs ASM'!$B$2:$D$1000,3,0)))</f>
        <v>00-Maintenance Onshore</v>
      </c>
      <c r="M814" s="11" t="str">
        <f>IF(ISERROR(VLOOKUP(C814,'WI Vs ASM'!$B$2:$I$1000,8,0)),0,(VLOOKUP(C814,'WI Vs ASM'!$B$2:$I$1000,8,0)))</f>
        <v>Rahul Soman</v>
      </c>
      <c r="N814" s="11" t="str">
        <f>IF(ISERROR(VLOOKUP(C814,'WI Vs ASM'!$B$2:$G$1000,6,0)),0,(VLOOKUP(C814,'WI Vs ASM'!$B$2:$G$1000,6,0)))</f>
        <v>Security &amp; IAM</v>
      </c>
      <c r="O814" s="11" t="str">
        <f>IF(ISERROR(VLOOKUP(C814,'WI Vs ASM'!$B$2:$H$1000,7,0)),0,(VLOOKUP(C814,'WI Vs ASM'!$B$2:$H$1000,7,0)))</f>
        <v>Security &amp; IAM</v>
      </c>
      <c r="P814" s="11" t="str">
        <f t="shared" si="342"/>
        <v>Apr-17</v>
      </c>
      <c r="Q814" s="11" t="str">
        <f t="shared" si="343"/>
        <v>Q2</v>
      </c>
      <c r="R814" s="11" t="str">
        <f>IF(ISERROR(VLOOKUP(C814,'WI Vs ASM'!$B$2:$J$1000,9,0)),0,(VLOOKUP(C814,'WI Vs ASM'!$B$2:$J$1000,9,0)))</f>
        <v>Jyothi Pai</v>
      </c>
      <c r="S814" s="11" t="str">
        <f>IF(ISERROR(VLOOKUP(C814,'WI Vs ASM'!$B$2:$K$1000,10,0)),0,(VLOOKUP(C814,'WI Vs ASM'!$B$2:$K$1000,10,0)))</f>
        <v>Melody J Pereira</v>
      </c>
      <c r="T814" s="11" t="str">
        <f>IF(ISERROR(VLOOKUP(C814,'WI Vs ASM'!$B$2:$L$1000,11,0)),0,(VLOOKUP(C814,'WI Vs ASM'!$B$2:$L$1000,11,0)))</f>
        <v>Melody J Pereira</v>
      </c>
      <c r="U814" s="11" t="str">
        <f t="shared" si="350"/>
        <v>WR736191</v>
      </c>
      <c r="V814" s="11" t="str">
        <f t="shared" si="344"/>
        <v>No</v>
      </c>
      <c r="W814" s="11" t="str">
        <f t="shared" si="345"/>
        <v>Yes</v>
      </c>
      <c r="X814" s="11" t="str">
        <f t="shared" si="346"/>
        <v>No</v>
      </c>
      <c r="Y814" s="11" t="str">
        <f t="shared" si="347"/>
        <v>No</v>
      </c>
      <c r="Z814" s="11" t="str">
        <f t="shared" si="348"/>
        <v>No</v>
      </c>
      <c r="AA814" s="11" t="str">
        <f t="shared" si="351"/>
        <v>No</v>
      </c>
      <c r="AB814" s="11">
        <f>IF(ISERROR(VLOOKUP(U814,'ITWR Dump'!$A$2:$Y$5000,24,0)),0,(VLOOKUP('ILC Report'!U814,'ITWR Dump'!$A$2:$Y$5000,24,0)))</f>
        <v>0</v>
      </c>
      <c r="AC814" s="11" t="str">
        <f t="shared" si="352"/>
        <v>No</v>
      </c>
      <c r="AD814" s="11" t="str">
        <f t="shared" si="353"/>
        <v/>
      </c>
      <c r="AE814" s="11">
        <f>IF(ISERROR(VLOOKUP(U814,'ITWR Dump'!$A$2:$Y$5000,13,0)),0,(VLOOKUP(U814,'ITWR Dump'!$A$2:$Y$5000,13,0)))</f>
        <v>0</v>
      </c>
      <c r="AF814" s="11">
        <f>IF(ISERROR(VLOOKUP(U814,'ITWR Dump'!$A$2:$Y$5000,11,0)),0,(VLOOKUP(U814,'ITWR Dump'!$A$2:$Y$5000,11,0)))</f>
        <v>0</v>
      </c>
      <c r="AG814" s="11">
        <f>IF(ISERROR(VLOOKUP(U814,'ITWR Dump'!$A$2:$Y$5000,2,0)),0,(VLOOKUP(U814,'ITWR Dump'!$A$2:$Y$5000,2,0)))</f>
        <v>0</v>
      </c>
      <c r="AH814" s="11">
        <f>IF(ISERROR(VLOOKUP(U814,'ITWR Dump'!$A$2:$Y$5000,14,0)),0,(VLOOKUP(U814,'ITWR Dump'!$A$2:$Y$5000,14,0)))</f>
        <v>0</v>
      </c>
      <c r="AI814" s="11" t="str">
        <f t="shared" si="354"/>
        <v>00-Maintenance Onshore Landed</v>
      </c>
      <c r="AJ814" s="11" t="str">
        <f t="shared" si="355"/>
        <v>Landed Onshore</v>
      </c>
      <c r="AK814" s="11" t="str">
        <f>IF(ISERROR(VLOOKUP(A814,'Team Data'!$C$2:$U$213,17,0)),0,(VLOOKUP(A814,'Team Data'!$C$2:$U$213,17,0)))</f>
        <v>BI and RM</v>
      </c>
      <c r="AL814" s="11" t="str">
        <f t="shared" si="356"/>
        <v>2017-04-24</v>
      </c>
      <c r="AM814" s="11">
        <f>IF(ISERROR(VLOOKUP(U814,'ITWR Dump'!$A$2:$Y$5000,16,0)),0,(VLOOKUP(U814,'ITWR Dump'!$A$2:$Y$5000,16,0)))</f>
        <v>0</v>
      </c>
      <c r="AN814" s="11">
        <f>IF(ISERROR(VLOOKUP(U814,'ITWR Dump'!$A$2:$Y$5000,18,0)),0,(VLOOKUP(U814,'ITWR Dump'!$A$2:$Y$5000,18,0)))</f>
        <v>0</v>
      </c>
      <c r="AO814" s="11">
        <f>IF(ISERROR(VLOOKUP(U814,'ITWR Dump'!$A$2:$Y$5000,25,0)),0,(VLOOKUP('ILC Report'!U814,'ITWR Dump'!$A$2:$Y$5000,25,0)))</f>
        <v>0</v>
      </c>
      <c r="AP814" s="11">
        <f t="shared" si="357"/>
        <v>0</v>
      </c>
      <c r="AQ814" s="26">
        <f t="shared" si="358"/>
        <v>0</v>
      </c>
      <c r="AR814" s="26">
        <f t="shared" si="359"/>
        <v>0</v>
      </c>
      <c r="AS814" s="26">
        <f t="shared" si="360"/>
        <v>0</v>
      </c>
      <c r="AT814" s="26">
        <f t="shared" si="361"/>
        <v>0</v>
      </c>
      <c r="AU814" s="26">
        <f t="shared" si="362"/>
        <v>0</v>
      </c>
      <c r="AV814" s="26">
        <f t="shared" si="363"/>
        <v>0</v>
      </c>
      <c r="AW814" s="11" t="s">
        <v>653</v>
      </c>
      <c r="AX814" s="11" t="str">
        <f>VLOOKUP(L814,Group!$A$2:$B$1000,2,0)</f>
        <v>Maintenance</v>
      </c>
      <c r="AY814" s="11">
        <f>IF(ISERROR(VLOOKUP(U814,'ITWR Dump'!$A$2:$Y$5000,15,0)),0,(VLOOKUP('ILC Report'!U814,'ITWR Dump'!$A$2:$Y$5000,15,0)))</f>
        <v>0</v>
      </c>
      <c r="AZ814" s="11" t="str">
        <f t="shared" si="364"/>
        <v>Yes</v>
      </c>
      <c r="BA814" s="11" t="str">
        <f t="shared" si="365"/>
        <v>BKO</v>
      </c>
      <c r="BB814" s="11" t="str">
        <f t="shared" si="366"/>
        <v>MN</v>
      </c>
      <c r="BC814" s="11" t="str">
        <f t="shared" si="367"/>
        <v>No</v>
      </c>
    </row>
    <row r="815" spans="1:55" x14ac:dyDescent="0.3">
      <c r="A815" s="11" t="s">
        <v>113</v>
      </c>
      <c r="B815" s="11" t="s">
        <v>1844</v>
      </c>
      <c r="C815" s="11" t="s">
        <v>646</v>
      </c>
      <c r="D815" s="11" t="s">
        <v>2379</v>
      </c>
      <c r="E815" s="38" t="s">
        <v>2902</v>
      </c>
      <c r="F815" s="11">
        <v>33</v>
      </c>
      <c r="G815" s="40" t="s">
        <v>218</v>
      </c>
      <c r="H815" s="11" t="str">
        <f t="shared" si="349"/>
        <v>Regular</v>
      </c>
      <c r="I815" s="11" t="str">
        <f t="shared" si="341"/>
        <v>US</v>
      </c>
      <c r="J815" s="11" t="str">
        <f>IF(ISERROR(VLOOKUP(C815,'WI Vs ASM'!$B$2:$E$1000,4,0)),0,(VLOOKUP(C815,'WI Vs ASM'!$B$2:$E$1000,4,0)))</f>
        <v>Onshore</v>
      </c>
      <c r="K815" s="11" t="str">
        <f>IF(ISERROR(VLOOKUP(C815,'WI Vs ASM'!$B$2:$F$1000,5,0)),0,(VLOOKUP(C815,'WI Vs ASM'!$B$2:$F$1000,5,0)))</f>
        <v>02-Variable Billable</v>
      </c>
      <c r="L815" s="11" t="str">
        <f>IF(ISERROR(VLOOKUP(C815,'WI Vs ASM'!$B$2:$D$1000,3,0)),0,(VLOOKUP(C815,'WI Vs ASM'!$B$2:$D$1000,3,0)))</f>
        <v>10-Enhancement Onshore</v>
      </c>
      <c r="M815" s="11" t="str">
        <f>IF(ISERROR(VLOOKUP(C815,'WI Vs ASM'!$B$2:$I$1000,8,0)),0,(VLOOKUP(C815,'WI Vs ASM'!$B$2:$I$1000,8,0)))</f>
        <v>Prakash Varadachari</v>
      </c>
      <c r="N815" s="11" t="str">
        <f>IF(ISERROR(VLOOKUP(C815,'WI Vs ASM'!$B$2:$G$1000,6,0)),0,(VLOOKUP(C815,'WI Vs ASM'!$B$2:$G$1000,6,0)))</f>
        <v>FFIC Account Team</v>
      </c>
      <c r="O815" s="11" t="str">
        <f>IF(ISERROR(VLOOKUP(C815,'WI Vs ASM'!$B$2:$H$1000,7,0)),0,(VLOOKUP(C815,'WI Vs ASM'!$B$2:$H$1000,7,0)))</f>
        <v>FFIC Account Team</v>
      </c>
      <c r="P815" s="11" t="str">
        <f t="shared" si="342"/>
        <v>May-17</v>
      </c>
      <c r="Q815" s="11" t="str">
        <f t="shared" si="343"/>
        <v>Q2</v>
      </c>
      <c r="R815" s="11" t="str">
        <f>IF(ISERROR(VLOOKUP(C815,'WI Vs ASM'!$B$2:$J$1000,9,0)),0,(VLOOKUP(C815,'WI Vs ASM'!$B$2:$J$1000,9,0)))</f>
        <v>Chandraprabha Palaniswamy</v>
      </c>
      <c r="S815" s="11" t="str">
        <f>IF(ISERROR(VLOOKUP(C815,'WI Vs ASM'!$B$2:$K$1000,10,0)),0,(VLOOKUP(C815,'WI Vs ASM'!$B$2:$K$1000,10,0)))</f>
        <v>Ron Gilmour</v>
      </c>
      <c r="T815" s="11" t="str">
        <f>IF(ISERROR(VLOOKUP(C815,'WI Vs ASM'!$B$2:$L$1000,11,0)),0,(VLOOKUP(C815,'WI Vs ASM'!$B$2:$L$1000,11,0)))</f>
        <v>Ron Gilmour</v>
      </c>
      <c r="U815" s="11" t="str">
        <f t="shared" si="350"/>
        <v>WR533960</v>
      </c>
      <c r="V815" s="11" t="str">
        <f t="shared" si="344"/>
        <v>No</v>
      </c>
      <c r="W815" s="11" t="str">
        <f t="shared" si="345"/>
        <v>Yes</v>
      </c>
      <c r="X815" s="11" t="str">
        <f t="shared" si="346"/>
        <v>No</v>
      </c>
      <c r="Y815" s="11" t="str">
        <f t="shared" si="347"/>
        <v>No</v>
      </c>
      <c r="Z815" s="11" t="str">
        <f t="shared" si="348"/>
        <v>No</v>
      </c>
      <c r="AA815" s="11" t="str">
        <f t="shared" si="351"/>
        <v>No</v>
      </c>
      <c r="AB815" s="11">
        <f>IF(ISERROR(VLOOKUP(U815,'ITWR Dump'!$A$2:$Y$5000,24,0)),0,(VLOOKUP('ILC Report'!U815,'ITWR Dump'!$A$2:$Y$5000,24,0)))</f>
        <v>0</v>
      </c>
      <c r="AC815" s="11" t="str">
        <f t="shared" si="352"/>
        <v>No</v>
      </c>
      <c r="AD815" s="11" t="str">
        <f t="shared" si="353"/>
        <v/>
      </c>
      <c r="AE815" s="11">
        <f>IF(ISERROR(VLOOKUP(U815,'ITWR Dump'!$A$2:$Y$5000,13,0)),0,(VLOOKUP(U815,'ITWR Dump'!$A$2:$Y$5000,13,0)))</f>
        <v>0</v>
      </c>
      <c r="AF815" s="11">
        <f>IF(ISERROR(VLOOKUP(U815,'ITWR Dump'!$A$2:$Y$5000,11,0)),0,(VLOOKUP(U815,'ITWR Dump'!$A$2:$Y$5000,11,0)))</f>
        <v>0</v>
      </c>
      <c r="AG815" s="11">
        <f>IF(ISERROR(VLOOKUP(U815,'ITWR Dump'!$A$2:$Y$5000,2,0)),0,(VLOOKUP(U815,'ITWR Dump'!$A$2:$Y$5000,2,0)))</f>
        <v>0</v>
      </c>
      <c r="AH815" s="11">
        <f>IF(ISERROR(VLOOKUP(U815,'ITWR Dump'!$A$2:$Y$5000,14,0)),0,(VLOOKUP(U815,'ITWR Dump'!$A$2:$Y$5000,14,0)))</f>
        <v>0</v>
      </c>
      <c r="AI815" s="11" t="str">
        <f t="shared" si="354"/>
        <v>10-Enhancement Onshore Landed</v>
      </c>
      <c r="AJ815" s="11" t="str">
        <f t="shared" si="355"/>
        <v>Landed Onshore</v>
      </c>
      <c r="AK815" s="11" t="str">
        <f>IF(ISERROR(VLOOKUP(A815,'Team Data'!$C$2:$U$213,17,0)),0,(VLOOKUP(A815,'Team Data'!$C$2:$U$213,17,0)))</f>
        <v>BI and RM</v>
      </c>
      <c r="AL815" s="11" t="str">
        <f t="shared" si="356"/>
        <v>2017-04-24</v>
      </c>
      <c r="AM815" s="11">
        <f>IF(ISERROR(VLOOKUP(U815,'ITWR Dump'!$A$2:$Y$5000,16,0)),0,(VLOOKUP(U815,'ITWR Dump'!$A$2:$Y$5000,16,0)))</f>
        <v>0</v>
      </c>
      <c r="AN815" s="11">
        <f>IF(ISERROR(VLOOKUP(U815,'ITWR Dump'!$A$2:$Y$5000,18,0)),0,(VLOOKUP(U815,'ITWR Dump'!$A$2:$Y$5000,18,0)))</f>
        <v>0</v>
      </c>
      <c r="AO815" s="11">
        <f>IF(ISERROR(VLOOKUP(U815,'ITWR Dump'!$A$2:$Y$5000,25,0)),0,(VLOOKUP('ILC Report'!U815,'ITWR Dump'!$A$2:$Y$5000,25,0)))</f>
        <v>0</v>
      </c>
      <c r="AP815" s="11">
        <f t="shared" si="357"/>
        <v>0</v>
      </c>
      <c r="AQ815" s="26">
        <f t="shared" si="358"/>
        <v>0</v>
      </c>
      <c r="AR815" s="26">
        <f t="shared" si="359"/>
        <v>0</v>
      </c>
      <c r="AS815" s="26">
        <f t="shared" si="360"/>
        <v>0</v>
      </c>
      <c r="AT815" s="26">
        <f t="shared" si="361"/>
        <v>0</v>
      </c>
      <c r="AU815" s="26">
        <f t="shared" si="362"/>
        <v>0</v>
      </c>
      <c r="AV815" s="26">
        <f t="shared" si="363"/>
        <v>0</v>
      </c>
      <c r="AW815" s="11" t="s">
        <v>653</v>
      </c>
      <c r="AX815" s="11" t="str">
        <f>VLOOKUP(L815,Group!$A$2:$B$1000,2,0)</f>
        <v>Enhancement</v>
      </c>
      <c r="AY815" s="11">
        <f>IF(ISERROR(VLOOKUP(U815,'ITWR Dump'!$A$2:$Y$5000,15,0)),0,(VLOOKUP('ILC Report'!U815,'ITWR Dump'!$A$2:$Y$5000,15,0)))</f>
        <v>0</v>
      </c>
      <c r="AZ815" s="11" t="str">
        <f t="shared" si="364"/>
        <v>No</v>
      </c>
      <c r="BA815" s="11" t="str">
        <f t="shared" si="365"/>
        <v>BKO</v>
      </c>
      <c r="BB815" s="11" t="str">
        <f t="shared" si="366"/>
        <v>EL</v>
      </c>
      <c r="BC815" s="11" t="str">
        <f t="shared" si="367"/>
        <v>No</v>
      </c>
    </row>
    <row r="816" spans="1:55" x14ac:dyDescent="0.3">
      <c r="A816" s="11" t="s">
        <v>113</v>
      </c>
      <c r="B816" s="11" t="s">
        <v>1844</v>
      </c>
      <c r="C816" s="11" t="s">
        <v>646</v>
      </c>
      <c r="D816" s="11" t="s">
        <v>2380</v>
      </c>
      <c r="E816" s="38" t="s">
        <v>2902</v>
      </c>
      <c r="F816" s="11">
        <v>12</v>
      </c>
      <c r="G816" s="40" t="s">
        <v>218</v>
      </c>
      <c r="H816" s="11" t="str">
        <f t="shared" si="349"/>
        <v>Regular</v>
      </c>
      <c r="I816" s="11" t="str">
        <f t="shared" si="341"/>
        <v>US</v>
      </c>
      <c r="J816" s="11" t="str">
        <f>IF(ISERROR(VLOOKUP(C816,'WI Vs ASM'!$B$2:$E$1000,4,0)),0,(VLOOKUP(C816,'WI Vs ASM'!$B$2:$E$1000,4,0)))</f>
        <v>Onshore</v>
      </c>
      <c r="K816" s="11" t="str">
        <f>IF(ISERROR(VLOOKUP(C816,'WI Vs ASM'!$B$2:$F$1000,5,0)),0,(VLOOKUP(C816,'WI Vs ASM'!$B$2:$F$1000,5,0)))</f>
        <v>02-Variable Billable</v>
      </c>
      <c r="L816" s="11" t="str">
        <f>IF(ISERROR(VLOOKUP(C816,'WI Vs ASM'!$B$2:$D$1000,3,0)),0,(VLOOKUP(C816,'WI Vs ASM'!$B$2:$D$1000,3,0)))</f>
        <v>10-Enhancement Onshore</v>
      </c>
      <c r="M816" s="11" t="str">
        <f>IF(ISERROR(VLOOKUP(C816,'WI Vs ASM'!$B$2:$I$1000,8,0)),0,(VLOOKUP(C816,'WI Vs ASM'!$B$2:$I$1000,8,0)))</f>
        <v>Prakash Varadachari</v>
      </c>
      <c r="N816" s="11" t="str">
        <f>IF(ISERROR(VLOOKUP(C816,'WI Vs ASM'!$B$2:$G$1000,6,0)),0,(VLOOKUP(C816,'WI Vs ASM'!$B$2:$G$1000,6,0)))</f>
        <v>FFIC Account Team</v>
      </c>
      <c r="O816" s="11" t="str">
        <f>IF(ISERROR(VLOOKUP(C816,'WI Vs ASM'!$B$2:$H$1000,7,0)),0,(VLOOKUP(C816,'WI Vs ASM'!$B$2:$H$1000,7,0)))</f>
        <v>FFIC Account Team</v>
      </c>
      <c r="P816" s="11" t="str">
        <f t="shared" si="342"/>
        <v>May-17</v>
      </c>
      <c r="Q816" s="11" t="str">
        <f t="shared" si="343"/>
        <v>Q2</v>
      </c>
      <c r="R816" s="11" t="str">
        <f>IF(ISERROR(VLOOKUP(C816,'WI Vs ASM'!$B$2:$J$1000,9,0)),0,(VLOOKUP(C816,'WI Vs ASM'!$B$2:$J$1000,9,0)))</f>
        <v>Chandraprabha Palaniswamy</v>
      </c>
      <c r="S816" s="11" t="str">
        <f>IF(ISERROR(VLOOKUP(C816,'WI Vs ASM'!$B$2:$K$1000,10,0)),0,(VLOOKUP(C816,'WI Vs ASM'!$B$2:$K$1000,10,0)))</f>
        <v>Ron Gilmour</v>
      </c>
      <c r="T816" s="11" t="str">
        <f>IF(ISERROR(VLOOKUP(C816,'WI Vs ASM'!$B$2:$L$1000,11,0)),0,(VLOOKUP(C816,'WI Vs ASM'!$B$2:$L$1000,11,0)))</f>
        <v>Ron Gilmour</v>
      </c>
      <c r="U816" s="11" t="str">
        <f t="shared" si="350"/>
        <v>WR736105</v>
      </c>
      <c r="V816" s="11" t="str">
        <f t="shared" si="344"/>
        <v>No</v>
      </c>
      <c r="W816" s="11" t="str">
        <f t="shared" si="345"/>
        <v>Yes</v>
      </c>
      <c r="X816" s="11" t="str">
        <f t="shared" si="346"/>
        <v>No</v>
      </c>
      <c r="Y816" s="11" t="str">
        <f t="shared" si="347"/>
        <v>No</v>
      </c>
      <c r="Z816" s="11" t="str">
        <f t="shared" si="348"/>
        <v>No</v>
      </c>
      <c r="AA816" s="11" t="str">
        <f t="shared" si="351"/>
        <v>No</v>
      </c>
      <c r="AB816" s="11">
        <f>IF(ISERROR(VLOOKUP(U816,'ITWR Dump'!$A$2:$Y$5000,24,0)),0,(VLOOKUP('ILC Report'!U816,'ITWR Dump'!$A$2:$Y$5000,24,0)))</f>
        <v>0</v>
      </c>
      <c r="AC816" s="11" t="str">
        <f t="shared" si="352"/>
        <v>No</v>
      </c>
      <c r="AD816" s="11" t="str">
        <f t="shared" si="353"/>
        <v/>
      </c>
      <c r="AE816" s="11">
        <f>IF(ISERROR(VLOOKUP(U816,'ITWR Dump'!$A$2:$Y$5000,13,0)),0,(VLOOKUP(U816,'ITWR Dump'!$A$2:$Y$5000,13,0)))</f>
        <v>0</v>
      </c>
      <c r="AF816" s="11">
        <f>IF(ISERROR(VLOOKUP(U816,'ITWR Dump'!$A$2:$Y$5000,11,0)),0,(VLOOKUP(U816,'ITWR Dump'!$A$2:$Y$5000,11,0)))</f>
        <v>0</v>
      </c>
      <c r="AG816" s="11">
        <f>IF(ISERROR(VLOOKUP(U816,'ITWR Dump'!$A$2:$Y$5000,2,0)),0,(VLOOKUP(U816,'ITWR Dump'!$A$2:$Y$5000,2,0)))</f>
        <v>0</v>
      </c>
      <c r="AH816" s="11">
        <f>IF(ISERROR(VLOOKUP(U816,'ITWR Dump'!$A$2:$Y$5000,14,0)),0,(VLOOKUP(U816,'ITWR Dump'!$A$2:$Y$5000,14,0)))</f>
        <v>0</v>
      </c>
      <c r="AI816" s="11" t="str">
        <f t="shared" si="354"/>
        <v>10-Enhancement Onshore Landed</v>
      </c>
      <c r="AJ816" s="11" t="str">
        <f t="shared" si="355"/>
        <v>Landed Onshore</v>
      </c>
      <c r="AK816" s="11" t="str">
        <f>IF(ISERROR(VLOOKUP(A816,'Team Data'!$C$2:$U$213,17,0)),0,(VLOOKUP(A816,'Team Data'!$C$2:$U$213,17,0)))</f>
        <v>BI and RM</v>
      </c>
      <c r="AL816" s="11" t="str">
        <f t="shared" si="356"/>
        <v>2017-04-24</v>
      </c>
      <c r="AM816" s="11">
        <f>IF(ISERROR(VLOOKUP(U816,'ITWR Dump'!$A$2:$Y$5000,16,0)),0,(VLOOKUP(U816,'ITWR Dump'!$A$2:$Y$5000,16,0)))</f>
        <v>0</v>
      </c>
      <c r="AN816" s="11">
        <f>IF(ISERROR(VLOOKUP(U816,'ITWR Dump'!$A$2:$Y$5000,18,0)),0,(VLOOKUP(U816,'ITWR Dump'!$A$2:$Y$5000,18,0)))</f>
        <v>0</v>
      </c>
      <c r="AO816" s="11">
        <f>IF(ISERROR(VLOOKUP(U816,'ITWR Dump'!$A$2:$Y$5000,25,0)),0,(VLOOKUP('ILC Report'!U816,'ITWR Dump'!$A$2:$Y$5000,25,0)))</f>
        <v>0</v>
      </c>
      <c r="AP816" s="11">
        <f t="shared" si="357"/>
        <v>0</v>
      </c>
      <c r="AQ816" s="26">
        <f t="shared" si="358"/>
        <v>0</v>
      </c>
      <c r="AR816" s="26">
        <f t="shared" si="359"/>
        <v>0</v>
      </c>
      <c r="AS816" s="26">
        <f t="shared" si="360"/>
        <v>0</v>
      </c>
      <c r="AT816" s="26">
        <f t="shared" si="361"/>
        <v>0</v>
      </c>
      <c r="AU816" s="26">
        <f t="shared" si="362"/>
        <v>0</v>
      </c>
      <c r="AV816" s="26">
        <f t="shared" si="363"/>
        <v>0</v>
      </c>
      <c r="AW816" s="11" t="s">
        <v>653</v>
      </c>
      <c r="AX816" s="11" t="str">
        <f>VLOOKUP(L816,Group!$A$2:$B$1000,2,0)</f>
        <v>Enhancement</v>
      </c>
      <c r="AY816" s="11">
        <f>IF(ISERROR(VLOOKUP(U816,'ITWR Dump'!$A$2:$Y$5000,15,0)),0,(VLOOKUP('ILC Report'!U816,'ITWR Dump'!$A$2:$Y$5000,15,0)))</f>
        <v>0</v>
      </c>
      <c r="AZ816" s="11" t="str">
        <f t="shared" si="364"/>
        <v>No</v>
      </c>
      <c r="BA816" s="11" t="str">
        <f t="shared" si="365"/>
        <v>BKO</v>
      </c>
      <c r="BB816" s="11" t="str">
        <f t="shared" si="366"/>
        <v>EL</v>
      </c>
      <c r="BC816" s="11" t="str">
        <f t="shared" si="367"/>
        <v>No</v>
      </c>
    </row>
    <row r="817" spans="1:55" x14ac:dyDescent="0.3">
      <c r="A817" s="11" t="s">
        <v>113</v>
      </c>
      <c r="B817" s="11" t="s">
        <v>1844</v>
      </c>
      <c r="C817" s="11" t="s">
        <v>646</v>
      </c>
      <c r="D817" s="11" t="s">
        <v>2379</v>
      </c>
      <c r="E817" s="38" t="s">
        <v>2903</v>
      </c>
      <c r="F817" s="11">
        <v>40</v>
      </c>
      <c r="G817" s="40" t="s">
        <v>218</v>
      </c>
      <c r="H817" s="11" t="str">
        <f t="shared" si="349"/>
        <v>Regular</v>
      </c>
      <c r="I817" s="11" t="str">
        <f t="shared" si="341"/>
        <v>US</v>
      </c>
      <c r="J817" s="11" t="str">
        <f>IF(ISERROR(VLOOKUP(C817,'WI Vs ASM'!$B$2:$E$1000,4,0)),0,(VLOOKUP(C817,'WI Vs ASM'!$B$2:$E$1000,4,0)))</f>
        <v>Onshore</v>
      </c>
      <c r="K817" s="11" t="str">
        <f>IF(ISERROR(VLOOKUP(C817,'WI Vs ASM'!$B$2:$F$1000,5,0)),0,(VLOOKUP(C817,'WI Vs ASM'!$B$2:$F$1000,5,0)))</f>
        <v>02-Variable Billable</v>
      </c>
      <c r="L817" s="11" t="str">
        <f>IF(ISERROR(VLOOKUP(C817,'WI Vs ASM'!$B$2:$D$1000,3,0)),0,(VLOOKUP(C817,'WI Vs ASM'!$B$2:$D$1000,3,0)))</f>
        <v>10-Enhancement Onshore</v>
      </c>
      <c r="M817" s="11" t="str">
        <f>IF(ISERROR(VLOOKUP(C817,'WI Vs ASM'!$B$2:$I$1000,8,0)),0,(VLOOKUP(C817,'WI Vs ASM'!$B$2:$I$1000,8,0)))</f>
        <v>Prakash Varadachari</v>
      </c>
      <c r="N817" s="11" t="str">
        <f>IF(ISERROR(VLOOKUP(C817,'WI Vs ASM'!$B$2:$G$1000,6,0)),0,(VLOOKUP(C817,'WI Vs ASM'!$B$2:$G$1000,6,0)))</f>
        <v>FFIC Account Team</v>
      </c>
      <c r="O817" s="11" t="str">
        <f>IF(ISERROR(VLOOKUP(C817,'WI Vs ASM'!$B$2:$H$1000,7,0)),0,(VLOOKUP(C817,'WI Vs ASM'!$B$2:$H$1000,7,0)))</f>
        <v>FFIC Account Team</v>
      </c>
      <c r="P817" s="11" t="str">
        <f t="shared" si="342"/>
        <v>May-17</v>
      </c>
      <c r="Q817" s="11" t="str">
        <f t="shared" si="343"/>
        <v>Q2</v>
      </c>
      <c r="R817" s="11" t="str">
        <f>IF(ISERROR(VLOOKUP(C817,'WI Vs ASM'!$B$2:$J$1000,9,0)),0,(VLOOKUP(C817,'WI Vs ASM'!$B$2:$J$1000,9,0)))</f>
        <v>Chandraprabha Palaniswamy</v>
      </c>
      <c r="S817" s="11" t="str">
        <f>IF(ISERROR(VLOOKUP(C817,'WI Vs ASM'!$B$2:$K$1000,10,0)),0,(VLOOKUP(C817,'WI Vs ASM'!$B$2:$K$1000,10,0)))</f>
        <v>Ron Gilmour</v>
      </c>
      <c r="T817" s="11" t="str">
        <f>IF(ISERROR(VLOOKUP(C817,'WI Vs ASM'!$B$2:$L$1000,11,0)),0,(VLOOKUP(C817,'WI Vs ASM'!$B$2:$L$1000,11,0)))</f>
        <v>Ron Gilmour</v>
      </c>
      <c r="U817" s="11" t="str">
        <f t="shared" si="350"/>
        <v>WR533960</v>
      </c>
      <c r="V817" s="11" t="str">
        <f t="shared" si="344"/>
        <v>No</v>
      </c>
      <c r="W817" s="11" t="str">
        <f t="shared" si="345"/>
        <v>Yes</v>
      </c>
      <c r="X817" s="11" t="str">
        <f t="shared" si="346"/>
        <v>No</v>
      </c>
      <c r="Y817" s="11" t="str">
        <f t="shared" si="347"/>
        <v>No</v>
      </c>
      <c r="Z817" s="11" t="str">
        <f t="shared" si="348"/>
        <v>No</v>
      </c>
      <c r="AA817" s="11" t="str">
        <f t="shared" si="351"/>
        <v>No</v>
      </c>
      <c r="AB817" s="11">
        <f>IF(ISERROR(VLOOKUP(U817,'ITWR Dump'!$A$2:$Y$5000,24,0)),0,(VLOOKUP('ILC Report'!U817,'ITWR Dump'!$A$2:$Y$5000,24,0)))</f>
        <v>0</v>
      </c>
      <c r="AC817" s="11" t="str">
        <f t="shared" si="352"/>
        <v>No</v>
      </c>
      <c r="AD817" s="11" t="str">
        <f t="shared" si="353"/>
        <v/>
      </c>
      <c r="AE817" s="11">
        <f>IF(ISERROR(VLOOKUP(U817,'ITWR Dump'!$A$2:$Y$5000,13,0)),0,(VLOOKUP(U817,'ITWR Dump'!$A$2:$Y$5000,13,0)))</f>
        <v>0</v>
      </c>
      <c r="AF817" s="11">
        <f>IF(ISERROR(VLOOKUP(U817,'ITWR Dump'!$A$2:$Y$5000,11,0)),0,(VLOOKUP(U817,'ITWR Dump'!$A$2:$Y$5000,11,0)))</f>
        <v>0</v>
      </c>
      <c r="AG817" s="11">
        <f>IF(ISERROR(VLOOKUP(U817,'ITWR Dump'!$A$2:$Y$5000,2,0)),0,(VLOOKUP(U817,'ITWR Dump'!$A$2:$Y$5000,2,0)))</f>
        <v>0</v>
      </c>
      <c r="AH817" s="11">
        <f>IF(ISERROR(VLOOKUP(U817,'ITWR Dump'!$A$2:$Y$5000,14,0)),0,(VLOOKUP(U817,'ITWR Dump'!$A$2:$Y$5000,14,0)))</f>
        <v>0</v>
      </c>
      <c r="AI817" s="11" t="str">
        <f t="shared" si="354"/>
        <v>10-Enhancement Onshore Landed</v>
      </c>
      <c r="AJ817" s="11" t="str">
        <f t="shared" si="355"/>
        <v>Landed Onshore</v>
      </c>
      <c r="AK817" s="11" t="str">
        <f>IF(ISERROR(VLOOKUP(A817,'Team Data'!$C$2:$U$213,17,0)),0,(VLOOKUP(A817,'Team Data'!$C$2:$U$213,17,0)))</f>
        <v>BI and RM</v>
      </c>
      <c r="AL817" s="11" t="str">
        <f t="shared" si="356"/>
        <v>2017-04-24</v>
      </c>
      <c r="AM817" s="11">
        <f>IF(ISERROR(VLOOKUP(U817,'ITWR Dump'!$A$2:$Y$5000,16,0)),0,(VLOOKUP(U817,'ITWR Dump'!$A$2:$Y$5000,16,0)))</f>
        <v>0</v>
      </c>
      <c r="AN817" s="11">
        <f>IF(ISERROR(VLOOKUP(U817,'ITWR Dump'!$A$2:$Y$5000,18,0)),0,(VLOOKUP(U817,'ITWR Dump'!$A$2:$Y$5000,18,0)))</f>
        <v>0</v>
      </c>
      <c r="AO817" s="11">
        <f>IF(ISERROR(VLOOKUP(U817,'ITWR Dump'!$A$2:$Y$5000,25,0)),0,(VLOOKUP('ILC Report'!U817,'ITWR Dump'!$A$2:$Y$5000,25,0)))</f>
        <v>0</v>
      </c>
      <c r="AP817" s="11">
        <f t="shared" si="357"/>
        <v>0</v>
      </c>
      <c r="AQ817" s="26">
        <f t="shared" si="358"/>
        <v>0</v>
      </c>
      <c r="AR817" s="26">
        <f t="shared" si="359"/>
        <v>0</v>
      </c>
      <c r="AS817" s="26">
        <f t="shared" si="360"/>
        <v>0</v>
      </c>
      <c r="AT817" s="26">
        <f t="shared" si="361"/>
        <v>0</v>
      </c>
      <c r="AU817" s="26">
        <f t="shared" si="362"/>
        <v>0</v>
      </c>
      <c r="AV817" s="26">
        <f t="shared" si="363"/>
        <v>0</v>
      </c>
      <c r="AW817" s="11" t="s">
        <v>653</v>
      </c>
      <c r="AX817" s="11" t="str">
        <f>VLOOKUP(L817,Group!$A$2:$B$1000,2,0)</f>
        <v>Enhancement</v>
      </c>
      <c r="AY817" s="11">
        <f>IF(ISERROR(VLOOKUP(U817,'ITWR Dump'!$A$2:$Y$5000,15,0)),0,(VLOOKUP('ILC Report'!U817,'ITWR Dump'!$A$2:$Y$5000,15,0)))</f>
        <v>0</v>
      </c>
      <c r="AZ817" s="11" t="str">
        <f t="shared" si="364"/>
        <v>No</v>
      </c>
      <c r="BA817" s="11" t="str">
        <f t="shared" si="365"/>
        <v>BKO</v>
      </c>
      <c r="BB817" s="11" t="str">
        <f t="shared" si="366"/>
        <v>EL</v>
      </c>
      <c r="BC817" s="11" t="str">
        <f t="shared" si="367"/>
        <v>No</v>
      </c>
    </row>
    <row r="818" spans="1:55" x14ac:dyDescent="0.3">
      <c r="A818" s="11" t="s">
        <v>113</v>
      </c>
      <c r="B818" s="11" t="s">
        <v>1844</v>
      </c>
      <c r="C818" s="11" t="s">
        <v>641</v>
      </c>
      <c r="D818" s="11" t="s">
        <v>2381</v>
      </c>
      <c r="E818" s="38" t="s">
        <v>2903</v>
      </c>
      <c r="F818" s="11">
        <v>5</v>
      </c>
      <c r="G818" s="40" t="s">
        <v>218</v>
      </c>
      <c r="H818" s="11" t="str">
        <f t="shared" si="349"/>
        <v>Regular</v>
      </c>
      <c r="I818" s="11" t="str">
        <f t="shared" si="341"/>
        <v>US</v>
      </c>
      <c r="J818" s="11" t="str">
        <f>IF(ISERROR(VLOOKUP(C818,'WI Vs ASM'!$B$2:$E$1000,4,0)),0,(VLOOKUP(C818,'WI Vs ASM'!$B$2:$E$1000,4,0)))</f>
        <v>Onshore</v>
      </c>
      <c r="K818" s="11" t="str">
        <f>IF(ISERROR(VLOOKUP(C818,'WI Vs ASM'!$B$2:$F$1000,5,0)),0,(VLOOKUP(C818,'WI Vs ASM'!$B$2:$F$1000,5,0)))</f>
        <v>01-Fixed Price</v>
      </c>
      <c r="L818" s="11" t="str">
        <f>IF(ISERROR(VLOOKUP(C818,'WI Vs ASM'!$B$2:$D$1000,3,0)),0,(VLOOKUP(C818,'WI Vs ASM'!$B$2:$D$1000,3,0)))</f>
        <v>00-Maintenance Onshore</v>
      </c>
      <c r="M818" s="11" t="str">
        <f>IF(ISERROR(VLOOKUP(C818,'WI Vs ASM'!$B$2:$I$1000,8,0)),0,(VLOOKUP(C818,'WI Vs ASM'!$B$2:$I$1000,8,0)))</f>
        <v>Rahul Soman</v>
      </c>
      <c r="N818" s="11" t="str">
        <f>IF(ISERROR(VLOOKUP(C818,'WI Vs ASM'!$B$2:$G$1000,6,0)),0,(VLOOKUP(C818,'WI Vs ASM'!$B$2:$G$1000,6,0)))</f>
        <v>Security &amp; IAM</v>
      </c>
      <c r="O818" s="11" t="str">
        <f>IF(ISERROR(VLOOKUP(C818,'WI Vs ASM'!$B$2:$H$1000,7,0)),0,(VLOOKUP(C818,'WI Vs ASM'!$B$2:$H$1000,7,0)))</f>
        <v>Security &amp; IAM</v>
      </c>
      <c r="P818" s="11" t="str">
        <f t="shared" si="342"/>
        <v>May-17</v>
      </c>
      <c r="Q818" s="11" t="str">
        <f t="shared" si="343"/>
        <v>Q2</v>
      </c>
      <c r="R818" s="11" t="str">
        <f>IF(ISERROR(VLOOKUP(C818,'WI Vs ASM'!$B$2:$J$1000,9,0)),0,(VLOOKUP(C818,'WI Vs ASM'!$B$2:$J$1000,9,0)))</f>
        <v>Jyothi Pai</v>
      </c>
      <c r="S818" s="11" t="str">
        <f>IF(ISERROR(VLOOKUP(C818,'WI Vs ASM'!$B$2:$K$1000,10,0)),0,(VLOOKUP(C818,'WI Vs ASM'!$B$2:$K$1000,10,0)))</f>
        <v>Melody J Pereira</v>
      </c>
      <c r="T818" s="11" t="str">
        <f>IF(ISERROR(VLOOKUP(C818,'WI Vs ASM'!$B$2:$L$1000,11,0)),0,(VLOOKUP(C818,'WI Vs ASM'!$B$2:$L$1000,11,0)))</f>
        <v>Melody J Pereira</v>
      </c>
      <c r="U818" s="11" t="str">
        <f t="shared" si="350"/>
        <v>WR736430</v>
      </c>
      <c r="V818" s="11" t="str">
        <f t="shared" si="344"/>
        <v>No</v>
      </c>
      <c r="W818" s="11" t="str">
        <f t="shared" si="345"/>
        <v>Yes</v>
      </c>
      <c r="X818" s="11" t="str">
        <f t="shared" si="346"/>
        <v>No</v>
      </c>
      <c r="Y818" s="11" t="str">
        <f t="shared" si="347"/>
        <v>No</v>
      </c>
      <c r="Z818" s="11" t="str">
        <f t="shared" si="348"/>
        <v>No</v>
      </c>
      <c r="AA818" s="11" t="str">
        <f t="shared" si="351"/>
        <v>No</v>
      </c>
      <c r="AB818" s="11">
        <f>IF(ISERROR(VLOOKUP(U818,'ITWR Dump'!$A$2:$Y$5000,24,0)),0,(VLOOKUP('ILC Report'!U818,'ITWR Dump'!$A$2:$Y$5000,24,0)))</f>
        <v>0</v>
      </c>
      <c r="AC818" s="11" t="str">
        <f t="shared" si="352"/>
        <v>No</v>
      </c>
      <c r="AD818" s="11" t="str">
        <f t="shared" si="353"/>
        <v/>
      </c>
      <c r="AE818" s="11">
        <f>IF(ISERROR(VLOOKUP(U818,'ITWR Dump'!$A$2:$Y$5000,13,0)),0,(VLOOKUP(U818,'ITWR Dump'!$A$2:$Y$5000,13,0)))</f>
        <v>0</v>
      </c>
      <c r="AF818" s="11">
        <f>IF(ISERROR(VLOOKUP(U818,'ITWR Dump'!$A$2:$Y$5000,11,0)),0,(VLOOKUP(U818,'ITWR Dump'!$A$2:$Y$5000,11,0)))</f>
        <v>0</v>
      </c>
      <c r="AG818" s="11">
        <f>IF(ISERROR(VLOOKUP(U818,'ITWR Dump'!$A$2:$Y$5000,2,0)),0,(VLOOKUP(U818,'ITWR Dump'!$A$2:$Y$5000,2,0)))</f>
        <v>0</v>
      </c>
      <c r="AH818" s="11">
        <f>IF(ISERROR(VLOOKUP(U818,'ITWR Dump'!$A$2:$Y$5000,14,0)),0,(VLOOKUP(U818,'ITWR Dump'!$A$2:$Y$5000,14,0)))</f>
        <v>0</v>
      </c>
      <c r="AI818" s="11" t="str">
        <f t="shared" si="354"/>
        <v>00-Maintenance Onshore Landed</v>
      </c>
      <c r="AJ818" s="11" t="str">
        <f t="shared" si="355"/>
        <v>Landed Onshore</v>
      </c>
      <c r="AK818" s="11" t="str">
        <f>IF(ISERROR(VLOOKUP(A818,'Team Data'!$C$2:$U$213,17,0)),0,(VLOOKUP(A818,'Team Data'!$C$2:$U$213,17,0)))</f>
        <v>BI and RM</v>
      </c>
      <c r="AL818" s="11" t="str">
        <f t="shared" si="356"/>
        <v>2017-04-24</v>
      </c>
      <c r="AM818" s="11">
        <f>IF(ISERROR(VLOOKUP(U818,'ITWR Dump'!$A$2:$Y$5000,16,0)),0,(VLOOKUP(U818,'ITWR Dump'!$A$2:$Y$5000,16,0)))</f>
        <v>0</v>
      </c>
      <c r="AN818" s="11">
        <f>IF(ISERROR(VLOOKUP(U818,'ITWR Dump'!$A$2:$Y$5000,18,0)),0,(VLOOKUP(U818,'ITWR Dump'!$A$2:$Y$5000,18,0)))</f>
        <v>0</v>
      </c>
      <c r="AO818" s="11">
        <f>IF(ISERROR(VLOOKUP(U818,'ITWR Dump'!$A$2:$Y$5000,25,0)),0,(VLOOKUP('ILC Report'!U818,'ITWR Dump'!$A$2:$Y$5000,25,0)))</f>
        <v>0</v>
      </c>
      <c r="AP818" s="11">
        <f t="shared" si="357"/>
        <v>0</v>
      </c>
      <c r="AQ818" s="26">
        <f t="shared" si="358"/>
        <v>0</v>
      </c>
      <c r="AR818" s="26">
        <f t="shared" si="359"/>
        <v>0</v>
      </c>
      <c r="AS818" s="26">
        <f t="shared" si="360"/>
        <v>0</v>
      </c>
      <c r="AT818" s="26">
        <f t="shared" si="361"/>
        <v>0</v>
      </c>
      <c r="AU818" s="26">
        <f t="shared" si="362"/>
        <v>0</v>
      </c>
      <c r="AV818" s="26">
        <f t="shared" si="363"/>
        <v>0</v>
      </c>
      <c r="AW818" s="11" t="s">
        <v>653</v>
      </c>
      <c r="AX818" s="11" t="str">
        <f>VLOOKUP(L818,Group!$A$2:$B$1000,2,0)</f>
        <v>Maintenance</v>
      </c>
      <c r="AY818" s="11">
        <f>IF(ISERROR(VLOOKUP(U818,'ITWR Dump'!$A$2:$Y$5000,15,0)),0,(VLOOKUP('ILC Report'!U818,'ITWR Dump'!$A$2:$Y$5000,15,0)))</f>
        <v>0</v>
      </c>
      <c r="AZ818" s="11" t="str">
        <f t="shared" si="364"/>
        <v>Yes</v>
      </c>
      <c r="BA818" s="11" t="str">
        <f t="shared" si="365"/>
        <v>BKO</v>
      </c>
      <c r="BB818" s="11" t="str">
        <f t="shared" si="366"/>
        <v>MN</v>
      </c>
      <c r="BC818" s="11" t="str">
        <f t="shared" si="367"/>
        <v>No</v>
      </c>
    </row>
    <row r="819" spans="1:55" x14ac:dyDescent="0.3">
      <c r="A819" s="11" t="s">
        <v>113</v>
      </c>
      <c r="B819" s="11" t="s">
        <v>1844</v>
      </c>
      <c r="C819" s="11" t="s">
        <v>646</v>
      </c>
      <c r="D819" s="11" t="s">
        <v>2379</v>
      </c>
      <c r="E819" s="38" t="s">
        <v>2904</v>
      </c>
      <c r="F819" s="11">
        <v>30</v>
      </c>
      <c r="G819" s="40" t="s">
        <v>218</v>
      </c>
      <c r="H819" s="11" t="str">
        <f t="shared" si="349"/>
        <v>Regular</v>
      </c>
      <c r="I819" s="11" t="str">
        <f t="shared" si="341"/>
        <v>US</v>
      </c>
      <c r="J819" s="11" t="str">
        <f>IF(ISERROR(VLOOKUP(C819,'WI Vs ASM'!$B$2:$E$1000,4,0)),0,(VLOOKUP(C819,'WI Vs ASM'!$B$2:$E$1000,4,0)))</f>
        <v>Onshore</v>
      </c>
      <c r="K819" s="11" t="str">
        <f>IF(ISERROR(VLOOKUP(C819,'WI Vs ASM'!$B$2:$F$1000,5,0)),0,(VLOOKUP(C819,'WI Vs ASM'!$B$2:$F$1000,5,0)))</f>
        <v>02-Variable Billable</v>
      </c>
      <c r="L819" s="11" t="str">
        <f>IF(ISERROR(VLOOKUP(C819,'WI Vs ASM'!$B$2:$D$1000,3,0)),0,(VLOOKUP(C819,'WI Vs ASM'!$B$2:$D$1000,3,0)))</f>
        <v>10-Enhancement Onshore</v>
      </c>
      <c r="M819" s="11" t="str">
        <f>IF(ISERROR(VLOOKUP(C819,'WI Vs ASM'!$B$2:$I$1000,8,0)),0,(VLOOKUP(C819,'WI Vs ASM'!$B$2:$I$1000,8,0)))</f>
        <v>Prakash Varadachari</v>
      </c>
      <c r="N819" s="11" t="str">
        <f>IF(ISERROR(VLOOKUP(C819,'WI Vs ASM'!$B$2:$G$1000,6,0)),0,(VLOOKUP(C819,'WI Vs ASM'!$B$2:$G$1000,6,0)))</f>
        <v>FFIC Account Team</v>
      </c>
      <c r="O819" s="11" t="str">
        <f>IF(ISERROR(VLOOKUP(C819,'WI Vs ASM'!$B$2:$H$1000,7,0)),0,(VLOOKUP(C819,'WI Vs ASM'!$B$2:$H$1000,7,0)))</f>
        <v>FFIC Account Team</v>
      </c>
      <c r="P819" s="11" t="str">
        <f t="shared" si="342"/>
        <v>May-17</v>
      </c>
      <c r="Q819" s="11" t="str">
        <f t="shared" si="343"/>
        <v>Q2</v>
      </c>
      <c r="R819" s="11" t="str">
        <f>IF(ISERROR(VLOOKUP(C819,'WI Vs ASM'!$B$2:$J$1000,9,0)),0,(VLOOKUP(C819,'WI Vs ASM'!$B$2:$J$1000,9,0)))</f>
        <v>Chandraprabha Palaniswamy</v>
      </c>
      <c r="S819" s="11" t="str">
        <f>IF(ISERROR(VLOOKUP(C819,'WI Vs ASM'!$B$2:$K$1000,10,0)),0,(VLOOKUP(C819,'WI Vs ASM'!$B$2:$K$1000,10,0)))</f>
        <v>Ron Gilmour</v>
      </c>
      <c r="T819" s="11" t="str">
        <f>IF(ISERROR(VLOOKUP(C819,'WI Vs ASM'!$B$2:$L$1000,11,0)),0,(VLOOKUP(C819,'WI Vs ASM'!$B$2:$L$1000,11,0)))</f>
        <v>Ron Gilmour</v>
      </c>
      <c r="U819" s="11" t="str">
        <f t="shared" si="350"/>
        <v>WR533960</v>
      </c>
      <c r="V819" s="11" t="str">
        <f t="shared" si="344"/>
        <v>No</v>
      </c>
      <c r="W819" s="11" t="str">
        <f t="shared" si="345"/>
        <v>Yes</v>
      </c>
      <c r="X819" s="11" t="str">
        <f t="shared" si="346"/>
        <v>No</v>
      </c>
      <c r="Y819" s="11" t="str">
        <f t="shared" si="347"/>
        <v>No</v>
      </c>
      <c r="Z819" s="11" t="str">
        <f t="shared" si="348"/>
        <v>No</v>
      </c>
      <c r="AA819" s="11" t="str">
        <f t="shared" si="351"/>
        <v>No</v>
      </c>
      <c r="AB819" s="11">
        <f>IF(ISERROR(VLOOKUP(U819,'ITWR Dump'!$A$2:$Y$5000,24,0)),0,(VLOOKUP('ILC Report'!U819,'ITWR Dump'!$A$2:$Y$5000,24,0)))</f>
        <v>0</v>
      </c>
      <c r="AC819" s="11" t="str">
        <f t="shared" si="352"/>
        <v>No</v>
      </c>
      <c r="AD819" s="11" t="str">
        <f t="shared" si="353"/>
        <v/>
      </c>
      <c r="AE819" s="11">
        <f>IF(ISERROR(VLOOKUP(U819,'ITWR Dump'!$A$2:$Y$5000,13,0)),0,(VLOOKUP(U819,'ITWR Dump'!$A$2:$Y$5000,13,0)))</f>
        <v>0</v>
      </c>
      <c r="AF819" s="11">
        <f>IF(ISERROR(VLOOKUP(U819,'ITWR Dump'!$A$2:$Y$5000,11,0)),0,(VLOOKUP(U819,'ITWR Dump'!$A$2:$Y$5000,11,0)))</f>
        <v>0</v>
      </c>
      <c r="AG819" s="11">
        <f>IF(ISERROR(VLOOKUP(U819,'ITWR Dump'!$A$2:$Y$5000,2,0)),0,(VLOOKUP(U819,'ITWR Dump'!$A$2:$Y$5000,2,0)))</f>
        <v>0</v>
      </c>
      <c r="AH819" s="11">
        <f>IF(ISERROR(VLOOKUP(U819,'ITWR Dump'!$A$2:$Y$5000,14,0)),0,(VLOOKUP(U819,'ITWR Dump'!$A$2:$Y$5000,14,0)))</f>
        <v>0</v>
      </c>
      <c r="AI819" s="11" t="str">
        <f t="shared" si="354"/>
        <v>10-Enhancement Onshore Landed</v>
      </c>
      <c r="AJ819" s="11" t="str">
        <f t="shared" si="355"/>
        <v>Landed Onshore</v>
      </c>
      <c r="AK819" s="11" t="str">
        <f>IF(ISERROR(VLOOKUP(A819,'Team Data'!$C$2:$U$213,17,0)),0,(VLOOKUP(A819,'Team Data'!$C$2:$U$213,17,0)))</f>
        <v>BI and RM</v>
      </c>
      <c r="AL819" s="11" t="str">
        <f t="shared" si="356"/>
        <v>2017-04-24</v>
      </c>
      <c r="AM819" s="11">
        <f>IF(ISERROR(VLOOKUP(U819,'ITWR Dump'!$A$2:$Y$5000,16,0)),0,(VLOOKUP(U819,'ITWR Dump'!$A$2:$Y$5000,16,0)))</f>
        <v>0</v>
      </c>
      <c r="AN819" s="11">
        <f>IF(ISERROR(VLOOKUP(U819,'ITWR Dump'!$A$2:$Y$5000,18,0)),0,(VLOOKUP(U819,'ITWR Dump'!$A$2:$Y$5000,18,0)))</f>
        <v>0</v>
      </c>
      <c r="AO819" s="11">
        <f>IF(ISERROR(VLOOKUP(U819,'ITWR Dump'!$A$2:$Y$5000,25,0)),0,(VLOOKUP('ILC Report'!U819,'ITWR Dump'!$A$2:$Y$5000,25,0)))</f>
        <v>0</v>
      </c>
      <c r="AP819" s="11">
        <f t="shared" si="357"/>
        <v>0</v>
      </c>
      <c r="AQ819" s="26">
        <f t="shared" si="358"/>
        <v>0</v>
      </c>
      <c r="AR819" s="26">
        <f t="shared" si="359"/>
        <v>0</v>
      </c>
      <c r="AS819" s="26">
        <f t="shared" si="360"/>
        <v>0</v>
      </c>
      <c r="AT819" s="26">
        <f t="shared" si="361"/>
        <v>0</v>
      </c>
      <c r="AU819" s="26">
        <f t="shared" si="362"/>
        <v>0</v>
      </c>
      <c r="AV819" s="26">
        <f t="shared" si="363"/>
        <v>0</v>
      </c>
      <c r="AW819" s="11" t="s">
        <v>653</v>
      </c>
      <c r="AX819" s="11" t="str">
        <f>VLOOKUP(L819,Group!$A$2:$B$1000,2,0)</f>
        <v>Enhancement</v>
      </c>
      <c r="AY819" s="11">
        <f>IF(ISERROR(VLOOKUP(U819,'ITWR Dump'!$A$2:$Y$5000,15,0)),0,(VLOOKUP('ILC Report'!U819,'ITWR Dump'!$A$2:$Y$5000,15,0)))</f>
        <v>0</v>
      </c>
      <c r="AZ819" s="11" t="str">
        <f t="shared" si="364"/>
        <v>No</v>
      </c>
      <c r="BA819" s="11" t="str">
        <f t="shared" si="365"/>
        <v>BKO</v>
      </c>
      <c r="BB819" s="11" t="str">
        <f t="shared" si="366"/>
        <v>EL</v>
      </c>
      <c r="BC819" s="11" t="str">
        <f t="shared" si="367"/>
        <v>No</v>
      </c>
    </row>
    <row r="820" spans="1:55" x14ac:dyDescent="0.3">
      <c r="A820" s="11" t="s">
        <v>113</v>
      </c>
      <c r="B820" s="11" t="s">
        <v>1844</v>
      </c>
      <c r="C820" s="11" t="s">
        <v>639</v>
      </c>
      <c r="D820" s="11" t="s">
        <v>2382</v>
      </c>
      <c r="E820" s="38" t="s">
        <v>2904</v>
      </c>
      <c r="F820" s="11">
        <v>10</v>
      </c>
      <c r="G820" s="40" t="s">
        <v>218</v>
      </c>
      <c r="H820" s="11" t="str">
        <f t="shared" si="349"/>
        <v>Regular</v>
      </c>
      <c r="I820" s="11" t="str">
        <f t="shared" si="341"/>
        <v>US</v>
      </c>
      <c r="J820" s="11" t="str">
        <f>IF(ISERROR(VLOOKUP(C820,'WI Vs ASM'!$B$2:$E$1000,4,0)),0,(VLOOKUP(C820,'WI Vs ASM'!$B$2:$E$1000,4,0)))</f>
        <v>Onshore</v>
      </c>
      <c r="K820" s="11" t="str">
        <f>IF(ISERROR(VLOOKUP(C820,'WI Vs ASM'!$B$2:$F$1000,5,0)),0,(VLOOKUP(C820,'WI Vs ASM'!$B$2:$F$1000,5,0)))</f>
        <v>02-Variable Billable</v>
      </c>
      <c r="L820" s="11" t="str">
        <f>IF(ISERROR(VLOOKUP(C820,'WI Vs ASM'!$B$2:$D$1000,3,0)),0,(VLOOKUP(C820,'WI Vs ASM'!$B$2:$D$1000,3,0)))</f>
        <v>10-Enhancement Onshore</v>
      </c>
      <c r="M820" s="11" t="str">
        <f>IF(ISERROR(VLOOKUP(C820,'WI Vs ASM'!$B$2:$I$1000,8,0)),0,(VLOOKUP(C820,'WI Vs ASM'!$B$2:$I$1000,8,0)))</f>
        <v>Prakash Varadachari</v>
      </c>
      <c r="N820" s="11" t="str">
        <f>IF(ISERROR(VLOOKUP(C820,'WI Vs ASM'!$B$2:$G$1000,6,0)),0,(VLOOKUP(C820,'WI Vs ASM'!$B$2:$G$1000,6,0)))</f>
        <v>Security &amp; IAM</v>
      </c>
      <c r="O820" s="11" t="str">
        <f>IF(ISERROR(VLOOKUP(C820,'WI Vs ASM'!$B$2:$H$1000,7,0)),0,(VLOOKUP(C820,'WI Vs ASM'!$B$2:$H$1000,7,0)))</f>
        <v>Security &amp; IAM</v>
      </c>
      <c r="P820" s="11" t="str">
        <f t="shared" si="342"/>
        <v>May-17</v>
      </c>
      <c r="Q820" s="11" t="str">
        <f t="shared" si="343"/>
        <v>Q2</v>
      </c>
      <c r="R820" s="11" t="str">
        <f>IF(ISERROR(VLOOKUP(C820,'WI Vs ASM'!$B$2:$J$1000,9,0)),0,(VLOOKUP(C820,'WI Vs ASM'!$B$2:$J$1000,9,0)))</f>
        <v>Chandraprabha Palaniswamy</v>
      </c>
      <c r="S820" s="11" t="str">
        <f>IF(ISERROR(VLOOKUP(C820,'WI Vs ASM'!$B$2:$K$1000,10,0)),0,(VLOOKUP(C820,'WI Vs ASM'!$B$2:$K$1000,10,0)))</f>
        <v>Melody J Pereira</v>
      </c>
      <c r="T820" s="11" t="str">
        <f>IF(ISERROR(VLOOKUP(C820,'WI Vs ASM'!$B$2:$L$1000,11,0)),0,(VLOOKUP(C820,'WI Vs ASM'!$B$2:$L$1000,11,0)))</f>
        <v>Melody J Pereira</v>
      </c>
      <c r="U820" s="11" t="str">
        <f t="shared" si="350"/>
        <v>WR635659</v>
      </c>
      <c r="V820" s="11" t="str">
        <f t="shared" si="344"/>
        <v>No</v>
      </c>
      <c r="W820" s="11" t="str">
        <f t="shared" si="345"/>
        <v>Yes</v>
      </c>
      <c r="X820" s="11" t="str">
        <f t="shared" si="346"/>
        <v>No</v>
      </c>
      <c r="Y820" s="11" t="str">
        <f t="shared" si="347"/>
        <v>No</v>
      </c>
      <c r="Z820" s="11" t="str">
        <f t="shared" si="348"/>
        <v>No</v>
      </c>
      <c r="AA820" s="11" t="str">
        <f t="shared" si="351"/>
        <v>No</v>
      </c>
      <c r="AB820" s="11">
        <f>IF(ISERROR(VLOOKUP(U820,'ITWR Dump'!$A$2:$Y$5000,24,0)),0,(VLOOKUP('ILC Report'!U820,'ITWR Dump'!$A$2:$Y$5000,24,0)))</f>
        <v>0</v>
      </c>
      <c r="AC820" s="11" t="str">
        <f t="shared" si="352"/>
        <v>No</v>
      </c>
      <c r="AD820" s="11" t="str">
        <f t="shared" si="353"/>
        <v/>
      </c>
      <c r="AE820" s="11">
        <f>IF(ISERROR(VLOOKUP(U820,'ITWR Dump'!$A$2:$Y$5000,13,0)),0,(VLOOKUP(U820,'ITWR Dump'!$A$2:$Y$5000,13,0)))</f>
        <v>0</v>
      </c>
      <c r="AF820" s="11">
        <f>IF(ISERROR(VLOOKUP(U820,'ITWR Dump'!$A$2:$Y$5000,11,0)),0,(VLOOKUP(U820,'ITWR Dump'!$A$2:$Y$5000,11,0)))</f>
        <v>0</v>
      </c>
      <c r="AG820" s="11">
        <f>IF(ISERROR(VLOOKUP(U820,'ITWR Dump'!$A$2:$Y$5000,2,0)),0,(VLOOKUP(U820,'ITWR Dump'!$A$2:$Y$5000,2,0)))</f>
        <v>0</v>
      </c>
      <c r="AH820" s="11">
        <f>IF(ISERROR(VLOOKUP(U820,'ITWR Dump'!$A$2:$Y$5000,14,0)),0,(VLOOKUP(U820,'ITWR Dump'!$A$2:$Y$5000,14,0)))</f>
        <v>0</v>
      </c>
      <c r="AI820" s="11" t="str">
        <f t="shared" si="354"/>
        <v>10-Enhancement Onshore Landed</v>
      </c>
      <c r="AJ820" s="11" t="str">
        <f t="shared" si="355"/>
        <v>Landed Onshore</v>
      </c>
      <c r="AK820" s="11" t="str">
        <f>IF(ISERROR(VLOOKUP(A820,'Team Data'!$C$2:$U$213,17,0)),0,(VLOOKUP(A820,'Team Data'!$C$2:$U$213,17,0)))</f>
        <v>BI and RM</v>
      </c>
      <c r="AL820" s="11" t="str">
        <f t="shared" si="356"/>
        <v>2017-04-24</v>
      </c>
      <c r="AM820" s="11">
        <f>IF(ISERROR(VLOOKUP(U820,'ITWR Dump'!$A$2:$Y$5000,16,0)),0,(VLOOKUP(U820,'ITWR Dump'!$A$2:$Y$5000,16,0)))</f>
        <v>0</v>
      </c>
      <c r="AN820" s="11">
        <f>IF(ISERROR(VLOOKUP(U820,'ITWR Dump'!$A$2:$Y$5000,18,0)),0,(VLOOKUP(U820,'ITWR Dump'!$A$2:$Y$5000,18,0)))</f>
        <v>0</v>
      </c>
      <c r="AO820" s="11">
        <f>IF(ISERROR(VLOOKUP(U820,'ITWR Dump'!$A$2:$Y$5000,25,0)),0,(VLOOKUP('ILC Report'!U820,'ITWR Dump'!$A$2:$Y$5000,25,0)))</f>
        <v>0</v>
      </c>
      <c r="AP820" s="11">
        <f t="shared" si="357"/>
        <v>0</v>
      </c>
      <c r="AQ820" s="26">
        <f t="shared" si="358"/>
        <v>0</v>
      </c>
      <c r="AR820" s="26">
        <f t="shared" si="359"/>
        <v>0</v>
      </c>
      <c r="AS820" s="26">
        <f t="shared" si="360"/>
        <v>0</v>
      </c>
      <c r="AT820" s="26">
        <f t="shared" si="361"/>
        <v>0</v>
      </c>
      <c r="AU820" s="26">
        <f t="shared" si="362"/>
        <v>0</v>
      </c>
      <c r="AV820" s="26">
        <f t="shared" si="363"/>
        <v>0</v>
      </c>
      <c r="AW820" s="11" t="s">
        <v>653</v>
      </c>
      <c r="AX820" s="11" t="str">
        <f>VLOOKUP(L820,Group!$A$2:$B$1000,2,0)</f>
        <v>Enhancement</v>
      </c>
      <c r="AY820" s="11">
        <f>IF(ISERROR(VLOOKUP(U820,'ITWR Dump'!$A$2:$Y$5000,15,0)),0,(VLOOKUP('ILC Report'!U820,'ITWR Dump'!$A$2:$Y$5000,15,0)))</f>
        <v>0</v>
      </c>
      <c r="AZ820" s="11" t="str">
        <f t="shared" si="364"/>
        <v>No</v>
      </c>
      <c r="BA820" s="11" t="str">
        <f t="shared" si="365"/>
        <v>BKO</v>
      </c>
      <c r="BB820" s="11" t="str">
        <f t="shared" si="366"/>
        <v>EM</v>
      </c>
      <c r="BC820" s="11" t="str">
        <f t="shared" si="367"/>
        <v>No</v>
      </c>
    </row>
    <row r="821" spans="1:55" x14ac:dyDescent="0.3">
      <c r="A821" s="11" t="s">
        <v>113</v>
      </c>
      <c r="B821" s="11" t="s">
        <v>1844</v>
      </c>
      <c r="C821" s="11" t="s">
        <v>641</v>
      </c>
      <c r="D821" s="11" t="s">
        <v>2378</v>
      </c>
      <c r="E821" s="38" t="s">
        <v>2904</v>
      </c>
      <c r="F821" s="11">
        <v>10</v>
      </c>
      <c r="G821" s="40" t="s">
        <v>218</v>
      </c>
      <c r="H821" s="11" t="str">
        <f t="shared" si="349"/>
        <v>Regular</v>
      </c>
      <c r="I821" s="11" t="str">
        <f t="shared" si="341"/>
        <v>US</v>
      </c>
      <c r="J821" s="11" t="str">
        <f>IF(ISERROR(VLOOKUP(C821,'WI Vs ASM'!$B$2:$E$1000,4,0)),0,(VLOOKUP(C821,'WI Vs ASM'!$B$2:$E$1000,4,0)))</f>
        <v>Onshore</v>
      </c>
      <c r="K821" s="11" t="str">
        <f>IF(ISERROR(VLOOKUP(C821,'WI Vs ASM'!$B$2:$F$1000,5,0)),0,(VLOOKUP(C821,'WI Vs ASM'!$B$2:$F$1000,5,0)))</f>
        <v>01-Fixed Price</v>
      </c>
      <c r="L821" s="11" t="str">
        <f>IF(ISERROR(VLOOKUP(C821,'WI Vs ASM'!$B$2:$D$1000,3,0)),0,(VLOOKUP(C821,'WI Vs ASM'!$B$2:$D$1000,3,0)))</f>
        <v>00-Maintenance Onshore</v>
      </c>
      <c r="M821" s="11" t="str">
        <f>IF(ISERROR(VLOOKUP(C821,'WI Vs ASM'!$B$2:$I$1000,8,0)),0,(VLOOKUP(C821,'WI Vs ASM'!$B$2:$I$1000,8,0)))</f>
        <v>Rahul Soman</v>
      </c>
      <c r="N821" s="11" t="str">
        <f>IF(ISERROR(VLOOKUP(C821,'WI Vs ASM'!$B$2:$G$1000,6,0)),0,(VLOOKUP(C821,'WI Vs ASM'!$B$2:$G$1000,6,0)))</f>
        <v>Security &amp; IAM</v>
      </c>
      <c r="O821" s="11" t="str">
        <f>IF(ISERROR(VLOOKUP(C821,'WI Vs ASM'!$B$2:$H$1000,7,0)),0,(VLOOKUP(C821,'WI Vs ASM'!$B$2:$H$1000,7,0)))</f>
        <v>Security &amp; IAM</v>
      </c>
      <c r="P821" s="11" t="str">
        <f t="shared" si="342"/>
        <v>May-17</v>
      </c>
      <c r="Q821" s="11" t="str">
        <f t="shared" si="343"/>
        <v>Q2</v>
      </c>
      <c r="R821" s="11" t="str">
        <f>IF(ISERROR(VLOOKUP(C821,'WI Vs ASM'!$B$2:$J$1000,9,0)),0,(VLOOKUP(C821,'WI Vs ASM'!$B$2:$J$1000,9,0)))</f>
        <v>Jyothi Pai</v>
      </c>
      <c r="S821" s="11" t="str">
        <f>IF(ISERROR(VLOOKUP(C821,'WI Vs ASM'!$B$2:$K$1000,10,0)),0,(VLOOKUP(C821,'WI Vs ASM'!$B$2:$K$1000,10,0)))</f>
        <v>Melody J Pereira</v>
      </c>
      <c r="T821" s="11" t="str">
        <f>IF(ISERROR(VLOOKUP(C821,'WI Vs ASM'!$B$2:$L$1000,11,0)),0,(VLOOKUP(C821,'WI Vs ASM'!$B$2:$L$1000,11,0)))</f>
        <v>Melody J Pereira</v>
      </c>
      <c r="U821" s="11" t="str">
        <f t="shared" si="350"/>
        <v>WR736191</v>
      </c>
      <c r="V821" s="11" t="str">
        <f t="shared" si="344"/>
        <v>No</v>
      </c>
      <c r="W821" s="11" t="str">
        <f t="shared" si="345"/>
        <v>Yes</v>
      </c>
      <c r="X821" s="11" t="str">
        <f t="shared" si="346"/>
        <v>No</v>
      </c>
      <c r="Y821" s="11" t="str">
        <f t="shared" si="347"/>
        <v>No</v>
      </c>
      <c r="Z821" s="11" t="str">
        <f t="shared" si="348"/>
        <v>No</v>
      </c>
      <c r="AA821" s="11" t="str">
        <f t="shared" si="351"/>
        <v>No</v>
      </c>
      <c r="AB821" s="11">
        <f>IF(ISERROR(VLOOKUP(U821,'ITWR Dump'!$A$2:$Y$5000,24,0)),0,(VLOOKUP('ILC Report'!U821,'ITWR Dump'!$A$2:$Y$5000,24,0)))</f>
        <v>0</v>
      </c>
      <c r="AC821" s="11" t="str">
        <f t="shared" si="352"/>
        <v>No</v>
      </c>
      <c r="AD821" s="11" t="str">
        <f t="shared" si="353"/>
        <v/>
      </c>
      <c r="AE821" s="11">
        <f>IF(ISERROR(VLOOKUP(U821,'ITWR Dump'!$A$2:$Y$5000,13,0)),0,(VLOOKUP(U821,'ITWR Dump'!$A$2:$Y$5000,13,0)))</f>
        <v>0</v>
      </c>
      <c r="AF821" s="11">
        <f>IF(ISERROR(VLOOKUP(U821,'ITWR Dump'!$A$2:$Y$5000,11,0)),0,(VLOOKUP(U821,'ITWR Dump'!$A$2:$Y$5000,11,0)))</f>
        <v>0</v>
      </c>
      <c r="AG821" s="11">
        <f>IF(ISERROR(VLOOKUP(U821,'ITWR Dump'!$A$2:$Y$5000,2,0)),0,(VLOOKUP(U821,'ITWR Dump'!$A$2:$Y$5000,2,0)))</f>
        <v>0</v>
      </c>
      <c r="AH821" s="11">
        <f>IF(ISERROR(VLOOKUP(U821,'ITWR Dump'!$A$2:$Y$5000,14,0)),0,(VLOOKUP(U821,'ITWR Dump'!$A$2:$Y$5000,14,0)))</f>
        <v>0</v>
      </c>
      <c r="AI821" s="11" t="str">
        <f t="shared" si="354"/>
        <v>00-Maintenance Onshore Landed</v>
      </c>
      <c r="AJ821" s="11" t="str">
        <f t="shared" si="355"/>
        <v>Landed Onshore</v>
      </c>
      <c r="AK821" s="11" t="str">
        <f>IF(ISERROR(VLOOKUP(A821,'Team Data'!$C$2:$U$213,17,0)),0,(VLOOKUP(A821,'Team Data'!$C$2:$U$213,17,0)))</f>
        <v>BI and RM</v>
      </c>
      <c r="AL821" s="11" t="str">
        <f t="shared" si="356"/>
        <v>2017-04-24</v>
      </c>
      <c r="AM821" s="11">
        <f>IF(ISERROR(VLOOKUP(U821,'ITWR Dump'!$A$2:$Y$5000,16,0)),0,(VLOOKUP(U821,'ITWR Dump'!$A$2:$Y$5000,16,0)))</f>
        <v>0</v>
      </c>
      <c r="AN821" s="11">
        <f>IF(ISERROR(VLOOKUP(U821,'ITWR Dump'!$A$2:$Y$5000,18,0)),0,(VLOOKUP(U821,'ITWR Dump'!$A$2:$Y$5000,18,0)))</f>
        <v>0</v>
      </c>
      <c r="AO821" s="11">
        <f>IF(ISERROR(VLOOKUP(U821,'ITWR Dump'!$A$2:$Y$5000,25,0)),0,(VLOOKUP('ILC Report'!U821,'ITWR Dump'!$A$2:$Y$5000,25,0)))</f>
        <v>0</v>
      </c>
      <c r="AP821" s="11">
        <f t="shared" si="357"/>
        <v>0</v>
      </c>
      <c r="AQ821" s="26">
        <f t="shared" si="358"/>
        <v>0</v>
      </c>
      <c r="AR821" s="26">
        <f t="shared" si="359"/>
        <v>0</v>
      </c>
      <c r="AS821" s="26">
        <f t="shared" si="360"/>
        <v>0</v>
      </c>
      <c r="AT821" s="26">
        <f t="shared" si="361"/>
        <v>0</v>
      </c>
      <c r="AU821" s="26">
        <f t="shared" si="362"/>
        <v>0</v>
      </c>
      <c r="AV821" s="26">
        <f t="shared" si="363"/>
        <v>0</v>
      </c>
      <c r="AW821" s="11" t="s">
        <v>653</v>
      </c>
      <c r="AX821" s="11" t="str">
        <f>VLOOKUP(L821,Group!$A$2:$B$1000,2,0)</f>
        <v>Maintenance</v>
      </c>
      <c r="AY821" s="11">
        <f>IF(ISERROR(VLOOKUP(U821,'ITWR Dump'!$A$2:$Y$5000,15,0)),0,(VLOOKUP('ILC Report'!U821,'ITWR Dump'!$A$2:$Y$5000,15,0)))</f>
        <v>0</v>
      </c>
      <c r="AZ821" s="11" t="str">
        <f t="shared" si="364"/>
        <v>Yes</v>
      </c>
      <c r="BA821" s="11" t="str">
        <f t="shared" si="365"/>
        <v>BKO</v>
      </c>
      <c r="BB821" s="11" t="str">
        <f t="shared" si="366"/>
        <v>MN</v>
      </c>
      <c r="BC821" s="11" t="str">
        <f t="shared" si="367"/>
        <v>No</v>
      </c>
    </row>
    <row r="822" spans="1:55" x14ac:dyDescent="0.3">
      <c r="A822" s="11" t="s">
        <v>113</v>
      </c>
      <c r="B822" s="11" t="s">
        <v>1844</v>
      </c>
      <c r="C822" s="11" t="s">
        <v>639</v>
      </c>
      <c r="D822" s="11" t="s">
        <v>2383</v>
      </c>
      <c r="E822" s="38" t="s">
        <v>2904</v>
      </c>
      <c r="F822" s="11">
        <v>5</v>
      </c>
      <c r="G822" s="40" t="s">
        <v>218</v>
      </c>
      <c r="H822" s="11" t="str">
        <f t="shared" si="349"/>
        <v>Regular</v>
      </c>
      <c r="I822" s="11" t="str">
        <f t="shared" si="341"/>
        <v>US</v>
      </c>
      <c r="J822" s="11" t="str">
        <f>IF(ISERROR(VLOOKUP(C822,'WI Vs ASM'!$B$2:$E$1000,4,0)),0,(VLOOKUP(C822,'WI Vs ASM'!$B$2:$E$1000,4,0)))</f>
        <v>Onshore</v>
      </c>
      <c r="K822" s="11" t="str">
        <f>IF(ISERROR(VLOOKUP(C822,'WI Vs ASM'!$B$2:$F$1000,5,0)),0,(VLOOKUP(C822,'WI Vs ASM'!$B$2:$F$1000,5,0)))</f>
        <v>02-Variable Billable</v>
      </c>
      <c r="L822" s="11" t="str">
        <f>IF(ISERROR(VLOOKUP(C822,'WI Vs ASM'!$B$2:$D$1000,3,0)),0,(VLOOKUP(C822,'WI Vs ASM'!$B$2:$D$1000,3,0)))</f>
        <v>10-Enhancement Onshore</v>
      </c>
      <c r="M822" s="11" t="str">
        <f>IF(ISERROR(VLOOKUP(C822,'WI Vs ASM'!$B$2:$I$1000,8,0)),0,(VLOOKUP(C822,'WI Vs ASM'!$B$2:$I$1000,8,0)))</f>
        <v>Prakash Varadachari</v>
      </c>
      <c r="N822" s="11" t="str">
        <f>IF(ISERROR(VLOOKUP(C822,'WI Vs ASM'!$B$2:$G$1000,6,0)),0,(VLOOKUP(C822,'WI Vs ASM'!$B$2:$G$1000,6,0)))</f>
        <v>Security &amp; IAM</v>
      </c>
      <c r="O822" s="11" t="str">
        <f>IF(ISERROR(VLOOKUP(C822,'WI Vs ASM'!$B$2:$H$1000,7,0)),0,(VLOOKUP(C822,'WI Vs ASM'!$B$2:$H$1000,7,0)))</f>
        <v>Security &amp; IAM</v>
      </c>
      <c r="P822" s="11" t="str">
        <f t="shared" si="342"/>
        <v>May-17</v>
      </c>
      <c r="Q822" s="11" t="str">
        <f t="shared" si="343"/>
        <v>Q2</v>
      </c>
      <c r="R822" s="11" t="str">
        <f>IF(ISERROR(VLOOKUP(C822,'WI Vs ASM'!$B$2:$J$1000,9,0)),0,(VLOOKUP(C822,'WI Vs ASM'!$B$2:$J$1000,9,0)))</f>
        <v>Chandraprabha Palaniswamy</v>
      </c>
      <c r="S822" s="11" t="str">
        <f>IF(ISERROR(VLOOKUP(C822,'WI Vs ASM'!$B$2:$K$1000,10,0)),0,(VLOOKUP(C822,'WI Vs ASM'!$B$2:$K$1000,10,0)))</f>
        <v>Melody J Pereira</v>
      </c>
      <c r="T822" s="11" t="str">
        <f>IF(ISERROR(VLOOKUP(C822,'WI Vs ASM'!$B$2:$L$1000,11,0)),0,(VLOOKUP(C822,'WI Vs ASM'!$B$2:$L$1000,11,0)))</f>
        <v>Melody J Pereira</v>
      </c>
      <c r="U822" s="11" t="str">
        <f t="shared" si="350"/>
        <v>WR736448</v>
      </c>
      <c r="V822" s="11" t="str">
        <f t="shared" si="344"/>
        <v>No</v>
      </c>
      <c r="W822" s="11" t="str">
        <f t="shared" si="345"/>
        <v>Yes</v>
      </c>
      <c r="X822" s="11" t="str">
        <f t="shared" si="346"/>
        <v>No</v>
      </c>
      <c r="Y822" s="11" t="str">
        <f t="shared" si="347"/>
        <v>No</v>
      </c>
      <c r="Z822" s="11" t="str">
        <f t="shared" si="348"/>
        <v>No</v>
      </c>
      <c r="AA822" s="11" t="str">
        <f t="shared" si="351"/>
        <v>No</v>
      </c>
      <c r="AB822" s="11">
        <f>IF(ISERROR(VLOOKUP(U822,'ITWR Dump'!$A$2:$Y$5000,24,0)),0,(VLOOKUP('ILC Report'!U822,'ITWR Dump'!$A$2:$Y$5000,24,0)))</f>
        <v>0</v>
      </c>
      <c r="AC822" s="11" t="str">
        <f t="shared" si="352"/>
        <v>No</v>
      </c>
      <c r="AD822" s="11" t="str">
        <f t="shared" si="353"/>
        <v/>
      </c>
      <c r="AE822" s="11">
        <f>IF(ISERROR(VLOOKUP(U822,'ITWR Dump'!$A$2:$Y$5000,13,0)),0,(VLOOKUP(U822,'ITWR Dump'!$A$2:$Y$5000,13,0)))</f>
        <v>0</v>
      </c>
      <c r="AF822" s="11">
        <f>IF(ISERROR(VLOOKUP(U822,'ITWR Dump'!$A$2:$Y$5000,11,0)),0,(VLOOKUP(U822,'ITWR Dump'!$A$2:$Y$5000,11,0)))</f>
        <v>0</v>
      </c>
      <c r="AG822" s="11">
        <f>IF(ISERROR(VLOOKUP(U822,'ITWR Dump'!$A$2:$Y$5000,2,0)),0,(VLOOKUP(U822,'ITWR Dump'!$A$2:$Y$5000,2,0)))</f>
        <v>0</v>
      </c>
      <c r="AH822" s="11">
        <f>IF(ISERROR(VLOOKUP(U822,'ITWR Dump'!$A$2:$Y$5000,14,0)),0,(VLOOKUP(U822,'ITWR Dump'!$A$2:$Y$5000,14,0)))</f>
        <v>0</v>
      </c>
      <c r="AI822" s="11" t="str">
        <f t="shared" si="354"/>
        <v>10-Enhancement Onshore Landed</v>
      </c>
      <c r="AJ822" s="11" t="str">
        <f t="shared" si="355"/>
        <v>Landed Onshore</v>
      </c>
      <c r="AK822" s="11" t="str">
        <f>IF(ISERROR(VLOOKUP(A822,'Team Data'!$C$2:$U$213,17,0)),0,(VLOOKUP(A822,'Team Data'!$C$2:$U$213,17,0)))</f>
        <v>BI and RM</v>
      </c>
      <c r="AL822" s="11" t="str">
        <f t="shared" si="356"/>
        <v>2017-04-24</v>
      </c>
      <c r="AM822" s="11">
        <f>IF(ISERROR(VLOOKUP(U822,'ITWR Dump'!$A$2:$Y$5000,16,0)),0,(VLOOKUP(U822,'ITWR Dump'!$A$2:$Y$5000,16,0)))</f>
        <v>0</v>
      </c>
      <c r="AN822" s="11">
        <f>IF(ISERROR(VLOOKUP(U822,'ITWR Dump'!$A$2:$Y$5000,18,0)),0,(VLOOKUP(U822,'ITWR Dump'!$A$2:$Y$5000,18,0)))</f>
        <v>0</v>
      </c>
      <c r="AO822" s="11">
        <f>IF(ISERROR(VLOOKUP(U822,'ITWR Dump'!$A$2:$Y$5000,25,0)),0,(VLOOKUP('ILC Report'!U822,'ITWR Dump'!$A$2:$Y$5000,25,0)))</f>
        <v>0</v>
      </c>
      <c r="AP822" s="11">
        <f t="shared" si="357"/>
        <v>0</v>
      </c>
      <c r="AQ822" s="26">
        <f t="shared" si="358"/>
        <v>0</v>
      </c>
      <c r="AR822" s="26">
        <f t="shared" si="359"/>
        <v>0</v>
      </c>
      <c r="AS822" s="26">
        <f t="shared" si="360"/>
        <v>0</v>
      </c>
      <c r="AT822" s="26">
        <f t="shared" si="361"/>
        <v>0</v>
      </c>
      <c r="AU822" s="26">
        <f t="shared" si="362"/>
        <v>0</v>
      </c>
      <c r="AV822" s="26">
        <f t="shared" si="363"/>
        <v>0</v>
      </c>
      <c r="AW822" s="11" t="s">
        <v>653</v>
      </c>
      <c r="AX822" s="11" t="str">
        <f>VLOOKUP(L822,Group!$A$2:$B$1000,2,0)</f>
        <v>Enhancement</v>
      </c>
      <c r="AY822" s="11">
        <f>IF(ISERROR(VLOOKUP(U822,'ITWR Dump'!$A$2:$Y$5000,15,0)),0,(VLOOKUP('ILC Report'!U822,'ITWR Dump'!$A$2:$Y$5000,15,0)))</f>
        <v>0</v>
      </c>
      <c r="AZ822" s="11" t="str">
        <f t="shared" si="364"/>
        <v>No</v>
      </c>
      <c r="BA822" s="11" t="str">
        <f t="shared" si="365"/>
        <v>BKO</v>
      </c>
      <c r="BB822" s="11" t="str">
        <f t="shared" si="366"/>
        <v>EM</v>
      </c>
      <c r="BC822" s="11" t="str">
        <f t="shared" si="367"/>
        <v>No</v>
      </c>
    </row>
    <row r="823" spans="1:55" x14ac:dyDescent="0.3">
      <c r="A823" s="11" t="s">
        <v>114</v>
      </c>
      <c r="B823" s="11" t="s">
        <v>1845</v>
      </c>
      <c r="C823" s="11" t="s">
        <v>569</v>
      </c>
      <c r="D823" s="11" t="s">
        <v>2384</v>
      </c>
      <c r="E823" s="38" t="s">
        <v>2902</v>
      </c>
      <c r="F823" s="11">
        <v>8</v>
      </c>
      <c r="G823" s="40" t="s">
        <v>218</v>
      </c>
      <c r="H823" s="11" t="str">
        <f t="shared" si="349"/>
        <v>Regular</v>
      </c>
      <c r="I823" s="11" t="str">
        <f t="shared" si="341"/>
        <v>INDIA</v>
      </c>
      <c r="J823" s="11" t="str">
        <f>IF(ISERROR(VLOOKUP(C823,'WI Vs ASM'!$B$2:$E$1000,4,0)),0,(VLOOKUP(C823,'WI Vs ASM'!$B$2:$E$1000,4,0)))</f>
        <v>Offshore</v>
      </c>
      <c r="K823" s="11" t="str">
        <f>IF(ISERROR(VLOOKUP(C823,'WI Vs ASM'!$B$2:$F$1000,5,0)),0,(VLOOKUP(C823,'WI Vs ASM'!$B$2:$F$1000,5,0)))</f>
        <v>09-NonBillable</v>
      </c>
      <c r="L823" s="11" t="str">
        <f>IF(ISERROR(VLOOKUP(C823,'WI Vs ASM'!$B$2:$D$1000,3,0)),0,(VLOOKUP(C823,'WI Vs ASM'!$B$2:$D$1000,3,0)))</f>
        <v>65-Bench Hours Offshore</v>
      </c>
      <c r="M823" s="11" t="str">
        <f>IF(ISERROR(VLOOKUP(C823,'WI Vs ASM'!$B$2:$I$1000,8,0)),0,(VLOOKUP(C823,'WI Vs ASM'!$B$2:$I$1000,8,0)))</f>
        <v>Prasad P Naik</v>
      </c>
      <c r="N823" s="11" t="str">
        <f>IF(ISERROR(VLOOKUP(C823,'WI Vs ASM'!$B$2:$G$1000,6,0)),0,(VLOOKUP(C823,'WI Vs ASM'!$B$2:$G$1000,6,0)))</f>
        <v>Commercial</v>
      </c>
      <c r="O823" s="11" t="str">
        <f>IF(ISERROR(VLOOKUP(C823,'WI Vs ASM'!$B$2:$H$1000,7,0)),0,(VLOOKUP(C823,'WI Vs ASM'!$B$2:$H$1000,7,0)))</f>
        <v>Commercial</v>
      </c>
      <c r="P823" s="11" t="str">
        <f t="shared" si="342"/>
        <v>May-17</v>
      </c>
      <c r="Q823" s="11" t="str">
        <f t="shared" si="343"/>
        <v>Q2</v>
      </c>
      <c r="R823" s="11" t="str">
        <f>IF(ISERROR(VLOOKUP(C823,'WI Vs ASM'!$B$2:$J$1000,9,0)),0,(VLOOKUP(C823,'WI Vs ASM'!$B$2:$J$1000,9,0)))</f>
        <v>Chandraprabha Palaniswamy</v>
      </c>
      <c r="S823" s="11" t="str">
        <f>IF(ISERROR(VLOOKUP(C823,'WI Vs ASM'!$B$2:$K$1000,10,0)),0,(VLOOKUP(C823,'WI Vs ASM'!$B$2:$K$1000,10,0)))</f>
        <v>Saju Bhaskaran</v>
      </c>
      <c r="T823" s="11" t="str">
        <f>IF(ISERROR(VLOOKUP(C823,'WI Vs ASM'!$B$2:$L$1000,11,0)),0,(VLOOKUP(C823,'WI Vs ASM'!$B$2:$L$1000,11,0)))</f>
        <v>Sreekala Balasubramanian</v>
      </c>
      <c r="U823" s="11" t="e">
        <f t="shared" si="350"/>
        <v>#VALUE!</v>
      </c>
      <c r="V823" s="11" t="str">
        <f t="shared" si="344"/>
        <v>No</v>
      </c>
      <c r="W823" s="11" t="str">
        <f t="shared" si="345"/>
        <v>No</v>
      </c>
      <c r="X823" s="11" t="str">
        <f t="shared" si="346"/>
        <v>No</v>
      </c>
      <c r="Y823" s="11" t="str">
        <f t="shared" si="347"/>
        <v>No</v>
      </c>
      <c r="Z823" s="11" t="str">
        <f t="shared" si="348"/>
        <v>No</v>
      </c>
      <c r="AA823" s="11" t="str">
        <f t="shared" si="351"/>
        <v>No</v>
      </c>
      <c r="AB823" s="11">
        <f>IF(ISERROR(VLOOKUP(U823,'ITWR Dump'!$A$2:$Y$5000,24,0)),0,(VLOOKUP('ILC Report'!U823,'ITWR Dump'!$A$2:$Y$5000,24,0)))</f>
        <v>0</v>
      </c>
      <c r="AC823" s="11" t="str">
        <f t="shared" si="352"/>
        <v>No</v>
      </c>
      <c r="AD823" s="11" t="str">
        <f t="shared" si="353"/>
        <v/>
      </c>
      <c r="AE823" s="11">
        <f>IF(ISERROR(VLOOKUP(U823,'ITWR Dump'!$A$2:$Y$5000,13,0)),0,(VLOOKUP(U823,'ITWR Dump'!$A$2:$Y$5000,13,0)))</f>
        <v>0</v>
      </c>
      <c r="AF823" s="11">
        <f>IF(ISERROR(VLOOKUP(U823,'ITWR Dump'!$A$2:$Y$5000,11,0)),0,(VLOOKUP(U823,'ITWR Dump'!$A$2:$Y$5000,11,0)))</f>
        <v>0</v>
      </c>
      <c r="AG823" s="11">
        <f>IF(ISERROR(VLOOKUP(U823,'ITWR Dump'!$A$2:$Y$5000,2,0)),0,(VLOOKUP(U823,'ITWR Dump'!$A$2:$Y$5000,2,0)))</f>
        <v>0</v>
      </c>
      <c r="AH823" s="11">
        <f>IF(ISERROR(VLOOKUP(U823,'ITWR Dump'!$A$2:$Y$5000,14,0)),0,(VLOOKUP(U823,'ITWR Dump'!$A$2:$Y$5000,14,0)))</f>
        <v>0</v>
      </c>
      <c r="AI823" s="11" t="str">
        <f t="shared" si="354"/>
        <v>65-Bench Hours Offshore</v>
      </c>
      <c r="AJ823" s="11" t="str">
        <f t="shared" si="355"/>
        <v>Offshore</v>
      </c>
      <c r="AK823" s="11" t="str">
        <f>IF(ISERROR(VLOOKUP(A823,'Team Data'!$C$2:$U$213,17,0)),0,(VLOOKUP(A823,'Team Data'!$C$2:$U$213,17,0)))</f>
        <v>IMS and FN</v>
      </c>
      <c r="AL823" s="11" t="str">
        <f t="shared" si="356"/>
        <v>2017-04-24</v>
      </c>
      <c r="AM823" s="11">
        <f>IF(ISERROR(VLOOKUP(U823,'ITWR Dump'!$A$2:$Y$5000,16,0)),0,(VLOOKUP(U823,'ITWR Dump'!$A$2:$Y$5000,16,0)))</f>
        <v>0</v>
      </c>
      <c r="AN823" s="11">
        <f>IF(ISERROR(VLOOKUP(U823,'ITWR Dump'!$A$2:$Y$5000,18,0)),0,(VLOOKUP(U823,'ITWR Dump'!$A$2:$Y$5000,18,0)))</f>
        <v>0</v>
      </c>
      <c r="AO823" s="11">
        <f>IF(ISERROR(VLOOKUP(U823,'ITWR Dump'!$A$2:$Y$5000,25,0)),0,(VLOOKUP('ILC Report'!U823,'ITWR Dump'!$A$2:$Y$5000,25,0)))</f>
        <v>0</v>
      </c>
      <c r="AP823" s="11">
        <f t="shared" si="357"/>
        <v>0</v>
      </c>
      <c r="AQ823" s="26">
        <f t="shared" si="358"/>
        <v>0</v>
      </c>
      <c r="AR823" s="26">
        <f t="shared" si="359"/>
        <v>0</v>
      </c>
      <c r="AS823" s="26">
        <f t="shared" si="360"/>
        <v>0</v>
      </c>
      <c r="AT823" s="26">
        <f t="shared" si="361"/>
        <v>0</v>
      </c>
      <c r="AU823" s="26">
        <f t="shared" si="362"/>
        <v>0</v>
      </c>
      <c r="AV823" s="26">
        <f t="shared" si="363"/>
        <v>0</v>
      </c>
      <c r="AW823" s="11" t="s">
        <v>653</v>
      </c>
      <c r="AX823" s="11" t="str">
        <f>VLOOKUP(L823,Group!$A$2:$B$1000,2,0)</f>
        <v>Maintenance</v>
      </c>
      <c r="AY823" s="11">
        <f>IF(ISERROR(VLOOKUP(U823,'ITWR Dump'!$A$2:$Y$5000,15,0)),0,(VLOOKUP('ILC Report'!U823,'ITWR Dump'!$A$2:$Y$5000,15,0)))</f>
        <v>0</v>
      </c>
      <c r="AZ823" s="11" t="str">
        <f t="shared" si="364"/>
        <v>No</v>
      </c>
      <c r="BA823" s="11" t="str">
        <f t="shared" si="365"/>
        <v>BKI</v>
      </c>
      <c r="BB823" s="11" t="str">
        <f t="shared" si="366"/>
        <v>BN</v>
      </c>
      <c r="BC823" s="11" t="str">
        <f t="shared" si="367"/>
        <v>No</v>
      </c>
    </row>
    <row r="824" spans="1:55" x14ac:dyDescent="0.3">
      <c r="A824" s="11" t="s">
        <v>114</v>
      </c>
      <c r="B824" s="11" t="s">
        <v>1845</v>
      </c>
      <c r="C824" s="11" t="s">
        <v>573</v>
      </c>
      <c r="D824" s="11" t="s">
        <v>2385</v>
      </c>
      <c r="E824" s="38" t="s">
        <v>2902</v>
      </c>
      <c r="F824" s="11">
        <v>5</v>
      </c>
      <c r="G824" s="40" t="s">
        <v>218</v>
      </c>
      <c r="H824" s="11" t="str">
        <f t="shared" si="349"/>
        <v>Regular</v>
      </c>
      <c r="I824" s="11" t="str">
        <f t="shared" si="341"/>
        <v>INDIA</v>
      </c>
      <c r="J824" s="11" t="str">
        <f>IF(ISERROR(VLOOKUP(C824,'WI Vs ASM'!$B$2:$E$1000,4,0)),0,(VLOOKUP(C824,'WI Vs ASM'!$B$2:$E$1000,4,0)))</f>
        <v>Offshore</v>
      </c>
      <c r="K824" s="11" t="str">
        <f>IF(ISERROR(VLOOKUP(C824,'WI Vs ASM'!$B$2:$F$1000,5,0)),0,(VLOOKUP(C824,'WI Vs ASM'!$B$2:$F$1000,5,0)))</f>
        <v>01-Fixed Price</v>
      </c>
      <c r="L824" s="11" t="str">
        <f>IF(ISERROR(VLOOKUP(C824,'WI Vs ASM'!$B$2:$D$1000,3,0)),0,(VLOOKUP(C824,'WI Vs ASM'!$B$2:$D$1000,3,0)))</f>
        <v>01-Maintenance Offshore</v>
      </c>
      <c r="M824" s="11" t="str">
        <f>IF(ISERROR(VLOOKUP(C824,'WI Vs ASM'!$B$2:$I$1000,8,0)),0,(VLOOKUP(C824,'WI Vs ASM'!$B$2:$I$1000,8,0)))</f>
        <v>Rahul Soman</v>
      </c>
      <c r="N824" s="11" t="str">
        <f>IF(ISERROR(VLOOKUP(C824,'WI Vs ASM'!$B$2:$G$1000,6,0)),0,(VLOOKUP(C824,'WI Vs ASM'!$B$2:$G$1000,6,0)))</f>
        <v>Commercial</v>
      </c>
      <c r="O824" s="11" t="str">
        <f>IF(ISERROR(VLOOKUP(C824,'WI Vs ASM'!$B$2:$H$1000,7,0)),0,(VLOOKUP(C824,'WI Vs ASM'!$B$2:$H$1000,7,0)))</f>
        <v>Commercial</v>
      </c>
      <c r="P824" s="11" t="str">
        <f t="shared" si="342"/>
        <v>May-17</v>
      </c>
      <c r="Q824" s="11" t="str">
        <f t="shared" si="343"/>
        <v>Q2</v>
      </c>
      <c r="R824" s="11" t="str">
        <f>IF(ISERROR(VLOOKUP(C824,'WI Vs ASM'!$B$2:$J$1000,9,0)),0,(VLOOKUP(C824,'WI Vs ASM'!$B$2:$J$1000,9,0)))</f>
        <v>Jyothi Pai</v>
      </c>
      <c r="S824" s="11" t="str">
        <f>IF(ISERROR(VLOOKUP(C824,'WI Vs ASM'!$B$2:$K$1000,10,0)),0,(VLOOKUP(C824,'WI Vs ASM'!$B$2:$K$1000,10,0)))</f>
        <v>Saju Bhaskaran</v>
      </c>
      <c r="T824" s="11" t="str">
        <f>IF(ISERROR(VLOOKUP(C824,'WI Vs ASM'!$B$2:$L$1000,11,0)),0,(VLOOKUP(C824,'WI Vs ASM'!$B$2:$L$1000,11,0)))</f>
        <v>Sreekala Balasubramanian</v>
      </c>
      <c r="U824" s="11" t="e">
        <f t="shared" si="350"/>
        <v>#VALUE!</v>
      </c>
      <c r="V824" s="11" t="str">
        <f t="shared" si="344"/>
        <v>Yes</v>
      </c>
      <c r="W824" s="11" t="str">
        <f t="shared" si="345"/>
        <v>No</v>
      </c>
      <c r="X824" s="11" t="str">
        <f t="shared" si="346"/>
        <v>No</v>
      </c>
      <c r="Y824" s="11" t="str">
        <f t="shared" si="347"/>
        <v>No</v>
      </c>
      <c r="Z824" s="11" t="str">
        <f t="shared" si="348"/>
        <v>No</v>
      </c>
      <c r="AA824" s="11" t="str">
        <f t="shared" si="351"/>
        <v>No</v>
      </c>
      <c r="AB824" s="11">
        <f>IF(ISERROR(VLOOKUP(U824,'ITWR Dump'!$A$2:$Y$5000,24,0)),0,(VLOOKUP('ILC Report'!U824,'ITWR Dump'!$A$2:$Y$5000,24,0)))</f>
        <v>0</v>
      </c>
      <c r="AC824" s="11" t="str">
        <f t="shared" si="352"/>
        <v>No</v>
      </c>
      <c r="AD824" s="11" t="str">
        <f t="shared" si="353"/>
        <v/>
      </c>
      <c r="AE824" s="11">
        <f>IF(ISERROR(VLOOKUP(U824,'ITWR Dump'!$A$2:$Y$5000,13,0)),0,(VLOOKUP(U824,'ITWR Dump'!$A$2:$Y$5000,13,0)))</f>
        <v>0</v>
      </c>
      <c r="AF824" s="11">
        <f>IF(ISERROR(VLOOKUP(U824,'ITWR Dump'!$A$2:$Y$5000,11,0)),0,(VLOOKUP(U824,'ITWR Dump'!$A$2:$Y$5000,11,0)))</f>
        <v>0</v>
      </c>
      <c r="AG824" s="11">
        <f>IF(ISERROR(VLOOKUP(U824,'ITWR Dump'!$A$2:$Y$5000,2,0)),0,(VLOOKUP(U824,'ITWR Dump'!$A$2:$Y$5000,2,0)))</f>
        <v>0</v>
      </c>
      <c r="AH824" s="11">
        <f>IF(ISERROR(VLOOKUP(U824,'ITWR Dump'!$A$2:$Y$5000,14,0)),0,(VLOOKUP(U824,'ITWR Dump'!$A$2:$Y$5000,14,0)))</f>
        <v>0</v>
      </c>
      <c r="AI824" s="11" t="str">
        <f t="shared" si="354"/>
        <v>01-Maintenance Offshore</v>
      </c>
      <c r="AJ824" s="11" t="str">
        <f t="shared" si="355"/>
        <v>Offshore</v>
      </c>
      <c r="AK824" s="11" t="str">
        <f>IF(ISERROR(VLOOKUP(A824,'Team Data'!$C$2:$U$213,17,0)),0,(VLOOKUP(A824,'Team Data'!$C$2:$U$213,17,0)))</f>
        <v>IMS and FN</v>
      </c>
      <c r="AL824" s="11" t="str">
        <f t="shared" si="356"/>
        <v>2017-04-24</v>
      </c>
      <c r="AM824" s="11">
        <f>IF(ISERROR(VLOOKUP(U824,'ITWR Dump'!$A$2:$Y$5000,16,0)),0,(VLOOKUP(U824,'ITWR Dump'!$A$2:$Y$5000,16,0)))</f>
        <v>0</v>
      </c>
      <c r="AN824" s="11">
        <f>IF(ISERROR(VLOOKUP(U824,'ITWR Dump'!$A$2:$Y$5000,18,0)),0,(VLOOKUP(U824,'ITWR Dump'!$A$2:$Y$5000,18,0)))</f>
        <v>0</v>
      </c>
      <c r="AO824" s="11">
        <f>IF(ISERROR(VLOOKUP(U824,'ITWR Dump'!$A$2:$Y$5000,25,0)),0,(VLOOKUP('ILC Report'!U824,'ITWR Dump'!$A$2:$Y$5000,25,0)))</f>
        <v>0</v>
      </c>
      <c r="AP824" s="11">
        <f t="shared" si="357"/>
        <v>1</v>
      </c>
      <c r="AQ824" s="26">
        <f t="shared" si="358"/>
        <v>0</v>
      </c>
      <c r="AR824" s="26">
        <f t="shared" si="359"/>
        <v>0</v>
      </c>
      <c r="AS824" s="26">
        <f t="shared" si="360"/>
        <v>0</v>
      </c>
      <c r="AT824" s="26">
        <f t="shared" si="361"/>
        <v>0</v>
      </c>
      <c r="AU824" s="26">
        <f t="shared" si="362"/>
        <v>0</v>
      </c>
      <c r="AV824" s="26">
        <f t="shared" si="363"/>
        <v>0</v>
      </c>
      <c r="AW824" s="11" t="s">
        <v>653</v>
      </c>
      <c r="AX824" s="11" t="str">
        <f>VLOOKUP(L824,Group!$A$2:$B$1000,2,0)</f>
        <v>Maintenance</v>
      </c>
      <c r="AY824" s="11">
        <f>IF(ISERROR(VLOOKUP(U824,'ITWR Dump'!$A$2:$Y$5000,15,0)),0,(VLOOKUP('ILC Report'!U824,'ITWR Dump'!$A$2:$Y$5000,15,0)))</f>
        <v>0</v>
      </c>
      <c r="AZ824" s="11" t="str">
        <f t="shared" si="364"/>
        <v>Yes</v>
      </c>
      <c r="BA824" s="11" t="str">
        <f t="shared" si="365"/>
        <v>BKI</v>
      </c>
      <c r="BB824" s="11" t="str">
        <f t="shared" si="366"/>
        <v>MN</v>
      </c>
      <c r="BC824" s="11" t="str">
        <f t="shared" si="367"/>
        <v>No</v>
      </c>
    </row>
    <row r="825" spans="1:55" x14ac:dyDescent="0.3">
      <c r="A825" s="11" t="s">
        <v>114</v>
      </c>
      <c r="B825" s="11" t="s">
        <v>1845</v>
      </c>
      <c r="C825" s="11" t="s">
        <v>573</v>
      </c>
      <c r="D825" s="11" t="s">
        <v>2386</v>
      </c>
      <c r="E825" s="38" t="s">
        <v>2902</v>
      </c>
      <c r="F825" s="11">
        <v>3</v>
      </c>
      <c r="G825" s="40" t="s">
        <v>218</v>
      </c>
      <c r="H825" s="11" t="str">
        <f t="shared" si="349"/>
        <v>Regular</v>
      </c>
      <c r="I825" s="11" t="str">
        <f t="shared" si="341"/>
        <v>INDIA</v>
      </c>
      <c r="J825" s="11" t="str">
        <f>IF(ISERROR(VLOOKUP(C825,'WI Vs ASM'!$B$2:$E$1000,4,0)),0,(VLOOKUP(C825,'WI Vs ASM'!$B$2:$E$1000,4,0)))</f>
        <v>Offshore</v>
      </c>
      <c r="K825" s="11" t="str">
        <f>IF(ISERROR(VLOOKUP(C825,'WI Vs ASM'!$B$2:$F$1000,5,0)),0,(VLOOKUP(C825,'WI Vs ASM'!$B$2:$F$1000,5,0)))</f>
        <v>01-Fixed Price</v>
      </c>
      <c r="L825" s="11" t="str">
        <f>IF(ISERROR(VLOOKUP(C825,'WI Vs ASM'!$B$2:$D$1000,3,0)),0,(VLOOKUP(C825,'WI Vs ASM'!$B$2:$D$1000,3,0)))</f>
        <v>01-Maintenance Offshore</v>
      </c>
      <c r="M825" s="11" t="str">
        <f>IF(ISERROR(VLOOKUP(C825,'WI Vs ASM'!$B$2:$I$1000,8,0)),0,(VLOOKUP(C825,'WI Vs ASM'!$B$2:$I$1000,8,0)))</f>
        <v>Rahul Soman</v>
      </c>
      <c r="N825" s="11" t="str">
        <f>IF(ISERROR(VLOOKUP(C825,'WI Vs ASM'!$B$2:$G$1000,6,0)),0,(VLOOKUP(C825,'WI Vs ASM'!$B$2:$G$1000,6,0)))</f>
        <v>Commercial</v>
      </c>
      <c r="O825" s="11" t="str">
        <f>IF(ISERROR(VLOOKUP(C825,'WI Vs ASM'!$B$2:$H$1000,7,0)),0,(VLOOKUP(C825,'WI Vs ASM'!$B$2:$H$1000,7,0)))</f>
        <v>Commercial</v>
      </c>
      <c r="P825" s="11" t="str">
        <f t="shared" si="342"/>
        <v>May-17</v>
      </c>
      <c r="Q825" s="11" t="str">
        <f t="shared" si="343"/>
        <v>Q2</v>
      </c>
      <c r="R825" s="11" t="str">
        <f>IF(ISERROR(VLOOKUP(C825,'WI Vs ASM'!$B$2:$J$1000,9,0)),0,(VLOOKUP(C825,'WI Vs ASM'!$B$2:$J$1000,9,0)))</f>
        <v>Jyothi Pai</v>
      </c>
      <c r="S825" s="11" t="str">
        <f>IF(ISERROR(VLOOKUP(C825,'WI Vs ASM'!$B$2:$K$1000,10,0)),0,(VLOOKUP(C825,'WI Vs ASM'!$B$2:$K$1000,10,0)))</f>
        <v>Saju Bhaskaran</v>
      </c>
      <c r="T825" s="11" t="str">
        <f>IF(ISERROR(VLOOKUP(C825,'WI Vs ASM'!$B$2:$L$1000,11,0)),0,(VLOOKUP(C825,'WI Vs ASM'!$B$2:$L$1000,11,0)))</f>
        <v>Sreekala Balasubramanian</v>
      </c>
      <c r="U825" s="11" t="str">
        <f t="shared" si="350"/>
        <v>WR736349</v>
      </c>
      <c r="V825" s="11" t="str">
        <f t="shared" si="344"/>
        <v>No</v>
      </c>
      <c r="W825" s="11" t="str">
        <f t="shared" si="345"/>
        <v>Yes</v>
      </c>
      <c r="X825" s="11" t="str">
        <f t="shared" si="346"/>
        <v>No</v>
      </c>
      <c r="Y825" s="11" t="str">
        <f t="shared" si="347"/>
        <v>No</v>
      </c>
      <c r="Z825" s="11" t="str">
        <f t="shared" si="348"/>
        <v>No</v>
      </c>
      <c r="AA825" s="11" t="str">
        <f t="shared" si="351"/>
        <v>No</v>
      </c>
      <c r="AB825" s="11">
        <f>IF(ISERROR(VLOOKUP(U825,'ITWR Dump'!$A$2:$Y$5000,24,0)),0,(VLOOKUP('ILC Report'!U825,'ITWR Dump'!$A$2:$Y$5000,24,0)))</f>
        <v>0</v>
      </c>
      <c r="AC825" s="11" t="str">
        <f t="shared" si="352"/>
        <v>No</v>
      </c>
      <c r="AD825" s="11" t="str">
        <f t="shared" si="353"/>
        <v/>
      </c>
      <c r="AE825" s="11">
        <f>IF(ISERROR(VLOOKUP(U825,'ITWR Dump'!$A$2:$Y$5000,13,0)),0,(VLOOKUP(U825,'ITWR Dump'!$A$2:$Y$5000,13,0)))</f>
        <v>0</v>
      </c>
      <c r="AF825" s="11">
        <f>IF(ISERROR(VLOOKUP(U825,'ITWR Dump'!$A$2:$Y$5000,11,0)),0,(VLOOKUP(U825,'ITWR Dump'!$A$2:$Y$5000,11,0)))</f>
        <v>0</v>
      </c>
      <c r="AG825" s="11">
        <f>IF(ISERROR(VLOOKUP(U825,'ITWR Dump'!$A$2:$Y$5000,2,0)),0,(VLOOKUP(U825,'ITWR Dump'!$A$2:$Y$5000,2,0)))</f>
        <v>0</v>
      </c>
      <c r="AH825" s="11">
        <f>IF(ISERROR(VLOOKUP(U825,'ITWR Dump'!$A$2:$Y$5000,14,0)),0,(VLOOKUP(U825,'ITWR Dump'!$A$2:$Y$5000,14,0)))</f>
        <v>0</v>
      </c>
      <c r="AI825" s="11" t="str">
        <f t="shared" si="354"/>
        <v>01-Maintenance Offshore</v>
      </c>
      <c r="AJ825" s="11" t="str">
        <f t="shared" si="355"/>
        <v>Offshore</v>
      </c>
      <c r="AK825" s="11" t="str">
        <f>IF(ISERROR(VLOOKUP(A825,'Team Data'!$C$2:$U$213,17,0)),0,(VLOOKUP(A825,'Team Data'!$C$2:$U$213,17,0)))</f>
        <v>IMS and FN</v>
      </c>
      <c r="AL825" s="11" t="str">
        <f t="shared" si="356"/>
        <v>2017-04-24</v>
      </c>
      <c r="AM825" s="11">
        <f>IF(ISERROR(VLOOKUP(U825,'ITWR Dump'!$A$2:$Y$5000,16,0)),0,(VLOOKUP(U825,'ITWR Dump'!$A$2:$Y$5000,16,0)))</f>
        <v>0</v>
      </c>
      <c r="AN825" s="11">
        <f>IF(ISERROR(VLOOKUP(U825,'ITWR Dump'!$A$2:$Y$5000,18,0)),0,(VLOOKUP(U825,'ITWR Dump'!$A$2:$Y$5000,18,0)))</f>
        <v>0</v>
      </c>
      <c r="AO825" s="11">
        <f>IF(ISERROR(VLOOKUP(U825,'ITWR Dump'!$A$2:$Y$5000,25,0)),0,(VLOOKUP('ILC Report'!U825,'ITWR Dump'!$A$2:$Y$5000,25,0)))</f>
        <v>0</v>
      </c>
      <c r="AP825" s="11">
        <f t="shared" si="357"/>
        <v>0</v>
      </c>
      <c r="AQ825" s="26">
        <f t="shared" si="358"/>
        <v>0</v>
      </c>
      <c r="AR825" s="26">
        <f t="shared" si="359"/>
        <v>0</v>
      </c>
      <c r="AS825" s="26">
        <f t="shared" si="360"/>
        <v>0</v>
      </c>
      <c r="AT825" s="26">
        <f t="shared" si="361"/>
        <v>0</v>
      </c>
      <c r="AU825" s="26">
        <f t="shared" si="362"/>
        <v>0</v>
      </c>
      <c r="AV825" s="26">
        <f t="shared" si="363"/>
        <v>0</v>
      </c>
      <c r="AW825" s="11" t="s">
        <v>653</v>
      </c>
      <c r="AX825" s="11" t="str">
        <f>VLOOKUP(L825,Group!$A$2:$B$1000,2,0)</f>
        <v>Maintenance</v>
      </c>
      <c r="AY825" s="11">
        <f>IF(ISERROR(VLOOKUP(U825,'ITWR Dump'!$A$2:$Y$5000,15,0)),0,(VLOOKUP('ILC Report'!U825,'ITWR Dump'!$A$2:$Y$5000,15,0)))</f>
        <v>0</v>
      </c>
      <c r="AZ825" s="11" t="str">
        <f t="shared" si="364"/>
        <v>Yes</v>
      </c>
      <c r="BA825" s="11" t="str">
        <f t="shared" si="365"/>
        <v>BKI</v>
      </c>
      <c r="BB825" s="11" t="str">
        <f t="shared" si="366"/>
        <v>MN</v>
      </c>
      <c r="BC825" s="11" t="str">
        <f t="shared" si="367"/>
        <v>No</v>
      </c>
    </row>
    <row r="826" spans="1:55" x14ac:dyDescent="0.3">
      <c r="A826" s="11" t="s">
        <v>114</v>
      </c>
      <c r="B826" s="11" t="s">
        <v>1845</v>
      </c>
      <c r="C826" s="11" t="s">
        <v>573</v>
      </c>
      <c r="D826" s="11" t="s">
        <v>2387</v>
      </c>
      <c r="E826" s="38" t="s">
        <v>2903</v>
      </c>
      <c r="F826" s="11">
        <v>48</v>
      </c>
      <c r="G826" s="40" t="s">
        <v>2905</v>
      </c>
      <c r="H826" s="11" t="str">
        <f t="shared" si="349"/>
        <v>Standby</v>
      </c>
      <c r="I826" s="11" t="str">
        <f t="shared" si="341"/>
        <v>INDIA</v>
      </c>
      <c r="J826" s="11" t="str">
        <f>IF(ISERROR(VLOOKUP(C826,'WI Vs ASM'!$B$2:$E$1000,4,0)),0,(VLOOKUP(C826,'WI Vs ASM'!$B$2:$E$1000,4,0)))</f>
        <v>Offshore</v>
      </c>
      <c r="K826" s="11" t="str">
        <f>IF(ISERROR(VLOOKUP(C826,'WI Vs ASM'!$B$2:$F$1000,5,0)),0,(VLOOKUP(C826,'WI Vs ASM'!$B$2:$F$1000,5,0)))</f>
        <v>01-Fixed Price</v>
      </c>
      <c r="L826" s="11" t="str">
        <f>IF(ISERROR(VLOOKUP(C826,'WI Vs ASM'!$B$2:$D$1000,3,0)),0,(VLOOKUP(C826,'WI Vs ASM'!$B$2:$D$1000,3,0)))</f>
        <v>01-Maintenance Offshore</v>
      </c>
      <c r="M826" s="11" t="str">
        <f>IF(ISERROR(VLOOKUP(C826,'WI Vs ASM'!$B$2:$I$1000,8,0)),0,(VLOOKUP(C826,'WI Vs ASM'!$B$2:$I$1000,8,0)))</f>
        <v>Rahul Soman</v>
      </c>
      <c r="N826" s="11" t="str">
        <f>IF(ISERROR(VLOOKUP(C826,'WI Vs ASM'!$B$2:$G$1000,6,0)),0,(VLOOKUP(C826,'WI Vs ASM'!$B$2:$G$1000,6,0)))</f>
        <v>Commercial</v>
      </c>
      <c r="O826" s="11" t="str">
        <f>IF(ISERROR(VLOOKUP(C826,'WI Vs ASM'!$B$2:$H$1000,7,0)),0,(VLOOKUP(C826,'WI Vs ASM'!$B$2:$H$1000,7,0)))</f>
        <v>Commercial</v>
      </c>
      <c r="P826" s="11" t="str">
        <f t="shared" si="342"/>
        <v>May-17</v>
      </c>
      <c r="Q826" s="11" t="str">
        <f t="shared" si="343"/>
        <v>Q2</v>
      </c>
      <c r="R826" s="11" t="str">
        <f>IF(ISERROR(VLOOKUP(C826,'WI Vs ASM'!$B$2:$J$1000,9,0)),0,(VLOOKUP(C826,'WI Vs ASM'!$B$2:$J$1000,9,0)))</f>
        <v>Jyothi Pai</v>
      </c>
      <c r="S826" s="11" t="str">
        <f>IF(ISERROR(VLOOKUP(C826,'WI Vs ASM'!$B$2:$K$1000,10,0)),0,(VLOOKUP(C826,'WI Vs ASM'!$B$2:$K$1000,10,0)))</f>
        <v>Saju Bhaskaran</v>
      </c>
      <c r="T826" s="11" t="str">
        <f>IF(ISERROR(VLOOKUP(C826,'WI Vs ASM'!$B$2:$L$1000,11,0)),0,(VLOOKUP(C826,'WI Vs ASM'!$B$2:$L$1000,11,0)))</f>
        <v>Sreekala Balasubramanian</v>
      </c>
      <c r="U826" s="11" t="e">
        <f t="shared" si="350"/>
        <v>#VALUE!</v>
      </c>
      <c r="V826" s="11" t="str">
        <f t="shared" si="344"/>
        <v>No</v>
      </c>
      <c r="W826" s="11" t="str">
        <f t="shared" si="345"/>
        <v>Yes</v>
      </c>
      <c r="X826" s="11" t="str">
        <f t="shared" si="346"/>
        <v>No</v>
      </c>
      <c r="Y826" s="11" t="str">
        <f t="shared" si="347"/>
        <v>No</v>
      </c>
      <c r="Z826" s="11" t="str">
        <f t="shared" si="348"/>
        <v>No</v>
      </c>
      <c r="AA826" s="11" t="str">
        <f t="shared" si="351"/>
        <v>No</v>
      </c>
      <c r="AB826" s="11">
        <f>IF(ISERROR(VLOOKUP(U826,'ITWR Dump'!$A$2:$Y$5000,24,0)),0,(VLOOKUP('ILC Report'!U826,'ITWR Dump'!$A$2:$Y$5000,24,0)))</f>
        <v>0</v>
      </c>
      <c r="AC826" s="11" t="str">
        <f t="shared" si="352"/>
        <v>No</v>
      </c>
      <c r="AD826" s="11" t="str">
        <f t="shared" si="353"/>
        <v/>
      </c>
      <c r="AE826" s="11">
        <f>IF(ISERROR(VLOOKUP(U826,'ITWR Dump'!$A$2:$Y$5000,13,0)),0,(VLOOKUP(U826,'ITWR Dump'!$A$2:$Y$5000,13,0)))</f>
        <v>0</v>
      </c>
      <c r="AF826" s="11">
        <f>IF(ISERROR(VLOOKUP(U826,'ITWR Dump'!$A$2:$Y$5000,11,0)),0,(VLOOKUP(U826,'ITWR Dump'!$A$2:$Y$5000,11,0)))</f>
        <v>0</v>
      </c>
      <c r="AG826" s="11">
        <f>IF(ISERROR(VLOOKUP(U826,'ITWR Dump'!$A$2:$Y$5000,2,0)),0,(VLOOKUP(U826,'ITWR Dump'!$A$2:$Y$5000,2,0)))</f>
        <v>0</v>
      </c>
      <c r="AH826" s="11">
        <f>IF(ISERROR(VLOOKUP(U826,'ITWR Dump'!$A$2:$Y$5000,14,0)),0,(VLOOKUP(U826,'ITWR Dump'!$A$2:$Y$5000,14,0)))</f>
        <v>0</v>
      </c>
      <c r="AI826" s="11" t="str">
        <f t="shared" si="354"/>
        <v>Standby Hours</v>
      </c>
      <c r="AJ826" s="11" t="str">
        <f t="shared" si="355"/>
        <v>Offshore</v>
      </c>
      <c r="AK826" s="11" t="str">
        <f>IF(ISERROR(VLOOKUP(A826,'Team Data'!$C$2:$U$213,17,0)),0,(VLOOKUP(A826,'Team Data'!$C$2:$U$213,17,0)))</f>
        <v>IMS and FN</v>
      </c>
      <c r="AL826" s="11" t="str">
        <f t="shared" si="356"/>
        <v>2017-04-24</v>
      </c>
      <c r="AM826" s="11">
        <f>IF(ISERROR(VLOOKUP(U826,'ITWR Dump'!$A$2:$Y$5000,16,0)),0,(VLOOKUP(U826,'ITWR Dump'!$A$2:$Y$5000,16,0)))</f>
        <v>0</v>
      </c>
      <c r="AN826" s="11">
        <f>IF(ISERROR(VLOOKUP(U826,'ITWR Dump'!$A$2:$Y$5000,18,0)),0,(VLOOKUP(U826,'ITWR Dump'!$A$2:$Y$5000,18,0)))</f>
        <v>0</v>
      </c>
      <c r="AO826" s="11">
        <f>IF(ISERROR(VLOOKUP(U826,'ITWR Dump'!$A$2:$Y$5000,25,0)),0,(VLOOKUP('ILC Report'!U826,'ITWR Dump'!$A$2:$Y$5000,25,0)))</f>
        <v>0</v>
      </c>
      <c r="AP826" s="11">
        <f t="shared" si="357"/>
        <v>0</v>
      </c>
      <c r="AQ826" s="26">
        <f t="shared" si="358"/>
        <v>0</v>
      </c>
      <c r="AR826" s="26">
        <f t="shared" si="359"/>
        <v>0</v>
      </c>
      <c r="AS826" s="26">
        <f t="shared" si="360"/>
        <v>0</v>
      </c>
      <c r="AT826" s="26">
        <f t="shared" si="361"/>
        <v>0</v>
      </c>
      <c r="AU826" s="26">
        <f t="shared" si="362"/>
        <v>0</v>
      </c>
      <c r="AV826" s="26">
        <f t="shared" si="363"/>
        <v>0</v>
      </c>
      <c r="AW826" s="11" t="s">
        <v>653</v>
      </c>
      <c r="AX826" s="11" t="str">
        <f>VLOOKUP(L826,Group!$A$2:$B$1000,2,0)</f>
        <v>Maintenance</v>
      </c>
      <c r="AY826" s="11">
        <f>IF(ISERROR(VLOOKUP(U826,'ITWR Dump'!$A$2:$Y$5000,15,0)),0,(VLOOKUP('ILC Report'!U826,'ITWR Dump'!$A$2:$Y$5000,15,0)))</f>
        <v>0</v>
      </c>
      <c r="AZ826" s="11" t="str">
        <f t="shared" si="364"/>
        <v>No</v>
      </c>
      <c r="BA826" s="11" t="str">
        <f t="shared" si="365"/>
        <v>BKI</v>
      </c>
      <c r="BB826" s="11" t="str">
        <f t="shared" si="366"/>
        <v>MN</v>
      </c>
      <c r="BC826" s="11" t="str">
        <f t="shared" si="367"/>
        <v>No</v>
      </c>
    </row>
    <row r="827" spans="1:55" x14ac:dyDescent="0.3">
      <c r="A827" s="11" t="s">
        <v>114</v>
      </c>
      <c r="B827" s="11" t="s">
        <v>1845</v>
      </c>
      <c r="C827" s="11" t="s">
        <v>559</v>
      </c>
      <c r="D827" s="11" t="s">
        <v>2388</v>
      </c>
      <c r="E827" s="38" t="s">
        <v>2903</v>
      </c>
      <c r="F827" s="11">
        <v>10</v>
      </c>
      <c r="G827" s="40" t="s">
        <v>218</v>
      </c>
      <c r="H827" s="11" t="str">
        <f t="shared" si="349"/>
        <v>Regular</v>
      </c>
      <c r="I827" s="11" t="str">
        <f t="shared" si="341"/>
        <v>INDIA</v>
      </c>
      <c r="J827" s="11" t="str">
        <f>IF(ISERROR(VLOOKUP(C827,'WI Vs ASM'!$B$2:$E$1000,4,0)),0,(VLOOKUP(C827,'WI Vs ASM'!$B$2:$E$1000,4,0)))</f>
        <v>Offshore</v>
      </c>
      <c r="K827" s="11" t="str">
        <f>IF(ISERROR(VLOOKUP(C827,'WI Vs ASM'!$B$2:$F$1000,5,0)),0,(VLOOKUP(C827,'WI Vs ASM'!$B$2:$F$1000,5,0)))</f>
        <v>01-Fixed Price</v>
      </c>
      <c r="L827" s="11" t="str">
        <f>IF(ISERROR(VLOOKUP(C827,'WI Vs ASM'!$B$2:$D$1000,3,0)),0,(VLOOKUP(C827,'WI Vs ASM'!$B$2:$D$1000,3,0)))</f>
        <v>01-Maintenance Offshore</v>
      </c>
      <c r="M827" s="11" t="str">
        <f>IF(ISERROR(VLOOKUP(C827,'WI Vs ASM'!$B$2:$I$1000,8,0)),0,(VLOOKUP(C827,'WI Vs ASM'!$B$2:$I$1000,8,0)))</f>
        <v>Rahul Soman</v>
      </c>
      <c r="N827" s="11" t="str">
        <f>IF(ISERROR(VLOOKUP(C827,'WI Vs ASM'!$B$2:$G$1000,6,0)),0,(VLOOKUP(C827,'WI Vs ASM'!$B$2:$G$1000,6,0)))</f>
        <v>CIS</v>
      </c>
      <c r="O827" s="11" t="str">
        <f>IF(ISERROR(VLOOKUP(C827,'WI Vs ASM'!$B$2:$H$1000,7,0)),0,(VLOOKUP(C827,'WI Vs ASM'!$B$2:$H$1000,7,0)))</f>
        <v>CIS</v>
      </c>
      <c r="P827" s="11" t="str">
        <f t="shared" si="342"/>
        <v>May-17</v>
      </c>
      <c r="Q827" s="11" t="str">
        <f t="shared" si="343"/>
        <v>Q2</v>
      </c>
      <c r="R827" s="11" t="str">
        <f>IF(ISERROR(VLOOKUP(C827,'WI Vs ASM'!$B$2:$J$1000,9,0)),0,(VLOOKUP(C827,'WI Vs ASM'!$B$2:$J$1000,9,0)))</f>
        <v>Jyothi Pai</v>
      </c>
      <c r="S827" s="11" t="str">
        <f>IF(ISERROR(VLOOKUP(C827,'WI Vs ASM'!$B$2:$K$1000,10,0)),0,(VLOOKUP(C827,'WI Vs ASM'!$B$2:$K$1000,10,0)))</f>
        <v>Saju Bhaskaran</v>
      </c>
      <c r="T827" s="11" t="str">
        <f>IF(ISERROR(VLOOKUP(C827,'WI Vs ASM'!$B$2:$L$1000,11,0)),0,(VLOOKUP(C827,'WI Vs ASM'!$B$2:$L$1000,11,0)))</f>
        <v>Sreekala Balasubramanian</v>
      </c>
      <c r="U827" s="11" t="str">
        <f t="shared" si="350"/>
        <v>WR736322</v>
      </c>
      <c r="V827" s="11" t="str">
        <f t="shared" si="344"/>
        <v>No</v>
      </c>
      <c r="W827" s="11" t="str">
        <f t="shared" si="345"/>
        <v>Yes</v>
      </c>
      <c r="X827" s="11" t="str">
        <f t="shared" si="346"/>
        <v>No</v>
      </c>
      <c r="Y827" s="11" t="str">
        <f t="shared" si="347"/>
        <v>No</v>
      </c>
      <c r="Z827" s="11" t="str">
        <f t="shared" si="348"/>
        <v>No</v>
      </c>
      <c r="AA827" s="11" t="str">
        <f t="shared" si="351"/>
        <v>No</v>
      </c>
      <c r="AB827" s="11">
        <f>IF(ISERROR(VLOOKUP(U827,'ITWR Dump'!$A$2:$Y$5000,24,0)),0,(VLOOKUP('ILC Report'!U827,'ITWR Dump'!$A$2:$Y$5000,24,0)))</f>
        <v>0</v>
      </c>
      <c r="AC827" s="11" t="str">
        <f t="shared" si="352"/>
        <v>No</v>
      </c>
      <c r="AD827" s="11" t="str">
        <f t="shared" si="353"/>
        <v/>
      </c>
      <c r="AE827" s="11">
        <f>IF(ISERROR(VLOOKUP(U827,'ITWR Dump'!$A$2:$Y$5000,13,0)),0,(VLOOKUP(U827,'ITWR Dump'!$A$2:$Y$5000,13,0)))</f>
        <v>0</v>
      </c>
      <c r="AF827" s="11">
        <f>IF(ISERROR(VLOOKUP(U827,'ITWR Dump'!$A$2:$Y$5000,11,0)),0,(VLOOKUP(U827,'ITWR Dump'!$A$2:$Y$5000,11,0)))</f>
        <v>0</v>
      </c>
      <c r="AG827" s="11">
        <f>IF(ISERROR(VLOOKUP(U827,'ITWR Dump'!$A$2:$Y$5000,2,0)),0,(VLOOKUP(U827,'ITWR Dump'!$A$2:$Y$5000,2,0)))</f>
        <v>0</v>
      </c>
      <c r="AH827" s="11">
        <f>IF(ISERROR(VLOOKUP(U827,'ITWR Dump'!$A$2:$Y$5000,14,0)),0,(VLOOKUP(U827,'ITWR Dump'!$A$2:$Y$5000,14,0)))</f>
        <v>0</v>
      </c>
      <c r="AI827" s="11" t="str">
        <f t="shared" si="354"/>
        <v>01-Maintenance Offshore</v>
      </c>
      <c r="AJ827" s="11" t="str">
        <f t="shared" si="355"/>
        <v>Offshore</v>
      </c>
      <c r="AK827" s="11" t="str">
        <f>IF(ISERROR(VLOOKUP(A827,'Team Data'!$C$2:$U$213,17,0)),0,(VLOOKUP(A827,'Team Data'!$C$2:$U$213,17,0)))</f>
        <v>IMS and FN</v>
      </c>
      <c r="AL827" s="11" t="str">
        <f t="shared" si="356"/>
        <v>2017-04-24</v>
      </c>
      <c r="AM827" s="11">
        <f>IF(ISERROR(VLOOKUP(U827,'ITWR Dump'!$A$2:$Y$5000,16,0)),0,(VLOOKUP(U827,'ITWR Dump'!$A$2:$Y$5000,16,0)))</f>
        <v>0</v>
      </c>
      <c r="AN827" s="11">
        <f>IF(ISERROR(VLOOKUP(U827,'ITWR Dump'!$A$2:$Y$5000,18,0)),0,(VLOOKUP(U827,'ITWR Dump'!$A$2:$Y$5000,18,0)))</f>
        <v>0</v>
      </c>
      <c r="AO827" s="11">
        <f>IF(ISERROR(VLOOKUP(U827,'ITWR Dump'!$A$2:$Y$5000,25,0)),0,(VLOOKUP('ILC Report'!U827,'ITWR Dump'!$A$2:$Y$5000,25,0)))</f>
        <v>0</v>
      </c>
      <c r="AP827" s="11">
        <f t="shared" si="357"/>
        <v>0</v>
      </c>
      <c r="AQ827" s="26">
        <f t="shared" si="358"/>
        <v>0</v>
      </c>
      <c r="AR827" s="26">
        <f t="shared" si="359"/>
        <v>0</v>
      </c>
      <c r="AS827" s="26">
        <f t="shared" si="360"/>
        <v>0</v>
      </c>
      <c r="AT827" s="26">
        <f t="shared" si="361"/>
        <v>0</v>
      </c>
      <c r="AU827" s="26">
        <f t="shared" si="362"/>
        <v>0</v>
      </c>
      <c r="AV827" s="26">
        <f t="shared" si="363"/>
        <v>0</v>
      </c>
      <c r="AW827" s="11" t="s">
        <v>653</v>
      </c>
      <c r="AX827" s="11" t="str">
        <f>VLOOKUP(L827,Group!$A$2:$B$1000,2,0)</f>
        <v>Maintenance</v>
      </c>
      <c r="AY827" s="11">
        <f>IF(ISERROR(VLOOKUP(U827,'ITWR Dump'!$A$2:$Y$5000,15,0)),0,(VLOOKUP('ILC Report'!U827,'ITWR Dump'!$A$2:$Y$5000,15,0)))</f>
        <v>0</v>
      </c>
      <c r="AZ827" s="11" t="str">
        <f t="shared" si="364"/>
        <v>Yes</v>
      </c>
      <c r="BA827" s="11" t="str">
        <f t="shared" si="365"/>
        <v>BKI</v>
      </c>
      <c r="BB827" s="11" t="str">
        <f t="shared" si="366"/>
        <v>MN</v>
      </c>
      <c r="BC827" s="11" t="str">
        <f t="shared" si="367"/>
        <v>No</v>
      </c>
    </row>
    <row r="828" spans="1:55" x14ac:dyDescent="0.3">
      <c r="A828" s="11" t="s">
        <v>114</v>
      </c>
      <c r="B828" s="11" t="s">
        <v>1845</v>
      </c>
      <c r="C828" s="11" t="s">
        <v>570</v>
      </c>
      <c r="D828" s="11" t="s">
        <v>2389</v>
      </c>
      <c r="E828" s="38" t="s">
        <v>2903</v>
      </c>
      <c r="F828" s="11">
        <v>35</v>
      </c>
      <c r="G828" s="40" t="s">
        <v>218</v>
      </c>
      <c r="H828" s="11" t="str">
        <f t="shared" si="349"/>
        <v>Regular</v>
      </c>
      <c r="I828" s="11" t="str">
        <f t="shared" si="341"/>
        <v>INDIA</v>
      </c>
      <c r="J828" s="11" t="str">
        <f>IF(ISERROR(VLOOKUP(C828,'WI Vs ASM'!$B$2:$E$1000,4,0)),0,(VLOOKUP(C828,'WI Vs ASM'!$B$2:$E$1000,4,0)))</f>
        <v>Offshore</v>
      </c>
      <c r="K828" s="11" t="str">
        <f>IF(ISERROR(VLOOKUP(C828,'WI Vs ASM'!$B$2:$F$1000,5,0)),0,(VLOOKUP(C828,'WI Vs ASM'!$B$2:$F$1000,5,0)))</f>
        <v>02-Variable Billable</v>
      </c>
      <c r="L828" s="11" t="str">
        <f>IF(ISERROR(VLOOKUP(C828,'WI Vs ASM'!$B$2:$D$1000,3,0)),0,(VLOOKUP(C828,'WI Vs ASM'!$B$2:$D$1000,3,0)))</f>
        <v>11-Enhancement Offshore</v>
      </c>
      <c r="M828" s="11" t="str">
        <f>IF(ISERROR(VLOOKUP(C828,'WI Vs ASM'!$B$2:$I$1000,8,0)),0,(VLOOKUP(C828,'WI Vs ASM'!$B$2:$I$1000,8,0)))</f>
        <v>Prakash Varadachari</v>
      </c>
      <c r="N828" s="11" t="str">
        <f>IF(ISERROR(VLOOKUP(C828,'WI Vs ASM'!$B$2:$G$1000,6,0)),0,(VLOOKUP(C828,'WI Vs ASM'!$B$2:$G$1000,6,0)))</f>
        <v>Commercial</v>
      </c>
      <c r="O828" s="11" t="str">
        <f>IF(ISERROR(VLOOKUP(C828,'WI Vs ASM'!$B$2:$H$1000,7,0)),0,(VLOOKUP(C828,'WI Vs ASM'!$B$2:$H$1000,7,0)))</f>
        <v>Commercial</v>
      </c>
      <c r="P828" s="11" t="str">
        <f t="shared" si="342"/>
        <v>May-17</v>
      </c>
      <c r="Q828" s="11" t="str">
        <f t="shared" si="343"/>
        <v>Q2</v>
      </c>
      <c r="R828" s="11" t="str">
        <f>IF(ISERROR(VLOOKUP(C828,'WI Vs ASM'!$B$2:$J$1000,9,0)),0,(VLOOKUP(C828,'WI Vs ASM'!$B$2:$J$1000,9,0)))</f>
        <v>Chandraprabha Palaniswamy</v>
      </c>
      <c r="S828" s="11" t="str">
        <f>IF(ISERROR(VLOOKUP(C828,'WI Vs ASM'!$B$2:$K$1000,10,0)),0,(VLOOKUP(C828,'WI Vs ASM'!$B$2:$K$1000,10,0)))</f>
        <v>Steve J Sorensen</v>
      </c>
      <c r="T828" s="11" t="str">
        <f>IF(ISERROR(VLOOKUP(C828,'WI Vs ASM'!$B$2:$L$1000,11,0)),0,(VLOOKUP(C828,'WI Vs ASM'!$B$2:$L$1000,11,0)))</f>
        <v>Sreekala Balasubramanian</v>
      </c>
      <c r="U828" s="11" t="str">
        <f t="shared" si="350"/>
        <v>WR736336</v>
      </c>
      <c r="V828" s="11" t="str">
        <f t="shared" si="344"/>
        <v>No</v>
      </c>
      <c r="W828" s="11" t="str">
        <f t="shared" si="345"/>
        <v>Yes</v>
      </c>
      <c r="X828" s="11" t="str">
        <f t="shared" si="346"/>
        <v>No</v>
      </c>
      <c r="Y828" s="11" t="str">
        <f t="shared" si="347"/>
        <v>No</v>
      </c>
      <c r="Z828" s="11" t="str">
        <f t="shared" si="348"/>
        <v>No</v>
      </c>
      <c r="AA828" s="11" t="str">
        <f t="shared" si="351"/>
        <v>No</v>
      </c>
      <c r="AB828" s="11">
        <f>IF(ISERROR(VLOOKUP(U828,'ITWR Dump'!$A$2:$Y$5000,24,0)),0,(VLOOKUP('ILC Report'!U828,'ITWR Dump'!$A$2:$Y$5000,24,0)))</f>
        <v>0</v>
      </c>
      <c r="AC828" s="11" t="str">
        <f t="shared" si="352"/>
        <v>No</v>
      </c>
      <c r="AD828" s="11" t="str">
        <f t="shared" si="353"/>
        <v/>
      </c>
      <c r="AE828" s="11">
        <f>IF(ISERROR(VLOOKUP(U828,'ITWR Dump'!$A$2:$Y$5000,13,0)),0,(VLOOKUP(U828,'ITWR Dump'!$A$2:$Y$5000,13,0)))</f>
        <v>0</v>
      </c>
      <c r="AF828" s="11">
        <f>IF(ISERROR(VLOOKUP(U828,'ITWR Dump'!$A$2:$Y$5000,11,0)),0,(VLOOKUP(U828,'ITWR Dump'!$A$2:$Y$5000,11,0)))</f>
        <v>0</v>
      </c>
      <c r="AG828" s="11">
        <f>IF(ISERROR(VLOOKUP(U828,'ITWR Dump'!$A$2:$Y$5000,2,0)),0,(VLOOKUP(U828,'ITWR Dump'!$A$2:$Y$5000,2,0)))</f>
        <v>0</v>
      </c>
      <c r="AH828" s="11">
        <f>IF(ISERROR(VLOOKUP(U828,'ITWR Dump'!$A$2:$Y$5000,14,0)),0,(VLOOKUP(U828,'ITWR Dump'!$A$2:$Y$5000,14,0)))</f>
        <v>0</v>
      </c>
      <c r="AI828" s="11" t="str">
        <f t="shared" si="354"/>
        <v>11-Enhancement Offshore</v>
      </c>
      <c r="AJ828" s="11" t="str">
        <f t="shared" si="355"/>
        <v>Offshore</v>
      </c>
      <c r="AK828" s="11" t="str">
        <f>IF(ISERROR(VLOOKUP(A828,'Team Data'!$C$2:$U$213,17,0)),0,(VLOOKUP(A828,'Team Data'!$C$2:$U$213,17,0)))</f>
        <v>IMS and FN</v>
      </c>
      <c r="AL828" s="11" t="str">
        <f t="shared" si="356"/>
        <v>2017-04-24</v>
      </c>
      <c r="AM828" s="11">
        <f>IF(ISERROR(VLOOKUP(U828,'ITWR Dump'!$A$2:$Y$5000,16,0)),0,(VLOOKUP(U828,'ITWR Dump'!$A$2:$Y$5000,16,0)))</f>
        <v>0</v>
      </c>
      <c r="AN828" s="11">
        <f>IF(ISERROR(VLOOKUP(U828,'ITWR Dump'!$A$2:$Y$5000,18,0)),0,(VLOOKUP(U828,'ITWR Dump'!$A$2:$Y$5000,18,0)))</f>
        <v>0</v>
      </c>
      <c r="AO828" s="11">
        <f>IF(ISERROR(VLOOKUP(U828,'ITWR Dump'!$A$2:$Y$5000,25,0)),0,(VLOOKUP('ILC Report'!U828,'ITWR Dump'!$A$2:$Y$5000,25,0)))</f>
        <v>0</v>
      </c>
      <c r="AP828" s="11">
        <f t="shared" si="357"/>
        <v>0</v>
      </c>
      <c r="AQ828" s="26">
        <f t="shared" si="358"/>
        <v>0</v>
      </c>
      <c r="AR828" s="26">
        <f t="shared" si="359"/>
        <v>0</v>
      </c>
      <c r="AS828" s="26">
        <f t="shared" si="360"/>
        <v>0</v>
      </c>
      <c r="AT828" s="26">
        <f t="shared" si="361"/>
        <v>0</v>
      </c>
      <c r="AU828" s="26">
        <f t="shared" si="362"/>
        <v>0</v>
      </c>
      <c r="AV828" s="26">
        <f t="shared" si="363"/>
        <v>0</v>
      </c>
      <c r="AW828" s="11" t="s">
        <v>653</v>
      </c>
      <c r="AX828" s="11" t="str">
        <f>VLOOKUP(L828,Group!$A$2:$B$1000,2,0)</f>
        <v>Enhancement</v>
      </c>
      <c r="AY828" s="11">
        <f>IF(ISERROR(VLOOKUP(U828,'ITWR Dump'!$A$2:$Y$5000,15,0)),0,(VLOOKUP('ILC Report'!U828,'ITWR Dump'!$A$2:$Y$5000,15,0)))</f>
        <v>0</v>
      </c>
      <c r="AZ828" s="11" t="str">
        <f t="shared" si="364"/>
        <v>No</v>
      </c>
      <c r="BA828" s="11" t="str">
        <f t="shared" si="365"/>
        <v>BKI</v>
      </c>
      <c r="BB828" s="11" t="str">
        <f t="shared" si="366"/>
        <v>EM</v>
      </c>
      <c r="BC828" s="11" t="str">
        <f t="shared" si="367"/>
        <v>No</v>
      </c>
    </row>
    <row r="829" spans="1:55" x14ac:dyDescent="0.3">
      <c r="A829" s="11" t="s">
        <v>114</v>
      </c>
      <c r="B829" s="11" t="s">
        <v>1845</v>
      </c>
      <c r="C829" s="11" t="s">
        <v>573</v>
      </c>
      <c r="D829" s="11" t="s">
        <v>2387</v>
      </c>
      <c r="E829" s="38" t="s">
        <v>2904</v>
      </c>
      <c r="F829" s="11">
        <v>48</v>
      </c>
      <c r="G829" s="40" t="s">
        <v>2905</v>
      </c>
      <c r="H829" s="11" t="str">
        <f t="shared" si="349"/>
        <v>Standby</v>
      </c>
      <c r="I829" s="11" t="str">
        <f t="shared" si="341"/>
        <v>INDIA</v>
      </c>
      <c r="J829" s="11" t="str">
        <f>IF(ISERROR(VLOOKUP(C829,'WI Vs ASM'!$B$2:$E$1000,4,0)),0,(VLOOKUP(C829,'WI Vs ASM'!$B$2:$E$1000,4,0)))</f>
        <v>Offshore</v>
      </c>
      <c r="K829" s="11" t="str">
        <f>IF(ISERROR(VLOOKUP(C829,'WI Vs ASM'!$B$2:$F$1000,5,0)),0,(VLOOKUP(C829,'WI Vs ASM'!$B$2:$F$1000,5,0)))</f>
        <v>01-Fixed Price</v>
      </c>
      <c r="L829" s="11" t="str">
        <f>IF(ISERROR(VLOOKUP(C829,'WI Vs ASM'!$B$2:$D$1000,3,0)),0,(VLOOKUP(C829,'WI Vs ASM'!$B$2:$D$1000,3,0)))</f>
        <v>01-Maintenance Offshore</v>
      </c>
      <c r="M829" s="11" t="str">
        <f>IF(ISERROR(VLOOKUP(C829,'WI Vs ASM'!$B$2:$I$1000,8,0)),0,(VLOOKUP(C829,'WI Vs ASM'!$B$2:$I$1000,8,0)))</f>
        <v>Rahul Soman</v>
      </c>
      <c r="N829" s="11" t="str">
        <f>IF(ISERROR(VLOOKUP(C829,'WI Vs ASM'!$B$2:$G$1000,6,0)),0,(VLOOKUP(C829,'WI Vs ASM'!$B$2:$G$1000,6,0)))</f>
        <v>Commercial</v>
      </c>
      <c r="O829" s="11" t="str">
        <f>IF(ISERROR(VLOOKUP(C829,'WI Vs ASM'!$B$2:$H$1000,7,0)),0,(VLOOKUP(C829,'WI Vs ASM'!$B$2:$H$1000,7,0)))</f>
        <v>Commercial</v>
      </c>
      <c r="P829" s="11" t="str">
        <f t="shared" si="342"/>
        <v>May-17</v>
      </c>
      <c r="Q829" s="11" t="str">
        <f t="shared" si="343"/>
        <v>Q2</v>
      </c>
      <c r="R829" s="11" t="str">
        <f>IF(ISERROR(VLOOKUP(C829,'WI Vs ASM'!$B$2:$J$1000,9,0)),0,(VLOOKUP(C829,'WI Vs ASM'!$B$2:$J$1000,9,0)))</f>
        <v>Jyothi Pai</v>
      </c>
      <c r="S829" s="11" t="str">
        <f>IF(ISERROR(VLOOKUP(C829,'WI Vs ASM'!$B$2:$K$1000,10,0)),0,(VLOOKUP(C829,'WI Vs ASM'!$B$2:$K$1000,10,0)))</f>
        <v>Saju Bhaskaran</v>
      </c>
      <c r="T829" s="11" t="str">
        <f>IF(ISERROR(VLOOKUP(C829,'WI Vs ASM'!$B$2:$L$1000,11,0)),0,(VLOOKUP(C829,'WI Vs ASM'!$B$2:$L$1000,11,0)))</f>
        <v>Sreekala Balasubramanian</v>
      </c>
      <c r="U829" s="11" t="e">
        <f t="shared" si="350"/>
        <v>#VALUE!</v>
      </c>
      <c r="V829" s="11" t="str">
        <f t="shared" si="344"/>
        <v>No</v>
      </c>
      <c r="W829" s="11" t="str">
        <f t="shared" si="345"/>
        <v>Yes</v>
      </c>
      <c r="X829" s="11" t="str">
        <f t="shared" si="346"/>
        <v>No</v>
      </c>
      <c r="Y829" s="11" t="str">
        <f t="shared" si="347"/>
        <v>No</v>
      </c>
      <c r="Z829" s="11" t="str">
        <f t="shared" si="348"/>
        <v>No</v>
      </c>
      <c r="AA829" s="11" t="str">
        <f t="shared" si="351"/>
        <v>No</v>
      </c>
      <c r="AB829" s="11">
        <f>IF(ISERROR(VLOOKUP(U829,'ITWR Dump'!$A$2:$Y$5000,24,0)),0,(VLOOKUP('ILC Report'!U829,'ITWR Dump'!$A$2:$Y$5000,24,0)))</f>
        <v>0</v>
      </c>
      <c r="AC829" s="11" t="str">
        <f t="shared" si="352"/>
        <v>No</v>
      </c>
      <c r="AD829" s="11" t="str">
        <f t="shared" si="353"/>
        <v/>
      </c>
      <c r="AE829" s="11">
        <f>IF(ISERROR(VLOOKUP(U829,'ITWR Dump'!$A$2:$Y$5000,13,0)),0,(VLOOKUP(U829,'ITWR Dump'!$A$2:$Y$5000,13,0)))</f>
        <v>0</v>
      </c>
      <c r="AF829" s="11">
        <f>IF(ISERROR(VLOOKUP(U829,'ITWR Dump'!$A$2:$Y$5000,11,0)),0,(VLOOKUP(U829,'ITWR Dump'!$A$2:$Y$5000,11,0)))</f>
        <v>0</v>
      </c>
      <c r="AG829" s="11">
        <f>IF(ISERROR(VLOOKUP(U829,'ITWR Dump'!$A$2:$Y$5000,2,0)),0,(VLOOKUP(U829,'ITWR Dump'!$A$2:$Y$5000,2,0)))</f>
        <v>0</v>
      </c>
      <c r="AH829" s="11">
        <f>IF(ISERROR(VLOOKUP(U829,'ITWR Dump'!$A$2:$Y$5000,14,0)),0,(VLOOKUP(U829,'ITWR Dump'!$A$2:$Y$5000,14,0)))</f>
        <v>0</v>
      </c>
      <c r="AI829" s="11" t="str">
        <f t="shared" si="354"/>
        <v>Standby Hours</v>
      </c>
      <c r="AJ829" s="11" t="str">
        <f t="shared" si="355"/>
        <v>Offshore</v>
      </c>
      <c r="AK829" s="11" t="str">
        <f>IF(ISERROR(VLOOKUP(A829,'Team Data'!$C$2:$U$213,17,0)),0,(VLOOKUP(A829,'Team Data'!$C$2:$U$213,17,0)))</f>
        <v>IMS and FN</v>
      </c>
      <c r="AL829" s="11" t="str">
        <f t="shared" si="356"/>
        <v>2017-04-24</v>
      </c>
      <c r="AM829" s="11">
        <f>IF(ISERROR(VLOOKUP(U829,'ITWR Dump'!$A$2:$Y$5000,16,0)),0,(VLOOKUP(U829,'ITWR Dump'!$A$2:$Y$5000,16,0)))</f>
        <v>0</v>
      </c>
      <c r="AN829" s="11">
        <f>IF(ISERROR(VLOOKUP(U829,'ITWR Dump'!$A$2:$Y$5000,18,0)),0,(VLOOKUP(U829,'ITWR Dump'!$A$2:$Y$5000,18,0)))</f>
        <v>0</v>
      </c>
      <c r="AO829" s="11">
        <f>IF(ISERROR(VLOOKUP(U829,'ITWR Dump'!$A$2:$Y$5000,25,0)),0,(VLOOKUP('ILC Report'!U829,'ITWR Dump'!$A$2:$Y$5000,25,0)))</f>
        <v>0</v>
      </c>
      <c r="AP829" s="11">
        <f t="shared" si="357"/>
        <v>0</v>
      </c>
      <c r="AQ829" s="26">
        <f t="shared" si="358"/>
        <v>0</v>
      </c>
      <c r="AR829" s="26">
        <f t="shared" si="359"/>
        <v>0</v>
      </c>
      <c r="AS829" s="26">
        <f t="shared" si="360"/>
        <v>0</v>
      </c>
      <c r="AT829" s="26">
        <f t="shared" si="361"/>
        <v>0</v>
      </c>
      <c r="AU829" s="26">
        <f t="shared" si="362"/>
        <v>0</v>
      </c>
      <c r="AV829" s="26">
        <f t="shared" si="363"/>
        <v>0</v>
      </c>
      <c r="AW829" s="11" t="s">
        <v>653</v>
      </c>
      <c r="AX829" s="11" t="str">
        <f>VLOOKUP(L829,Group!$A$2:$B$1000,2,0)</f>
        <v>Maintenance</v>
      </c>
      <c r="AY829" s="11">
        <f>IF(ISERROR(VLOOKUP(U829,'ITWR Dump'!$A$2:$Y$5000,15,0)),0,(VLOOKUP('ILC Report'!U829,'ITWR Dump'!$A$2:$Y$5000,15,0)))</f>
        <v>0</v>
      </c>
      <c r="AZ829" s="11" t="str">
        <f t="shared" si="364"/>
        <v>No</v>
      </c>
      <c r="BA829" s="11" t="str">
        <f t="shared" si="365"/>
        <v>BKI</v>
      </c>
      <c r="BB829" s="11" t="str">
        <f t="shared" si="366"/>
        <v>MN</v>
      </c>
      <c r="BC829" s="11" t="str">
        <f t="shared" si="367"/>
        <v>No</v>
      </c>
    </row>
    <row r="830" spans="1:55" x14ac:dyDescent="0.3">
      <c r="A830" s="11" t="s">
        <v>114</v>
      </c>
      <c r="B830" s="11" t="s">
        <v>1845</v>
      </c>
      <c r="C830" s="11" t="s">
        <v>559</v>
      </c>
      <c r="D830" s="11" t="s">
        <v>2390</v>
      </c>
      <c r="E830" s="38" t="s">
        <v>2904</v>
      </c>
      <c r="F830" s="11">
        <v>1</v>
      </c>
      <c r="G830" s="40" t="s">
        <v>218</v>
      </c>
      <c r="H830" s="11" t="str">
        <f t="shared" si="349"/>
        <v>Regular</v>
      </c>
      <c r="I830" s="11" t="str">
        <f t="shared" si="341"/>
        <v>INDIA</v>
      </c>
      <c r="J830" s="11" t="str">
        <f>IF(ISERROR(VLOOKUP(C830,'WI Vs ASM'!$B$2:$E$1000,4,0)),0,(VLOOKUP(C830,'WI Vs ASM'!$B$2:$E$1000,4,0)))</f>
        <v>Offshore</v>
      </c>
      <c r="K830" s="11" t="str">
        <f>IF(ISERROR(VLOOKUP(C830,'WI Vs ASM'!$B$2:$F$1000,5,0)),0,(VLOOKUP(C830,'WI Vs ASM'!$B$2:$F$1000,5,0)))</f>
        <v>01-Fixed Price</v>
      </c>
      <c r="L830" s="11" t="str">
        <f>IF(ISERROR(VLOOKUP(C830,'WI Vs ASM'!$B$2:$D$1000,3,0)),0,(VLOOKUP(C830,'WI Vs ASM'!$B$2:$D$1000,3,0)))</f>
        <v>01-Maintenance Offshore</v>
      </c>
      <c r="M830" s="11" t="str">
        <f>IF(ISERROR(VLOOKUP(C830,'WI Vs ASM'!$B$2:$I$1000,8,0)),0,(VLOOKUP(C830,'WI Vs ASM'!$B$2:$I$1000,8,0)))</f>
        <v>Rahul Soman</v>
      </c>
      <c r="N830" s="11" t="str">
        <f>IF(ISERROR(VLOOKUP(C830,'WI Vs ASM'!$B$2:$G$1000,6,0)),0,(VLOOKUP(C830,'WI Vs ASM'!$B$2:$G$1000,6,0)))</f>
        <v>CIS</v>
      </c>
      <c r="O830" s="11" t="str">
        <f>IF(ISERROR(VLOOKUP(C830,'WI Vs ASM'!$B$2:$H$1000,7,0)),0,(VLOOKUP(C830,'WI Vs ASM'!$B$2:$H$1000,7,0)))</f>
        <v>CIS</v>
      </c>
      <c r="P830" s="11" t="str">
        <f t="shared" si="342"/>
        <v>May-17</v>
      </c>
      <c r="Q830" s="11" t="str">
        <f t="shared" si="343"/>
        <v>Q2</v>
      </c>
      <c r="R830" s="11" t="str">
        <f>IF(ISERROR(VLOOKUP(C830,'WI Vs ASM'!$B$2:$J$1000,9,0)),0,(VLOOKUP(C830,'WI Vs ASM'!$B$2:$J$1000,9,0)))</f>
        <v>Jyothi Pai</v>
      </c>
      <c r="S830" s="11" t="str">
        <f>IF(ISERROR(VLOOKUP(C830,'WI Vs ASM'!$B$2:$K$1000,10,0)),0,(VLOOKUP(C830,'WI Vs ASM'!$B$2:$K$1000,10,0)))</f>
        <v>Saju Bhaskaran</v>
      </c>
      <c r="T830" s="11" t="str">
        <f>IF(ISERROR(VLOOKUP(C830,'WI Vs ASM'!$B$2:$L$1000,11,0)),0,(VLOOKUP(C830,'WI Vs ASM'!$B$2:$L$1000,11,0)))</f>
        <v>Sreekala Balasubramanian</v>
      </c>
      <c r="U830" s="11" t="str">
        <f t="shared" si="350"/>
        <v>WR736282</v>
      </c>
      <c r="V830" s="11" t="str">
        <f t="shared" si="344"/>
        <v>No</v>
      </c>
      <c r="W830" s="11" t="str">
        <f t="shared" si="345"/>
        <v>Yes</v>
      </c>
      <c r="X830" s="11" t="str">
        <f t="shared" si="346"/>
        <v>No</v>
      </c>
      <c r="Y830" s="11" t="str">
        <f t="shared" si="347"/>
        <v>No</v>
      </c>
      <c r="Z830" s="11" t="str">
        <f t="shared" si="348"/>
        <v>No</v>
      </c>
      <c r="AA830" s="11" t="str">
        <f t="shared" si="351"/>
        <v>No</v>
      </c>
      <c r="AB830" s="11">
        <f>IF(ISERROR(VLOOKUP(U830,'ITWR Dump'!$A$2:$Y$5000,24,0)),0,(VLOOKUP('ILC Report'!U830,'ITWR Dump'!$A$2:$Y$5000,24,0)))</f>
        <v>0</v>
      </c>
      <c r="AC830" s="11" t="str">
        <f t="shared" si="352"/>
        <v>No</v>
      </c>
      <c r="AD830" s="11" t="str">
        <f t="shared" si="353"/>
        <v/>
      </c>
      <c r="AE830" s="11">
        <f>IF(ISERROR(VLOOKUP(U830,'ITWR Dump'!$A$2:$Y$5000,13,0)),0,(VLOOKUP(U830,'ITWR Dump'!$A$2:$Y$5000,13,0)))</f>
        <v>0</v>
      </c>
      <c r="AF830" s="11">
        <f>IF(ISERROR(VLOOKUP(U830,'ITWR Dump'!$A$2:$Y$5000,11,0)),0,(VLOOKUP(U830,'ITWR Dump'!$A$2:$Y$5000,11,0)))</f>
        <v>0</v>
      </c>
      <c r="AG830" s="11">
        <f>IF(ISERROR(VLOOKUP(U830,'ITWR Dump'!$A$2:$Y$5000,2,0)),0,(VLOOKUP(U830,'ITWR Dump'!$A$2:$Y$5000,2,0)))</f>
        <v>0</v>
      </c>
      <c r="AH830" s="11">
        <f>IF(ISERROR(VLOOKUP(U830,'ITWR Dump'!$A$2:$Y$5000,14,0)),0,(VLOOKUP(U830,'ITWR Dump'!$A$2:$Y$5000,14,0)))</f>
        <v>0</v>
      </c>
      <c r="AI830" s="11" t="str">
        <f t="shared" si="354"/>
        <v>01-Maintenance Offshore</v>
      </c>
      <c r="AJ830" s="11" t="str">
        <f t="shared" si="355"/>
        <v>Offshore</v>
      </c>
      <c r="AK830" s="11" t="str">
        <f>IF(ISERROR(VLOOKUP(A830,'Team Data'!$C$2:$U$213,17,0)),0,(VLOOKUP(A830,'Team Data'!$C$2:$U$213,17,0)))</f>
        <v>IMS and FN</v>
      </c>
      <c r="AL830" s="11" t="str">
        <f t="shared" si="356"/>
        <v>2017-04-24</v>
      </c>
      <c r="AM830" s="11">
        <f>IF(ISERROR(VLOOKUP(U830,'ITWR Dump'!$A$2:$Y$5000,16,0)),0,(VLOOKUP(U830,'ITWR Dump'!$A$2:$Y$5000,16,0)))</f>
        <v>0</v>
      </c>
      <c r="AN830" s="11">
        <f>IF(ISERROR(VLOOKUP(U830,'ITWR Dump'!$A$2:$Y$5000,18,0)),0,(VLOOKUP(U830,'ITWR Dump'!$A$2:$Y$5000,18,0)))</f>
        <v>0</v>
      </c>
      <c r="AO830" s="11">
        <f>IF(ISERROR(VLOOKUP(U830,'ITWR Dump'!$A$2:$Y$5000,25,0)),0,(VLOOKUP('ILC Report'!U830,'ITWR Dump'!$A$2:$Y$5000,25,0)))</f>
        <v>0</v>
      </c>
      <c r="AP830" s="11">
        <f t="shared" si="357"/>
        <v>0</v>
      </c>
      <c r="AQ830" s="26">
        <f t="shared" si="358"/>
        <v>0</v>
      </c>
      <c r="AR830" s="26">
        <f t="shared" si="359"/>
        <v>0</v>
      </c>
      <c r="AS830" s="26">
        <f t="shared" si="360"/>
        <v>0</v>
      </c>
      <c r="AT830" s="26">
        <f t="shared" si="361"/>
        <v>0</v>
      </c>
      <c r="AU830" s="26">
        <f t="shared" si="362"/>
        <v>0</v>
      </c>
      <c r="AV830" s="26">
        <f t="shared" si="363"/>
        <v>0</v>
      </c>
      <c r="AW830" s="11" t="s">
        <v>653</v>
      </c>
      <c r="AX830" s="11" t="str">
        <f>VLOOKUP(L830,Group!$A$2:$B$1000,2,0)</f>
        <v>Maintenance</v>
      </c>
      <c r="AY830" s="11">
        <f>IF(ISERROR(VLOOKUP(U830,'ITWR Dump'!$A$2:$Y$5000,15,0)),0,(VLOOKUP('ILC Report'!U830,'ITWR Dump'!$A$2:$Y$5000,15,0)))</f>
        <v>0</v>
      </c>
      <c r="AZ830" s="11" t="str">
        <f t="shared" si="364"/>
        <v>Yes</v>
      </c>
      <c r="BA830" s="11" t="str">
        <f t="shared" si="365"/>
        <v>BKI</v>
      </c>
      <c r="BB830" s="11" t="str">
        <f t="shared" si="366"/>
        <v>MN</v>
      </c>
      <c r="BC830" s="11" t="str">
        <f t="shared" si="367"/>
        <v>No</v>
      </c>
    </row>
    <row r="831" spans="1:55" x14ac:dyDescent="0.3">
      <c r="A831" s="11" t="s">
        <v>114</v>
      </c>
      <c r="B831" s="11" t="s">
        <v>1845</v>
      </c>
      <c r="C831" s="11" t="s">
        <v>570</v>
      </c>
      <c r="D831" s="11" t="s">
        <v>2389</v>
      </c>
      <c r="E831" s="38" t="s">
        <v>2904</v>
      </c>
      <c r="F831" s="11">
        <v>45</v>
      </c>
      <c r="G831" s="40" t="s">
        <v>218</v>
      </c>
      <c r="H831" s="11" t="str">
        <f t="shared" si="349"/>
        <v>Regular</v>
      </c>
      <c r="I831" s="11" t="str">
        <f t="shared" si="341"/>
        <v>INDIA</v>
      </c>
      <c r="J831" s="11" t="str">
        <f>IF(ISERROR(VLOOKUP(C831,'WI Vs ASM'!$B$2:$E$1000,4,0)),0,(VLOOKUP(C831,'WI Vs ASM'!$B$2:$E$1000,4,0)))</f>
        <v>Offshore</v>
      </c>
      <c r="K831" s="11" t="str">
        <f>IF(ISERROR(VLOOKUP(C831,'WI Vs ASM'!$B$2:$F$1000,5,0)),0,(VLOOKUP(C831,'WI Vs ASM'!$B$2:$F$1000,5,0)))</f>
        <v>02-Variable Billable</v>
      </c>
      <c r="L831" s="11" t="str">
        <f>IF(ISERROR(VLOOKUP(C831,'WI Vs ASM'!$B$2:$D$1000,3,0)),0,(VLOOKUP(C831,'WI Vs ASM'!$B$2:$D$1000,3,0)))</f>
        <v>11-Enhancement Offshore</v>
      </c>
      <c r="M831" s="11" t="str">
        <f>IF(ISERROR(VLOOKUP(C831,'WI Vs ASM'!$B$2:$I$1000,8,0)),0,(VLOOKUP(C831,'WI Vs ASM'!$B$2:$I$1000,8,0)))</f>
        <v>Prakash Varadachari</v>
      </c>
      <c r="N831" s="11" t="str">
        <f>IF(ISERROR(VLOOKUP(C831,'WI Vs ASM'!$B$2:$G$1000,6,0)),0,(VLOOKUP(C831,'WI Vs ASM'!$B$2:$G$1000,6,0)))</f>
        <v>Commercial</v>
      </c>
      <c r="O831" s="11" t="str">
        <f>IF(ISERROR(VLOOKUP(C831,'WI Vs ASM'!$B$2:$H$1000,7,0)),0,(VLOOKUP(C831,'WI Vs ASM'!$B$2:$H$1000,7,0)))</f>
        <v>Commercial</v>
      </c>
      <c r="P831" s="11" t="str">
        <f t="shared" si="342"/>
        <v>May-17</v>
      </c>
      <c r="Q831" s="11" t="str">
        <f t="shared" si="343"/>
        <v>Q2</v>
      </c>
      <c r="R831" s="11" t="str">
        <f>IF(ISERROR(VLOOKUP(C831,'WI Vs ASM'!$B$2:$J$1000,9,0)),0,(VLOOKUP(C831,'WI Vs ASM'!$B$2:$J$1000,9,0)))</f>
        <v>Chandraprabha Palaniswamy</v>
      </c>
      <c r="S831" s="11" t="str">
        <f>IF(ISERROR(VLOOKUP(C831,'WI Vs ASM'!$B$2:$K$1000,10,0)),0,(VLOOKUP(C831,'WI Vs ASM'!$B$2:$K$1000,10,0)))</f>
        <v>Steve J Sorensen</v>
      </c>
      <c r="T831" s="11" t="str">
        <f>IF(ISERROR(VLOOKUP(C831,'WI Vs ASM'!$B$2:$L$1000,11,0)),0,(VLOOKUP(C831,'WI Vs ASM'!$B$2:$L$1000,11,0)))</f>
        <v>Sreekala Balasubramanian</v>
      </c>
      <c r="U831" s="11" t="str">
        <f t="shared" si="350"/>
        <v>WR736336</v>
      </c>
      <c r="V831" s="11" t="str">
        <f t="shared" si="344"/>
        <v>No</v>
      </c>
      <c r="W831" s="11" t="str">
        <f t="shared" si="345"/>
        <v>Yes</v>
      </c>
      <c r="X831" s="11" t="str">
        <f t="shared" si="346"/>
        <v>No</v>
      </c>
      <c r="Y831" s="11" t="str">
        <f t="shared" si="347"/>
        <v>No</v>
      </c>
      <c r="Z831" s="11" t="str">
        <f t="shared" si="348"/>
        <v>No</v>
      </c>
      <c r="AA831" s="11" t="str">
        <f t="shared" si="351"/>
        <v>No</v>
      </c>
      <c r="AB831" s="11">
        <f>IF(ISERROR(VLOOKUP(U831,'ITWR Dump'!$A$2:$Y$5000,24,0)),0,(VLOOKUP('ILC Report'!U831,'ITWR Dump'!$A$2:$Y$5000,24,0)))</f>
        <v>0</v>
      </c>
      <c r="AC831" s="11" t="str">
        <f t="shared" si="352"/>
        <v>No</v>
      </c>
      <c r="AD831" s="11" t="str">
        <f t="shared" si="353"/>
        <v/>
      </c>
      <c r="AE831" s="11">
        <f>IF(ISERROR(VLOOKUP(U831,'ITWR Dump'!$A$2:$Y$5000,13,0)),0,(VLOOKUP(U831,'ITWR Dump'!$A$2:$Y$5000,13,0)))</f>
        <v>0</v>
      </c>
      <c r="AF831" s="11">
        <f>IF(ISERROR(VLOOKUP(U831,'ITWR Dump'!$A$2:$Y$5000,11,0)),0,(VLOOKUP(U831,'ITWR Dump'!$A$2:$Y$5000,11,0)))</f>
        <v>0</v>
      </c>
      <c r="AG831" s="11">
        <f>IF(ISERROR(VLOOKUP(U831,'ITWR Dump'!$A$2:$Y$5000,2,0)),0,(VLOOKUP(U831,'ITWR Dump'!$A$2:$Y$5000,2,0)))</f>
        <v>0</v>
      </c>
      <c r="AH831" s="11">
        <f>IF(ISERROR(VLOOKUP(U831,'ITWR Dump'!$A$2:$Y$5000,14,0)),0,(VLOOKUP(U831,'ITWR Dump'!$A$2:$Y$5000,14,0)))</f>
        <v>0</v>
      </c>
      <c r="AI831" s="11" t="str">
        <f t="shared" si="354"/>
        <v>11-Enhancement Offshore</v>
      </c>
      <c r="AJ831" s="11" t="str">
        <f t="shared" si="355"/>
        <v>Offshore</v>
      </c>
      <c r="AK831" s="11" t="str">
        <f>IF(ISERROR(VLOOKUP(A831,'Team Data'!$C$2:$U$213,17,0)),0,(VLOOKUP(A831,'Team Data'!$C$2:$U$213,17,0)))</f>
        <v>IMS and FN</v>
      </c>
      <c r="AL831" s="11" t="str">
        <f t="shared" si="356"/>
        <v>2017-04-24</v>
      </c>
      <c r="AM831" s="11">
        <f>IF(ISERROR(VLOOKUP(U831,'ITWR Dump'!$A$2:$Y$5000,16,0)),0,(VLOOKUP(U831,'ITWR Dump'!$A$2:$Y$5000,16,0)))</f>
        <v>0</v>
      </c>
      <c r="AN831" s="11">
        <f>IF(ISERROR(VLOOKUP(U831,'ITWR Dump'!$A$2:$Y$5000,18,0)),0,(VLOOKUP(U831,'ITWR Dump'!$A$2:$Y$5000,18,0)))</f>
        <v>0</v>
      </c>
      <c r="AO831" s="11">
        <f>IF(ISERROR(VLOOKUP(U831,'ITWR Dump'!$A$2:$Y$5000,25,0)),0,(VLOOKUP('ILC Report'!U831,'ITWR Dump'!$A$2:$Y$5000,25,0)))</f>
        <v>0</v>
      </c>
      <c r="AP831" s="11">
        <f t="shared" si="357"/>
        <v>0</v>
      </c>
      <c r="AQ831" s="26">
        <f t="shared" si="358"/>
        <v>0</v>
      </c>
      <c r="AR831" s="26">
        <f t="shared" si="359"/>
        <v>0</v>
      </c>
      <c r="AS831" s="26">
        <f t="shared" si="360"/>
        <v>0</v>
      </c>
      <c r="AT831" s="26">
        <f t="shared" si="361"/>
        <v>0</v>
      </c>
      <c r="AU831" s="26">
        <f t="shared" si="362"/>
        <v>0</v>
      </c>
      <c r="AV831" s="26">
        <f t="shared" si="363"/>
        <v>0</v>
      </c>
      <c r="AW831" s="11" t="s">
        <v>653</v>
      </c>
      <c r="AX831" s="11" t="str">
        <f>VLOOKUP(L831,Group!$A$2:$B$1000,2,0)</f>
        <v>Enhancement</v>
      </c>
      <c r="AY831" s="11">
        <f>IF(ISERROR(VLOOKUP(U831,'ITWR Dump'!$A$2:$Y$5000,15,0)),0,(VLOOKUP('ILC Report'!U831,'ITWR Dump'!$A$2:$Y$5000,15,0)))</f>
        <v>0</v>
      </c>
      <c r="AZ831" s="11" t="str">
        <f t="shared" si="364"/>
        <v>No</v>
      </c>
      <c r="BA831" s="11" t="str">
        <f t="shared" si="365"/>
        <v>BKI</v>
      </c>
      <c r="BB831" s="11" t="str">
        <f t="shared" si="366"/>
        <v>EM</v>
      </c>
      <c r="BC831" s="11" t="str">
        <f t="shared" si="367"/>
        <v>No</v>
      </c>
    </row>
    <row r="832" spans="1:55" x14ac:dyDescent="0.3">
      <c r="A832" s="11" t="s">
        <v>115</v>
      </c>
      <c r="B832" s="11" t="s">
        <v>1846</v>
      </c>
      <c r="C832" s="11" t="s">
        <v>552</v>
      </c>
      <c r="D832" s="11" t="s">
        <v>2391</v>
      </c>
      <c r="E832" s="38" t="s">
        <v>652</v>
      </c>
      <c r="F832" s="11">
        <v>4</v>
      </c>
      <c r="G832" s="40" t="s">
        <v>218</v>
      </c>
      <c r="H832" s="11" t="str">
        <f t="shared" si="349"/>
        <v>Regular</v>
      </c>
      <c r="I832" s="11" t="str">
        <f t="shared" si="341"/>
        <v>INDIA</v>
      </c>
      <c r="J832" s="11" t="str">
        <f>IF(ISERROR(VLOOKUP(C832,'WI Vs ASM'!$B$2:$E$1000,4,0)),0,(VLOOKUP(C832,'WI Vs ASM'!$B$2:$E$1000,4,0)))</f>
        <v>Offshore</v>
      </c>
      <c r="K832" s="11" t="str">
        <f>IF(ISERROR(VLOOKUP(C832,'WI Vs ASM'!$B$2:$F$1000,5,0)),0,(VLOOKUP(C832,'WI Vs ASM'!$B$2:$F$1000,5,0)))</f>
        <v>01-Fixed Price</v>
      </c>
      <c r="L832" s="11" t="str">
        <f>IF(ISERROR(VLOOKUP(C832,'WI Vs ASM'!$B$2:$D$1000,3,0)),0,(VLOOKUP(C832,'WI Vs ASM'!$B$2:$D$1000,3,0)))</f>
        <v>01-Maintenance Offshore</v>
      </c>
      <c r="M832" s="11" t="str">
        <f>IF(ISERROR(VLOOKUP(C832,'WI Vs ASM'!$B$2:$I$1000,8,0)),0,(VLOOKUP(C832,'WI Vs ASM'!$B$2:$I$1000,8,0)))</f>
        <v>Rahul Soman</v>
      </c>
      <c r="N832" s="11" t="str">
        <f>IF(ISERROR(VLOOKUP(C832,'WI Vs ASM'!$B$2:$G$1000,6,0)),0,(VLOOKUP(C832,'WI Vs ASM'!$B$2:$G$1000,6,0)))</f>
        <v>Business Intelligence</v>
      </c>
      <c r="O832" s="11" t="str">
        <f>IF(ISERROR(VLOOKUP(C832,'WI Vs ASM'!$B$2:$H$1000,7,0)),0,(VLOOKUP(C832,'WI Vs ASM'!$B$2:$H$1000,7,0)))</f>
        <v>EBI</v>
      </c>
      <c r="P832" s="11" t="str">
        <f t="shared" si="342"/>
        <v>Apr-17</v>
      </c>
      <c r="Q832" s="11" t="str">
        <f t="shared" si="343"/>
        <v>Q2</v>
      </c>
      <c r="R832" s="11" t="str">
        <f>IF(ISERROR(VLOOKUP(C832,'WI Vs ASM'!$B$2:$J$1000,9,0)),0,(VLOOKUP(C832,'WI Vs ASM'!$B$2:$J$1000,9,0)))</f>
        <v>Jyothi Pai</v>
      </c>
      <c r="S832" s="11" t="str">
        <f>IF(ISERROR(VLOOKUP(C832,'WI Vs ASM'!$B$2:$K$1000,10,0)),0,(VLOOKUP(C832,'WI Vs ASM'!$B$2:$K$1000,10,0)))</f>
        <v>Kimberly Hale</v>
      </c>
      <c r="T832" s="11" t="str">
        <f>IF(ISERROR(VLOOKUP(C832,'WI Vs ASM'!$B$2:$L$1000,11,0)),0,(VLOOKUP(C832,'WI Vs ASM'!$B$2:$L$1000,11,0)))</f>
        <v>Crystal Romano</v>
      </c>
      <c r="U832" s="11" t="e">
        <f t="shared" si="350"/>
        <v>#VALUE!</v>
      </c>
      <c r="V832" s="11" t="str">
        <f t="shared" si="344"/>
        <v>No</v>
      </c>
      <c r="W832" s="11" t="str">
        <f t="shared" si="345"/>
        <v>Yes</v>
      </c>
      <c r="X832" s="11" t="str">
        <f t="shared" si="346"/>
        <v>No</v>
      </c>
      <c r="Y832" s="11" t="str">
        <f t="shared" si="347"/>
        <v>No</v>
      </c>
      <c r="Z832" s="11" t="str">
        <f t="shared" si="348"/>
        <v>No</v>
      </c>
      <c r="AA832" s="11" t="str">
        <f t="shared" si="351"/>
        <v>No</v>
      </c>
      <c r="AB832" s="11">
        <f>IF(ISERROR(VLOOKUP(U832,'ITWR Dump'!$A$2:$Y$5000,24,0)),0,(VLOOKUP('ILC Report'!U832,'ITWR Dump'!$A$2:$Y$5000,24,0)))</f>
        <v>0</v>
      </c>
      <c r="AC832" s="11" t="str">
        <f t="shared" si="352"/>
        <v>No</v>
      </c>
      <c r="AD832" s="11" t="str">
        <f t="shared" si="353"/>
        <v/>
      </c>
      <c r="AE832" s="11">
        <f>IF(ISERROR(VLOOKUP(U832,'ITWR Dump'!$A$2:$Y$5000,13,0)),0,(VLOOKUP(U832,'ITWR Dump'!$A$2:$Y$5000,13,0)))</f>
        <v>0</v>
      </c>
      <c r="AF832" s="11">
        <f>IF(ISERROR(VLOOKUP(U832,'ITWR Dump'!$A$2:$Y$5000,11,0)),0,(VLOOKUP(U832,'ITWR Dump'!$A$2:$Y$5000,11,0)))</f>
        <v>0</v>
      </c>
      <c r="AG832" s="11">
        <f>IF(ISERROR(VLOOKUP(U832,'ITWR Dump'!$A$2:$Y$5000,2,0)),0,(VLOOKUP(U832,'ITWR Dump'!$A$2:$Y$5000,2,0)))</f>
        <v>0</v>
      </c>
      <c r="AH832" s="11">
        <f>IF(ISERROR(VLOOKUP(U832,'ITWR Dump'!$A$2:$Y$5000,14,0)),0,(VLOOKUP(U832,'ITWR Dump'!$A$2:$Y$5000,14,0)))</f>
        <v>0</v>
      </c>
      <c r="AI832" s="11" t="str">
        <f t="shared" si="354"/>
        <v>01-Maintenance Offshore</v>
      </c>
      <c r="AJ832" s="11" t="str">
        <f t="shared" si="355"/>
        <v>Offshore</v>
      </c>
      <c r="AK832" s="11" t="str">
        <f>IF(ISERROR(VLOOKUP(A832,'Team Data'!$C$2:$U$213,17,0)),0,(VLOOKUP(A832,'Team Data'!$C$2:$U$213,17,0)))</f>
        <v>BI and RM</v>
      </c>
      <c r="AL832" s="11" t="str">
        <f t="shared" si="356"/>
        <v>2017-04-24</v>
      </c>
      <c r="AM832" s="11">
        <f>IF(ISERROR(VLOOKUP(U832,'ITWR Dump'!$A$2:$Y$5000,16,0)),0,(VLOOKUP(U832,'ITWR Dump'!$A$2:$Y$5000,16,0)))</f>
        <v>0</v>
      </c>
      <c r="AN832" s="11">
        <f>IF(ISERROR(VLOOKUP(U832,'ITWR Dump'!$A$2:$Y$5000,18,0)),0,(VLOOKUP(U832,'ITWR Dump'!$A$2:$Y$5000,18,0)))</f>
        <v>0</v>
      </c>
      <c r="AO832" s="11">
        <f>IF(ISERROR(VLOOKUP(U832,'ITWR Dump'!$A$2:$Y$5000,25,0)),0,(VLOOKUP('ILC Report'!U832,'ITWR Dump'!$A$2:$Y$5000,25,0)))</f>
        <v>0</v>
      </c>
      <c r="AP832" s="11">
        <f t="shared" si="357"/>
        <v>0</v>
      </c>
      <c r="AQ832" s="26">
        <f t="shared" si="358"/>
        <v>0</v>
      </c>
      <c r="AR832" s="26">
        <f t="shared" si="359"/>
        <v>0</v>
      </c>
      <c r="AS832" s="26">
        <f t="shared" si="360"/>
        <v>0</v>
      </c>
      <c r="AT832" s="26">
        <f t="shared" si="361"/>
        <v>0</v>
      </c>
      <c r="AU832" s="26">
        <f t="shared" si="362"/>
        <v>0</v>
      </c>
      <c r="AV832" s="26">
        <f t="shared" si="363"/>
        <v>0</v>
      </c>
      <c r="AW832" s="11" t="s">
        <v>653</v>
      </c>
      <c r="AX832" s="11" t="str">
        <f>VLOOKUP(L832,Group!$A$2:$B$1000,2,0)</f>
        <v>Maintenance</v>
      </c>
      <c r="AY832" s="11">
        <f>IF(ISERROR(VLOOKUP(U832,'ITWR Dump'!$A$2:$Y$5000,15,0)),0,(VLOOKUP('ILC Report'!U832,'ITWR Dump'!$A$2:$Y$5000,15,0)))</f>
        <v>0</v>
      </c>
      <c r="AZ832" s="11" t="str">
        <f t="shared" si="364"/>
        <v>No</v>
      </c>
      <c r="BA832" s="11" t="str">
        <f t="shared" si="365"/>
        <v>BKI</v>
      </c>
      <c r="BB832" s="11" t="str">
        <f t="shared" si="366"/>
        <v>MN</v>
      </c>
      <c r="BC832" s="11" t="str">
        <f t="shared" si="367"/>
        <v>No</v>
      </c>
    </row>
    <row r="833" spans="1:55" x14ac:dyDescent="0.3">
      <c r="A833" s="11" t="s">
        <v>115</v>
      </c>
      <c r="B833" s="11" t="s">
        <v>1846</v>
      </c>
      <c r="C833" s="11" t="s">
        <v>552</v>
      </c>
      <c r="D833" s="11" t="s">
        <v>2392</v>
      </c>
      <c r="E833" s="38" t="s">
        <v>652</v>
      </c>
      <c r="F833" s="11">
        <v>4</v>
      </c>
      <c r="G833" s="40" t="s">
        <v>218</v>
      </c>
      <c r="H833" s="11" t="str">
        <f t="shared" si="349"/>
        <v>Regular</v>
      </c>
      <c r="I833" s="11" t="str">
        <f t="shared" si="341"/>
        <v>INDIA</v>
      </c>
      <c r="J833" s="11" t="str">
        <f>IF(ISERROR(VLOOKUP(C833,'WI Vs ASM'!$B$2:$E$1000,4,0)),0,(VLOOKUP(C833,'WI Vs ASM'!$B$2:$E$1000,4,0)))</f>
        <v>Offshore</v>
      </c>
      <c r="K833" s="11" t="str">
        <f>IF(ISERROR(VLOOKUP(C833,'WI Vs ASM'!$B$2:$F$1000,5,0)),0,(VLOOKUP(C833,'WI Vs ASM'!$B$2:$F$1000,5,0)))</f>
        <v>01-Fixed Price</v>
      </c>
      <c r="L833" s="11" t="str">
        <f>IF(ISERROR(VLOOKUP(C833,'WI Vs ASM'!$B$2:$D$1000,3,0)),0,(VLOOKUP(C833,'WI Vs ASM'!$B$2:$D$1000,3,0)))</f>
        <v>01-Maintenance Offshore</v>
      </c>
      <c r="M833" s="11" t="str">
        <f>IF(ISERROR(VLOOKUP(C833,'WI Vs ASM'!$B$2:$I$1000,8,0)),0,(VLOOKUP(C833,'WI Vs ASM'!$B$2:$I$1000,8,0)))</f>
        <v>Rahul Soman</v>
      </c>
      <c r="N833" s="11" t="str">
        <f>IF(ISERROR(VLOOKUP(C833,'WI Vs ASM'!$B$2:$G$1000,6,0)),0,(VLOOKUP(C833,'WI Vs ASM'!$B$2:$G$1000,6,0)))</f>
        <v>Business Intelligence</v>
      </c>
      <c r="O833" s="11" t="str">
        <f>IF(ISERROR(VLOOKUP(C833,'WI Vs ASM'!$B$2:$H$1000,7,0)),0,(VLOOKUP(C833,'WI Vs ASM'!$B$2:$H$1000,7,0)))</f>
        <v>EBI</v>
      </c>
      <c r="P833" s="11" t="str">
        <f t="shared" si="342"/>
        <v>Apr-17</v>
      </c>
      <c r="Q833" s="11" t="str">
        <f t="shared" si="343"/>
        <v>Q2</v>
      </c>
      <c r="R833" s="11" t="str">
        <f>IF(ISERROR(VLOOKUP(C833,'WI Vs ASM'!$B$2:$J$1000,9,0)),0,(VLOOKUP(C833,'WI Vs ASM'!$B$2:$J$1000,9,0)))</f>
        <v>Jyothi Pai</v>
      </c>
      <c r="S833" s="11" t="str">
        <f>IF(ISERROR(VLOOKUP(C833,'WI Vs ASM'!$B$2:$K$1000,10,0)),0,(VLOOKUP(C833,'WI Vs ASM'!$B$2:$K$1000,10,0)))</f>
        <v>Kimberly Hale</v>
      </c>
      <c r="T833" s="11" t="str">
        <f>IF(ISERROR(VLOOKUP(C833,'WI Vs ASM'!$B$2:$L$1000,11,0)),0,(VLOOKUP(C833,'WI Vs ASM'!$B$2:$L$1000,11,0)))</f>
        <v>Crystal Romano</v>
      </c>
      <c r="U833" s="11" t="e">
        <f t="shared" si="350"/>
        <v>#VALUE!</v>
      </c>
      <c r="V833" s="11" t="str">
        <f t="shared" si="344"/>
        <v>No</v>
      </c>
      <c r="W833" s="11" t="str">
        <f t="shared" si="345"/>
        <v>Yes</v>
      </c>
      <c r="X833" s="11" t="str">
        <f t="shared" si="346"/>
        <v>No</v>
      </c>
      <c r="Y833" s="11" t="str">
        <f t="shared" si="347"/>
        <v>No</v>
      </c>
      <c r="Z833" s="11" t="str">
        <f t="shared" si="348"/>
        <v>No</v>
      </c>
      <c r="AA833" s="11" t="str">
        <f t="shared" si="351"/>
        <v>No</v>
      </c>
      <c r="AB833" s="11">
        <f>IF(ISERROR(VLOOKUP(U833,'ITWR Dump'!$A$2:$Y$5000,24,0)),0,(VLOOKUP('ILC Report'!U833,'ITWR Dump'!$A$2:$Y$5000,24,0)))</f>
        <v>0</v>
      </c>
      <c r="AC833" s="11" t="str">
        <f t="shared" si="352"/>
        <v>No</v>
      </c>
      <c r="AD833" s="11" t="str">
        <f t="shared" si="353"/>
        <v/>
      </c>
      <c r="AE833" s="11">
        <f>IF(ISERROR(VLOOKUP(U833,'ITWR Dump'!$A$2:$Y$5000,13,0)),0,(VLOOKUP(U833,'ITWR Dump'!$A$2:$Y$5000,13,0)))</f>
        <v>0</v>
      </c>
      <c r="AF833" s="11">
        <f>IF(ISERROR(VLOOKUP(U833,'ITWR Dump'!$A$2:$Y$5000,11,0)),0,(VLOOKUP(U833,'ITWR Dump'!$A$2:$Y$5000,11,0)))</f>
        <v>0</v>
      </c>
      <c r="AG833" s="11">
        <f>IF(ISERROR(VLOOKUP(U833,'ITWR Dump'!$A$2:$Y$5000,2,0)),0,(VLOOKUP(U833,'ITWR Dump'!$A$2:$Y$5000,2,0)))</f>
        <v>0</v>
      </c>
      <c r="AH833" s="11">
        <f>IF(ISERROR(VLOOKUP(U833,'ITWR Dump'!$A$2:$Y$5000,14,0)),0,(VLOOKUP(U833,'ITWR Dump'!$A$2:$Y$5000,14,0)))</f>
        <v>0</v>
      </c>
      <c r="AI833" s="11" t="str">
        <f t="shared" si="354"/>
        <v>01-Maintenance Offshore</v>
      </c>
      <c r="AJ833" s="11" t="str">
        <f t="shared" si="355"/>
        <v>Offshore</v>
      </c>
      <c r="AK833" s="11" t="str">
        <f>IF(ISERROR(VLOOKUP(A833,'Team Data'!$C$2:$U$213,17,0)),0,(VLOOKUP(A833,'Team Data'!$C$2:$U$213,17,0)))</f>
        <v>BI and RM</v>
      </c>
      <c r="AL833" s="11" t="str">
        <f t="shared" si="356"/>
        <v>2017-04-24</v>
      </c>
      <c r="AM833" s="11">
        <f>IF(ISERROR(VLOOKUP(U833,'ITWR Dump'!$A$2:$Y$5000,16,0)),0,(VLOOKUP(U833,'ITWR Dump'!$A$2:$Y$5000,16,0)))</f>
        <v>0</v>
      </c>
      <c r="AN833" s="11">
        <f>IF(ISERROR(VLOOKUP(U833,'ITWR Dump'!$A$2:$Y$5000,18,0)),0,(VLOOKUP(U833,'ITWR Dump'!$A$2:$Y$5000,18,0)))</f>
        <v>0</v>
      </c>
      <c r="AO833" s="11">
        <f>IF(ISERROR(VLOOKUP(U833,'ITWR Dump'!$A$2:$Y$5000,25,0)),0,(VLOOKUP('ILC Report'!U833,'ITWR Dump'!$A$2:$Y$5000,25,0)))</f>
        <v>0</v>
      </c>
      <c r="AP833" s="11">
        <f t="shared" si="357"/>
        <v>0</v>
      </c>
      <c r="AQ833" s="26">
        <f t="shared" si="358"/>
        <v>0</v>
      </c>
      <c r="AR833" s="26">
        <f t="shared" si="359"/>
        <v>0</v>
      </c>
      <c r="AS833" s="26">
        <f t="shared" si="360"/>
        <v>0</v>
      </c>
      <c r="AT833" s="26">
        <f t="shared" si="361"/>
        <v>0</v>
      </c>
      <c r="AU833" s="26">
        <f t="shared" si="362"/>
        <v>0</v>
      </c>
      <c r="AV833" s="26">
        <f t="shared" si="363"/>
        <v>0</v>
      </c>
      <c r="AW833" s="11" t="s">
        <v>653</v>
      </c>
      <c r="AX833" s="11" t="str">
        <f>VLOOKUP(L833,Group!$A$2:$B$1000,2,0)</f>
        <v>Maintenance</v>
      </c>
      <c r="AY833" s="11">
        <f>IF(ISERROR(VLOOKUP(U833,'ITWR Dump'!$A$2:$Y$5000,15,0)),0,(VLOOKUP('ILC Report'!U833,'ITWR Dump'!$A$2:$Y$5000,15,0)))</f>
        <v>0</v>
      </c>
      <c r="AZ833" s="11" t="str">
        <f t="shared" si="364"/>
        <v>No</v>
      </c>
      <c r="BA833" s="11" t="str">
        <f t="shared" si="365"/>
        <v>BKI</v>
      </c>
      <c r="BB833" s="11" t="str">
        <f t="shared" si="366"/>
        <v>MN</v>
      </c>
      <c r="BC833" s="11" t="str">
        <f t="shared" si="367"/>
        <v>No</v>
      </c>
    </row>
    <row r="834" spans="1:55" x14ac:dyDescent="0.3">
      <c r="A834" s="11" t="s">
        <v>115</v>
      </c>
      <c r="B834" s="11" t="s">
        <v>1846</v>
      </c>
      <c r="C834" s="11" t="s">
        <v>552</v>
      </c>
      <c r="D834" s="11" t="s">
        <v>2393</v>
      </c>
      <c r="E834" s="38" t="s">
        <v>652</v>
      </c>
      <c r="F834" s="11">
        <v>4</v>
      </c>
      <c r="G834" s="40" t="s">
        <v>218</v>
      </c>
      <c r="H834" s="11" t="str">
        <f t="shared" si="349"/>
        <v>Regular</v>
      </c>
      <c r="I834" s="11" t="str">
        <f t="shared" ref="I834:I897" si="368">Locationdetails(J834)</f>
        <v>INDIA</v>
      </c>
      <c r="J834" s="11" t="str">
        <f>IF(ISERROR(VLOOKUP(C834,'WI Vs ASM'!$B$2:$E$1000,4,0)),0,(VLOOKUP(C834,'WI Vs ASM'!$B$2:$E$1000,4,0)))</f>
        <v>Offshore</v>
      </c>
      <c r="K834" s="11" t="str">
        <f>IF(ISERROR(VLOOKUP(C834,'WI Vs ASM'!$B$2:$F$1000,5,0)),0,(VLOOKUP(C834,'WI Vs ASM'!$B$2:$F$1000,5,0)))</f>
        <v>01-Fixed Price</v>
      </c>
      <c r="L834" s="11" t="str">
        <f>IF(ISERROR(VLOOKUP(C834,'WI Vs ASM'!$B$2:$D$1000,3,0)),0,(VLOOKUP(C834,'WI Vs ASM'!$B$2:$D$1000,3,0)))</f>
        <v>01-Maintenance Offshore</v>
      </c>
      <c r="M834" s="11" t="str">
        <f>IF(ISERROR(VLOOKUP(C834,'WI Vs ASM'!$B$2:$I$1000,8,0)),0,(VLOOKUP(C834,'WI Vs ASM'!$B$2:$I$1000,8,0)))</f>
        <v>Rahul Soman</v>
      </c>
      <c r="N834" s="11" t="str">
        <f>IF(ISERROR(VLOOKUP(C834,'WI Vs ASM'!$B$2:$G$1000,6,0)),0,(VLOOKUP(C834,'WI Vs ASM'!$B$2:$G$1000,6,0)))</f>
        <v>Business Intelligence</v>
      </c>
      <c r="O834" s="11" t="str">
        <f>IF(ISERROR(VLOOKUP(C834,'WI Vs ASM'!$B$2:$H$1000,7,0)),0,(VLOOKUP(C834,'WI Vs ASM'!$B$2:$H$1000,7,0)))</f>
        <v>EBI</v>
      </c>
      <c r="P834" s="11" t="str">
        <f t="shared" ref="P834:P897" si="369">TEXT(E834,"MMM-YY")</f>
        <v>Apr-17</v>
      </c>
      <c r="Q834" s="11" t="str">
        <f t="shared" ref="Q834:Q897" si="370">Quarterdetails(P834)</f>
        <v>Q2</v>
      </c>
      <c r="R834" s="11" t="str">
        <f>IF(ISERROR(VLOOKUP(C834,'WI Vs ASM'!$B$2:$J$1000,9,0)),0,(VLOOKUP(C834,'WI Vs ASM'!$B$2:$J$1000,9,0)))</f>
        <v>Jyothi Pai</v>
      </c>
      <c r="S834" s="11" t="str">
        <f>IF(ISERROR(VLOOKUP(C834,'WI Vs ASM'!$B$2:$K$1000,10,0)),0,(VLOOKUP(C834,'WI Vs ASM'!$B$2:$K$1000,10,0)))</f>
        <v>Kimberly Hale</v>
      </c>
      <c r="T834" s="11" t="str">
        <f>IF(ISERROR(VLOOKUP(C834,'WI Vs ASM'!$B$2:$L$1000,11,0)),0,(VLOOKUP(C834,'WI Vs ASM'!$B$2:$L$1000,11,0)))</f>
        <v>Crystal Romano</v>
      </c>
      <c r="U834" s="11" t="e">
        <f t="shared" si="350"/>
        <v>#VALUE!</v>
      </c>
      <c r="V834" s="11" t="str">
        <f t="shared" ref="V834:V897" si="371">IF(OR(AP834=1,AQ834=1,AR834=1,AS834=1,AT834=1,AU834=1,AV834=1),"Yes","No")</f>
        <v>No</v>
      </c>
      <c r="W834" s="11" t="str">
        <f t="shared" ref="W834:W897" si="372">IF(V834&lt;&gt;"Yes",IF(AND(K834&lt;&gt;"09-NonBillable"),"Yes","No"),"No")</f>
        <v>Yes</v>
      </c>
      <c r="X834" s="11" t="str">
        <f t="shared" ref="X834:X897" si="373">IF(ISERROR(IF(OR(RIGHT(C834,2)="LB",(RIGHT(C834,2)="MG"),(C834="WAFCOGEN")),"Yes","No")),"No",(IF(OR(RIGHT(C834,2)="LB",(RIGHT(C834,2)="MG"),(C834="WAFCOGEN")),"Yes","No")))</f>
        <v>No</v>
      </c>
      <c r="Y834" s="11" t="str">
        <f t="shared" ref="Y834:Y897" si="374">CTCdetails(AE834)</f>
        <v>No</v>
      </c>
      <c r="Z834" s="11" t="str">
        <f t="shared" ref="Z834:Z897" si="375">Ignitedetails(C834)</f>
        <v>No</v>
      </c>
      <c r="AA834" s="11" t="str">
        <f t="shared" si="351"/>
        <v>No</v>
      </c>
      <c r="AB834" s="11">
        <f>IF(ISERROR(VLOOKUP(U834,'ITWR Dump'!$A$2:$Y$5000,24,0)),0,(VLOOKUP('ILC Report'!U834,'ITWR Dump'!$A$2:$Y$5000,24,0)))</f>
        <v>0</v>
      </c>
      <c r="AC834" s="11" t="str">
        <f t="shared" si="352"/>
        <v>No</v>
      </c>
      <c r="AD834" s="11" t="str">
        <f t="shared" si="353"/>
        <v/>
      </c>
      <c r="AE834" s="11">
        <f>IF(ISERROR(VLOOKUP(U834,'ITWR Dump'!$A$2:$Y$5000,13,0)),0,(VLOOKUP(U834,'ITWR Dump'!$A$2:$Y$5000,13,0)))</f>
        <v>0</v>
      </c>
      <c r="AF834" s="11">
        <f>IF(ISERROR(VLOOKUP(U834,'ITWR Dump'!$A$2:$Y$5000,11,0)),0,(VLOOKUP(U834,'ITWR Dump'!$A$2:$Y$5000,11,0)))</f>
        <v>0</v>
      </c>
      <c r="AG834" s="11">
        <f>IF(ISERROR(VLOOKUP(U834,'ITWR Dump'!$A$2:$Y$5000,2,0)),0,(VLOOKUP(U834,'ITWR Dump'!$A$2:$Y$5000,2,0)))</f>
        <v>0</v>
      </c>
      <c r="AH834" s="11">
        <f>IF(ISERROR(VLOOKUP(U834,'ITWR Dump'!$A$2:$Y$5000,14,0)),0,(VLOOKUP(U834,'ITWR Dump'!$A$2:$Y$5000,14,0)))</f>
        <v>0</v>
      </c>
      <c r="AI834" s="11" t="str">
        <f t="shared" si="354"/>
        <v>01-Maintenance Offshore</v>
      </c>
      <c r="AJ834" s="11" t="str">
        <f t="shared" si="355"/>
        <v>Offshore</v>
      </c>
      <c r="AK834" s="11" t="str">
        <f>IF(ISERROR(VLOOKUP(A834,'Team Data'!$C$2:$U$213,17,0)),0,(VLOOKUP(A834,'Team Data'!$C$2:$U$213,17,0)))</f>
        <v>BI and RM</v>
      </c>
      <c r="AL834" s="11" t="str">
        <f t="shared" si="356"/>
        <v>2017-04-24</v>
      </c>
      <c r="AM834" s="11">
        <f>IF(ISERROR(VLOOKUP(U834,'ITWR Dump'!$A$2:$Y$5000,16,0)),0,(VLOOKUP(U834,'ITWR Dump'!$A$2:$Y$5000,16,0)))</f>
        <v>0</v>
      </c>
      <c r="AN834" s="11">
        <f>IF(ISERROR(VLOOKUP(U834,'ITWR Dump'!$A$2:$Y$5000,18,0)),0,(VLOOKUP(U834,'ITWR Dump'!$A$2:$Y$5000,18,0)))</f>
        <v>0</v>
      </c>
      <c r="AO834" s="11">
        <f>IF(ISERROR(VLOOKUP(U834,'ITWR Dump'!$A$2:$Y$5000,25,0)),0,(VLOOKUP('ILC Report'!U834,'ITWR Dump'!$A$2:$Y$5000,25,0)))</f>
        <v>0</v>
      </c>
      <c r="AP834" s="11">
        <f t="shared" si="357"/>
        <v>0</v>
      </c>
      <c r="AQ834" s="26">
        <f t="shared" si="358"/>
        <v>0</v>
      </c>
      <c r="AR834" s="26">
        <f t="shared" si="359"/>
        <v>0</v>
      </c>
      <c r="AS834" s="26">
        <f t="shared" si="360"/>
        <v>0</v>
      </c>
      <c r="AT834" s="26">
        <f t="shared" si="361"/>
        <v>0</v>
      </c>
      <c r="AU834" s="26">
        <f t="shared" si="362"/>
        <v>0</v>
      </c>
      <c r="AV834" s="26">
        <f t="shared" si="363"/>
        <v>0</v>
      </c>
      <c r="AW834" s="11" t="s">
        <v>653</v>
      </c>
      <c r="AX834" s="11" t="str">
        <f>VLOOKUP(L834,Group!$A$2:$B$1000,2,0)</f>
        <v>Maintenance</v>
      </c>
      <c r="AY834" s="11">
        <f>IF(ISERROR(VLOOKUP(U834,'ITWR Dump'!$A$2:$Y$5000,15,0)),0,(VLOOKUP('ILC Report'!U834,'ITWR Dump'!$A$2:$Y$5000,15,0)))</f>
        <v>0</v>
      </c>
      <c r="AZ834" s="11" t="str">
        <f t="shared" si="364"/>
        <v>No</v>
      </c>
      <c r="BA834" s="11" t="str">
        <f t="shared" si="365"/>
        <v>BKI</v>
      </c>
      <c r="BB834" s="11" t="str">
        <f t="shared" si="366"/>
        <v>MN</v>
      </c>
      <c r="BC834" s="11" t="str">
        <f t="shared" si="367"/>
        <v>No</v>
      </c>
    </row>
    <row r="835" spans="1:55" x14ac:dyDescent="0.3">
      <c r="A835" s="11" t="s">
        <v>115</v>
      </c>
      <c r="B835" s="11" t="s">
        <v>1846</v>
      </c>
      <c r="C835" s="11" t="s">
        <v>552</v>
      </c>
      <c r="D835" s="11" t="s">
        <v>2394</v>
      </c>
      <c r="E835" s="38" t="s">
        <v>652</v>
      </c>
      <c r="F835" s="11">
        <v>4</v>
      </c>
      <c r="G835" s="40" t="s">
        <v>218</v>
      </c>
      <c r="H835" s="11" t="str">
        <f t="shared" ref="H835:H898" si="376">Shiftdetails($G835)</f>
        <v>Regular</v>
      </c>
      <c r="I835" s="11" t="str">
        <f t="shared" si="368"/>
        <v>INDIA</v>
      </c>
      <c r="J835" s="11" t="str">
        <f>IF(ISERROR(VLOOKUP(C835,'WI Vs ASM'!$B$2:$E$1000,4,0)),0,(VLOOKUP(C835,'WI Vs ASM'!$B$2:$E$1000,4,0)))</f>
        <v>Offshore</v>
      </c>
      <c r="K835" s="11" t="str">
        <f>IF(ISERROR(VLOOKUP(C835,'WI Vs ASM'!$B$2:$F$1000,5,0)),0,(VLOOKUP(C835,'WI Vs ASM'!$B$2:$F$1000,5,0)))</f>
        <v>01-Fixed Price</v>
      </c>
      <c r="L835" s="11" t="str">
        <f>IF(ISERROR(VLOOKUP(C835,'WI Vs ASM'!$B$2:$D$1000,3,0)),0,(VLOOKUP(C835,'WI Vs ASM'!$B$2:$D$1000,3,0)))</f>
        <v>01-Maintenance Offshore</v>
      </c>
      <c r="M835" s="11" t="str">
        <f>IF(ISERROR(VLOOKUP(C835,'WI Vs ASM'!$B$2:$I$1000,8,0)),0,(VLOOKUP(C835,'WI Vs ASM'!$B$2:$I$1000,8,0)))</f>
        <v>Rahul Soman</v>
      </c>
      <c r="N835" s="11" t="str">
        <f>IF(ISERROR(VLOOKUP(C835,'WI Vs ASM'!$B$2:$G$1000,6,0)),0,(VLOOKUP(C835,'WI Vs ASM'!$B$2:$G$1000,6,0)))</f>
        <v>Business Intelligence</v>
      </c>
      <c r="O835" s="11" t="str">
        <f>IF(ISERROR(VLOOKUP(C835,'WI Vs ASM'!$B$2:$H$1000,7,0)),0,(VLOOKUP(C835,'WI Vs ASM'!$B$2:$H$1000,7,0)))</f>
        <v>EBI</v>
      </c>
      <c r="P835" s="11" t="str">
        <f t="shared" si="369"/>
        <v>Apr-17</v>
      </c>
      <c r="Q835" s="11" t="str">
        <f t="shared" si="370"/>
        <v>Q2</v>
      </c>
      <c r="R835" s="11" t="str">
        <f>IF(ISERROR(VLOOKUP(C835,'WI Vs ASM'!$B$2:$J$1000,9,0)),0,(VLOOKUP(C835,'WI Vs ASM'!$B$2:$J$1000,9,0)))</f>
        <v>Jyothi Pai</v>
      </c>
      <c r="S835" s="11" t="str">
        <f>IF(ISERROR(VLOOKUP(C835,'WI Vs ASM'!$B$2:$K$1000,10,0)),0,(VLOOKUP(C835,'WI Vs ASM'!$B$2:$K$1000,10,0)))</f>
        <v>Kimberly Hale</v>
      </c>
      <c r="T835" s="11" t="str">
        <f>IF(ISERROR(VLOOKUP(C835,'WI Vs ASM'!$B$2:$L$1000,11,0)),0,(VLOOKUP(C835,'WI Vs ASM'!$B$2:$L$1000,11,0)))</f>
        <v>Crystal Romano</v>
      </c>
      <c r="U835" s="11" t="e">
        <f t="shared" ref="U835:U898" si="377">IF(ISERROR(MID((UPPER(D835)),(FIND("WR",(UPPER(D835)),1)),8)),MID((UPPER(D835)),(FIND("ENH",(UPPER(D835)),1)),9),MID((UPPER(D835)),(FIND("WR",(UPPER(D835)),1)),8))</f>
        <v>#VALUE!</v>
      </c>
      <c r="V835" s="11" t="str">
        <f t="shared" si="371"/>
        <v>No</v>
      </c>
      <c r="W835" s="11" t="str">
        <f t="shared" si="372"/>
        <v>Yes</v>
      </c>
      <c r="X835" s="11" t="str">
        <f t="shared" si="373"/>
        <v>No</v>
      </c>
      <c r="Y835" s="11" t="str">
        <f t="shared" si="374"/>
        <v>No</v>
      </c>
      <c r="Z835" s="11" t="str">
        <f t="shared" si="375"/>
        <v>No</v>
      </c>
      <c r="AA835" s="11" t="str">
        <f t="shared" ref="AA835:AA898" si="378">RTCdetails(AE835,AY835)</f>
        <v>No</v>
      </c>
      <c r="AB835" s="11">
        <f>IF(ISERROR(VLOOKUP(U835,'ITWR Dump'!$A$2:$Y$5000,24,0)),0,(VLOOKUP('ILC Report'!U835,'ITWR Dump'!$A$2:$Y$5000,24,0)))</f>
        <v>0</v>
      </c>
      <c r="AC835" s="11" t="str">
        <f t="shared" ref="AC835:AC898" si="379">Billable(X835,Y835,Z835,AA835,BC835)</f>
        <v>No</v>
      </c>
      <c r="AD835" s="11" t="str">
        <f t="shared" ref="AD835:AD898" si="380">IF(X835="Yes",$X$1,IF(Y835="Yes",$Y$1,IF(Z835="Yes",$Z$1,IF(AA835="Yes",$AA$1,""))))</f>
        <v/>
      </c>
      <c r="AE835" s="11">
        <f>IF(ISERROR(VLOOKUP(U835,'ITWR Dump'!$A$2:$Y$5000,13,0)),0,(VLOOKUP(U835,'ITWR Dump'!$A$2:$Y$5000,13,0)))</f>
        <v>0</v>
      </c>
      <c r="AF835" s="11">
        <f>IF(ISERROR(VLOOKUP(U835,'ITWR Dump'!$A$2:$Y$5000,11,0)),0,(VLOOKUP(U835,'ITWR Dump'!$A$2:$Y$5000,11,0)))</f>
        <v>0</v>
      </c>
      <c r="AG835" s="11">
        <f>IF(ISERROR(VLOOKUP(U835,'ITWR Dump'!$A$2:$Y$5000,2,0)),0,(VLOOKUP(U835,'ITWR Dump'!$A$2:$Y$5000,2,0)))</f>
        <v>0</v>
      </c>
      <c r="AH835" s="11">
        <f>IF(ISERROR(VLOOKUP(U835,'ITWR Dump'!$A$2:$Y$5000,14,0)),0,(VLOOKUP(U835,'ITWR Dump'!$A$2:$Y$5000,14,0)))</f>
        <v>0</v>
      </c>
      <c r="AI835" s="11" t="str">
        <f t="shared" ref="AI835:AI898" si="381">UdfCategory(H835,L835,AJ835)</f>
        <v>01-Maintenance Offshore</v>
      </c>
      <c r="AJ835" s="11" t="str">
        <f t="shared" ref="AJ835:AJ898" si="382">OnOffLanded(A835,C835,J835)</f>
        <v>Offshore</v>
      </c>
      <c r="AK835" s="11" t="str">
        <f>IF(ISERROR(VLOOKUP(A835,'Team Data'!$C$2:$U$213,17,0)),0,(VLOOKUP(A835,'Team Data'!$C$2:$U$213,17,0)))</f>
        <v>BI and RM</v>
      </c>
      <c r="AL835" s="11" t="str">
        <f t="shared" ref="AL835:AL898" si="383">LEFT(AW835,10)</f>
        <v>2017-04-24</v>
      </c>
      <c r="AM835" s="11">
        <f>IF(ISERROR(VLOOKUP(U835,'ITWR Dump'!$A$2:$Y$5000,16,0)),0,(VLOOKUP(U835,'ITWR Dump'!$A$2:$Y$5000,16,0)))</f>
        <v>0</v>
      </c>
      <c r="AN835" s="11">
        <f>IF(ISERROR(VLOOKUP(U835,'ITWR Dump'!$A$2:$Y$5000,18,0)),0,(VLOOKUP(U835,'ITWR Dump'!$A$2:$Y$5000,18,0)))</f>
        <v>0</v>
      </c>
      <c r="AO835" s="11">
        <f>IF(ISERROR(VLOOKUP(U835,'ITWR Dump'!$A$2:$Y$5000,25,0)),0,(VLOOKUP('ILC Report'!U835,'ITWR Dump'!$A$2:$Y$5000,25,0)))</f>
        <v>0</v>
      </c>
      <c r="AP835" s="11">
        <f t="shared" ref="AP835:AP898" si="384">IFERROR(FIND("INC0",D835,1),0)</f>
        <v>0</v>
      </c>
      <c r="AQ835" s="26">
        <f t="shared" ref="AQ835:AQ898" si="385">IFERROR(FIND("INC1",D835,1),0)</f>
        <v>0</v>
      </c>
      <c r="AR835" s="26">
        <f t="shared" ref="AR835:AR898" si="386">IFERROR(FIND("INC2",D835,1),0)</f>
        <v>0</v>
      </c>
      <c r="AS835" s="26">
        <f t="shared" ref="AS835:AS898" si="387">IFERROR(FIND("INC3",D835,1),0)</f>
        <v>0</v>
      </c>
      <c r="AT835" s="26">
        <f t="shared" ref="AT835:AT898" si="388">IFERROR(FIND("INC4",D835,1),0)</f>
        <v>0</v>
      </c>
      <c r="AU835" s="26">
        <f t="shared" ref="AU835:AU898" si="389">IFERROR(FIND("INC 0",D835,1),0)</f>
        <v>0</v>
      </c>
      <c r="AV835" s="26">
        <f t="shared" ref="AV835:AV898" si="390">IFERROR(FIND("INC 1",D835,1),0)</f>
        <v>0</v>
      </c>
      <c r="AW835" s="11" t="s">
        <v>653</v>
      </c>
      <c r="AX835" s="11" t="str">
        <f>VLOOKUP(L835,Group!$A$2:$B$1000,2,0)</f>
        <v>Maintenance</v>
      </c>
      <c r="AY835" s="11">
        <f>IF(ISERROR(VLOOKUP(U835,'ITWR Dump'!$A$2:$Y$5000,15,0)),0,(VLOOKUP('ILC Report'!U835,'ITWR Dump'!$A$2:$Y$5000,15,0)))</f>
        <v>0</v>
      </c>
      <c r="AZ835" s="11" t="str">
        <f t="shared" ref="AZ835:AZ898" si="391">Adoc(BB835,D835)</f>
        <v>No</v>
      </c>
      <c r="BA835" s="11" t="str">
        <f t="shared" ref="BA835:BA898" si="392">LEFT(C835,3)</f>
        <v>BKI</v>
      </c>
      <c r="BB835" s="11" t="str">
        <f t="shared" ref="BB835:BB898" si="393">RIGHT(C835,2)</f>
        <v>MN</v>
      </c>
      <c r="BC835" s="11" t="str">
        <f t="shared" ref="BC835:BC898" si="394">Work(AF835)</f>
        <v>No</v>
      </c>
    </row>
    <row r="836" spans="1:55" x14ac:dyDescent="0.3">
      <c r="A836" s="11" t="s">
        <v>115</v>
      </c>
      <c r="B836" s="11" t="s">
        <v>1846</v>
      </c>
      <c r="C836" s="11" t="s">
        <v>545</v>
      </c>
      <c r="D836" s="11" t="s">
        <v>2395</v>
      </c>
      <c r="E836" s="38" t="s">
        <v>652</v>
      </c>
      <c r="F836" s="11">
        <v>3</v>
      </c>
      <c r="G836" s="40" t="s">
        <v>218</v>
      </c>
      <c r="H836" s="11" t="str">
        <f t="shared" si="376"/>
        <v>Regular</v>
      </c>
      <c r="I836" s="11" t="str">
        <f t="shared" si="368"/>
        <v>INDIA</v>
      </c>
      <c r="J836" s="11" t="str">
        <f>IF(ISERROR(VLOOKUP(C836,'WI Vs ASM'!$B$2:$E$1000,4,0)),0,(VLOOKUP(C836,'WI Vs ASM'!$B$2:$E$1000,4,0)))</f>
        <v>Offshore</v>
      </c>
      <c r="K836" s="11" t="str">
        <f>IF(ISERROR(VLOOKUP(C836,'WI Vs ASM'!$B$2:$F$1000,5,0)),0,(VLOOKUP(C836,'WI Vs ASM'!$B$2:$F$1000,5,0)))</f>
        <v>01-Fixed Price</v>
      </c>
      <c r="L836" s="11" t="str">
        <f>IF(ISERROR(VLOOKUP(C836,'WI Vs ASM'!$B$2:$D$1000,3,0)),0,(VLOOKUP(C836,'WI Vs ASM'!$B$2:$D$1000,3,0)))</f>
        <v>01-Maintenance Offshore</v>
      </c>
      <c r="M836" s="11" t="str">
        <f>IF(ISERROR(VLOOKUP(C836,'WI Vs ASM'!$B$2:$I$1000,8,0)),0,(VLOOKUP(C836,'WI Vs ASM'!$B$2:$I$1000,8,0)))</f>
        <v>Rahul Soman</v>
      </c>
      <c r="N836" s="11" t="str">
        <f>IF(ISERROR(VLOOKUP(C836,'WI Vs ASM'!$B$2:$G$1000,6,0)),0,(VLOOKUP(C836,'WI Vs ASM'!$B$2:$G$1000,6,0)))</f>
        <v>Data Archive</v>
      </c>
      <c r="O836" s="11" t="str">
        <f>IF(ISERROR(VLOOKUP(C836,'WI Vs ASM'!$B$2:$H$1000,7,0)),0,(VLOOKUP(C836,'WI Vs ASM'!$B$2:$H$1000,7,0)))</f>
        <v>Central Functions</v>
      </c>
      <c r="P836" s="11" t="str">
        <f t="shared" si="369"/>
        <v>Apr-17</v>
      </c>
      <c r="Q836" s="11" t="str">
        <f t="shared" si="370"/>
        <v>Q2</v>
      </c>
      <c r="R836" s="11" t="str">
        <f>IF(ISERROR(VLOOKUP(C836,'WI Vs ASM'!$B$2:$J$1000,9,0)),0,(VLOOKUP(C836,'WI Vs ASM'!$B$2:$J$1000,9,0)))</f>
        <v>Jyothi Pai</v>
      </c>
      <c r="S836" s="11" t="str">
        <f>IF(ISERROR(VLOOKUP(C836,'WI Vs ASM'!$B$2:$K$1000,10,0)),0,(VLOOKUP(C836,'WI Vs ASM'!$B$2:$K$1000,10,0)))</f>
        <v>Linda J. Richardson</v>
      </c>
      <c r="T836" s="11" t="str">
        <f>IF(ISERROR(VLOOKUP(C836,'WI Vs ASM'!$B$2:$L$1000,11,0)),0,(VLOOKUP(C836,'WI Vs ASM'!$B$2:$L$1000,11,0)))</f>
        <v>Crystal Romano</v>
      </c>
      <c r="U836" s="11" t="e">
        <f t="shared" si="377"/>
        <v>#VALUE!</v>
      </c>
      <c r="V836" s="11" t="str">
        <f t="shared" si="371"/>
        <v>Yes</v>
      </c>
      <c r="W836" s="11" t="str">
        <f t="shared" si="372"/>
        <v>No</v>
      </c>
      <c r="X836" s="11" t="str">
        <f t="shared" si="373"/>
        <v>No</v>
      </c>
      <c r="Y836" s="11" t="str">
        <f t="shared" si="374"/>
        <v>No</v>
      </c>
      <c r="Z836" s="11" t="str">
        <f t="shared" si="375"/>
        <v>No</v>
      </c>
      <c r="AA836" s="11" t="str">
        <f t="shared" si="378"/>
        <v>No</v>
      </c>
      <c r="AB836" s="11">
        <f>IF(ISERROR(VLOOKUP(U836,'ITWR Dump'!$A$2:$Y$5000,24,0)),0,(VLOOKUP('ILC Report'!U836,'ITWR Dump'!$A$2:$Y$5000,24,0)))</f>
        <v>0</v>
      </c>
      <c r="AC836" s="11" t="str">
        <f t="shared" si="379"/>
        <v>No</v>
      </c>
      <c r="AD836" s="11" t="str">
        <f t="shared" si="380"/>
        <v/>
      </c>
      <c r="AE836" s="11">
        <f>IF(ISERROR(VLOOKUP(U836,'ITWR Dump'!$A$2:$Y$5000,13,0)),0,(VLOOKUP(U836,'ITWR Dump'!$A$2:$Y$5000,13,0)))</f>
        <v>0</v>
      </c>
      <c r="AF836" s="11">
        <f>IF(ISERROR(VLOOKUP(U836,'ITWR Dump'!$A$2:$Y$5000,11,0)),0,(VLOOKUP(U836,'ITWR Dump'!$A$2:$Y$5000,11,0)))</f>
        <v>0</v>
      </c>
      <c r="AG836" s="11">
        <f>IF(ISERROR(VLOOKUP(U836,'ITWR Dump'!$A$2:$Y$5000,2,0)),0,(VLOOKUP(U836,'ITWR Dump'!$A$2:$Y$5000,2,0)))</f>
        <v>0</v>
      </c>
      <c r="AH836" s="11">
        <f>IF(ISERROR(VLOOKUP(U836,'ITWR Dump'!$A$2:$Y$5000,14,0)),0,(VLOOKUP(U836,'ITWR Dump'!$A$2:$Y$5000,14,0)))</f>
        <v>0</v>
      </c>
      <c r="AI836" s="11" t="str">
        <f t="shared" si="381"/>
        <v>01-Maintenance Offshore</v>
      </c>
      <c r="AJ836" s="11" t="str">
        <f t="shared" si="382"/>
        <v>Offshore</v>
      </c>
      <c r="AK836" s="11" t="str">
        <f>IF(ISERROR(VLOOKUP(A836,'Team Data'!$C$2:$U$213,17,0)),0,(VLOOKUP(A836,'Team Data'!$C$2:$U$213,17,0)))</f>
        <v>BI and RM</v>
      </c>
      <c r="AL836" s="11" t="str">
        <f t="shared" si="383"/>
        <v>2017-04-24</v>
      </c>
      <c r="AM836" s="11">
        <f>IF(ISERROR(VLOOKUP(U836,'ITWR Dump'!$A$2:$Y$5000,16,0)),0,(VLOOKUP(U836,'ITWR Dump'!$A$2:$Y$5000,16,0)))</f>
        <v>0</v>
      </c>
      <c r="AN836" s="11">
        <f>IF(ISERROR(VLOOKUP(U836,'ITWR Dump'!$A$2:$Y$5000,18,0)),0,(VLOOKUP(U836,'ITWR Dump'!$A$2:$Y$5000,18,0)))</f>
        <v>0</v>
      </c>
      <c r="AO836" s="11">
        <f>IF(ISERROR(VLOOKUP(U836,'ITWR Dump'!$A$2:$Y$5000,25,0)),0,(VLOOKUP('ILC Report'!U836,'ITWR Dump'!$A$2:$Y$5000,25,0)))</f>
        <v>0</v>
      </c>
      <c r="AP836" s="11">
        <f t="shared" si="384"/>
        <v>1</v>
      </c>
      <c r="AQ836" s="26">
        <f t="shared" si="385"/>
        <v>0</v>
      </c>
      <c r="AR836" s="26">
        <f t="shared" si="386"/>
        <v>0</v>
      </c>
      <c r="AS836" s="26">
        <f t="shared" si="387"/>
        <v>0</v>
      </c>
      <c r="AT836" s="26">
        <f t="shared" si="388"/>
        <v>0</v>
      </c>
      <c r="AU836" s="26">
        <f t="shared" si="389"/>
        <v>0</v>
      </c>
      <c r="AV836" s="26">
        <f t="shared" si="390"/>
        <v>0</v>
      </c>
      <c r="AW836" s="11" t="s">
        <v>653</v>
      </c>
      <c r="AX836" s="11" t="str">
        <f>VLOOKUP(L836,Group!$A$2:$B$1000,2,0)</f>
        <v>Maintenance</v>
      </c>
      <c r="AY836" s="11">
        <f>IF(ISERROR(VLOOKUP(U836,'ITWR Dump'!$A$2:$Y$5000,15,0)),0,(VLOOKUP('ILC Report'!U836,'ITWR Dump'!$A$2:$Y$5000,15,0)))</f>
        <v>0</v>
      </c>
      <c r="AZ836" s="11" t="str">
        <f t="shared" si="391"/>
        <v>Yes</v>
      </c>
      <c r="BA836" s="11" t="str">
        <f t="shared" si="392"/>
        <v>BKI</v>
      </c>
      <c r="BB836" s="11" t="str">
        <f t="shared" si="393"/>
        <v>MN</v>
      </c>
      <c r="BC836" s="11" t="str">
        <f t="shared" si="394"/>
        <v>No</v>
      </c>
    </row>
    <row r="837" spans="1:55" x14ac:dyDescent="0.3">
      <c r="A837" s="11" t="s">
        <v>115</v>
      </c>
      <c r="B837" s="11" t="s">
        <v>1846</v>
      </c>
      <c r="C837" s="11" t="s">
        <v>545</v>
      </c>
      <c r="D837" s="11" t="s">
        <v>2396</v>
      </c>
      <c r="E837" s="38" t="s">
        <v>652</v>
      </c>
      <c r="F837" s="11">
        <v>5</v>
      </c>
      <c r="G837" s="40" t="s">
        <v>218</v>
      </c>
      <c r="H837" s="11" t="str">
        <f t="shared" si="376"/>
        <v>Regular</v>
      </c>
      <c r="I837" s="11" t="str">
        <f t="shared" si="368"/>
        <v>INDIA</v>
      </c>
      <c r="J837" s="11" t="str">
        <f>IF(ISERROR(VLOOKUP(C837,'WI Vs ASM'!$B$2:$E$1000,4,0)),0,(VLOOKUP(C837,'WI Vs ASM'!$B$2:$E$1000,4,0)))</f>
        <v>Offshore</v>
      </c>
      <c r="K837" s="11" t="str">
        <f>IF(ISERROR(VLOOKUP(C837,'WI Vs ASM'!$B$2:$F$1000,5,0)),0,(VLOOKUP(C837,'WI Vs ASM'!$B$2:$F$1000,5,0)))</f>
        <v>01-Fixed Price</v>
      </c>
      <c r="L837" s="11" t="str">
        <f>IF(ISERROR(VLOOKUP(C837,'WI Vs ASM'!$B$2:$D$1000,3,0)),0,(VLOOKUP(C837,'WI Vs ASM'!$B$2:$D$1000,3,0)))</f>
        <v>01-Maintenance Offshore</v>
      </c>
      <c r="M837" s="11" t="str">
        <f>IF(ISERROR(VLOOKUP(C837,'WI Vs ASM'!$B$2:$I$1000,8,0)),0,(VLOOKUP(C837,'WI Vs ASM'!$B$2:$I$1000,8,0)))</f>
        <v>Rahul Soman</v>
      </c>
      <c r="N837" s="11" t="str">
        <f>IF(ISERROR(VLOOKUP(C837,'WI Vs ASM'!$B$2:$G$1000,6,0)),0,(VLOOKUP(C837,'WI Vs ASM'!$B$2:$G$1000,6,0)))</f>
        <v>Data Archive</v>
      </c>
      <c r="O837" s="11" t="str">
        <f>IF(ISERROR(VLOOKUP(C837,'WI Vs ASM'!$B$2:$H$1000,7,0)),0,(VLOOKUP(C837,'WI Vs ASM'!$B$2:$H$1000,7,0)))</f>
        <v>Central Functions</v>
      </c>
      <c r="P837" s="11" t="str">
        <f t="shared" si="369"/>
        <v>Apr-17</v>
      </c>
      <c r="Q837" s="11" t="str">
        <f t="shared" si="370"/>
        <v>Q2</v>
      </c>
      <c r="R837" s="11" t="str">
        <f>IF(ISERROR(VLOOKUP(C837,'WI Vs ASM'!$B$2:$J$1000,9,0)),0,(VLOOKUP(C837,'WI Vs ASM'!$B$2:$J$1000,9,0)))</f>
        <v>Jyothi Pai</v>
      </c>
      <c r="S837" s="11" t="str">
        <f>IF(ISERROR(VLOOKUP(C837,'WI Vs ASM'!$B$2:$K$1000,10,0)),0,(VLOOKUP(C837,'WI Vs ASM'!$B$2:$K$1000,10,0)))</f>
        <v>Linda J. Richardson</v>
      </c>
      <c r="T837" s="11" t="str">
        <f>IF(ISERROR(VLOOKUP(C837,'WI Vs ASM'!$B$2:$L$1000,11,0)),0,(VLOOKUP(C837,'WI Vs ASM'!$B$2:$L$1000,11,0)))</f>
        <v>Crystal Romano</v>
      </c>
      <c r="U837" s="11" t="e">
        <f t="shared" si="377"/>
        <v>#VALUE!</v>
      </c>
      <c r="V837" s="11" t="str">
        <f t="shared" si="371"/>
        <v>Yes</v>
      </c>
      <c r="W837" s="11" t="str">
        <f t="shared" si="372"/>
        <v>No</v>
      </c>
      <c r="X837" s="11" t="str">
        <f t="shared" si="373"/>
        <v>No</v>
      </c>
      <c r="Y837" s="11" t="str">
        <f t="shared" si="374"/>
        <v>No</v>
      </c>
      <c r="Z837" s="11" t="str">
        <f t="shared" si="375"/>
        <v>No</v>
      </c>
      <c r="AA837" s="11" t="str">
        <f t="shared" si="378"/>
        <v>No</v>
      </c>
      <c r="AB837" s="11">
        <f>IF(ISERROR(VLOOKUP(U837,'ITWR Dump'!$A$2:$Y$5000,24,0)),0,(VLOOKUP('ILC Report'!U837,'ITWR Dump'!$A$2:$Y$5000,24,0)))</f>
        <v>0</v>
      </c>
      <c r="AC837" s="11" t="str">
        <f t="shared" si="379"/>
        <v>No</v>
      </c>
      <c r="AD837" s="11" t="str">
        <f t="shared" si="380"/>
        <v/>
      </c>
      <c r="AE837" s="11">
        <f>IF(ISERROR(VLOOKUP(U837,'ITWR Dump'!$A$2:$Y$5000,13,0)),0,(VLOOKUP(U837,'ITWR Dump'!$A$2:$Y$5000,13,0)))</f>
        <v>0</v>
      </c>
      <c r="AF837" s="11">
        <f>IF(ISERROR(VLOOKUP(U837,'ITWR Dump'!$A$2:$Y$5000,11,0)),0,(VLOOKUP(U837,'ITWR Dump'!$A$2:$Y$5000,11,0)))</f>
        <v>0</v>
      </c>
      <c r="AG837" s="11">
        <f>IF(ISERROR(VLOOKUP(U837,'ITWR Dump'!$A$2:$Y$5000,2,0)),0,(VLOOKUP(U837,'ITWR Dump'!$A$2:$Y$5000,2,0)))</f>
        <v>0</v>
      </c>
      <c r="AH837" s="11">
        <f>IF(ISERROR(VLOOKUP(U837,'ITWR Dump'!$A$2:$Y$5000,14,0)),0,(VLOOKUP(U837,'ITWR Dump'!$A$2:$Y$5000,14,0)))</f>
        <v>0</v>
      </c>
      <c r="AI837" s="11" t="str">
        <f t="shared" si="381"/>
        <v>01-Maintenance Offshore</v>
      </c>
      <c r="AJ837" s="11" t="str">
        <f t="shared" si="382"/>
        <v>Offshore</v>
      </c>
      <c r="AK837" s="11" t="str">
        <f>IF(ISERROR(VLOOKUP(A837,'Team Data'!$C$2:$U$213,17,0)),0,(VLOOKUP(A837,'Team Data'!$C$2:$U$213,17,0)))</f>
        <v>BI and RM</v>
      </c>
      <c r="AL837" s="11" t="str">
        <f t="shared" si="383"/>
        <v>2017-04-24</v>
      </c>
      <c r="AM837" s="11">
        <f>IF(ISERROR(VLOOKUP(U837,'ITWR Dump'!$A$2:$Y$5000,16,0)),0,(VLOOKUP(U837,'ITWR Dump'!$A$2:$Y$5000,16,0)))</f>
        <v>0</v>
      </c>
      <c r="AN837" s="11">
        <f>IF(ISERROR(VLOOKUP(U837,'ITWR Dump'!$A$2:$Y$5000,18,0)),0,(VLOOKUP(U837,'ITWR Dump'!$A$2:$Y$5000,18,0)))</f>
        <v>0</v>
      </c>
      <c r="AO837" s="11">
        <f>IF(ISERROR(VLOOKUP(U837,'ITWR Dump'!$A$2:$Y$5000,25,0)),0,(VLOOKUP('ILC Report'!U837,'ITWR Dump'!$A$2:$Y$5000,25,0)))</f>
        <v>0</v>
      </c>
      <c r="AP837" s="11">
        <f t="shared" si="384"/>
        <v>1</v>
      </c>
      <c r="AQ837" s="26">
        <f t="shared" si="385"/>
        <v>0</v>
      </c>
      <c r="AR837" s="26">
        <f t="shared" si="386"/>
        <v>0</v>
      </c>
      <c r="AS837" s="26">
        <f t="shared" si="387"/>
        <v>0</v>
      </c>
      <c r="AT837" s="26">
        <f t="shared" si="388"/>
        <v>0</v>
      </c>
      <c r="AU837" s="26">
        <f t="shared" si="389"/>
        <v>0</v>
      </c>
      <c r="AV837" s="26">
        <f t="shared" si="390"/>
        <v>0</v>
      </c>
      <c r="AW837" s="11" t="s">
        <v>653</v>
      </c>
      <c r="AX837" s="11" t="str">
        <f>VLOOKUP(L837,Group!$A$2:$B$1000,2,0)</f>
        <v>Maintenance</v>
      </c>
      <c r="AY837" s="11">
        <f>IF(ISERROR(VLOOKUP(U837,'ITWR Dump'!$A$2:$Y$5000,15,0)),0,(VLOOKUP('ILC Report'!U837,'ITWR Dump'!$A$2:$Y$5000,15,0)))</f>
        <v>0</v>
      </c>
      <c r="AZ837" s="11" t="str">
        <f t="shared" si="391"/>
        <v>Yes</v>
      </c>
      <c r="BA837" s="11" t="str">
        <f t="shared" si="392"/>
        <v>BKI</v>
      </c>
      <c r="BB837" s="11" t="str">
        <f t="shared" si="393"/>
        <v>MN</v>
      </c>
      <c r="BC837" s="11" t="str">
        <f t="shared" si="394"/>
        <v>No</v>
      </c>
    </row>
    <row r="838" spans="1:55" x14ac:dyDescent="0.3">
      <c r="A838" s="11" t="s">
        <v>115</v>
      </c>
      <c r="B838" s="11" t="s">
        <v>1846</v>
      </c>
      <c r="C838" s="11" t="s">
        <v>545</v>
      </c>
      <c r="D838" s="11" t="s">
        <v>2397</v>
      </c>
      <c r="E838" s="38" t="s">
        <v>652</v>
      </c>
      <c r="F838" s="11">
        <v>11</v>
      </c>
      <c r="G838" s="40" t="s">
        <v>218</v>
      </c>
      <c r="H838" s="11" t="str">
        <f t="shared" si="376"/>
        <v>Regular</v>
      </c>
      <c r="I838" s="11" t="str">
        <f t="shared" si="368"/>
        <v>INDIA</v>
      </c>
      <c r="J838" s="11" t="str">
        <f>IF(ISERROR(VLOOKUP(C838,'WI Vs ASM'!$B$2:$E$1000,4,0)),0,(VLOOKUP(C838,'WI Vs ASM'!$B$2:$E$1000,4,0)))</f>
        <v>Offshore</v>
      </c>
      <c r="K838" s="11" t="str">
        <f>IF(ISERROR(VLOOKUP(C838,'WI Vs ASM'!$B$2:$F$1000,5,0)),0,(VLOOKUP(C838,'WI Vs ASM'!$B$2:$F$1000,5,0)))</f>
        <v>01-Fixed Price</v>
      </c>
      <c r="L838" s="11" t="str">
        <f>IF(ISERROR(VLOOKUP(C838,'WI Vs ASM'!$B$2:$D$1000,3,0)),0,(VLOOKUP(C838,'WI Vs ASM'!$B$2:$D$1000,3,0)))</f>
        <v>01-Maintenance Offshore</v>
      </c>
      <c r="M838" s="11" t="str">
        <f>IF(ISERROR(VLOOKUP(C838,'WI Vs ASM'!$B$2:$I$1000,8,0)),0,(VLOOKUP(C838,'WI Vs ASM'!$B$2:$I$1000,8,0)))</f>
        <v>Rahul Soman</v>
      </c>
      <c r="N838" s="11" t="str">
        <f>IF(ISERROR(VLOOKUP(C838,'WI Vs ASM'!$B$2:$G$1000,6,0)),0,(VLOOKUP(C838,'WI Vs ASM'!$B$2:$G$1000,6,0)))</f>
        <v>Data Archive</v>
      </c>
      <c r="O838" s="11" t="str">
        <f>IF(ISERROR(VLOOKUP(C838,'WI Vs ASM'!$B$2:$H$1000,7,0)),0,(VLOOKUP(C838,'WI Vs ASM'!$B$2:$H$1000,7,0)))</f>
        <v>Central Functions</v>
      </c>
      <c r="P838" s="11" t="str">
        <f t="shared" si="369"/>
        <v>Apr-17</v>
      </c>
      <c r="Q838" s="11" t="str">
        <f t="shared" si="370"/>
        <v>Q2</v>
      </c>
      <c r="R838" s="11" t="str">
        <f>IF(ISERROR(VLOOKUP(C838,'WI Vs ASM'!$B$2:$J$1000,9,0)),0,(VLOOKUP(C838,'WI Vs ASM'!$B$2:$J$1000,9,0)))</f>
        <v>Jyothi Pai</v>
      </c>
      <c r="S838" s="11" t="str">
        <f>IF(ISERROR(VLOOKUP(C838,'WI Vs ASM'!$B$2:$K$1000,10,0)),0,(VLOOKUP(C838,'WI Vs ASM'!$B$2:$K$1000,10,0)))</f>
        <v>Linda J. Richardson</v>
      </c>
      <c r="T838" s="11" t="str">
        <f>IF(ISERROR(VLOOKUP(C838,'WI Vs ASM'!$B$2:$L$1000,11,0)),0,(VLOOKUP(C838,'WI Vs ASM'!$B$2:$L$1000,11,0)))</f>
        <v>Crystal Romano</v>
      </c>
      <c r="U838" s="11" t="e">
        <f t="shared" si="377"/>
        <v>#VALUE!</v>
      </c>
      <c r="V838" s="11" t="str">
        <f t="shared" si="371"/>
        <v>Yes</v>
      </c>
      <c r="W838" s="11" t="str">
        <f t="shared" si="372"/>
        <v>No</v>
      </c>
      <c r="X838" s="11" t="str">
        <f t="shared" si="373"/>
        <v>No</v>
      </c>
      <c r="Y838" s="11" t="str">
        <f t="shared" si="374"/>
        <v>No</v>
      </c>
      <c r="Z838" s="11" t="str">
        <f t="shared" si="375"/>
        <v>No</v>
      </c>
      <c r="AA838" s="11" t="str">
        <f t="shared" si="378"/>
        <v>No</v>
      </c>
      <c r="AB838" s="11">
        <f>IF(ISERROR(VLOOKUP(U838,'ITWR Dump'!$A$2:$Y$5000,24,0)),0,(VLOOKUP('ILC Report'!U838,'ITWR Dump'!$A$2:$Y$5000,24,0)))</f>
        <v>0</v>
      </c>
      <c r="AC838" s="11" t="str">
        <f t="shared" si="379"/>
        <v>No</v>
      </c>
      <c r="AD838" s="11" t="str">
        <f t="shared" si="380"/>
        <v/>
      </c>
      <c r="AE838" s="11">
        <f>IF(ISERROR(VLOOKUP(U838,'ITWR Dump'!$A$2:$Y$5000,13,0)),0,(VLOOKUP(U838,'ITWR Dump'!$A$2:$Y$5000,13,0)))</f>
        <v>0</v>
      </c>
      <c r="AF838" s="11">
        <f>IF(ISERROR(VLOOKUP(U838,'ITWR Dump'!$A$2:$Y$5000,11,0)),0,(VLOOKUP(U838,'ITWR Dump'!$A$2:$Y$5000,11,0)))</f>
        <v>0</v>
      </c>
      <c r="AG838" s="11">
        <f>IF(ISERROR(VLOOKUP(U838,'ITWR Dump'!$A$2:$Y$5000,2,0)),0,(VLOOKUP(U838,'ITWR Dump'!$A$2:$Y$5000,2,0)))</f>
        <v>0</v>
      </c>
      <c r="AH838" s="11">
        <f>IF(ISERROR(VLOOKUP(U838,'ITWR Dump'!$A$2:$Y$5000,14,0)),0,(VLOOKUP(U838,'ITWR Dump'!$A$2:$Y$5000,14,0)))</f>
        <v>0</v>
      </c>
      <c r="AI838" s="11" t="str">
        <f t="shared" si="381"/>
        <v>01-Maintenance Offshore</v>
      </c>
      <c r="AJ838" s="11" t="str">
        <f t="shared" si="382"/>
        <v>Offshore</v>
      </c>
      <c r="AK838" s="11" t="str">
        <f>IF(ISERROR(VLOOKUP(A838,'Team Data'!$C$2:$U$213,17,0)),0,(VLOOKUP(A838,'Team Data'!$C$2:$U$213,17,0)))</f>
        <v>BI and RM</v>
      </c>
      <c r="AL838" s="11" t="str">
        <f t="shared" si="383"/>
        <v>2017-04-24</v>
      </c>
      <c r="AM838" s="11">
        <f>IF(ISERROR(VLOOKUP(U838,'ITWR Dump'!$A$2:$Y$5000,16,0)),0,(VLOOKUP(U838,'ITWR Dump'!$A$2:$Y$5000,16,0)))</f>
        <v>0</v>
      </c>
      <c r="AN838" s="11">
        <f>IF(ISERROR(VLOOKUP(U838,'ITWR Dump'!$A$2:$Y$5000,18,0)),0,(VLOOKUP(U838,'ITWR Dump'!$A$2:$Y$5000,18,0)))</f>
        <v>0</v>
      </c>
      <c r="AO838" s="11">
        <f>IF(ISERROR(VLOOKUP(U838,'ITWR Dump'!$A$2:$Y$5000,25,0)),0,(VLOOKUP('ILC Report'!U838,'ITWR Dump'!$A$2:$Y$5000,25,0)))</f>
        <v>0</v>
      </c>
      <c r="AP838" s="11">
        <f t="shared" si="384"/>
        <v>1</v>
      </c>
      <c r="AQ838" s="26">
        <f t="shared" si="385"/>
        <v>0</v>
      </c>
      <c r="AR838" s="26">
        <f t="shared" si="386"/>
        <v>0</v>
      </c>
      <c r="AS838" s="26">
        <f t="shared" si="387"/>
        <v>0</v>
      </c>
      <c r="AT838" s="26">
        <f t="shared" si="388"/>
        <v>0</v>
      </c>
      <c r="AU838" s="26">
        <f t="shared" si="389"/>
        <v>0</v>
      </c>
      <c r="AV838" s="26">
        <f t="shared" si="390"/>
        <v>0</v>
      </c>
      <c r="AW838" s="11" t="s">
        <v>653</v>
      </c>
      <c r="AX838" s="11" t="str">
        <f>VLOOKUP(L838,Group!$A$2:$B$1000,2,0)</f>
        <v>Maintenance</v>
      </c>
      <c r="AY838" s="11">
        <f>IF(ISERROR(VLOOKUP(U838,'ITWR Dump'!$A$2:$Y$5000,15,0)),0,(VLOOKUP('ILC Report'!U838,'ITWR Dump'!$A$2:$Y$5000,15,0)))</f>
        <v>0</v>
      </c>
      <c r="AZ838" s="11" t="str">
        <f t="shared" si="391"/>
        <v>Yes</v>
      </c>
      <c r="BA838" s="11" t="str">
        <f t="shared" si="392"/>
        <v>BKI</v>
      </c>
      <c r="BB838" s="11" t="str">
        <f t="shared" si="393"/>
        <v>MN</v>
      </c>
      <c r="BC838" s="11" t="str">
        <f t="shared" si="394"/>
        <v>No</v>
      </c>
    </row>
    <row r="839" spans="1:55" x14ac:dyDescent="0.3">
      <c r="A839" s="11" t="s">
        <v>115</v>
      </c>
      <c r="B839" s="11" t="s">
        <v>1846</v>
      </c>
      <c r="C839" s="11" t="s">
        <v>545</v>
      </c>
      <c r="D839" s="11" t="s">
        <v>2398</v>
      </c>
      <c r="E839" s="38" t="s">
        <v>652</v>
      </c>
      <c r="F839" s="11">
        <v>5</v>
      </c>
      <c r="G839" s="40" t="s">
        <v>218</v>
      </c>
      <c r="H839" s="11" t="str">
        <f t="shared" si="376"/>
        <v>Regular</v>
      </c>
      <c r="I839" s="11" t="str">
        <f t="shared" si="368"/>
        <v>INDIA</v>
      </c>
      <c r="J839" s="11" t="str">
        <f>IF(ISERROR(VLOOKUP(C839,'WI Vs ASM'!$B$2:$E$1000,4,0)),0,(VLOOKUP(C839,'WI Vs ASM'!$B$2:$E$1000,4,0)))</f>
        <v>Offshore</v>
      </c>
      <c r="K839" s="11" t="str">
        <f>IF(ISERROR(VLOOKUP(C839,'WI Vs ASM'!$B$2:$F$1000,5,0)),0,(VLOOKUP(C839,'WI Vs ASM'!$B$2:$F$1000,5,0)))</f>
        <v>01-Fixed Price</v>
      </c>
      <c r="L839" s="11" t="str">
        <f>IF(ISERROR(VLOOKUP(C839,'WI Vs ASM'!$B$2:$D$1000,3,0)),0,(VLOOKUP(C839,'WI Vs ASM'!$B$2:$D$1000,3,0)))</f>
        <v>01-Maintenance Offshore</v>
      </c>
      <c r="M839" s="11" t="str">
        <f>IF(ISERROR(VLOOKUP(C839,'WI Vs ASM'!$B$2:$I$1000,8,0)),0,(VLOOKUP(C839,'WI Vs ASM'!$B$2:$I$1000,8,0)))</f>
        <v>Rahul Soman</v>
      </c>
      <c r="N839" s="11" t="str">
        <f>IF(ISERROR(VLOOKUP(C839,'WI Vs ASM'!$B$2:$G$1000,6,0)),0,(VLOOKUP(C839,'WI Vs ASM'!$B$2:$G$1000,6,0)))</f>
        <v>Data Archive</v>
      </c>
      <c r="O839" s="11" t="str">
        <f>IF(ISERROR(VLOOKUP(C839,'WI Vs ASM'!$B$2:$H$1000,7,0)),0,(VLOOKUP(C839,'WI Vs ASM'!$B$2:$H$1000,7,0)))</f>
        <v>Central Functions</v>
      </c>
      <c r="P839" s="11" t="str">
        <f t="shared" si="369"/>
        <v>Apr-17</v>
      </c>
      <c r="Q839" s="11" t="str">
        <f t="shared" si="370"/>
        <v>Q2</v>
      </c>
      <c r="R839" s="11" t="str">
        <f>IF(ISERROR(VLOOKUP(C839,'WI Vs ASM'!$B$2:$J$1000,9,0)),0,(VLOOKUP(C839,'WI Vs ASM'!$B$2:$J$1000,9,0)))</f>
        <v>Jyothi Pai</v>
      </c>
      <c r="S839" s="11" t="str">
        <f>IF(ISERROR(VLOOKUP(C839,'WI Vs ASM'!$B$2:$K$1000,10,0)),0,(VLOOKUP(C839,'WI Vs ASM'!$B$2:$K$1000,10,0)))</f>
        <v>Linda J. Richardson</v>
      </c>
      <c r="T839" s="11" t="str">
        <f>IF(ISERROR(VLOOKUP(C839,'WI Vs ASM'!$B$2:$L$1000,11,0)),0,(VLOOKUP(C839,'WI Vs ASM'!$B$2:$L$1000,11,0)))</f>
        <v>Crystal Romano</v>
      </c>
      <c r="U839" s="11" t="e">
        <f t="shared" si="377"/>
        <v>#VALUE!</v>
      </c>
      <c r="V839" s="11" t="str">
        <f t="shared" si="371"/>
        <v>Yes</v>
      </c>
      <c r="W839" s="11" t="str">
        <f t="shared" si="372"/>
        <v>No</v>
      </c>
      <c r="X839" s="11" t="str">
        <f t="shared" si="373"/>
        <v>No</v>
      </c>
      <c r="Y839" s="11" t="str">
        <f t="shared" si="374"/>
        <v>No</v>
      </c>
      <c r="Z839" s="11" t="str">
        <f t="shared" si="375"/>
        <v>No</v>
      </c>
      <c r="AA839" s="11" t="str">
        <f t="shared" si="378"/>
        <v>No</v>
      </c>
      <c r="AB839" s="11">
        <f>IF(ISERROR(VLOOKUP(U839,'ITWR Dump'!$A$2:$Y$5000,24,0)),0,(VLOOKUP('ILC Report'!U839,'ITWR Dump'!$A$2:$Y$5000,24,0)))</f>
        <v>0</v>
      </c>
      <c r="AC839" s="11" t="str">
        <f t="shared" si="379"/>
        <v>No</v>
      </c>
      <c r="AD839" s="11" t="str">
        <f t="shared" si="380"/>
        <v/>
      </c>
      <c r="AE839" s="11">
        <f>IF(ISERROR(VLOOKUP(U839,'ITWR Dump'!$A$2:$Y$5000,13,0)),0,(VLOOKUP(U839,'ITWR Dump'!$A$2:$Y$5000,13,0)))</f>
        <v>0</v>
      </c>
      <c r="AF839" s="11">
        <f>IF(ISERROR(VLOOKUP(U839,'ITWR Dump'!$A$2:$Y$5000,11,0)),0,(VLOOKUP(U839,'ITWR Dump'!$A$2:$Y$5000,11,0)))</f>
        <v>0</v>
      </c>
      <c r="AG839" s="11">
        <f>IF(ISERROR(VLOOKUP(U839,'ITWR Dump'!$A$2:$Y$5000,2,0)),0,(VLOOKUP(U839,'ITWR Dump'!$A$2:$Y$5000,2,0)))</f>
        <v>0</v>
      </c>
      <c r="AH839" s="11">
        <f>IF(ISERROR(VLOOKUP(U839,'ITWR Dump'!$A$2:$Y$5000,14,0)),0,(VLOOKUP(U839,'ITWR Dump'!$A$2:$Y$5000,14,0)))</f>
        <v>0</v>
      </c>
      <c r="AI839" s="11" t="str">
        <f t="shared" si="381"/>
        <v>01-Maintenance Offshore</v>
      </c>
      <c r="AJ839" s="11" t="str">
        <f t="shared" si="382"/>
        <v>Offshore</v>
      </c>
      <c r="AK839" s="11" t="str">
        <f>IF(ISERROR(VLOOKUP(A839,'Team Data'!$C$2:$U$213,17,0)),0,(VLOOKUP(A839,'Team Data'!$C$2:$U$213,17,0)))</f>
        <v>BI and RM</v>
      </c>
      <c r="AL839" s="11" t="str">
        <f t="shared" si="383"/>
        <v>2017-04-24</v>
      </c>
      <c r="AM839" s="11">
        <f>IF(ISERROR(VLOOKUP(U839,'ITWR Dump'!$A$2:$Y$5000,16,0)),0,(VLOOKUP(U839,'ITWR Dump'!$A$2:$Y$5000,16,0)))</f>
        <v>0</v>
      </c>
      <c r="AN839" s="11">
        <f>IF(ISERROR(VLOOKUP(U839,'ITWR Dump'!$A$2:$Y$5000,18,0)),0,(VLOOKUP(U839,'ITWR Dump'!$A$2:$Y$5000,18,0)))</f>
        <v>0</v>
      </c>
      <c r="AO839" s="11">
        <f>IF(ISERROR(VLOOKUP(U839,'ITWR Dump'!$A$2:$Y$5000,25,0)),0,(VLOOKUP('ILC Report'!U839,'ITWR Dump'!$A$2:$Y$5000,25,0)))</f>
        <v>0</v>
      </c>
      <c r="AP839" s="11">
        <f t="shared" si="384"/>
        <v>1</v>
      </c>
      <c r="AQ839" s="26">
        <f t="shared" si="385"/>
        <v>0</v>
      </c>
      <c r="AR839" s="26">
        <f t="shared" si="386"/>
        <v>0</v>
      </c>
      <c r="AS839" s="26">
        <f t="shared" si="387"/>
        <v>0</v>
      </c>
      <c r="AT839" s="26">
        <f t="shared" si="388"/>
        <v>0</v>
      </c>
      <c r="AU839" s="26">
        <f t="shared" si="389"/>
        <v>0</v>
      </c>
      <c r="AV839" s="26">
        <f t="shared" si="390"/>
        <v>0</v>
      </c>
      <c r="AW839" s="11" t="s">
        <v>653</v>
      </c>
      <c r="AX839" s="11" t="str">
        <f>VLOOKUP(L839,Group!$A$2:$B$1000,2,0)</f>
        <v>Maintenance</v>
      </c>
      <c r="AY839" s="11">
        <f>IF(ISERROR(VLOOKUP(U839,'ITWR Dump'!$A$2:$Y$5000,15,0)),0,(VLOOKUP('ILC Report'!U839,'ITWR Dump'!$A$2:$Y$5000,15,0)))</f>
        <v>0</v>
      </c>
      <c r="AZ839" s="11" t="str">
        <f t="shared" si="391"/>
        <v>Yes</v>
      </c>
      <c r="BA839" s="11" t="str">
        <f t="shared" si="392"/>
        <v>BKI</v>
      </c>
      <c r="BB839" s="11" t="str">
        <f t="shared" si="393"/>
        <v>MN</v>
      </c>
      <c r="BC839" s="11" t="str">
        <f t="shared" si="394"/>
        <v>No</v>
      </c>
    </row>
    <row r="840" spans="1:55" x14ac:dyDescent="0.3">
      <c r="A840" s="11" t="s">
        <v>115</v>
      </c>
      <c r="B840" s="11" t="s">
        <v>1846</v>
      </c>
      <c r="C840" s="11" t="s">
        <v>568</v>
      </c>
      <c r="D840" s="11" t="s">
        <v>2399</v>
      </c>
      <c r="E840" s="38" t="s">
        <v>652</v>
      </c>
      <c r="F840" s="11">
        <v>72</v>
      </c>
      <c r="G840" s="40" t="s">
        <v>2905</v>
      </c>
      <c r="H840" s="11" t="str">
        <f t="shared" si="376"/>
        <v>Standby</v>
      </c>
      <c r="I840" s="11" t="str">
        <f t="shared" si="368"/>
        <v>INDIA</v>
      </c>
      <c r="J840" s="11" t="str">
        <f>IF(ISERROR(VLOOKUP(C840,'WI Vs ASM'!$B$2:$E$1000,4,0)),0,(VLOOKUP(C840,'WI Vs ASM'!$B$2:$E$1000,4,0)))</f>
        <v>Offshore</v>
      </c>
      <c r="K840" s="11" t="str">
        <f>IF(ISERROR(VLOOKUP(C840,'WI Vs ASM'!$B$2:$F$1000,5,0)),0,(VLOOKUP(C840,'WI Vs ASM'!$B$2:$F$1000,5,0)))</f>
        <v>01-Fixed Price</v>
      </c>
      <c r="L840" s="11" t="str">
        <f>IF(ISERROR(VLOOKUP(C840,'WI Vs ASM'!$B$2:$D$1000,3,0)),0,(VLOOKUP(C840,'WI Vs ASM'!$B$2:$D$1000,3,0)))</f>
        <v>01-Maintenance Offshore</v>
      </c>
      <c r="M840" s="11" t="str">
        <f>IF(ISERROR(VLOOKUP(C840,'WI Vs ASM'!$B$2:$I$1000,8,0)),0,(VLOOKUP(C840,'WI Vs ASM'!$B$2:$I$1000,8,0)))</f>
        <v>Rahul Soman</v>
      </c>
      <c r="N840" s="11" t="str">
        <f>IF(ISERROR(VLOOKUP(C840,'WI Vs ASM'!$B$2:$G$1000,6,0)),0,(VLOOKUP(C840,'WI Vs ASM'!$B$2:$G$1000,6,0)))</f>
        <v>Business Intelligence</v>
      </c>
      <c r="O840" s="11" t="str">
        <f>IF(ISERROR(VLOOKUP(C840,'WI Vs ASM'!$B$2:$H$1000,7,0)),0,(VLOOKUP(C840,'WI Vs ASM'!$B$2:$H$1000,7,0)))</f>
        <v>EBI</v>
      </c>
      <c r="P840" s="11" t="str">
        <f t="shared" si="369"/>
        <v>Apr-17</v>
      </c>
      <c r="Q840" s="11" t="str">
        <f t="shared" si="370"/>
        <v>Q2</v>
      </c>
      <c r="R840" s="11" t="str">
        <f>IF(ISERROR(VLOOKUP(C840,'WI Vs ASM'!$B$2:$J$1000,9,0)),0,(VLOOKUP(C840,'WI Vs ASM'!$B$2:$J$1000,9,0)))</f>
        <v>Jyothi Pai</v>
      </c>
      <c r="S840" s="11" t="str">
        <f>IF(ISERROR(VLOOKUP(C840,'WI Vs ASM'!$B$2:$K$1000,10,0)),0,(VLOOKUP(C840,'WI Vs ASM'!$B$2:$K$1000,10,0)))</f>
        <v>Kimberly Hale</v>
      </c>
      <c r="T840" s="11" t="str">
        <f>IF(ISERROR(VLOOKUP(C840,'WI Vs ASM'!$B$2:$L$1000,11,0)),0,(VLOOKUP(C840,'WI Vs ASM'!$B$2:$L$1000,11,0)))</f>
        <v>Crystal Romano</v>
      </c>
      <c r="U840" s="11" t="e">
        <f t="shared" si="377"/>
        <v>#VALUE!</v>
      </c>
      <c r="V840" s="11" t="str">
        <f t="shared" si="371"/>
        <v>No</v>
      </c>
      <c r="W840" s="11" t="str">
        <f t="shared" si="372"/>
        <v>Yes</v>
      </c>
      <c r="X840" s="11" t="str">
        <f t="shared" si="373"/>
        <v>No</v>
      </c>
      <c r="Y840" s="11" t="str">
        <f t="shared" si="374"/>
        <v>No</v>
      </c>
      <c r="Z840" s="11" t="str">
        <f t="shared" si="375"/>
        <v>No</v>
      </c>
      <c r="AA840" s="11" t="str">
        <f t="shared" si="378"/>
        <v>No</v>
      </c>
      <c r="AB840" s="11">
        <f>IF(ISERROR(VLOOKUP(U840,'ITWR Dump'!$A$2:$Y$5000,24,0)),0,(VLOOKUP('ILC Report'!U840,'ITWR Dump'!$A$2:$Y$5000,24,0)))</f>
        <v>0</v>
      </c>
      <c r="AC840" s="11" t="str">
        <f t="shared" si="379"/>
        <v>No</v>
      </c>
      <c r="AD840" s="11" t="str">
        <f t="shared" si="380"/>
        <v/>
      </c>
      <c r="AE840" s="11">
        <f>IF(ISERROR(VLOOKUP(U840,'ITWR Dump'!$A$2:$Y$5000,13,0)),0,(VLOOKUP(U840,'ITWR Dump'!$A$2:$Y$5000,13,0)))</f>
        <v>0</v>
      </c>
      <c r="AF840" s="11">
        <f>IF(ISERROR(VLOOKUP(U840,'ITWR Dump'!$A$2:$Y$5000,11,0)),0,(VLOOKUP(U840,'ITWR Dump'!$A$2:$Y$5000,11,0)))</f>
        <v>0</v>
      </c>
      <c r="AG840" s="11">
        <f>IF(ISERROR(VLOOKUP(U840,'ITWR Dump'!$A$2:$Y$5000,2,0)),0,(VLOOKUP(U840,'ITWR Dump'!$A$2:$Y$5000,2,0)))</f>
        <v>0</v>
      </c>
      <c r="AH840" s="11">
        <f>IF(ISERROR(VLOOKUP(U840,'ITWR Dump'!$A$2:$Y$5000,14,0)),0,(VLOOKUP(U840,'ITWR Dump'!$A$2:$Y$5000,14,0)))</f>
        <v>0</v>
      </c>
      <c r="AI840" s="11" t="str">
        <f t="shared" si="381"/>
        <v>Standby Hours</v>
      </c>
      <c r="AJ840" s="11" t="str">
        <f t="shared" si="382"/>
        <v>Offshore</v>
      </c>
      <c r="AK840" s="11" t="str">
        <f>IF(ISERROR(VLOOKUP(A840,'Team Data'!$C$2:$U$213,17,0)),0,(VLOOKUP(A840,'Team Data'!$C$2:$U$213,17,0)))</f>
        <v>BI and RM</v>
      </c>
      <c r="AL840" s="11" t="str">
        <f t="shared" si="383"/>
        <v>2017-04-24</v>
      </c>
      <c r="AM840" s="11">
        <f>IF(ISERROR(VLOOKUP(U840,'ITWR Dump'!$A$2:$Y$5000,16,0)),0,(VLOOKUP(U840,'ITWR Dump'!$A$2:$Y$5000,16,0)))</f>
        <v>0</v>
      </c>
      <c r="AN840" s="11">
        <f>IF(ISERROR(VLOOKUP(U840,'ITWR Dump'!$A$2:$Y$5000,18,0)),0,(VLOOKUP(U840,'ITWR Dump'!$A$2:$Y$5000,18,0)))</f>
        <v>0</v>
      </c>
      <c r="AO840" s="11">
        <f>IF(ISERROR(VLOOKUP(U840,'ITWR Dump'!$A$2:$Y$5000,25,0)),0,(VLOOKUP('ILC Report'!U840,'ITWR Dump'!$A$2:$Y$5000,25,0)))</f>
        <v>0</v>
      </c>
      <c r="AP840" s="11">
        <f t="shared" si="384"/>
        <v>0</v>
      </c>
      <c r="AQ840" s="26">
        <f t="shared" si="385"/>
        <v>0</v>
      </c>
      <c r="AR840" s="26">
        <f t="shared" si="386"/>
        <v>0</v>
      </c>
      <c r="AS840" s="26">
        <f t="shared" si="387"/>
        <v>0</v>
      </c>
      <c r="AT840" s="26">
        <f t="shared" si="388"/>
        <v>0</v>
      </c>
      <c r="AU840" s="26">
        <f t="shared" si="389"/>
        <v>0</v>
      </c>
      <c r="AV840" s="26">
        <f t="shared" si="390"/>
        <v>0</v>
      </c>
      <c r="AW840" s="11" t="s">
        <v>653</v>
      </c>
      <c r="AX840" s="11" t="str">
        <f>VLOOKUP(L840,Group!$A$2:$B$1000,2,0)</f>
        <v>Maintenance</v>
      </c>
      <c r="AY840" s="11">
        <f>IF(ISERROR(VLOOKUP(U840,'ITWR Dump'!$A$2:$Y$5000,15,0)),0,(VLOOKUP('ILC Report'!U840,'ITWR Dump'!$A$2:$Y$5000,15,0)))</f>
        <v>0</v>
      </c>
      <c r="AZ840" s="11" t="str">
        <f t="shared" si="391"/>
        <v>No</v>
      </c>
      <c r="BA840" s="11" t="str">
        <f t="shared" si="392"/>
        <v>BKI</v>
      </c>
      <c r="BB840" s="11" t="str">
        <f t="shared" si="393"/>
        <v>MN</v>
      </c>
      <c r="BC840" s="11" t="str">
        <f t="shared" si="394"/>
        <v>No</v>
      </c>
    </row>
    <row r="841" spans="1:55" x14ac:dyDescent="0.3">
      <c r="A841" s="11" t="s">
        <v>115</v>
      </c>
      <c r="B841" s="11" t="s">
        <v>1846</v>
      </c>
      <c r="C841" s="11" t="s">
        <v>567</v>
      </c>
      <c r="D841" s="11" t="s">
        <v>2400</v>
      </c>
      <c r="E841" s="38" t="s">
        <v>652</v>
      </c>
      <c r="F841" s="11">
        <v>5</v>
      </c>
      <c r="G841" s="40" t="s">
        <v>218</v>
      </c>
      <c r="H841" s="11" t="str">
        <f t="shared" si="376"/>
        <v>Regular</v>
      </c>
      <c r="I841" s="11" t="str">
        <f t="shared" si="368"/>
        <v>INDIA</v>
      </c>
      <c r="J841" s="11" t="str">
        <f>IF(ISERROR(VLOOKUP(C841,'WI Vs ASM'!$B$2:$E$1000,4,0)),0,(VLOOKUP(C841,'WI Vs ASM'!$B$2:$E$1000,4,0)))</f>
        <v>Offshore</v>
      </c>
      <c r="K841" s="11" t="str">
        <f>IF(ISERROR(VLOOKUP(C841,'WI Vs ASM'!$B$2:$F$1000,5,0)),0,(VLOOKUP(C841,'WI Vs ASM'!$B$2:$F$1000,5,0)))</f>
        <v>02-Variable Billable</v>
      </c>
      <c r="L841" s="11" t="str">
        <f>IF(ISERROR(VLOOKUP(C841,'WI Vs ASM'!$B$2:$D$1000,3,0)),0,(VLOOKUP(C841,'WI Vs ASM'!$B$2:$D$1000,3,0)))</f>
        <v>78-Landed BA-SE Offshore</v>
      </c>
      <c r="M841" s="11" t="str">
        <f>IF(ISERROR(VLOOKUP(C841,'WI Vs ASM'!$B$2:$I$1000,8,0)),0,(VLOOKUP(C841,'WI Vs ASM'!$B$2:$I$1000,8,0)))</f>
        <v>Rahul Soman</v>
      </c>
      <c r="N841" s="11" t="str">
        <f>IF(ISERROR(VLOOKUP(C841,'WI Vs ASM'!$B$2:$G$1000,6,0)),0,(VLOOKUP(C841,'WI Vs ASM'!$B$2:$G$1000,6,0)))</f>
        <v>EBI</v>
      </c>
      <c r="O841" s="11" t="str">
        <f>IF(ISERROR(VLOOKUP(C841,'WI Vs ASM'!$B$2:$H$1000,7,0)),0,(VLOOKUP(C841,'WI Vs ASM'!$B$2:$H$1000,7,0)))</f>
        <v>EBI</v>
      </c>
      <c r="P841" s="11" t="str">
        <f t="shared" si="369"/>
        <v>Apr-17</v>
      </c>
      <c r="Q841" s="11" t="str">
        <f t="shared" si="370"/>
        <v>Q2</v>
      </c>
      <c r="R841" s="11" t="str">
        <f>IF(ISERROR(VLOOKUP(C841,'WI Vs ASM'!$B$2:$J$1000,9,0)),0,(VLOOKUP(C841,'WI Vs ASM'!$B$2:$J$1000,9,0)))</f>
        <v>Jyothi Pai</v>
      </c>
      <c r="S841" s="11" t="str">
        <f>IF(ISERROR(VLOOKUP(C841,'WI Vs ASM'!$B$2:$K$1000,10,0)),0,(VLOOKUP(C841,'WI Vs ASM'!$B$2:$K$1000,10,0)))</f>
        <v>Kimberly Hale</v>
      </c>
      <c r="T841" s="11" t="str">
        <f>IF(ISERROR(VLOOKUP(C841,'WI Vs ASM'!$B$2:$L$1000,11,0)),0,(VLOOKUP(C841,'WI Vs ASM'!$B$2:$L$1000,11,0)))</f>
        <v>Crystal Romano</v>
      </c>
      <c r="U841" s="11" t="str">
        <f t="shared" si="377"/>
        <v>WR635095</v>
      </c>
      <c r="V841" s="11" t="str">
        <f t="shared" si="371"/>
        <v>No</v>
      </c>
      <c r="W841" s="11" t="str">
        <f t="shared" si="372"/>
        <v>Yes</v>
      </c>
      <c r="X841" s="11" t="str">
        <f t="shared" si="373"/>
        <v>Yes</v>
      </c>
      <c r="Y841" s="11" t="str">
        <f t="shared" si="374"/>
        <v>No</v>
      </c>
      <c r="Z841" s="11" t="str">
        <f t="shared" si="375"/>
        <v>No</v>
      </c>
      <c r="AA841" s="11" t="str">
        <f t="shared" si="378"/>
        <v>No</v>
      </c>
      <c r="AB841" s="11">
        <f>IF(ISERROR(VLOOKUP(U841,'ITWR Dump'!$A$2:$Y$5000,24,0)),0,(VLOOKUP('ILC Report'!U841,'ITWR Dump'!$A$2:$Y$5000,24,0)))</f>
        <v>0</v>
      </c>
      <c r="AC841" s="11" t="str">
        <f t="shared" si="379"/>
        <v>Yes</v>
      </c>
      <c r="AD841" s="11" t="str">
        <f t="shared" si="380"/>
        <v>BASE/Staff Aug</v>
      </c>
      <c r="AE841" s="11">
        <f>IF(ISERROR(VLOOKUP(U841,'ITWR Dump'!$A$2:$Y$5000,13,0)),0,(VLOOKUP(U841,'ITWR Dump'!$A$2:$Y$5000,13,0)))</f>
        <v>0</v>
      </c>
      <c r="AF841" s="11">
        <f>IF(ISERROR(VLOOKUP(U841,'ITWR Dump'!$A$2:$Y$5000,11,0)),0,(VLOOKUP(U841,'ITWR Dump'!$A$2:$Y$5000,11,0)))</f>
        <v>0</v>
      </c>
      <c r="AG841" s="11">
        <f>IF(ISERROR(VLOOKUP(U841,'ITWR Dump'!$A$2:$Y$5000,2,0)),0,(VLOOKUP(U841,'ITWR Dump'!$A$2:$Y$5000,2,0)))</f>
        <v>0</v>
      </c>
      <c r="AH841" s="11">
        <f>IF(ISERROR(VLOOKUP(U841,'ITWR Dump'!$A$2:$Y$5000,14,0)),0,(VLOOKUP(U841,'ITWR Dump'!$A$2:$Y$5000,14,0)))</f>
        <v>0</v>
      </c>
      <c r="AI841" s="11" t="str">
        <f t="shared" si="381"/>
        <v>78-Landed BA-SE Offshore</v>
      </c>
      <c r="AJ841" s="11" t="str">
        <f t="shared" si="382"/>
        <v>Offshore</v>
      </c>
      <c r="AK841" s="11" t="str">
        <f>IF(ISERROR(VLOOKUP(A841,'Team Data'!$C$2:$U$213,17,0)),0,(VLOOKUP(A841,'Team Data'!$C$2:$U$213,17,0)))</f>
        <v>BI and RM</v>
      </c>
      <c r="AL841" s="11" t="str">
        <f t="shared" si="383"/>
        <v>2017-04-24</v>
      </c>
      <c r="AM841" s="11">
        <f>IF(ISERROR(VLOOKUP(U841,'ITWR Dump'!$A$2:$Y$5000,16,0)),0,(VLOOKUP(U841,'ITWR Dump'!$A$2:$Y$5000,16,0)))</f>
        <v>0</v>
      </c>
      <c r="AN841" s="11">
        <f>IF(ISERROR(VLOOKUP(U841,'ITWR Dump'!$A$2:$Y$5000,18,0)),0,(VLOOKUP(U841,'ITWR Dump'!$A$2:$Y$5000,18,0)))</f>
        <v>0</v>
      </c>
      <c r="AO841" s="11">
        <f>IF(ISERROR(VLOOKUP(U841,'ITWR Dump'!$A$2:$Y$5000,25,0)),0,(VLOOKUP('ILC Report'!U841,'ITWR Dump'!$A$2:$Y$5000,25,0)))</f>
        <v>0</v>
      </c>
      <c r="AP841" s="11">
        <f t="shared" si="384"/>
        <v>0</v>
      </c>
      <c r="AQ841" s="26">
        <f t="shared" si="385"/>
        <v>0</v>
      </c>
      <c r="AR841" s="26">
        <f t="shared" si="386"/>
        <v>0</v>
      </c>
      <c r="AS841" s="26">
        <f t="shared" si="387"/>
        <v>0</v>
      </c>
      <c r="AT841" s="26">
        <f t="shared" si="388"/>
        <v>0</v>
      </c>
      <c r="AU841" s="26">
        <f t="shared" si="389"/>
        <v>0</v>
      </c>
      <c r="AV841" s="26">
        <f t="shared" si="390"/>
        <v>0</v>
      </c>
      <c r="AW841" s="11" t="s">
        <v>653</v>
      </c>
      <c r="AX841" s="11" t="str">
        <f>VLOOKUP(L841,Group!$A$2:$B$1000,2,0)</f>
        <v>Enhancement</v>
      </c>
      <c r="AY841" s="11">
        <f>IF(ISERROR(VLOOKUP(U841,'ITWR Dump'!$A$2:$Y$5000,15,0)),0,(VLOOKUP('ILC Report'!U841,'ITWR Dump'!$A$2:$Y$5000,15,0)))</f>
        <v>0</v>
      </c>
      <c r="AZ841" s="11" t="str">
        <f t="shared" si="391"/>
        <v>No</v>
      </c>
      <c r="BA841" s="11" t="str">
        <f t="shared" si="392"/>
        <v>BKI</v>
      </c>
      <c r="BB841" s="11" t="str">
        <f t="shared" si="393"/>
        <v>LB</v>
      </c>
      <c r="BC841" s="11" t="str">
        <f t="shared" si="394"/>
        <v>No</v>
      </c>
    </row>
    <row r="842" spans="1:55" x14ac:dyDescent="0.3">
      <c r="A842" s="11" t="s">
        <v>115</v>
      </c>
      <c r="B842" s="11" t="s">
        <v>1846</v>
      </c>
      <c r="C842" s="11" t="s">
        <v>552</v>
      </c>
      <c r="D842" s="11" t="s">
        <v>2401</v>
      </c>
      <c r="E842" s="38" t="s">
        <v>2901</v>
      </c>
      <c r="F842" s="11">
        <v>4</v>
      </c>
      <c r="G842" s="40" t="s">
        <v>218</v>
      </c>
      <c r="H842" s="11" t="str">
        <f t="shared" si="376"/>
        <v>Regular</v>
      </c>
      <c r="I842" s="11" t="str">
        <f t="shared" si="368"/>
        <v>INDIA</v>
      </c>
      <c r="J842" s="11" t="str">
        <f>IF(ISERROR(VLOOKUP(C842,'WI Vs ASM'!$B$2:$E$1000,4,0)),0,(VLOOKUP(C842,'WI Vs ASM'!$B$2:$E$1000,4,0)))</f>
        <v>Offshore</v>
      </c>
      <c r="K842" s="11" t="str">
        <f>IF(ISERROR(VLOOKUP(C842,'WI Vs ASM'!$B$2:$F$1000,5,0)),0,(VLOOKUP(C842,'WI Vs ASM'!$B$2:$F$1000,5,0)))</f>
        <v>01-Fixed Price</v>
      </c>
      <c r="L842" s="11" t="str">
        <f>IF(ISERROR(VLOOKUP(C842,'WI Vs ASM'!$B$2:$D$1000,3,0)),0,(VLOOKUP(C842,'WI Vs ASM'!$B$2:$D$1000,3,0)))</f>
        <v>01-Maintenance Offshore</v>
      </c>
      <c r="M842" s="11" t="str">
        <f>IF(ISERROR(VLOOKUP(C842,'WI Vs ASM'!$B$2:$I$1000,8,0)),0,(VLOOKUP(C842,'WI Vs ASM'!$B$2:$I$1000,8,0)))</f>
        <v>Rahul Soman</v>
      </c>
      <c r="N842" s="11" t="str">
        <f>IF(ISERROR(VLOOKUP(C842,'WI Vs ASM'!$B$2:$G$1000,6,0)),0,(VLOOKUP(C842,'WI Vs ASM'!$B$2:$G$1000,6,0)))</f>
        <v>Business Intelligence</v>
      </c>
      <c r="O842" s="11" t="str">
        <f>IF(ISERROR(VLOOKUP(C842,'WI Vs ASM'!$B$2:$H$1000,7,0)),0,(VLOOKUP(C842,'WI Vs ASM'!$B$2:$H$1000,7,0)))</f>
        <v>EBI</v>
      </c>
      <c r="P842" s="11" t="str">
        <f t="shared" si="369"/>
        <v>May-17</v>
      </c>
      <c r="Q842" s="11" t="str">
        <f t="shared" si="370"/>
        <v>Q2</v>
      </c>
      <c r="R842" s="11" t="str">
        <f>IF(ISERROR(VLOOKUP(C842,'WI Vs ASM'!$B$2:$J$1000,9,0)),0,(VLOOKUP(C842,'WI Vs ASM'!$B$2:$J$1000,9,0)))</f>
        <v>Jyothi Pai</v>
      </c>
      <c r="S842" s="11" t="str">
        <f>IF(ISERROR(VLOOKUP(C842,'WI Vs ASM'!$B$2:$K$1000,10,0)),0,(VLOOKUP(C842,'WI Vs ASM'!$B$2:$K$1000,10,0)))</f>
        <v>Kimberly Hale</v>
      </c>
      <c r="T842" s="11" t="str">
        <f>IF(ISERROR(VLOOKUP(C842,'WI Vs ASM'!$B$2:$L$1000,11,0)),0,(VLOOKUP(C842,'WI Vs ASM'!$B$2:$L$1000,11,0)))</f>
        <v>Crystal Romano</v>
      </c>
      <c r="U842" s="11" t="e">
        <f t="shared" si="377"/>
        <v>#VALUE!</v>
      </c>
      <c r="V842" s="11" t="str">
        <f t="shared" si="371"/>
        <v>No</v>
      </c>
      <c r="W842" s="11" t="str">
        <f t="shared" si="372"/>
        <v>Yes</v>
      </c>
      <c r="X842" s="11" t="str">
        <f t="shared" si="373"/>
        <v>No</v>
      </c>
      <c r="Y842" s="11" t="str">
        <f t="shared" si="374"/>
        <v>No</v>
      </c>
      <c r="Z842" s="11" t="str">
        <f t="shared" si="375"/>
        <v>No</v>
      </c>
      <c r="AA842" s="11" t="str">
        <f t="shared" si="378"/>
        <v>No</v>
      </c>
      <c r="AB842" s="11">
        <f>IF(ISERROR(VLOOKUP(U842,'ITWR Dump'!$A$2:$Y$5000,24,0)),0,(VLOOKUP('ILC Report'!U842,'ITWR Dump'!$A$2:$Y$5000,24,0)))</f>
        <v>0</v>
      </c>
      <c r="AC842" s="11" t="str">
        <f t="shared" si="379"/>
        <v>No</v>
      </c>
      <c r="AD842" s="11" t="str">
        <f t="shared" si="380"/>
        <v/>
      </c>
      <c r="AE842" s="11">
        <f>IF(ISERROR(VLOOKUP(U842,'ITWR Dump'!$A$2:$Y$5000,13,0)),0,(VLOOKUP(U842,'ITWR Dump'!$A$2:$Y$5000,13,0)))</f>
        <v>0</v>
      </c>
      <c r="AF842" s="11">
        <f>IF(ISERROR(VLOOKUP(U842,'ITWR Dump'!$A$2:$Y$5000,11,0)),0,(VLOOKUP(U842,'ITWR Dump'!$A$2:$Y$5000,11,0)))</f>
        <v>0</v>
      </c>
      <c r="AG842" s="11">
        <f>IF(ISERROR(VLOOKUP(U842,'ITWR Dump'!$A$2:$Y$5000,2,0)),0,(VLOOKUP(U842,'ITWR Dump'!$A$2:$Y$5000,2,0)))</f>
        <v>0</v>
      </c>
      <c r="AH842" s="11">
        <f>IF(ISERROR(VLOOKUP(U842,'ITWR Dump'!$A$2:$Y$5000,14,0)),0,(VLOOKUP(U842,'ITWR Dump'!$A$2:$Y$5000,14,0)))</f>
        <v>0</v>
      </c>
      <c r="AI842" s="11" t="str">
        <f t="shared" si="381"/>
        <v>01-Maintenance Offshore</v>
      </c>
      <c r="AJ842" s="11" t="str">
        <f t="shared" si="382"/>
        <v>Offshore</v>
      </c>
      <c r="AK842" s="11" t="str">
        <f>IF(ISERROR(VLOOKUP(A842,'Team Data'!$C$2:$U$213,17,0)),0,(VLOOKUP(A842,'Team Data'!$C$2:$U$213,17,0)))</f>
        <v>BI and RM</v>
      </c>
      <c r="AL842" s="11" t="str">
        <f t="shared" si="383"/>
        <v>2017-04-24</v>
      </c>
      <c r="AM842" s="11">
        <f>IF(ISERROR(VLOOKUP(U842,'ITWR Dump'!$A$2:$Y$5000,16,0)),0,(VLOOKUP(U842,'ITWR Dump'!$A$2:$Y$5000,16,0)))</f>
        <v>0</v>
      </c>
      <c r="AN842" s="11">
        <f>IF(ISERROR(VLOOKUP(U842,'ITWR Dump'!$A$2:$Y$5000,18,0)),0,(VLOOKUP(U842,'ITWR Dump'!$A$2:$Y$5000,18,0)))</f>
        <v>0</v>
      </c>
      <c r="AO842" s="11">
        <f>IF(ISERROR(VLOOKUP(U842,'ITWR Dump'!$A$2:$Y$5000,25,0)),0,(VLOOKUP('ILC Report'!U842,'ITWR Dump'!$A$2:$Y$5000,25,0)))</f>
        <v>0</v>
      </c>
      <c r="AP842" s="11">
        <f t="shared" si="384"/>
        <v>0</v>
      </c>
      <c r="AQ842" s="26">
        <f t="shared" si="385"/>
        <v>0</v>
      </c>
      <c r="AR842" s="26">
        <f t="shared" si="386"/>
        <v>0</v>
      </c>
      <c r="AS842" s="26">
        <f t="shared" si="387"/>
        <v>0</v>
      </c>
      <c r="AT842" s="26">
        <f t="shared" si="388"/>
        <v>0</v>
      </c>
      <c r="AU842" s="26">
        <f t="shared" si="389"/>
        <v>0</v>
      </c>
      <c r="AV842" s="26">
        <f t="shared" si="390"/>
        <v>0</v>
      </c>
      <c r="AW842" s="11" t="s">
        <v>653</v>
      </c>
      <c r="AX842" s="11" t="str">
        <f>VLOOKUP(L842,Group!$A$2:$B$1000,2,0)</f>
        <v>Maintenance</v>
      </c>
      <c r="AY842" s="11">
        <f>IF(ISERROR(VLOOKUP(U842,'ITWR Dump'!$A$2:$Y$5000,15,0)),0,(VLOOKUP('ILC Report'!U842,'ITWR Dump'!$A$2:$Y$5000,15,0)))</f>
        <v>0</v>
      </c>
      <c r="AZ842" s="11" t="str">
        <f t="shared" si="391"/>
        <v>No</v>
      </c>
      <c r="BA842" s="11" t="str">
        <f t="shared" si="392"/>
        <v>BKI</v>
      </c>
      <c r="BB842" s="11" t="str">
        <f t="shared" si="393"/>
        <v>MN</v>
      </c>
      <c r="BC842" s="11" t="str">
        <f t="shared" si="394"/>
        <v>No</v>
      </c>
    </row>
    <row r="843" spans="1:55" x14ac:dyDescent="0.3">
      <c r="A843" s="11" t="s">
        <v>115</v>
      </c>
      <c r="B843" s="11" t="s">
        <v>1846</v>
      </c>
      <c r="C843" s="11" t="s">
        <v>552</v>
      </c>
      <c r="D843" s="11" t="s">
        <v>2391</v>
      </c>
      <c r="E843" s="38" t="s">
        <v>2901</v>
      </c>
      <c r="F843" s="11">
        <v>4</v>
      </c>
      <c r="G843" s="40" t="s">
        <v>218</v>
      </c>
      <c r="H843" s="11" t="str">
        <f t="shared" si="376"/>
        <v>Regular</v>
      </c>
      <c r="I843" s="11" t="str">
        <f t="shared" si="368"/>
        <v>INDIA</v>
      </c>
      <c r="J843" s="11" t="str">
        <f>IF(ISERROR(VLOOKUP(C843,'WI Vs ASM'!$B$2:$E$1000,4,0)),0,(VLOOKUP(C843,'WI Vs ASM'!$B$2:$E$1000,4,0)))</f>
        <v>Offshore</v>
      </c>
      <c r="K843" s="11" t="str">
        <f>IF(ISERROR(VLOOKUP(C843,'WI Vs ASM'!$B$2:$F$1000,5,0)),0,(VLOOKUP(C843,'WI Vs ASM'!$B$2:$F$1000,5,0)))</f>
        <v>01-Fixed Price</v>
      </c>
      <c r="L843" s="11" t="str">
        <f>IF(ISERROR(VLOOKUP(C843,'WI Vs ASM'!$B$2:$D$1000,3,0)),0,(VLOOKUP(C843,'WI Vs ASM'!$B$2:$D$1000,3,0)))</f>
        <v>01-Maintenance Offshore</v>
      </c>
      <c r="M843" s="11" t="str">
        <f>IF(ISERROR(VLOOKUP(C843,'WI Vs ASM'!$B$2:$I$1000,8,0)),0,(VLOOKUP(C843,'WI Vs ASM'!$B$2:$I$1000,8,0)))</f>
        <v>Rahul Soman</v>
      </c>
      <c r="N843" s="11" t="str">
        <f>IF(ISERROR(VLOOKUP(C843,'WI Vs ASM'!$B$2:$G$1000,6,0)),0,(VLOOKUP(C843,'WI Vs ASM'!$B$2:$G$1000,6,0)))</f>
        <v>Business Intelligence</v>
      </c>
      <c r="O843" s="11" t="str">
        <f>IF(ISERROR(VLOOKUP(C843,'WI Vs ASM'!$B$2:$H$1000,7,0)),0,(VLOOKUP(C843,'WI Vs ASM'!$B$2:$H$1000,7,0)))</f>
        <v>EBI</v>
      </c>
      <c r="P843" s="11" t="str">
        <f t="shared" si="369"/>
        <v>May-17</v>
      </c>
      <c r="Q843" s="11" t="str">
        <f t="shared" si="370"/>
        <v>Q2</v>
      </c>
      <c r="R843" s="11" t="str">
        <f>IF(ISERROR(VLOOKUP(C843,'WI Vs ASM'!$B$2:$J$1000,9,0)),0,(VLOOKUP(C843,'WI Vs ASM'!$B$2:$J$1000,9,0)))</f>
        <v>Jyothi Pai</v>
      </c>
      <c r="S843" s="11" t="str">
        <f>IF(ISERROR(VLOOKUP(C843,'WI Vs ASM'!$B$2:$K$1000,10,0)),0,(VLOOKUP(C843,'WI Vs ASM'!$B$2:$K$1000,10,0)))</f>
        <v>Kimberly Hale</v>
      </c>
      <c r="T843" s="11" t="str">
        <f>IF(ISERROR(VLOOKUP(C843,'WI Vs ASM'!$B$2:$L$1000,11,0)),0,(VLOOKUP(C843,'WI Vs ASM'!$B$2:$L$1000,11,0)))</f>
        <v>Crystal Romano</v>
      </c>
      <c r="U843" s="11" t="e">
        <f t="shared" si="377"/>
        <v>#VALUE!</v>
      </c>
      <c r="V843" s="11" t="str">
        <f t="shared" si="371"/>
        <v>No</v>
      </c>
      <c r="W843" s="11" t="str">
        <f t="shared" si="372"/>
        <v>Yes</v>
      </c>
      <c r="X843" s="11" t="str">
        <f t="shared" si="373"/>
        <v>No</v>
      </c>
      <c r="Y843" s="11" t="str">
        <f t="shared" si="374"/>
        <v>No</v>
      </c>
      <c r="Z843" s="11" t="str">
        <f t="shared" si="375"/>
        <v>No</v>
      </c>
      <c r="AA843" s="11" t="str">
        <f t="shared" si="378"/>
        <v>No</v>
      </c>
      <c r="AB843" s="11">
        <f>IF(ISERROR(VLOOKUP(U843,'ITWR Dump'!$A$2:$Y$5000,24,0)),0,(VLOOKUP('ILC Report'!U843,'ITWR Dump'!$A$2:$Y$5000,24,0)))</f>
        <v>0</v>
      </c>
      <c r="AC843" s="11" t="str">
        <f t="shared" si="379"/>
        <v>No</v>
      </c>
      <c r="AD843" s="11" t="str">
        <f t="shared" si="380"/>
        <v/>
      </c>
      <c r="AE843" s="11">
        <f>IF(ISERROR(VLOOKUP(U843,'ITWR Dump'!$A$2:$Y$5000,13,0)),0,(VLOOKUP(U843,'ITWR Dump'!$A$2:$Y$5000,13,0)))</f>
        <v>0</v>
      </c>
      <c r="AF843" s="11">
        <f>IF(ISERROR(VLOOKUP(U843,'ITWR Dump'!$A$2:$Y$5000,11,0)),0,(VLOOKUP(U843,'ITWR Dump'!$A$2:$Y$5000,11,0)))</f>
        <v>0</v>
      </c>
      <c r="AG843" s="11">
        <f>IF(ISERROR(VLOOKUP(U843,'ITWR Dump'!$A$2:$Y$5000,2,0)),0,(VLOOKUP(U843,'ITWR Dump'!$A$2:$Y$5000,2,0)))</f>
        <v>0</v>
      </c>
      <c r="AH843" s="11">
        <f>IF(ISERROR(VLOOKUP(U843,'ITWR Dump'!$A$2:$Y$5000,14,0)),0,(VLOOKUP(U843,'ITWR Dump'!$A$2:$Y$5000,14,0)))</f>
        <v>0</v>
      </c>
      <c r="AI843" s="11" t="str">
        <f t="shared" si="381"/>
        <v>01-Maintenance Offshore</v>
      </c>
      <c r="AJ843" s="11" t="str">
        <f t="shared" si="382"/>
        <v>Offshore</v>
      </c>
      <c r="AK843" s="11" t="str">
        <f>IF(ISERROR(VLOOKUP(A843,'Team Data'!$C$2:$U$213,17,0)),0,(VLOOKUP(A843,'Team Data'!$C$2:$U$213,17,0)))</f>
        <v>BI and RM</v>
      </c>
      <c r="AL843" s="11" t="str">
        <f t="shared" si="383"/>
        <v>2017-04-24</v>
      </c>
      <c r="AM843" s="11">
        <f>IF(ISERROR(VLOOKUP(U843,'ITWR Dump'!$A$2:$Y$5000,16,0)),0,(VLOOKUP(U843,'ITWR Dump'!$A$2:$Y$5000,16,0)))</f>
        <v>0</v>
      </c>
      <c r="AN843" s="11">
        <f>IF(ISERROR(VLOOKUP(U843,'ITWR Dump'!$A$2:$Y$5000,18,0)),0,(VLOOKUP(U843,'ITWR Dump'!$A$2:$Y$5000,18,0)))</f>
        <v>0</v>
      </c>
      <c r="AO843" s="11">
        <f>IF(ISERROR(VLOOKUP(U843,'ITWR Dump'!$A$2:$Y$5000,25,0)),0,(VLOOKUP('ILC Report'!U843,'ITWR Dump'!$A$2:$Y$5000,25,0)))</f>
        <v>0</v>
      </c>
      <c r="AP843" s="11">
        <f t="shared" si="384"/>
        <v>0</v>
      </c>
      <c r="AQ843" s="26">
        <f t="shared" si="385"/>
        <v>0</v>
      </c>
      <c r="AR843" s="26">
        <f t="shared" si="386"/>
        <v>0</v>
      </c>
      <c r="AS843" s="26">
        <f t="shared" si="387"/>
        <v>0</v>
      </c>
      <c r="AT843" s="26">
        <f t="shared" si="388"/>
        <v>0</v>
      </c>
      <c r="AU843" s="26">
        <f t="shared" si="389"/>
        <v>0</v>
      </c>
      <c r="AV843" s="26">
        <f t="shared" si="390"/>
        <v>0</v>
      </c>
      <c r="AW843" s="11" t="s">
        <v>653</v>
      </c>
      <c r="AX843" s="11" t="str">
        <f>VLOOKUP(L843,Group!$A$2:$B$1000,2,0)</f>
        <v>Maintenance</v>
      </c>
      <c r="AY843" s="11">
        <f>IF(ISERROR(VLOOKUP(U843,'ITWR Dump'!$A$2:$Y$5000,15,0)),0,(VLOOKUP('ILC Report'!U843,'ITWR Dump'!$A$2:$Y$5000,15,0)))</f>
        <v>0</v>
      </c>
      <c r="AZ843" s="11" t="str">
        <f t="shared" si="391"/>
        <v>No</v>
      </c>
      <c r="BA843" s="11" t="str">
        <f t="shared" si="392"/>
        <v>BKI</v>
      </c>
      <c r="BB843" s="11" t="str">
        <f t="shared" si="393"/>
        <v>MN</v>
      </c>
      <c r="BC843" s="11" t="str">
        <f t="shared" si="394"/>
        <v>No</v>
      </c>
    </row>
    <row r="844" spans="1:55" x14ac:dyDescent="0.3">
      <c r="A844" s="11" t="s">
        <v>115</v>
      </c>
      <c r="B844" s="11" t="s">
        <v>1846</v>
      </c>
      <c r="C844" s="11" t="s">
        <v>552</v>
      </c>
      <c r="D844" s="11" t="s">
        <v>2392</v>
      </c>
      <c r="E844" s="38" t="s">
        <v>2901</v>
      </c>
      <c r="F844" s="11">
        <v>4</v>
      </c>
      <c r="G844" s="40" t="s">
        <v>218</v>
      </c>
      <c r="H844" s="11" t="str">
        <f t="shared" si="376"/>
        <v>Regular</v>
      </c>
      <c r="I844" s="11" t="str">
        <f t="shared" si="368"/>
        <v>INDIA</v>
      </c>
      <c r="J844" s="11" t="str">
        <f>IF(ISERROR(VLOOKUP(C844,'WI Vs ASM'!$B$2:$E$1000,4,0)),0,(VLOOKUP(C844,'WI Vs ASM'!$B$2:$E$1000,4,0)))</f>
        <v>Offshore</v>
      </c>
      <c r="K844" s="11" t="str">
        <f>IF(ISERROR(VLOOKUP(C844,'WI Vs ASM'!$B$2:$F$1000,5,0)),0,(VLOOKUP(C844,'WI Vs ASM'!$B$2:$F$1000,5,0)))</f>
        <v>01-Fixed Price</v>
      </c>
      <c r="L844" s="11" t="str">
        <f>IF(ISERROR(VLOOKUP(C844,'WI Vs ASM'!$B$2:$D$1000,3,0)),0,(VLOOKUP(C844,'WI Vs ASM'!$B$2:$D$1000,3,0)))</f>
        <v>01-Maintenance Offshore</v>
      </c>
      <c r="M844" s="11" t="str">
        <f>IF(ISERROR(VLOOKUP(C844,'WI Vs ASM'!$B$2:$I$1000,8,0)),0,(VLOOKUP(C844,'WI Vs ASM'!$B$2:$I$1000,8,0)))</f>
        <v>Rahul Soman</v>
      </c>
      <c r="N844" s="11" t="str">
        <f>IF(ISERROR(VLOOKUP(C844,'WI Vs ASM'!$B$2:$G$1000,6,0)),0,(VLOOKUP(C844,'WI Vs ASM'!$B$2:$G$1000,6,0)))</f>
        <v>Business Intelligence</v>
      </c>
      <c r="O844" s="11" t="str">
        <f>IF(ISERROR(VLOOKUP(C844,'WI Vs ASM'!$B$2:$H$1000,7,0)),0,(VLOOKUP(C844,'WI Vs ASM'!$B$2:$H$1000,7,0)))</f>
        <v>EBI</v>
      </c>
      <c r="P844" s="11" t="str">
        <f t="shared" si="369"/>
        <v>May-17</v>
      </c>
      <c r="Q844" s="11" t="str">
        <f t="shared" si="370"/>
        <v>Q2</v>
      </c>
      <c r="R844" s="11" t="str">
        <f>IF(ISERROR(VLOOKUP(C844,'WI Vs ASM'!$B$2:$J$1000,9,0)),0,(VLOOKUP(C844,'WI Vs ASM'!$B$2:$J$1000,9,0)))</f>
        <v>Jyothi Pai</v>
      </c>
      <c r="S844" s="11" t="str">
        <f>IF(ISERROR(VLOOKUP(C844,'WI Vs ASM'!$B$2:$K$1000,10,0)),0,(VLOOKUP(C844,'WI Vs ASM'!$B$2:$K$1000,10,0)))</f>
        <v>Kimberly Hale</v>
      </c>
      <c r="T844" s="11" t="str">
        <f>IF(ISERROR(VLOOKUP(C844,'WI Vs ASM'!$B$2:$L$1000,11,0)),0,(VLOOKUP(C844,'WI Vs ASM'!$B$2:$L$1000,11,0)))</f>
        <v>Crystal Romano</v>
      </c>
      <c r="U844" s="11" t="e">
        <f t="shared" si="377"/>
        <v>#VALUE!</v>
      </c>
      <c r="V844" s="11" t="str">
        <f t="shared" si="371"/>
        <v>No</v>
      </c>
      <c r="W844" s="11" t="str">
        <f t="shared" si="372"/>
        <v>Yes</v>
      </c>
      <c r="X844" s="11" t="str">
        <f t="shared" si="373"/>
        <v>No</v>
      </c>
      <c r="Y844" s="11" t="str">
        <f t="shared" si="374"/>
        <v>No</v>
      </c>
      <c r="Z844" s="11" t="str">
        <f t="shared" si="375"/>
        <v>No</v>
      </c>
      <c r="AA844" s="11" t="str">
        <f t="shared" si="378"/>
        <v>No</v>
      </c>
      <c r="AB844" s="11">
        <f>IF(ISERROR(VLOOKUP(U844,'ITWR Dump'!$A$2:$Y$5000,24,0)),0,(VLOOKUP('ILC Report'!U844,'ITWR Dump'!$A$2:$Y$5000,24,0)))</f>
        <v>0</v>
      </c>
      <c r="AC844" s="11" t="str">
        <f t="shared" si="379"/>
        <v>No</v>
      </c>
      <c r="AD844" s="11" t="str">
        <f t="shared" si="380"/>
        <v/>
      </c>
      <c r="AE844" s="11">
        <f>IF(ISERROR(VLOOKUP(U844,'ITWR Dump'!$A$2:$Y$5000,13,0)),0,(VLOOKUP(U844,'ITWR Dump'!$A$2:$Y$5000,13,0)))</f>
        <v>0</v>
      </c>
      <c r="AF844" s="11">
        <f>IF(ISERROR(VLOOKUP(U844,'ITWR Dump'!$A$2:$Y$5000,11,0)),0,(VLOOKUP(U844,'ITWR Dump'!$A$2:$Y$5000,11,0)))</f>
        <v>0</v>
      </c>
      <c r="AG844" s="11">
        <f>IF(ISERROR(VLOOKUP(U844,'ITWR Dump'!$A$2:$Y$5000,2,0)),0,(VLOOKUP(U844,'ITWR Dump'!$A$2:$Y$5000,2,0)))</f>
        <v>0</v>
      </c>
      <c r="AH844" s="11">
        <f>IF(ISERROR(VLOOKUP(U844,'ITWR Dump'!$A$2:$Y$5000,14,0)),0,(VLOOKUP(U844,'ITWR Dump'!$A$2:$Y$5000,14,0)))</f>
        <v>0</v>
      </c>
      <c r="AI844" s="11" t="str">
        <f t="shared" si="381"/>
        <v>01-Maintenance Offshore</v>
      </c>
      <c r="AJ844" s="11" t="str">
        <f t="shared" si="382"/>
        <v>Offshore</v>
      </c>
      <c r="AK844" s="11" t="str">
        <f>IF(ISERROR(VLOOKUP(A844,'Team Data'!$C$2:$U$213,17,0)),0,(VLOOKUP(A844,'Team Data'!$C$2:$U$213,17,0)))</f>
        <v>BI and RM</v>
      </c>
      <c r="AL844" s="11" t="str">
        <f t="shared" si="383"/>
        <v>2017-04-24</v>
      </c>
      <c r="AM844" s="11">
        <f>IF(ISERROR(VLOOKUP(U844,'ITWR Dump'!$A$2:$Y$5000,16,0)),0,(VLOOKUP(U844,'ITWR Dump'!$A$2:$Y$5000,16,0)))</f>
        <v>0</v>
      </c>
      <c r="AN844" s="11">
        <f>IF(ISERROR(VLOOKUP(U844,'ITWR Dump'!$A$2:$Y$5000,18,0)),0,(VLOOKUP(U844,'ITWR Dump'!$A$2:$Y$5000,18,0)))</f>
        <v>0</v>
      </c>
      <c r="AO844" s="11">
        <f>IF(ISERROR(VLOOKUP(U844,'ITWR Dump'!$A$2:$Y$5000,25,0)),0,(VLOOKUP('ILC Report'!U844,'ITWR Dump'!$A$2:$Y$5000,25,0)))</f>
        <v>0</v>
      </c>
      <c r="AP844" s="11">
        <f t="shared" si="384"/>
        <v>0</v>
      </c>
      <c r="AQ844" s="26">
        <f t="shared" si="385"/>
        <v>0</v>
      </c>
      <c r="AR844" s="26">
        <f t="shared" si="386"/>
        <v>0</v>
      </c>
      <c r="AS844" s="26">
        <f t="shared" si="387"/>
        <v>0</v>
      </c>
      <c r="AT844" s="26">
        <f t="shared" si="388"/>
        <v>0</v>
      </c>
      <c r="AU844" s="26">
        <f t="shared" si="389"/>
        <v>0</v>
      </c>
      <c r="AV844" s="26">
        <f t="shared" si="390"/>
        <v>0</v>
      </c>
      <c r="AW844" s="11" t="s">
        <v>653</v>
      </c>
      <c r="AX844" s="11" t="str">
        <f>VLOOKUP(L844,Group!$A$2:$B$1000,2,0)</f>
        <v>Maintenance</v>
      </c>
      <c r="AY844" s="11">
        <f>IF(ISERROR(VLOOKUP(U844,'ITWR Dump'!$A$2:$Y$5000,15,0)),0,(VLOOKUP('ILC Report'!U844,'ITWR Dump'!$A$2:$Y$5000,15,0)))</f>
        <v>0</v>
      </c>
      <c r="AZ844" s="11" t="str">
        <f t="shared" si="391"/>
        <v>No</v>
      </c>
      <c r="BA844" s="11" t="str">
        <f t="shared" si="392"/>
        <v>BKI</v>
      </c>
      <c r="BB844" s="11" t="str">
        <f t="shared" si="393"/>
        <v>MN</v>
      </c>
      <c r="BC844" s="11" t="str">
        <f t="shared" si="394"/>
        <v>No</v>
      </c>
    </row>
    <row r="845" spans="1:55" x14ac:dyDescent="0.3">
      <c r="A845" s="11" t="s">
        <v>115</v>
      </c>
      <c r="B845" s="11" t="s">
        <v>1846</v>
      </c>
      <c r="C845" s="11" t="s">
        <v>568</v>
      </c>
      <c r="D845" s="11" t="s">
        <v>2399</v>
      </c>
      <c r="E845" s="38" t="s">
        <v>2901</v>
      </c>
      <c r="F845" s="11">
        <v>80</v>
      </c>
      <c r="G845" s="40" t="s">
        <v>2905</v>
      </c>
      <c r="H845" s="11" t="str">
        <f t="shared" si="376"/>
        <v>Standby</v>
      </c>
      <c r="I845" s="11" t="str">
        <f t="shared" si="368"/>
        <v>INDIA</v>
      </c>
      <c r="J845" s="11" t="str">
        <f>IF(ISERROR(VLOOKUP(C845,'WI Vs ASM'!$B$2:$E$1000,4,0)),0,(VLOOKUP(C845,'WI Vs ASM'!$B$2:$E$1000,4,0)))</f>
        <v>Offshore</v>
      </c>
      <c r="K845" s="11" t="str">
        <f>IF(ISERROR(VLOOKUP(C845,'WI Vs ASM'!$B$2:$F$1000,5,0)),0,(VLOOKUP(C845,'WI Vs ASM'!$B$2:$F$1000,5,0)))</f>
        <v>01-Fixed Price</v>
      </c>
      <c r="L845" s="11" t="str">
        <f>IF(ISERROR(VLOOKUP(C845,'WI Vs ASM'!$B$2:$D$1000,3,0)),0,(VLOOKUP(C845,'WI Vs ASM'!$B$2:$D$1000,3,0)))</f>
        <v>01-Maintenance Offshore</v>
      </c>
      <c r="M845" s="11" t="str">
        <f>IF(ISERROR(VLOOKUP(C845,'WI Vs ASM'!$B$2:$I$1000,8,0)),0,(VLOOKUP(C845,'WI Vs ASM'!$B$2:$I$1000,8,0)))</f>
        <v>Rahul Soman</v>
      </c>
      <c r="N845" s="11" t="str">
        <f>IF(ISERROR(VLOOKUP(C845,'WI Vs ASM'!$B$2:$G$1000,6,0)),0,(VLOOKUP(C845,'WI Vs ASM'!$B$2:$G$1000,6,0)))</f>
        <v>Business Intelligence</v>
      </c>
      <c r="O845" s="11" t="str">
        <f>IF(ISERROR(VLOOKUP(C845,'WI Vs ASM'!$B$2:$H$1000,7,0)),0,(VLOOKUP(C845,'WI Vs ASM'!$B$2:$H$1000,7,0)))</f>
        <v>EBI</v>
      </c>
      <c r="P845" s="11" t="str">
        <f t="shared" si="369"/>
        <v>May-17</v>
      </c>
      <c r="Q845" s="11" t="str">
        <f t="shared" si="370"/>
        <v>Q2</v>
      </c>
      <c r="R845" s="11" t="str">
        <f>IF(ISERROR(VLOOKUP(C845,'WI Vs ASM'!$B$2:$J$1000,9,0)),0,(VLOOKUP(C845,'WI Vs ASM'!$B$2:$J$1000,9,0)))</f>
        <v>Jyothi Pai</v>
      </c>
      <c r="S845" s="11" t="str">
        <f>IF(ISERROR(VLOOKUP(C845,'WI Vs ASM'!$B$2:$K$1000,10,0)),0,(VLOOKUP(C845,'WI Vs ASM'!$B$2:$K$1000,10,0)))</f>
        <v>Kimberly Hale</v>
      </c>
      <c r="T845" s="11" t="str">
        <f>IF(ISERROR(VLOOKUP(C845,'WI Vs ASM'!$B$2:$L$1000,11,0)),0,(VLOOKUP(C845,'WI Vs ASM'!$B$2:$L$1000,11,0)))</f>
        <v>Crystal Romano</v>
      </c>
      <c r="U845" s="11" t="e">
        <f t="shared" si="377"/>
        <v>#VALUE!</v>
      </c>
      <c r="V845" s="11" t="str">
        <f t="shared" si="371"/>
        <v>No</v>
      </c>
      <c r="W845" s="11" t="str">
        <f t="shared" si="372"/>
        <v>Yes</v>
      </c>
      <c r="X845" s="11" t="str">
        <f t="shared" si="373"/>
        <v>No</v>
      </c>
      <c r="Y845" s="11" t="str">
        <f t="shared" si="374"/>
        <v>No</v>
      </c>
      <c r="Z845" s="11" t="str">
        <f t="shared" si="375"/>
        <v>No</v>
      </c>
      <c r="AA845" s="11" t="str">
        <f t="shared" si="378"/>
        <v>No</v>
      </c>
      <c r="AB845" s="11">
        <f>IF(ISERROR(VLOOKUP(U845,'ITWR Dump'!$A$2:$Y$5000,24,0)),0,(VLOOKUP('ILC Report'!U845,'ITWR Dump'!$A$2:$Y$5000,24,0)))</f>
        <v>0</v>
      </c>
      <c r="AC845" s="11" t="str">
        <f t="shared" si="379"/>
        <v>No</v>
      </c>
      <c r="AD845" s="11" t="str">
        <f t="shared" si="380"/>
        <v/>
      </c>
      <c r="AE845" s="11">
        <f>IF(ISERROR(VLOOKUP(U845,'ITWR Dump'!$A$2:$Y$5000,13,0)),0,(VLOOKUP(U845,'ITWR Dump'!$A$2:$Y$5000,13,0)))</f>
        <v>0</v>
      </c>
      <c r="AF845" s="11">
        <f>IF(ISERROR(VLOOKUP(U845,'ITWR Dump'!$A$2:$Y$5000,11,0)),0,(VLOOKUP(U845,'ITWR Dump'!$A$2:$Y$5000,11,0)))</f>
        <v>0</v>
      </c>
      <c r="AG845" s="11">
        <f>IF(ISERROR(VLOOKUP(U845,'ITWR Dump'!$A$2:$Y$5000,2,0)),0,(VLOOKUP(U845,'ITWR Dump'!$A$2:$Y$5000,2,0)))</f>
        <v>0</v>
      </c>
      <c r="AH845" s="11">
        <f>IF(ISERROR(VLOOKUP(U845,'ITWR Dump'!$A$2:$Y$5000,14,0)),0,(VLOOKUP(U845,'ITWR Dump'!$A$2:$Y$5000,14,0)))</f>
        <v>0</v>
      </c>
      <c r="AI845" s="11" t="str">
        <f t="shared" si="381"/>
        <v>Standby Hours</v>
      </c>
      <c r="AJ845" s="11" t="str">
        <f t="shared" si="382"/>
        <v>Offshore</v>
      </c>
      <c r="AK845" s="11" t="str">
        <f>IF(ISERROR(VLOOKUP(A845,'Team Data'!$C$2:$U$213,17,0)),0,(VLOOKUP(A845,'Team Data'!$C$2:$U$213,17,0)))</f>
        <v>BI and RM</v>
      </c>
      <c r="AL845" s="11" t="str">
        <f t="shared" si="383"/>
        <v>2017-04-24</v>
      </c>
      <c r="AM845" s="11">
        <f>IF(ISERROR(VLOOKUP(U845,'ITWR Dump'!$A$2:$Y$5000,16,0)),0,(VLOOKUP(U845,'ITWR Dump'!$A$2:$Y$5000,16,0)))</f>
        <v>0</v>
      </c>
      <c r="AN845" s="11">
        <f>IF(ISERROR(VLOOKUP(U845,'ITWR Dump'!$A$2:$Y$5000,18,0)),0,(VLOOKUP(U845,'ITWR Dump'!$A$2:$Y$5000,18,0)))</f>
        <v>0</v>
      </c>
      <c r="AO845" s="11">
        <f>IF(ISERROR(VLOOKUP(U845,'ITWR Dump'!$A$2:$Y$5000,25,0)),0,(VLOOKUP('ILC Report'!U845,'ITWR Dump'!$A$2:$Y$5000,25,0)))</f>
        <v>0</v>
      </c>
      <c r="AP845" s="11">
        <f t="shared" si="384"/>
        <v>0</v>
      </c>
      <c r="AQ845" s="26">
        <f t="shared" si="385"/>
        <v>0</v>
      </c>
      <c r="AR845" s="26">
        <f t="shared" si="386"/>
        <v>0</v>
      </c>
      <c r="AS845" s="26">
        <f t="shared" si="387"/>
        <v>0</v>
      </c>
      <c r="AT845" s="26">
        <f t="shared" si="388"/>
        <v>0</v>
      </c>
      <c r="AU845" s="26">
        <f t="shared" si="389"/>
        <v>0</v>
      </c>
      <c r="AV845" s="26">
        <f t="shared" si="390"/>
        <v>0</v>
      </c>
      <c r="AW845" s="11" t="s">
        <v>653</v>
      </c>
      <c r="AX845" s="11" t="str">
        <f>VLOOKUP(L845,Group!$A$2:$B$1000,2,0)</f>
        <v>Maintenance</v>
      </c>
      <c r="AY845" s="11">
        <f>IF(ISERROR(VLOOKUP(U845,'ITWR Dump'!$A$2:$Y$5000,15,0)),0,(VLOOKUP('ILC Report'!U845,'ITWR Dump'!$A$2:$Y$5000,15,0)))</f>
        <v>0</v>
      </c>
      <c r="AZ845" s="11" t="str">
        <f t="shared" si="391"/>
        <v>No</v>
      </c>
      <c r="BA845" s="11" t="str">
        <f t="shared" si="392"/>
        <v>BKI</v>
      </c>
      <c r="BB845" s="11" t="str">
        <f t="shared" si="393"/>
        <v>MN</v>
      </c>
      <c r="BC845" s="11" t="str">
        <f t="shared" si="394"/>
        <v>No</v>
      </c>
    </row>
    <row r="846" spans="1:55" x14ac:dyDescent="0.3">
      <c r="A846" s="11" t="s">
        <v>115</v>
      </c>
      <c r="B846" s="11" t="s">
        <v>1846</v>
      </c>
      <c r="C846" s="11" t="s">
        <v>567</v>
      </c>
      <c r="D846" s="11" t="s">
        <v>2400</v>
      </c>
      <c r="E846" s="38" t="s">
        <v>2901</v>
      </c>
      <c r="F846" s="11">
        <v>5</v>
      </c>
      <c r="G846" s="40" t="s">
        <v>218</v>
      </c>
      <c r="H846" s="11" t="str">
        <f t="shared" si="376"/>
        <v>Regular</v>
      </c>
      <c r="I846" s="11" t="str">
        <f t="shared" si="368"/>
        <v>INDIA</v>
      </c>
      <c r="J846" s="11" t="str">
        <f>IF(ISERROR(VLOOKUP(C846,'WI Vs ASM'!$B$2:$E$1000,4,0)),0,(VLOOKUP(C846,'WI Vs ASM'!$B$2:$E$1000,4,0)))</f>
        <v>Offshore</v>
      </c>
      <c r="K846" s="11" t="str">
        <f>IF(ISERROR(VLOOKUP(C846,'WI Vs ASM'!$B$2:$F$1000,5,0)),0,(VLOOKUP(C846,'WI Vs ASM'!$B$2:$F$1000,5,0)))</f>
        <v>02-Variable Billable</v>
      </c>
      <c r="L846" s="11" t="str">
        <f>IF(ISERROR(VLOOKUP(C846,'WI Vs ASM'!$B$2:$D$1000,3,0)),0,(VLOOKUP(C846,'WI Vs ASM'!$B$2:$D$1000,3,0)))</f>
        <v>78-Landed BA-SE Offshore</v>
      </c>
      <c r="M846" s="11" t="str">
        <f>IF(ISERROR(VLOOKUP(C846,'WI Vs ASM'!$B$2:$I$1000,8,0)),0,(VLOOKUP(C846,'WI Vs ASM'!$B$2:$I$1000,8,0)))</f>
        <v>Rahul Soman</v>
      </c>
      <c r="N846" s="11" t="str">
        <f>IF(ISERROR(VLOOKUP(C846,'WI Vs ASM'!$B$2:$G$1000,6,0)),0,(VLOOKUP(C846,'WI Vs ASM'!$B$2:$G$1000,6,0)))</f>
        <v>EBI</v>
      </c>
      <c r="O846" s="11" t="str">
        <f>IF(ISERROR(VLOOKUP(C846,'WI Vs ASM'!$B$2:$H$1000,7,0)),0,(VLOOKUP(C846,'WI Vs ASM'!$B$2:$H$1000,7,0)))</f>
        <v>EBI</v>
      </c>
      <c r="P846" s="11" t="str">
        <f t="shared" si="369"/>
        <v>May-17</v>
      </c>
      <c r="Q846" s="11" t="str">
        <f t="shared" si="370"/>
        <v>Q2</v>
      </c>
      <c r="R846" s="11" t="str">
        <f>IF(ISERROR(VLOOKUP(C846,'WI Vs ASM'!$B$2:$J$1000,9,0)),0,(VLOOKUP(C846,'WI Vs ASM'!$B$2:$J$1000,9,0)))</f>
        <v>Jyothi Pai</v>
      </c>
      <c r="S846" s="11" t="str">
        <f>IF(ISERROR(VLOOKUP(C846,'WI Vs ASM'!$B$2:$K$1000,10,0)),0,(VLOOKUP(C846,'WI Vs ASM'!$B$2:$K$1000,10,0)))</f>
        <v>Kimberly Hale</v>
      </c>
      <c r="T846" s="11" t="str">
        <f>IF(ISERROR(VLOOKUP(C846,'WI Vs ASM'!$B$2:$L$1000,11,0)),0,(VLOOKUP(C846,'WI Vs ASM'!$B$2:$L$1000,11,0)))</f>
        <v>Crystal Romano</v>
      </c>
      <c r="U846" s="11" t="str">
        <f t="shared" si="377"/>
        <v>WR635095</v>
      </c>
      <c r="V846" s="11" t="str">
        <f t="shared" si="371"/>
        <v>No</v>
      </c>
      <c r="W846" s="11" t="str">
        <f t="shared" si="372"/>
        <v>Yes</v>
      </c>
      <c r="X846" s="11" t="str">
        <f t="shared" si="373"/>
        <v>Yes</v>
      </c>
      <c r="Y846" s="11" t="str">
        <f t="shared" si="374"/>
        <v>No</v>
      </c>
      <c r="Z846" s="11" t="str">
        <f t="shared" si="375"/>
        <v>No</v>
      </c>
      <c r="AA846" s="11" t="str">
        <f t="shared" si="378"/>
        <v>No</v>
      </c>
      <c r="AB846" s="11">
        <f>IF(ISERROR(VLOOKUP(U846,'ITWR Dump'!$A$2:$Y$5000,24,0)),0,(VLOOKUP('ILC Report'!U846,'ITWR Dump'!$A$2:$Y$5000,24,0)))</f>
        <v>0</v>
      </c>
      <c r="AC846" s="11" t="str">
        <f t="shared" si="379"/>
        <v>Yes</v>
      </c>
      <c r="AD846" s="11" t="str">
        <f t="shared" si="380"/>
        <v>BASE/Staff Aug</v>
      </c>
      <c r="AE846" s="11">
        <f>IF(ISERROR(VLOOKUP(U846,'ITWR Dump'!$A$2:$Y$5000,13,0)),0,(VLOOKUP(U846,'ITWR Dump'!$A$2:$Y$5000,13,0)))</f>
        <v>0</v>
      </c>
      <c r="AF846" s="11">
        <f>IF(ISERROR(VLOOKUP(U846,'ITWR Dump'!$A$2:$Y$5000,11,0)),0,(VLOOKUP(U846,'ITWR Dump'!$A$2:$Y$5000,11,0)))</f>
        <v>0</v>
      </c>
      <c r="AG846" s="11">
        <f>IF(ISERROR(VLOOKUP(U846,'ITWR Dump'!$A$2:$Y$5000,2,0)),0,(VLOOKUP(U846,'ITWR Dump'!$A$2:$Y$5000,2,0)))</f>
        <v>0</v>
      </c>
      <c r="AH846" s="11">
        <f>IF(ISERROR(VLOOKUP(U846,'ITWR Dump'!$A$2:$Y$5000,14,0)),0,(VLOOKUP(U846,'ITWR Dump'!$A$2:$Y$5000,14,0)))</f>
        <v>0</v>
      </c>
      <c r="AI846" s="11" t="str">
        <f t="shared" si="381"/>
        <v>78-Landed BA-SE Offshore</v>
      </c>
      <c r="AJ846" s="11" t="str">
        <f t="shared" si="382"/>
        <v>Offshore</v>
      </c>
      <c r="AK846" s="11" t="str">
        <f>IF(ISERROR(VLOOKUP(A846,'Team Data'!$C$2:$U$213,17,0)),0,(VLOOKUP(A846,'Team Data'!$C$2:$U$213,17,0)))</f>
        <v>BI and RM</v>
      </c>
      <c r="AL846" s="11" t="str">
        <f t="shared" si="383"/>
        <v>2017-04-24</v>
      </c>
      <c r="AM846" s="11">
        <f>IF(ISERROR(VLOOKUP(U846,'ITWR Dump'!$A$2:$Y$5000,16,0)),0,(VLOOKUP(U846,'ITWR Dump'!$A$2:$Y$5000,16,0)))</f>
        <v>0</v>
      </c>
      <c r="AN846" s="11">
        <f>IF(ISERROR(VLOOKUP(U846,'ITWR Dump'!$A$2:$Y$5000,18,0)),0,(VLOOKUP(U846,'ITWR Dump'!$A$2:$Y$5000,18,0)))</f>
        <v>0</v>
      </c>
      <c r="AO846" s="11">
        <f>IF(ISERROR(VLOOKUP(U846,'ITWR Dump'!$A$2:$Y$5000,25,0)),0,(VLOOKUP('ILC Report'!U846,'ITWR Dump'!$A$2:$Y$5000,25,0)))</f>
        <v>0</v>
      </c>
      <c r="AP846" s="11">
        <f t="shared" si="384"/>
        <v>0</v>
      </c>
      <c r="AQ846" s="26">
        <f t="shared" si="385"/>
        <v>0</v>
      </c>
      <c r="AR846" s="26">
        <f t="shared" si="386"/>
        <v>0</v>
      </c>
      <c r="AS846" s="26">
        <f t="shared" si="387"/>
        <v>0</v>
      </c>
      <c r="AT846" s="26">
        <f t="shared" si="388"/>
        <v>0</v>
      </c>
      <c r="AU846" s="26">
        <f t="shared" si="389"/>
        <v>0</v>
      </c>
      <c r="AV846" s="26">
        <f t="shared" si="390"/>
        <v>0</v>
      </c>
      <c r="AW846" s="11" t="s">
        <v>653</v>
      </c>
      <c r="AX846" s="11" t="str">
        <f>VLOOKUP(L846,Group!$A$2:$B$1000,2,0)</f>
        <v>Enhancement</v>
      </c>
      <c r="AY846" s="11">
        <f>IF(ISERROR(VLOOKUP(U846,'ITWR Dump'!$A$2:$Y$5000,15,0)),0,(VLOOKUP('ILC Report'!U846,'ITWR Dump'!$A$2:$Y$5000,15,0)))</f>
        <v>0</v>
      </c>
      <c r="AZ846" s="11" t="str">
        <f t="shared" si="391"/>
        <v>No</v>
      </c>
      <c r="BA846" s="11" t="str">
        <f t="shared" si="392"/>
        <v>BKI</v>
      </c>
      <c r="BB846" s="11" t="str">
        <f t="shared" si="393"/>
        <v>LB</v>
      </c>
      <c r="BC846" s="11" t="str">
        <f t="shared" si="394"/>
        <v>No</v>
      </c>
    </row>
    <row r="847" spans="1:55" x14ac:dyDescent="0.3">
      <c r="A847" s="11" t="s">
        <v>115</v>
      </c>
      <c r="B847" s="11" t="s">
        <v>1846</v>
      </c>
      <c r="C847" s="11" t="s">
        <v>552</v>
      </c>
      <c r="D847" s="11" t="s">
        <v>2402</v>
      </c>
      <c r="E847" s="38" t="s">
        <v>2901</v>
      </c>
      <c r="F847" s="11">
        <v>9</v>
      </c>
      <c r="G847" s="40" t="s">
        <v>218</v>
      </c>
      <c r="H847" s="11" t="str">
        <f t="shared" si="376"/>
        <v>Regular</v>
      </c>
      <c r="I847" s="11" t="str">
        <f t="shared" si="368"/>
        <v>INDIA</v>
      </c>
      <c r="J847" s="11" t="str">
        <f>IF(ISERROR(VLOOKUP(C847,'WI Vs ASM'!$B$2:$E$1000,4,0)),0,(VLOOKUP(C847,'WI Vs ASM'!$B$2:$E$1000,4,0)))</f>
        <v>Offshore</v>
      </c>
      <c r="K847" s="11" t="str">
        <f>IF(ISERROR(VLOOKUP(C847,'WI Vs ASM'!$B$2:$F$1000,5,0)),0,(VLOOKUP(C847,'WI Vs ASM'!$B$2:$F$1000,5,0)))</f>
        <v>01-Fixed Price</v>
      </c>
      <c r="L847" s="11" t="str">
        <f>IF(ISERROR(VLOOKUP(C847,'WI Vs ASM'!$B$2:$D$1000,3,0)),0,(VLOOKUP(C847,'WI Vs ASM'!$B$2:$D$1000,3,0)))</f>
        <v>01-Maintenance Offshore</v>
      </c>
      <c r="M847" s="11" t="str">
        <f>IF(ISERROR(VLOOKUP(C847,'WI Vs ASM'!$B$2:$I$1000,8,0)),0,(VLOOKUP(C847,'WI Vs ASM'!$B$2:$I$1000,8,0)))</f>
        <v>Rahul Soman</v>
      </c>
      <c r="N847" s="11" t="str">
        <f>IF(ISERROR(VLOOKUP(C847,'WI Vs ASM'!$B$2:$G$1000,6,0)),0,(VLOOKUP(C847,'WI Vs ASM'!$B$2:$G$1000,6,0)))</f>
        <v>Business Intelligence</v>
      </c>
      <c r="O847" s="11" t="str">
        <f>IF(ISERROR(VLOOKUP(C847,'WI Vs ASM'!$B$2:$H$1000,7,0)),0,(VLOOKUP(C847,'WI Vs ASM'!$B$2:$H$1000,7,0)))</f>
        <v>EBI</v>
      </c>
      <c r="P847" s="11" t="str">
        <f t="shared" si="369"/>
        <v>May-17</v>
      </c>
      <c r="Q847" s="11" t="str">
        <f t="shared" si="370"/>
        <v>Q2</v>
      </c>
      <c r="R847" s="11" t="str">
        <f>IF(ISERROR(VLOOKUP(C847,'WI Vs ASM'!$B$2:$J$1000,9,0)),0,(VLOOKUP(C847,'WI Vs ASM'!$B$2:$J$1000,9,0)))</f>
        <v>Jyothi Pai</v>
      </c>
      <c r="S847" s="11" t="str">
        <f>IF(ISERROR(VLOOKUP(C847,'WI Vs ASM'!$B$2:$K$1000,10,0)),0,(VLOOKUP(C847,'WI Vs ASM'!$B$2:$K$1000,10,0)))</f>
        <v>Kimberly Hale</v>
      </c>
      <c r="T847" s="11" t="str">
        <f>IF(ISERROR(VLOOKUP(C847,'WI Vs ASM'!$B$2:$L$1000,11,0)),0,(VLOOKUP(C847,'WI Vs ASM'!$B$2:$L$1000,11,0)))</f>
        <v>Crystal Romano</v>
      </c>
      <c r="U847" s="11" t="str">
        <f t="shared" si="377"/>
        <v>WR735943</v>
      </c>
      <c r="V847" s="11" t="str">
        <f t="shared" si="371"/>
        <v>No</v>
      </c>
      <c r="W847" s="11" t="str">
        <f t="shared" si="372"/>
        <v>Yes</v>
      </c>
      <c r="X847" s="11" t="str">
        <f t="shared" si="373"/>
        <v>No</v>
      </c>
      <c r="Y847" s="11" t="str">
        <f t="shared" si="374"/>
        <v>No</v>
      </c>
      <c r="Z847" s="11" t="str">
        <f t="shared" si="375"/>
        <v>No</v>
      </c>
      <c r="AA847" s="11" t="str">
        <f t="shared" si="378"/>
        <v>No</v>
      </c>
      <c r="AB847" s="11">
        <f>IF(ISERROR(VLOOKUP(U847,'ITWR Dump'!$A$2:$Y$5000,24,0)),0,(VLOOKUP('ILC Report'!U847,'ITWR Dump'!$A$2:$Y$5000,24,0)))</f>
        <v>0</v>
      </c>
      <c r="AC847" s="11" t="str">
        <f t="shared" si="379"/>
        <v>No</v>
      </c>
      <c r="AD847" s="11" t="str">
        <f t="shared" si="380"/>
        <v/>
      </c>
      <c r="AE847" s="11">
        <f>IF(ISERROR(VLOOKUP(U847,'ITWR Dump'!$A$2:$Y$5000,13,0)),0,(VLOOKUP(U847,'ITWR Dump'!$A$2:$Y$5000,13,0)))</f>
        <v>0</v>
      </c>
      <c r="AF847" s="11">
        <f>IF(ISERROR(VLOOKUP(U847,'ITWR Dump'!$A$2:$Y$5000,11,0)),0,(VLOOKUP(U847,'ITWR Dump'!$A$2:$Y$5000,11,0)))</f>
        <v>0</v>
      </c>
      <c r="AG847" s="11">
        <f>IF(ISERROR(VLOOKUP(U847,'ITWR Dump'!$A$2:$Y$5000,2,0)),0,(VLOOKUP(U847,'ITWR Dump'!$A$2:$Y$5000,2,0)))</f>
        <v>0</v>
      </c>
      <c r="AH847" s="11">
        <f>IF(ISERROR(VLOOKUP(U847,'ITWR Dump'!$A$2:$Y$5000,14,0)),0,(VLOOKUP(U847,'ITWR Dump'!$A$2:$Y$5000,14,0)))</f>
        <v>0</v>
      </c>
      <c r="AI847" s="11" t="str">
        <f t="shared" si="381"/>
        <v>01-Maintenance Offshore</v>
      </c>
      <c r="AJ847" s="11" t="str">
        <f t="shared" si="382"/>
        <v>Offshore</v>
      </c>
      <c r="AK847" s="11" t="str">
        <f>IF(ISERROR(VLOOKUP(A847,'Team Data'!$C$2:$U$213,17,0)),0,(VLOOKUP(A847,'Team Data'!$C$2:$U$213,17,0)))</f>
        <v>BI and RM</v>
      </c>
      <c r="AL847" s="11" t="str">
        <f t="shared" si="383"/>
        <v>2017-04-24</v>
      </c>
      <c r="AM847" s="11">
        <f>IF(ISERROR(VLOOKUP(U847,'ITWR Dump'!$A$2:$Y$5000,16,0)),0,(VLOOKUP(U847,'ITWR Dump'!$A$2:$Y$5000,16,0)))</f>
        <v>0</v>
      </c>
      <c r="AN847" s="11">
        <f>IF(ISERROR(VLOOKUP(U847,'ITWR Dump'!$A$2:$Y$5000,18,0)),0,(VLOOKUP(U847,'ITWR Dump'!$A$2:$Y$5000,18,0)))</f>
        <v>0</v>
      </c>
      <c r="AO847" s="11">
        <f>IF(ISERROR(VLOOKUP(U847,'ITWR Dump'!$A$2:$Y$5000,25,0)),0,(VLOOKUP('ILC Report'!U847,'ITWR Dump'!$A$2:$Y$5000,25,0)))</f>
        <v>0</v>
      </c>
      <c r="AP847" s="11">
        <f t="shared" si="384"/>
        <v>0</v>
      </c>
      <c r="AQ847" s="26">
        <f t="shared" si="385"/>
        <v>0</v>
      </c>
      <c r="AR847" s="26">
        <f t="shared" si="386"/>
        <v>0</v>
      </c>
      <c r="AS847" s="26">
        <f t="shared" si="387"/>
        <v>0</v>
      </c>
      <c r="AT847" s="26">
        <f t="shared" si="388"/>
        <v>0</v>
      </c>
      <c r="AU847" s="26">
        <f t="shared" si="389"/>
        <v>0</v>
      </c>
      <c r="AV847" s="26">
        <f t="shared" si="390"/>
        <v>0</v>
      </c>
      <c r="AW847" s="11" t="s">
        <v>653</v>
      </c>
      <c r="AX847" s="11" t="str">
        <f>VLOOKUP(L847,Group!$A$2:$B$1000,2,0)</f>
        <v>Maintenance</v>
      </c>
      <c r="AY847" s="11">
        <f>IF(ISERROR(VLOOKUP(U847,'ITWR Dump'!$A$2:$Y$5000,15,0)),0,(VLOOKUP('ILC Report'!U847,'ITWR Dump'!$A$2:$Y$5000,15,0)))</f>
        <v>0</v>
      </c>
      <c r="AZ847" s="11" t="str">
        <f t="shared" si="391"/>
        <v>Yes</v>
      </c>
      <c r="BA847" s="11" t="str">
        <f t="shared" si="392"/>
        <v>BKI</v>
      </c>
      <c r="BB847" s="11" t="str">
        <f t="shared" si="393"/>
        <v>MN</v>
      </c>
      <c r="BC847" s="11" t="str">
        <f t="shared" si="394"/>
        <v>No</v>
      </c>
    </row>
    <row r="848" spans="1:55" x14ac:dyDescent="0.3">
      <c r="A848" s="11" t="s">
        <v>115</v>
      </c>
      <c r="B848" s="11" t="s">
        <v>1846</v>
      </c>
      <c r="C848" s="11" t="s">
        <v>550</v>
      </c>
      <c r="D848" s="11" t="s">
        <v>2403</v>
      </c>
      <c r="E848" s="38" t="s">
        <v>2901</v>
      </c>
      <c r="F848" s="11">
        <v>10</v>
      </c>
      <c r="G848" s="40" t="s">
        <v>218</v>
      </c>
      <c r="H848" s="11" t="str">
        <f t="shared" si="376"/>
        <v>Regular</v>
      </c>
      <c r="I848" s="11" t="str">
        <f t="shared" si="368"/>
        <v>INDIA</v>
      </c>
      <c r="J848" s="11" t="str">
        <f>IF(ISERROR(VLOOKUP(C848,'WI Vs ASM'!$B$2:$E$1000,4,0)),0,(VLOOKUP(C848,'WI Vs ASM'!$B$2:$E$1000,4,0)))</f>
        <v>Offshore</v>
      </c>
      <c r="K848" s="11" t="str">
        <f>IF(ISERROR(VLOOKUP(C848,'WI Vs ASM'!$B$2:$F$1000,5,0)),0,(VLOOKUP(C848,'WI Vs ASM'!$B$2:$F$1000,5,0)))</f>
        <v>02-Variable Billable</v>
      </c>
      <c r="L848" s="11" t="str">
        <f>IF(ISERROR(VLOOKUP(C848,'WI Vs ASM'!$B$2:$D$1000,3,0)),0,(VLOOKUP(C848,'WI Vs ASM'!$B$2:$D$1000,3,0)))</f>
        <v>11-Enhancement Offshore</v>
      </c>
      <c r="M848" s="11" t="str">
        <f>IF(ISERROR(VLOOKUP(C848,'WI Vs ASM'!$B$2:$I$1000,8,0)),0,(VLOOKUP(C848,'WI Vs ASM'!$B$2:$I$1000,8,0)))</f>
        <v>Prakash Varadachari</v>
      </c>
      <c r="N848" s="11" t="str">
        <f>IF(ISERROR(VLOOKUP(C848,'WI Vs ASM'!$B$2:$G$1000,6,0)),0,(VLOOKUP(C848,'WI Vs ASM'!$B$2:$G$1000,6,0)))</f>
        <v>Business Intelligence</v>
      </c>
      <c r="O848" s="11" t="str">
        <f>IF(ISERROR(VLOOKUP(C848,'WI Vs ASM'!$B$2:$H$1000,7,0)),0,(VLOOKUP(C848,'WI Vs ASM'!$B$2:$H$1000,7,0)))</f>
        <v>EBI</v>
      </c>
      <c r="P848" s="11" t="str">
        <f t="shared" si="369"/>
        <v>May-17</v>
      </c>
      <c r="Q848" s="11" t="str">
        <f t="shared" si="370"/>
        <v>Q2</v>
      </c>
      <c r="R848" s="11" t="str">
        <f>IF(ISERROR(VLOOKUP(C848,'WI Vs ASM'!$B$2:$J$1000,9,0)),0,(VLOOKUP(C848,'WI Vs ASM'!$B$2:$J$1000,9,0)))</f>
        <v>Chandraprabha Palaniswamy</v>
      </c>
      <c r="S848" s="11" t="str">
        <f>IF(ISERROR(VLOOKUP(C848,'WI Vs ASM'!$B$2:$K$1000,10,0)),0,(VLOOKUP(C848,'WI Vs ASM'!$B$2:$K$1000,10,0)))</f>
        <v>Kimberly Hale</v>
      </c>
      <c r="T848" s="11" t="str">
        <f>IF(ISERROR(VLOOKUP(C848,'WI Vs ASM'!$B$2:$L$1000,11,0)),0,(VLOOKUP(C848,'WI Vs ASM'!$B$2:$L$1000,11,0)))</f>
        <v>Crystal Romano</v>
      </c>
      <c r="U848" s="11" t="str">
        <f t="shared" si="377"/>
        <v>WR736274</v>
      </c>
      <c r="V848" s="11" t="str">
        <f t="shared" si="371"/>
        <v>No</v>
      </c>
      <c r="W848" s="11" t="str">
        <f t="shared" si="372"/>
        <v>Yes</v>
      </c>
      <c r="X848" s="11" t="str">
        <f t="shared" si="373"/>
        <v>No</v>
      </c>
      <c r="Y848" s="11" t="str">
        <f t="shared" si="374"/>
        <v>No</v>
      </c>
      <c r="Z848" s="11" t="str">
        <f t="shared" si="375"/>
        <v>No</v>
      </c>
      <c r="AA848" s="11" t="str">
        <f t="shared" si="378"/>
        <v>No</v>
      </c>
      <c r="AB848" s="11">
        <f>IF(ISERROR(VLOOKUP(U848,'ITWR Dump'!$A$2:$Y$5000,24,0)),0,(VLOOKUP('ILC Report'!U848,'ITWR Dump'!$A$2:$Y$5000,24,0)))</f>
        <v>0</v>
      </c>
      <c r="AC848" s="11" t="str">
        <f t="shared" si="379"/>
        <v>No</v>
      </c>
      <c r="AD848" s="11" t="str">
        <f t="shared" si="380"/>
        <v/>
      </c>
      <c r="AE848" s="11">
        <f>IF(ISERROR(VLOOKUP(U848,'ITWR Dump'!$A$2:$Y$5000,13,0)),0,(VLOOKUP(U848,'ITWR Dump'!$A$2:$Y$5000,13,0)))</f>
        <v>0</v>
      </c>
      <c r="AF848" s="11">
        <f>IF(ISERROR(VLOOKUP(U848,'ITWR Dump'!$A$2:$Y$5000,11,0)),0,(VLOOKUP(U848,'ITWR Dump'!$A$2:$Y$5000,11,0)))</f>
        <v>0</v>
      </c>
      <c r="AG848" s="11">
        <f>IF(ISERROR(VLOOKUP(U848,'ITWR Dump'!$A$2:$Y$5000,2,0)),0,(VLOOKUP(U848,'ITWR Dump'!$A$2:$Y$5000,2,0)))</f>
        <v>0</v>
      </c>
      <c r="AH848" s="11">
        <f>IF(ISERROR(VLOOKUP(U848,'ITWR Dump'!$A$2:$Y$5000,14,0)),0,(VLOOKUP(U848,'ITWR Dump'!$A$2:$Y$5000,14,0)))</f>
        <v>0</v>
      </c>
      <c r="AI848" s="11" t="str">
        <f t="shared" si="381"/>
        <v>11-Enhancement Offshore</v>
      </c>
      <c r="AJ848" s="11" t="str">
        <f t="shared" si="382"/>
        <v>Offshore</v>
      </c>
      <c r="AK848" s="11" t="str">
        <f>IF(ISERROR(VLOOKUP(A848,'Team Data'!$C$2:$U$213,17,0)),0,(VLOOKUP(A848,'Team Data'!$C$2:$U$213,17,0)))</f>
        <v>BI and RM</v>
      </c>
      <c r="AL848" s="11" t="str">
        <f t="shared" si="383"/>
        <v>2017-04-24</v>
      </c>
      <c r="AM848" s="11">
        <f>IF(ISERROR(VLOOKUP(U848,'ITWR Dump'!$A$2:$Y$5000,16,0)),0,(VLOOKUP(U848,'ITWR Dump'!$A$2:$Y$5000,16,0)))</f>
        <v>0</v>
      </c>
      <c r="AN848" s="11">
        <f>IF(ISERROR(VLOOKUP(U848,'ITWR Dump'!$A$2:$Y$5000,18,0)),0,(VLOOKUP(U848,'ITWR Dump'!$A$2:$Y$5000,18,0)))</f>
        <v>0</v>
      </c>
      <c r="AO848" s="11">
        <f>IF(ISERROR(VLOOKUP(U848,'ITWR Dump'!$A$2:$Y$5000,25,0)),0,(VLOOKUP('ILC Report'!U848,'ITWR Dump'!$A$2:$Y$5000,25,0)))</f>
        <v>0</v>
      </c>
      <c r="AP848" s="11">
        <f t="shared" si="384"/>
        <v>0</v>
      </c>
      <c r="AQ848" s="26">
        <f t="shared" si="385"/>
        <v>0</v>
      </c>
      <c r="AR848" s="26">
        <f t="shared" si="386"/>
        <v>0</v>
      </c>
      <c r="AS848" s="26">
        <f t="shared" si="387"/>
        <v>0</v>
      </c>
      <c r="AT848" s="26">
        <f t="shared" si="388"/>
        <v>0</v>
      </c>
      <c r="AU848" s="26">
        <f t="shared" si="389"/>
        <v>0</v>
      </c>
      <c r="AV848" s="26">
        <f t="shared" si="390"/>
        <v>0</v>
      </c>
      <c r="AW848" s="11" t="s">
        <v>653</v>
      </c>
      <c r="AX848" s="11" t="str">
        <f>VLOOKUP(L848,Group!$A$2:$B$1000,2,0)</f>
        <v>Enhancement</v>
      </c>
      <c r="AY848" s="11">
        <f>IF(ISERROR(VLOOKUP(U848,'ITWR Dump'!$A$2:$Y$5000,15,0)),0,(VLOOKUP('ILC Report'!U848,'ITWR Dump'!$A$2:$Y$5000,15,0)))</f>
        <v>0</v>
      </c>
      <c r="AZ848" s="11" t="str">
        <f t="shared" si="391"/>
        <v>No</v>
      </c>
      <c r="BA848" s="11" t="str">
        <f t="shared" si="392"/>
        <v>BKI</v>
      </c>
      <c r="BB848" s="11" t="str">
        <f t="shared" si="393"/>
        <v>EN</v>
      </c>
      <c r="BC848" s="11" t="str">
        <f t="shared" si="394"/>
        <v>No</v>
      </c>
    </row>
    <row r="849" spans="1:55" x14ac:dyDescent="0.3">
      <c r="A849" s="11" t="s">
        <v>115</v>
      </c>
      <c r="B849" s="11" t="s">
        <v>1846</v>
      </c>
      <c r="C849" s="11" t="s">
        <v>552</v>
      </c>
      <c r="D849" s="11" t="s">
        <v>2391</v>
      </c>
      <c r="E849" s="38" t="s">
        <v>2902</v>
      </c>
      <c r="F849" s="11">
        <v>4</v>
      </c>
      <c r="G849" s="40" t="s">
        <v>218</v>
      </c>
      <c r="H849" s="11" t="str">
        <f t="shared" si="376"/>
        <v>Regular</v>
      </c>
      <c r="I849" s="11" t="str">
        <f t="shared" si="368"/>
        <v>INDIA</v>
      </c>
      <c r="J849" s="11" t="str">
        <f>IF(ISERROR(VLOOKUP(C849,'WI Vs ASM'!$B$2:$E$1000,4,0)),0,(VLOOKUP(C849,'WI Vs ASM'!$B$2:$E$1000,4,0)))</f>
        <v>Offshore</v>
      </c>
      <c r="K849" s="11" t="str">
        <f>IF(ISERROR(VLOOKUP(C849,'WI Vs ASM'!$B$2:$F$1000,5,0)),0,(VLOOKUP(C849,'WI Vs ASM'!$B$2:$F$1000,5,0)))</f>
        <v>01-Fixed Price</v>
      </c>
      <c r="L849" s="11" t="str">
        <f>IF(ISERROR(VLOOKUP(C849,'WI Vs ASM'!$B$2:$D$1000,3,0)),0,(VLOOKUP(C849,'WI Vs ASM'!$B$2:$D$1000,3,0)))</f>
        <v>01-Maintenance Offshore</v>
      </c>
      <c r="M849" s="11" t="str">
        <f>IF(ISERROR(VLOOKUP(C849,'WI Vs ASM'!$B$2:$I$1000,8,0)),0,(VLOOKUP(C849,'WI Vs ASM'!$B$2:$I$1000,8,0)))</f>
        <v>Rahul Soman</v>
      </c>
      <c r="N849" s="11" t="str">
        <f>IF(ISERROR(VLOOKUP(C849,'WI Vs ASM'!$B$2:$G$1000,6,0)),0,(VLOOKUP(C849,'WI Vs ASM'!$B$2:$G$1000,6,0)))</f>
        <v>Business Intelligence</v>
      </c>
      <c r="O849" s="11" t="str">
        <f>IF(ISERROR(VLOOKUP(C849,'WI Vs ASM'!$B$2:$H$1000,7,0)),0,(VLOOKUP(C849,'WI Vs ASM'!$B$2:$H$1000,7,0)))</f>
        <v>EBI</v>
      </c>
      <c r="P849" s="11" t="str">
        <f t="shared" si="369"/>
        <v>May-17</v>
      </c>
      <c r="Q849" s="11" t="str">
        <f t="shared" si="370"/>
        <v>Q2</v>
      </c>
      <c r="R849" s="11" t="str">
        <f>IF(ISERROR(VLOOKUP(C849,'WI Vs ASM'!$B$2:$J$1000,9,0)),0,(VLOOKUP(C849,'WI Vs ASM'!$B$2:$J$1000,9,0)))</f>
        <v>Jyothi Pai</v>
      </c>
      <c r="S849" s="11" t="str">
        <f>IF(ISERROR(VLOOKUP(C849,'WI Vs ASM'!$B$2:$K$1000,10,0)),0,(VLOOKUP(C849,'WI Vs ASM'!$B$2:$K$1000,10,0)))</f>
        <v>Kimberly Hale</v>
      </c>
      <c r="T849" s="11" t="str">
        <f>IF(ISERROR(VLOOKUP(C849,'WI Vs ASM'!$B$2:$L$1000,11,0)),0,(VLOOKUP(C849,'WI Vs ASM'!$B$2:$L$1000,11,0)))</f>
        <v>Crystal Romano</v>
      </c>
      <c r="U849" s="11" t="e">
        <f t="shared" si="377"/>
        <v>#VALUE!</v>
      </c>
      <c r="V849" s="11" t="str">
        <f t="shared" si="371"/>
        <v>No</v>
      </c>
      <c r="W849" s="11" t="str">
        <f t="shared" si="372"/>
        <v>Yes</v>
      </c>
      <c r="X849" s="11" t="str">
        <f t="shared" si="373"/>
        <v>No</v>
      </c>
      <c r="Y849" s="11" t="str">
        <f t="shared" si="374"/>
        <v>No</v>
      </c>
      <c r="Z849" s="11" t="str">
        <f t="shared" si="375"/>
        <v>No</v>
      </c>
      <c r="AA849" s="11" t="str">
        <f t="shared" si="378"/>
        <v>No</v>
      </c>
      <c r="AB849" s="11">
        <f>IF(ISERROR(VLOOKUP(U849,'ITWR Dump'!$A$2:$Y$5000,24,0)),0,(VLOOKUP('ILC Report'!U849,'ITWR Dump'!$A$2:$Y$5000,24,0)))</f>
        <v>0</v>
      </c>
      <c r="AC849" s="11" t="str">
        <f t="shared" si="379"/>
        <v>No</v>
      </c>
      <c r="AD849" s="11" t="str">
        <f t="shared" si="380"/>
        <v/>
      </c>
      <c r="AE849" s="11">
        <f>IF(ISERROR(VLOOKUP(U849,'ITWR Dump'!$A$2:$Y$5000,13,0)),0,(VLOOKUP(U849,'ITWR Dump'!$A$2:$Y$5000,13,0)))</f>
        <v>0</v>
      </c>
      <c r="AF849" s="11">
        <f>IF(ISERROR(VLOOKUP(U849,'ITWR Dump'!$A$2:$Y$5000,11,0)),0,(VLOOKUP(U849,'ITWR Dump'!$A$2:$Y$5000,11,0)))</f>
        <v>0</v>
      </c>
      <c r="AG849" s="11">
        <f>IF(ISERROR(VLOOKUP(U849,'ITWR Dump'!$A$2:$Y$5000,2,0)),0,(VLOOKUP(U849,'ITWR Dump'!$A$2:$Y$5000,2,0)))</f>
        <v>0</v>
      </c>
      <c r="AH849" s="11">
        <f>IF(ISERROR(VLOOKUP(U849,'ITWR Dump'!$A$2:$Y$5000,14,0)),0,(VLOOKUP(U849,'ITWR Dump'!$A$2:$Y$5000,14,0)))</f>
        <v>0</v>
      </c>
      <c r="AI849" s="11" t="str">
        <f t="shared" si="381"/>
        <v>01-Maintenance Offshore</v>
      </c>
      <c r="AJ849" s="11" t="str">
        <f t="shared" si="382"/>
        <v>Offshore</v>
      </c>
      <c r="AK849" s="11" t="str">
        <f>IF(ISERROR(VLOOKUP(A849,'Team Data'!$C$2:$U$213,17,0)),0,(VLOOKUP(A849,'Team Data'!$C$2:$U$213,17,0)))</f>
        <v>BI and RM</v>
      </c>
      <c r="AL849" s="11" t="str">
        <f t="shared" si="383"/>
        <v>2017-04-24</v>
      </c>
      <c r="AM849" s="11">
        <f>IF(ISERROR(VLOOKUP(U849,'ITWR Dump'!$A$2:$Y$5000,16,0)),0,(VLOOKUP(U849,'ITWR Dump'!$A$2:$Y$5000,16,0)))</f>
        <v>0</v>
      </c>
      <c r="AN849" s="11">
        <f>IF(ISERROR(VLOOKUP(U849,'ITWR Dump'!$A$2:$Y$5000,18,0)),0,(VLOOKUP(U849,'ITWR Dump'!$A$2:$Y$5000,18,0)))</f>
        <v>0</v>
      </c>
      <c r="AO849" s="11">
        <f>IF(ISERROR(VLOOKUP(U849,'ITWR Dump'!$A$2:$Y$5000,25,0)),0,(VLOOKUP('ILC Report'!U849,'ITWR Dump'!$A$2:$Y$5000,25,0)))</f>
        <v>0</v>
      </c>
      <c r="AP849" s="11">
        <f t="shared" si="384"/>
        <v>0</v>
      </c>
      <c r="AQ849" s="26">
        <f t="shared" si="385"/>
        <v>0</v>
      </c>
      <c r="AR849" s="26">
        <f t="shared" si="386"/>
        <v>0</v>
      </c>
      <c r="AS849" s="26">
        <f t="shared" si="387"/>
        <v>0</v>
      </c>
      <c r="AT849" s="26">
        <f t="shared" si="388"/>
        <v>0</v>
      </c>
      <c r="AU849" s="26">
        <f t="shared" si="389"/>
        <v>0</v>
      </c>
      <c r="AV849" s="26">
        <f t="shared" si="390"/>
        <v>0</v>
      </c>
      <c r="AW849" s="11" t="s">
        <v>653</v>
      </c>
      <c r="AX849" s="11" t="str">
        <f>VLOOKUP(L849,Group!$A$2:$B$1000,2,0)</f>
        <v>Maintenance</v>
      </c>
      <c r="AY849" s="11">
        <f>IF(ISERROR(VLOOKUP(U849,'ITWR Dump'!$A$2:$Y$5000,15,0)),0,(VLOOKUP('ILC Report'!U849,'ITWR Dump'!$A$2:$Y$5000,15,0)))</f>
        <v>0</v>
      </c>
      <c r="AZ849" s="11" t="str">
        <f t="shared" si="391"/>
        <v>No</v>
      </c>
      <c r="BA849" s="11" t="str">
        <f t="shared" si="392"/>
        <v>BKI</v>
      </c>
      <c r="BB849" s="11" t="str">
        <f t="shared" si="393"/>
        <v>MN</v>
      </c>
      <c r="BC849" s="11" t="str">
        <f t="shared" si="394"/>
        <v>No</v>
      </c>
    </row>
    <row r="850" spans="1:55" x14ac:dyDescent="0.3">
      <c r="A850" s="11" t="s">
        <v>115</v>
      </c>
      <c r="B850" s="11" t="s">
        <v>1846</v>
      </c>
      <c r="C850" s="11" t="s">
        <v>552</v>
      </c>
      <c r="D850" s="11" t="s">
        <v>2392</v>
      </c>
      <c r="E850" s="38" t="s">
        <v>2902</v>
      </c>
      <c r="F850" s="11">
        <v>4</v>
      </c>
      <c r="G850" s="40" t="s">
        <v>218</v>
      </c>
      <c r="H850" s="11" t="str">
        <f t="shared" si="376"/>
        <v>Regular</v>
      </c>
      <c r="I850" s="11" t="str">
        <f t="shared" si="368"/>
        <v>INDIA</v>
      </c>
      <c r="J850" s="11" t="str">
        <f>IF(ISERROR(VLOOKUP(C850,'WI Vs ASM'!$B$2:$E$1000,4,0)),0,(VLOOKUP(C850,'WI Vs ASM'!$B$2:$E$1000,4,0)))</f>
        <v>Offshore</v>
      </c>
      <c r="K850" s="11" t="str">
        <f>IF(ISERROR(VLOOKUP(C850,'WI Vs ASM'!$B$2:$F$1000,5,0)),0,(VLOOKUP(C850,'WI Vs ASM'!$B$2:$F$1000,5,0)))</f>
        <v>01-Fixed Price</v>
      </c>
      <c r="L850" s="11" t="str">
        <f>IF(ISERROR(VLOOKUP(C850,'WI Vs ASM'!$B$2:$D$1000,3,0)),0,(VLOOKUP(C850,'WI Vs ASM'!$B$2:$D$1000,3,0)))</f>
        <v>01-Maintenance Offshore</v>
      </c>
      <c r="M850" s="11" t="str">
        <f>IF(ISERROR(VLOOKUP(C850,'WI Vs ASM'!$B$2:$I$1000,8,0)),0,(VLOOKUP(C850,'WI Vs ASM'!$B$2:$I$1000,8,0)))</f>
        <v>Rahul Soman</v>
      </c>
      <c r="N850" s="11" t="str">
        <f>IF(ISERROR(VLOOKUP(C850,'WI Vs ASM'!$B$2:$G$1000,6,0)),0,(VLOOKUP(C850,'WI Vs ASM'!$B$2:$G$1000,6,0)))</f>
        <v>Business Intelligence</v>
      </c>
      <c r="O850" s="11" t="str">
        <f>IF(ISERROR(VLOOKUP(C850,'WI Vs ASM'!$B$2:$H$1000,7,0)),0,(VLOOKUP(C850,'WI Vs ASM'!$B$2:$H$1000,7,0)))</f>
        <v>EBI</v>
      </c>
      <c r="P850" s="11" t="str">
        <f t="shared" si="369"/>
        <v>May-17</v>
      </c>
      <c r="Q850" s="11" t="str">
        <f t="shared" si="370"/>
        <v>Q2</v>
      </c>
      <c r="R850" s="11" t="str">
        <f>IF(ISERROR(VLOOKUP(C850,'WI Vs ASM'!$B$2:$J$1000,9,0)),0,(VLOOKUP(C850,'WI Vs ASM'!$B$2:$J$1000,9,0)))</f>
        <v>Jyothi Pai</v>
      </c>
      <c r="S850" s="11" t="str">
        <f>IF(ISERROR(VLOOKUP(C850,'WI Vs ASM'!$B$2:$K$1000,10,0)),0,(VLOOKUP(C850,'WI Vs ASM'!$B$2:$K$1000,10,0)))</f>
        <v>Kimberly Hale</v>
      </c>
      <c r="T850" s="11" t="str">
        <f>IF(ISERROR(VLOOKUP(C850,'WI Vs ASM'!$B$2:$L$1000,11,0)),0,(VLOOKUP(C850,'WI Vs ASM'!$B$2:$L$1000,11,0)))</f>
        <v>Crystal Romano</v>
      </c>
      <c r="U850" s="11" t="e">
        <f t="shared" si="377"/>
        <v>#VALUE!</v>
      </c>
      <c r="V850" s="11" t="str">
        <f t="shared" si="371"/>
        <v>No</v>
      </c>
      <c r="W850" s="11" t="str">
        <f t="shared" si="372"/>
        <v>Yes</v>
      </c>
      <c r="X850" s="11" t="str">
        <f t="shared" si="373"/>
        <v>No</v>
      </c>
      <c r="Y850" s="11" t="str">
        <f t="shared" si="374"/>
        <v>No</v>
      </c>
      <c r="Z850" s="11" t="str">
        <f t="shared" si="375"/>
        <v>No</v>
      </c>
      <c r="AA850" s="11" t="str">
        <f t="shared" si="378"/>
        <v>No</v>
      </c>
      <c r="AB850" s="11">
        <f>IF(ISERROR(VLOOKUP(U850,'ITWR Dump'!$A$2:$Y$5000,24,0)),0,(VLOOKUP('ILC Report'!U850,'ITWR Dump'!$A$2:$Y$5000,24,0)))</f>
        <v>0</v>
      </c>
      <c r="AC850" s="11" t="str">
        <f t="shared" si="379"/>
        <v>No</v>
      </c>
      <c r="AD850" s="11" t="str">
        <f t="shared" si="380"/>
        <v/>
      </c>
      <c r="AE850" s="11">
        <f>IF(ISERROR(VLOOKUP(U850,'ITWR Dump'!$A$2:$Y$5000,13,0)),0,(VLOOKUP(U850,'ITWR Dump'!$A$2:$Y$5000,13,0)))</f>
        <v>0</v>
      </c>
      <c r="AF850" s="11">
        <f>IF(ISERROR(VLOOKUP(U850,'ITWR Dump'!$A$2:$Y$5000,11,0)),0,(VLOOKUP(U850,'ITWR Dump'!$A$2:$Y$5000,11,0)))</f>
        <v>0</v>
      </c>
      <c r="AG850" s="11">
        <f>IF(ISERROR(VLOOKUP(U850,'ITWR Dump'!$A$2:$Y$5000,2,0)),0,(VLOOKUP(U850,'ITWR Dump'!$A$2:$Y$5000,2,0)))</f>
        <v>0</v>
      </c>
      <c r="AH850" s="11">
        <f>IF(ISERROR(VLOOKUP(U850,'ITWR Dump'!$A$2:$Y$5000,14,0)),0,(VLOOKUP(U850,'ITWR Dump'!$A$2:$Y$5000,14,0)))</f>
        <v>0</v>
      </c>
      <c r="AI850" s="11" t="str">
        <f t="shared" si="381"/>
        <v>01-Maintenance Offshore</v>
      </c>
      <c r="AJ850" s="11" t="str">
        <f t="shared" si="382"/>
        <v>Offshore</v>
      </c>
      <c r="AK850" s="11" t="str">
        <f>IF(ISERROR(VLOOKUP(A850,'Team Data'!$C$2:$U$213,17,0)),0,(VLOOKUP(A850,'Team Data'!$C$2:$U$213,17,0)))</f>
        <v>BI and RM</v>
      </c>
      <c r="AL850" s="11" t="str">
        <f t="shared" si="383"/>
        <v>2017-04-24</v>
      </c>
      <c r="AM850" s="11">
        <f>IF(ISERROR(VLOOKUP(U850,'ITWR Dump'!$A$2:$Y$5000,16,0)),0,(VLOOKUP(U850,'ITWR Dump'!$A$2:$Y$5000,16,0)))</f>
        <v>0</v>
      </c>
      <c r="AN850" s="11">
        <f>IF(ISERROR(VLOOKUP(U850,'ITWR Dump'!$A$2:$Y$5000,18,0)),0,(VLOOKUP(U850,'ITWR Dump'!$A$2:$Y$5000,18,0)))</f>
        <v>0</v>
      </c>
      <c r="AO850" s="11">
        <f>IF(ISERROR(VLOOKUP(U850,'ITWR Dump'!$A$2:$Y$5000,25,0)),0,(VLOOKUP('ILC Report'!U850,'ITWR Dump'!$A$2:$Y$5000,25,0)))</f>
        <v>0</v>
      </c>
      <c r="AP850" s="11">
        <f t="shared" si="384"/>
        <v>0</v>
      </c>
      <c r="AQ850" s="26">
        <f t="shared" si="385"/>
        <v>0</v>
      </c>
      <c r="AR850" s="26">
        <f t="shared" si="386"/>
        <v>0</v>
      </c>
      <c r="AS850" s="26">
        <f t="shared" si="387"/>
        <v>0</v>
      </c>
      <c r="AT850" s="26">
        <f t="shared" si="388"/>
        <v>0</v>
      </c>
      <c r="AU850" s="26">
        <f t="shared" si="389"/>
        <v>0</v>
      </c>
      <c r="AV850" s="26">
        <f t="shared" si="390"/>
        <v>0</v>
      </c>
      <c r="AW850" s="11" t="s">
        <v>653</v>
      </c>
      <c r="AX850" s="11" t="str">
        <f>VLOOKUP(L850,Group!$A$2:$B$1000,2,0)</f>
        <v>Maintenance</v>
      </c>
      <c r="AY850" s="11">
        <f>IF(ISERROR(VLOOKUP(U850,'ITWR Dump'!$A$2:$Y$5000,15,0)),0,(VLOOKUP('ILC Report'!U850,'ITWR Dump'!$A$2:$Y$5000,15,0)))</f>
        <v>0</v>
      </c>
      <c r="AZ850" s="11" t="str">
        <f t="shared" si="391"/>
        <v>No</v>
      </c>
      <c r="BA850" s="11" t="str">
        <f t="shared" si="392"/>
        <v>BKI</v>
      </c>
      <c r="BB850" s="11" t="str">
        <f t="shared" si="393"/>
        <v>MN</v>
      </c>
      <c r="BC850" s="11" t="str">
        <f t="shared" si="394"/>
        <v>No</v>
      </c>
    </row>
    <row r="851" spans="1:55" x14ac:dyDescent="0.3">
      <c r="A851" s="11" t="s">
        <v>115</v>
      </c>
      <c r="B851" s="11" t="s">
        <v>1846</v>
      </c>
      <c r="C851" s="11" t="s">
        <v>552</v>
      </c>
      <c r="D851" s="11" t="s">
        <v>2393</v>
      </c>
      <c r="E851" s="38" t="s">
        <v>2902</v>
      </c>
      <c r="F851" s="11">
        <v>4</v>
      </c>
      <c r="G851" s="40" t="s">
        <v>218</v>
      </c>
      <c r="H851" s="11" t="str">
        <f t="shared" si="376"/>
        <v>Regular</v>
      </c>
      <c r="I851" s="11" t="str">
        <f t="shared" si="368"/>
        <v>INDIA</v>
      </c>
      <c r="J851" s="11" t="str">
        <f>IF(ISERROR(VLOOKUP(C851,'WI Vs ASM'!$B$2:$E$1000,4,0)),0,(VLOOKUP(C851,'WI Vs ASM'!$B$2:$E$1000,4,0)))</f>
        <v>Offshore</v>
      </c>
      <c r="K851" s="11" t="str">
        <f>IF(ISERROR(VLOOKUP(C851,'WI Vs ASM'!$B$2:$F$1000,5,0)),0,(VLOOKUP(C851,'WI Vs ASM'!$B$2:$F$1000,5,0)))</f>
        <v>01-Fixed Price</v>
      </c>
      <c r="L851" s="11" t="str">
        <f>IF(ISERROR(VLOOKUP(C851,'WI Vs ASM'!$B$2:$D$1000,3,0)),0,(VLOOKUP(C851,'WI Vs ASM'!$B$2:$D$1000,3,0)))</f>
        <v>01-Maintenance Offshore</v>
      </c>
      <c r="M851" s="11" t="str">
        <f>IF(ISERROR(VLOOKUP(C851,'WI Vs ASM'!$B$2:$I$1000,8,0)),0,(VLOOKUP(C851,'WI Vs ASM'!$B$2:$I$1000,8,0)))</f>
        <v>Rahul Soman</v>
      </c>
      <c r="N851" s="11" t="str">
        <f>IF(ISERROR(VLOOKUP(C851,'WI Vs ASM'!$B$2:$G$1000,6,0)),0,(VLOOKUP(C851,'WI Vs ASM'!$B$2:$G$1000,6,0)))</f>
        <v>Business Intelligence</v>
      </c>
      <c r="O851" s="11" t="str">
        <f>IF(ISERROR(VLOOKUP(C851,'WI Vs ASM'!$B$2:$H$1000,7,0)),0,(VLOOKUP(C851,'WI Vs ASM'!$B$2:$H$1000,7,0)))</f>
        <v>EBI</v>
      </c>
      <c r="P851" s="11" t="str">
        <f t="shared" si="369"/>
        <v>May-17</v>
      </c>
      <c r="Q851" s="11" t="str">
        <f t="shared" si="370"/>
        <v>Q2</v>
      </c>
      <c r="R851" s="11" t="str">
        <f>IF(ISERROR(VLOOKUP(C851,'WI Vs ASM'!$B$2:$J$1000,9,0)),0,(VLOOKUP(C851,'WI Vs ASM'!$B$2:$J$1000,9,0)))</f>
        <v>Jyothi Pai</v>
      </c>
      <c r="S851" s="11" t="str">
        <f>IF(ISERROR(VLOOKUP(C851,'WI Vs ASM'!$B$2:$K$1000,10,0)),0,(VLOOKUP(C851,'WI Vs ASM'!$B$2:$K$1000,10,0)))</f>
        <v>Kimberly Hale</v>
      </c>
      <c r="T851" s="11" t="str">
        <f>IF(ISERROR(VLOOKUP(C851,'WI Vs ASM'!$B$2:$L$1000,11,0)),0,(VLOOKUP(C851,'WI Vs ASM'!$B$2:$L$1000,11,0)))</f>
        <v>Crystal Romano</v>
      </c>
      <c r="U851" s="11" t="e">
        <f t="shared" si="377"/>
        <v>#VALUE!</v>
      </c>
      <c r="V851" s="11" t="str">
        <f t="shared" si="371"/>
        <v>No</v>
      </c>
      <c r="W851" s="11" t="str">
        <f t="shared" si="372"/>
        <v>Yes</v>
      </c>
      <c r="X851" s="11" t="str">
        <f t="shared" si="373"/>
        <v>No</v>
      </c>
      <c r="Y851" s="11" t="str">
        <f t="shared" si="374"/>
        <v>No</v>
      </c>
      <c r="Z851" s="11" t="str">
        <f t="shared" si="375"/>
        <v>No</v>
      </c>
      <c r="AA851" s="11" t="str">
        <f t="shared" si="378"/>
        <v>No</v>
      </c>
      <c r="AB851" s="11">
        <f>IF(ISERROR(VLOOKUP(U851,'ITWR Dump'!$A$2:$Y$5000,24,0)),0,(VLOOKUP('ILC Report'!U851,'ITWR Dump'!$A$2:$Y$5000,24,0)))</f>
        <v>0</v>
      </c>
      <c r="AC851" s="11" t="str">
        <f t="shared" si="379"/>
        <v>No</v>
      </c>
      <c r="AD851" s="11" t="str">
        <f t="shared" si="380"/>
        <v/>
      </c>
      <c r="AE851" s="11">
        <f>IF(ISERROR(VLOOKUP(U851,'ITWR Dump'!$A$2:$Y$5000,13,0)),0,(VLOOKUP(U851,'ITWR Dump'!$A$2:$Y$5000,13,0)))</f>
        <v>0</v>
      </c>
      <c r="AF851" s="11">
        <f>IF(ISERROR(VLOOKUP(U851,'ITWR Dump'!$A$2:$Y$5000,11,0)),0,(VLOOKUP(U851,'ITWR Dump'!$A$2:$Y$5000,11,0)))</f>
        <v>0</v>
      </c>
      <c r="AG851" s="11">
        <f>IF(ISERROR(VLOOKUP(U851,'ITWR Dump'!$A$2:$Y$5000,2,0)),0,(VLOOKUP(U851,'ITWR Dump'!$A$2:$Y$5000,2,0)))</f>
        <v>0</v>
      </c>
      <c r="AH851" s="11">
        <f>IF(ISERROR(VLOOKUP(U851,'ITWR Dump'!$A$2:$Y$5000,14,0)),0,(VLOOKUP(U851,'ITWR Dump'!$A$2:$Y$5000,14,0)))</f>
        <v>0</v>
      </c>
      <c r="AI851" s="11" t="str">
        <f t="shared" si="381"/>
        <v>01-Maintenance Offshore</v>
      </c>
      <c r="AJ851" s="11" t="str">
        <f t="shared" si="382"/>
        <v>Offshore</v>
      </c>
      <c r="AK851" s="11" t="str">
        <f>IF(ISERROR(VLOOKUP(A851,'Team Data'!$C$2:$U$213,17,0)),0,(VLOOKUP(A851,'Team Data'!$C$2:$U$213,17,0)))</f>
        <v>BI and RM</v>
      </c>
      <c r="AL851" s="11" t="str">
        <f t="shared" si="383"/>
        <v>2017-04-24</v>
      </c>
      <c r="AM851" s="11">
        <f>IF(ISERROR(VLOOKUP(U851,'ITWR Dump'!$A$2:$Y$5000,16,0)),0,(VLOOKUP(U851,'ITWR Dump'!$A$2:$Y$5000,16,0)))</f>
        <v>0</v>
      </c>
      <c r="AN851" s="11">
        <f>IF(ISERROR(VLOOKUP(U851,'ITWR Dump'!$A$2:$Y$5000,18,0)),0,(VLOOKUP(U851,'ITWR Dump'!$A$2:$Y$5000,18,0)))</f>
        <v>0</v>
      </c>
      <c r="AO851" s="11">
        <f>IF(ISERROR(VLOOKUP(U851,'ITWR Dump'!$A$2:$Y$5000,25,0)),0,(VLOOKUP('ILC Report'!U851,'ITWR Dump'!$A$2:$Y$5000,25,0)))</f>
        <v>0</v>
      </c>
      <c r="AP851" s="11">
        <f t="shared" si="384"/>
        <v>0</v>
      </c>
      <c r="AQ851" s="26">
        <f t="shared" si="385"/>
        <v>0</v>
      </c>
      <c r="AR851" s="26">
        <f t="shared" si="386"/>
        <v>0</v>
      </c>
      <c r="AS851" s="26">
        <f t="shared" si="387"/>
        <v>0</v>
      </c>
      <c r="AT851" s="26">
        <f t="shared" si="388"/>
        <v>0</v>
      </c>
      <c r="AU851" s="26">
        <f t="shared" si="389"/>
        <v>0</v>
      </c>
      <c r="AV851" s="26">
        <f t="shared" si="390"/>
        <v>0</v>
      </c>
      <c r="AW851" s="11" t="s">
        <v>653</v>
      </c>
      <c r="AX851" s="11" t="str">
        <f>VLOOKUP(L851,Group!$A$2:$B$1000,2,0)</f>
        <v>Maintenance</v>
      </c>
      <c r="AY851" s="11">
        <f>IF(ISERROR(VLOOKUP(U851,'ITWR Dump'!$A$2:$Y$5000,15,0)),0,(VLOOKUP('ILC Report'!U851,'ITWR Dump'!$A$2:$Y$5000,15,0)))</f>
        <v>0</v>
      </c>
      <c r="AZ851" s="11" t="str">
        <f t="shared" si="391"/>
        <v>No</v>
      </c>
      <c r="BA851" s="11" t="str">
        <f t="shared" si="392"/>
        <v>BKI</v>
      </c>
      <c r="BB851" s="11" t="str">
        <f t="shared" si="393"/>
        <v>MN</v>
      </c>
      <c r="BC851" s="11" t="str">
        <f t="shared" si="394"/>
        <v>No</v>
      </c>
    </row>
    <row r="852" spans="1:55" x14ac:dyDescent="0.3">
      <c r="A852" s="11" t="s">
        <v>115</v>
      </c>
      <c r="B852" s="11" t="s">
        <v>1846</v>
      </c>
      <c r="C852" s="11" t="s">
        <v>568</v>
      </c>
      <c r="D852" s="11" t="s">
        <v>2399</v>
      </c>
      <c r="E852" s="38" t="s">
        <v>2902</v>
      </c>
      <c r="F852" s="11">
        <v>72</v>
      </c>
      <c r="G852" s="40" t="s">
        <v>2905</v>
      </c>
      <c r="H852" s="11" t="str">
        <f t="shared" si="376"/>
        <v>Standby</v>
      </c>
      <c r="I852" s="11" t="str">
        <f t="shared" si="368"/>
        <v>INDIA</v>
      </c>
      <c r="J852" s="11" t="str">
        <f>IF(ISERROR(VLOOKUP(C852,'WI Vs ASM'!$B$2:$E$1000,4,0)),0,(VLOOKUP(C852,'WI Vs ASM'!$B$2:$E$1000,4,0)))</f>
        <v>Offshore</v>
      </c>
      <c r="K852" s="11" t="str">
        <f>IF(ISERROR(VLOOKUP(C852,'WI Vs ASM'!$B$2:$F$1000,5,0)),0,(VLOOKUP(C852,'WI Vs ASM'!$B$2:$F$1000,5,0)))</f>
        <v>01-Fixed Price</v>
      </c>
      <c r="L852" s="11" t="str">
        <f>IF(ISERROR(VLOOKUP(C852,'WI Vs ASM'!$B$2:$D$1000,3,0)),0,(VLOOKUP(C852,'WI Vs ASM'!$B$2:$D$1000,3,0)))</f>
        <v>01-Maintenance Offshore</v>
      </c>
      <c r="M852" s="11" t="str">
        <f>IF(ISERROR(VLOOKUP(C852,'WI Vs ASM'!$B$2:$I$1000,8,0)),0,(VLOOKUP(C852,'WI Vs ASM'!$B$2:$I$1000,8,0)))</f>
        <v>Rahul Soman</v>
      </c>
      <c r="N852" s="11" t="str">
        <f>IF(ISERROR(VLOOKUP(C852,'WI Vs ASM'!$B$2:$G$1000,6,0)),0,(VLOOKUP(C852,'WI Vs ASM'!$B$2:$G$1000,6,0)))</f>
        <v>Business Intelligence</v>
      </c>
      <c r="O852" s="11" t="str">
        <f>IF(ISERROR(VLOOKUP(C852,'WI Vs ASM'!$B$2:$H$1000,7,0)),0,(VLOOKUP(C852,'WI Vs ASM'!$B$2:$H$1000,7,0)))</f>
        <v>EBI</v>
      </c>
      <c r="P852" s="11" t="str">
        <f t="shared" si="369"/>
        <v>May-17</v>
      </c>
      <c r="Q852" s="11" t="str">
        <f t="shared" si="370"/>
        <v>Q2</v>
      </c>
      <c r="R852" s="11" t="str">
        <f>IF(ISERROR(VLOOKUP(C852,'WI Vs ASM'!$B$2:$J$1000,9,0)),0,(VLOOKUP(C852,'WI Vs ASM'!$B$2:$J$1000,9,0)))</f>
        <v>Jyothi Pai</v>
      </c>
      <c r="S852" s="11" t="str">
        <f>IF(ISERROR(VLOOKUP(C852,'WI Vs ASM'!$B$2:$K$1000,10,0)),0,(VLOOKUP(C852,'WI Vs ASM'!$B$2:$K$1000,10,0)))</f>
        <v>Kimberly Hale</v>
      </c>
      <c r="T852" s="11" t="str">
        <f>IF(ISERROR(VLOOKUP(C852,'WI Vs ASM'!$B$2:$L$1000,11,0)),0,(VLOOKUP(C852,'WI Vs ASM'!$B$2:$L$1000,11,0)))</f>
        <v>Crystal Romano</v>
      </c>
      <c r="U852" s="11" t="e">
        <f t="shared" si="377"/>
        <v>#VALUE!</v>
      </c>
      <c r="V852" s="11" t="str">
        <f t="shared" si="371"/>
        <v>No</v>
      </c>
      <c r="W852" s="11" t="str">
        <f t="shared" si="372"/>
        <v>Yes</v>
      </c>
      <c r="X852" s="11" t="str">
        <f t="shared" si="373"/>
        <v>No</v>
      </c>
      <c r="Y852" s="11" t="str">
        <f t="shared" si="374"/>
        <v>No</v>
      </c>
      <c r="Z852" s="11" t="str">
        <f t="shared" si="375"/>
        <v>No</v>
      </c>
      <c r="AA852" s="11" t="str">
        <f t="shared" si="378"/>
        <v>No</v>
      </c>
      <c r="AB852" s="11">
        <f>IF(ISERROR(VLOOKUP(U852,'ITWR Dump'!$A$2:$Y$5000,24,0)),0,(VLOOKUP('ILC Report'!U852,'ITWR Dump'!$A$2:$Y$5000,24,0)))</f>
        <v>0</v>
      </c>
      <c r="AC852" s="11" t="str">
        <f t="shared" si="379"/>
        <v>No</v>
      </c>
      <c r="AD852" s="11" t="str">
        <f t="shared" si="380"/>
        <v/>
      </c>
      <c r="AE852" s="11">
        <f>IF(ISERROR(VLOOKUP(U852,'ITWR Dump'!$A$2:$Y$5000,13,0)),0,(VLOOKUP(U852,'ITWR Dump'!$A$2:$Y$5000,13,0)))</f>
        <v>0</v>
      </c>
      <c r="AF852" s="11">
        <f>IF(ISERROR(VLOOKUP(U852,'ITWR Dump'!$A$2:$Y$5000,11,0)),0,(VLOOKUP(U852,'ITWR Dump'!$A$2:$Y$5000,11,0)))</f>
        <v>0</v>
      </c>
      <c r="AG852" s="11">
        <f>IF(ISERROR(VLOOKUP(U852,'ITWR Dump'!$A$2:$Y$5000,2,0)),0,(VLOOKUP(U852,'ITWR Dump'!$A$2:$Y$5000,2,0)))</f>
        <v>0</v>
      </c>
      <c r="AH852" s="11">
        <f>IF(ISERROR(VLOOKUP(U852,'ITWR Dump'!$A$2:$Y$5000,14,0)),0,(VLOOKUP(U852,'ITWR Dump'!$A$2:$Y$5000,14,0)))</f>
        <v>0</v>
      </c>
      <c r="AI852" s="11" t="str">
        <f t="shared" si="381"/>
        <v>Standby Hours</v>
      </c>
      <c r="AJ852" s="11" t="str">
        <f t="shared" si="382"/>
        <v>Offshore</v>
      </c>
      <c r="AK852" s="11" t="str">
        <f>IF(ISERROR(VLOOKUP(A852,'Team Data'!$C$2:$U$213,17,0)),0,(VLOOKUP(A852,'Team Data'!$C$2:$U$213,17,0)))</f>
        <v>BI and RM</v>
      </c>
      <c r="AL852" s="11" t="str">
        <f t="shared" si="383"/>
        <v>2017-04-24</v>
      </c>
      <c r="AM852" s="11">
        <f>IF(ISERROR(VLOOKUP(U852,'ITWR Dump'!$A$2:$Y$5000,16,0)),0,(VLOOKUP(U852,'ITWR Dump'!$A$2:$Y$5000,16,0)))</f>
        <v>0</v>
      </c>
      <c r="AN852" s="11">
        <f>IF(ISERROR(VLOOKUP(U852,'ITWR Dump'!$A$2:$Y$5000,18,0)),0,(VLOOKUP(U852,'ITWR Dump'!$A$2:$Y$5000,18,0)))</f>
        <v>0</v>
      </c>
      <c r="AO852" s="11">
        <f>IF(ISERROR(VLOOKUP(U852,'ITWR Dump'!$A$2:$Y$5000,25,0)),0,(VLOOKUP('ILC Report'!U852,'ITWR Dump'!$A$2:$Y$5000,25,0)))</f>
        <v>0</v>
      </c>
      <c r="AP852" s="11">
        <f t="shared" si="384"/>
        <v>0</v>
      </c>
      <c r="AQ852" s="26">
        <f t="shared" si="385"/>
        <v>0</v>
      </c>
      <c r="AR852" s="26">
        <f t="shared" si="386"/>
        <v>0</v>
      </c>
      <c r="AS852" s="26">
        <f t="shared" si="387"/>
        <v>0</v>
      </c>
      <c r="AT852" s="26">
        <f t="shared" si="388"/>
        <v>0</v>
      </c>
      <c r="AU852" s="26">
        <f t="shared" si="389"/>
        <v>0</v>
      </c>
      <c r="AV852" s="26">
        <f t="shared" si="390"/>
        <v>0</v>
      </c>
      <c r="AW852" s="11" t="s">
        <v>653</v>
      </c>
      <c r="AX852" s="11" t="str">
        <f>VLOOKUP(L852,Group!$A$2:$B$1000,2,0)</f>
        <v>Maintenance</v>
      </c>
      <c r="AY852" s="11">
        <f>IF(ISERROR(VLOOKUP(U852,'ITWR Dump'!$A$2:$Y$5000,15,0)),0,(VLOOKUP('ILC Report'!U852,'ITWR Dump'!$A$2:$Y$5000,15,0)))</f>
        <v>0</v>
      </c>
      <c r="AZ852" s="11" t="str">
        <f t="shared" si="391"/>
        <v>No</v>
      </c>
      <c r="BA852" s="11" t="str">
        <f t="shared" si="392"/>
        <v>BKI</v>
      </c>
      <c r="BB852" s="11" t="str">
        <f t="shared" si="393"/>
        <v>MN</v>
      </c>
      <c r="BC852" s="11" t="str">
        <f t="shared" si="394"/>
        <v>No</v>
      </c>
    </row>
    <row r="853" spans="1:55" x14ac:dyDescent="0.3">
      <c r="A853" s="11" t="s">
        <v>115</v>
      </c>
      <c r="B853" s="11" t="s">
        <v>1846</v>
      </c>
      <c r="C853" s="11" t="s">
        <v>567</v>
      </c>
      <c r="D853" s="11" t="s">
        <v>2400</v>
      </c>
      <c r="E853" s="38" t="s">
        <v>2902</v>
      </c>
      <c r="F853" s="11">
        <v>15</v>
      </c>
      <c r="G853" s="40" t="s">
        <v>218</v>
      </c>
      <c r="H853" s="11" t="str">
        <f t="shared" si="376"/>
        <v>Regular</v>
      </c>
      <c r="I853" s="11" t="str">
        <f t="shared" si="368"/>
        <v>INDIA</v>
      </c>
      <c r="J853" s="11" t="str">
        <f>IF(ISERROR(VLOOKUP(C853,'WI Vs ASM'!$B$2:$E$1000,4,0)),0,(VLOOKUP(C853,'WI Vs ASM'!$B$2:$E$1000,4,0)))</f>
        <v>Offshore</v>
      </c>
      <c r="K853" s="11" t="str">
        <f>IF(ISERROR(VLOOKUP(C853,'WI Vs ASM'!$B$2:$F$1000,5,0)),0,(VLOOKUP(C853,'WI Vs ASM'!$B$2:$F$1000,5,0)))</f>
        <v>02-Variable Billable</v>
      </c>
      <c r="L853" s="11" t="str">
        <f>IF(ISERROR(VLOOKUP(C853,'WI Vs ASM'!$B$2:$D$1000,3,0)),0,(VLOOKUP(C853,'WI Vs ASM'!$B$2:$D$1000,3,0)))</f>
        <v>78-Landed BA-SE Offshore</v>
      </c>
      <c r="M853" s="11" t="str">
        <f>IF(ISERROR(VLOOKUP(C853,'WI Vs ASM'!$B$2:$I$1000,8,0)),0,(VLOOKUP(C853,'WI Vs ASM'!$B$2:$I$1000,8,0)))</f>
        <v>Rahul Soman</v>
      </c>
      <c r="N853" s="11" t="str">
        <f>IF(ISERROR(VLOOKUP(C853,'WI Vs ASM'!$B$2:$G$1000,6,0)),0,(VLOOKUP(C853,'WI Vs ASM'!$B$2:$G$1000,6,0)))</f>
        <v>EBI</v>
      </c>
      <c r="O853" s="11" t="str">
        <f>IF(ISERROR(VLOOKUP(C853,'WI Vs ASM'!$B$2:$H$1000,7,0)),0,(VLOOKUP(C853,'WI Vs ASM'!$B$2:$H$1000,7,0)))</f>
        <v>EBI</v>
      </c>
      <c r="P853" s="11" t="str">
        <f t="shared" si="369"/>
        <v>May-17</v>
      </c>
      <c r="Q853" s="11" t="str">
        <f t="shared" si="370"/>
        <v>Q2</v>
      </c>
      <c r="R853" s="11" t="str">
        <f>IF(ISERROR(VLOOKUP(C853,'WI Vs ASM'!$B$2:$J$1000,9,0)),0,(VLOOKUP(C853,'WI Vs ASM'!$B$2:$J$1000,9,0)))</f>
        <v>Jyothi Pai</v>
      </c>
      <c r="S853" s="11" t="str">
        <f>IF(ISERROR(VLOOKUP(C853,'WI Vs ASM'!$B$2:$K$1000,10,0)),0,(VLOOKUP(C853,'WI Vs ASM'!$B$2:$K$1000,10,0)))</f>
        <v>Kimberly Hale</v>
      </c>
      <c r="T853" s="11" t="str">
        <f>IF(ISERROR(VLOOKUP(C853,'WI Vs ASM'!$B$2:$L$1000,11,0)),0,(VLOOKUP(C853,'WI Vs ASM'!$B$2:$L$1000,11,0)))</f>
        <v>Crystal Romano</v>
      </c>
      <c r="U853" s="11" t="str">
        <f t="shared" si="377"/>
        <v>WR635095</v>
      </c>
      <c r="V853" s="11" t="str">
        <f t="shared" si="371"/>
        <v>No</v>
      </c>
      <c r="W853" s="11" t="str">
        <f t="shared" si="372"/>
        <v>Yes</v>
      </c>
      <c r="X853" s="11" t="str">
        <f t="shared" si="373"/>
        <v>Yes</v>
      </c>
      <c r="Y853" s="11" t="str">
        <f t="shared" si="374"/>
        <v>No</v>
      </c>
      <c r="Z853" s="11" t="str">
        <f t="shared" si="375"/>
        <v>No</v>
      </c>
      <c r="AA853" s="11" t="str">
        <f t="shared" si="378"/>
        <v>No</v>
      </c>
      <c r="AB853" s="11">
        <f>IF(ISERROR(VLOOKUP(U853,'ITWR Dump'!$A$2:$Y$5000,24,0)),0,(VLOOKUP('ILC Report'!U853,'ITWR Dump'!$A$2:$Y$5000,24,0)))</f>
        <v>0</v>
      </c>
      <c r="AC853" s="11" t="str">
        <f t="shared" si="379"/>
        <v>Yes</v>
      </c>
      <c r="AD853" s="11" t="str">
        <f t="shared" si="380"/>
        <v>BASE/Staff Aug</v>
      </c>
      <c r="AE853" s="11">
        <f>IF(ISERROR(VLOOKUP(U853,'ITWR Dump'!$A$2:$Y$5000,13,0)),0,(VLOOKUP(U853,'ITWR Dump'!$A$2:$Y$5000,13,0)))</f>
        <v>0</v>
      </c>
      <c r="AF853" s="11">
        <f>IF(ISERROR(VLOOKUP(U853,'ITWR Dump'!$A$2:$Y$5000,11,0)),0,(VLOOKUP(U853,'ITWR Dump'!$A$2:$Y$5000,11,0)))</f>
        <v>0</v>
      </c>
      <c r="AG853" s="11">
        <f>IF(ISERROR(VLOOKUP(U853,'ITWR Dump'!$A$2:$Y$5000,2,0)),0,(VLOOKUP(U853,'ITWR Dump'!$A$2:$Y$5000,2,0)))</f>
        <v>0</v>
      </c>
      <c r="AH853" s="11">
        <f>IF(ISERROR(VLOOKUP(U853,'ITWR Dump'!$A$2:$Y$5000,14,0)),0,(VLOOKUP(U853,'ITWR Dump'!$A$2:$Y$5000,14,0)))</f>
        <v>0</v>
      </c>
      <c r="AI853" s="11" t="str">
        <f t="shared" si="381"/>
        <v>78-Landed BA-SE Offshore</v>
      </c>
      <c r="AJ853" s="11" t="str">
        <f t="shared" si="382"/>
        <v>Offshore</v>
      </c>
      <c r="AK853" s="11" t="str">
        <f>IF(ISERROR(VLOOKUP(A853,'Team Data'!$C$2:$U$213,17,0)),0,(VLOOKUP(A853,'Team Data'!$C$2:$U$213,17,0)))</f>
        <v>BI and RM</v>
      </c>
      <c r="AL853" s="11" t="str">
        <f t="shared" si="383"/>
        <v>2017-04-24</v>
      </c>
      <c r="AM853" s="11">
        <f>IF(ISERROR(VLOOKUP(U853,'ITWR Dump'!$A$2:$Y$5000,16,0)),0,(VLOOKUP(U853,'ITWR Dump'!$A$2:$Y$5000,16,0)))</f>
        <v>0</v>
      </c>
      <c r="AN853" s="11">
        <f>IF(ISERROR(VLOOKUP(U853,'ITWR Dump'!$A$2:$Y$5000,18,0)),0,(VLOOKUP(U853,'ITWR Dump'!$A$2:$Y$5000,18,0)))</f>
        <v>0</v>
      </c>
      <c r="AO853" s="11">
        <f>IF(ISERROR(VLOOKUP(U853,'ITWR Dump'!$A$2:$Y$5000,25,0)),0,(VLOOKUP('ILC Report'!U853,'ITWR Dump'!$A$2:$Y$5000,25,0)))</f>
        <v>0</v>
      </c>
      <c r="AP853" s="11">
        <f t="shared" si="384"/>
        <v>0</v>
      </c>
      <c r="AQ853" s="26">
        <f t="shared" si="385"/>
        <v>0</v>
      </c>
      <c r="AR853" s="26">
        <f t="shared" si="386"/>
        <v>0</v>
      </c>
      <c r="AS853" s="26">
        <f t="shared" si="387"/>
        <v>0</v>
      </c>
      <c r="AT853" s="26">
        <f t="shared" si="388"/>
        <v>0</v>
      </c>
      <c r="AU853" s="26">
        <f t="shared" si="389"/>
        <v>0</v>
      </c>
      <c r="AV853" s="26">
        <f t="shared" si="390"/>
        <v>0</v>
      </c>
      <c r="AW853" s="11" t="s">
        <v>653</v>
      </c>
      <c r="AX853" s="11" t="str">
        <f>VLOOKUP(L853,Group!$A$2:$B$1000,2,0)</f>
        <v>Enhancement</v>
      </c>
      <c r="AY853" s="11">
        <f>IF(ISERROR(VLOOKUP(U853,'ITWR Dump'!$A$2:$Y$5000,15,0)),0,(VLOOKUP('ILC Report'!U853,'ITWR Dump'!$A$2:$Y$5000,15,0)))</f>
        <v>0</v>
      </c>
      <c r="AZ853" s="11" t="str">
        <f t="shared" si="391"/>
        <v>No</v>
      </c>
      <c r="BA853" s="11" t="str">
        <f t="shared" si="392"/>
        <v>BKI</v>
      </c>
      <c r="BB853" s="11" t="str">
        <f t="shared" si="393"/>
        <v>LB</v>
      </c>
      <c r="BC853" s="11" t="str">
        <f t="shared" si="394"/>
        <v>No</v>
      </c>
    </row>
    <row r="854" spans="1:55" x14ac:dyDescent="0.3">
      <c r="A854" s="11" t="s">
        <v>115</v>
      </c>
      <c r="B854" s="11" t="s">
        <v>1846</v>
      </c>
      <c r="C854" s="11" t="s">
        <v>552</v>
      </c>
      <c r="D854" s="11" t="s">
        <v>2402</v>
      </c>
      <c r="E854" s="38" t="s">
        <v>2902</v>
      </c>
      <c r="F854" s="11">
        <v>4</v>
      </c>
      <c r="G854" s="40" t="s">
        <v>218</v>
      </c>
      <c r="H854" s="11" t="str">
        <f t="shared" si="376"/>
        <v>Regular</v>
      </c>
      <c r="I854" s="11" t="str">
        <f t="shared" si="368"/>
        <v>INDIA</v>
      </c>
      <c r="J854" s="11" t="str">
        <f>IF(ISERROR(VLOOKUP(C854,'WI Vs ASM'!$B$2:$E$1000,4,0)),0,(VLOOKUP(C854,'WI Vs ASM'!$B$2:$E$1000,4,0)))</f>
        <v>Offshore</v>
      </c>
      <c r="K854" s="11" t="str">
        <f>IF(ISERROR(VLOOKUP(C854,'WI Vs ASM'!$B$2:$F$1000,5,0)),0,(VLOOKUP(C854,'WI Vs ASM'!$B$2:$F$1000,5,0)))</f>
        <v>01-Fixed Price</v>
      </c>
      <c r="L854" s="11" t="str">
        <f>IF(ISERROR(VLOOKUP(C854,'WI Vs ASM'!$B$2:$D$1000,3,0)),0,(VLOOKUP(C854,'WI Vs ASM'!$B$2:$D$1000,3,0)))</f>
        <v>01-Maintenance Offshore</v>
      </c>
      <c r="M854" s="11" t="str">
        <f>IF(ISERROR(VLOOKUP(C854,'WI Vs ASM'!$B$2:$I$1000,8,0)),0,(VLOOKUP(C854,'WI Vs ASM'!$B$2:$I$1000,8,0)))</f>
        <v>Rahul Soman</v>
      </c>
      <c r="N854" s="11" t="str">
        <f>IF(ISERROR(VLOOKUP(C854,'WI Vs ASM'!$B$2:$G$1000,6,0)),0,(VLOOKUP(C854,'WI Vs ASM'!$B$2:$G$1000,6,0)))</f>
        <v>Business Intelligence</v>
      </c>
      <c r="O854" s="11" t="str">
        <f>IF(ISERROR(VLOOKUP(C854,'WI Vs ASM'!$B$2:$H$1000,7,0)),0,(VLOOKUP(C854,'WI Vs ASM'!$B$2:$H$1000,7,0)))</f>
        <v>EBI</v>
      </c>
      <c r="P854" s="11" t="str">
        <f t="shared" si="369"/>
        <v>May-17</v>
      </c>
      <c r="Q854" s="11" t="str">
        <f t="shared" si="370"/>
        <v>Q2</v>
      </c>
      <c r="R854" s="11" t="str">
        <f>IF(ISERROR(VLOOKUP(C854,'WI Vs ASM'!$B$2:$J$1000,9,0)),0,(VLOOKUP(C854,'WI Vs ASM'!$B$2:$J$1000,9,0)))</f>
        <v>Jyothi Pai</v>
      </c>
      <c r="S854" s="11" t="str">
        <f>IF(ISERROR(VLOOKUP(C854,'WI Vs ASM'!$B$2:$K$1000,10,0)),0,(VLOOKUP(C854,'WI Vs ASM'!$B$2:$K$1000,10,0)))</f>
        <v>Kimberly Hale</v>
      </c>
      <c r="T854" s="11" t="str">
        <f>IF(ISERROR(VLOOKUP(C854,'WI Vs ASM'!$B$2:$L$1000,11,0)),0,(VLOOKUP(C854,'WI Vs ASM'!$B$2:$L$1000,11,0)))</f>
        <v>Crystal Romano</v>
      </c>
      <c r="U854" s="11" t="str">
        <f t="shared" si="377"/>
        <v>WR735943</v>
      </c>
      <c r="V854" s="11" t="str">
        <f t="shared" si="371"/>
        <v>No</v>
      </c>
      <c r="W854" s="11" t="str">
        <f t="shared" si="372"/>
        <v>Yes</v>
      </c>
      <c r="X854" s="11" t="str">
        <f t="shared" si="373"/>
        <v>No</v>
      </c>
      <c r="Y854" s="11" t="str">
        <f t="shared" si="374"/>
        <v>No</v>
      </c>
      <c r="Z854" s="11" t="str">
        <f t="shared" si="375"/>
        <v>No</v>
      </c>
      <c r="AA854" s="11" t="str">
        <f t="shared" si="378"/>
        <v>No</v>
      </c>
      <c r="AB854" s="11">
        <f>IF(ISERROR(VLOOKUP(U854,'ITWR Dump'!$A$2:$Y$5000,24,0)),0,(VLOOKUP('ILC Report'!U854,'ITWR Dump'!$A$2:$Y$5000,24,0)))</f>
        <v>0</v>
      </c>
      <c r="AC854" s="11" t="str">
        <f t="shared" si="379"/>
        <v>No</v>
      </c>
      <c r="AD854" s="11" t="str">
        <f t="shared" si="380"/>
        <v/>
      </c>
      <c r="AE854" s="11">
        <f>IF(ISERROR(VLOOKUP(U854,'ITWR Dump'!$A$2:$Y$5000,13,0)),0,(VLOOKUP(U854,'ITWR Dump'!$A$2:$Y$5000,13,0)))</f>
        <v>0</v>
      </c>
      <c r="AF854" s="11">
        <f>IF(ISERROR(VLOOKUP(U854,'ITWR Dump'!$A$2:$Y$5000,11,0)),0,(VLOOKUP(U854,'ITWR Dump'!$A$2:$Y$5000,11,0)))</f>
        <v>0</v>
      </c>
      <c r="AG854" s="11">
        <f>IF(ISERROR(VLOOKUP(U854,'ITWR Dump'!$A$2:$Y$5000,2,0)),0,(VLOOKUP(U854,'ITWR Dump'!$A$2:$Y$5000,2,0)))</f>
        <v>0</v>
      </c>
      <c r="AH854" s="11">
        <f>IF(ISERROR(VLOOKUP(U854,'ITWR Dump'!$A$2:$Y$5000,14,0)),0,(VLOOKUP(U854,'ITWR Dump'!$A$2:$Y$5000,14,0)))</f>
        <v>0</v>
      </c>
      <c r="AI854" s="11" t="str">
        <f t="shared" si="381"/>
        <v>01-Maintenance Offshore</v>
      </c>
      <c r="AJ854" s="11" t="str">
        <f t="shared" si="382"/>
        <v>Offshore</v>
      </c>
      <c r="AK854" s="11" t="str">
        <f>IF(ISERROR(VLOOKUP(A854,'Team Data'!$C$2:$U$213,17,0)),0,(VLOOKUP(A854,'Team Data'!$C$2:$U$213,17,0)))</f>
        <v>BI and RM</v>
      </c>
      <c r="AL854" s="11" t="str">
        <f t="shared" si="383"/>
        <v>2017-04-24</v>
      </c>
      <c r="AM854" s="11">
        <f>IF(ISERROR(VLOOKUP(U854,'ITWR Dump'!$A$2:$Y$5000,16,0)),0,(VLOOKUP(U854,'ITWR Dump'!$A$2:$Y$5000,16,0)))</f>
        <v>0</v>
      </c>
      <c r="AN854" s="11">
        <f>IF(ISERROR(VLOOKUP(U854,'ITWR Dump'!$A$2:$Y$5000,18,0)),0,(VLOOKUP(U854,'ITWR Dump'!$A$2:$Y$5000,18,0)))</f>
        <v>0</v>
      </c>
      <c r="AO854" s="11">
        <f>IF(ISERROR(VLOOKUP(U854,'ITWR Dump'!$A$2:$Y$5000,25,0)),0,(VLOOKUP('ILC Report'!U854,'ITWR Dump'!$A$2:$Y$5000,25,0)))</f>
        <v>0</v>
      </c>
      <c r="AP854" s="11">
        <f t="shared" si="384"/>
        <v>0</v>
      </c>
      <c r="AQ854" s="26">
        <f t="shared" si="385"/>
        <v>0</v>
      </c>
      <c r="AR854" s="26">
        <f t="shared" si="386"/>
        <v>0</v>
      </c>
      <c r="AS854" s="26">
        <f t="shared" si="387"/>
        <v>0</v>
      </c>
      <c r="AT854" s="26">
        <f t="shared" si="388"/>
        <v>0</v>
      </c>
      <c r="AU854" s="26">
        <f t="shared" si="389"/>
        <v>0</v>
      </c>
      <c r="AV854" s="26">
        <f t="shared" si="390"/>
        <v>0</v>
      </c>
      <c r="AW854" s="11" t="s">
        <v>653</v>
      </c>
      <c r="AX854" s="11" t="str">
        <f>VLOOKUP(L854,Group!$A$2:$B$1000,2,0)</f>
        <v>Maintenance</v>
      </c>
      <c r="AY854" s="11">
        <f>IF(ISERROR(VLOOKUP(U854,'ITWR Dump'!$A$2:$Y$5000,15,0)),0,(VLOOKUP('ILC Report'!U854,'ITWR Dump'!$A$2:$Y$5000,15,0)))</f>
        <v>0</v>
      </c>
      <c r="AZ854" s="11" t="str">
        <f t="shared" si="391"/>
        <v>Yes</v>
      </c>
      <c r="BA854" s="11" t="str">
        <f t="shared" si="392"/>
        <v>BKI</v>
      </c>
      <c r="BB854" s="11" t="str">
        <f t="shared" si="393"/>
        <v>MN</v>
      </c>
      <c r="BC854" s="11" t="str">
        <f t="shared" si="394"/>
        <v>No</v>
      </c>
    </row>
    <row r="855" spans="1:55" x14ac:dyDescent="0.3">
      <c r="A855" s="11" t="s">
        <v>115</v>
      </c>
      <c r="B855" s="11" t="s">
        <v>1846</v>
      </c>
      <c r="C855" s="11" t="s">
        <v>552</v>
      </c>
      <c r="D855" s="11" t="s">
        <v>2404</v>
      </c>
      <c r="E855" s="38" t="s">
        <v>2902</v>
      </c>
      <c r="F855" s="11">
        <v>14</v>
      </c>
      <c r="G855" s="40" t="s">
        <v>218</v>
      </c>
      <c r="H855" s="11" t="str">
        <f t="shared" si="376"/>
        <v>Regular</v>
      </c>
      <c r="I855" s="11" t="str">
        <f t="shared" si="368"/>
        <v>INDIA</v>
      </c>
      <c r="J855" s="11" t="str">
        <f>IF(ISERROR(VLOOKUP(C855,'WI Vs ASM'!$B$2:$E$1000,4,0)),0,(VLOOKUP(C855,'WI Vs ASM'!$B$2:$E$1000,4,0)))</f>
        <v>Offshore</v>
      </c>
      <c r="K855" s="11" t="str">
        <f>IF(ISERROR(VLOOKUP(C855,'WI Vs ASM'!$B$2:$F$1000,5,0)),0,(VLOOKUP(C855,'WI Vs ASM'!$B$2:$F$1000,5,0)))</f>
        <v>01-Fixed Price</v>
      </c>
      <c r="L855" s="11" t="str">
        <f>IF(ISERROR(VLOOKUP(C855,'WI Vs ASM'!$B$2:$D$1000,3,0)),0,(VLOOKUP(C855,'WI Vs ASM'!$B$2:$D$1000,3,0)))</f>
        <v>01-Maintenance Offshore</v>
      </c>
      <c r="M855" s="11" t="str">
        <f>IF(ISERROR(VLOOKUP(C855,'WI Vs ASM'!$B$2:$I$1000,8,0)),0,(VLOOKUP(C855,'WI Vs ASM'!$B$2:$I$1000,8,0)))</f>
        <v>Rahul Soman</v>
      </c>
      <c r="N855" s="11" t="str">
        <f>IF(ISERROR(VLOOKUP(C855,'WI Vs ASM'!$B$2:$G$1000,6,0)),0,(VLOOKUP(C855,'WI Vs ASM'!$B$2:$G$1000,6,0)))</f>
        <v>Business Intelligence</v>
      </c>
      <c r="O855" s="11" t="str">
        <f>IF(ISERROR(VLOOKUP(C855,'WI Vs ASM'!$B$2:$H$1000,7,0)),0,(VLOOKUP(C855,'WI Vs ASM'!$B$2:$H$1000,7,0)))</f>
        <v>EBI</v>
      </c>
      <c r="P855" s="11" t="str">
        <f t="shared" si="369"/>
        <v>May-17</v>
      </c>
      <c r="Q855" s="11" t="str">
        <f t="shared" si="370"/>
        <v>Q2</v>
      </c>
      <c r="R855" s="11" t="str">
        <f>IF(ISERROR(VLOOKUP(C855,'WI Vs ASM'!$B$2:$J$1000,9,0)),0,(VLOOKUP(C855,'WI Vs ASM'!$B$2:$J$1000,9,0)))</f>
        <v>Jyothi Pai</v>
      </c>
      <c r="S855" s="11" t="str">
        <f>IF(ISERROR(VLOOKUP(C855,'WI Vs ASM'!$B$2:$K$1000,10,0)),0,(VLOOKUP(C855,'WI Vs ASM'!$B$2:$K$1000,10,0)))</f>
        <v>Kimberly Hale</v>
      </c>
      <c r="T855" s="11" t="str">
        <f>IF(ISERROR(VLOOKUP(C855,'WI Vs ASM'!$B$2:$L$1000,11,0)),0,(VLOOKUP(C855,'WI Vs ASM'!$B$2:$L$1000,11,0)))</f>
        <v>Crystal Romano</v>
      </c>
      <c r="U855" s="11" t="str">
        <f t="shared" si="377"/>
        <v>WR735943</v>
      </c>
      <c r="V855" s="11" t="str">
        <f t="shared" si="371"/>
        <v>No</v>
      </c>
      <c r="W855" s="11" t="str">
        <f t="shared" si="372"/>
        <v>Yes</v>
      </c>
      <c r="X855" s="11" t="str">
        <f t="shared" si="373"/>
        <v>No</v>
      </c>
      <c r="Y855" s="11" t="str">
        <f t="shared" si="374"/>
        <v>No</v>
      </c>
      <c r="Z855" s="11" t="str">
        <f t="shared" si="375"/>
        <v>No</v>
      </c>
      <c r="AA855" s="11" t="str">
        <f t="shared" si="378"/>
        <v>No</v>
      </c>
      <c r="AB855" s="11">
        <f>IF(ISERROR(VLOOKUP(U855,'ITWR Dump'!$A$2:$Y$5000,24,0)),0,(VLOOKUP('ILC Report'!U855,'ITWR Dump'!$A$2:$Y$5000,24,0)))</f>
        <v>0</v>
      </c>
      <c r="AC855" s="11" t="str">
        <f t="shared" si="379"/>
        <v>No</v>
      </c>
      <c r="AD855" s="11" t="str">
        <f t="shared" si="380"/>
        <v/>
      </c>
      <c r="AE855" s="11">
        <f>IF(ISERROR(VLOOKUP(U855,'ITWR Dump'!$A$2:$Y$5000,13,0)),0,(VLOOKUP(U855,'ITWR Dump'!$A$2:$Y$5000,13,0)))</f>
        <v>0</v>
      </c>
      <c r="AF855" s="11">
        <f>IF(ISERROR(VLOOKUP(U855,'ITWR Dump'!$A$2:$Y$5000,11,0)),0,(VLOOKUP(U855,'ITWR Dump'!$A$2:$Y$5000,11,0)))</f>
        <v>0</v>
      </c>
      <c r="AG855" s="11">
        <f>IF(ISERROR(VLOOKUP(U855,'ITWR Dump'!$A$2:$Y$5000,2,0)),0,(VLOOKUP(U855,'ITWR Dump'!$A$2:$Y$5000,2,0)))</f>
        <v>0</v>
      </c>
      <c r="AH855" s="11">
        <f>IF(ISERROR(VLOOKUP(U855,'ITWR Dump'!$A$2:$Y$5000,14,0)),0,(VLOOKUP(U855,'ITWR Dump'!$A$2:$Y$5000,14,0)))</f>
        <v>0</v>
      </c>
      <c r="AI855" s="11" t="str">
        <f t="shared" si="381"/>
        <v>01-Maintenance Offshore</v>
      </c>
      <c r="AJ855" s="11" t="str">
        <f t="shared" si="382"/>
        <v>Offshore</v>
      </c>
      <c r="AK855" s="11" t="str">
        <f>IF(ISERROR(VLOOKUP(A855,'Team Data'!$C$2:$U$213,17,0)),0,(VLOOKUP(A855,'Team Data'!$C$2:$U$213,17,0)))</f>
        <v>BI and RM</v>
      </c>
      <c r="AL855" s="11" t="str">
        <f t="shared" si="383"/>
        <v>2017-04-24</v>
      </c>
      <c r="AM855" s="11">
        <f>IF(ISERROR(VLOOKUP(U855,'ITWR Dump'!$A$2:$Y$5000,16,0)),0,(VLOOKUP(U855,'ITWR Dump'!$A$2:$Y$5000,16,0)))</f>
        <v>0</v>
      </c>
      <c r="AN855" s="11">
        <f>IF(ISERROR(VLOOKUP(U855,'ITWR Dump'!$A$2:$Y$5000,18,0)),0,(VLOOKUP(U855,'ITWR Dump'!$A$2:$Y$5000,18,0)))</f>
        <v>0</v>
      </c>
      <c r="AO855" s="11">
        <f>IF(ISERROR(VLOOKUP(U855,'ITWR Dump'!$A$2:$Y$5000,25,0)),0,(VLOOKUP('ILC Report'!U855,'ITWR Dump'!$A$2:$Y$5000,25,0)))</f>
        <v>0</v>
      </c>
      <c r="AP855" s="11">
        <f t="shared" si="384"/>
        <v>0</v>
      </c>
      <c r="AQ855" s="26">
        <f t="shared" si="385"/>
        <v>0</v>
      </c>
      <c r="AR855" s="26">
        <f t="shared" si="386"/>
        <v>0</v>
      </c>
      <c r="AS855" s="26">
        <f t="shared" si="387"/>
        <v>0</v>
      </c>
      <c r="AT855" s="26">
        <f t="shared" si="388"/>
        <v>0</v>
      </c>
      <c r="AU855" s="26">
        <f t="shared" si="389"/>
        <v>0</v>
      </c>
      <c r="AV855" s="26">
        <f t="shared" si="390"/>
        <v>0</v>
      </c>
      <c r="AW855" s="11" t="s">
        <v>653</v>
      </c>
      <c r="AX855" s="11" t="str">
        <f>VLOOKUP(L855,Group!$A$2:$B$1000,2,0)</f>
        <v>Maintenance</v>
      </c>
      <c r="AY855" s="11">
        <f>IF(ISERROR(VLOOKUP(U855,'ITWR Dump'!$A$2:$Y$5000,15,0)),0,(VLOOKUP('ILC Report'!U855,'ITWR Dump'!$A$2:$Y$5000,15,0)))</f>
        <v>0</v>
      </c>
      <c r="AZ855" s="11" t="str">
        <f t="shared" si="391"/>
        <v>Yes</v>
      </c>
      <c r="BA855" s="11" t="str">
        <f t="shared" si="392"/>
        <v>BKI</v>
      </c>
      <c r="BB855" s="11" t="str">
        <f t="shared" si="393"/>
        <v>MN</v>
      </c>
      <c r="BC855" s="11" t="str">
        <f t="shared" si="394"/>
        <v>No</v>
      </c>
    </row>
    <row r="856" spans="1:55" x14ac:dyDescent="0.3">
      <c r="A856" s="11" t="s">
        <v>115</v>
      </c>
      <c r="B856" s="11" t="s">
        <v>1846</v>
      </c>
      <c r="C856" s="11" t="s">
        <v>552</v>
      </c>
      <c r="D856" s="11" t="s">
        <v>2391</v>
      </c>
      <c r="E856" s="38" t="s">
        <v>2903</v>
      </c>
      <c r="F856" s="11">
        <v>4</v>
      </c>
      <c r="G856" s="40" t="s">
        <v>218</v>
      </c>
      <c r="H856" s="11" t="str">
        <f t="shared" si="376"/>
        <v>Regular</v>
      </c>
      <c r="I856" s="11" t="str">
        <f t="shared" si="368"/>
        <v>INDIA</v>
      </c>
      <c r="J856" s="11" t="str">
        <f>IF(ISERROR(VLOOKUP(C856,'WI Vs ASM'!$B$2:$E$1000,4,0)),0,(VLOOKUP(C856,'WI Vs ASM'!$B$2:$E$1000,4,0)))</f>
        <v>Offshore</v>
      </c>
      <c r="K856" s="11" t="str">
        <f>IF(ISERROR(VLOOKUP(C856,'WI Vs ASM'!$B$2:$F$1000,5,0)),0,(VLOOKUP(C856,'WI Vs ASM'!$B$2:$F$1000,5,0)))</f>
        <v>01-Fixed Price</v>
      </c>
      <c r="L856" s="11" t="str">
        <f>IF(ISERROR(VLOOKUP(C856,'WI Vs ASM'!$B$2:$D$1000,3,0)),0,(VLOOKUP(C856,'WI Vs ASM'!$B$2:$D$1000,3,0)))</f>
        <v>01-Maintenance Offshore</v>
      </c>
      <c r="M856" s="11" t="str">
        <f>IF(ISERROR(VLOOKUP(C856,'WI Vs ASM'!$B$2:$I$1000,8,0)),0,(VLOOKUP(C856,'WI Vs ASM'!$B$2:$I$1000,8,0)))</f>
        <v>Rahul Soman</v>
      </c>
      <c r="N856" s="11" t="str">
        <f>IF(ISERROR(VLOOKUP(C856,'WI Vs ASM'!$B$2:$G$1000,6,0)),0,(VLOOKUP(C856,'WI Vs ASM'!$B$2:$G$1000,6,0)))</f>
        <v>Business Intelligence</v>
      </c>
      <c r="O856" s="11" t="str">
        <f>IF(ISERROR(VLOOKUP(C856,'WI Vs ASM'!$B$2:$H$1000,7,0)),0,(VLOOKUP(C856,'WI Vs ASM'!$B$2:$H$1000,7,0)))</f>
        <v>EBI</v>
      </c>
      <c r="P856" s="11" t="str">
        <f t="shared" si="369"/>
        <v>May-17</v>
      </c>
      <c r="Q856" s="11" t="str">
        <f t="shared" si="370"/>
        <v>Q2</v>
      </c>
      <c r="R856" s="11" t="str">
        <f>IF(ISERROR(VLOOKUP(C856,'WI Vs ASM'!$B$2:$J$1000,9,0)),0,(VLOOKUP(C856,'WI Vs ASM'!$B$2:$J$1000,9,0)))</f>
        <v>Jyothi Pai</v>
      </c>
      <c r="S856" s="11" t="str">
        <f>IF(ISERROR(VLOOKUP(C856,'WI Vs ASM'!$B$2:$K$1000,10,0)),0,(VLOOKUP(C856,'WI Vs ASM'!$B$2:$K$1000,10,0)))</f>
        <v>Kimberly Hale</v>
      </c>
      <c r="T856" s="11" t="str">
        <f>IF(ISERROR(VLOOKUP(C856,'WI Vs ASM'!$B$2:$L$1000,11,0)),0,(VLOOKUP(C856,'WI Vs ASM'!$B$2:$L$1000,11,0)))</f>
        <v>Crystal Romano</v>
      </c>
      <c r="U856" s="11" t="e">
        <f t="shared" si="377"/>
        <v>#VALUE!</v>
      </c>
      <c r="V856" s="11" t="str">
        <f t="shared" si="371"/>
        <v>No</v>
      </c>
      <c r="W856" s="11" t="str">
        <f t="shared" si="372"/>
        <v>Yes</v>
      </c>
      <c r="X856" s="11" t="str">
        <f t="shared" si="373"/>
        <v>No</v>
      </c>
      <c r="Y856" s="11" t="str">
        <f t="shared" si="374"/>
        <v>No</v>
      </c>
      <c r="Z856" s="11" t="str">
        <f t="shared" si="375"/>
        <v>No</v>
      </c>
      <c r="AA856" s="11" t="str">
        <f t="shared" si="378"/>
        <v>No</v>
      </c>
      <c r="AB856" s="11">
        <f>IF(ISERROR(VLOOKUP(U856,'ITWR Dump'!$A$2:$Y$5000,24,0)),0,(VLOOKUP('ILC Report'!U856,'ITWR Dump'!$A$2:$Y$5000,24,0)))</f>
        <v>0</v>
      </c>
      <c r="AC856" s="11" t="str">
        <f t="shared" si="379"/>
        <v>No</v>
      </c>
      <c r="AD856" s="11" t="str">
        <f t="shared" si="380"/>
        <v/>
      </c>
      <c r="AE856" s="11">
        <f>IF(ISERROR(VLOOKUP(U856,'ITWR Dump'!$A$2:$Y$5000,13,0)),0,(VLOOKUP(U856,'ITWR Dump'!$A$2:$Y$5000,13,0)))</f>
        <v>0</v>
      </c>
      <c r="AF856" s="11">
        <f>IF(ISERROR(VLOOKUP(U856,'ITWR Dump'!$A$2:$Y$5000,11,0)),0,(VLOOKUP(U856,'ITWR Dump'!$A$2:$Y$5000,11,0)))</f>
        <v>0</v>
      </c>
      <c r="AG856" s="11">
        <f>IF(ISERROR(VLOOKUP(U856,'ITWR Dump'!$A$2:$Y$5000,2,0)),0,(VLOOKUP(U856,'ITWR Dump'!$A$2:$Y$5000,2,0)))</f>
        <v>0</v>
      </c>
      <c r="AH856" s="11">
        <f>IF(ISERROR(VLOOKUP(U856,'ITWR Dump'!$A$2:$Y$5000,14,0)),0,(VLOOKUP(U856,'ITWR Dump'!$A$2:$Y$5000,14,0)))</f>
        <v>0</v>
      </c>
      <c r="AI856" s="11" t="str">
        <f t="shared" si="381"/>
        <v>01-Maintenance Offshore</v>
      </c>
      <c r="AJ856" s="11" t="str">
        <f t="shared" si="382"/>
        <v>Offshore</v>
      </c>
      <c r="AK856" s="11" t="str">
        <f>IF(ISERROR(VLOOKUP(A856,'Team Data'!$C$2:$U$213,17,0)),0,(VLOOKUP(A856,'Team Data'!$C$2:$U$213,17,0)))</f>
        <v>BI and RM</v>
      </c>
      <c r="AL856" s="11" t="str">
        <f t="shared" si="383"/>
        <v>2017-04-24</v>
      </c>
      <c r="AM856" s="11">
        <f>IF(ISERROR(VLOOKUP(U856,'ITWR Dump'!$A$2:$Y$5000,16,0)),0,(VLOOKUP(U856,'ITWR Dump'!$A$2:$Y$5000,16,0)))</f>
        <v>0</v>
      </c>
      <c r="AN856" s="11">
        <f>IF(ISERROR(VLOOKUP(U856,'ITWR Dump'!$A$2:$Y$5000,18,0)),0,(VLOOKUP(U856,'ITWR Dump'!$A$2:$Y$5000,18,0)))</f>
        <v>0</v>
      </c>
      <c r="AO856" s="11">
        <f>IF(ISERROR(VLOOKUP(U856,'ITWR Dump'!$A$2:$Y$5000,25,0)),0,(VLOOKUP('ILC Report'!U856,'ITWR Dump'!$A$2:$Y$5000,25,0)))</f>
        <v>0</v>
      </c>
      <c r="AP856" s="11">
        <f t="shared" si="384"/>
        <v>0</v>
      </c>
      <c r="AQ856" s="26">
        <f t="shared" si="385"/>
        <v>0</v>
      </c>
      <c r="AR856" s="26">
        <f t="shared" si="386"/>
        <v>0</v>
      </c>
      <c r="AS856" s="26">
        <f t="shared" si="387"/>
        <v>0</v>
      </c>
      <c r="AT856" s="26">
        <f t="shared" si="388"/>
        <v>0</v>
      </c>
      <c r="AU856" s="26">
        <f t="shared" si="389"/>
        <v>0</v>
      </c>
      <c r="AV856" s="26">
        <f t="shared" si="390"/>
        <v>0</v>
      </c>
      <c r="AW856" s="11" t="s">
        <v>653</v>
      </c>
      <c r="AX856" s="11" t="str">
        <f>VLOOKUP(L856,Group!$A$2:$B$1000,2,0)</f>
        <v>Maintenance</v>
      </c>
      <c r="AY856" s="11">
        <f>IF(ISERROR(VLOOKUP(U856,'ITWR Dump'!$A$2:$Y$5000,15,0)),0,(VLOOKUP('ILC Report'!U856,'ITWR Dump'!$A$2:$Y$5000,15,0)))</f>
        <v>0</v>
      </c>
      <c r="AZ856" s="11" t="str">
        <f t="shared" si="391"/>
        <v>No</v>
      </c>
      <c r="BA856" s="11" t="str">
        <f t="shared" si="392"/>
        <v>BKI</v>
      </c>
      <c r="BB856" s="11" t="str">
        <f t="shared" si="393"/>
        <v>MN</v>
      </c>
      <c r="BC856" s="11" t="str">
        <f t="shared" si="394"/>
        <v>No</v>
      </c>
    </row>
    <row r="857" spans="1:55" x14ac:dyDescent="0.3">
      <c r="A857" s="11" t="s">
        <v>115</v>
      </c>
      <c r="B857" s="11" t="s">
        <v>1846</v>
      </c>
      <c r="C857" s="11" t="s">
        <v>552</v>
      </c>
      <c r="D857" s="11" t="s">
        <v>2392</v>
      </c>
      <c r="E857" s="38" t="s">
        <v>2903</v>
      </c>
      <c r="F857" s="11">
        <v>4</v>
      </c>
      <c r="G857" s="40" t="s">
        <v>218</v>
      </c>
      <c r="H857" s="11" t="str">
        <f t="shared" si="376"/>
        <v>Regular</v>
      </c>
      <c r="I857" s="11" t="str">
        <f t="shared" si="368"/>
        <v>INDIA</v>
      </c>
      <c r="J857" s="11" t="str">
        <f>IF(ISERROR(VLOOKUP(C857,'WI Vs ASM'!$B$2:$E$1000,4,0)),0,(VLOOKUP(C857,'WI Vs ASM'!$B$2:$E$1000,4,0)))</f>
        <v>Offshore</v>
      </c>
      <c r="K857" s="11" t="str">
        <f>IF(ISERROR(VLOOKUP(C857,'WI Vs ASM'!$B$2:$F$1000,5,0)),0,(VLOOKUP(C857,'WI Vs ASM'!$B$2:$F$1000,5,0)))</f>
        <v>01-Fixed Price</v>
      </c>
      <c r="L857" s="11" t="str">
        <f>IF(ISERROR(VLOOKUP(C857,'WI Vs ASM'!$B$2:$D$1000,3,0)),0,(VLOOKUP(C857,'WI Vs ASM'!$B$2:$D$1000,3,0)))</f>
        <v>01-Maintenance Offshore</v>
      </c>
      <c r="M857" s="11" t="str">
        <f>IF(ISERROR(VLOOKUP(C857,'WI Vs ASM'!$B$2:$I$1000,8,0)),0,(VLOOKUP(C857,'WI Vs ASM'!$B$2:$I$1000,8,0)))</f>
        <v>Rahul Soman</v>
      </c>
      <c r="N857" s="11" t="str">
        <f>IF(ISERROR(VLOOKUP(C857,'WI Vs ASM'!$B$2:$G$1000,6,0)),0,(VLOOKUP(C857,'WI Vs ASM'!$B$2:$G$1000,6,0)))</f>
        <v>Business Intelligence</v>
      </c>
      <c r="O857" s="11" t="str">
        <f>IF(ISERROR(VLOOKUP(C857,'WI Vs ASM'!$B$2:$H$1000,7,0)),0,(VLOOKUP(C857,'WI Vs ASM'!$B$2:$H$1000,7,0)))</f>
        <v>EBI</v>
      </c>
      <c r="P857" s="11" t="str">
        <f t="shared" si="369"/>
        <v>May-17</v>
      </c>
      <c r="Q857" s="11" t="str">
        <f t="shared" si="370"/>
        <v>Q2</v>
      </c>
      <c r="R857" s="11" t="str">
        <f>IF(ISERROR(VLOOKUP(C857,'WI Vs ASM'!$B$2:$J$1000,9,0)),0,(VLOOKUP(C857,'WI Vs ASM'!$B$2:$J$1000,9,0)))</f>
        <v>Jyothi Pai</v>
      </c>
      <c r="S857" s="11" t="str">
        <f>IF(ISERROR(VLOOKUP(C857,'WI Vs ASM'!$B$2:$K$1000,10,0)),0,(VLOOKUP(C857,'WI Vs ASM'!$B$2:$K$1000,10,0)))</f>
        <v>Kimberly Hale</v>
      </c>
      <c r="T857" s="11" t="str">
        <f>IF(ISERROR(VLOOKUP(C857,'WI Vs ASM'!$B$2:$L$1000,11,0)),0,(VLOOKUP(C857,'WI Vs ASM'!$B$2:$L$1000,11,0)))</f>
        <v>Crystal Romano</v>
      </c>
      <c r="U857" s="11" t="e">
        <f t="shared" si="377"/>
        <v>#VALUE!</v>
      </c>
      <c r="V857" s="11" t="str">
        <f t="shared" si="371"/>
        <v>No</v>
      </c>
      <c r="W857" s="11" t="str">
        <f t="shared" si="372"/>
        <v>Yes</v>
      </c>
      <c r="X857" s="11" t="str">
        <f t="shared" si="373"/>
        <v>No</v>
      </c>
      <c r="Y857" s="11" t="str">
        <f t="shared" si="374"/>
        <v>No</v>
      </c>
      <c r="Z857" s="11" t="str">
        <f t="shared" si="375"/>
        <v>No</v>
      </c>
      <c r="AA857" s="11" t="str">
        <f t="shared" si="378"/>
        <v>No</v>
      </c>
      <c r="AB857" s="11">
        <f>IF(ISERROR(VLOOKUP(U857,'ITWR Dump'!$A$2:$Y$5000,24,0)),0,(VLOOKUP('ILC Report'!U857,'ITWR Dump'!$A$2:$Y$5000,24,0)))</f>
        <v>0</v>
      </c>
      <c r="AC857" s="11" t="str">
        <f t="shared" si="379"/>
        <v>No</v>
      </c>
      <c r="AD857" s="11" t="str">
        <f t="shared" si="380"/>
        <v/>
      </c>
      <c r="AE857" s="11">
        <f>IF(ISERROR(VLOOKUP(U857,'ITWR Dump'!$A$2:$Y$5000,13,0)),0,(VLOOKUP(U857,'ITWR Dump'!$A$2:$Y$5000,13,0)))</f>
        <v>0</v>
      </c>
      <c r="AF857" s="11">
        <f>IF(ISERROR(VLOOKUP(U857,'ITWR Dump'!$A$2:$Y$5000,11,0)),0,(VLOOKUP(U857,'ITWR Dump'!$A$2:$Y$5000,11,0)))</f>
        <v>0</v>
      </c>
      <c r="AG857" s="11">
        <f>IF(ISERROR(VLOOKUP(U857,'ITWR Dump'!$A$2:$Y$5000,2,0)),0,(VLOOKUP(U857,'ITWR Dump'!$A$2:$Y$5000,2,0)))</f>
        <v>0</v>
      </c>
      <c r="AH857" s="11">
        <f>IF(ISERROR(VLOOKUP(U857,'ITWR Dump'!$A$2:$Y$5000,14,0)),0,(VLOOKUP(U857,'ITWR Dump'!$A$2:$Y$5000,14,0)))</f>
        <v>0</v>
      </c>
      <c r="AI857" s="11" t="str">
        <f t="shared" si="381"/>
        <v>01-Maintenance Offshore</v>
      </c>
      <c r="AJ857" s="11" t="str">
        <f t="shared" si="382"/>
        <v>Offshore</v>
      </c>
      <c r="AK857" s="11" t="str">
        <f>IF(ISERROR(VLOOKUP(A857,'Team Data'!$C$2:$U$213,17,0)),0,(VLOOKUP(A857,'Team Data'!$C$2:$U$213,17,0)))</f>
        <v>BI and RM</v>
      </c>
      <c r="AL857" s="11" t="str">
        <f t="shared" si="383"/>
        <v>2017-04-24</v>
      </c>
      <c r="AM857" s="11">
        <f>IF(ISERROR(VLOOKUP(U857,'ITWR Dump'!$A$2:$Y$5000,16,0)),0,(VLOOKUP(U857,'ITWR Dump'!$A$2:$Y$5000,16,0)))</f>
        <v>0</v>
      </c>
      <c r="AN857" s="11">
        <f>IF(ISERROR(VLOOKUP(U857,'ITWR Dump'!$A$2:$Y$5000,18,0)),0,(VLOOKUP(U857,'ITWR Dump'!$A$2:$Y$5000,18,0)))</f>
        <v>0</v>
      </c>
      <c r="AO857" s="11">
        <f>IF(ISERROR(VLOOKUP(U857,'ITWR Dump'!$A$2:$Y$5000,25,0)),0,(VLOOKUP('ILC Report'!U857,'ITWR Dump'!$A$2:$Y$5000,25,0)))</f>
        <v>0</v>
      </c>
      <c r="AP857" s="11">
        <f t="shared" si="384"/>
        <v>0</v>
      </c>
      <c r="AQ857" s="26">
        <f t="shared" si="385"/>
        <v>0</v>
      </c>
      <c r="AR857" s="26">
        <f t="shared" si="386"/>
        <v>0</v>
      </c>
      <c r="AS857" s="26">
        <f t="shared" si="387"/>
        <v>0</v>
      </c>
      <c r="AT857" s="26">
        <f t="shared" si="388"/>
        <v>0</v>
      </c>
      <c r="AU857" s="26">
        <f t="shared" si="389"/>
        <v>0</v>
      </c>
      <c r="AV857" s="26">
        <f t="shared" si="390"/>
        <v>0</v>
      </c>
      <c r="AW857" s="11" t="s">
        <v>653</v>
      </c>
      <c r="AX857" s="11" t="str">
        <f>VLOOKUP(L857,Group!$A$2:$B$1000,2,0)</f>
        <v>Maintenance</v>
      </c>
      <c r="AY857" s="11">
        <f>IF(ISERROR(VLOOKUP(U857,'ITWR Dump'!$A$2:$Y$5000,15,0)),0,(VLOOKUP('ILC Report'!U857,'ITWR Dump'!$A$2:$Y$5000,15,0)))</f>
        <v>0</v>
      </c>
      <c r="AZ857" s="11" t="str">
        <f t="shared" si="391"/>
        <v>No</v>
      </c>
      <c r="BA857" s="11" t="str">
        <f t="shared" si="392"/>
        <v>BKI</v>
      </c>
      <c r="BB857" s="11" t="str">
        <f t="shared" si="393"/>
        <v>MN</v>
      </c>
      <c r="BC857" s="11" t="str">
        <f t="shared" si="394"/>
        <v>No</v>
      </c>
    </row>
    <row r="858" spans="1:55" x14ac:dyDescent="0.3">
      <c r="A858" s="11" t="s">
        <v>115</v>
      </c>
      <c r="B858" s="11" t="s">
        <v>1846</v>
      </c>
      <c r="C858" s="11" t="s">
        <v>552</v>
      </c>
      <c r="D858" s="11" t="s">
        <v>2393</v>
      </c>
      <c r="E858" s="38" t="s">
        <v>2903</v>
      </c>
      <c r="F858" s="11">
        <v>4</v>
      </c>
      <c r="G858" s="40" t="s">
        <v>218</v>
      </c>
      <c r="H858" s="11" t="str">
        <f t="shared" si="376"/>
        <v>Regular</v>
      </c>
      <c r="I858" s="11" t="str">
        <f t="shared" si="368"/>
        <v>INDIA</v>
      </c>
      <c r="J858" s="11" t="str">
        <f>IF(ISERROR(VLOOKUP(C858,'WI Vs ASM'!$B$2:$E$1000,4,0)),0,(VLOOKUP(C858,'WI Vs ASM'!$B$2:$E$1000,4,0)))</f>
        <v>Offshore</v>
      </c>
      <c r="K858" s="11" t="str">
        <f>IF(ISERROR(VLOOKUP(C858,'WI Vs ASM'!$B$2:$F$1000,5,0)),0,(VLOOKUP(C858,'WI Vs ASM'!$B$2:$F$1000,5,0)))</f>
        <v>01-Fixed Price</v>
      </c>
      <c r="L858" s="11" t="str">
        <f>IF(ISERROR(VLOOKUP(C858,'WI Vs ASM'!$B$2:$D$1000,3,0)),0,(VLOOKUP(C858,'WI Vs ASM'!$B$2:$D$1000,3,0)))</f>
        <v>01-Maintenance Offshore</v>
      </c>
      <c r="M858" s="11" t="str">
        <f>IF(ISERROR(VLOOKUP(C858,'WI Vs ASM'!$B$2:$I$1000,8,0)),0,(VLOOKUP(C858,'WI Vs ASM'!$B$2:$I$1000,8,0)))</f>
        <v>Rahul Soman</v>
      </c>
      <c r="N858" s="11" t="str">
        <f>IF(ISERROR(VLOOKUP(C858,'WI Vs ASM'!$B$2:$G$1000,6,0)),0,(VLOOKUP(C858,'WI Vs ASM'!$B$2:$G$1000,6,0)))</f>
        <v>Business Intelligence</v>
      </c>
      <c r="O858" s="11" t="str">
        <f>IF(ISERROR(VLOOKUP(C858,'WI Vs ASM'!$B$2:$H$1000,7,0)),0,(VLOOKUP(C858,'WI Vs ASM'!$B$2:$H$1000,7,0)))</f>
        <v>EBI</v>
      </c>
      <c r="P858" s="11" t="str">
        <f t="shared" si="369"/>
        <v>May-17</v>
      </c>
      <c r="Q858" s="11" t="str">
        <f t="shared" si="370"/>
        <v>Q2</v>
      </c>
      <c r="R858" s="11" t="str">
        <f>IF(ISERROR(VLOOKUP(C858,'WI Vs ASM'!$B$2:$J$1000,9,0)),0,(VLOOKUP(C858,'WI Vs ASM'!$B$2:$J$1000,9,0)))</f>
        <v>Jyothi Pai</v>
      </c>
      <c r="S858" s="11" t="str">
        <f>IF(ISERROR(VLOOKUP(C858,'WI Vs ASM'!$B$2:$K$1000,10,0)),0,(VLOOKUP(C858,'WI Vs ASM'!$B$2:$K$1000,10,0)))</f>
        <v>Kimberly Hale</v>
      </c>
      <c r="T858" s="11" t="str">
        <f>IF(ISERROR(VLOOKUP(C858,'WI Vs ASM'!$B$2:$L$1000,11,0)),0,(VLOOKUP(C858,'WI Vs ASM'!$B$2:$L$1000,11,0)))</f>
        <v>Crystal Romano</v>
      </c>
      <c r="U858" s="11" t="e">
        <f t="shared" si="377"/>
        <v>#VALUE!</v>
      </c>
      <c r="V858" s="11" t="str">
        <f t="shared" si="371"/>
        <v>No</v>
      </c>
      <c r="W858" s="11" t="str">
        <f t="shared" si="372"/>
        <v>Yes</v>
      </c>
      <c r="X858" s="11" t="str">
        <f t="shared" si="373"/>
        <v>No</v>
      </c>
      <c r="Y858" s="11" t="str">
        <f t="shared" si="374"/>
        <v>No</v>
      </c>
      <c r="Z858" s="11" t="str">
        <f t="shared" si="375"/>
        <v>No</v>
      </c>
      <c r="AA858" s="11" t="str">
        <f t="shared" si="378"/>
        <v>No</v>
      </c>
      <c r="AB858" s="11">
        <f>IF(ISERROR(VLOOKUP(U858,'ITWR Dump'!$A$2:$Y$5000,24,0)),0,(VLOOKUP('ILC Report'!U858,'ITWR Dump'!$A$2:$Y$5000,24,0)))</f>
        <v>0</v>
      </c>
      <c r="AC858" s="11" t="str">
        <f t="shared" si="379"/>
        <v>No</v>
      </c>
      <c r="AD858" s="11" t="str">
        <f t="shared" si="380"/>
        <v/>
      </c>
      <c r="AE858" s="11">
        <f>IF(ISERROR(VLOOKUP(U858,'ITWR Dump'!$A$2:$Y$5000,13,0)),0,(VLOOKUP(U858,'ITWR Dump'!$A$2:$Y$5000,13,0)))</f>
        <v>0</v>
      </c>
      <c r="AF858" s="11">
        <f>IF(ISERROR(VLOOKUP(U858,'ITWR Dump'!$A$2:$Y$5000,11,0)),0,(VLOOKUP(U858,'ITWR Dump'!$A$2:$Y$5000,11,0)))</f>
        <v>0</v>
      </c>
      <c r="AG858" s="11">
        <f>IF(ISERROR(VLOOKUP(U858,'ITWR Dump'!$A$2:$Y$5000,2,0)),0,(VLOOKUP(U858,'ITWR Dump'!$A$2:$Y$5000,2,0)))</f>
        <v>0</v>
      </c>
      <c r="AH858" s="11">
        <f>IF(ISERROR(VLOOKUP(U858,'ITWR Dump'!$A$2:$Y$5000,14,0)),0,(VLOOKUP(U858,'ITWR Dump'!$A$2:$Y$5000,14,0)))</f>
        <v>0</v>
      </c>
      <c r="AI858" s="11" t="str">
        <f t="shared" si="381"/>
        <v>01-Maintenance Offshore</v>
      </c>
      <c r="AJ858" s="11" t="str">
        <f t="shared" si="382"/>
        <v>Offshore</v>
      </c>
      <c r="AK858" s="11" t="str">
        <f>IF(ISERROR(VLOOKUP(A858,'Team Data'!$C$2:$U$213,17,0)),0,(VLOOKUP(A858,'Team Data'!$C$2:$U$213,17,0)))</f>
        <v>BI and RM</v>
      </c>
      <c r="AL858" s="11" t="str">
        <f t="shared" si="383"/>
        <v>2017-04-24</v>
      </c>
      <c r="AM858" s="11">
        <f>IF(ISERROR(VLOOKUP(U858,'ITWR Dump'!$A$2:$Y$5000,16,0)),0,(VLOOKUP(U858,'ITWR Dump'!$A$2:$Y$5000,16,0)))</f>
        <v>0</v>
      </c>
      <c r="AN858" s="11">
        <f>IF(ISERROR(VLOOKUP(U858,'ITWR Dump'!$A$2:$Y$5000,18,0)),0,(VLOOKUP(U858,'ITWR Dump'!$A$2:$Y$5000,18,0)))</f>
        <v>0</v>
      </c>
      <c r="AO858" s="11">
        <f>IF(ISERROR(VLOOKUP(U858,'ITWR Dump'!$A$2:$Y$5000,25,0)),0,(VLOOKUP('ILC Report'!U858,'ITWR Dump'!$A$2:$Y$5000,25,0)))</f>
        <v>0</v>
      </c>
      <c r="AP858" s="11">
        <f t="shared" si="384"/>
        <v>0</v>
      </c>
      <c r="AQ858" s="26">
        <f t="shared" si="385"/>
        <v>0</v>
      </c>
      <c r="AR858" s="26">
        <f t="shared" si="386"/>
        <v>0</v>
      </c>
      <c r="AS858" s="26">
        <f t="shared" si="387"/>
        <v>0</v>
      </c>
      <c r="AT858" s="26">
        <f t="shared" si="388"/>
        <v>0</v>
      </c>
      <c r="AU858" s="26">
        <f t="shared" si="389"/>
        <v>0</v>
      </c>
      <c r="AV858" s="26">
        <f t="shared" si="390"/>
        <v>0</v>
      </c>
      <c r="AW858" s="11" t="s">
        <v>653</v>
      </c>
      <c r="AX858" s="11" t="str">
        <f>VLOOKUP(L858,Group!$A$2:$B$1000,2,0)</f>
        <v>Maintenance</v>
      </c>
      <c r="AY858" s="11">
        <f>IF(ISERROR(VLOOKUP(U858,'ITWR Dump'!$A$2:$Y$5000,15,0)),0,(VLOOKUP('ILC Report'!U858,'ITWR Dump'!$A$2:$Y$5000,15,0)))</f>
        <v>0</v>
      </c>
      <c r="AZ858" s="11" t="str">
        <f t="shared" si="391"/>
        <v>No</v>
      </c>
      <c r="BA858" s="11" t="str">
        <f t="shared" si="392"/>
        <v>BKI</v>
      </c>
      <c r="BB858" s="11" t="str">
        <f t="shared" si="393"/>
        <v>MN</v>
      </c>
      <c r="BC858" s="11" t="str">
        <f t="shared" si="394"/>
        <v>No</v>
      </c>
    </row>
    <row r="859" spans="1:55" x14ac:dyDescent="0.3">
      <c r="A859" s="11" t="s">
        <v>115</v>
      </c>
      <c r="B859" s="11" t="s">
        <v>1846</v>
      </c>
      <c r="C859" s="11" t="s">
        <v>568</v>
      </c>
      <c r="D859" s="11" t="s">
        <v>2399</v>
      </c>
      <c r="E859" s="38" t="s">
        <v>2903</v>
      </c>
      <c r="F859" s="11">
        <v>72</v>
      </c>
      <c r="G859" s="40" t="s">
        <v>2905</v>
      </c>
      <c r="H859" s="11" t="str">
        <f t="shared" si="376"/>
        <v>Standby</v>
      </c>
      <c r="I859" s="11" t="str">
        <f t="shared" si="368"/>
        <v>INDIA</v>
      </c>
      <c r="J859" s="11" t="str">
        <f>IF(ISERROR(VLOOKUP(C859,'WI Vs ASM'!$B$2:$E$1000,4,0)),0,(VLOOKUP(C859,'WI Vs ASM'!$B$2:$E$1000,4,0)))</f>
        <v>Offshore</v>
      </c>
      <c r="K859" s="11" t="str">
        <f>IF(ISERROR(VLOOKUP(C859,'WI Vs ASM'!$B$2:$F$1000,5,0)),0,(VLOOKUP(C859,'WI Vs ASM'!$B$2:$F$1000,5,0)))</f>
        <v>01-Fixed Price</v>
      </c>
      <c r="L859" s="11" t="str">
        <f>IF(ISERROR(VLOOKUP(C859,'WI Vs ASM'!$B$2:$D$1000,3,0)),0,(VLOOKUP(C859,'WI Vs ASM'!$B$2:$D$1000,3,0)))</f>
        <v>01-Maintenance Offshore</v>
      </c>
      <c r="M859" s="11" t="str">
        <f>IF(ISERROR(VLOOKUP(C859,'WI Vs ASM'!$B$2:$I$1000,8,0)),0,(VLOOKUP(C859,'WI Vs ASM'!$B$2:$I$1000,8,0)))</f>
        <v>Rahul Soman</v>
      </c>
      <c r="N859" s="11" t="str">
        <f>IF(ISERROR(VLOOKUP(C859,'WI Vs ASM'!$B$2:$G$1000,6,0)),0,(VLOOKUP(C859,'WI Vs ASM'!$B$2:$G$1000,6,0)))</f>
        <v>Business Intelligence</v>
      </c>
      <c r="O859" s="11" t="str">
        <f>IF(ISERROR(VLOOKUP(C859,'WI Vs ASM'!$B$2:$H$1000,7,0)),0,(VLOOKUP(C859,'WI Vs ASM'!$B$2:$H$1000,7,0)))</f>
        <v>EBI</v>
      </c>
      <c r="P859" s="11" t="str">
        <f t="shared" si="369"/>
        <v>May-17</v>
      </c>
      <c r="Q859" s="11" t="str">
        <f t="shared" si="370"/>
        <v>Q2</v>
      </c>
      <c r="R859" s="11" t="str">
        <f>IF(ISERROR(VLOOKUP(C859,'WI Vs ASM'!$B$2:$J$1000,9,0)),0,(VLOOKUP(C859,'WI Vs ASM'!$B$2:$J$1000,9,0)))</f>
        <v>Jyothi Pai</v>
      </c>
      <c r="S859" s="11" t="str">
        <f>IF(ISERROR(VLOOKUP(C859,'WI Vs ASM'!$B$2:$K$1000,10,0)),0,(VLOOKUP(C859,'WI Vs ASM'!$B$2:$K$1000,10,0)))</f>
        <v>Kimberly Hale</v>
      </c>
      <c r="T859" s="11" t="str">
        <f>IF(ISERROR(VLOOKUP(C859,'WI Vs ASM'!$B$2:$L$1000,11,0)),0,(VLOOKUP(C859,'WI Vs ASM'!$B$2:$L$1000,11,0)))</f>
        <v>Crystal Romano</v>
      </c>
      <c r="U859" s="11" t="e">
        <f t="shared" si="377"/>
        <v>#VALUE!</v>
      </c>
      <c r="V859" s="11" t="str">
        <f t="shared" si="371"/>
        <v>No</v>
      </c>
      <c r="W859" s="11" t="str">
        <f t="shared" si="372"/>
        <v>Yes</v>
      </c>
      <c r="X859" s="11" t="str">
        <f t="shared" si="373"/>
        <v>No</v>
      </c>
      <c r="Y859" s="11" t="str">
        <f t="shared" si="374"/>
        <v>No</v>
      </c>
      <c r="Z859" s="11" t="str">
        <f t="shared" si="375"/>
        <v>No</v>
      </c>
      <c r="AA859" s="11" t="str">
        <f t="shared" si="378"/>
        <v>No</v>
      </c>
      <c r="AB859" s="11">
        <f>IF(ISERROR(VLOOKUP(U859,'ITWR Dump'!$A$2:$Y$5000,24,0)),0,(VLOOKUP('ILC Report'!U859,'ITWR Dump'!$A$2:$Y$5000,24,0)))</f>
        <v>0</v>
      </c>
      <c r="AC859" s="11" t="str">
        <f t="shared" si="379"/>
        <v>No</v>
      </c>
      <c r="AD859" s="11" t="str">
        <f t="shared" si="380"/>
        <v/>
      </c>
      <c r="AE859" s="11">
        <f>IF(ISERROR(VLOOKUP(U859,'ITWR Dump'!$A$2:$Y$5000,13,0)),0,(VLOOKUP(U859,'ITWR Dump'!$A$2:$Y$5000,13,0)))</f>
        <v>0</v>
      </c>
      <c r="AF859" s="11">
        <f>IF(ISERROR(VLOOKUP(U859,'ITWR Dump'!$A$2:$Y$5000,11,0)),0,(VLOOKUP(U859,'ITWR Dump'!$A$2:$Y$5000,11,0)))</f>
        <v>0</v>
      </c>
      <c r="AG859" s="11">
        <f>IF(ISERROR(VLOOKUP(U859,'ITWR Dump'!$A$2:$Y$5000,2,0)),0,(VLOOKUP(U859,'ITWR Dump'!$A$2:$Y$5000,2,0)))</f>
        <v>0</v>
      </c>
      <c r="AH859" s="11">
        <f>IF(ISERROR(VLOOKUP(U859,'ITWR Dump'!$A$2:$Y$5000,14,0)),0,(VLOOKUP(U859,'ITWR Dump'!$A$2:$Y$5000,14,0)))</f>
        <v>0</v>
      </c>
      <c r="AI859" s="11" t="str">
        <f t="shared" si="381"/>
        <v>Standby Hours</v>
      </c>
      <c r="AJ859" s="11" t="str">
        <f t="shared" si="382"/>
        <v>Offshore</v>
      </c>
      <c r="AK859" s="11" t="str">
        <f>IF(ISERROR(VLOOKUP(A859,'Team Data'!$C$2:$U$213,17,0)),0,(VLOOKUP(A859,'Team Data'!$C$2:$U$213,17,0)))</f>
        <v>BI and RM</v>
      </c>
      <c r="AL859" s="11" t="str">
        <f t="shared" si="383"/>
        <v>2017-04-24</v>
      </c>
      <c r="AM859" s="11">
        <f>IF(ISERROR(VLOOKUP(U859,'ITWR Dump'!$A$2:$Y$5000,16,0)),0,(VLOOKUP(U859,'ITWR Dump'!$A$2:$Y$5000,16,0)))</f>
        <v>0</v>
      </c>
      <c r="AN859" s="11">
        <f>IF(ISERROR(VLOOKUP(U859,'ITWR Dump'!$A$2:$Y$5000,18,0)),0,(VLOOKUP(U859,'ITWR Dump'!$A$2:$Y$5000,18,0)))</f>
        <v>0</v>
      </c>
      <c r="AO859" s="11">
        <f>IF(ISERROR(VLOOKUP(U859,'ITWR Dump'!$A$2:$Y$5000,25,0)),0,(VLOOKUP('ILC Report'!U859,'ITWR Dump'!$A$2:$Y$5000,25,0)))</f>
        <v>0</v>
      </c>
      <c r="AP859" s="11">
        <f t="shared" si="384"/>
        <v>0</v>
      </c>
      <c r="AQ859" s="26">
        <f t="shared" si="385"/>
        <v>0</v>
      </c>
      <c r="AR859" s="26">
        <f t="shared" si="386"/>
        <v>0</v>
      </c>
      <c r="AS859" s="26">
        <f t="shared" si="387"/>
        <v>0</v>
      </c>
      <c r="AT859" s="26">
        <f t="shared" si="388"/>
        <v>0</v>
      </c>
      <c r="AU859" s="26">
        <f t="shared" si="389"/>
        <v>0</v>
      </c>
      <c r="AV859" s="26">
        <f t="shared" si="390"/>
        <v>0</v>
      </c>
      <c r="AW859" s="11" t="s">
        <v>653</v>
      </c>
      <c r="AX859" s="11" t="str">
        <f>VLOOKUP(L859,Group!$A$2:$B$1000,2,0)</f>
        <v>Maintenance</v>
      </c>
      <c r="AY859" s="11">
        <f>IF(ISERROR(VLOOKUP(U859,'ITWR Dump'!$A$2:$Y$5000,15,0)),0,(VLOOKUP('ILC Report'!U859,'ITWR Dump'!$A$2:$Y$5000,15,0)))</f>
        <v>0</v>
      </c>
      <c r="AZ859" s="11" t="str">
        <f t="shared" si="391"/>
        <v>No</v>
      </c>
      <c r="BA859" s="11" t="str">
        <f t="shared" si="392"/>
        <v>BKI</v>
      </c>
      <c r="BB859" s="11" t="str">
        <f t="shared" si="393"/>
        <v>MN</v>
      </c>
      <c r="BC859" s="11" t="str">
        <f t="shared" si="394"/>
        <v>No</v>
      </c>
    </row>
    <row r="860" spans="1:55" x14ac:dyDescent="0.3">
      <c r="A860" s="11" t="s">
        <v>115</v>
      </c>
      <c r="B860" s="11" t="s">
        <v>1846</v>
      </c>
      <c r="C860" s="11" t="s">
        <v>567</v>
      </c>
      <c r="D860" s="11" t="s">
        <v>2400</v>
      </c>
      <c r="E860" s="38" t="s">
        <v>2903</v>
      </c>
      <c r="F860" s="11">
        <v>15</v>
      </c>
      <c r="G860" s="40" t="s">
        <v>218</v>
      </c>
      <c r="H860" s="11" t="str">
        <f t="shared" si="376"/>
        <v>Regular</v>
      </c>
      <c r="I860" s="11" t="str">
        <f t="shared" si="368"/>
        <v>INDIA</v>
      </c>
      <c r="J860" s="11" t="str">
        <f>IF(ISERROR(VLOOKUP(C860,'WI Vs ASM'!$B$2:$E$1000,4,0)),0,(VLOOKUP(C860,'WI Vs ASM'!$B$2:$E$1000,4,0)))</f>
        <v>Offshore</v>
      </c>
      <c r="K860" s="11" t="str">
        <f>IF(ISERROR(VLOOKUP(C860,'WI Vs ASM'!$B$2:$F$1000,5,0)),0,(VLOOKUP(C860,'WI Vs ASM'!$B$2:$F$1000,5,0)))</f>
        <v>02-Variable Billable</v>
      </c>
      <c r="L860" s="11" t="str">
        <f>IF(ISERROR(VLOOKUP(C860,'WI Vs ASM'!$B$2:$D$1000,3,0)),0,(VLOOKUP(C860,'WI Vs ASM'!$B$2:$D$1000,3,0)))</f>
        <v>78-Landed BA-SE Offshore</v>
      </c>
      <c r="M860" s="11" t="str">
        <f>IF(ISERROR(VLOOKUP(C860,'WI Vs ASM'!$B$2:$I$1000,8,0)),0,(VLOOKUP(C860,'WI Vs ASM'!$B$2:$I$1000,8,0)))</f>
        <v>Rahul Soman</v>
      </c>
      <c r="N860" s="11" t="str">
        <f>IF(ISERROR(VLOOKUP(C860,'WI Vs ASM'!$B$2:$G$1000,6,0)),0,(VLOOKUP(C860,'WI Vs ASM'!$B$2:$G$1000,6,0)))</f>
        <v>EBI</v>
      </c>
      <c r="O860" s="11" t="str">
        <f>IF(ISERROR(VLOOKUP(C860,'WI Vs ASM'!$B$2:$H$1000,7,0)),0,(VLOOKUP(C860,'WI Vs ASM'!$B$2:$H$1000,7,0)))</f>
        <v>EBI</v>
      </c>
      <c r="P860" s="11" t="str">
        <f t="shared" si="369"/>
        <v>May-17</v>
      </c>
      <c r="Q860" s="11" t="str">
        <f t="shared" si="370"/>
        <v>Q2</v>
      </c>
      <c r="R860" s="11" t="str">
        <f>IF(ISERROR(VLOOKUP(C860,'WI Vs ASM'!$B$2:$J$1000,9,0)),0,(VLOOKUP(C860,'WI Vs ASM'!$B$2:$J$1000,9,0)))</f>
        <v>Jyothi Pai</v>
      </c>
      <c r="S860" s="11" t="str">
        <f>IF(ISERROR(VLOOKUP(C860,'WI Vs ASM'!$B$2:$K$1000,10,0)),0,(VLOOKUP(C860,'WI Vs ASM'!$B$2:$K$1000,10,0)))</f>
        <v>Kimberly Hale</v>
      </c>
      <c r="T860" s="11" t="str">
        <f>IF(ISERROR(VLOOKUP(C860,'WI Vs ASM'!$B$2:$L$1000,11,0)),0,(VLOOKUP(C860,'WI Vs ASM'!$B$2:$L$1000,11,0)))</f>
        <v>Crystal Romano</v>
      </c>
      <c r="U860" s="11" t="str">
        <f t="shared" si="377"/>
        <v>WR635095</v>
      </c>
      <c r="V860" s="11" t="str">
        <f t="shared" si="371"/>
        <v>No</v>
      </c>
      <c r="W860" s="11" t="str">
        <f t="shared" si="372"/>
        <v>Yes</v>
      </c>
      <c r="X860" s="11" t="str">
        <f t="shared" si="373"/>
        <v>Yes</v>
      </c>
      <c r="Y860" s="11" t="str">
        <f t="shared" si="374"/>
        <v>No</v>
      </c>
      <c r="Z860" s="11" t="str">
        <f t="shared" si="375"/>
        <v>No</v>
      </c>
      <c r="AA860" s="11" t="str">
        <f t="shared" si="378"/>
        <v>No</v>
      </c>
      <c r="AB860" s="11">
        <f>IF(ISERROR(VLOOKUP(U860,'ITWR Dump'!$A$2:$Y$5000,24,0)),0,(VLOOKUP('ILC Report'!U860,'ITWR Dump'!$A$2:$Y$5000,24,0)))</f>
        <v>0</v>
      </c>
      <c r="AC860" s="11" t="str">
        <f t="shared" si="379"/>
        <v>Yes</v>
      </c>
      <c r="AD860" s="11" t="str">
        <f t="shared" si="380"/>
        <v>BASE/Staff Aug</v>
      </c>
      <c r="AE860" s="11">
        <f>IF(ISERROR(VLOOKUP(U860,'ITWR Dump'!$A$2:$Y$5000,13,0)),0,(VLOOKUP(U860,'ITWR Dump'!$A$2:$Y$5000,13,0)))</f>
        <v>0</v>
      </c>
      <c r="AF860" s="11">
        <f>IF(ISERROR(VLOOKUP(U860,'ITWR Dump'!$A$2:$Y$5000,11,0)),0,(VLOOKUP(U860,'ITWR Dump'!$A$2:$Y$5000,11,0)))</f>
        <v>0</v>
      </c>
      <c r="AG860" s="11">
        <f>IF(ISERROR(VLOOKUP(U860,'ITWR Dump'!$A$2:$Y$5000,2,0)),0,(VLOOKUP(U860,'ITWR Dump'!$A$2:$Y$5000,2,0)))</f>
        <v>0</v>
      </c>
      <c r="AH860" s="11">
        <f>IF(ISERROR(VLOOKUP(U860,'ITWR Dump'!$A$2:$Y$5000,14,0)),0,(VLOOKUP(U860,'ITWR Dump'!$A$2:$Y$5000,14,0)))</f>
        <v>0</v>
      </c>
      <c r="AI860" s="11" t="str">
        <f t="shared" si="381"/>
        <v>78-Landed BA-SE Offshore</v>
      </c>
      <c r="AJ860" s="11" t="str">
        <f t="shared" si="382"/>
        <v>Offshore</v>
      </c>
      <c r="AK860" s="11" t="str">
        <f>IF(ISERROR(VLOOKUP(A860,'Team Data'!$C$2:$U$213,17,0)),0,(VLOOKUP(A860,'Team Data'!$C$2:$U$213,17,0)))</f>
        <v>BI and RM</v>
      </c>
      <c r="AL860" s="11" t="str">
        <f t="shared" si="383"/>
        <v>2017-04-24</v>
      </c>
      <c r="AM860" s="11">
        <f>IF(ISERROR(VLOOKUP(U860,'ITWR Dump'!$A$2:$Y$5000,16,0)),0,(VLOOKUP(U860,'ITWR Dump'!$A$2:$Y$5000,16,0)))</f>
        <v>0</v>
      </c>
      <c r="AN860" s="11">
        <f>IF(ISERROR(VLOOKUP(U860,'ITWR Dump'!$A$2:$Y$5000,18,0)),0,(VLOOKUP(U860,'ITWR Dump'!$A$2:$Y$5000,18,0)))</f>
        <v>0</v>
      </c>
      <c r="AO860" s="11">
        <f>IF(ISERROR(VLOOKUP(U860,'ITWR Dump'!$A$2:$Y$5000,25,0)),0,(VLOOKUP('ILC Report'!U860,'ITWR Dump'!$A$2:$Y$5000,25,0)))</f>
        <v>0</v>
      </c>
      <c r="AP860" s="11">
        <f t="shared" si="384"/>
        <v>0</v>
      </c>
      <c r="AQ860" s="26">
        <f t="shared" si="385"/>
        <v>0</v>
      </c>
      <c r="AR860" s="26">
        <f t="shared" si="386"/>
        <v>0</v>
      </c>
      <c r="AS860" s="26">
        <f t="shared" si="387"/>
        <v>0</v>
      </c>
      <c r="AT860" s="26">
        <f t="shared" si="388"/>
        <v>0</v>
      </c>
      <c r="AU860" s="26">
        <f t="shared" si="389"/>
        <v>0</v>
      </c>
      <c r="AV860" s="26">
        <f t="shared" si="390"/>
        <v>0</v>
      </c>
      <c r="AW860" s="11" t="s">
        <v>653</v>
      </c>
      <c r="AX860" s="11" t="str">
        <f>VLOOKUP(L860,Group!$A$2:$B$1000,2,0)</f>
        <v>Enhancement</v>
      </c>
      <c r="AY860" s="11">
        <f>IF(ISERROR(VLOOKUP(U860,'ITWR Dump'!$A$2:$Y$5000,15,0)),0,(VLOOKUP('ILC Report'!U860,'ITWR Dump'!$A$2:$Y$5000,15,0)))</f>
        <v>0</v>
      </c>
      <c r="AZ860" s="11" t="str">
        <f t="shared" si="391"/>
        <v>No</v>
      </c>
      <c r="BA860" s="11" t="str">
        <f t="shared" si="392"/>
        <v>BKI</v>
      </c>
      <c r="BB860" s="11" t="str">
        <f t="shared" si="393"/>
        <v>LB</v>
      </c>
      <c r="BC860" s="11" t="str">
        <f t="shared" si="394"/>
        <v>No</v>
      </c>
    </row>
    <row r="861" spans="1:55" x14ac:dyDescent="0.3">
      <c r="A861" s="11" t="s">
        <v>115</v>
      </c>
      <c r="B861" s="11" t="s">
        <v>1846</v>
      </c>
      <c r="C861" s="11" t="s">
        <v>552</v>
      </c>
      <c r="D861" s="11" t="s">
        <v>2402</v>
      </c>
      <c r="E861" s="38" t="s">
        <v>2903</v>
      </c>
      <c r="F861" s="11">
        <v>16</v>
      </c>
      <c r="G861" s="40" t="s">
        <v>218</v>
      </c>
      <c r="H861" s="11" t="str">
        <f t="shared" si="376"/>
        <v>Regular</v>
      </c>
      <c r="I861" s="11" t="str">
        <f t="shared" si="368"/>
        <v>INDIA</v>
      </c>
      <c r="J861" s="11" t="str">
        <f>IF(ISERROR(VLOOKUP(C861,'WI Vs ASM'!$B$2:$E$1000,4,0)),0,(VLOOKUP(C861,'WI Vs ASM'!$B$2:$E$1000,4,0)))</f>
        <v>Offshore</v>
      </c>
      <c r="K861" s="11" t="str">
        <f>IF(ISERROR(VLOOKUP(C861,'WI Vs ASM'!$B$2:$F$1000,5,0)),0,(VLOOKUP(C861,'WI Vs ASM'!$B$2:$F$1000,5,0)))</f>
        <v>01-Fixed Price</v>
      </c>
      <c r="L861" s="11" t="str">
        <f>IF(ISERROR(VLOOKUP(C861,'WI Vs ASM'!$B$2:$D$1000,3,0)),0,(VLOOKUP(C861,'WI Vs ASM'!$B$2:$D$1000,3,0)))</f>
        <v>01-Maintenance Offshore</v>
      </c>
      <c r="M861" s="11" t="str">
        <f>IF(ISERROR(VLOOKUP(C861,'WI Vs ASM'!$B$2:$I$1000,8,0)),0,(VLOOKUP(C861,'WI Vs ASM'!$B$2:$I$1000,8,0)))</f>
        <v>Rahul Soman</v>
      </c>
      <c r="N861" s="11" t="str">
        <f>IF(ISERROR(VLOOKUP(C861,'WI Vs ASM'!$B$2:$G$1000,6,0)),0,(VLOOKUP(C861,'WI Vs ASM'!$B$2:$G$1000,6,0)))</f>
        <v>Business Intelligence</v>
      </c>
      <c r="O861" s="11" t="str">
        <f>IF(ISERROR(VLOOKUP(C861,'WI Vs ASM'!$B$2:$H$1000,7,0)),0,(VLOOKUP(C861,'WI Vs ASM'!$B$2:$H$1000,7,0)))</f>
        <v>EBI</v>
      </c>
      <c r="P861" s="11" t="str">
        <f t="shared" si="369"/>
        <v>May-17</v>
      </c>
      <c r="Q861" s="11" t="str">
        <f t="shared" si="370"/>
        <v>Q2</v>
      </c>
      <c r="R861" s="11" t="str">
        <f>IF(ISERROR(VLOOKUP(C861,'WI Vs ASM'!$B$2:$J$1000,9,0)),0,(VLOOKUP(C861,'WI Vs ASM'!$B$2:$J$1000,9,0)))</f>
        <v>Jyothi Pai</v>
      </c>
      <c r="S861" s="11" t="str">
        <f>IF(ISERROR(VLOOKUP(C861,'WI Vs ASM'!$B$2:$K$1000,10,0)),0,(VLOOKUP(C861,'WI Vs ASM'!$B$2:$K$1000,10,0)))</f>
        <v>Kimberly Hale</v>
      </c>
      <c r="T861" s="11" t="str">
        <f>IF(ISERROR(VLOOKUP(C861,'WI Vs ASM'!$B$2:$L$1000,11,0)),0,(VLOOKUP(C861,'WI Vs ASM'!$B$2:$L$1000,11,0)))</f>
        <v>Crystal Romano</v>
      </c>
      <c r="U861" s="11" t="str">
        <f t="shared" si="377"/>
        <v>WR735943</v>
      </c>
      <c r="V861" s="11" t="str">
        <f t="shared" si="371"/>
        <v>No</v>
      </c>
      <c r="W861" s="11" t="str">
        <f t="shared" si="372"/>
        <v>Yes</v>
      </c>
      <c r="X861" s="11" t="str">
        <f t="shared" si="373"/>
        <v>No</v>
      </c>
      <c r="Y861" s="11" t="str">
        <f t="shared" si="374"/>
        <v>No</v>
      </c>
      <c r="Z861" s="11" t="str">
        <f t="shared" si="375"/>
        <v>No</v>
      </c>
      <c r="AA861" s="11" t="str">
        <f t="shared" si="378"/>
        <v>No</v>
      </c>
      <c r="AB861" s="11">
        <f>IF(ISERROR(VLOOKUP(U861,'ITWR Dump'!$A$2:$Y$5000,24,0)),0,(VLOOKUP('ILC Report'!U861,'ITWR Dump'!$A$2:$Y$5000,24,0)))</f>
        <v>0</v>
      </c>
      <c r="AC861" s="11" t="str">
        <f t="shared" si="379"/>
        <v>No</v>
      </c>
      <c r="AD861" s="11" t="str">
        <f t="shared" si="380"/>
        <v/>
      </c>
      <c r="AE861" s="11">
        <f>IF(ISERROR(VLOOKUP(U861,'ITWR Dump'!$A$2:$Y$5000,13,0)),0,(VLOOKUP(U861,'ITWR Dump'!$A$2:$Y$5000,13,0)))</f>
        <v>0</v>
      </c>
      <c r="AF861" s="11">
        <f>IF(ISERROR(VLOOKUP(U861,'ITWR Dump'!$A$2:$Y$5000,11,0)),0,(VLOOKUP(U861,'ITWR Dump'!$A$2:$Y$5000,11,0)))</f>
        <v>0</v>
      </c>
      <c r="AG861" s="11">
        <f>IF(ISERROR(VLOOKUP(U861,'ITWR Dump'!$A$2:$Y$5000,2,0)),0,(VLOOKUP(U861,'ITWR Dump'!$A$2:$Y$5000,2,0)))</f>
        <v>0</v>
      </c>
      <c r="AH861" s="11">
        <f>IF(ISERROR(VLOOKUP(U861,'ITWR Dump'!$A$2:$Y$5000,14,0)),0,(VLOOKUP(U861,'ITWR Dump'!$A$2:$Y$5000,14,0)))</f>
        <v>0</v>
      </c>
      <c r="AI861" s="11" t="str">
        <f t="shared" si="381"/>
        <v>01-Maintenance Offshore</v>
      </c>
      <c r="AJ861" s="11" t="str">
        <f t="shared" si="382"/>
        <v>Offshore</v>
      </c>
      <c r="AK861" s="11" t="str">
        <f>IF(ISERROR(VLOOKUP(A861,'Team Data'!$C$2:$U$213,17,0)),0,(VLOOKUP(A861,'Team Data'!$C$2:$U$213,17,0)))</f>
        <v>BI and RM</v>
      </c>
      <c r="AL861" s="11" t="str">
        <f t="shared" si="383"/>
        <v>2017-04-24</v>
      </c>
      <c r="AM861" s="11">
        <f>IF(ISERROR(VLOOKUP(U861,'ITWR Dump'!$A$2:$Y$5000,16,0)),0,(VLOOKUP(U861,'ITWR Dump'!$A$2:$Y$5000,16,0)))</f>
        <v>0</v>
      </c>
      <c r="AN861" s="11">
        <f>IF(ISERROR(VLOOKUP(U861,'ITWR Dump'!$A$2:$Y$5000,18,0)),0,(VLOOKUP(U861,'ITWR Dump'!$A$2:$Y$5000,18,0)))</f>
        <v>0</v>
      </c>
      <c r="AO861" s="11">
        <f>IF(ISERROR(VLOOKUP(U861,'ITWR Dump'!$A$2:$Y$5000,25,0)),0,(VLOOKUP('ILC Report'!U861,'ITWR Dump'!$A$2:$Y$5000,25,0)))</f>
        <v>0</v>
      </c>
      <c r="AP861" s="11">
        <f t="shared" si="384"/>
        <v>0</v>
      </c>
      <c r="AQ861" s="26">
        <f t="shared" si="385"/>
        <v>0</v>
      </c>
      <c r="AR861" s="26">
        <f t="shared" si="386"/>
        <v>0</v>
      </c>
      <c r="AS861" s="26">
        <f t="shared" si="387"/>
        <v>0</v>
      </c>
      <c r="AT861" s="26">
        <f t="shared" si="388"/>
        <v>0</v>
      </c>
      <c r="AU861" s="26">
        <f t="shared" si="389"/>
        <v>0</v>
      </c>
      <c r="AV861" s="26">
        <f t="shared" si="390"/>
        <v>0</v>
      </c>
      <c r="AW861" s="11" t="s">
        <v>653</v>
      </c>
      <c r="AX861" s="11" t="str">
        <f>VLOOKUP(L861,Group!$A$2:$B$1000,2,0)</f>
        <v>Maintenance</v>
      </c>
      <c r="AY861" s="11">
        <f>IF(ISERROR(VLOOKUP(U861,'ITWR Dump'!$A$2:$Y$5000,15,0)),0,(VLOOKUP('ILC Report'!U861,'ITWR Dump'!$A$2:$Y$5000,15,0)))</f>
        <v>0</v>
      </c>
      <c r="AZ861" s="11" t="str">
        <f t="shared" si="391"/>
        <v>Yes</v>
      </c>
      <c r="BA861" s="11" t="str">
        <f t="shared" si="392"/>
        <v>BKI</v>
      </c>
      <c r="BB861" s="11" t="str">
        <f t="shared" si="393"/>
        <v>MN</v>
      </c>
      <c r="BC861" s="11" t="str">
        <f t="shared" si="394"/>
        <v>No</v>
      </c>
    </row>
    <row r="862" spans="1:55" x14ac:dyDescent="0.3">
      <c r="A862" s="11" t="s">
        <v>115</v>
      </c>
      <c r="B862" s="11" t="s">
        <v>1846</v>
      </c>
      <c r="C862" s="11" t="s">
        <v>552</v>
      </c>
      <c r="D862" s="11" t="s">
        <v>2404</v>
      </c>
      <c r="E862" s="38" t="s">
        <v>2903</v>
      </c>
      <c r="F862" s="11">
        <v>2</v>
      </c>
      <c r="G862" s="40" t="s">
        <v>218</v>
      </c>
      <c r="H862" s="11" t="str">
        <f t="shared" si="376"/>
        <v>Regular</v>
      </c>
      <c r="I862" s="11" t="str">
        <f t="shared" si="368"/>
        <v>INDIA</v>
      </c>
      <c r="J862" s="11" t="str">
        <f>IF(ISERROR(VLOOKUP(C862,'WI Vs ASM'!$B$2:$E$1000,4,0)),0,(VLOOKUP(C862,'WI Vs ASM'!$B$2:$E$1000,4,0)))</f>
        <v>Offshore</v>
      </c>
      <c r="K862" s="11" t="str">
        <f>IF(ISERROR(VLOOKUP(C862,'WI Vs ASM'!$B$2:$F$1000,5,0)),0,(VLOOKUP(C862,'WI Vs ASM'!$B$2:$F$1000,5,0)))</f>
        <v>01-Fixed Price</v>
      </c>
      <c r="L862" s="11" t="str">
        <f>IF(ISERROR(VLOOKUP(C862,'WI Vs ASM'!$B$2:$D$1000,3,0)),0,(VLOOKUP(C862,'WI Vs ASM'!$B$2:$D$1000,3,0)))</f>
        <v>01-Maintenance Offshore</v>
      </c>
      <c r="M862" s="11" t="str">
        <f>IF(ISERROR(VLOOKUP(C862,'WI Vs ASM'!$B$2:$I$1000,8,0)),0,(VLOOKUP(C862,'WI Vs ASM'!$B$2:$I$1000,8,0)))</f>
        <v>Rahul Soman</v>
      </c>
      <c r="N862" s="11" t="str">
        <f>IF(ISERROR(VLOOKUP(C862,'WI Vs ASM'!$B$2:$G$1000,6,0)),0,(VLOOKUP(C862,'WI Vs ASM'!$B$2:$G$1000,6,0)))</f>
        <v>Business Intelligence</v>
      </c>
      <c r="O862" s="11" t="str">
        <f>IF(ISERROR(VLOOKUP(C862,'WI Vs ASM'!$B$2:$H$1000,7,0)),0,(VLOOKUP(C862,'WI Vs ASM'!$B$2:$H$1000,7,0)))</f>
        <v>EBI</v>
      </c>
      <c r="P862" s="11" t="str">
        <f t="shared" si="369"/>
        <v>May-17</v>
      </c>
      <c r="Q862" s="11" t="str">
        <f t="shared" si="370"/>
        <v>Q2</v>
      </c>
      <c r="R862" s="11" t="str">
        <f>IF(ISERROR(VLOOKUP(C862,'WI Vs ASM'!$B$2:$J$1000,9,0)),0,(VLOOKUP(C862,'WI Vs ASM'!$B$2:$J$1000,9,0)))</f>
        <v>Jyothi Pai</v>
      </c>
      <c r="S862" s="11" t="str">
        <f>IF(ISERROR(VLOOKUP(C862,'WI Vs ASM'!$B$2:$K$1000,10,0)),0,(VLOOKUP(C862,'WI Vs ASM'!$B$2:$K$1000,10,0)))</f>
        <v>Kimberly Hale</v>
      </c>
      <c r="T862" s="11" t="str">
        <f>IF(ISERROR(VLOOKUP(C862,'WI Vs ASM'!$B$2:$L$1000,11,0)),0,(VLOOKUP(C862,'WI Vs ASM'!$B$2:$L$1000,11,0)))</f>
        <v>Crystal Romano</v>
      </c>
      <c r="U862" s="11" t="str">
        <f t="shared" si="377"/>
        <v>WR735943</v>
      </c>
      <c r="V862" s="11" t="str">
        <f t="shared" si="371"/>
        <v>No</v>
      </c>
      <c r="W862" s="11" t="str">
        <f t="shared" si="372"/>
        <v>Yes</v>
      </c>
      <c r="X862" s="11" t="str">
        <f t="shared" si="373"/>
        <v>No</v>
      </c>
      <c r="Y862" s="11" t="str">
        <f t="shared" si="374"/>
        <v>No</v>
      </c>
      <c r="Z862" s="11" t="str">
        <f t="shared" si="375"/>
        <v>No</v>
      </c>
      <c r="AA862" s="11" t="str">
        <f t="shared" si="378"/>
        <v>No</v>
      </c>
      <c r="AB862" s="11">
        <f>IF(ISERROR(VLOOKUP(U862,'ITWR Dump'!$A$2:$Y$5000,24,0)),0,(VLOOKUP('ILC Report'!U862,'ITWR Dump'!$A$2:$Y$5000,24,0)))</f>
        <v>0</v>
      </c>
      <c r="AC862" s="11" t="str">
        <f t="shared" si="379"/>
        <v>No</v>
      </c>
      <c r="AD862" s="11" t="str">
        <f t="shared" si="380"/>
        <v/>
      </c>
      <c r="AE862" s="11">
        <f>IF(ISERROR(VLOOKUP(U862,'ITWR Dump'!$A$2:$Y$5000,13,0)),0,(VLOOKUP(U862,'ITWR Dump'!$A$2:$Y$5000,13,0)))</f>
        <v>0</v>
      </c>
      <c r="AF862" s="11">
        <f>IF(ISERROR(VLOOKUP(U862,'ITWR Dump'!$A$2:$Y$5000,11,0)),0,(VLOOKUP(U862,'ITWR Dump'!$A$2:$Y$5000,11,0)))</f>
        <v>0</v>
      </c>
      <c r="AG862" s="11">
        <f>IF(ISERROR(VLOOKUP(U862,'ITWR Dump'!$A$2:$Y$5000,2,0)),0,(VLOOKUP(U862,'ITWR Dump'!$A$2:$Y$5000,2,0)))</f>
        <v>0</v>
      </c>
      <c r="AH862" s="11">
        <f>IF(ISERROR(VLOOKUP(U862,'ITWR Dump'!$A$2:$Y$5000,14,0)),0,(VLOOKUP(U862,'ITWR Dump'!$A$2:$Y$5000,14,0)))</f>
        <v>0</v>
      </c>
      <c r="AI862" s="11" t="str">
        <f t="shared" si="381"/>
        <v>01-Maintenance Offshore</v>
      </c>
      <c r="AJ862" s="11" t="str">
        <f t="shared" si="382"/>
        <v>Offshore</v>
      </c>
      <c r="AK862" s="11" t="str">
        <f>IF(ISERROR(VLOOKUP(A862,'Team Data'!$C$2:$U$213,17,0)),0,(VLOOKUP(A862,'Team Data'!$C$2:$U$213,17,0)))</f>
        <v>BI and RM</v>
      </c>
      <c r="AL862" s="11" t="str">
        <f t="shared" si="383"/>
        <v>2017-04-24</v>
      </c>
      <c r="AM862" s="11">
        <f>IF(ISERROR(VLOOKUP(U862,'ITWR Dump'!$A$2:$Y$5000,16,0)),0,(VLOOKUP(U862,'ITWR Dump'!$A$2:$Y$5000,16,0)))</f>
        <v>0</v>
      </c>
      <c r="AN862" s="11">
        <f>IF(ISERROR(VLOOKUP(U862,'ITWR Dump'!$A$2:$Y$5000,18,0)),0,(VLOOKUP(U862,'ITWR Dump'!$A$2:$Y$5000,18,0)))</f>
        <v>0</v>
      </c>
      <c r="AO862" s="11">
        <f>IF(ISERROR(VLOOKUP(U862,'ITWR Dump'!$A$2:$Y$5000,25,0)),0,(VLOOKUP('ILC Report'!U862,'ITWR Dump'!$A$2:$Y$5000,25,0)))</f>
        <v>0</v>
      </c>
      <c r="AP862" s="11">
        <f t="shared" si="384"/>
        <v>0</v>
      </c>
      <c r="AQ862" s="26">
        <f t="shared" si="385"/>
        <v>0</v>
      </c>
      <c r="AR862" s="26">
        <f t="shared" si="386"/>
        <v>0</v>
      </c>
      <c r="AS862" s="26">
        <f t="shared" si="387"/>
        <v>0</v>
      </c>
      <c r="AT862" s="26">
        <f t="shared" si="388"/>
        <v>0</v>
      </c>
      <c r="AU862" s="26">
        <f t="shared" si="389"/>
        <v>0</v>
      </c>
      <c r="AV862" s="26">
        <f t="shared" si="390"/>
        <v>0</v>
      </c>
      <c r="AW862" s="11" t="s">
        <v>653</v>
      </c>
      <c r="AX862" s="11" t="str">
        <f>VLOOKUP(L862,Group!$A$2:$B$1000,2,0)</f>
        <v>Maintenance</v>
      </c>
      <c r="AY862" s="11">
        <f>IF(ISERROR(VLOOKUP(U862,'ITWR Dump'!$A$2:$Y$5000,15,0)),0,(VLOOKUP('ILC Report'!U862,'ITWR Dump'!$A$2:$Y$5000,15,0)))</f>
        <v>0</v>
      </c>
      <c r="AZ862" s="11" t="str">
        <f t="shared" si="391"/>
        <v>Yes</v>
      </c>
      <c r="BA862" s="11" t="str">
        <f t="shared" si="392"/>
        <v>BKI</v>
      </c>
      <c r="BB862" s="11" t="str">
        <f t="shared" si="393"/>
        <v>MN</v>
      </c>
      <c r="BC862" s="11" t="str">
        <f t="shared" si="394"/>
        <v>No</v>
      </c>
    </row>
    <row r="863" spans="1:55" x14ac:dyDescent="0.3">
      <c r="A863" s="11" t="s">
        <v>115</v>
      </c>
      <c r="B863" s="11" t="s">
        <v>1846</v>
      </c>
      <c r="C863" s="11" t="s">
        <v>552</v>
      </c>
      <c r="D863" s="11" t="s">
        <v>2391</v>
      </c>
      <c r="E863" s="38" t="s">
        <v>2904</v>
      </c>
      <c r="F863" s="11">
        <v>4</v>
      </c>
      <c r="G863" s="40" t="s">
        <v>218</v>
      </c>
      <c r="H863" s="11" t="str">
        <f t="shared" si="376"/>
        <v>Regular</v>
      </c>
      <c r="I863" s="11" t="str">
        <f t="shared" si="368"/>
        <v>INDIA</v>
      </c>
      <c r="J863" s="11" t="str">
        <f>IF(ISERROR(VLOOKUP(C863,'WI Vs ASM'!$B$2:$E$1000,4,0)),0,(VLOOKUP(C863,'WI Vs ASM'!$B$2:$E$1000,4,0)))</f>
        <v>Offshore</v>
      </c>
      <c r="K863" s="11" t="str">
        <f>IF(ISERROR(VLOOKUP(C863,'WI Vs ASM'!$B$2:$F$1000,5,0)),0,(VLOOKUP(C863,'WI Vs ASM'!$B$2:$F$1000,5,0)))</f>
        <v>01-Fixed Price</v>
      </c>
      <c r="L863" s="11" t="str">
        <f>IF(ISERROR(VLOOKUP(C863,'WI Vs ASM'!$B$2:$D$1000,3,0)),0,(VLOOKUP(C863,'WI Vs ASM'!$B$2:$D$1000,3,0)))</f>
        <v>01-Maintenance Offshore</v>
      </c>
      <c r="M863" s="11" t="str">
        <f>IF(ISERROR(VLOOKUP(C863,'WI Vs ASM'!$B$2:$I$1000,8,0)),0,(VLOOKUP(C863,'WI Vs ASM'!$B$2:$I$1000,8,0)))</f>
        <v>Rahul Soman</v>
      </c>
      <c r="N863" s="11" t="str">
        <f>IF(ISERROR(VLOOKUP(C863,'WI Vs ASM'!$B$2:$G$1000,6,0)),0,(VLOOKUP(C863,'WI Vs ASM'!$B$2:$G$1000,6,0)))</f>
        <v>Business Intelligence</v>
      </c>
      <c r="O863" s="11" t="str">
        <f>IF(ISERROR(VLOOKUP(C863,'WI Vs ASM'!$B$2:$H$1000,7,0)),0,(VLOOKUP(C863,'WI Vs ASM'!$B$2:$H$1000,7,0)))</f>
        <v>EBI</v>
      </c>
      <c r="P863" s="11" t="str">
        <f t="shared" si="369"/>
        <v>May-17</v>
      </c>
      <c r="Q863" s="11" t="str">
        <f t="shared" si="370"/>
        <v>Q2</v>
      </c>
      <c r="R863" s="11" t="str">
        <f>IF(ISERROR(VLOOKUP(C863,'WI Vs ASM'!$B$2:$J$1000,9,0)),0,(VLOOKUP(C863,'WI Vs ASM'!$B$2:$J$1000,9,0)))</f>
        <v>Jyothi Pai</v>
      </c>
      <c r="S863" s="11" t="str">
        <f>IF(ISERROR(VLOOKUP(C863,'WI Vs ASM'!$B$2:$K$1000,10,0)),0,(VLOOKUP(C863,'WI Vs ASM'!$B$2:$K$1000,10,0)))</f>
        <v>Kimberly Hale</v>
      </c>
      <c r="T863" s="11" t="str">
        <f>IF(ISERROR(VLOOKUP(C863,'WI Vs ASM'!$B$2:$L$1000,11,0)),0,(VLOOKUP(C863,'WI Vs ASM'!$B$2:$L$1000,11,0)))</f>
        <v>Crystal Romano</v>
      </c>
      <c r="U863" s="11" t="e">
        <f t="shared" si="377"/>
        <v>#VALUE!</v>
      </c>
      <c r="V863" s="11" t="str">
        <f t="shared" si="371"/>
        <v>No</v>
      </c>
      <c r="W863" s="11" t="str">
        <f t="shared" si="372"/>
        <v>Yes</v>
      </c>
      <c r="X863" s="11" t="str">
        <f t="shared" si="373"/>
        <v>No</v>
      </c>
      <c r="Y863" s="11" t="str">
        <f t="shared" si="374"/>
        <v>No</v>
      </c>
      <c r="Z863" s="11" t="str">
        <f t="shared" si="375"/>
        <v>No</v>
      </c>
      <c r="AA863" s="11" t="str">
        <f t="shared" si="378"/>
        <v>No</v>
      </c>
      <c r="AB863" s="11">
        <f>IF(ISERROR(VLOOKUP(U863,'ITWR Dump'!$A$2:$Y$5000,24,0)),0,(VLOOKUP('ILC Report'!U863,'ITWR Dump'!$A$2:$Y$5000,24,0)))</f>
        <v>0</v>
      </c>
      <c r="AC863" s="11" t="str">
        <f t="shared" si="379"/>
        <v>No</v>
      </c>
      <c r="AD863" s="11" t="str">
        <f t="shared" si="380"/>
        <v/>
      </c>
      <c r="AE863" s="11">
        <f>IF(ISERROR(VLOOKUP(U863,'ITWR Dump'!$A$2:$Y$5000,13,0)),0,(VLOOKUP(U863,'ITWR Dump'!$A$2:$Y$5000,13,0)))</f>
        <v>0</v>
      </c>
      <c r="AF863" s="11">
        <f>IF(ISERROR(VLOOKUP(U863,'ITWR Dump'!$A$2:$Y$5000,11,0)),0,(VLOOKUP(U863,'ITWR Dump'!$A$2:$Y$5000,11,0)))</f>
        <v>0</v>
      </c>
      <c r="AG863" s="11">
        <f>IF(ISERROR(VLOOKUP(U863,'ITWR Dump'!$A$2:$Y$5000,2,0)),0,(VLOOKUP(U863,'ITWR Dump'!$A$2:$Y$5000,2,0)))</f>
        <v>0</v>
      </c>
      <c r="AH863" s="11">
        <f>IF(ISERROR(VLOOKUP(U863,'ITWR Dump'!$A$2:$Y$5000,14,0)),0,(VLOOKUP(U863,'ITWR Dump'!$A$2:$Y$5000,14,0)))</f>
        <v>0</v>
      </c>
      <c r="AI863" s="11" t="str">
        <f t="shared" si="381"/>
        <v>01-Maintenance Offshore</v>
      </c>
      <c r="AJ863" s="11" t="str">
        <f t="shared" si="382"/>
        <v>Offshore</v>
      </c>
      <c r="AK863" s="11" t="str">
        <f>IF(ISERROR(VLOOKUP(A863,'Team Data'!$C$2:$U$213,17,0)),0,(VLOOKUP(A863,'Team Data'!$C$2:$U$213,17,0)))</f>
        <v>BI and RM</v>
      </c>
      <c r="AL863" s="11" t="str">
        <f t="shared" si="383"/>
        <v>2017-04-24</v>
      </c>
      <c r="AM863" s="11">
        <f>IF(ISERROR(VLOOKUP(U863,'ITWR Dump'!$A$2:$Y$5000,16,0)),0,(VLOOKUP(U863,'ITWR Dump'!$A$2:$Y$5000,16,0)))</f>
        <v>0</v>
      </c>
      <c r="AN863" s="11">
        <f>IF(ISERROR(VLOOKUP(U863,'ITWR Dump'!$A$2:$Y$5000,18,0)),0,(VLOOKUP(U863,'ITWR Dump'!$A$2:$Y$5000,18,0)))</f>
        <v>0</v>
      </c>
      <c r="AO863" s="11">
        <f>IF(ISERROR(VLOOKUP(U863,'ITWR Dump'!$A$2:$Y$5000,25,0)),0,(VLOOKUP('ILC Report'!U863,'ITWR Dump'!$A$2:$Y$5000,25,0)))</f>
        <v>0</v>
      </c>
      <c r="AP863" s="11">
        <f t="shared" si="384"/>
        <v>0</v>
      </c>
      <c r="AQ863" s="26">
        <f t="shared" si="385"/>
        <v>0</v>
      </c>
      <c r="AR863" s="26">
        <f t="shared" si="386"/>
        <v>0</v>
      </c>
      <c r="AS863" s="26">
        <f t="shared" si="387"/>
        <v>0</v>
      </c>
      <c r="AT863" s="26">
        <f t="shared" si="388"/>
        <v>0</v>
      </c>
      <c r="AU863" s="26">
        <f t="shared" si="389"/>
        <v>0</v>
      </c>
      <c r="AV863" s="26">
        <f t="shared" si="390"/>
        <v>0</v>
      </c>
      <c r="AW863" s="11" t="s">
        <v>653</v>
      </c>
      <c r="AX863" s="11" t="str">
        <f>VLOOKUP(L863,Group!$A$2:$B$1000,2,0)</f>
        <v>Maintenance</v>
      </c>
      <c r="AY863" s="11">
        <f>IF(ISERROR(VLOOKUP(U863,'ITWR Dump'!$A$2:$Y$5000,15,0)),0,(VLOOKUP('ILC Report'!U863,'ITWR Dump'!$A$2:$Y$5000,15,0)))</f>
        <v>0</v>
      </c>
      <c r="AZ863" s="11" t="str">
        <f t="shared" si="391"/>
        <v>No</v>
      </c>
      <c r="BA863" s="11" t="str">
        <f t="shared" si="392"/>
        <v>BKI</v>
      </c>
      <c r="BB863" s="11" t="str">
        <f t="shared" si="393"/>
        <v>MN</v>
      </c>
      <c r="BC863" s="11" t="str">
        <f t="shared" si="394"/>
        <v>No</v>
      </c>
    </row>
    <row r="864" spans="1:55" x14ac:dyDescent="0.3">
      <c r="A864" s="11" t="s">
        <v>115</v>
      </c>
      <c r="B864" s="11" t="s">
        <v>1846</v>
      </c>
      <c r="C864" s="11" t="s">
        <v>552</v>
      </c>
      <c r="D864" s="11" t="s">
        <v>2392</v>
      </c>
      <c r="E864" s="38" t="s">
        <v>2904</v>
      </c>
      <c r="F864" s="11">
        <v>5</v>
      </c>
      <c r="G864" s="40" t="s">
        <v>218</v>
      </c>
      <c r="H864" s="11" t="str">
        <f t="shared" si="376"/>
        <v>Regular</v>
      </c>
      <c r="I864" s="11" t="str">
        <f t="shared" si="368"/>
        <v>INDIA</v>
      </c>
      <c r="J864" s="11" t="str">
        <f>IF(ISERROR(VLOOKUP(C864,'WI Vs ASM'!$B$2:$E$1000,4,0)),0,(VLOOKUP(C864,'WI Vs ASM'!$B$2:$E$1000,4,0)))</f>
        <v>Offshore</v>
      </c>
      <c r="K864" s="11" t="str">
        <f>IF(ISERROR(VLOOKUP(C864,'WI Vs ASM'!$B$2:$F$1000,5,0)),0,(VLOOKUP(C864,'WI Vs ASM'!$B$2:$F$1000,5,0)))</f>
        <v>01-Fixed Price</v>
      </c>
      <c r="L864" s="11" t="str">
        <f>IF(ISERROR(VLOOKUP(C864,'WI Vs ASM'!$B$2:$D$1000,3,0)),0,(VLOOKUP(C864,'WI Vs ASM'!$B$2:$D$1000,3,0)))</f>
        <v>01-Maintenance Offshore</v>
      </c>
      <c r="M864" s="11" t="str">
        <f>IF(ISERROR(VLOOKUP(C864,'WI Vs ASM'!$B$2:$I$1000,8,0)),0,(VLOOKUP(C864,'WI Vs ASM'!$B$2:$I$1000,8,0)))</f>
        <v>Rahul Soman</v>
      </c>
      <c r="N864" s="11" t="str">
        <f>IF(ISERROR(VLOOKUP(C864,'WI Vs ASM'!$B$2:$G$1000,6,0)),0,(VLOOKUP(C864,'WI Vs ASM'!$B$2:$G$1000,6,0)))</f>
        <v>Business Intelligence</v>
      </c>
      <c r="O864" s="11" t="str">
        <f>IF(ISERROR(VLOOKUP(C864,'WI Vs ASM'!$B$2:$H$1000,7,0)),0,(VLOOKUP(C864,'WI Vs ASM'!$B$2:$H$1000,7,0)))</f>
        <v>EBI</v>
      </c>
      <c r="P864" s="11" t="str">
        <f t="shared" si="369"/>
        <v>May-17</v>
      </c>
      <c r="Q864" s="11" t="str">
        <f t="shared" si="370"/>
        <v>Q2</v>
      </c>
      <c r="R864" s="11" t="str">
        <f>IF(ISERROR(VLOOKUP(C864,'WI Vs ASM'!$B$2:$J$1000,9,0)),0,(VLOOKUP(C864,'WI Vs ASM'!$B$2:$J$1000,9,0)))</f>
        <v>Jyothi Pai</v>
      </c>
      <c r="S864" s="11" t="str">
        <f>IF(ISERROR(VLOOKUP(C864,'WI Vs ASM'!$B$2:$K$1000,10,0)),0,(VLOOKUP(C864,'WI Vs ASM'!$B$2:$K$1000,10,0)))</f>
        <v>Kimberly Hale</v>
      </c>
      <c r="T864" s="11" t="str">
        <f>IF(ISERROR(VLOOKUP(C864,'WI Vs ASM'!$B$2:$L$1000,11,0)),0,(VLOOKUP(C864,'WI Vs ASM'!$B$2:$L$1000,11,0)))</f>
        <v>Crystal Romano</v>
      </c>
      <c r="U864" s="11" t="e">
        <f t="shared" si="377"/>
        <v>#VALUE!</v>
      </c>
      <c r="V864" s="11" t="str">
        <f t="shared" si="371"/>
        <v>No</v>
      </c>
      <c r="W864" s="11" t="str">
        <f t="shared" si="372"/>
        <v>Yes</v>
      </c>
      <c r="X864" s="11" t="str">
        <f t="shared" si="373"/>
        <v>No</v>
      </c>
      <c r="Y864" s="11" t="str">
        <f t="shared" si="374"/>
        <v>No</v>
      </c>
      <c r="Z864" s="11" t="str">
        <f t="shared" si="375"/>
        <v>No</v>
      </c>
      <c r="AA864" s="11" t="str">
        <f t="shared" si="378"/>
        <v>No</v>
      </c>
      <c r="AB864" s="11">
        <f>IF(ISERROR(VLOOKUP(U864,'ITWR Dump'!$A$2:$Y$5000,24,0)),0,(VLOOKUP('ILC Report'!U864,'ITWR Dump'!$A$2:$Y$5000,24,0)))</f>
        <v>0</v>
      </c>
      <c r="AC864" s="11" t="str">
        <f t="shared" si="379"/>
        <v>No</v>
      </c>
      <c r="AD864" s="11" t="str">
        <f t="shared" si="380"/>
        <v/>
      </c>
      <c r="AE864" s="11">
        <f>IF(ISERROR(VLOOKUP(U864,'ITWR Dump'!$A$2:$Y$5000,13,0)),0,(VLOOKUP(U864,'ITWR Dump'!$A$2:$Y$5000,13,0)))</f>
        <v>0</v>
      </c>
      <c r="AF864" s="11">
        <f>IF(ISERROR(VLOOKUP(U864,'ITWR Dump'!$A$2:$Y$5000,11,0)),0,(VLOOKUP(U864,'ITWR Dump'!$A$2:$Y$5000,11,0)))</f>
        <v>0</v>
      </c>
      <c r="AG864" s="11">
        <f>IF(ISERROR(VLOOKUP(U864,'ITWR Dump'!$A$2:$Y$5000,2,0)),0,(VLOOKUP(U864,'ITWR Dump'!$A$2:$Y$5000,2,0)))</f>
        <v>0</v>
      </c>
      <c r="AH864" s="11">
        <f>IF(ISERROR(VLOOKUP(U864,'ITWR Dump'!$A$2:$Y$5000,14,0)),0,(VLOOKUP(U864,'ITWR Dump'!$A$2:$Y$5000,14,0)))</f>
        <v>0</v>
      </c>
      <c r="AI864" s="11" t="str">
        <f t="shared" si="381"/>
        <v>01-Maintenance Offshore</v>
      </c>
      <c r="AJ864" s="11" t="str">
        <f t="shared" si="382"/>
        <v>Offshore</v>
      </c>
      <c r="AK864" s="11" t="str">
        <f>IF(ISERROR(VLOOKUP(A864,'Team Data'!$C$2:$U$213,17,0)),0,(VLOOKUP(A864,'Team Data'!$C$2:$U$213,17,0)))</f>
        <v>BI and RM</v>
      </c>
      <c r="AL864" s="11" t="str">
        <f t="shared" si="383"/>
        <v>2017-04-24</v>
      </c>
      <c r="AM864" s="11">
        <f>IF(ISERROR(VLOOKUP(U864,'ITWR Dump'!$A$2:$Y$5000,16,0)),0,(VLOOKUP(U864,'ITWR Dump'!$A$2:$Y$5000,16,0)))</f>
        <v>0</v>
      </c>
      <c r="AN864" s="11">
        <f>IF(ISERROR(VLOOKUP(U864,'ITWR Dump'!$A$2:$Y$5000,18,0)),0,(VLOOKUP(U864,'ITWR Dump'!$A$2:$Y$5000,18,0)))</f>
        <v>0</v>
      </c>
      <c r="AO864" s="11">
        <f>IF(ISERROR(VLOOKUP(U864,'ITWR Dump'!$A$2:$Y$5000,25,0)),0,(VLOOKUP('ILC Report'!U864,'ITWR Dump'!$A$2:$Y$5000,25,0)))</f>
        <v>0</v>
      </c>
      <c r="AP864" s="11">
        <f t="shared" si="384"/>
        <v>0</v>
      </c>
      <c r="AQ864" s="26">
        <f t="shared" si="385"/>
        <v>0</v>
      </c>
      <c r="AR864" s="26">
        <f t="shared" si="386"/>
        <v>0</v>
      </c>
      <c r="AS864" s="26">
        <f t="shared" si="387"/>
        <v>0</v>
      </c>
      <c r="AT864" s="26">
        <f t="shared" si="388"/>
        <v>0</v>
      </c>
      <c r="AU864" s="26">
        <f t="shared" si="389"/>
        <v>0</v>
      </c>
      <c r="AV864" s="26">
        <f t="shared" si="390"/>
        <v>0</v>
      </c>
      <c r="AW864" s="11" t="s">
        <v>653</v>
      </c>
      <c r="AX864" s="11" t="str">
        <f>VLOOKUP(L864,Group!$A$2:$B$1000,2,0)</f>
        <v>Maintenance</v>
      </c>
      <c r="AY864" s="11">
        <f>IF(ISERROR(VLOOKUP(U864,'ITWR Dump'!$A$2:$Y$5000,15,0)),0,(VLOOKUP('ILC Report'!U864,'ITWR Dump'!$A$2:$Y$5000,15,0)))</f>
        <v>0</v>
      </c>
      <c r="AZ864" s="11" t="str">
        <f t="shared" si="391"/>
        <v>No</v>
      </c>
      <c r="BA864" s="11" t="str">
        <f t="shared" si="392"/>
        <v>BKI</v>
      </c>
      <c r="BB864" s="11" t="str">
        <f t="shared" si="393"/>
        <v>MN</v>
      </c>
      <c r="BC864" s="11" t="str">
        <f t="shared" si="394"/>
        <v>No</v>
      </c>
    </row>
    <row r="865" spans="1:55" x14ac:dyDescent="0.3">
      <c r="A865" s="11" t="s">
        <v>115</v>
      </c>
      <c r="B865" s="11" t="s">
        <v>1846</v>
      </c>
      <c r="C865" s="11" t="s">
        <v>552</v>
      </c>
      <c r="D865" s="11" t="s">
        <v>2393</v>
      </c>
      <c r="E865" s="38" t="s">
        <v>2904</v>
      </c>
      <c r="F865" s="11">
        <v>4</v>
      </c>
      <c r="G865" s="40" t="s">
        <v>218</v>
      </c>
      <c r="H865" s="11" t="str">
        <f t="shared" si="376"/>
        <v>Regular</v>
      </c>
      <c r="I865" s="11" t="str">
        <f t="shared" si="368"/>
        <v>INDIA</v>
      </c>
      <c r="J865" s="11" t="str">
        <f>IF(ISERROR(VLOOKUP(C865,'WI Vs ASM'!$B$2:$E$1000,4,0)),0,(VLOOKUP(C865,'WI Vs ASM'!$B$2:$E$1000,4,0)))</f>
        <v>Offshore</v>
      </c>
      <c r="K865" s="11" t="str">
        <f>IF(ISERROR(VLOOKUP(C865,'WI Vs ASM'!$B$2:$F$1000,5,0)),0,(VLOOKUP(C865,'WI Vs ASM'!$B$2:$F$1000,5,0)))</f>
        <v>01-Fixed Price</v>
      </c>
      <c r="L865" s="11" t="str">
        <f>IF(ISERROR(VLOOKUP(C865,'WI Vs ASM'!$B$2:$D$1000,3,0)),0,(VLOOKUP(C865,'WI Vs ASM'!$B$2:$D$1000,3,0)))</f>
        <v>01-Maintenance Offshore</v>
      </c>
      <c r="M865" s="11" t="str">
        <f>IF(ISERROR(VLOOKUP(C865,'WI Vs ASM'!$B$2:$I$1000,8,0)),0,(VLOOKUP(C865,'WI Vs ASM'!$B$2:$I$1000,8,0)))</f>
        <v>Rahul Soman</v>
      </c>
      <c r="N865" s="11" t="str">
        <f>IF(ISERROR(VLOOKUP(C865,'WI Vs ASM'!$B$2:$G$1000,6,0)),0,(VLOOKUP(C865,'WI Vs ASM'!$B$2:$G$1000,6,0)))</f>
        <v>Business Intelligence</v>
      </c>
      <c r="O865" s="11" t="str">
        <f>IF(ISERROR(VLOOKUP(C865,'WI Vs ASM'!$B$2:$H$1000,7,0)),0,(VLOOKUP(C865,'WI Vs ASM'!$B$2:$H$1000,7,0)))</f>
        <v>EBI</v>
      </c>
      <c r="P865" s="11" t="str">
        <f t="shared" si="369"/>
        <v>May-17</v>
      </c>
      <c r="Q865" s="11" t="str">
        <f t="shared" si="370"/>
        <v>Q2</v>
      </c>
      <c r="R865" s="11" t="str">
        <f>IF(ISERROR(VLOOKUP(C865,'WI Vs ASM'!$B$2:$J$1000,9,0)),0,(VLOOKUP(C865,'WI Vs ASM'!$B$2:$J$1000,9,0)))</f>
        <v>Jyothi Pai</v>
      </c>
      <c r="S865" s="11" t="str">
        <f>IF(ISERROR(VLOOKUP(C865,'WI Vs ASM'!$B$2:$K$1000,10,0)),0,(VLOOKUP(C865,'WI Vs ASM'!$B$2:$K$1000,10,0)))</f>
        <v>Kimberly Hale</v>
      </c>
      <c r="T865" s="11" t="str">
        <f>IF(ISERROR(VLOOKUP(C865,'WI Vs ASM'!$B$2:$L$1000,11,0)),0,(VLOOKUP(C865,'WI Vs ASM'!$B$2:$L$1000,11,0)))</f>
        <v>Crystal Romano</v>
      </c>
      <c r="U865" s="11" t="e">
        <f t="shared" si="377"/>
        <v>#VALUE!</v>
      </c>
      <c r="V865" s="11" t="str">
        <f t="shared" si="371"/>
        <v>No</v>
      </c>
      <c r="W865" s="11" t="str">
        <f t="shared" si="372"/>
        <v>Yes</v>
      </c>
      <c r="X865" s="11" t="str">
        <f t="shared" si="373"/>
        <v>No</v>
      </c>
      <c r="Y865" s="11" t="str">
        <f t="shared" si="374"/>
        <v>No</v>
      </c>
      <c r="Z865" s="11" t="str">
        <f t="shared" si="375"/>
        <v>No</v>
      </c>
      <c r="AA865" s="11" t="str">
        <f t="shared" si="378"/>
        <v>No</v>
      </c>
      <c r="AB865" s="11">
        <f>IF(ISERROR(VLOOKUP(U865,'ITWR Dump'!$A$2:$Y$5000,24,0)),0,(VLOOKUP('ILC Report'!U865,'ITWR Dump'!$A$2:$Y$5000,24,0)))</f>
        <v>0</v>
      </c>
      <c r="AC865" s="11" t="str">
        <f t="shared" si="379"/>
        <v>No</v>
      </c>
      <c r="AD865" s="11" t="str">
        <f t="shared" si="380"/>
        <v/>
      </c>
      <c r="AE865" s="11">
        <f>IF(ISERROR(VLOOKUP(U865,'ITWR Dump'!$A$2:$Y$5000,13,0)),0,(VLOOKUP(U865,'ITWR Dump'!$A$2:$Y$5000,13,0)))</f>
        <v>0</v>
      </c>
      <c r="AF865" s="11">
        <f>IF(ISERROR(VLOOKUP(U865,'ITWR Dump'!$A$2:$Y$5000,11,0)),0,(VLOOKUP(U865,'ITWR Dump'!$A$2:$Y$5000,11,0)))</f>
        <v>0</v>
      </c>
      <c r="AG865" s="11">
        <f>IF(ISERROR(VLOOKUP(U865,'ITWR Dump'!$A$2:$Y$5000,2,0)),0,(VLOOKUP(U865,'ITWR Dump'!$A$2:$Y$5000,2,0)))</f>
        <v>0</v>
      </c>
      <c r="AH865" s="11">
        <f>IF(ISERROR(VLOOKUP(U865,'ITWR Dump'!$A$2:$Y$5000,14,0)),0,(VLOOKUP(U865,'ITWR Dump'!$A$2:$Y$5000,14,0)))</f>
        <v>0</v>
      </c>
      <c r="AI865" s="11" t="str">
        <f t="shared" si="381"/>
        <v>01-Maintenance Offshore</v>
      </c>
      <c r="AJ865" s="11" t="str">
        <f t="shared" si="382"/>
        <v>Offshore</v>
      </c>
      <c r="AK865" s="11" t="str">
        <f>IF(ISERROR(VLOOKUP(A865,'Team Data'!$C$2:$U$213,17,0)),0,(VLOOKUP(A865,'Team Data'!$C$2:$U$213,17,0)))</f>
        <v>BI and RM</v>
      </c>
      <c r="AL865" s="11" t="str">
        <f t="shared" si="383"/>
        <v>2017-04-24</v>
      </c>
      <c r="AM865" s="11">
        <f>IF(ISERROR(VLOOKUP(U865,'ITWR Dump'!$A$2:$Y$5000,16,0)),0,(VLOOKUP(U865,'ITWR Dump'!$A$2:$Y$5000,16,0)))</f>
        <v>0</v>
      </c>
      <c r="AN865" s="11">
        <f>IF(ISERROR(VLOOKUP(U865,'ITWR Dump'!$A$2:$Y$5000,18,0)),0,(VLOOKUP(U865,'ITWR Dump'!$A$2:$Y$5000,18,0)))</f>
        <v>0</v>
      </c>
      <c r="AO865" s="11">
        <f>IF(ISERROR(VLOOKUP(U865,'ITWR Dump'!$A$2:$Y$5000,25,0)),0,(VLOOKUP('ILC Report'!U865,'ITWR Dump'!$A$2:$Y$5000,25,0)))</f>
        <v>0</v>
      </c>
      <c r="AP865" s="11">
        <f t="shared" si="384"/>
        <v>0</v>
      </c>
      <c r="AQ865" s="26">
        <f t="shared" si="385"/>
        <v>0</v>
      </c>
      <c r="AR865" s="26">
        <f t="shared" si="386"/>
        <v>0</v>
      </c>
      <c r="AS865" s="26">
        <f t="shared" si="387"/>
        <v>0</v>
      </c>
      <c r="AT865" s="26">
        <f t="shared" si="388"/>
        <v>0</v>
      </c>
      <c r="AU865" s="26">
        <f t="shared" si="389"/>
        <v>0</v>
      </c>
      <c r="AV865" s="26">
        <f t="shared" si="390"/>
        <v>0</v>
      </c>
      <c r="AW865" s="11" t="s">
        <v>653</v>
      </c>
      <c r="AX865" s="11" t="str">
        <f>VLOOKUP(L865,Group!$A$2:$B$1000,2,0)</f>
        <v>Maintenance</v>
      </c>
      <c r="AY865" s="11">
        <f>IF(ISERROR(VLOOKUP(U865,'ITWR Dump'!$A$2:$Y$5000,15,0)),0,(VLOOKUP('ILC Report'!U865,'ITWR Dump'!$A$2:$Y$5000,15,0)))</f>
        <v>0</v>
      </c>
      <c r="AZ865" s="11" t="str">
        <f t="shared" si="391"/>
        <v>No</v>
      </c>
      <c r="BA865" s="11" t="str">
        <f t="shared" si="392"/>
        <v>BKI</v>
      </c>
      <c r="BB865" s="11" t="str">
        <f t="shared" si="393"/>
        <v>MN</v>
      </c>
      <c r="BC865" s="11" t="str">
        <f t="shared" si="394"/>
        <v>No</v>
      </c>
    </row>
    <row r="866" spans="1:55" x14ac:dyDescent="0.3">
      <c r="A866" s="11" t="s">
        <v>115</v>
      </c>
      <c r="B866" s="11" t="s">
        <v>1846</v>
      </c>
      <c r="C866" s="11" t="s">
        <v>568</v>
      </c>
      <c r="D866" s="11" t="s">
        <v>2399</v>
      </c>
      <c r="E866" s="38" t="s">
        <v>2904</v>
      </c>
      <c r="F866" s="11">
        <v>72</v>
      </c>
      <c r="G866" s="40" t="s">
        <v>2905</v>
      </c>
      <c r="H866" s="11" t="str">
        <f t="shared" si="376"/>
        <v>Standby</v>
      </c>
      <c r="I866" s="11" t="str">
        <f t="shared" si="368"/>
        <v>INDIA</v>
      </c>
      <c r="J866" s="11" t="str">
        <f>IF(ISERROR(VLOOKUP(C866,'WI Vs ASM'!$B$2:$E$1000,4,0)),0,(VLOOKUP(C866,'WI Vs ASM'!$B$2:$E$1000,4,0)))</f>
        <v>Offshore</v>
      </c>
      <c r="K866" s="11" t="str">
        <f>IF(ISERROR(VLOOKUP(C866,'WI Vs ASM'!$B$2:$F$1000,5,0)),0,(VLOOKUP(C866,'WI Vs ASM'!$B$2:$F$1000,5,0)))</f>
        <v>01-Fixed Price</v>
      </c>
      <c r="L866" s="11" t="str">
        <f>IF(ISERROR(VLOOKUP(C866,'WI Vs ASM'!$B$2:$D$1000,3,0)),0,(VLOOKUP(C866,'WI Vs ASM'!$B$2:$D$1000,3,0)))</f>
        <v>01-Maintenance Offshore</v>
      </c>
      <c r="M866" s="11" t="str">
        <f>IF(ISERROR(VLOOKUP(C866,'WI Vs ASM'!$B$2:$I$1000,8,0)),0,(VLOOKUP(C866,'WI Vs ASM'!$B$2:$I$1000,8,0)))</f>
        <v>Rahul Soman</v>
      </c>
      <c r="N866" s="11" t="str">
        <f>IF(ISERROR(VLOOKUP(C866,'WI Vs ASM'!$B$2:$G$1000,6,0)),0,(VLOOKUP(C866,'WI Vs ASM'!$B$2:$G$1000,6,0)))</f>
        <v>Business Intelligence</v>
      </c>
      <c r="O866" s="11" t="str">
        <f>IF(ISERROR(VLOOKUP(C866,'WI Vs ASM'!$B$2:$H$1000,7,0)),0,(VLOOKUP(C866,'WI Vs ASM'!$B$2:$H$1000,7,0)))</f>
        <v>EBI</v>
      </c>
      <c r="P866" s="11" t="str">
        <f t="shared" si="369"/>
        <v>May-17</v>
      </c>
      <c r="Q866" s="11" t="str">
        <f t="shared" si="370"/>
        <v>Q2</v>
      </c>
      <c r="R866" s="11" t="str">
        <f>IF(ISERROR(VLOOKUP(C866,'WI Vs ASM'!$B$2:$J$1000,9,0)),0,(VLOOKUP(C866,'WI Vs ASM'!$B$2:$J$1000,9,0)))</f>
        <v>Jyothi Pai</v>
      </c>
      <c r="S866" s="11" t="str">
        <f>IF(ISERROR(VLOOKUP(C866,'WI Vs ASM'!$B$2:$K$1000,10,0)),0,(VLOOKUP(C866,'WI Vs ASM'!$B$2:$K$1000,10,0)))</f>
        <v>Kimberly Hale</v>
      </c>
      <c r="T866" s="11" t="str">
        <f>IF(ISERROR(VLOOKUP(C866,'WI Vs ASM'!$B$2:$L$1000,11,0)),0,(VLOOKUP(C866,'WI Vs ASM'!$B$2:$L$1000,11,0)))</f>
        <v>Crystal Romano</v>
      </c>
      <c r="U866" s="11" t="e">
        <f t="shared" si="377"/>
        <v>#VALUE!</v>
      </c>
      <c r="V866" s="11" t="str">
        <f t="shared" si="371"/>
        <v>No</v>
      </c>
      <c r="W866" s="11" t="str">
        <f t="shared" si="372"/>
        <v>Yes</v>
      </c>
      <c r="X866" s="11" t="str">
        <f t="shared" si="373"/>
        <v>No</v>
      </c>
      <c r="Y866" s="11" t="str">
        <f t="shared" si="374"/>
        <v>No</v>
      </c>
      <c r="Z866" s="11" t="str">
        <f t="shared" si="375"/>
        <v>No</v>
      </c>
      <c r="AA866" s="11" t="str">
        <f t="shared" si="378"/>
        <v>No</v>
      </c>
      <c r="AB866" s="11">
        <f>IF(ISERROR(VLOOKUP(U866,'ITWR Dump'!$A$2:$Y$5000,24,0)),0,(VLOOKUP('ILC Report'!U866,'ITWR Dump'!$A$2:$Y$5000,24,0)))</f>
        <v>0</v>
      </c>
      <c r="AC866" s="11" t="str">
        <f t="shared" si="379"/>
        <v>No</v>
      </c>
      <c r="AD866" s="11" t="str">
        <f t="shared" si="380"/>
        <v/>
      </c>
      <c r="AE866" s="11">
        <f>IF(ISERROR(VLOOKUP(U866,'ITWR Dump'!$A$2:$Y$5000,13,0)),0,(VLOOKUP(U866,'ITWR Dump'!$A$2:$Y$5000,13,0)))</f>
        <v>0</v>
      </c>
      <c r="AF866" s="11">
        <f>IF(ISERROR(VLOOKUP(U866,'ITWR Dump'!$A$2:$Y$5000,11,0)),0,(VLOOKUP(U866,'ITWR Dump'!$A$2:$Y$5000,11,0)))</f>
        <v>0</v>
      </c>
      <c r="AG866" s="11">
        <f>IF(ISERROR(VLOOKUP(U866,'ITWR Dump'!$A$2:$Y$5000,2,0)),0,(VLOOKUP(U866,'ITWR Dump'!$A$2:$Y$5000,2,0)))</f>
        <v>0</v>
      </c>
      <c r="AH866" s="11">
        <f>IF(ISERROR(VLOOKUP(U866,'ITWR Dump'!$A$2:$Y$5000,14,0)),0,(VLOOKUP(U866,'ITWR Dump'!$A$2:$Y$5000,14,0)))</f>
        <v>0</v>
      </c>
      <c r="AI866" s="11" t="str">
        <f t="shared" si="381"/>
        <v>Standby Hours</v>
      </c>
      <c r="AJ866" s="11" t="str">
        <f t="shared" si="382"/>
        <v>Offshore</v>
      </c>
      <c r="AK866" s="11" t="str">
        <f>IF(ISERROR(VLOOKUP(A866,'Team Data'!$C$2:$U$213,17,0)),0,(VLOOKUP(A866,'Team Data'!$C$2:$U$213,17,0)))</f>
        <v>BI and RM</v>
      </c>
      <c r="AL866" s="11" t="str">
        <f t="shared" si="383"/>
        <v>2017-04-24</v>
      </c>
      <c r="AM866" s="11">
        <f>IF(ISERROR(VLOOKUP(U866,'ITWR Dump'!$A$2:$Y$5000,16,0)),0,(VLOOKUP(U866,'ITWR Dump'!$A$2:$Y$5000,16,0)))</f>
        <v>0</v>
      </c>
      <c r="AN866" s="11">
        <f>IF(ISERROR(VLOOKUP(U866,'ITWR Dump'!$A$2:$Y$5000,18,0)),0,(VLOOKUP(U866,'ITWR Dump'!$A$2:$Y$5000,18,0)))</f>
        <v>0</v>
      </c>
      <c r="AO866" s="11">
        <f>IF(ISERROR(VLOOKUP(U866,'ITWR Dump'!$A$2:$Y$5000,25,0)),0,(VLOOKUP('ILC Report'!U866,'ITWR Dump'!$A$2:$Y$5000,25,0)))</f>
        <v>0</v>
      </c>
      <c r="AP866" s="11">
        <f t="shared" si="384"/>
        <v>0</v>
      </c>
      <c r="AQ866" s="26">
        <f t="shared" si="385"/>
        <v>0</v>
      </c>
      <c r="AR866" s="26">
        <f t="shared" si="386"/>
        <v>0</v>
      </c>
      <c r="AS866" s="26">
        <f t="shared" si="387"/>
        <v>0</v>
      </c>
      <c r="AT866" s="26">
        <f t="shared" si="388"/>
        <v>0</v>
      </c>
      <c r="AU866" s="26">
        <f t="shared" si="389"/>
        <v>0</v>
      </c>
      <c r="AV866" s="26">
        <f t="shared" si="390"/>
        <v>0</v>
      </c>
      <c r="AW866" s="11" t="s">
        <v>653</v>
      </c>
      <c r="AX866" s="11" t="str">
        <f>VLOOKUP(L866,Group!$A$2:$B$1000,2,0)</f>
        <v>Maintenance</v>
      </c>
      <c r="AY866" s="11">
        <f>IF(ISERROR(VLOOKUP(U866,'ITWR Dump'!$A$2:$Y$5000,15,0)),0,(VLOOKUP('ILC Report'!U866,'ITWR Dump'!$A$2:$Y$5000,15,0)))</f>
        <v>0</v>
      </c>
      <c r="AZ866" s="11" t="str">
        <f t="shared" si="391"/>
        <v>No</v>
      </c>
      <c r="BA866" s="11" t="str">
        <f t="shared" si="392"/>
        <v>BKI</v>
      </c>
      <c r="BB866" s="11" t="str">
        <f t="shared" si="393"/>
        <v>MN</v>
      </c>
      <c r="BC866" s="11" t="str">
        <f t="shared" si="394"/>
        <v>No</v>
      </c>
    </row>
    <row r="867" spans="1:55" x14ac:dyDescent="0.3">
      <c r="A867" s="11" t="s">
        <v>115</v>
      </c>
      <c r="B867" s="11" t="s">
        <v>1846</v>
      </c>
      <c r="C867" s="11" t="s">
        <v>567</v>
      </c>
      <c r="D867" s="11" t="s">
        <v>2400</v>
      </c>
      <c r="E867" s="38" t="s">
        <v>2904</v>
      </c>
      <c r="F867" s="11">
        <v>9</v>
      </c>
      <c r="G867" s="40" t="s">
        <v>218</v>
      </c>
      <c r="H867" s="11" t="str">
        <f t="shared" si="376"/>
        <v>Regular</v>
      </c>
      <c r="I867" s="11" t="str">
        <f t="shared" si="368"/>
        <v>INDIA</v>
      </c>
      <c r="J867" s="11" t="str">
        <f>IF(ISERROR(VLOOKUP(C867,'WI Vs ASM'!$B$2:$E$1000,4,0)),0,(VLOOKUP(C867,'WI Vs ASM'!$B$2:$E$1000,4,0)))</f>
        <v>Offshore</v>
      </c>
      <c r="K867" s="11" t="str">
        <f>IF(ISERROR(VLOOKUP(C867,'WI Vs ASM'!$B$2:$F$1000,5,0)),0,(VLOOKUP(C867,'WI Vs ASM'!$B$2:$F$1000,5,0)))</f>
        <v>02-Variable Billable</v>
      </c>
      <c r="L867" s="11" t="str">
        <f>IF(ISERROR(VLOOKUP(C867,'WI Vs ASM'!$B$2:$D$1000,3,0)),0,(VLOOKUP(C867,'WI Vs ASM'!$B$2:$D$1000,3,0)))</f>
        <v>78-Landed BA-SE Offshore</v>
      </c>
      <c r="M867" s="11" t="str">
        <f>IF(ISERROR(VLOOKUP(C867,'WI Vs ASM'!$B$2:$I$1000,8,0)),0,(VLOOKUP(C867,'WI Vs ASM'!$B$2:$I$1000,8,0)))</f>
        <v>Rahul Soman</v>
      </c>
      <c r="N867" s="11" t="str">
        <f>IF(ISERROR(VLOOKUP(C867,'WI Vs ASM'!$B$2:$G$1000,6,0)),0,(VLOOKUP(C867,'WI Vs ASM'!$B$2:$G$1000,6,0)))</f>
        <v>EBI</v>
      </c>
      <c r="O867" s="11" t="str">
        <f>IF(ISERROR(VLOOKUP(C867,'WI Vs ASM'!$B$2:$H$1000,7,0)),0,(VLOOKUP(C867,'WI Vs ASM'!$B$2:$H$1000,7,0)))</f>
        <v>EBI</v>
      </c>
      <c r="P867" s="11" t="str">
        <f t="shared" si="369"/>
        <v>May-17</v>
      </c>
      <c r="Q867" s="11" t="str">
        <f t="shared" si="370"/>
        <v>Q2</v>
      </c>
      <c r="R867" s="11" t="str">
        <f>IF(ISERROR(VLOOKUP(C867,'WI Vs ASM'!$B$2:$J$1000,9,0)),0,(VLOOKUP(C867,'WI Vs ASM'!$B$2:$J$1000,9,0)))</f>
        <v>Jyothi Pai</v>
      </c>
      <c r="S867" s="11" t="str">
        <f>IF(ISERROR(VLOOKUP(C867,'WI Vs ASM'!$B$2:$K$1000,10,0)),0,(VLOOKUP(C867,'WI Vs ASM'!$B$2:$K$1000,10,0)))</f>
        <v>Kimberly Hale</v>
      </c>
      <c r="T867" s="11" t="str">
        <f>IF(ISERROR(VLOOKUP(C867,'WI Vs ASM'!$B$2:$L$1000,11,0)),0,(VLOOKUP(C867,'WI Vs ASM'!$B$2:$L$1000,11,0)))</f>
        <v>Crystal Romano</v>
      </c>
      <c r="U867" s="11" t="str">
        <f t="shared" si="377"/>
        <v>WR635095</v>
      </c>
      <c r="V867" s="11" t="str">
        <f t="shared" si="371"/>
        <v>No</v>
      </c>
      <c r="W867" s="11" t="str">
        <f t="shared" si="372"/>
        <v>Yes</v>
      </c>
      <c r="X867" s="11" t="str">
        <f t="shared" si="373"/>
        <v>Yes</v>
      </c>
      <c r="Y867" s="11" t="str">
        <f t="shared" si="374"/>
        <v>No</v>
      </c>
      <c r="Z867" s="11" t="str">
        <f t="shared" si="375"/>
        <v>No</v>
      </c>
      <c r="AA867" s="11" t="str">
        <f t="shared" si="378"/>
        <v>No</v>
      </c>
      <c r="AB867" s="11">
        <f>IF(ISERROR(VLOOKUP(U867,'ITWR Dump'!$A$2:$Y$5000,24,0)),0,(VLOOKUP('ILC Report'!U867,'ITWR Dump'!$A$2:$Y$5000,24,0)))</f>
        <v>0</v>
      </c>
      <c r="AC867" s="11" t="str">
        <f t="shared" si="379"/>
        <v>Yes</v>
      </c>
      <c r="AD867" s="11" t="str">
        <f t="shared" si="380"/>
        <v>BASE/Staff Aug</v>
      </c>
      <c r="AE867" s="11">
        <f>IF(ISERROR(VLOOKUP(U867,'ITWR Dump'!$A$2:$Y$5000,13,0)),0,(VLOOKUP(U867,'ITWR Dump'!$A$2:$Y$5000,13,0)))</f>
        <v>0</v>
      </c>
      <c r="AF867" s="11">
        <f>IF(ISERROR(VLOOKUP(U867,'ITWR Dump'!$A$2:$Y$5000,11,0)),0,(VLOOKUP(U867,'ITWR Dump'!$A$2:$Y$5000,11,0)))</f>
        <v>0</v>
      </c>
      <c r="AG867" s="11">
        <f>IF(ISERROR(VLOOKUP(U867,'ITWR Dump'!$A$2:$Y$5000,2,0)),0,(VLOOKUP(U867,'ITWR Dump'!$A$2:$Y$5000,2,0)))</f>
        <v>0</v>
      </c>
      <c r="AH867" s="11">
        <f>IF(ISERROR(VLOOKUP(U867,'ITWR Dump'!$A$2:$Y$5000,14,0)),0,(VLOOKUP(U867,'ITWR Dump'!$A$2:$Y$5000,14,0)))</f>
        <v>0</v>
      </c>
      <c r="AI867" s="11" t="str">
        <f t="shared" si="381"/>
        <v>78-Landed BA-SE Offshore</v>
      </c>
      <c r="AJ867" s="11" t="str">
        <f t="shared" si="382"/>
        <v>Offshore</v>
      </c>
      <c r="AK867" s="11" t="str">
        <f>IF(ISERROR(VLOOKUP(A867,'Team Data'!$C$2:$U$213,17,0)),0,(VLOOKUP(A867,'Team Data'!$C$2:$U$213,17,0)))</f>
        <v>BI and RM</v>
      </c>
      <c r="AL867" s="11" t="str">
        <f t="shared" si="383"/>
        <v>2017-04-24</v>
      </c>
      <c r="AM867" s="11">
        <f>IF(ISERROR(VLOOKUP(U867,'ITWR Dump'!$A$2:$Y$5000,16,0)),0,(VLOOKUP(U867,'ITWR Dump'!$A$2:$Y$5000,16,0)))</f>
        <v>0</v>
      </c>
      <c r="AN867" s="11">
        <f>IF(ISERROR(VLOOKUP(U867,'ITWR Dump'!$A$2:$Y$5000,18,0)),0,(VLOOKUP(U867,'ITWR Dump'!$A$2:$Y$5000,18,0)))</f>
        <v>0</v>
      </c>
      <c r="AO867" s="11">
        <f>IF(ISERROR(VLOOKUP(U867,'ITWR Dump'!$A$2:$Y$5000,25,0)),0,(VLOOKUP('ILC Report'!U867,'ITWR Dump'!$A$2:$Y$5000,25,0)))</f>
        <v>0</v>
      </c>
      <c r="AP867" s="11">
        <f t="shared" si="384"/>
        <v>0</v>
      </c>
      <c r="AQ867" s="26">
        <f t="shared" si="385"/>
        <v>0</v>
      </c>
      <c r="AR867" s="26">
        <f t="shared" si="386"/>
        <v>0</v>
      </c>
      <c r="AS867" s="26">
        <f t="shared" si="387"/>
        <v>0</v>
      </c>
      <c r="AT867" s="26">
        <f t="shared" si="388"/>
        <v>0</v>
      </c>
      <c r="AU867" s="26">
        <f t="shared" si="389"/>
        <v>0</v>
      </c>
      <c r="AV867" s="26">
        <f t="shared" si="390"/>
        <v>0</v>
      </c>
      <c r="AW867" s="11" t="s">
        <v>653</v>
      </c>
      <c r="AX867" s="11" t="str">
        <f>VLOOKUP(L867,Group!$A$2:$B$1000,2,0)</f>
        <v>Enhancement</v>
      </c>
      <c r="AY867" s="11">
        <f>IF(ISERROR(VLOOKUP(U867,'ITWR Dump'!$A$2:$Y$5000,15,0)),0,(VLOOKUP('ILC Report'!U867,'ITWR Dump'!$A$2:$Y$5000,15,0)))</f>
        <v>0</v>
      </c>
      <c r="AZ867" s="11" t="str">
        <f t="shared" si="391"/>
        <v>No</v>
      </c>
      <c r="BA867" s="11" t="str">
        <f t="shared" si="392"/>
        <v>BKI</v>
      </c>
      <c r="BB867" s="11" t="str">
        <f t="shared" si="393"/>
        <v>LB</v>
      </c>
      <c r="BC867" s="11" t="str">
        <f t="shared" si="394"/>
        <v>No</v>
      </c>
    </row>
    <row r="868" spans="1:55" x14ac:dyDescent="0.3">
      <c r="A868" s="11" t="s">
        <v>115</v>
      </c>
      <c r="B868" s="11" t="s">
        <v>1846</v>
      </c>
      <c r="C868" s="11" t="s">
        <v>552</v>
      </c>
      <c r="D868" s="11" t="s">
        <v>2402</v>
      </c>
      <c r="E868" s="38" t="s">
        <v>2904</v>
      </c>
      <c r="F868" s="11">
        <v>15</v>
      </c>
      <c r="G868" s="40" t="s">
        <v>218</v>
      </c>
      <c r="H868" s="11" t="str">
        <f t="shared" si="376"/>
        <v>Regular</v>
      </c>
      <c r="I868" s="11" t="str">
        <f t="shared" si="368"/>
        <v>INDIA</v>
      </c>
      <c r="J868" s="11" t="str">
        <f>IF(ISERROR(VLOOKUP(C868,'WI Vs ASM'!$B$2:$E$1000,4,0)),0,(VLOOKUP(C868,'WI Vs ASM'!$B$2:$E$1000,4,0)))</f>
        <v>Offshore</v>
      </c>
      <c r="K868" s="11" t="str">
        <f>IF(ISERROR(VLOOKUP(C868,'WI Vs ASM'!$B$2:$F$1000,5,0)),0,(VLOOKUP(C868,'WI Vs ASM'!$B$2:$F$1000,5,0)))</f>
        <v>01-Fixed Price</v>
      </c>
      <c r="L868" s="11" t="str">
        <f>IF(ISERROR(VLOOKUP(C868,'WI Vs ASM'!$B$2:$D$1000,3,0)),0,(VLOOKUP(C868,'WI Vs ASM'!$B$2:$D$1000,3,0)))</f>
        <v>01-Maintenance Offshore</v>
      </c>
      <c r="M868" s="11" t="str">
        <f>IF(ISERROR(VLOOKUP(C868,'WI Vs ASM'!$B$2:$I$1000,8,0)),0,(VLOOKUP(C868,'WI Vs ASM'!$B$2:$I$1000,8,0)))</f>
        <v>Rahul Soman</v>
      </c>
      <c r="N868" s="11" t="str">
        <f>IF(ISERROR(VLOOKUP(C868,'WI Vs ASM'!$B$2:$G$1000,6,0)),0,(VLOOKUP(C868,'WI Vs ASM'!$B$2:$G$1000,6,0)))</f>
        <v>Business Intelligence</v>
      </c>
      <c r="O868" s="11" t="str">
        <f>IF(ISERROR(VLOOKUP(C868,'WI Vs ASM'!$B$2:$H$1000,7,0)),0,(VLOOKUP(C868,'WI Vs ASM'!$B$2:$H$1000,7,0)))</f>
        <v>EBI</v>
      </c>
      <c r="P868" s="11" t="str">
        <f t="shared" si="369"/>
        <v>May-17</v>
      </c>
      <c r="Q868" s="11" t="str">
        <f t="shared" si="370"/>
        <v>Q2</v>
      </c>
      <c r="R868" s="11" t="str">
        <f>IF(ISERROR(VLOOKUP(C868,'WI Vs ASM'!$B$2:$J$1000,9,0)),0,(VLOOKUP(C868,'WI Vs ASM'!$B$2:$J$1000,9,0)))</f>
        <v>Jyothi Pai</v>
      </c>
      <c r="S868" s="11" t="str">
        <f>IF(ISERROR(VLOOKUP(C868,'WI Vs ASM'!$B$2:$K$1000,10,0)),0,(VLOOKUP(C868,'WI Vs ASM'!$B$2:$K$1000,10,0)))</f>
        <v>Kimberly Hale</v>
      </c>
      <c r="T868" s="11" t="str">
        <f>IF(ISERROR(VLOOKUP(C868,'WI Vs ASM'!$B$2:$L$1000,11,0)),0,(VLOOKUP(C868,'WI Vs ASM'!$B$2:$L$1000,11,0)))</f>
        <v>Crystal Romano</v>
      </c>
      <c r="U868" s="11" t="str">
        <f t="shared" si="377"/>
        <v>WR735943</v>
      </c>
      <c r="V868" s="11" t="str">
        <f t="shared" si="371"/>
        <v>No</v>
      </c>
      <c r="W868" s="11" t="str">
        <f t="shared" si="372"/>
        <v>Yes</v>
      </c>
      <c r="X868" s="11" t="str">
        <f t="shared" si="373"/>
        <v>No</v>
      </c>
      <c r="Y868" s="11" t="str">
        <f t="shared" si="374"/>
        <v>No</v>
      </c>
      <c r="Z868" s="11" t="str">
        <f t="shared" si="375"/>
        <v>No</v>
      </c>
      <c r="AA868" s="11" t="str">
        <f t="shared" si="378"/>
        <v>No</v>
      </c>
      <c r="AB868" s="11">
        <f>IF(ISERROR(VLOOKUP(U868,'ITWR Dump'!$A$2:$Y$5000,24,0)),0,(VLOOKUP('ILC Report'!U868,'ITWR Dump'!$A$2:$Y$5000,24,0)))</f>
        <v>0</v>
      </c>
      <c r="AC868" s="11" t="str">
        <f t="shared" si="379"/>
        <v>No</v>
      </c>
      <c r="AD868" s="11" t="str">
        <f t="shared" si="380"/>
        <v/>
      </c>
      <c r="AE868" s="11">
        <f>IF(ISERROR(VLOOKUP(U868,'ITWR Dump'!$A$2:$Y$5000,13,0)),0,(VLOOKUP(U868,'ITWR Dump'!$A$2:$Y$5000,13,0)))</f>
        <v>0</v>
      </c>
      <c r="AF868" s="11">
        <f>IF(ISERROR(VLOOKUP(U868,'ITWR Dump'!$A$2:$Y$5000,11,0)),0,(VLOOKUP(U868,'ITWR Dump'!$A$2:$Y$5000,11,0)))</f>
        <v>0</v>
      </c>
      <c r="AG868" s="11">
        <f>IF(ISERROR(VLOOKUP(U868,'ITWR Dump'!$A$2:$Y$5000,2,0)),0,(VLOOKUP(U868,'ITWR Dump'!$A$2:$Y$5000,2,0)))</f>
        <v>0</v>
      </c>
      <c r="AH868" s="11">
        <f>IF(ISERROR(VLOOKUP(U868,'ITWR Dump'!$A$2:$Y$5000,14,0)),0,(VLOOKUP(U868,'ITWR Dump'!$A$2:$Y$5000,14,0)))</f>
        <v>0</v>
      </c>
      <c r="AI868" s="11" t="str">
        <f t="shared" si="381"/>
        <v>01-Maintenance Offshore</v>
      </c>
      <c r="AJ868" s="11" t="str">
        <f t="shared" si="382"/>
        <v>Offshore</v>
      </c>
      <c r="AK868" s="11" t="str">
        <f>IF(ISERROR(VLOOKUP(A868,'Team Data'!$C$2:$U$213,17,0)),0,(VLOOKUP(A868,'Team Data'!$C$2:$U$213,17,0)))</f>
        <v>BI and RM</v>
      </c>
      <c r="AL868" s="11" t="str">
        <f t="shared" si="383"/>
        <v>2017-04-24</v>
      </c>
      <c r="AM868" s="11">
        <f>IF(ISERROR(VLOOKUP(U868,'ITWR Dump'!$A$2:$Y$5000,16,0)),0,(VLOOKUP(U868,'ITWR Dump'!$A$2:$Y$5000,16,0)))</f>
        <v>0</v>
      </c>
      <c r="AN868" s="11">
        <f>IF(ISERROR(VLOOKUP(U868,'ITWR Dump'!$A$2:$Y$5000,18,0)),0,(VLOOKUP(U868,'ITWR Dump'!$A$2:$Y$5000,18,0)))</f>
        <v>0</v>
      </c>
      <c r="AO868" s="11">
        <f>IF(ISERROR(VLOOKUP(U868,'ITWR Dump'!$A$2:$Y$5000,25,0)),0,(VLOOKUP('ILC Report'!U868,'ITWR Dump'!$A$2:$Y$5000,25,0)))</f>
        <v>0</v>
      </c>
      <c r="AP868" s="11">
        <f t="shared" si="384"/>
        <v>0</v>
      </c>
      <c r="AQ868" s="26">
        <f t="shared" si="385"/>
        <v>0</v>
      </c>
      <c r="AR868" s="26">
        <f t="shared" si="386"/>
        <v>0</v>
      </c>
      <c r="AS868" s="26">
        <f t="shared" si="387"/>
        <v>0</v>
      </c>
      <c r="AT868" s="26">
        <f t="shared" si="388"/>
        <v>0</v>
      </c>
      <c r="AU868" s="26">
        <f t="shared" si="389"/>
        <v>0</v>
      </c>
      <c r="AV868" s="26">
        <f t="shared" si="390"/>
        <v>0</v>
      </c>
      <c r="AW868" s="11" t="s">
        <v>653</v>
      </c>
      <c r="AX868" s="11" t="str">
        <f>VLOOKUP(L868,Group!$A$2:$B$1000,2,0)</f>
        <v>Maintenance</v>
      </c>
      <c r="AY868" s="11">
        <f>IF(ISERROR(VLOOKUP(U868,'ITWR Dump'!$A$2:$Y$5000,15,0)),0,(VLOOKUP('ILC Report'!U868,'ITWR Dump'!$A$2:$Y$5000,15,0)))</f>
        <v>0</v>
      </c>
      <c r="AZ868" s="11" t="str">
        <f t="shared" si="391"/>
        <v>Yes</v>
      </c>
      <c r="BA868" s="11" t="str">
        <f t="shared" si="392"/>
        <v>BKI</v>
      </c>
      <c r="BB868" s="11" t="str">
        <f t="shared" si="393"/>
        <v>MN</v>
      </c>
      <c r="BC868" s="11" t="str">
        <f t="shared" si="394"/>
        <v>No</v>
      </c>
    </row>
    <row r="869" spans="1:55" x14ac:dyDescent="0.3">
      <c r="A869" s="11" t="s">
        <v>674</v>
      </c>
      <c r="B869" s="11" t="s">
        <v>1847</v>
      </c>
      <c r="C869" s="11" t="s">
        <v>599</v>
      </c>
      <c r="D869" s="11" t="s">
        <v>2405</v>
      </c>
      <c r="E869" s="38" t="s">
        <v>652</v>
      </c>
      <c r="F869" s="11">
        <v>2</v>
      </c>
      <c r="G869" s="40" t="s">
        <v>218</v>
      </c>
      <c r="H869" s="11" t="str">
        <f t="shared" si="376"/>
        <v>Regular</v>
      </c>
      <c r="I869" s="11" t="str">
        <f t="shared" si="368"/>
        <v>INDIA</v>
      </c>
      <c r="J869" s="11" t="str">
        <f>IF(ISERROR(VLOOKUP(C869,'WI Vs ASM'!$B$2:$E$1000,4,0)),0,(VLOOKUP(C869,'WI Vs ASM'!$B$2:$E$1000,4,0)))</f>
        <v>Offshore</v>
      </c>
      <c r="K869" s="11" t="str">
        <f>IF(ISERROR(VLOOKUP(C869,'WI Vs ASM'!$B$2:$F$1000,5,0)),0,(VLOOKUP(C869,'WI Vs ASM'!$B$2:$F$1000,5,0)))</f>
        <v>01-Fixed Price</v>
      </c>
      <c r="L869" s="11" t="str">
        <f>IF(ISERROR(VLOOKUP(C869,'WI Vs ASM'!$B$2:$D$1000,3,0)),0,(VLOOKUP(C869,'WI Vs ASM'!$B$2:$D$1000,3,0)))</f>
        <v>01-Maintenance Offshore</v>
      </c>
      <c r="M869" s="11" t="str">
        <f>IF(ISERROR(VLOOKUP(C869,'WI Vs ASM'!$B$2:$I$1000,8,0)),0,(VLOOKUP(C869,'WI Vs ASM'!$B$2:$I$1000,8,0)))</f>
        <v>Rahul Soman</v>
      </c>
      <c r="N869" s="11" t="str">
        <f>IF(ISERROR(VLOOKUP(C869,'WI Vs ASM'!$B$2:$G$1000,6,0)),0,(VLOOKUP(C869,'WI Vs ASM'!$B$2:$G$1000,6,0)))</f>
        <v>Integration Services</v>
      </c>
      <c r="O869" s="11" t="str">
        <f>IF(ISERROR(VLOOKUP(C869,'WI Vs ASM'!$B$2:$H$1000,7,0)),0,(VLOOKUP(C869,'WI Vs ASM'!$B$2:$H$1000,7,0)))</f>
        <v>Integration Services</v>
      </c>
      <c r="P869" s="11" t="str">
        <f t="shared" si="369"/>
        <v>Apr-17</v>
      </c>
      <c r="Q869" s="11" t="str">
        <f t="shared" si="370"/>
        <v>Q2</v>
      </c>
      <c r="R869" s="11" t="str">
        <f>IF(ISERROR(VLOOKUP(C869,'WI Vs ASM'!$B$2:$J$1000,9,0)),0,(VLOOKUP(C869,'WI Vs ASM'!$B$2:$J$1000,9,0)))</f>
        <v>Jyothi Pai</v>
      </c>
      <c r="S869" s="11" t="str">
        <f>IF(ISERROR(VLOOKUP(C869,'WI Vs ASM'!$B$2:$K$1000,10,0)),0,(VLOOKUP(C869,'WI Vs ASM'!$B$2:$K$1000,10,0)))</f>
        <v>Dana D. Smith</v>
      </c>
      <c r="T869" s="11" t="str">
        <f>IF(ISERROR(VLOOKUP(C869,'WI Vs ASM'!$B$2:$L$1000,11,0)),0,(VLOOKUP(C869,'WI Vs ASM'!$B$2:$L$1000,11,0)))</f>
        <v>Phillip Mclean</v>
      </c>
      <c r="U869" s="11" t="e">
        <f t="shared" si="377"/>
        <v>#VALUE!</v>
      </c>
      <c r="V869" s="11" t="str">
        <f t="shared" si="371"/>
        <v>No</v>
      </c>
      <c r="W869" s="11" t="str">
        <f t="shared" si="372"/>
        <v>Yes</v>
      </c>
      <c r="X869" s="11" t="str">
        <f t="shared" si="373"/>
        <v>No</v>
      </c>
      <c r="Y869" s="11" t="str">
        <f t="shared" si="374"/>
        <v>No</v>
      </c>
      <c r="Z869" s="11" t="str">
        <f t="shared" si="375"/>
        <v>No</v>
      </c>
      <c r="AA869" s="11" t="str">
        <f t="shared" si="378"/>
        <v>No</v>
      </c>
      <c r="AB869" s="11">
        <f>IF(ISERROR(VLOOKUP(U869,'ITWR Dump'!$A$2:$Y$5000,24,0)),0,(VLOOKUP('ILC Report'!U869,'ITWR Dump'!$A$2:$Y$5000,24,0)))</f>
        <v>0</v>
      </c>
      <c r="AC869" s="11" t="str">
        <f t="shared" si="379"/>
        <v>No</v>
      </c>
      <c r="AD869" s="11" t="str">
        <f t="shared" si="380"/>
        <v/>
      </c>
      <c r="AE869" s="11">
        <f>IF(ISERROR(VLOOKUP(U869,'ITWR Dump'!$A$2:$Y$5000,13,0)),0,(VLOOKUP(U869,'ITWR Dump'!$A$2:$Y$5000,13,0)))</f>
        <v>0</v>
      </c>
      <c r="AF869" s="11">
        <f>IF(ISERROR(VLOOKUP(U869,'ITWR Dump'!$A$2:$Y$5000,11,0)),0,(VLOOKUP(U869,'ITWR Dump'!$A$2:$Y$5000,11,0)))</f>
        <v>0</v>
      </c>
      <c r="AG869" s="11">
        <f>IF(ISERROR(VLOOKUP(U869,'ITWR Dump'!$A$2:$Y$5000,2,0)),0,(VLOOKUP(U869,'ITWR Dump'!$A$2:$Y$5000,2,0)))</f>
        <v>0</v>
      </c>
      <c r="AH869" s="11">
        <f>IF(ISERROR(VLOOKUP(U869,'ITWR Dump'!$A$2:$Y$5000,14,0)),0,(VLOOKUP(U869,'ITWR Dump'!$A$2:$Y$5000,14,0)))</f>
        <v>0</v>
      </c>
      <c r="AI869" s="11" t="str">
        <f t="shared" si="381"/>
        <v>01-Maintenance Offshore</v>
      </c>
      <c r="AJ869" s="11" t="str">
        <f t="shared" si="382"/>
        <v>Offshore</v>
      </c>
      <c r="AK869" s="11" t="str">
        <f>IF(ISERROR(VLOOKUP(A869,'Team Data'!$C$2:$U$213,17,0)),0,(VLOOKUP(A869,'Team Data'!$C$2:$U$213,17,0)))</f>
        <v>BI and RM</v>
      </c>
      <c r="AL869" s="11" t="str">
        <f t="shared" si="383"/>
        <v>2017-04-24</v>
      </c>
      <c r="AM869" s="11">
        <f>IF(ISERROR(VLOOKUP(U869,'ITWR Dump'!$A$2:$Y$5000,16,0)),0,(VLOOKUP(U869,'ITWR Dump'!$A$2:$Y$5000,16,0)))</f>
        <v>0</v>
      </c>
      <c r="AN869" s="11">
        <f>IF(ISERROR(VLOOKUP(U869,'ITWR Dump'!$A$2:$Y$5000,18,0)),0,(VLOOKUP(U869,'ITWR Dump'!$A$2:$Y$5000,18,0)))</f>
        <v>0</v>
      </c>
      <c r="AO869" s="11">
        <f>IF(ISERROR(VLOOKUP(U869,'ITWR Dump'!$A$2:$Y$5000,25,0)),0,(VLOOKUP('ILC Report'!U869,'ITWR Dump'!$A$2:$Y$5000,25,0)))</f>
        <v>0</v>
      </c>
      <c r="AP869" s="11">
        <f t="shared" si="384"/>
        <v>0</v>
      </c>
      <c r="AQ869" s="26">
        <f t="shared" si="385"/>
        <v>0</v>
      </c>
      <c r="AR869" s="26">
        <f t="shared" si="386"/>
        <v>0</v>
      </c>
      <c r="AS869" s="26">
        <f t="shared" si="387"/>
        <v>0</v>
      </c>
      <c r="AT869" s="26">
        <f t="shared" si="388"/>
        <v>0</v>
      </c>
      <c r="AU869" s="26">
        <f t="shared" si="389"/>
        <v>0</v>
      </c>
      <c r="AV869" s="26">
        <f t="shared" si="390"/>
        <v>0</v>
      </c>
      <c r="AW869" s="11" t="s">
        <v>653</v>
      </c>
      <c r="AX869" s="11" t="str">
        <f>VLOOKUP(L869,Group!$A$2:$B$1000,2,0)</f>
        <v>Maintenance</v>
      </c>
      <c r="AY869" s="11">
        <f>IF(ISERROR(VLOOKUP(U869,'ITWR Dump'!$A$2:$Y$5000,15,0)),0,(VLOOKUP('ILC Report'!U869,'ITWR Dump'!$A$2:$Y$5000,15,0)))</f>
        <v>0</v>
      </c>
      <c r="AZ869" s="11" t="str">
        <f t="shared" si="391"/>
        <v>No</v>
      </c>
      <c r="BA869" s="11" t="str">
        <f t="shared" si="392"/>
        <v>BKI</v>
      </c>
      <c r="BB869" s="11" t="str">
        <f t="shared" si="393"/>
        <v>MN</v>
      </c>
      <c r="BC869" s="11" t="str">
        <f t="shared" si="394"/>
        <v>No</v>
      </c>
    </row>
    <row r="870" spans="1:55" x14ac:dyDescent="0.3">
      <c r="A870" s="11" t="s">
        <v>674</v>
      </c>
      <c r="B870" s="11" t="s">
        <v>1847</v>
      </c>
      <c r="C870" s="11" t="s">
        <v>546</v>
      </c>
      <c r="D870" s="11" t="s">
        <v>2406</v>
      </c>
      <c r="E870" s="38" t="s">
        <v>652</v>
      </c>
      <c r="F870" s="11">
        <v>33</v>
      </c>
      <c r="G870" s="40" t="s">
        <v>218</v>
      </c>
      <c r="H870" s="11" t="str">
        <f t="shared" si="376"/>
        <v>Regular</v>
      </c>
      <c r="I870" s="11" t="str">
        <f t="shared" si="368"/>
        <v>INDIA</v>
      </c>
      <c r="J870" s="11" t="str">
        <f>IF(ISERROR(VLOOKUP(C870,'WI Vs ASM'!$B$2:$E$1000,4,0)),0,(VLOOKUP(C870,'WI Vs ASM'!$B$2:$E$1000,4,0)))</f>
        <v>Offshore</v>
      </c>
      <c r="K870" s="11" t="str">
        <f>IF(ISERROR(VLOOKUP(C870,'WI Vs ASM'!$B$2:$F$1000,5,0)),0,(VLOOKUP(C870,'WI Vs ASM'!$B$2:$F$1000,5,0)))</f>
        <v>09-NonBillable</v>
      </c>
      <c r="L870" s="11" t="str">
        <f>IF(ISERROR(VLOOKUP(C870,'WI Vs ASM'!$B$2:$D$1000,3,0)),0,(VLOOKUP(C870,'WI Vs ASM'!$B$2:$D$1000,3,0)))</f>
        <v>13-Enhancement Offshore Bench</v>
      </c>
      <c r="M870" s="11" t="str">
        <f>IF(ISERROR(VLOOKUP(C870,'WI Vs ASM'!$B$2:$I$1000,8,0)),0,(VLOOKUP(C870,'WI Vs ASM'!$B$2:$I$1000,8,0)))</f>
        <v>Prakash Varadachari</v>
      </c>
      <c r="N870" s="11" t="str">
        <f>IF(ISERROR(VLOOKUP(C870,'WI Vs ASM'!$B$2:$G$1000,6,0)),0,(VLOOKUP(C870,'WI Vs ASM'!$B$2:$G$1000,6,0)))</f>
        <v>Bench - BIRM Tower</v>
      </c>
      <c r="O870" s="11" t="str">
        <f>IF(ISERROR(VLOOKUP(C870,'WI Vs ASM'!$B$2:$H$1000,7,0)),0,(VLOOKUP(C870,'WI Vs ASM'!$B$2:$H$1000,7,0)))</f>
        <v>Bench - BIRM Tower</v>
      </c>
      <c r="P870" s="11" t="str">
        <f t="shared" si="369"/>
        <v>Apr-17</v>
      </c>
      <c r="Q870" s="11" t="str">
        <f t="shared" si="370"/>
        <v>Q2</v>
      </c>
      <c r="R870" s="11" t="str">
        <f>IF(ISERROR(VLOOKUP(C870,'WI Vs ASM'!$B$2:$J$1000,9,0)),0,(VLOOKUP(C870,'WI Vs ASM'!$B$2:$J$1000,9,0)))</f>
        <v>Chandraprabha Palaniswamy</v>
      </c>
      <c r="S870" s="11" t="str">
        <f>IF(ISERROR(VLOOKUP(C870,'WI Vs ASM'!$B$2:$K$1000,10,0)),0,(VLOOKUP(C870,'WI Vs ASM'!$B$2:$K$1000,10,0)))</f>
        <v>Kimberly Hale</v>
      </c>
      <c r="T870" s="11" t="str">
        <f>IF(ISERROR(VLOOKUP(C870,'WI Vs ASM'!$B$2:$L$1000,11,0)),0,(VLOOKUP(C870,'WI Vs ASM'!$B$2:$L$1000,11,0)))</f>
        <v>Crystal Romano</v>
      </c>
      <c r="U870" s="11" t="e">
        <f t="shared" si="377"/>
        <v>#VALUE!</v>
      </c>
      <c r="V870" s="11" t="str">
        <f t="shared" si="371"/>
        <v>No</v>
      </c>
      <c r="W870" s="11" t="str">
        <f t="shared" si="372"/>
        <v>No</v>
      </c>
      <c r="X870" s="11" t="str">
        <f t="shared" si="373"/>
        <v>No</v>
      </c>
      <c r="Y870" s="11" t="str">
        <f t="shared" si="374"/>
        <v>No</v>
      </c>
      <c r="Z870" s="11" t="str">
        <f t="shared" si="375"/>
        <v>No</v>
      </c>
      <c r="AA870" s="11" t="str">
        <f t="shared" si="378"/>
        <v>No</v>
      </c>
      <c r="AB870" s="11">
        <f>IF(ISERROR(VLOOKUP(U870,'ITWR Dump'!$A$2:$Y$5000,24,0)),0,(VLOOKUP('ILC Report'!U870,'ITWR Dump'!$A$2:$Y$5000,24,0)))</f>
        <v>0</v>
      </c>
      <c r="AC870" s="11" t="str">
        <f t="shared" si="379"/>
        <v>No</v>
      </c>
      <c r="AD870" s="11" t="str">
        <f t="shared" si="380"/>
        <v/>
      </c>
      <c r="AE870" s="11">
        <f>IF(ISERROR(VLOOKUP(U870,'ITWR Dump'!$A$2:$Y$5000,13,0)),0,(VLOOKUP(U870,'ITWR Dump'!$A$2:$Y$5000,13,0)))</f>
        <v>0</v>
      </c>
      <c r="AF870" s="11">
        <f>IF(ISERROR(VLOOKUP(U870,'ITWR Dump'!$A$2:$Y$5000,11,0)),0,(VLOOKUP(U870,'ITWR Dump'!$A$2:$Y$5000,11,0)))</f>
        <v>0</v>
      </c>
      <c r="AG870" s="11">
        <f>IF(ISERROR(VLOOKUP(U870,'ITWR Dump'!$A$2:$Y$5000,2,0)),0,(VLOOKUP(U870,'ITWR Dump'!$A$2:$Y$5000,2,0)))</f>
        <v>0</v>
      </c>
      <c r="AH870" s="11">
        <f>IF(ISERROR(VLOOKUP(U870,'ITWR Dump'!$A$2:$Y$5000,14,0)),0,(VLOOKUP(U870,'ITWR Dump'!$A$2:$Y$5000,14,0)))</f>
        <v>0</v>
      </c>
      <c r="AI870" s="11" t="str">
        <f t="shared" si="381"/>
        <v>13-Enhancement Offshore Bench</v>
      </c>
      <c r="AJ870" s="11" t="str">
        <f t="shared" si="382"/>
        <v>Offshore</v>
      </c>
      <c r="AK870" s="11" t="str">
        <f>IF(ISERROR(VLOOKUP(A870,'Team Data'!$C$2:$U$213,17,0)),0,(VLOOKUP(A870,'Team Data'!$C$2:$U$213,17,0)))</f>
        <v>BI and RM</v>
      </c>
      <c r="AL870" s="11" t="str">
        <f t="shared" si="383"/>
        <v>2017-04-24</v>
      </c>
      <c r="AM870" s="11">
        <f>IF(ISERROR(VLOOKUP(U870,'ITWR Dump'!$A$2:$Y$5000,16,0)),0,(VLOOKUP(U870,'ITWR Dump'!$A$2:$Y$5000,16,0)))</f>
        <v>0</v>
      </c>
      <c r="AN870" s="11">
        <f>IF(ISERROR(VLOOKUP(U870,'ITWR Dump'!$A$2:$Y$5000,18,0)),0,(VLOOKUP(U870,'ITWR Dump'!$A$2:$Y$5000,18,0)))</f>
        <v>0</v>
      </c>
      <c r="AO870" s="11">
        <f>IF(ISERROR(VLOOKUP(U870,'ITWR Dump'!$A$2:$Y$5000,25,0)),0,(VLOOKUP('ILC Report'!U870,'ITWR Dump'!$A$2:$Y$5000,25,0)))</f>
        <v>0</v>
      </c>
      <c r="AP870" s="11">
        <f t="shared" si="384"/>
        <v>0</v>
      </c>
      <c r="AQ870" s="26">
        <f t="shared" si="385"/>
        <v>0</v>
      </c>
      <c r="AR870" s="26">
        <f t="shared" si="386"/>
        <v>0</v>
      </c>
      <c r="AS870" s="26">
        <f t="shared" si="387"/>
        <v>0</v>
      </c>
      <c r="AT870" s="26">
        <f t="shared" si="388"/>
        <v>0</v>
      </c>
      <c r="AU870" s="26">
        <f t="shared" si="389"/>
        <v>0</v>
      </c>
      <c r="AV870" s="26">
        <f t="shared" si="390"/>
        <v>0</v>
      </c>
      <c r="AW870" s="11" t="s">
        <v>653</v>
      </c>
      <c r="AX870" s="11" t="str">
        <f>VLOOKUP(L870,Group!$A$2:$B$1000,2,0)</f>
        <v>Enhancement Bench</v>
      </c>
      <c r="AY870" s="11">
        <f>IF(ISERROR(VLOOKUP(U870,'ITWR Dump'!$A$2:$Y$5000,15,0)),0,(VLOOKUP('ILC Report'!U870,'ITWR Dump'!$A$2:$Y$5000,15,0)))</f>
        <v>0</v>
      </c>
      <c r="AZ870" s="11" t="str">
        <f t="shared" si="391"/>
        <v>No</v>
      </c>
      <c r="BA870" s="11" t="str">
        <f t="shared" si="392"/>
        <v>BKI</v>
      </c>
      <c r="BB870" s="11" t="str">
        <f t="shared" si="393"/>
        <v>BN</v>
      </c>
      <c r="BC870" s="11" t="str">
        <f t="shared" si="394"/>
        <v>No</v>
      </c>
    </row>
    <row r="871" spans="1:55" x14ac:dyDescent="0.3">
      <c r="A871" s="11" t="s">
        <v>674</v>
      </c>
      <c r="B871" s="11" t="s">
        <v>1847</v>
      </c>
      <c r="C871" s="11" t="s">
        <v>599</v>
      </c>
      <c r="D871" s="11" t="s">
        <v>2407</v>
      </c>
      <c r="E871" s="38" t="s">
        <v>652</v>
      </c>
      <c r="F871" s="11">
        <v>5</v>
      </c>
      <c r="G871" s="40" t="s">
        <v>218</v>
      </c>
      <c r="H871" s="11" t="str">
        <f t="shared" si="376"/>
        <v>Regular</v>
      </c>
      <c r="I871" s="11" t="str">
        <f t="shared" si="368"/>
        <v>INDIA</v>
      </c>
      <c r="J871" s="11" t="str">
        <f>IF(ISERROR(VLOOKUP(C871,'WI Vs ASM'!$B$2:$E$1000,4,0)),0,(VLOOKUP(C871,'WI Vs ASM'!$B$2:$E$1000,4,0)))</f>
        <v>Offshore</v>
      </c>
      <c r="K871" s="11" t="str">
        <f>IF(ISERROR(VLOOKUP(C871,'WI Vs ASM'!$B$2:$F$1000,5,0)),0,(VLOOKUP(C871,'WI Vs ASM'!$B$2:$F$1000,5,0)))</f>
        <v>01-Fixed Price</v>
      </c>
      <c r="L871" s="11" t="str">
        <f>IF(ISERROR(VLOOKUP(C871,'WI Vs ASM'!$B$2:$D$1000,3,0)),0,(VLOOKUP(C871,'WI Vs ASM'!$B$2:$D$1000,3,0)))</f>
        <v>01-Maintenance Offshore</v>
      </c>
      <c r="M871" s="11" t="str">
        <f>IF(ISERROR(VLOOKUP(C871,'WI Vs ASM'!$B$2:$I$1000,8,0)),0,(VLOOKUP(C871,'WI Vs ASM'!$B$2:$I$1000,8,0)))</f>
        <v>Rahul Soman</v>
      </c>
      <c r="N871" s="11" t="str">
        <f>IF(ISERROR(VLOOKUP(C871,'WI Vs ASM'!$B$2:$G$1000,6,0)),0,(VLOOKUP(C871,'WI Vs ASM'!$B$2:$G$1000,6,0)))</f>
        <v>Integration Services</v>
      </c>
      <c r="O871" s="11" t="str">
        <f>IF(ISERROR(VLOOKUP(C871,'WI Vs ASM'!$B$2:$H$1000,7,0)),0,(VLOOKUP(C871,'WI Vs ASM'!$B$2:$H$1000,7,0)))</f>
        <v>Integration Services</v>
      </c>
      <c r="P871" s="11" t="str">
        <f t="shared" si="369"/>
        <v>Apr-17</v>
      </c>
      <c r="Q871" s="11" t="str">
        <f t="shared" si="370"/>
        <v>Q2</v>
      </c>
      <c r="R871" s="11" t="str">
        <f>IF(ISERROR(VLOOKUP(C871,'WI Vs ASM'!$B$2:$J$1000,9,0)),0,(VLOOKUP(C871,'WI Vs ASM'!$B$2:$J$1000,9,0)))</f>
        <v>Jyothi Pai</v>
      </c>
      <c r="S871" s="11" t="str">
        <f>IF(ISERROR(VLOOKUP(C871,'WI Vs ASM'!$B$2:$K$1000,10,0)),0,(VLOOKUP(C871,'WI Vs ASM'!$B$2:$K$1000,10,0)))</f>
        <v>Dana D. Smith</v>
      </c>
      <c r="T871" s="11" t="str">
        <f>IF(ISERROR(VLOOKUP(C871,'WI Vs ASM'!$B$2:$L$1000,11,0)),0,(VLOOKUP(C871,'WI Vs ASM'!$B$2:$L$1000,11,0)))</f>
        <v>Phillip Mclean</v>
      </c>
      <c r="U871" s="11" t="str">
        <f t="shared" si="377"/>
        <v>WR635928</v>
      </c>
      <c r="V871" s="11" t="str">
        <f t="shared" si="371"/>
        <v>No</v>
      </c>
      <c r="W871" s="11" t="str">
        <f t="shared" si="372"/>
        <v>Yes</v>
      </c>
      <c r="X871" s="11" t="str">
        <f t="shared" si="373"/>
        <v>No</v>
      </c>
      <c r="Y871" s="11" t="str">
        <f t="shared" si="374"/>
        <v>No</v>
      </c>
      <c r="Z871" s="11" t="str">
        <f t="shared" si="375"/>
        <v>No</v>
      </c>
      <c r="AA871" s="11" t="str">
        <f t="shared" si="378"/>
        <v>No</v>
      </c>
      <c r="AB871" s="11">
        <f>IF(ISERROR(VLOOKUP(U871,'ITWR Dump'!$A$2:$Y$5000,24,0)),0,(VLOOKUP('ILC Report'!U871,'ITWR Dump'!$A$2:$Y$5000,24,0)))</f>
        <v>0</v>
      </c>
      <c r="AC871" s="11" t="str">
        <f t="shared" si="379"/>
        <v>No</v>
      </c>
      <c r="AD871" s="11" t="str">
        <f t="shared" si="380"/>
        <v/>
      </c>
      <c r="AE871" s="11">
        <f>IF(ISERROR(VLOOKUP(U871,'ITWR Dump'!$A$2:$Y$5000,13,0)),0,(VLOOKUP(U871,'ITWR Dump'!$A$2:$Y$5000,13,0)))</f>
        <v>0</v>
      </c>
      <c r="AF871" s="11">
        <f>IF(ISERROR(VLOOKUP(U871,'ITWR Dump'!$A$2:$Y$5000,11,0)),0,(VLOOKUP(U871,'ITWR Dump'!$A$2:$Y$5000,11,0)))</f>
        <v>0</v>
      </c>
      <c r="AG871" s="11">
        <f>IF(ISERROR(VLOOKUP(U871,'ITWR Dump'!$A$2:$Y$5000,2,0)),0,(VLOOKUP(U871,'ITWR Dump'!$A$2:$Y$5000,2,0)))</f>
        <v>0</v>
      </c>
      <c r="AH871" s="11">
        <f>IF(ISERROR(VLOOKUP(U871,'ITWR Dump'!$A$2:$Y$5000,14,0)),0,(VLOOKUP(U871,'ITWR Dump'!$A$2:$Y$5000,14,0)))</f>
        <v>0</v>
      </c>
      <c r="AI871" s="11" t="str">
        <f t="shared" si="381"/>
        <v>01-Maintenance Offshore</v>
      </c>
      <c r="AJ871" s="11" t="str">
        <f t="shared" si="382"/>
        <v>Offshore</v>
      </c>
      <c r="AK871" s="11" t="str">
        <f>IF(ISERROR(VLOOKUP(A871,'Team Data'!$C$2:$U$213,17,0)),0,(VLOOKUP(A871,'Team Data'!$C$2:$U$213,17,0)))</f>
        <v>BI and RM</v>
      </c>
      <c r="AL871" s="11" t="str">
        <f t="shared" si="383"/>
        <v>2017-04-24</v>
      </c>
      <c r="AM871" s="11">
        <f>IF(ISERROR(VLOOKUP(U871,'ITWR Dump'!$A$2:$Y$5000,16,0)),0,(VLOOKUP(U871,'ITWR Dump'!$A$2:$Y$5000,16,0)))</f>
        <v>0</v>
      </c>
      <c r="AN871" s="11">
        <f>IF(ISERROR(VLOOKUP(U871,'ITWR Dump'!$A$2:$Y$5000,18,0)),0,(VLOOKUP(U871,'ITWR Dump'!$A$2:$Y$5000,18,0)))</f>
        <v>0</v>
      </c>
      <c r="AO871" s="11">
        <f>IF(ISERROR(VLOOKUP(U871,'ITWR Dump'!$A$2:$Y$5000,25,0)),0,(VLOOKUP('ILC Report'!U871,'ITWR Dump'!$A$2:$Y$5000,25,0)))</f>
        <v>0</v>
      </c>
      <c r="AP871" s="11">
        <f t="shared" si="384"/>
        <v>0</v>
      </c>
      <c r="AQ871" s="26">
        <f t="shared" si="385"/>
        <v>0</v>
      </c>
      <c r="AR871" s="26">
        <f t="shared" si="386"/>
        <v>0</v>
      </c>
      <c r="AS871" s="26">
        <f t="shared" si="387"/>
        <v>0</v>
      </c>
      <c r="AT871" s="26">
        <f t="shared" si="388"/>
        <v>0</v>
      </c>
      <c r="AU871" s="26">
        <f t="shared" si="389"/>
        <v>0</v>
      </c>
      <c r="AV871" s="26">
        <f t="shared" si="390"/>
        <v>0</v>
      </c>
      <c r="AW871" s="11" t="s">
        <v>653</v>
      </c>
      <c r="AX871" s="11" t="str">
        <f>VLOOKUP(L871,Group!$A$2:$B$1000,2,0)</f>
        <v>Maintenance</v>
      </c>
      <c r="AY871" s="11">
        <f>IF(ISERROR(VLOOKUP(U871,'ITWR Dump'!$A$2:$Y$5000,15,0)),0,(VLOOKUP('ILC Report'!U871,'ITWR Dump'!$A$2:$Y$5000,15,0)))</f>
        <v>0</v>
      </c>
      <c r="AZ871" s="11" t="str">
        <f t="shared" si="391"/>
        <v>Yes</v>
      </c>
      <c r="BA871" s="11" t="str">
        <f t="shared" si="392"/>
        <v>BKI</v>
      </c>
      <c r="BB871" s="11" t="str">
        <f t="shared" si="393"/>
        <v>MN</v>
      </c>
      <c r="BC871" s="11" t="str">
        <f t="shared" si="394"/>
        <v>No</v>
      </c>
    </row>
    <row r="872" spans="1:55" x14ac:dyDescent="0.3">
      <c r="A872" s="11" t="s">
        <v>674</v>
      </c>
      <c r="B872" s="11" t="s">
        <v>1847</v>
      </c>
      <c r="C872" s="11" t="s">
        <v>571</v>
      </c>
      <c r="D872" s="11" t="s">
        <v>2408</v>
      </c>
      <c r="E872" s="38" t="s">
        <v>652</v>
      </c>
      <c r="F872" s="11">
        <v>5</v>
      </c>
      <c r="G872" s="40" t="s">
        <v>218</v>
      </c>
      <c r="H872" s="11" t="str">
        <f t="shared" si="376"/>
        <v>Regular</v>
      </c>
      <c r="I872" s="11" t="str">
        <f t="shared" si="368"/>
        <v>INDIA</v>
      </c>
      <c r="J872" s="11" t="str">
        <f>IF(ISERROR(VLOOKUP(C872,'WI Vs ASM'!$B$2:$E$1000,4,0)),0,(VLOOKUP(C872,'WI Vs ASM'!$B$2:$E$1000,4,0)))</f>
        <v>Offshore</v>
      </c>
      <c r="K872" s="11" t="str">
        <f>IF(ISERROR(VLOOKUP(C872,'WI Vs ASM'!$B$2:$F$1000,5,0)),0,(VLOOKUP(C872,'WI Vs ASM'!$B$2:$F$1000,5,0)))</f>
        <v>02-Variable Billable</v>
      </c>
      <c r="L872" s="11" t="str">
        <f>IF(ISERROR(VLOOKUP(C872,'WI Vs ASM'!$B$2:$D$1000,3,0)),0,(VLOOKUP(C872,'WI Vs ASM'!$B$2:$D$1000,3,0)))</f>
        <v>11-Enhancement Offshore</v>
      </c>
      <c r="M872" s="11" t="str">
        <f>IF(ISERROR(VLOOKUP(C872,'WI Vs ASM'!$B$2:$I$1000,8,0)),0,(VLOOKUP(C872,'WI Vs ASM'!$B$2:$I$1000,8,0)))</f>
        <v>Prakash Varadachari</v>
      </c>
      <c r="N872" s="11" t="str">
        <f>IF(ISERROR(VLOOKUP(C872,'WI Vs ASM'!$B$2:$G$1000,6,0)),0,(VLOOKUP(C872,'WI Vs ASM'!$B$2:$G$1000,6,0)))</f>
        <v>Commercial</v>
      </c>
      <c r="O872" s="11" t="str">
        <f>IF(ISERROR(VLOOKUP(C872,'WI Vs ASM'!$B$2:$H$1000,7,0)),0,(VLOOKUP(C872,'WI Vs ASM'!$B$2:$H$1000,7,0)))</f>
        <v>Commercial</v>
      </c>
      <c r="P872" s="11" t="str">
        <f t="shared" si="369"/>
        <v>Apr-17</v>
      </c>
      <c r="Q872" s="11" t="str">
        <f t="shared" si="370"/>
        <v>Q2</v>
      </c>
      <c r="R872" s="11" t="str">
        <f>IF(ISERROR(VLOOKUP(C872,'WI Vs ASM'!$B$2:$J$1000,9,0)),0,(VLOOKUP(C872,'WI Vs ASM'!$B$2:$J$1000,9,0)))</f>
        <v>Chandraprabha Palaniswamy</v>
      </c>
      <c r="S872" s="11" t="str">
        <f>IF(ISERROR(VLOOKUP(C872,'WI Vs ASM'!$B$2:$K$1000,10,0)),0,(VLOOKUP(C872,'WI Vs ASM'!$B$2:$K$1000,10,0)))</f>
        <v>Steve J Sorensen</v>
      </c>
      <c r="T872" s="11" t="str">
        <f>IF(ISERROR(VLOOKUP(C872,'WI Vs ASM'!$B$2:$L$1000,11,0)),0,(VLOOKUP(C872,'WI Vs ASM'!$B$2:$L$1000,11,0)))</f>
        <v>Sreekala Balasubramanian</v>
      </c>
      <c r="U872" s="11" t="str">
        <f t="shared" si="377"/>
        <v>WR736381</v>
      </c>
      <c r="V872" s="11" t="str">
        <f t="shared" si="371"/>
        <v>No</v>
      </c>
      <c r="W872" s="11" t="str">
        <f t="shared" si="372"/>
        <v>Yes</v>
      </c>
      <c r="X872" s="11" t="str">
        <f t="shared" si="373"/>
        <v>No</v>
      </c>
      <c r="Y872" s="11" t="str">
        <f t="shared" si="374"/>
        <v>No</v>
      </c>
      <c r="Z872" s="11" t="str">
        <f t="shared" si="375"/>
        <v>No</v>
      </c>
      <c r="AA872" s="11" t="str">
        <f t="shared" si="378"/>
        <v>No</v>
      </c>
      <c r="AB872" s="11">
        <f>IF(ISERROR(VLOOKUP(U872,'ITWR Dump'!$A$2:$Y$5000,24,0)),0,(VLOOKUP('ILC Report'!U872,'ITWR Dump'!$A$2:$Y$5000,24,0)))</f>
        <v>0</v>
      </c>
      <c r="AC872" s="11" t="str">
        <f t="shared" si="379"/>
        <v>No</v>
      </c>
      <c r="AD872" s="11" t="str">
        <f t="shared" si="380"/>
        <v/>
      </c>
      <c r="AE872" s="11">
        <f>IF(ISERROR(VLOOKUP(U872,'ITWR Dump'!$A$2:$Y$5000,13,0)),0,(VLOOKUP(U872,'ITWR Dump'!$A$2:$Y$5000,13,0)))</f>
        <v>0</v>
      </c>
      <c r="AF872" s="11">
        <f>IF(ISERROR(VLOOKUP(U872,'ITWR Dump'!$A$2:$Y$5000,11,0)),0,(VLOOKUP(U872,'ITWR Dump'!$A$2:$Y$5000,11,0)))</f>
        <v>0</v>
      </c>
      <c r="AG872" s="11">
        <f>IF(ISERROR(VLOOKUP(U872,'ITWR Dump'!$A$2:$Y$5000,2,0)),0,(VLOOKUP(U872,'ITWR Dump'!$A$2:$Y$5000,2,0)))</f>
        <v>0</v>
      </c>
      <c r="AH872" s="11">
        <f>IF(ISERROR(VLOOKUP(U872,'ITWR Dump'!$A$2:$Y$5000,14,0)),0,(VLOOKUP(U872,'ITWR Dump'!$A$2:$Y$5000,14,0)))</f>
        <v>0</v>
      </c>
      <c r="AI872" s="11" t="str">
        <f t="shared" si="381"/>
        <v>11-Enhancement Offshore</v>
      </c>
      <c r="AJ872" s="11" t="str">
        <f t="shared" si="382"/>
        <v>Offshore</v>
      </c>
      <c r="AK872" s="11" t="str">
        <f>IF(ISERROR(VLOOKUP(A872,'Team Data'!$C$2:$U$213,17,0)),0,(VLOOKUP(A872,'Team Data'!$C$2:$U$213,17,0)))</f>
        <v>BI and RM</v>
      </c>
      <c r="AL872" s="11" t="str">
        <f t="shared" si="383"/>
        <v>2017-04-24</v>
      </c>
      <c r="AM872" s="11">
        <f>IF(ISERROR(VLOOKUP(U872,'ITWR Dump'!$A$2:$Y$5000,16,0)),0,(VLOOKUP(U872,'ITWR Dump'!$A$2:$Y$5000,16,0)))</f>
        <v>0</v>
      </c>
      <c r="AN872" s="11">
        <f>IF(ISERROR(VLOOKUP(U872,'ITWR Dump'!$A$2:$Y$5000,18,0)),0,(VLOOKUP(U872,'ITWR Dump'!$A$2:$Y$5000,18,0)))</f>
        <v>0</v>
      </c>
      <c r="AO872" s="11">
        <f>IF(ISERROR(VLOOKUP(U872,'ITWR Dump'!$A$2:$Y$5000,25,0)),0,(VLOOKUP('ILC Report'!U872,'ITWR Dump'!$A$2:$Y$5000,25,0)))</f>
        <v>0</v>
      </c>
      <c r="AP872" s="11">
        <f t="shared" si="384"/>
        <v>0</v>
      </c>
      <c r="AQ872" s="26">
        <f t="shared" si="385"/>
        <v>0</v>
      </c>
      <c r="AR872" s="26">
        <f t="shared" si="386"/>
        <v>0</v>
      </c>
      <c r="AS872" s="26">
        <f t="shared" si="387"/>
        <v>0</v>
      </c>
      <c r="AT872" s="26">
        <f t="shared" si="388"/>
        <v>0</v>
      </c>
      <c r="AU872" s="26">
        <f t="shared" si="389"/>
        <v>0</v>
      </c>
      <c r="AV872" s="26">
        <f t="shared" si="390"/>
        <v>0</v>
      </c>
      <c r="AW872" s="11" t="s">
        <v>653</v>
      </c>
      <c r="AX872" s="11" t="str">
        <f>VLOOKUP(L872,Group!$A$2:$B$1000,2,0)</f>
        <v>Enhancement</v>
      </c>
      <c r="AY872" s="11">
        <f>IF(ISERROR(VLOOKUP(U872,'ITWR Dump'!$A$2:$Y$5000,15,0)),0,(VLOOKUP('ILC Report'!U872,'ITWR Dump'!$A$2:$Y$5000,15,0)))</f>
        <v>0</v>
      </c>
      <c r="AZ872" s="11" t="str">
        <f t="shared" si="391"/>
        <v>No</v>
      </c>
      <c r="BA872" s="11" t="str">
        <f t="shared" si="392"/>
        <v>BKI</v>
      </c>
      <c r="BB872" s="11" t="str">
        <f t="shared" si="393"/>
        <v>ES</v>
      </c>
      <c r="BC872" s="11" t="str">
        <f t="shared" si="394"/>
        <v>No</v>
      </c>
    </row>
    <row r="873" spans="1:55" x14ac:dyDescent="0.3">
      <c r="A873" s="11" t="s">
        <v>674</v>
      </c>
      <c r="B873" s="11" t="s">
        <v>1847</v>
      </c>
      <c r="C873" s="11" t="s">
        <v>599</v>
      </c>
      <c r="D873" s="11" t="s">
        <v>2405</v>
      </c>
      <c r="E873" s="38" t="s">
        <v>2901</v>
      </c>
      <c r="F873" s="11">
        <v>2</v>
      </c>
      <c r="G873" s="40" t="s">
        <v>218</v>
      </c>
      <c r="H873" s="11" t="str">
        <f t="shared" si="376"/>
        <v>Regular</v>
      </c>
      <c r="I873" s="11" t="str">
        <f t="shared" si="368"/>
        <v>INDIA</v>
      </c>
      <c r="J873" s="11" t="str">
        <f>IF(ISERROR(VLOOKUP(C873,'WI Vs ASM'!$B$2:$E$1000,4,0)),0,(VLOOKUP(C873,'WI Vs ASM'!$B$2:$E$1000,4,0)))</f>
        <v>Offshore</v>
      </c>
      <c r="K873" s="11" t="str">
        <f>IF(ISERROR(VLOOKUP(C873,'WI Vs ASM'!$B$2:$F$1000,5,0)),0,(VLOOKUP(C873,'WI Vs ASM'!$B$2:$F$1000,5,0)))</f>
        <v>01-Fixed Price</v>
      </c>
      <c r="L873" s="11" t="str">
        <f>IF(ISERROR(VLOOKUP(C873,'WI Vs ASM'!$B$2:$D$1000,3,0)),0,(VLOOKUP(C873,'WI Vs ASM'!$B$2:$D$1000,3,0)))</f>
        <v>01-Maintenance Offshore</v>
      </c>
      <c r="M873" s="11" t="str">
        <f>IF(ISERROR(VLOOKUP(C873,'WI Vs ASM'!$B$2:$I$1000,8,0)),0,(VLOOKUP(C873,'WI Vs ASM'!$B$2:$I$1000,8,0)))</f>
        <v>Rahul Soman</v>
      </c>
      <c r="N873" s="11" t="str">
        <f>IF(ISERROR(VLOOKUP(C873,'WI Vs ASM'!$B$2:$G$1000,6,0)),0,(VLOOKUP(C873,'WI Vs ASM'!$B$2:$G$1000,6,0)))</f>
        <v>Integration Services</v>
      </c>
      <c r="O873" s="11" t="str">
        <f>IF(ISERROR(VLOOKUP(C873,'WI Vs ASM'!$B$2:$H$1000,7,0)),0,(VLOOKUP(C873,'WI Vs ASM'!$B$2:$H$1000,7,0)))</f>
        <v>Integration Services</v>
      </c>
      <c r="P873" s="11" t="str">
        <f t="shared" si="369"/>
        <v>May-17</v>
      </c>
      <c r="Q873" s="11" t="str">
        <f t="shared" si="370"/>
        <v>Q2</v>
      </c>
      <c r="R873" s="11" t="str">
        <f>IF(ISERROR(VLOOKUP(C873,'WI Vs ASM'!$B$2:$J$1000,9,0)),0,(VLOOKUP(C873,'WI Vs ASM'!$B$2:$J$1000,9,0)))</f>
        <v>Jyothi Pai</v>
      </c>
      <c r="S873" s="11" t="str">
        <f>IF(ISERROR(VLOOKUP(C873,'WI Vs ASM'!$B$2:$K$1000,10,0)),0,(VLOOKUP(C873,'WI Vs ASM'!$B$2:$K$1000,10,0)))</f>
        <v>Dana D. Smith</v>
      </c>
      <c r="T873" s="11" t="str">
        <f>IF(ISERROR(VLOOKUP(C873,'WI Vs ASM'!$B$2:$L$1000,11,0)),0,(VLOOKUP(C873,'WI Vs ASM'!$B$2:$L$1000,11,0)))</f>
        <v>Phillip Mclean</v>
      </c>
      <c r="U873" s="11" t="e">
        <f t="shared" si="377"/>
        <v>#VALUE!</v>
      </c>
      <c r="V873" s="11" t="str">
        <f t="shared" si="371"/>
        <v>No</v>
      </c>
      <c r="W873" s="11" t="str">
        <f t="shared" si="372"/>
        <v>Yes</v>
      </c>
      <c r="X873" s="11" t="str">
        <f t="shared" si="373"/>
        <v>No</v>
      </c>
      <c r="Y873" s="11" t="str">
        <f t="shared" si="374"/>
        <v>No</v>
      </c>
      <c r="Z873" s="11" t="str">
        <f t="shared" si="375"/>
        <v>No</v>
      </c>
      <c r="AA873" s="11" t="str">
        <f t="shared" si="378"/>
        <v>No</v>
      </c>
      <c r="AB873" s="11">
        <f>IF(ISERROR(VLOOKUP(U873,'ITWR Dump'!$A$2:$Y$5000,24,0)),0,(VLOOKUP('ILC Report'!U873,'ITWR Dump'!$A$2:$Y$5000,24,0)))</f>
        <v>0</v>
      </c>
      <c r="AC873" s="11" t="str">
        <f t="shared" si="379"/>
        <v>No</v>
      </c>
      <c r="AD873" s="11" t="str">
        <f t="shared" si="380"/>
        <v/>
      </c>
      <c r="AE873" s="11">
        <f>IF(ISERROR(VLOOKUP(U873,'ITWR Dump'!$A$2:$Y$5000,13,0)),0,(VLOOKUP(U873,'ITWR Dump'!$A$2:$Y$5000,13,0)))</f>
        <v>0</v>
      </c>
      <c r="AF873" s="11">
        <f>IF(ISERROR(VLOOKUP(U873,'ITWR Dump'!$A$2:$Y$5000,11,0)),0,(VLOOKUP(U873,'ITWR Dump'!$A$2:$Y$5000,11,0)))</f>
        <v>0</v>
      </c>
      <c r="AG873" s="11">
        <f>IF(ISERROR(VLOOKUP(U873,'ITWR Dump'!$A$2:$Y$5000,2,0)),0,(VLOOKUP(U873,'ITWR Dump'!$A$2:$Y$5000,2,0)))</f>
        <v>0</v>
      </c>
      <c r="AH873" s="11">
        <f>IF(ISERROR(VLOOKUP(U873,'ITWR Dump'!$A$2:$Y$5000,14,0)),0,(VLOOKUP(U873,'ITWR Dump'!$A$2:$Y$5000,14,0)))</f>
        <v>0</v>
      </c>
      <c r="AI873" s="11" t="str">
        <f t="shared" si="381"/>
        <v>01-Maintenance Offshore</v>
      </c>
      <c r="AJ873" s="11" t="str">
        <f t="shared" si="382"/>
        <v>Offshore</v>
      </c>
      <c r="AK873" s="11" t="str">
        <f>IF(ISERROR(VLOOKUP(A873,'Team Data'!$C$2:$U$213,17,0)),0,(VLOOKUP(A873,'Team Data'!$C$2:$U$213,17,0)))</f>
        <v>BI and RM</v>
      </c>
      <c r="AL873" s="11" t="str">
        <f t="shared" si="383"/>
        <v>2017-04-24</v>
      </c>
      <c r="AM873" s="11">
        <f>IF(ISERROR(VLOOKUP(U873,'ITWR Dump'!$A$2:$Y$5000,16,0)),0,(VLOOKUP(U873,'ITWR Dump'!$A$2:$Y$5000,16,0)))</f>
        <v>0</v>
      </c>
      <c r="AN873" s="11">
        <f>IF(ISERROR(VLOOKUP(U873,'ITWR Dump'!$A$2:$Y$5000,18,0)),0,(VLOOKUP(U873,'ITWR Dump'!$A$2:$Y$5000,18,0)))</f>
        <v>0</v>
      </c>
      <c r="AO873" s="11">
        <f>IF(ISERROR(VLOOKUP(U873,'ITWR Dump'!$A$2:$Y$5000,25,0)),0,(VLOOKUP('ILC Report'!U873,'ITWR Dump'!$A$2:$Y$5000,25,0)))</f>
        <v>0</v>
      </c>
      <c r="AP873" s="11">
        <f t="shared" si="384"/>
        <v>0</v>
      </c>
      <c r="AQ873" s="26">
        <f t="shared" si="385"/>
        <v>0</v>
      </c>
      <c r="AR873" s="26">
        <f t="shared" si="386"/>
        <v>0</v>
      </c>
      <c r="AS873" s="26">
        <f t="shared" si="387"/>
        <v>0</v>
      </c>
      <c r="AT873" s="26">
        <f t="shared" si="388"/>
        <v>0</v>
      </c>
      <c r="AU873" s="26">
        <f t="shared" si="389"/>
        <v>0</v>
      </c>
      <c r="AV873" s="26">
        <f t="shared" si="390"/>
        <v>0</v>
      </c>
      <c r="AW873" s="11" t="s">
        <v>653</v>
      </c>
      <c r="AX873" s="11" t="str">
        <f>VLOOKUP(L873,Group!$A$2:$B$1000,2,0)</f>
        <v>Maintenance</v>
      </c>
      <c r="AY873" s="11">
        <f>IF(ISERROR(VLOOKUP(U873,'ITWR Dump'!$A$2:$Y$5000,15,0)),0,(VLOOKUP('ILC Report'!U873,'ITWR Dump'!$A$2:$Y$5000,15,0)))</f>
        <v>0</v>
      </c>
      <c r="AZ873" s="11" t="str">
        <f t="shared" si="391"/>
        <v>No</v>
      </c>
      <c r="BA873" s="11" t="str">
        <f t="shared" si="392"/>
        <v>BKI</v>
      </c>
      <c r="BB873" s="11" t="str">
        <f t="shared" si="393"/>
        <v>MN</v>
      </c>
      <c r="BC873" s="11" t="str">
        <f t="shared" si="394"/>
        <v>No</v>
      </c>
    </row>
    <row r="874" spans="1:55" x14ac:dyDescent="0.3">
      <c r="A874" s="11" t="s">
        <v>674</v>
      </c>
      <c r="B874" s="11" t="s">
        <v>1847</v>
      </c>
      <c r="C874" s="11" t="s">
        <v>546</v>
      </c>
      <c r="D874" s="11" t="s">
        <v>2406</v>
      </c>
      <c r="E874" s="38" t="s">
        <v>2901</v>
      </c>
      <c r="F874" s="11">
        <v>30</v>
      </c>
      <c r="G874" s="40" t="s">
        <v>218</v>
      </c>
      <c r="H874" s="11" t="str">
        <f t="shared" si="376"/>
        <v>Regular</v>
      </c>
      <c r="I874" s="11" t="str">
        <f t="shared" si="368"/>
        <v>INDIA</v>
      </c>
      <c r="J874" s="11" t="str">
        <f>IF(ISERROR(VLOOKUP(C874,'WI Vs ASM'!$B$2:$E$1000,4,0)),0,(VLOOKUP(C874,'WI Vs ASM'!$B$2:$E$1000,4,0)))</f>
        <v>Offshore</v>
      </c>
      <c r="K874" s="11" t="str">
        <f>IF(ISERROR(VLOOKUP(C874,'WI Vs ASM'!$B$2:$F$1000,5,0)),0,(VLOOKUP(C874,'WI Vs ASM'!$B$2:$F$1000,5,0)))</f>
        <v>09-NonBillable</v>
      </c>
      <c r="L874" s="11" t="str">
        <f>IF(ISERROR(VLOOKUP(C874,'WI Vs ASM'!$B$2:$D$1000,3,0)),0,(VLOOKUP(C874,'WI Vs ASM'!$B$2:$D$1000,3,0)))</f>
        <v>13-Enhancement Offshore Bench</v>
      </c>
      <c r="M874" s="11" t="str">
        <f>IF(ISERROR(VLOOKUP(C874,'WI Vs ASM'!$B$2:$I$1000,8,0)),0,(VLOOKUP(C874,'WI Vs ASM'!$B$2:$I$1000,8,0)))</f>
        <v>Prakash Varadachari</v>
      </c>
      <c r="N874" s="11" t="str">
        <f>IF(ISERROR(VLOOKUP(C874,'WI Vs ASM'!$B$2:$G$1000,6,0)),0,(VLOOKUP(C874,'WI Vs ASM'!$B$2:$G$1000,6,0)))</f>
        <v>Bench - BIRM Tower</v>
      </c>
      <c r="O874" s="11" t="str">
        <f>IF(ISERROR(VLOOKUP(C874,'WI Vs ASM'!$B$2:$H$1000,7,0)),0,(VLOOKUP(C874,'WI Vs ASM'!$B$2:$H$1000,7,0)))</f>
        <v>Bench - BIRM Tower</v>
      </c>
      <c r="P874" s="11" t="str">
        <f t="shared" si="369"/>
        <v>May-17</v>
      </c>
      <c r="Q874" s="11" t="str">
        <f t="shared" si="370"/>
        <v>Q2</v>
      </c>
      <c r="R874" s="11" t="str">
        <f>IF(ISERROR(VLOOKUP(C874,'WI Vs ASM'!$B$2:$J$1000,9,0)),0,(VLOOKUP(C874,'WI Vs ASM'!$B$2:$J$1000,9,0)))</f>
        <v>Chandraprabha Palaniswamy</v>
      </c>
      <c r="S874" s="11" t="str">
        <f>IF(ISERROR(VLOOKUP(C874,'WI Vs ASM'!$B$2:$K$1000,10,0)),0,(VLOOKUP(C874,'WI Vs ASM'!$B$2:$K$1000,10,0)))</f>
        <v>Kimberly Hale</v>
      </c>
      <c r="T874" s="11" t="str">
        <f>IF(ISERROR(VLOOKUP(C874,'WI Vs ASM'!$B$2:$L$1000,11,0)),0,(VLOOKUP(C874,'WI Vs ASM'!$B$2:$L$1000,11,0)))</f>
        <v>Crystal Romano</v>
      </c>
      <c r="U874" s="11" t="e">
        <f t="shared" si="377"/>
        <v>#VALUE!</v>
      </c>
      <c r="V874" s="11" t="str">
        <f t="shared" si="371"/>
        <v>No</v>
      </c>
      <c r="W874" s="11" t="str">
        <f t="shared" si="372"/>
        <v>No</v>
      </c>
      <c r="X874" s="11" t="str">
        <f t="shared" si="373"/>
        <v>No</v>
      </c>
      <c r="Y874" s="11" t="str">
        <f t="shared" si="374"/>
        <v>No</v>
      </c>
      <c r="Z874" s="11" t="str">
        <f t="shared" si="375"/>
        <v>No</v>
      </c>
      <c r="AA874" s="11" t="str">
        <f t="shared" si="378"/>
        <v>No</v>
      </c>
      <c r="AB874" s="11">
        <f>IF(ISERROR(VLOOKUP(U874,'ITWR Dump'!$A$2:$Y$5000,24,0)),0,(VLOOKUP('ILC Report'!U874,'ITWR Dump'!$A$2:$Y$5000,24,0)))</f>
        <v>0</v>
      </c>
      <c r="AC874" s="11" t="str">
        <f t="shared" si="379"/>
        <v>No</v>
      </c>
      <c r="AD874" s="11" t="str">
        <f t="shared" si="380"/>
        <v/>
      </c>
      <c r="AE874" s="11">
        <f>IF(ISERROR(VLOOKUP(U874,'ITWR Dump'!$A$2:$Y$5000,13,0)),0,(VLOOKUP(U874,'ITWR Dump'!$A$2:$Y$5000,13,0)))</f>
        <v>0</v>
      </c>
      <c r="AF874" s="11">
        <f>IF(ISERROR(VLOOKUP(U874,'ITWR Dump'!$A$2:$Y$5000,11,0)),0,(VLOOKUP(U874,'ITWR Dump'!$A$2:$Y$5000,11,0)))</f>
        <v>0</v>
      </c>
      <c r="AG874" s="11">
        <f>IF(ISERROR(VLOOKUP(U874,'ITWR Dump'!$A$2:$Y$5000,2,0)),0,(VLOOKUP(U874,'ITWR Dump'!$A$2:$Y$5000,2,0)))</f>
        <v>0</v>
      </c>
      <c r="AH874" s="11">
        <f>IF(ISERROR(VLOOKUP(U874,'ITWR Dump'!$A$2:$Y$5000,14,0)),0,(VLOOKUP(U874,'ITWR Dump'!$A$2:$Y$5000,14,0)))</f>
        <v>0</v>
      </c>
      <c r="AI874" s="11" t="str">
        <f t="shared" si="381"/>
        <v>13-Enhancement Offshore Bench</v>
      </c>
      <c r="AJ874" s="11" t="str">
        <f t="shared" si="382"/>
        <v>Offshore</v>
      </c>
      <c r="AK874" s="11" t="str">
        <f>IF(ISERROR(VLOOKUP(A874,'Team Data'!$C$2:$U$213,17,0)),0,(VLOOKUP(A874,'Team Data'!$C$2:$U$213,17,0)))</f>
        <v>BI and RM</v>
      </c>
      <c r="AL874" s="11" t="str">
        <f t="shared" si="383"/>
        <v>2017-04-24</v>
      </c>
      <c r="AM874" s="11">
        <f>IF(ISERROR(VLOOKUP(U874,'ITWR Dump'!$A$2:$Y$5000,16,0)),0,(VLOOKUP(U874,'ITWR Dump'!$A$2:$Y$5000,16,0)))</f>
        <v>0</v>
      </c>
      <c r="AN874" s="11">
        <f>IF(ISERROR(VLOOKUP(U874,'ITWR Dump'!$A$2:$Y$5000,18,0)),0,(VLOOKUP(U874,'ITWR Dump'!$A$2:$Y$5000,18,0)))</f>
        <v>0</v>
      </c>
      <c r="AO874" s="11">
        <f>IF(ISERROR(VLOOKUP(U874,'ITWR Dump'!$A$2:$Y$5000,25,0)),0,(VLOOKUP('ILC Report'!U874,'ITWR Dump'!$A$2:$Y$5000,25,0)))</f>
        <v>0</v>
      </c>
      <c r="AP874" s="11">
        <f t="shared" si="384"/>
        <v>0</v>
      </c>
      <c r="AQ874" s="26">
        <f t="shared" si="385"/>
        <v>0</v>
      </c>
      <c r="AR874" s="26">
        <f t="shared" si="386"/>
        <v>0</v>
      </c>
      <c r="AS874" s="26">
        <f t="shared" si="387"/>
        <v>0</v>
      </c>
      <c r="AT874" s="26">
        <f t="shared" si="388"/>
        <v>0</v>
      </c>
      <c r="AU874" s="26">
        <f t="shared" si="389"/>
        <v>0</v>
      </c>
      <c r="AV874" s="26">
        <f t="shared" si="390"/>
        <v>0</v>
      </c>
      <c r="AW874" s="11" t="s">
        <v>653</v>
      </c>
      <c r="AX874" s="11" t="str">
        <f>VLOOKUP(L874,Group!$A$2:$B$1000,2,0)</f>
        <v>Enhancement Bench</v>
      </c>
      <c r="AY874" s="11">
        <f>IF(ISERROR(VLOOKUP(U874,'ITWR Dump'!$A$2:$Y$5000,15,0)),0,(VLOOKUP('ILC Report'!U874,'ITWR Dump'!$A$2:$Y$5000,15,0)))</f>
        <v>0</v>
      </c>
      <c r="AZ874" s="11" t="str">
        <f t="shared" si="391"/>
        <v>No</v>
      </c>
      <c r="BA874" s="11" t="str">
        <f t="shared" si="392"/>
        <v>BKI</v>
      </c>
      <c r="BB874" s="11" t="str">
        <f t="shared" si="393"/>
        <v>BN</v>
      </c>
      <c r="BC874" s="11" t="str">
        <f t="shared" si="394"/>
        <v>No</v>
      </c>
    </row>
    <row r="875" spans="1:55" x14ac:dyDescent="0.3">
      <c r="A875" s="11" t="s">
        <v>674</v>
      </c>
      <c r="B875" s="11" t="s">
        <v>1847</v>
      </c>
      <c r="C875" s="11" t="s">
        <v>571</v>
      </c>
      <c r="D875" s="11" t="s">
        <v>2408</v>
      </c>
      <c r="E875" s="38" t="s">
        <v>2901</v>
      </c>
      <c r="F875" s="11">
        <v>4</v>
      </c>
      <c r="G875" s="40" t="s">
        <v>218</v>
      </c>
      <c r="H875" s="11" t="str">
        <f t="shared" si="376"/>
        <v>Regular</v>
      </c>
      <c r="I875" s="11" t="str">
        <f t="shared" si="368"/>
        <v>INDIA</v>
      </c>
      <c r="J875" s="11" t="str">
        <f>IF(ISERROR(VLOOKUP(C875,'WI Vs ASM'!$B$2:$E$1000,4,0)),0,(VLOOKUP(C875,'WI Vs ASM'!$B$2:$E$1000,4,0)))</f>
        <v>Offshore</v>
      </c>
      <c r="K875" s="11" t="str">
        <f>IF(ISERROR(VLOOKUP(C875,'WI Vs ASM'!$B$2:$F$1000,5,0)),0,(VLOOKUP(C875,'WI Vs ASM'!$B$2:$F$1000,5,0)))</f>
        <v>02-Variable Billable</v>
      </c>
      <c r="L875" s="11" t="str">
        <f>IF(ISERROR(VLOOKUP(C875,'WI Vs ASM'!$B$2:$D$1000,3,0)),0,(VLOOKUP(C875,'WI Vs ASM'!$B$2:$D$1000,3,0)))</f>
        <v>11-Enhancement Offshore</v>
      </c>
      <c r="M875" s="11" t="str">
        <f>IF(ISERROR(VLOOKUP(C875,'WI Vs ASM'!$B$2:$I$1000,8,0)),0,(VLOOKUP(C875,'WI Vs ASM'!$B$2:$I$1000,8,0)))</f>
        <v>Prakash Varadachari</v>
      </c>
      <c r="N875" s="11" t="str">
        <f>IF(ISERROR(VLOOKUP(C875,'WI Vs ASM'!$B$2:$G$1000,6,0)),0,(VLOOKUP(C875,'WI Vs ASM'!$B$2:$G$1000,6,0)))</f>
        <v>Commercial</v>
      </c>
      <c r="O875" s="11" t="str">
        <f>IF(ISERROR(VLOOKUP(C875,'WI Vs ASM'!$B$2:$H$1000,7,0)),0,(VLOOKUP(C875,'WI Vs ASM'!$B$2:$H$1000,7,0)))</f>
        <v>Commercial</v>
      </c>
      <c r="P875" s="11" t="str">
        <f t="shared" si="369"/>
        <v>May-17</v>
      </c>
      <c r="Q875" s="11" t="str">
        <f t="shared" si="370"/>
        <v>Q2</v>
      </c>
      <c r="R875" s="11" t="str">
        <f>IF(ISERROR(VLOOKUP(C875,'WI Vs ASM'!$B$2:$J$1000,9,0)),0,(VLOOKUP(C875,'WI Vs ASM'!$B$2:$J$1000,9,0)))</f>
        <v>Chandraprabha Palaniswamy</v>
      </c>
      <c r="S875" s="11" t="str">
        <f>IF(ISERROR(VLOOKUP(C875,'WI Vs ASM'!$B$2:$K$1000,10,0)),0,(VLOOKUP(C875,'WI Vs ASM'!$B$2:$K$1000,10,0)))</f>
        <v>Steve J Sorensen</v>
      </c>
      <c r="T875" s="11" t="str">
        <f>IF(ISERROR(VLOOKUP(C875,'WI Vs ASM'!$B$2:$L$1000,11,0)),0,(VLOOKUP(C875,'WI Vs ASM'!$B$2:$L$1000,11,0)))</f>
        <v>Sreekala Balasubramanian</v>
      </c>
      <c r="U875" s="11" t="str">
        <f t="shared" si="377"/>
        <v>WR736381</v>
      </c>
      <c r="V875" s="11" t="str">
        <f t="shared" si="371"/>
        <v>No</v>
      </c>
      <c r="W875" s="11" t="str">
        <f t="shared" si="372"/>
        <v>Yes</v>
      </c>
      <c r="X875" s="11" t="str">
        <f t="shared" si="373"/>
        <v>No</v>
      </c>
      <c r="Y875" s="11" t="str">
        <f t="shared" si="374"/>
        <v>No</v>
      </c>
      <c r="Z875" s="11" t="str">
        <f t="shared" si="375"/>
        <v>No</v>
      </c>
      <c r="AA875" s="11" t="str">
        <f t="shared" si="378"/>
        <v>No</v>
      </c>
      <c r="AB875" s="11">
        <f>IF(ISERROR(VLOOKUP(U875,'ITWR Dump'!$A$2:$Y$5000,24,0)),0,(VLOOKUP('ILC Report'!U875,'ITWR Dump'!$A$2:$Y$5000,24,0)))</f>
        <v>0</v>
      </c>
      <c r="AC875" s="11" t="str">
        <f t="shared" si="379"/>
        <v>No</v>
      </c>
      <c r="AD875" s="11" t="str">
        <f t="shared" si="380"/>
        <v/>
      </c>
      <c r="AE875" s="11">
        <f>IF(ISERROR(VLOOKUP(U875,'ITWR Dump'!$A$2:$Y$5000,13,0)),0,(VLOOKUP(U875,'ITWR Dump'!$A$2:$Y$5000,13,0)))</f>
        <v>0</v>
      </c>
      <c r="AF875" s="11">
        <f>IF(ISERROR(VLOOKUP(U875,'ITWR Dump'!$A$2:$Y$5000,11,0)),0,(VLOOKUP(U875,'ITWR Dump'!$A$2:$Y$5000,11,0)))</f>
        <v>0</v>
      </c>
      <c r="AG875" s="11">
        <f>IF(ISERROR(VLOOKUP(U875,'ITWR Dump'!$A$2:$Y$5000,2,0)),0,(VLOOKUP(U875,'ITWR Dump'!$A$2:$Y$5000,2,0)))</f>
        <v>0</v>
      </c>
      <c r="AH875" s="11">
        <f>IF(ISERROR(VLOOKUP(U875,'ITWR Dump'!$A$2:$Y$5000,14,0)),0,(VLOOKUP(U875,'ITWR Dump'!$A$2:$Y$5000,14,0)))</f>
        <v>0</v>
      </c>
      <c r="AI875" s="11" t="str">
        <f t="shared" si="381"/>
        <v>11-Enhancement Offshore</v>
      </c>
      <c r="AJ875" s="11" t="str">
        <f t="shared" si="382"/>
        <v>Offshore</v>
      </c>
      <c r="AK875" s="11" t="str">
        <f>IF(ISERROR(VLOOKUP(A875,'Team Data'!$C$2:$U$213,17,0)),0,(VLOOKUP(A875,'Team Data'!$C$2:$U$213,17,0)))</f>
        <v>BI and RM</v>
      </c>
      <c r="AL875" s="11" t="str">
        <f t="shared" si="383"/>
        <v>2017-04-24</v>
      </c>
      <c r="AM875" s="11">
        <f>IF(ISERROR(VLOOKUP(U875,'ITWR Dump'!$A$2:$Y$5000,16,0)),0,(VLOOKUP(U875,'ITWR Dump'!$A$2:$Y$5000,16,0)))</f>
        <v>0</v>
      </c>
      <c r="AN875" s="11">
        <f>IF(ISERROR(VLOOKUP(U875,'ITWR Dump'!$A$2:$Y$5000,18,0)),0,(VLOOKUP(U875,'ITWR Dump'!$A$2:$Y$5000,18,0)))</f>
        <v>0</v>
      </c>
      <c r="AO875" s="11">
        <f>IF(ISERROR(VLOOKUP(U875,'ITWR Dump'!$A$2:$Y$5000,25,0)),0,(VLOOKUP('ILC Report'!U875,'ITWR Dump'!$A$2:$Y$5000,25,0)))</f>
        <v>0</v>
      </c>
      <c r="AP875" s="11">
        <f t="shared" si="384"/>
        <v>0</v>
      </c>
      <c r="AQ875" s="26">
        <f t="shared" si="385"/>
        <v>0</v>
      </c>
      <c r="AR875" s="26">
        <f t="shared" si="386"/>
        <v>0</v>
      </c>
      <c r="AS875" s="26">
        <f t="shared" si="387"/>
        <v>0</v>
      </c>
      <c r="AT875" s="26">
        <f t="shared" si="388"/>
        <v>0</v>
      </c>
      <c r="AU875" s="26">
        <f t="shared" si="389"/>
        <v>0</v>
      </c>
      <c r="AV875" s="26">
        <f t="shared" si="390"/>
        <v>0</v>
      </c>
      <c r="AW875" s="11" t="s">
        <v>653</v>
      </c>
      <c r="AX875" s="11" t="str">
        <f>VLOOKUP(L875,Group!$A$2:$B$1000,2,0)</f>
        <v>Enhancement</v>
      </c>
      <c r="AY875" s="11">
        <f>IF(ISERROR(VLOOKUP(U875,'ITWR Dump'!$A$2:$Y$5000,15,0)),0,(VLOOKUP('ILC Report'!U875,'ITWR Dump'!$A$2:$Y$5000,15,0)))</f>
        <v>0</v>
      </c>
      <c r="AZ875" s="11" t="str">
        <f t="shared" si="391"/>
        <v>No</v>
      </c>
      <c r="BA875" s="11" t="str">
        <f t="shared" si="392"/>
        <v>BKI</v>
      </c>
      <c r="BB875" s="11" t="str">
        <f t="shared" si="393"/>
        <v>ES</v>
      </c>
      <c r="BC875" s="11" t="str">
        <f t="shared" si="394"/>
        <v>No</v>
      </c>
    </row>
    <row r="876" spans="1:55" x14ac:dyDescent="0.3">
      <c r="A876" s="11" t="s">
        <v>674</v>
      </c>
      <c r="B876" s="11" t="s">
        <v>1847</v>
      </c>
      <c r="C876" s="11" t="s">
        <v>599</v>
      </c>
      <c r="D876" s="11" t="s">
        <v>2409</v>
      </c>
      <c r="E876" s="38" t="s">
        <v>2902</v>
      </c>
      <c r="F876" s="11">
        <v>1</v>
      </c>
      <c r="G876" s="40" t="s">
        <v>218</v>
      </c>
      <c r="H876" s="11" t="str">
        <f t="shared" si="376"/>
        <v>Regular</v>
      </c>
      <c r="I876" s="11" t="str">
        <f t="shared" si="368"/>
        <v>INDIA</v>
      </c>
      <c r="J876" s="11" t="str">
        <f>IF(ISERROR(VLOOKUP(C876,'WI Vs ASM'!$B$2:$E$1000,4,0)),0,(VLOOKUP(C876,'WI Vs ASM'!$B$2:$E$1000,4,0)))</f>
        <v>Offshore</v>
      </c>
      <c r="K876" s="11" t="str">
        <f>IF(ISERROR(VLOOKUP(C876,'WI Vs ASM'!$B$2:$F$1000,5,0)),0,(VLOOKUP(C876,'WI Vs ASM'!$B$2:$F$1000,5,0)))</f>
        <v>01-Fixed Price</v>
      </c>
      <c r="L876" s="11" t="str">
        <f>IF(ISERROR(VLOOKUP(C876,'WI Vs ASM'!$B$2:$D$1000,3,0)),0,(VLOOKUP(C876,'WI Vs ASM'!$B$2:$D$1000,3,0)))</f>
        <v>01-Maintenance Offshore</v>
      </c>
      <c r="M876" s="11" t="str">
        <f>IF(ISERROR(VLOOKUP(C876,'WI Vs ASM'!$B$2:$I$1000,8,0)),0,(VLOOKUP(C876,'WI Vs ASM'!$B$2:$I$1000,8,0)))</f>
        <v>Rahul Soman</v>
      </c>
      <c r="N876" s="11" t="str">
        <f>IF(ISERROR(VLOOKUP(C876,'WI Vs ASM'!$B$2:$G$1000,6,0)),0,(VLOOKUP(C876,'WI Vs ASM'!$B$2:$G$1000,6,0)))</f>
        <v>Integration Services</v>
      </c>
      <c r="O876" s="11" t="str">
        <f>IF(ISERROR(VLOOKUP(C876,'WI Vs ASM'!$B$2:$H$1000,7,0)),0,(VLOOKUP(C876,'WI Vs ASM'!$B$2:$H$1000,7,0)))</f>
        <v>Integration Services</v>
      </c>
      <c r="P876" s="11" t="str">
        <f t="shared" si="369"/>
        <v>May-17</v>
      </c>
      <c r="Q876" s="11" t="str">
        <f t="shared" si="370"/>
        <v>Q2</v>
      </c>
      <c r="R876" s="11" t="str">
        <f>IF(ISERROR(VLOOKUP(C876,'WI Vs ASM'!$B$2:$J$1000,9,0)),0,(VLOOKUP(C876,'WI Vs ASM'!$B$2:$J$1000,9,0)))</f>
        <v>Jyothi Pai</v>
      </c>
      <c r="S876" s="11" t="str">
        <f>IF(ISERROR(VLOOKUP(C876,'WI Vs ASM'!$B$2:$K$1000,10,0)),0,(VLOOKUP(C876,'WI Vs ASM'!$B$2:$K$1000,10,0)))</f>
        <v>Dana D. Smith</v>
      </c>
      <c r="T876" s="11" t="str">
        <f>IF(ISERROR(VLOOKUP(C876,'WI Vs ASM'!$B$2:$L$1000,11,0)),0,(VLOOKUP(C876,'WI Vs ASM'!$B$2:$L$1000,11,0)))</f>
        <v>Phillip Mclean</v>
      </c>
      <c r="U876" s="11" t="e">
        <f t="shared" si="377"/>
        <v>#VALUE!</v>
      </c>
      <c r="V876" s="11" t="str">
        <f t="shared" si="371"/>
        <v>No</v>
      </c>
      <c r="W876" s="11" t="str">
        <f t="shared" si="372"/>
        <v>Yes</v>
      </c>
      <c r="X876" s="11" t="str">
        <f t="shared" si="373"/>
        <v>No</v>
      </c>
      <c r="Y876" s="11" t="str">
        <f t="shared" si="374"/>
        <v>No</v>
      </c>
      <c r="Z876" s="11" t="str">
        <f t="shared" si="375"/>
        <v>No</v>
      </c>
      <c r="AA876" s="11" t="str">
        <f t="shared" si="378"/>
        <v>No</v>
      </c>
      <c r="AB876" s="11">
        <f>IF(ISERROR(VLOOKUP(U876,'ITWR Dump'!$A$2:$Y$5000,24,0)),0,(VLOOKUP('ILC Report'!U876,'ITWR Dump'!$A$2:$Y$5000,24,0)))</f>
        <v>0</v>
      </c>
      <c r="AC876" s="11" t="str">
        <f t="shared" si="379"/>
        <v>No</v>
      </c>
      <c r="AD876" s="11" t="str">
        <f t="shared" si="380"/>
        <v/>
      </c>
      <c r="AE876" s="11">
        <f>IF(ISERROR(VLOOKUP(U876,'ITWR Dump'!$A$2:$Y$5000,13,0)),0,(VLOOKUP(U876,'ITWR Dump'!$A$2:$Y$5000,13,0)))</f>
        <v>0</v>
      </c>
      <c r="AF876" s="11">
        <f>IF(ISERROR(VLOOKUP(U876,'ITWR Dump'!$A$2:$Y$5000,11,0)),0,(VLOOKUP(U876,'ITWR Dump'!$A$2:$Y$5000,11,0)))</f>
        <v>0</v>
      </c>
      <c r="AG876" s="11">
        <f>IF(ISERROR(VLOOKUP(U876,'ITWR Dump'!$A$2:$Y$5000,2,0)),0,(VLOOKUP(U876,'ITWR Dump'!$A$2:$Y$5000,2,0)))</f>
        <v>0</v>
      </c>
      <c r="AH876" s="11">
        <f>IF(ISERROR(VLOOKUP(U876,'ITWR Dump'!$A$2:$Y$5000,14,0)),0,(VLOOKUP(U876,'ITWR Dump'!$A$2:$Y$5000,14,0)))</f>
        <v>0</v>
      </c>
      <c r="AI876" s="11" t="str">
        <f t="shared" si="381"/>
        <v>01-Maintenance Offshore</v>
      </c>
      <c r="AJ876" s="11" t="str">
        <f t="shared" si="382"/>
        <v>Offshore</v>
      </c>
      <c r="AK876" s="11" t="str">
        <f>IF(ISERROR(VLOOKUP(A876,'Team Data'!$C$2:$U$213,17,0)),0,(VLOOKUP(A876,'Team Data'!$C$2:$U$213,17,0)))</f>
        <v>BI and RM</v>
      </c>
      <c r="AL876" s="11" t="str">
        <f t="shared" si="383"/>
        <v>2017-04-24</v>
      </c>
      <c r="AM876" s="11">
        <f>IF(ISERROR(VLOOKUP(U876,'ITWR Dump'!$A$2:$Y$5000,16,0)),0,(VLOOKUP(U876,'ITWR Dump'!$A$2:$Y$5000,16,0)))</f>
        <v>0</v>
      </c>
      <c r="AN876" s="11">
        <f>IF(ISERROR(VLOOKUP(U876,'ITWR Dump'!$A$2:$Y$5000,18,0)),0,(VLOOKUP(U876,'ITWR Dump'!$A$2:$Y$5000,18,0)))</f>
        <v>0</v>
      </c>
      <c r="AO876" s="11">
        <f>IF(ISERROR(VLOOKUP(U876,'ITWR Dump'!$A$2:$Y$5000,25,0)),0,(VLOOKUP('ILC Report'!U876,'ITWR Dump'!$A$2:$Y$5000,25,0)))</f>
        <v>0</v>
      </c>
      <c r="AP876" s="11">
        <f t="shared" si="384"/>
        <v>0</v>
      </c>
      <c r="AQ876" s="26">
        <f t="shared" si="385"/>
        <v>0</v>
      </c>
      <c r="AR876" s="26">
        <f t="shared" si="386"/>
        <v>0</v>
      </c>
      <c r="AS876" s="26">
        <f t="shared" si="387"/>
        <v>0</v>
      </c>
      <c r="AT876" s="26">
        <f t="shared" si="388"/>
        <v>0</v>
      </c>
      <c r="AU876" s="26">
        <f t="shared" si="389"/>
        <v>0</v>
      </c>
      <c r="AV876" s="26">
        <f t="shared" si="390"/>
        <v>0</v>
      </c>
      <c r="AW876" s="11" t="s">
        <v>653</v>
      </c>
      <c r="AX876" s="11" t="str">
        <f>VLOOKUP(L876,Group!$A$2:$B$1000,2,0)</f>
        <v>Maintenance</v>
      </c>
      <c r="AY876" s="11">
        <f>IF(ISERROR(VLOOKUP(U876,'ITWR Dump'!$A$2:$Y$5000,15,0)),0,(VLOOKUP('ILC Report'!U876,'ITWR Dump'!$A$2:$Y$5000,15,0)))</f>
        <v>0</v>
      </c>
      <c r="AZ876" s="11" t="str">
        <f t="shared" si="391"/>
        <v>No</v>
      </c>
      <c r="BA876" s="11" t="str">
        <f t="shared" si="392"/>
        <v>BKI</v>
      </c>
      <c r="BB876" s="11" t="str">
        <f t="shared" si="393"/>
        <v>MN</v>
      </c>
      <c r="BC876" s="11" t="str">
        <f t="shared" si="394"/>
        <v>No</v>
      </c>
    </row>
    <row r="877" spans="1:55" x14ac:dyDescent="0.3">
      <c r="A877" s="11" t="s">
        <v>674</v>
      </c>
      <c r="B877" s="11" t="s">
        <v>1847</v>
      </c>
      <c r="C877" s="11" t="s">
        <v>599</v>
      </c>
      <c r="D877" s="11" t="s">
        <v>2405</v>
      </c>
      <c r="E877" s="38" t="s">
        <v>2902</v>
      </c>
      <c r="F877" s="11">
        <v>2</v>
      </c>
      <c r="G877" s="40" t="s">
        <v>218</v>
      </c>
      <c r="H877" s="11" t="str">
        <f t="shared" si="376"/>
        <v>Regular</v>
      </c>
      <c r="I877" s="11" t="str">
        <f t="shared" si="368"/>
        <v>INDIA</v>
      </c>
      <c r="J877" s="11" t="str">
        <f>IF(ISERROR(VLOOKUP(C877,'WI Vs ASM'!$B$2:$E$1000,4,0)),0,(VLOOKUP(C877,'WI Vs ASM'!$B$2:$E$1000,4,0)))</f>
        <v>Offshore</v>
      </c>
      <c r="K877" s="11" t="str">
        <f>IF(ISERROR(VLOOKUP(C877,'WI Vs ASM'!$B$2:$F$1000,5,0)),0,(VLOOKUP(C877,'WI Vs ASM'!$B$2:$F$1000,5,0)))</f>
        <v>01-Fixed Price</v>
      </c>
      <c r="L877" s="11" t="str">
        <f>IF(ISERROR(VLOOKUP(C877,'WI Vs ASM'!$B$2:$D$1000,3,0)),0,(VLOOKUP(C877,'WI Vs ASM'!$B$2:$D$1000,3,0)))</f>
        <v>01-Maintenance Offshore</v>
      </c>
      <c r="M877" s="11" t="str">
        <f>IF(ISERROR(VLOOKUP(C877,'WI Vs ASM'!$B$2:$I$1000,8,0)),0,(VLOOKUP(C877,'WI Vs ASM'!$B$2:$I$1000,8,0)))</f>
        <v>Rahul Soman</v>
      </c>
      <c r="N877" s="11" t="str">
        <f>IF(ISERROR(VLOOKUP(C877,'WI Vs ASM'!$B$2:$G$1000,6,0)),0,(VLOOKUP(C877,'WI Vs ASM'!$B$2:$G$1000,6,0)))</f>
        <v>Integration Services</v>
      </c>
      <c r="O877" s="11" t="str">
        <f>IF(ISERROR(VLOOKUP(C877,'WI Vs ASM'!$B$2:$H$1000,7,0)),0,(VLOOKUP(C877,'WI Vs ASM'!$B$2:$H$1000,7,0)))</f>
        <v>Integration Services</v>
      </c>
      <c r="P877" s="11" t="str">
        <f t="shared" si="369"/>
        <v>May-17</v>
      </c>
      <c r="Q877" s="11" t="str">
        <f t="shared" si="370"/>
        <v>Q2</v>
      </c>
      <c r="R877" s="11" t="str">
        <f>IF(ISERROR(VLOOKUP(C877,'WI Vs ASM'!$B$2:$J$1000,9,0)),0,(VLOOKUP(C877,'WI Vs ASM'!$B$2:$J$1000,9,0)))</f>
        <v>Jyothi Pai</v>
      </c>
      <c r="S877" s="11" t="str">
        <f>IF(ISERROR(VLOOKUP(C877,'WI Vs ASM'!$B$2:$K$1000,10,0)),0,(VLOOKUP(C877,'WI Vs ASM'!$B$2:$K$1000,10,0)))</f>
        <v>Dana D. Smith</v>
      </c>
      <c r="T877" s="11" t="str">
        <f>IF(ISERROR(VLOOKUP(C877,'WI Vs ASM'!$B$2:$L$1000,11,0)),0,(VLOOKUP(C877,'WI Vs ASM'!$B$2:$L$1000,11,0)))</f>
        <v>Phillip Mclean</v>
      </c>
      <c r="U877" s="11" t="e">
        <f t="shared" si="377"/>
        <v>#VALUE!</v>
      </c>
      <c r="V877" s="11" t="str">
        <f t="shared" si="371"/>
        <v>No</v>
      </c>
      <c r="W877" s="11" t="str">
        <f t="shared" si="372"/>
        <v>Yes</v>
      </c>
      <c r="X877" s="11" t="str">
        <f t="shared" si="373"/>
        <v>No</v>
      </c>
      <c r="Y877" s="11" t="str">
        <f t="shared" si="374"/>
        <v>No</v>
      </c>
      <c r="Z877" s="11" t="str">
        <f t="shared" si="375"/>
        <v>No</v>
      </c>
      <c r="AA877" s="11" t="str">
        <f t="shared" si="378"/>
        <v>No</v>
      </c>
      <c r="AB877" s="11">
        <f>IF(ISERROR(VLOOKUP(U877,'ITWR Dump'!$A$2:$Y$5000,24,0)),0,(VLOOKUP('ILC Report'!U877,'ITWR Dump'!$A$2:$Y$5000,24,0)))</f>
        <v>0</v>
      </c>
      <c r="AC877" s="11" t="str">
        <f t="shared" si="379"/>
        <v>No</v>
      </c>
      <c r="AD877" s="11" t="str">
        <f t="shared" si="380"/>
        <v/>
      </c>
      <c r="AE877" s="11">
        <f>IF(ISERROR(VLOOKUP(U877,'ITWR Dump'!$A$2:$Y$5000,13,0)),0,(VLOOKUP(U877,'ITWR Dump'!$A$2:$Y$5000,13,0)))</f>
        <v>0</v>
      </c>
      <c r="AF877" s="11">
        <f>IF(ISERROR(VLOOKUP(U877,'ITWR Dump'!$A$2:$Y$5000,11,0)),0,(VLOOKUP(U877,'ITWR Dump'!$A$2:$Y$5000,11,0)))</f>
        <v>0</v>
      </c>
      <c r="AG877" s="11">
        <f>IF(ISERROR(VLOOKUP(U877,'ITWR Dump'!$A$2:$Y$5000,2,0)),0,(VLOOKUP(U877,'ITWR Dump'!$A$2:$Y$5000,2,0)))</f>
        <v>0</v>
      </c>
      <c r="AH877" s="11">
        <f>IF(ISERROR(VLOOKUP(U877,'ITWR Dump'!$A$2:$Y$5000,14,0)),0,(VLOOKUP(U877,'ITWR Dump'!$A$2:$Y$5000,14,0)))</f>
        <v>0</v>
      </c>
      <c r="AI877" s="11" t="str">
        <f t="shared" si="381"/>
        <v>01-Maintenance Offshore</v>
      </c>
      <c r="AJ877" s="11" t="str">
        <f t="shared" si="382"/>
        <v>Offshore</v>
      </c>
      <c r="AK877" s="11" t="str">
        <f>IF(ISERROR(VLOOKUP(A877,'Team Data'!$C$2:$U$213,17,0)),0,(VLOOKUP(A877,'Team Data'!$C$2:$U$213,17,0)))</f>
        <v>BI and RM</v>
      </c>
      <c r="AL877" s="11" t="str">
        <f t="shared" si="383"/>
        <v>2017-04-24</v>
      </c>
      <c r="AM877" s="11">
        <f>IF(ISERROR(VLOOKUP(U877,'ITWR Dump'!$A$2:$Y$5000,16,0)),0,(VLOOKUP(U877,'ITWR Dump'!$A$2:$Y$5000,16,0)))</f>
        <v>0</v>
      </c>
      <c r="AN877" s="11">
        <f>IF(ISERROR(VLOOKUP(U877,'ITWR Dump'!$A$2:$Y$5000,18,0)),0,(VLOOKUP(U877,'ITWR Dump'!$A$2:$Y$5000,18,0)))</f>
        <v>0</v>
      </c>
      <c r="AO877" s="11">
        <f>IF(ISERROR(VLOOKUP(U877,'ITWR Dump'!$A$2:$Y$5000,25,0)),0,(VLOOKUP('ILC Report'!U877,'ITWR Dump'!$A$2:$Y$5000,25,0)))</f>
        <v>0</v>
      </c>
      <c r="AP877" s="11">
        <f t="shared" si="384"/>
        <v>0</v>
      </c>
      <c r="AQ877" s="26">
        <f t="shared" si="385"/>
        <v>0</v>
      </c>
      <c r="AR877" s="26">
        <f t="shared" si="386"/>
        <v>0</v>
      </c>
      <c r="AS877" s="26">
        <f t="shared" si="387"/>
        <v>0</v>
      </c>
      <c r="AT877" s="26">
        <f t="shared" si="388"/>
        <v>0</v>
      </c>
      <c r="AU877" s="26">
        <f t="shared" si="389"/>
        <v>0</v>
      </c>
      <c r="AV877" s="26">
        <f t="shared" si="390"/>
        <v>0</v>
      </c>
      <c r="AW877" s="11" t="s">
        <v>653</v>
      </c>
      <c r="AX877" s="11" t="str">
        <f>VLOOKUP(L877,Group!$A$2:$B$1000,2,0)</f>
        <v>Maintenance</v>
      </c>
      <c r="AY877" s="11">
        <f>IF(ISERROR(VLOOKUP(U877,'ITWR Dump'!$A$2:$Y$5000,15,0)),0,(VLOOKUP('ILC Report'!U877,'ITWR Dump'!$A$2:$Y$5000,15,0)))</f>
        <v>0</v>
      </c>
      <c r="AZ877" s="11" t="str">
        <f t="shared" si="391"/>
        <v>No</v>
      </c>
      <c r="BA877" s="11" t="str">
        <f t="shared" si="392"/>
        <v>BKI</v>
      </c>
      <c r="BB877" s="11" t="str">
        <f t="shared" si="393"/>
        <v>MN</v>
      </c>
      <c r="BC877" s="11" t="str">
        <f t="shared" si="394"/>
        <v>No</v>
      </c>
    </row>
    <row r="878" spans="1:55" x14ac:dyDescent="0.3">
      <c r="A878" s="11" t="s">
        <v>674</v>
      </c>
      <c r="B878" s="11" t="s">
        <v>1847</v>
      </c>
      <c r="C878" s="11" t="s">
        <v>546</v>
      </c>
      <c r="D878" s="11" t="s">
        <v>2406</v>
      </c>
      <c r="E878" s="38" t="s">
        <v>2902</v>
      </c>
      <c r="F878" s="11">
        <v>42</v>
      </c>
      <c r="G878" s="40" t="s">
        <v>218</v>
      </c>
      <c r="H878" s="11" t="str">
        <f t="shared" si="376"/>
        <v>Regular</v>
      </c>
      <c r="I878" s="11" t="str">
        <f t="shared" si="368"/>
        <v>INDIA</v>
      </c>
      <c r="J878" s="11" t="str">
        <f>IF(ISERROR(VLOOKUP(C878,'WI Vs ASM'!$B$2:$E$1000,4,0)),0,(VLOOKUP(C878,'WI Vs ASM'!$B$2:$E$1000,4,0)))</f>
        <v>Offshore</v>
      </c>
      <c r="K878" s="11" t="str">
        <f>IF(ISERROR(VLOOKUP(C878,'WI Vs ASM'!$B$2:$F$1000,5,0)),0,(VLOOKUP(C878,'WI Vs ASM'!$B$2:$F$1000,5,0)))</f>
        <v>09-NonBillable</v>
      </c>
      <c r="L878" s="11" t="str">
        <f>IF(ISERROR(VLOOKUP(C878,'WI Vs ASM'!$B$2:$D$1000,3,0)),0,(VLOOKUP(C878,'WI Vs ASM'!$B$2:$D$1000,3,0)))</f>
        <v>13-Enhancement Offshore Bench</v>
      </c>
      <c r="M878" s="11" t="str">
        <f>IF(ISERROR(VLOOKUP(C878,'WI Vs ASM'!$B$2:$I$1000,8,0)),0,(VLOOKUP(C878,'WI Vs ASM'!$B$2:$I$1000,8,0)))</f>
        <v>Prakash Varadachari</v>
      </c>
      <c r="N878" s="11" t="str">
        <f>IF(ISERROR(VLOOKUP(C878,'WI Vs ASM'!$B$2:$G$1000,6,0)),0,(VLOOKUP(C878,'WI Vs ASM'!$B$2:$G$1000,6,0)))</f>
        <v>Bench - BIRM Tower</v>
      </c>
      <c r="O878" s="11" t="str">
        <f>IF(ISERROR(VLOOKUP(C878,'WI Vs ASM'!$B$2:$H$1000,7,0)),0,(VLOOKUP(C878,'WI Vs ASM'!$B$2:$H$1000,7,0)))</f>
        <v>Bench - BIRM Tower</v>
      </c>
      <c r="P878" s="11" t="str">
        <f t="shared" si="369"/>
        <v>May-17</v>
      </c>
      <c r="Q878" s="11" t="str">
        <f t="shared" si="370"/>
        <v>Q2</v>
      </c>
      <c r="R878" s="11" t="str">
        <f>IF(ISERROR(VLOOKUP(C878,'WI Vs ASM'!$B$2:$J$1000,9,0)),0,(VLOOKUP(C878,'WI Vs ASM'!$B$2:$J$1000,9,0)))</f>
        <v>Chandraprabha Palaniswamy</v>
      </c>
      <c r="S878" s="11" t="str">
        <f>IF(ISERROR(VLOOKUP(C878,'WI Vs ASM'!$B$2:$K$1000,10,0)),0,(VLOOKUP(C878,'WI Vs ASM'!$B$2:$K$1000,10,0)))</f>
        <v>Kimberly Hale</v>
      </c>
      <c r="T878" s="11" t="str">
        <f>IF(ISERROR(VLOOKUP(C878,'WI Vs ASM'!$B$2:$L$1000,11,0)),0,(VLOOKUP(C878,'WI Vs ASM'!$B$2:$L$1000,11,0)))</f>
        <v>Crystal Romano</v>
      </c>
      <c r="U878" s="11" t="e">
        <f t="shared" si="377"/>
        <v>#VALUE!</v>
      </c>
      <c r="V878" s="11" t="str">
        <f t="shared" si="371"/>
        <v>No</v>
      </c>
      <c r="W878" s="11" t="str">
        <f t="shared" si="372"/>
        <v>No</v>
      </c>
      <c r="X878" s="11" t="str">
        <f t="shared" si="373"/>
        <v>No</v>
      </c>
      <c r="Y878" s="11" t="str">
        <f t="shared" si="374"/>
        <v>No</v>
      </c>
      <c r="Z878" s="11" t="str">
        <f t="shared" si="375"/>
        <v>No</v>
      </c>
      <c r="AA878" s="11" t="str">
        <f t="shared" si="378"/>
        <v>No</v>
      </c>
      <c r="AB878" s="11">
        <f>IF(ISERROR(VLOOKUP(U878,'ITWR Dump'!$A$2:$Y$5000,24,0)),0,(VLOOKUP('ILC Report'!U878,'ITWR Dump'!$A$2:$Y$5000,24,0)))</f>
        <v>0</v>
      </c>
      <c r="AC878" s="11" t="str">
        <f t="shared" si="379"/>
        <v>No</v>
      </c>
      <c r="AD878" s="11" t="str">
        <f t="shared" si="380"/>
        <v/>
      </c>
      <c r="AE878" s="11">
        <f>IF(ISERROR(VLOOKUP(U878,'ITWR Dump'!$A$2:$Y$5000,13,0)),0,(VLOOKUP(U878,'ITWR Dump'!$A$2:$Y$5000,13,0)))</f>
        <v>0</v>
      </c>
      <c r="AF878" s="11">
        <f>IF(ISERROR(VLOOKUP(U878,'ITWR Dump'!$A$2:$Y$5000,11,0)),0,(VLOOKUP(U878,'ITWR Dump'!$A$2:$Y$5000,11,0)))</f>
        <v>0</v>
      </c>
      <c r="AG878" s="11">
        <f>IF(ISERROR(VLOOKUP(U878,'ITWR Dump'!$A$2:$Y$5000,2,0)),0,(VLOOKUP(U878,'ITWR Dump'!$A$2:$Y$5000,2,0)))</f>
        <v>0</v>
      </c>
      <c r="AH878" s="11">
        <f>IF(ISERROR(VLOOKUP(U878,'ITWR Dump'!$A$2:$Y$5000,14,0)),0,(VLOOKUP(U878,'ITWR Dump'!$A$2:$Y$5000,14,0)))</f>
        <v>0</v>
      </c>
      <c r="AI878" s="11" t="str">
        <f t="shared" si="381"/>
        <v>13-Enhancement Offshore Bench</v>
      </c>
      <c r="AJ878" s="11" t="str">
        <f t="shared" si="382"/>
        <v>Offshore</v>
      </c>
      <c r="AK878" s="11" t="str">
        <f>IF(ISERROR(VLOOKUP(A878,'Team Data'!$C$2:$U$213,17,0)),0,(VLOOKUP(A878,'Team Data'!$C$2:$U$213,17,0)))</f>
        <v>BI and RM</v>
      </c>
      <c r="AL878" s="11" t="str">
        <f t="shared" si="383"/>
        <v>2017-04-24</v>
      </c>
      <c r="AM878" s="11">
        <f>IF(ISERROR(VLOOKUP(U878,'ITWR Dump'!$A$2:$Y$5000,16,0)),0,(VLOOKUP(U878,'ITWR Dump'!$A$2:$Y$5000,16,0)))</f>
        <v>0</v>
      </c>
      <c r="AN878" s="11">
        <f>IF(ISERROR(VLOOKUP(U878,'ITWR Dump'!$A$2:$Y$5000,18,0)),0,(VLOOKUP(U878,'ITWR Dump'!$A$2:$Y$5000,18,0)))</f>
        <v>0</v>
      </c>
      <c r="AO878" s="11">
        <f>IF(ISERROR(VLOOKUP(U878,'ITWR Dump'!$A$2:$Y$5000,25,0)),0,(VLOOKUP('ILC Report'!U878,'ITWR Dump'!$A$2:$Y$5000,25,0)))</f>
        <v>0</v>
      </c>
      <c r="AP878" s="11">
        <f t="shared" si="384"/>
        <v>0</v>
      </c>
      <c r="AQ878" s="26">
        <f t="shared" si="385"/>
        <v>0</v>
      </c>
      <c r="AR878" s="26">
        <f t="shared" si="386"/>
        <v>0</v>
      </c>
      <c r="AS878" s="26">
        <f t="shared" si="387"/>
        <v>0</v>
      </c>
      <c r="AT878" s="26">
        <f t="shared" si="388"/>
        <v>0</v>
      </c>
      <c r="AU878" s="26">
        <f t="shared" si="389"/>
        <v>0</v>
      </c>
      <c r="AV878" s="26">
        <f t="shared" si="390"/>
        <v>0</v>
      </c>
      <c r="AW878" s="11" t="s">
        <v>653</v>
      </c>
      <c r="AX878" s="11" t="str">
        <f>VLOOKUP(L878,Group!$A$2:$B$1000,2,0)</f>
        <v>Enhancement Bench</v>
      </c>
      <c r="AY878" s="11">
        <f>IF(ISERROR(VLOOKUP(U878,'ITWR Dump'!$A$2:$Y$5000,15,0)),0,(VLOOKUP('ILC Report'!U878,'ITWR Dump'!$A$2:$Y$5000,15,0)))</f>
        <v>0</v>
      </c>
      <c r="AZ878" s="11" t="str">
        <f t="shared" si="391"/>
        <v>No</v>
      </c>
      <c r="BA878" s="11" t="str">
        <f t="shared" si="392"/>
        <v>BKI</v>
      </c>
      <c r="BB878" s="11" t="str">
        <f t="shared" si="393"/>
        <v>BN</v>
      </c>
      <c r="BC878" s="11" t="str">
        <f t="shared" si="394"/>
        <v>No</v>
      </c>
    </row>
    <row r="879" spans="1:55" x14ac:dyDescent="0.3">
      <c r="A879" s="11" t="s">
        <v>674</v>
      </c>
      <c r="B879" s="11" t="s">
        <v>1847</v>
      </c>
      <c r="C879" s="11" t="s">
        <v>599</v>
      </c>
      <c r="D879" s="11" t="s">
        <v>2409</v>
      </c>
      <c r="E879" s="38" t="s">
        <v>2903</v>
      </c>
      <c r="F879" s="11">
        <v>2</v>
      </c>
      <c r="G879" s="40" t="s">
        <v>218</v>
      </c>
      <c r="H879" s="11" t="str">
        <f t="shared" si="376"/>
        <v>Regular</v>
      </c>
      <c r="I879" s="11" t="str">
        <f t="shared" si="368"/>
        <v>INDIA</v>
      </c>
      <c r="J879" s="11" t="str">
        <f>IF(ISERROR(VLOOKUP(C879,'WI Vs ASM'!$B$2:$E$1000,4,0)),0,(VLOOKUP(C879,'WI Vs ASM'!$B$2:$E$1000,4,0)))</f>
        <v>Offshore</v>
      </c>
      <c r="K879" s="11" t="str">
        <f>IF(ISERROR(VLOOKUP(C879,'WI Vs ASM'!$B$2:$F$1000,5,0)),0,(VLOOKUP(C879,'WI Vs ASM'!$B$2:$F$1000,5,0)))</f>
        <v>01-Fixed Price</v>
      </c>
      <c r="L879" s="11" t="str">
        <f>IF(ISERROR(VLOOKUP(C879,'WI Vs ASM'!$B$2:$D$1000,3,0)),0,(VLOOKUP(C879,'WI Vs ASM'!$B$2:$D$1000,3,0)))</f>
        <v>01-Maintenance Offshore</v>
      </c>
      <c r="M879" s="11" t="str">
        <f>IF(ISERROR(VLOOKUP(C879,'WI Vs ASM'!$B$2:$I$1000,8,0)),0,(VLOOKUP(C879,'WI Vs ASM'!$B$2:$I$1000,8,0)))</f>
        <v>Rahul Soman</v>
      </c>
      <c r="N879" s="11" t="str">
        <f>IF(ISERROR(VLOOKUP(C879,'WI Vs ASM'!$B$2:$G$1000,6,0)),0,(VLOOKUP(C879,'WI Vs ASM'!$B$2:$G$1000,6,0)))</f>
        <v>Integration Services</v>
      </c>
      <c r="O879" s="11" t="str">
        <f>IF(ISERROR(VLOOKUP(C879,'WI Vs ASM'!$B$2:$H$1000,7,0)),0,(VLOOKUP(C879,'WI Vs ASM'!$B$2:$H$1000,7,0)))</f>
        <v>Integration Services</v>
      </c>
      <c r="P879" s="11" t="str">
        <f t="shared" si="369"/>
        <v>May-17</v>
      </c>
      <c r="Q879" s="11" t="str">
        <f t="shared" si="370"/>
        <v>Q2</v>
      </c>
      <c r="R879" s="11" t="str">
        <f>IF(ISERROR(VLOOKUP(C879,'WI Vs ASM'!$B$2:$J$1000,9,0)),0,(VLOOKUP(C879,'WI Vs ASM'!$B$2:$J$1000,9,0)))</f>
        <v>Jyothi Pai</v>
      </c>
      <c r="S879" s="11" t="str">
        <f>IF(ISERROR(VLOOKUP(C879,'WI Vs ASM'!$B$2:$K$1000,10,0)),0,(VLOOKUP(C879,'WI Vs ASM'!$B$2:$K$1000,10,0)))</f>
        <v>Dana D. Smith</v>
      </c>
      <c r="T879" s="11" t="str">
        <f>IF(ISERROR(VLOOKUP(C879,'WI Vs ASM'!$B$2:$L$1000,11,0)),0,(VLOOKUP(C879,'WI Vs ASM'!$B$2:$L$1000,11,0)))</f>
        <v>Phillip Mclean</v>
      </c>
      <c r="U879" s="11" t="e">
        <f t="shared" si="377"/>
        <v>#VALUE!</v>
      </c>
      <c r="V879" s="11" t="str">
        <f t="shared" si="371"/>
        <v>No</v>
      </c>
      <c r="W879" s="11" t="str">
        <f t="shared" si="372"/>
        <v>Yes</v>
      </c>
      <c r="X879" s="11" t="str">
        <f t="shared" si="373"/>
        <v>No</v>
      </c>
      <c r="Y879" s="11" t="str">
        <f t="shared" si="374"/>
        <v>No</v>
      </c>
      <c r="Z879" s="11" t="str">
        <f t="shared" si="375"/>
        <v>No</v>
      </c>
      <c r="AA879" s="11" t="str">
        <f t="shared" si="378"/>
        <v>No</v>
      </c>
      <c r="AB879" s="11">
        <f>IF(ISERROR(VLOOKUP(U879,'ITWR Dump'!$A$2:$Y$5000,24,0)),0,(VLOOKUP('ILC Report'!U879,'ITWR Dump'!$A$2:$Y$5000,24,0)))</f>
        <v>0</v>
      </c>
      <c r="AC879" s="11" t="str">
        <f t="shared" si="379"/>
        <v>No</v>
      </c>
      <c r="AD879" s="11" t="str">
        <f t="shared" si="380"/>
        <v/>
      </c>
      <c r="AE879" s="11">
        <f>IF(ISERROR(VLOOKUP(U879,'ITWR Dump'!$A$2:$Y$5000,13,0)),0,(VLOOKUP(U879,'ITWR Dump'!$A$2:$Y$5000,13,0)))</f>
        <v>0</v>
      </c>
      <c r="AF879" s="11">
        <f>IF(ISERROR(VLOOKUP(U879,'ITWR Dump'!$A$2:$Y$5000,11,0)),0,(VLOOKUP(U879,'ITWR Dump'!$A$2:$Y$5000,11,0)))</f>
        <v>0</v>
      </c>
      <c r="AG879" s="11">
        <f>IF(ISERROR(VLOOKUP(U879,'ITWR Dump'!$A$2:$Y$5000,2,0)),0,(VLOOKUP(U879,'ITWR Dump'!$A$2:$Y$5000,2,0)))</f>
        <v>0</v>
      </c>
      <c r="AH879" s="11">
        <f>IF(ISERROR(VLOOKUP(U879,'ITWR Dump'!$A$2:$Y$5000,14,0)),0,(VLOOKUP(U879,'ITWR Dump'!$A$2:$Y$5000,14,0)))</f>
        <v>0</v>
      </c>
      <c r="AI879" s="11" t="str">
        <f t="shared" si="381"/>
        <v>01-Maintenance Offshore</v>
      </c>
      <c r="AJ879" s="11" t="str">
        <f t="shared" si="382"/>
        <v>Offshore</v>
      </c>
      <c r="AK879" s="11" t="str">
        <f>IF(ISERROR(VLOOKUP(A879,'Team Data'!$C$2:$U$213,17,0)),0,(VLOOKUP(A879,'Team Data'!$C$2:$U$213,17,0)))</f>
        <v>BI and RM</v>
      </c>
      <c r="AL879" s="11" t="str">
        <f t="shared" si="383"/>
        <v>2017-04-24</v>
      </c>
      <c r="AM879" s="11">
        <f>IF(ISERROR(VLOOKUP(U879,'ITWR Dump'!$A$2:$Y$5000,16,0)),0,(VLOOKUP(U879,'ITWR Dump'!$A$2:$Y$5000,16,0)))</f>
        <v>0</v>
      </c>
      <c r="AN879" s="11">
        <f>IF(ISERROR(VLOOKUP(U879,'ITWR Dump'!$A$2:$Y$5000,18,0)),0,(VLOOKUP(U879,'ITWR Dump'!$A$2:$Y$5000,18,0)))</f>
        <v>0</v>
      </c>
      <c r="AO879" s="11">
        <f>IF(ISERROR(VLOOKUP(U879,'ITWR Dump'!$A$2:$Y$5000,25,0)),0,(VLOOKUP('ILC Report'!U879,'ITWR Dump'!$A$2:$Y$5000,25,0)))</f>
        <v>0</v>
      </c>
      <c r="AP879" s="11">
        <f t="shared" si="384"/>
        <v>0</v>
      </c>
      <c r="AQ879" s="26">
        <f t="shared" si="385"/>
        <v>0</v>
      </c>
      <c r="AR879" s="26">
        <f t="shared" si="386"/>
        <v>0</v>
      </c>
      <c r="AS879" s="26">
        <f t="shared" si="387"/>
        <v>0</v>
      </c>
      <c r="AT879" s="26">
        <f t="shared" si="388"/>
        <v>0</v>
      </c>
      <c r="AU879" s="26">
        <f t="shared" si="389"/>
        <v>0</v>
      </c>
      <c r="AV879" s="26">
        <f t="shared" si="390"/>
        <v>0</v>
      </c>
      <c r="AW879" s="11" t="s">
        <v>653</v>
      </c>
      <c r="AX879" s="11" t="str">
        <f>VLOOKUP(L879,Group!$A$2:$B$1000,2,0)</f>
        <v>Maintenance</v>
      </c>
      <c r="AY879" s="11">
        <f>IF(ISERROR(VLOOKUP(U879,'ITWR Dump'!$A$2:$Y$5000,15,0)),0,(VLOOKUP('ILC Report'!U879,'ITWR Dump'!$A$2:$Y$5000,15,0)))</f>
        <v>0</v>
      </c>
      <c r="AZ879" s="11" t="str">
        <f t="shared" si="391"/>
        <v>No</v>
      </c>
      <c r="BA879" s="11" t="str">
        <f t="shared" si="392"/>
        <v>BKI</v>
      </c>
      <c r="BB879" s="11" t="str">
        <f t="shared" si="393"/>
        <v>MN</v>
      </c>
      <c r="BC879" s="11" t="str">
        <f t="shared" si="394"/>
        <v>No</v>
      </c>
    </row>
    <row r="880" spans="1:55" x14ac:dyDescent="0.3">
      <c r="A880" s="11" t="s">
        <v>674</v>
      </c>
      <c r="B880" s="11" t="s">
        <v>1847</v>
      </c>
      <c r="C880" s="11" t="s">
        <v>599</v>
      </c>
      <c r="D880" s="11" t="s">
        <v>2405</v>
      </c>
      <c r="E880" s="38" t="s">
        <v>2903</v>
      </c>
      <c r="F880" s="11">
        <v>2</v>
      </c>
      <c r="G880" s="40" t="s">
        <v>218</v>
      </c>
      <c r="H880" s="11" t="str">
        <f t="shared" si="376"/>
        <v>Regular</v>
      </c>
      <c r="I880" s="11" t="str">
        <f t="shared" si="368"/>
        <v>INDIA</v>
      </c>
      <c r="J880" s="11" t="str">
        <f>IF(ISERROR(VLOOKUP(C880,'WI Vs ASM'!$B$2:$E$1000,4,0)),0,(VLOOKUP(C880,'WI Vs ASM'!$B$2:$E$1000,4,0)))</f>
        <v>Offshore</v>
      </c>
      <c r="K880" s="11" t="str">
        <f>IF(ISERROR(VLOOKUP(C880,'WI Vs ASM'!$B$2:$F$1000,5,0)),0,(VLOOKUP(C880,'WI Vs ASM'!$B$2:$F$1000,5,0)))</f>
        <v>01-Fixed Price</v>
      </c>
      <c r="L880" s="11" t="str">
        <f>IF(ISERROR(VLOOKUP(C880,'WI Vs ASM'!$B$2:$D$1000,3,0)),0,(VLOOKUP(C880,'WI Vs ASM'!$B$2:$D$1000,3,0)))</f>
        <v>01-Maintenance Offshore</v>
      </c>
      <c r="M880" s="11" t="str">
        <f>IF(ISERROR(VLOOKUP(C880,'WI Vs ASM'!$B$2:$I$1000,8,0)),0,(VLOOKUP(C880,'WI Vs ASM'!$B$2:$I$1000,8,0)))</f>
        <v>Rahul Soman</v>
      </c>
      <c r="N880" s="11" t="str">
        <f>IF(ISERROR(VLOOKUP(C880,'WI Vs ASM'!$B$2:$G$1000,6,0)),0,(VLOOKUP(C880,'WI Vs ASM'!$B$2:$G$1000,6,0)))</f>
        <v>Integration Services</v>
      </c>
      <c r="O880" s="11" t="str">
        <f>IF(ISERROR(VLOOKUP(C880,'WI Vs ASM'!$B$2:$H$1000,7,0)),0,(VLOOKUP(C880,'WI Vs ASM'!$B$2:$H$1000,7,0)))</f>
        <v>Integration Services</v>
      </c>
      <c r="P880" s="11" t="str">
        <f t="shared" si="369"/>
        <v>May-17</v>
      </c>
      <c r="Q880" s="11" t="str">
        <f t="shared" si="370"/>
        <v>Q2</v>
      </c>
      <c r="R880" s="11" t="str">
        <f>IF(ISERROR(VLOOKUP(C880,'WI Vs ASM'!$B$2:$J$1000,9,0)),0,(VLOOKUP(C880,'WI Vs ASM'!$B$2:$J$1000,9,0)))</f>
        <v>Jyothi Pai</v>
      </c>
      <c r="S880" s="11" t="str">
        <f>IF(ISERROR(VLOOKUP(C880,'WI Vs ASM'!$B$2:$K$1000,10,0)),0,(VLOOKUP(C880,'WI Vs ASM'!$B$2:$K$1000,10,0)))</f>
        <v>Dana D. Smith</v>
      </c>
      <c r="T880" s="11" t="str">
        <f>IF(ISERROR(VLOOKUP(C880,'WI Vs ASM'!$B$2:$L$1000,11,0)),0,(VLOOKUP(C880,'WI Vs ASM'!$B$2:$L$1000,11,0)))</f>
        <v>Phillip Mclean</v>
      </c>
      <c r="U880" s="11" t="e">
        <f t="shared" si="377"/>
        <v>#VALUE!</v>
      </c>
      <c r="V880" s="11" t="str">
        <f t="shared" si="371"/>
        <v>No</v>
      </c>
      <c r="W880" s="11" t="str">
        <f t="shared" si="372"/>
        <v>Yes</v>
      </c>
      <c r="X880" s="11" t="str">
        <f t="shared" si="373"/>
        <v>No</v>
      </c>
      <c r="Y880" s="11" t="str">
        <f t="shared" si="374"/>
        <v>No</v>
      </c>
      <c r="Z880" s="11" t="str">
        <f t="shared" si="375"/>
        <v>No</v>
      </c>
      <c r="AA880" s="11" t="str">
        <f t="shared" si="378"/>
        <v>No</v>
      </c>
      <c r="AB880" s="11">
        <f>IF(ISERROR(VLOOKUP(U880,'ITWR Dump'!$A$2:$Y$5000,24,0)),0,(VLOOKUP('ILC Report'!U880,'ITWR Dump'!$A$2:$Y$5000,24,0)))</f>
        <v>0</v>
      </c>
      <c r="AC880" s="11" t="str">
        <f t="shared" si="379"/>
        <v>No</v>
      </c>
      <c r="AD880" s="11" t="str">
        <f t="shared" si="380"/>
        <v/>
      </c>
      <c r="AE880" s="11">
        <f>IF(ISERROR(VLOOKUP(U880,'ITWR Dump'!$A$2:$Y$5000,13,0)),0,(VLOOKUP(U880,'ITWR Dump'!$A$2:$Y$5000,13,0)))</f>
        <v>0</v>
      </c>
      <c r="AF880" s="11">
        <f>IF(ISERROR(VLOOKUP(U880,'ITWR Dump'!$A$2:$Y$5000,11,0)),0,(VLOOKUP(U880,'ITWR Dump'!$A$2:$Y$5000,11,0)))</f>
        <v>0</v>
      </c>
      <c r="AG880" s="11">
        <f>IF(ISERROR(VLOOKUP(U880,'ITWR Dump'!$A$2:$Y$5000,2,0)),0,(VLOOKUP(U880,'ITWR Dump'!$A$2:$Y$5000,2,0)))</f>
        <v>0</v>
      </c>
      <c r="AH880" s="11">
        <f>IF(ISERROR(VLOOKUP(U880,'ITWR Dump'!$A$2:$Y$5000,14,0)),0,(VLOOKUP(U880,'ITWR Dump'!$A$2:$Y$5000,14,0)))</f>
        <v>0</v>
      </c>
      <c r="AI880" s="11" t="str">
        <f t="shared" si="381"/>
        <v>01-Maintenance Offshore</v>
      </c>
      <c r="AJ880" s="11" t="str">
        <f t="shared" si="382"/>
        <v>Offshore</v>
      </c>
      <c r="AK880" s="11" t="str">
        <f>IF(ISERROR(VLOOKUP(A880,'Team Data'!$C$2:$U$213,17,0)),0,(VLOOKUP(A880,'Team Data'!$C$2:$U$213,17,0)))</f>
        <v>BI and RM</v>
      </c>
      <c r="AL880" s="11" t="str">
        <f t="shared" si="383"/>
        <v>2017-04-24</v>
      </c>
      <c r="AM880" s="11">
        <f>IF(ISERROR(VLOOKUP(U880,'ITWR Dump'!$A$2:$Y$5000,16,0)),0,(VLOOKUP(U880,'ITWR Dump'!$A$2:$Y$5000,16,0)))</f>
        <v>0</v>
      </c>
      <c r="AN880" s="11">
        <f>IF(ISERROR(VLOOKUP(U880,'ITWR Dump'!$A$2:$Y$5000,18,0)),0,(VLOOKUP(U880,'ITWR Dump'!$A$2:$Y$5000,18,0)))</f>
        <v>0</v>
      </c>
      <c r="AO880" s="11">
        <f>IF(ISERROR(VLOOKUP(U880,'ITWR Dump'!$A$2:$Y$5000,25,0)),0,(VLOOKUP('ILC Report'!U880,'ITWR Dump'!$A$2:$Y$5000,25,0)))</f>
        <v>0</v>
      </c>
      <c r="AP880" s="11">
        <f t="shared" si="384"/>
        <v>0</v>
      </c>
      <c r="AQ880" s="26">
        <f t="shared" si="385"/>
        <v>0</v>
      </c>
      <c r="AR880" s="26">
        <f t="shared" si="386"/>
        <v>0</v>
      </c>
      <c r="AS880" s="26">
        <f t="shared" si="387"/>
        <v>0</v>
      </c>
      <c r="AT880" s="26">
        <f t="shared" si="388"/>
        <v>0</v>
      </c>
      <c r="AU880" s="26">
        <f t="shared" si="389"/>
        <v>0</v>
      </c>
      <c r="AV880" s="26">
        <f t="shared" si="390"/>
        <v>0</v>
      </c>
      <c r="AW880" s="11" t="s">
        <v>653</v>
      </c>
      <c r="AX880" s="11" t="str">
        <f>VLOOKUP(L880,Group!$A$2:$B$1000,2,0)</f>
        <v>Maintenance</v>
      </c>
      <c r="AY880" s="11">
        <f>IF(ISERROR(VLOOKUP(U880,'ITWR Dump'!$A$2:$Y$5000,15,0)),0,(VLOOKUP('ILC Report'!U880,'ITWR Dump'!$A$2:$Y$5000,15,0)))</f>
        <v>0</v>
      </c>
      <c r="AZ880" s="11" t="str">
        <f t="shared" si="391"/>
        <v>No</v>
      </c>
      <c r="BA880" s="11" t="str">
        <f t="shared" si="392"/>
        <v>BKI</v>
      </c>
      <c r="BB880" s="11" t="str">
        <f t="shared" si="393"/>
        <v>MN</v>
      </c>
      <c r="BC880" s="11" t="str">
        <f t="shared" si="394"/>
        <v>No</v>
      </c>
    </row>
    <row r="881" spans="1:55" x14ac:dyDescent="0.3">
      <c r="A881" s="11" t="s">
        <v>674</v>
      </c>
      <c r="B881" s="11" t="s">
        <v>1847</v>
      </c>
      <c r="C881" s="11" t="s">
        <v>546</v>
      </c>
      <c r="D881" s="11" t="s">
        <v>2406</v>
      </c>
      <c r="E881" s="38" t="s">
        <v>2903</v>
      </c>
      <c r="F881" s="11">
        <v>32</v>
      </c>
      <c r="G881" s="40" t="s">
        <v>218</v>
      </c>
      <c r="H881" s="11" t="str">
        <f t="shared" si="376"/>
        <v>Regular</v>
      </c>
      <c r="I881" s="11" t="str">
        <f t="shared" si="368"/>
        <v>INDIA</v>
      </c>
      <c r="J881" s="11" t="str">
        <f>IF(ISERROR(VLOOKUP(C881,'WI Vs ASM'!$B$2:$E$1000,4,0)),0,(VLOOKUP(C881,'WI Vs ASM'!$B$2:$E$1000,4,0)))</f>
        <v>Offshore</v>
      </c>
      <c r="K881" s="11" t="str">
        <f>IF(ISERROR(VLOOKUP(C881,'WI Vs ASM'!$B$2:$F$1000,5,0)),0,(VLOOKUP(C881,'WI Vs ASM'!$B$2:$F$1000,5,0)))</f>
        <v>09-NonBillable</v>
      </c>
      <c r="L881" s="11" t="str">
        <f>IF(ISERROR(VLOOKUP(C881,'WI Vs ASM'!$B$2:$D$1000,3,0)),0,(VLOOKUP(C881,'WI Vs ASM'!$B$2:$D$1000,3,0)))</f>
        <v>13-Enhancement Offshore Bench</v>
      </c>
      <c r="M881" s="11" t="str">
        <f>IF(ISERROR(VLOOKUP(C881,'WI Vs ASM'!$B$2:$I$1000,8,0)),0,(VLOOKUP(C881,'WI Vs ASM'!$B$2:$I$1000,8,0)))</f>
        <v>Prakash Varadachari</v>
      </c>
      <c r="N881" s="11" t="str">
        <f>IF(ISERROR(VLOOKUP(C881,'WI Vs ASM'!$B$2:$G$1000,6,0)),0,(VLOOKUP(C881,'WI Vs ASM'!$B$2:$G$1000,6,0)))</f>
        <v>Bench - BIRM Tower</v>
      </c>
      <c r="O881" s="11" t="str">
        <f>IF(ISERROR(VLOOKUP(C881,'WI Vs ASM'!$B$2:$H$1000,7,0)),0,(VLOOKUP(C881,'WI Vs ASM'!$B$2:$H$1000,7,0)))</f>
        <v>Bench - BIRM Tower</v>
      </c>
      <c r="P881" s="11" t="str">
        <f t="shared" si="369"/>
        <v>May-17</v>
      </c>
      <c r="Q881" s="11" t="str">
        <f t="shared" si="370"/>
        <v>Q2</v>
      </c>
      <c r="R881" s="11" t="str">
        <f>IF(ISERROR(VLOOKUP(C881,'WI Vs ASM'!$B$2:$J$1000,9,0)),0,(VLOOKUP(C881,'WI Vs ASM'!$B$2:$J$1000,9,0)))</f>
        <v>Chandraprabha Palaniswamy</v>
      </c>
      <c r="S881" s="11" t="str">
        <f>IF(ISERROR(VLOOKUP(C881,'WI Vs ASM'!$B$2:$K$1000,10,0)),0,(VLOOKUP(C881,'WI Vs ASM'!$B$2:$K$1000,10,0)))</f>
        <v>Kimberly Hale</v>
      </c>
      <c r="T881" s="11" t="str">
        <f>IF(ISERROR(VLOOKUP(C881,'WI Vs ASM'!$B$2:$L$1000,11,0)),0,(VLOOKUP(C881,'WI Vs ASM'!$B$2:$L$1000,11,0)))</f>
        <v>Crystal Romano</v>
      </c>
      <c r="U881" s="11" t="e">
        <f t="shared" si="377"/>
        <v>#VALUE!</v>
      </c>
      <c r="V881" s="11" t="str">
        <f t="shared" si="371"/>
        <v>No</v>
      </c>
      <c r="W881" s="11" t="str">
        <f t="shared" si="372"/>
        <v>No</v>
      </c>
      <c r="X881" s="11" t="str">
        <f t="shared" si="373"/>
        <v>No</v>
      </c>
      <c r="Y881" s="11" t="str">
        <f t="shared" si="374"/>
        <v>No</v>
      </c>
      <c r="Z881" s="11" t="str">
        <f t="shared" si="375"/>
        <v>No</v>
      </c>
      <c r="AA881" s="11" t="str">
        <f t="shared" si="378"/>
        <v>No</v>
      </c>
      <c r="AB881" s="11">
        <f>IF(ISERROR(VLOOKUP(U881,'ITWR Dump'!$A$2:$Y$5000,24,0)),0,(VLOOKUP('ILC Report'!U881,'ITWR Dump'!$A$2:$Y$5000,24,0)))</f>
        <v>0</v>
      </c>
      <c r="AC881" s="11" t="str">
        <f t="shared" si="379"/>
        <v>No</v>
      </c>
      <c r="AD881" s="11" t="str">
        <f t="shared" si="380"/>
        <v/>
      </c>
      <c r="AE881" s="11">
        <f>IF(ISERROR(VLOOKUP(U881,'ITWR Dump'!$A$2:$Y$5000,13,0)),0,(VLOOKUP(U881,'ITWR Dump'!$A$2:$Y$5000,13,0)))</f>
        <v>0</v>
      </c>
      <c r="AF881" s="11">
        <f>IF(ISERROR(VLOOKUP(U881,'ITWR Dump'!$A$2:$Y$5000,11,0)),0,(VLOOKUP(U881,'ITWR Dump'!$A$2:$Y$5000,11,0)))</f>
        <v>0</v>
      </c>
      <c r="AG881" s="11">
        <f>IF(ISERROR(VLOOKUP(U881,'ITWR Dump'!$A$2:$Y$5000,2,0)),0,(VLOOKUP(U881,'ITWR Dump'!$A$2:$Y$5000,2,0)))</f>
        <v>0</v>
      </c>
      <c r="AH881" s="11">
        <f>IF(ISERROR(VLOOKUP(U881,'ITWR Dump'!$A$2:$Y$5000,14,0)),0,(VLOOKUP(U881,'ITWR Dump'!$A$2:$Y$5000,14,0)))</f>
        <v>0</v>
      </c>
      <c r="AI881" s="11" t="str">
        <f t="shared" si="381"/>
        <v>13-Enhancement Offshore Bench</v>
      </c>
      <c r="AJ881" s="11" t="str">
        <f t="shared" si="382"/>
        <v>Offshore</v>
      </c>
      <c r="AK881" s="11" t="str">
        <f>IF(ISERROR(VLOOKUP(A881,'Team Data'!$C$2:$U$213,17,0)),0,(VLOOKUP(A881,'Team Data'!$C$2:$U$213,17,0)))</f>
        <v>BI and RM</v>
      </c>
      <c r="AL881" s="11" t="str">
        <f t="shared" si="383"/>
        <v>2017-04-24</v>
      </c>
      <c r="AM881" s="11">
        <f>IF(ISERROR(VLOOKUP(U881,'ITWR Dump'!$A$2:$Y$5000,16,0)),0,(VLOOKUP(U881,'ITWR Dump'!$A$2:$Y$5000,16,0)))</f>
        <v>0</v>
      </c>
      <c r="AN881" s="11">
        <f>IF(ISERROR(VLOOKUP(U881,'ITWR Dump'!$A$2:$Y$5000,18,0)),0,(VLOOKUP(U881,'ITWR Dump'!$A$2:$Y$5000,18,0)))</f>
        <v>0</v>
      </c>
      <c r="AO881" s="11">
        <f>IF(ISERROR(VLOOKUP(U881,'ITWR Dump'!$A$2:$Y$5000,25,0)),0,(VLOOKUP('ILC Report'!U881,'ITWR Dump'!$A$2:$Y$5000,25,0)))</f>
        <v>0</v>
      </c>
      <c r="AP881" s="11">
        <f t="shared" si="384"/>
        <v>0</v>
      </c>
      <c r="AQ881" s="26">
        <f t="shared" si="385"/>
        <v>0</v>
      </c>
      <c r="AR881" s="26">
        <f t="shared" si="386"/>
        <v>0</v>
      </c>
      <c r="AS881" s="26">
        <f t="shared" si="387"/>
        <v>0</v>
      </c>
      <c r="AT881" s="26">
        <f t="shared" si="388"/>
        <v>0</v>
      </c>
      <c r="AU881" s="26">
        <f t="shared" si="389"/>
        <v>0</v>
      </c>
      <c r="AV881" s="26">
        <f t="shared" si="390"/>
        <v>0</v>
      </c>
      <c r="AW881" s="11" t="s">
        <v>653</v>
      </c>
      <c r="AX881" s="11" t="str">
        <f>VLOOKUP(L881,Group!$A$2:$B$1000,2,0)</f>
        <v>Enhancement Bench</v>
      </c>
      <c r="AY881" s="11">
        <f>IF(ISERROR(VLOOKUP(U881,'ITWR Dump'!$A$2:$Y$5000,15,0)),0,(VLOOKUP('ILC Report'!U881,'ITWR Dump'!$A$2:$Y$5000,15,0)))</f>
        <v>0</v>
      </c>
      <c r="AZ881" s="11" t="str">
        <f t="shared" si="391"/>
        <v>No</v>
      </c>
      <c r="BA881" s="11" t="str">
        <f t="shared" si="392"/>
        <v>BKI</v>
      </c>
      <c r="BB881" s="11" t="str">
        <f t="shared" si="393"/>
        <v>BN</v>
      </c>
      <c r="BC881" s="11" t="str">
        <f t="shared" si="394"/>
        <v>No</v>
      </c>
    </row>
    <row r="882" spans="1:55" x14ac:dyDescent="0.3">
      <c r="A882" s="11" t="s">
        <v>674</v>
      </c>
      <c r="B882" s="11" t="s">
        <v>1847</v>
      </c>
      <c r="C882" s="11" t="s">
        <v>571</v>
      </c>
      <c r="D882" s="11" t="s">
        <v>2410</v>
      </c>
      <c r="E882" s="38" t="s">
        <v>2903</v>
      </c>
      <c r="F882" s="11">
        <v>4</v>
      </c>
      <c r="G882" s="40" t="s">
        <v>218</v>
      </c>
      <c r="H882" s="11" t="str">
        <f t="shared" si="376"/>
        <v>Regular</v>
      </c>
      <c r="I882" s="11" t="str">
        <f t="shared" si="368"/>
        <v>INDIA</v>
      </c>
      <c r="J882" s="11" t="str">
        <f>IF(ISERROR(VLOOKUP(C882,'WI Vs ASM'!$B$2:$E$1000,4,0)),0,(VLOOKUP(C882,'WI Vs ASM'!$B$2:$E$1000,4,0)))</f>
        <v>Offshore</v>
      </c>
      <c r="K882" s="11" t="str">
        <f>IF(ISERROR(VLOOKUP(C882,'WI Vs ASM'!$B$2:$F$1000,5,0)),0,(VLOOKUP(C882,'WI Vs ASM'!$B$2:$F$1000,5,0)))</f>
        <v>02-Variable Billable</v>
      </c>
      <c r="L882" s="11" t="str">
        <f>IF(ISERROR(VLOOKUP(C882,'WI Vs ASM'!$B$2:$D$1000,3,0)),0,(VLOOKUP(C882,'WI Vs ASM'!$B$2:$D$1000,3,0)))</f>
        <v>11-Enhancement Offshore</v>
      </c>
      <c r="M882" s="11" t="str">
        <f>IF(ISERROR(VLOOKUP(C882,'WI Vs ASM'!$B$2:$I$1000,8,0)),0,(VLOOKUP(C882,'WI Vs ASM'!$B$2:$I$1000,8,0)))</f>
        <v>Prakash Varadachari</v>
      </c>
      <c r="N882" s="11" t="str">
        <f>IF(ISERROR(VLOOKUP(C882,'WI Vs ASM'!$B$2:$G$1000,6,0)),0,(VLOOKUP(C882,'WI Vs ASM'!$B$2:$G$1000,6,0)))</f>
        <v>Commercial</v>
      </c>
      <c r="O882" s="11" t="str">
        <f>IF(ISERROR(VLOOKUP(C882,'WI Vs ASM'!$B$2:$H$1000,7,0)),0,(VLOOKUP(C882,'WI Vs ASM'!$B$2:$H$1000,7,0)))</f>
        <v>Commercial</v>
      </c>
      <c r="P882" s="11" t="str">
        <f t="shared" si="369"/>
        <v>May-17</v>
      </c>
      <c r="Q882" s="11" t="str">
        <f t="shared" si="370"/>
        <v>Q2</v>
      </c>
      <c r="R882" s="11" t="str">
        <f>IF(ISERROR(VLOOKUP(C882,'WI Vs ASM'!$B$2:$J$1000,9,0)),0,(VLOOKUP(C882,'WI Vs ASM'!$B$2:$J$1000,9,0)))</f>
        <v>Chandraprabha Palaniswamy</v>
      </c>
      <c r="S882" s="11" t="str">
        <f>IF(ISERROR(VLOOKUP(C882,'WI Vs ASM'!$B$2:$K$1000,10,0)),0,(VLOOKUP(C882,'WI Vs ASM'!$B$2:$K$1000,10,0)))</f>
        <v>Steve J Sorensen</v>
      </c>
      <c r="T882" s="11" t="str">
        <f>IF(ISERROR(VLOOKUP(C882,'WI Vs ASM'!$B$2:$L$1000,11,0)),0,(VLOOKUP(C882,'WI Vs ASM'!$B$2:$L$1000,11,0)))</f>
        <v>Sreekala Balasubramanian</v>
      </c>
      <c r="U882" s="11" t="str">
        <f t="shared" si="377"/>
        <v>ENH112082</v>
      </c>
      <c r="V882" s="11" t="str">
        <f t="shared" si="371"/>
        <v>No</v>
      </c>
      <c r="W882" s="11" t="str">
        <f t="shared" si="372"/>
        <v>Yes</v>
      </c>
      <c r="X882" s="11" t="str">
        <f t="shared" si="373"/>
        <v>No</v>
      </c>
      <c r="Y882" s="11" t="str">
        <f t="shared" si="374"/>
        <v>No</v>
      </c>
      <c r="Z882" s="11" t="str">
        <f t="shared" si="375"/>
        <v>No</v>
      </c>
      <c r="AA882" s="11" t="str">
        <f t="shared" si="378"/>
        <v>No</v>
      </c>
      <c r="AB882" s="11">
        <f>IF(ISERROR(VLOOKUP(U882,'ITWR Dump'!$A$2:$Y$5000,24,0)),0,(VLOOKUP('ILC Report'!U882,'ITWR Dump'!$A$2:$Y$5000,24,0)))</f>
        <v>0</v>
      </c>
      <c r="AC882" s="11" t="str">
        <f t="shared" si="379"/>
        <v>No</v>
      </c>
      <c r="AD882" s="11" t="str">
        <f t="shared" si="380"/>
        <v/>
      </c>
      <c r="AE882" s="11">
        <f>IF(ISERROR(VLOOKUP(U882,'ITWR Dump'!$A$2:$Y$5000,13,0)),0,(VLOOKUP(U882,'ITWR Dump'!$A$2:$Y$5000,13,0)))</f>
        <v>0</v>
      </c>
      <c r="AF882" s="11">
        <f>IF(ISERROR(VLOOKUP(U882,'ITWR Dump'!$A$2:$Y$5000,11,0)),0,(VLOOKUP(U882,'ITWR Dump'!$A$2:$Y$5000,11,0)))</f>
        <v>0</v>
      </c>
      <c r="AG882" s="11">
        <f>IF(ISERROR(VLOOKUP(U882,'ITWR Dump'!$A$2:$Y$5000,2,0)),0,(VLOOKUP(U882,'ITWR Dump'!$A$2:$Y$5000,2,0)))</f>
        <v>0</v>
      </c>
      <c r="AH882" s="11">
        <f>IF(ISERROR(VLOOKUP(U882,'ITWR Dump'!$A$2:$Y$5000,14,0)),0,(VLOOKUP(U882,'ITWR Dump'!$A$2:$Y$5000,14,0)))</f>
        <v>0</v>
      </c>
      <c r="AI882" s="11" t="str">
        <f t="shared" si="381"/>
        <v>11-Enhancement Offshore</v>
      </c>
      <c r="AJ882" s="11" t="str">
        <f t="shared" si="382"/>
        <v>Offshore</v>
      </c>
      <c r="AK882" s="11" t="str">
        <f>IF(ISERROR(VLOOKUP(A882,'Team Data'!$C$2:$U$213,17,0)),0,(VLOOKUP(A882,'Team Data'!$C$2:$U$213,17,0)))</f>
        <v>BI and RM</v>
      </c>
      <c r="AL882" s="11" t="str">
        <f t="shared" si="383"/>
        <v>2017-04-24</v>
      </c>
      <c r="AM882" s="11">
        <f>IF(ISERROR(VLOOKUP(U882,'ITWR Dump'!$A$2:$Y$5000,16,0)),0,(VLOOKUP(U882,'ITWR Dump'!$A$2:$Y$5000,16,0)))</f>
        <v>0</v>
      </c>
      <c r="AN882" s="11">
        <f>IF(ISERROR(VLOOKUP(U882,'ITWR Dump'!$A$2:$Y$5000,18,0)),0,(VLOOKUP(U882,'ITWR Dump'!$A$2:$Y$5000,18,0)))</f>
        <v>0</v>
      </c>
      <c r="AO882" s="11">
        <f>IF(ISERROR(VLOOKUP(U882,'ITWR Dump'!$A$2:$Y$5000,25,0)),0,(VLOOKUP('ILC Report'!U882,'ITWR Dump'!$A$2:$Y$5000,25,0)))</f>
        <v>0</v>
      </c>
      <c r="AP882" s="11">
        <f t="shared" si="384"/>
        <v>0</v>
      </c>
      <c r="AQ882" s="26">
        <f t="shared" si="385"/>
        <v>0</v>
      </c>
      <c r="AR882" s="26">
        <f t="shared" si="386"/>
        <v>0</v>
      </c>
      <c r="AS882" s="26">
        <f t="shared" si="387"/>
        <v>0</v>
      </c>
      <c r="AT882" s="26">
        <f t="shared" si="388"/>
        <v>0</v>
      </c>
      <c r="AU882" s="26">
        <f t="shared" si="389"/>
        <v>0</v>
      </c>
      <c r="AV882" s="26">
        <f t="shared" si="390"/>
        <v>0</v>
      </c>
      <c r="AW882" s="11" t="s">
        <v>653</v>
      </c>
      <c r="AX882" s="11" t="str">
        <f>VLOOKUP(L882,Group!$A$2:$B$1000,2,0)</f>
        <v>Enhancement</v>
      </c>
      <c r="AY882" s="11">
        <f>IF(ISERROR(VLOOKUP(U882,'ITWR Dump'!$A$2:$Y$5000,15,0)),0,(VLOOKUP('ILC Report'!U882,'ITWR Dump'!$A$2:$Y$5000,15,0)))</f>
        <v>0</v>
      </c>
      <c r="AZ882" s="11" t="str">
        <f t="shared" si="391"/>
        <v>No</v>
      </c>
      <c r="BA882" s="11" t="str">
        <f t="shared" si="392"/>
        <v>BKI</v>
      </c>
      <c r="BB882" s="11" t="str">
        <f t="shared" si="393"/>
        <v>ES</v>
      </c>
      <c r="BC882" s="11" t="str">
        <f t="shared" si="394"/>
        <v>No</v>
      </c>
    </row>
    <row r="883" spans="1:55" x14ac:dyDescent="0.3">
      <c r="A883" s="11" t="s">
        <v>674</v>
      </c>
      <c r="B883" s="11" t="s">
        <v>1847</v>
      </c>
      <c r="C883" s="11" t="s">
        <v>571</v>
      </c>
      <c r="D883" s="11" t="s">
        <v>2411</v>
      </c>
      <c r="E883" s="38" t="s">
        <v>2903</v>
      </c>
      <c r="F883" s="11">
        <v>5</v>
      </c>
      <c r="G883" s="40" t="s">
        <v>218</v>
      </c>
      <c r="H883" s="11" t="str">
        <f t="shared" si="376"/>
        <v>Regular</v>
      </c>
      <c r="I883" s="11" t="str">
        <f t="shared" si="368"/>
        <v>INDIA</v>
      </c>
      <c r="J883" s="11" t="str">
        <f>IF(ISERROR(VLOOKUP(C883,'WI Vs ASM'!$B$2:$E$1000,4,0)),0,(VLOOKUP(C883,'WI Vs ASM'!$B$2:$E$1000,4,0)))</f>
        <v>Offshore</v>
      </c>
      <c r="K883" s="11" t="str">
        <f>IF(ISERROR(VLOOKUP(C883,'WI Vs ASM'!$B$2:$F$1000,5,0)),0,(VLOOKUP(C883,'WI Vs ASM'!$B$2:$F$1000,5,0)))</f>
        <v>02-Variable Billable</v>
      </c>
      <c r="L883" s="11" t="str">
        <f>IF(ISERROR(VLOOKUP(C883,'WI Vs ASM'!$B$2:$D$1000,3,0)),0,(VLOOKUP(C883,'WI Vs ASM'!$B$2:$D$1000,3,0)))</f>
        <v>11-Enhancement Offshore</v>
      </c>
      <c r="M883" s="11" t="str">
        <f>IF(ISERROR(VLOOKUP(C883,'WI Vs ASM'!$B$2:$I$1000,8,0)),0,(VLOOKUP(C883,'WI Vs ASM'!$B$2:$I$1000,8,0)))</f>
        <v>Prakash Varadachari</v>
      </c>
      <c r="N883" s="11" t="str">
        <f>IF(ISERROR(VLOOKUP(C883,'WI Vs ASM'!$B$2:$G$1000,6,0)),0,(VLOOKUP(C883,'WI Vs ASM'!$B$2:$G$1000,6,0)))</f>
        <v>Commercial</v>
      </c>
      <c r="O883" s="11" t="str">
        <f>IF(ISERROR(VLOOKUP(C883,'WI Vs ASM'!$B$2:$H$1000,7,0)),0,(VLOOKUP(C883,'WI Vs ASM'!$B$2:$H$1000,7,0)))</f>
        <v>Commercial</v>
      </c>
      <c r="P883" s="11" t="str">
        <f t="shared" si="369"/>
        <v>May-17</v>
      </c>
      <c r="Q883" s="11" t="str">
        <f t="shared" si="370"/>
        <v>Q2</v>
      </c>
      <c r="R883" s="11" t="str">
        <f>IF(ISERROR(VLOOKUP(C883,'WI Vs ASM'!$B$2:$J$1000,9,0)),0,(VLOOKUP(C883,'WI Vs ASM'!$B$2:$J$1000,9,0)))</f>
        <v>Chandraprabha Palaniswamy</v>
      </c>
      <c r="S883" s="11" t="str">
        <f>IF(ISERROR(VLOOKUP(C883,'WI Vs ASM'!$B$2:$K$1000,10,0)),0,(VLOOKUP(C883,'WI Vs ASM'!$B$2:$K$1000,10,0)))</f>
        <v>Steve J Sorensen</v>
      </c>
      <c r="T883" s="11" t="str">
        <f>IF(ISERROR(VLOOKUP(C883,'WI Vs ASM'!$B$2:$L$1000,11,0)),0,(VLOOKUP(C883,'WI Vs ASM'!$B$2:$L$1000,11,0)))</f>
        <v>Sreekala Balasubramanian</v>
      </c>
      <c r="U883" s="11" t="str">
        <f t="shared" si="377"/>
        <v>WR635935</v>
      </c>
      <c r="V883" s="11" t="str">
        <f t="shared" si="371"/>
        <v>No</v>
      </c>
      <c r="W883" s="11" t="str">
        <f t="shared" si="372"/>
        <v>Yes</v>
      </c>
      <c r="X883" s="11" t="str">
        <f t="shared" si="373"/>
        <v>No</v>
      </c>
      <c r="Y883" s="11" t="str">
        <f t="shared" si="374"/>
        <v>No</v>
      </c>
      <c r="Z883" s="11" t="str">
        <f t="shared" si="375"/>
        <v>No</v>
      </c>
      <c r="AA883" s="11" t="str">
        <f t="shared" si="378"/>
        <v>No</v>
      </c>
      <c r="AB883" s="11">
        <f>IF(ISERROR(VLOOKUP(U883,'ITWR Dump'!$A$2:$Y$5000,24,0)),0,(VLOOKUP('ILC Report'!U883,'ITWR Dump'!$A$2:$Y$5000,24,0)))</f>
        <v>0</v>
      </c>
      <c r="AC883" s="11" t="str">
        <f t="shared" si="379"/>
        <v>No</v>
      </c>
      <c r="AD883" s="11" t="str">
        <f t="shared" si="380"/>
        <v/>
      </c>
      <c r="AE883" s="11">
        <f>IF(ISERROR(VLOOKUP(U883,'ITWR Dump'!$A$2:$Y$5000,13,0)),0,(VLOOKUP(U883,'ITWR Dump'!$A$2:$Y$5000,13,0)))</f>
        <v>0</v>
      </c>
      <c r="AF883" s="11">
        <f>IF(ISERROR(VLOOKUP(U883,'ITWR Dump'!$A$2:$Y$5000,11,0)),0,(VLOOKUP(U883,'ITWR Dump'!$A$2:$Y$5000,11,0)))</f>
        <v>0</v>
      </c>
      <c r="AG883" s="11">
        <f>IF(ISERROR(VLOOKUP(U883,'ITWR Dump'!$A$2:$Y$5000,2,0)),0,(VLOOKUP(U883,'ITWR Dump'!$A$2:$Y$5000,2,0)))</f>
        <v>0</v>
      </c>
      <c r="AH883" s="11">
        <f>IF(ISERROR(VLOOKUP(U883,'ITWR Dump'!$A$2:$Y$5000,14,0)),0,(VLOOKUP(U883,'ITWR Dump'!$A$2:$Y$5000,14,0)))</f>
        <v>0</v>
      </c>
      <c r="AI883" s="11" t="str">
        <f t="shared" si="381"/>
        <v>11-Enhancement Offshore</v>
      </c>
      <c r="AJ883" s="11" t="str">
        <f t="shared" si="382"/>
        <v>Offshore</v>
      </c>
      <c r="AK883" s="11" t="str">
        <f>IF(ISERROR(VLOOKUP(A883,'Team Data'!$C$2:$U$213,17,0)),0,(VLOOKUP(A883,'Team Data'!$C$2:$U$213,17,0)))</f>
        <v>BI and RM</v>
      </c>
      <c r="AL883" s="11" t="str">
        <f t="shared" si="383"/>
        <v>2017-04-24</v>
      </c>
      <c r="AM883" s="11">
        <f>IF(ISERROR(VLOOKUP(U883,'ITWR Dump'!$A$2:$Y$5000,16,0)),0,(VLOOKUP(U883,'ITWR Dump'!$A$2:$Y$5000,16,0)))</f>
        <v>0</v>
      </c>
      <c r="AN883" s="11">
        <f>IF(ISERROR(VLOOKUP(U883,'ITWR Dump'!$A$2:$Y$5000,18,0)),0,(VLOOKUP(U883,'ITWR Dump'!$A$2:$Y$5000,18,0)))</f>
        <v>0</v>
      </c>
      <c r="AO883" s="11">
        <f>IF(ISERROR(VLOOKUP(U883,'ITWR Dump'!$A$2:$Y$5000,25,0)),0,(VLOOKUP('ILC Report'!U883,'ITWR Dump'!$A$2:$Y$5000,25,0)))</f>
        <v>0</v>
      </c>
      <c r="AP883" s="11">
        <f t="shared" si="384"/>
        <v>0</v>
      </c>
      <c r="AQ883" s="26">
        <f t="shared" si="385"/>
        <v>0</v>
      </c>
      <c r="AR883" s="26">
        <f t="shared" si="386"/>
        <v>0</v>
      </c>
      <c r="AS883" s="26">
        <f t="shared" si="387"/>
        <v>0</v>
      </c>
      <c r="AT883" s="26">
        <f t="shared" si="388"/>
        <v>0</v>
      </c>
      <c r="AU883" s="26">
        <f t="shared" si="389"/>
        <v>0</v>
      </c>
      <c r="AV883" s="26">
        <f t="shared" si="390"/>
        <v>0</v>
      </c>
      <c r="AW883" s="11" t="s">
        <v>653</v>
      </c>
      <c r="AX883" s="11" t="str">
        <f>VLOOKUP(L883,Group!$A$2:$B$1000,2,0)</f>
        <v>Enhancement</v>
      </c>
      <c r="AY883" s="11">
        <f>IF(ISERROR(VLOOKUP(U883,'ITWR Dump'!$A$2:$Y$5000,15,0)),0,(VLOOKUP('ILC Report'!U883,'ITWR Dump'!$A$2:$Y$5000,15,0)))</f>
        <v>0</v>
      </c>
      <c r="AZ883" s="11" t="str">
        <f t="shared" si="391"/>
        <v>No</v>
      </c>
      <c r="BA883" s="11" t="str">
        <f t="shared" si="392"/>
        <v>BKI</v>
      </c>
      <c r="BB883" s="11" t="str">
        <f t="shared" si="393"/>
        <v>ES</v>
      </c>
      <c r="BC883" s="11" t="str">
        <f t="shared" si="394"/>
        <v>No</v>
      </c>
    </row>
    <row r="884" spans="1:55" x14ac:dyDescent="0.3">
      <c r="A884" s="11" t="s">
        <v>674</v>
      </c>
      <c r="B884" s="11" t="s">
        <v>1847</v>
      </c>
      <c r="C884" s="11" t="s">
        <v>599</v>
      </c>
      <c r="D884" s="11" t="s">
        <v>2412</v>
      </c>
      <c r="E884" s="38" t="s">
        <v>2904</v>
      </c>
      <c r="F884" s="11">
        <v>2</v>
      </c>
      <c r="G884" s="40" t="s">
        <v>218</v>
      </c>
      <c r="H884" s="11" t="str">
        <f t="shared" si="376"/>
        <v>Regular</v>
      </c>
      <c r="I884" s="11" t="str">
        <f t="shared" si="368"/>
        <v>INDIA</v>
      </c>
      <c r="J884" s="11" t="str">
        <f>IF(ISERROR(VLOOKUP(C884,'WI Vs ASM'!$B$2:$E$1000,4,0)),0,(VLOOKUP(C884,'WI Vs ASM'!$B$2:$E$1000,4,0)))</f>
        <v>Offshore</v>
      </c>
      <c r="K884" s="11" t="str">
        <f>IF(ISERROR(VLOOKUP(C884,'WI Vs ASM'!$B$2:$F$1000,5,0)),0,(VLOOKUP(C884,'WI Vs ASM'!$B$2:$F$1000,5,0)))</f>
        <v>01-Fixed Price</v>
      </c>
      <c r="L884" s="11" t="str">
        <f>IF(ISERROR(VLOOKUP(C884,'WI Vs ASM'!$B$2:$D$1000,3,0)),0,(VLOOKUP(C884,'WI Vs ASM'!$B$2:$D$1000,3,0)))</f>
        <v>01-Maintenance Offshore</v>
      </c>
      <c r="M884" s="11" t="str">
        <f>IF(ISERROR(VLOOKUP(C884,'WI Vs ASM'!$B$2:$I$1000,8,0)),0,(VLOOKUP(C884,'WI Vs ASM'!$B$2:$I$1000,8,0)))</f>
        <v>Rahul Soman</v>
      </c>
      <c r="N884" s="11" t="str">
        <f>IF(ISERROR(VLOOKUP(C884,'WI Vs ASM'!$B$2:$G$1000,6,0)),0,(VLOOKUP(C884,'WI Vs ASM'!$B$2:$G$1000,6,0)))</f>
        <v>Integration Services</v>
      </c>
      <c r="O884" s="11" t="str">
        <f>IF(ISERROR(VLOOKUP(C884,'WI Vs ASM'!$B$2:$H$1000,7,0)),0,(VLOOKUP(C884,'WI Vs ASM'!$B$2:$H$1000,7,0)))</f>
        <v>Integration Services</v>
      </c>
      <c r="P884" s="11" t="str">
        <f t="shared" si="369"/>
        <v>May-17</v>
      </c>
      <c r="Q884" s="11" t="str">
        <f t="shared" si="370"/>
        <v>Q2</v>
      </c>
      <c r="R884" s="11" t="str">
        <f>IF(ISERROR(VLOOKUP(C884,'WI Vs ASM'!$B$2:$J$1000,9,0)),0,(VLOOKUP(C884,'WI Vs ASM'!$B$2:$J$1000,9,0)))</f>
        <v>Jyothi Pai</v>
      </c>
      <c r="S884" s="11" t="str">
        <f>IF(ISERROR(VLOOKUP(C884,'WI Vs ASM'!$B$2:$K$1000,10,0)),0,(VLOOKUP(C884,'WI Vs ASM'!$B$2:$K$1000,10,0)))</f>
        <v>Dana D. Smith</v>
      </c>
      <c r="T884" s="11" t="str">
        <f>IF(ISERROR(VLOOKUP(C884,'WI Vs ASM'!$B$2:$L$1000,11,0)),0,(VLOOKUP(C884,'WI Vs ASM'!$B$2:$L$1000,11,0)))</f>
        <v>Phillip Mclean</v>
      </c>
      <c r="U884" s="11" t="e">
        <f t="shared" si="377"/>
        <v>#VALUE!</v>
      </c>
      <c r="V884" s="11" t="str">
        <f t="shared" si="371"/>
        <v>No</v>
      </c>
      <c r="W884" s="11" t="str">
        <f t="shared" si="372"/>
        <v>Yes</v>
      </c>
      <c r="X884" s="11" t="str">
        <f t="shared" si="373"/>
        <v>No</v>
      </c>
      <c r="Y884" s="11" t="str">
        <f t="shared" si="374"/>
        <v>No</v>
      </c>
      <c r="Z884" s="11" t="str">
        <f t="shared" si="375"/>
        <v>No</v>
      </c>
      <c r="AA884" s="11" t="str">
        <f t="shared" si="378"/>
        <v>No</v>
      </c>
      <c r="AB884" s="11">
        <f>IF(ISERROR(VLOOKUP(U884,'ITWR Dump'!$A$2:$Y$5000,24,0)),0,(VLOOKUP('ILC Report'!U884,'ITWR Dump'!$A$2:$Y$5000,24,0)))</f>
        <v>0</v>
      </c>
      <c r="AC884" s="11" t="str">
        <f t="shared" si="379"/>
        <v>No</v>
      </c>
      <c r="AD884" s="11" t="str">
        <f t="shared" si="380"/>
        <v/>
      </c>
      <c r="AE884" s="11">
        <f>IF(ISERROR(VLOOKUP(U884,'ITWR Dump'!$A$2:$Y$5000,13,0)),0,(VLOOKUP(U884,'ITWR Dump'!$A$2:$Y$5000,13,0)))</f>
        <v>0</v>
      </c>
      <c r="AF884" s="11">
        <f>IF(ISERROR(VLOOKUP(U884,'ITWR Dump'!$A$2:$Y$5000,11,0)),0,(VLOOKUP(U884,'ITWR Dump'!$A$2:$Y$5000,11,0)))</f>
        <v>0</v>
      </c>
      <c r="AG884" s="11">
        <f>IF(ISERROR(VLOOKUP(U884,'ITWR Dump'!$A$2:$Y$5000,2,0)),0,(VLOOKUP(U884,'ITWR Dump'!$A$2:$Y$5000,2,0)))</f>
        <v>0</v>
      </c>
      <c r="AH884" s="11">
        <f>IF(ISERROR(VLOOKUP(U884,'ITWR Dump'!$A$2:$Y$5000,14,0)),0,(VLOOKUP(U884,'ITWR Dump'!$A$2:$Y$5000,14,0)))</f>
        <v>0</v>
      </c>
      <c r="AI884" s="11" t="str">
        <f t="shared" si="381"/>
        <v>01-Maintenance Offshore</v>
      </c>
      <c r="AJ884" s="11" t="str">
        <f t="shared" si="382"/>
        <v>Offshore</v>
      </c>
      <c r="AK884" s="11" t="str">
        <f>IF(ISERROR(VLOOKUP(A884,'Team Data'!$C$2:$U$213,17,0)),0,(VLOOKUP(A884,'Team Data'!$C$2:$U$213,17,0)))</f>
        <v>BI and RM</v>
      </c>
      <c r="AL884" s="11" t="str">
        <f t="shared" si="383"/>
        <v>2017-04-24</v>
      </c>
      <c r="AM884" s="11">
        <f>IF(ISERROR(VLOOKUP(U884,'ITWR Dump'!$A$2:$Y$5000,16,0)),0,(VLOOKUP(U884,'ITWR Dump'!$A$2:$Y$5000,16,0)))</f>
        <v>0</v>
      </c>
      <c r="AN884" s="11">
        <f>IF(ISERROR(VLOOKUP(U884,'ITWR Dump'!$A$2:$Y$5000,18,0)),0,(VLOOKUP(U884,'ITWR Dump'!$A$2:$Y$5000,18,0)))</f>
        <v>0</v>
      </c>
      <c r="AO884" s="11">
        <f>IF(ISERROR(VLOOKUP(U884,'ITWR Dump'!$A$2:$Y$5000,25,0)),0,(VLOOKUP('ILC Report'!U884,'ITWR Dump'!$A$2:$Y$5000,25,0)))</f>
        <v>0</v>
      </c>
      <c r="AP884" s="11">
        <f t="shared" si="384"/>
        <v>0</v>
      </c>
      <c r="AQ884" s="26">
        <f t="shared" si="385"/>
        <v>0</v>
      </c>
      <c r="AR884" s="26">
        <f t="shared" si="386"/>
        <v>0</v>
      </c>
      <c r="AS884" s="26">
        <f t="shared" si="387"/>
        <v>0</v>
      </c>
      <c r="AT884" s="26">
        <f t="shared" si="388"/>
        <v>0</v>
      </c>
      <c r="AU884" s="26">
        <f t="shared" si="389"/>
        <v>0</v>
      </c>
      <c r="AV884" s="26">
        <f t="shared" si="390"/>
        <v>0</v>
      </c>
      <c r="AW884" s="11" t="s">
        <v>653</v>
      </c>
      <c r="AX884" s="11" t="str">
        <f>VLOOKUP(L884,Group!$A$2:$B$1000,2,0)</f>
        <v>Maintenance</v>
      </c>
      <c r="AY884" s="11">
        <f>IF(ISERROR(VLOOKUP(U884,'ITWR Dump'!$A$2:$Y$5000,15,0)),0,(VLOOKUP('ILC Report'!U884,'ITWR Dump'!$A$2:$Y$5000,15,0)))</f>
        <v>0</v>
      </c>
      <c r="AZ884" s="11" t="str">
        <f t="shared" si="391"/>
        <v>No</v>
      </c>
      <c r="BA884" s="11" t="str">
        <f t="shared" si="392"/>
        <v>BKI</v>
      </c>
      <c r="BB884" s="11" t="str">
        <f t="shared" si="393"/>
        <v>MN</v>
      </c>
      <c r="BC884" s="11" t="str">
        <f t="shared" si="394"/>
        <v>No</v>
      </c>
    </row>
    <row r="885" spans="1:55" x14ac:dyDescent="0.3">
      <c r="A885" s="11" t="s">
        <v>674</v>
      </c>
      <c r="B885" s="11" t="s">
        <v>1847</v>
      </c>
      <c r="C885" s="11" t="s">
        <v>599</v>
      </c>
      <c r="D885" s="11" t="s">
        <v>2405</v>
      </c>
      <c r="E885" s="38" t="s">
        <v>2904</v>
      </c>
      <c r="F885" s="11">
        <v>2</v>
      </c>
      <c r="G885" s="40" t="s">
        <v>218</v>
      </c>
      <c r="H885" s="11" t="str">
        <f t="shared" si="376"/>
        <v>Regular</v>
      </c>
      <c r="I885" s="11" t="str">
        <f t="shared" si="368"/>
        <v>INDIA</v>
      </c>
      <c r="J885" s="11" t="str">
        <f>IF(ISERROR(VLOOKUP(C885,'WI Vs ASM'!$B$2:$E$1000,4,0)),0,(VLOOKUP(C885,'WI Vs ASM'!$B$2:$E$1000,4,0)))</f>
        <v>Offshore</v>
      </c>
      <c r="K885" s="11" t="str">
        <f>IF(ISERROR(VLOOKUP(C885,'WI Vs ASM'!$B$2:$F$1000,5,0)),0,(VLOOKUP(C885,'WI Vs ASM'!$B$2:$F$1000,5,0)))</f>
        <v>01-Fixed Price</v>
      </c>
      <c r="L885" s="11" t="str">
        <f>IF(ISERROR(VLOOKUP(C885,'WI Vs ASM'!$B$2:$D$1000,3,0)),0,(VLOOKUP(C885,'WI Vs ASM'!$B$2:$D$1000,3,0)))</f>
        <v>01-Maintenance Offshore</v>
      </c>
      <c r="M885" s="11" t="str">
        <f>IF(ISERROR(VLOOKUP(C885,'WI Vs ASM'!$B$2:$I$1000,8,0)),0,(VLOOKUP(C885,'WI Vs ASM'!$B$2:$I$1000,8,0)))</f>
        <v>Rahul Soman</v>
      </c>
      <c r="N885" s="11" t="str">
        <f>IF(ISERROR(VLOOKUP(C885,'WI Vs ASM'!$B$2:$G$1000,6,0)),0,(VLOOKUP(C885,'WI Vs ASM'!$B$2:$G$1000,6,0)))</f>
        <v>Integration Services</v>
      </c>
      <c r="O885" s="11" t="str">
        <f>IF(ISERROR(VLOOKUP(C885,'WI Vs ASM'!$B$2:$H$1000,7,0)),0,(VLOOKUP(C885,'WI Vs ASM'!$B$2:$H$1000,7,0)))</f>
        <v>Integration Services</v>
      </c>
      <c r="P885" s="11" t="str">
        <f t="shared" si="369"/>
        <v>May-17</v>
      </c>
      <c r="Q885" s="11" t="str">
        <f t="shared" si="370"/>
        <v>Q2</v>
      </c>
      <c r="R885" s="11" t="str">
        <f>IF(ISERROR(VLOOKUP(C885,'WI Vs ASM'!$B$2:$J$1000,9,0)),0,(VLOOKUP(C885,'WI Vs ASM'!$B$2:$J$1000,9,0)))</f>
        <v>Jyothi Pai</v>
      </c>
      <c r="S885" s="11" t="str">
        <f>IF(ISERROR(VLOOKUP(C885,'WI Vs ASM'!$B$2:$K$1000,10,0)),0,(VLOOKUP(C885,'WI Vs ASM'!$B$2:$K$1000,10,0)))</f>
        <v>Dana D. Smith</v>
      </c>
      <c r="T885" s="11" t="str">
        <f>IF(ISERROR(VLOOKUP(C885,'WI Vs ASM'!$B$2:$L$1000,11,0)),0,(VLOOKUP(C885,'WI Vs ASM'!$B$2:$L$1000,11,0)))</f>
        <v>Phillip Mclean</v>
      </c>
      <c r="U885" s="11" t="e">
        <f t="shared" si="377"/>
        <v>#VALUE!</v>
      </c>
      <c r="V885" s="11" t="str">
        <f t="shared" si="371"/>
        <v>No</v>
      </c>
      <c r="W885" s="11" t="str">
        <f t="shared" si="372"/>
        <v>Yes</v>
      </c>
      <c r="X885" s="11" t="str">
        <f t="shared" si="373"/>
        <v>No</v>
      </c>
      <c r="Y885" s="11" t="str">
        <f t="shared" si="374"/>
        <v>No</v>
      </c>
      <c r="Z885" s="11" t="str">
        <f t="shared" si="375"/>
        <v>No</v>
      </c>
      <c r="AA885" s="11" t="str">
        <f t="shared" si="378"/>
        <v>No</v>
      </c>
      <c r="AB885" s="11">
        <f>IF(ISERROR(VLOOKUP(U885,'ITWR Dump'!$A$2:$Y$5000,24,0)),0,(VLOOKUP('ILC Report'!U885,'ITWR Dump'!$A$2:$Y$5000,24,0)))</f>
        <v>0</v>
      </c>
      <c r="AC885" s="11" t="str">
        <f t="shared" si="379"/>
        <v>No</v>
      </c>
      <c r="AD885" s="11" t="str">
        <f t="shared" si="380"/>
        <v/>
      </c>
      <c r="AE885" s="11">
        <f>IF(ISERROR(VLOOKUP(U885,'ITWR Dump'!$A$2:$Y$5000,13,0)),0,(VLOOKUP(U885,'ITWR Dump'!$A$2:$Y$5000,13,0)))</f>
        <v>0</v>
      </c>
      <c r="AF885" s="11">
        <f>IF(ISERROR(VLOOKUP(U885,'ITWR Dump'!$A$2:$Y$5000,11,0)),0,(VLOOKUP(U885,'ITWR Dump'!$A$2:$Y$5000,11,0)))</f>
        <v>0</v>
      </c>
      <c r="AG885" s="11">
        <f>IF(ISERROR(VLOOKUP(U885,'ITWR Dump'!$A$2:$Y$5000,2,0)),0,(VLOOKUP(U885,'ITWR Dump'!$A$2:$Y$5000,2,0)))</f>
        <v>0</v>
      </c>
      <c r="AH885" s="11">
        <f>IF(ISERROR(VLOOKUP(U885,'ITWR Dump'!$A$2:$Y$5000,14,0)),0,(VLOOKUP(U885,'ITWR Dump'!$A$2:$Y$5000,14,0)))</f>
        <v>0</v>
      </c>
      <c r="AI885" s="11" t="str">
        <f t="shared" si="381"/>
        <v>01-Maintenance Offshore</v>
      </c>
      <c r="AJ885" s="11" t="str">
        <f t="shared" si="382"/>
        <v>Offshore</v>
      </c>
      <c r="AK885" s="11" t="str">
        <f>IF(ISERROR(VLOOKUP(A885,'Team Data'!$C$2:$U$213,17,0)),0,(VLOOKUP(A885,'Team Data'!$C$2:$U$213,17,0)))</f>
        <v>BI and RM</v>
      </c>
      <c r="AL885" s="11" t="str">
        <f t="shared" si="383"/>
        <v>2017-04-24</v>
      </c>
      <c r="AM885" s="11">
        <f>IF(ISERROR(VLOOKUP(U885,'ITWR Dump'!$A$2:$Y$5000,16,0)),0,(VLOOKUP(U885,'ITWR Dump'!$A$2:$Y$5000,16,0)))</f>
        <v>0</v>
      </c>
      <c r="AN885" s="11">
        <f>IF(ISERROR(VLOOKUP(U885,'ITWR Dump'!$A$2:$Y$5000,18,0)),0,(VLOOKUP(U885,'ITWR Dump'!$A$2:$Y$5000,18,0)))</f>
        <v>0</v>
      </c>
      <c r="AO885" s="11">
        <f>IF(ISERROR(VLOOKUP(U885,'ITWR Dump'!$A$2:$Y$5000,25,0)),0,(VLOOKUP('ILC Report'!U885,'ITWR Dump'!$A$2:$Y$5000,25,0)))</f>
        <v>0</v>
      </c>
      <c r="AP885" s="11">
        <f t="shared" si="384"/>
        <v>0</v>
      </c>
      <c r="AQ885" s="26">
        <f t="shared" si="385"/>
        <v>0</v>
      </c>
      <c r="AR885" s="26">
        <f t="shared" si="386"/>
        <v>0</v>
      </c>
      <c r="AS885" s="26">
        <f t="shared" si="387"/>
        <v>0</v>
      </c>
      <c r="AT885" s="26">
        <f t="shared" si="388"/>
        <v>0</v>
      </c>
      <c r="AU885" s="26">
        <f t="shared" si="389"/>
        <v>0</v>
      </c>
      <c r="AV885" s="26">
        <f t="shared" si="390"/>
        <v>0</v>
      </c>
      <c r="AW885" s="11" t="s">
        <v>653</v>
      </c>
      <c r="AX885" s="11" t="str">
        <f>VLOOKUP(L885,Group!$A$2:$B$1000,2,0)</f>
        <v>Maintenance</v>
      </c>
      <c r="AY885" s="11">
        <f>IF(ISERROR(VLOOKUP(U885,'ITWR Dump'!$A$2:$Y$5000,15,0)),0,(VLOOKUP('ILC Report'!U885,'ITWR Dump'!$A$2:$Y$5000,15,0)))</f>
        <v>0</v>
      </c>
      <c r="AZ885" s="11" t="str">
        <f t="shared" si="391"/>
        <v>No</v>
      </c>
      <c r="BA885" s="11" t="str">
        <f t="shared" si="392"/>
        <v>BKI</v>
      </c>
      <c r="BB885" s="11" t="str">
        <f t="shared" si="393"/>
        <v>MN</v>
      </c>
      <c r="BC885" s="11" t="str">
        <f t="shared" si="394"/>
        <v>No</v>
      </c>
    </row>
    <row r="886" spans="1:55" x14ac:dyDescent="0.3">
      <c r="A886" s="11" t="s">
        <v>674</v>
      </c>
      <c r="B886" s="11" t="s">
        <v>1847</v>
      </c>
      <c r="C886" s="11" t="s">
        <v>546</v>
      </c>
      <c r="D886" s="11" t="s">
        <v>2406</v>
      </c>
      <c r="E886" s="38" t="s">
        <v>2904</v>
      </c>
      <c r="F886" s="11">
        <v>41</v>
      </c>
      <c r="G886" s="40" t="s">
        <v>218</v>
      </c>
      <c r="H886" s="11" t="str">
        <f t="shared" si="376"/>
        <v>Regular</v>
      </c>
      <c r="I886" s="11" t="str">
        <f t="shared" si="368"/>
        <v>INDIA</v>
      </c>
      <c r="J886" s="11" t="str">
        <f>IF(ISERROR(VLOOKUP(C886,'WI Vs ASM'!$B$2:$E$1000,4,0)),0,(VLOOKUP(C886,'WI Vs ASM'!$B$2:$E$1000,4,0)))</f>
        <v>Offshore</v>
      </c>
      <c r="K886" s="11" t="str">
        <f>IF(ISERROR(VLOOKUP(C886,'WI Vs ASM'!$B$2:$F$1000,5,0)),0,(VLOOKUP(C886,'WI Vs ASM'!$B$2:$F$1000,5,0)))</f>
        <v>09-NonBillable</v>
      </c>
      <c r="L886" s="11" t="str">
        <f>IF(ISERROR(VLOOKUP(C886,'WI Vs ASM'!$B$2:$D$1000,3,0)),0,(VLOOKUP(C886,'WI Vs ASM'!$B$2:$D$1000,3,0)))</f>
        <v>13-Enhancement Offshore Bench</v>
      </c>
      <c r="M886" s="11" t="str">
        <f>IF(ISERROR(VLOOKUP(C886,'WI Vs ASM'!$B$2:$I$1000,8,0)),0,(VLOOKUP(C886,'WI Vs ASM'!$B$2:$I$1000,8,0)))</f>
        <v>Prakash Varadachari</v>
      </c>
      <c r="N886" s="11" t="str">
        <f>IF(ISERROR(VLOOKUP(C886,'WI Vs ASM'!$B$2:$G$1000,6,0)),0,(VLOOKUP(C886,'WI Vs ASM'!$B$2:$G$1000,6,0)))</f>
        <v>Bench - BIRM Tower</v>
      </c>
      <c r="O886" s="11" t="str">
        <f>IF(ISERROR(VLOOKUP(C886,'WI Vs ASM'!$B$2:$H$1000,7,0)),0,(VLOOKUP(C886,'WI Vs ASM'!$B$2:$H$1000,7,0)))</f>
        <v>Bench - BIRM Tower</v>
      </c>
      <c r="P886" s="11" t="str">
        <f t="shared" si="369"/>
        <v>May-17</v>
      </c>
      <c r="Q886" s="11" t="str">
        <f t="shared" si="370"/>
        <v>Q2</v>
      </c>
      <c r="R886" s="11" t="str">
        <f>IF(ISERROR(VLOOKUP(C886,'WI Vs ASM'!$B$2:$J$1000,9,0)),0,(VLOOKUP(C886,'WI Vs ASM'!$B$2:$J$1000,9,0)))</f>
        <v>Chandraprabha Palaniswamy</v>
      </c>
      <c r="S886" s="11" t="str">
        <f>IF(ISERROR(VLOOKUP(C886,'WI Vs ASM'!$B$2:$K$1000,10,0)),0,(VLOOKUP(C886,'WI Vs ASM'!$B$2:$K$1000,10,0)))</f>
        <v>Kimberly Hale</v>
      </c>
      <c r="T886" s="11" t="str">
        <f>IF(ISERROR(VLOOKUP(C886,'WI Vs ASM'!$B$2:$L$1000,11,0)),0,(VLOOKUP(C886,'WI Vs ASM'!$B$2:$L$1000,11,0)))</f>
        <v>Crystal Romano</v>
      </c>
      <c r="U886" s="11" t="e">
        <f t="shared" si="377"/>
        <v>#VALUE!</v>
      </c>
      <c r="V886" s="11" t="str">
        <f t="shared" si="371"/>
        <v>No</v>
      </c>
      <c r="W886" s="11" t="str">
        <f t="shared" si="372"/>
        <v>No</v>
      </c>
      <c r="X886" s="11" t="str">
        <f t="shared" si="373"/>
        <v>No</v>
      </c>
      <c r="Y886" s="11" t="str">
        <f t="shared" si="374"/>
        <v>No</v>
      </c>
      <c r="Z886" s="11" t="str">
        <f t="shared" si="375"/>
        <v>No</v>
      </c>
      <c r="AA886" s="11" t="str">
        <f t="shared" si="378"/>
        <v>No</v>
      </c>
      <c r="AB886" s="11">
        <f>IF(ISERROR(VLOOKUP(U886,'ITWR Dump'!$A$2:$Y$5000,24,0)),0,(VLOOKUP('ILC Report'!U886,'ITWR Dump'!$A$2:$Y$5000,24,0)))</f>
        <v>0</v>
      </c>
      <c r="AC886" s="11" t="str">
        <f t="shared" si="379"/>
        <v>No</v>
      </c>
      <c r="AD886" s="11" t="str">
        <f t="shared" si="380"/>
        <v/>
      </c>
      <c r="AE886" s="11">
        <f>IF(ISERROR(VLOOKUP(U886,'ITWR Dump'!$A$2:$Y$5000,13,0)),0,(VLOOKUP(U886,'ITWR Dump'!$A$2:$Y$5000,13,0)))</f>
        <v>0</v>
      </c>
      <c r="AF886" s="11">
        <f>IF(ISERROR(VLOOKUP(U886,'ITWR Dump'!$A$2:$Y$5000,11,0)),0,(VLOOKUP(U886,'ITWR Dump'!$A$2:$Y$5000,11,0)))</f>
        <v>0</v>
      </c>
      <c r="AG886" s="11">
        <f>IF(ISERROR(VLOOKUP(U886,'ITWR Dump'!$A$2:$Y$5000,2,0)),0,(VLOOKUP(U886,'ITWR Dump'!$A$2:$Y$5000,2,0)))</f>
        <v>0</v>
      </c>
      <c r="AH886" s="11">
        <f>IF(ISERROR(VLOOKUP(U886,'ITWR Dump'!$A$2:$Y$5000,14,0)),0,(VLOOKUP(U886,'ITWR Dump'!$A$2:$Y$5000,14,0)))</f>
        <v>0</v>
      </c>
      <c r="AI886" s="11" t="str">
        <f t="shared" si="381"/>
        <v>13-Enhancement Offshore Bench</v>
      </c>
      <c r="AJ886" s="11" t="str">
        <f t="shared" si="382"/>
        <v>Offshore</v>
      </c>
      <c r="AK886" s="11" t="str">
        <f>IF(ISERROR(VLOOKUP(A886,'Team Data'!$C$2:$U$213,17,0)),0,(VLOOKUP(A886,'Team Data'!$C$2:$U$213,17,0)))</f>
        <v>BI and RM</v>
      </c>
      <c r="AL886" s="11" t="str">
        <f t="shared" si="383"/>
        <v>2017-04-24</v>
      </c>
      <c r="AM886" s="11">
        <f>IF(ISERROR(VLOOKUP(U886,'ITWR Dump'!$A$2:$Y$5000,16,0)),0,(VLOOKUP(U886,'ITWR Dump'!$A$2:$Y$5000,16,0)))</f>
        <v>0</v>
      </c>
      <c r="AN886" s="11">
        <f>IF(ISERROR(VLOOKUP(U886,'ITWR Dump'!$A$2:$Y$5000,18,0)),0,(VLOOKUP(U886,'ITWR Dump'!$A$2:$Y$5000,18,0)))</f>
        <v>0</v>
      </c>
      <c r="AO886" s="11">
        <f>IF(ISERROR(VLOOKUP(U886,'ITWR Dump'!$A$2:$Y$5000,25,0)),0,(VLOOKUP('ILC Report'!U886,'ITWR Dump'!$A$2:$Y$5000,25,0)))</f>
        <v>0</v>
      </c>
      <c r="AP886" s="11">
        <f t="shared" si="384"/>
        <v>0</v>
      </c>
      <c r="AQ886" s="26">
        <f t="shared" si="385"/>
        <v>0</v>
      </c>
      <c r="AR886" s="26">
        <f t="shared" si="386"/>
        <v>0</v>
      </c>
      <c r="AS886" s="26">
        <f t="shared" si="387"/>
        <v>0</v>
      </c>
      <c r="AT886" s="26">
        <f t="shared" si="388"/>
        <v>0</v>
      </c>
      <c r="AU886" s="26">
        <f t="shared" si="389"/>
        <v>0</v>
      </c>
      <c r="AV886" s="26">
        <f t="shared" si="390"/>
        <v>0</v>
      </c>
      <c r="AW886" s="11" t="s">
        <v>653</v>
      </c>
      <c r="AX886" s="11" t="str">
        <f>VLOOKUP(L886,Group!$A$2:$B$1000,2,0)</f>
        <v>Enhancement Bench</v>
      </c>
      <c r="AY886" s="11">
        <f>IF(ISERROR(VLOOKUP(U886,'ITWR Dump'!$A$2:$Y$5000,15,0)),0,(VLOOKUP('ILC Report'!U886,'ITWR Dump'!$A$2:$Y$5000,15,0)))</f>
        <v>0</v>
      </c>
      <c r="AZ886" s="11" t="str">
        <f t="shared" si="391"/>
        <v>No</v>
      </c>
      <c r="BA886" s="11" t="str">
        <f t="shared" si="392"/>
        <v>BKI</v>
      </c>
      <c r="BB886" s="11" t="str">
        <f t="shared" si="393"/>
        <v>BN</v>
      </c>
      <c r="BC886" s="11" t="str">
        <f t="shared" si="394"/>
        <v>No</v>
      </c>
    </row>
    <row r="887" spans="1:55" x14ac:dyDescent="0.3">
      <c r="A887" s="11" t="s">
        <v>116</v>
      </c>
      <c r="B887" s="11" t="s">
        <v>1848</v>
      </c>
      <c r="C887" s="11" t="s">
        <v>591</v>
      </c>
      <c r="D887" s="11" t="s">
        <v>2413</v>
      </c>
      <c r="E887" s="38" t="s">
        <v>652</v>
      </c>
      <c r="F887" s="11">
        <v>5</v>
      </c>
      <c r="G887" s="40" t="s">
        <v>218</v>
      </c>
      <c r="H887" s="11" t="str">
        <f t="shared" si="376"/>
        <v>Regular</v>
      </c>
      <c r="I887" s="11" t="str">
        <f t="shared" si="368"/>
        <v>INDIA</v>
      </c>
      <c r="J887" s="11" t="str">
        <f>IF(ISERROR(VLOOKUP(C887,'WI Vs ASM'!$B$2:$E$1000,4,0)),0,(VLOOKUP(C887,'WI Vs ASM'!$B$2:$E$1000,4,0)))</f>
        <v>Offshore</v>
      </c>
      <c r="K887" s="11" t="str">
        <f>IF(ISERROR(VLOOKUP(C887,'WI Vs ASM'!$B$2:$F$1000,5,0)),0,(VLOOKUP(C887,'WI Vs ASM'!$B$2:$F$1000,5,0)))</f>
        <v>01-Fixed Price</v>
      </c>
      <c r="L887" s="11" t="str">
        <f>IF(ISERROR(VLOOKUP(C887,'WI Vs ASM'!$B$2:$D$1000,3,0)),0,(VLOOKUP(C887,'WI Vs ASM'!$B$2:$D$1000,3,0)))</f>
        <v>01-Maintenance Offshore</v>
      </c>
      <c r="M887" s="11" t="str">
        <f>IF(ISERROR(VLOOKUP(C887,'WI Vs ASM'!$B$2:$I$1000,8,0)),0,(VLOOKUP(C887,'WI Vs ASM'!$B$2:$I$1000,8,0)))</f>
        <v>Rahul Soman</v>
      </c>
      <c r="N887" s="11" t="str">
        <f>IF(ISERROR(VLOOKUP(C887,'WI Vs ASM'!$B$2:$G$1000,6,0)),0,(VLOOKUP(C887,'WI Vs ASM'!$B$2:$G$1000,6,0)))</f>
        <v>FileNet</v>
      </c>
      <c r="O887" s="11" t="str">
        <f>IF(ISERROR(VLOOKUP(C887,'WI Vs ASM'!$B$2:$H$1000,7,0)),0,(VLOOKUP(C887,'WI Vs ASM'!$B$2:$H$1000,7,0)))</f>
        <v>FileNet</v>
      </c>
      <c r="P887" s="11" t="str">
        <f t="shared" si="369"/>
        <v>Apr-17</v>
      </c>
      <c r="Q887" s="11" t="str">
        <f t="shared" si="370"/>
        <v>Q2</v>
      </c>
      <c r="R887" s="11" t="str">
        <f>IF(ISERROR(VLOOKUP(C887,'WI Vs ASM'!$B$2:$J$1000,9,0)),0,(VLOOKUP(C887,'WI Vs ASM'!$B$2:$J$1000,9,0)))</f>
        <v>Jyothi Pai</v>
      </c>
      <c r="S887" s="11" t="str">
        <f>IF(ISERROR(VLOOKUP(C887,'WI Vs ASM'!$B$2:$K$1000,10,0)),0,(VLOOKUP(C887,'WI Vs ASM'!$B$2:$K$1000,10,0)))</f>
        <v>Vasudevan Srinivasan</v>
      </c>
      <c r="T887" s="11" t="str">
        <f>IF(ISERROR(VLOOKUP(C887,'WI Vs ASM'!$B$2:$L$1000,11,0)),0,(VLOOKUP(C887,'WI Vs ASM'!$B$2:$L$1000,11,0)))</f>
        <v>Noha Salama</v>
      </c>
      <c r="U887" s="11" t="e">
        <f t="shared" si="377"/>
        <v>#VALUE!</v>
      </c>
      <c r="V887" s="11" t="str">
        <f t="shared" si="371"/>
        <v>No</v>
      </c>
      <c r="W887" s="11" t="str">
        <f t="shared" si="372"/>
        <v>Yes</v>
      </c>
      <c r="X887" s="11" t="str">
        <f t="shared" si="373"/>
        <v>No</v>
      </c>
      <c r="Y887" s="11" t="str">
        <f t="shared" si="374"/>
        <v>No</v>
      </c>
      <c r="Z887" s="11" t="str">
        <f t="shared" si="375"/>
        <v>No</v>
      </c>
      <c r="AA887" s="11" t="str">
        <f t="shared" si="378"/>
        <v>No</v>
      </c>
      <c r="AB887" s="11">
        <f>IF(ISERROR(VLOOKUP(U887,'ITWR Dump'!$A$2:$Y$5000,24,0)),0,(VLOOKUP('ILC Report'!U887,'ITWR Dump'!$A$2:$Y$5000,24,0)))</f>
        <v>0</v>
      </c>
      <c r="AC887" s="11" t="str">
        <f t="shared" si="379"/>
        <v>No</v>
      </c>
      <c r="AD887" s="11" t="str">
        <f t="shared" si="380"/>
        <v/>
      </c>
      <c r="AE887" s="11">
        <f>IF(ISERROR(VLOOKUP(U887,'ITWR Dump'!$A$2:$Y$5000,13,0)),0,(VLOOKUP(U887,'ITWR Dump'!$A$2:$Y$5000,13,0)))</f>
        <v>0</v>
      </c>
      <c r="AF887" s="11">
        <f>IF(ISERROR(VLOOKUP(U887,'ITWR Dump'!$A$2:$Y$5000,11,0)),0,(VLOOKUP(U887,'ITWR Dump'!$A$2:$Y$5000,11,0)))</f>
        <v>0</v>
      </c>
      <c r="AG887" s="11">
        <f>IF(ISERROR(VLOOKUP(U887,'ITWR Dump'!$A$2:$Y$5000,2,0)),0,(VLOOKUP(U887,'ITWR Dump'!$A$2:$Y$5000,2,0)))</f>
        <v>0</v>
      </c>
      <c r="AH887" s="11">
        <f>IF(ISERROR(VLOOKUP(U887,'ITWR Dump'!$A$2:$Y$5000,14,0)),0,(VLOOKUP(U887,'ITWR Dump'!$A$2:$Y$5000,14,0)))</f>
        <v>0</v>
      </c>
      <c r="AI887" s="11" t="str">
        <f t="shared" si="381"/>
        <v>01-Maintenance Offshore</v>
      </c>
      <c r="AJ887" s="11" t="str">
        <f t="shared" si="382"/>
        <v>Offshore</v>
      </c>
      <c r="AK887" s="11" t="str">
        <f>IF(ISERROR(VLOOKUP(A887,'Team Data'!$C$2:$U$213,17,0)),0,(VLOOKUP(A887,'Team Data'!$C$2:$U$213,17,0)))</f>
        <v>IMS and FN</v>
      </c>
      <c r="AL887" s="11" t="str">
        <f t="shared" si="383"/>
        <v>2017-04-24</v>
      </c>
      <c r="AM887" s="11">
        <f>IF(ISERROR(VLOOKUP(U887,'ITWR Dump'!$A$2:$Y$5000,16,0)),0,(VLOOKUP(U887,'ITWR Dump'!$A$2:$Y$5000,16,0)))</f>
        <v>0</v>
      </c>
      <c r="AN887" s="11">
        <f>IF(ISERROR(VLOOKUP(U887,'ITWR Dump'!$A$2:$Y$5000,18,0)),0,(VLOOKUP(U887,'ITWR Dump'!$A$2:$Y$5000,18,0)))</f>
        <v>0</v>
      </c>
      <c r="AO887" s="11">
        <f>IF(ISERROR(VLOOKUP(U887,'ITWR Dump'!$A$2:$Y$5000,25,0)),0,(VLOOKUP('ILC Report'!U887,'ITWR Dump'!$A$2:$Y$5000,25,0)))</f>
        <v>0</v>
      </c>
      <c r="AP887" s="11">
        <f t="shared" si="384"/>
        <v>0</v>
      </c>
      <c r="AQ887" s="26">
        <f t="shared" si="385"/>
        <v>0</v>
      </c>
      <c r="AR887" s="26">
        <f t="shared" si="386"/>
        <v>0</v>
      </c>
      <c r="AS887" s="26">
        <f t="shared" si="387"/>
        <v>0</v>
      </c>
      <c r="AT887" s="26">
        <f t="shared" si="388"/>
        <v>0</v>
      </c>
      <c r="AU887" s="26">
        <f t="shared" si="389"/>
        <v>0</v>
      </c>
      <c r="AV887" s="26">
        <f t="shared" si="390"/>
        <v>0</v>
      </c>
      <c r="AW887" s="11" t="s">
        <v>653</v>
      </c>
      <c r="AX887" s="11" t="str">
        <f>VLOOKUP(L887,Group!$A$2:$B$1000,2,0)</f>
        <v>Maintenance</v>
      </c>
      <c r="AY887" s="11">
        <f>IF(ISERROR(VLOOKUP(U887,'ITWR Dump'!$A$2:$Y$5000,15,0)),0,(VLOOKUP('ILC Report'!U887,'ITWR Dump'!$A$2:$Y$5000,15,0)))</f>
        <v>0</v>
      </c>
      <c r="AZ887" s="11" t="str">
        <f t="shared" si="391"/>
        <v>Yes</v>
      </c>
      <c r="BA887" s="11" t="str">
        <f t="shared" si="392"/>
        <v>BKI</v>
      </c>
      <c r="BB887" s="11" t="str">
        <f t="shared" si="393"/>
        <v>MN</v>
      </c>
      <c r="BC887" s="11" t="str">
        <f t="shared" si="394"/>
        <v>No</v>
      </c>
    </row>
    <row r="888" spans="1:55" x14ac:dyDescent="0.3">
      <c r="A888" s="11" t="s">
        <v>116</v>
      </c>
      <c r="B888" s="11" t="s">
        <v>1848</v>
      </c>
      <c r="C888" s="11" t="s">
        <v>600</v>
      </c>
      <c r="D888" s="11" t="s">
        <v>1962</v>
      </c>
      <c r="E888" s="38" t="s">
        <v>652</v>
      </c>
      <c r="F888" s="11">
        <v>20</v>
      </c>
      <c r="G888" s="40" t="s">
        <v>218</v>
      </c>
      <c r="H888" s="11" t="str">
        <f t="shared" si="376"/>
        <v>Regular</v>
      </c>
      <c r="I888" s="11" t="str">
        <f t="shared" si="368"/>
        <v>INDIA</v>
      </c>
      <c r="J888" s="11" t="str">
        <f>IF(ISERROR(VLOOKUP(C888,'WI Vs ASM'!$B$2:$E$1000,4,0)),0,(VLOOKUP(C888,'WI Vs ASM'!$B$2:$E$1000,4,0)))</f>
        <v>Offshore</v>
      </c>
      <c r="K888" s="11" t="str">
        <f>IF(ISERROR(VLOOKUP(C888,'WI Vs ASM'!$B$2:$F$1000,5,0)),0,(VLOOKUP(C888,'WI Vs ASM'!$B$2:$F$1000,5,0)))</f>
        <v>09-NonBillable</v>
      </c>
      <c r="L888" s="11" t="str">
        <f>IF(ISERROR(VLOOKUP(C888,'WI Vs ASM'!$B$2:$D$1000,3,0)),0,(VLOOKUP(C888,'WI Vs ASM'!$B$2:$D$1000,3,0)))</f>
        <v>13-Enhancement Offshore Bench</v>
      </c>
      <c r="M888" s="11" t="str">
        <f>IF(ISERROR(VLOOKUP(C888,'WI Vs ASM'!$B$2:$I$1000,8,0)),0,(VLOOKUP(C888,'WI Vs ASM'!$B$2:$I$1000,8,0)))</f>
        <v>Prakash Varadachari</v>
      </c>
      <c r="N888" s="11" t="str">
        <f>IF(ISERROR(VLOOKUP(C888,'WI Vs ASM'!$B$2:$G$1000,6,0)),0,(VLOOKUP(C888,'WI Vs ASM'!$B$2:$G$1000,6,0)))</f>
        <v>Bench - IMS Tower</v>
      </c>
      <c r="O888" s="11" t="str">
        <f>IF(ISERROR(VLOOKUP(C888,'WI Vs ASM'!$B$2:$H$1000,7,0)),0,(VLOOKUP(C888,'WI Vs ASM'!$B$2:$H$1000,7,0)))</f>
        <v>Bench - IMS Tower</v>
      </c>
      <c r="P888" s="11" t="str">
        <f t="shared" si="369"/>
        <v>Apr-17</v>
      </c>
      <c r="Q888" s="11" t="str">
        <f t="shared" si="370"/>
        <v>Q2</v>
      </c>
      <c r="R888" s="11" t="str">
        <f>IF(ISERROR(VLOOKUP(C888,'WI Vs ASM'!$B$2:$J$1000,9,0)),0,(VLOOKUP(C888,'WI Vs ASM'!$B$2:$J$1000,9,0)))</f>
        <v>Chandraprabha Palaniswamy</v>
      </c>
      <c r="S888" s="11">
        <f>IF(ISERROR(VLOOKUP(C888,'WI Vs ASM'!$B$2:$K$1000,10,0)),0,(VLOOKUP(C888,'WI Vs ASM'!$B$2:$K$1000,10,0)))</f>
        <v>0</v>
      </c>
      <c r="T888" s="11">
        <f>IF(ISERROR(VLOOKUP(C888,'WI Vs ASM'!$B$2:$L$1000,11,0)),0,(VLOOKUP(C888,'WI Vs ASM'!$B$2:$L$1000,11,0)))</f>
        <v>0</v>
      </c>
      <c r="U888" s="11" t="str">
        <f t="shared" si="377"/>
        <v>ENHANCEME</v>
      </c>
      <c r="V888" s="11" t="str">
        <f t="shared" si="371"/>
        <v>No</v>
      </c>
      <c r="W888" s="11" t="str">
        <f t="shared" si="372"/>
        <v>No</v>
      </c>
      <c r="X888" s="11" t="str">
        <f t="shared" si="373"/>
        <v>No</v>
      </c>
      <c r="Y888" s="11" t="str">
        <f t="shared" si="374"/>
        <v>No</v>
      </c>
      <c r="Z888" s="11" t="str">
        <f t="shared" si="375"/>
        <v>No</v>
      </c>
      <c r="AA888" s="11" t="str">
        <f t="shared" si="378"/>
        <v>No</v>
      </c>
      <c r="AB888" s="11">
        <f>IF(ISERROR(VLOOKUP(U888,'ITWR Dump'!$A$2:$Y$5000,24,0)),0,(VLOOKUP('ILC Report'!U888,'ITWR Dump'!$A$2:$Y$5000,24,0)))</f>
        <v>0</v>
      </c>
      <c r="AC888" s="11" t="str">
        <f t="shared" si="379"/>
        <v>No</v>
      </c>
      <c r="AD888" s="11" t="str">
        <f t="shared" si="380"/>
        <v/>
      </c>
      <c r="AE888" s="11">
        <f>IF(ISERROR(VLOOKUP(U888,'ITWR Dump'!$A$2:$Y$5000,13,0)),0,(VLOOKUP(U888,'ITWR Dump'!$A$2:$Y$5000,13,0)))</f>
        <v>0</v>
      </c>
      <c r="AF888" s="11">
        <f>IF(ISERROR(VLOOKUP(U888,'ITWR Dump'!$A$2:$Y$5000,11,0)),0,(VLOOKUP(U888,'ITWR Dump'!$A$2:$Y$5000,11,0)))</f>
        <v>0</v>
      </c>
      <c r="AG888" s="11">
        <f>IF(ISERROR(VLOOKUP(U888,'ITWR Dump'!$A$2:$Y$5000,2,0)),0,(VLOOKUP(U888,'ITWR Dump'!$A$2:$Y$5000,2,0)))</f>
        <v>0</v>
      </c>
      <c r="AH888" s="11">
        <f>IF(ISERROR(VLOOKUP(U888,'ITWR Dump'!$A$2:$Y$5000,14,0)),0,(VLOOKUP(U888,'ITWR Dump'!$A$2:$Y$5000,14,0)))</f>
        <v>0</v>
      </c>
      <c r="AI888" s="11" t="str">
        <f t="shared" si="381"/>
        <v>13-Enhancement Offshore Bench</v>
      </c>
      <c r="AJ888" s="11" t="str">
        <f t="shared" si="382"/>
        <v>Offshore</v>
      </c>
      <c r="AK888" s="11" t="str">
        <f>IF(ISERROR(VLOOKUP(A888,'Team Data'!$C$2:$U$213,17,0)),0,(VLOOKUP(A888,'Team Data'!$C$2:$U$213,17,0)))</f>
        <v>IMS and FN</v>
      </c>
      <c r="AL888" s="11" t="str">
        <f t="shared" si="383"/>
        <v>2017-04-24</v>
      </c>
      <c r="AM888" s="11">
        <f>IF(ISERROR(VLOOKUP(U888,'ITWR Dump'!$A$2:$Y$5000,16,0)),0,(VLOOKUP(U888,'ITWR Dump'!$A$2:$Y$5000,16,0)))</f>
        <v>0</v>
      </c>
      <c r="AN888" s="11">
        <f>IF(ISERROR(VLOOKUP(U888,'ITWR Dump'!$A$2:$Y$5000,18,0)),0,(VLOOKUP(U888,'ITWR Dump'!$A$2:$Y$5000,18,0)))</f>
        <v>0</v>
      </c>
      <c r="AO888" s="11">
        <f>IF(ISERROR(VLOOKUP(U888,'ITWR Dump'!$A$2:$Y$5000,25,0)),0,(VLOOKUP('ILC Report'!U888,'ITWR Dump'!$A$2:$Y$5000,25,0)))</f>
        <v>0</v>
      </c>
      <c r="AP888" s="11">
        <f t="shared" si="384"/>
        <v>0</v>
      </c>
      <c r="AQ888" s="26">
        <f t="shared" si="385"/>
        <v>0</v>
      </c>
      <c r="AR888" s="26">
        <f t="shared" si="386"/>
        <v>0</v>
      </c>
      <c r="AS888" s="26">
        <f t="shared" si="387"/>
        <v>0</v>
      </c>
      <c r="AT888" s="26">
        <f t="shared" si="388"/>
        <v>0</v>
      </c>
      <c r="AU888" s="26">
        <f t="shared" si="389"/>
        <v>0</v>
      </c>
      <c r="AV888" s="26">
        <f t="shared" si="390"/>
        <v>0</v>
      </c>
      <c r="AW888" s="11" t="s">
        <v>653</v>
      </c>
      <c r="AX888" s="11" t="str">
        <f>VLOOKUP(L888,Group!$A$2:$B$1000,2,0)</f>
        <v>Enhancement Bench</v>
      </c>
      <c r="AY888" s="11">
        <f>IF(ISERROR(VLOOKUP(U888,'ITWR Dump'!$A$2:$Y$5000,15,0)),0,(VLOOKUP('ILC Report'!U888,'ITWR Dump'!$A$2:$Y$5000,15,0)))</f>
        <v>0</v>
      </c>
      <c r="AZ888" s="11" t="str">
        <f t="shared" si="391"/>
        <v>No</v>
      </c>
      <c r="BA888" s="11" t="str">
        <f t="shared" si="392"/>
        <v>BKI</v>
      </c>
      <c r="BB888" s="11" t="str">
        <f t="shared" si="393"/>
        <v>BN</v>
      </c>
      <c r="BC888" s="11" t="str">
        <f t="shared" si="394"/>
        <v>No</v>
      </c>
    </row>
    <row r="889" spans="1:55" x14ac:dyDescent="0.3">
      <c r="A889" s="11" t="s">
        <v>116</v>
      </c>
      <c r="B889" s="11" t="s">
        <v>1848</v>
      </c>
      <c r="C889" s="11" t="s">
        <v>588</v>
      </c>
      <c r="D889" s="11" t="s">
        <v>2414</v>
      </c>
      <c r="E889" s="38" t="s">
        <v>652</v>
      </c>
      <c r="F889" s="11">
        <v>20</v>
      </c>
      <c r="G889" s="40" t="s">
        <v>218</v>
      </c>
      <c r="H889" s="11" t="str">
        <f t="shared" si="376"/>
        <v>Regular</v>
      </c>
      <c r="I889" s="11" t="str">
        <f t="shared" si="368"/>
        <v>INDIA</v>
      </c>
      <c r="J889" s="11" t="str">
        <f>IF(ISERROR(VLOOKUP(C889,'WI Vs ASM'!$B$2:$E$1000,4,0)),0,(VLOOKUP(C889,'WI Vs ASM'!$B$2:$E$1000,4,0)))</f>
        <v>Offshore</v>
      </c>
      <c r="K889" s="11" t="str">
        <f>IF(ISERROR(VLOOKUP(C889,'WI Vs ASM'!$B$2:$F$1000,5,0)),0,(VLOOKUP(C889,'WI Vs ASM'!$B$2:$F$1000,5,0)))</f>
        <v>02-Variable Billable</v>
      </c>
      <c r="L889" s="11" t="str">
        <f>IF(ISERROR(VLOOKUP(C889,'WI Vs ASM'!$B$2:$D$1000,3,0)),0,(VLOOKUP(C889,'WI Vs ASM'!$B$2:$D$1000,3,0)))</f>
        <v>11-Enhancement Offshore</v>
      </c>
      <c r="M889" s="11" t="str">
        <f>IF(ISERROR(VLOOKUP(C889,'WI Vs ASM'!$B$2:$I$1000,8,0)),0,(VLOOKUP(C889,'WI Vs ASM'!$B$2:$I$1000,8,0)))</f>
        <v>Prasad P Naik</v>
      </c>
      <c r="N889" s="11" t="str">
        <f>IF(ISERROR(VLOOKUP(C889,'WI Vs ASM'!$B$2:$G$1000,6,0)),0,(VLOOKUP(C889,'WI Vs ASM'!$B$2:$G$1000,6,0)))</f>
        <v>FileNet</v>
      </c>
      <c r="O889" s="11" t="str">
        <f>IF(ISERROR(VLOOKUP(C889,'WI Vs ASM'!$B$2:$H$1000,7,0)),0,(VLOOKUP(C889,'WI Vs ASM'!$B$2:$H$1000,7,0)))</f>
        <v>FileNet</v>
      </c>
      <c r="P889" s="11" t="str">
        <f t="shared" si="369"/>
        <v>Apr-17</v>
      </c>
      <c r="Q889" s="11" t="str">
        <f t="shared" si="370"/>
        <v>Q2</v>
      </c>
      <c r="R889" s="11" t="str">
        <f>IF(ISERROR(VLOOKUP(C889,'WI Vs ASM'!$B$2:$J$1000,9,0)),0,(VLOOKUP(C889,'WI Vs ASM'!$B$2:$J$1000,9,0)))</f>
        <v>Namita R Baskaran</v>
      </c>
      <c r="S889" s="11" t="str">
        <f>IF(ISERROR(VLOOKUP(C889,'WI Vs ASM'!$B$2:$K$1000,10,0)),0,(VLOOKUP(C889,'WI Vs ASM'!$B$2:$K$1000,10,0)))</f>
        <v>Vasudevan Srinivasan</v>
      </c>
      <c r="T889" s="11" t="str">
        <f>IF(ISERROR(VLOOKUP(C889,'WI Vs ASM'!$B$2:$L$1000,11,0)),0,(VLOOKUP(C889,'WI Vs ASM'!$B$2:$L$1000,11,0)))</f>
        <v>Noha Salama</v>
      </c>
      <c r="U889" s="11" t="str">
        <f t="shared" si="377"/>
        <v>WR635667</v>
      </c>
      <c r="V889" s="11" t="str">
        <f t="shared" si="371"/>
        <v>No</v>
      </c>
      <c r="W889" s="11" t="str">
        <f t="shared" si="372"/>
        <v>Yes</v>
      </c>
      <c r="X889" s="11" t="str">
        <f t="shared" si="373"/>
        <v>No</v>
      </c>
      <c r="Y889" s="11" t="str">
        <f t="shared" si="374"/>
        <v>No</v>
      </c>
      <c r="Z889" s="11" t="str">
        <f t="shared" si="375"/>
        <v>No</v>
      </c>
      <c r="AA889" s="11" t="str">
        <f t="shared" si="378"/>
        <v>No</v>
      </c>
      <c r="AB889" s="11">
        <f>IF(ISERROR(VLOOKUP(U889,'ITWR Dump'!$A$2:$Y$5000,24,0)),0,(VLOOKUP('ILC Report'!U889,'ITWR Dump'!$A$2:$Y$5000,24,0)))</f>
        <v>0</v>
      </c>
      <c r="AC889" s="11" t="str">
        <f t="shared" si="379"/>
        <v>No</v>
      </c>
      <c r="AD889" s="11" t="str">
        <f t="shared" si="380"/>
        <v/>
      </c>
      <c r="AE889" s="11">
        <f>IF(ISERROR(VLOOKUP(U889,'ITWR Dump'!$A$2:$Y$5000,13,0)),0,(VLOOKUP(U889,'ITWR Dump'!$A$2:$Y$5000,13,0)))</f>
        <v>0</v>
      </c>
      <c r="AF889" s="11">
        <f>IF(ISERROR(VLOOKUP(U889,'ITWR Dump'!$A$2:$Y$5000,11,0)),0,(VLOOKUP(U889,'ITWR Dump'!$A$2:$Y$5000,11,0)))</f>
        <v>0</v>
      </c>
      <c r="AG889" s="11">
        <f>IF(ISERROR(VLOOKUP(U889,'ITWR Dump'!$A$2:$Y$5000,2,0)),0,(VLOOKUP(U889,'ITWR Dump'!$A$2:$Y$5000,2,0)))</f>
        <v>0</v>
      </c>
      <c r="AH889" s="11">
        <f>IF(ISERROR(VLOOKUP(U889,'ITWR Dump'!$A$2:$Y$5000,14,0)),0,(VLOOKUP(U889,'ITWR Dump'!$A$2:$Y$5000,14,0)))</f>
        <v>0</v>
      </c>
      <c r="AI889" s="11" t="str">
        <f t="shared" si="381"/>
        <v>11-Enhancement Offshore</v>
      </c>
      <c r="AJ889" s="11" t="str">
        <f t="shared" si="382"/>
        <v>Offshore</v>
      </c>
      <c r="AK889" s="11" t="str">
        <f>IF(ISERROR(VLOOKUP(A889,'Team Data'!$C$2:$U$213,17,0)),0,(VLOOKUP(A889,'Team Data'!$C$2:$U$213,17,0)))</f>
        <v>IMS and FN</v>
      </c>
      <c r="AL889" s="11" t="str">
        <f t="shared" si="383"/>
        <v>2017-04-24</v>
      </c>
      <c r="AM889" s="11">
        <f>IF(ISERROR(VLOOKUP(U889,'ITWR Dump'!$A$2:$Y$5000,16,0)),0,(VLOOKUP(U889,'ITWR Dump'!$A$2:$Y$5000,16,0)))</f>
        <v>0</v>
      </c>
      <c r="AN889" s="11">
        <f>IF(ISERROR(VLOOKUP(U889,'ITWR Dump'!$A$2:$Y$5000,18,0)),0,(VLOOKUP(U889,'ITWR Dump'!$A$2:$Y$5000,18,0)))</f>
        <v>0</v>
      </c>
      <c r="AO889" s="11">
        <f>IF(ISERROR(VLOOKUP(U889,'ITWR Dump'!$A$2:$Y$5000,25,0)),0,(VLOOKUP('ILC Report'!U889,'ITWR Dump'!$A$2:$Y$5000,25,0)))</f>
        <v>0</v>
      </c>
      <c r="AP889" s="11">
        <f t="shared" si="384"/>
        <v>0</v>
      </c>
      <c r="AQ889" s="26">
        <f t="shared" si="385"/>
        <v>0</v>
      </c>
      <c r="AR889" s="26">
        <f t="shared" si="386"/>
        <v>0</v>
      </c>
      <c r="AS889" s="26">
        <f t="shared" si="387"/>
        <v>0</v>
      </c>
      <c r="AT889" s="26">
        <f t="shared" si="388"/>
        <v>0</v>
      </c>
      <c r="AU889" s="26">
        <f t="shared" si="389"/>
        <v>0</v>
      </c>
      <c r="AV889" s="26">
        <f t="shared" si="390"/>
        <v>0</v>
      </c>
      <c r="AW889" s="11" t="s">
        <v>653</v>
      </c>
      <c r="AX889" s="11" t="str">
        <f>VLOOKUP(L889,Group!$A$2:$B$1000,2,0)</f>
        <v>Enhancement</v>
      </c>
      <c r="AY889" s="11">
        <f>IF(ISERROR(VLOOKUP(U889,'ITWR Dump'!$A$2:$Y$5000,15,0)),0,(VLOOKUP('ILC Report'!U889,'ITWR Dump'!$A$2:$Y$5000,15,0)))</f>
        <v>0</v>
      </c>
      <c r="AZ889" s="11" t="str">
        <f t="shared" si="391"/>
        <v>No</v>
      </c>
      <c r="BA889" s="11" t="str">
        <f t="shared" si="392"/>
        <v>BKI</v>
      </c>
      <c r="BB889" s="11" t="str">
        <f t="shared" si="393"/>
        <v>EL</v>
      </c>
      <c r="BC889" s="11" t="str">
        <f t="shared" si="394"/>
        <v>No</v>
      </c>
    </row>
    <row r="890" spans="1:55" x14ac:dyDescent="0.3">
      <c r="A890" s="11" t="s">
        <v>116</v>
      </c>
      <c r="B890" s="11" t="s">
        <v>1848</v>
      </c>
      <c r="C890" s="11" t="s">
        <v>591</v>
      </c>
      <c r="D890" s="11" t="s">
        <v>2413</v>
      </c>
      <c r="E890" s="38" t="s">
        <v>2901</v>
      </c>
      <c r="F890" s="11">
        <v>4</v>
      </c>
      <c r="G890" s="40" t="s">
        <v>218</v>
      </c>
      <c r="H890" s="11" t="str">
        <f t="shared" si="376"/>
        <v>Regular</v>
      </c>
      <c r="I890" s="11" t="str">
        <f t="shared" si="368"/>
        <v>INDIA</v>
      </c>
      <c r="J890" s="11" t="str">
        <f>IF(ISERROR(VLOOKUP(C890,'WI Vs ASM'!$B$2:$E$1000,4,0)),0,(VLOOKUP(C890,'WI Vs ASM'!$B$2:$E$1000,4,0)))</f>
        <v>Offshore</v>
      </c>
      <c r="K890" s="11" t="str">
        <f>IF(ISERROR(VLOOKUP(C890,'WI Vs ASM'!$B$2:$F$1000,5,0)),0,(VLOOKUP(C890,'WI Vs ASM'!$B$2:$F$1000,5,0)))</f>
        <v>01-Fixed Price</v>
      </c>
      <c r="L890" s="11" t="str">
        <f>IF(ISERROR(VLOOKUP(C890,'WI Vs ASM'!$B$2:$D$1000,3,0)),0,(VLOOKUP(C890,'WI Vs ASM'!$B$2:$D$1000,3,0)))</f>
        <v>01-Maintenance Offshore</v>
      </c>
      <c r="M890" s="11" t="str">
        <f>IF(ISERROR(VLOOKUP(C890,'WI Vs ASM'!$B$2:$I$1000,8,0)),0,(VLOOKUP(C890,'WI Vs ASM'!$B$2:$I$1000,8,0)))</f>
        <v>Rahul Soman</v>
      </c>
      <c r="N890" s="11" t="str">
        <f>IF(ISERROR(VLOOKUP(C890,'WI Vs ASM'!$B$2:$G$1000,6,0)),0,(VLOOKUP(C890,'WI Vs ASM'!$B$2:$G$1000,6,0)))</f>
        <v>FileNet</v>
      </c>
      <c r="O890" s="11" t="str">
        <f>IF(ISERROR(VLOOKUP(C890,'WI Vs ASM'!$B$2:$H$1000,7,0)),0,(VLOOKUP(C890,'WI Vs ASM'!$B$2:$H$1000,7,0)))</f>
        <v>FileNet</v>
      </c>
      <c r="P890" s="11" t="str">
        <f t="shared" si="369"/>
        <v>May-17</v>
      </c>
      <c r="Q890" s="11" t="str">
        <f t="shared" si="370"/>
        <v>Q2</v>
      </c>
      <c r="R890" s="11" t="str">
        <f>IF(ISERROR(VLOOKUP(C890,'WI Vs ASM'!$B$2:$J$1000,9,0)),0,(VLOOKUP(C890,'WI Vs ASM'!$B$2:$J$1000,9,0)))</f>
        <v>Jyothi Pai</v>
      </c>
      <c r="S890" s="11" t="str">
        <f>IF(ISERROR(VLOOKUP(C890,'WI Vs ASM'!$B$2:$K$1000,10,0)),0,(VLOOKUP(C890,'WI Vs ASM'!$B$2:$K$1000,10,0)))</f>
        <v>Vasudevan Srinivasan</v>
      </c>
      <c r="T890" s="11" t="str">
        <f>IF(ISERROR(VLOOKUP(C890,'WI Vs ASM'!$B$2:$L$1000,11,0)),0,(VLOOKUP(C890,'WI Vs ASM'!$B$2:$L$1000,11,0)))</f>
        <v>Noha Salama</v>
      </c>
      <c r="U890" s="11" t="e">
        <f t="shared" si="377"/>
        <v>#VALUE!</v>
      </c>
      <c r="V890" s="11" t="str">
        <f t="shared" si="371"/>
        <v>No</v>
      </c>
      <c r="W890" s="11" t="str">
        <f t="shared" si="372"/>
        <v>Yes</v>
      </c>
      <c r="X890" s="11" t="str">
        <f t="shared" si="373"/>
        <v>No</v>
      </c>
      <c r="Y890" s="11" t="str">
        <f t="shared" si="374"/>
        <v>No</v>
      </c>
      <c r="Z890" s="11" t="str">
        <f t="shared" si="375"/>
        <v>No</v>
      </c>
      <c r="AA890" s="11" t="str">
        <f t="shared" si="378"/>
        <v>No</v>
      </c>
      <c r="AB890" s="11">
        <f>IF(ISERROR(VLOOKUP(U890,'ITWR Dump'!$A$2:$Y$5000,24,0)),0,(VLOOKUP('ILC Report'!U890,'ITWR Dump'!$A$2:$Y$5000,24,0)))</f>
        <v>0</v>
      </c>
      <c r="AC890" s="11" t="str">
        <f t="shared" si="379"/>
        <v>No</v>
      </c>
      <c r="AD890" s="11" t="str">
        <f t="shared" si="380"/>
        <v/>
      </c>
      <c r="AE890" s="11">
        <f>IF(ISERROR(VLOOKUP(U890,'ITWR Dump'!$A$2:$Y$5000,13,0)),0,(VLOOKUP(U890,'ITWR Dump'!$A$2:$Y$5000,13,0)))</f>
        <v>0</v>
      </c>
      <c r="AF890" s="11">
        <f>IF(ISERROR(VLOOKUP(U890,'ITWR Dump'!$A$2:$Y$5000,11,0)),0,(VLOOKUP(U890,'ITWR Dump'!$A$2:$Y$5000,11,0)))</f>
        <v>0</v>
      </c>
      <c r="AG890" s="11">
        <f>IF(ISERROR(VLOOKUP(U890,'ITWR Dump'!$A$2:$Y$5000,2,0)),0,(VLOOKUP(U890,'ITWR Dump'!$A$2:$Y$5000,2,0)))</f>
        <v>0</v>
      </c>
      <c r="AH890" s="11">
        <f>IF(ISERROR(VLOOKUP(U890,'ITWR Dump'!$A$2:$Y$5000,14,0)),0,(VLOOKUP(U890,'ITWR Dump'!$A$2:$Y$5000,14,0)))</f>
        <v>0</v>
      </c>
      <c r="AI890" s="11" t="str">
        <f t="shared" si="381"/>
        <v>01-Maintenance Offshore</v>
      </c>
      <c r="AJ890" s="11" t="str">
        <f t="shared" si="382"/>
        <v>Offshore</v>
      </c>
      <c r="AK890" s="11" t="str">
        <f>IF(ISERROR(VLOOKUP(A890,'Team Data'!$C$2:$U$213,17,0)),0,(VLOOKUP(A890,'Team Data'!$C$2:$U$213,17,0)))</f>
        <v>IMS and FN</v>
      </c>
      <c r="AL890" s="11" t="str">
        <f t="shared" si="383"/>
        <v>2017-04-24</v>
      </c>
      <c r="AM890" s="11">
        <f>IF(ISERROR(VLOOKUP(U890,'ITWR Dump'!$A$2:$Y$5000,16,0)),0,(VLOOKUP(U890,'ITWR Dump'!$A$2:$Y$5000,16,0)))</f>
        <v>0</v>
      </c>
      <c r="AN890" s="11">
        <f>IF(ISERROR(VLOOKUP(U890,'ITWR Dump'!$A$2:$Y$5000,18,0)),0,(VLOOKUP(U890,'ITWR Dump'!$A$2:$Y$5000,18,0)))</f>
        <v>0</v>
      </c>
      <c r="AO890" s="11">
        <f>IF(ISERROR(VLOOKUP(U890,'ITWR Dump'!$A$2:$Y$5000,25,0)),0,(VLOOKUP('ILC Report'!U890,'ITWR Dump'!$A$2:$Y$5000,25,0)))</f>
        <v>0</v>
      </c>
      <c r="AP890" s="11">
        <f t="shared" si="384"/>
        <v>0</v>
      </c>
      <c r="AQ890" s="26">
        <f t="shared" si="385"/>
        <v>0</v>
      </c>
      <c r="AR890" s="26">
        <f t="shared" si="386"/>
        <v>0</v>
      </c>
      <c r="AS890" s="26">
        <f t="shared" si="387"/>
        <v>0</v>
      </c>
      <c r="AT890" s="26">
        <f t="shared" si="388"/>
        <v>0</v>
      </c>
      <c r="AU890" s="26">
        <f t="shared" si="389"/>
        <v>0</v>
      </c>
      <c r="AV890" s="26">
        <f t="shared" si="390"/>
        <v>0</v>
      </c>
      <c r="AW890" s="11" t="s">
        <v>653</v>
      </c>
      <c r="AX890" s="11" t="str">
        <f>VLOOKUP(L890,Group!$A$2:$B$1000,2,0)</f>
        <v>Maintenance</v>
      </c>
      <c r="AY890" s="11">
        <f>IF(ISERROR(VLOOKUP(U890,'ITWR Dump'!$A$2:$Y$5000,15,0)),0,(VLOOKUP('ILC Report'!U890,'ITWR Dump'!$A$2:$Y$5000,15,0)))</f>
        <v>0</v>
      </c>
      <c r="AZ890" s="11" t="str">
        <f t="shared" si="391"/>
        <v>Yes</v>
      </c>
      <c r="BA890" s="11" t="str">
        <f t="shared" si="392"/>
        <v>BKI</v>
      </c>
      <c r="BB890" s="11" t="str">
        <f t="shared" si="393"/>
        <v>MN</v>
      </c>
      <c r="BC890" s="11" t="str">
        <f t="shared" si="394"/>
        <v>No</v>
      </c>
    </row>
    <row r="891" spans="1:55" x14ac:dyDescent="0.3">
      <c r="A891" s="11" t="s">
        <v>116</v>
      </c>
      <c r="B891" s="11" t="s">
        <v>1848</v>
      </c>
      <c r="C891" s="11" t="s">
        <v>600</v>
      </c>
      <c r="D891" s="11" t="s">
        <v>1962</v>
      </c>
      <c r="E891" s="38" t="s">
        <v>2901</v>
      </c>
      <c r="F891" s="11">
        <v>24</v>
      </c>
      <c r="G891" s="40" t="s">
        <v>218</v>
      </c>
      <c r="H891" s="11" t="str">
        <f t="shared" si="376"/>
        <v>Regular</v>
      </c>
      <c r="I891" s="11" t="str">
        <f t="shared" si="368"/>
        <v>INDIA</v>
      </c>
      <c r="J891" s="11" t="str">
        <f>IF(ISERROR(VLOOKUP(C891,'WI Vs ASM'!$B$2:$E$1000,4,0)),0,(VLOOKUP(C891,'WI Vs ASM'!$B$2:$E$1000,4,0)))</f>
        <v>Offshore</v>
      </c>
      <c r="K891" s="11" t="str">
        <f>IF(ISERROR(VLOOKUP(C891,'WI Vs ASM'!$B$2:$F$1000,5,0)),0,(VLOOKUP(C891,'WI Vs ASM'!$B$2:$F$1000,5,0)))</f>
        <v>09-NonBillable</v>
      </c>
      <c r="L891" s="11" t="str">
        <f>IF(ISERROR(VLOOKUP(C891,'WI Vs ASM'!$B$2:$D$1000,3,0)),0,(VLOOKUP(C891,'WI Vs ASM'!$B$2:$D$1000,3,0)))</f>
        <v>13-Enhancement Offshore Bench</v>
      </c>
      <c r="M891" s="11" t="str">
        <f>IF(ISERROR(VLOOKUP(C891,'WI Vs ASM'!$B$2:$I$1000,8,0)),0,(VLOOKUP(C891,'WI Vs ASM'!$B$2:$I$1000,8,0)))</f>
        <v>Prakash Varadachari</v>
      </c>
      <c r="N891" s="11" t="str">
        <f>IF(ISERROR(VLOOKUP(C891,'WI Vs ASM'!$B$2:$G$1000,6,0)),0,(VLOOKUP(C891,'WI Vs ASM'!$B$2:$G$1000,6,0)))</f>
        <v>Bench - IMS Tower</v>
      </c>
      <c r="O891" s="11" t="str">
        <f>IF(ISERROR(VLOOKUP(C891,'WI Vs ASM'!$B$2:$H$1000,7,0)),0,(VLOOKUP(C891,'WI Vs ASM'!$B$2:$H$1000,7,0)))</f>
        <v>Bench - IMS Tower</v>
      </c>
      <c r="P891" s="11" t="str">
        <f t="shared" si="369"/>
        <v>May-17</v>
      </c>
      <c r="Q891" s="11" t="str">
        <f t="shared" si="370"/>
        <v>Q2</v>
      </c>
      <c r="R891" s="11" t="str">
        <f>IF(ISERROR(VLOOKUP(C891,'WI Vs ASM'!$B$2:$J$1000,9,0)),0,(VLOOKUP(C891,'WI Vs ASM'!$B$2:$J$1000,9,0)))</f>
        <v>Chandraprabha Palaniswamy</v>
      </c>
      <c r="S891" s="11">
        <f>IF(ISERROR(VLOOKUP(C891,'WI Vs ASM'!$B$2:$K$1000,10,0)),0,(VLOOKUP(C891,'WI Vs ASM'!$B$2:$K$1000,10,0)))</f>
        <v>0</v>
      </c>
      <c r="T891" s="11">
        <f>IF(ISERROR(VLOOKUP(C891,'WI Vs ASM'!$B$2:$L$1000,11,0)),0,(VLOOKUP(C891,'WI Vs ASM'!$B$2:$L$1000,11,0)))</f>
        <v>0</v>
      </c>
      <c r="U891" s="11" t="str">
        <f t="shared" si="377"/>
        <v>ENHANCEME</v>
      </c>
      <c r="V891" s="11" t="str">
        <f t="shared" si="371"/>
        <v>No</v>
      </c>
      <c r="W891" s="11" t="str">
        <f t="shared" si="372"/>
        <v>No</v>
      </c>
      <c r="X891" s="11" t="str">
        <f t="shared" si="373"/>
        <v>No</v>
      </c>
      <c r="Y891" s="11" t="str">
        <f t="shared" si="374"/>
        <v>No</v>
      </c>
      <c r="Z891" s="11" t="str">
        <f t="shared" si="375"/>
        <v>No</v>
      </c>
      <c r="AA891" s="11" t="str">
        <f t="shared" si="378"/>
        <v>No</v>
      </c>
      <c r="AB891" s="11">
        <f>IF(ISERROR(VLOOKUP(U891,'ITWR Dump'!$A$2:$Y$5000,24,0)),0,(VLOOKUP('ILC Report'!U891,'ITWR Dump'!$A$2:$Y$5000,24,0)))</f>
        <v>0</v>
      </c>
      <c r="AC891" s="11" t="str">
        <f t="shared" si="379"/>
        <v>No</v>
      </c>
      <c r="AD891" s="11" t="str">
        <f t="shared" si="380"/>
        <v/>
      </c>
      <c r="AE891" s="11">
        <f>IF(ISERROR(VLOOKUP(U891,'ITWR Dump'!$A$2:$Y$5000,13,0)),0,(VLOOKUP(U891,'ITWR Dump'!$A$2:$Y$5000,13,0)))</f>
        <v>0</v>
      </c>
      <c r="AF891" s="11">
        <f>IF(ISERROR(VLOOKUP(U891,'ITWR Dump'!$A$2:$Y$5000,11,0)),0,(VLOOKUP(U891,'ITWR Dump'!$A$2:$Y$5000,11,0)))</f>
        <v>0</v>
      </c>
      <c r="AG891" s="11">
        <f>IF(ISERROR(VLOOKUP(U891,'ITWR Dump'!$A$2:$Y$5000,2,0)),0,(VLOOKUP(U891,'ITWR Dump'!$A$2:$Y$5000,2,0)))</f>
        <v>0</v>
      </c>
      <c r="AH891" s="11">
        <f>IF(ISERROR(VLOOKUP(U891,'ITWR Dump'!$A$2:$Y$5000,14,0)),0,(VLOOKUP(U891,'ITWR Dump'!$A$2:$Y$5000,14,0)))</f>
        <v>0</v>
      </c>
      <c r="AI891" s="11" t="str">
        <f t="shared" si="381"/>
        <v>13-Enhancement Offshore Bench</v>
      </c>
      <c r="AJ891" s="11" t="str">
        <f t="shared" si="382"/>
        <v>Offshore</v>
      </c>
      <c r="AK891" s="11" t="str">
        <f>IF(ISERROR(VLOOKUP(A891,'Team Data'!$C$2:$U$213,17,0)),0,(VLOOKUP(A891,'Team Data'!$C$2:$U$213,17,0)))</f>
        <v>IMS and FN</v>
      </c>
      <c r="AL891" s="11" t="str">
        <f t="shared" si="383"/>
        <v>2017-04-24</v>
      </c>
      <c r="AM891" s="11">
        <f>IF(ISERROR(VLOOKUP(U891,'ITWR Dump'!$A$2:$Y$5000,16,0)),0,(VLOOKUP(U891,'ITWR Dump'!$A$2:$Y$5000,16,0)))</f>
        <v>0</v>
      </c>
      <c r="AN891" s="11">
        <f>IF(ISERROR(VLOOKUP(U891,'ITWR Dump'!$A$2:$Y$5000,18,0)),0,(VLOOKUP(U891,'ITWR Dump'!$A$2:$Y$5000,18,0)))</f>
        <v>0</v>
      </c>
      <c r="AO891" s="11">
        <f>IF(ISERROR(VLOOKUP(U891,'ITWR Dump'!$A$2:$Y$5000,25,0)),0,(VLOOKUP('ILC Report'!U891,'ITWR Dump'!$A$2:$Y$5000,25,0)))</f>
        <v>0</v>
      </c>
      <c r="AP891" s="11">
        <f t="shared" si="384"/>
        <v>0</v>
      </c>
      <c r="AQ891" s="26">
        <f t="shared" si="385"/>
        <v>0</v>
      </c>
      <c r="AR891" s="26">
        <f t="shared" si="386"/>
        <v>0</v>
      </c>
      <c r="AS891" s="26">
        <f t="shared" si="387"/>
        <v>0</v>
      </c>
      <c r="AT891" s="26">
        <f t="shared" si="388"/>
        <v>0</v>
      </c>
      <c r="AU891" s="26">
        <f t="shared" si="389"/>
        <v>0</v>
      </c>
      <c r="AV891" s="26">
        <f t="shared" si="390"/>
        <v>0</v>
      </c>
      <c r="AW891" s="11" t="s">
        <v>653</v>
      </c>
      <c r="AX891" s="11" t="str">
        <f>VLOOKUP(L891,Group!$A$2:$B$1000,2,0)</f>
        <v>Enhancement Bench</v>
      </c>
      <c r="AY891" s="11">
        <f>IF(ISERROR(VLOOKUP(U891,'ITWR Dump'!$A$2:$Y$5000,15,0)),0,(VLOOKUP('ILC Report'!U891,'ITWR Dump'!$A$2:$Y$5000,15,0)))</f>
        <v>0</v>
      </c>
      <c r="AZ891" s="11" t="str">
        <f t="shared" si="391"/>
        <v>No</v>
      </c>
      <c r="BA891" s="11" t="str">
        <f t="shared" si="392"/>
        <v>BKI</v>
      </c>
      <c r="BB891" s="11" t="str">
        <f t="shared" si="393"/>
        <v>BN</v>
      </c>
      <c r="BC891" s="11" t="str">
        <f t="shared" si="394"/>
        <v>No</v>
      </c>
    </row>
    <row r="892" spans="1:55" x14ac:dyDescent="0.3">
      <c r="A892" s="11" t="s">
        <v>116</v>
      </c>
      <c r="B892" s="11" t="s">
        <v>1848</v>
      </c>
      <c r="C892" s="11" t="s">
        <v>588</v>
      </c>
      <c r="D892" s="11" t="s">
        <v>2414</v>
      </c>
      <c r="E892" s="38" t="s">
        <v>2901</v>
      </c>
      <c r="F892" s="11">
        <v>4</v>
      </c>
      <c r="G892" s="40" t="s">
        <v>218</v>
      </c>
      <c r="H892" s="11" t="str">
        <f t="shared" si="376"/>
        <v>Regular</v>
      </c>
      <c r="I892" s="11" t="str">
        <f t="shared" si="368"/>
        <v>INDIA</v>
      </c>
      <c r="J892" s="11" t="str">
        <f>IF(ISERROR(VLOOKUP(C892,'WI Vs ASM'!$B$2:$E$1000,4,0)),0,(VLOOKUP(C892,'WI Vs ASM'!$B$2:$E$1000,4,0)))</f>
        <v>Offshore</v>
      </c>
      <c r="K892" s="11" t="str">
        <f>IF(ISERROR(VLOOKUP(C892,'WI Vs ASM'!$B$2:$F$1000,5,0)),0,(VLOOKUP(C892,'WI Vs ASM'!$B$2:$F$1000,5,0)))</f>
        <v>02-Variable Billable</v>
      </c>
      <c r="L892" s="11" t="str">
        <f>IF(ISERROR(VLOOKUP(C892,'WI Vs ASM'!$B$2:$D$1000,3,0)),0,(VLOOKUP(C892,'WI Vs ASM'!$B$2:$D$1000,3,0)))</f>
        <v>11-Enhancement Offshore</v>
      </c>
      <c r="M892" s="11" t="str">
        <f>IF(ISERROR(VLOOKUP(C892,'WI Vs ASM'!$B$2:$I$1000,8,0)),0,(VLOOKUP(C892,'WI Vs ASM'!$B$2:$I$1000,8,0)))</f>
        <v>Prasad P Naik</v>
      </c>
      <c r="N892" s="11" t="str">
        <f>IF(ISERROR(VLOOKUP(C892,'WI Vs ASM'!$B$2:$G$1000,6,0)),0,(VLOOKUP(C892,'WI Vs ASM'!$B$2:$G$1000,6,0)))</f>
        <v>FileNet</v>
      </c>
      <c r="O892" s="11" t="str">
        <f>IF(ISERROR(VLOOKUP(C892,'WI Vs ASM'!$B$2:$H$1000,7,0)),0,(VLOOKUP(C892,'WI Vs ASM'!$B$2:$H$1000,7,0)))</f>
        <v>FileNet</v>
      </c>
      <c r="P892" s="11" t="str">
        <f t="shared" si="369"/>
        <v>May-17</v>
      </c>
      <c r="Q892" s="11" t="str">
        <f t="shared" si="370"/>
        <v>Q2</v>
      </c>
      <c r="R892" s="11" t="str">
        <f>IF(ISERROR(VLOOKUP(C892,'WI Vs ASM'!$B$2:$J$1000,9,0)),0,(VLOOKUP(C892,'WI Vs ASM'!$B$2:$J$1000,9,0)))</f>
        <v>Namita R Baskaran</v>
      </c>
      <c r="S892" s="11" t="str">
        <f>IF(ISERROR(VLOOKUP(C892,'WI Vs ASM'!$B$2:$K$1000,10,0)),0,(VLOOKUP(C892,'WI Vs ASM'!$B$2:$K$1000,10,0)))</f>
        <v>Vasudevan Srinivasan</v>
      </c>
      <c r="T892" s="11" t="str">
        <f>IF(ISERROR(VLOOKUP(C892,'WI Vs ASM'!$B$2:$L$1000,11,0)),0,(VLOOKUP(C892,'WI Vs ASM'!$B$2:$L$1000,11,0)))</f>
        <v>Noha Salama</v>
      </c>
      <c r="U892" s="11" t="str">
        <f t="shared" si="377"/>
        <v>WR635667</v>
      </c>
      <c r="V892" s="11" t="str">
        <f t="shared" si="371"/>
        <v>No</v>
      </c>
      <c r="W892" s="11" t="str">
        <f t="shared" si="372"/>
        <v>Yes</v>
      </c>
      <c r="X892" s="11" t="str">
        <f t="shared" si="373"/>
        <v>No</v>
      </c>
      <c r="Y892" s="11" t="str">
        <f t="shared" si="374"/>
        <v>No</v>
      </c>
      <c r="Z892" s="11" t="str">
        <f t="shared" si="375"/>
        <v>No</v>
      </c>
      <c r="AA892" s="11" t="str">
        <f t="shared" si="378"/>
        <v>No</v>
      </c>
      <c r="AB892" s="11">
        <f>IF(ISERROR(VLOOKUP(U892,'ITWR Dump'!$A$2:$Y$5000,24,0)),0,(VLOOKUP('ILC Report'!U892,'ITWR Dump'!$A$2:$Y$5000,24,0)))</f>
        <v>0</v>
      </c>
      <c r="AC892" s="11" t="str">
        <f t="shared" si="379"/>
        <v>No</v>
      </c>
      <c r="AD892" s="11" t="str">
        <f t="shared" si="380"/>
        <v/>
      </c>
      <c r="AE892" s="11">
        <f>IF(ISERROR(VLOOKUP(U892,'ITWR Dump'!$A$2:$Y$5000,13,0)),0,(VLOOKUP(U892,'ITWR Dump'!$A$2:$Y$5000,13,0)))</f>
        <v>0</v>
      </c>
      <c r="AF892" s="11">
        <f>IF(ISERROR(VLOOKUP(U892,'ITWR Dump'!$A$2:$Y$5000,11,0)),0,(VLOOKUP(U892,'ITWR Dump'!$A$2:$Y$5000,11,0)))</f>
        <v>0</v>
      </c>
      <c r="AG892" s="11">
        <f>IF(ISERROR(VLOOKUP(U892,'ITWR Dump'!$A$2:$Y$5000,2,0)),0,(VLOOKUP(U892,'ITWR Dump'!$A$2:$Y$5000,2,0)))</f>
        <v>0</v>
      </c>
      <c r="AH892" s="11">
        <f>IF(ISERROR(VLOOKUP(U892,'ITWR Dump'!$A$2:$Y$5000,14,0)),0,(VLOOKUP(U892,'ITWR Dump'!$A$2:$Y$5000,14,0)))</f>
        <v>0</v>
      </c>
      <c r="AI892" s="11" t="str">
        <f t="shared" si="381"/>
        <v>11-Enhancement Offshore</v>
      </c>
      <c r="AJ892" s="11" t="str">
        <f t="shared" si="382"/>
        <v>Offshore</v>
      </c>
      <c r="AK892" s="11" t="str">
        <f>IF(ISERROR(VLOOKUP(A892,'Team Data'!$C$2:$U$213,17,0)),0,(VLOOKUP(A892,'Team Data'!$C$2:$U$213,17,0)))</f>
        <v>IMS and FN</v>
      </c>
      <c r="AL892" s="11" t="str">
        <f t="shared" si="383"/>
        <v>2017-04-24</v>
      </c>
      <c r="AM892" s="11">
        <f>IF(ISERROR(VLOOKUP(U892,'ITWR Dump'!$A$2:$Y$5000,16,0)),0,(VLOOKUP(U892,'ITWR Dump'!$A$2:$Y$5000,16,0)))</f>
        <v>0</v>
      </c>
      <c r="AN892" s="11">
        <f>IF(ISERROR(VLOOKUP(U892,'ITWR Dump'!$A$2:$Y$5000,18,0)),0,(VLOOKUP(U892,'ITWR Dump'!$A$2:$Y$5000,18,0)))</f>
        <v>0</v>
      </c>
      <c r="AO892" s="11">
        <f>IF(ISERROR(VLOOKUP(U892,'ITWR Dump'!$A$2:$Y$5000,25,0)),0,(VLOOKUP('ILC Report'!U892,'ITWR Dump'!$A$2:$Y$5000,25,0)))</f>
        <v>0</v>
      </c>
      <c r="AP892" s="11">
        <f t="shared" si="384"/>
        <v>0</v>
      </c>
      <c r="AQ892" s="26">
        <f t="shared" si="385"/>
        <v>0</v>
      </c>
      <c r="AR892" s="26">
        <f t="shared" si="386"/>
        <v>0</v>
      </c>
      <c r="AS892" s="26">
        <f t="shared" si="387"/>
        <v>0</v>
      </c>
      <c r="AT892" s="26">
        <f t="shared" si="388"/>
        <v>0</v>
      </c>
      <c r="AU892" s="26">
        <f t="shared" si="389"/>
        <v>0</v>
      </c>
      <c r="AV892" s="26">
        <f t="shared" si="390"/>
        <v>0</v>
      </c>
      <c r="AW892" s="11" t="s">
        <v>653</v>
      </c>
      <c r="AX892" s="11" t="str">
        <f>VLOOKUP(L892,Group!$A$2:$B$1000,2,0)</f>
        <v>Enhancement</v>
      </c>
      <c r="AY892" s="11">
        <f>IF(ISERROR(VLOOKUP(U892,'ITWR Dump'!$A$2:$Y$5000,15,0)),0,(VLOOKUP('ILC Report'!U892,'ITWR Dump'!$A$2:$Y$5000,15,0)))</f>
        <v>0</v>
      </c>
      <c r="AZ892" s="11" t="str">
        <f t="shared" si="391"/>
        <v>No</v>
      </c>
      <c r="BA892" s="11" t="str">
        <f t="shared" si="392"/>
        <v>BKI</v>
      </c>
      <c r="BB892" s="11" t="str">
        <f t="shared" si="393"/>
        <v>EL</v>
      </c>
      <c r="BC892" s="11" t="str">
        <f t="shared" si="394"/>
        <v>No</v>
      </c>
    </row>
    <row r="893" spans="1:55" x14ac:dyDescent="0.3">
      <c r="A893" s="11" t="s">
        <v>116</v>
      </c>
      <c r="B893" s="11" t="s">
        <v>1848</v>
      </c>
      <c r="C893" s="11" t="s">
        <v>588</v>
      </c>
      <c r="D893" s="11" t="s">
        <v>2415</v>
      </c>
      <c r="E893" s="38" t="s">
        <v>2901</v>
      </c>
      <c r="F893" s="11">
        <v>4</v>
      </c>
      <c r="G893" s="40" t="s">
        <v>218</v>
      </c>
      <c r="H893" s="11" t="str">
        <f t="shared" si="376"/>
        <v>Regular</v>
      </c>
      <c r="I893" s="11" t="str">
        <f t="shared" si="368"/>
        <v>INDIA</v>
      </c>
      <c r="J893" s="11" t="str">
        <f>IF(ISERROR(VLOOKUP(C893,'WI Vs ASM'!$B$2:$E$1000,4,0)),0,(VLOOKUP(C893,'WI Vs ASM'!$B$2:$E$1000,4,0)))</f>
        <v>Offshore</v>
      </c>
      <c r="K893" s="11" t="str">
        <f>IF(ISERROR(VLOOKUP(C893,'WI Vs ASM'!$B$2:$F$1000,5,0)),0,(VLOOKUP(C893,'WI Vs ASM'!$B$2:$F$1000,5,0)))</f>
        <v>02-Variable Billable</v>
      </c>
      <c r="L893" s="11" t="str">
        <f>IF(ISERROR(VLOOKUP(C893,'WI Vs ASM'!$B$2:$D$1000,3,0)),0,(VLOOKUP(C893,'WI Vs ASM'!$B$2:$D$1000,3,0)))</f>
        <v>11-Enhancement Offshore</v>
      </c>
      <c r="M893" s="11" t="str">
        <f>IF(ISERROR(VLOOKUP(C893,'WI Vs ASM'!$B$2:$I$1000,8,0)),0,(VLOOKUP(C893,'WI Vs ASM'!$B$2:$I$1000,8,0)))</f>
        <v>Prasad P Naik</v>
      </c>
      <c r="N893" s="11" t="str">
        <f>IF(ISERROR(VLOOKUP(C893,'WI Vs ASM'!$B$2:$G$1000,6,0)),0,(VLOOKUP(C893,'WI Vs ASM'!$B$2:$G$1000,6,0)))</f>
        <v>FileNet</v>
      </c>
      <c r="O893" s="11" t="str">
        <f>IF(ISERROR(VLOOKUP(C893,'WI Vs ASM'!$B$2:$H$1000,7,0)),0,(VLOOKUP(C893,'WI Vs ASM'!$B$2:$H$1000,7,0)))</f>
        <v>FileNet</v>
      </c>
      <c r="P893" s="11" t="str">
        <f t="shared" si="369"/>
        <v>May-17</v>
      </c>
      <c r="Q893" s="11" t="str">
        <f t="shared" si="370"/>
        <v>Q2</v>
      </c>
      <c r="R893" s="11" t="str">
        <f>IF(ISERROR(VLOOKUP(C893,'WI Vs ASM'!$B$2:$J$1000,9,0)),0,(VLOOKUP(C893,'WI Vs ASM'!$B$2:$J$1000,9,0)))</f>
        <v>Namita R Baskaran</v>
      </c>
      <c r="S893" s="11" t="str">
        <f>IF(ISERROR(VLOOKUP(C893,'WI Vs ASM'!$B$2:$K$1000,10,0)),0,(VLOOKUP(C893,'WI Vs ASM'!$B$2:$K$1000,10,0)))</f>
        <v>Vasudevan Srinivasan</v>
      </c>
      <c r="T893" s="11" t="str">
        <f>IF(ISERROR(VLOOKUP(C893,'WI Vs ASM'!$B$2:$L$1000,11,0)),0,(VLOOKUP(C893,'WI Vs ASM'!$B$2:$L$1000,11,0)))</f>
        <v>Noha Salama</v>
      </c>
      <c r="U893" s="11" t="str">
        <f t="shared" si="377"/>
        <v>WR736360</v>
      </c>
      <c r="V893" s="11" t="str">
        <f t="shared" si="371"/>
        <v>No</v>
      </c>
      <c r="W893" s="11" t="str">
        <f t="shared" si="372"/>
        <v>Yes</v>
      </c>
      <c r="X893" s="11" t="str">
        <f t="shared" si="373"/>
        <v>No</v>
      </c>
      <c r="Y893" s="11" t="str">
        <f t="shared" si="374"/>
        <v>No</v>
      </c>
      <c r="Z893" s="11" t="str">
        <f t="shared" si="375"/>
        <v>No</v>
      </c>
      <c r="AA893" s="11" t="str">
        <f t="shared" si="378"/>
        <v>No</v>
      </c>
      <c r="AB893" s="11">
        <f>IF(ISERROR(VLOOKUP(U893,'ITWR Dump'!$A$2:$Y$5000,24,0)),0,(VLOOKUP('ILC Report'!U893,'ITWR Dump'!$A$2:$Y$5000,24,0)))</f>
        <v>0</v>
      </c>
      <c r="AC893" s="11" t="str">
        <f t="shared" si="379"/>
        <v>No</v>
      </c>
      <c r="AD893" s="11" t="str">
        <f t="shared" si="380"/>
        <v/>
      </c>
      <c r="AE893" s="11">
        <f>IF(ISERROR(VLOOKUP(U893,'ITWR Dump'!$A$2:$Y$5000,13,0)),0,(VLOOKUP(U893,'ITWR Dump'!$A$2:$Y$5000,13,0)))</f>
        <v>0</v>
      </c>
      <c r="AF893" s="11">
        <f>IF(ISERROR(VLOOKUP(U893,'ITWR Dump'!$A$2:$Y$5000,11,0)),0,(VLOOKUP(U893,'ITWR Dump'!$A$2:$Y$5000,11,0)))</f>
        <v>0</v>
      </c>
      <c r="AG893" s="11">
        <f>IF(ISERROR(VLOOKUP(U893,'ITWR Dump'!$A$2:$Y$5000,2,0)),0,(VLOOKUP(U893,'ITWR Dump'!$A$2:$Y$5000,2,0)))</f>
        <v>0</v>
      </c>
      <c r="AH893" s="11">
        <f>IF(ISERROR(VLOOKUP(U893,'ITWR Dump'!$A$2:$Y$5000,14,0)),0,(VLOOKUP(U893,'ITWR Dump'!$A$2:$Y$5000,14,0)))</f>
        <v>0</v>
      </c>
      <c r="AI893" s="11" t="str">
        <f t="shared" si="381"/>
        <v>11-Enhancement Offshore</v>
      </c>
      <c r="AJ893" s="11" t="str">
        <f t="shared" si="382"/>
        <v>Offshore</v>
      </c>
      <c r="AK893" s="11" t="str">
        <f>IF(ISERROR(VLOOKUP(A893,'Team Data'!$C$2:$U$213,17,0)),0,(VLOOKUP(A893,'Team Data'!$C$2:$U$213,17,0)))</f>
        <v>IMS and FN</v>
      </c>
      <c r="AL893" s="11" t="str">
        <f t="shared" si="383"/>
        <v>2017-04-24</v>
      </c>
      <c r="AM893" s="11">
        <f>IF(ISERROR(VLOOKUP(U893,'ITWR Dump'!$A$2:$Y$5000,16,0)),0,(VLOOKUP(U893,'ITWR Dump'!$A$2:$Y$5000,16,0)))</f>
        <v>0</v>
      </c>
      <c r="AN893" s="11">
        <f>IF(ISERROR(VLOOKUP(U893,'ITWR Dump'!$A$2:$Y$5000,18,0)),0,(VLOOKUP(U893,'ITWR Dump'!$A$2:$Y$5000,18,0)))</f>
        <v>0</v>
      </c>
      <c r="AO893" s="11">
        <f>IF(ISERROR(VLOOKUP(U893,'ITWR Dump'!$A$2:$Y$5000,25,0)),0,(VLOOKUP('ILC Report'!U893,'ITWR Dump'!$A$2:$Y$5000,25,0)))</f>
        <v>0</v>
      </c>
      <c r="AP893" s="11">
        <f t="shared" si="384"/>
        <v>0</v>
      </c>
      <c r="AQ893" s="26">
        <f t="shared" si="385"/>
        <v>0</v>
      </c>
      <c r="AR893" s="26">
        <f t="shared" si="386"/>
        <v>0</v>
      </c>
      <c r="AS893" s="26">
        <f t="shared" si="387"/>
        <v>0</v>
      </c>
      <c r="AT893" s="26">
        <f t="shared" si="388"/>
        <v>0</v>
      </c>
      <c r="AU893" s="26">
        <f t="shared" si="389"/>
        <v>0</v>
      </c>
      <c r="AV893" s="26">
        <f t="shared" si="390"/>
        <v>0</v>
      </c>
      <c r="AW893" s="11" t="s">
        <v>653</v>
      </c>
      <c r="AX893" s="11" t="str">
        <f>VLOOKUP(L893,Group!$A$2:$B$1000,2,0)</f>
        <v>Enhancement</v>
      </c>
      <c r="AY893" s="11">
        <f>IF(ISERROR(VLOOKUP(U893,'ITWR Dump'!$A$2:$Y$5000,15,0)),0,(VLOOKUP('ILC Report'!U893,'ITWR Dump'!$A$2:$Y$5000,15,0)))</f>
        <v>0</v>
      </c>
      <c r="AZ893" s="11" t="str">
        <f t="shared" si="391"/>
        <v>No</v>
      </c>
      <c r="BA893" s="11" t="str">
        <f t="shared" si="392"/>
        <v>BKI</v>
      </c>
      <c r="BB893" s="11" t="str">
        <f t="shared" si="393"/>
        <v>EL</v>
      </c>
      <c r="BC893" s="11" t="str">
        <f t="shared" si="394"/>
        <v>No</v>
      </c>
    </row>
    <row r="894" spans="1:55" x14ac:dyDescent="0.3">
      <c r="A894" s="11" t="s">
        <v>116</v>
      </c>
      <c r="B894" s="11" t="s">
        <v>1848</v>
      </c>
      <c r="C894" s="11" t="s">
        <v>591</v>
      </c>
      <c r="D894" s="11" t="s">
        <v>2413</v>
      </c>
      <c r="E894" s="38" t="s">
        <v>2902</v>
      </c>
      <c r="F894" s="11">
        <v>5</v>
      </c>
      <c r="G894" s="40" t="s">
        <v>218</v>
      </c>
      <c r="H894" s="11" t="str">
        <f t="shared" si="376"/>
        <v>Regular</v>
      </c>
      <c r="I894" s="11" t="str">
        <f t="shared" si="368"/>
        <v>INDIA</v>
      </c>
      <c r="J894" s="11" t="str">
        <f>IF(ISERROR(VLOOKUP(C894,'WI Vs ASM'!$B$2:$E$1000,4,0)),0,(VLOOKUP(C894,'WI Vs ASM'!$B$2:$E$1000,4,0)))</f>
        <v>Offshore</v>
      </c>
      <c r="K894" s="11" t="str">
        <f>IF(ISERROR(VLOOKUP(C894,'WI Vs ASM'!$B$2:$F$1000,5,0)),0,(VLOOKUP(C894,'WI Vs ASM'!$B$2:$F$1000,5,0)))</f>
        <v>01-Fixed Price</v>
      </c>
      <c r="L894" s="11" t="str">
        <f>IF(ISERROR(VLOOKUP(C894,'WI Vs ASM'!$B$2:$D$1000,3,0)),0,(VLOOKUP(C894,'WI Vs ASM'!$B$2:$D$1000,3,0)))</f>
        <v>01-Maintenance Offshore</v>
      </c>
      <c r="M894" s="11" t="str">
        <f>IF(ISERROR(VLOOKUP(C894,'WI Vs ASM'!$B$2:$I$1000,8,0)),0,(VLOOKUP(C894,'WI Vs ASM'!$B$2:$I$1000,8,0)))</f>
        <v>Rahul Soman</v>
      </c>
      <c r="N894" s="11" t="str">
        <f>IF(ISERROR(VLOOKUP(C894,'WI Vs ASM'!$B$2:$G$1000,6,0)),0,(VLOOKUP(C894,'WI Vs ASM'!$B$2:$G$1000,6,0)))</f>
        <v>FileNet</v>
      </c>
      <c r="O894" s="11" t="str">
        <f>IF(ISERROR(VLOOKUP(C894,'WI Vs ASM'!$B$2:$H$1000,7,0)),0,(VLOOKUP(C894,'WI Vs ASM'!$B$2:$H$1000,7,0)))</f>
        <v>FileNet</v>
      </c>
      <c r="P894" s="11" t="str">
        <f t="shared" si="369"/>
        <v>May-17</v>
      </c>
      <c r="Q894" s="11" t="str">
        <f t="shared" si="370"/>
        <v>Q2</v>
      </c>
      <c r="R894" s="11" t="str">
        <f>IF(ISERROR(VLOOKUP(C894,'WI Vs ASM'!$B$2:$J$1000,9,0)),0,(VLOOKUP(C894,'WI Vs ASM'!$B$2:$J$1000,9,0)))</f>
        <v>Jyothi Pai</v>
      </c>
      <c r="S894" s="11" t="str">
        <f>IF(ISERROR(VLOOKUP(C894,'WI Vs ASM'!$B$2:$K$1000,10,0)),0,(VLOOKUP(C894,'WI Vs ASM'!$B$2:$K$1000,10,0)))</f>
        <v>Vasudevan Srinivasan</v>
      </c>
      <c r="T894" s="11" t="str">
        <f>IF(ISERROR(VLOOKUP(C894,'WI Vs ASM'!$B$2:$L$1000,11,0)),0,(VLOOKUP(C894,'WI Vs ASM'!$B$2:$L$1000,11,0)))</f>
        <v>Noha Salama</v>
      </c>
      <c r="U894" s="11" t="e">
        <f t="shared" si="377"/>
        <v>#VALUE!</v>
      </c>
      <c r="V894" s="11" t="str">
        <f t="shared" si="371"/>
        <v>No</v>
      </c>
      <c r="W894" s="11" t="str">
        <f t="shared" si="372"/>
        <v>Yes</v>
      </c>
      <c r="X894" s="11" t="str">
        <f t="shared" si="373"/>
        <v>No</v>
      </c>
      <c r="Y894" s="11" t="str">
        <f t="shared" si="374"/>
        <v>No</v>
      </c>
      <c r="Z894" s="11" t="str">
        <f t="shared" si="375"/>
        <v>No</v>
      </c>
      <c r="AA894" s="11" t="str">
        <f t="shared" si="378"/>
        <v>No</v>
      </c>
      <c r="AB894" s="11">
        <f>IF(ISERROR(VLOOKUP(U894,'ITWR Dump'!$A$2:$Y$5000,24,0)),0,(VLOOKUP('ILC Report'!U894,'ITWR Dump'!$A$2:$Y$5000,24,0)))</f>
        <v>0</v>
      </c>
      <c r="AC894" s="11" t="str">
        <f t="shared" si="379"/>
        <v>No</v>
      </c>
      <c r="AD894" s="11" t="str">
        <f t="shared" si="380"/>
        <v/>
      </c>
      <c r="AE894" s="11">
        <f>IF(ISERROR(VLOOKUP(U894,'ITWR Dump'!$A$2:$Y$5000,13,0)),0,(VLOOKUP(U894,'ITWR Dump'!$A$2:$Y$5000,13,0)))</f>
        <v>0</v>
      </c>
      <c r="AF894" s="11">
        <f>IF(ISERROR(VLOOKUP(U894,'ITWR Dump'!$A$2:$Y$5000,11,0)),0,(VLOOKUP(U894,'ITWR Dump'!$A$2:$Y$5000,11,0)))</f>
        <v>0</v>
      </c>
      <c r="AG894" s="11">
        <f>IF(ISERROR(VLOOKUP(U894,'ITWR Dump'!$A$2:$Y$5000,2,0)),0,(VLOOKUP(U894,'ITWR Dump'!$A$2:$Y$5000,2,0)))</f>
        <v>0</v>
      </c>
      <c r="AH894" s="11">
        <f>IF(ISERROR(VLOOKUP(U894,'ITWR Dump'!$A$2:$Y$5000,14,0)),0,(VLOOKUP(U894,'ITWR Dump'!$A$2:$Y$5000,14,0)))</f>
        <v>0</v>
      </c>
      <c r="AI894" s="11" t="str">
        <f t="shared" si="381"/>
        <v>01-Maintenance Offshore</v>
      </c>
      <c r="AJ894" s="11" t="str">
        <f t="shared" si="382"/>
        <v>Offshore</v>
      </c>
      <c r="AK894" s="11" t="str">
        <f>IF(ISERROR(VLOOKUP(A894,'Team Data'!$C$2:$U$213,17,0)),0,(VLOOKUP(A894,'Team Data'!$C$2:$U$213,17,0)))</f>
        <v>IMS and FN</v>
      </c>
      <c r="AL894" s="11" t="str">
        <f t="shared" si="383"/>
        <v>2017-04-24</v>
      </c>
      <c r="AM894" s="11">
        <f>IF(ISERROR(VLOOKUP(U894,'ITWR Dump'!$A$2:$Y$5000,16,0)),0,(VLOOKUP(U894,'ITWR Dump'!$A$2:$Y$5000,16,0)))</f>
        <v>0</v>
      </c>
      <c r="AN894" s="11">
        <f>IF(ISERROR(VLOOKUP(U894,'ITWR Dump'!$A$2:$Y$5000,18,0)),0,(VLOOKUP(U894,'ITWR Dump'!$A$2:$Y$5000,18,0)))</f>
        <v>0</v>
      </c>
      <c r="AO894" s="11">
        <f>IF(ISERROR(VLOOKUP(U894,'ITWR Dump'!$A$2:$Y$5000,25,0)),0,(VLOOKUP('ILC Report'!U894,'ITWR Dump'!$A$2:$Y$5000,25,0)))</f>
        <v>0</v>
      </c>
      <c r="AP894" s="11">
        <f t="shared" si="384"/>
        <v>0</v>
      </c>
      <c r="AQ894" s="26">
        <f t="shared" si="385"/>
        <v>0</v>
      </c>
      <c r="AR894" s="26">
        <f t="shared" si="386"/>
        <v>0</v>
      </c>
      <c r="AS894" s="26">
        <f t="shared" si="387"/>
        <v>0</v>
      </c>
      <c r="AT894" s="26">
        <f t="shared" si="388"/>
        <v>0</v>
      </c>
      <c r="AU894" s="26">
        <f t="shared" si="389"/>
        <v>0</v>
      </c>
      <c r="AV894" s="26">
        <f t="shared" si="390"/>
        <v>0</v>
      </c>
      <c r="AW894" s="11" t="s">
        <v>653</v>
      </c>
      <c r="AX894" s="11" t="str">
        <f>VLOOKUP(L894,Group!$A$2:$B$1000,2,0)</f>
        <v>Maintenance</v>
      </c>
      <c r="AY894" s="11">
        <f>IF(ISERROR(VLOOKUP(U894,'ITWR Dump'!$A$2:$Y$5000,15,0)),0,(VLOOKUP('ILC Report'!U894,'ITWR Dump'!$A$2:$Y$5000,15,0)))</f>
        <v>0</v>
      </c>
      <c r="AZ894" s="11" t="str">
        <f t="shared" si="391"/>
        <v>Yes</v>
      </c>
      <c r="BA894" s="11" t="str">
        <f t="shared" si="392"/>
        <v>BKI</v>
      </c>
      <c r="BB894" s="11" t="str">
        <f t="shared" si="393"/>
        <v>MN</v>
      </c>
      <c r="BC894" s="11" t="str">
        <f t="shared" si="394"/>
        <v>No</v>
      </c>
    </row>
    <row r="895" spans="1:55" x14ac:dyDescent="0.3">
      <c r="A895" s="11" t="s">
        <v>116</v>
      </c>
      <c r="B895" s="11" t="s">
        <v>1848</v>
      </c>
      <c r="C895" s="11" t="s">
        <v>600</v>
      </c>
      <c r="D895" s="11" t="s">
        <v>1962</v>
      </c>
      <c r="E895" s="38" t="s">
        <v>2902</v>
      </c>
      <c r="F895" s="11">
        <v>40</v>
      </c>
      <c r="G895" s="40" t="s">
        <v>218</v>
      </c>
      <c r="H895" s="11" t="str">
        <f t="shared" si="376"/>
        <v>Regular</v>
      </c>
      <c r="I895" s="11" t="str">
        <f t="shared" si="368"/>
        <v>INDIA</v>
      </c>
      <c r="J895" s="11" t="str">
        <f>IF(ISERROR(VLOOKUP(C895,'WI Vs ASM'!$B$2:$E$1000,4,0)),0,(VLOOKUP(C895,'WI Vs ASM'!$B$2:$E$1000,4,0)))</f>
        <v>Offshore</v>
      </c>
      <c r="K895" s="11" t="str">
        <f>IF(ISERROR(VLOOKUP(C895,'WI Vs ASM'!$B$2:$F$1000,5,0)),0,(VLOOKUP(C895,'WI Vs ASM'!$B$2:$F$1000,5,0)))</f>
        <v>09-NonBillable</v>
      </c>
      <c r="L895" s="11" t="str">
        <f>IF(ISERROR(VLOOKUP(C895,'WI Vs ASM'!$B$2:$D$1000,3,0)),0,(VLOOKUP(C895,'WI Vs ASM'!$B$2:$D$1000,3,0)))</f>
        <v>13-Enhancement Offshore Bench</v>
      </c>
      <c r="M895" s="11" t="str">
        <f>IF(ISERROR(VLOOKUP(C895,'WI Vs ASM'!$B$2:$I$1000,8,0)),0,(VLOOKUP(C895,'WI Vs ASM'!$B$2:$I$1000,8,0)))</f>
        <v>Prakash Varadachari</v>
      </c>
      <c r="N895" s="11" t="str">
        <f>IF(ISERROR(VLOOKUP(C895,'WI Vs ASM'!$B$2:$G$1000,6,0)),0,(VLOOKUP(C895,'WI Vs ASM'!$B$2:$G$1000,6,0)))</f>
        <v>Bench - IMS Tower</v>
      </c>
      <c r="O895" s="11" t="str">
        <f>IF(ISERROR(VLOOKUP(C895,'WI Vs ASM'!$B$2:$H$1000,7,0)),0,(VLOOKUP(C895,'WI Vs ASM'!$B$2:$H$1000,7,0)))</f>
        <v>Bench - IMS Tower</v>
      </c>
      <c r="P895" s="11" t="str">
        <f t="shared" si="369"/>
        <v>May-17</v>
      </c>
      <c r="Q895" s="11" t="str">
        <f t="shared" si="370"/>
        <v>Q2</v>
      </c>
      <c r="R895" s="11" t="str">
        <f>IF(ISERROR(VLOOKUP(C895,'WI Vs ASM'!$B$2:$J$1000,9,0)),0,(VLOOKUP(C895,'WI Vs ASM'!$B$2:$J$1000,9,0)))</f>
        <v>Chandraprabha Palaniswamy</v>
      </c>
      <c r="S895" s="11">
        <f>IF(ISERROR(VLOOKUP(C895,'WI Vs ASM'!$B$2:$K$1000,10,0)),0,(VLOOKUP(C895,'WI Vs ASM'!$B$2:$K$1000,10,0)))</f>
        <v>0</v>
      </c>
      <c r="T895" s="11">
        <f>IF(ISERROR(VLOOKUP(C895,'WI Vs ASM'!$B$2:$L$1000,11,0)),0,(VLOOKUP(C895,'WI Vs ASM'!$B$2:$L$1000,11,0)))</f>
        <v>0</v>
      </c>
      <c r="U895" s="11" t="str">
        <f t="shared" si="377"/>
        <v>ENHANCEME</v>
      </c>
      <c r="V895" s="11" t="str">
        <f t="shared" si="371"/>
        <v>No</v>
      </c>
      <c r="W895" s="11" t="str">
        <f t="shared" si="372"/>
        <v>No</v>
      </c>
      <c r="X895" s="11" t="str">
        <f t="shared" si="373"/>
        <v>No</v>
      </c>
      <c r="Y895" s="11" t="str">
        <f t="shared" si="374"/>
        <v>No</v>
      </c>
      <c r="Z895" s="11" t="str">
        <f t="shared" si="375"/>
        <v>No</v>
      </c>
      <c r="AA895" s="11" t="str">
        <f t="shared" si="378"/>
        <v>No</v>
      </c>
      <c r="AB895" s="11">
        <f>IF(ISERROR(VLOOKUP(U895,'ITWR Dump'!$A$2:$Y$5000,24,0)),0,(VLOOKUP('ILC Report'!U895,'ITWR Dump'!$A$2:$Y$5000,24,0)))</f>
        <v>0</v>
      </c>
      <c r="AC895" s="11" t="str">
        <f t="shared" si="379"/>
        <v>No</v>
      </c>
      <c r="AD895" s="11" t="str">
        <f t="shared" si="380"/>
        <v/>
      </c>
      <c r="AE895" s="11">
        <f>IF(ISERROR(VLOOKUP(U895,'ITWR Dump'!$A$2:$Y$5000,13,0)),0,(VLOOKUP(U895,'ITWR Dump'!$A$2:$Y$5000,13,0)))</f>
        <v>0</v>
      </c>
      <c r="AF895" s="11">
        <f>IF(ISERROR(VLOOKUP(U895,'ITWR Dump'!$A$2:$Y$5000,11,0)),0,(VLOOKUP(U895,'ITWR Dump'!$A$2:$Y$5000,11,0)))</f>
        <v>0</v>
      </c>
      <c r="AG895" s="11">
        <f>IF(ISERROR(VLOOKUP(U895,'ITWR Dump'!$A$2:$Y$5000,2,0)),0,(VLOOKUP(U895,'ITWR Dump'!$A$2:$Y$5000,2,0)))</f>
        <v>0</v>
      </c>
      <c r="AH895" s="11">
        <f>IF(ISERROR(VLOOKUP(U895,'ITWR Dump'!$A$2:$Y$5000,14,0)),0,(VLOOKUP(U895,'ITWR Dump'!$A$2:$Y$5000,14,0)))</f>
        <v>0</v>
      </c>
      <c r="AI895" s="11" t="str">
        <f t="shared" si="381"/>
        <v>13-Enhancement Offshore Bench</v>
      </c>
      <c r="AJ895" s="11" t="str">
        <f t="shared" si="382"/>
        <v>Offshore</v>
      </c>
      <c r="AK895" s="11" t="str">
        <f>IF(ISERROR(VLOOKUP(A895,'Team Data'!$C$2:$U$213,17,0)),0,(VLOOKUP(A895,'Team Data'!$C$2:$U$213,17,0)))</f>
        <v>IMS and FN</v>
      </c>
      <c r="AL895" s="11" t="str">
        <f t="shared" si="383"/>
        <v>2017-04-24</v>
      </c>
      <c r="AM895" s="11">
        <f>IF(ISERROR(VLOOKUP(U895,'ITWR Dump'!$A$2:$Y$5000,16,0)),0,(VLOOKUP(U895,'ITWR Dump'!$A$2:$Y$5000,16,0)))</f>
        <v>0</v>
      </c>
      <c r="AN895" s="11">
        <f>IF(ISERROR(VLOOKUP(U895,'ITWR Dump'!$A$2:$Y$5000,18,0)),0,(VLOOKUP(U895,'ITWR Dump'!$A$2:$Y$5000,18,0)))</f>
        <v>0</v>
      </c>
      <c r="AO895" s="11">
        <f>IF(ISERROR(VLOOKUP(U895,'ITWR Dump'!$A$2:$Y$5000,25,0)),0,(VLOOKUP('ILC Report'!U895,'ITWR Dump'!$A$2:$Y$5000,25,0)))</f>
        <v>0</v>
      </c>
      <c r="AP895" s="11">
        <f t="shared" si="384"/>
        <v>0</v>
      </c>
      <c r="AQ895" s="26">
        <f t="shared" si="385"/>
        <v>0</v>
      </c>
      <c r="AR895" s="26">
        <f t="shared" si="386"/>
        <v>0</v>
      </c>
      <c r="AS895" s="26">
        <f t="shared" si="387"/>
        <v>0</v>
      </c>
      <c r="AT895" s="26">
        <f t="shared" si="388"/>
        <v>0</v>
      </c>
      <c r="AU895" s="26">
        <f t="shared" si="389"/>
        <v>0</v>
      </c>
      <c r="AV895" s="26">
        <f t="shared" si="390"/>
        <v>0</v>
      </c>
      <c r="AW895" s="11" t="s">
        <v>653</v>
      </c>
      <c r="AX895" s="11" t="str">
        <f>VLOOKUP(L895,Group!$A$2:$B$1000,2,0)</f>
        <v>Enhancement Bench</v>
      </c>
      <c r="AY895" s="11">
        <f>IF(ISERROR(VLOOKUP(U895,'ITWR Dump'!$A$2:$Y$5000,15,0)),0,(VLOOKUP('ILC Report'!U895,'ITWR Dump'!$A$2:$Y$5000,15,0)))</f>
        <v>0</v>
      </c>
      <c r="AZ895" s="11" t="str">
        <f t="shared" si="391"/>
        <v>No</v>
      </c>
      <c r="BA895" s="11" t="str">
        <f t="shared" si="392"/>
        <v>BKI</v>
      </c>
      <c r="BB895" s="11" t="str">
        <f t="shared" si="393"/>
        <v>BN</v>
      </c>
      <c r="BC895" s="11" t="str">
        <f t="shared" si="394"/>
        <v>No</v>
      </c>
    </row>
    <row r="896" spans="1:55" x14ac:dyDescent="0.3">
      <c r="A896" s="11" t="s">
        <v>116</v>
      </c>
      <c r="B896" s="11" t="s">
        <v>1848</v>
      </c>
      <c r="C896" s="11" t="s">
        <v>591</v>
      </c>
      <c r="D896" s="11" t="s">
        <v>2413</v>
      </c>
      <c r="E896" s="38" t="s">
        <v>2903</v>
      </c>
      <c r="F896" s="11">
        <v>5</v>
      </c>
      <c r="G896" s="40" t="s">
        <v>218</v>
      </c>
      <c r="H896" s="11" t="str">
        <f t="shared" si="376"/>
        <v>Regular</v>
      </c>
      <c r="I896" s="11" t="str">
        <f t="shared" si="368"/>
        <v>INDIA</v>
      </c>
      <c r="J896" s="11" t="str">
        <f>IF(ISERROR(VLOOKUP(C896,'WI Vs ASM'!$B$2:$E$1000,4,0)),0,(VLOOKUP(C896,'WI Vs ASM'!$B$2:$E$1000,4,0)))</f>
        <v>Offshore</v>
      </c>
      <c r="K896" s="11" t="str">
        <f>IF(ISERROR(VLOOKUP(C896,'WI Vs ASM'!$B$2:$F$1000,5,0)),0,(VLOOKUP(C896,'WI Vs ASM'!$B$2:$F$1000,5,0)))</f>
        <v>01-Fixed Price</v>
      </c>
      <c r="L896" s="11" t="str">
        <f>IF(ISERROR(VLOOKUP(C896,'WI Vs ASM'!$B$2:$D$1000,3,0)),0,(VLOOKUP(C896,'WI Vs ASM'!$B$2:$D$1000,3,0)))</f>
        <v>01-Maintenance Offshore</v>
      </c>
      <c r="M896" s="11" t="str">
        <f>IF(ISERROR(VLOOKUP(C896,'WI Vs ASM'!$B$2:$I$1000,8,0)),0,(VLOOKUP(C896,'WI Vs ASM'!$B$2:$I$1000,8,0)))</f>
        <v>Rahul Soman</v>
      </c>
      <c r="N896" s="11" t="str">
        <f>IF(ISERROR(VLOOKUP(C896,'WI Vs ASM'!$B$2:$G$1000,6,0)),0,(VLOOKUP(C896,'WI Vs ASM'!$B$2:$G$1000,6,0)))</f>
        <v>FileNet</v>
      </c>
      <c r="O896" s="11" t="str">
        <f>IF(ISERROR(VLOOKUP(C896,'WI Vs ASM'!$B$2:$H$1000,7,0)),0,(VLOOKUP(C896,'WI Vs ASM'!$B$2:$H$1000,7,0)))</f>
        <v>FileNet</v>
      </c>
      <c r="P896" s="11" t="str">
        <f t="shared" si="369"/>
        <v>May-17</v>
      </c>
      <c r="Q896" s="11" t="str">
        <f t="shared" si="370"/>
        <v>Q2</v>
      </c>
      <c r="R896" s="11" t="str">
        <f>IF(ISERROR(VLOOKUP(C896,'WI Vs ASM'!$B$2:$J$1000,9,0)),0,(VLOOKUP(C896,'WI Vs ASM'!$B$2:$J$1000,9,0)))</f>
        <v>Jyothi Pai</v>
      </c>
      <c r="S896" s="11" t="str">
        <f>IF(ISERROR(VLOOKUP(C896,'WI Vs ASM'!$B$2:$K$1000,10,0)),0,(VLOOKUP(C896,'WI Vs ASM'!$B$2:$K$1000,10,0)))</f>
        <v>Vasudevan Srinivasan</v>
      </c>
      <c r="T896" s="11" t="str">
        <f>IF(ISERROR(VLOOKUP(C896,'WI Vs ASM'!$B$2:$L$1000,11,0)),0,(VLOOKUP(C896,'WI Vs ASM'!$B$2:$L$1000,11,0)))</f>
        <v>Noha Salama</v>
      </c>
      <c r="U896" s="11" t="e">
        <f t="shared" si="377"/>
        <v>#VALUE!</v>
      </c>
      <c r="V896" s="11" t="str">
        <f t="shared" si="371"/>
        <v>No</v>
      </c>
      <c r="W896" s="11" t="str">
        <f t="shared" si="372"/>
        <v>Yes</v>
      </c>
      <c r="X896" s="11" t="str">
        <f t="shared" si="373"/>
        <v>No</v>
      </c>
      <c r="Y896" s="11" t="str">
        <f t="shared" si="374"/>
        <v>No</v>
      </c>
      <c r="Z896" s="11" t="str">
        <f t="shared" si="375"/>
        <v>No</v>
      </c>
      <c r="AA896" s="11" t="str">
        <f t="shared" si="378"/>
        <v>No</v>
      </c>
      <c r="AB896" s="11">
        <f>IF(ISERROR(VLOOKUP(U896,'ITWR Dump'!$A$2:$Y$5000,24,0)),0,(VLOOKUP('ILC Report'!U896,'ITWR Dump'!$A$2:$Y$5000,24,0)))</f>
        <v>0</v>
      </c>
      <c r="AC896" s="11" t="str">
        <f t="shared" si="379"/>
        <v>No</v>
      </c>
      <c r="AD896" s="11" t="str">
        <f t="shared" si="380"/>
        <v/>
      </c>
      <c r="AE896" s="11">
        <f>IF(ISERROR(VLOOKUP(U896,'ITWR Dump'!$A$2:$Y$5000,13,0)),0,(VLOOKUP(U896,'ITWR Dump'!$A$2:$Y$5000,13,0)))</f>
        <v>0</v>
      </c>
      <c r="AF896" s="11">
        <f>IF(ISERROR(VLOOKUP(U896,'ITWR Dump'!$A$2:$Y$5000,11,0)),0,(VLOOKUP(U896,'ITWR Dump'!$A$2:$Y$5000,11,0)))</f>
        <v>0</v>
      </c>
      <c r="AG896" s="11">
        <f>IF(ISERROR(VLOOKUP(U896,'ITWR Dump'!$A$2:$Y$5000,2,0)),0,(VLOOKUP(U896,'ITWR Dump'!$A$2:$Y$5000,2,0)))</f>
        <v>0</v>
      </c>
      <c r="AH896" s="11">
        <f>IF(ISERROR(VLOOKUP(U896,'ITWR Dump'!$A$2:$Y$5000,14,0)),0,(VLOOKUP(U896,'ITWR Dump'!$A$2:$Y$5000,14,0)))</f>
        <v>0</v>
      </c>
      <c r="AI896" s="11" t="str">
        <f t="shared" si="381"/>
        <v>01-Maintenance Offshore</v>
      </c>
      <c r="AJ896" s="11" t="str">
        <f t="shared" si="382"/>
        <v>Offshore</v>
      </c>
      <c r="AK896" s="11" t="str">
        <f>IF(ISERROR(VLOOKUP(A896,'Team Data'!$C$2:$U$213,17,0)),0,(VLOOKUP(A896,'Team Data'!$C$2:$U$213,17,0)))</f>
        <v>IMS and FN</v>
      </c>
      <c r="AL896" s="11" t="str">
        <f t="shared" si="383"/>
        <v>2017-04-24</v>
      </c>
      <c r="AM896" s="11">
        <f>IF(ISERROR(VLOOKUP(U896,'ITWR Dump'!$A$2:$Y$5000,16,0)),0,(VLOOKUP(U896,'ITWR Dump'!$A$2:$Y$5000,16,0)))</f>
        <v>0</v>
      </c>
      <c r="AN896" s="11">
        <f>IF(ISERROR(VLOOKUP(U896,'ITWR Dump'!$A$2:$Y$5000,18,0)),0,(VLOOKUP(U896,'ITWR Dump'!$A$2:$Y$5000,18,0)))</f>
        <v>0</v>
      </c>
      <c r="AO896" s="11">
        <f>IF(ISERROR(VLOOKUP(U896,'ITWR Dump'!$A$2:$Y$5000,25,0)),0,(VLOOKUP('ILC Report'!U896,'ITWR Dump'!$A$2:$Y$5000,25,0)))</f>
        <v>0</v>
      </c>
      <c r="AP896" s="11">
        <f t="shared" si="384"/>
        <v>0</v>
      </c>
      <c r="AQ896" s="26">
        <f t="shared" si="385"/>
        <v>0</v>
      </c>
      <c r="AR896" s="26">
        <f t="shared" si="386"/>
        <v>0</v>
      </c>
      <c r="AS896" s="26">
        <f t="shared" si="387"/>
        <v>0</v>
      </c>
      <c r="AT896" s="26">
        <f t="shared" si="388"/>
        <v>0</v>
      </c>
      <c r="AU896" s="26">
        <f t="shared" si="389"/>
        <v>0</v>
      </c>
      <c r="AV896" s="26">
        <f t="shared" si="390"/>
        <v>0</v>
      </c>
      <c r="AW896" s="11" t="s">
        <v>653</v>
      </c>
      <c r="AX896" s="11" t="str">
        <f>VLOOKUP(L896,Group!$A$2:$B$1000,2,0)</f>
        <v>Maintenance</v>
      </c>
      <c r="AY896" s="11">
        <f>IF(ISERROR(VLOOKUP(U896,'ITWR Dump'!$A$2:$Y$5000,15,0)),0,(VLOOKUP('ILC Report'!U896,'ITWR Dump'!$A$2:$Y$5000,15,0)))</f>
        <v>0</v>
      </c>
      <c r="AZ896" s="11" t="str">
        <f t="shared" si="391"/>
        <v>Yes</v>
      </c>
      <c r="BA896" s="11" t="str">
        <f t="shared" si="392"/>
        <v>BKI</v>
      </c>
      <c r="BB896" s="11" t="str">
        <f t="shared" si="393"/>
        <v>MN</v>
      </c>
      <c r="BC896" s="11" t="str">
        <f t="shared" si="394"/>
        <v>No</v>
      </c>
    </row>
    <row r="897" spans="1:55" x14ac:dyDescent="0.3">
      <c r="A897" s="11" t="s">
        <v>116</v>
      </c>
      <c r="B897" s="11" t="s">
        <v>1848</v>
      </c>
      <c r="C897" s="11" t="s">
        <v>600</v>
      </c>
      <c r="D897" s="11" t="s">
        <v>1962</v>
      </c>
      <c r="E897" s="38" t="s">
        <v>2903</v>
      </c>
      <c r="F897" s="11">
        <v>40</v>
      </c>
      <c r="G897" s="40" t="s">
        <v>218</v>
      </c>
      <c r="H897" s="11" t="str">
        <f t="shared" si="376"/>
        <v>Regular</v>
      </c>
      <c r="I897" s="11" t="str">
        <f t="shared" si="368"/>
        <v>INDIA</v>
      </c>
      <c r="J897" s="11" t="str">
        <f>IF(ISERROR(VLOOKUP(C897,'WI Vs ASM'!$B$2:$E$1000,4,0)),0,(VLOOKUP(C897,'WI Vs ASM'!$B$2:$E$1000,4,0)))</f>
        <v>Offshore</v>
      </c>
      <c r="K897" s="11" t="str">
        <f>IF(ISERROR(VLOOKUP(C897,'WI Vs ASM'!$B$2:$F$1000,5,0)),0,(VLOOKUP(C897,'WI Vs ASM'!$B$2:$F$1000,5,0)))</f>
        <v>09-NonBillable</v>
      </c>
      <c r="L897" s="11" t="str">
        <f>IF(ISERROR(VLOOKUP(C897,'WI Vs ASM'!$B$2:$D$1000,3,0)),0,(VLOOKUP(C897,'WI Vs ASM'!$B$2:$D$1000,3,0)))</f>
        <v>13-Enhancement Offshore Bench</v>
      </c>
      <c r="M897" s="11" t="str">
        <f>IF(ISERROR(VLOOKUP(C897,'WI Vs ASM'!$B$2:$I$1000,8,0)),0,(VLOOKUP(C897,'WI Vs ASM'!$B$2:$I$1000,8,0)))</f>
        <v>Prakash Varadachari</v>
      </c>
      <c r="N897" s="11" t="str">
        <f>IF(ISERROR(VLOOKUP(C897,'WI Vs ASM'!$B$2:$G$1000,6,0)),0,(VLOOKUP(C897,'WI Vs ASM'!$B$2:$G$1000,6,0)))</f>
        <v>Bench - IMS Tower</v>
      </c>
      <c r="O897" s="11" t="str">
        <f>IF(ISERROR(VLOOKUP(C897,'WI Vs ASM'!$B$2:$H$1000,7,0)),0,(VLOOKUP(C897,'WI Vs ASM'!$B$2:$H$1000,7,0)))</f>
        <v>Bench - IMS Tower</v>
      </c>
      <c r="P897" s="11" t="str">
        <f t="shared" si="369"/>
        <v>May-17</v>
      </c>
      <c r="Q897" s="11" t="str">
        <f t="shared" si="370"/>
        <v>Q2</v>
      </c>
      <c r="R897" s="11" t="str">
        <f>IF(ISERROR(VLOOKUP(C897,'WI Vs ASM'!$B$2:$J$1000,9,0)),0,(VLOOKUP(C897,'WI Vs ASM'!$B$2:$J$1000,9,0)))</f>
        <v>Chandraprabha Palaniswamy</v>
      </c>
      <c r="S897" s="11">
        <f>IF(ISERROR(VLOOKUP(C897,'WI Vs ASM'!$B$2:$K$1000,10,0)),0,(VLOOKUP(C897,'WI Vs ASM'!$B$2:$K$1000,10,0)))</f>
        <v>0</v>
      </c>
      <c r="T897" s="11">
        <f>IF(ISERROR(VLOOKUP(C897,'WI Vs ASM'!$B$2:$L$1000,11,0)),0,(VLOOKUP(C897,'WI Vs ASM'!$B$2:$L$1000,11,0)))</f>
        <v>0</v>
      </c>
      <c r="U897" s="11" t="str">
        <f t="shared" si="377"/>
        <v>ENHANCEME</v>
      </c>
      <c r="V897" s="11" t="str">
        <f t="shared" si="371"/>
        <v>No</v>
      </c>
      <c r="W897" s="11" t="str">
        <f t="shared" si="372"/>
        <v>No</v>
      </c>
      <c r="X897" s="11" t="str">
        <f t="shared" si="373"/>
        <v>No</v>
      </c>
      <c r="Y897" s="11" t="str">
        <f t="shared" si="374"/>
        <v>No</v>
      </c>
      <c r="Z897" s="11" t="str">
        <f t="shared" si="375"/>
        <v>No</v>
      </c>
      <c r="AA897" s="11" t="str">
        <f t="shared" si="378"/>
        <v>No</v>
      </c>
      <c r="AB897" s="11">
        <f>IF(ISERROR(VLOOKUP(U897,'ITWR Dump'!$A$2:$Y$5000,24,0)),0,(VLOOKUP('ILC Report'!U897,'ITWR Dump'!$A$2:$Y$5000,24,0)))</f>
        <v>0</v>
      </c>
      <c r="AC897" s="11" t="str">
        <f t="shared" si="379"/>
        <v>No</v>
      </c>
      <c r="AD897" s="11" t="str">
        <f t="shared" si="380"/>
        <v/>
      </c>
      <c r="AE897" s="11">
        <f>IF(ISERROR(VLOOKUP(U897,'ITWR Dump'!$A$2:$Y$5000,13,0)),0,(VLOOKUP(U897,'ITWR Dump'!$A$2:$Y$5000,13,0)))</f>
        <v>0</v>
      </c>
      <c r="AF897" s="11">
        <f>IF(ISERROR(VLOOKUP(U897,'ITWR Dump'!$A$2:$Y$5000,11,0)),0,(VLOOKUP(U897,'ITWR Dump'!$A$2:$Y$5000,11,0)))</f>
        <v>0</v>
      </c>
      <c r="AG897" s="11">
        <f>IF(ISERROR(VLOOKUP(U897,'ITWR Dump'!$A$2:$Y$5000,2,0)),0,(VLOOKUP(U897,'ITWR Dump'!$A$2:$Y$5000,2,0)))</f>
        <v>0</v>
      </c>
      <c r="AH897" s="11">
        <f>IF(ISERROR(VLOOKUP(U897,'ITWR Dump'!$A$2:$Y$5000,14,0)),0,(VLOOKUP(U897,'ITWR Dump'!$A$2:$Y$5000,14,0)))</f>
        <v>0</v>
      </c>
      <c r="AI897" s="11" t="str">
        <f t="shared" si="381"/>
        <v>13-Enhancement Offshore Bench</v>
      </c>
      <c r="AJ897" s="11" t="str">
        <f t="shared" si="382"/>
        <v>Offshore</v>
      </c>
      <c r="AK897" s="11" t="str">
        <f>IF(ISERROR(VLOOKUP(A897,'Team Data'!$C$2:$U$213,17,0)),0,(VLOOKUP(A897,'Team Data'!$C$2:$U$213,17,0)))</f>
        <v>IMS and FN</v>
      </c>
      <c r="AL897" s="11" t="str">
        <f t="shared" si="383"/>
        <v>2017-04-24</v>
      </c>
      <c r="AM897" s="11">
        <f>IF(ISERROR(VLOOKUP(U897,'ITWR Dump'!$A$2:$Y$5000,16,0)),0,(VLOOKUP(U897,'ITWR Dump'!$A$2:$Y$5000,16,0)))</f>
        <v>0</v>
      </c>
      <c r="AN897" s="11">
        <f>IF(ISERROR(VLOOKUP(U897,'ITWR Dump'!$A$2:$Y$5000,18,0)),0,(VLOOKUP(U897,'ITWR Dump'!$A$2:$Y$5000,18,0)))</f>
        <v>0</v>
      </c>
      <c r="AO897" s="11">
        <f>IF(ISERROR(VLOOKUP(U897,'ITWR Dump'!$A$2:$Y$5000,25,0)),0,(VLOOKUP('ILC Report'!U897,'ITWR Dump'!$A$2:$Y$5000,25,0)))</f>
        <v>0</v>
      </c>
      <c r="AP897" s="11">
        <f t="shared" si="384"/>
        <v>0</v>
      </c>
      <c r="AQ897" s="26">
        <f t="shared" si="385"/>
        <v>0</v>
      </c>
      <c r="AR897" s="26">
        <f t="shared" si="386"/>
        <v>0</v>
      </c>
      <c r="AS897" s="26">
        <f t="shared" si="387"/>
        <v>0</v>
      </c>
      <c r="AT897" s="26">
        <f t="shared" si="388"/>
        <v>0</v>
      </c>
      <c r="AU897" s="26">
        <f t="shared" si="389"/>
        <v>0</v>
      </c>
      <c r="AV897" s="26">
        <f t="shared" si="390"/>
        <v>0</v>
      </c>
      <c r="AW897" s="11" t="s">
        <v>653</v>
      </c>
      <c r="AX897" s="11" t="str">
        <f>VLOOKUP(L897,Group!$A$2:$B$1000,2,0)</f>
        <v>Enhancement Bench</v>
      </c>
      <c r="AY897" s="11">
        <f>IF(ISERROR(VLOOKUP(U897,'ITWR Dump'!$A$2:$Y$5000,15,0)),0,(VLOOKUP('ILC Report'!U897,'ITWR Dump'!$A$2:$Y$5000,15,0)))</f>
        <v>0</v>
      </c>
      <c r="AZ897" s="11" t="str">
        <f t="shared" si="391"/>
        <v>No</v>
      </c>
      <c r="BA897" s="11" t="str">
        <f t="shared" si="392"/>
        <v>BKI</v>
      </c>
      <c r="BB897" s="11" t="str">
        <f t="shared" si="393"/>
        <v>BN</v>
      </c>
      <c r="BC897" s="11" t="str">
        <f t="shared" si="394"/>
        <v>No</v>
      </c>
    </row>
    <row r="898" spans="1:55" x14ac:dyDescent="0.3">
      <c r="A898" s="11" t="s">
        <v>116</v>
      </c>
      <c r="B898" s="11" t="s">
        <v>1848</v>
      </c>
      <c r="C898" s="11" t="s">
        <v>591</v>
      </c>
      <c r="D898" s="11" t="s">
        <v>2413</v>
      </c>
      <c r="E898" s="38" t="s">
        <v>2904</v>
      </c>
      <c r="F898" s="11">
        <v>5</v>
      </c>
      <c r="G898" s="40" t="s">
        <v>218</v>
      </c>
      <c r="H898" s="11" t="str">
        <f t="shared" si="376"/>
        <v>Regular</v>
      </c>
      <c r="I898" s="11" t="str">
        <f t="shared" ref="I898:I961" si="395">Locationdetails(J898)</f>
        <v>INDIA</v>
      </c>
      <c r="J898" s="11" t="str">
        <f>IF(ISERROR(VLOOKUP(C898,'WI Vs ASM'!$B$2:$E$1000,4,0)),0,(VLOOKUP(C898,'WI Vs ASM'!$B$2:$E$1000,4,0)))</f>
        <v>Offshore</v>
      </c>
      <c r="K898" s="11" t="str">
        <f>IF(ISERROR(VLOOKUP(C898,'WI Vs ASM'!$B$2:$F$1000,5,0)),0,(VLOOKUP(C898,'WI Vs ASM'!$B$2:$F$1000,5,0)))</f>
        <v>01-Fixed Price</v>
      </c>
      <c r="L898" s="11" t="str">
        <f>IF(ISERROR(VLOOKUP(C898,'WI Vs ASM'!$B$2:$D$1000,3,0)),0,(VLOOKUP(C898,'WI Vs ASM'!$B$2:$D$1000,3,0)))</f>
        <v>01-Maintenance Offshore</v>
      </c>
      <c r="M898" s="11" t="str">
        <f>IF(ISERROR(VLOOKUP(C898,'WI Vs ASM'!$B$2:$I$1000,8,0)),0,(VLOOKUP(C898,'WI Vs ASM'!$B$2:$I$1000,8,0)))</f>
        <v>Rahul Soman</v>
      </c>
      <c r="N898" s="11" t="str">
        <f>IF(ISERROR(VLOOKUP(C898,'WI Vs ASM'!$B$2:$G$1000,6,0)),0,(VLOOKUP(C898,'WI Vs ASM'!$B$2:$G$1000,6,0)))</f>
        <v>FileNet</v>
      </c>
      <c r="O898" s="11" t="str">
        <f>IF(ISERROR(VLOOKUP(C898,'WI Vs ASM'!$B$2:$H$1000,7,0)),0,(VLOOKUP(C898,'WI Vs ASM'!$B$2:$H$1000,7,0)))</f>
        <v>FileNet</v>
      </c>
      <c r="P898" s="11" t="str">
        <f t="shared" ref="P898:P961" si="396">TEXT(E898,"MMM-YY")</f>
        <v>May-17</v>
      </c>
      <c r="Q898" s="11" t="str">
        <f t="shared" ref="Q898:Q961" si="397">Quarterdetails(P898)</f>
        <v>Q2</v>
      </c>
      <c r="R898" s="11" t="str">
        <f>IF(ISERROR(VLOOKUP(C898,'WI Vs ASM'!$B$2:$J$1000,9,0)),0,(VLOOKUP(C898,'WI Vs ASM'!$B$2:$J$1000,9,0)))</f>
        <v>Jyothi Pai</v>
      </c>
      <c r="S898" s="11" t="str">
        <f>IF(ISERROR(VLOOKUP(C898,'WI Vs ASM'!$B$2:$K$1000,10,0)),0,(VLOOKUP(C898,'WI Vs ASM'!$B$2:$K$1000,10,0)))</f>
        <v>Vasudevan Srinivasan</v>
      </c>
      <c r="T898" s="11" t="str">
        <f>IF(ISERROR(VLOOKUP(C898,'WI Vs ASM'!$B$2:$L$1000,11,0)),0,(VLOOKUP(C898,'WI Vs ASM'!$B$2:$L$1000,11,0)))</f>
        <v>Noha Salama</v>
      </c>
      <c r="U898" s="11" t="e">
        <f t="shared" si="377"/>
        <v>#VALUE!</v>
      </c>
      <c r="V898" s="11" t="str">
        <f t="shared" ref="V898:V961" si="398">IF(OR(AP898=1,AQ898=1,AR898=1,AS898=1,AT898=1,AU898=1,AV898=1),"Yes","No")</f>
        <v>No</v>
      </c>
      <c r="W898" s="11" t="str">
        <f t="shared" ref="W898:W961" si="399">IF(V898&lt;&gt;"Yes",IF(AND(K898&lt;&gt;"09-NonBillable"),"Yes","No"),"No")</f>
        <v>Yes</v>
      </c>
      <c r="X898" s="11" t="str">
        <f t="shared" ref="X898:X961" si="400">IF(ISERROR(IF(OR(RIGHT(C898,2)="LB",(RIGHT(C898,2)="MG"),(C898="WAFCOGEN")),"Yes","No")),"No",(IF(OR(RIGHT(C898,2)="LB",(RIGHT(C898,2)="MG"),(C898="WAFCOGEN")),"Yes","No")))</f>
        <v>No</v>
      </c>
      <c r="Y898" s="11" t="str">
        <f t="shared" ref="Y898:Y961" si="401">CTCdetails(AE898)</f>
        <v>No</v>
      </c>
      <c r="Z898" s="11" t="str">
        <f t="shared" ref="Z898:Z961" si="402">Ignitedetails(C898)</f>
        <v>No</v>
      </c>
      <c r="AA898" s="11" t="str">
        <f t="shared" si="378"/>
        <v>No</v>
      </c>
      <c r="AB898" s="11">
        <f>IF(ISERROR(VLOOKUP(U898,'ITWR Dump'!$A$2:$Y$5000,24,0)),0,(VLOOKUP('ILC Report'!U898,'ITWR Dump'!$A$2:$Y$5000,24,0)))</f>
        <v>0</v>
      </c>
      <c r="AC898" s="11" t="str">
        <f t="shared" si="379"/>
        <v>No</v>
      </c>
      <c r="AD898" s="11" t="str">
        <f t="shared" si="380"/>
        <v/>
      </c>
      <c r="AE898" s="11">
        <f>IF(ISERROR(VLOOKUP(U898,'ITWR Dump'!$A$2:$Y$5000,13,0)),0,(VLOOKUP(U898,'ITWR Dump'!$A$2:$Y$5000,13,0)))</f>
        <v>0</v>
      </c>
      <c r="AF898" s="11">
        <f>IF(ISERROR(VLOOKUP(U898,'ITWR Dump'!$A$2:$Y$5000,11,0)),0,(VLOOKUP(U898,'ITWR Dump'!$A$2:$Y$5000,11,0)))</f>
        <v>0</v>
      </c>
      <c r="AG898" s="11">
        <f>IF(ISERROR(VLOOKUP(U898,'ITWR Dump'!$A$2:$Y$5000,2,0)),0,(VLOOKUP(U898,'ITWR Dump'!$A$2:$Y$5000,2,0)))</f>
        <v>0</v>
      </c>
      <c r="AH898" s="11">
        <f>IF(ISERROR(VLOOKUP(U898,'ITWR Dump'!$A$2:$Y$5000,14,0)),0,(VLOOKUP(U898,'ITWR Dump'!$A$2:$Y$5000,14,0)))</f>
        <v>0</v>
      </c>
      <c r="AI898" s="11" t="str">
        <f t="shared" si="381"/>
        <v>01-Maintenance Offshore</v>
      </c>
      <c r="AJ898" s="11" t="str">
        <f t="shared" si="382"/>
        <v>Offshore</v>
      </c>
      <c r="AK898" s="11" t="str">
        <f>IF(ISERROR(VLOOKUP(A898,'Team Data'!$C$2:$U$213,17,0)),0,(VLOOKUP(A898,'Team Data'!$C$2:$U$213,17,0)))</f>
        <v>IMS and FN</v>
      </c>
      <c r="AL898" s="11" t="str">
        <f t="shared" si="383"/>
        <v>2017-04-24</v>
      </c>
      <c r="AM898" s="11">
        <f>IF(ISERROR(VLOOKUP(U898,'ITWR Dump'!$A$2:$Y$5000,16,0)),0,(VLOOKUP(U898,'ITWR Dump'!$A$2:$Y$5000,16,0)))</f>
        <v>0</v>
      </c>
      <c r="AN898" s="11">
        <f>IF(ISERROR(VLOOKUP(U898,'ITWR Dump'!$A$2:$Y$5000,18,0)),0,(VLOOKUP(U898,'ITWR Dump'!$A$2:$Y$5000,18,0)))</f>
        <v>0</v>
      </c>
      <c r="AO898" s="11">
        <f>IF(ISERROR(VLOOKUP(U898,'ITWR Dump'!$A$2:$Y$5000,25,0)),0,(VLOOKUP('ILC Report'!U898,'ITWR Dump'!$A$2:$Y$5000,25,0)))</f>
        <v>0</v>
      </c>
      <c r="AP898" s="11">
        <f t="shared" si="384"/>
        <v>0</v>
      </c>
      <c r="AQ898" s="26">
        <f t="shared" si="385"/>
        <v>0</v>
      </c>
      <c r="AR898" s="26">
        <f t="shared" si="386"/>
        <v>0</v>
      </c>
      <c r="AS898" s="26">
        <f t="shared" si="387"/>
        <v>0</v>
      </c>
      <c r="AT898" s="26">
        <f t="shared" si="388"/>
        <v>0</v>
      </c>
      <c r="AU898" s="26">
        <f t="shared" si="389"/>
        <v>0</v>
      </c>
      <c r="AV898" s="26">
        <f t="shared" si="390"/>
        <v>0</v>
      </c>
      <c r="AW898" s="11" t="s">
        <v>653</v>
      </c>
      <c r="AX898" s="11" t="str">
        <f>VLOOKUP(L898,Group!$A$2:$B$1000,2,0)</f>
        <v>Maintenance</v>
      </c>
      <c r="AY898" s="11">
        <f>IF(ISERROR(VLOOKUP(U898,'ITWR Dump'!$A$2:$Y$5000,15,0)),0,(VLOOKUP('ILC Report'!U898,'ITWR Dump'!$A$2:$Y$5000,15,0)))</f>
        <v>0</v>
      </c>
      <c r="AZ898" s="11" t="str">
        <f t="shared" si="391"/>
        <v>Yes</v>
      </c>
      <c r="BA898" s="11" t="str">
        <f t="shared" si="392"/>
        <v>BKI</v>
      </c>
      <c r="BB898" s="11" t="str">
        <f t="shared" si="393"/>
        <v>MN</v>
      </c>
      <c r="BC898" s="11" t="str">
        <f t="shared" si="394"/>
        <v>No</v>
      </c>
    </row>
    <row r="899" spans="1:55" x14ac:dyDescent="0.3">
      <c r="A899" s="11" t="s">
        <v>116</v>
      </c>
      <c r="B899" s="11" t="s">
        <v>1848</v>
      </c>
      <c r="C899" s="11" t="s">
        <v>600</v>
      </c>
      <c r="D899" s="11" t="s">
        <v>1962</v>
      </c>
      <c r="E899" s="38" t="s">
        <v>2904</v>
      </c>
      <c r="F899" s="11">
        <v>40</v>
      </c>
      <c r="G899" s="40" t="s">
        <v>218</v>
      </c>
      <c r="H899" s="11" t="str">
        <f t="shared" ref="H899:H962" si="403">Shiftdetails($G899)</f>
        <v>Regular</v>
      </c>
      <c r="I899" s="11" t="str">
        <f t="shared" si="395"/>
        <v>INDIA</v>
      </c>
      <c r="J899" s="11" t="str">
        <f>IF(ISERROR(VLOOKUP(C899,'WI Vs ASM'!$B$2:$E$1000,4,0)),0,(VLOOKUP(C899,'WI Vs ASM'!$B$2:$E$1000,4,0)))</f>
        <v>Offshore</v>
      </c>
      <c r="K899" s="11" t="str">
        <f>IF(ISERROR(VLOOKUP(C899,'WI Vs ASM'!$B$2:$F$1000,5,0)),0,(VLOOKUP(C899,'WI Vs ASM'!$B$2:$F$1000,5,0)))</f>
        <v>09-NonBillable</v>
      </c>
      <c r="L899" s="11" t="str">
        <f>IF(ISERROR(VLOOKUP(C899,'WI Vs ASM'!$B$2:$D$1000,3,0)),0,(VLOOKUP(C899,'WI Vs ASM'!$B$2:$D$1000,3,0)))</f>
        <v>13-Enhancement Offshore Bench</v>
      </c>
      <c r="M899" s="11" t="str">
        <f>IF(ISERROR(VLOOKUP(C899,'WI Vs ASM'!$B$2:$I$1000,8,0)),0,(VLOOKUP(C899,'WI Vs ASM'!$B$2:$I$1000,8,0)))</f>
        <v>Prakash Varadachari</v>
      </c>
      <c r="N899" s="11" t="str">
        <f>IF(ISERROR(VLOOKUP(C899,'WI Vs ASM'!$B$2:$G$1000,6,0)),0,(VLOOKUP(C899,'WI Vs ASM'!$B$2:$G$1000,6,0)))</f>
        <v>Bench - IMS Tower</v>
      </c>
      <c r="O899" s="11" t="str">
        <f>IF(ISERROR(VLOOKUP(C899,'WI Vs ASM'!$B$2:$H$1000,7,0)),0,(VLOOKUP(C899,'WI Vs ASM'!$B$2:$H$1000,7,0)))</f>
        <v>Bench - IMS Tower</v>
      </c>
      <c r="P899" s="11" t="str">
        <f t="shared" si="396"/>
        <v>May-17</v>
      </c>
      <c r="Q899" s="11" t="str">
        <f t="shared" si="397"/>
        <v>Q2</v>
      </c>
      <c r="R899" s="11" t="str">
        <f>IF(ISERROR(VLOOKUP(C899,'WI Vs ASM'!$B$2:$J$1000,9,0)),0,(VLOOKUP(C899,'WI Vs ASM'!$B$2:$J$1000,9,0)))</f>
        <v>Chandraprabha Palaniswamy</v>
      </c>
      <c r="S899" s="11">
        <f>IF(ISERROR(VLOOKUP(C899,'WI Vs ASM'!$B$2:$K$1000,10,0)),0,(VLOOKUP(C899,'WI Vs ASM'!$B$2:$K$1000,10,0)))</f>
        <v>0</v>
      </c>
      <c r="T899" s="11">
        <f>IF(ISERROR(VLOOKUP(C899,'WI Vs ASM'!$B$2:$L$1000,11,0)),0,(VLOOKUP(C899,'WI Vs ASM'!$B$2:$L$1000,11,0)))</f>
        <v>0</v>
      </c>
      <c r="U899" s="11" t="str">
        <f t="shared" ref="U899:U962" si="404">IF(ISERROR(MID((UPPER(D899)),(FIND("WR",(UPPER(D899)),1)),8)),MID((UPPER(D899)),(FIND("ENH",(UPPER(D899)),1)),9),MID((UPPER(D899)),(FIND("WR",(UPPER(D899)),1)),8))</f>
        <v>ENHANCEME</v>
      </c>
      <c r="V899" s="11" t="str">
        <f t="shared" si="398"/>
        <v>No</v>
      </c>
      <c r="W899" s="11" t="str">
        <f t="shared" si="399"/>
        <v>No</v>
      </c>
      <c r="X899" s="11" t="str">
        <f t="shared" si="400"/>
        <v>No</v>
      </c>
      <c r="Y899" s="11" t="str">
        <f t="shared" si="401"/>
        <v>No</v>
      </c>
      <c r="Z899" s="11" t="str">
        <f t="shared" si="402"/>
        <v>No</v>
      </c>
      <c r="AA899" s="11" t="str">
        <f t="shared" ref="AA899:AA962" si="405">RTCdetails(AE899,AY899)</f>
        <v>No</v>
      </c>
      <c r="AB899" s="11">
        <f>IF(ISERROR(VLOOKUP(U899,'ITWR Dump'!$A$2:$Y$5000,24,0)),0,(VLOOKUP('ILC Report'!U899,'ITWR Dump'!$A$2:$Y$5000,24,0)))</f>
        <v>0</v>
      </c>
      <c r="AC899" s="11" t="str">
        <f t="shared" ref="AC899:AC962" si="406">Billable(X899,Y899,Z899,AA899,BC899)</f>
        <v>No</v>
      </c>
      <c r="AD899" s="11" t="str">
        <f t="shared" ref="AD899:AD962" si="407">IF(X899="Yes",$X$1,IF(Y899="Yes",$Y$1,IF(Z899="Yes",$Z$1,IF(AA899="Yes",$AA$1,""))))</f>
        <v/>
      </c>
      <c r="AE899" s="11">
        <f>IF(ISERROR(VLOOKUP(U899,'ITWR Dump'!$A$2:$Y$5000,13,0)),0,(VLOOKUP(U899,'ITWR Dump'!$A$2:$Y$5000,13,0)))</f>
        <v>0</v>
      </c>
      <c r="AF899" s="11">
        <f>IF(ISERROR(VLOOKUP(U899,'ITWR Dump'!$A$2:$Y$5000,11,0)),0,(VLOOKUP(U899,'ITWR Dump'!$A$2:$Y$5000,11,0)))</f>
        <v>0</v>
      </c>
      <c r="AG899" s="11">
        <f>IF(ISERROR(VLOOKUP(U899,'ITWR Dump'!$A$2:$Y$5000,2,0)),0,(VLOOKUP(U899,'ITWR Dump'!$A$2:$Y$5000,2,0)))</f>
        <v>0</v>
      </c>
      <c r="AH899" s="11">
        <f>IF(ISERROR(VLOOKUP(U899,'ITWR Dump'!$A$2:$Y$5000,14,0)),0,(VLOOKUP(U899,'ITWR Dump'!$A$2:$Y$5000,14,0)))</f>
        <v>0</v>
      </c>
      <c r="AI899" s="11" t="str">
        <f t="shared" ref="AI899:AI962" si="408">UdfCategory(H899,L899,AJ899)</f>
        <v>13-Enhancement Offshore Bench</v>
      </c>
      <c r="AJ899" s="11" t="str">
        <f t="shared" ref="AJ899:AJ962" si="409">OnOffLanded(A899,C899,J899)</f>
        <v>Offshore</v>
      </c>
      <c r="AK899" s="11" t="str">
        <f>IF(ISERROR(VLOOKUP(A899,'Team Data'!$C$2:$U$213,17,0)),0,(VLOOKUP(A899,'Team Data'!$C$2:$U$213,17,0)))</f>
        <v>IMS and FN</v>
      </c>
      <c r="AL899" s="11" t="str">
        <f t="shared" ref="AL899:AL962" si="410">LEFT(AW899,10)</f>
        <v>2017-04-24</v>
      </c>
      <c r="AM899" s="11">
        <f>IF(ISERROR(VLOOKUP(U899,'ITWR Dump'!$A$2:$Y$5000,16,0)),0,(VLOOKUP(U899,'ITWR Dump'!$A$2:$Y$5000,16,0)))</f>
        <v>0</v>
      </c>
      <c r="AN899" s="11">
        <f>IF(ISERROR(VLOOKUP(U899,'ITWR Dump'!$A$2:$Y$5000,18,0)),0,(VLOOKUP(U899,'ITWR Dump'!$A$2:$Y$5000,18,0)))</f>
        <v>0</v>
      </c>
      <c r="AO899" s="11">
        <f>IF(ISERROR(VLOOKUP(U899,'ITWR Dump'!$A$2:$Y$5000,25,0)),0,(VLOOKUP('ILC Report'!U899,'ITWR Dump'!$A$2:$Y$5000,25,0)))</f>
        <v>0</v>
      </c>
      <c r="AP899" s="11">
        <f t="shared" ref="AP899:AP962" si="411">IFERROR(FIND("INC0",D899,1),0)</f>
        <v>0</v>
      </c>
      <c r="AQ899" s="26">
        <f t="shared" ref="AQ899:AQ962" si="412">IFERROR(FIND("INC1",D899,1),0)</f>
        <v>0</v>
      </c>
      <c r="AR899" s="26">
        <f t="shared" ref="AR899:AR962" si="413">IFERROR(FIND("INC2",D899,1),0)</f>
        <v>0</v>
      </c>
      <c r="AS899" s="26">
        <f t="shared" ref="AS899:AS962" si="414">IFERROR(FIND("INC3",D899,1),0)</f>
        <v>0</v>
      </c>
      <c r="AT899" s="26">
        <f t="shared" ref="AT899:AT962" si="415">IFERROR(FIND("INC4",D899,1),0)</f>
        <v>0</v>
      </c>
      <c r="AU899" s="26">
        <f t="shared" ref="AU899:AU962" si="416">IFERROR(FIND("INC 0",D899,1),0)</f>
        <v>0</v>
      </c>
      <c r="AV899" s="26">
        <f t="shared" ref="AV899:AV962" si="417">IFERROR(FIND("INC 1",D899,1),0)</f>
        <v>0</v>
      </c>
      <c r="AW899" s="11" t="s">
        <v>653</v>
      </c>
      <c r="AX899" s="11" t="str">
        <f>VLOOKUP(L899,Group!$A$2:$B$1000,2,0)</f>
        <v>Enhancement Bench</v>
      </c>
      <c r="AY899" s="11">
        <f>IF(ISERROR(VLOOKUP(U899,'ITWR Dump'!$A$2:$Y$5000,15,0)),0,(VLOOKUP('ILC Report'!U899,'ITWR Dump'!$A$2:$Y$5000,15,0)))</f>
        <v>0</v>
      </c>
      <c r="AZ899" s="11" t="str">
        <f t="shared" ref="AZ899:AZ962" si="418">Adoc(BB899,D899)</f>
        <v>No</v>
      </c>
      <c r="BA899" s="11" t="str">
        <f t="shared" ref="BA899:BA962" si="419">LEFT(C899,3)</f>
        <v>BKI</v>
      </c>
      <c r="BB899" s="11" t="str">
        <f t="shared" ref="BB899:BB962" si="420">RIGHT(C899,2)</f>
        <v>BN</v>
      </c>
      <c r="BC899" s="11" t="str">
        <f t="shared" ref="BC899:BC962" si="421">Work(AF899)</f>
        <v>No</v>
      </c>
    </row>
    <row r="900" spans="1:55" x14ac:dyDescent="0.3">
      <c r="A900" s="11" t="s">
        <v>675</v>
      </c>
      <c r="B900" s="11" t="s">
        <v>1849</v>
      </c>
      <c r="C900" s="11" t="s">
        <v>566</v>
      </c>
      <c r="D900" s="11" t="s">
        <v>2416</v>
      </c>
      <c r="E900" s="38" t="s">
        <v>652</v>
      </c>
      <c r="F900" s="11">
        <v>11</v>
      </c>
      <c r="G900" s="40" t="s">
        <v>218</v>
      </c>
      <c r="H900" s="11" t="str">
        <f t="shared" si="403"/>
        <v>Regular</v>
      </c>
      <c r="I900" s="11" t="str">
        <f t="shared" si="395"/>
        <v>INDIA</v>
      </c>
      <c r="J900" s="11" t="str">
        <f>IF(ISERROR(VLOOKUP(C900,'WI Vs ASM'!$B$2:$E$1000,4,0)),0,(VLOOKUP(C900,'WI Vs ASM'!$B$2:$E$1000,4,0)))</f>
        <v>Offshore</v>
      </c>
      <c r="K900" s="11" t="str">
        <f>IF(ISERROR(VLOOKUP(C900,'WI Vs ASM'!$B$2:$F$1000,5,0)),0,(VLOOKUP(C900,'WI Vs ASM'!$B$2:$F$1000,5,0)))</f>
        <v>01-Fixed Price</v>
      </c>
      <c r="L900" s="11" t="str">
        <f>IF(ISERROR(VLOOKUP(C900,'WI Vs ASM'!$B$2:$D$1000,3,0)),0,(VLOOKUP(C900,'WI Vs ASM'!$B$2:$D$1000,3,0)))</f>
        <v>01-Maintenance Offshore</v>
      </c>
      <c r="M900" s="11" t="str">
        <f>IF(ISERROR(VLOOKUP(C900,'WI Vs ASM'!$B$2:$I$1000,8,0)),0,(VLOOKUP(C900,'WI Vs ASM'!$B$2:$I$1000,8,0)))</f>
        <v>Rahul Soman</v>
      </c>
      <c r="N900" s="11" t="str">
        <f>IF(ISERROR(VLOOKUP(C900,'WI Vs ASM'!$B$2:$G$1000,6,0)),0,(VLOOKUP(C900,'WI Vs ASM'!$B$2:$G$1000,6,0)))</f>
        <v>Claims</v>
      </c>
      <c r="O900" s="11" t="str">
        <f>IF(ISERROR(VLOOKUP(C900,'WI Vs ASM'!$B$2:$H$1000,7,0)),0,(VLOOKUP(C900,'WI Vs ASM'!$B$2:$H$1000,7,0)))</f>
        <v>Claims</v>
      </c>
      <c r="P900" s="11" t="str">
        <f t="shared" si="396"/>
        <v>Apr-17</v>
      </c>
      <c r="Q900" s="11" t="str">
        <f t="shared" si="397"/>
        <v>Q2</v>
      </c>
      <c r="R900" s="11" t="str">
        <f>IF(ISERROR(VLOOKUP(C900,'WI Vs ASM'!$B$2:$J$1000,9,0)),0,(VLOOKUP(C900,'WI Vs ASM'!$B$2:$J$1000,9,0)))</f>
        <v>Jyothi Pai</v>
      </c>
      <c r="S900" s="11" t="str">
        <f>IF(ISERROR(VLOOKUP(C900,'WI Vs ASM'!$B$2:$K$1000,10,0)),0,(VLOOKUP(C900,'WI Vs ASM'!$B$2:$K$1000,10,0)))</f>
        <v>Dana D. Smith</v>
      </c>
      <c r="T900" s="11" t="str">
        <f>IF(ISERROR(VLOOKUP(C900,'WI Vs ASM'!$B$2:$L$1000,11,0)),0,(VLOOKUP(C900,'WI Vs ASM'!$B$2:$L$1000,11,0)))</f>
        <v>Phillip Mclean</v>
      </c>
      <c r="U900" s="11" t="e">
        <f t="shared" si="404"/>
        <v>#VALUE!</v>
      </c>
      <c r="V900" s="11" t="str">
        <f t="shared" si="398"/>
        <v>Yes</v>
      </c>
      <c r="W900" s="11" t="str">
        <f t="shared" si="399"/>
        <v>No</v>
      </c>
      <c r="X900" s="11" t="str">
        <f t="shared" si="400"/>
        <v>No</v>
      </c>
      <c r="Y900" s="11" t="str">
        <f t="shared" si="401"/>
        <v>No</v>
      </c>
      <c r="Z900" s="11" t="str">
        <f t="shared" si="402"/>
        <v>No</v>
      </c>
      <c r="AA900" s="11" t="str">
        <f t="shared" si="405"/>
        <v>No</v>
      </c>
      <c r="AB900" s="11">
        <f>IF(ISERROR(VLOOKUP(U900,'ITWR Dump'!$A$2:$Y$5000,24,0)),0,(VLOOKUP('ILC Report'!U900,'ITWR Dump'!$A$2:$Y$5000,24,0)))</f>
        <v>0</v>
      </c>
      <c r="AC900" s="11" t="str">
        <f t="shared" si="406"/>
        <v>No</v>
      </c>
      <c r="AD900" s="11" t="str">
        <f t="shared" si="407"/>
        <v/>
      </c>
      <c r="AE900" s="11">
        <f>IF(ISERROR(VLOOKUP(U900,'ITWR Dump'!$A$2:$Y$5000,13,0)),0,(VLOOKUP(U900,'ITWR Dump'!$A$2:$Y$5000,13,0)))</f>
        <v>0</v>
      </c>
      <c r="AF900" s="11">
        <f>IF(ISERROR(VLOOKUP(U900,'ITWR Dump'!$A$2:$Y$5000,11,0)),0,(VLOOKUP(U900,'ITWR Dump'!$A$2:$Y$5000,11,0)))</f>
        <v>0</v>
      </c>
      <c r="AG900" s="11">
        <f>IF(ISERROR(VLOOKUP(U900,'ITWR Dump'!$A$2:$Y$5000,2,0)),0,(VLOOKUP(U900,'ITWR Dump'!$A$2:$Y$5000,2,0)))</f>
        <v>0</v>
      </c>
      <c r="AH900" s="11">
        <f>IF(ISERROR(VLOOKUP(U900,'ITWR Dump'!$A$2:$Y$5000,14,0)),0,(VLOOKUP(U900,'ITWR Dump'!$A$2:$Y$5000,14,0)))</f>
        <v>0</v>
      </c>
      <c r="AI900" s="11" t="str">
        <f t="shared" si="408"/>
        <v>01-Maintenance Offshore</v>
      </c>
      <c r="AJ900" s="11" t="str">
        <f t="shared" si="409"/>
        <v>Offshore</v>
      </c>
      <c r="AK900" s="11" t="str">
        <f>IF(ISERROR(VLOOKUP(A900,'Team Data'!$C$2:$U$213,17,0)),0,(VLOOKUP(A900,'Team Data'!$C$2:$U$213,17,0)))</f>
        <v>IMS and FN</v>
      </c>
      <c r="AL900" s="11" t="str">
        <f t="shared" si="410"/>
        <v>2017-04-24</v>
      </c>
      <c r="AM900" s="11">
        <f>IF(ISERROR(VLOOKUP(U900,'ITWR Dump'!$A$2:$Y$5000,16,0)),0,(VLOOKUP(U900,'ITWR Dump'!$A$2:$Y$5000,16,0)))</f>
        <v>0</v>
      </c>
      <c r="AN900" s="11">
        <f>IF(ISERROR(VLOOKUP(U900,'ITWR Dump'!$A$2:$Y$5000,18,0)),0,(VLOOKUP(U900,'ITWR Dump'!$A$2:$Y$5000,18,0)))</f>
        <v>0</v>
      </c>
      <c r="AO900" s="11">
        <f>IF(ISERROR(VLOOKUP(U900,'ITWR Dump'!$A$2:$Y$5000,25,0)),0,(VLOOKUP('ILC Report'!U900,'ITWR Dump'!$A$2:$Y$5000,25,0)))</f>
        <v>0</v>
      </c>
      <c r="AP900" s="11">
        <f t="shared" si="411"/>
        <v>1</v>
      </c>
      <c r="AQ900" s="26">
        <f t="shared" si="412"/>
        <v>0</v>
      </c>
      <c r="AR900" s="26">
        <f t="shared" si="413"/>
        <v>0</v>
      </c>
      <c r="AS900" s="26">
        <f t="shared" si="414"/>
        <v>0</v>
      </c>
      <c r="AT900" s="26">
        <f t="shared" si="415"/>
        <v>0</v>
      </c>
      <c r="AU900" s="26">
        <f t="shared" si="416"/>
        <v>0</v>
      </c>
      <c r="AV900" s="26">
        <f t="shared" si="417"/>
        <v>0</v>
      </c>
      <c r="AW900" s="11" t="s">
        <v>653</v>
      </c>
      <c r="AX900" s="11" t="str">
        <f>VLOOKUP(L900,Group!$A$2:$B$1000,2,0)</f>
        <v>Maintenance</v>
      </c>
      <c r="AY900" s="11">
        <f>IF(ISERROR(VLOOKUP(U900,'ITWR Dump'!$A$2:$Y$5000,15,0)),0,(VLOOKUP('ILC Report'!U900,'ITWR Dump'!$A$2:$Y$5000,15,0)))</f>
        <v>0</v>
      </c>
      <c r="AZ900" s="11" t="str">
        <f t="shared" si="418"/>
        <v>Yes</v>
      </c>
      <c r="BA900" s="11" t="str">
        <f t="shared" si="419"/>
        <v>BKI</v>
      </c>
      <c r="BB900" s="11" t="str">
        <f t="shared" si="420"/>
        <v>MN</v>
      </c>
      <c r="BC900" s="11" t="str">
        <f t="shared" si="421"/>
        <v>No</v>
      </c>
    </row>
    <row r="901" spans="1:55" x14ac:dyDescent="0.3">
      <c r="A901" s="11" t="s">
        <v>675</v>
      </c>
      <c r="B901" s="11" t="s">
        <v>1849</v>
      </c>
      <c r="C901" s="11" t="s">
        <v>566</v>
      </c>
      <c r="D901" s="11" t="s">
        <v>2111</v>
      </c>
      <c r="E901" s="38" t="s">
        <v>652</v>
      </c>
      <c r="F901" s="11">
        <v>48</v>
      </c>
      <c r="G901" s="40" t="s">
        <v>2905</v>
      </c>
      <c r="H901" s="11" t="str">
        <f t="shared" si="403"/>
        <v>Standby</v>
      </c>
      <c r="I901" s="11" t="str">
        <f t="shared" si="395"/>
        <v>INDIA</v>
      </c>
      <c r="J901" s="11" t="str">
        <f>IF(ISERROR(VLOOKUP(C901,'WI Vs ASM'!$B$2:$E$1000,4,0)),0,(VLOOKUP(C901,'WI Vs ASM'!$B$2:$E$1000,4,0)))</f>
        <v>Offshore</v>
      </c>
      <c r="K901" s="11" t="str">
        <f>IF(ISERROR(VLOOKUP(C901,'WI Vs ASM'!$B$2:$F$1000,5,0)),0,(VLOOKUP(C901,'WI Vs ASM'!$B$2:$F$1000,5,0)))</f>
        <v>01-Fixed Price</v>
      </c>
      <c r="L901" s="11" t="str">
        <f>IF(ISERROR(VLOOKUP(C901,'WI Vs ASM'!$B$2:$D$1000,3,0)),0,(VLOOKUP(C901,'WI Vs ASM'!$B$2:$D$1000,3,0)))</f>
        <v>01-Maintenance Offshore</v>
      </c>
      <c r="M901" s="11" t="str">
        <f>IF(ISERROR(VLOOKUP(C901,'WI Vs ASM'!$B$2:$I$1000,8,0)),0,(VLOOKUP(C901,'WI Vs ASM'!$B$2:$I$1000,8,0)))</f>
        <v>Rahul Soman</v>
      </c>
      <c r="N901" s="11" t="str">
        <f>IF(ISERROR(VLOOKUP(C901,'WI Vs ASM'!$B$2:$G$1000,6,0)),0,(VLOOKUP(C901,'WI Vs ASM'!$B$2:$G$1000,6,0)))</f>
        <v>Claims</v>
      </c>
      <c r="O901" s="11" t="str">
        <f>IF(ISERROR(VLOOKUP(C901,'WI Vs ASM'!$B$2:$H$1000,7,0)),0,(VLOOKUP(C901,'WI Vs ASM'!$B$2:$H$1000,7,0)))</f>
        <v>Claims</v>
      </c>
      <c r="P901" s="11" t="str">
        <f t="shared" si="396"/>
        <v>Apr-17</v>
      </c>
      <c r="Q901" s="11" t="str">
        <f t="shared" si="397"/>
        <v>Q2</v>
      </c>
      <c r="R901" s="11" t="str">
        <f>IF(ISERROR(VLOOKUP(C901,'WI Vs ASM'!$B$2:$J$1000,9,0)),0,(VLOOKUP(C901,'WI Vs ASM'!$B$2:$J$1000,9,0)))</f>
        <v>Jyothi Pai</v>
      </c>
      <c r="S901" s="11" t="str">
        <f>IF(ISERROR(VLOOKUP(C901,'WI Vs ASM'!$B$2:$K$1000,10,0)),0,(VLOOKUP(C901,'WI Vs ASM'!$B$2:$K$1000,10,0)))</f>
        <v>Dana D. Smith</v>
      </c>
      <c r="T901" s="11" t="str">
        <f>IF(ISERROR(VLOOKUP(C901,'WI Vs ASM'!$B$2:$L$1000,11,0)),0,(VLOOKUP(C901,'WI Vs ASM'!$B$2:$L$1000,11,0)))</f>
        <v>Phillip Mclean</v>
      </c>
      <c r="U901" s="11" t="e">
        <f t="shared" si="404"/>
        <v>#VALUE!</v>
      </c>
      <c r="V901" s="11" t="str">
        <f t="shared" si="398"/>
        <v>No</v>
      </c>
      <c r="W901" s="11" t="str">
        <f t="shared" si="399"/>
        <v>Yes</v>
      </c>
      <c r="X901" s="11" t="str">
        <f t="shared" si="400"/>
        <v>No</v>
      </c>
      <c r="Y901" s="11" t="str">
        <f t="shared" si="401"/>
        <v>No</v>
      </c>
      <c r="Z901" s="11" t="str">
        <f t="shared" si="402"/>
        <v>No</v>
      </c>
      <c r="AA901" s="11" t="str">
        <f t="shared" si="405"/>
        <v>No</v>
      </c>
      <c r="AB901" s="11">
        <f>IF(ISERROR(VLOOKUP(U901,'ITWR Dump'!$A$2:$Y$5000,24,0)),0,(VLOOKUP('ILC Report'!U901,'ITWR Dump'!$A$2:$Y$5000,24,0)))</f>
        <v>0</v>
      </c>
      <c r="AC901" s="11" t="str">
        <f t="shared" si="406"/>
        <v>No</v>
      </c>
      <c r="AD901" s="11" t="str">
        <f t="shared" si="407"/>
        <v/>
      </c>
      <c r="AE901" s="11">
        <f>IF(ISERROR(VLOOKUP(U901,'ITWR Dump'!$A$2:$Y$5000,13,0)),0,(VLOOKUP(U901,'ITWR Dump'!$A$2:$Y$5000,13,0)))</f>
        <v>0</v>
      </c>
      <c r="AF901" s="11">
        <f>IF(ISERROR(VLOOKUP(U901,'ITWR Dump'!$A$2:$Y$5000,11,0)),0,(VLOOKUP(U901,'ITWR Dump'!$A$2:$Y$5000,11,0)))</f>
        <v>0</v>
      </c>
      <c r="AG901" s="11">
        <f>IF(ISERROR(VLOOKUP(U901,'ITWR Dump'!$A$2:$Y$5000,2,0)),0,(VLOOKUP(U901,'ITWR Dump'!$A$2:$Y$5000,2,0)))</f>
        <v>0</v>
      </c>
      <c r="AH901" s="11">
        <f>IF(ISERROR(VLOOKUP(U901,'ITWR Dump'!$A$2:$Y$5000,14,0)),0,(VLOOKUP(U901,'ITWR Dump'!$A$2:$Y$5000,14,0)))</f>
        <v>0</v>
      </c>
      <c r="AI901" s="11" t="str">
        <f t="shared" si="408"/>
        <v>Standby Hours</v>
      </c>
      <c r="AJ901" s="11" t="str">
        <f t="shared" si="409"/>
        <v>Offshore</v>
      </c>
      <c r="AK901" s="11" t="str">
        <f>IF(ISERROR(VLOOKUP(A901,'Team Data'!$C$2:$U$213,17,0)),0,(VLOOKUP(A901,'Team Data'!$C$2:$U$213,17,0)))</f>
        <v>IMS and FN</v>
      </c>
      <c r="AL901" s="11" t="str">
        <f t="shared" si="410"/>
        <v>2017-04-24</v>
      </c>
      <c r="AM901" s="11">
        <f>IF(ISERROR(VLOOKUP(U901,'ITWR Dump'!$A$2:$Y$5000,16,0)),0,(VLOOKUP(U901,'ITWR Dump'!$A$2:$Y$5000,16,0)))</f>
        <v>0</v>
      </c>
      <c r="AN901" s="11">
        <f>IF(ISERROR(VLOOKUP(U901,'ITWR Dump'!$A$2:$Y$5000,18,0)),0,(VLOOKUP(U901,'ITWR Dump'!$A$2:$Y$5000,18,0)))</f>
        <v>0</v>
      </c>
      <c r="AO901" s="11">
        <f>IF(ISERROR(VLOOKUP(U901,'ITWR Dump'!$A$2:$Y$5000,25,0)),0,(VLOOKUP('ILC Report'!U901,'ITWR Dump'!$A$2:$Y$5000,25,0)))</f>
        <v>0</v>
      </c>
      <c r="AP901" s="11">
        <f t="shared" si="411"/>
        <v>0</v>
      </c>
      <c r="AQ901" s="26">
        <f t="shared" si="412"/>
        <v>0</v>
      </c>
      <c r="AR901" s="26">
        <f t="shared" si="413"/>
        <v>0</v>
      </c>
      <c r="AS901" s="26">
        <f t="shared" si="414"/>
        <v>0</v>
      </c>
      <c r="AT901" s="26">
        <f t="shared" si="415"/>
        <v>0</v>
      </c>
      <c r="AU901" s="26">
        <f t="shared" si="416"/>
        <v>0</v>
      </c>
      <c r="AV901" s="26">
        <f t="shared" si="417"/>
        <v>0</v>
      </c>
      <c r="AW901" s="11" t="s">
        <v>653</v>
      </c>
      <c r="AX901" s="11" t="str">
        <f>VLOOKUP(L901,Group!$A$2:$B$1000,2,0)</f>
        <v>Maintenance</v>
      </c>
      <c r="AY901" s="11">
        <f>IF(ISERROR(VLOOKUP(U901,'ITWR Dump'!$A$2:$Y$5000,15,0)),0,(VLOOKUP('ILC Report'!U901,'ITWR Dump'!$A$2:$Y$5000,15,0)))</f>
        <v>0</v>
      </c>
      <c r="AZ901" s="11" t="str">
        <f t="shared" si="418"/>
        <v>No</v>
      </c>
      <c r="BA901" s="11" t="str">
        <f t="shared" si="419"/>
        <v>BKI</v>
      </c>
      <c r="BB901" s="11" t="str">
        <f t="shared" si="420"/>
        <v>MN</v>
      </c>
      <c r="BC901" s="11" t="str">
        <f t="shared" si="421"/>
        <v>No</v>
      </c>
    </row>
    <row r="902" spans="1:55" x14ac:dyDescent="0.3">
      <c r="A902" s="11" t="s">
        <v>675</v>
      </c>
      <c r="B902" s="11" t="s">
        <v>1849</v>
      </c>
      <c r="C902" s="11" t="s">
        <v>566</v>
      </c>
      <c r="D902" s="11" t="s">
        <v>2417</v>
      </c>
      <c r="E902" s="38" t="s">
        <v>652</v>
      </c>
      <c r="F902" s="11">
        <v>5</v>
      </c>
      <c r="G902" s="40" t="s">
        <v>218</v>
      </c>
      <c r="H902" s="11" t="str">
        <f t="shared" si="403"/>
        <v>Regular</v>
      </c>
      <c r="I902" s="11" t="str">
        <f t="shared" si="395"/>
        <v>INDIA</v>
      </c>
      <c r="J902" s="11" t="str">
        <f>IF(ISERROR(VLOOKUP(C902,'WI Vs ASM'!$B$2:$E$1000,4,0)),0,(VLOOKUP(C902,'WI Vs ASM'!$B$2:$E$1000,4,0)))</f>
        <v>Offshore</v>
      </c>
      <c r="K902" s="11" t="str">
        <f>IF(ISERROR(VLOOKUP(C902,'WI Vs ASM'!$B$2:$F$1000,5,0)),0,(VLOOKUP(C902,'WI Vs ASM'!$B$2:$F$1000,5,0)))</f>
        <v>01-Fixed Price</v>
      </c>
      <c r="L902" s="11" t="str">
        <f>IF(ISERROR(VLOOKUP(C902,'WI Vs ASM'!$B$2:$D$1000,3,0)),0,(VLOOKUP(C902,'WI Vs ASM'!$B$2:$D$1000,3,0)))</f>
        <v>01-Maintenance Offshore</v>
      </c>
      <c r="M902" s="11" t="str">
        <f>IF(ISERROR(VLOOKUP(C902,'WI Vs ASM'!$B$2:$I$1000,8,0)),0,(VLOOKUP(C902,'WI Vs ASM'!$B$2:$I$1000,8,0)))</f>
        <v>Rahul Soman</v>
      </c>
      <c r="N902" s="11" t="str">
        <f>IF(ISERROR(VLOOKUP(C902,'WI Vs ASM'!$B$2:$G$1000,6,0)),0,(VLOOKUP(C902,'WI Vs ASM'!$B$2:$G$1000,6,0)))</f>
        <v>Claims</v>
      </c>
      <c r="O902" s="11" t="str">
        <f>IF(ISERROR(VLOOKUP(C902,'WI Vs ASM'!$B$2:$H$1000,7,0)),0,(VLOOKUP(C902,'WI Vs ASM'!$B$2:$H$1000,7,0)))</f>
        <v>Claims</v>
      </c>
      <c r="P902" s="11" t="str">
        <f t="shared" si="396"/>
        <v>Apr-17</v>
      </c>
      <c r="Q902" s="11" t="str">
        <f t="shared" si="397"/>
        <v>Q2</v>
      </c>
      <c r="R902" s="11" t="str">
        <f>IF(ISERROR(VLOOKUP(C902,'WI Vs ASM'!$B$2:$J$1000,9,0)),0,(VLOOKUP(C902,'WI Vs ASM'!$B$2:$J$1000,9,0)))</f>
        <v>Jyothi Pai</v>
      </c>
      <c r="S902" s="11" t="str">
        <f>IF(ISERROR(VLOOKUP(C902,'WI Vs ASM'!$B$2:$K$1000,10,0)),0,(VLOOKUP(C902,'WI Vs ASM'!$B$2:$K$1000,10,0)))</f>
        <v>Dana D. Smith</v>
      </c>
      <c r="T902" s="11" t="str">
        <f>IF(ISERROR(VLOOKUP(C902,'WI Vs ASM'!$B$2:$L$1000,11,0)),0,(VLOOKUP(C902,'WI Vs ASM'!$B$2:$L$1000,11,0)))</f>
        <v>Phillip Mclean</v>
      </c>
      <c r="U902" s="11" t="str">
        <f t="shared" si="404"/>
        <v>WR736001</v>
      </c>
      <c r="V902" s="11" t="str">
        <f t="shared" si="398"/>
        <v>No</v>
      </c>
      <c r="W902" s="11" t="str">
        <f t="shared" si="399"/>
        <v>Yes</v>
      </c>
      <c r="X902" s="11" t="str">
        <f t="shared" si="400"/>
        <v>No</v>
      </c>
      <c r="Y902" s="11" t="str">
        <f t="shared" si="401"/>
        <v>No</v>
      </c>
      <c r="Z902" s="11" t="str">
        <f t="shared" si="402"/>
        <v>No</v>
      </c>
      <c r="AA902" s="11" t="str">
        <f t="shared" si="405"/>
        <v>No</v>
      </c>
      <c r="AB902" s="11">
        <f>IF(ISERROR(VLOOKUP(U902,'ITWR Dump'!$A$2:$Y$5000,24,0)),0,(VLOOKUP('ILC Report'!U902,'ITWR Dump'!$A$2:$Y$5000,24,0)))</f>
        <v>0</v>
      </c>
      <c r="AC902" s="11" t="str">
        <f t="shared" si="406"/>
        <v>No</v>
      </c>
      <c r="AD902" s="11" t="str">
        <f t="shared" si="407"/>
        <v/>
      </c>
      <c r="AE902" s="11">
        <f>IF(ISERROR(VLOOKUP(U902,'ITWR Dump'!$A$2:$Y$5000,13,0)),0,(VLOOKUP(U902,'ITWR Dump'!$A$2:$Y$5000,13,0)))</f>
        <v>0</v>
      </c>
      <c r="AF902" s="11">
        <f>IF(ISERROR(VLOOKUP(U902,'ITWR Dump'!$A$2:$Y$5000,11,0)),0,(VLOOKUP(U902,'ITWR Dump'!$A$2:$Y$5000,11,0)))</f>
        <v>0</v>
      </c>
      <c r="AG902" s="11">
        <f>IF(ISERROR(VLOOKUP(U902,'ITWR Dump'!$A$2:$Y$5000,2,0)),0,(VLOOKUP(U902,'ITWR Dump'!$A$2:$Y$5000,2,0)))</f>
        <v>0</v>
      </c>
      <c r="AH902" s="11">
        <f>IF(ISERROR(VLOOKUP(U902,'ITWR Dump'!$A$2:$Y$5000,14,0)),0,(VLOOKUP(U902,'ITWR Dump'!$A$2:$Y$5000,14,0)))</f>
        <v>0</v>
      </c>
      <c r="AI902" s="11" t="str">
        <f t="shared" si="408"/>
        <v>01-Maintenance Offshore</v>
      </c>
      <c r="AJ902" s="11" t="str">
        <f t="shared" si="409"/>
        <v>Offshore</v>
      </c>
      <c r="AK902" s="11" t="str">
        <f>IF(ISERROR(VLOOKUP(A902,'Team Data'!$C$2:$U$213,17,0)),0,(VLOOKUP(A902,'Team Data'!$C$2:$U$213,17,0)))</f>
        <v>IMS and FN</v>
      </c>
      <c r="AL902" s="11" t="str">
        <f t="shared" si="410"/>
        <v>2017-04-24</v>
      </c>
      <c r="AM902" s="11">
        <f>IF(ISERROR(VLOOKUP(U902,'ITWR Dump'!$A$2:$Y$5000,16,0)),0,(VLOOKUP(U902,'ITWR Dump'!$A$2:$Y$5000,16,0)))</f>
        <v>0</v>
      </c>
      <c r="AN902" s="11">
        <f>IF(ISERROR(VLOOKUP(U902,'ITWR Dump'!$A$2:$Y$5000,18,0)),0,(VLOOKUP(U902,'ITWR Dump'!$A$2:$Y$5000,18,0)))</f>
        <v>0</v>
      </c>
      <c r="AO902" s="11">
        <f>IF(ISERROR(VLOOKUP(U902,'ITWR Dump'!$A$2:$Y$5000,25,0)),0,(VLOOKUP('ILC Report'!U902,'ITWR Dump'!$A$2:$Y$5000,25,0)))</f>
        <v>0</v>
      </c>
      <c r="AP902" s="11">
        <f t="shared" si="411"/>
        <v>0</v>
      </c>
      <c r="AQ902" s="26">
        <f t="shared" si="412"/>
        <v>0</v>
      </c>
      <c r="AR902" s="26">
        <f t="shared" si="413"/>
        <v>0</v>
      </c>
      <c r="AS902" s="26">
        <f t="shared" si="414"/>
        <v>0</v>
      </c>
      <c r="AT902" s="26">
        <f t="shared" si="415"/>
        <v>0</v>
      </c>
      <c r="AU902" s="26">
        <f t="shared" si="416"/>
        <v>0</v>
      </c>
      <c r="AV902" s="26">
        <f t="shared" si="417"/>
        <v>0</v>
      </c>
      <c r="AW902" s="11" t="s">
        <v>653</v>
      </c>
      <c r="AX902" s="11" t="str">
        <f>VLOOKUP(L902,Group!$A$2:$B$1000,2,0)</f>
        <v>Maintenance</v>
      </c>
      <c r="AY902" s="11">
        <f>IF(ISERROR(VLOOKUP(U902,'ITWR Dump'!$A$2:$Y$5000,15,0)),0,(VLOOKUP('ILC Report'!U902,'ITWR Dump'!$A$2:$Y$5000,15,0)))</f>
        <v>0</v>
      </c>
      <c r="AZ902" s="11" t="str">
        <f t="shared" si="418"/>
        <v>Yes</v>
      </c>
      <c r="BA902" s="11" t="str">
        <f t="shared" si="419"/>
        <v>BKI</v>
      </c>
      <c r="BB902" s="11" t="str">
        <f t="shared" si="420"/>
        <v>MN</v>
      </c>
      <c r="BC902" s="11" t="str">
        <f t="shared" si="421"/>
        <v>No</v>
      </c>
    </row>
    <row r="903" spans="1:55" x14ac:dyDescent="0.3">
      <c r="A903" s="11" t="s">
        <v>675</v>
      </c>
      <c r="B903" s="11" t="s">
        <v>1849</v>
      </c>
      <c r="C903" s="11" t="s">
        <v>566</v>
      </c>
      <c r="D903" s="11" t="s">
        <v>2418</v>
      </c>
      <c r="E903" s="38" t="s">
        <v>652</v>
      </c>
      <c r="F903" s="11">
        <v>6</v>
      </c>
      <c r="G903" s="40" t="s">
        <v>218</v>
      </c>
      <c r="H903" s="11" t="str">
        <f t="shared" si="403"/>
        <v>Regular</v>
      </c>
      <c r="I903" s="11" t="str">
        <f t="shared" si="395"/>
        <v>INDIA</v>
      </c>
      <c r="J903" s="11" t="str">
        <f>IF(ISERROR(VLOOKUP(C903,'WI Vs ASM'!$B$2:$E$1000,4,0)),0,(VLOOKUP(C903,'WI Vs ASM'!$B$2:$E$1000,4,0)))</f>
        <v>Offshore</v>
      </c>
      <c r="K903" s="11" t="str">
        <f>IF(ISERROR(VLOOKUP(C903,'WI Vs ASM'!$B$2:$F$1000,5,0)),0,(VLOOKUP(C903,'WI Vs ASM'!$B$2:$F$1000,5,0)))</f>
        <v>01-Fixed Price</v>
      </c>
      <c r="L903" s="11" t="str">
        <f>IF(ISERROR(VLOOKUP(C903,'WI Vs ASM'!$B$2:$D$1000,3,0)),0,(VLOOKUP(C903,'WI Vs ASM'!$B$2:$D$1000,3,0)))</f>
        <v>01-Maintenance Offshore</v>
      </c>
      <c r="M903" s="11" t="str">
        <f>IF(ISERROR(VLOOKUP(C903,'WI Vs ASM'!$B$2:$I$1000,8,0)),0,(VLOOKUP(C903,'WI Vs ASM'!$B$2:$I$1000,8,0)))</f>
        <v>Rahul Soman</v>
      </c>
      <c r="N903" s="11" t="str">
        <f>IF(ISERROR(VLOOKUP(C903,'WI Vs ASM'!$B$2:$G$1000,6,0)),0,(VLOOKUP(C903,'WI Vs ASM'!$B$2:$G$1000,6,0)))</f>
        <v>Claims</v>
      </c>
      <c r="O903" s="11" t="str">
        <f>IF(ISERROR(VLOOKUP(C903,'WI Vs ASM'!$B$2:$H$1000,7,0)),0,(VLOOKUP(C903,'WI Vs ASM'!$B$2:$H$1000,7,0)))</f>
        <v>Claims</v>
      </c>
      <c r="P903" s="11" t="str">
        <f t="shared" si="396"/>
        <v>Apr-17</v>
      </c>
      <c r="Q903" s="11" t="str">
        <f t="shared" si="397"/>
        <v>Q2</v>
      </c>
      <c r="R903" s="11" t="str">
        <f>IF(ISERROR(VLOOKUP(C903,'WI Vs ASM'!$B$2:$J$1000,9,0)),0,(VLOOKUP(C903,'WI Vs ASM'!$B$2:$J$1000,9,0)))</f>
        <v>Jyothi Pai</v>
      </c>
      <c r="S903" s="11" t="str">
        <f>IF(ISERROR(VLOOKUP(C903,'WI Vs ASM'!$B$2:$K$1000,10,0)),0,(VLOOKUP(C903,'WI Vs ASM'!$B$2:$K$1000,10,0)))</f>
        <v>Dana D. Smith</v>
      </c>
      <c r="T903" s="11" t="str">
        <f>IF(ISERROR(VLOOKUP(C903,'WI Vs ASM'!$B$2:$L$1000,11,0)),0,(VLOOKUP(C903,'WI Vs ASM'!$B$2:$L$1000,11,0)))</f>
        <v>Phillip Mclean</v>
      </c>
      <c r="U903" s="11" t="str">
        <f t="shared" si="404"/>
        <v>WR736001</v>
      </c>
      <c r="V903" s="11" t="str">
        <f t="shared" si="398"/>
        <v>No</v>
      </c>
      <c r="W903" s="11" t="str">
        <f t="shared" si="399"/>
        <v>Yes</v>
      </c>
      <c r="X903" s="11" t="str">
        <f t="shared" si="400"/>
        <v>No</v>
      </c>
      <c r="Y903" s="11" t="str">
        <f t="shared" si="401"/>
        <v>No</v>
      </c>
      <c r="Z903" s="11" t="str">
        <f t="shared" si="402"/>
        <v>No</v>
      </c>
      <c r="AA903" s="11" t="str">
        <f t="shared" si="405"/>
        <v>No</v>
      </c>
      <c r="AB903" s="11">
        <f>IF(ISERROR(VLOOKUP(U903,'ITWR Dump'!$A$2:$Y$5000,24,0)),0,(VLOOKUP('ILC Report'!U903,'ITWR Dump'!$A$2:$Y$5000,24,0)))</f>
        <v>0</v>
      </c>
      <c r="AC903" s="11" t="str">
        <f t="shared" si="406"/>
        <v>No</v>
      </c>
      <c r="AD903" s="11" t="str">
        <f t="shared" si="407"/>
        <v/>
      </c>
      <c r="AE903" s="11">
        <f>IF(ISERROR(VLOOKUP(U903,'ITWR Dump'!$A$2:$Y$5000,13,0)),0,(VLOOKUP(U903,'ITWR Dump'!$A$2:$Y$5000,13,0)))</f>
        <v>0</v>
      </c>
      <c r="AF903" s="11">
        <f>IF(ISERROR(VLOOKUP(U903,'ITWR Dump'!$A$2:$Y$5000,11,0)),0,(VLOOKUP(U903,'ITWR Dump'!$A$2:$Y$5000,11,0)))</f>
        <v>0</v>
      </c>
      <c r="AG903" s="11">
        <f>IF(ISERROR(VLOOKUP(U903,'ITWR Dump'!$A$2:$Y$5000,2,0)),0,(VLOOKUP(U903,'ITWR Dump'!$A$2:$Y$5000,2,0)))</f>
        <v>0</v>
      </c>
      <c r="AH903" s="11">
        <f>IF(ISERROR(VLOOKUP(U903,'ITWR Dump'!$A$2:$Y$5000,14,0)),0,(VLOOKUP(U903,'ITWR Dump'!$A$2:$Y$5000,14,0)))</f>
        <v>0</v>
      </c>
      <c r="AI903" s="11" t="str">
        <f t="shared" si="408"/>
        <v>01-Maintenance Offshore</v>
      </c>
      <c r="AJ903" s="11" t="str">
        <f t="shared" si="409"/>
        <v>Offshore</v>
      </c>
      <c r="AK903" s="11" t="str">
        <f>IF(ISERROR(VLOOKUP(A903,'Team Data'!$C$2:$U$213,17,0)),0,(VLOOKUP(A903,'Team Data'!$C$2:$U$213,17,0)))</f>
        <v>IMS and FN</v>
      </c>
      <c r="AL903" s="11" t="str">
        <f t="shared" si="410"/>
        <v>2017-04-24</v>
      </c>
      <c r="AM903" s="11">
        <f>IF(ISERROR(VLOOKUP(U903,'ITWR Dump'!$A$2:$Y$5000,16,0)),0,(VLOOKUP(U903,'ITWR Dump'!$A$2:$Y$5000,16,0)))</f>
        <v>0</v>
      </c>
      <c r="AN903" s="11">
        <f>IF(ISERROR(VLOOKUP(U903,'ITWR Dump'!$A$2:$Y$5000,18,0)),0,(VLOOKUP(U903,'ITWR Dump'!$A$2:$Y$5000,18,0)))</f>
        <v>0</v>
      </c>
      <c r="AO903" s="11">
        <f>IF(ISERROR(VLOOKUP(U903,'ITWR Dump'!$A$2:$Y$5000,25,0)),0,(VLOOKUP('ILC Report'!U903,'ITWR Dump'!$A$2:$Y$5000,25,0)))</f>
        <v>0</v>
      </c>
      <c r="AP903" s="11">
        <f t="shared" si="411"/>
        <v>0</v>
      </c>
      <c r="AQ903" s="26">
        <f t="shared" si="412"/>
        <v>0</v>
      </c>
      <c r="AR903" s="26">
        <f t="shared" si="413"/>
        <v>0</v>
      </c>
      <c r="AS903" s="26">
        <f t="shared" si="414"/>
        <v>0</v>
      </c>
      <c r="AT903" s="26">
        <f t="shared" si="415"/>
        <v>0</v>
      </c>
      <c r="AU903" s="26">
        <f t="shared" si="416"/>
        <v>0</v>
      </c>
      <c r="AV903" s="26">
        <f t="shared" si="417"/>
        <v>0</v>
      </c>
      <c r="AW903" s="11" t="s">
        <v>653</v>
      </c>
      <c r="AX903" s="11" t="str">
        <f>VLOOKUP(L903,Group!$A$2:$B$1000,2,0)</f>
        <v>Maintenance</v>
      </c>
      <c r="AY903" s="11">
        <f>IF(ISERROR(VLOOKUP(U903,'ITWR Dump'!$A$2:$Y$5000,15,0)),0,(VLOOKUP('ILC Report'!U903,'ITWR Dump'!$A$2:$Y$5000,15,0)))</f>
        <v>0</v>
      </c>
      <c r="AZ903" s="11" t="str">
        <f t="shared" si="418"/>
        <v>Yes</v>
      </c>
      <c r="BA903" s="11" t="str">
        <f t="shared" si="419"/>
        <v>BKI</v>
      </c>
      <c r="BB903" s="11" t="str">
        <f t="shared" si="420"/>
        <v>MN</v>
      </c>
      <c r="BC903" s="11" t="str">
        <f t="shared" si="421"/>
        <v>No</v>
      </c>
    </row>
    <row r="904" spans="1:55" x14ac:dyDescent="0.3">
      <c r="A904" s="11" t="s">
        <v>675</v>
      </c>
      <c r="B904" s="11" t="s">
        <v>1849</v>
      </c>
      <c r="C904" s="11" t="s">
        <v>566</v>
      </c>
      <c r="D904" s="11" t="s">
        <v>2419</v>
      </c>
      <c r="E904" s="38" t="s">
        <v>652</v>
      </c>
      <c r="F904" s="11">
        <v>1</v>
      </c>
      <c r="G904" s="40" t="s">
        <v>218</v>
      </c>
      <c r="H904" s="11" t="str">
        <f t="shared" si="403"/>
        <v>Regular</v>
      </c>
      <c r="I904" s="11" t="str">
        <f t="shared" si="395"/>
        <v>INDIA</v>
      </c>
      <c r="J904" s="11" t="str">
        <f>IF(ISERROR(VLOOKUP(C904,'WI Vs ASM'!$B$2:$E$1000,4,0)),0,(VLOOKUP(C904,'WI Vs ASM'!$B$2:$E$1000,4,0)))</f>
        <v>Offshore</v>
      </c>
      <c r="K904" s="11" t="str">
        <f>IF(ISERROR(VLOOKUP(C904,'WI Vs ASM'!$B$2:$F$1000,5,0)),0,(VLOOKUP(C904,'WI Vs ASM'!$B$2:$F$1000,5,0)))</f>
        <v>01-Fixed Price</v>
      </c>
      <c r="L904" s="11" t="str">
        <f>IF(ISERROR(VLOOKUP(C904,'WI Vs ASM'!$B$2:$D$1000,3,0)),0,(VLOOKUP(C904,'WI Vs ASM'!$B$2:$D$1000,3,0)))</f>
        <v>01-Maintenance Offshore</v>
      </c>
      <c r="M904" s="11" t="str">
        <f>IF(ISERROR(VLOOKUP(C904,'WI Vs ASM'!$B$2:$I$1000,8,0)),0,(VLOOKUP(C904,'WI Vs ASM'!$B$2:$I$1000,8,0)))</f>
        <v>Rahul Soman</v>
      </c>
      <c r="N904" s="11" t="str">
        <f>IF(ISERROR(VLOOKUP(C904,'WI Vs ASM'!$B$2:$G$1000,6,0)),0,(VLOOKUP(C904,'WI Vs ASM'!$B$2:$G$1000,6,0)))</f>
        <v>Claims</v>
      </c>
      <c r="O904" s="11" t="str">
        <f>IF(ISERROR(VLOOKUP(C904,'WI Vs ASM'!$B$2:$H$1000,7,0)),0,(VLOOKUP(C904,'WI Vs ASM'!$B$2:$H$1000,7,0)))</f>
        <v>Claims</v>
      </c>
      <c r="P904" s="11" t="str">
        <f t="shared" si="396"/>
        <v>Apr-17</v>
      </c>
      <c r="Q904" s="11" t="str">
        <f t="shared" si="397"/>
        <v>Q2</v>
      </c>
      <c r="R904" s="11" t="str">
        <f>IF(ISERROR(VLOOKUP(C904,'WI Vs ASM'!$B$2:$J$1000,9,0)),0,(VLOOKUP(C904,'WI Vs ASM'!$B$2:$J$1000,9,0)))</f>
        <v>Jyothi Pai</v>
      </c>
      <c r="S904" s="11" t="str">
        <f>IF(ISERROR(VLOOKUP(C904,'WI Vs ASM'!$B$2:$K$1000,10,0)),0,(VLOOKUP(C904,'WI Vs ASM'!$B$2:$K$1000,10,0)))</f>
        <v>Dana D. Smith</v>
      </c>
      <c r="T904" s="11" t="str">
        <f>IF(ISERROR(VLOOKUP(C904,'WI Vs ASM'!$B$2:$L$1000,11,0)),0,(VLOOKUP(C904,'WI Vs ASM'!$B$2:$L$1000,11,0)))</f>
        <v>Phillip Mclean</v>
      </c>
      <c r="U904" s="11" t="str">
        <f t="shared" si="404"/>
        <v>WR736001</v>
      </c>
      <c r="V904" s="11" t="str">
        <f t="shared" si="398"/>
        <v>No</v>
      </c>
      <c r="W904" s="11" t="str">
        <f t="shared" si="399"/>
        <v>Yes</v>
      </c>
      <c r="X904" s="11" t="str">
        <f t="shared" si="400"/>
        <v>No</v>
      </c>
      <c r="Y904" s="11" t="str">
        <f t="shared" si="401"/>
        <v>No</v>
      </c>
      <c r="Z904" s="11" t="str">
        <f t="shared" si="402"/>
        <v>No</v>
      </c>
      <c r="AA904" s="11" t="str">
        <f t="shared" si="405"/>
        <v>No</v>
      </c>
      <c r="AB904" s="11">
        <f>IF(ISERROR(VLOOKUP(U904,'ITWR Dump'!$A$2:$Y$5000,24,0)),0,(VLOOKUP('ILC Report'!U904,'ITWR Dump'!$A$2:$Y$5000,24,0)))</f>
        <v>0</v>
      </c>
      <c r="AC904" s="11" t="str">
        <f t="shared" si="406"/>
        <v>No</v>
      </c>
      <c r="AD904" s="11" t="str">
        <f t="shared" si="407"/>
        <v/>
      </c>
      <c r="AE904" s="11">
        <f>IF(ISERROR(VLOOKUP(U904,'ITWR Dump'!$A$2:$Y$5000,13,0)),0,(VLOOKUP(U904,'ITWR Dump'!$A$2:$Y$5000,13,0)))</f>
        <v>0</v>
      </c>
      <c r="AF904" s="11">
        <f>IF(ISERROR(VLOOKUP(U904,'ITWR Dump'!$A$2:$Y$5000,11,0)),0,(VLOOKUP(U904,'ITWR Dump'!$A$2:$Y$5000,11,0)))</f>
        <v>0</v>
      </c>
      <c r="AG904" s="11">
        <f>IF(ISERROR(VLOOKUP(U904,'ITWR Dump'!$A$2:$Y$5000,2,0)),0,(VLOOKUP(U904,'ITWR Dump'!$A$2:$Y$5000,2,0)))</f>
        <v>0</v>
      </c>
      <c r="AH904" s="11">
        <f>IF(ISERROR(VLOOKUP(U904,'ITWR Dump'!$A$2:$Y$5000,14,0)),0,(VLOOKUP(U904,'ITWR Dump'!$A$2:$Y$5000,14,0)))</f>
        <v>0</v>
      </c>
      <c r="AI904" s="11" t="str">
        <f t="shared" si="408"/>
        <v>01-Maintenance Offshore</v>
      </c>
      <c r="AJ904" s="11" t="str">
        <f t="shared" si="409"/>
        <v>Offshore</v>
      </c>
      <c r="AK904" s="11" t="str">
        <f>IF(ISERROR(VLOOKUP(A904,'Team Data'!$C$2:$U$213,17,0)),0,(VLOOKUP(A904,'Team Data'!$C$2:$U$213,17,0)))</f>
        <v>IMS and FN</v>
      </c>
      <c r="AL904" s="11" t="str">
        <f t="shared" si="410"/>
        <v>2017-04-24</v>
      </c>
      <c r="AM904" s="11">
        <f>IF(ISERROR(VLOOKUP(U904,'ITWR Dump'!$A$2:$Y$5000,16,0)),0,(VLOOKUP(U904,'ITWR Dump'!$A$2:$Y$5000,16,0)))</f>
        <v>0</v>
      </c>
      <c r="AN904" s="11">
        <f>IF(ISERROR(VLOOKUP(U904,'ITWR Dump'!$A$2:$Y$5000,18,0)),0,(VLOOKUP(U904,'ITWR Dump'!$A$2:$Y$5000,18,0)))</f>
        <v>0</v>
      </c>
      <c r="AO904" s="11">
        <f>IF(ISERROR(VLOOKUP(U904,'ITWR Dump'!$A$2:$Y$5000,25,0)),0,(VLOOKUP('ILC Report'!U904,'ITWR Dump'!$A$2:$Y$5000,25,0)))</f>
        <v>0</v>
      </c>
      <c r="AP904" s="11">
        <f t="shared" si="411"/>
        <v>0</v>
      </c>
      <c r="AQ904" s="26">
        <f t="shared" si="412"/>
        <v>0</v>
      </c>
      <c r="AR904" s="26">
        <f t="shared" si="413"/>
        <v>0</v>
      </c>
      <c r="AS904" s="26">
        <f t="shared" si="414"/>
        <v>0</v>
      </c>
      <c r="AT904" s="26">
        <f t="shared" si="415"/>
        <v>0</v>
      </c>
      <c r="AU904" s="26">
        <f t="shared" si="416"/>
        <v>0</v>
      </c>
      <c r="AV904" s="26">
        <f t="shared" si="417"/>
        <v>0</v>
      </c>
      <c r="AW904" s="11" t="s">
        <v>653</v>
      </c>
      <c r="AX904" s="11" t="str">
        <f>VLOOKUP(L904,Group!$A$2:$B$1000,2,0)</f>
        <v>Maintenance</v>
      </c>
      <c r="AY904" s="11">
        <f>IF(ISERROR(VLOOKUP(U904,'ITWR Dump'!$A$2:$Y$5000,15,0)),0,(VLOOKUP('ILC Report'!U904,'ITWR Dump'!$A$2:$Y$5000,15,0)))</f>
        <v>0</v>
      </c>
      <c r="AZ904" s="11" t="str">
        <f t="shared" si="418"/>
        <v>Yes</v>
      </c>
      <c r="BA904" s="11" t="str">
        <f t="shared" si="419"/>
        <v>BKI</v>
      </c>
      <c r="BB904" s="11" t="str">
        <f t="shared" si="420"/>
        <v>MN</v>
      </c>
      <c r="BC904" s="11" t="str">
        <f t="shared" si="421"/>
        <v>No</v>
      </c>
    </row>
    <row r="905" spans="1:55" x14ac:dyDescent="0.3">
      <c r="A905" s="11" t="s">
        <v>675</v>
      </c>
      <c r="B905" s="11" t="s">
        <v>1849</v>
      </c>
      <c r="C905" s="11" t="s">
        <v>562</v>
      </c>
      <c r="D905" s="11" t="s">
        <v>2420</v>
      </c>
      <c r="E905" s="38" t="s">
        <v>652</v>
      </c>
      <c r="F905" s="11">
        <v>22</v>
      </c>
      <c r="G905" s="40" t="s">
        <v>218</v>
      </c>
      <c r="H905" s="11" t="str">
        <f t="shared" si="403"/>
        <v>Regular</v>
      </c>
      <c r="I905" s="11" t="str">
        <f t="shared" si="395"/>
        <v>INDIA</v>
      </c>
      <c r="J905" s="11" t="str">
        <f>IF(ISERROR(VLOOKUP(C905,'WI Vs ASM'!$B$2:$E$1000,4,0)),0,(VLOOKUP(C905,'WI Vs ASM'!$B$2:$E$1000,4,0)))</f>
        <v>Offshore</v>
      </c>
      <c r="K905" s="11" t="str">
        <f>IF(ISERROR(VLOOKUP(C905,'WI Vs ASM'!$B$2:$F$1000,5,0)),0,(VLOOKUP(C905,'WI Vs ASM'!$B$2:$F$1000,5,0)))</f>
        <v>02-Variable Billable</v>
      </c>
      <c r="L905" s="11" t="str">
        <f>IF(ISERROR(VLOOKUP(C905,'WI Vs ASM'!$B$2:$D$1000,3,0)),0,(VLOOKUP(C905,'WI Vs ASM'!$B$2:$D$1000,3,0)))</f>
        <v>11-Enhancement Offshore</v>
      </c>
      <c r="M905" s="11" t="str">
        <f>IF(ISERROR(VLOOKUP(C905,'WI Vs ASM'!$B$2:$I$1000,8,0)),0,(VLOOKUP(C905,'WI Vs ASM'!$B$2:$I$1000,8,0)))</f>
        <v>Prakash Varadachari</v>
      </c>
      <c r="N905" s="11" t="str">
        <f>IF(ISERROR(VLOOKUP(C905,'WI Vs ASM'!$B$2:$G$1000,6,0)),0,(VLOOKUP(C905,'WI Vs ASM'!$B$2:$G$1000,6,0)))</f>
        <v>Claims</v>
      </c>
      <c r="O905" s="11" t="str">
        <f>IF(ISERROR(VLOOKUP(C905,'WI Vs ASM'!$B$2:$H$1000,7,0)),0,(VLOOKUP(C905,'WI Vs ASM'!$B$2:$H$1000,7,0)))</f>
        <v>Claims</v>
      </c>
      <c r="P905" s="11" t="str">
        <f t="shared" si="396"/>
        <v>Apr-17</v>
      </c>
      <c r="Q905" s="11" t="str">
        <f t="shared" si="397"/>
        <v>Q2</v>
      </c>
      <c r="R905" s="11" t="str">
        <f>IF(ISERROR(VLOOKUP(C905,'WI Vs ASM'!$B$2:$J$1000,9,0)),0,(VLOOKUP(C905,'WI Vs ASM'!$B$2:$J$1000,9,0)))</f>
        <v>Chandraprabha Palaniswamy</v>
      </c>
      <c r="S905" s="11" t="str">
        <f>IF(ISERROR(VLOOKUP(C905,'WI Vs ASM'!$B$2:$K$1000,10,0)),0,(VLOOKUP(C905,'WI Vs ASM'!$B$2:$K$1000,10,0)))</f>
        <v>Dana D. Smith</v>
      </c>
      <c r="T905" s="11" t="str">
        <f>IF(ISERROR(VLOOKUP(C905,'WI Vs ASM'!$B$2:$L$1000,11,0)),0,(VLOOKUP(C905,'WI Vs ASM'!$B$2:$L$1000,11,0)))</f>
        <v>Phillip Mclean</v>
      </c>
      <c r="U905" s="11" t="str">
        <f t="shared" si="404"/>
        <v>WR736309</v>
      </c>
      <c r="V905" s="11" t="str">
        <f t="shared" si="398"/>
        <v>No</v>
      </c>
      <c r="W905" s="11" t="str">
        <f t="shared" si="399"/>
        <v>Yes</v>
      </c>
      <c r="X905" s="11" t="str">
        <f t="shared" si="400"/>
        <v>No</v>
      </c>
      <c r="Y905" s="11" t="str">
        <f t="shared" si="401"/>
        <v>No</v>
      </c>
      <c r="Z905" s="11" t="str">
        <f t="shared" si="402"/>
        <v>No</v>
      </c>
      <c r="AA905" s="11" t="str">
        <f t="shared" si="405"/>
        <v>No</v>
      </c>
      <c r="AB905" s="11">
        <f>IF(ISERROR(VLOOKUP(U905,'ITWR Dump'!$A$2:$Y$5000,24,0)),0,(VLOOKUP('ILC Report'!U905,'ITWR Dump'!$A$2:$Y$5000,24,0)))</f>
        <v>0</v>
      </c>
      <c r="AC905" s="11" t="str">
        <f t="shared" si="406"/>
        <v>No</v>
      </c>
      <c r="AD905" s="11" t="str">
        <f t="shared" si="407"/>
        <v/>
      </c>
      <c r="AE905" s="11">
        <f>IF(ISERROR(VLOOKUP(U905,'ITWR Dump'!$A$2:$Y$5000,13,0)),0,(VLOOKUP(U905,'ITWR Dump'!$A$2:$Y$5000,13,0)))</f>
        <v>0</v>
      </c>
      <c r="AF905" s="11">
        <f>IF(ISERROR(VLOOKUP(U905,'ITWR Dump'!$A$2:$Y$5000,11,0)),0,(VLOOKUP(U905,'ITWR Dump'!$A$2:$Y$5000,11,0)))</f>
        <v>0</v>
      </c>
      <c r="AG905" s="11">
        <f>IF(ISERROR(VLOOKUP(U905,'ITWR Dump'!$A$2:$Y$5000,2,0)),0,(VLOOKUP(U905,'ITWR Dump'!$A$2:$Y$5000,2,0)))</f>
        <v>0</v>
      </c>
      <c r="AH905" s="11">
        <f>IF(ISERROR(VLOOKUP(U905,'ITWR Dump'!$A$2:$Y$5000,14,0)),0,(VLOOKUP(U905,'ITWR Dump'!$A$2:$Y$5000,14,0)))</f>
        <v>0</v>
      </c>
      <c r="AI905" s="11" t="str">
        <f t="shared" si="408"/>
        <v>11-Enhancement Offshore</v>
      </c>
      <c r="AJ905" s="11" t="str">
        <f t="shared" si="409"/>
        <v>Offshore</v>
      </c>
      <c r="AK905" s="11" t="str">
        <f>IF(ISERROR(VLOOKUP(A905,'Team Data'!$C$2:$U$213,17,0)),0,(VLOOKUP(A905,'Team Data'!$C$2:$U$213,17,0)))</f>
        <v>IMS and FN</v>
      </c>
      <c r="AL905" s="11" t="str">
        <f t="shared" si="410"/>
        <v>2017-04-24</v>
      </c>
      <c r="AM905" s="11">
        <f>IF(ISERROR(VLOOKUP(U905,'ITWR Dump'!$A$2:$Y$5000,16,0)),0,(VLOOKUP(U905,'ITWR Dump'!$A$2:$Y$5000,16,0)))</f>
        <v>0</v>
      </c>
      <c r="AN905" s="11">
        <f>IF(ISERROR(VLOOKUP(U905,'ITWR Dump'!$A$2:$Y$5000,18,0)),0,(VLOOKUP(U905,'ITWR Dump'!$A$2:$Y$5000,18,0)))</f>
        <v>0</v>
      </c>
      <c r="AO905" s="11">
        <f>IF(ISERROR(VLOOKUP(U905,'ITWR Dump'!$A$2:$Y$5000,25,0)),0,(VLOOKUP('ILC Report'!U905,'ITWR Dump'!$A$2:$Y$5000,25,0)))</f>
        <v>0</v>
      </c>
      <c r="AP905" s="11">
        <f t="shared" si="411"/>
        <v>0</v>
      </c>
      <c r="AQ905" s="26">
        <f t="shared" si="412"/>
        <v>0</v>
      </c>
      <c r="AR905" s="26">
        <f t="shared" si="413"/>
        <v>0</v>
      </c>
      <c r="AS905" s="26">
        <f t="shared" si="414"/>
        <v>0</v>
      </c>
      <c r="AT905" s="26">
        <f t="shared" si="415"/>
        <v>0</v>
      </c>
      <c r="AU905" s="26">
        <f t="shared" si="416"/>
        <v>0</v>
      </c>
      <c r="AV905" s="26">
        <f t="shared" si="417"/>
        <v>0</v>
      </c>
      <c r="AW905" s="11" t="s">
        <v>653</v>
      </c>
      <c r="AX905" s="11" t="str">
        <f>VLOOKUP(L905,Group!$A$2:$B$1000,2,0)</f>
        <v>Enhancement</v>
      </c>
      <c r="AY905" s="11">
        <f>IF(ISERROR(VLOOKUP(U905,'ITWR Dump'!$A$2:$Y$5000,15,0)),0,(VLOOKUP('ILC Report'!U905,'ITWR Dump'!$A$2:$Y$5000,15,0)))</f>
        <v>0</v>
      </c>
      <c r="AZ905" s="11" t="str">
        <f t="shared" si="418"/>
        <v>No</v>
      </c>
      <c r="BA905" s="11" t="str">
        <f t="shared" si="419"/>
        <v>BKI</v>
      </c>
      <c r="BB905" s="11" t="str">
        <f t="shared" si="420"/>
        <v>ES</v>
      </c>
      <c r="BC905" s="11" t="str">
        <f t="shared" si="421"/>
        <v>No</v>
      </c>
    </row>
    <row r="906" spans="1:55" x14ac:dyDescent="0.3">
      <c r="A906" s="11" t="s">
        <v>675</v>
      </c>
      <c r="B906" s="11" t="s">
        <v>1849</v>
      </c>
      <c r="C906" s="11" t="s">
        <v>566</v>
      </c>
      <c r="D906" s="11" t="s">
        <v>2111</v>
      </c>
      <c r="E906" s="38" t="s">
        <v>2901</v>
      </c>
      <c r="F906" s="11">
        <v>48</v>
      </c>
      <c r="G906" s="40" t="s">
        <v>2905</v>
      </c>
      <c r="H906" s="11" t="str">
        <f t="shared" si="403"/>
        <v>Standby</v>
      </c>
      <c r="I906" s="11" t="str">
        <f t="shared" si="395"/>
        <v>INDIA</v>
      </c>
      <c r="J906" s="11" t="str">
        <f>IF(ISERROR(VLOOKUP(C906,'WI Vs ASM'!$B$2:$E$1000,4,0)),0,(VLOOKUP(C906,'WI Vs ASM'!$B$2:$E$1000,4,0)))</f>
        <v>Offshore</v>
      </c>
      <c r="K906" s="11" t="str">
        <f>IF(ISERROR(VLOOKUP(C906,'WI Vs ASM'!$B$2:$F$1000,5,0)),0,(VLOOKUP(C906,'WI Vs ASM'!$B$2:$F$1000,5,0)))</f>
        <v>01-Fixed Price</v>
      </c>
      <c r="L906" s="11" t="str">
        <f>IF(ISERROR(VLOOKUP(C906,'WI Vs ASM'!$B$2:$D$1000,3,0)),0,(VLOOKUP(C906,'WI Vs ASM'!$B$2:$D$1000,3,0)))</f>
        <v>01-Maintenance Offshore</v>
      </c>
      <c r="M906" s="11" t="str">
        <f>IF(ISERROR(VLOOKUP(C906,'WI Vs ASM'!$B$2:$I$1000,8,0)),0,(VLOOKUP(C906,'WI Vs ASM'!$B$2:$I$1000,8,0)))</f>
        <v>Rahul Soman</v>
      </c>
      <c r="N906" s="11" t="str">
        <f>IF(ISERROR(VLOOKUP(C906,'WI Vs ASM'!$B$2:$G$1000,6,0)),0,(VLOOKUP(C906,'WI Vs ASM'!$B$2:$G$1000,6,0)))</f>
        <v>Claims</v>
      </c>
      <c r="O906" s="11" t="str">
        <f>IF(ISERROR(VLOOKUP(C906,'WI Vs ASM'!$B$2:$H$1000,7,0)),0,(VLOOKUP(C906,'WI Vs ASM'!$B$2:$H$1000,7,0)))</f>
        <v>Claims</v>
      </c>
      <c r="P906" s="11" t="str">
        <f t="shared" si="396"/>
        <v>May-17</v>
      </c>
      <c r="Q906" s="11" t="str">
        <f t="shared" si="397"/>
        <v>Q2</v>
      </c>
      <c r="R906" s="11" t="str">
        <f>IF(ISERROR(VLOOKUP(C906,'WI Vs ASM'!$B$2:$J$1000,9,0)),0,(VLOOKUP(C906,'WI Vs ASM'!$B$2:$J$1000,9,0)))</f>
        <v>Jyothi Pai</v>
      </c>
      <c r="S906" s="11" t="str">
        <f>IF(ISERROR(VLOOKUP(C906,'WI Vs ASM'!$B$2:$K$1000,10,0)),0,(VLOOKUP(C906,'WI Vs ASM'!$B$2:$K$1000,10,0)))</f>
        <v>Dana D. Smith</v>
      </c>
      <c r="T906" s="11" t="str">
        <f>IF(ISERROR(VLOOKUP(C906,'WI Vs ASM'!$B$2:$L$1000,11,0)),0,(VLOOKUP(C906,'WI Vs ASM'!$B$2:$L$1000,11,0)))</f>
        <v>Phillip Mclean</v>
      </c>
      <c r="U906" s="11" t="e">
        <f t="shared" si="404"/>
        <v>#VALUE!</v>
      </c>
      <c r="V906" s="11" t="str">
        <f t="shared" si="398"/>
        <v>No</v>
      </c>
      <c r="W906" s="11" t="str">
        <f t="shared" si="399"/>
        <v>Yes</v>
      </c>
      <c r="X906" s="11" t="str">
        <f t="shared" si="400"/>
        <v>No</v>
      </c>
      <c r="Y906" s="11" t="str">
        <f t="shared" si="401"/>
        <v>No</v>
      </c>
      <c r="Z906" s="11" t="str">
        <f t="shared" si="402"/>
        <v>No</v>
      </c>
      <c r="AA906" s="11" t="str">
        <f t="shared" si="405"/>
        <v>No</v>
      </c>
      <c r="AB906" s="11">
        <f>IF(ISERROR(VLOOKUP(U906,'ITWR Dump'!$A$2:$Y$5000,24,0)),0,(VLOOKUP('ILC Report'!U906,'ITWR Dump'!$A$2:$Y$5000,24,0)))</f>
        <v>0</v>
      </c>
      <c r="AC906" s="11" t="str">
        <f t="shared" si="406"/>
        <v>No</v>
      </c>
      <c r="AD906" s="11" t="str">
        <f t="shared" si="407"/>
        <v/>
      </c>
      <c r="AE906" s="11">
        <f>IF(ISERROR(VLOOKUP(U906,'ITWR Dump'!$A$2:$Y$5000,13,0)),0,(VLOOKUP(U906,'ITWR Dump'!$A$2:$Y$5000,13,0)))</f>
        <v>0</v>
      </c>
      <c r="AF906" s="11">
        <f>IF(ISERROR(VLOOKUP(U906,'ITWR Dump'!$A$2:$Y$5000,11,0)),0,(VLOOKUP(U906,'ITWR Dump'!$A$2:$Y$5000,11,0)))</f>
        <v>0</v>
      </c>
      <c r="AG906" s="11">
        <f>IF(ISERROR(VLOOKUP(U906,'ITWR Dump'!$A$2:$Y$5000,2,0)),0,(VLOOKUP(U906,'ITWR Dump'!$A$2:$Y$5000,2,0)))</f>
        <v>0</v>
      </c>
      <c r="AH906" s="11">
        <f>IF(ISERROR(VLOOKUP(U906,'ITWR Dump'!$A$2:$Y$5000,14,0)),0,(VLOOKUP(U906,'ITWR Dump'!$A$2:$Y$5000,14,0)))</f>
        <v>0</v>
      </c>
      <c r="AI906" s="11" t="str">
        <f t="shared" si="408"/>
        <v>Standby Hours</v>
      </c>
      <c r="AJ906" s="11" t="str">
        <f t="shared" si="409"/>
        <v>Offshore</v>
      </c>
      <c r="AK906" s="11" t="str">
        <f>IF(ISERROR(VLOOKUP(A906,'Team Data'!$C$2:$U$213,17,0)),0,(VLOOKUP(A906,'Team Data'!$C$2:$U$213,17,0)))</f>
        <v>IMS and FN</v>
      </c>
      <c r="AL906" s="11" t="str">
        <f t="shared" si="410"/>
        <v>2017-04-24</v>
      </c>
      <c r="AM906" s="11">
        <f>IF(ISERROR(VLOOKUP(U906,'ITWR Dump'!$A$2:$Y$5000,16,0)),0,(VLOOKUP(U906,'ITWR Dump'!$A$2:$Y$5000,16,0)))</f>
        <v>0</v>
      </c>
      <c r="AN906" s="11">
        <f>IF(ISERROR(VLOOKUP(U906,'ITWR Dump'!$A$2:$Y$5000,18,0)),0,(VLOOKUP(U906,'ITWR Dump'!$A$2:$Y$5000,18,0)))</f>
        <v>0</v>
      </c>
      <c r="AO906" s="11">
        <f>IF(ISERROR(VLOOKUP(U906,'ITWR Dump'!$A$2:$Y$5000,25,0)),0,(VLOOKUP('ILC Report'!U906,'ITWR Dump'!$A$2:$Y$5000,25,0)))</f>
        <v>0</v>
      </c>
      <c r="AP906" s="11">
        <f t="shared" si="411"/>
        <v>0</v>
      </c>
      <c r="AQ906" s="26">
        <f t="shared" si="412"/>
        <v>0</v>
      </c>
      <c r="AR906" s="26">
        <f t="shared" si="413"/>
        <v>0</v>
      </c>
      <c r="AS906" s="26">
        <f t="shared" si="414"/>
        <v>0</v>
      </c>
      <c r="AT906" s="26">
        <f t="shared" si="415"/>
        <v>0</v>
      </c>
      <c r="AU906" s="26">
        <f t="shared" si="416"/>
        <v>0</v>
      </c>
      <c r="AV906" s="26">
        <f t="shared" si="417"/>
        <v>0</v>
      </c>
      <c r="AW906" s="11" t="s">
        <v>653</v>
      </c>
      <c r="AX906" s="11" t="str">
        <f>VLOOKUP(L906,Group!$A$2:$B$1000,2,0)</f>
        <v>Maintenance</v>
      </c>
      <c r="AY906" s="11">
        <f>IF(ISERROR(VLOOKUP(U906,'ITWR Dump'!$A$2:$Y$5000,15,0)),0,(VLOOKUP('ILC Report'!U906,'ITWR Dump'!$A$2:$Y$5000,15,0)))</f>
        <v>0</v>
      </c>
      <c r="AZ906" s="11" t="str">
        <f t="shared" si="418"/>
        <v>No</v>
      </c>
      <c r="BA906" s="11" t="str">
        <f t="shared" si="419"/>
        <v>BKI</v>
      </c>
      <c r="BB906" s="11" t="str">
        <f t="shared" si="420"/>
        <v>MN</v>
      </c>
      <c r="BC906" s="11" t="str">
        <f t="shared" si="421"/>
        <v>No</v>
      </c>
    </row>
    <row r="907" spans="1:55" x14ac:dyDescent="0.3">
      <c r="A907" s="11" t="s">
        <v>675</v>
      </c>
      <c r="B907" s="11" t="s">
        <v>1849</v>
      </c>
      <c r="C907" s="11" t="s">
        <v>562</v>
      </c>
      <c r="D907" s="11" t="s">
        <v>2421</v>
      </c>
      <c r="E907" s="38" t="s">
        <v>2901</v>
      </c>
      <c r="F907" s="11">
        <v>6</v>
      </c>
      <c r="G907" s="40" t="s">
        <v>218</v>
      </c>
      <c r="H907" s="11" t="str">
        <f t="shared" si="403"/>
        <v>Regular</v>
      </c>
      <c r="I907" s="11" t="str">
        <f t="shared" si="395"/>
        <v>INDIA</v>
      </c>
      <c r="J907" s="11" t="str">
        <f>IF(ISERROR(VLOOKUP(C907,'WI Vs ASM'!$B$2:$E$1000,4,0)),0,(VLOOKUP(C907,'WI Vs ASM'!$B$2:$E$1000,4,0)))</f>
        <v>Offshore</v>
      </c>
      <c r="K907" s="11" t="str">
        <f>IF(ISERROR(VLOOKUP(C907,'WI Vs ASM'!$B$2:$F$1000,5,0)),0,(VLOOKUP(C907,'WI Vs ASM'!$B$2:$F$1000,5,0)))</f>
        <v>02-Variable Billable</v>
      </c>
      <c r="L907" s="11" t="str">
        <f>IF(ISERROR(VLOOKUP(C907,'WI Vs ASM'!$B$2:$D$1000,3,0)),0,(VLOOKUP(C907,'WI Vs ASM'!$B$2:$D$1000,3,0)))</f>
        <v>11-Enhancement Offshore</v>
      </c>
      <c r="M907" s="11" t="str">
        <f>IF(ISERROR(VLOOKUP(C907,'WI Vs ASM'!$B$2:$I$1000,8,0)),0,(VLOOKUP(C907,'WI Vs ASM'!$B$2:$I$1000,8,0)))</f>
        <v>Prakash Varadachari</v>
      </c>
      <c r="N907" s="11" t="str">
        <f>IF(ISERROR(VLOOKUP(C907,'WI Vs ASM'!$B$2:$G$1000,6,0)),0,(VLOOKUP(C907,'WI Vs ASM'!$B$2:$G$1000,6,0)))</f>
        <v>Claims</v>
      </c>
      <c r="O907" s="11" t="str">
        <f>IF(ISERROR(VLOOKUP(C907,'WI Vs ASM'!$B$2:$H$1000,7,0)),0,(VLOOKUP(C907,'WI Vs ASM'!$B$2:$H$1000,7,0)))</f>
        <v>Claims</v>
      </c>
      <c r="P907" s="11" t="str">
        <f t="shared" si="396"/>
        <v>May-17</v>
      </c>
      <c r="Q907" s="11" t="str">
        <f t="shared" si="397"/>
        <v>Q2</v>
      </c>
      <c r="R907" s="11" t="str">
        <f>IF(ISERROR(VLOOKUP(C907,'WI Vs ASM'!$B$2:$J$1000,9,0)),0,(VLOOKUP(C907,'WI Vs ASM'!$B$2:$J$1000,9,0)))</f>
        <v>Chandraprabha Palaniswamy</v>
      </c>
      <c r="S907" s="11" t="str">
        <f>IF(ISERROR(VLOOKUP(C907,'WI Vs ASM'!$B$2:$K$1000,10,0)),0,(VLOOKUP(C907,'WI Vs ASM'!$B$2:$K$1000,10,0)))</f>
        <v>Dana D. Smith</v>
      </c>
      <c r="T907" s="11" t="str">
        <f>IF(ISERROR(VLOOKUP(C907,'WI Vs ASM'!$B$2:$L$1000,11,0)),0,(VLOOKUP(C907,'WI Vs ASM'!$B$2:$L$1000,11,0)))</f>
        <v>Phillip Mclean</v>
      </c>
      <c r="U907" s="11" t="str">
        <f t="shared" si="404"/>
        <v>WR634939</v>
      </c>
      <c r="V907" s="11" t="str">
        <f t="shared" si="398"/>
        <v>No</v>
      </c>
      <c r="W907" s="11" t="str">
        <f t="shared" si="399"/>
        <v>Yes</v>
      </c>
      <c r="X907" s="11" t="str">
        <f t="shared" si="400"/>
        <v>No</v>
      </c>
      <c r="Y907" s="11" t="str">
        <f t="shared" si="401"/>
        <v>No</v>
      </c>
      <c r="Z907" s="11" t="str">
        <f t="shared" si="402"/>
        <v>No</v>
      </c>
      <c r="AA907" s="11" t="str">
        <f t="shared" si="405"/>
        <v>No</v>
      </c>
      <c r="AB907" s="11">
        <f>IF(ISERROR(VLOOKUP(U907,'ITWR Dump'!$A$2:$Y$5000,24,0)),0,(VLOOKUP('ILC Report'!U907,'ITWR Dump'!$A$2:$Y$5000,24,0)))</f>
        <v>0</v>
      </c>
      <c r="AC907" s="11" t="str">
        <f t="shared" si="406"/>
        <v>No</v>
      </c>
      <c r="AD907" s="11" t="str">
        <f t="shared" si="407"/>
        <v/>
      </c>
      <c r="AE907" s="11">
        <f>IF(ISERROR(VLOOKUP(U907,'ITWR Dump'!$A$2:$Y$5000,13,0)),0,(VLOOKUP(U907,'ITWR Dump'!$A$2:$Y$5000,13,0)))</f>
        <v>0</v>
      </c>
      <c r="AF907" s="11">
        <f>IF(ISERROR(VLOOKUP(U907,'ITWR Dump'!$A$2:$Y$5000,11,0)),0,(VLOOKUP(U907,'ITWR Dump'!$A$2:$Y$5000,11,0)))</f>
        <v>0</v>
      </c>
      <c r="AG907" s="11">
        <f>IF(ISERROR(VLOOKUP(U907,'ITWR Dump'!$A$2:$Y$5000,2,0)),0,(VLOOKUP(U907,'ITWR Dump'!$A$2:$Y$5000,2,0)))</f>
        <v>0</v>
      </c>
      <c r="AH907" s="11">
        <f>IF(ISERROR(VLOOKUP(U907,'ITWR Dump'!$A$2:$Y$5000,14,0)),0,(VLOOKUP(U907,'ITWR Dump'!$A$2:$Y$5000,14,0)))</f>
        <v>0</v>
      </c>
      <c r="AI907" s="11" t="str">
        <f t="shared" si="408"/>
        <v>11-Enhancement Offshore</v>
      </c>
      <c r="AJ907" s="11" t="str">
        <f t="shared" si="409"/>
        <v>Offshore</v>
      </c>
      <c r="AK907" s="11" t="str">
        <f>IF(ISERROR(VLOOKUP(A907,'Team Data'!$C$2:$U$213,17,0)),0,(VLOOKUP(A907,'Team Data'!$C$2:$U$213,17,0)))</f>
        <v>IMS and FN</v>
      </c>
      <c r="AL907" s="11" t="str">
        <f t="shared" si="410"/>
        <v>2017-04-24</v>
      </c>
      <c r="AM907" s="11">
        <f>IF(ISERROR(VLOOKUP(U907,'ITWR Dump'!$A$2:$Y$5000,16,0)),0,(VLOOKUP(U907,'ITWR Dump'!$A$2:$Y$5000,16,0)))</f>
        <v>0</v>
      </c>
      <c r="AN907" s="11">
        <f>IF(ISERROR(VLOOKUP(U907,'ITWR Dump'!$A$2:$Y$5000,18,0)),0,(VLOOKUP(U907,'ITWR Dump'!$A$2:$Y$5000,18,0)))</f>
        <v>0</v>
      </c>
      <c r="AO907" s="11">
        <f>IF(ISERROR(VLOOKUP(U907,'ITWR Dump'!$A$2:$Y$5000,25,0)),0,(VLOOKUP('ILC Report'!U907,'ITWR Dump'!$A$2:$Y$5000,25,0)))</f>
        <v>0</v>
      </c>
      <c r="AP907" s="11">
        <f t="shared" si="411"/>
        <v>0</v>
      </c>
      <c r="AQ907" s="26">
        <f t="shared" si="412"/>
        <v>0</v>
      </c>
      <c r="AR907" s="26">
        <f t="shared" si="413"/>
        <v>0</v>
      </c>
      <c r="AS907" s="26">
        <f t="shared" si="414"/>
        <v>0</v>
      </c>
      <c r="AT907" s="26">
        <f t="shared" si="415"/>
        <v>0</v>
      </c>
      <c r="AU907" s="26">
        <f t="shared" si="416"/>
        <v>0</v>
      </c>
      <c r="AV907" s="26">
        <f t="shared" si="417"/>
        <v>0</v>
      </c>
      <c r="AW907" s="11" t="s">
        <v>653</v>
      </c>
      <c r="AX907" s="11" t="str">
        <f>VLOOKUP(L907,Group!$A$2:$B$1000,2,0)</f>
        <v>Enhancement</v>
      </c>
      <c r="AY907" s="11">
        <f>IF(ISERROR(VLOOKUP(U907,'ITWR Dump'!$A$2:$Y$5000,15,0)),0,(VLOOKUP('ILC Report'!U907,'ITWR Dump'!$A$2:$Y$5000,15,0)))</f>
        <v>0</v>
      </c>
      <c r="AZ907" s="11" t="str">
        <f t="shared" si="418"/>
        <v>No</v>
      </c>
      <c r="BA907" s="11" t="str">
        <f t="shared" si="419"/>
        <v>BKI</v>
      </c>
      <c r="BB907" s="11" t="str">
        <f t="shared" si="420"/>
        <v>ES</v>
      </c>
      <c r="BC907" s="11" t="str">
        <f t="shared" si="421"/>
        <v>No</v>
      </c>
    </row>
    <row r="908" spans="1:55" x14ac:dyDescent="0.3">
      <c r="A908" s="11" t="s">
        <v>675</v>
      </c>
      <c r="B908" s="11" t="s">
        <v>1849</v>
      </c>
      <c r="C908" s="11" t="s">
        <v>562</v>
      </c>
      <c r="D908" s="11" t="s">
        <v>2422</v>
      </c>
      <c r="E908" s="38" t="s">
        <v>2901</v>
      </c>
      <c r="F908" s="11">
        <v>2</v>
      </c>
      <c r="G908" s="40" t="s">
        <v>218</v>
      </c>
      <c r="H908" s="11" t="str">
        <f t="shared" si="403"/>
        <v>Regular</v>
      </c>
      <c r="I908" s="11" t="str">
        <f t="shared" si="395"/>
        <v>INDIA</v>
      </c>
      <c r="J908" s="11" t="str">
        <f>IF(ISERROR(VLOOKUP(C908,'WI Vs ASM'!$B$2:$E$1000,4,0)),0,(VLOOKUP(C908,'WI Vs ASM'!$B$2:$E$1000,4,0)))</f>
        <v>Offshore</v>
      </c>
      <c r="K908" s="11" t="str">
        <f>IF(ISERROR(VLOOKUP(C908,'WI Vs ASM'!$B$2:$F$1000,5,0)),0,(VLOOKUP(C908,'WI Vs ASM'!$B$2:$F$1000,5,0)))</f>
        <v>02-Variable Billable</v>
      </c>
      <c r="L908" s="11" t="str">
        <f>IF(ISERROR(VLOOKUP(C908,'WI Vs ASM'!$B$2:$D$1000,3,0)),0,(VLOOKUP(C908,'WI Vs ASM'!$B$2:$D$1000,3,0)))</f>
        <v>11-Enhancement Offshore</v>
      </c>
      <c r="M908" s="11" t="str">
        <f>IF(ISERROR(VLOOKUP(C908,'WI Vs ASM'!$B$2:$I$1000,8,0)),0,(VLOOKUP(C908,'WI Vs ASM'!$B$2:$I$1000,8,0)))</f>
        <v>Prakash Varadachari</v>
      </c>
      <c r="N908" s="11" t="str">
        <f>IF(ISERROR(VLOOKUP(C908,'WI Vs ASM'!$B$2:$G$1000,6,0)),0,(VLOOKUP(C908,'WI Vs ASM'!$B$2:$G$1000,6,0)))</f>
        <v>Claims</v>
      </c>
      <c r="O908" s="11" t="str">
        <f>IF(ISERROR(VLOOKUP(C908,'WI Vs ASM'!$B$2:$H$1000,7,0)),0,(VLOOKUP(C908,'WI Vs ASM'!$B$2:$H$1000,7,0)))</f>
        <v>Claims</v>
      </c>
      <c r="P908" s="11" t="str">
        <f t="shared" si="396"/>
        <v>May-17</v>
      </c>
      <c r="Q908" s="11" t="str">
        <f t="shared" si="397"/>
        <v>Q2</v>
      </c>
      <c r="R908" s="11" t="str">
        <f>IF(ISERROR(VLOOKUP(C908,'WI Vs ASM'!$B$2:$J$1000,9,0)),0,(VLOOKUP(C908,'WI Vs ASM'!$B$2:$J$1000,9,0)))</f>
        <v>Chandraprabha Palaniswamy</v>
      </c>
      <c r="S908" s="11" t="str">
        <f>IF(ISERROR(VLOOKUP(C908,'WI Vs ASM'!$B$2:$K$1000,10,0)),0,(VLOOKUP(C908,'WI Vs ASM'!$B$2:$K$1000,10,0)))</f>
        <v>Dana D. Smith</v>
      </c>
      <c r="T908" s="11" t="str">
        <f>IF(ISERROR(VLOOKUP(C908,'WI Vs ASM'!$B$2:$L$1000,11,0)),0,(VLOOKUP(C908,'WI Vs ASM'!$B$2:$L$1000,11,0)))</f>
        <v>Phillip Mclean</v>
      </c>
      <c r="U908" s="11" t="str">
        <f t="shared" si="404"/>
        <v>WR634939</v>
      </c>
      <c r="V908" s="11" t="str">
        <f t="shared" si="398"/>
        <v>No</v>
      </c>
      <c r="W908" s="11" t="str">
        <f t="shared" si="399"/>
        <v>Yes</v>
      </c>
      <c r="X908" s="11" t="str">
        <f t="shared" si="400"/>
        <v>No</v>
      </c>
      <c r="Y908" s="11" t="str">
        <f t="shared" si="401"/>
        <v>No</v>
      </c>
      <c r="Z908" s="11" t="str">
        <f t="shared" si="402"/>
        <v>No</v>
      </c>
      <c r="AA908" s="11" t="str">
        <f t="shared" si="405"/>
        <v>No</v>
      </c>
      <c r="AB908" s="11">
        <f>IF(ISERROR(VLOOKUP(U908,'ITWR Dump'!$A$2:$Y$5000,24,0)),0,(VLOOKUP('ILC Report'!U908,'ITWR Dump'!$A$2:$Y$5000,24,0)))</f>
        <v>0</v>
      </c>
      <c r="AC908" s="11" t="str">
        <f t="shared" si="406"/>
        <v>No</v>
      </c>
      <c r="AD908" s="11" t="str">
        <f t="shared" si="407"/>
        <v/>
      </c>
      <c r="AE908" s="11">
        <f>IF(ISERROR(VLOOKUP(U908,'ITWR Dump'!$A$2:$Y$5000,13,0)),0,(VLOOKUP(U908,'ITWR Dump'!$A$2:$Y$5000,13,0)))</f>
        <v>0</v>
      </c>
      <c r="AF908" s="11">
        <f>IF(ISERROR(VLOOKUP(U908,'ITWR Dump'!$A$2:$Y$5000,11,0)),0,(VLOOKUP(U908,'ITWR Dump'!$A$2:$Y$5000,11,0)))</f>
        <v>0</v>
      </c>
      <c r="AG908" s="11">
        <f>IF(ISERROR(VLOOKUP(U908,'ITWR Dump'!$A$2:$Y$5000,2,0)),0,(VLOOKUP(U908,'ITWR Dump'!$A$2:$Y$5000,2,0)))</f>
        <v>0</v>
      </c>
      <c r="AH908" s="11">
        <f>IF(ISERROR(VLOOKUP(U908,'ITWR Dump'!$A$2:$Y$5000,14,0)),0,(VLOOKUP(U908,'ITWR Dump'!$A$2:$Y$5000,14,0)))</f>
        <v>0</v>
      </c>
      <c r="AI908" s="11" t="str">
        <f t="shared" si="408"/>
        <v>11-Enhancement Offshore</v>
      </c>
      <c r="AJ908" s="11" t="str">
        <f t="shared" si="409"/>
        <v>Offshore</v>
      </c>
      <c r="AK908" s="11" t="str">
        <f>IF(ISERROR(VLOOKUP(A908,'Team Data'!$C$2:$U$213,17,0)),0,(VLOOKUP(A908,'Team Data'!$C$2:$U$213,17,0)))</f>
        <v>IMS and FN</v>
      </c>
      <c r="AL908" s="11" t="str">
        <f t="shared" si="410"/>
        <v>2017-04-24</v>
      </c>
      <c r="AM908" s="11">
        <f>IF(ISERROR(VLOOKUP(U908,'ITWR Dump'!$A$2:$Y$5000,16,0)),0,(VLOOKUP(U908,'ITWR Dump'!$A$2:$Y$5000,16,0)))</f>
        <v>0</v>
      </c>
      <c r="AN908" s="11">
        <f>IF(ISERROR(VLOOKUP(U908,'ITWR Dump'!$A$2:$Y$5000,18,0)),0,(VLOOKUP(U908,'ITWR Dump'!$A$2:$Y$5000,18,0)))</f>
        <v>0</v>
      </c>
      <c r="AO908" s="11">
        <f>IF(ISERROR(VLOOKUP(U908,'ITWR Dump'!$A$2:$Y$5000,25,0)),0,(VLOOKUP('ILC Report'!U908,'ITWR Dump'!$A$2:$Y$5000,25,0)))</f>
        <v>0</v>
      </c>
      <c r="AP908" s="11">
        <f t="shared" si="411"/>
        <v>0</v>
      </c>
      <c r="AQ908" s="26">
        <f t="shared" si="412"/>
        <v>0</v>
      </c>
      <c r="AR908" s="26">
        <f t="shared" si="413"/>
        <v>0</v>
      </c>
      <c r="AS908" s="26">
        <f t="shared" si="414"/>
        <v>0</v>
      </c>
      <c r="AT908" s="26">
        <f t="shared" si="415"/>
        <v>0</v>
      </c>
      <c r="AU908" s="26">
        <f t="shared" si="416"/>
        <v>0</v>
      </c>
      <c r="AV908" s="26">
        <f t="shared" si="417"/>
        <v>0</v>
      </c>
      <c r="AW908" s="11" t="s">
        <v>653</v>
      </c>
      <c r="AX908" s="11" t="str">
        <f>VLOOKUP(L908,Group!$A$2:$B$1000,2,0)</f>
        <v>Enhancement</v>
      </c>
      <c r="AY908" s="11">
        <f>IF(ISERROR(VLOOKUP(U908,'ITWR Dump'!$A$2:$Y$5000,15,0)),0,(VLOOKUP('ILC Report'!U908,'ITWR Dump'!$A$2:$Y$5000,15,0)))</f>
        <v>0</v>
      </c>
      <c r="AZ908" s="11" t="str">
        <f t="shared" si="418"/>
        <v>No</v>
      </c>
      <c r="BA908" s="11" t="str">
        <f t="shared" si="419"/>
        <v>BKI</v>
      </c>
      <c r="BB908" s="11" t="str">
        <f t="shared" si="420"/>
        <v>ES</v>
      </c>
      <c r="BC908" s="11" t="str">
        <f t="shared" si="421"/>
        <v>No</v>
      </c>
    </row>
    <row r="909" spans="1:55" x14ac:dyDescent="0.3">
      <c r="A909" s="11" t="s">
        <v>675</v>
      </c>
      <c r="B909" s="11" t="s">
        <v>1849</v>
      </c>
      <c r="C909" s="11" t="s">
        <v>566</v>
      </c>
      <c r="D909" s="11" t="s">
        <v>2423</v>
      </c>
      <c r="E909" s="38" t="s">
        <v>2901</v>
      </c>
      <c r="F909" s="11">
        <v>1</v>
      </c>
      <c r="G909" s="40" t="s">
        <v>218</v>
      </c>
      <c r="H909" s="11" t="str">
        <f t="shared" si="403"/>
        <v>Regular</v>
      </c>
      <c r="I909" s="11" t="str">
        <f t="shared" si="395"/>
        <v>INDIA</v>
      </c>
      <c r="J909" s="11" t="str">
        <f>IF(ISERROR(VLOOKUP(C909,'WI Vs ASM'!$B$2:$E$1000,4,0)),0,(VLOOKUP(C909,'WI Vs ASM'!$B$2:$E$1000,4,0)))</f>
        <v>Offshore</v>
      </c>
      <c r="K909" s="11" t="str">
        <f>IF(ISERROR(VLOOKUP(C909,'WI Vs ASM'!$B$2:$F$1000,5,0)),0,(VLOOKUP(C909,'WI Vs ASM'!$B$2:$F$1000,5,0)))</f>
        <v>01-Fixed Price</v>
      </c>
      <c r="L909" s="11" t="str">
        <f>IF(ISERROR(VLOOKUP(C909,'WI Vs ASM'!$B$2:$D$1000,3,0)),0,(VLOOKUP(C909,'WI Vs ASM'!$B$2:$D$1000,3,0)))</f>
        <v>01-Maintenance Offshore</v>
      </c>
      <c r="M909" s="11" t="str">
        <f>IF(ISERROR(VLOOKUP(C909,'WI Vs ASM'!$B$2:$I$1000,8,0)),0,(VLOOKUP(C909,'WI Vs ASM'!$B$2:$I$1000,8,0)))</f>
        <v>Rahul Soman</v>
      </c>
      <c r="N909" s="11" t="str">
        <f>IF(ISERROR(VLOOKUP(C909,'WI Vs ASM'!$B$2:$G$1000,6,0)),0,(VLOOKUP(C909,'WI Vs ASM'!$B$2:$G$1000,6,0)))</f>
        <v>Claims</v>
      </c>
      <c r="O909" s="11" t="str">
        <f>IF(ISERROR(VLOOKUP(C909,'WI Vs ASM'!$B$2:$H$1000,7,0)),0,(VLOOKUP(C909,'WI Vs ASM'!$B$2:$H$1000,7,0)))</f>
        <v>Claims</v>
      </c>
      <c r="P909" s="11" t="str">
        <f t="shared" si="396"/>
        <v>May-17</v>
      </c>
      <c r="Q909" s="11" t="str">
        <f t="shared" si="397"/>
        <v>Q2</v>
      </c>
      <c r="R909" s="11" t="str">
        <f>IF(ISERROR(VLOOKUP(C909,'WI Vs ASM'!$B$2:$J$1000,9,0)),0,(VLOOKUP(C909,'WI Vs ASM'!$B$2:$J$1000,9,0)))</f>
        <v>Jyothi Pai</v>
      </c>
      <c r="S909" s="11" t="str">
        <f>IF(ISERROR(VLOOKUP(C909,'WI Vs ASM'!$B$2:$K$1000,10,0)),0,(VLOOKUP(C909,'WI Vs ASM'!$B$2:$K$1000,10,0)))</f>
        <v>Dana D. Smith</v>
      </c>
      <c r="T909" s="11" t="str">
        <f>IF(ISERROR(VLOOKUP(C909,'WI Vs ASM'!$B$2:$L$1000,11,0)),0,(VLOOKUP(C909,'WI Vs ASM'!$B$2:$L$1000,11,0)))</f>
        <v>Phillip Mclean</v>
      </c>
      <c r="U909" s="11" t="str">
        <f t="shared" si="404"/>
        <v>WR736001</v>
      </c>
      <c r="V909" s="11" t="str">
        <f t="shared" si="398"/>
        <v>No</v>
      </c>
      <c r="W909" s="11" t="str">
        <f t="shared" si="399"/>
        <v>Yes</v>
      </c>
      <c r="X909" s="11" t="str">
        <f t="shared" si="400"/>
        <v>No</v>
      </c>
      <c r="Y909" s="11" t="str">
        <f t="shared" si="401"/>
        <v>No</v>
      </c>
      <c r="Z909" s="11" t="str">
        <f t="shared" si="402"/>
        <v>No</v>
      </c>
      <c r="AA909" s="11" t="str">
        <f t="shared" si="405"/>
        <v>No</v>
      </c>
      <c r="AB909" s="11">
        <f>IF(ISERROR(VLOOKUP(U909,'ITWR Dump'!$A$2:$Y$5000,24,0)),0,(VLOOKUP('ILC Report'!U909,'ITWR Dump'!$A$2:$Y$5000,24,0)))</f>
        <v>0</v>
      </c>
      <c r="AC909" s="11" t="str">
        <f t="shared" si="406"/>
        <v>No</v>
      </c>
      <c r="AD909" s="11" t="str">
        <f t="shared" si="407"/>
        <v/>
      </c>
      <c r="AE909" s="11">
        <f>IF(ISERROR(VLOOKUP(U909,'ITWR Dump'!$A$2:$Y$5000,13,0)),0,(VLOOKUP(U909,'ITWR Dump'!$A$2:$Y$5000,13,0)))</f>
        <v>0</v>
      </c>
      <c r="AF909" s="11">
        <f>IF(ISERROR(VLOOKUP(U909,'ITWR Dump'!$A$2:$Y$5000,11,0)),0,(VLOOKUP(U909,'ITWR Dump'!$A$2:$Y$5000,11,0)))</f>
        <v>0</v>
      </c>
      <c r="AG909" s="11">
        <f>IF(ISERROR(VLOOKUP(U909,'ITWR Dump'!$A$2:$Y$5000,2,0)),0,(VLOOKUP(U909,'ITWR Dump'!$A$2:$Y$5000,2,0)))</f>
        <v>0</v>
      </c>
      <c r="AH909" s="11">
        <f>IF(ISERROR(VLOOKUP(U909,'ITWR Dump'!$A$2:$Y$5000,14,0)),0,(VLOOKUP(U909,'ITWR Dump'!$A$2:$Y$5000,14,0)))</f>
        <v>0</v>
      </c>
      <c r="AI909" s="11" t="str">
        <f t="shared" si="408"/>
        <v>01-Maintenance Offshore</v>
      </c>
      <c r="AJ909" s="11" t="str">
        <f t="shared" si="409"/>
        <v>Offshore</v>
      </c>
      <c r="AK909" s="11" t="str">
        <f>IF(ISERROR(VLOOKUP(A909,'Team Data'!$C$2:$U$213,17,0)),0,(VLOOKUP(A909,'Team Data'!$C$2:$U$213,17,0)))</f>
        <v>IMS and FN</v>
      </c>
      <c r="AL909" s="11" t="str">
        <f t="shared" si="410"/>
        <v>2017-04-24</v>
      </c>
      <c r="AM909" s="11">
        <f>IF(ISERROR(VLOOKUP(U909,'ITWR Dump'!$A$2:$Y$5000,16,0)),0,(VLOOKUP(U909,'ITWR Dump'!$A$2:$Y$5000,16,0)))</f>
        <v>0</v>
      </c>
      <c r="AN909" s="11">
        <f>IF(ISERROR(VLOOKUP(U909,'ITWR Dump'!$A$2:$Y$5000,18,0)),0,(VLOOKUP(U909,'ITWR Dump'!$A$2:$Y$5000,18,0)))</f>
        <v>0</v>
      </c>
      <c r="AO909" s="11">
        <f>IF(ISERROR(VLOOKUP(U909,'ITWR Dump'!$A$2:$Y$5000,25,0)),0,(VLOOKUP('ILC Report'!U909,'ITWR Dump'!$A$2:$Y$5000,25,0)))</f>
        <v>0</v>
      </c>
      <c r="AP909" s="11">
        <f t="shared" si="411"/>
        <v>0</v>
      </c>
      <c r="AQ909" s="26">
        <f t="shared" si="412"/>
        <v>0</v>
      </c>
      <c r="AR909" s="26">
        <f t="shared" si="413"/>
        <v>0</v>
      </c>
      <c r="AS909" s="26">
        <f t="shared" si="414"/>
        <v>0</v>
      </c>
      <c r="AT909" s="26">
        <f t="shared" si="415"/>
        <v>0</v>
      </c>
      <c r="AU909" s="26">
        <f t="shared" si="416"/>
        <v>0</v>
      </c>
      <c r="AV909" s="26">
        <f t="shared" si="417"/>
        <v>0</v>
      </c>
      <c r="AW909" s="11" t="s">
        <v>653</v>
      </c>
      <c r="AX909" s="11" t="str">
        <f>VLOOKUP(L909,Group!$A$2:$B$1000,2,0)</f>
        <v>Maintenance</v>
      </c>
      <c r="AY909" s="11">
        <f>IF(ISERROR(VLOOKUP(U909,'ITWR Dump'!$A$2:$Y$5000,15,0)),0,(VLOOKUP('ILC Report'!U909,'ITWR Dump'!$A$2:$Y$5000,15,0)))</f>
        <v>0</v>
      </c>
      <c r="AZ909" s="11" t="str">
        <f t="shared" si="418"/>
        <v>Yes</v>
      </c>
      <c r="BA909" s="11" t="str">
        <f t="shared" si="419"/>
        <v>BKI</v>
      </c>
      <c r="BB909" s="11" t="str">
        <f t="shared" si="420"/>
        <v>MN</v>
      </c>
      <c r="BC909" s="11" t="str">
        <f t="shared" si="421"/>
        <v>No</v>
      </c>
    </row>
    <row r="910" spans="1:55" x14ac:dyDescent="0.3">
      <c r="A910" s="11" t="s">
        <v>675</v>
      </c>
      <c r="B910" s="11" t="s">
        <v>1849</v>
      </c>
      <c r="C910" s="11" t="s">
        <v>562</v>
      </c>
      <c r="D910" s="11" t="s">
        <v>2420</v>
      </c>
      <c r="E910" s="38" t="s">
        <v>2901</v>
      </c>
      <c r="F910" s="11">
        <v>27</v>
      </c>
      <c r="G910" s="40" t="s">
        <v>218</v>
      </c>
      <c r="H910" s="11" t="str">
        <f t="shared" si="403"/>
        <v>Regular</v>
      </c>
      <c r="I910" s="11" t="str">
        <f t="shared" si="395"/>
        <v>INDIA</v>
      </c>
      <c r="J910" s="11" t="str">
        <f>IF(ISERROR(VLOOKUP(C910,'WI Vs ASM'!$B$2:$E$1000,4,0)),0,(VLOOKUP(C910,'WI Vs ASM'!$B$2:$E$1000,4,0)))</f>
        <v>Offshore</v>
      </c>
      <c r="K910" s="11" t="str">
        <f>IF(ISERROR(VLOOKUP(C910,'WI Vs ASM'!$B$2:$F$1000,5,0)),0,(VLOOKUP(C910,'WI Vs ASM'!$B$2:$F$1000,5,0)))</f>
        <v>02-Variable Billable</v>
      </c>
      <c r="L910" s="11" t="str">
        <f>IF(ISERROR(VLOOKUP(C910,'WI Vs ASM'!$B$2:$D$1000,3,0)),0,(VLOOKUP(C910,'WI Vs ASM'!$B$2:$D$1000,3,0)))</f>
        <v>11-Enhancement Offshore</v>
      </c>
      <c r="M910" s="11" t="str">
        <f>IF(ISERROR(VLOOKUP(C910,'WI Vs ASM'!$B$2:$I$1000,8,0)),0,(VLOOKUP(C910,'WI Vs ASM'!$B$2:$I$1000,8,0)))</f>
        <v>Prakash Varadachari</v>
      </c>
      <c r="N910" s="11" t="str">
        <f>IF(ISERROR(VLOOKUP(C910,'WI Vs ASM'!$B$2:$G$1000,6,0)),0,(VLOOKUP(C910,'WI Vs ASM'!$B$2:$G$1000,6,0)))</f>
        <v>Claims</v>
      </c>
      <c r="O910" s="11" t="str">
        <f>IF(ISERROR(VLOOKUP(C910,'WI Vs ASM'!$B$2:$H$1000,7,0)),0,(VLOOKUP(C910,'WI Vs ASM'!$B$2:$H$1000,7,0)))</f>
        <v>Claims</v>
      </c>
      <c r="P910" s="11" t="str">
        <f t="shared" si="396"/>
        <v>May-17</v>
      </c>
      <c r="Q910" s="11" t="str">
        <f t="shared" si="397"/>
        <v>Q2</v>
      </c>
      <c r="R910" s="11" t="str">
        <f>IF(ISERROR(VLOOKUP(C910,'WI Vs ASM'!$B$2:$J$1000,9,0)),0,(VLOOKUP(C910,'WI Vs ASM'!$B$2:$J$1000,9,0)))</f>
        <v>Chandraprabha Palaniswamy</v>
      </c>
      <c r="S910" s="11" t="str">
        <f>IF(ISERROR(VLOOKUP(C910,'WI Vs ASM'!$B$2:$K$1000,10,0)),0,(VLOOKUP(C910,'WI Vs ASM'!$B$2:$K$1000,10,0)))</f>
        <v>Dana D. Smith</v>
      </c>
      <c r="T910" s="11" t="str">
        <f>IF(ISERROR(VLOOKUP(C910,'WI Vs ASM'!$B$2:$L$1000,11,0)),0,(VLOOKUP(C910,'WI Vs ASM'!$B$2:$L$1000,11,0)))</f>
        <v>Phillip Mclean</v>
      </c>
      <c r="U910" s="11" t="str">
        <f t="shared" si="404"/>
        <v>WR736309</v>
      </c>
      <c r="V910" s="11" t="str">
        <f t="shared" si="398"/>
        <v>No</v>
      </c>
      <c r="W910" s="11" t="str">
        <f t="shared" si="399"/>
        <v>Yes</v>
      </c>
      <c r="X910" s="11" t="str">
        <f t="shared" si="400"/>
        <v>No</v>
      </c>
      <c r="Y910" s="11" t="str">
        <f t="shared" si="401"/>
        <v>No</v>
      </c>
      <c r="Z910" s="11" t="str">
        <f t="shared" si="402"/>
        <v>No</v>
      </c>
      <c r="AA910" s="11" t="str">
        <f t="shared" si="405"/>
        <v>No</v>
      </c>
      <c r="AB910" s="11">
        <f>IF(ISERROR(VLOOKUP(U910,'ITWR Dump'!$A$2:$Y$5000,24,0)),0,(VLOOKUP('ILC Report'!U910,'ITWR Dump'!$A$2:$Y$5000,24,0)))</f>
        <v>0</v>
      </c>
      <c r="AC910" s="11" t="str">
        <f t="shared" si="406"/>
        <v>No</v>
      </c>
      <c r="AD910" s="11" t="str">
        <f t="shared" si="407"/>
        <v/>
      </c>
      <c r="AE910" s="11">
        <f>IF(ISERROR(VLOOKUP(U910,'ITWR Dump'!$A$2:$Y$5000,13,0)),0,(VLOOKUP(U910,'ITWR Dump'!$A$2:$Y$5000,13,0)))</f>
        <v>0</v>
      </c>
      <c r="AF910" s="11">
        <f>IF(ISERROR(VLOOKUP(U910,'ITWR Dump'!$A$2:$Y$5000,11,0)),0,(VLOOKUP(U910,'ITWR Dump'!$A$2:$Y$5000,11,0)))</f>
        <v>0</v>
      </c>
      <c r="AG910" s="11">
        <f>IF(ISERROR(VLOOKUP(U910,'ITWR Dump'!$A$2:$Y$5000,2,0)),0,(VLOOKUP(U910,'ITWR Dump'!$A$2:$Y$5000,2,0)))</f>
        <v>0</v>
      </c>
      <c r="AH910" s="11">
        <f>IF(ISERROR(VLOOKUP(U910,'ITWR Dump'!$A$2:$Y$5000,14,0)),0,(VLOOKUP(U910,'ITWR Dump'!$A$2:$Y$5000,14,0)))</f>
        <v>0</v>
      </c>
      <c r="AI910" s="11" t="str">
        <f t="shared" si="408"/>
        <v>11-Enhancement Offshore</v>
      </c>
      <c r="AJ910" s="11" t="str">
        <f t="shared" si="409"/>
        <v>Offshore</v>
      </c>
      <c r="AK910" s="11" t="str">
        <f>IF(ISERROR(VLOOKUP(A910,'Team Data'!$C$2:$U$213,17,0)),0,(VLOOKUP(A910,'Team Data'!$C$2:$U$213,17,0)))</f>
        <v>IMS and FN</v>
      </c>
      <c r="AL910" s="11" t="str">
        <f t="shared" si="410"/>
        <v>2017-04-24</v>
      </c>
      <c r="AM910" s="11">
        <f>IF(ISERROR(VLOOKUP(U910,'ITWR Dump'!$A$2:$Y$5000,16,0)),0,(VLOOKUP(U910,'ITWR Dump'!$A$2:$Y$5000,16,0)))</f>
        <v>0</v>
      </c>
      <c r="AN910" s="11">
        <f>IF(ISERROR(VLOOKUP(U910,'ITWR Dump'!$A$2:$Y$5000,18,0)),0,(VLOOKUP(U910,'ITWR Dump'!$A$2:$Y$5000,18,0)))</f>
        <v>0</v>
      </c>
      <c r="AO910" s="11">
        <f>IF(ISERROR(VLOOKUP(U910,'ITWR Dump'!$A$2:$Y$5000,25,0)),0,(VLOOKUP('ILC Report'!U910,'ITWR Dump'!$A$2:$Y$5000,25,0)))</f>
        <v>0</v>
      </c>
      <c r="AP910" s="11">
        <f t="shared" si="411"/>
        <v>0</v>
      </c>
      <c r="AQ910" s="26">
        <f t="shared" si="412"/>
        <v>0</v>
      </c>
      <c r="AR910" s="26">
        <f t="shared" si="413"/>
        <v>0</v>
      </c>
      <c r="AS910" s="26">
        <f t="shared" si="414"/>
        <v>0</v>
      </c>
      <c r="AT910" s="26">
        <f t="shared" si="415"/>
        <v>0</v>
      </c>
      <c r="AU910" s="26">
        <f t="shared" si="416"/>
        <v>0</v>
      </c>
      <c r="AV910" s="26">
        <f t="shared" si="417"/>
        <v>0</v>
      </c>
      <c r="AW910" s="11" t="s">
        <v>653</v>
      </c>
      <c r="AX910" s="11" t="str">
        <f>VLOOKUP(L910,Group!$A$2:$B$1000,2,0)</f>
        <v>Enhancement</v>
      </c>
      <c r="AY910" s="11">
        <f>IF(ISERROR(VLOOKUP(U910,'ITWR Dump'!$A$2:$Y$5000,15,0)),0,(VLOOKUP('ILC Report'!U910,'ITWR Dump'!$A$2:$Y$5000,15,0)))</f>
        <v>0</v>
      </c>
      <c r="AZ910" s="11" t="str">
        <f t="shared" si="418"/>
        <v>No</v>
      </c>
      <c r="BA910" s="11" t="str">
        <f t="shared" si="419"/>
        <v>BKI</v>
      </c>
      <c r="BB910" s="11" t="str">
        <f t="shared" si="420"/>
        <v>ES</v>
      </c>
      <c r="BC910" s="11" t="str">
        <f t="shared" si="421"/>
        <v>No</v>
      </c>
    </row>
    <row r="911" spans="1:55" x14ac:dyDescent="0.3">
      <c r="A911" s="11" t="s">
        <v>675</v>
      </c>
      <c r="B911" s="11" t="s">
        <v>1849</v>
      </c>
      <c r="C911" s="11" t="s">
        <v>562</v>
      </c>
      <c r="D911" s="11" t="s">
        <v>2424</v>
      </c>
      <c r="E911" s="38" t="s">
        <v>2902</v>
      </c>
      <c r="F911" s="11">
        <v>45</v>
      </c>
      <c r="G911" s="40" t="s">
        <v>218</v>
      </c>
      <c r="H911" s="11" t="str">
        <f t="shared" si="403"/>
        <v>Regular</v>
      </c>
      <c r="I911" s="11" t="str">
        <f t="shared" si="395"/>
        <v>INDIA</v>
      </c>
      <c r="J911" s="11" t="str">
        <f>IF(ISERROR(VLOOKUP(C911,'WI Vs ASM'!$B$2:$E$1000,4,0)),0,(VLOOKUP(C911,'WI Vs ASM'!$B$2:$E$1000,4,0)))</f>
        <v>Offshore</v>
      </c>
      <c r="K911" s="11" t="str">
        <f>IF(ISERROR(VLOOKUP(C911,'WI Vs ASM'!$B$2:$F$1000,5,0)),0,(VLOOKUP(C911,'WI Vs ASM'!$B$2:$F$1000,5,0)))</f>
        <v>02-Variable Billable</v>
      </c>
      <c r="L911" s="11" t="str">
        <f>IF(ISERROR(VLOOKUP(C911,'WI Vs ASM'!$B$2:$D$1000,3,0)),0,(VLOOKUP(C911,'WI Vs ASM'!$B$2:$D$1000,3,0)))</f>
        <v>11-Enhancement Offshore</v>
      </c>
      <c r="M911" s="11" t="str">
        <f>IF(ISERROR(VLOOKUP(C911,'WI Vs ASM'!$B$2:$I$1000,8,0)),0,(VLOOKUP(C911,'WI Vs ASM'!$B$2:$I$1000,8,0)))</f>
        <v>Prakash Varadachari</v>
      </c>
      <c r="N911" s="11" t="str">
        <f>IF(ISERROR(VLOOKUP(C911,'WI Vs ASM'!$B$2:$G$1000,6,0)),0,(VLOOKUP(C911,'WI Vs ASM'!$B$2:$G$1000,6,0)))</f>
        <v>Claims</v>
      </c>
      <c r="O911" s="11" t="str">
        <f>IF(ISERROR(VLOOKUP(C911,'WI Vs ASM'!$B$2:$H$1000,7,0)),0,(VLOOKUP(C911,'WI Vs ASM'!$B$2:$H$1000,7,0)))</f>
        <v>Claims</v>
      </c>
      <c r="P911" s="11" t="str">
        <f t="shared" si="396"/>
        <v>May-17</v>
      </c>
      <c r="Q911" s="11" t="str">
        <f t="shared" si="397"/>
        <v>Q2</v>
      </c>
      <c r="R911" s="11" t="str">
        <f>IF(ISERROR(VLOOKUP(C911,'WI Vs ASM'!$B$2:$J$1000,9,0)),0,(VLOOKUP(C911,'WI Vs ASM'!$B$2:$J$1000,9,0)))</f>
        <v>Chandraprabha Palaniswamy</v>
      </c>
      <c r="S911" s="11" t="str">
        <f>IF(ISERROR(VLOOKUP(C911,'WI Vs ASM'!$B$2:$K$1000,10,0)),0,(VLOOKUP(C911,'WI Vs ASM'!$B$2:$K$1000,10,0)))</f>
        <v>Dana D. Smith</v>
      </c>
      <c r="T911" s="11" t="str">
        <f>IF(ISERROR(VLOOKUP(C911,'WI Vs ASM'!$B$2:$L$1000,11,0)),0,(VLOOKUP(C911,'WI Vs ASM'!$B$2:$L$1000,11,0)))</f>
        <v>Phillip Mclean</v>
      </c>
      <c r="U911" s="11" t="str">
        <f t="shared" si="404"/>
        <v>WR736309</v>
      </c>
      <c r="V911" s="11" t="str">
        <f t="shared" si="398"/>
        <v>No</v>
      </c>
      <c r="W911" s="11" t="str">
        <f t="shared" si="399"/>
        <v>Yes</v>
      </c>
      <c r="X911" s="11" t="str">
        <f t="shared" si="400"/>
        <v>No</v>
      </c>
      <c r="Y911" s="11" t="str">
        <f t="shared" si="401"/>
        <v>No</v>
      </c>
      <c r="Z911" s="11" t="str">
        <f t="shared" si="402"/>
        <v>No</v>
      </c>
      <c r="AA911" s="11" t="str">
        <f t="shared" si="405"/>
        <v>No</v>
      </c>
      <c r="AB911" s="11">
        <f>IF(ISERROR(VLOOKUP(U911,'ITWR Dump'!$A$2:$Y$5000,24,0)),0,(VLOOKUP('ILC Report'!U911,'ITWR Dump'!$A$2:$Y$5000,24,0)))</f>
        <v>0</v>
      </c>
      <c r="AC911" s="11" t="str">
        <f t="shared" si="406"/>
        <v>No</v>
      </c>
      <c r="AD911" s="11" t="str">
        <f t="shared" si="407"/>
        <v/>
      </c>
      <c r="AE911" s="11">
        <f>IF(ISERROR(VLOOKUP(U911,'ITWR Dump'!$A$2:$Y$5000,13,0)),0,(VLOOKUP(U911,'ITWR Dump'!$A$2:$Y$5000,13,0)))</f>
        <v>0</v>
      </c>
      <c r="AF911" s="11">
        <f>IF(ISERROR(VLOOKUP(U911,'ITWR Dump'!$A$2:$Y$5000,11,0)),0,(VLOOKUP(U911,'ITWR Dump'!$A$2:$Y$5000,11,0)))</f>
        <v>0</v>
      </c>
      <c r="AG911" s="11">
        <f>IF(ISERROR(VLOOKUP(U911,'ITWR Dump'!$A$2:$Y$5000,2,0)),0,(VLOOKUP(U911,'ITWR Dump'!$A$2:$Y$5000,2,0)))</f>
        <v>0</v>
      </c>
      <c r="AH911" s="11">
        <f>IF(ISERROR(VLOOKUP(U911,'ITWR Dump'!$A$2:$Y$5000,14,0)),0,(VLOOKUP(U911,'ITWR Dump'!$A$2:$Y$5000,14,0)))</f>
        <v>0</v>
      </c>
      <c r="AI911" s="11" t="str">
        <f t="shared" si="408"/>
        <v>11-Enhancement Offshore</v>
      </c>
      <c r="AJ911" s="11" t="str">
        <f t="shared" si="409"/>
        <v>Offshore</v>
      </c>
      <c r="AK911" s="11" t="str">
        <f>IF(ISERROR(VLOOKUP(A911,'Team Data'!$C$2:$U$213,17,0)),0,(VLOOKUP(A911,'Team Data'!$C$2:$U$213,17,0)))</f>
        <v>IMS and FN</v>
      </c>
      <c r="AL911" s="11" t="str">
        <f t="shared" si="410"/>
        <v>2017-04-24</v>
      </c>
      <c r="AM911" s="11">
        <f>IF(ISERROR(VLOOKUP(U911,'ITWR Dump'!$A$2:$Y$5000,16,0)),0,(VLOOKUP(U911,'ITWR Dump'!$A$2:$Y$5000,16,0)))</f>
        <v>0</v>
      </c>
      <c r="AN911" s="11">
        <f>IF(ISERROR(VLOOKUP(U911,'ITWR Dump'!$A$2:$Y$5000,18,0)),0,(VLOOKUP(U911,'ITWR Dump'!$A$2:$Y$5000,18,0)))</f>
        <v>0</v>
      </c>
      <c r="AO911" s="11">
        <f>IF(ISERROR(VLOOKUP(U911,'ITWR Dump'!$A$2:$Y$5000,25,0)),0,(VLOOKUP('ILC Report'!U911,'ITWR Dump'!$A$2:$Y$5000,25,0)))</f>
        <v>0</v>
      </c>
      <c r="AP911" s="11">
        <f t="shared" si="411"/>
        <v>0</v>
      </c>
      <c r="AQ911" s="26">
        <f t="shared" si="412"/>
        <v>0</v>
      </c>
      <c r="AR911" s="26">
        <f t="shared" si="413"/>
        <v>0</v>
      </c>
      <c r="AS911" s="26">
        <f t="shared" si="414"/>
        <v>0</v>
      </c>
      <c r="AT911" s="26">
        <f t="shared" si="415"/>
        <v>0</v>
      </c>
      <c r="AU911" s="26">
        <f t="shared" si="416"/>
        <v>0</v>
      </c>
      <c r="AV911" s="26">
        <f t="shared" si="417"/>
        <v>0</v>
      </c>
      <c r="AW911" s="11" t="s">
        <v>653</v>
      </c>
      <c r="AX911" s="11" t="str">
        <f>VLOOKUP(L911,Group!$A$2:$B$1000,2,0)</f>
        <v>Enhancement</v>
      </c>
      <c r="AY911" s="11">
        <f>IF(ISERROR(VLOOKUP(U911,'ITWR Dump'!$A$2:$Y$5000,15,0)),0,(VLOOKUP('ILC Report'!U911,'ITWR Dump'!$A$2:$Y$5000,15,0)))</f>
        <v>0</v>
      </c>
      <c r="AZ911" s="11" t="str">
        <f t="shared" si="418"/>
        <v>No</v>
      </c>
      <c r="BA911" s="11" t="str">
        <f t="shared" si="419"/>
        <v>BKI</v>
      </c>
      <c r="BB911" s="11" t="str">
        <f t="shared" si="420"/>
        <v>ES</v>
      </c>
      <c r="BC911" s="11" t="str">
        <f t="shared" si="421"/>
        <v>No</v>
      </c>
    </row>
    <row r="912" spans="1:55" x14ac:dyDescent="0.3">
      <c r="A912" s="11" t="s">
        <v>675</v>
      </c>
      <c r="B912" s="11" t="s">
        <v>1849</v>
      </c>
      <c r="C912" s="11" t="s">
        <v>564</v>
      </c>
      <c r="D912" s="11" t="s">
        <v>2425</v>
      </c>
      <c r="E912" s="38" t="s">
        <v>2903</v>
      </c>
      <c r="F912" s="11">
        <v>3</v>
      </c>
      <c r="G912" s="40" t="s">
        <v>218</v>
      </c>
      <c r="H912" s="11" t="str">
        <f t="shared" si="403"/>
        <v>Regular</v>
      </c>
      <c r="I912" s="11" t="str">
        <f t="shared" si="395"/>
        <v>INDIA</v>
      </c>
      <c r="J912" s="11" t="str">
        <f>IF(ISERROR(VLOOKUP(C912,'WI Vs ASM'!$B$2:$E$1000,4,0)),0,(VLOOKUP(C912,'WI Vs ASM'!$B$2:$E$1000,4,0)))</f>
        <v>Offshore</v>
      </c>
      <c r="K912" s="11" t="str">
        <f>IF(ISERROR(VLOOKUP(C912,'WI Vs ASM'!$B$2:$F$1000,5,0)),0,(VLOOKUP(C912,'WI Vs ASM'!$B$2:$F$1000,5,0)))</f>
        <v>09-NonBillable</v>
      </c>
      <c r="L912" s="11" t="str">
        <f>IF(ISERROR(VLOOKUP(C912,'WI Vs ASM'!$B$2:$D$1000,3,0)),0,(VLOOKUP(C912,'WI Vs ASM'!$B$2:$D$1000,3,0)))</f>
        <v>54-Knowledge Transfer/Training Offshore</v>
      </c>
      <c r="M912" s="11" t="str">
        <f>IF(ISERROR(VLOOKUP(C912,'WI Vs ASM'!$B$2:$I$1000,8,0)),0,(VLOOKUP(C912,'WI Vs ASM'!$B$2:$I$1000,8,0)))</f>
        <v>Prakash Varadachari</v>
      </c>
      <c r="N912" s="11" t="str">
        <f>IF(ISERROR(VLOOKUP(C912,'WI Vs ASM'!$B$2:$G$1000,6,0)),0,(VLOOKUP(C912,'WI Vs ASM'!$B$2:$G$1000,6,0)))</f>
        <v>Claims</v>
      </c>
      <c r="O912" s="11" t="str">
        <f>IF(ISERROR(VLOOKUP(C912,'WI Vs ASM'!$B$2:$H$1000,7,0)),0,(VLOOKUP(C912,'WI Vs ASM'!$B$2:$H$1000,7,0)))</f>
        <v>Claims</v>
      </c>
      <c r="P912" s="11" t="str">
        <f t="shared" si="396"/>
        <v>May-17</v>
      </c>
      <c r="Q912" s="11" t="str">
        <f t="shared" si="397"/>
        <v>Q2</v>
      </c>
      <c r="R912" s="11" t="str">
        <f>IF(ISERROR(VLOOKUP(C912,'WI Vs ASM'!$B$2:$J$1000,9,0)),0,(VLOOKUP(C912,'WI Vs ASM'!$B$2:$J$1000,9,0)))</f>
        <v>Chandraprabha Palaniswamy</v>
      </c>
      <c r="S912" s="11" t="str">
        <f>IF(ISERROR(VLOOKUP(C912,'WI Vs ASM'!$B$2:$K$1000,10,0)),0,(VLOOKUP(C912,'WI Vs ASM'!$B$2:$K$1000,10,0)))</f>
        <v>Dana D. Smith</v>
      </c>
      <c r="T912" s="11" t="str">
        <f>IF(ISERROR(VLOOKUP(C912,'WI Vs ASM'!$B$2:$L$1000,11,0)),0,(VLOOKUP(C912,'WI Vs ASM'!$B$2:$L$1000,11,0)))</f>
        <v>Phillip Mclean</v>
      </c>
      <c r="U912" s="11" t="e">
        <f t="shared" si="404"/>
        <v>#VALUE!</v>
      </c>
      <c r="V912" s="11" t="str">
        <f t="shared" si="398"/>
        <v>No</v>
      </c>
      <c r="W912" s="11" t="str">
        <f t="shared" si="399"/>
        <v>No</v>
      </c>
      <c r="X912" s="11" t="str">
        <f t="shared" si="400"/>
        <v>No</v>
      </c>
      <c r="Y912" s="11" t="str">
        <f t="shared" si="401"/>
        <v>No</v>
      </c>
      <c r="Z912" s="11" t="str">
        <f t="shared" si="402"/>
        <v>No</v>
      </c>
      <c r="AA912" s="11" t="str">
        <f t="shared" si="405"/>
        <v>No</v>
      </c>
      <c r="AB912" s="11">
        <f>IF(ISERROR(VLOOKUP(U912,'ITWR Dump'!$A$2:$Y$5000,24,0)),0,(VLOOKUP('ILC Report'!U912,'ITWR Dump'!$A$2:$Y$5000,24,0)))</f>
        <v>0</v>
      </c>
      <c r="AC912" s="11" t="str">
        <f t="shared" si="406"/>
        <v>No</v>
      </c>
      <c r="AD912" s="11" t="str">
        <f t="shared" si="407"/>
        <v/>
      </c>
      <c r="AE912" s="11">
        <f>IF(ISERROR(VLOOKUP(U912,'ITWR Dump'!$A$2:$Y$5000,13,0)),0,(VLOOKUP(U912,'ITWR Dump'!$A$2:$Y$5000,13,0)))</f>
        <v>0</v>
      </c>
      <c r="AF912" s="11">
        <f>IF(ISERROR(VLOOKUP(U912,'ITWR Dump'!$A$2:$Y$5000,11,0)),0,(VLOOKUP(U912,'ITWR Dump'!$A$2:$Y$5000,11,0)))</f>
        <v>0</v>
      </c>
      <c r="AG912" s="11">
        <f>IF(ISERROR(VLOOKUP(U912,'ITWR Dump'!$A$2:$Y$5000,2,0)),0,(VLOOKUP(U912,'ITWR Dump'!$A$2:$Y$5000,2,0)))</f>
        <v>0</v>
      </c>
      <c r="AH912" s="11">
        <f>IF(ISERROR(VLOOKUP(U912,'ITWR Dump'!$A$2:$Y$5000,14,0)),0,(VLOOKUP(U912,'ITWR Dump'!$A$2:$Y$5000,14,0)))</f>
        <v>0</v>
      </c>
      <c r="AI912" s="11" t="str">
        <f t="shared" si="408"/>
        <v>54-Knowledge Transfer/Training Offshore</v>
      </c>
      <c r="AJ912" s="11" t="str">
        <f t="shared" si="409"/>
        <v>Offshore</v>
      </c>
      <c r="AK912" s="11" t="str">
        <f>IF(ISERROR(VLOOKUP(A912,'Team Data'!$C$2:$U$213,17,0)),0,(VLOOKUP(A912,'Team Data'!$C$2:$U$213,17,0)))</f>
        <v>IMS and FN</v>
      </c>
      <c r="AL912" s="11" t="str">
        <f t="shared" si="410"/>
        <v>2017-04-24</v>
      </c>
      <c r="AM912" s="11">
        <f>IF(ISERROR(VLOOKUP(U912,'ITWR Dump'!$A$2:$Y$5000,16,0)),0,(VLOOKUP(U912,'ITWR Dump'!$A$2:$Y$5000,16,0)))</f>
        <v>0</v>
      </c>
      <c r="AN912" s="11">
        <f>IF(ISERROR(VLOOKUP(U912,'ITWR Dump'!$A$2:$Y$5000,18,0)),0,(VLOOKUP(U912,'ITWR Dump'!$A$2:$Y$5000,18,0)))</f>
        <v>0</v>
      </c>
      <c r="AO912" s="11">
        <f>IF(ISERROR(VLOOKUP(U912,'ITWR Dump'!$A$2:$Y$5000,25,0)),0,(VLOOKUP('ILC Report'!U912,'ITWR Dump'!$A$2:$Y$5000,25,0)))</f>
        <v>0</v>
      </c>
      <c r="AP912" s="11">
        <f t="shared" si="411"/>
        <v>0</v>
      </c>
      <c r="AQ912" s="26">
        <f t="shared" si="412"/>
        <v>0</v>
      </c>
      <c r="AR912" s="26">
        <f t="shared" si="413"/>
        <v>0</v>
      </c>
      <c r="AS912" s="26">
        <f t="shared" si="414"/>
        <v>0</v>
      </c>
      <c r="AT912" s="26">
        <f t="shared" si="415"/>
        <v>0</v>
      </c>
      <c r="AU912" s="26">
        <f t="shared" si="416"/>
        <v>0</v>
      </c>
      <c r="AV912" s="26">
        <f t="shared" si="417"/>
        <v>0</v>
      </c>
      <c r="AW912" s="11" t="s">
        <v>653</v>
      </c>
      <c r="AX912" s="11" t="str">
        <f>VLOOKUP(L912,Group!$A$2:$B$1000,2,0)</f>
        <v>Maintenance</v>
      </c>
      <c r="AY912" s="11">
        <f>IF(ISERROR(VLOOKUP(U912,'ITWR Dump'!$A$2:$Y$5000,15,0)),0,(VLOOKUP('ILC Report'!U912,'ITWR Dump'!$A$2:$Y$5000,15,0)))</f>
        <v>0</v>
      </c>
      <c r="AZ912" s="11" t="str">
        <f t="shared" si="418"/>
        <v>No</v>
      </c>
      <c r="BA912" s="11" t="str">
        <f t="shared" si="419"/>
        <v>BKI</v>
      </c>
      <c r="BB912" s="11" t="str">
        <f t="shared" si="420"/>
        <v>KT</v>
      </c>
      <c r="BC912" s="11" t="str">
        <f t="shared" si="421"/>
        <v>No</v>
      </c>
    </row>
    <row r="913" spans="1:55" x14ac:dyDescent="0.3">
      <c r="A913" s="11" t="s">
        <v>675</v>
      </c>
      <c r="B913" s="11" t="s">
        <v>1849</v>
      </c>
      <c r="C913" s="11" t="s">
        <v>562</v>
      </c>
      <c r="D913" s="11" t="s">
        <v>2426</v>
      </c>
      <c r="E913" s="38" t="s">
        <v>2903</v>
      </c>
      <c r="F913" s="11">
        <v>8</v>
      </c>
      <c r="G913" s="40" t="s">
        <v>218</v>
      </c>
      <c r="H913" s="11" t="str">
        <f t="shared" si="403"/>
        <v>Regular</v>
      </c>
      <c r="I913" s="11" t="str">
        <f t="shared" si="395"/>
        <v>INDIA</v>
      </c>
      <c r="J913" s="11" t="str">
        <f>IF(ISERROR(VLOOKUP(C913,'WI Vs ASM'!$B$2:$E$1000,4,0)),0,(VLOOKUP(C913,'WI Vs ASM'!$B$2:$E$1000,4,0)))</f>
        <v>Offshore</v>
      </c>
      <c r="K913" s="11" t="str">
        <f>IF(ISERROR(VLOOKUP(C913,'WI Vs ASM'!$B$2:$F$1000,5,0)),0,(VLOOKUP(C913,'WI Vs ASM'!$B$2:$F$1000,5,0)))</f>
        <v>02-Variable Billable</v>
      </c>
      <c r="L913" s="11" t="str">
        <f>IF(ISERROR(VLOOKUP(C913,'WI Vs ASM'!$B$2:$D$1000,3,0)),0,(VLOOKUP(C913,'WI Vs ASM'!$B$2:$D$1000,3,0)))</f>
        <v>11-Enhancement Offshore</v>
      </c>
      <c r="M913" s="11" t="str">
        <f>IF(ISERROR(VLOOKUP(C913,'WI Vs ASM'!$B$2:$I$1000,8,0)),0,(VLOOKUP(C913,'WI Vs ASM'!$B$2:$I$1000,8,0)))</f>
        <v>Prakash Varadachari</v>
      </c>
      <c r="N913" s="11" t="str">
        <f>IF(ISERROR(VLOOKUP(C913,'WI Vs ASM'!$B$2:$G$1000,6,0)),0,(VLOOKUP(C913,'WI Vs ASM'!$B$2:$G$1000,6,0)))</f>
        <v>Claims</v>
      </c>
      <c r="O913" s="11" t="str">
        <f>IF(ISERROR(VLOOKUP(C913,'WI Vs ASM'!$B$2:$H$1000,7,0)),0,(VLOOKUP(C913,'WI Vs ASM'!$B$2:$H$1000,7,0)))</f>
        <v>Claims</v>
      </c>
      <c r="P913" s="11" t="str">
        <f t="shared" si="396"/>
        <v>May-17</v>
      </c>
      <c r="Q913" s="11" t="str">
        <f t="shared" si="397"/>
        <v>Q2</v>
      </c>
      <c r="R913" s="11" t="str">
        <f>IF(ISERROR(VLOOKUP(C913,'WI Vs ASM'!$B$2:$J$1000,9,0)),0,(VLOOKUP(C913,'WI Vs ASM'!$B$2:$J$1000,9,0)))</f>
        <v>Chandraprabha Palaniswamy</v>
      </c>
      <c r="S913" s="11" t="str">
        <f>IF(ISERROR(VLOOKUP(C913,'WI Vs ASM'!$B$2:$K$1000,10,0)),0,(VLOOKUP(C913,'WI Vs ASM'!$B$2:$K$1000,10,0)))</f>
        <v>Dana D. Smith</v>
      </c>
      <c r="T913" s="11" t="str">
        <f>IF(ISERROR(VLOOKUP(C913,'WI Vs ASM'!$B$2:$L$1000,11,0)),0,(VLOOKUP(C913,'WI Vs ASM'!$B$2:$L$1000,11,0)))</f>
        <v>Phillip Mclean</v>
      </c>
      <c r="U913" s="11" t="str">
        <f t="shared" si="404"/>
        <v>WR634939</v>
      </c>
      <c r="V913" s="11" t="str">
        <f t="shared" si="398"/>
        <v>No</v>
      </c>
      <c r="W913" s="11" t="str">
        <f t="shared" si="399"/>
        <v>Yes</v>
      </c>
      <c r="X913" s="11" t="str">
        <f t="shared" si="400"/>
        <v>No</v>
      </c>
      <c r="Y913" s="11" t="str">
        <f t="shared" si="401"/>
        <v>No</v>
      </c>
      <c r="Z913" s="11" t="str">
        <f t="shared" si="402"/>
        <v>No</v>
      </c>
      <c r="AA913" s="11" t="str">
        <f t="shared" si="405"/>
        <v>No</v>
      </c>
      <c r="AB913" s="11">
        <f>IF(ISERROR(VLOOKUP(U913,'ITWR Dump'!$A$2:$Y$5000,24,0)),0,(VLOOKUP('ILC Report'!U913,'ITWR Dump'!$A$2:$Y$5000,24,0)))</f>
        <v>0</v>
      </c>
      <c r="AC913" s="11" t="str">
        <f t="shared" si="406"/>
        <v>No</v>
      </c>
      <c r="AD913" s="11" t="str">
        <f t="shared" si="407"/>
        <v/>
      </c>
      <c r="AE913" s="11">
        <f>IF(ISERROR(VLOOKUP(U913,'ITWR Dump'!$A$2:$Y$5000,13,0)),0,(VLOOKUP(U913,'ITWR Dump'!$A$2:$Y$5000,13,0)))</f>
        <v>0</v>
      </c>
      <c r="AF913" s="11">
        <f>IF(ISERROR(VLOOKUP(U913,'ITWR Dump'!$A$2:$Y$5000,11,0)),0,(VLOOKUP(U913,'ITWR Dump'!$A$2:$Y$5000,11,0)))</f>
        <v>0</v>
      </c>
      <c r="AG913" s="11">
        <f>IF(ISERROR(VLOOKUP(U913,'ITWR Dump'!$A$2:$Y$5000,2,0)),0,(VLOOKUP(U913,'ITWR Dump'!$A$2:$Y$5000,2,0)))</f>
        <v>0</v>
      </c>
      <c r="AH913" s="11">
        <f>IF(ISERROR(VLOOKUP(U913,'ITWR Dump'!$A$2:$Y$5000,14,0)),0,(VLOOKUP(U913,'ITWR Dump'!$A$2:$Y$5000,14,0)))</f>
        <v>0</v>
      </c>
      <c r="AI913" s="11" t="str">
        <f t="shared" si="408"/>
        <v>11-Enhancement Offshore</v>
      </c>
      <c r="AJ913" s="11" t="str">
        <f t="shared" si="409"/>
        <v>Offshore</v>
      </c>
      <c r="AK913" s="11" t="str">
        <f>IF(ISERROR(VLOOKUP(A913,'Team Data'!$C$2:$U$213,17,0)),0,(VLOOKUP(A913,'Team Data'!$C$2:$U$213,17,0)))</f>
        <v>IMS and FN</v>
      </c>
      <c r="AL913" s="11" t="str">
        <f t="shared" si="410"/>
        <v>2017-04-24</v>
      </c>
      <c r="AM913" s="11">
        <f>IF(ISERROR(VLOOKUP(U913,'ITWR Dump'!$A$2:$Y$5000,16,0)),0,(VLOOKUP(U913,'ITWR Dump'!$A$2:$Y$5000,16,0)))</f>
        <v>0</v>
      </c>
      <c r="AN913" s="11">
        <f>IF(ISERROR(VLOOKUP(U913,'ITWR Dump'!$A$2:$Y$5000,18,0)),0,(VLOOKUP(U913,'ITWR Dump'!$A$2:$Y$5000,18,0)))</f>
        <v>0</v>
      </c>
      <c r="AO913" s="11">
        <f>IF(ISERROR(VLOOKUP(U913,'ITWR Dump'!$A$2:$Y$5000,25,0)),0,(VLOOKUP('ILC Report'!U913,'ITWR Dump'!$A$2:$Y$5000,25,0)))</f>
        <v>0</v>
      </c>
      <c r="AP913" s="11">
        <f t="shared" si="411"/>
        <v>0</v>
      </c>
      <c r="AQ913" s="26">
        <f t="shared" si="412"/>
        <v>0</v>
      </c>
      <c r="AR913" s="26">
        <f t="shared" si="413"/>
        <v>0</v>
      </c>
      <c r="AS913" s="26">
        <f t="shared" si="414"/>
        <v>0</v>
      </c>
      <c r="AT913" s="26">
        <f t="shared" si="415"/>
        <v>0</v>
      </c>
      <c r="AU913" s="26">
        <f t="shared" si="416"/>
        <v>0</v>
      </c>
      <c r="AV913" s="26">
        <f t="shared" si="417"/>
        <v>0</v>
      </c>
      <c r="AW913" s="11" t="s">
        <v>653</v>
      </c>
      <c r="AX913" s="11" t="str">
        <f>VLOOKUP(L913,Group!$A$2:$B$1000,2,0)</f>
        <v>Enhancement</v>
      </c>
      <c r="AY913" s="11">
        <f>IF(ISERROR(VLOOKUP(U913,'ITWR Dump'!$A$2:$Y$5000,15,0)),0,(VLOOKUP('ILC Report'!U913,'ITWR Dump'!$A$2:$Y$5000,15,0)))</f>
        <v>0</v>
      </c>
      <c r="AZ913" s="11" t="str">
        <f t="shared" si="418"/>
        <v>No</v>
      </c>
      <c r="BA913" s="11" t="str">
        <f t="shared" si="419"/>
        <v>BKI</v>
      </c>
      <c r="BB913" s="11" t="str">
        <f t="shared" si="420"/>
        <v>ES</v>
      </c>
      <c r="BC913" s="11" t="str">
        <f t="shared" si="421"/>
        <v>No</v>
      </c>
    </row>
    <row r="914" spans="1:55" x14ac:dyDescent="0.3">
      <c r="A914" s="11" t="s">
        <v>675</v>
      </c>
      <c r="B914" s="11" t="s">
        <v>1849</v>
      </c>
      <c r="C914" s="11" t="s">
        <v>562</v>
      </c>
      <c r="D914" s="11" t="s">
        <v>2427</v>
      </c>
      <c r="E914" s="38" t="s">
        <v>2903</v>
      </c>
      <c r="F914" s="11">
        <v>17</v>
      </c>
      <c r="G914" s="40" t="s">
        <v>218</v>
      </c>
      <c r="H914" s="11" t="str">
        <f t="shared" si="403"/>
        <v>Regular</v>
      </c>
      <c r="I914" s="11" t="str">
        <f t="shared" si="395"/>
        <v>INDIA</v>
      </c>
      <c r="J914" s="11" t="str">
        <f>IF(ISERROR(VLOOKUP(C914,'WI Vs ASM'!$B$2:$E$1000,4,0)),0,(VLOOKUP(C914,'WI Vs ASM'!$B$2:$E$1000,4,0)))</f>
        <v>Offshore</v>
      </c>
      <c r="K914" s="11" t="str">
        <f>IF(ISERROR(VLOOKUP(C914,'WI Vs ASM'!$B$2:$F$1000,5,0)),0,(VLOOKUP(C914,'WI Vs ASM'!$B$2:$F$1000,5,0)))</f>
        <v>02-Variable Billable</v>
      </c>
      <c r="L914" s="11" t="str">
        <f>IF(ISERROR(VLOOKUP(C914,'WI Vs ASM'!$B$2:$D$1000,3,0)),0,(VLOOKUP(C914,'WI Vs ASM'!$B$2:$D$1000,3,0)))</f>
        <v>11-Enhancement Offshore</v>
      </c>
      <c r="M914" s="11" t="str">
        <f>IF(ISERROR(VLOOKUP(C914,'WI Vs ASM'!$B$2:$I$1000,8,0)),0,(VLOOKUP(C914,'WI Vs ASM'!$B$2:$I$1000,8,0)))</f>
        <v>Prakash Varadachari</v>
      </c>
      <c r="N914" s="11" t="str">
        <f>IF(ISERROR(VLOOKUP(C914,'WI Vs ASM'!$B$2:$G$1000,6,0)),0,(VLOOKUP(C914,'WI Vs ASM'!$B$2:$G$1000,6,0)))</f>
        <v>Claims</v>
      </c>
      <c r="O914" s="11" t="str">
        <f>IF(ISERROR(VLOOKUP(C914,'WI Vs ASM'!$B$2:$H$1000,7,0)),0,(VLOOKUP(C914,'WI Vs ASM'!$B$2:$H$1000,7,0)))</f>
        <v>Claims</v>
      </c>
      <c r="P914" s="11" t="str">
        <f t="shared" si="396"/>
        <v>May-17</v>
      </c>
      <c r="Q914" s="11" t="str">
        <f t="shared" si="397"/>
        <v>Q2</v>
      </c>
      <c r="R914" s="11" t="str">
        <f>IF(ISERROR(VLOOKUP(C914,'WI Vs ASM'!$B$2:$J$1000,9,0)),0,(VLOOKUP(C914,'WI Vs ASM'!$B$2:$J$1000,9,0)))</f>
        <v>Chandraprabha Palaniswamy</v>
      </c>
      <c r="S914" s="11" t="str">
        <f>IF(ISERROR(VLOOKUP(C914,'WI Vs ASM'!$B$2:$K$1000,10,0)),0,(VLOOKUP(C914,'WI Vs ASM'!$B$2:$K$1000,10,0)))</f>
        <v>Dana D. Smith</v>
      </c>
      <c r="T914" s="11" t="str">
        <f>IF(ISERROR(VLOOKUP(C914,'WI Vs ASM'!$B$2:$L$1000,11,0)),0,(VLOOKUP(C914,'WI Vs ASM'!$B$2:$L$1000,11,0)))</f>
        <v>Phillip Mclean</v>
      </c>
      <c r="U914" s="11" t="str">
        <f t="shared" si="404"/>
        <v>WR634939</v>
      </c>
      <c r="V914" s="11" t="str">
        <f t="shared" si="398"/>
        <v>No</v>
      </c>
      <c r="W914" s="11" t="str">
        <f t="shared" si="399"/>
        <v>Yes</v>
      </c>
      <c r="X914" s="11" t="str">
        <f t="shared" si="400"/>
        <v>No</v>
      </c>
      <c r="Y914" s="11" t="str">
        <f t="shared" si="401"/>
        <v>No</v>
      </c>
      <c r="Z914" s="11" t="str">
        <f t="shared" si="402"/>
        <v>No</v>
      </c>
      <c r="AA914" s="11" t="str">
        <f t="shared" si="405"/>
        <v>No</v>
      </c>
      <c r="AB914" s="11">
        <f>IF(ISERROR(VLOOKUP(U914,'ITWR Dump'!$A$2:$Y$5000,24,0)),0,(VLOOKUP('ILC Report'!U914,'ITWR Dump'!$A$2:$Y$5000,24,0)))</f>
        <v>0</v>
      </c>
      <c r="AC914" s="11" t="str">
        <f t="shared" si="406"/>
        <v>No</v>
      </c>
      <c r="AD914" s="11" t="str">
        <f t="shared" si="407"/>
        <v/>
      </c>
      <c r="AE914" s="11">
        <f>IF(ISERROR(VLOOKUP(U914,'ITWR Dump'!$A$2:$Y$5000,13,0)),0,(VLOOKUP(U914,'ITWR Dump'!$A$2:$Y$5000,13,0)))</f>
        <v>0</v>
      </c>
      <c r="AF914" s="11">
        <f>IF(ISERROR(VLOOKUP(U914,'ITWR Dump'!$A$2:$Y$5000,11,0)),0,(VLOOKUP(U914,'ITWR Dump'!$A$2:$Y$5000,11,0)))</f>
        <v>0</v>
      </c>
      <c r="AG914" s="11">
        <f>IF(ISERROR(VLOOKUP(U914,'ITWR Dump'!$A$2:$Y$5000,2,0)),0,(VLOOKUP(U914,'ITWR Dump'!$A$2:$Y$5000,2,0)))</f>
        <v>0</v>
      </c>
      <c r="AH914" s="11">
        <f>IF(ISERROR(VLOOKUP(U914,'ITWR Dump'!$A$2:$Y$5000,14,0)),0,(VLOOKUP(U914,'ITWR Dump'!$A$2:$Y$5000,14,0)))</f>
        <v>0</v>
      </c>
      <c r="AI914" s="11" t="str">
        <f t="shared" si="408"/>
        <v>11-Enhancement Offshore</v>
      </c>
      <c r="AJ914" s="11" t="str">
        <f t="shared" si="409"/>
        <v>Offshore</v>
      </c>
      <c r="AK914" s="11" t="str">
        <f>IF(ISERROR(VLOOKUP(A914,'Team Data'!$C$2:$U$213,17,0)),0,(VLOOKUP(A914,'Team Data'!$C$2:$U$213,17,0)))</f>
        <v>IMS and FN</v>
      </c>
      <c r="AL914" s="11" t="str">
        <f t="shared" si="410"/>
        <v>2017-04-24</v>
      </c>
      <c r="AM914" s="11">
        <f>IF(ISERROR(VLOOKUP(U914,'ITWR Dump'!$A$2:$Y$5000,16,0)),0,(VLOOKUP(U914,'ITWR Dump'!$A$2:$Y$5000,16,0)))</f>
        <v>0</v>
      </c>
      <c r="AN914" s="11">
        <f>IF(ISERROR(VLOOKUP(U914,'ITWR Dump'!$A$2:$Y$5000,18,0)),0,(VLOOKUP(U914,'ITWR Dump'!$A$2:$Y$5000,18,0)))</f>
        <v>0</v>
      </c>
      <c r="AO914" s="11">
        <f>IF(ISERROR(VLOOKUP(U914,'ITWR Dump'!$A$2:$Y$5000,25,0)),0,(VLOOKUP('ILC Report'!U914,'ITWR Dump'!$A$2:$Y$5000,25,0)))</f>
        <v>0</v>
      </c>
      <c r="AP914" s="11">
        <f t="shared" si="411"/>
        <v>0</v>
      </c>
      <c r="AQ914" s="26">
        <f t="shared" si="412"/>
        <v>0</v>
      </c>
      <c r="AR914" s="26">
        <f t="shared" si="413"/>
        <v>0</v>
      </c>
      <c r="AS914" s="26">
        <f t="shared" si="414"/>
        <v>0</v>
      </c>
      <c r="AT914" s="26">
        <f t="shared" si="415"/>
        <v>0</v>
      </c>
      <c r="AU914" s="26">
        <f t="shared" si="416"/>
        <v>0</v>
      </c>
      <c r="AV914" s="26">
        <f t="shared" si="417"/>
        <v>0</v>
      </c>
      <c r="AW914" s="11" t="s">
        <v>653</v>
      </c>
      <c r="AX914" s="11" t="str">
        <f>VLOOKUP(L914,Group!$A$2:$B$1000,2,0)</f>
        <v>Enhancement</v>
      </c>
      <c r="AY914" s="11">
        <f>IF(ISERROR(VLOOKUP(U914,'ITWR Dump'!$A$2:$Y$5000,15,0)),0,(VLOOKUP('ILC Report'!U914,'ITWR Dump'!$A$2:$Y$5000,15,0)))</f>
        <v>0</v>
      </c>
      <c r="AZ914" s="11" t="str">
        <f t="shared" si="418"/>
        <v>No</v>
      </c>
      <c r="BA914" s="11" t="str">
        <f t="shared" si="419"/>
        <v>BKI</v>
      </c>
      <c r="BB914" s="11" t="str">
        <f t="shared" si="420"/>
        <v>ES</v>
      </c>
      <c r="BC914" s="11" t="str">
        <f t="shared" si="421"/>
        <v>No</v>
      </c>
    </row>
    <row r="915" spans="1:55" x14ac:dyDescent="0.3">
      <c r="A915" s="11" t="s">
        <v>675</v>
      </c>
      <c r="B915" s="11" t="s">
        <v>1849</v>
      </c>
      <c r="C915" s="11" t="s">
        <v>566</v>
      </c>
      <c r="D915" s="11" t="s">
        <v>2423</v>
      </c>
      <c r="E915" s="38" t="s">
        <v>2903</v>
      </c>
      <c r="F915" s="11">
        <v>2</v>
      </c>
      <c r="G915" s="40" t="s">
        <v>218</v>
      </c>
      <c r="H915" s="11" t="str">
        <f t="shared" si="403"/>
        <v>Regular</v>
      </c>
      <c r="I915" s="11" t="str">
        <f t="shared" si="395"/>
        <v>INDIA</v>
      </c>
      <c r="J915" s="11" t="str">
        <f>IF(ISERROR(VLOOKUP(C915,'WI Vs ASM'!$B$2:$E$1000,4,0)),0,(VLOOKUP(C915,'WI Vs ASM'!$B$2:$E$1000,4,0)))</f>
        <v>Offshore</v>
      </c>
      <c r="K915" s="11" t="str">
        <f>IF(ISERROR(VLOOKUP(C915,'WI Vs ASM'!$B$2:$F$1000,5,0)),0,(VLOOKUP(C915,'WI Vs ASM'!$B$2:$F$1000,5,0)))</f>
        <v>01-Fixed Price</v>
      </c>
      <c r="L915" s="11" t="str">
        <f>IF(ISERROR(VLOOKUP(C915,'WI Vs ASM'!$B$2:$D$1000,3,0)),0,(VLOOKUP(C915,'WI Vs ASM'!$B$2:$D$1000,3,0)))</f>
        <v>01-Maintenance Offshore</v>
      </c>
      <c r="M915" s="11" t="str">
        <f>IF(ISERROR(VLOOKUP(C915,'WI Vs ASM'!$B$2:$I$1000,8,0)),0,(VLOOKUP(C915,'WI Vs ASM'!$B$2:$I$1000,8,0)))</f>
        <v>Rahul Soman</v>
      </c>
      <c r="N915" s="11" t="str">
        <f>IF(ISERROR(VLOOKUP(C915,'WI Vs ASM'!$B$2:$G$1000,6,0)),0,(VLOOKUP(C915,'WI Vs ASM'!$B$2:$G$1000,6,0)))</f>
        <v>Claims</v>
      </c>
      <c r="O915" s="11" t="str">
        <f>IF(ISERROR(VLOOKUP(C915,'WI Vs ASM'!$B$2:$H$1000,7,0)),0,(VLOOKUP(C915,'WI Vs ASM'!$B$2:$H$1000,7,0)))</f>
        <v>Claims</v>
      </c>
      <c r="P915" s="11" t="str">
        <f t="shared" si="396"/>
        <v>May-17</v>
      </c>
      <c r="Q915" s="11" t="str">
        <f t="shared" si="397"/>
        <v>Q2</v>
      </c>
      <c r="R915" s="11" t="str">
        <f>IF(ISERROR(VLOOKUP(C915,'WI Vs ASM'!$B$2:$J$1000,9,0)),0,(VLOOKUP(C915,'WI Vs ASM'!$B$2:$J$1000,9,0)))</f>
        <v>Jyothi Pai</v>
      </c>
      <c r="S915" s="11" t="str">
        <f>IF(ISERROR(VLOOKUP(C915,'WI Vs ASM'!$B$2:$K$1000,10,0)),0,(VLOOKUP(C915,'WI Vs ASM'!$B$2:$K$1000,10,0)))</f>
        <v>Dana D. Smith</v>
      </c>
      <c r="T915" s="11" t="str">
        <f>IF(ISERROR(VLOOKUP(C915,'WI Vs ASM'!$B$2:$L$1000,11,0)),0,(VLOOKUP(C915,'WI Vs ASM'!$B$2:$L$1000,11,0)))</f>
        <v>Phillip Mclean</v>
      </c>
      <c r="U915" s="11" t="str">
        <f t="shared" si="404"/>
        <v>WR736001</v>
      </c>
      <c r="V915" s="11" t="str">
        <f t="shared" si="398"/>
        <v>No</v>
      </c>
      <c r="W915" s="11" t="str">
        <f t="shared" si="399"/>
        <v>Yes</v>
      </c>
      <c r="X915" s="11" t="str">
        <f t="shared" si="400"/>
        <v>No</v>
      </c>
      <c r="Y915" s="11" t="str">
        <f t="shared" si="401"/>
        <v>No</v>
      </c>
      <c r="Z915" s="11" t="str">
        <f t="shared" si="402"/>
        <v>No</v>
      </c>
      <c r="AA915" s="11" t="str">
        <f t="shared" si="405"/>
        <v>No</v>
      </c>
      <c r="AB915" s="11">
        <f>IF(ISERROR(VLOOKUP(U915,'ITWR Dump'!$A$2:$Y$5000,24,0)),0,(VLOOKUP('ILC Report'!U915,'ITWR Dump'!$A$2:$Y$5000,24,0)))</f>
        <v>0</v>
      </c>
      <c r="AC915" s="11" t="str">
        <f t="shared" si="406"/>
        <v>No</v>
      </c>
      <c r="AD915" s="11" t="str">
        <f t="shared" si="407"/>
        <v/>
      </c>
      <c r="AE915" s="11">
        <f>IF(ISERROR(VLOOKUP(U915,'ITWR Dump'!$A$2:$Y$5000,13,0)),0,(VLOOKUP(U915,'ITWR Dump'!$A$2:$Y$5000,13,0)))</f>
        <v>0</v>
      </c>
      <c r="AF915" s="11">
        <f>IF(ISERROR(VLOOKUP(U915,'ITWR Dump'!$A$2:$Y$5000,11,0)),0,(VLOOKUP(U915,'ITWR Dump'!$A$2:$Y$5000,11,0)))</f>
        <v>0</v>
      </c>
      <c r="AG915" s="11">
        <f>IF(ISERROR(VLOOKUP(U915,'ITWR Dump'!$A$2:$Y$5000,2,0)),0,(VLOOKUP(U915,'ITWR Dump'!$A$2:$Y$5000,2,0)))</f>
        <v>0</v>
      </c>
      <c r="AH915" s="11">
        <f>IF(ISERROR(VLOOKUP(U915,'ITWR Dump'!$A$2:$Y$5000,14,0)),0,(VLOOKUP(U915,'ITWR Dump'!$A$2:$Y$5000,14,0)))</f>
        <v>0</v>
      </c>
      <c r="AI915" s="11" t="str">
        <f t="shared" si="408"/>
        <v>01-Maintenance Offshore</v>
      </c>
      <c r="AJ915" s="11" t="str">
        <f t="shared" si="409"/>
        <v>Offshore</v>
      </c>
      <c r="AK915" s="11" t="str">
        <f>IF(ISERROR(VLOOKUP(A915,'Team Data'!$C$2:$U$213,17,0)),0,(VLOOKUP(A915,'Team Data'!$C$2:$U$213,17,0)))</f>
        <v>IMS and FN</v>
      </c>
      <c r="AL915" s="11" t="str">
        <f t="shared" si="410"/>
        <v>2017-04-24</v>
      </c>
      <c r="AM915" s="11">
        <f>IF(ISERROR(VLOOKUP(U915,'ITWR Dump'!$A$2:$Y$5000,16,0)),0,(VLOOKUP(U915,'ITWR Dump'!$A$2:$Y$5000,16,0)))</f>
        <v>0</v>
      </c>
      <c r="AN915" s="11">
        <f>IF(ISERROR(VLOOKUP(U915,'ITWR Dump'!$A$2:$Y$5000,18,0)),0,(VLOOKUP(U915,'ITWR Dump'!$A$2:$Y$5000,18,0)))</f>
        <v>0</v>
      </c>
      <c r="AO915" s="11">
        <f>IF(ISERROR(VLOOKUP(U915,'ITWR Dump'!$A$2:$Y$5000,25,0)),0,(VLOOKUP('ILC Report'!U915,'ITWR Dump'!$A$2:$Y$5000,25,0)))</f>
        <v>0</v>
      </c>
      <c r="AP915" s="11">
        <f t="shared" si="411"/>
        <v>0</v>
      </c>
      <c r="AQ915" s="26">
        <f t="shared" si="412"/>
        <v>0</v>
      </c>
      <c r="AR915" s="26">
        <f t="shared" si="413"/>
        <v>0</v>
      </c>
      <c r="AS915" s="26">
        <f t="shared" si="414"/>
        <v>0</v>
      </c>
      <c r="AT915" s="26">
        <f t="shared" si="415"/>
        <v>0</v>
      </c>
      <c r="AU915" s="26">
        <f t="shared" si="416"/>
        <v>0</v>
      </c>
      <c r="AV915" s="26">
        <f t="shared" si="417"/>
        <v>0</v>
      </c>
      <c r="AW915" s="11" t="s">
        <v>653</v>
      </c>
      <c r="AX915" s="11" t="str">
        <f>VLOOKUP(L915,Group!$A$2:$B$1000,2,0)</f>
        <v>Maintenance</v>
      </c>
      <c r="AY915" s="11">
        <f>IF(ISERROR(VLOOKUP(U915,'ITWR Dump'!$A$2:$Y$5000,15,0)),0,(VLOOKUP('ILC Report'!U915,'ITWR Dump'!$A$2:$Y$5000,15,0)))</f>
        <v>0</v>
      </c>
      <c r="AZ915" s="11" t="str">
        <f t="shared" si="418"/>
        <v>Yes</v>
      </c>
      <c r="BA915" s="11" t="str">
        <f t="shared" si="419"/>
        <v>BKI</v>
      </c>
      <c r="BB915" s="11" t="str">
        <f t="shared" si="420"/>
        <v>MN</v>
      </c>
      <c r="BC915" s="11" t="str">
        <f t="shared" si="421"/>
        <v>No</v>
      </c>
    </row>
    <row r="916" spans="1:55" x14ac:dyDescent="0.3">
      <c r="A916" s="11" t="s">
        <v>675</v>
      </c>
      <c r="B916" s="11" t="s">
        <v>1849</v>
      </c>
      <c r="C916" s="11" t="s">
        <v>562</v>
      </c>
      <c r="D916" s="11" t="s">
        <v>2428</v>
      </c>
      <c r="E916" s="38" t="s">
        <v>2903</v>
      </c>
      <c r="F916" s="11">
        <v>15</v>
      </c>
      <c r="G916" s="40" t="s">
        <v>218</v>
      </c>
      <c r="H916" s="11" t="str">
        <f t="shared" si="403"/>
        <v>Regular</v>
      </c>
      <c r="I916" s="11" t="str">
        <f t="shared" si="395"/>
        <v>INDIA</v>
      </c>
      <c r="J916" s="11" t="str">
        <f>IF(ISERROR(VLOOKUP(C916,'WI Vs ASM'!$B$2:$E$1000,4,0)),0,(VLOOKUP(C916,'WI Vs ASM'!$B$2:$E$1000,4,0)))</f>
        <v>Offshore</v>
      </c>
      <c r="K916" s="11" t="str">
        <f>IF(ISERROR(VLOOKUP(C916,'WI Vs ASM'!$B$2:$F$1000,5,0)),0,(VLOOKUP(C916,'WI Vs ASM'!$B$2:$F$1000,5,0)))</f>
        <v>02-Variable Billable</v>
      </c>
      <c r="L916" s="11" t="str">
        <f>IF(ISERROR(VLOOKUP(C916,'WI Vs ASM'!$B$2:$D$1000,3,0)),0,(VLOOKUP(C916,'WI Vs ASM'!$B$2:$D$1000,3,0)))</f>
        <v>11-Enhancement Offshore</v>
      </c>
      <c r="M916" s="11" t="str">
        <f>IF(ISERROR(VLOOKUP(C916,'WI Vs ASM'!$B$2:$I$1000,8,0)),0,(VLOOKUP(C916,'WI Vs ASM'!$B$2:$I$1000,8,0)))</f>
        <v>Prakash Varadachari</v>
      </c>
      <c r="N916" s="11" t="str">
        <f>IF(ISERROR(VLOOKUP(C916,'WI Vs ASM'!$B$2:$G$1000,6,0)),0,(VLOOKUP(C916,'WI Vs ASM'!$B$2:$G$1000,6,0)))</f>
        <v>Claims</v>
      </c>
      <c r="O916" s="11" t="str">
        <f>IF(ISERROR(VLOOKUP(C916,'WI Vs ASM'!$B$2:$H$1000,7,0)),0,(VLOOKUP(C916,'WI Vs ASM'!$B$2:$H$1000,7,0)))</f>
        <v>Claims</v>
      </c>
      <c r="P916" s="11" t="str">
        <f t="shared" si="396"/>
        <v>May-17</v>
      </c>
      <c r="Q916" s="11" t="str">
        <f t="shared" si="397"/>
        <v>Q2</v>
      </c>
      <c r="R916" s="11" t="str">
        <f>IF(ISERROR(VLOOKUP(C916,'WI Vs ASM'!$B$2:$J$1000,9,0)),0,(VLOOKUP(C916,'WI Vs ASM'!$B$2:$J$1000,9,0)))</f>
        <v>Chandraprabha Palaniswamy</v>
      </c>
      <c r="S916" s="11" t="str">
        <f>IF(ISERROR(VLOOKUP(C916,'WI Vs ASM'!$B$2:$K$1000,10,0)),0,(VLOOKUP(C916,'WI Vs ASM'!$B$2:$K$1000,10,0)))</f>
        <v>Dana D. Smith</v>
      </c>
      <c r="T916" s="11" t="str">
        <f>IF(ISERROR(VLOOKUP(C916,'WI Vs ASM'!$B$2:$L$1000,11,0)),0,(VLOOKUP(C916,'WI Vs ASM'!$B$2:$L$1000,11,0)))</f>
        <v>Phillip Mclean</v>
      </c>
      <c r="U916" s="11" t="str">
        <f t="shared" si="404"/>
        <v>WR736309</v>
      </c>
      <c r="V916" s="11" t="str">
        <f t="shared" si="398"/>
        <v>No</v>
      </c>
      <c r="W916" s="11" t="str">
        <f t="shared" si="399"/>
        <v>Yes</v>
      </c>
      <c r="X916" s="11" t="str">
        <f t="shared" si="400"/>
        <v>No</v>
      </c>
      <c r="Y916" s="11" t="str">
        <f t="shared" si="401"/>
        <v>No</v>
      </c>
      <c r="Z916" s="11" t="str">
        <f t="shared" si="402"/>
        <v>No</v>
      </c>
      <c r="AA916" s="11" t="str">
        <f t="shared" si="405"/>
        <v>No</v>
      </c>
      <c r="AB916" s="11">
        <f>IF(ISERROR(VLOOKUP(U916,'ITWR Dump'!$A$2:$Y$5000,24,0)),0,(VLOOKUP('ILC Report'!U916,'ITWR Dump'!$A$2:$Y$5000,24,0)))</f>
        <v>0</v>
      </c>
      <c r="AC916" s="11" t="str">
        <f t="shared" si="406"/>
        <v>No</v>
      </c>
      <c r="AD916" s="11" t="str">
        <f t="shared" si="407"/>
        <v/>
      </c>
      <c r="AE916" s="11">
        <f>IF(ISERROR(VLOOKUP(U916,'ITWR Dump'!$A$2:$Y$5000,13,0)),0,(VLOOKUP(U916,'ITWR Dump'!$A$2:$Y$5000,13,0)))</f>
        <v>0</v>
      </c>
      <c r="AF916" s="11">
        <f>IF(ISERROR(VLOOKUP(U916,'ITWR Dump'!$A$2:$Y$5000,11,0)),0,(VLOOKUP(U916,'ITWR Dump'!$A$2:$Y$5000,11,0)))</f>
        <v>0</v>
      </c>
      <c r="AG916" s="11">
        <f>IF(ISERROR(VLOOKUP(U916,'ITWR Dump'!$A$2:$Y$5000,2,0)),0,(VLOOKUP(U916,'ITWR Dump'!$A$2:$Y$5000,2,0)))</f>
        <v>0</v>
      </c>
      <c r="AH916" s="11">
        <f>IF(ISERROR(VLOOKUP(U916,'ITWR Dump'!$A$2:$Y$5000,14,0)),0,(VLOOKUP(U916,'ITWR Dump'!$A$2:$Y$5000,14,0)))</f>
        <v>0</v>
      </c>
      <c r="AI916" s="11" t="str">
        <f t="shared" si="408"/>
        <v>11-Enhancement Offshore</v>
      </c>
      <c r="AJ916" s="11" t="str">
        <f t="shared" si="409"/>
        <v>Offshore</v>
      </c>
      <c r="AK916" s="11" t="str">
        <f>IF(ISERROR(VLOOKUP(A916,'Team Data'!$C$2:$U$213,17,0)),0,(VLOOKUP(A916,'Team Data'!$C$2:$U$213,17,0)))</f>
        <v>IMS and FN</v>
      </c>
      <c r="AL916" s="11" t="str">
        <f t="shared" si="410"/>
        <v>2017-04-24</v>
      </c>
      <c r="AM916" s="11">
        <f>IF(ISERROR(VLOOKUP(U916,'ITWR Dump'!$A$2:$Y$5000,16,0)),0,(VLOOKUP(U916,'ITWR Dump'!$A$2:$Y$5000,16,0)))</f>
        <v>0</v>
      </c>
      <c r="AN916" s="11">
        <f>IF(ISERROR(VLOOKUP(U916,'ITWR Dump'!$A$2:$Y$5000,18,0)),0,(VLOOKUP(U916,'ITWR Dump'!$A$2:$Y$5000,18,0)))</f>
        <v>0</v>
      </c>
      <c r="AO916" s="11">
        <f>IF(ISERROR(VLOOKUP(U916,'ITWR Dump'!$A$2:$Y$5000,25,0)),0,(VLOOKUP('ILC Report'!U916,'ITWR Dump'!$A$2:$Y$5000,25,0)))</f>
        <v>0</v>
      </c>
      <c r="AP916" s="11">
        <f t="shared" si="411"/>
        <v>0</v>
      </c>
      <c r="AQ916" s="26">
        <f t="shared" si="412"/>
        <v>0</v>
      </c>
      <c r="AR916" s="26">
        <f t="shared" si="413"/>
        <v>0</v>
      </c>
      <c r="AS916" s="26">
        <f t="shared" si="414"/>
        <v>0</v>
      </c>
      <c r="AT916" s="26">
        <f t="shared" si="415"/>
        <v>0</v>
      </c>
      <c r="AU916" s="26">
        <f t="shared" si="416"/>
        <v>0</v>
      </c>
      <c r="AV916" s="26">
        <f t="shared" si="417"/>
        <v>0</v>
      </c>
      <c r="AW916" s="11" t="s">
        <v>653</v>
      </c>
      <c r="AX916" s="11" t="str">
        <f>VLOOKUP(L916,Group!$A$2:$B$1000,2,0)</f>
        <v>Enhancement</v>
      </c>
      <c r="AY916" s="11">
        <f>IF(ISERROR(VLOOKUP(U916,'ITWR Dump'!$A$2:$Y$5000,15,0)),0,(VLOOKUP('ILC Report'!U916,'ITWR Dump'!$A$2:$Y$5000,15,0)))</f>
        <v>0</v>
      </c>
      <c r="AZ916" s="11" t="str">
        <f t="shared" si="418"/>
        <v>No</v>
      </c>
      <c r="BA916" s="11" t="str">
        <f t="shared" si="419"/>
        <v>BKI</v>
      </c>
      <c r="BB916" s="11" t="str">
        <f t="shared" si="420"/>
        <v>ES</v>
      </c>
      <c r="BC916" s="11" t="str">
        <f t="shared" si="421"/>
        <v>No</v>
      </c>
    </row>
    <row r="917" spans="1:55" x14ac:dyDescent="0.3">
      <c r="A917" s="11" t="s">
        <v>675</v>
      </c>
      <c r="B917" s="11" t="s">
        <v>1849</v>
      </c>
      <c r="C917" s="11" t="s">
        <v>564</v>
      </c>
      <c r="D917" s="11" t="s">
        <v>2425</v>
      </c>
      <c r="E917" s="38" t="s">
        <v>2904</v>
      </c>
      <c r="F917" s="11">
        <v>3.5</v>
      </c>
      <c r="G917" s="40" t="s">
        <v>218</v>
      </c>
      <c r="H917" s="11" t="str">
        <f t="shared" si="403"/>
        <v>Regular</v>
      </c>
      <c r="I917" s="11" t="str">
        <f t="shared" si="395"/>
        <v>INDIA</v>
      </c>
      <c r="J917" s="11" t="str">
        <f>IF(ISERROR(VLOOKUP(C917,'WI Vs ASM'!$B$2:$E$1000,4,0)),0,(VLOOKUP(C917,'WI Vs ASM'!$B$2:$E$1000,4,0)))</f>
        <v>Offshore</v>
      </c>
      <c r="K917" s="11" t="str">
        <f>IF(ISERROR(VLOOKUP(C917,'WI Vs ASM'!$B$2:$F$1000,5,0)),0,(VLOOKUP(C917,'WI Vs ASM'!$B$2:$F$1000,5,0)))</f>
        <v>09-NonBillable</v>
      </c>
      <c r="L917" s="11" t="str">
        <f>IF(ISERROR(VLOOKUP(C917,'WI Vs ASM'!$B$2:$D$1000,3,0)),0,(VLOOKUP(C917,'WI Vs ASM'!$B$2:$D$1000,3,0)))</f>
        <v>54-Knowledge Transfer/Training Offshore</v>
      </c>
      <c r="M917" s="11" t="str">
        <f>IF(ISERROR(VLOOKUP(C917,'WI Vs ASM'!$B$2:$I$1000,8,0)),0,(VLOOKUP(C917,'WI Vs ASM'!$B$2:$I$1000,8,0)))</f>
        <v>Prakash Varadachari</v>
      </c>
      <c r="N917" s="11" t="str">
        <f>IF(ISERROR(VLOOKUP(C917,'WI Vs ASM'!$B$2:$G$1000,6,0)),0,(VLOOKUP(C917,'WI Vs ASM'!$B$2:$G$1000,6,0)))</f>
        <v>Claims</v>
      </c>
      <c r="O917" s="11" t="str">
        <f>IF(ISERROR(VLOOKUP(C917,'WI Vs ASM'!$B$2:$H$1000,7,0)),0,(VLOOKUP(C917,'WI Vs ASM'!$B$2:$H$1000,7,0)))</f>
        <v>Claims</v>
      </c>
      <c r="P917" s="11" t="str">
        <f t="shared" si="396"/>
        <v>May-17</v>
      </c>
      <c r="Q917" s="11" t="str">
        <f t="shared" si="397"/>
        <v>Q2</v>
      </c>
      <c r="R917" s="11" t="str">
        <f>IF(ISERROR(VLOOKUP(C917,'WI Vs ASM'!$B$2:$J$1000,9,0)),0,(VLOOKUP(C917,'WI Vs ASM'!$B$2:$J$1000,9,0)))</f>
        <v>Chandraprabha Palaniswamy</v>
      </c>
      <c r="S917" s="11" t="str">
        <f>IF(ISERROR(VLOOKUP(C917,'WI Vs ASM'!$B$2:$K$1000,10,0)),0,(VLOOKUP(C917,'WI Vs ASM'!$B$2:$K$1000,10,0)))</f>
        <v>Dana D. Smith</v>
      </c>
      <c r="T917" s="11" t="str">
        <f>IF(ISERROR(VLOOKUP(C917,'WI Vs ASM'!$B$2:$L$1000,11,0)),0,(VLOOKUP(C917,'WI Vs ASM'!$B$2:$L$1000,11,0)))</f>
        <v>Phillip Mclean</v>
      </c>
      <c r="U917" s="11" t="e">
        <f t="shared" si="404"/>
        <v>#VALUE!</v>
      </c>
      <c r="V917" s="11" t="str">
        <f t="shared" si="398"/>
        <v>No</v>
      </c>
      <c r="W917" s="11" t="str">
        <f t="shared" si="399"/>
        <v>No</v>
      </c>
      <c r="X917" s="11" t="str">
        <f t="shared" si="400"/>
        <v>No</v>
      </c>
      <c r="Y917" s="11" t="str">
        <f t="shared" si="401"/>
        <v>No</v>
      </c>
      <c r="Z917" s="11" t="str">
        <f t="shared" si="402"/>
        <v>No</v>
      </c>
      <c r="AA917" s="11" t="str">
        <f t="shared" si="405"/>
        <v>No</v>
      </c>
      <c r="AB917" s="11">
        <f>IF(ISERROR(VLOOKUP(U917,'ITWR Dump'!$A$2:$Y$5000,24,0)),0,(VLOOKUP('ILC Report'!U917,'ITWR Dump'!$A$2:$Y$5000,24,0)))</f>
        <v>0</v>
      </c>
      <c r="AC917" s="11" t="str">
        <f t="shared" si="406"/>
        <v>No</v>
      </c>
      <c r="AD917" s="11" t="str">
        <f t="shared" si="407"/>
        <v/>
      </c>
      <c r="AE917" s="11">
        <f>IF(ISERROR(VLOOKUP(U917,'ITWR Dump'!$A$2:$Y$5000,13,0)),0,(VLOOKUP(U917,'ITWR Dump'!$A$2:$Y$5000,13,0)))</f>
        <v>0</v>
      </c>
      <c r="AF917" s="11">
        <f>IF(ISERROR(VLOOKUP(U917,'ITWR Dump'!$A$2:$Y$5000,11,0)),0,(VLOOKUP(U917,'ITWR Dump'!$A$2:$Y$5000,11,0)))</f>
        <v>0</v>
      </c>
      <c r="AG917" s="11">
        <f>IF(ISERROR(VLOOKUP(U917,'ITWR Dump'!$A$2:$Y$5000,2,0)),0,(VLOOKUP(U917,'ITWR Dump'!$A$2:$Y$5000,2,0)))</f>
        <v>0</v>
      </c>
      <c r="AH917" s="11">
        <f>IF(ISERROR(VLOOKUP(U917,'ITWR Dump'!$A$2:$Y$5000,14,0)),0,(VLOOKUP(U917,'ITWR Dump'!$A$2:$Y$5000,14,0)))</f>
        <v>0</v>
      </c>
      <c r="AI917" s="11" t="str">
        <f t="shared" si="408"/>
        <v>54-Knowledge Transfer/Training Offshore</v>
      </c>
      <c r="AJ917" s="11" t="str">
        <f t="shared" si="409"/>
        <v>Offshore</v>
      </c>
      <c r="AK917" s="11" t="str">
        <f>IF(ISERROR(VLOOKUP(A917,'Team Data'!$C$2:$U$213,17,0)),0,(VLOOKUP(A917,'Team Data'!$C$2:$U$213,17,0)))</f>
        <v>IMS and FN</v>
      </c>
      <c r="AL917" s="11" t="str">
        <f t="shared" si="410"/>
        <v>2017-04-24</v>
      </c>
      <c r="AM917" s="11">
        <f>IF(ISERROR(VLOOKUP(U917,'ITWR Dump'!$A$2:$Y$5000,16,0)),0,(VLOOKUP(U917,'ITWR Dump'!$A$2:$Y$5000,16,0)))</f>
        <v>0</v>
      </c>
      <c r="AN917" s="11">
        <f>IF(ISERROR(VLOOKUP(U917,'ITWR Dump'!$A$2:$Y$5000,18,0)),0,(VLOOKUP(U917,'ITWR Dump'!$A$2:$Y$5000,18,0)))</f>
        <v>0</v>
      </c>
      <c r="AO917" s="11">
        <f>IF(ISERROR(VLOOKUP(U917,'ITWR Dump'!$A$2:$Y$5000,25,0)),0,(VLOOKUP('ILC Report'!U917,'ITWR Dump'!$A$2:$Y$5000,25,0)))</f>
        <v>0</v>
      </c>
      <c r="AP917" s="11">
        <f t="shared" si="411"/>
        <v>0</v>
      </c>
      <c r="AQ917" s="26">
        <f t="shared" si="412"/>
        <v>0</v>
      </c>
      <c r="AR917" s="26">
        <f t="shared" si="413"/>
        <v>0</v>
      </c>
      <c r="AS917" s="26">
        <f t="shared" si="414"/>
        <v>0</v>
      </c>
      <c r="AT917" s="26">
        <f t="shared" si="415"/>
        <v>0</v>
      </c>
      <c r="AU917" s="26">
        <f t="shared" si="416"/>
        <v>0</v>
      </c>
      <c r="AV917" s="26">
        <f t="shared" si="417"/>
        <v>0</v>
      </c>
      <c r="AW917" s="11" t="s">
        <v>653</v>
      </c>
      <c r="AX917" s="11" t="str">
        <f>VLOOKUP(L917,Group!$A$2:$B$1000,2,0)</f>
        <v>Maintenance</v>
      </c>
      <c r="AY917" s="11">
        <f>IF(ISERROR(VLOOKUP(U917,'ITWR Dump'!$A$2:$Y$5000,15,0)),0,(VLOOKUP('ILC Report'!U917,'ITWR Dump'!$A$2:$Y$5000,15,0)))</f>
        <v>0</v>
      </c>
      <c r="AZ917" s="11" t="str">
        <f t="shared" si="418"/>
        <v>No</v>
      </c>
      <c r="BA917" s="11" t="str">
        <f t="shared" si="419"/>
        <v>BKI</v>
      </c>
      <c r="BB917" s="11" t="str">
        <f t="shared" si="420"/>
        <v>KT</v>
      </c>
      <c r="BC917" s="11" t="str">
        <f t="shared" si="421"/>
        <v>No</v>
      </c>
    </row>
    <row r="918" spans="1:55" x14ac:dyDescent="0.3">
      <c r="A918" s="11" t="s">
        <v>675</v>
      </c>
      <c r="B918" s="11" t="s">
        <v>1849</v>
      </c>
      <c r="C918" s="11" t="s">
        <v>566</v>
      </c>
      <c r="D918" s="11" t="s">
        <v>2423</v>
      </c>
      <c r="E918" s="38" t="s">
        <v>2904</v>
      </c>
      <c r="F918" s="11">
        <v>2</v>
      </c>
      <c r="G918" s="40" t="s">
        <v>218</v>
      </c>
      <c r="H918" s="11" t="str">
        <f t="shared" si="403"/>
        <v>Regular</v>
      </c>
      <c r="I918" s="11" t="str">
        <f t="shared" si="395"/>
        <v>INDIA</v>
      </c>
      <c r="J918" s="11" t="str">
        <f>IF(ISERROR(VLOOKUP(C918,'WI Vs ASM'!$B$2:$E$1000,4,0)),0,(VLOOKUP(C918,'WI Vs ASM'!$B$2:$E$1000,4,0)))</f>
        <v>Offshore</v>
      </c>
      <c r="K918" s="11" t="str">
        <f>IF(ISERROR(VLOOKUP(C918,'WI Vs ASM'!$B$2:$F$1000,5,0)),0,(VLOOKUP(C918,'WI Vs ASM'!$B$2:$F$1000,5,0)))</f>
        <v>01-Fixed Price</v>
      </c>
      <c r="L918" s="11" t="str">
        <f>IF(ISERROR(VLOOKUP(C918,'WI Vs ASM'!$B$2:$D$1000,3,0)),0,(VLOOKUP(C918,'WI Vs ASM'!$B$2:$D$1000,3,0)))</f>
        <v>01-Maintenance Offshore</v>
      </c>
      <c r="M918" s="11" t="str">
        <f>IF(ISERROR(VLOOKUP(C918,'WI Vs ASM'!$B$2:$I$1000,8,0)),0,(VLOOKUP(C918,'WI Vs ASM'!$B$2:$I$1000,8,0)))</f>
        <v>Rahul Soman</v>
      </c>
      <c r="N918" s="11" t="str">
        <f>IF(ISERROR(VLOOKUP(C918,'WI Vs ASM'!$B$2:$G$1000,6,0)),0,(VLOOKUP(C918,'WI Vs ASM'!$B$2:$G$1000,6,0)))</f>
        <v>Claims</v>
      </c>
      <c r="O918" s="11" t="str">
        <f>IF(ISERROR(VLOOKUP(C918,'WI Vs ASM'!$B$2:$H$1000,7,0)),0,(VLOOKUP(C918,'WI Vs ASM'!$B$2:$H$1000,7,0)))</f>
        <v>Claims</v>
      </c>
      <c r="P918" s="11" t="str">
        <f t="shared" si="396"/>
        <v>May-17</v>
      </c>
      <c r="Q918" s="11" t="str">
        <f t="shared" si="397"/>
        <v>Q2</v>
      </c>
      <c r="R918" s="11" t="str">
        <f>IF(ISERROR(VLOOKUP(C918,'WI Vs ASM'!$B$2:$J$1000,9,0)),0,(VLOOKUP(C918,'WI Vs ASM'!$B$2:$J$1000,9,0)))</f>
        <v>Jyothi Pai</v>
      </c>
      <c r="S918" s="11" t="str">
        <f>IF(ISERROR(VLOOKUP(C918,'WI Vs ASM'!$B$2:$K$1000,10,0)),0,(VLOOKUP(C918,'WI Vs ASM'!$B$2:$K$1000,10,0)))</f>
        <v>Dana D. Smith</v>
      </c>
      <c r="T918" s="11" t="str">
        <f>IF(ISERROR(VLOOKUP(C918,'WI Vs ASM'!$B$2:$L$1000,11,0)),0,(VLOOKUP(C918,'WI Vs ASM'!$B$2:$L$1000,11,0)))</f>
        <v>Phillip Mclean</v>
      </c>
      <c r="U918" s="11" t="str">
        <f t="shared" si="404"/>
        <v>WR736001</v>
      </c>
      <c r="V918" s="11" t="str">
        <f t="shared" si="398"/>
        <v>No</v>
      </c>
      <c r="W918" s="11" t="str">
        <f t="shared" si="399"/>
        <v>Yes</v>
      </c>
      <c r="X918" s="11" t="str">
        <f t="shared" si="400"/>
        <v>No</v>
      </c>
      <c r="Y918" s="11" t="str">
        <f t="shared" si="401"/>
        <v>No</v>
      </c>
      <c r="Z918" s="11" t="str">
        <f t="shared" si="402"/>
        <v>No</v>
      </c>
      <c r="AA918" s="11" t="str">
        <f t="shared" si="405"/>
        <v>No</v>
      </c>
      <c r="AB918" s="11">
        <f>IF(ISERROR(VLOOKUP(U918,'ITWR Dump'!$A$2:$Y$5000,24,0)),0,(VLOOKUP('ILC Report'!U918,'ITWR Dump'!$A$2:$Y$5000,24,0)))</f>
        <v>0</v>
      </c>
      <c r="AC918" s="11" t="str">
        <f t="shared" si="406"/>
        <v>No</v>
      </c>
      <c r="AD918" s="11" t="str">
        <f t="shared" si="407"/>
        <v/>
      </c>
      <c r="AE918" s="11">
        <f>IF(ISERROR(VLOOKUP(U918,'ITWR Dump'!$A$2:$Y$5000,13,0)),0,(VLOOKUP(U918,'ITWR Dump'!$A$2:$Y$5000,13,0)))</f>
        <v>0</v>
      </c>
      <c r="AF918" s="11">
        <f>IF(ISERROR(VLOOKUP(U918,'ITWR Dump'!$A$2:$Y$5000,11,0)),0,(VLOOKUP(U918,'ITWR Dump'!$A$2:$Y$5000,11,0)))</f>
        <v>0</v>
      </c>
      <c r="AG918" s="11">
        <f>IF(ISERROR(VLOOKUP(U918,'ITWR Dump'!$A$2:$Y$5000,2,0)),0,(VLOOKUP(U918,'ITWR Dump'!$A$2:$Y$5000,2,0)))</f>
        <v>0</v>
      </c>
      <c r="AH918" s="11">
        <f>IF(ISERROR(VLOOKUP(U918,'ITWR Dump'!$A$2:$Y$5000,14,0)),0,(VLOOKUP(U918,'ITWR Dump'!$A$2:$Y$5000,14,0)))</f>
        <v>0</v>
      </c>
      <c r="AI918" s="11" t="str">
        <f t="shared" si="408"/>
        <v>01-Maintenance Offshore</v>
      </c>
      <c r="AJ918" s="11" t="str">
        <f t="shared" si="409"/>
        <v>Offshore</v>
      </c>
      <c r="AK918" s="11" t="str">
        <f>IF(ISERROR(VLOOKUP(A918,'Team Data'!$C$2:$U$213,17,0)),0,(VLOOKUP(A918,'Team Data'!$C$2:$U$213,17,0)))</f>
        <v>IMS and FN</v>
      </c>
      <c r="AL918" s="11" t="str">
        <f t="shared" si="410"/>
        <v>2017-04-24</v>
      </c>
      <c r="AM918" s="11">
        <f>IF(ISERROR(VLOOKUP(U918,'ITWR Dump'!$A$2:$Y$5000,16,0)),0,(VLOOKUP(U918,'ITWR Dump'!$A$2:$Y$5000,16,0)))</f>
        <v>0</v>
      </c>
      <c r="AN918" s="11">
        <f>IF(ISERROR(VLOOKUP(U918,'ITWR Dump'!$A$2:$Y$5000,18,0)),0,(VLOOKUP(U918,'ITWR Dump'!$A$2:$Y$5000,18,0)))</f>
        <v>0</v>
      </c>
      <c r="AO918" s="11">
        <f>IF(ISERROR(VLOOKUP(U918,'ITWR Dump'!$A$2:$Y$5000,25,0)),0,(VLOOKUP('ILC Report'!U918,'ITWR Dump'!$A$2:$Y$5000,25,0)))</f>
        <v>0</v>
      </c>
      <c r="AP918" s="11">
        <f t="shared" si="411"/>
        <v>0</v>
      </c>
      <c r="AQ918" s="26">
        <f t="shared" si="412"/>
        <v>0</v>
      </c>
      <c r="AR918" s="26">
        <f t="shared" si="413"/>
        <v>0</v>
      </c>
      <c r="AS918" s="26">
        <f t="shared" si="414"/>
        <v>0</v>
      </c>
      <c r="AT918" s="26">
        <f t="shared" si="415"/>
        <v>0</v>
      </c>
      <c r="AU918" s="26">
        <f t="shared" si="416"/>
        <v>0</v>
      </c>
      <c r="AV918" s="26">
        <f t="shared" si="417"/>
        <v>0</v>
      </c>
      <c r="AW918" s="11" t="s">
        <v>653</v>
      </c>
      <c r="AX918" s="11" t="str">
        <f>VLOOKUP(L918,Group!$A$2:$B$1000,2,0)</f>
        <v>Maintenance</v>
      </c>
      <c r="AY918" s="11">
        <f>IF(ISERROR(VLOOKUP(U918,'ITWR Dump'!$A$2:$Y$5000,15,0)),0,(VLOOKUP('ILC Report'!U918,'ITWR Dump'!$A$2:$Y$5000,15,0)))</f>
        <v>0</v>
      </c>
      <c r="AZ918" s="11" t="str">
        <f t="shared" si="418"/>
        <v>Yes</v>
      </c>
      <c r="BA918" s="11" t="str">
        <f t="shared" si="419"/>
        <v>BKI</v>
      </c>
      <c r="BB918" s="11" t="str">
        <f t="shared" si="420"/>
        <v>MN</v>
      </c>
      <c r="BC918" s="11" t="str">
        <f t="shared" si="421"/>
        <v>No</v>
      </c>
    </row>
    <row r="919" spans="1:55" x14ac:dyDescent="0.3">
      <c r="A919" s="11" t="s">
        <v>675</v>
      </c>
      <c r="B919" s="11" t="s">
        <v>1849</v>
      </c>
      <c r="C919" s="11" t="s">
        <v>562</v>
      </c>
      <c r="D919" s="11" t="s">
        <v>2429</v>
      </c>
      <c r="E919" s="38" t="s">
        <v>2904</v>
      </c>
      <c r="F919" s="11">
        <v>28</v>
      </c>
      <c r="G919" s="40" t="s">
        <v>218</v>
      </c>
      <c r="H919" s="11" t="str">
        <f t="shared" si="403"/>
        <v>Regular</v>
      </c>
      <c r="I919" s="11" t="str">
        <f t="shared" si="395"/>
        <v>INDIA</v>
      </c>
      <c r="J919" s="11" t="str">
        <f>IF(ISERROR(VLOOKUP(C919,'WI Vs ASM'!$B$2:$E$1000,4,0)),0,(VLOOKUP(C919,'WI Vs ASM'!$B$2:$E$1000,4,0)))</f>
        <v>Offshore</v>
      </c>
      <c r="K919" s="11" t="str">
        <f>IF(ISERROR(VLOOKUP(C919,'WI Vs ASM'!$B$2:$F$1000,5,0)),0,(VLOOKUP(C919,'WI Vs ASM'!$B$2:$F$1000,5,0)))</f>
        <v>02-Variable Billable</v>
      </c>
      <c r="L919" s="11" t="str">
        <f>IF(ISERROR(VLOOKUP(C919,'WI Vs ASM'!$B$2:$D$1000,3,0)),0,(VLOOKUP(C919,'WI Vs ASM'!$B$2:$D$1000,3,0)))</f>
        <v>11-Enhancement Offshore</v>
      </c>
      <c r="M919" s="11" t="str">
        <f>IF(ISERROR(VLOOKUP(C919,'WI Vs ASM'!$B$2:$I$1000,8,0)),0,(VLOOKUP(C919,'WI Vs ASM'!$B$2:$I$1000,8,0)))</f>
        <v>Prakash Varadachari</v>
      </c>
      <c r="N919" s="11" t="str">
        <f>IF(ISERROR(VLOOKUP(C919,'WI Vs ASM'!$B$2:$G$1000,6,0)),0,(VLOOKUP(C919,'WI Vs ASM'!$B$2:$G$1000,6,0)))</f>
        <v>Claims</v>
      </c>
      <c r="O919" s="11" t="str">
        <f>IF(ISERROR(VLOOKUP(C919,'WI Vs ASM'!$B$2:$H$1000,7,0)),0,(VLOOKUP(C919,'WI Vs ASM'!$B$2:$H$1000,7,0)))</f>
        <v>Claims</v>
      </c>
      <c r="P919" s="11" t="str">
        <f t="shared" si="396"/>
        <v>May-17</v>
      </c>
      <c r="Q919" s="11" t="str">
        <f t="shared" si="397"/>
        <v>Q2</v>
      </c>
      <c r="R919" s="11" t="str">
        <f>IF(ISERROR(VLOOKUP(C919,'WI Vs ASM'!$B$2:$J$1000,9,0)),0,(VLOOKUP(C919,'WI Vs ASM'!$B$2:$J$1000,9,0)))</f>
        <v>Chandraprabha Palaniswamy</v>
      </c>
      <c r="S919" s="11" t="str">
        <f>IF(ISERROR(VLOOKUP(C919,'WI Vs ASM'!$B$2:$K$1000,10,0)),0,(VLOOKUP(C919,'WI Vs ASM'!$B$2:$K$1000,10,0)))</f>
        <v>Dana D. Smith</v>
      </c>
      <c r="T919" s="11" t="str">
        <f>IF(ISERROR(VLOOKUP(C919,'WI Vs ASM'!$B$2:$L$1000,11,0)),0,(VLOOKUP(C919,'WI Vs ASM'!$B$2:$L$1000,11,0)))</f>
        <v>Phillip Mclean</v>
      </c>
      <c r="U919" s="11" t="str">
        <f t="shared" si="404"/>
        <v>WR736309</v>
      </c>
      <c r="V919" s="11" t="str">
        <f t="shared" si="398"/>
        <v>No</v>
      </c>
      <c r="W919" s="11" t="str">
        <f t="shared" si="399"/>
        <v>Yes</v>
      </c>
      <c r="X919" s="11" t="str">
        <f t="shared" si="400"/>
        <v>No</v>
      </c>
      <c r="Y919" s="11" t="str">
        <f t="shared" si="401"/>
        <v>No</v>
      </c>
      <c r="Z919" s="11" t="str">
        <f t="shared" si="402"/>
        <v>No</v>
      </c>
      <c r="AA919" s="11" t="str">
        <f t="shared" si="405"/>
        <v>No</v>
      </c>
      <c r="AB919" s="11">
        <f>IF(ISERROR(VLOOKUP(U919,'ITWR Dump'!$A$2:$Y$5000,24,0)),0,(VLOOKUP('ILC Report'!U919,'ITWR Dump'!$A$2:$Y$5000,24,0)))</f>
        <v>0</v>
      </c>
      <c r="AC919" s="11" t="str">
        <f t="shared" si="406"/>
        <v>No</v>
      </c>
      <c r="AD919" s="11" t="str">
        <f t="shared" si="407"/>
        <v/>
      </c>
      <c r="AE919" s="11">
        <f>IF(ISERROR(VLOOKUP(U919,'ITWR Dump'!$A$2:$Y$5000,13,0)),0,(VLOOKUP(U919,'ITWR Dump'!$A$2:$Y$5000,13,0)))</f>
        <v>0</v>
      </c>
      <c r="AF919" s="11">
        <f>IF(ISERROR(VLOOKUP(U919,'ITWR Dump'!$A$2:$Y$5000,11,0)),0,(VLOOKUP(U919,'ITWR Dump'!$A$2:$Y$5000,11,0)))</f>
        <v>0</v>
      </c>
      <c r="AG919" s="11">
        <f>IF(ISERROR(VLOOKUP(U919,'ITWR Dump'!$A$2:$Y$5000,2,0)),0,(VLOOKUP(U919,'ITWR Dump'!$A$2:$Y$5000,2,0)))</f>
        <v>0</v>
      </c>
      <c r="AH919" s="11">
        <f>IF(ISERROR(VLOOKUP(U919,'ITWR Dump'!$A$2:$Y$5000,14,0)),0,(VLOOKUP(U919,'ITWR Dump'!$A$2:$Y$5000,14,0)))</f>
        <v>0</v>
      </c>
      <c r="AI919" s="11" t="str">
        <f t="shared" si="408"/>
        <v>11-Enhancement Offshore</v>
      </c>
      <c r="AJ919" s="11" t="str">
        <f t="shared" si="409"/>
        <v>Offshore</v>
      </c>
      <c r="AK919" s="11" t="str">
        <f>IF(ISERROR(VLOOKUP(A919,'Team Data'!$C$2:$U$213,17,0)),0,(VLOOKUP(A919,'Team Data'!$C$2:$U$213,17,0)))</f>
        <v>IMS and FN</v>
      </c>
      <c r="AL919" s="11" t="str">
        <f t="shared" si="410"/>
        <v>2017-04-24</v>
      </c>
      <c r="AM919" s="11">
        <f>IF(ISERROR(VLOOKUP(U919,'ITWR Dump'!$A$2:$Y$5000,16,0)),0,(VLOOKUP(U919,'ITWR Dump'!$A$2:$Y$5000,16,0)))</f>
        <v>0</v>
      </c>
      <c r="AN919" s="11">
        <f>IF(ISERROR(VLOOKUP(U919,'ITWR Dump'!$A$2:$Y$5000,18,0)),0,(VLOOKUP(U919,'ITWR Dump'!$A$2:$Y$5000,18,0)))</f>
        <v>0</v>
      </c>
      <c r="AO919" s="11">
        <f>IF(ISERROR(VLOOKUP(U919,'ITWR Dump'!$A$2:$Y$5000,25,0)),0,(VLOOKUP('ILC Report'!U919,'ITWR Dump'!$A$2:$Y$5000,25,0)))</f>
        <v>0</v>
      </c>
      <c r="AP919" s="11">
        <f t="shared" si="411"/>
        <v>0</v>
      </c>
      <c r="AQ919" s="26">
        <f t="shared" si="412"/>
        <v>0</v>
      </c>
      <c r="AR919" s="26">
        <f t="shared" si="413"/>
        <v>0</v>
      </c>
      <c r="AS919" s="26">
        <f t="shared" si="414"/>
        <v>0</v>
      </c>
      <c r="AT919" s="26">
        <f t="shared" si="415"/>
        <v>0</v>
      </c>
      <c r="AU919" s="26">
        <f t="shared" si="416"/>
        <v>0</v>
      </c>
      <c r="AV919" s="26">
        <f t="shared" si="417"/>
        <v>0</v>
      </c>
      <c r="AW919" s="11" t="s">
        <v>653</v>
      </c>
      <c r="AX919" s="11" t="str">
        <f>VLOOKUP(L919,Group!$A$2:$B$1000,2,0)</f>
        <v>Enhancement</v>
      </c>
      <c r="AY919" s="11">
        <f>IF(ISERROR(VLOOKUP(U919,'ITWR Dump'!$A$2:$Y$5000,15,0)),0,(VLOOKUP('ILC Report'!U919,'ITWR Dump'!$A$2:$Y$5000,15,0)))</f>
        <v>0</v>
      </c>
      <c r="AZ919" s="11" t="str">
        <f t="shared" si="418"/>
        <v>No</v>
      </c>
      <c r="BA919" s="11" t="str">
        <f t="shared" si="419"/>
        <v>BKI</v>
      </c>
      <c r="BB919" s="11" t="str">
        <f t="shared" si="420"/>
        <v>ES</v>
      </c>
      <c r="BC919" s="11" t="str">
        <f t="shared" si="421"/>
        <v>No</v>
      </c>
    </row>
    <row r="920" spans="1:55" x14ac:dyDescent="0.3">
      <c r="A920" s="11" t="s">
        <v>675</v>
      </c>
      <c r="B920" s="11" t="s">
        <v>1849</v>
      </c>
      <c r="C920" s="11" t="s">
        <v>562</v>
      </c>
      <c r="D920" s="11" t="s">
        <v>2428</v>
      </c>
      <c r="E920" s="38" t="s">
        <v>2904</v>
      </c>
      <c r="F920" s="11">
        <v>12.5</v>
      </c>
      <c r="G920" s="40" t="s">
        <v>218</v>
      </c>
      <c r="H920" s="11" t="str">
        <f t="shared" si="403"/>
        <v>Regular</v>
      </c>
      <c r="I920" s="11" t="str">
        <f t="shared" si="395"/>
        <v>INDIA</v>
      </c>
      <c r="J920" s="11" t="str">
        <f>IF(ISERROR(VLOOKUP(C920,'WI Vs ASM'!$B$2:$E$1000,4,0)),0,(VLOOKUP(C920,'WI Vs ASM'!$B$2:$E$1000,4,0)))</f>
        <v>Offshore</v>
      </c>
      <c r="K920" s="11" t="str">
        <f>IF(ISERROR(VLOOKUP(C920,'WI Vs ASM'!$B$2:$F$1000,5,0)),0,(VLOOKUP(C920,'WI Vs ASM'!$B$2:$F$1000,5,0)))</f>
        <v>02-Variable Billable</v>
      </c>
      <c r="L920" s="11" t="str">
        <f>IF(ISERROR(VLOOKUP(C920,'WI Vs ASM'!$B$2:$D$1000,3,0)),0,(VLOOKUP(C920,'WI Vs ASM'!$B$2:$D$1000,3,0)))</f>
        <v>11-Enhancement Offshore</v>
      </c>
      <c r="M920" s="11" t="str">
        <f>IF(ISERROR(VLOOKUP(C920,'WI Vs ASM'!$B$2:$I$1000,8,0)),0,(VLOOKUP(C920,'WI Vs ASM'!$B$2:$I$1000,8,0)))</f>
        <v>Prakash Varadachari</v>
      </c>
      <c r="N920" s="11" t="str">
        <f>IF(ISERROR(VLOOKUP(C920,'WI Vs ASM'!$B$2:$G$1000,6,0)),0,(VLOOKUP(C920,'WI Vs ASM'!$B$2:$G$1000,6,0)))</f>
        <v>Claims</v>
      </c>
      <c r="O920" s="11" t="str">
        <f>IF(ISERROR(VLOOKUP(C920,'WI Vs ASM'!$B$2:$H$1000,7,0)),0,(VLOOKUP(C920,'WI Vs ASM'!$B$2:$H$1000,7,0)))</f>
        <v>Claims</v>
      </c>
      <c r="P920" s="11" t="str">
        <f t="shared" si="396"/>
        <v>May-17</v>
      </c>
      <c r="Q920" s="11" t="str">
        <f t="shared" si="397"/>
        <v>Q2</v>
      </c>
      <c r="R920" s="11" t="str">
        <f>IF(ISERROR(VLOOKUP(C920,'WI Vs ASM'!$B$2:$J$1000,9,0)),0,(VLOOKUP(C920,'WI Vs ASM'!$B$2:$J$1000,9,0)))</f>
        <v>Chandraprabha Palaniswamy</v>
      </c>
      <c r="S920" s="11" t="str">
        <f>IF(ISERROR(VLOOKUP(C920,'WI Vs ASM'!$B$2:$K$1000,10,0)),0,(VLOOKUP(C920,'WI Vs ASM'!$B$2:$K$1000,10,0)))</f>
        <v>Dana D. Smith</v>
      </c>
      <c r="T920" s="11" t="str">
        <f>IF(ISERROR(VLOOKUP(C920,'WI Vs ASM'!$B$2:$L$1000,11,0)),0,(VLOOKUP(C920,'WI Vs ASM'!$B$2:$L$1000,11,0)))</f>
        <v>Phillip Mclean</v>
      </c>
      <c r="U920" s="11" t="str">
        <f t="shared" si="404"/>
        <v>WR736309</v>
      </c>
      <c r="V920" s="11" t="str">
        <f t="shared" si="398"/>
        <v>No</v>
      </c>
      <c r="W920" s="11" t="str">
        <f t="shared" si="399"/>
        <v>Yes</v>
      </c>
      <c r="X920" s="11" t="str">
        <f t="shared" si="400"/>
        <v>No</v>
      </c>
      <c r="Y920" s="11" t="str">
        <f t="shared" si="401"/>
        <v>No</v>
      </c>
      <c r="Z920" s="11" t="str">
        <f t="shared" si="402"/>
        <v>No</v>
      </c>
      <c r="AA920" s="11" t="str">
        <f t="shared" si="405"/>
        <v>No</v>
      </c>
      <c r="AB920" s="11">
        <f>IF(ISERROR(VLOOKUP(U920,'ITWR Dump'!$A$2:$Y$5000,24,0)),0,(VLOOKUP('ILC Report'!U920,'ITWR Dump'!$A$2:$Y$5000,24,0)))</f>
        <v>0</v>
      </c>
      <c r="AC920" s="11" t="str">
        <f t="shared" si="406"/>
        <v>No</v>
      </c>
      <c r="AD920" s="11" t="str">
        <f t="shared" si="407"/>
        <v/>
      </c>
      <c r="AE920" s="11">
        <f>IF(ISERROR(VLOOKUP(U920,'ITWR Dump'!$A$2:$Y$5000,13,0)),0,(VLOOKUP(U920,'ITWR Dump'!$A$2:$Y$5000,13,0)))</f>
        <v>0</v>
      </c>
      <c r="AF920" s="11">
        <f>IF(ISERROR(VLOOKUP(U920,'ITWR Dump'!$A$2:$Y$5000,11,0)),0,(VLOOKUP(U920,'ITWR Dump'!$A$2:$Y$5000,11,0)))</f>
        <v>0</v>
      </c>
      <c r="AG920" s="11">
        <f>IF(ISERROR(VLOOKUP(U920,'ITWR Dump'!$A$2:$Y$5000,2,0)),0,(VLOOKUP(U920,'ITWR Dump'!$A$2:$Y$5000,2,0)))</f>
        <v>0</v>
      </c>
      <c r="AH920" s="11">
        <f>IF(ISERROR(VLOOKUP(U920,'ITWR Dump'!$A$2:$Y$5000,14,0)),0,(VLOOKUP(U920,'ITWR Dump'!$A$2:$Y$5000,14,0)))</f>
        <v>0</v>
      </c>
      <c r="AI920" s="11" t="str">
        <f t="shared" si="408"/>
        <v>11-Enhancement Offshore</v>
      </c>
      <c r="AJ920" s="11" t="str">
        <f t="shared" si="409"/>
        <v>Offshore</v>
      </c>
      <c r="AK920" s="11" t="str">
        <f>IF(ISERROR(VLOOKUP(A920,'Team Data'!$C$2:$U$213,17,0)),0,(VLOOKUP(A920,'Team Data'!$C$2:$U$213,17,0)))</f>
        <v>IMS and FN</v>
      </c>
      <c r="AL920" s="11" t="str">
        <f t="shared" si="410"/>
        <v>2017-04-24</v>
      </c>
      <c r="AM920" s="11">
        <f>IF(ISERROR(VLOOKUP(U920,'ITWR Dump'!$A$2:$Y$5000,16,0)),0,(VLOOKUP(U920,'ITWR Dump'!$A$2:$Y$5000,16,0)))</f>
        <v>0</v>
      </c>
      <c r="AN920" s="11">
        <f>IF(ISERROR(VLOOKUP(U920,'ITWR Dump'!$A$2:$Y$5000,18,0)),0,(VLOOKUP(U920,'ITWR Dump'!$A$2:$Y$5000,18,0)))</f>
        <v>0</v>
      </c>
      <c r="AO920" s="11">
        <f>IF(ISERROR(VLOOKUP(U920,'ITWR Dump'!$A$2:$Y$5000,25,0)),0,(VLOOKUP('ILC Report'!U920,'ITWR Dump'!$A$2:$Y$5000,25,0)))</f>
        <v>0</v>
      </c>
      <c r="AP920" s="11">
        <f t="shared" si="411"/>
        <v>0</v>
      </c>
      <c r="AQ920" s="26">
        <f t="shared" si="412"/>
        <v>0</v>
      </c>
      <c r="AR920" s="26">
        <f t="shared" si="413"/>
        <v>0</v>
      </c>
      <c r="AS920" s="26">
        <f t="shared" si="414"/>
        <v>0</v>
      </c>
      <c r="AT920" s="26">
        <f t="shared" si="415"/>
        <v>0</v>
      </c>
      <c r="AU920" s="26">
        <f t="shared" si="416"/>
        <v>0</v>
      </c>
      <c r="AV920" s="26">
        <f t="shared" si="417"/>
        <v>0</v>
      </c>
      <c r="AW920" s="11" t="s">
        <v>653</v>
      </c>
      <c r="AX920" s="11" t="str">
        <f>VLOOKUP(L920,Group!$A$2:$B$1000,2,0)</f>
        <v>Enhancement</v>
      </c>
      <c r="AY920" s="11">
        <f>IF(ISERROR(VLOOKUP(U920,'ITWR Dump'!$A$2:$Y$5000,15,0)),0,(VLOOKUP('ILC Report'!U920,'ITWR Dump'!$A$2:$Y$5000,15,0)))</f>
        <v>0</v>
      </c>
      <c r="AZ920" s="11" t="str">
        <f t="shared" si="418"/>
        <v>No</v>
      </c>
      <c r="BA920" s="11" t="str">
        <f t="shared" si="419"/>
        <v>BKI</v>
      </c>
      <c r="BB920" s="11" t="str">
        <f t="shared" si="420"/>
        <v>ES</v>
      </c>
      <c r="BC920" s="11" t="str">
        <f t="shared" si="421"/>
        <v>No</v>
      </c>
    </row>
    <row r="921" spans="1:55" x14ac:dyDescent="0.3">
      <c r="A921" s="11" t="s">
        <v>117</v>
      </c>
      <c r="B921" s="11" t="s">
        <v>1850</v>
      </c>
      <c r="C921" s="11" t="s">
        <v>568</v>
      </c>
      <c r="D921" s="11" t="s">
        <v>2430</v>
      </c>
      <c r="E921" s="38" t="s">
        <v>652</v>
      </c>
      <c r="F921" s="11">
        <v>0.5</v>
      </c>
      <c r="G921" s="40" t="s">
        <v>218</v>
      </c>
      <c r="H921" s="11" t="str">
        <f t="shared" si="403"/>
        <v>Regular</v>
      </c>
      <c r="I921" s="11" t="str">
        <f t="shared" si="395"/>
        <v>INDIA</v>
      </c>
      <c r="J921" s="11" t="str">
        <f>IF(ISERROR(VLOOKUP(C921,'WI Vs ASM'!$B$2:$E$1000,4,0)),0,(VLOOKUP(C921,'WI Vs ASM'!$B$2:$E$1000,4,0)))</f>
        <v>Offshore</v>
      </c>
      <c r="K921" s="11" t="str">
        <f>IF(ISERROR(VLOOKUP(C921,'WI Vs ASM'!$B$2:$F$1000,5,0)),0,(VLOOKUP(C921,'WI Vs ASM'!$B$2:$F$1000,5,0)))</f>
        <v>01-Fixed Price</v>
      </c>
      <c r="L921" s="11" t="str">
        <f>IF(ISERROR(VLOOKUP(C921,'WI Vs ASM'!$B$2:$D$1000,3,0)),0,(VLOOKUP(C921,'WI Vs ASM'!$B$2:$D$1000,3,0)))</f>
        <v>01-Maintenance Offshore</v>
      </c>
      <c r="M921" s="11" t="str">
        <f>IF(ISERROR(VLOOKUP(C921,'WI Vs ASM'!$B$2:$I$1000,8,0)),0,(VLOOKUP(C921,'WI Vs ASM'!$B$2:$I$1000,8,0)))</f>
        <v>Rahul Soman</v>
      </c>
      <c r="N921" s="11" t="str">
        <f>IF(ISERROR(VLOOKUP(C921,'WI Vs ASM'!$B$2:$G$1000,6,0)),0,(VLOOKUP(C921,'WI Vs ASM'!$B$2:$G$1000,6,0)))</f>
        <v>Business Intelligence</v>
      </c>
      <c r="O921" s="11" t="str">
        <f>IF(ISERROR(VLOOKUP(C921,'WI Vs ASM'!$B$2:$H$1000,7,0)),0,(VLOOKUP(C921,'WI Vs ASM'!$B$2:$H$1000,7,0)))</f>
        <v>EBI</v>
      </c>
      <c r="P921" s="11" t="str">
        <f t="shared" si="396"/>
        <v>Apr-17</v>
      </c>
      <c r="Q921" s="11" t="str">
        <f t="shared" si="397"/>
        <v>Q2</v>
      </c>
      <c r="R921" s="11" t="str">
        <f>IF(ISERROR(VLOOKUP(C921,'WI Vs ASM'!$B$2:$J$1000,9,0)),0,(VLOOKUP(C921,'WI Vs ASM'!$B$2:$J$1000,9,0)))</f>
        <v>Jyothi Pai</v>
      </c>
      <c r="S921" s="11" t="str">
        <f>IF(ISERROR(VLOOKUP(C921,'WI Vs ASM'!$B$2:$K$1000,10,0)),0,(VLOOKUP(C921,'WI Vs ASM'!$B$2:$K$1000,10,0)))</f>
        <v>Kimberly Hale</v>
      </c>
      <c r="T921" s="11" t="str">
        <f>IF(ISERROR(VLOOKUP(C921,'WI Vs ASM'!$B$2:$L$1000,11,0)),0,(VLOOKUP(C921,'WI Vs ASM'!$B$2:$L$1000,11,0)))</f>
        <v>Crystal Romano</v>
      </c>
      <c r="U921" s="11" t="e">
        <f t="shared" si="404"/>
        <v>#VALUE!</v>
      </c>
      <c r="V921" s="11" t="str">
        <f t="shared" si="398"/>
        <v>No</v>
      </c>
      <c r="W921" s="11" t="str">
        <f t="shared" si="399"/>
        <v>Yes</v>
      </c>
      <c r="X921" s="11" t="str">
        <f t="shared" si="400"/>
        <v>No</v>
      </c>
      <c r="Y921" s="11" t="str">
        <f t="shared" si="401"/>
        <v>No</v>
      </c>
      <c r="Z921" s="11" t="str">
        <f t="shared" si="402"/>
        <v>No</v>
      </c>
      <c r="AA921" s="11" t="str">
        <f t="shared" si="405"/>
        <v>No</v>
      </c>
      <c r="AB921" s="11">
        <f>IF(ISERROR(VLOOKUP(U921,'ITWR Dump'!$A$2:$Y$5000,24,0)),0,(VLOOKUP('ILC Report'!U921,'ITWR Dump'!$A$2:$Y$5000,24,0)))</f>
        <v>0</v>
      </c>
      <c r="AC921" s="11" t="str">
        <f t="shared" si="406"/>
        <v>No</v>
      </c>
      <c r="AD921" s="11" t="str">
        <f t="shared" si="407"/>
        <v/>
      </c>
      <c r="AE921" s="11">
        <f>IF(ISERROR(VLOOKUP(U921,'ITWR Dump'!$A$2:$Y$5000,13,0)),0,(VLOOKUP(U921,'ITWR Dump'!$A$2:$Y$5000,13,0)))</f>
        <v>0</v>
      </c>
      <c r="AF921" s="11">
        <f>IF(ISERROR(VLOOKUP(U921,'ITWR Dump'!$A$2:$Y$5000,11,0)),0,(VLOOKUP(U921,'ITWR Dump'!$A$2:$Y$5000,11,0)))</f>
        <v>0</v>
      </c>
      <c r="AG921" s="11">
        <f>IF(ISERROR(VLOOKUP(U921,'ITWR Dump'!$A$2:$Y$5000,2,0)),0,(VLOOKUP(U921,'ITWR Dump'!$A$2:$Y$5000,2,0)))</f>
        <v>0</v>
      </c>
      <c r="AH921" s="11">
        <f>IF(ISERROR(VLOOKUP(U921,'ITWR Dump'!$A$2:$Y$5000,14,0)),0,(VLOOKUP(U921,'ITWR Dump'!$A$2:$Y$5000,14,0)))</f>
        <v>0</v>
      </c>
      <c r="AI921" s="11" t="str">
        <f t="shared" si="408"/>
        <v>01-Maintenance Offshore</v>
      </c>
      <c r="AJ921" s="11" t="str">
        <f t="shared" si="409"/>
        <v>Offshore</v>
      </c>
      <c r="AK921" s="11" t="str">
        <f>IF(ISERROR(VLOOKUP(A921,'Team Data'!$C$2:$U$213,17,0)),0,(VLOOKUP(A921,'Team Data'!$C$2:$U$213,17,0)))</f>
        <v>BI and RM</v>
      </c>
      <c r="AL921" s="11" t="str">
        <f t="shared" si="410"/>
        <v>2017-04-24</v>
      </c>
      <c r="AM921" s="11">
        <f>IF(ISERROR(VLOOKUP(U921,'ITWR Dump'!$A$2:$Y$5000,16,0)),0,(VLOOKUP(U921,'ITWR Dump'!$A$2:$Y$5000,16,0)))</f>
        <v>0</v>
      </c>
      <c r="AN921" s="11">
        <f>IF(ISERROR(VLOOKUP(U921,'ITWR Dump'!$A$2:$Y$5000,18,0)),0,(VLOOKUP(U921,'ITWR Dump'!$A$2:$Y$5000,18,0)))</f>
        <v>0</v>
      </c>
      <c r="AO921" s="11">
        <f>IF(ISERROR(VLOOKUP(U921,'ITWR Dump'!$A$2:$Y$5000,25,0)),0,(VLOOKUP('ILC Report'!U921,'ITWR Dump'!$A$2:$Y$5000,25,0)))</f>
        <v>0</v>
      </c>
      <c r="AP921" s="11">
        <f t="shared" si="411"/>
        <v>0</v>
      </c>
      <c r="AQ921" s="26">
        <f t="shared" si="412"/>
        <v>0</v>
      </c>
      <c r="AR921" s="26">
        <f t="shared" si="413"/>
        <v>0</v>
      </c>
      <c r="AS921" s="26">
        <f t="shared" si="414"/>
        <v>0</v>
      </c>
      <c r="AT921" s="26">
        <f t="shared" si="415"/>
        <v>0</v>
      </c>
      <c r="AU921" s="26">
        <f t="shared" si="416"/>
        <v>0</v>
      </c>
      <c r="AV921" s="26">
        <f t="shared" si="417"/>
        <v>0</v>
      </c>
      <c r="AW921" s="11" t="s">
        <v>653</v>
      </c>
      <c r="AX921" s="11" t="str">
        <f>VLOOKUP(L921,Group!$A$2:$B$1000,2,0)</f>
        <v>Maintenance</v>
      </c>
      <c r="AY921" s="11">
        <f>IF(ISERROR(VLOOKUP(U921,'ITWR Dump'!$A$2:$Y$5000,15,0)),0,(VLOOKUP('ILC Report'!U921,'ITWR Dump'!$A$2:$Y$5000,15,0)))</f>
        <v>0</v>
      </c>
      <c r="AZ921" s="11" t="str">
        <f t="shared" si="418"/>
        <v>No</v>
      </c>
      <c r="BA921" s="11" t="str">
        <f t="shared" si="419"/>
        <v>BKI</v>
      </c>
      <c r="BB921" s="11" t="str">
        <f t="shared" si="420"/>
        <v>MN</v>
      </c>
      <c r="BC921" s="11" t="str">
        <f t="shared" si="421"/>
        <v>No</v>
      </c>
    </row>
    <row r="922" spans="1:55" x14ac:dyDescent="0.3">
      <c r="A922" s="11" t="s">
        <v>117</v>
      </c>
      <c r="B922" s="11" t="s">
        <v>1850</v>
      </c>
      <c r="C922" s="11" t="s">
        <v>568</v>
      </c>
      <c r="D922" s="11" t="s">
        <v>2431</v>
      </c>
      <c r="E922" s="38" t="s">
        <v>652</v>
      </c>
      <c r="F922" s="11">
        <v>6</v>
      </c>
      <c r="G922" s="40" t="s">
        <v>218</v>
      </c>
      <c r="H922" s="11" t="str">
        <f t="shared" si="403"/>
        <v>Regular</v>
      </c>
      <c r="I922" s="11" t="str">
        <f t="shared" si="395"/>
        <v>INDIA</v>
      </c>
      <c r="J922" s="11" t="str">
        <f>IF(ISERROR(VLOOKUP(C922,'WI Vs ASM'!$B$2:$E$1000,4,0)),0,(VLOOKUP(C922,'WI Vs ASM'!$B$2:$E$1000,4,0)))</f>
        <v>Offshore</v>
      </c>
      <c r="K922" s="11" t="str">
        <f>IF(ISERROR(VLOOKUP(C922,'WI Vs ASM'!$B$2:$F$1000,5,0)),0,(VLOOKUP(C922,'WI Vs ASM'!$B$2:$F$1000,5,0)))</f>
        <v>01-Fixed Price</v>
      </c>
      <c r="L922" s="11" t="str">
        <f>IF(ISERROR(VLOOKUP(C922,'WI Vs ASM'!$B$2:$D$1000,3,0)),0,(VLOOKUP(C922,'WI Vs ASM'!$B$2:$D$1000,3,0)))</f>
        <v>01-Maintenance Offshore</v>
      </c>
      <c r="M922" s="11" t="str">
        <f>IF(ISERROR(VLOOKUP(C922,'WI Vs ASM'!$B$2:$I$1000,8,0)),0,(VLOOKUP(C922,'WI Vs ASM'!$B$2:$I$1000,8,0)))</f>
        <v>Rahul Soman</v>
      </c>
      <c r="N922" s="11" t="str">
        <f>IF(ISERROR(VLOOKUP(C922,'WI Vs ASM'!$B$2:$G$1000,6,0)),0,(VLOOKUP(C922,'WI Vs ASM'!$B$2:$G$1000,6,0)))</f>
        <v>Business Intelligence</v>
      </c>
      <c r="O922" s="11" t="str">
        <f>IF(ISERROR(VLOOKUP(C922,'WI Vs ASM'!$B$2:$H$1000,7,0)),0,(VLOOKUP(C922,'WI Vs ASM'!$B$2:$H$1000,7,0)))</f>
        <v>EBI</v>
      </c>
      <c r="P922" s="11" t="str">
        <f t="shared" si="396"/>
        <v>Apr-17</v>
      </c>
      <c r="Q922" s="11" t="str">
        <f t="shared" si="397"/>
        <v>Q2</v>
      </c>
      <c r="R922" s="11" t="str">
        <f>IF(ISERROR(VLOOKUP(C922,'WI Vs ASM'!$B$2:$J$1000,9,0)),0,(VLOOKUP(C922,'WI Vs ASM'!$B$2:$J$1000,9,0)))</f>
        <v>Jyothi Pai</v>
      </c>
      <c r="S922" s="11" t="str">
        <f>IF(ISERROR(VLOOKUP(C922,'WI Vs ASM'!$B$2:$K$1000,10,0)),0,(VLOOKUP(C922,'WI Vs ASM'!$B$2:$K$1000,10,0)))</f>
        <v>Kimberly Hale</v>
      </c>
      <c r="T922" s="11" t="str">
        <f>IF(ISERROR(VLOOKUP(C922,'WI Vs ASM'!$B$2:$L$1000,11,0)),0,(VLOOKUP(C922,'WI Vs ASM'!$B$2:$L$1000,11,0)))</f>
        <v>Crystal Romano</v>
      </c>
      <c r="U922" s="11" t="str">
        <f t="shared" si="404"/>
        <v>WR735943</v>
      </c>
      <c r="V922" s="11" t="str">
        <f t="shared" si="398"/>
        <v>No</v>
      </c>
      <c r="W922" s="11" t="str">
        <f t="shared" si="399"/>
        <v>Yes</v>
      </c>
      <c r="X922" s="11" t="str">
        <f t="shared" si="400"/>
        <v>No</v>
      </c>
      <c r="Y922" s="11" t="str">
        <f t="shared" si="401"/>
        <v>No</v>
      </c>
      <c r="Z922" s="11" t="str">
        <f t="shared" si="402"/>
        <v>No</v>
      </c>
      <c r="AA922" s="11" t="str">
        <f t="shared" si="405"/>
        <v>No</v>
      </c>
      <c r="AB922" s="11">
        <f>IF(ISERROR(VLOOKUP(U922,'ITWR Dump'!$A$2:$Y$5000,24,0)),0,(VLOOKUP('ILC Report'!U922,'ITWR Dump'!$A$2:$Y$5000,24,0)))</f>
        <v>0</v>
      </c>
      <c r="AC922" s="11" t="str">
        <f t="shared" si="406"/>
        <v>No</v>
      </c>
      <c r="AD922" s="11" t="str">
        <f t="shared" si="407"/>
        <v/>
      </c>
      <c r="AE922" s="11">
        <f>IF(ISERROR(VLOOKUP(U922,'ITWR Dump'!$A$2:$Y$5000,13,0)),0,(VLOOKUP(U922,'ITWR Dump'!$A$2:$Y$5000,13,0)))</f>
        <v>0</v>
      </c>
      <c r="AF922" s="11">
        <f>IF(ISERROR(VLOOKUP(U922,'ITWR Dump'!$A$2:$Y$5000,11,0)),0,(VLOOKUP(U922,'ITWR Dump'!$A$2:$Y$5000,11,0)))</f>
        <v>0</v>
      </c>
      <c r="AG922" s="11">
        <f>IF(ISERROR(VLOOKUP(U922,'ITWR Dump'!$A$2:$Y$5000,2,0)),0,(VLOOKUP(U922,'ITWR Dump'!$A$2:$Y$5000,2,0)))</f>
        <v>0</v>
      </c>
      <c r="AH922" s="11">
        <f>IF(ISERROR(VLOOKUP(U922,'ITWR Dump'!$A$2:$Y$5000,14,0)),0,(VLOOKUP(U922,'ITWR Dump'!$A$2:$Y$5000,14,0)))</f>
        <v>0</v>
      </c>
      <c r="AI922" s="11" t="str">
        <f t="shared" si="408"/>
        <v>01-Maintenance Offshore</v>
      </c>
      <c r="AJ922" s="11" t="str">
        <f t="shared" si="409"/>
        <v>Offshore</v>
      </c>
      <c r="AK922" s="11" t="str">
        <f>IF(ISERROR(VLOOKUP(A922,'Team Data'!$C$2:$U$213,17,0)),0,(VLOOKUP(A922,'Team Data'!$C$2:$U$213,17,0)))</f>
        <v>BI and RM</v>
      </c>
      <c r="AL922" s="11" t="str">
        <f t="shared" si="410"/>
        <v>2017-04-24</v>
      </c>
      <c r="AM922" s="11">
        <f>IF(ISERROR(VLOOKUP(U922,'ITWR Dump'!$A$2:$Y$5000,16,0)),0,(VLOOKUP(U922,'ITWR Dump'!$A$2:$Y$5000,16,0)))</f>
        <v>0</v>
      </c>
      <c r="AN922" s="11">
        <f>IF(ISERROR(VLOOKUP(U922,'ITWR Dump'!$A$2:$Y$5000,18,0)),0,(VLOOKUP(U922,'ITWR Dump'!$A$2:$Y$5000,18,0)))</f>
        <v>0</v>
      </c>
      <c r="AO922" s="11">
        <f>IF(ISERROR(VLOOKUP(U922,'ITWR Dump'!$A$2:$Y$5000,25,0)),0,(VLOOKUP('ILC Report'!U922,'ITWR Dump'!$A$2:$Y$5000,25,0)))</f>
        <v>0</v>
      </c>
      <c r="AP922" s="11">
        <f t="shared" si="411"/>
        <v>0</v>
      </c>
      <c r="AQ922" s="26">
        <f t="shared" si="412"/>
        <v>0</v>
      </c>
      <c r="AR922" s="26">
        <f t="shared" si="413"/>
        <v>0</v>
      </c>
      <c r="AS922" s="26">
        <f t="shared" si="414"/>
        <v>0</v>
      </c>
      <c r="AT922" s="26">
        <f t="shared" si="415"/>
        <v>0</v>
      </c>
      <c r="AU922" s="26">
        <f t="shared" si="416"/>
        <v>0</v>
      </c>
      <c r="AV922" s="26">
        <f t="shared" si="417"/>
        <v>0</v>
      </c>
      <c r="AW922" s="11" t="s">
        <v>653</v>
      </c>
      <c r="AX922" s="11" t="str">
        <f>VLOOKUP(L922,Group!$A$2:$B$1000,2,0)</f>
        <v>Maintenance</v>
      </c>
      <c r="AY922" s="11">
        <f>IF(ISERROR(VLOOKUP(U922,'ITWR Dump'!$A$2:$Y$5000,15,0)),0,(VLOOKUP('ILC Report'!U922,'ITWR Dump'!$A$2:$Y$5000,15,0)))</f>
        <v>0</v>
      </c>
      <c r="AZ922" s="11" t="str">
        <f t="shared" si="418"/>
        <v>Yes</v>
      </c>
      <c r="BA922" s="11" t="str">
        <f t="shared" si="419"/>
        <v>BKI</v>
      </c>
      <c r="BB922" s="11" t="str">
        <f t="shared" si="420"/>
        <v>MN</v>
      </c>
      <c r="BC922" s="11" t="str">
        <f t="shared" si="421"/>
        <v>No</v>
      </c>
    </row>
    <row r="923" spans="1:55" x14ac:dyDescent="0.3">
      <c r="A923" s="11" t="s">
        <v>117</v>
      </c>
      <c r="B923" s="11" t="s">
        <v>1850</v>
      </c>
      <c r="C923" s="11" t="s">
        <v>567</v>
      </c>
      <c r="D923" s="11" t="s">
        <v>2432</v>
      </c>
      <c r="E923" s="38" t="s">
        <v>652</v>
      </c>
      <c r="F923" s="11">
        <v>45</v>
      </c>
      <c r="G923" s="40" t="s">
        <v>218</v>
      </c>
      <c r="H923" s="11" t="str">
        <f t="shared" si="403"/>
        <v>Regular</v>
      </c>
      <c r="I923" s="11" t="str">
        <f t="shared" si="395"/>
        <v>INDIA</v>
      </c>
      <c r="J923" s="11" t="str">
        <f>IF(ISERROR(VLOOKUP(C923,'WI Vs ASM'!$B$2:$E$1000,4,0)),0,(VLOOKUP(C923,'WI Vs ASM'!$B$2:$E$1000,4,0)))</f>
        <v>Offshore</v>
      </c>
      <c r="K923" s="11" t="str">
        <f>IF(ISERROR(VLOOKUP(C923,'WI Vs ASM'!$B$2:$F$1000,5,0)),0,(VLOOKUP(C923,'WI Vs ASM'!$B$2:$F$1000,5,0)))</f>
        <v>02-Variable Billable</v>
      </c>
      <c r="L923" s="11" t="str">
        <f>IF(ISERROR(VLOOKUP(C923,'WI Vs ASM'!$B$2:$D$1000,3,0)),0,(VLOOKUP(C923,'WI Vs ASM'!$B$2:$D$1000,3,0)))</f>
        <v>78-Landed BA-SE Offshore</v>
      </c>
      <c r="M923" s="11" t="str">
        <f>IF(ISERROR(VLOOKUP(C923,'WI Vs ASM'!$B$2:$I$1000,8,0)),0,(VLOOKUP(C923,'WI Vs ASM'!$B$2:$I$1000,8,0)))</f>
        <v>Rahul Soman</v>
      </c>
      <c r="N923" s="11" t="str">
        <f>IF(ISERROR(VLOOKUP(C923,'WI Vs ASM'!$B$2:$G$1000,6,0)),0,(VLOOKUP(C923,'WI Vs ASM'!$B$2:$G$1000,6,0)))</f>
        <v>EBI</v>
      </c>
      <c r="O923" s="11" t="str">
        <f>IF(ISERROR(VLOOKUP(C923,'WI Vs ASM'!$B$2:$H$1000,7,0)),0,(VLOOKUP(C923,'WI Vs ASM'!$B$2:$H$1000,7,0)))</f>
        <v>EBI</v>
      </c>
      <c r="P923" s="11" t="str">
        <f t="shared" si="396"/>
        <v>Apr-17</v>
      </c>
      <c r="Q923" s="11" t="str">
        <f t="shared" si="397"/>
        <v>Q2</v>
      </c>
      <c r="R923" s="11" t="str">
        <f>IF(ISERROR(VLOOKUP(C923,'WI Vs ASM'!$B$2:$J$1000,9,0)),0,(VLOOKUP(C923,'WI Vs ASM'!$B$2:$J$1000,9,0)))</f>
        <v>Jyothi Pai</v>
      </c>
      <c r="S923" s="11" t="str">
        <f>IF(ISERROR(VLOOKUP(C923,'WI Vs ASM'!$B$2:$K$1000,10,0)),0,(VLOOKUP(C923,'WI Vs ASM'!$B$2:$K$1000,10,0)))</f>
        <v>Kimberly Hale</v>
      </c>
      <c r="T923" s="11" t="str">
        <f>IF(ISERROR(VLOOKUP(C923,'WI Vs ASM'!$B$2:$L$1000,11,0)),0,(VLOOKUP(C923,'WI Vs ASM'!$B$2:$L$1000,11,0)))</f>
        <v>Crystal Romano</v>
      </c>
      <c r="U923" s="11" t="str">
        <f t="shared" si="404"/>
        <v>WR735943</v>
      </c>
      <c r="V923" s="11" t="str">
        <f t="shared" si="398"/>
        <v>No</v>
      </c>
      <c r="W923" s="11" t="str">
        <f t="shared" si="399"/>
        <v>Yes</v>
      </c>
      <c r="X923" s="11" t="str">
        <f t="shared" si="400"/>
        <v>Yes</v>
      </c>
      <c r="Y923" s="11" t="str">
        <f t="shared" si="401"/>
        <v>No</v>
      </c>
      <c r="Z923" s="11" t="str">
        <f t="shared" si="402"/>
        <v>No</v>
      </c>
      <c r="AA923" s="11" t="str">
        <f t="shared" si="405"/>
        <v>No</v>
      </c>
      <c r="AB923" s="11">
        <f>IF(ISERROR(VLOOKUP(U923,'ITWR Dump'!$A$2:$Y$5000,24,0)),0,(VLOOKUP('ILC Report'!U923,'ITWR Dump'!$A$2:$Y$5000,24,0)))</f>
        <v>0</v>
      </c>
      <c r="AC923" s="11" t="str">
        <f t="shared" si="406"/>
        <v>Yes</v>
      </c>
      <c r="AD923" s="11" t="str">
        <f t="shared" si="407"/>
        <v>BASE/Staff Aug</v>
      </c>
      <c r="AE923" s="11">
        <f>IF(ISERROR(VLOOKUP(U923,'ITWR Dump'!$A$2:$Y$5000,13,0)),0,(VLOOKUP(U923,'ITWR Dump'!$A$2:$Y$5000,13,0)))</f>
        <v>0</v>
      </c>
      <c r="AF923" s="11">
        <f>IF(ISERROR(VLOOKUP(U923,'ITWR Dump'!$A$2:$Y$5000,11,0)),0,(VLOOKUP(U923,'ITWR Dump'!$A$2:$Y$5000,11,0)))</f>
        <v>0</v>
      </c>
      <c r="AG923" s="11">
        <f>IF(ISERROR(VLOOKUP(U923,'ITWR Dump'!$A$2:$Y$5000,2,0)),0,(VLOOKUP(U923,'ITWR Dump'!$A$2:$Y$5000,2,0)))</f>
        <v>0</v>
      </c>
      <c r="AH923" s="11">
        <f>IF(ISERROR(VLOOKUP(U923,'ITWR Dump'!$A$2:$Y$5000,14,0)),0,(VLOOKUP(U923,'ITWR Dump'!$A$2:$Y$5000,14,0)))</f>
        <v>0</v>
      </c>
      <c r="AI923" s="11" t="str">
        <f t="shared" si="408"/>
        <v>78-Landed BA-SE Offshore</v>
      </c>
      <c r="AJ923" s="11" t="str">
        <f t="shared" si="409"/>
        <v>Offshore</v>
      </c>
      <c r="AK923" s="11" t="str">
        <f>IF(ISERROR(VLOOKUP(A923,'Team Data'!$C$2:$U$213,17,0)),0,(VLOOKUP(A923,'Team Data'!$C$2:$U$213,17,0)))</f>
        <v>BI and RM</v>
      </c>
      <c r="AL923" s="11" t="str">
        <f t="shared" si="410"/>
        <v>2017-04-24</v>
      </c>
      <c r="AM923" s="11">
        <f>IF(ISERROR(VLOOKUP(U923,'ITWR Dump'!$A$2:$Y$5000,16,0)),0,(VLOOKUP(U923,'ITWR Dump'!$A$2:$Y$5000,16,0)))</f>
        <v>0</v>
      </c>
      <c r="AN923" s="11">
        <f>IF(ISERROR(VLOOKUP(U923,'ITWR Dump'!$A$2:$Y$5000,18,0)),0,(VLOOKUP(U923,'ITWR Dump'!$A$2:$Y$5000,18,0)))</f>
        <v>0</v>
      </c>
      <c r="AO923" s="11">
        <f>IF(ISERROR(VLOOKUP(U923,'ITWR Dump'!$A$2:$Y$5000,25,0)),0,(VLOOKUP('ILC Report'!U923,'ITWR Dump'!$A$2:$Y$5000,25,0)))</f>
        <v>0</v>
      </c>
      <c r="AP923" s="11">
        <f t="shared" si="411"/>
        <v>0</v>
      </c>
      <c r="AQ923" s="26">
        <f t="shared" si="412"/>
        <v>0</v>
      </c>
      <c r="AR923" s="26">
        <f t="shared" si="413"/>
        <v>0</v>
      </c>
      <c r="AS923" s="26">
        <f t="shared" si="414"/>
        <v>0</v>
      </c>
      <c r="AT923" s="26">
        <f t="shared" si="415"/>
        <v>0</v>
      </c>
      <c r="AU923" s="26">
        <f t="shared" si="416"/>
        <v>0</v>
      </c>
      <c r="AV923" s="26">
        <f t="shared" si="417"/>
        <v>0</v>
      </c>
      <c r="AW923" s="11" t="s">
        <v>653</v>
      </c>
      <c r="AX923" s="11" t="str">
        <f>VLOOKUP(L923,Group!$A$2:$B$1000,2,0)</f>
        <v>Enhancement</v>
      </c>
      <c r="AY923" s="11">
        <f>IF(ISERROR(VLOOKUP(U923,'ITWR Dump'!$A$2:$Y$5000,15,0)),0,(VLOOKUP('ILC Report'!U923,'ITWR Dump'!$A$2:$Y$5000,15,0)))</f>
        <v>0</v>
      </c>
      <c r="AZ923" s="11" t="str">
        <f t="shared" si="418"/>
        <v>No</v>
      </c>
      <c r="BA923" s="11" t="str">
        <f t="shared" si="419"/>
        <v>BKI</v>
      </c>
      <c r="BB923" s="11" t="str">
        <f t="shared" si="420"/>
        <v>LB</v>
      </c>
      <c r="BC923" s="11" t="str">
        <f t="shared" si="421"/>
        <v>No</v>
      </c>
    </row>
    <row r="924" spans="1:55" x14ac:dyDescent="0.3">
      <c r="A924" s="11" t="s">
        <v>117</v>
      </c>
      <c r="B924" s="11" t="s">
        <v>1850</v>
      </c>
      <c r="C924" s="11" t="s">
        <v>567</v>
      </c>
      <c r="D924" s="11" t="s">
        <v>2432</v>
      </c>
      <c r="E924" s="38" t="s">
        <v>2901</v>
      </c>
      <c r="F924" s="11">
        <v>36</v>
      </c>
      <c r="G924" s="40" t="s">
        <v>218</v>
      </c>
      <c r="H924" s="11" t="str">
        <f t="shared" si="403"/>
        <v>Regular</v>
      </c>
      <c r="I924" s="11" t="str">
        <f t="shared" si="395"/>
        <v>INDIA</v>
      </c>
      <c r="J924" s="11" t="str">
        <f>IF(ISERROR(VLOOKUP(C924,'WI Vs ASM'!$B$2:$E$1000,4,0)),0,(VLOOKUP(C924,'WI Vs ASM'!$B$2:$E$1000,4,0)))</f>
        <v>Offshore</v>
      </c>
      <c r="K924" s="11" t="str">
        <f>IF(ISERROR(VLOOKUP(C924,'WI Vs ASM'!$B$2:$F$1000,5,0)),0,(VLOOKUP(C924,'WI Vs ASM'!$B$2:$F$1000,5,0)))</f>
        <v>02-Variable Billable</v>
      </c>
      <c r="L924" s="11" t="str">
        <f>IF(ISERROR(VLOOKUP(C924,'WI Vs ASM'!$B$2:$D$1000,3,0)),0,(VLOOKUP(C924,'WI Vs ASM'!$B$2:$D$1000,3,0)))</f>
        <v>78-Landed BA-SE Offshore</v>
      </c>
      <c r="M924" s="11" t="str">
        <f>IF(ISERROR(VLOOKUP(C924,'WI Vs ASM'!$B$2:$I$1000,8,0)),0,(VLOOKUP(C924,'WI Vs ASM'!$B$2:$I$1000,8,0)))</f>
        <v>Rahul Soman</v>
      </c>
      <c r="N924" s="11" t="str">
        <f>IF(ISERROR(VLOOKUP(C924,'WI Vs ASM'!$B$2:$G$1000,6,0)),0,(VLOOKUP(C924,'WI Vs ASM'!$B$2:$G$1000,6,0)))</f>
        <v>EBI</v>
      </c>
      <c r="O924" s="11" t="str">
        <f>IF(ISERROR(VLOOKUP(C924,'WI Vs ASM'!$B$2:$H$1000,7,0)),0,(VLOOKUP(C924,'WI Vs ASM'!$B$2:$H$1000,7,0)))</f>
        <v>EBI</v>
      </c>
      <c r="P924" s="11" t="str">
        <f t="shared" si="396"/>
        <v>May-17</v>
      </c>
      <c r="Q924" s="11" t="str">
        <f t="shared" si="397"/>
        <v>Q2</v>
      </c>
      <c r="R924" s="11" t="str">
        <f>IF(ISERROR(VLOOKUP(C924,'WI Vs ASM'!$B$2:$J$1000,9,0)),0,(VLOOKUP(C924,'WI Vs ASM'!$B$2:$J$1000,9,0)))</f>
        <v>Jyothi Pai</v>
      </c>
      <c r="S924" s="11" t="str">
        <f>IF(ISERROR(VLOOKUP(C924,'WI Vs ASM'!$B$2:$K$1000,10,0)),0,(VLOOKUP(C924,'WI Vs ASM'!$B$2:$K$1000,10,0)))</f>
        <v>Kimberly Hale</v>
      </c>
      <c r="T924" s="11" t="str">
        <f>IF(ISERROR(VLOOKUP(C924,'WI Vs ASM'!$B$2:$L$1000,11,0)),0,(VLOOKUP(C924,'WI Vs ASM'!$B$2:$L$1000,11,0)))</f>
        <v>Crystal Romano</v>
      </c>
      <c r="U924" s="11" t="str">
        <f t="shared" si="404"/>
        <v>WR735943</v>
      </c>
      <c r="V924" s="11" t="str">
        <f t="shared" si="398"/>
        <v>No</v>
      </c>
      <c r="W924" s="11" t="str">
        <f t="shared" si="399"/>
        <v>Yes</v>
      </c>
      <c r="X924" s="11" t="str">
        <f t="shared" si="400"/>
        <v>Yes</v>
      </c>
      <c r="Y924" s="11" t="str">
        <f t="shared" si="401"/>
        <v>No</v>
      </c>
      <c r="Z924" s="11" t="str">
        <f t="shared" si="402"/>
        <v>No</v>
      </c>
      <c r="AA924" s="11" t="str">
        <f t="shared" si="405"/>
        <v>No</v>
      </c>
      <c r="AB924" s="11">
        <f>IF(ISERROR(VLOOKUP(U924,'ITWR Dump'!$A$2:$Y$5000,24,0)),0,(VLOOKUP('ILC Report'!U924,'ITWR Dump'!$A$2:$Y$5000,24,0)))</f>
        <v>0</v>
      </c>
      <c r="AC924" s="11" t="str">
        <f t="shared" si="406"/>
        <v>Yes</v>
      </c>
      <c r="AD924" s="11" t="str">
        <f t="shared" si="407"/>
        <v>BASE/Staff Aug</v>
      </c>
      <c r="AE924" s="11">
        <f>IF(ISERROR(VLOOKUP(U924,'ITWR Dump'!$A$2:$Y$5000,13,0)),0,(VLOOKUP(U924,'ITWR Dump'!$A$2:$Y$5000,13,0)))</f>
        <v>0</v>
      </c>
      <c r="AF924" s="11">
        <f>IF(ISERROR(VLOOKUP(U924,'ITWR Dump'!$A$2:$Y$5000,11,0)),0,(VLOOKUP(U924,'ITWR Dump'!$A$2:$Y$5000,11,0)))</f>
        <v>0</v>
      </c>
      <c r="AG924" s="11">
        <f>IF(ISERROR(VLOOKUP(U924,'ITWR Dump'!$A$2:$Y$5000,2,0)),0,(VLOOKUP(U924,'ITWR Dump'!$A$2:$Y$5000,2,0)))</f>
        <v>0</v>
      </c>
      <c r="AH924" s="11">
        <f>IF(ISERROR(VLOOKUP(U924,'ITWR Dump'!$A$2:$Y$5000,14,0)),0,(VLOOKUP(U924,'ITWR Dump'!$A$2:$Y$5000,14,0)))</f>
        <v>0</v>
      </c>
      <c r="AI924" s="11" t="str">
        <f t="shared" si="408"/>
        <v>78-Landed BA-SE Offshore</v>
      </c>
      <c r="AJ924" s="11" t="str">
        <f t="shared" si="409"/>
        <v>Offshore</v>
      </c>
      <c r="AK924" s="11" t="str">
        <f>IF(ISERROR(VLOOKUP(A924,'Team Data'!$C$2:$U$213,17,0)),0,(VLOOKUP(A924,'Team Data'!$C$2:$U$213,17,0)))</f>
        <v>BI and RM</v>
      </c>
      <c r="AL924" s="11" t="str">
        <f t="shared" si="410"/>
        <v>2017-04-24</v>
      </c>
      <c r="AM924" s="11">
        <f>IF(ISERROR(VLOOKUP(U924,'ITWR Dump'!$A$2:$Y$5000,16,0)),0,(VLOOKUP(U924,'ITWR Dump'!$A$2:$Y$5000,16,0)))</f>
        <v>0</v>
      </c>
      <c r="AN924" s="11">
        <f>IF(ISERROR(VLOOKUP(U924,'ITWR Dump'!$A$2:$Y$5000,18,0)),0,(VLOOKUP(U924,'ITWR Dump'!$A$2:$Y$5000,18,0)))</f>
        <v>0</v>
      </c>
      <c r="AO924" s="11">
        <f>IF(ISERROR(VLOOKUP(U924,'ITWR Dump'!$A$2:$Y$5000,25,0)),0,(VLOOKUP('ILC Report'!U924,'ITWR Dump'!$A$2:$Y$5000,25,0)))</f>
        <v>0</v>
      </c>
      <c r="AP924" s="11">
        <f t="shared" si="411"/>
        <v>0</v>
      </c>
      <c r="AQ924" s="26">
        <f t="shared" si="412"/>
        <v>0</v>
      </c>
      <c r="AR924" s="26">
        <f t="shared" si="413"/>
        <v>0</v>
      </c>
      <c r="AS924" s="26">
        <f t="shared" si="414"/>
        <v>0</v>
      </c>
      <c r="AT924" s="26">
        <f t="shared" si="415"/>
        <v>0</v>
      </c>
      <c r="AU924" s="26">
        <f t="shared" si="416"/>
        <v>0</v>
      </c>
      <c r="AV924" s="26">
        <f t="shared" si="417"/>
        <v>0</v>
      </c>
      <c r="AW924" s="11" t="s">
        <v>653</v>
      </c>
      <c r="AX924" s="11" t="str">
        <f>VLOOKUP(L924,Group!$A$2:$B$1000,2,0)</f>
        <v>Enhancement</v>
      </c>
      <c r="AY924" s="11">
        <f>IF(ISERROR(VLOOKUP(U924,'ITWR Dump'!$A$2:$Y$5000,15,0)),0,(VLOOKUP('ILC Report'!U924,'ITWR Dump'!$A$2:$Y$5000,15,0)))</f>
        <v>0</v>
      </c>
      <c r="AZ924" s="11" t="str">
        <f t="shared" si="418"/>
        <v>No</v>
      </c>
      <c r="BA924" s="11" t="str">
        <f t="shared" si="419"/>
        <v>BKI</v>
      </c>
      <c r="BB924" s="11" t="str">
        <f t="shared" si="420"/>
        <v>LB</v>
      </c>
      <c r="BC924" s="11" t="str">
        <f t="shared" si="421"/>
        <v>No</v>
      </c>
    </row>
    <row r="925" spans="1:55" x14ac:dyDescent="0.3">
      <c r="A925" s="11" t="s">
        <v>117</v>
      </c>
      <c r="B925" s="11" t="s">
        <v>1850</v>
      </c>
      <c r="C925" s="11" t="s">
        <v>567</v>
      </c>
      <c r="D925" s="11" t="s">
        <v>2432</v>
      </c>
      <c r="E925" s="38" t="s">
        <v>2902</v>
      </c>
      <c r="F925" s="11">
        <v>27</v>
      </c>
      <c r="G925" s="40" t="s">
        <v>218</v>
      </c>
      <c r="H925" s="11" t="str">
        <f t="shared" si="403"/>
        <v>Regular</v>
      </c>
      <c r="I925" s="11" t="str">
        <f t="shared" si="395"/>
        <v>INDIA</v>
      </c>
      <c r="J925" s="11" t="str">
        <f>IF(ISERROR(VLOOKUP(C925,'WI Vs ASM'!$B$2:$E$1000,4,0)),0,(VLOOKUP(C925,'WI Vs ASM'!$B$2:$E$1000,4,0)))</f>
        <v>Offshore</v>
      </c>
      <c r="K925" s="11" t="str">
        <f>IF(ISERROR(VLOOKUP(C925,'WI Vs ASM'!$B$2:$F$1000,5,0)),0,(VLOOKUP(C925,'WI Vs ASM'!$B$2:$F$1000,5,0)))</f>
        <v>02-Variable Billable</v>
      </c>
      <c r="L925" s="11" t="str">
        <f>IF(ISERROR(VLOOKUP(C925,'WI Vs ASM'!$B$2:$D$1000,3,0)),0,(VLOOKUP(C925,'WI Vs ASM'!$B$2:$D$1000,3,0)))</f>
        <v>78-Landed BA-SE Offshore</v>
      </c>
      <c r="M925" s="11" t="str">
        <f>IF(ISERROR(VLOOKUP(C925,'WI Vs ASM'!$B$2:$I$1000,8,0)),0,(VLOOKUP(C925,'WI Vs ASM'!$B$2:$I$1000,8,0)))</f>
        <v>Rahul Soman</v>
      </c>
      <c r="N925" s="11" t="str">
        <f>IF(ISERROR(VLOOKUP(C925,'WI Vs ASM'!$B$2:$G$1000,6,0)),0,(VLOOKUP(C925,'WI Vs ASM'!$B$2:$G$1000,6,0)))</f>
        <v>EBI</v>
      </c>
      <c r="O925" s="11" t="str">
        <f>IF(ISERROR(VLOOKUP(C925,'WI Vs ASM'!$B$2:$H$1000,7,0)),0,(VLOOKUP(C925,'WI Vs ASM'!$B$2:$H$1000,7,0)))</f>
        <v>EBI</v>
      </c>
      <c r="P925" s="11" t="str">
        <f t="shared" si="396"/>
        <v>May-17</v>
      </c>
      <c r="Q925" s="11" t="str">
        <f t="shared" si="397"/>
        <v>Q2</v>
      </c>
      <c r="R925" s="11" t="str">
        <f>IF(ISERROR(VLOOKUP(C925,'WI Vs ASM'!$B$2:$J$1000,9,0)),0,(VLOOKUP(C925,'WI Vs ASM'!$B$2:$J$1000,9,0)))</f>
        <v>Jyothi Pai</v>
      </c>
      <c r="S925" s="11" t="str">
        <f>IF(ISERROR(VLOOKUP(C925,'WI Vs ASM'!$B$2:$K$1000,10,0)),0,(VLOOKUP(C925,'WI Vs ASM'!$B$2:$K$1000,10,0)))</f>
        <v>Kimberly Hale</v>
      </c>
      <c r="T925" s="11" t="str">
        <f>IF(ISERROR(VLOOKUP(C925,'WI Vs ASM'!$B$2:$L$1000,11,0)),0,(VLOOKUP(C925,'WI Vs ASM'!$B$2:$L$1000,11,0)))</f>
        <v>Crystal Romano</v>
      </c>
      <c r="U925" s="11" t="str">
        <f t="shared" si="404"/>
        <v>WR735943</v>
      </c>
      <c r="V925" s="11" t="str">
        <f t="shared" si="398"/>
        <v>No</v>
      </c>
      <c r="W925" s="11" t="str">
        <f t="shared" si="399"/>
        <v>Yes</v>
      </c>
      <c r="X925" s="11" t="str">
        <f t="shared" si="400"/>
        <v>Yes</v>
      </c>
      <c r="Y925" s="11" t="str">
        <f t="shared" si="401"/>
        <v>No</v>
      </c>
      <c r="Z925" s="11" t="str">
        <f t="shared" si="402"/>
        <v>No</v>
      </c>
      <c r="AA925" s="11" t="str">
        <f t="shared" si="405"/>
        <v>No</v>
      </c>
      <c r="AB925" s="11">
        <f>IF(ISERROR(VLOOKUP(U925,'ITWR Dump'!$A$2:$Y$5000,24,0)),0,(VLOOKUP('ILC Report'!U925,'ITWR Dump'!$A$2:$Y$5000,24,0)))</f>
        <v>0</v>
      </c>
      <c r="AC925" s="11" t="str">
        <f t="shared" si="406"/>
        <v>Yes</v>
      </c>
      <c r="AD925" s="11" t="str">
        <f t="shared" si="407"/>
        <v>BASE/Staff Aug</v>
      </c>
      <c r="AE925" s="11">
        <f>IF(ISERROR(VLOOKUP(U925,'ITWR Dump'!$A$2:$Y$5000,13,0)),0,(VLOOKUP(U925,'ITWR Dump'!$A$2:$Y$5000,13,0)))</f>
        <v>0</v>
      </c>
      <c r="AF925" s="11">
        <f>IF(ISERROR(VLOOKUP(U925,'ITWR Dump'!$A$2:$Y$5000,11,0)),0,(VLOOKUP(U925,'ITWR Dump'!$A$2:$Y$5000,11,0)))</f>
        <v>0</v>
      </c>
      <c r="AG925" s="11">
        <f>IF(ISERROR(VLOOKUP(U925,'ITWR Dump'!$A$2:$Y$5000,2,0)),0,(VLOOKUP(U925,'ITWR Dump'!$A$2:$Y$5000,2,0)))</f>
        <v>0</v>
      </c>
      <c r="AH925" s="11">
        <f>IF(ISERROR(VLOOKUP(U925,'ITWR Dump'!$A$2:$Y$5000,14,0)),0,(VLOOKUP(U925,'ITWR Dump'!$A$2:$Y$5000,14,0)))</f>
        <v>0</v>
      </c>
      <c r="AI925" s="11" t="str">
        <f t="shared" si="408"/>
        <v>78-Landed BA-SE Offshore</v>
      </c>
      <c r="AJ925" s="11" t="str">
        <f t="shared" si="409"/>
        <v>Offshore</v>
      </c>
      <c r="AK925" s="11" t="str">
        <f>IF(ISERROR(VLOOKUP(A925,'Team Data'!$C$2:$U$213,17,0)),0,(VLOOKUP(A925,'Team Data'!$C$2:$U$213,17,0)))</f>
        <v>BI and RM</v>
      </c>
      <c r="AL925" s="11" t="str">
        <f t="shared" si="410"/>
        <v>2017-04-24</v>
      </c>
      <c r="AM925" s="11">
        <f>IF(ISERROR(VLOOKUP(U925,'ITWR Dump'!$A$2:$Y$5000,16,0)),0,(VLOOKUP(U925,'ITWR Dump'!$A$2:$Y$5000,16,0)))</f>
        <v>0</v>
      </c>
      <c r="AN925" s="11">
        <f>IF(ISERROR(VLOOKUP(U925,'ITWR Dump'!$A$2:$Y$5000,18,0)),0,(VLOOKUP(U925,'ITWR Dump'!$A$2:$Y$5000,18,0)))</f>
        <v>0</v>
      </c>
      <c r="AO925" s="11">
        <f>IF(ISERROR(VLOOKUP(U925,'ITWR Dump'!$A$2:$Y$5000,25,0)),0,(VLOOKUP('ILC Report'!U925,'ITWR Dump'!$A$2:$Y$5000,25,0)))</f>
        <v>0</v>
      </c>
      <c r="AP925" s="11">
        <f t="shared" si="411"/>
        <v>0</v>
      </c>
      <c r="AQ925" s="26">
        <f t="shared" si="412"/>
        <v>0</v>
      </c>
      <c r="AR925" s="26">
        <f t="shared" si="413"/>
        <v>0</v>
      </c>
      <c r="AS925" s="26">
        <f t="shared" si="414"/>
        <v>0</v>
      </c>
      <c r="AT925" s="26">
        <f t="shared" si="415"/>
        <v>0</v>
      </c>
      <c r="AU925" s="26">
        <f t="shared" si="416"/>
        <v>0</v>
      </c>
      <c r="AV925" s="26">
        <f t="shared" si="417"/>
        <v>0</v>
      </c>
      <c r="AW925" s="11" t="s">
        <v>653</v>
      </c>
      <c r="AX925" s="11" t="str">
        <f>VLOOKUP(L925,Group!$A$2:$B$1000,2,0)</f>
        <v>Enhancement</v>
      </c>
      <c r="AY925" s="11">
        <f>IF(ISERROR(VLOOKUP(U925,'ITWR Dump'!$A$2:$Y$5000,15,0)),0,(VLOOKUP('ILC Report'!U925,'ITWR Dump'!$A$2:$Y$5000,15,0)))</f>
        <v>0</v>
      </c>
      <c r="AZ925" s="11" t="str">
        <f t="shared" si="418"/>
        <v>No</v>
      </c>
      <c r="BA925" s="11" t="str">
        <f t="shared" si="419"/>
        <v>BKI</v>
      </c>
      <c r="BB925" s="11" t="str">
        <f t="shared" si="420"/>
        <v>LB</v>
      </c>
      <c r="BC925" s="11" t="str">
        <f t="shared" si="421"/>
        <v>No</v>
      </c>
    </row>
    <row r="926" spans="1:55" x14ac:dyDescent="0.3">
      <c r="A926" s="11" t="s">
        <v>117</v>
      </c>
      <c r="B926" s="11" t="s">
        <v>1850</v>
      </c>
      <c r="C926" s="11" t="s">
        <v>567</v>
      </c>
      <c r="D926" s="11" t="s">
        <v>2433</v>
      </c>
      <c r="E926" s="38" t="s">
        <v>2903</v>
      </c>
      <c r="F926" s="11">
        <v>20</v>
      </c>
      <c r="G926" s="40" t="s">
        <v>218</v>
      </c>
      <c r="H926" s="11" t="str">
        <f t="shared" si="403"/>
        <v>Regular</v>
      </c>
      <c r="I926" s="11" t="str">
        <f t="shared" si="395"/>
        <v>INDIA</v>
      </c>
      <c r="J926" s="11" t="str">
        <f>IF(ISERROR(VLOOKUP(C926,'WI Vs ASM'!$B$2:$E$1000,4,0)),0,(VLOOKUP(C926,'WI Vs ASM'!$B$2:$E$1000,4,0)))</f>
        <v>Offshore</v>
      </c>
      <c r="K926" s="11" t="str">
        <f>IF(ISERROR(VLOOKUP(C926,'WI Vs ASM'!$B$2:$F$1000,5,0)),0,(VLOOKUP(C926,'WI Vs ASM'!$B$2:$F$1000,5,0)))</f>
        <v>02-Variable Billable</v>
      </c>
      <c r="L926" s="11" t="str">
        <f>IF(ISERROR(VLOOKUP(C926,'WI Vs ASM'!$B$2:$D$1000,3,0)),0,(VLOOKUP(C926,'WI Vs ASM'!$B$2:$D$1000,3,0)))</f>
        <v>78-Landed BA-SE Offshore</v>
      </c>
      <c r="M926" s="11" t="str">
        <f>IF(ISERROR(VLOOKUP(C926,'WI Vs ASM'!$B$2:$I$1000,8,0)),0,(VLOOKUP(C926,'WI Vs ASM'!$B$2:$I$1000,8,0)))</f>
        <v>Rahul Soman</v>
      </c>
      <c r="N926" s="11" t="str">
        <f>IF(ISERROR(VLOOKUP(C926,'WI Vs ASM'!$B$2:$G$1000,6,0)),0,(VLOOKUP(C926,'WI Vs ASM'!$B$2:$G$1000,6,0)))</f>
        <v>EBI</v>
      </c>
      <c r="O926" s="11" t="str">
        <f>IF(ISERROR(VLOOKUP(C926,'WI Vs ASM'!$B$2:$H$1000,7,0)),0,(VLOOKUP(C926,'WI Vs ASM'!$B$2:$H$1000,7,0)))</f>
        <v>EBI</v>
      </c>
      <c r="P926" s="11" t="str">
        <f t="shared" si="396"/>
        <v>May-17</v>
      </c>
      <c r="Q926" s="11" t="str">
        <f t="shared" si="397"/>
        <v>Q2</v>
      </c>
      <c r="R926" s="11" t="str">
        <f>IF(ISERROR(VLOOKUP(C926,'WI Vs ASM'!$B$2:$J$1000,9,0)),0,(VLOOKUP(C926,'WI Vs ASM'!$B$2:$J$1000,9,0)))</f>
        <v>Jyothi Pai</v>
      </c>
      <c r="S926" s="11" t="str">
        <f>IF(ISERROR(VLOOKUP(C926,'WI Vs ASM'!$B$2:$K$1000,10,0)),0,(VLOOKUP(C926,'WI Vs ASM'!$B$2:$K$1000,10,0)))</f>
        <v>Kimberly Hale</v>
      </c>
      <c r="T926" s="11" t="str">
        <f>IF(ISERROR(VLOOKUP(C926,'WI Vs ASM'!$B$2:$L$1000,11,0)),0,(VLOOKUP(C926,'WI Vs ASM'!$B$2:$L$1000,11,0)))</f>
        <v>Crystal Romano</v>
      </c>
      <c r="U926" s="11" t="str">
        <f t="shared" si="404"/>
        <v>ENH111994</v>
      </c>
      <c r="V926" s="11" t="str">
        <f t="shared" si="398"/>
        <v>No</v>
      </c>
      <c r="W926" s="11" t="str">
        <f t="shared" si="399"/>
        <v>Yes</v>
      </c>
      <c r="X926" s="11" t="str">
        <f t="shared" si="400"/>
        <v>Yes</v>
      </c>
      <c r="Y926" s="11" t="str">
        <f t="shared" si="401"/>
        <v>No</v>
      </c>
      <c r="Z926" s="11" t="str">
        <f t="shared" si="402"/>
        <v>No</v>
      </c>
      <c r="AA926" s="11" t="str">
        <f t="shared" si="405"/>
        <v>No</v>
      </c>
      <c r="AB926" s="11">
        <f>IF(ISERROR(VLOOKUP(U926,'ITWR Dump'!$A$2:$Y$5000,24,0)),0,(VLOOKUP('ILC Report'!U926,'ITWR Dump'!$A$2:$Y$5000,24,0)))</f>
        <v>0</v>
      </c>
      <c r="AC926" s="11" t="str">
        <f t="shared" si="406"/>
        <v>Yes</v>
      </c>
      <c r="AD926" s="11" t="str">
        <f t="shared" si="407"/>
        <v>BASE/Staff Aug</v>
      </c>
      <c r="AE926" s="11">
        <f>IF(ISERROR(VLOOKUP(U926,'ITWR Dump'!$A$2:$Y$5000,13,0)),0,(VLOOKUP(U926,'ITWR Dump'!$A$2:$Y$5000,13,0)))</f>
        <v>0</v>
      </c>
      <c r="AF926" s="11">
        <f>IF(ISERROR(VLOOKUP(U926,'ITWR Dump'!$A$2:$Y$5000,11,0)),0,(VLOOKUP(U926,'ITWR Dump'!$A$2:$Y$5000,11,0)))</f>
        <v>0</v>
      </c>
      <c r="AG926" s="11">
        <f>IF(ISERROR(VLOOKUP(U926,'ITWR Dump'!$A$2:$Y$5000,2,0)),0,(VLOOKUP(U926,'ITWR Dump'!$A$2:$Y$5000,2,0)))</f>
        <v>0</v>
      </c>
      <c r="AH926" s="11">
        <f>IF(ISERROR(VLOOKUP(U926,'ITWR Dump'!$A$2:$Y$5000,14,0)),0,(VLOOKUP(U926,'ITWR Dump'!$A$2:$Y$5000,14,0)))</f>
        <v>0</v>
      </c>
      <c r="AI926" s="11" t="str">
        <f t="shared" si="408"/>
        <v>78-Landed BA-SE Offshore</v>
      </c>
      <c r="AJ926" s="11" t="str">
        <f t="shared" si="409"/>
        <v>Offshore</v>
      </c>
      <c r="AK926" s="11" t="str">
        <f>IF(ISERROR(VLOOKUP(A926,'Team Data'!$C$2:$U$213,17,0)),0,(VLOOKUP(A926,'Team Data'!$C$2:$U$213,17,0)))</f>
        <v>BI and RM</v>
      </c>
      <c r="AL926" s="11" t="str">
        <f t="shared" si="410"/>
        <v>2017-04-24</v>
      </c>
      <c r="AM926" s="11">
        <f>IF(ISERROR(VLOOKUP(U926,'ITWR Dump'!$A$2:$Y$5000,16,0)),0,(VLOOKUP(U926,'ITWR Dump'!$A$2:$Y$5000,16,0)))</f>
        <v>0</v>
      </c>
      <c r="AN926" s="11">
        <f>IF(ISERROR(VLOOKUP(U926,'ITWR Dump'!$A$2:$Y$5000,18,0)),0,(VLOOKUP(U926,'ITWR Dump'!$A$2:$Y$5000,18,0)))</f>
        <v>0</v>
      </c>
      <c r="AO926" s="11">
        <f>IF(ISERROR(VLOOKUP(U926,'ITWR Dump'!$A$2:$Y$5000,25,0)),0,(VLOOKUP('ILC Report'!U926,'ITWR Dump'!$A$2:$Y$5000,25,0)))</f>
        <v>0</v>
      </c>
      <c r="AP926" s="11">
        <f t="shared" si="411"/>
        <v>0</v>
      </c>
      <c r="AQ926" s="26">
        <f t="shared" si="412"/>
        <v>0</v>
      </c>
      <c r="AR926" s="26">
        <f t="shared" si="413"/>
        <v>0</v>
      </c>
      <c r="AS926" s="26">
        <f t="shared" si="414"/>
        <v>0</v>
      </c>
      <c r="AT926" s="26">
        <f t="shared" si="415"/>
        <v>0</v>
      </c>
      <c r="AU926" s="26">
        <f t="shared" si="416"/>
        <v>0</v>
      </c>
      <c r="AV926" s="26">
        <f t="shared" si="417"/>
        <v>0</v>
      </c>
      <c r="AW926" s="11" t="s">
        <v>653</v>
      </c>
      <c r="AX926" s="11" t="str">
        <f>VLOOKUP(L926,Group!$A$2:$B$1000,2,0)</f>
        <v>Enhancement</v>
      </c>
      <c r="AY926" s="11">
        <f>IF(ISERROR(VLOOKUP(U926,'ITWR Dump'!$A$2:$Y$5000,15,0)),0,(VLOOKUP('ILC Report'!U926,'ITWR Dump'!$A$2:$Y$5000,15,0)))</f>
        <v>0</v>
      </c>
      <c r="AZ926" s="11" t="str">
        <f t="shared" si="418"/>
        <v>No</v>
      </c>
      <c r="BA926" s="11" t="str">
        <f t="shared" si="419"/>
        <v>BKI</v>
      </c>
      <c r="BB926" s="11" t="str">
        <f t="shared" si="420"/>
        <v>LB</v>
      </c>
      <c r="BC926" s="11" t="str">
        <f t="shared" si="421"/>
        <v>No</v>
      </c>
    </row>
    <row r="927" spans="1:55" x14ac:dyDescent="0.3">
      <c r="A927" s="11" t="s">
        <v>117</v>
      </c>
      <c r="B927" s="11" t="s">
        <v>1850</v>
      </c>
      <c r="C927" s="11" t="s">
        <v>567</v>
      </c>
      <c r="D927" s="11" t="s">
        <v>2432</v>
      </c>
      <c r="E927" s="38" t="s">
        <v>2903</v>
      </c>
      <c r="F927" s="11">
        <v>25</v>
      </c>
      <c r="G927" s="40" t="s">
        <v>218</v>
      </c>
      <c r="H927" s="11" t="str">
        <f t="shared" si="403"/>
        <v>Regular</v>
      </c>
      <c r="I927" s="11" t="str">
        <f t="shared" si="395"/>
        <v>INDIA</v>
      </c>
      <c r="J927" s="11" t="str">
        <f>IF(ISERROR(VLOOKUP(C927,'WI Vs ASM'!$B$2:$E$1000,4,0)),0,(VLOOKUP(C927,'WI Vs ASM'!$B$2:$E$1000,4,0)))</f>
        <v>Offshore</v>
      </c>
      <c r="K927" s="11" t="str">
        <f>IF(ISERROR(VLOOKUP(C927,'WI Vs ASM'!$B$2:$F$1000,5,0)),0,(VLOOKUP(C927,'WI Vs ASM'!$B$2:$F$1000,5,0)))</f>
        <v>02-Variable Billable</v>
      </c>
      <c r="L927" s="11" t="str">
        <f>IF(ISERROR(VLOOKUP(C927,'WI Vs ASM'!$B$2:$D$1000,3,0)),0,(VLOOKUP(C927,'WI Vs ASM'!$B$2:$D$1000,3,0)))</f>
        <v>78-Landed BA-SE Offshore</v>
      </c>
      <c r="M927" s="11" t="str">
        <f>IF(ISERROR(VLOOKUP(C927,'WI Vs ASM'!$B$2:$I$1000,8,0)),0,(VLOOKUP(C927,'WI Vs ASM'!$B$2:$I$1000,8,0)))</f>
        <v>Rahul Soman</v>
      </c>
      <c r="N927" s="11" t="str">
        <f>IF(ISERROR(VLOOKUP(C927,'WI Vs ASM'!$B$2:$G$1000,6,0)),0,(VLOOKUP(C927,'WI Vs ASM'!$B$2:$G$1000,6,0)))</f>
        <v>EBI</v>
      </c>
      <c r="O927" s="11" t="str">
        <f>IF(ISERROR(VLOOKUP(C927,'WI Vs ASM'!$B$2:$H$1000,7,0)),0,(VLOOKUP(C927,'WI Vs ASM'!$B$2:$H$1000,7,0)))</f>
        <v>EBI</v>
      </c>
      <c r="P927" s="11" t="str">
        <f t="shared" si="396"/>
        <v>May-17</v>
      </c>
      <c r="Q927" s="11" t="str">
        <f t="shared" si="397"/>
        <v>Q2</v>
      </c>
      <c r="R927" s="11" t="str">
        <f>IF(ISERROR(VLOOKUP(C927,'WI Vs ASM'!$B$2:$J$1000,9,0)),0,(VLOOKUP(C927,'WI Vs ASM'!$B$2:$J$1000,9,0)))</f>
        <v>Jyothi Pai</v>
      </c>
      <c r="S927" s="11" t="str">
        <f>IF(ISERROR(VLOOKUP(C927,'WI Vs ASM'!$B$2:$K$1000,10,0)),0,(VLOOKUP(C927,'WI Vs ASM'!$B$2:$K$1000,10,0)))</f>
        <v>Kimberly Hale</v>
      </c>
      <c r="T927" s="11" t="str">
        <f>IF(ISERROR(VLOOKUP(C927,'WI Vs ASM'!$B$2:$L$1000,11,0)),0,(VLOOKUP(C927,'WI Vs ASM'!$B$2:$L$1000,11,0)))</f>
        <v>Crystal Romano</v>
      </c>
      <c r="U927" s="11" t="str">
        <f t="shared" si="404"/>
        <v>WR735943</v>
      </c>
      <c r="V927" s="11" t="str">
        <f t="shared" si="398"/>
        <v>No</v>
      </c>
      <c r="W927" s="11" t="str">
        <f t="shared" si="399"/>
        <v>Yes</v>
      </c>
      <c r="X927" s="11" t="str">
        <f t="shared" si="400"/>
        <v>Yes</v>
      </c>
      <c r="Y927" s="11" t="str">
        <f t="shared" si="401"/>
        <v>No</v>
      </c>
      <c r="Z927" s="11" t="str">
        <f t="shared" si="402"/>
        <v>No</v>
      </c>
      <c r="AA927" s="11" t="str">
        <f t="shared" si="405"/>
        <v>No</v>
      </c>
      <c r="AB927" s="11">
        <f>IF(ISERROR(VLOOKUP(U927,'ITWR Dump'!$A$2:$Y$5000,24,0)),0,(VLOOKUP('ILC Report'!U927,'ITWR Dump'!$A$2:$Y$5000,24,0)))</f>
        <v>0</v>
      </c>
      <c r="AC927" s="11" t="str">
        <f t="shared" si="406"/>
        <v>Yes</v>
      </c>
      <c r="AD927" s="11" t="str">
        <f t="shared" si="407"/>
        <v>BASE/Staff Aug</v>
      </c>
      <c r="AE927" s="11">
        <f>IF(ISERROR(VLOOKUP(U927,'ITWR Dump'!$A$2:$Y$5000,13,0)),0,(VLOOKUP(U927,'ITWR Dump'!$A$2:$Y$5000,13,0)))</f>
        <v>0</v>
      </c>
      <c r="AF927" s="11">
        <f>IF(ISERROR(VLOOKUP(U927,'ITWR Dump'!$A$2:$Y$5000,11,0)),0,(VLOOKUP(U927,'ITWR Dump'!$A$2:$Y$5000,11,0)))</f>
        <v>0</v>
      </c>
      <c r="AG927" s="11">
        <f>IF(ISERROR(VLOOKUP(U927,'ITWR Dump'!$A$2:$Y$5000,2,0)),0,(VLOOKUP(U927,'ITWR Dump'!$A$2:$Y$5000,2,0)))</f>
        <v>0</v>
      </c>
      <c r="AH927" s="11">
        <f>IF(ISERROR(VLOOKUP(U927,'ITWR Dump'!$A$2:$Y$5000,14,0)),0,(VLOOKUP(U927,'ITWR Dump'!$A$2:$Y$5000,14,0)))</f>
        <v>0</v>
      </c>
      <c r="AI927" s="11" t="str">
        <f t="shared" si="408"/>
        <v>78-Landed BA-SE Offshore</v>
      </c>
      <c r="AJ927" s="11" t="str">
        <f t="shared" si="409"/>
        <v>Offshore</v>
      </c>
      <c r="AK927" s="11" t="str">
        <f>IF(ISERROR(VLOOKUP(A927,'Team Data'!$C$2:$U$213,17,0)),0,(VLOOKUP(A927,'Team Data'!$C$2:$U$213,17,0)))</f>
        <v>BI and RM</v>
      </c>
      <c r="AL927" s="11" t="str">
        <f t="shared" si="410"/>
        <v>2017-04-24</v>
      </c>
      <c r="AM927" s="11">
        <f>IF(ISERROR(VLOOKUP(U927,'ITWR Dump'!$A$2:$Y$5000,16,0)),0,(VLOOKUP(U927,'ITWR Dump'!$A$2:$Y$5000,16,0)))</f>
        <v>0</v>
      </c>
      <c r="AN927" s="11">
        <f>IF(ISERROR(VLOOKUP(U927,'ITWR Dump'!$A$2:$Y$5000,18,0)),0,(VLOOKUP(U927,'ITWR Dump'!$A$2:$Y$5000,18,0)))</f>
        <v>0</v>
      </c>
      <c r="AO927" s="11">
        <f>IF(ISERROR(VLOOKUP(U927,'ITWR Dump'!$A$2:$Y$5000,25,0)),0,(VLOOKUP('ILC Report'!U927,'ITWR Dump'!$A$2:$Y$5000,25,0)))</f>
        <v>0</v>
      </c>
      <c r="AP927" s="11">
        <f t="shared" si="411"/>
        <v>0</v>
      </c>
      <c r="AQ927" s="26">
        <f t="shared" si="412"/>
        <v>0</v>
      </c>
      <c r="AR927" s="26">
        <f t="shared" si="413"/>
        <v>0</v>
      </c>
      <c r="AS927" s="26">
        <f t="shared" si="414"/>
        <v>0</v>
      </c>
      <c r="AT927" s="26">
        <f t="shared" si="415"/>
        <v>0</v>
      </c>
      <c r="AU927" s="26">
        <f t="shared" si="416"/>
        <v>0</v>
      </c>
      <c r="AV927" s="26">
        <f t="shared" si="417"/>
        <v>0</v>
      </c>
      <c r="AW927" s="11" t="s">
        <v>653</v>
      </c>
      <c r="AX927" s="11" t="str">
        <f>VLOOKUP(L927,Group!$A$2:$B$1000,2,0)</f>
        <v>Enhancement</v>
      </c>
      <c r="AY927" s="11">
        <f>IF(ISERROR(VLOOKUP(U927,'ITWR Dump'!$A$2:$Y$5000,15,0)),0,(VLOOKUP('ILC Report'!U927,'ITWR Dump'!$A$2:$Y$5000,15,0)))</f>
        <v>0</v>
      </c>
      <c r="AZ927" s="11" t="str">
        <f t="shared" si="418"/>
        <v>No</v>
      </c>
      <c r="BA927" s="11" t="str">
        <f t="shared" si="419"/>
        <v>BKI</v>
      </c>
      <c r="BB927" s="11" t="str">
        <f t="shared" si="420"/>
        <v>LB</v>
      </c>
      <c r="BC927" s="11" t="str">
        <f t="shared" si="421"/>
        <v>No</v>
      </c>
    </row>
    <row r="928" spans="1:55" x14ac:dyDescent="0.3">
      <c r="A928" s="11" t="s">
        <v>117</v>
      </c>
      <c r="B928" s="11" t="s">
        <v>1850</v>
      </c>
      <c r="C928" s="11" t="s">
        <v>568</v>
      </c>
      <c r="D928" s="11" t="s">
        <v>2434</v>
      </c>
      <c r="E928" s="38" t="s">
        <v>2904</v>
      </c>
      <c r="F928" s="11">
        <v>0.5</v>
      </c>
      <c r="G928" s="40" t="s">
        <v>218</v>
      </c>
      <c r="H928" s="11" t="str">
        <f t="shared" si="403"/>
        <v>Regular</v>
      </c>
      <c r="I928" s="11" t="str">
        <f t="shared" si="395"/>
        <v>INDIA</v>
      </c>
      <c r="J928" s="11" t="str">
        <f>IF(ISERROR(VLOOKUP(C928,'WI Vs ASM'!$B$2:$E$1000,4,0)),0,(VLOOKUP(C928,'WI Vs ASM'!$B$2:$E$1000,4,0)))</f>
        <v>Offshore</v>
      </c>
      <c r="K928" s="11" t="str">
        <f>IF(ISERROR(VLOOKUP(C928,'WI Vs ASM'!$B$2:$F$1000,5,0)),0,(VLOOKUP(C928,'WI Vs ASM'!$B$2:$F$1000,5,0)))</f>
        <v>01-Fixed Price</v>
      </c>
      <c r="L928" s="11" t="str">
        <f>IF(ISERROR(VLOOKUP(C928,'WI Vs ASM'!$B$2:$D$1000,3,0)),0,(VLOOKUP(C928,'WI Vs ASM'!$B$2:$D$1000,3,0)))</f>
        <v>01-Maintenance Offshore</v>
      </c>
      <c r="M928" s="11" t="str">
        <f>IF(ISERROR(VLOOKUP(C928,'WI Vs ASM'!$B$2:$I$1000,8,0)),0,(VLOOKUP(C928,'WI Vs ASM'!$B$2:$I$1000,8,0)))</f>
        <v>Rahul Soman</v>
      </c>
      <c r="N928" s="11" t="str">
        <f>IF(ISERROR(VLOOKUP(C928,'WI Vs ASM'!$B$2:$G$1000,6,0)),0,(VLOOKUP(C928,'WI Vs ASM'!$B$2:$G$1000,6,0)))</f>
        <v>Business Intelligence</v>
      </c>
      <c r="O928" s="11" t="str">
        <f>IF(ISERROR(VLOOKUP(C928,'WI Vs ASM'!$B$2:$H$1000,7,0)),0,(VLOOKUP(C928,'WI Vs ASM'!$B$2:$H$1000,7,0)))</f>
        <v>EBI</v>
      </c>
      <c r="P928" s="11" t="str">
        <f t="shared" si="396"/>
        <v>May-17</v>
      </c>
      <c r="Q928" s="11" t="str">
        <f t="shared" si="397"/>
        <v>Q2</v>
      </c>
      <c r="R928" s="11" t="str">
        <f>IF(ISERROR(VLOOKUP(C928,'WI Vs ASM'!$B$2:$J$1000,9,0)),0,(VLOOKUP(C928,'WI Vs ASM'!$B$2:$J$1000,9,0)))</f>
        <v>Jyothi Pai</v>
      </c>
      <c r="S928" s="11" t="str">
        <f>IF(ISERROR(VLOOKUP(C928,'WI Vs ASM'!$B$2:$K$1000,10,0)),0,(VLOOKUP(C928,'WI Vs ASM'!$B$2:$K$1000,10,0)))</f>
        <v>Kimberly Hale</v>
      </c>
      <c r="T928" s="11" t="str">
        <f>IF(ISERROR(VLOOKUP(C928,'WI Vs ASM'!$B$2:$L$1000,11,0)),0,(VLOOKUP(C928,'WI Vs ASM'!$B$2:$L$1000,11,0)))</f>
        <v>Crystal Romano</v>
      </c>
      <c r="U928" s="11" t="e">
        <f t="shared" si="404"/>
        <v>#VALUE!</v>
      </c>
      <c r="V928" s="11" t="str">
        <f t="shared" si="398"/>
        <v>No</v>
      </c>
      <c r="W928" s="11" t="str">
        <f t="shared" si="399"/>
        <v>Yes</v>
      </c>
      <c r="X928" s="11" t="str">
        <f t="shared" si="400"/>
        <v>No</v>
      </c>
      <c r="Y928" s="11" t="str">
        <f t="shared" si="401"/>
        <v>No</v>
      </c>
      <c r="Z928" s="11" t="str">
        <f t="shared" si="402"/>
        <v>No</v>
      </c>
      <c r="AA928" s="11" t="str">
        <f t="shared" si="405"/>
        <v>No</v>
      </c>
      <c r="AB928" s="11">
        <f>IF(ISERROR(VLOOKUP(U928,'ITWR Dump'!$A$2:$Y$5000,24,0)),0,(VLOOKUP('ILC Report'!U928,'ITWR Dump'!$A$2:$Y$5000,24,0)))</f>
        <v>0</v>
      </c>
      <c r="AC928" s="11" t="str">
        <f t="shared" si="406"/>
        <v>No</v>
      </c>
      <c r="AD928" s="11" t="str">
        <f t="shared" si="407"/>
        <v/>
      </c>
      <c r="AE928" s="11">
        <f>IF(ISERROR(VLOOKUP(U928,'ITWR Dump'!$A$2:$Y$5000,13,0)),0,(VLOOKUP(U928,'ITWR Dump'!$A$2:$Y$5000,13,0)))</f>
        <v>0</v>
      </c>
      <c r="AF928" s="11">
        <f>IF(ISERROR(VLOOKUP(U928,'ITWR Dump'!$A$2:$Y$5000,11,0)),0,(VLOOKUP(U928,'ITWR Dump'!$A$2:$Y$5000,11,0)))</f>
        <v>0</v>
      </c>
      <c r="AG928" s="11">
        <f>IF(ISERROR(VLOOKUP(U928,'ITWR Dump'!$A$2:$Y$5000,2,0)),0,(VLOOKUP(U928,'ITWR Dump'!$A$2:$Y$5000,2,0)))</f>
        <v>0</v>
      </c>
      <c r="AH928" s="11">
        <f>IF(ISERROR(VLOOKUP(U928,'ITWR Dump'!$A$2:$Y$5000,14,0)),0,(VLOOKUP(U928,'ITWR Dump'!$A$2:$Y$5000,14,0)))</f>
        <v>0</v>
      </c>
      <c r="AI928" s="11" t="str">
        <f t="shared" si="408"/>
        <v>01-Maintenance Offshore</v>
      </c>
      <c r="AJ928" s="11" t="str">
        <f t="shared" si="409"/>
        <v>Offshore</v>
      </c>
      <c r="AK928" s="11" t="str">
        <f>IF(ISERROR(VLOOKUP(A928,'Team Data'!$C$2:$U$213,17,0)),0,(VLOOKUP(A928,'Team Data'!$C$2:$U$213,17,0)))</f>
        <v>BI and RM</v>
      </c>
      <c r="AL928" s="11" t="str">
        <f t="shared" si="410"/>
        <v>2017-04-24</v>
      </c>
      <c r="AM928" s="11">
        <f>IF(ISERROR(VLOOKUP(U928,'ITWR Dump'!$A$2:$Y$5000,16,0)),0,(VLOOKUP(U928,'ITWR Dump'!$A$2:$Y$5000,16,0)))</f>
        <v>0</v>
      </c>
      <c r="AN928" s="11">
        <f>IF(ISERROR(VLOOKUP(U928,'ITWR Dump'!$A$2:$Y$5000,18,0)),0,(VLOOKUP(U928,'ITWR Dump'!$A$2:$Y$5000,18,0)))</f>
        <v>0</v>
      </c>
      <c r="AO928" s="11">
        <f>IF(ISERROR(VLOOKUP(U928,'ITWR Dump'!$A$2:$Y$5000,25,0)),0,(VLOOKUP('ILC Report'!U928,'ITWR Dump'!$A$2:$Y$5000,25,0)))</f>
        <v>0</v>
      </c>
      <c r="AP928" s="11">
        <f t="shared" si="411"/>
        <v>0</v>
      </c>
      <c r="AQ928" s="26">
        <f t="shared" si="412"/>
        <v>0</v>
      </c>
      <c r="AR928" s="26">
        <f t="shared" si="413"/>
        <v>0</v>
      </c>
      <c r="AS928" s="26">
        <f t="shared" si="414"/>
        <v>0</v>
      </c>
      <c r="AT928" s="26">
        <f t="shared" si="415"/>
        <v>0</v>
      </c>
      <c r="AU928" s="26">
        <f t="shared" si="416"/>
        <v>0</v>
      </c>
      <c r="AV928" s="26">
        <f t="shared" si="417"/>
        <v>0</v>
      </c>
      <c r="AW928" s="11" t="s">
        <v>653</v>
      </c>
      <c r="AX928" s="11" t="str">
        <f>VLOOKUP(L928,Group!$A$2:$B$1000,2,0)</f>
        <v>Maintenance</v>
      </c>
      <c r="AY928" s="11">
        <f>IF(ISERROR(VLOOKUP(U928,'ITWR Dump'!$A$2:$Y$5000,15,0)),0,(VLOOKUP('ILC Report'!U928,'ITWR Dump'!$A$2:$Y$5000,15,0)))</f>
        <v>0</v>
      </c>
      <c r="AZ928" s="11" t="str">
        <f t="shared" si="418"/>
        <v>No</v>
      </c>
      <c r="BA928" s="11" t="str">
        <f t="shared" si="419"/>
        <v>BKI</v>
      </c>
      <c r="BB928" s="11" t="str">
        <f t="shared" si="420"/>
        <v>MN</v>
      </c>
      <c r="BC928" s="11" t="str">
        <f t="shared" si="421"/>
        <v>No</v>
      </c>
    </row>
    <row r="929" spans="1:55" x14ac:dyDescent="0.3">
      <c r="A929" s="11" t="s">
        <v>117</v>
      </c>
      <c r="B929" s="11" t="s">
        <v>1850</v>
      </c>
      <c r="C929" s="11" t="s">
        <v>568</v>
      </c>
      <c r="D929" s="11" t="s">
        <v>2431</v>
      </c>
      <c r="E929" s="38" t="s">
        <v>2904</v>
      </c>
      <c r="F929" s="11">
        <v>4</v>
      </c>
      <c r="G929" s="40" t="s">
        <v>218</v>
      </c>
      <c r="H929" s="11" t="str">
        <f t="shared" si="403"/>
        <v>Regular</v>
      </c>
      <c r="I929" s="11" t="str">
        <f t="shared" si="395"/>
        <v>INDIA</v>
      </c>
      <c r="J929" s="11" t="str">
        <f>IF(ISERROR(VLOOKUP(C929,'WI Vs ASM'!$B$2:$E$1000,4,0)),0,(VLOOKUP(C929,'WI Vs ASM'!$B$2:$E$1000,4,0)))</f>
        <v>Offshore</v>
      </c>
      <c r="K929" s="11" t="str">
        <f>IF(ISERROR(VLOOKUP(C929,'WI Vs ASM'!$B$2:$F$1000,5,0)),0,(VLOOKUP(C929,'WI Vs ASM'!$B$2:$F$1000,5,0)))</f>
        <v>01-Fixed Price</v>
      </c>
      <c r="L929" s="11" t="str">
        <f>IF(ISERROR(VLOOKUP(C929,'WI Vs ASM'!$B$2:$D$1000,3,0)),0,(VLOOKUP(C929,'WI Vs ASM'!$B$2:$D$1000,3,0)))</f>
        <v>01-Maintenance Offshore</v>
      </c>
      <c r="M929" s="11" t="str">
        <f>IF(ISERROR(VLOOKUP(C929,'WI Vs ASM'!$B$2:$I$1000,8,0)),0,(VLOOKUP(C929,'WI Vs ASM'!$B$2:$I$1000,8,0)))</f>
        <v>Rahul Soman</v>
      </c>
      <c r="N929" s="11" t="str">
        <f>IF(ISERROR(VLOOKUP(C929,'WI Vs ASM'!$B$2:$G$1000,6,0)),0,(VLOOKUP(C929,'WI Vs ASM'!$B$2:$G$1000,6,0)))</f>
        <v>Business Intelligence</v>
      </c>
      <c r="O929" s="11" t="str">
        <f>IF(ISERROR(VLOOKUP(C929,'WI Vs ASM'!$B$2:$H$1000,7,0)),0,(VLOOKUP(C929,'WI Vs ASM'!$B$2:$H$1000,7,0)))</f>
        <v>EBI</v>
      </c>
      <c r="P929" s="11" t="str">
        <f t="shared" si="396"/>
        <v>May-17</v>
      </c>
      <c r="Q929" s="11" t="str">
        <f t="shared" si="397"/>
        <v>Q2</v>
      </c>
      <c r="R929" s="11" t="str">
        <f>IF(ISERROR(VLOOKUP(C929,'WI Vs ASM'!$B$2:$J$1000,9,0)),0,(VLOOKUP(C929,'WI Vs ASM'!$B$2:$J$1000,9,0)))</f>
        <v>Jyothi Pai</v>
      </c>
      <c r="S929" s="11" t="str">
        <f>IF(ISERROR(VLOOKUP(C929,'WI Vs ASM'!$B$2:$K$1000,10,0)),0,(VLOOKUP(C929,'WI Vs ASM'!$B$2:$K$1000,10,0)))</f>
        <v>Kimberly Hale</v>
      </c>
      <c r="T929" s="11" t="str">
        <f>IF(ISERROR(VLOOKUP(C929,'WI Vs ASM'!$B$2:$L$1000,11,0)),0,(VLOOKUP(C929,'WI Vs ASM'!$B$2:$L$1000,11,0)))</f>
        <v>Crystal Romano</v>
      </c>
      <c r="U929" s="11" t="str">
        <f t="shared" si="404"/>
        <v>WR735943</v>
      </c>
      <c r="V929" s="11" t="str">
        <f t="shared" si="398"/>
        <v>No</v>
      </c>
      <c r="W929" s="11" t="str">
        <f t="shared" si="399"/>
        <v>Yes</v>
      </c>
      <c r="X929" s="11" t="str">
        <f t="shared" si="400"/>
        <v>No</v>
      </c>
      <c r="Y929" s="11" t="str">
        <f t="shared" si="401"/>
        <v>No</v>
      </c>
      <c r="Z929" s="11" t="str">
        <f t="shared" si="402"/>
        <v>No</v>
      </c>
      <c r="AA929" s="11" t="str">
        <f t="shared" si="405"/>
        <v>No</v>
      </c>
      <c r="AB929" s="11">
        <f>IF(ISERROR(VLOOKUP(U929,'ITWR Dump'!$A$2:$Y$5000,24,0)),0,(VLOOKUP('ILC Report'!U929,'ITWR Dump'!$A$2:$Y$5000,24,0)))</f>
        <v>0</v>
      </c>
      <c r="AC929" s="11" t="str">
        <f t="shared" si="406"/>
        <v>No</v>
      </c>
      <c r="AD929" s="11" t="str">
        <f t="shared" si="407"/>
        <v/>
      </c>
      <c r="AE929" s="11">
        <f>IF(ISERROR(VLOOKUP(U929,'ITWR Dump'!$A$2:$Y$5000,13,0)),0,(VLOOKUP(U929,'ITWR Dump'!$A$2:$Y$5000,13,0)))</f>
        <v>0</v>
      </c>
      <c r="AF929" s="11">
        <f>IF(ISERROR(VLOOKUP(U929,'ITWR Dump'!$A$2:$Y$5000,11,0)),0,(VLOOKUP(U929,'ITWR Dump'!$A$2:$Y$5000,11,0)))</f>
        <v>0</v>
      </c>
      <c r="AG929" s="11">
        <f>IF(ISERROR(VLOOKUP(U929,'ITWR Dump'!$A$2:$Y$5000,2,0)),0,(VLOOKUP(U929,'ITWR Dump'!$A$2:$Y$5000,2,0)))</f>
        <v>0</v>
      </c>
      <c r="AH929" s="11">
        <f>IF(ISERROR(VLOOKUP(U929,'ITWR Dump'!$A$2:$Y$5000,14,0)),0,(VLOOKUP(U929,'ITWR Dump'!$A$2:$Y$5000,14,0)))</f>
        <v>0</v>
      </c>
      <c r="AI929" s="11" t="str">
        <f t="shared" si="408"/>
        <v>01-Maintenance Offshore</v>
      </c>
      <c r="AJ929" s="11" t="str">
        <f t="shared" si="409"/>
        <v>Offshore</v>
      </c>
      <c r="AK929" s="11" t="str">
        <f>IF(ISERROR(VLOOKUP(A929,'Team Data'!$C$2:$U$213,17,0)),0,(VLOOKUP(A929,'Team Data'!$C$2:$U$213,17,0)))</f>
        <v>BI and RM</v>
      </c>
      <c r="AL929" s="11" t="str">
        <f t="shared" si="410"/>
        <v>2017-04-24</v>
      </c>
      <c r="AM929" s="11">
        <f>IF(ISERROR(VLOOKUP(U929,'ITWR Dump'!$A$2:$Y$5000,16,0)),0,(VLOOKUP(U929,'ITWR Dump'!$A$2:$Y$5000,16,0)))</f>
        <v>0</v>
      </c>
      <c r="AN929" s="11">
        <f>IF(ISERROR(VLOOKUP(U929,'ITWR Dump'!$A$2:$Y$5000,18,0)),0,(VLOOKUP(U929,'ITWR Dump'!$A$2:$Y$5000,18,0)))</f>
        <v>0</v>
      </c>
      <c r="AO929" s="11">
        <f>IF(ISERROR(VLOOKUP(U929,'ITWR Dump'!$A$2:$Y$5000,25,0)),0,(VLOOKUP('ILC Report'!U929,'ITWR Dump'!$A$2:$Y$5000,25,0)))</f>
        <v>0</v>
      </c>
      <c r="AP929" s="11">
        <f t="shared" si="411"/>
        <v>0</v>
      </c>
      <c r="AQ929" s="26">
        <f t="shared" si="412"/>
        <v>0</v>
      </c>
      <c r="AR929" s="26">
        <f t="shared" si="413"/>
        <v>0</v>
      </c>
      <c r="AS929" s="26">
        <f t="shared" si="414"/>
        <v>0</v>
      </c>
      <c r="AT929" s="26">
        <f t="shared" si="415"/>
        <v>0</v>
      </c>
      <c r="AU929" s="26">
        <f t="shared" si="416"/>
        <v>0</v>
      </c>
      <c r="AV929" s="26">
        <f t="shared" si="417"/>
        <v>0</v>
      </c>
      <c r="AW929" s="11" t="s">
        <v>653</v>
      </c>
      <c r="AX929" s="11" t="str">
        <f>VLOOKUP(L929,Group!$A$2:$B$1000,2,0)</f>
        <v>Maintenance</v>
      </c>
      <c r="AY929" s="11">
        <f>IF(ISERROR(VLOOKUP(U929,'ITWR Dump'!$A$2:$Y$5000,15,0)),0,(VLOOKUP('ILC Report'!U929,'ITWR Dump'!$A$2:$Y$5000,15,0)))</f>
        <v>0</v>
      </c>
      <c r="AZ929" s="11" t="str">
        <f t="shared" si="418"/>
        <v>Yes</v>
      </c>
      <c r="BA929" s="11" t="str">
        <f t="shared" si="419"/>
        <v>BKI</v>
      </c>
      <c r="BB929" s="11" t="str">
        <f t="shared" si="420"/>
        <v>MN</v>
      </c>
      <c r="BC929" s="11" t="str">
        <f t="shared" si="421"/>
        <v>No</v>
      </c>
    </row>
    <row r="930" spans="1:55" x14ac:dyDescent="0.3">
      <c r="A930" s="11" t="s">
        <v>117</v>
      </c>
      <c r="B930" s="11" t="s">
        <v>1850</v>
      </c>
      <c r="C930" s="11" t="s">
        <v>567</v>
      </c>
      <c r="D930" s="11" t="s">
        <v>2432</v>
      </c>
      <c r="E930" s="38" t="s">
        <v>2904</v>
      </c>
      <c r="F930" s="11">
        <v>45</v>
      </c>
      <c r="G930" s="40" t="s">
        <v>218</v>
      </c>
      <c r="H930" s="11" t="str">
        <f t="shared" si="403"/>
        <v>Regular</v>
      </c>
      <c r="I930" s="11" t="str">
        <f t="shared" si="395"/>
        <v>INDIA</v>
      </c>
      <c r="J930" s="11" t="str">
        <f>IF(ISERROR(VLOOKUP(C930,'WI Vs ASM'!$B$2:$E$1000,4,0)),0,(VLOOKUP(C930,'WI Vs ASM'!$B$2:$E$1000,4,0)))</f>
        <v>Offshore</v>
      </c>
      <c r="K930" s="11" t="str">
        <f>IF(ISERROR(VLOOKUP(C930,'WI Vs ASM'!$B$2:$F$1000,5,0)),0,(VLOOKUP(C930,'WI Vs ASM'!$B$2:$F$1000,5,0)))</f>
        <v>02-Variable Billable</v>
      </c>
      <c r="L930" s="11" t="str">
        <f>IF(ISERROR(VLOOKUP(C930,'WI Vs ASM'!$B$2:$D$1000,3,0)),0,(VLOOKUP(C930,'WI Vs ASM'!$B$2:$D$1000,3,0)))</f>
        <v>78-Landed BA-SE Offshore</v>
      </c>
      <c r="M930" s="11" t="str">
        <f>IF(ISERROR(VLOOKUP(C930,'WI Vs ASM'!$B$2:$I$1000,8,0)),0,(VLOOKUP(C930,'WI Vs ASM'!$B$2:$I$1000,8,0)))</f>
        <v>Rahul Soman</v>
      </c>
      <c r="N930" s="11" t="str">
        <f>IF(ISERROR(VLOOKUP(C930,'WI Vs ASM'!$B$2:$G$1000,6,0)),0,(VLOOKUP(C930,'WI Vs ASM'!$B$2:$G$1000,6,0)))</f>
        <v>EBI</v>
      </c>
      <c r="O930" s="11" t="str">
        <f>IF(ISERROR(VLOOKUP(C930,'WI Vs ASM'!$B$2:$H$1000,7,0)),0,(VLOOKUP(C930,'WI Vs ASM'!$B$2:$H$1000,7,0)))</f>
        <v>EBI</v>
      </c>
      <c r="P930" s="11" t="str">
        <f t="shared" si="396"/>
        <v>May-17</v>
      </c>
      <c r="Q930" s="11" t="str">
        <f t="shared" si="397"/>
        <v>Q2</v>
      </c>
      <c r="R930" s="11" t="str">
        <f>IF(ISERROR(VLOOKUP(C930,'WI Vs ASM'!$B$2:$J$1000,9,0)),0,(VLOOKUP(C930,'WI Vs ASM'!$B$2:$J$1000,9,0)))</f>
        <v>Jyothi Pai</v>
      </c>
      <c r="S930" s="11" t="str">
        <f>IF(ISERROR(VLOOKUP(C930,'WI Vs ASM'!$B$2:$K$1000,10,0)),0,(VLOOKUP(C930,'WI Vs ASM'!$B$2:$K$1000,10,0)))</f>
        <v>Kimberly Hale</v>
      </c>
      <c r="T930" s="11" t="str">
        <f>IF(ISERROR(VLOOKUP(C930,'WI Vs ASM'!$B$2:$L$1000,11,0)),0,(VLOOKUP(C930,'WI Vs ASM'!$B$2:$L$1000,11,0)))</f>
        <v>Crystal Romano</v>
      </c>
      <c r="U930" s="11" t="str">
        <f t="shared" si="404"/>
        <v>WR735943</v>
      </c>
      <c r="V930" s="11" t="str">
        <f t="shared" si="398"/>
        <v>No</v>
      </c>
      <c r="W930" s="11" t="str">
        <f t="shared" si="399"/>
        <v>Yes</v>
      </c>
      <c r="X930" s="11" t="str">
        <f t="shared" si="400"/>
        <v>Yes</v>
      </c>
      <c r="Y930" s="11" t="str">
        <f t="shared" si="401"/>
        <v>No</v>
      </c>
      <c r="Z930" s="11" t="str">
        <f t="shared" si="402"/>
        <v>No</v>
      </c>
      <c r="AA930" s="11" t="str">
        <f t="shared" si="405"/>
        <v>No</v>
      </c>
      <c r="AB930" s="11">
        <f>IF(ISERROR(VLOOKUP(U930,'ITWR Dump'!$A$2:$Y$5000,24,0)),0,(VLOOKUP('ILC Report'!U930,'ITWR Dump'!$A$2:$Y$5000,24,0)))</f>
        <v>0</v>
      </c>
      <c r="AC930" s="11" t="str">
        <f t="shared" si="406"/>
        <v>Yes</v>
      </c>
      <c r="AD930" s="11" t="str">
        <f t="shared" si="407"/>
        <v>BASE/Staff Aug</v>
      </c>
      <c r="AE930" s="11">
        <f>IF(ISERROR(VLOOKUP(U930,'ITWR Dump'!$A$2:$Y$5000,13,0)),0,(VLOOKUP(U930,'ITWR Dump'!$A$2:$Y$5000,13,0)))</f>
        <v>0</v>
      </c>
      <c r="AF930" s="11">
        <f>IF(ISERROR(VLOOKUP(U930,'ITWR Dump'!$A$2:$Y$5000,11,0)),0,(VLOOKUP(U930,'ITWR Dump'!$A$2:$Y$5000,11,0)))</f>
        <v>0</v>
      </c>
      <c r="AG930" s="11">
        <f>IF(ISERROR(VLOOKUP(U930,'ITWR Dump'!$A$2:$Y$5000,2,0)),0,(VLOOKUP(U930,'ITWR Dump'!$A$2:$Y$5000,2,0)))</f>
        <v>0</v>
      </c>
      <c r="AH930" s="11">
        <f>IF(ISERROR(VLOOKUP(U930,'ITWR Dump'!$A$2:$Y$5000,14,0)),0,(VLOOKUP(U930,'ITWR Dump'!$A$2:$Y$5000,14,0)))</f>
        <v>0</v>
      </c>
      <c r="AI930" s="11" t="str">
        <f t="shared" si="408"/>
        <v>78-Landed BA-SE Offshore</v>
      </c>
      <c r="AJ930" s="11" t="str">
        <f t="shared" si="409"/>
        <v>Offshore</v>
      </c>
      <c r="AK930" s="11" t="str">
        <f>IF(ISERROR(VLOOKUP(A930,'Team Data'!$C$2:$U$213,17,0)),0,(VLOOKUP(A930,'Team Data'!$C$2:$U$213,17,0)))</f>
        <v>BI and RM</v>
      </c>
      <c r="AL930" s="11" t="str">
        <f t="shared" si="410"/>
        <v>2017-04-24</v>
      </c>
      <c r="AM930" s="11">
        <f>IF(ISERROR(VLOOKUP(U930,'ITWR Dump'!$A$2:$Y$5000,16,0)),0,(VLOOKUP(U930,'ITWR Dump'!$A$2:$Y$5000,16,0)))</f>
        <v>0</v>
      </c>
      <c r="AN930" s="11">
        <f>IF(ISERROR(VLOOKUP(U930,'ITWR Dump'!$A$2:$Y$5000,18,0)),0,(VLOOKUP(U930,'ITWR Dump'!$A$2:$Y$5000,18,0)))</f>
        <v>0</v>
      </c>
      <c r="AO930" s="11">
        <f>IF(ISERROR(VLOOKUP(U930,'ITWR Dump'!$A$2:$Y$5000,25,0)),0,(VLOOKUP('ILC Report'!U930,'ITWR Dump'!$A$2:$Y$5000,25,0)))</f>
        <v>0</v>
      </c>
      <c r="AP930" s="11">
        <f t="shared" si="411"/>
        <v>0</v>
      </c>
      <c r="AQ930" s="26">
        <f t="shared" si="412"/>
        <v>0</v>
      </c>
      <c r="AR930" s="26">
        <f t="shared" si="413"/>
        <v>0</v>
      </c>
      <c r="AS930" s="26">
        <f t="shared" si="414"/>
        <v>0</v>
      </c>
      <c r="AT930" s="26">
        <f t="shared" si="415"/>
        <v>0</v>
      </c>
      <c r="AU930" s="26">
        <f t="shared" si="416"/>
        <v>0</v>
      </c>
      <c r="AV930" s="26">
        <f t="shared" si="417"/>
        <v>0</v>
      </c>
      <c r="AW930" s="11" t="s">
        <v>653</v>
      </c>
      <c r="AX930" s="11" t="str">
        <f>VLOOKUP(L930,Group!$A$2:$B$1000,2,0)</f>
        <v>Enhancement</v>
      </c>
      <c r="AY930" s="11">
        <f>IF(ISERROR(VLOOKUP(U930,'ITWR Dump'!$A$2:$Y$5000,15,0)),0,(VLOOKUP('ILC Report'!U930,'ITWR Dump'!$A$2:$Y$5000,15,0)))</f>
        <v>0</v>
      </c>
      <c r="AZ930" s="11" t="str">
        <f t="shared" si="418"/>
        <v>No</v>
      </c>
      <c r="BA930" s="11" t="str">
        <f t="shared" si="419"/>
        <v>BKI</v>
      </c>
      <c r="BB930" s="11" t="str">
        <f t="shared" si="420"/>
        <v>LB</v>
      </c>
      <c r="BC930" s="11" t="str">
        <f t="shared" si="421"/>
        <v>No</v>
      </c>
    </row>
    <row r="931" spans="1:55" x14ac:dyDescent="0.3">
      <c r="A931" s="11" t="s">
        <v>1851</v>
      </c>
      <c r="B931" s="11" t="s">
        <v>1852</v>
      </c>
      <c r="C931" s="11" t="s">
        <v>592</v>
      </c>
      <c r="D931" s="11" t="s">
        <v>2435</v>
      </c>
      <c r="E931" s="38" t="s">
        <v>652</v>
      </c>
      <c r="F931" s="11">
        <v>40</v>
      </c>
      <c r="G931" s="40" t="s">
        <v>218</v>
      </c>
      <c r="H931" s="11" t="str">
        <f t="shared" si="403"/>
        <v>Regular</v>
      </c>
      <c r="I931" s="11" t="str">
        <f t="shared" si="395"/>
        <v>INDIA</v>
      </c>
      <c r="J931" s="11" t="str">
        <f>IF(ISERROR(VLOOKUP(C931,'WI Vs ASM'!$B$2:$E$1000,4,0)),0,(VLOOKUP(C931,'WI Vs ASM'!$B$2:$E$1000,4,0)))</f>
        <v>Offshore</v>
      </c>
      <c r="K931" s="11" t="str">
        <f>IF(ISERROR(VLOOKUP(C931,'WI Vs ASM'!$B$2:$F$1000,5,0)),0,(VLOOKUP(C931,'WI Vs ASM'!$B$2:$F$1000,5,0)))</f>
        <v>09-NonBillable</v>
      </c>
      <c r="L931" s="11" t="str">
        <f>IF(ISERROR(VLOOKUP(C931,'WI Vs ASM'!$B$2:$D$1000,3,0)),0,(VLOOKUP(C931,'WI Vs ASM'!$B$2:$D$1000,3,0)))</f>
        <v>65-Bench Hours Offshore</v>
      </c>
      <c r="M931" s="11" t="str">
        <f>IF(ISERROR(VLOOKUP(C931,'WI Vs ASM'!$B$2:$I$1000,8,0)),0,(VLOOKUP(C931,'WI Vs ASM'!$B$2:$I$1000,8,0)))</f>
        <v>Vinodh</v>
      </c>
      <c r="N931" s="11" t="str">
        <f>IF(ISERROR(VLOOKUP(C931,'WI Vs ASM'!$B$2:$G$1000,6,0)),0,(VLOOKUP(C931,'WI Vs ASM'!$B$2:$G$1000,6,0)))</f>
        <v>FFIC Account Team</v>
      </c>
      <c r="O931" s="11" t="str">
        <f>IF(ISERROR(VLOOKUP(C931,'WI Vs ASM'!$B$2:$H$1000,7,0)),0,(VLOOKUP(C931,'WI Vs ASM'!$B$2:$H$1000,7,0)))</f>
        <v>FFIC Account Team</v>
      </c>
      <c r="P931" s="11" t="str">
        <f t="shared" si="396"/>
        <v>Apr-17</v>
      </c>
      <c r="Q931" s="11" t="str">
        <f t="shared" si="397"/>
        <v>Q2</v>
      </c>
      <c r="R931" s="11" t="str">
        <f>IF(ISERROR(VLOOKUP(C931,'WI Vs ASM'!$B$2:$J$1000,9,0)),0,(VLOOKUP(C931,'WI Vs ASM'!$B$2:$J$1000,9,0)))</f>
        <v>Manash M Dutta</v>
      </c>
      <c r="S931" s="11">
        <f>IF(ISERROR(VLOOKUP(C931,'WI Vs ASM'!$B$2:$K$1000,10,0)),0,(VLOOKUP(C931,'WI Vs ASM'!$B$2:$K$1000,10,0)))</f>
        <v>0</v>
      </c>
      <c r="T931" s="11">
        <f>IF(ISERROR(VLOOKUP(C931,'WI Vs ASM'!$B$2:$L$1000,11,0)),0,(VLOOKUP(C931,'WI Vs ASM'!$B$2:$L$1000,11,0)))</f>
        <v>0</v>
      </c>
      <c r="U931" s="11" t="e">
        <f t="shared" si="404"/>
        <v>#VALUE!</v>
      </c>
      <c r="V931" s="11" t="str">
        <f t="shared" si="398"/>
        <v>No</v>
      </c>
      <c r="W931" s="11" t="str">
        <f t="shared" si="399"/>
        <v>No</v>
      </c>
      <c r="X931" s="11" t="str">
        <f t="shared" si="400"/>
        <v>No</v>
      </c>
      <c r="Y931" s="11" t="str">
        <f t="shared" si="401"/>
        <v>No</v>
      </c>
      <c r="Z931" s="11" t="str">
        <f t="shared" si="402"/>
        <v>No</v>
      </c>
      <c r="AA931" s="11" t="str">
        <f t="shared" si="405"/>
        <v>No</v>
      </c>
      <c r="AB931" s="11">
        <f>IF(ISERROR(VLOOKUP(U931,'ITWR Dump'!$A$2:$Y$5000,24,0)),0,(VLOOKUP('ILC Report'!U931,'ITWR Dump'!$A$2:$Y$5000,24,0)))</f>
        <v>0</v>
      </c>
      <c r="AC931" s="11" t="str">
        <f t="shared" si="406"/>
        <v>No</v>
      </c>
      <c r="AD931" s="11" t="str">
        <f t="shared" si="407"/>
        <v/>
      </c>
      <c r="AE931" s="11">
        <f>IF(ISERROR(VLOOKUP(U931,'ITWR Dump'!$A$2:$Y$5000,13,0)),0,(VLOOKUP(U931,'ITWR Dump'!$A$2:$Y$5000,13,0)))</f>
        <v>0</v>
      </c>
      <c r="AF931" s="11">
        <f>IF(ISERROR(VLOOKUP(U931,'ITWR Dump'!$A$2:$Y$5000,11,0)),0,(VLOOKUP(U931,'ITWR Dump'!$A$2:$Y$5000,11,0)))</f>
        <v>0</v>
      </c>
      <c r="AG931" s="11">
        <f>IF(ISERROR(VLOOKUP(U931,'ITWR Dump'!$A$2:$Y$5000,2,0)),0,(VLOOKUP(U931,'ITWR Dump'!$A$2:$Y$5000,2,0)))</f>
        <v>0</v>
      </c>
      <c r="AH931" s="11">
        <f>IF(ISERROR(VLOOKUP(U931,'ITWR Dump'!$A$2:$Y$5000,14,0)),0,(VLOOKUP(U931,'ITWR Dump'!$A$2:$Y$5000,14,0)))</f>
        <v>0</v>
      </c>
      <c r="AI931" s="11" t="str">
        <f t="shared" si="408"/>
        <v>65-Bench Hours Offshore</v>
      </c>
      <c r="AJ931" s="11" t="str">
        <f t="shared" si="409"/>
        <v>Offshore</v>
      </c>
      <c r="AK931" s="11">
        <f>IF(ISERROR(VLOOKUP(A931,'Team Data'!$C$2:$U$213,17,0)),0,(VLOOKUP(A931,'Team Data'!$C$2:$U$213,17,0)))</f>
        <v>0</v>
      </c>
      <c r="AL931" s="11" t="str">
        <f t="shared" si="410"/>
        <v>2017-04-24</v>
      </c>
      <c r="AM931" s="11">
        <f>IF(ISERROR(VLOOKUP(U931,'ITWR Dump'!$A$2:$Y$5000,16,0)),0,(VLOOKUP(U931,'ITWR Dump'!$A$2:$Y$5000,16,0)))</f>
        <v>0</v>
      </c>
      <c r="AN931" s="11">
        <f>IF(ISERROR(VLOOKUP(U931,'ITWR Dump'!$A$2:$Y$5000,18,0)),0,(VLOOKUP(U931,'ITWR Dump'!$A$2:$Y$5000,18,0)))</f>
        <v>0</v>
      </c>
      <c r="AO931" s="11">
        <f>IF(ISERROR(VLOOKUP(U931,'ITWR Dump'!$A$2:$Y$5000,25,0)),0,(VLOOKUP('ILC Report'!U931,'ITWR Dump'!$A$2:$Y$5000,25,0)))</f>
        <v>0</v>
      </c>
      <c r="AP931" s="11">
        <f t="shared" si="411"/>
        <v>0</v>
      </c>
      <c r="AQ931" s="26">
        <f t="shared" si="412"/>
        <v>0</v>
      </c>
      <c r="AR931" s="26">
        <f t="shared" si="413"/>
        <v>0</v>
      </c>
      <c r="AS931" s="26">
        <f t="shared" si="414"/>
        <v>0</v>
      </c>
      <c r="AT931" s="26">
        <f t="shared" si="415"/>
        <v>0</v>
      </c>
      <c r="AU931" s="26">
        <f t="shared" si="416"/>
        <v>0</v>
      </c>
      <c r="AV931" s="26">
        <f t="shared" si="417"/>
        <v>0</v>
      </c>
      <c r="AW931" s="11" t="s">
        <v>653</v>
      </c>
      <c r="AX931" s="11" t="str">
        <f>VLOOKUP(L931,Group!$A$2:$B$1000,2,0)</f>
        <v>Maintenance</v>
      </c>
      <c r="AY931" s="11">
        <f>IF(ISERROR(VLOOKUP(U931,'ITWR Dump'!$A$2:$Y$5000,15,0)),0,(VLOOKUP('ILC Report'!U931,'ITWR Dump'!$A$2:$Y$5000,15,0)))</f>
        <v>0</v>
      </c>
      <c r="AZ931" s="11" t="str">
        <f t="shared" si="418"/>
        <v>No</v>
      </c>
      <c r="BA931" s="11" t="str">
        <f t="shared" si="419"/>
        <v>BKI</v>
      </c>
      <c r="BB931" s="11" t="str">
        <f t="shared" si="420"/>
        <v>BN</v>
      </c>
      <c r="BC931" s="11" t="str">
        <f t="shared" si="421"/>
        <v>No</v>
      </c>
    </row>
    <row r="932" spans="1:55" x14ac:dyDescent="0.3">
      <c r="A932" s="11" t="s">
        <v>1851</v>
      </c>
      <c r="B932" s="11" t="s">
        <v>1852</v>
      </c>
      <c r="C932" s="11" t="s">
        <v>592</v>
      </c>
      <c r="D932" s="11" t="s">
        <v>2435</v>
      </c>
      <c r="E932" s="38" t="s">
        <v>2901</v>
      </c>
      <c r="F932" s="11">
        <v>32</v>
      </c>
      <c r="G932" s="40" t="s">
        <v>218</v>
      </c>
      <c r="H932" s="11" t="str">
        <f t="shared" si="403"/>
        <v>Regular</v>
      </c>
      <c r="I932" s="11" t="str">
        <f t="shared" si="395"/>
        <v>INDIA</v>
      </c>
      <c r="J932" s="11" t="str">
        <f>IF(ISERROR(VLOOKUP(C932,'WI Vs ASM'!$B$2:$E$1000,4,0)),0,(VLOOKUP(C932,'WI Vs ASM'!$B$2:$E$1000,4,0)))</f>
        <v>Offshore</v>
      </c>
      <c r="K932" s="11" t="str">
        <f>IF(ISERROR(VLOOKUP(C932,'WI Vs ASM'!$B$2:$F$1000,5,0)),0,(VLOOKUP(C932,'WI Vs ASM'!$B$2:$F$1000,5,0)))</f>
        <v>09-NonBillable</v>
      </c>
      <c r="L932" s="11" t="str">
        <f>IF(ISERROR(VLOOKUP(C932,'WI Vs ASM'!$B$2:$D$1000,3,0)),0,(VLOOKUP(C932,'WI Vs ASM'!$B$2:$D$1000,3,0)))</f>
        <v>65-Bench Hours Offshore</v>
      </c>
      <c r="M932" s="11" t="str">
        <f>IF(ISERROR(VLOOKUP(C932,'WI Vs ASM'!$B$2:$I$1000,8,0)),0,(VLOOKUP(C932,'WI Vs ASM'!$B$2:$I$1000,8,0)))</f>
        <v>Vinodh</v>
      </c>
      <c r="N932" s="11" t="str">
        <f>IF(ISERROR(VLOOKUP(C932,'WI Vs ASM'!$B$2:$G$1000,6,0)),0,(VLOOKUP(C932,'WI Vs ASM'!$B$2:$G$1000,6,0)))</f>
        <v>FFIC Account Team</v>
      </c>
      <c r="O932" s="11" t="str">
        <f>IF(ISERROR(VLOOKUP(C932,'WI Vs ASM'!$B$2:$H$1000,7,0)),0,(VLOOKUP(C932,'WI Vs ASM'!$B$2:$H$1000,7,0)))</f>
        <v>FFIC Account Team</v>
      </c>
      <c r="P932" s="11" t="str">
        <f t="shared" si="396"/>
        <v>May-17</v>
      </c>
      <c r="Q932" s="11" t="str">
        <f t="shared" si="397"/>
        <v>Q2</v>
      </c>
      <c r="R932" s="11" t="str">
        <f>IF(ISERROR(VLOOKUP(C932,'WI Vs ASM'!$B$2:$J$1000,9,0)),0,(VLOOKUP(C932,'WI Vs ASM'!$B$2:$J$1000,9,0)))</f>
        <v>Manash M Dutta</v>
      </c>
      <c r="S932" s="11">
        <f>IF(ISERROR(VLOOKUP(C932,'WI Vs ASM'!$B$2:$K$1000,10,0)),0,(VLOOKUP(C932,'WI Vs ASM'!$B$2:$K$1000,10,0)))</f>
        <v>0</v>
      </c>
      <c r="T932" s="11">
        <f>IF(ISERROR(VLOOKUP(C932,'WI Vs ASM'!$B$2:$L$1000,11,0)),0,(VLOOKUP(C932,'WI Vs ASM'!$B$2:$L$1000,11,0)))</f>
        <v>0</v>
      </c>
      <c r="U932" s="11" t="e">
        <f t="shared" si="404"/>
        <v>#VALUE!</v>
      </c>
      <c r="V932" s="11" t="str">
        <f t="shared" si="398"/>
        <v>No</v>
      </c>
      <c r="W932" s="11" t="str">
        <f t="shared" si="399"/>
        <v>No</v>
      </c>
      <c r="X932" s="11" t="str">
        <f t="shared" si="400"/>
        <v>No</v>
      </c>
      <c r="Y932" s="11" t="str">
        <f t="shared" si="401"/>
        <v>No</v>
      </c>
      <c r="Z932" s="11" t="str">
        <f t="shared" si="402"/>
        <v>No</v>
      </c>
      <c r="AA932" s="11" t="str">
        <f t="shared" si="405"/>
        <v>No</v>
      </c>
      <c r="AB932" s="11">
        <f>IF(ISERROR(VLOOKUP(U932,'ITWR Dump'!$A$2:$Y$5000,24,0)),0,(VLOOKUP('ILC Report'!U932,'ITWR Dump'!$A$2:$Y$5000,24,0)))</f>
        <v>0</v>
      </c>
      <c r="AC932" s="11" t="str">
        <f t="shared" si="406"/>
        <v>No</v>
      </c>
      <c r="AD932" s="11" t="str">
        <f t="shared" si="407"/>
        <v/>
      </c>
      <c r="AE932" s="11">
        <f>IF(ISERROR(VLOOKUP(U932,'ITWR Dump'!$A$2:$Y$5000,13,0)),0,(VLOOKUP(U932,'ITWR Dump'!$A$2:$Y$5000,13,0)))</f>
        <v>0</v>
      </c>
      <c r="AF932" s="11">
        <f>IF(ISERROR(VLOOKUP(U932,'ITWR Dump'!$A$2:$Y$5000,11,0)),0,(VLOOKUP(U932,'ITWR Dump'!$A$2:$Y$5000,11,0)))</f>
        <v>0</v>
      </c>
      <c r="AG932" s="11">
        <f>IF(ISERROR(VLOOKUP(U932,'ITWR Dump'!$A$2:$Y$5000,2,0)),0,(VLOOKUP(U932,'ITWR Dump'!$A$2:$Y$5000,2,0)))</f>
        <v>0</v>
      </c>
      <c r="AH932" s="11">
        <f>IF(ISERROR(VLOOKUP(U932,'ITWR Dump'!$A$2:$Y$5000,14,0)),0,(VLOOKUP(U932,'ITWR Dump'!$A$2:$Y$5000,14,0)))</f>
        <v>0</v>
      </c>
      <c r="AI932" s="11" t="str">
        <f t="shared" si="408"/>
        <v>65-Bench Hours Offshore</v>
      </c>
      <c r="AJ932" s="11" t="str">
        <f t="shared" si="409"/>
        <v>Offshore</v>
      </c>
      <c r="AK932" s="11">
        <f>IF(ISERROR(VLOOKUP(A932,'Team Data'!$C$2:$U$213,17,0)),0,(VLOOKUP(A932,'Team Data'!$C$2:$U$213,17,0)))</f>
        <v>0</v>
      </c>
      <c r="AL932" s="11" t="str">
        <f t="shared" si="410"/>
        <v>2017-04-24</v>
      </c>
      <c r="AM932" s="11">
        <f>IF(ISERROR(VLOOKUP(U932,'ITWR Dump'!$A$2:$Y$5000,16,0)),0,(VLOOKUP(U932,'ITWR Dump'!$A$2:$Y$5000,16,0)))</f>
        <v>0</v>
      </c>
      <c r="AN932" s="11">
        <f>IF(ISERROR(VLOOKUP(U932,'ITWR Dump'!$A$2:$Y$5000,18,0)),0,(VLOOKUP(U932,'ITWR Dump'!$A$2:$Y$5000,18,0)))</f>
        <v>0</v>
      </c>
      <c r="AO932" s="11">
        <f>IF(ISERROR(VLOOKUP(U932,'ITWR Dump'!$A$2:$Y$5000,25,0)),0,(VLOOKUP('ILC Report'!U932,'ITWR Dump'!$A$2:$Y$5000,25,0)))</f>
        <v>0</v>
      </c>
      <c r="AP932" s="11">
        <f t="shared" si="411"/>
        <v>0</v>
      </c>
      <c r="AQ932" s="26">
        <f t="shared" si="412"/>
        <v>0</v>
      </c>
      <c r="AR932" s="26">
        <f t="shared" si="413"/>
        <v>0</v>
      </c>
      <c r="AS932" s="26">
        <f t="shared" si="414"/>
        <v>0</v>
      </c>
      <c r="AT932" s="26">
        <f t="shared" si="415"/>
        <v>0</v>
      </c>
      <c r="AU932" s="26">
        <f t="shared" si="416"/>
        <v>0</v>
      </c>
      <c r="AV932" s="26">
        <f t="shared" si="417"/>
        <v>0</v>
      </c>
      <c r="AW932" s="11" t="s">
        <v>653</v>
      </c>
      <c r="AX932" s="11" t="str">
        <f>VLOOKUP(L932,Group!$A$2:$B$1000,2,0)</f>
        <v>Maintenance</v>
      </c>
      <c r="AY932" s="11">
        <f>IF(ISERROR(VLOOKUP(U932,'ITWR Dump'!$A$2:$Y$5000,15,0)),0,(VLOOKUP('ILC Report'!U932,'ITWR Dump'!$A$2:$Y$5000,15,0)))</f>
        <v>0</v>
      </c>
      <c r="AZ932" s="11" t="str">
        <f t="shared" si="418"/>
        <v>No</v>
      </c>
      <c r="BA932" s="11" t="str">
        <f t="shared" si="419"/>
        <v>BKI</v>
      </c>
      <c r="BB932" s="11" t="str">
        <f t="shared" si="420"/>
        <v>BN</v>
      </c>
      <c r="BC932" s="11" t="str">
        <f t="shared" si="421"/>
        <v>No</v>
      </c>
    </row>
    <row r="933" spans="1:55" x14ac:dyDescent="0.3">
      <c r="A933" s="11" t="s">
        <v>1851</v>
      </c>
      <c r="B933" s="11" t="s">
        <v>1852</v>
      </c>
      <c r="C933" s="11" t="s">
        <v>592</v>
      </c>
      <c r="D933" s="11" t="s">
        <v>2435</v>
      </c>
      <c r="E933" s="38" t="s">
        <v>2902</v>
      </c>
      <c r="F933" s="11">
        <v>40</v>
      </c>
      <c r="G933" s="40" t="s">
        <v>218</v>
      </c>
      <c r="H933" s="11" t="str">
        <f t="shared" si="403"/>
        <v>Regular</v>
      </c>
      <c r="I933" s="11" t="str">
        <f t="shared" si="395"/>
        <v>INDIA</v>
      </c>
      <c r="J933" s="11" t="str">
        <f>IF(ISERROR(VLOOKUP(C933,'WI Vs ASM'!$B$2:$E$1000,4,0)),0,(VLOOKUP(C933,'WI Vs ASM'!$B$2:$E$1000,4,0)))</f>
        <v>Offshore</v>
      </c>
      <c r="K933" s="11" t="str">
        <f>IF(ISERROR(VLOOKUP(C933,'WI Vs ASM'!$B$2:$F$1000,5,0)),0,(VLOOKUP(C933,'WI Vs ASM'!$B$2:$F$1000,5,0)))</f>
        <v>09-NonBillable</v>
      </c>
      <c r="L933" s="11" t="str">
        <f>IF(ISERROR(VLOOKUP(C933,'WI Vs ASM'!$B$2:$D$1000,3,0)),0,(VLOOKUP(C933,'WI Vs ASM'!$B$2:$D$1000,3,0)))</f>
        <v>65-Bench Hours Offshore</v>
      </c>
      <c r="M933" s="11" t="str">
        <f>IF(ISERROR(VLOOKUP(C933,'WI Vs ASM'!$B$2:$I$1000,8,0)),0,(VLOOKUP(C933,'WI Vs ASM'!$B$2:$I$1000,8,0)))</f>
        <v>Vinodh</v>
      </c>
      <c r="N933" s="11" t="str">
        <f>IF(ISERROR(VLOOKUP(C933,'WI Vs ASM'!$B$2:$G$1000,6,0)),0,(VLOOKUP(C933,'WI Vs ASM'!$B$2:$G$1000,6,0)))</f>
        <v>FFIC Account Team</v>
      </c>
      <c r="O933" s="11" t="str">
        <f>IF(ISERROR(VLOOKUP(C933,'WI Vs ASM'!$B$2:$H$1000,7,0)),0,(VLOOKUP(C933,'WI Vs ASM'!$B$2:$H$1000,7,0)))</f>
        <v>FFIC Account Team</v>
      </c>
      <c r="P933" s="11" t="str">
        <f t="shared" si="396"/>
        <v>May-17</v>
      </c>
      <c r="Q933" s="11" t="str">
        <f t="shared" si="397"/>
        <v>Q2</v>
      </c>
      <c r="R933" s="11" t="str">
        <f>IF(ISERROR(VLOOKUP(C933,'WI Vs ASM'!$B$2:$J$1000,9,0)),0,(VLOOKUP(C933,'WI Vs ASM'!$B$2:$J$1000,9,0)))</f>
        <v>Manash M Dutta</v>
      </c>
      <c r="S933" s="11">
        <f>IF(ISERROR(VLOOKUP(C933,'WI Vs ASM'!$B$2:$K$1000,10,0)),0,(VLOOKUP(C933,'WI Vs ASM'!$B$2:$K$1000,10,0)))</f>
        <v>0</v>
      </c>
      <c r="T933" s="11">
        <f>IF(ISERROR(VLOOKUP(C933,'WI Vs ASM'!$B$2:$L$1000,11,0)),0,(VLOOKUP(C933,'WI Vs ASM'!$B$2:$L$1000,11,0)))</f>
        <v>0</v>
      </c>
      <c r="U933" s="11" t="e">
        <f t="shared" si="404"/>
        <v>#VALUE!</v>
      </c>
      <c r="V933" s="11" t="str">
        <f t="shared" si="398"/>
        <v>No</v>
      </c>
      <c r="W933" s="11" t="str">
        <f t="shared" si="399"/>
        <v>No</v>
      </c>
      <c r="X933" s="11" t="str">
        <f t="shared" si="400"/>
        <v>No</v>
      </c>
      <c r="Y933" s="11" t="str">
        <f t="shared" si="401"/>
        <v>No</v>
      </c>
      <c r="Z933" s="11" t="str">
        <f t="shared" si="402"/>
        <v>No</v>
      </c>
      <c r="AA933" s="11" t="str">
        <f t="shared" si="405"/>
        <v>No</v>
      </c>
      <c r="AB933" s="11">
        <f>IF(ISERROR(VLOOKUP(U933,'ITWR Dump'!$A$2:$Y$5000,24,0)),0,(VLOOKUP('ILC Report'!U933,'ITWR Dump'!$A$2:$Y$5000,24,0)))</f>
        <v>0</v>
      </c>
      <c r="AC933" s="11" t="str">
        <f t="shared" si="406"/>
        <v>No</v>
      </c>
      <c r="AD933" s="11" t="str">
        <f t="shared" si="407"/>
        <v/>
      </c>
      <c r="AE933" s="11">
        <f>IF(ISERROR(VLOOKUP(U933,'ITWR Dump'!$A$2:$Y$5000,13,0)),0,(VLOOKUP(U933,'ITWR Dump'!$A$2:$Y$5000,13,0)))</f>
        <v>0</v>
      </c>
      <c r="AF933" s="11">
        <f>IF(ISERROR(VLOOKUP(U933,'ITWR Dump'!$A$2:$Y$5000,11,0)),0,(VLOOKUP(U933,'ITWR Dump'!$A$2:$Y$5000,11,0)))</f>
        <v>0</v>
      </c>
      <c r="AG933" s="11">
        <f>IF(ISERROR(VLOOKUP(U933,'ITWR Dump'!$A$2:$Y$5000,2,0)),0,(VLOOKUP(U933,'ITWR Dump'!$A$2:$Y$5000,2,0)))</f>
        <v>0</v>
      </c>
      <c r="AH933" s="11">
        <f>IF(ISERROR(VLOOKUP(U933,'ITWR Dump'!$A$2:$Y$5000,14,0)),0,(VLOOKUP(U933,'ITWR Dump'!$A$2:$Y$5000,14,0)))</f>
        <v>0</v>
      </c>
      <c r="AI933" s="11" t="str">
        <f t="shared" si="408"/>
        <v>65-Bench Hours Offshore</v>
      </c>
      <c r="AJ933" s="11" t="str">
        <f t="shared" si="409"/>
        <v>Offshore</v>
      </c>
      <c r="AK933" s="11">
        <f>IF(ISERROR(VLOOKUP(A933,'Team Data'!$C$2:$U$213,17,0)),0,(VLOOKUP(A933,'Team Data'!$C$2:$U$213,17,0)))</f>
        <v>0</v>
      </c>
      <c r="AL933" s="11" t="str">
        <f t="shared" si="410"/>
        <v>2017-04-24</v>
      </c>
      <c r="AM933" s="11">
        <f>IF(ISERROR(VLOOKUP(U933,'ITWR Dump'!$A$2:$Y$5000,16,0)),0,(VLOOKUP(U933,'ITWR Dump'!$A$2:$Y$5000,16,0)))</f>
        <v>0</v>
      </c>
      <c r="AN933" s="11">
        <f>IF(ISERROR(VLOOKUP(U933,'ITWR Dump'!$A$2:$Y$5000,18,0)),0,(VLOOKUP(U933,'ITWR Dump'!$A$2:$Y$5000,18,0)))</f>
        <v>0</v>
      </c>
      <c r="AO933" s="11">
        <f>IF(ISERROR(VLOOKUP(U933,'ITWR Dump'!$A$2:$Y$5000,25,0)),0,(VLOOKUP('ILC Report'!U933,'ITWR Dump'!$A$2:$Y$5000,25,0)))</f>
        <v>0</v>
      </c>
      <c r="AP933" s="11">
        <f t="shared" si="411"/>
        <v>0</v>
      </c>
      <c r="AQ933" s="26">
        <f t="shared" si="412"/>
        <v>0</v>
      </c>
      <c r="AR933" s="26">
        <f t="shared" si="413"/>
        <v>0</v>
      </c>
      <c r="AS933" s="26">
        <f t="shared" si="414"/>
        <v>0</v>
      </c>
      <c r="AT933" s="26">
        <f t="shared" si="415"/>
        <v>0</v>
      </c>
      <c r="AU933" s="26">
        <f t="shared" si="416"/>
        <v>0</v>
      </c>
      <c r="AV933" s="26">
        <f t="shared" si="417"/>
        <v>0</v>
      </c>
      <c r="AW933" s="11" t="s">
        <v>653</v>
      </c>
      <c r="AX933" s="11" t="str">
        <f>VLOOKUP(L933,Group!$A$2:$B$1000,2,0)</f>
        <v>Maintenance</v>
      </c>
      <c r="AY933" s="11">
        <f>IF(ISERROR(VLOOKUP(U933,'ITWR Dump'!$A$2:$Y$5000,15,0)),0,(VLOOKUP('ILC Report'!U933,'ITWR Dump'!$A$2:$Y$5000,15,0)))</f>
        <v>0</v>
      </c>
      <c r="AZ933" s="11" t="str">
        <f t="shared" si="418"/>
        <v>No</v>
      </c>
      <c r="BA933" s="11" t="str">
        <f t="shared" si="419"/>
        <v>BKI</v>
      </c>
      <c r="BB933" s="11" t="str">
        <f t="shared" si="420"/>
        <v>BN</v>
      </c>
      <c r="BC933" s="11" t="str">
        <f t="shared" si="421"/>
        <v>No</v>
      </c>
    </row>
    <row r="934" spans="1:55" x14ac:dyDescent="0.3">
      <c r="A934" s="11" t="s">
        <v>676</v>
      </c>
      <c r="B934" s="11" t="s">
        <v>1853</v>
      </c>
      <c r="C934" s="11" t="s">
        <v>545</v>
      </c>
      <c r="D934" s="11" t="s">
        <v>2436</v>
      </c>
      <c r="E934" s="38" t="s">
        <v>652</v>
      </c>
      <c r="F934" s="11">
        <v>0.5</v>
      </c>
      <c r="G934" s="40" t="s">
        <v>218</v>
      </c>
      <c r="H934" s="11" t="str">
        <f t="shared" si="403"/>
        <v>Regular</v>
      </c>
      <c r="I934" s="11" t="str">
        <f t="shared" si="395"/>
        <v>INDIA</v>
      </c>
      <c r="J934" s="11" t="str">
        <f>IF(ISERROR(VLOOKUP(C934,'WI Vs ASM'!$B$2:$E$1000,4,0)),0,(VLOOKUP(C934,'WI Vs ASM'!$B$2:$E$1000,4,0)))</f>
        <v>Offshore</v>
      </c>
      <c r="K934" s="11" t="str">
        <f>IF(ISERROR(VLOOKUP(C934,'WI Vs ASM'!$B$2:$F$1000,5,0)),0,(VLOOKUP(C934,'WI Vs ASM'!$B$2:$F$1000,5,0)))</f>
        <v>01-Fixed Price</v>
      </c>
      <c r="L934" s="11" t="str">
        <f>IF(ISERROR(VLOOKUP(C934,'WI Vs ASM'!$B$2:$D$1000,3,0)),0,(VLOOKUP(C934,'WI Vs ASM'!$B$2:$D$1000,3,0)))</f>
        <v>01-Maintenance Offshore</v>
      </c>
      <c r="M934" s="11" t="str">
        <f>IF(ISERROR(VLOOKUP(C934,'WI Vs ASM'!$B$2:$I$1000,8,0)),0,(VLOOKUP(C934,'WI Vs ASM'!$B$2:$I$1000,8,0)))</f>
        <v>Rahul Soman</v>
      </c>
      <c r="N934" s="11" t="str">
        <f>IF(ISERROR(VLOOKUP(C934,'WI Vs ASM'!$B$2:$G$1000,6,0)),0,(VLOOKUP(C934,'WI Vs ASM'!$B$2:$G$1000,6,0)))</f>
        <v>Data Archive</v>
      </c>
      <c r="O934" s="11" t="str">
        <f>IF(ISERROR(VLOOKUP(C934,'WI Vs ASM'!$B$2:$H$1000,7,0)),0,(VLOOKUP(C934,'WI Vs ASM'!$B$2:$H$1000,7,0)))</f>
        <v>Central Functions</v>
      </c>
      <c r="P934" s="11" t="str">
        <f t="shared" si="396"/>
        <v>Apr-17</v>
      </c>
      <c r="Q934" s="11" t="str">
        <f t="shared" si="397"/>
        <v>Q2</v>
      </c>
      <c r="R934" s="11" t="str">
        <f>IF(ISERROR(VLOOKUP(C934,'WI Vs ASM'!$B$2:$J$1000,9,0)),0,(VLOOKUP(C934,'WI Vs ASM'!$B$2:$J$1000,9,0)))</f>
        <v>Jyothi Pai</v>
      </c>
      <c r="S934" s="11" t="str">
        <f>IF(ISERROR(VLOOKUP(C934,'WI Vs ASM'!$B$2:$K$1000,10,0)),0,(VLOOKUP(C934,'WI Vs ASM'!$B$2:$K$1000,10,0)))</f>
        <v>Linda J. Richardson</v>
      </c>
      <c r="T934" s="11" t="str">
        <f>IF(ISERROR(VLOOKUP(C934,'WI Vs ASM'!$B$2:$L$1000,11,0)),0,(VLOOKUP(C934,'WI Vs ASM'!$B$2:$L$1000,11,0)))</f>
        <v>Crystal Romano</v>
      </c>
      <c r="U934" s="11" t="str">
        <f t="shared" si="404"/>
        <v>WR736219</v>
      </c>
      <c r="V934" s="11" t="str">
        <f t="shared" si="398"/>
        <v>No</v>
      </c>
      <c r="W934" s="11" t="str">
        <f t="shared" si="399"/>
        <v>Yes</v>
      </c>
      <c r="X934" s="11" t="str">
        <f t="shared" si="400"/>
        <v>No</v>
      </c>
      <c r="Y934" s="11" t="str">
        <f t="shared" si="401"/>
        <v>No</v>
      </c>
      <c r="Z934" s="11" t="str">
        <f t="shared" si="402"/>
        <v>No</v>
      </c>
      <c r="AA934" s="11" t="str">
        <f t="shared" si="405"/>
        <v>No</v>
      </c>
      <c r="AB934" s="11">
        <f>IF(ISERROR(VLOOKUP(U934,'ITWR Dump'!$A$2:$Y$5000,24,0)),0,(VLOOKUP('ILC Report'!U934,'ITWR Dump'!$A$2:$Y$5000,24,0)))</f>
        <v>0</v>
      </c>
      <c r="AC934" s="11" t="str">
        <f t="shared" si="406"/>
        <v>No</v>
      </c>
      <c r="AD934" s="11" t="str">
        <f t="shared" si="407"/>
        <v/>
      </c>
      <c r="AE934" s="11">
        <f>IF(ISERROR(VLOOKUP(U934,'ITWR Dump'!$A$2:$Y$5000,13,0)),0,(VLOOKUP(U934,'ITWR Dump'!$A$2:$Y$5000,13,0)))</f>
        <v>0</v>
      </c>
      <c r="AF934" s="11">
        <f>IF(ISERROR(VLOOKUP(U934,'ITWR Dump'!$A$2:$Y$5000,11,0)),0,(VLOOKUP(U934,'ITWR Dump'!$A$2:$Y$5000,11,0)))</f>
        <v>0</v>
      </c>
      <c r="AG934" s="11">
        <f>IF(ISERROR(VLOOKUP(U934,'ITWR Dump'!$A$2:$Y$5000,2,0)),0,(VLOOKUP(U934,'ITWR Dump'!$A$2:$Y$5000,2,0)))</f>
        <v>0</v>
      </c>
      <c r="AH934" s="11">
        <f>IF(ISERROR(VLOOKUP(U934,'ITWR Dump'!$A$2:$Y$5000,14,0)),0,(VLOOKUP(U934,'ITWR Dump'!$A$2:$Y$5000,14,0)))</f>
        <v>0</v>
      </c>
      <c r="AI934" s="11" t="str">
        <f t="shared" si="408"/>
        <v>01-Maintenance Offshore</v>
      </c>
      <c r="AJ934" s="11" t="str">
        <f t="shared" si="409"/>
        <v>Offshore</v>
      </c>
      <c r="AK934" s="11" t="str">
        <f>IF(ISERROR(VLOOKUP(A934,'Team Data'!$C$2:$U$213,17,0)),0,(VLOOKUP(A934,'Team Data'!$C$2:$U$213,17,0)))</f>
        <v>MF PI and CF</v>
      </c>
      <c r="AL934" s="11" t="str">
        <f t="shared" si="410"/>
        <v>2017-04-24</v>
      </c>
      <c r="AM934" s="11">
        <f>IF(ISERROR(VLOOKUP(U934,'ITWR Dump'!$A$2:$Y$5000,16,0)),0,(VLOOKUP(U934,'ITWR Dump'!$A$2:$Y$5000,16,0)))</f>
        <v>0</v>
      </c>
      <c r="AN934" s="11">
        <f>IF(ISERROR(VLOOKUP(U934,'ITWR Dump'!$A$2:$Y$5000,18,0)),0,(VLOOKUP(U934,'ITWR Dump'!$A$2:$Y$5000,18,0)))</f>
        <v>0</v>
      </c>
      <c r="AO934" s="11">
        <f>IF(ISERROR(VLOOKUP(U934,'ITWR Dump'!$A$2:$Y$5000,25,0)),0,(VLOOKUP('ILC Report'!U934,'ITWR Dump'!$A$2:$Y$5000,25,0)))</f>
        <v>0</v>
      </c>
      <c r="AP934" s="11">
        <f t="shared" si="411"/>
        <v>0</v>
      </c>
      <c r="AQ934" s="26">
        <f t="shared" si="412"/>
        <v>0</v>
      </c>
      <c r="AR934" s="26">
        <f t="shared" si="413"/>
        <v>0</v>
      </c>
      <c r="AS934" s="26">
        <f t="shared" si="414"/>
        <v>0</v>
      </c>
      <c r="AT934" s="26">
        <f t="shared" si="415"/>
        <v>0</v>
      </c>
      <c r="AU934" s="26">
        <f t="shared" si="416"/>
        <v>0</v>
      </c>
      <c r="AV934" s="26">
        <f t="shared" si="417"/>
        <v>0</v>
      </c>
      <c r="AW934" s="11" t="s">
        <v>653</v>
      </c>
      <c r="AX934" s="11" t="str">
        <f>VLOOKUP(L934,Group!$A$2:$B$1000,2,0)</f>
        <v>Maintenance</v>
      </c>
      <c r="AY934" s="11">
        <f>IF(ISERROR(VLOOKUP(U934,'ITWR Dump'!$A$2:$Y$5000,15,0)),0,(VLOOKUP('ILC Report'!U934,'ITWR Dump'!$A$2:$Y$5000,15,0)))</f>
        <v>0</v>
      </c>
      <c r="AZ934" s="11" t="str">
        <f t="shared" si="418"/>
        <v>Yes</v>
      </c>
      <c r="BA934" s="11" t="str">
        <f t="shared" si="419"/>
        <v>BKI</v>
      </c>
      <c r="BB934" s="11" t="str">
        <f t="shared" si="420"/>
        <v>MN</v>
      </c>
      <c r="BC934" s="11" t="str">
        <f t="shared" si="421"/>
        <v>No</v>
      </c>
    </row>
    <row r="935" spans="1:55" x14ac:dyDescent="0.3">
      <c r="A935" s="11" t="s">
        <v>676</v>
      </c>
      <c r="B935" s="11" t="s">
        <v>1853</v>
      </c>
      <c r="C935" s="11" t="s">
        <v>612</v>
      </c>
      <c r="D935" s="11" t="s">
        <v>2437</v>
      </c>
      <c r="E935" s="38" t="s">
        <v>652</v>
      </c>
      <c r="F935" s="11">
        <v>16</v>
      </c>
      <c r="G935" s="40" t="s">
        <v>2900</v>
      </c>
      <c r="H935" s="11" t="str">
        <f t="shared" si="403"/>
        <v>Shift</v>
      </c>
      <c r="I935" s="11" t="str">
        <f t="shared" si="395"/>
        <v>INDIA</v>
      </c>
      <c r="J935" s="11" t="str">
        <f>IF(ISERROR(VLOOKUP(C935,'WI Vs ASM'!$B$2:$E$1000,4,0)),0,(VLOOKUP(C935,'WI Vs ASM'!$B$2:$E$1000,4,0)))</f>
        <v>Offshore</v>
      </c>
      <c r="K935" s="11" t="str">
        <f>IF(ISERROR(VLOOKUP(C935,'WI Vs ASM'!$B$2:$F$1000,5,0)),0,(VLOOKUP(C935,'WI Vs ASM'!$B$2:$F$1000,5,0)))</f>
        <v>02-Variable Billable</v>
      </c>
      <c r="L935" s="11" t="str">
        <f>IF(ISERROR(VLOOKUP(C935,'WI Vs ASM'!$B$2:$D$1000,3,0)),0,(VLOOKUP(C935,'WI Vs ASM'!$B$2:$D$1000,3,0)))</f>
        <v>78-Landed BA-SE Offshore</v>
      </c>
      <c r="M935" s="11" t="str">
        <f>IF(ISERROR(VLOOKUP(C935,'WI Vs ASM'!$B$2:$I$1000,8,0)),0,(VLOOKUP(C935,'WI Vs ASM'!$B$2:$I$1000,8,0)))</f>
        <v>Rahul Soman</v>
      </c>
      <c r="N935" s="11" t="str">
        <f>IF(ISERROR(VLOOKUP(C935,'WI Vs ASM'!$B$2:$G$1000,6,0)),0,(VLOOKUP(C935,'WI Vs ASM'!$B$2:$G$1000,6,0)))</f>
        <v>Financial Reporting</v>
      </c>
      <c r="O935" s="11" t="str">
        <f>IF(ISERROR(VLOOKUP(C935,'WI Vs ASM'!$B$2:$H$1000,7,0)),0,(VLOOKUP(C935,'WI Vs ASM'!$B$2:$H$1000,7,0)))</f>
        <v>Central Functions</v>
      </c>
      <c r="P935" s="11" t="str">
        <f t="shared" si="396"/>
        <v>Apr-17</v>
      </c>
      <c r="Q935" s="11" t="str">
        <f t="shared" si="397"/>
        <v>Q2</v>
      </c>
      <c r="R935" s="11" t="str">
        <f>IF(ISERROR(VLOOKUP(C935,'WI Vs ASM'!$B$2:$J$1000,9,0)),0,(VLOOKUP(C935,'WI Vs ASM'!$B$2:$J$1000,9,0)))</f>
        <v>Jyothi Pai</v>
      </c>
      <c r="S935" s="11" t="str">
        <f>IF(ISERROR(VLOOKUP(C935,'WI Vs ASM'!$B$2:$K$1000,10,0)),0,(VLOOKUP(C935,'WI Vs ASM'!$B$2:$K$1000,10,0)))</f>
        <v>Linda J. Richardson</v>
      </c>
      <c r="T935" s="11" t="str">
        <f>IF(ISERROR(VLOOKUP(C935,'WI Vs ASM'!$B$2:$L$1000,11,0)),0,(VLOOKUP(C935,'WI Vs ASM'!$B$2:$L$1000,11,0)))</f>
        <v>Crystal Romano</v>
      </c>
      <c r="U935" s="11" t="str">
        <f t="shared" si="404"/>
        <v>WR736242</v>
      </c>
      <c r="V935" s="11" t="str">
        <f t="shared" si="398"/>
        <v>No</v>
      </c>
      <c r="W935" s="11" t="str">
        <f t="shared" si="399"/>
        <v>Yes</v>
      </c>
      <c r="X935" s="11" t="str">
        <f t="shared" si="400"/>
        <v>Yes</v>
      </c>
      <c r="Y935" s="11" t="str">
        <f t="shared" si="401"/>
        <v>No</v>
      </c>
      <c r="Z935" s="11" t="str">
        <f t="shared" si="402"/>
        <v>No</v>
      </c>
      <c r="AA935" s="11" t="str">
        <f t="shared" si="405"/>
        <v>No</v>
      </c>
      <c r="AB935" s="11">
        <f>IF(ISERROR(VLOOKUP(U935,'ITWR Dump'!$A$2:$Y$5000,24,0)),0,(VLOOKUP('ILC Report'!U935,'ITWR Dump'!$A$2:$Y$5000,24,0)))</f>
        <v>0</v>
      </c>
      <c r="AC935" s="11" t="str">
        <f t="shared" si="406"/>
        <v>Yes</v>
      </c>
      <c r="AD935" s="11" t="str">
        <f t="shared" si="407"/>
        <v>BASE/Staff Aug</v>
      </c>
      <c r="AE935" s="11">
        <f>IF(ISERROR(VLOOKUP(U935,'ITWR Dump'!$A$2:$Y$5000,13,0)),0,(VLOOKUP(U935,'ITWR Dump'!$A$2:$Y$5000,13,0)))</f>
        <v>0</v>
      </c>
      <c r="AF935" s="11">
        <f>IF(ISERROR(VLOOKUP(U935,'ITWR Dump'!$A$2:$Y$5000,11,0)),0,(VLOOKUP(U935,'ITWR Dump'!$A$2:$Y$5000,11,0)))</f>
        <v>0</v>
      </c>
      <c r="AG935" s="11">
        <f>IF(ISERROR(VLOOKUP(U935,'ITWR Dump'!$A$2:$Y$5000,2,0)),0,(VLOOKUP(U935,'ITWR Dump'!$A$2:$Y$5000,2,0)))</f>
        <v>0</v>
      </c>
      <c r="AH935" s="11">
        <f>IF(ISERROR(VLOOKUP(U935,'ITWR Dump'!$A$2:$Y$5000,14,0)),0,(VLOOKUP(U935,'ITWR Dump'!$A$2:$Y$5000,14,0)))</f>
        <v>0</v>
      </c>
      <c r="AI935" s="11" t="str">
        <f t="shared" si="408"/>
        <v>78-Landed BA-SE Offshore</v>
      </c>
      <c r="AJ935" s="11" t="str">
        <f t="shared" si="409"/>
        <v>Offshore</v>
      </c>
      <c r="AK935" s="11" t="str">
        <f>IF(ISERROR(VLOOKUP(A935,'Team Data'!$C$2:$U$213,17,0)),0,(VLOOKUP(A935,'Team Data'!$C$2:$U$213,17,0)))</f>
        <v>MF PI and CF</v>
      </c>
      <c r="AL935" s="11" t="str">
        <f t="shared" si="410"/>
        <v>2017-04-24</v>
      </c>
      <c r="AM935" s="11">
        <f>IF(ISERROR(VLOOKUP(U935,'ITWR Dump'!$A$2:$Y$5000,16,0)),0,(VLOOKUP(U935,'ITWR Dump'!$A$2:$Y$5000,16,0)))</f>
        <v>0</v>
      </c>
      <c r="AN935" s="11">
        <f>IF(ISERROR(VLOOKUP(U935,'ITWR Dump'!$A$2:$Y$5000,18,0)),0,(VLOOKUP(U935,'ITWR Dump'!$A$2:$Y$5000,18,0)))</f>
        <v>0</v>
      </c>
      <c r="AO935" s="11">
        <f>IF(ISERROR(VLOOKUP(U935,'ITWR Dump'!$A$2:$Y$5000,25,0)),0,(VLOOKUP('ILC Report'!U935,'ITWR Dump'!$A$2:$Y$5000,25,0)))</f>
        <v>0</v>
      </c>
      <c r="AP935" s="11">
        <f t="shared" si="411"/>
        <v>0</v>
      </c>
      <c r="AQ935" s="26">
        <f t="shared" si="412"/>
        <v>0</v>
      </c>
      <c r="AR935" s="26">
        <f t="shared" si="413"/>
        <v>0</v>
      </c>
      <c r="AS935" s="26">
        <f t="shared" si="414"/>
        <v>0</v>
      </c>
      <c r="AT935" s="26">
        <f t="shared" si="415"/>
        <v>0</v>
      </c>
      <c r="AU935" s="26">
        <f t="shared" si="416"/>
        <v>0</v>
      </c>
      <c r="AV935" s="26">
        <f t="shared" si="417"/>
        <v>0</v>
      </c>
      <c r="AW935" s="11" t="s">
        <v>653</v>
      </c>
      <c r="AX935" s="11" t="str">
        <f>VLOOKUP(L935,Group!$A$2:$B$1000,2,0)</f>
        <v>Enhancement</v>
      </c>
      <c r="AY935" s="11">
        <f>IF(ISERROR(VLOOKUP(U935,'ITWR Dump'!$A$2:$Y$5000,15,0)),0,(VLOOKUP('ILC Report'!U935,'ITWR Dump'!$A$2:$Y$5000,15,0)))</f>
        <v>0</v>
      </c>
      <c r="AZ935" s="11" t="str">
        <f t="shared" si="418"/>
        <v>No</v>
      </c>
      <c r="BA935" s="11" t="str">
        <f t="shared" si="419"/>
        <v>BKI</v>
      </c>
      <c r="BB935" s="11" t="str">
        <f t="shared" si="420"/>
        <v>LB</v>
      </c>
      <c r="BC935" s="11" t="str">
        <f t="shared" si="421"/>
        <v>No</v>
      </c>
    </row>
    <row r="936" spans="1:55" x14ac:dyDescent="0.3">
      <c r="A936" s="11" t="s">
        <v>676</v>
      </c>
      <c r="B936" s="11" t="s">
        <v>1853</v>
      </c>
      <c r="C936" s="11" t="s">
        <v>612</v>
      </c>
      <c r="D936" s="11" t="s">
        <v>2438</v>
      </c>
      <c r="E936" s="38" t="s">
        <v>652</v>
      </c>
      <c r="F936" s="11">
        <v>8</v>
      </c>
      <c r="G936" s="40" t="s">
        <v>218</v>
      </c>
      <c r="H936" s="11" t="str">
        <f t="shared" si="403"/>
        <v>Regular</v>
      </c>
      <c r="I936" s="11" t="str">
        <f t="shared" si="395"/>
        <v>INDIA</v>
      </c>
      <c r="J936" s="11" t="str">
        <f>IF(ISERROR(VLOOKUP(C936,'WI Vs ASM'!$B$2:$E$1000,4,0)),0,(VLOOKUP(C936,'WI Vs ASM'!$B$2:$E$1000,4,0)))</f>
        <v>Offshore</v>
      </c>
      <c r="K936" s="11" t="str">
        <f>IF(ISERROR(VLOOKUP(C936,'WI Vs ASM'!$B$2:$F$1000,5,0)),0,(VLOOKUP(C936,'WI Vs ASM'!$B$2:$F$1000,5,0)))</f>
        <v>02-Variable Billable</v>
      </c>
      <c r="L936" s="11" t="str">
        <f>IF(ISERROR(VLOOKUP(C936,'WI Vs ASM'!$B$2:$D$1000,3,0)),0,(VLOOKUP(C936,'WI Vs ASM'!$B$2:$D$1000,3,0)))</f>
        <v>78-Landed BA-SE Offshore</v>
      </c>
      <c r="M936" s="11" t="str">
        <f>IF(ISERROR(VLOOKUP(C936,'WI Vs ASM'!$B$2:$I$1000,8,0)),0,(VLOOKUP(C936,'WI Vs ASM'!$B$2:$I$1000,8,0)))</f>
        <v>Rahul Soman</v>
      </c>
      <c r="N936" s="11" t="str">
        <f>IF(ISERROR(VLOOKUP(C936,'WI Vs ASM'!$B$2:$G$1000,6,0)),0,(VLOOKUP(C936,'WI Vs ASM'!$B$2:$G$1000,6,0)))</f>
        <v>Financial Reporting</v>
      </c>
      <c r="O936" s="11" t="str">
        <f>IF(ISERROR(VLOOKUP(C936,'WI Vs ASM'!$B$2:$H$1000,7,0)),0,(VLOOKUP(C936,'WI Vs ASM'!$B$2:$H$1000,7,0)))</f>
        <v>Central Functions</v>
      </c>
      <c r="P936" s="11" t="str">
        <f t="shared" si="396"/>
        <v>Apr-17</v>
      </c>
      <c r="Q936" s="11" t="str">
        <f t="shared" si="397"/>
        <v>Q2</v>
      </c>
      <c r="R936" s="11" t="str">
        <f>IF(ISERROR(VLOOKUP(C936,'WI Vs ASM'!$B$2:$J$1000,9,0)),0,(VLOOKUP(C936,'WI Vs ASM'!$B$2:$J$1000,9,0)))</f>
        <v>Jyothi Pai</v>
      </c>
      <c r="S936" s="11" t="str">
        <f>IF(ISERROR(VLOOKUP(C936,'WI Vs ASM'!$B$2:$K$1000,10,0)),0,(VLOOKUP(C936,'WI Vs ASM'!$B$2:$K$1000,10,0)))</f>
        <v>Linda J. Richardson</v>
      </c>
      <c r="T936" s="11" t="str">
        <f>IF(ISERROR(VLOOKUP(C936,'WI Vs ASM'!$B$2:$L$1000,11,0)),0,(VLOOKUP(C936,'WI Vs ASM'!$B$2:$L$1000,11,0)))</f>
        <v>Crystal Romano</v>
      </c>
      <c r="U936" s="11" t="str">
        <f t="shared" si="404"/>
        <v>WR736242</v>
      </c>
      <c r="V936" s="11" t="str">
        <f t="shared" si="398"/>
        <v>No</v>
      </c>
      <c r="W936" s="11" t="str">
        <f t="shared" si="399"/>
        <v>Yes</v>
      </c>
      <c r="X936" s="11" t="str">
        <f t="shared" si="400"/>
        <v>Yes</v>
      </c>
      <c r="Y936" s="11" t="str">
        <f t="shared" si="401"/>
        <v>No</v>
      </c>
      <c r="Z936" s="11" t="str">
        <f t="shared" si="402"/>
        <v>No</v>
      </c>
      <c r="AA936" s="11" t="str">
        <f t="shared" si="405"/>
        <v>No</v>
      </c>
      <c r="AB936" s="11">
        <f>IF(ISERROR(VLOOKUP(U936,'ITWR Dump'!$A$2:$Y$5000,24,0)),0,(VLOOKUP('ILC Report'!U936,'ITWR Dump'!$A$2:$Y$5000,24,0)))</f>
        <v>0</v>
      </c>
      <c r="AC936" s="11" t="str">
        <f t="shared" si="406"/>
        <v>Yes</v>
      </c>
      <c r="AD936" s="11" t="str">
        <f t="shared" si="407"/>
        <v>BASE/Staff Aug</v>
      </c>
      <c r="AE936" s="11">
        <f>IF(ISERROR(VLOOKUP(U936,'ITWR Dump'!$A$2:$Y$5000,13,0)),0,(VLOOKUP(U936,'ITWR Dump'!$A$2:$Y$5000,13,0)))</f>
        <v>0</v>
      </c>
      <c r="AF936" s="11">
        <f>IF(ISERROR(VLOOKUP(U936,'ITWR Dump'!$A$2:$Y$5000,11,0)),0,(VLOOKUP(U936,'ITWR Dump'!$A$2:$Y$5000,11,0)))</f>
        <v>0</v>
      </c>
      <c r="AG936" s="11">
        <f>IF(ISERROR(VLOOKUP(U936,'ITWR Dump'!$A$2:$Y$5000,2,0)),0,(VLOOKUP(U936,'ITWR Dump'!$A$2:$Y$5000,2,0)))</f>
        <v>0</v>
      </c>
      <c r="AH936" s="11">
        <f>IF(ISERROR(VLOOKUP(U936,'ITWR Dump'!$A$2:$Y$5000,14,0)),0,(VLOOKUP(U936,'ITWR Dump'!$A$2:$Y$5000,14,0)))</f>
        <v>0</v>
      </c>
      <c r="AI936" s="11" t="str">
        <f t="shared" si="408"/>
        <v>78-Landed BA-SE Offshore</v>
      </c>
      <c r="AJ936" s="11" t="str">
        <f t="shared" si="409"/>
        <v>Offshore</v>
      </c>
      <c r="AK936" s="11" t="str">
        <f>IF(ISERROR(VLOOKUP(A936,'Team Data'!$C$2:$U$213,17,0)),0,(VLOOKUP(A936,'Team Data'!$C$2:$U$213,17,0)))</f>
        <v>MF PI and CF</v>
      </c>
      <c r="AL936" s="11" t="str">
        <f t="shared" si="410"/>
        <v>2017-04-24</v>
      </c>
      <c r="AM936" s="11">
        <f>IF(ISERROR(VLOOKUP(U936,'ITWR Dump'!$A$2:$Y$5000,16,0)),0,(VLOOKUP(U936,'ITWR Dump'!$A$2:$Y$5000,16,0)))</f>
        <v>0</v>
      </c>
      <c r="AN936" s="11">
        <f>IF(ISERROR(VLOOKUP(U936,'ITWR Dump'!$A$2:$Y$5000,18,0)),0,(VLOOKUP(U936,'ITWR Dump'!$A$2:$Y$5000,18,0)))</f>
        <v>0</v>
      </c>
      <c r="AO936" s="11">
        <f>IF(ISERROR(VLOOKUP(U936,'ITWR Dump'!$A$2:$Y$5000,25,0)),0,(VLOOKUP('ILC Report'!U936,'ITWR Dump'!$A$2:$Y$5000,25,0)))</f>
        <v>0</v>
      </c>
      <c r="AP936" s="11">
        <f t="shared" si="411"/>
        <v>0</v>
      </c>
      <c r="AQ936" s="26">
        <f t="shared" si="412"/>
        <v>0</v>
      </c>
      <c r="AR936" s="26">
        <f t="shared" si="413"/>
        <v>0</v>
      </c>
      <c r="AS936" s="26">
        <f t="shared" si="414"/>
        <v>0</v>
      </c>
      <c r="AT936" s="26">
        <f t="shared" si="415"/>
        <v>0</v>
      </c>
      <c r="AU936" s="26">
        <f t="shared" si="416"/>
        <v>0</v>
      </c>
      <c r="AV936" s="26">
        <f t="shared" si="417"/>
        <v>0</v>
      </c>
      <c r="AW936" s="11" t="s">
        <v>653</v>
      </c>
      <c r="AX936" s="11" t="str">
        <f>VLOOKUP(L936,Group!$A$2:$B$1000,2,0)</f>
        <v>Enhancement</v>
      </c>
      <c r="AY936" s="11">
        <f>IF(ISERROR(VLOOKUP(U936,'ITWR Dump'!$A$2:$Y$5000,15,0)),0,(VLOOKUP('ILC Report'!U936,'ITWR Dump'!$A$2:$Y$5000,15,0)))</f>
        <v>0</v>
      </c>
      <c r="AZ936" s="11" t="str">
        <f t="shared" si="418"/>
        <v>No</v>
      </c>
      <c r="BA936" s="11" t="str">
        <f t="shared" si="419"/>
        <v>BKI</v>
      </c>
      <c r="BB936" s="11" t="str">
        <f t="shared" si="420"/>
        <v>LB</v>
      </c>
      <c r="BC936" s="11" t="str">
        <f t="shared" si="421"/>
        <v>No</v>
      </c>
    </row>
    <row r="937" spans="1:55" x14ac:dyDescent="0.3">
      <c r="A937" s="11" t="s">
        <v>676</v>
      </c>
      <c r="B937" s="11" t="s">
        <v>1853</v>
      </c>
      <c r="C937" s="11" t="s">
        <v>545</v>
      </c>
      <c r="D937" s="11" t="s">
        <v>2439</v>
      </c>
      <c r="E937" s="38" t="s">
        <v>652</v>
      </c>
      <c r="F937" s="11">
        <v>1</v>
      </c>
      <c r="G937" s="40" t="s">
        <v>218</v>
      </c>
      <c r="H937" s="11" t="str">
        <f t="shared" si="403"/>
        <v>Regular</v>
      </c>
      <c r="I937" s="11" t="str">
        <f t="shared" si="395"/>
        <v>INDIA</v>
      </c>
      <c r="J937" s="11" t="str">
        <f>IF(ISERROR(VLOOKUP(C937,'WI Vs ASM'!$B$2:$E$1000,4,0)),0,(VLOOKUP(C937,'WI Vs ASM'!$B$2:$E$1000,4,0)))</f>
        <v>Offshore</v>
      </c>
      <c r="K937" s="11" t="str">
        <f>IF(ISERROR(VLOOKUP(C937,'WI Vs ASM'!$B$2:$F$1000,5,0)),0,(VLOOKUP(C937,'WI Vs ASM'!$B$2:$F$1000,5,0)))</f>
        <v>01-Fixed Price</v>
      </c>
      <c r="L937" s="11" t="str">
        <f>IF(ISERROR(VLOOKUP(C937,'WI Vs ASM'!$B$2:$D$1000,3,0)),0,(VLOOKUP(C937,'WI Vs ASM'!$B$2:$D$1000,3,0)))</f>
        <v>01-Maintenance Offshore</v>
      </c>
      <c r="M937" s="11" t="str">
        <f>IF(ISERROR(VLOOKUP(C937,'WI Vs ASM'!$B$2:$I$1000,8,0)),0,(VLOOKUP(C937,'WI Vs ASM'!$B$2:$I$1000,8,0)))</f>
        <v>Rahul Soman</v>
      </c>
      <c r="N937" s="11" t="str">
        <f>IF(ISERROR(VLOOKUP(C937,'WI Vs ASM'!$B$2:$G$1000,6,0)),0,(VLOOKUP(C937,'WI Vs ASM'!$B$2:$G$1000,6,0)))</f>
        <v>Data Archive</v>
      </c>
      <c r="O937" s="11" t="str">
        <f>IF(ISERROR(VLOOKUP(C937,'WI Vs ASM'!$B$2:$H$1000,7,0)),0,(VLOOKUP(C937,'WI Vs ASM'!$B$2:$H$1000,7,0)))</f>
        <v>Central Functions</v>
      </c>
      <c r="P937" s="11" t="str">
        <f t="shared" si="396"/>
        <v>Apr-17</v>
      </c>
      <c r="Q937" s="11" t="str">
        <f t="shared" si="397"/>
        <v>Q2</v>
      </c>
      <c r="R937" s="11" t="str">
        <f>IF(ISERROR(VLOOKUP(C937,'WI Vs ASM'!$B$2:$J$1000,9,0)),0,(VLOOKUP(C937,'WI Vs ASM'!$B$2:$J$1000,9,0)))</f>
        <v>Jyothi Pai</v>
      </c>
      <c r="S937" s="11" t="str">
        <f>IF(ISERROR(VLOOKUP(C937,'WI Vs ASM'!$B$2:$K$1000,10,0)),0,(VLOOKUP(C937,'WI Vs ASM'!$B$2:$K$1000,10,0)))</f>
        <v>Linda J. Richardson</v>
      </c>
      <c r="T937" s="11" t="str">
        <f>IF(ISERROR(VLOOKUP(C937,'WI Vs ASM'!$B$2:$L$1000,11,0)),0,(VLOOKUP(C937,'WI Vs ASM'!$B$2:$L$1000,11,0)))</f>
        <v>Crystal Romano</v>
      </c>
      <c r="U937" s="11" t="str">
        <f t="shared" si="404"/>
        <v>WR736298</v>
      </c>
      <c r="V937" s="11" t="str">
        <f t="shared" si="398"/>
        <v>No</v>
      </c>
      <c r="W937" s="11" t="str">
        <f t="shared" si="399"/>
        <v>Yes</v>
      </c>
      <c r="X937" s="11" t="str">
        <f t="shared" si="400"/>
        <v>No</v>
      </c>
      <c r="Y937" s="11" t="str">
        <f t="shared" si="401"/>
        <v>No</v>
      </c>
      <c r="Z937" s="11" t="str">
        <f t="shared" si="402"/>
        <v>No</v>
      </c>
      <c r="AA937" s="11" t="str">
        <f t="shared" si="405"/>
        <v>No</v>
      </c>
      <c r="AB937" s="11">
        <f>IF(ISERROR(VLOOKUP(U937,'ITWR Dump'!$A$2:$Y$5000,24,0)),0,(VLOOKUP('ILC Report'!U937,'ITWR Dump'!$A$2:$Y$5000,24,0)))</f>
        <v>0</v>
      </c>
      <c r="AC937" s="11" t="str">
        <f t="shared" si="406"/>
        <v>No</v>
      </c>
      <c r="AD937" s="11" t="str">
        <f t="shared" si="407"/>
        <v/>
      </c>
      <c r="AE937" s="11">
        <f>IF(ISERROR(VLOOKUP(U937,'ITWR Dump'!$A$2:$Y$5000,13,0)),0,(VLOOKUP(U937,'ITWR Dump'!$A$2:$Y$5000,13,0)))</f>
        <v>0</v>
      </c>
      <c r="AF937" s="11">
        <f>IF(ISERROR(VLOOKUP(U937,'ITWR Dump'!$A$2:$Y$5000,11,0)),0,(VLOOKUP(U937,'ITWR Dump'!$A$2:$Y$5000,11,0)))</f>
        <v>0</v>
      </c>
      <c r="AG937" s="11">
        <f>IF(ISERROR(VLOOKUP(U937,'ITWR Dump'!$A$2:$Y$5000,2,0)),0,(VLOOKUP(U937,'ITWR Dump'!$A$2:$Y$5000,2,0)))</f>
        <v>0</v>
      </c>
      <c r="AH937" s="11">
        <f>IF(ISERROR(VLOOKUP(U937,'ITWR Dump'!$A$2:$Y$5000,14,0)),0,(VLOOKUP(U937,'ITWR Dump'!$A$2:$Y$5000,14,0)))</f>
        <v>0</v>
      </c>
      <c r="AI937" s="11" t="str">
        <f t="shared" si="408"/>
        <v>01-Maintenance Offshore</v>
      </c>
      <c r="AJ937" s="11" t="str">
        <f t="shared" si="409"/>
        <v>Offshore</v>
      </c>
      <c r="AK937" s="11" t="str">
        <f>IF(ISERROR(VLOOKUP(A937,'Team Data'!$C$2:$U$213,17,0)),0,(VLOOKUP(A937,'Team Data'!$C$2:$U$213,17,0)))</f>
        <v>MF PI and CF</v>
      </c>
      <c r="AL937" s="11" t="str">
        <f t="shared" si="410"/>
        <v>2017-04-24</v>
      </c>
      <c r="AM937" s="11">
        <f>IF(ISERROR(VLOOKUP(U937,'ITWR Dump'!$A$2:$Y$5000,16,0)),0,(VLOOKUP(U937,'ITWR Dump'!$A$2:$Y$5000,16,0)))</f>
        <v>0</v>
      </c>
      <c r="AN937" s="11">
        <f>IF(ISERROR(VLOOKUP(U937,'ITWR Dump'!$A$2:$Y$5000,18,0)),0,(VLOOKUP(U937,'ITWR Dump'!$A$2:$Y$5000,18,0)))</f>
        <v>0</v>
      </c>
      <c r="AO937" s="11">
        <f>IF(ISERROR(VLOOKUP(U937,'ITWR Dump'!$A$2:$Y$5000,25,0)),0,(VLOOKUP('ILC Report'!U937,'ITWR Dump'!$A$2:$Y$5000,25,0)))</f>
        <v>0</v>
      </c>
      <c r="AP937" s="11">
        <f t="shared" si="411"/>
        <v>0</v>
      </c>
      <c r="AQ937" s="26">
        <f t="shared" si="412"/>
        <v>0</v>
      </c>
      <c r="AR937" s="26">
        <f t="shared" si="413"/>
        <v>0</v>
      </c>
      <c r="AS937" s="26">
        <f t="shared" si="414"/>
        <v>0</v>
      </c>
      <c r="AT937" s="26">
        <f t="shared" si="415"/>
        <v>0</v>
      </c>
      <c r="AU937" s="26">
        <f t="shared" si="416"/>
        <v>0</v>
      </c>
      <c r="AV937" s="26">
        <f t="shared" si="417"/>
        <v>0</v>
      </c>
      <c r="AW937" s="11" t="s">
        <v>653</v>
      </c>
      <c r="AX937" s="11" t="str">
        <f>VLOOKUP(L937,Group!$A$2:$B$1000,2,0)</f>
        <v>Maintenance</v>
      </c>
      <c r="AY937" s="11">
        <f>IF(ISERROR(VLOOKUP(U937,'ITWR Dump'!$A$2:$Y$5000,15,0)),0,(VLOOKUP('ILC Report'!U937,'ITWR Dump'!$A$2:$Y$5000,15,0)))</f>
        <v>0</v>
      </c>
      <c r="AZ937" s="11" t="str">
        <f t="shared" si="418"/>
        <v>Yes</v>
      </c>
      <c r="BA937" s="11" t="str">
        <f t="shared" si="419"/>
        <v>BKI</v>
      </c>
      <c r="BB937" s="11" t="str">
        <f t="shared" si="420"/>
        <v>MN</v>
      </c>
      <c r="BC937" s="11" t="str">
        <f t="shared" si="421"/>
        <v>No</v>
      </c>
    </row>
    <row r="938" spans="1:55" x14ac:dyDescent="0.3">
      <c r="A938" s="11" t="s">
        <v>676</v>
      </c>
      <c r="B938" s="11" t="s">
        <v>1853</v>
      </c>
      <c r="C938" s="11" t="s">
        <v>545</v>
      </c>
      <c r="D938" s="11" t="s">
        <v>2440</v>
      </c>
      <c r="E938" s="38" t="s">
        <v>652</v>
      </c>
      <c r="F938" s="11">
        <v>0.5</v>
      </c>
      <c r="G938" s="40" t="s">
        <v>218</v>
      </c>
      <c r="H938" s="11" t="str">
        <f t="shared" si="403"/>
        <v>Regular</v>
      </c>
      <c r="I938" s="11" t="str">
        <f t="shared" si="395"/>
        <v>INDIA</v>
      </c>
      <c r="J938" s="11" t="str">
        <f>IF(ISERROR(VLOOKUP(C938,'WI Vs ASM'!$B$2:$E$1000,4,0)),0,(VLOOKUP(C938,'WI Vs ASM'!$B$2:$E$1000,4,0)))</f>
        <v>Offshore</v>
      </c>
      <c r="K938" s="11" t="str">
        <f>IF(ISERROR(VLOOKUP(C938,'WI Vs ASM'!$B$2:$F$1000,5,0)),0,(VLOOKUP(C938,'WI Vs ASM'!$B$2:$F$1000,5,0)))</f>
        <v>01-Fixed Price</v>
      </c>
      <c r="L938" s="11" t="str">
        <f>IF(ISERROR(VLOOKUP(C938,'WI Vs ASM'!$B$2:$D$1000,3,0)),0,(VLOOKUP(C938,'WI Vs ASM'!$B$2:$D$1000,3,0)))</f>
        <v>01-Maintenance Offshore</v>
      </c>
      <c r="M938" s="11" t="str">
        <f>IF(ISERROR(VLOOKUP(C938,'WI Vs ASM'!$B$2:$I$1000,8,0)),0,(VLOOKUP(C938,'WI Vs ASM'!$B$2:$I$1000,8,0)))</f>
        <v>Rahul Soman</v>
      </c>
      <c r="N938" s="11" t="str">
        <f>IF(ISERROR(VLOOKUP(C938,'WI Vs ASM'!$B$2:$G$1000,6,0)),0,(VLOOKUP(C938,'WI Vs ASM'!$B$2:$G$1000,6,0)))</f>
        <v>Data Archive</v>
      </c>
      <c r="O938" s="11" t="str">
        <f>IF(ISERROR(VLOOKUP(C938,'WI Vs ASM'!$B$2:$H$1000,7,0)),0,(VLOOKUP(C938,'WI Vs ASM'!$B$2:$H$1000,7,0)))</f>
        <v>Central Functions</v>
      </c>
      <c r="P938" s="11" t="str">
        <f t="shared" si="396"/>
        <v>Apr-17</v>
      </c>
      <c r="Q938" s="11" t="str">
        <f t="shared" si="397"/>
        <v>Q2</v>
      </c>
      <c r="R938" s="11" t="str">
        <f>IF(ISERROR(VLOOKUP(C938,'WI Vs ASM'!$B$2:$J$1000,9,0)),0,(VLOOKUP(C938,'WI Vs ASM'!$B$2:$J$1000,9,0)))</f>
        <v>Jyothi Pai</v>
      </c>
      <c r="S938" s="11" t="str">
        <f>IF(ISERROR(VLOOKUP(C938,'WI Vs ASM'!$B$2:$K$1000,10,0)),0,(VLOOKUP(C938,'WI Vs ASM'!$B$2:$K$1000,10,0)))</f>
        <v>Linda J. Richardson</v>
      </c>
      <c r="T938" s="11" t="str">
        <f>IF(ISERROR(VLOOKUP(C938,'WI Vs ASM'!$B$2:$L$1000,11,0)),0,(VLOOKUP(C938,'WI Vs ASM'!$B$2:$L$1000,11,0)))</f>
        <v>Crystal Romano</v>
      </c>
      <c r="U938" s="11" t="str">
        <f t="shared" si="404"/>
        <v>WR736330</v>
      </c>
      <c r="V938" s="11" t="str">
        <f t="shared" si="398"/>
        <v>No</v>
      </c>
      <c r="W938" s="11" t="str">
        <f t="shared" si="399"/>
        <v>Yes</v>
      </c>
      <c r="X938" s="11" t="str">
        <f t="shared" si="400"/>
        <v>No</v>
      </c>
      <c r="Y938" s="11" t="str">
        <f t="shared" si="401"/>
        <v>No</v>
      </c>
      <c r="Z938" s="11" t="str">
        <f t="shared" si="402"/>
        <v>No</v>
      </c>
      <c r="AA938" s="11" t="str">
        <f t="shared" si="405"/>
        <v>No</v>
      </c>
      <c r="AB938" s="11">
        <f>IF(ISERROR(VLOOKUP(U938,'ITWR Dump'!$A$2:$Y$5000,24,0)),0,(VLOOKUP('ILC Report'!U938,'ITWR Dump'!$A$2:$Y$5000,24,0)))</f>
        <v>0</v>
      </c>
      <c r="AC938" s="11" t="str">
        <f t="shared" si="406"/>
        <v>No</v>
      </c>
      <c r="AD938" s="11" t="str">
        <f t="shared" si="407"/>
        <v/>
      </c>
      <c r="AE938" s="11">
        <f>IF(ISERROR(VLOOKUP(U938,'ITWR Dump'!$A$2:$Y$5000,13,0)),0,(VLOOKUP(U938,'ITWR Dump'!$A$2:$Y$5000,13,0)))</f>
        <v>0</v>
      </c>
      <c r="AF938" s="11">
        <f>IF(ISERROR(VLOOKUP(U938,'ITWR Dump'!$A$2:$Y$5000,11,0)),0,(VLOOKUP(U938,'ITWR Dump'!$A$2:$Y$5000,11,0)))</f>
        <v>0</v>
      </c>
      <c r="AG938" s="11">
        <f>IF(ISERROR(VLOOKUP(U938,'ITWR Dump'!$A$2:$Y$5000,2,0)),0,(VLOOKUP(U938,'ITWR Dump'!$A$2:$Y$5000,2,0)))</f>
        <v>0</v>
      </c>
      <c r="AH938" s="11">
        <f>IF(ISERROR(VLOOKUP(U938,'ITWR Dump'!$A$2:$Y$5000,14,0)),0,(VLOOKUP(U938,'ITWR Dump'!$A$2:$Y$5000,14,0)))</f>
        <v>0</v>
      </c>
      <c r="AI938" s="11" t="str">
        <f t="shared" si="408"/>
        <v>01-Maintenance Offshore</v>
      </c>
      <c r="AJ938" s="11" t="str">
        <f t="shared" si="409"/>
        <v>Offshore</v>
      </c>
      <c r="AK938" s="11" t="str">
        <f>IF(ISERROR(VLOOKUP(A938,'Team Data'!$C$2:$U$213,17,0)),0,(VLOOKUP(A938,'Team Data'!$C$2:$U$213,17,0)))</f>
        <v>MF PI and CF</v>
      </c>
      <c r="AL938" s="11" t="str">
        <f t="shared" si="410"/>
        <v>2017-04-24</v>
      </c>
      <c r="AM938" s="11">
        <f>IF(ISERROR(VLOOKUP(U938,'ITWR Dump'!$A$2:$Y$5000,16,0)),0,(VLOOKUP(U938,'ITWR Dump'!$A$2:$Y$5000,16,0)))</f>
        <v>0</v>
      </c>
      <c r="AN938" s="11">
        <f>IF(ISERROR(VLOOKUP(U938,'ITWR Dump'!$A$2:$Y$5000,18,0)),0,(VLOOKUP(U938,'ITWR Dump'!$A$2:$Y$5000,18,0)))</f>
        <v>0</v>
      </c>
      <c r="AO938" s="11">
        <f>IF(ISERROR(VLOOKUP(U938,'ITWR Dump'!$A$2:$Y$5000,25,0)),0,(VLOOKUP('ILC Report'!U938,'ITWR Dump'!$A$2:$Y$5000,25,0)))</f>
        <v>0</v>
      </c>
      <c r="AP938" s="11">
        <f t="shared" si="411"/>
        <v>0</v>
      </c>
      <c r="AQ938" s="26">
        <f t="shared" si="412"/>
        <v>0</v>
      </c>
      <c r="AR938" s="26">
        <f t="shared" si="413"/>
        <v>0</v>
      </c>
      <c r="AS938" s="26">
        <f t="shared" si="414"/>
        <v>0</v>
      </c>
      <c r="AT938" s="26">
        <f t="shared" si="415"/>
        <v>0</v>
      </c>
      <c r="AU938" s="26">
        <f t="shared" si="416"/>
        <v>0</v>
      </c>
      <c r="AV938" s="26">
        <f t="shared" si="417"/>
        <v>0</v>
      </c>
      <c r="AW938" s="11" t="s">
        <v>653</v>
      </c>
      <c r="AX938" s="11" t="str">
        <f>VLOOKUP(L938,Group!$A$2:$B$1000,2,0)</f>
        <v>Maintenance</v>
      </c>
      <c r="AY938" s="11">
        <f>IF(ISERROR(VLOOKUP(U938,'ITWR Dump'!$A$2:$Y$5000,15,0)),0,(VLOOKUP('ILC Report'!U938,'ITWR Dump'!$A$2:$Y$5000,15,0)))</f>
        <v>0</v>
      </c>
      <c r="AZ938" s="11" t="str">
        <f t="shared" si="418"/>
        <v>Yes</v>
      </c>
      <c r="BA938" s="11" t="str">
        <f t="shared" si="419"/>
        <v>BKI</v>
      </c>
      <c r="BB938" s="11" t="str">
        <f t="shared" si="420"/>
        <v>MN</v>
      </c>
      <c r="BC938" s="11" t="str">
        <f t="shared" si="421"/>
        <v>No</v>
      </c>
    </row>
    <row r="939" spans="1:55" x14ac:dyDescent="0.3">
      <c r="A939" s="11" t="s">
        <v>676</v>
      </c>
      <c r="B939" s="11" t="s">
        <v>1853</v>
      </c>
      <c r="C939" s="11" t="s">
        <v>545</v>
      </c>
      <c r="D939" s="11" t="s">
        <v>2441</v>
      </c>
      <c r="E939" s="38" t="s">
        <v>652</v>
      </c>
      <c r="F939" s="11">
        <v>0.5</v>
      </c>
      <c r="G939" s="40" t="s">
        <v>218</v>
      </c>
      <c r="H939" s="11" t="str">
        <f t="shared" si="403"/>
        <v>Regular</v>
      </c>
      <c r="I939" s="11" t="str">
        <f t="shared" si="395"/>
        <v>INDIA</v>
      </c>
      <c r="J939" s="11" t="str">
        <f>IF(ISERROR(VLOOKUP(C939,'WI Vs ASM'!$B$2:$E$1000,4,0)),0,(VLOOKUP(C939,'WI Vs ASM'!$B$2:$E$1000,4,0)))</f>
        <v>Offshore</v>
      </c>
      <c r="K939" s="11" t="str">
        <f>IF(ISERROR(VLOOKUP(C939,'WI Vs ASM'!$B$2:$F$1000,5,0)),0,(VLOOKUP(C939,'WI Vs ASM'!$B$2:$F$1000,5,0)))</f>
        <v>01-Fixed Price</v>
      </c>
      <c r="L939" s="11" t="str">
        <f>IF(ISERROR(VLOOKUP(C939,'WI Vs ASM'!$B$2:$D$1000,3,0)),0,(VLOOKUP(C939,'WI Vs ASM'!$B$2:$D$1000,3,0)))</f>
        <v>01-Maintenance Offshore</v>
      </c>
      <c r="M939" s="11" t="str">
        <f>IF(ISERROR(VLOOKUP(C939,'WI Vs ASM'!$B$2:$I$1000,8,0)),0,(VLOOKUP(C939,'WI Vs ASM'!$B$2:$I$1000,8,0)))</f>
        <v>Rahul Soman</v>
      </c>
      <c r="N939" s="11" t="str">
        <f>IF(ISERROR(VLOOKUP(C939,'WI Vs ASM'!$B$2:$G$1000,6,0)),0,(VLOOKUP(C939,'WI Vs ASM'!$B$2:$G$1000,6,0)))</f>
        <v>Data Archive</v>
      </c>
      <c r="O939" s="11" t="str">
        <f>IF(ISERROR(VLOOKUP(C939,'WI Vs ASM'!$B$2:$H$1000,7,0)),0,(VLOOKUP(C939,'WI Vs ASM'!$B$2:$H$1000,7,0)))</f>
        <v>Central Functions</v>
      </c>
      <c r="P939" s="11" t="str">
        <f t="shared" si="396"/>
        <v>Apr-17</v>
      </c>
      <c r="Q939" s="11" t="str">
        <f t="shared" si="397"/>
        <v>Q2</v>
      </c>
      <c r="R939" s="11" t="str">
        <f>IF(ISERROR(VLOOKUP(C939,'WI Vs ASM'!$B$2:$J$1000,9,0)),0,(VLOOKUP(C939,'WI Vs ASM'!$B$2:$J$1000,9,0)))</f>
        <v>Jyothi Pai</v>
      </c>
      <c r="S939" s="11" t="str">
        <f>IF(ISERROR(VLOOKUP(C939,'WI Vs ASM'!$B$2:$K$1000,10,0)),0,(VLOOKUP(C939,'WI Vs ASM'!$B$2:$K$1000,10,0)))</f>
        <v>Linda J. Richardson</v>
      </c>
      <c r="T939" s="11" t="str">
        <f>IF(ISERROR(VLOOKUP(C939,'WI Vs ASM'!$B$2:$L$1000,11,0)),0,(VLOOKUP(C939,'WI Vs ASM'!$B$2:$L$1000,11,0)))</f>
        <v>Crystal Romano</v>
      </c>
      <c r="U939" s="11" t="str">
        <f t="shared" si="404"/>
        <v>WR736355</v>
      </c>
      <c r="V939" s="11" t="str">
        <f t="shared" si="398"/>
        <v>No</v>
      </c>
      <c r="W939" s="11" t="str">
        <f t="shared" si="399"/>
        <v>Yes</v>
      </c>
      <c r="X939" s="11" t="str">
        <f t="shared" si="400"/>
        <v>No</v>
      </c>
      <c r="Y939" s="11" t="str">
        <f t="shared" si="401"/>
        <v>No</v>
      </c>
      <c r="Z939" s="11" t="str">
        <f t="shared" si="402"/>
        <v>No</v>
      </c>
      <c r="AA939" s="11" t="str">
        <f t="shared" si="405"/>
        <v>No</v>
      </c>
      <c r="AB939" s="11">
        <f>IF(ISERROR(VLOOKUP(U939,'ITWR Dump'!$A$2:$Y$5000,24,0)),0,(VLOOKUP('ILC Report'!U939,'ITWR Dump'!$A$2:$Y$5000,24,0)))</f>
        <v>0</v>
      </c>
      <c r="AC939" s="11" t="str">
        <f t="shared" si="406"/>
        <v>No</v>
      </c>
      <c r="AD939" s="11" t="str">
        <f t="shared" si="407"/>
        <v/>
      </c>
      <c r="AE939" s="11">
        <f>IF(ISERROR(VLOOKUP(U939,'ITWR Dump'!$A$2:$Y$5000,13,0)),0,(VLOOKUP(U939,'ITWR Dump'!$A$2:$Y$5000,13,0)))</f>
        <v>0</v>
      </c>
      <c r="AF939" s="11">
        <f>IF(ISERROR(VLOOKUP(U939,'ITWR Dump'!$A$2:$Y$5000,11,0)),0,(VLOOKUP(U939,'ITWR Dump'!$A$2:$Y$5000,11,0)))</f>
        <v>0</v>
      </c>
      <c r="AG939" s="11">
        <f>IF(ISERROR(VLOOKUP(U939,'ITWR Dump'!$A$2:$Y$5000,2,0)),0,(VLOOKUP(U939,'ITWR Dump'!$A$2:$Y$5000,2,0)))</f>
        <v>0</v>
      </c>
      <c r="AH939" s="11">
        <f>IF(ISERROR(VLOOKUP(U939,'ITWR Dump'!$A$2:$Y$5000,14,0)),0,(VLOOKUP(U939,'ITWR Dump'!$A$2:$Y$5000,14,0)))</f>
        <v>0</v>
      </c>
      <c r="AI939" s="11" t="str">
        <f t="shared" si="408"/>
        <v>01-Maintenance Offshore</v>
      </c>
      <c r="AJ939" s="11" t="str">
        <f t="shared" si="409"/>
        <v>Offshore</v>
      </c>
      <c r="AK939" s="11" t="str">
        <f>IF(ISERROR(VLOOKUP(A939,'Team Data'!$C$2:$U$213,17,0)),0,(VLOOKUP(A939,'Team Data'!$C$2:$U$213,17,0)))</f>
        <v>MF PI and CF</v>
      </c>
      <c r="AL939" s="11" t="str">
        <f t="shared" si="410"/>
        <v>2017-04-24</v>
      </c>
      <c r="AM939" s="11">
        <f>IF(ISERROR(VLOOKUP(U939,'ITWR Dump'!$A$2:$Y$5000,16,0)),0,(VLOOKUP(U939,'ITWR Dump'!$A$2:$Y$5000,16,0)))</f>
        <v>0</v>
      </c>
      <c r="AN939" s="11">
        <f>IF(ISERROR(VLOOKUP(U939,'ITWR Dump'!$A$2:$Y$5000,18,0)),0,(VLOOKUP(U939,'ITWR Dump'!$A$2:$Y$5000,18,0)))</f>
        <v>0</v>
      </c>
      <c r="AO939" s="11">
        <f>IF(ISERROR(VLOOKUP(U939,'ITWR Dump'!$A$2:$Y$5000,25,0)),0,(VLOOKUP('ILC Report'!U939,'ITWR Dump'!$A$2:$Y$5000,25,0)))</f>
        <v>0</v>
      </c>
      <c r="AP939" s="11">
        <f t="shared" si="411"/>
        <v>0</v>
      </c>
      <c r="AQ939" s="26">
        <f t="shared" si="412"/>
        <v>0</v>
      </c>
      <c r="AR939" s="26">
        <f t="shared" si="413"/>
        <v>0</v>
      </c>
      <c r="AS939" s="26">
        <f t="shared" si="414"/>
        <v>0</v>
      </c>
      <c r="AT939" s="26">
        <f t="shared" si="415"/>
        <v>0</v>
      </c>
      <c r="AU939" s="26">
        <f t="shared" si="416"/>
        <v>0</v>
      </c>
      <c r="AV939" s="26">
        <f t="shared" si="417"/>
        <v>0</v>
      </c>
      <c r="AW939" s="11" t="s">
        <v>653</v>
      </c>
      <c r="AX939" s="11" t="str">
        <f>VLOOKUP(L939,Group!$A$2:$B$1000,2,0)</f>
        <v>Maintenance</v>
      </c>
      <c r="AY939" s="11">
        <f>IF(ISERROR(VLOOKUP(U939,'ITWR Dump'!$A$2:$Y$5000,15,0)),0,(VLOOKUP('ILC Report'!U939,'ITWR Dump'!$A$2:$Y$5000,15,0)))</f>
        <v>0</v>
      </c>
      <c r="AZ939" s="11" t="str">
        <f t="shared" si="418"/>
        <v>Yes</v>
      </c>
      <c r="BA939" s="11" t="str">
        <f t="shared" si="419"/>
        <v>BKI</v>
      </c>
      <c r="BB939" s="11" t="str">
        <f t="shared" si="420"/>
        <v>MN</v>
      </c>
      <c r="BC939" s="11" t="str">
        <f t="shared" si="421"/>
        <v>No</v>
      </c>
    </row>
    <row r="940" spans="1:55" x14ac:dyDescent="0.3">
      <c r="A940" s="11" t="s">
        <v>676</v>
      </c>
      <c r="B940" s="11" t="s">
        <v>1853</v>
      </c>
      <c r="C940" s="11" t="s">
        <v>545</v>
      </c>
      <c r="D940" s="11" t="s">
        <v>2442</v>
      </c>
      <c r="E940" s="38" t="s">
        <v>652</v>
      </c>
      <c r="F940" s="11">
        <v>0.5</v>
      </c>
      <c r="G940" s="40" t="s">
        <v>218</v>
      </c>
      <c r="H940" s="11" t="str">
        <f t="shared" si="403"/>
        <v>Regular</v>
      </c>
      <c r="I940" s="11" t="str">
        <f t="shared" si="395"/>
        <v>INDIA</v>
      </c>
      <c r="J940" s="11" t="str">
        <f>IF(ISERROR(VLOOKUP(C940,'WI Vs ASM'!$B$2:$E$1000,4,0)),0,(VLOOKUP(C940,'WI Vs ASM'!$B$2:$E$1000,4,0)))</f>
        <v>Offshore</v>
      </c>
      <c r="K940" s="11" t="str">
        <f>IF(ISERROR(VLOOKUP(C940,'WI Vs ASM'!$B$2:$F$1000,5,0)),0,(VLOOKUP(C940,'WI Vs ASM'!$B$2:$F$1000,5,0)))</f>
        <v>01-Fixed Price</v>
      </c>
      <c r="L940" s="11" t="str">
        <f>IF(ISERROR(VLOOKUP(C940,'WI Vs ASM'!$B$2:$D$1000,3,0)),0,(VLOOKUP(C940,'WI Vs ASM'!$B$2:$D$1000,3,0)))</f>
        <v>01-Maintenance Offshore</v>
      </c>
      <c r="M940" s="11" t="str">
        <f>IF(ISERROR(VLOOKUP(C940,'WI Vs ASM'!$B$2:$I$1000,8,0)),0,(VLOOKUP(C940,'WI Vs ASM'!$B$2:$I$1000,8,0)))</f>
        <v>Rahul Soman</v>
      </c>
      <c r="N940" s="11" t="str">
        <f>IF(ISERROR(VLOOKUP(C940,'WI Vs ASM'!$B$2:$G$1000,6,0)),0,(VLOOKUP(C940,'WI Vs ASM'!$B$2:$G$1000,6,0)))</f>
        <v>Data Archive</v>
      </c>
      <c r="O940" s="11" t="str">
        <f>IF(ISERROR(VLOOKUP(C940,'WI Vs ASM'!$B$2:$H$1000,7,0)),0,(VLOOKUP(C940,'WI Vs ASM'!$B$2:$H$1000,7,0)))</f>
        <v>Central Functions</v>
      </c>
      <c r="P940" s="11" t="str">
        <f t="shared" si="396"/>
        <v>Apr-17</v>
      </c>
      <c r="Q940" s="11" t="str">
        <f t="shared" si="397"/>
        <v>Q2</v>
      </c>
      <c r="R940" s="11" t="str">
        <f>IF(ISERROR(VLOOKUP(C940,'WI Vs ASM'!$B$2:$J$1000,9,0)),0,(VLOOKUP(C940,'WI Vs ASM'!$B$2:$J$1000,9,0)))</f>
        <v>Jyothi Pai</v>
      </c>
      <c r="S940" s="11" t="str">
        <f>IF(ISERROR(VLOOKUP(C940,'WI Vs ASM'!$B$2:$K$1000,10,0)),0,(VLOOKUP(C940,'WI Vs ASM'!$B$2:$K$1000,10,0)))</f>
        <v>Linda J. Richardson</v>
      </c>
      <c r="T940" s="11" t="str">
        <f>IF(ISERROR(VLOOKUP(C940,'WI Vs ASM'!$B$2:$L$1000,11,0)),0,(VLOOKUP(C940,'WI Vs ASM'!$B$2:$L$1000,11,0)))</f>
        <v>Crystal Romano</v>
      </c>
      <c r="U940" s="11" t="str">
        <f t="shared" si="404"/>
        <v>WR736357</v>
      </c>
      <c r="V940" s="11" t="str">
        <f t="shared" si="398"/>
        <v>No</v>
      </c>
      <c r="W940" s="11" t="str">
        <f t="shared" si="399"/>
        <v>Yes</v>
      </c>
      <c r="X940" s="11" t="str">
        <f t="shared" si="400"/>
        <v>No</v>
      </c>
      <c r="Y940" s="11" t="str">
        <f t="shared" si="401"/>
        <v>No</v>
      </c>
      <c r="Z940" s="11" t="str">
        <f t="shared" si="402"/>
        <v>No</v>
      </c>
      <c r="AA940" s="11" t="str">
        <f t="shared" si="405"/>
        <v>No</v>
      </c>
      <c r="AB940" s="11">
        <f>IF(ISERROR(VLOOKUP(U940,'ITWR Dump'!$A$2:$Y$5000,24,0)),0,(VLOOKUP('ILC Report'!U940,'ITWR Dump'!$A$2:$Y$5000,24,0)))</f>
        <v>0</v>
      </c>
      <c r="AC940" s="11" t="str">
        <f t="shared" si="406"/>
        <v>No</v>
      </c>
      <c r="AD940" s="11" t="str">
        <f t="shared" si="407"/>
        <v/>
      </c>
      <c r="AE940" s="11">
        <f>IF(ISERROR(VLOOKUP(U940,'ITWR Dump'!$A$2:$Y$5000,13,0)),0,(VLOOKUP(U940,'ITWR Dump'!$A$2:$Y$5000,13,0)))</f>
        <v>0</v>
      </c>
      <c r="AF940" s="11">
        <f>IF(ISERROR(VLOOKUP(U940,'ITWR Dump'!$A$2:$Y$5000,11,0)),0,(VLOOKUP(U940,'ITWR Dump'!$A$2:$Y$5000,11,0)))</f>
        <v>0</v>
      </c>
      <c r="AG940" s="11">
        <f>IF(ISERROR(VLOOKUP(U940,'ITWR Dump'!$A$2:$Y$5000,2,0)),0,(VLOOKUP(U940,'ITWR Dump'!$A$2:$Y$5000,2,0)))</f>
        <v>0</v>
      </c>
      <c r="AH940" s="11">
        <f>IF(ISERROR(VLOOKUP(U940,'ITWR Dump'!$A$2:$Y$5000,14,0)),0,(VLOOKUP(U940,'ITWR Dump'!$A$2:$Y$5000,14,0)))</f>
        <v>0</v>
      </c>
      <c r="AI940" s="11" t="str">
        <f t="shared" si="408"/>
        <v>01-Maintenance Offshore</v>
      </c>
      <c r="AJ940" s="11" t="str">
        <f t="shared" si="409"/>
        <v>Offshore</v>
      </c>
      <c r="AK940" s="11" t="str">
        <f>IF(ISERROR(VLOOKUP(A940,'Team Data'!$C$2:$U$213,17,0)),0,(VLOOKUP(A940,'Team Data'!$C$2:$U$213,17,0)))</f>
        <v>MF PI and CF</v>
      </c>
      <c r="AL940" s="11" t="str">
        <f t="shared" si="410"/>
        <v>2017-04-24</v>
      </c>
      <c r="AM940" s="11">
        <f>IF(ISERROR(VLOOKUP(U940,'ITWR Dump'!$A$2:$Y$5000,16,0)),0,(VLOOKUP(U940,'ITWR Dump'!$A$2:$Y$5000,16,0)))</f>
        <v>0</v>
      </c>
      <c r="AN940" s="11">
        <f>IF(ISERROR(VLOOKUP(U940,'ITWR Dump'!$A$2:$Y$5000,18,0)),0,(VLOOKUP(U940,'ITWR Dump'!$A$2:$Y$5000,18,0)))</f>
        <v>0</v>
      </c>
      <c r="AO940" s="11">
        <f>IF(ISERROR(VLOOKUP(U940,'ITWR Dump'!$A$2:$Y$5000,25,0)),0,(VLOOKUP('ILC Report'!U940,'ITWR Dump'!$A$2:$Y$5000,25,0)))</f>
        <v>0</v>
      </c>
      <c r="AP940" s="11">
        <f t="shared" si="411"/>
        <v>0</v>
      </c>
      <c r="AQ940" s="26">
        <f t="shared" si="412"/>
        <v>0</v>
      </c>
      <c r="AR940" s="26">
        <f t="shared" si="413"/>
        <v>0</v>
      </c>
      <c r="AS940" s="26">
        <f t="shared" si="414"/>
        <v>0</v>
      </c>
      <c r="AT940" s="26">
        <f t="shared" si="415"/>
        <v>0</v>
      </c>
      <c r="AU940" s="26">
        <f t="shared" si="416"/>
        <v>0</v>
      </c>
      <c r="AV940" s="26">
        <f t="shared" si="417"/>
        <v>0</v>
      </c>
      <c r="AW940" s="11" t="s">
        <v>653</v>
      </c>
      <c r="AX940" s="11" t="str">
        <f>VLOOKUP(L940,Group!$A$2:$B$1000,2,0)</f>
        <v>Maintenance</v>
      </c>
      <c r="AY940" s="11">
        <f>IF(ISERROR(VLOOKUP(U940,'ITWR Dump'!$A$2:$Y$5000,15,0)),0,(VLOOKUP('ILC Report'!U940,'ITWR Dump'!$A$2:$Y$5000,15,0)))</f>
        <v>0</v>
      </c>
      <c r="AZ940" s="11" t="str">
        <f t="shared" si="418"/>
        <v>Yes</v>
      </c>
      <c r="BA940" s="11" t="str">
        <f t="shared" si="419"/>
        <v>BKI</v>
      </c>
      <c r="BB940" s="11" t="str">
        <f t="shared" si="420"/>
        <v>MN</v>
      </c>
      <c r="BC940" s="11" t="str">
        <f t="shared" si="421"/>
        <v>No</v>
      </c>
    </row>
    <row r="941" spans="1:55" x14ac:dyDescent="0.3">
      <c r="A941" s="11" t="s">
        <v>676</v>
      </c>
      <c r="B941" s="11" t="s">
        <v>1853</v>
      </c>
      <c r="C941" s="11" t="s">
        <v>593</v>
      </c>
      <c r="D941" s="11" t="s">
        <v>2016</v>
      </c>
      <c r="E941" s="38" t="s">
        <v>2901</v>
      </c>
      <c r="F941" s="11">
        <v>12</v>
      </c>
      <c r="G941" s="40" t="s">
        <v>218</v>
      </c>
      <c r="H941" s="11" t="str">
        <f t="shared" si="403"/>
        <v>Regular</v>
      </c>
      <c r="I941" s="11" t="str">
        <f t="shared" si="395"/>
        <v>INDIA</v>
      </c>
      <c r="J941" s="11" t="str">
        <f>IF(ISERROR(VLOOKUP(C941,'WI Vs ASM'!$B$2:$E$1000,4,0)),0,(VLOOKUP(C941,'WI Vs ASM'!$B$2:$E$1000,4,0)))</f>
        <v>Offshore</v>
      </c>
      <c r="K941" s="11" t="str">
        <f>IF(ISERROR(VLOOKUP(C941,'WI Vs ASM'!$B$2:$F$1000,5,0)),0,(VLOOKUP(C941,'WI Vs ASM'!$B$2:$F$1000,5,0)))</f>
        <v>09-NonBillable</v>
      </c>
      <c r="L941" s="11" t="str">
        <f>IF(ISERROR(VLOOKUP(C941,'WI Vs ASM'!$B$2:$D$1000,3,0)),0,(VLOOKUP(C941,'WI Vs ASM'!$B$2:$D$1000,3,0)))</f>
        <v>93-Mgmt Offshore (OH)</v>
      </c>
      <c r="M941" s="11" t="str">
        <f>IF(ISERROR(VLOOKUP(C941,'WI Vs ASM'!$B$2:$I$1000,8,0)),0,(VLOOKUP(C941,'WI Vs ASM'!$B$2:$I$1000,8,0)))</f>
        <v>Vinodh</v>
      </c>
      <c r="N941" s="11" t="str">
        <f>IF(ISERROR(VLOOKUP(C941,'WI Vs ASM'!$B$2:$G$1000,6,0)),0,(VLOOKUP(C941,'WI Vs ASM'!$B$2:$G$1000,6,0)))</f>
        <v>FFIC Account Team</v>
      </c>
      <c r="O941" s="11" t="str">
        <f>IF(ISERROR(VLOOKUP(C941,'WI Vs ASM'!$B$2:$H$1000,7,0)),0,(VLOOKUP(C941,'WI Vs ASM'!$B$2:$H$1000,7,0)))</f>
        <v>FFIC Account Team</v>
      </c>
      <c r="P941" s="11" t="str">
        <f t="shared" si="396"/>
        <v>May-17</v>
      </c>
      <c r="Q941" s="11" t="str">
        <f t="shared" si="397"/>
        <v>Q2</v>
      </c>
      <c r="R941" s="11" t="str">
        <f>IF(ISERROR(VLOOKUP(C941,'WI Vs ASM'!$B$2:$J$1000,9,0)),0,(VLOOKUP(C941,'WI Vs ASM'!$B$2:$J$1000,9,0)))</f>
        <v>Manash M Dutta</v>
      </c>
      <c r="S941" s="11">
        <f>IF(ISERROR(VLOOKUP(C941,'WI Vs ASM'!$B$2:$K$1000,10,0)),0,(VLOOKUP(C941,'WI Vs ASM'!$B$2:$K$1000,10,0)))</f>
        <v>0</v>
      </c>
      <c r="T941" s="11">
        <f>IF(ISERROR(VLOOKUP(C941,'WI Vs ASM'!$B$2:$L$1000,11,0)),0,(VLOOKUP(C941,'WI Vs ASM'!$B$2:$L$1000,11,0)))</f>
        <v>0</v>
      </c>
      <c r="U941" s="11" t="e">
        <f t="shared" si="404"/>
        <v>#VALUE!</v>
      </c>
      <c r="V941" s="11" t="str">
        <f t="shared" si="398"/>
        <v>No</v>
      </c>
      <c r="W941" s="11" t="str">
        <f t="shared" si="399"/>
        <v>No</v>
      </c>
      <c r="X941" s="11" t="str">
        <f t="shared" si="400"/>
        <v>No</v>
      </c>
      <c r="Y941" s="11" t="str">
        <f t="shared" si="401"/>
        <v>No</v>
      </c>
      <c r="Z941" s="11" t="str">
        <f t="shared" si="402"/>
        <v>No</v>
      </c>
      <c r="AA941" s="11" t="str">
        <f t="shared" si="405"/>
        <v>No</v>
      </c>
      <c r="AB941" s="11">
        <f>IF(ISERROR(VLOOKUP(U941,'ITWR Dump'!$A$2:$Y$5000,24,0)),0,(VLOOKUP('ILC Report'!U941,'ITWR Dump'!$A$2:$Y$5000,24,0)))</f>
        <v>0</v>
      </c>
      <c r="AC941" s="11" t="str">
        <f t="shared" si="406"/>
        <v>No</v>
      </c>
      <c r="AD941" s="11" t="str">
        <f t="shared" si="407"/>
        <v/>
      </c>
      <c r="AE941" s="11">
        <f>IF(ISERROR(VLOOKUP(U941,'ITWR Dump'!$A$2:$Y$5000,13,0)),0,(VLOOKUP(U941,'ITWR Dump'!$A$2:$Y$5000,13,0)))</f>
        <v>0</v>
      </c>
      <c r="AF941" s="11">
        <f>IF(ISERROR(VLOOKUP(U941,'ITWR Dump'!$A$2:$Y$5000,11,0)),0,(VLOOKUP(U941,'ITWR Dump'!$A$2:$Y$5000,11,0)))</f>
        <v>0</v>
      </c>
      <c r="AG941" s="11">
        <f>IF(ISERROR(VLOOKUP(U941,'ITWR Dump'!$A$2:$Y$5000,2,0)),0,(VLOOKUP(U941,'ITWR Dump'!$A$2:$Y$5000,2,0)))</f>
        <v>0</v>
      </c>
      <c r="AH941" s="11">
        <f>IF(ISERROR(VLOOKUP(U941,'ITWR Dump'!$A$2:$Y$5000,14,0)),0,(VLOOKUP(U941,'ITWR Dump'!$A$2:$Y$5000,14,0)))</f>
        <v>0</v>
      </c>
      <c r="AI941" s="11" t="str">
        <f t="shared" si="408"/>
        <v>93-Mgmt Offshore (OH)</v>
      </c>
      <c r="AJ941" s="11" t="str">
        <f t="shared" si="409"/>
        <v>Offshore</v>
      </c>
      <c r="AK941" s="11" t="str">
        <f>IF(ISERROR(VLOOKUP(A941,'Team Data'!$C$2:$U$213,17,0)),0,(VLOOKUP(A941,'Team Data'!$C$2:$U$213,17,0)))</f>
        <v>MF PI and CF</v>
      </c>
      <c r="AL941" s="11" t="str">
        <f t="shared" si="410"/>
        <v>2017-04-24</v>
      </c>
      <c r="AM941" s="11">
        <f>IF(ISERROR(VLOOKUP(U941,'ITWR Dump'!$A$2:$Y$5000,16,0)),0,(VLOOKUP(U941,'ITWR Dump'!$A$2:$Y$5000,16,0)))</f>
        <v>0</v>
      </c>
      <c r="AN941" s="11">
        <f>IF(ISERROR(VLOOKUP(U941,'ITWR Dump'!$A$2:$Y$5000,18,0)),0,(VLOOKUP(U941,'ITWR Dump'!$A$2:$Y$5000,18,0)))</f>
        <v>0</v>
      </c>
      <c r="AO941" s="11">
        <f>IF(ISERROR(VLOOKUP(U941,'ITWR Dump'!$A$2:$Y$5000,25,0)),0,(VLOOKUP('ILC Report'!U941,'ITWR Dump'!$A$2:$Y$5000,25,0)))</f>
        <v>0</v>
      </c>
      <c r="AP941" s="11">
        <f t="shared" si="411"/>
        <v>0</v>
      </c>
      <c r="AQ941" s="26">
        <f t="shared" si="412"/>
        <v>0</v>
      </c>
      <c r="AR941" s="26">
        <f t="shared" si="413"/>
        <v>0</v>
      </c>
      <c r="AS941" s="26">
        <f t="shared" si="414"/>
        <v>0</v>
      </c>
      <c r="AT941" s="26">
        <f t="shared" si="415"/>
        <v>0</v>
      </c>
      <c r="AU941" s="26">
        <f t="shared" si="416"/>
        <v>0</v>
      </c>
      <c r="AV941" s="26">
        <f t="shared" si="417"/>
        <v>0</v>
      </c>
      <c r="AW941" s="11" t="s">
        <v>653</v>
      </c>
      <c r="AX941" s="11" t="str">
        <f>VLOOKUP(L941,Group!$A$2:$B$1000,2,0)</f>
        <v>Maintenance</v>
      </c>
      <c r="AY941" s="11">
        <f>IF(ISERROR(VLOOKUP(U941,'ITWR Dump'!$A$2:$Y$5000,15,0)),0,(VLOOKUP('ILC Report'!U941,'ITWR Dump'!$A$2:$Y$5000,15,0)))</f>
        <v>0</v>
      </c>
      <c r="AZ941" s="11" t="str">
        <f t="shared" si="418"/>
        <v>No</v>
      </c>
      <c r="BA941" s="11" t="str">
        <f t="shared" si="419"/>
        <v>BKI</v>
      </c>
      <c r="BB941" s="11" t="str">
        <f t="shared" si="420"/>
        <v>GM</v>
      </c>
      <c r="BC941" s="11" t="str">
        <f t="shared" si="421"/>
        <v>No</v>
      </c>
    </row>
    <row r="942" spans="1:55" x14ac:dyDescent="0.3">
      <c r="A942" s="11" t="s">
        <v>676</v>
      </c>
      <c r="B942" s="11" t="s">
        <v>1853</v>
      </c>
      <c r="C942" s="11" t="s">
        <v>612</v>
      </c>
      <c r="D942" s="11" t="s">
        <v>2437</v>
      </c>
      <c r="E942" s="38" t="s">
        <v>2901</v>
      </c>
      <c r="F942" s="11">
        <v>24</v>
      </c>
      <c r="G942" s="40" t="s">
        <v>2900</v>
      </c>
      <c r="H942" s="11" t="str">
        <f t="shared" si="403"/>
        <v>Shift</v>
      </c>
      <c r="I942" s="11" t="str">
        <f t="shared" si="395"/>
        <v>INDIA</v>
      </c>
      <c r="J942" s="11" t="str">
        <f>IF(ISERROR(VLOOKUP(C942,'WI Vs ASM'!$B$2:$E$1000,4,0)),0,(VLOOKUP(C942,'WI Vs ASM'!$B$2:$E$1000,4,0)))</f>
        <v>Offshore</v>
      </c>
      <c r="K942" s="11" t="str">
        <f>IF(ISERROR(VLOOKUP(C942,'WI Vs ASM'!$B$2:$F$1000,5,0)),0,(VLOOKUP(C942,'WI Vs ASM'!$B$2:$F$1000,5,0)))</f>
        <v>02-Variable Billable</v>
      </c>
      <c r="L942" s="11" t="str">
        <f>IF(ISERROR(VLOOKUP(C942,'WI Vs ASM'!$B$2:$D$1000,3,0)),0,(VLOOKUP(C942,'WI Vs ASM'!$B$2:$D$1000,3,0)))</f>
        <v>78-Landed BA-SE Offshore</v>
      </c>
      <c r="M942" s="11" t="str">
        <f>IF(ISERROR(VLOOKUP(C942,'WI Vs ASM'!$B$2:$I$1000,8,0)),0,(VLOOKUP(C942,'WI Vs ASM'!$B$2:$I$1000,8,0)))</f>
        <v>Rahul Soman</v>
      </c>
      <c r="N942" s="11" t="str">
        <f>IF(ISERROR(VLOOKUP(C942,'WI Vs ASM'!$B$2:$G$1000,6,0)),0,(VLOOKUP(C942,'WI Vs ASM'!$B$2:$G$1000,6,0)))</f>
        <v>Financial Reporting</v>
      </c>
      <c r="O942" s="11" t="str">
        <f>IF(ISERROR(VLOOKUP(C942,'WI Vs ASM'!$B$2:$H$1000,7,0)),0,(VLOOKUP(C942,'WI Vs ASM'!$B$2:$H$1000,7,0)))</f>
        <v>Central Functions</v>
      </c>
      <c r="P942" s="11" t="str">
        <f t="shared" si="396"/>
        <v>May-17</v>
      </c>
      <c r="Q942" s="11" t="str">
        <f t="shared" si="397"/>
        <v>Q2</v>
      </c>
      <c r="R942" s="11" t="str">
        <f>IF(ISERROR(VLOOKUP(C942,'WI Vs ASM'!$B$2:$J$1000,9,0)),0,(VLOOKUP(C942,'WI Vs ASM'!$B$2:$J$1000,9,0)))</f>
        <v>Jyothi Pai</v>
      </c>
      <c r="S942" s="11" t="str">
        <f>IF(ISERROR(VLOOKUP(C942,'WI Vs ASM'!$B$2:$K$1000,10,0)),0,(VLOOKUP(C942,'WI Vs ASM'!$B$2:$K$1000,10,0)))</f>
        <v>Linda J. Richardson</v>
      </c>
      <c r="T942" s="11" t="str">
        <f>IF(ISERROR(VLOOKUP(C942,'WI Vs ASM'!$B$2:$L$1000,11,0)),0,(VLOOKUP(C942,'WI Vs ASM'!$B$2:$L$1000,11,0)))</f>
        <v>Crystal Romano</v>
      </c>
      <c r="U942" s="11" t="str">
        <f t="shared" si="404"/>
        <v>WR736242</v>
      </c>
      <c r="V942" s="11" t="str">
        <f t="shared" si="398"/>
        <v>No</v>
      </c>
      <c r="W942" s="11" t="str">
        <f t="shared" si="399"/>
        <v>Yes</v>
      </c>
      <c r="X942" s="11" t="str">
        <f t="shared" si="400"/>
        <v>Yes</v>
      </c>
      <c r="Y942" s="11" t="str">
        <f t="shared" si="401"/>
        <v>No</v>
      </c>
      <c r="Z942" s="11" t="str">
        <f t="shared" si="402"/>
        <v>No</v>
      </c>
      <c r="AA942" s="11" t="str">
        <f t="shared" si="405"/>
        <v>No</v>
      </c>
      <c r="AB942" s="11">
        <f>IF(ISERROR(VLOOKUP(U942,'ITWR Dump'!$A$2:$Y$5000,24,0)),0,(VLOOKUP('ILC Report'!U942,'ITWR Dump'!$A$2:$Y$5000,24,0)))</f>
        <v>0</v>
      </c>
      <c r="AC942" s="11" t="str">
        <f t="shared" si="406"/>
        <v>Yes</v>
      </c>
      <c r="AD942" s="11" t="str">
        <f t="shared" si="407"/>
        <v>BASE/Staff Aug</v>
      </c>
      <c r="AE942" s="11">
        <f>IF(ISERROR(VLOOKUP(U942,'ITWR Dump'!$A$2:$Y$5000,13,0)),0,(VLOOKUP(U942,'ITWR Dump'!$A$2:$Y$5000,13,0)))</f>
        <v>0</v>
      </c>
      <c r="AF942" s="11">
        <f>IF(ISERROR(VLOOKUP(U942,'ITWR Dump'!$A$2:$Y$5000,11,0)),0,(VLOOKUP(U942,'ITWR Dump'!$A$2:$Y$5000,11,0)))</f>
        <v>0</v>
      </c>
      <c r="AG942" s="11">
        <f>IF(ISERROR(VLOOKUP(U942,'ITWR Dump'!$A$2:$Y$5000,2,0)),0,(VLOOKUP(U942,'ITWR Dump'!$A$2:$Y$5000,2,0)))</f>
        <v>0</v>
      </c>
      <c r="AH942" s="11">
        <f>IF(ISERROR(VLOOKUP(U942,'ITWR Dump'!$A$2:$Y$5000,14,0)),0,(VLOOKUP(U942,'ITWR Dump'!$A$2:$Y$5000,14,0)))</f>
        <v>0</v>
      </c>
      <c r="AI942" s="11" t="str">
        <f t="shared" si="408"/>
        <v>78-Landed BA-SE Offshore</v>
      </c>
      <c r="AJ942" s="11" t="str">
        <f t="shared" si="409"/>
        <v>Offshore</v>
      </c>
      <c r="AK942" s="11" t="str">
        <f>IF(ISERROR(VLOOKUP(A942,'Team Data'!$C$2:$U$213,17,0)),0,(VLOOKUP(A942,'Team Data'!$C$2:$U$213,17,0)))</f>
        <v>MF PI and CF</v>
      </c>
      <c r="AL942" s="11" t="str">
        <f t="shared" si="410"/>
        <v>2017-04-24</v>
      </c>
      <c r="AM942" s="11">
        <f>IF(ISERROR(VLOOKUP(U942,'ITWR Dump'!$A$2:$Y$5000,16,0)),0,(VLOOKUP(U942,'ITWR Dump'!$A$2:$Y$5000,16,0)))</f>
        <v>0</v>
      </c>
      <c r="AN942" s="11">
        <f>IF(ISERROR(VLOOKUP(U942,'ITWR Dump'!$A$2:$Y$5000,18,0)),0,(VLOOKUP(U942,'ITWR Dump'!$A$2:$Y$5000,18,0)))</f>
        <v>0</v>
      </c>
      <c r="AO942" s="11">
        <f>IF(ISERROR(VLOOKUP(U942,'ITWR Dump'!$A$2:$Y$5000,25,0)),0,(VLOOKUP('ILC Report'!U942,'ITWR Dump'!$A$2:$Y$5000,25,0)))</f>
        <v>0</v>
      </c>
      <c r="AP942" s="11">
        <f t="shared" si="411"/>
        <v>0</v>
      </c>
      <c r="AQ942" s="26">
        <f t="shared" si="412"/>
        <v>0</v>
      </c>
      <c r="AR942" s="26">
        <f t="shared" si="413"/>
        <v>0</v>
      </c>
      <c r="AS942" s="26">
        <f t="shared" si="414"/>
        <v>0</v>
      </c>
      <c r="AT942" s="26">
        <f t="shared" si="415"/>
        <v>0</v>
      </c>
      <c r="AU942" s="26">
        <f t="shared" si="416"/>
        <v>0</v>
      </c>
      <c r="AV942" s="26">
        <f t="shared" si="417"/>
        <v>0</v>
      </c>
      <c r="AW942" s="11" t="s">
        <v>653</v>
      </c>
      <c r="AX942" s="11" t="str">
        <f>VLOOKUP(L942,Group!$A$2:$B$1000,2,0)</f>
        <v>Enhancement</v>
      </c>
      <c r="AY942" s="11">
        <f>IF(ISERROR(VLOOKUP(U942,'ITWR Dump'!$A$2:$Y$5000,15,0)),0,(VLOOKUP('ILC Report'!U942,'ITWR Dump'!$A$2:$Y$5000,15,0)))</f>
        <v>0</v>
      </c>
      <c r="AZ942" s="11" t="str">
        <f t="shared" si="418"/>
        <v>No</v>
      </c>
      <c r="BA942" s="11" t="str">
        <f t="shared" si="419"/>
        <v>BKI</v>
      </c>
      <c r="BB942" s="11" t="str">
        <f t="shared" si="420"/>
        <v>LB</v>
      </c>
      <c r="BC942" s="11" t="str">
        <f t="shared" si="421"/>
        <v>No</v>
      </c>
    </row>
    <row r="943" spans="1:55" x14ac:dyDescent="0.3">
      <c r="A943" s="11" t="s">
        <v>676</v>
      </c>
      <c r="B943" s="11" t="s">
        <v>1853</v>
      </c>
      <c r="C943" s="11" t="s">
        <v>612</v>
      </c>
      <c r="D943" s="11" t="s">
        <v>2438</v>
      </c>
      <c r="E943" s="38" t="s">
        <v>2901</v>
      </c>
      <c r="F943" s="11">
        <v>8</v>
      </c>
      <c r="G943" s="40" t="s">
        <v>218</v>
      </c>
      <c r="H943" s="11" t="str">
        <f t="shared" si="403"/>
        <v>Regular</v>
      </c>
      <c r="I943" s="11" t="str">
        <f t="shared" si="395"/>
        <v>INDIA</v>
      </c>
      <c r="J943" s="11" t="str">
        <f>IF(ISERROR(VLOOKUP(C943,'WI Vs ASM'!$B$2:$E$1000,4,0)),0,(VLOOKUP(C943,'WI Vs ASM'!$B$2:$E$1000,4,0)))</f>
        <v>Offshore</v>
      </c>
      <c r="K943" s="11" t="str">
        <f>IF(ISERROR(VLOOKUP(C943,'WI Vs ASM'!$B$2:$F$1000,5,0)),0,(VLOOKUP(C943,'WI Vs ASM'!$B$2:$F$1000,5,0)))</f>
        <v>02-Variable Billable</v>
      </c>
      <c r="L943" s="11" t="str">
        <f>IF(ISERROR(VLOOKUP(C943,'WI Vs ASM'!$B$2:$D$1000,3,0)),0,(VLOOKUP(C943,'WI Vs ASM'!$B$2:$D$1000,3,0)))</f>
        <v>78-Landed BA-SE Offshore</v>
      </c>
      <c r="M943" s="11" t="str">
        <f>IF(ISERROR(VLOOKUP(C943,'WI Vs ASM'!$B$2:$I$1000,8,0)),0,(VLOOKUP(C943,'WI Vs ASM'!$B$2:$I$1000,8,0)))</f>
        <v>Rahul Soman</v>
      </c>
      <c r="N943" s="11" t="str">
        <f>IF(ISERROR(VLOOKUP(C943,'WI Vs ASM'!$B$2:$G$1000,6,0)),0,(VLOOKUP(C943,'WI Vs ASM'!$B$2:$G$1000,6,0)))</f>
        <v>Financial Reporting</v>
      </c>
      <c r="O943" s="11" t="str">
        <f>IF(ISERROR(VLOOKUP(C943,'WI Vs ASM'!$B$2:$H$1000,7,0)),0,(VLOOKUP(C943,'WI Vs ASM'!$B$2:$H$1000,7,0)))</f>
        <v>Central Functions</v>
      </c>
      <c r="P943" s="11" t="str">
        <f t="shared" si="396"/>
        <v>May-17</v>
      </c>
      <c r="Q943" s="11" t="str">
        <f t="shared" si="397"/>
        <v>Q2</v>
      </c>
      <c r="R943" s="11" t="str">
        <f>IF(ISERROR(VLOOKUP(C943,'WI Vs ASM'!$B$2:$J$1000,9,0)),0,(VLOOKUP(C943,'WI Vs ASM'!$B$2:$J$1000,9,0)))</f>
        <v>Jyothi Pai</v>
      </c>
      <c r="S943" s="11" t="str">
        <f>IF(ISERROR(VLOOKUP(C943,'WI Vs ASM'!$B$2:$K$1000,10,0)),0,(VLOOKUP(C943,'WI Vs ASM'!$B$2:$K$1000,10,0)))</f>
        <v>Linda J. Richardson</v>
      </c>
      <c r="T943" s="11" t="str">
        <f>IF(ISERROR(VLOOKUP(C943,'WI Vs ASM'!$B$2:$L$1000,11,0)),0,(VLOOKUP(C943,'WI Vs ASM'!$B$2:$L$1000,11,0)))</f>
        <v>Crystal Romano</v>
      </c>
      <c r="U943" s="11" t="str">
        <f t="shared" si="404"/>
        <v>WR736242</v>
      </c>
      <c r="V943" s="11" t="str">
        <f t="shared" si="398"/>
        <v>No</v>
      </c>
      <c r="W943" s="11" t="str">
        <f t="shared" si="399"/>
        <v>Yes</v>
      </c>
      <c r="X943" s="11" t="str">
        <f t="shared" si="400"/>
        <v>Yes</v>
      </c>
      <c r="Y943" s="11" t="str">
        <f t="shared" si="401"/>
        <v>No</v>
      </c>
      <c r="Z943" s="11" t="str">
        <f t="shared" si="402"/>
        <v>No</v>
      </c>
      <c r="AA943" s="11" t="str">
        <f t="shared" si="405"/>
        <v>No</v>
      </c>
      <c r="AB943" s="11">
        <f>IF(ISERROR(VLOOKUP(U943,'ITWR Dump'!$A$2:$Y$5000,24,0)),0,(VLOOKUP('ILC Report'!U943,'ITWR Dump'!$A$2:$Y$5000,24,0)))</f>
        <v>0</v>
      </c>
      <c r="AC943" s="11" t="str">
        <f t="shared" si="406"/>
        <v>Yes</v>
      </c>
      <c r="AD943" s="11" t="str">
        <f t="shared" si="407"/>
        <v>BASE/Staff Aug</v>
      </c>
      <c r="AE943" s="11">
        <f>IF(ISERROR(VLOOKUP(U943,'ITWR Dump'!$A$2:$Y$5000,13,0)),0,(VLOOKUP(U943,'ITWR Dump'!$A$2:$Y$5000,13,0)))</f>
        <v>0</v>
      </c>
      <c r="AF943" s="11">
        <f>IF(ISERROR(VLOOKUP(U943,'ITWR Dump'!$A$2:$Y$5000,11,0)),0,(VLOOKUP(U943,'ITWR Dump'!$A$2:$Y$5000,11,0)))</f>
        <v>0</v>
      </c>
      <c r="AG943" s="11">
        <f>IF(ISERROR(VLOOKUP(U943,'ITWR Dump'!$A$2:$Y$5000,2,0)),0,(VLOOKUP(U943,'ITWR Dump'!$A$2:$Y$5000,2,0)))</f>
        <v>0</v>
      </c>
      <c r="AH943" s="11">
        <f>IF(ISERROR(VLOOKUP(U943,'ITWR Dump'!$A$2:$Y$5000,14,0)),0,(VLOOKUP(U943,'ITWR Dump'!$A$2:$Y$5000,14,0)))</f>
        <v>0</v>
      </c>
      <c r="AI943" s="11" t="str">
        <f t="shared" si="408"/>
        <v>78-Landed BA-SE Offshore</v>
      </c>
      <c r="AJ943" s="11" t="str">
        <f t="shared" si="409"/>
        <v>Offshore</v>
      </c>
      <c r="AK943" s="11" t="str">
        <f>IF(ISERROR(VLOOKUP(A943,'Team Data'!$C$2:$U$213,17,0)),0,(VLOOKUP(A943,'Team Data'!$C$2:$U$213,17,0)))</f>
        <v>MF PI and CF</v>
      </c>
      <c r="AL943" s="11" t="str">
        <f t="shared" si="410"/>
        <v>2017-04-24</v>
      </c>
      <c r="AM943" s="11">
        <f>IF(ISERROR(VLOOKUP(U943,'ITWR Dump'!$A$2:$Y$5000,16,0)),0,(VLOOKUP(U943,'ITWR Dump'!$A$2:$Y$5000,16,0)))</f>
        <v>0</v>
      </c>
      <c r="AN943" s="11">
        <f>IF(ISERROR(VLOOKUP(U943,'ITWR Dump'!$A$2:$Y$5000,18,0)),0,(VLOOKUP(U943,'ITWR Dump'!$A$2:$Y$5000,18,0)))</f>
        <v>0</v>
      </c>
      <c r="AO943" s="11">
        <f>IF(ISERROR(VLOOKUP(U943,'ITWR Dump'!$A$2:$Y$5000,25,0)),0,(VLOOKUP('ILC Report'!U943,'ITWR Dump'!$A$2:$Y$5000,25,0)))</f>
        <v>0</v>
      </c>
      <c r="AP943" s="11">
        <f t="shared" si="411"/>
        <v>0</v>
      </c>
      <c r="AQ943" s="26">
        <f t="shared" si="412"/>
        <v>0</v>
      </c>
      <c r="AR943" s="26">
        <f t="shared" si="413"/>
        <v>0</v>
      </c>
      <c r="AS943" s="26">
        <f t="shared" si="414"/>
        <v>0</v>
      </c>
      <c r="AT943" s="26">
        <f t="shared" si="415"/>
        <v>0</v>
      </c>
      <c r="AU943" s="26">
        <f t="shared" si="416"/>
        <v>0</v>
      </c>
      <c r="AV943" s="26">
        <f t="shared" si="417"/>
        <v>0</v>
      </c>
      <c r="AW943" s="11" t="s">
        <v>653</v>
      </c>
      <c r="AX943" s="11" t="str">
        <f>VLOOKUP(L943,Group!$A$2:$B$1000,2,0)</f>
        <v>Enhancement</v>
      </c>
      <c r="AY943" s="11">
        <f>IF(ISERROR(VLOOKUP(U943,'ITWR Dump'!$A$2:$Y$5000,15,0)),0,(VLOOKUP('ILC Report'!U943,'ITWR Dump'!$A$2:$Y$5000,15,0)))</f>
        <v>0</v>
      </c>
      <c r="AZ943" s="11" t="str">
        <f t="shared" si="418"/>
        <v>No</v>
      </c>
      <c r="BA943" s="11" t="str">
        <f t="shared" si="419"/>
        <v>BKI</v>
      </c>
      <c r="BB943" s="11" t="str">
        <f t="shared" si="420"/>
        <v>LB</v>
      </c>
      <c r="BC943" s="11" t="str">
        <f t="shared" si="421"/>
        <v>No</v>
      </c>
    </row>
    <row r="944" spans="1:55" x14ac:dyDescent="0.3">
      <c r="A944" s="11" t="s">
        <v>676</v>
      </c>
      <c r="B944" s="11" t="s">
        <v>1853</v>
      </c>
      <c r="C944" s="11" t="s">
        <v>617</v>
      </c>
      <c r="D944" s="11" t="s">
        <v>2443</v>
      </c>
      <c r="E944" s="38" t="s">
        <v>2902</v>
      </c>
      <c r="F944" s="11">
        <v>1</v>
      </c>
      <c r="G944" s="40" t="s">
        <v>218</v>
      </c>
      <c r="H944" s="11" t="str">
        <f t="shared" si="403"/>
        <v>Regular</v>
      </c>
      <c r="I944" s="11" t="str">
        <f t="shared" si="395"/>
        <v>INDIA</v>
      </c>
      <c r="J944" s="11" t="str">
        <f>IF(ISERROR(VLOOKUP(C944,'WI Vs ASM'!$B$2:$E$1000,4,0)),0,(VLOOKUP(C944,'WI Vs ASM'!$B$2:$E$1000,4,0)))</f>
        <v>Offshore</v>
      </c>
      <c r="K944" s="11" t="str">
        <f>IF(ISERROR(VLOOKUP(C944,'WI Vs ASM'!$B$2:$F$1000,5,0)),0,(VLOOKUP(C944,'WI Vs ASM'!$B$2:$F$1000,5,0)))</f>
        <v>01-Fixed Price</v>
      </c>
      <c r="L944" s="11" t="str">
        <f>IF(ISERROR(VLOOKUP(C944,'WI Vs ASM'!$B$2:$D$1000,3,0)),0,(VLOOKUP(C944,'WI Vs ASM'!$B$2:$D$1000,3,0)))</f>
        <v>01-Maintenance Offshore</v>
      </c>
      <c r="M944" s="11" t="str">
        <f>IF(ISERROR(VLOOKUP(C944,'WI Vs ASM'!$B$2:$I$1000,8,0)),0,(VLOOKUP(C944,'WI Vs ASM'!$B$2:$I$1000,8,0)))</f>
        <v>Rahul Soman</v>
      </c>
      <c r="N944" s="11" t="str">
        <f>IF(ISERROR(VLOOKUP(C944,'WI Vs ASM'!$B$2:$G$1000,6,0)),0,(VLOOKUP(C944,'WI Vs ASM'!$B$2:$G$1000,6,0)))</f>
        <v>Treasury</v>
      </c>
      <c r="O944" s="11" t="str">
        <f>IF(ISERROR(VLOOKUP(C944,'WI Vs ASM'!$B$2:$H$1000,7,0)),0,(VLOOKUP(C944,'WI Vs ASM'!$B$2:$H$1000,7,0)))</f>
        <v>Central Functions</v>
      </c>
      <c r="P944" s="11" t="str">
        <f t="shared" si="396"/>
        <v>May-17</v>
      </c>
      <c r="Q944" s="11" t="str">
        <f t="shared" si="397"/>
        <v>Q2</v>
      </c>
      <c r="R944" s="11" t="str">
        <f>IF(ISERROR(VLOOKUP(C944,'WI Vs ASM'!$B$2:$J$1000,9,0)),0,(VLOOKUP(C944,'WI Vs ASM'!$B$2:$J$1000,9,0)))</f>
        <v>Jyothi Pai</v>
      </c>
      <c r="S944" s="11" t="str">
        <f>IF(ISERROR(VLOOKUP(C944,'WI Vs ASM'!$B$2:$K$1000,10,0)),0,(VLOOKUP(C944,'WI Vs ASM'!$B$2:$K$1000,10,0)))</f>
        <v>Linda J. Richardson</v>
      </c>
      <c r="T944" s="11" t="str">
        <f>IF(ISERROR(VLOOKUP(C944,'WI Vs ASM'!$B$2:$L$1000,11,0)),0,(VLOOKUP(C944,'WI Vs ASM'!$B$2:$L$1000,11,0)))</f>
        <v>Crystal Romano</v>
      </c>
      <c r="U944" s="11" t="e">
        <f t="shared" si="404"/>
        <v>#VALUE!</v>
      </c>
      <c r="V944" s="11" t="str">
        <f t="shared" si="398"/>
        <v>Yes</v>
      </c>
      <c r="W944" s="11" t="str">
        <f t="shared" si="399"/>
        <v>No</v>
      </c>
      <c r="X944" s="11" t="str">
        <f t="shared" si="400"/>
        <v>No</v>
      </c>
      <c r="Y944" s="11" t="str">
        <f t="shared" si="401"/>
        <v>No</v>
      </c>
      <c r="Z944" s="11" t="str">
        <f t="shared" si="402"/>
        <v>No</v>
      </c>
      <c r="AA944" s="11" t="str">
        <f t="shared" si="405"/>
        <v>No</v>
      </c>
      <c r="AB944" s="11">
        <f>IF(ISERROR(VLOOKUP(U944,'ITWR Dump'!$A$2:$Y$5000,24,0)),0,(VLOOKUP('ILC Report'!U944,'ITWR Dump'!$A$2:$Y$5000,24,0)))</f>
        <v>0</v>
      </c>
      <c r="AC944" s="11" t="str">
        <f t="shared" si="406"/>
        <v>No</v>
      </c>
      <c r="AD944" s="11" t="str">
        <f t="shared" si="407"/>
        <v/>
      </c>
      <c r="AE944" s="11">
        <f>IF(ISERROR(VLOOKUP(U944,'ITWR Dump'!$A$2:$Y$5000,13,0)),0,(VLOOKUP(U944,'ITWR Dump'!$A$2:$Y$5000,13,0)))</f>
        <v>0</v>
      </c>
      <c r="AF944" s="11">
        <f>IF(ISERROR(VLOOKUP(U944,'ITWR Dump'!$A$2:$Y$5000,11,0)),0,(VLOOKUP(U944,'ITWR Dump'!$A$2:$Y$5000,11,0)))</f>
        <v>0</v>
      </c>
      <c r="AG944" s="11">
        <f>IF(ISERROR(VLOOKUP(U944,'ITWR Dump'!$A$2:$Y$5000,2,0)),0,(VLOOKUP(U944,'ITWR Dump'!$A$2:$Y$5000,2,0)))</f>
        <v>0</v>
      </c>
      <c r="AH944" s="11">
        <f>IF(ISERROR(VLOOKUP(U944,'ITWR Dump'!$A$2:$Y$5000,14,0)),0,(VLOOKUP(U944,'ITWR Dump'!$A$2:$Y$5000,14,0)))</f>
        <v>0</v>
      </c>
      <c r="AI944" s="11" t="str">
        <f t="shared" si="408"/>
        <v>01-Maintenance Offshore</v>
      </c>
      <c r="AJ944" s="11" t="str">
        <f t="shared" si="409"/>
        <v>Offshore</v>
      </c>
      <c r="AK944" s="11" t="str">
        <f>IF(ISERROR(VLOOKUP(A944,'Team Data'!$C$2:$U$213,17,0)),0,(VLOOKUP(A944,'Team Data'!$C$2:$U$213,17,0)))</f>
        <v>MF PI and CF</v>
      </c>
      <c r="AL944" s="11" t="str">
        <f t="shared" si="410"/>
        <v>2017-04-24</v>
      </c>
      <c r="AM944" s="11">
        <f>IF(ISERROR(VLOOKUP(U944,'ITWR Dump'!$A$2:$Y$5000,16,0)),0,(VLOOKUP(U944,'ITWR Dump'!$A$2:$Y$5000,16,0)))</f>
        <v>0</v>
      </c>
      <c r="AN944" s="11">
        <f>IF(ISERROR(VLOOKUP(U944,'ITWR Dump'!$A$2:$Y$5000,18,0)),0,(VLOOKUP(U944,'ITWR Dump'!$A$2:$Y$5000,18,0)))</f>
        <v>0</v>
      </c>
      <c r="AO944" s="11">
        <f>IF(ISERROR(VLOOKUP(U944,'ITWR Dump'!$A$2:$Y$5000,25,0)),0,(VLOOKUP('ILC Report'!U944,'ITWR Dump'!$A$2:$Y$5000,25,0)))</f>
        <v>0</v>
      </c>
      <c r="AP944" s="11">
        <f t="shared" si="411"/>
        <v>1</v>
      </c>
      <c r="AQ944" s="26">
        <f t="shared" si="412"/>
        <v>0</v>
      </c>
      <c r="AR944" s="26">
        <f t="shared" si="413"/>
        <v>0</v>
      </c>
      <c r="AS944" s="26">
        <f t="shared" si="414"/>
        <v>0</v>
      </c>
      <c r="AT944" s="26">
        <f t="shared" si="415"/>
        <v>0</v>
      </c>
      <c r="AU944" s="26">
        <f t="shared" si="416"/>
        <v>0</v>
      </c>
      <c r="AV944" s="26">
        <f t="shared" si="417"/>
        <v>0</v>
      </c>
      <c r="AW944" s="11" t="s">
        <v>653</v>
      </c>
      <c r="AX944" s="11" t="str">
        <f>VLOOKUP(L944,Group!$A$2:$B$1000,2,0)</f>
        <v>Maintenance</v>
      </c>
      <c r="AY944" s="11">
        <f>IF(ISERROR(VLOOKUP(U944,'ITWR Dump'!$A$2:$Y$5000,15,0)),0,(VLOOKUP('ILC Report'!U944,'ITWR Dump'!$A$2:$Y$5000,15,0)))</f>
        <v>0</v>
      </c>
      <c r="AZ944" s="11" t="str">
        <f t="shared" si="418"/>
        <v>Yes</v>
      </c>
      <c r="BA944" s="11" t="str">
        <f t="shared" si="419"/>
        <v>BKI</v>
      </c>
      <c r="BB944" s="11" t="str">
        <f t="shared" si="420"/>
        <v>MN</v>
      </c>
      <c r="BC944" s="11" t="str">
        <f t="shared" si="421"/>
        <v>No</v>
      </c>
    </row>
    <row r="945" spans="1:55" x14ac:dyDescent="0.3">
      <c r="A945" s="11" t="s">
        <v>676</v>
      </c>
      <c r="B945" s="11" t="s">
        <v>1853</v>
      </c>
      <c r="C945" s="11" t="s">
        <v>617</v>
      </c>
      <c r="D945" s="11" t="s">
        <v>2444</v>
      </c>
      <c r="E945" s="38" t="s">
        <v>2902</v>
      </c>
      <c r="F945" s="11">
        <v>0.5</v>
      </c>
      <c r="G945" s="40" t="s">
        <v>218</v>
      </c>
      <c r="H945" s="11" t="str">
        <f t="shared" si="403"/>
        <v>Regular</v>
      </c>
      <c r="I945" s="11" t="str">
        <f t="shared" si="395"/>
        <v>INDIA</v>
      </c>
      <c r="J945" s="11" t="str">
        <f>IF(ISERROR(VLOOKUP(C945,'WI Vs ASM'!$B$2:$E$1000,4,0)),0,(VLOOKUP(C945,'WI Vs ASM'!$B$2:$E$1000,4,0)))</f>
        <v>Offshore</v>
      </c>
      <c r="K945" s="11" t="str">
        <f>IF(ISERROR(VLOOKUP(C945,'WI Vs ASM'!$B$2:$F$1000,5,0)),0,(VLOOKUP(C945,'WI Vs ASM'!$B$2:$F$1000,5,0)))</f>
        <v>01-Fixed Price</v>
      </c>
      <c r="L945" s="11" t="str">
        <f>IF(ISERROR(VLOOKUP(C945,'WI Vs ASM'!$B$2:$D$1000,3,0)),0,(VLOOKUP(C945,'WI Vs ASM'!$B$2:$D$1000,3,0)))</f>
        <v>01-Maintenance Offshore</v>
      </c>
      <c r="M945" s="11" t="str">
        <f>IF(ISERROR(VLOOKUP(C945,'WI Vs ASM'!$B$2:$I$1000,8,0)),0,(VLOOKUP(C945,'WI Vs ASM'!$B$2:$I$1000,8,0)))</f>
        <v>Rahul Soman</v>
      </c>
      <c r="N945" s="11" t="str">
        <f>IF(ISERROR(VLOOKUP(C945,'WI Vs ASM'!$B$2:$G$1000,6,0)),0,(VLOOKUP(C945,'WI Vs ASM'!$B$2:$G$1000,6,0)))</f>
        <v>Treasury</v>
      </c>
      <c r="O945" s="11" t="str">
        <f>IF(ISERROR(VLOOKUP(C945,'WI Vs ASM'!$B$2:$H$1000,7,0)),0,(VLOOKUP(C945,'WI Vs ASM'!$B$2:$H$1000,7,0)))</f>
        <v>Central Functions</v>
      </c>
      <c r="P945" s="11" t="str">
        <f t="shared" si="396"/>
        <v>May-17</v>
      </c>
      <c r="Q945" s="11" t="str">
        <f t="shared" si="397"/>
        <v>Q2</v>
      </c>
      <c r="R945" s="11" t="str">
        <f>IF(ISERROR(VLOOKUP(C945,'WI Vs ASM'!$B$2:$J$1000,9,0)),0,(VLOOKUP(C945,'WI Vs ASM'!$B$2:$J$1000,9,0)))</f>
        <v>Jyothi Pai</v>
      </c>
      <c r="S945" s="11" t="str">
        <f>IF(ISERROR(VLOOKUP(C945,'WI Vs ASM'!$B$2:$K$1000,10,0)),0,(VLOOKUP(C945,'WI Vs ASM'!$B$2:$K$1000,10,0)))</f>
        <v>Linda J. Richardson</v>
      </c>
      <c r="T945" s="11" t="str">
        <f>IF(ISERROR(VLOOKUP(C945,'WI Vs ASM'!$B$2:$L$1000,11,0)),0,(VLOOKUP(C945,'WI Vs ASM'!$B$2:$L$1000,11,0)))</f>
        <v>Crystal Romano</v>
      </c>
      <c r="U945" s="11" t="e">
        <f t="shared" si="404"/>
        <v>#VALUE!</v>
      </c>
      <c r="V945" s="11" t="str">
        <f t="shared" si="398"/>
        <v>Yes</v>
      </c>
      <c r="W945" s="11" t="str">
        <f t="shared" si="399"/>
        <v>No</v>
      </c>
      <c r="X945" s="11" t="str">
        <f t="shared" si="400"/>
        <v>No</v>
      </c>
      <c r="Y945" s="11" t="str">
        <f t="shared" si="401"/>
        <v>No</v>
      </c>
      <c r="Z945" s="11" t="str">
        <f t="shared" si="402"/>
        <v>No</v>
      </c>
      <c r="AA945" s="11" t="str">
        <f t="shared" si="405"/>
        <v>No</v>
      </c>
      <c r="AB945" s="11">
        <f>IF(ISERROR(VLOOKUP(U945,'ITWR Dump'!$A$2:$Y$5000,24,0)),0,(VLOOKUP('ILC Report'!U945,'ITWR Dump'!$A$2:$Y$5000,24,0)))</f>
        <v>0</v>
      </c>
      <c r="AC945" s="11" t="str">
        <f t="shared" si="406"/>
        <v>No</v>
      </c>
      <c r="AD945" s="11" t="str">
        <f t="shared" si="407"/>
        <v/>
      </c>
      <c r="AE945" s="11">
        <f>IF(ISERROR(VLOOKUP(U945,'ITWR Dump'!$A$2:$Y$5000,13,0)),0,(VLOOKUP(U945,'ITWR Dump'!$A$2:$Y$5000,13,0)))</f>
        <v>0</v>
      </c>
      <c r="AF945" s="11">
        <f>IF(ISERROR(VLOOKUP(U945,'ITWR Dump'!$A$2:$Y$5000,11,0)),0,(VLOOKUP(U945,'ITWR Dump'!$A$2:$Y$5000,11,0)))</f>
        <v>0</v>
      </c>
      <c r="AG945" s="11">
        <f>IF(ISERROR(VLOOKUP(U945,'ITWR Dump'!$A$2:$Y$5000,2,0)),0,(VLOOKUP(U945,'ITWR Dump'!$A$2:$Y$5000,2,0)))</f>
        <v>0</v>
      </c>
      <c r="AH945" s="11">
        <f>IF(ISERROR(VLOOKUP(U945,'ITWR Dump'!$A$2:$Y$5000,14,0)),0,(VLOOKUP(U945,'ITWR Dump'!$A$2:$Y$5000,14,0)))</f>
        <v>0</v>
      </c>
      <c r="AI945" s="11" t="str">
        <f t="shared" si="408"/>
        <v>01-Maintenance Offshore</v>
      </c>
      <c r="AJ945" s="11" t="str">
        <f t="shared" si="409"/>
        <v>Offshore</v>
      </c>
      <c r="AK945" s="11" t="str">
        <f>IF(ISERROR(VLOOKUP(A945,'Team Data'!$C$2:$U$213,17,0)),0,(VLOOKUP(A945,'Team Data'!$C$2:$U$213,17,0)))</f>
        <v>MF PI and CF</v>
      </c>
      <c r="AL945" s="11" t="str">
        <f t="shared" si="410"/>
        <v>2017-04-24</v>
      </c>
      <c r="AM945" s="11">
        <f>IF(ISERROR(VLOOKUP(U945,'ITWR Dump'!$A$2:$Y$5000,16,0)),0,(VLOOKUP(U945,'ITWR Dump'!$A$2:$Y$5000,16,0)))</f>
        <v>0</v>
      </c>
      <c r="AN945" s="11">
        <f>IF(ISERROR(VLOOKUP(U945,'ITWR Dump'!$A$2:$Y$5000,18,0)),0,(VLOOKUP(U945,'ITWR Dump'!$A$2:$Y$5000,18,0)))</f>
        <v>0</v>
      </c>
      <c r="AO945" s="11">
        <f>IF(ISERROR(VLOOKUP(U945,'ITWR Dump'!$A$2:$Y$5000,25,0)),0,(VLOOKUP('ILC Report'!U945,'ITWR Dump'!$A$2:$Y$5000,25,0)))</f>
        <v>0</v>
      </c>
      <c r="AP945" s="11">
        <f t="shared" si="411"/>
        <v>1</v>
      </c>
      <c r="AQ945" s="26">
        <f t="shared" si="412"/>
        <v>0</v>
      </c>
      <c r="AR945" s="26">
        <f t="shared" si="413"/>
        <v>0</v>
      </c>
      <c r="AS945" s="26">
        <f t="shared" si="414"/>
        <v>0</v>
      </c>
      <c r="AT945" s="26">
        <f t="shared" si="415"/>
        <v>0</v>
      </c>
      <c r="AU945" s="26">
        <f t="shared" si="416"/>
        <v>0</v>
      </c>
      <c r="AV945" s="26">
        <f t="shared" si="417"/>
        <v>0</v>
      </c>
      <c r="AW945" s="11" t="s">
        <v>653</v>
      </c>
      <c r="AX945" s="11" t="str">
        <f>VLOOKUP(L945,Group!$A$2:$B$1000,2,0)</f>
        <v>Maintenance</v>
      </c>
      <c r="AY945" s="11">
        <f>IF(ISERROR(VLOOKUP(U945,'ITWR Dump'!$A$2:$Y$5000,15,0)),0,(VLOOKUP('ILC Report'!U945,'ITWR Dump'!$A$2:$Y$5000,15,0)))</f>
        <v>0</v>
      </c>
      <c r="AZ945" s="11" t="str">
        <f t="shared" si="418"/>
        <v>Yes</v>
      </c>
      <c r="BA945" s="11" t="str">
        <f t="shared" si="419"/>
        <v>BKI</v>
      </c>
      <c r="BB945" s="11" t="str">
        <f t="shared" si="420"/>
        <v>MN</v>
      </c>
      <c r="BC945" s="11" t="str">
        <f t="shared" si="421"/>
        <v>No</v>
      </c>
    </row>
    <row r="946" spans="1:55" x14ac:dyDescent="0.3">
      <c r="A946" s="11" t="s">
        <v>676</v>
      </c>
      <c r="B946" s="11" t="s">
        <v>1853</v>
      </c>
      <c r="C946" s="11" t="s">
        <v>549</v>
      </c>
      <c r="D946" s="11" t="s">
        <v>2445</v>
      </c>
      <c r="E946" s="38" t="s">
        <v>2902</v>
      </c>
      <c r="F946" s="11">
        <v>0.5</v>
      </c>
      <c r="G946" s="40" t="s">
        <v>218</v>
      </c>
      <c r="H946" s="11" t="str">
        <f t="shared" si="403"/>
        <v>Regular</v>
      </c>
      <c r="I946" s="11" t="str">
        <f t="shared" si="395"/>
        <v>INDIA</v>
      </c>
      <c r="J946" s="11" t="str">
        <f>IF(ISERROR(VLOOKUP(C946,'WI Vs ASM'!$B$2:$E$1000,4,0)),0,(VLOOKUP(C946,'WI Vs ASM'!$B$2:$E$1000,4,0)))</f>
        <v>Offshore</v>
      </c>
      <c r="K946" s="11" t="str">
        <f>IF(ISERROR(VLOOKUP(C946,'WI Vs ASM'!$B$2:$F$1000,5,0)),0,(VLOOKUP(C946,'WI Vs ASM'!$B$2:$F$1000,5,0)))</f>
        <v>01-Fixed Price</v>
      </c>
      <c r="L946" s="11" t="str">
        <f>IF(ISERROR(VLOOKUP(C946,'WI Vs ASM'!$B$2:$D$1000,3,0)),0,(VLOOKUP(C946,'WI Vs ASM'!$B$2:$D$1000,3,0)))</f>
        <v>01-Maintenance Offshore</v>
      </c>
      <c r="M946" s="11" t="str">
        <f>IF(ISERROR(VLOOKUP(C946,'WI Vs ASM'!$B$2:$I$1000,8,0)),0,(VLOOKUP(C946,'WI Vs ASM'!$B$2:$I$1000,8,0)))</f>
        <v>Rahul Soman</v>
      </c>
      <c r="N946" s="11" t="str">
        <f>IF(ISERROR(VLOOKUP(C946,'WI Vs ASM'!$B$2:$G$1000,6,0)),0,(VLOOKUP(C946,'WI Vs ASM'!$B$2:$G$1000,6,0)))</f>
        <v>Billing</v>
      </c>
      <c r="O946" s="11" t="str">
        <f>IF(ISERROR(VLOOKUP(C946,'WI Vs ASM'!$B$2:$H$1000,7,0)),0,(VLOOKUP(C946,'WI Vs ASM'!$B$2:$H$1000,7,0)))</f>
        <v>Central Functions</v>
      </c>
      <c r="P946" s="11" t="str">
        <f t="shared" si="396"/>
        <v>May-17</v>
      </c>
      <c r="Q946" s="11" t="str">
        <f t="shared" si="397"/>
        <v>Q2</v>
      </c>
      <c r="R946" s="11" t="str">
        <f>IF(ISERROR(VLOOKUP(C946,'WI Vs ASM'!$B$2:$J$1000,9,0)),0,(VLOOKUP(C946,'WI Vs ASM'!$B$2:$J$1000,9,0)))</f>
        <v>Jyothi Pai</v>
      </c>
      <c r="S946" s="11" t="str">
        <f>IF(ISERROR(VLOOKUP(C946,'WI Vs ASM'!$B$2:$K$1000,10,0)),0,(VLOOKUP(C946,'WI Vs ASM'!$B$2:$K$1000,10,0)))</f>
        <v>John Pallo</v>
      </c>
      <c r="T946" s="11" t="str">
        <f>IF(ISERROR(VLOOKUP(C946,'WI Vs ASM'!$B$2:$L$1000,11,0)),0,(VLOOKUP(C946,'WI Vs ASM'!$B$2:$L$1000,11,0)))</f>
        <v>Phillip Mclean</v>
      </c>
      <c r="U946" s="11" t="e">
        <f t="shared" si="404"/>
        <v>#VALUE!</v>
      </c>
      <c r="V946" s="11" t="str">
        <f t="shared" si="398"/>
        <v>Yes</v>
      </c>
      <c r="W946" s="11" t="str">
        <f t="shared" si="399"/>
        <v>No</v>
      </c>
      <c r="X946" s="11" t="str">
        <f t="shared" si="400"/>
        <v>No</v>
      </c>
      <c r="Y946" s="11" t="str">
        <f t="shared" si="401"/>
        <v>No</v>
      </c>
      <c r="Z946" s="11" t="str">
        <f t="shared" si="402"/>
        <v>No</v>
      </c>
      <c r="AA946" s="11" t="str">
        <f t="shared" si="405"/>
        <v>No</v>
      </c>
      <c r="AB946" s="11">
        <f>IF(ISERROR(VLOOKUP(U946,'ITWR Dump'!$A$2:$Y$5000,24,0)),0,(VLOOKUP('ILC Report'!U946,'ITWR Dump'!$A$2:$Y$5000,24,0)))</f>
        <v>0</v>
      </c>
      <c r="AC946" s="11" t="str">
        <f t="shared" si="406"/>
        <v>No</v>
      </c>
      <c r="AD946" s="11" t="str">
        <f t="shared" si="407"/>
        <v/>
      </c>
      <c r="AE946" s="11">
        <f>IF(ISERROR(VLOOKUP(U946,'ITWR Dump'!$A$2:$Y$5000,13,0)),0,(VLOOKUP(U946,'ITWR Dump'!$A$2:$Y$5000,13,0)))</f>
        <v>0</v>
      </c>
      <c r="AF946" s="11">
        <f>IF(ISERROR(VLOOKUP(U946,'ITWR Dump'!$A$2:$Y$5000,11,0)),0,(VLOOKUP(U946,'ITWR Dump'!$A$2:$Y$5000,11,0)))</f>
        <v>0</v>
      </c>
      <c r="AG946" s="11">
        <f>IF(ISERROR(VLOOKUP(U946,'ITWR Dump'!$A$2:$Y$5000,2,0)),0,(VLOOKUP(U946,'ITWR Dump'!$A$2:$Y$5000,2,0)))</f>
        <v>0</v>
      </c>
      <c r="AH946" s="11">
        <f>IF(ISERROR(VLOOKUP(U946,'ITWR Dump'!$A$2:$Y$5000,14,0)),0,(VLOOKUP(U946,'ITWR Dump'!$A$2:$Y$5000,14,0)))</f>
        <v>0</v>
      </c>
      <c r="AI946" s="11" t="str">
        <f t="shared" si="408"/>
        <v>01-Maintenance Offshore</v>
      </c>
      <c r="AJ946" s="11" t="str">
        <f t="shared" si="409"/>
        <v>Offshore</v>
      </c>
      <c r="AK946" s="11" t="str">
        <f>IF(ISERROR(VLOOKUP(A946,'Team Data'!$C$2:$U$213,17,0)),0,(VLOOKUP(A946,'Team Data'!$C$2:$U$213,17,0)))</f>
        <v>MF PI and CF</v>
      </c>
      <c r="AL946" s="11" t="str">
        <f t="shared" si="410"/>
        <v>2017-04-24</v>
      </c>
      <c r="AM946" s="11">
        <f>IF(ISERROR(VLOOKUP(U946,'ITWR Dump'!$A$2:$Y$5000,16,0)),0,(VLOOKUP(U946,'ITWR Dump'!$A$2:$Y$5000,16,0)))</f>
        <v>0</v>
      </c>
      <c r="AN946" s="11">
        <f>IF(ISERROR(VLOOKUP(U946,'ITWR Dump'!$A$2:$Y$5000,18,0)),0,(VLOOKUP(U946,'ITWR Dump'!$A$2:$Y$5000,18,0)))</f>
        <v>0</v>
      </c>
      <c r="AO946" s="11">
        <f>IF(ISERROR(VLOOKUP(U946,'ITWR Dump'!$A$2:$Y$5000,25,0)),0,(VLOOKUP('ILC Report'!U946,'ITWR Dump'!$A$2:$Y$5000,25,0)))</f>
        <v>0</v>
      </c>
      <c r="AP946" s="11">
        <f t="shared" si="411"/>
        <v>1</v>
      </c>
      <c r="AQ946" s="26">
        <f t="shared" si="412"/>
        <v>0</v>
      </c>
      <c r="AR946" s="26">
        <f t="shared" si="413"/>
        <v>0</v>
      </c>
      <c r="AS946" s="26">
        <f t="shared" si="414"/>
        <v>0</v>
      </c>
      <c r="AT946" s="26">
        <f t="shared" si="415"/>
        <v>0</v>
      </c>
      <c r="AU946" s="26">
        <f t="shared" si="416"/>
        <v>0</v>
      </c>
      <c r="AV946" s="26">
        <f t="shared" si="417"/>
        <v>0</v>
      </c>
      <c r="AW946" s="11" t="s">
        <v>653</v>
      </c>
      <c r="AX946" s="11" t="str">
        <f>VLOOKUP(L946,Group!$A$2:$B$1000,2,0)</f>
        <v>Maintenance</v>
      </c>
      <c r="AY946" s="11">
        <f>IF(ISERROR(VLOOKUP(U946,'ITWR Dump'!$A$2:$Y$5000,15,0)),0,(VLOOKUP('ILC Report'!U946,'ITWR Dump'!$A$2:$Y$5000,15,0)))</f>
        <v>0</v>
      </c>
      <c r="AZ946" s="11" t="str">
        <f t="shared" si="418"/>
        <v>Yes</v>
      </c>
      <c r="BA946" s="11" t="str">
        <f t="shared" si="419"/>
        <v>BKI</v>
      </c>
      <c r="BB946" s="11" t="str">
        <f t="shared" si="420"/>
        <v>MN</v>
      </c>
      <c r="BC946" s="11" t="str">
        <f t="shared" si="421"/>
        <v>No</v>
      </c>
    </row>
    <row r="947" spans="1:55" x14ac:dyDescent="0.3">
      <c r="A947" s="11" t="s">
        <v>676</v>
      </c>
      <c r="B947" s="11" t="s">
        <v>1853</v>
      </c>
      <c r="C947" s="11" t="s">
        <v>617</v>
      </c>
      <c r="D947" s="11" t="s">
        <v>2446</v>
      </c>
      <c r="E947" s="38" t="s">
        <v>2902</v>
      </c>
      <c r="F947" s="11">
        <v>1</v>
      </c>
      <c r="G947" s="40" t="s">
        <v>218</v>
      </c>
      <c r="H947" s="11" t="str">
        <f t="shared" si="403"/>
        <v>Regular</v>
      </c>
      <c r="I947" s="11" t="str">
        <f t="shared" si="395"/>
        <v>INDIA</v>
      </c>
      <c r="J947" s="11" t="str">
        <f>IF(ISERROR(VLOOKUP(C947,'WI Vs ASM'!$B$2:$E$1000,4,0)),0,(VLOOKUP(C947,'WI Vs ASM'!$B$2:$E$1000,4,0)))</f>
        <v>Offshore</v>
      </c>
      <c r="K947" s="11" t="str">
        <f>IF(ISERROR(VLOOKUP(C947,'WI Vs ASM'!$B$2:$F$1000,5,0)),0,(VLOOKUP(C947,'WI Vs ASM'!$B$2:$F$1000,5,0)))</f>
        <v>01-Fixed Price</v>
      </c>
      <c r="L947" s="11" t="str">
        <f>IF(ISERROR(VLOOKUP(C947,'WI Vs ASM'!$B$2:$D$1000,3,0)),0,(VLOOKUP(C947,'WI Vs ASM'!$B$2:$D$1000,3,0)))</f>
        <v>01-Maintenance Offshore</v>
      </c>
      <c r="M947" s="11" t="str">
        <f>IF(ISERROR(VLOOKUP(C947,'WI Vs ASM'!$B$2:$I$1000,8,0)),0,(VLOOKUP(C947,'WI Vs ASM'!$B$2:$I$1000,8,0)))</f>
        <v>Rahul Soman</v>
      </c>
      <c r="N947" s="11" t="str">
        <f>IF(ISERROR(VLOOKUP(C947,'WI Vs ASM'!$B$2:$G$1000,6,0)),0,(VLOOKUP(C947,'WI Vs ASM'!$B$2:$G$1000,6,0)))</f>
        <v>Treasury</v>
      </c>
      <c r="O947" s="11" t="str">
        <f>IF(ISERROR(VLOOKUP(C947,'WI Vs ASM'!$B$2:$H$1000,7,0)),0,(VLOOKUP(C947,'WI Vs ASM'!$B$2:$H$1000,7,0)))</f>
        <v>Central Functions</v>
      </c>
      <c r="P947" s="11" t="str">
        <f t="shared" si="396"/>
        <v>May-17</v>
      </c>
      <c r="Q947" s="11" t="str">
        <f t="shared" si="397"/>
        <v>Q2</v>
      </c>
      <c r="R947" s="11" t="str">
        <f>IF(ISERROR(VLOOKUP(C947,'WI Vs ASM'!$B$2:$J$1000,9,0)),0,(VLOOKUP(C947,'WI Vs ASM'!$B$2:$J$1000,9,0)))</f>
        <v>Jyothi Pai</v>
      </c>
      <c r="S947" s="11" t="str">
        <f>IF(ISERROR(VLOOKUP(C947,'WI Vs ASM'!$B$2:$K$1000,10,0)),0,(VLOOKUP(C947,'WI Vs ASM'!$B$2:$K$1000,10,0)))</f>
        <v>Linda J. Richardson</v>
      </c>
      <c r="T947" s="11" t="str">
        <f>IF(ISERROR(VLOOKUP(C947,'WI Vs ASM'!$B$2:$L$1000,11,0)),0,(VLOOKUP(C947,'WI Vs ASM'!$B$2:$L$1000,11,0)))</f>
        <v>Crystal Romano</v>
      </c>
      <c r="U947" s="11" t="e">
        <f t="shared" si="404"/>
        <v>#VALUE!</v>
      </c>
      <c r="V947" s="11" t="str">
        <f t="shared" si="398"/>
        <v>No</v>
      </c>
      <c r="W947" s="11" t="str">
        <f t="shared" si="399"/>
        <v>Yes</v>
      </c>
      <c r="X947" s="11" t="str">
        <f t="shared" si="400"/>
        <v>No</v>
      </c>
      <c r="Y947" s="11" t="str">
        <f t="shared" si="401"/>
        <v>No</v>
      </c>
      <c r="Z947" s="11" t="str">
        <f t="shared" si="402"/>
        <v>No</v>
      </c>
      <c r="AA947" s="11" t="str">
        <f t="shared" si="405"/>
        <v>No</v>
      </c>
      <c r="AB947" s="11">
        <f>IF(ISERROR(VLOOKUP(U947,'ITWR Dump'!$A$2:$Y$5000,24,0)),0,(VLOOKUP('ILC Report'!U947,'ITWR Dump'!$A$2:$Y$5000,24,0)))</f>
        <v>0</v>
      </c>
      <c r="AC947" s="11" t="str">
        <f t="shared" si="406"/>
        <v>No</v>
      </c>
      <c r="AD947" s="11" t="str">
        <f t="shared" si="407"/>
        <v/>
      </c>
      <c r="AE947" s="11">
        <f>IF(ISERROR(VLOOKUP(U947,'ITWR Dump'!$A$2:$Y$5000,13,0)),0,(VLOOKUP(U947,'ITWR Dump'!$A$2:$Y$5000,13,0)))</f>
        <v>0</v>
      </c>
      <c r="AF947" s="11">
        <f>IF(ISERROR(VLOOKUP(U947,'ITWR Dump'!$A$2:$Y$5000,11,0)),0,(VLOOKUP(U947,'ITWR Dump'!$A$2:$Y$5000,11,0)))</f>
        <v>0</v>
      </c>
      <c r="AG947" s="11">
        <f>IF(ISERROR(VLOOKUP(U947,'ITWR Dump'!$A$2:$Y$5000,2,0)),0,(VLOOKUP(U947,'ITWR Dump'!$A$2:$Y$5000,2,0)))</f>
        <v>0</v>
      </c>
      <c r="AH947" s="11">
        <f>IF(ISERROR(VLOOKUP(U947,'ITWR Dump'!$A$2:$Y$5000,14,0)),0,(VLOOKUP(U947,'ITWR Dump'!$A$2:$Y$5000,14,0)))</f>
        <v>0</v>
      </c>
      <c r="AI947" s="11" t="str">
        <f t="shared" si="408"/>
        <v>01-Maintenance Offshore</v>
      </c>
      <c r="AJ947" s="11" t="str">
        <f t="shared" si="409"/>
        <v>Offshore</v>
      </c>
      <c r="AK947" s="11" t="str">
        <f>IF(ISERROR(VLOOKUP(A947,'Team Data'!$C$2:$U$213,17,0)),0,(VLOOKUP(A947,'Team Data'!$C$2:$U$213,17,0)))</f>
        <v>MF PI and CF</v>
      </c>
      <c r="AL947" s="11" t="str">
        <f t="shared" si="410"/>
        <v>2017-04-24</v>
      </c>
      <c r="AM947" s="11">
        <f>IF(ISERROR(VLOOKUP(U947,'ITWR Dump'!$A$2:$Y$5000,16,0)),0,(VLOOKUP(U947,'ITWR Dump'!$A$2:$Y$5000,16,0)))</f>
        <v>0</v>
      </c>
      <c r="AN947" s="11">
        <f>IF(ISERROR(VLOOKUP(U947,'ITWR Dump'!$A$2:$Y$5000,18,0)),0,(VLOOKUP(U947,'ITWR Dump'!$A$2:$Y$5000,18,0)))</f>
        <v>0</v>
      </c>
      <c r="AO947" s="11">
        <f>IF(ISERROR(VLOOKUP(U947,'ITWR Dump'!$A$2:$Y$5000,25,0)),0,(VLOOKUP('ILC Report'!U947,'ITWR Dump'!$A$2:$Y$5000,25,0)))</f>
        <v>0</v>
      </c>
      <c r="AP947" s="11">
        <f t="shared" si="411"/>
        <v>0</v>
      </c>
      <c r="AQ947" s="26">
        <f t="shared" si="412"/>
        <v>0</v>
      </c>
      <c r="AR947" s="26">
        <f t="shared" si="413"/>
        <v>0</v>
      </c>
      <c r="AS947" s="26">
        <f t="shared" si="414"/>
        <v>0</v>
      </c>
      <c r="AT947" s="26">
        <f t="shared" si="415"/>
        <v>0</v>
      </c>
      <c r="AU947" s="26">
        <f t="shared" si="416"/>
        <v>0</v>
      </c>
      <c r="AV947" s="26">
        <f t="shared" si="417"/>
        <v>0</v>
      </c>
      <c r="AW947" s="11" t="s">
        <v>653</v>
      </c>
      <c r="AX947" s="11" t="str">
        <f>VLOOKUP(L947,Group!$A$2:$B$1000,2,0)</f>
        <v>Maintenance</v>
      </c>
      <c r="AY947" s="11">
        <f>IF(ISERROR(VLOOKUP(U947,'ITWR Dump'!$A$2:$Y$5000,15,0)),0,(VLOOKUP('ILC Report'!U947,'ITWR Dump'!$A$2:$Y$5000,15,0)))</f>
        <v>0</v>
      </c>
      <c r="AZ947" s="11" t="str">
        <f t="shared" si="418"/>
        <v>Yes</v>
      </c>
      <c r="BA947" s="11" t="str">
        <f t="shared" si="419"/>
        <v>BKI</v>
      </c>
      <c r="BB947" s="11" t="str">
        <f t="shared" si="420"/>
        <v>MN</v>
      </c>
      <c r="BC947" s="11" t="str">
        <f t="shared" si="421"/>
        <v>No</v>
      </c>
    </row>
    <row r="948" spans="1:55" x14ac:dyDescent="0.3">
      <c r="A948" s="11" t="s">
        <v>676</v>
      </c>
      <c r="B948" s="11" t="s">
        <v>1853</v>
      </c>
      <c r="C948" s="11" t="s">
        <v>547</v>
      </c>
      <c r="D948" s="11" t="s">
        <v>2447</v>
      </c>
      <c r="E948" s="38" t="s">
        <v>2902</v>
      </c>
      <c r="F948" s="11">
        <v>1</v>
      </c>
      <c r="G948" s="40" t="s">
        <v>218</v>
      </c>
      <c r="H948" s="11" t="str">
        <f t="shared" si="403"/>
        <v>Regular</v>
      </c>
      <c r="I948" s="11" t="str">
        <f t="shared" si="395"/>
        <v>INDIA</v>
      </c>
      <c r="J948" s="11" t="str">
        <f>IF(ISERROR(VLOOKUP(C948,'WI Vs ASM'!$B$2:$E$1000,4,0)),0,(VLOOKUP(C948,'WI Vs ASM'!$B$2:$E$1000,4,0)))</f>
        <v>Offshore</v>
      </c>
      <c r="K948" s="11" t="str">
        <f>IF(ISERROR(VLOOKUP(C948,'WI Vs ASM'!$B$2:$F$1000,5,0)),0,(VLOOKUP(C948,'WI Vs ASM'!$B$2:$F$1000,5,0)))</f>
        <v>02-Variable Billable</v>
      </c>
      <c r="L948" s="11" t="str">
        <f>IF(ISERROR(VLOOKUP(C948,'WI Vs ASM'!$B$2:$D$1000,3,0)),0,(VLOOKUP(C948,'WI Vs ASM'!$B$2:$D$1000,3,0)))</f>
        <v>11-Enhancement Offshore</v>
      </c>
      <c r="M948" s="11" t="str">
        <f>IF(ISERROR(VLOOKUP(C948,'WI Vs ASM'!$B$2:$I$1000,8,0)),0,(VLOOKUP(C948,'WI Vs ASM'!$B$2:$I$1000,8,0)))</f>
        <v>Prakash Varadachari</v>
      </c>
      <c r="N948" s="11" t="str">
        <f>IF(ISERROR(VLOOKUP(C948,'WI Vs ASM'!$B$2:$G$1000,6,0)),0,(VLOOKUP(C948,'WI Vs ASM'!$B$2:$G$1000,6,0)))</f>
        <v>Billing</v>
      </c>
      <c r="O948" s="11" t="str">
        <f>IF(ISERROR(VLOOKUP(C948,'WI Vs ASM'!$B$2:$H$1000,7,0)),0,(VLOOKUP(C948,'WI Vs ASM'!$B$2:$H$1000,7,0)))</f>
        <v>Central Functions</v>
      </c>
      <c r="P948" s="11" t="str">
        <f t="shared" si="396"/>
        <v>May-17</v>
      </c>
      <c r="Q948" s="11" t="str">
        <f t="shared" si="397"/>
        <v>Q2</v>
      </c>
      <c r="R948" s="11" t="str">
        <f>IF(ISERROR(VLOOKUP(C948,'WI Vs ASM'!$B$2:$J$1000,9,0)),0,(VLOOKUP(C948,'WI Vs ASM'!$B$2:$J$1000,9,0)))</f>
        <v>Chandraprabha Palaniswamy</v>
      </c>
      <c r="S948" s="11" t="str">
        <f>IF(ISERROR(VLOOKUP(C948,'WI Vs ASM'!$B$2:$K$1000,10,0)),0,(VLOOKUP(C948,'WI Vs ASM'!$B$2:$K$1000,10,0)))</f>
        <v>John Pallo</v>
      </c>
      <c r="T948" s="11" t="str">
        <f>IF(ISERROR(VLOOKUP(C948,'WI Vs ASM'!$B$2:$L$1000,11,0)),0,(VLOOKUP(C948,'WI Vs ASM'!$B$2:$L$1000,11,0)))</f>
        <v>Phillip Mclean</v>
      </c>
      <c r="U948" s="11" t="str">
        <f t="shared" si="404"/>
        <v>WR634369</v>
      </c>
      <c r="V948" s="11" t="str">
        <f t="shared" si="398"/>
        <v>No</v>
      </c>
      <c r="W948" s="11" t="str">
        <f t="shared" si="399"/>
        <v>Yes</v>
      </c>
      <c r="X948" s="11" t="str">
        <f t="shared" si="400"/>
        <v>No</v>
      </c>
      <c r="Y948" s="11" t="str">
        <f t="shared" si="401"/>
        <v>No</v>
      </c>
      <c r="Z948" s="11" t="str">
        <f t="shared" si="402"/>
        <v>No</v>
      </c>
      <c r="AA948" s="11" t="str">
        <f t="shared" si="405"/>
        <v>No</v>
      </c>
      <c r="AB948" s="11">
        <f>IF(ISERROR(VLOOKUP(U948,'ITWR Dump'!$A$2:$Y$5000,24,0)),0,(VLOOKUP('ILC Report'!U948,'ITWR Dump'!$A$2:$Y$5000,24,0)))</f>
        <v>0</v>
      </c>
      <c r="AC948" s="11" t="str">
        <f t="shared" si="406"/>
        <v>No</v>
      </c>
      <c r="AD948" s="11" t="str">
        <f t="shared" si="407"/>
        <v/>
      </c>
      <c r="AE948" s="11">
        <f>IF(ISERROR(VLOOKUP(U948,'ITWR Dump'!$A$2:$Y$5000,13,0)),0,(VLOOKUP(U948,'ITWR Dump'!$A$2:$Y$5000,13,0)))</f>
        <v>0</v>
      </c>
      <c r="AF948" s="11">
        <f>IF(ISERROR(VLOOKUP(U948,'ITWR Dump'!$A$2:$Y$5000,11,0)),0,(VLOOKUP(U948,'ITWR Dump'!$A$2:$Y$5000,11,0)))</f>
        <v>0</v>
      </c>
      <c r="AG948" s="11">
        <f>IF(ISERROR(VLOOKUP(U948,'ITWR Dump'!$A$2:$Y$5000,2,0)),0,(VLOOKUP(U948,'ITWR Dump'!$A$2:$Y$5000,2,0)))</f>
        <v>0</v>
      </c>
      <c r="AH948" s="11">
        <f>IF(ISERROR(VLOOKUP(U948,'ITWR Dump'!$A$2:$Y$5000,14,0)),0,(VLOOKUP(U948,'ITWR Dump'!$A$2:$Y$5000,14,0)))</f>
        <v>0</v>
      </c>
      <c r="AI948" s="11" t="str">
        <f t="shared" si="408"/>
        <v>11-Enhancement Offshore</v>
      </c>
      <c r="AJ948" s="11" t="str">
        <f t="shared" si="409"/>
        <v>Offshore</v>
      </c>
      <c r="AK948" s="11" t="str">
        <f>IF(ISERROR(VLOOKUP(A948,'Team Data'!$C$2:$U$213,17,0)),0,(VLOOKUP(A948,'Team Data'!$C$2:$U$213,17,0)))</f>
        <v>MF PI and CF</v>
      </c>
      <c r="AL948" s="11" t="str">
        <f t="shared" si="410"/>
        <v>2017-04-24</v>
      </c>
      <c r="AM948" s="11">
        <f>IF(ISERROR(VLOOKUP(U948,'ITWR Dump'!$A$2:$Y$5000,16,0)),0,(VLOOKUP(U948,'ITWR Dump'!$A$2:$Y$5000,16,0)))</f>
        <v>0</v>
      </c>
      <c r="AN948" s="11">
        <f>IF(ISERROR(VLOOKUP(U948,'ITWR Dump'!$A$2:$Y$5000,18,0)),0,(VLOOKUP(U948,'ITWR Dump'!$A$2:$Y$5000,18,0)))</f>
        <v>0</v>
      </c>
      <c r="AO948" s="11">
        <f>IF(ISERROR(VLOOKUP(U948,'ITWR Dump'!$A$2:$Y$5000,25,0)),0,(VLOOKUP('ILC Report'!U948,'ITWR Dump'!$A$2:$Y$5000,25,0)))</f>
        <v>0</v>
      </c>
      <c r="AP948" s="11">
        <f t="shared" si="411"/>
        <v>0</v>
      </c>
      <c r="AQ948" s="26">
        <f t="shared" si="412"/>
        <v>0</v>
      </c>
      <c r="AR948" s="26">
        <f t="shared" si="413"/>
        <v>0</v>
      </c>
      <c r="AS948" s="26">
        <f t="shared" si="414"/>
        <v>0</v>
      </c>
      <c r="AT948" s="26">
        <f t="shared" si="415"/>
        <v>0</v>
      </c>
      <c r="AU948" s="26">
        <f t="shared" si="416"/>
        <v>0</v>
      </c>
      <c r="AV948" s="26">
        <f t="shared" si="417"/>
        <v>0</v>
      </c>
      <c r="AW948" s="11" t="s">
        <v>653</v>
      </c>
      <c r="AX948" s="11" t="str">
        <f>VLOOKUP(L948,Group!$A$2:$B$1000,2,0)</f>
        <v>Enhancement</v>
      </c>
      <c r="AY948" s="11">
        <f>IF(ISERROR(VLOOKUP(U948,'ITWR Dump'!$A$2:$Y$5000,15,0)),0,(VLOOKUP('ILC Report'!U948,'ITWR Dump'!$A$2:$Y$5000,15,0)))</f>
        <v>0</v>
      </c>
      <c r="AZ948" s="11" t="str">
        <f t="shared" si="418"/>
        <v>No</v>
      </c>
      <c r="BA948" s="11" t="str">
        <f t="shared" si="419"/>
        <v>BKI</v>
      </c>
      <c r="BB948" s="11" t="str">
        <f t="shared" si="420"/>
        <v>EM</v>
      </c>
      <c r="BC948" s="11" t="str">
        <f t="shared" si="421"/>
        <v>No</v>
      </c>
    </row>
    <row r="949" spans="1:55" x14ac:dyDescent="0.3">
      <c r="A949" s="11" t="s">
        <v>676</v>
      </c>
      <c r="B949" s="11" t="s">
        <v>1853</v>
      </c>
      <c r="C949" s="11" t="s">
        <v>612</v>
      </c>
      <c r="D949" s="11" t="s">
        <v>2437</v>
      </c>
      <c r="E949" s="38" t="s">
        <v>2902</v>
      </c>
      <c r="F949" s="11">
        <v>24</v>
      </c>
      <c r="G949" s="40" t="s">
        <v>2900</v>
      </c>
      <c r="H949" s="11" t="str">
        <f t="shared" si="403"/>
        <v>Shift</v>
      </c>
      <c r="I949" s="11" t="str">
        <f t="shared" si="395"/>
        <v>INDIA</v>
      </c>
      <c r="J949" s="11" t="str">
        <f>IF(ISERROR(VLOOKUP(C949,'WI Vs ASM'!$B$2:$E$1000,4,0)),0,(VLOOKUP(C949,'WI Vs ASM'!$B$2:$E$1000,4,0)))</f>
        <v>Offshore</v>
      </c>
      <c r="K949" s="11" t="str">
        <f>IF(ISERROR(VLOOKUP(C949,'WI Vs ASM'!$B$2:$F$1000,5,0)),0,(VLOOKUP(C949,'WI Vs ASM'!$B$2:$F$1000,5,0)))</f>
        <v>02-Variable Billable</v>
      </c>
      <c r="L949" s="11" t="str">
        <f>IF(ISERROR(VLOOKUP(C949,'WI Vs ASM'!$B$2:$D$1000,3,0)),0,(VLOOKUP(C949,'WI Vs ASM'!$B$2:$D$1000,3,0)))</f>
        <v>78-Landed BA-SE Offshore</v>
      </c>
      <c r="M949" s="11" t="str">
        <f>IF(ISERROR(VLOOKUP(C949,'WI Vs ASM'!$B$2:$I$1000,8,0)),0,(VLOOKUP(C949,'WI Vs ASM'!$B$2:$I$1000,8,0)))</f>
        <v>Rahul Soman</v>
      </c>
      <c r="N949" s="11" t="str">
        <f>IF(ISERROR(VLOOKUP(C949,'WI Vs ASM'!$B$2:$G$1000,6,0)),0,(VLOOKUP(C949,'WI Vs ASM'!$B$2:$G$1000,6,0)))</f>
        <v>Financial Reporting</v>
      </c>
      <c r="O949" s="11" t="str">
        <f>IF(ISERROR(VLOOKUP(C949,'WI Vs ASM'!$B$2:$H$1000,7,0)),0,(VLOOKUP(C949,'WI Vs ASM'!$B$2:$H$1000,7,0)))</f>
        <v>Central Functions</v>
      </c>
      <c r="P949" s="11" t="str">
        <f t="shared" si="396"/>
        <v>May-17</v>
      </c>
      <c r="Q949" s="11" t="str">
        <f t="shared" si="397"/>
        <v>Q2</v>
      </c>
      <c r="R949" s="11" t="str">
        <f>IF(ISERROR(VLOOKUP(C949,'WI Vs ASM'!$B$2:$J$1000,9,0)),0,(VLOOKUP(C949,'WI Vs ASM'!$B$2:$J$1000,9,0)))</f>
        <v>Jyothi Pai</v>
      </c>
      <c r="S949" s="11" t="str">
        <f>IF(ISERROR(VLOOKUP(C949,'WI Vs ASM'!$B$2:$K$1000,10,0)),0,(VLOOKUP(C949,'WI Vs ASM'!$B$2:$K$1000,10,0)))</f>
        <v>Linda J. Richardson</v>
      </c>
      <c r="T949" s="11" t="str">
        <f>IF(ISERROR(VLOOKUP(C949,'WI Vs ASM'!$B$2:$L$1000,11,0)),0,(VLOOKUP(C949,'WI Vs ASM'!$B$2:$L$1000,11,0)))</f>
        <v>Crystal Romano</v>
      </c>
      <c r="U949" s="11" t="str">
        <f t="shared" si="404"/>
        <v>WR736242</v>
      </c>
      <c r="V949" s="11" t="str">
        <f t="shared" si="398"/>
        <v>No</v>
      </c>
      <c r="W949" s="11" t="str">
        <f t="shared" si="399"/>
        <v>Yes</v>
      </c>
      <c r="X949" s="11" t="str">
        <f t="shared" si="400"/>
        <v>Yes</v>
      </c>
      <c r="Y949" s="11" t="str">
        <f t="shared" si="401"/>
        <v>No</v>
      </c>
      <c r="Z949" s="11" t="str">
        <f t="shared" si="402"/>
        <v>No</v>
      </c>
      <c r="AA949" s="11" t="str">
        <f t="shared" si="405"/>
        <v>No</v>
      </c>
      <c r="AB949" s="11">
        <f>IF(ISERROR(VLOOKUP(U949,'ITWR Dump'!$A$2:$Y$5000,24,0)),0,(VLOOKUP('ILC Report'!U949,'ITWR Dump'!$A$2:$Y$5000,24,0)))</f>
        <v>0</v>
      </c>
      <c r="AC949" s="11" t="str">
        <f t="shared" si="406"/>
        <v>Yes</v>
      </c>
      <c r="AD949" s="11" t="str">
        <f t="shared" si="407"/>
        <v>BASE/Staff Aug</v>
      </c>
      <c r="AE949" s="11">
        <f>IF(ISERROR(VLOOKUP(U949,'ITWR Dump'!$A$2:$Y$5000,13,0)),0,(VLOOKUP(U949,'ITWR Dump'!$A$2:$Y$5000,13,0)))</f>
        <v>0</v>
      </c>
      <c r="AF949" s="11">
        <f>IF(ISERROR(VLOOKUP(U949,'ITWR Dump'!$A$2:$Y$5000,11,0)),0,(VLOOKUP(U949,'ITWR Dump'!$A$2:$Y$5000,11,0)))</f>
        <v>0</v>
      </c>
      <c r="AG949" s="11">
        <f>IF(ISERROR(VLOOKUP(U949,'ITWR Dump'!$A$2:$Y$5000,2,0)),0,(VLOOKUP(U949,'ITWR Dump'!$A$2:$Y$5000,2,0)))</f>
        <v>0</v>
      </c>
      <c r="AH949" s="11">
        <f>IF(ISERROR(VLOOKUP(U949,'ITWR Dump'!$A$2:$Y$5000,14,0)),0,(VLOOKUP(U949,'ITWR Dump'!$A$2:$Y$5000,14,0)))</f>
        <v>0</v>
      </c>
      <c r="AI949" s="11" t="str">
        <f t="shared" si="408"/>
        <v>78-Landed BA-SE Offshore</v>
      </c>
      <c r="AJ949" s="11" t="str">
        <f t="shared" si="409"/>
        <v>Offshore</v>
      </c>
      <c r="AK949" s="11" t="str">
        <f>IF(ISERROR(VLOOKUP(A949,'Team Data'!$C$2:$U$213,17,0)),0,(VLOOKUP(A949,'Team Data'!$C$2:$U$213,17,0)))</f>
        <v>MF PI and CF</v>
      </c>
      <c r="AL949" s="11" t="str">
        <f t="shared" si="410"/>
        <v>2017-04-24</v>
      </c>
      <c r="AM949" s="11">
        <f>IF(ISERROR(VLOOKUP(U949,'ITWR Dump'!$A$2:$Y$5000,16,0)),0,(VLOOKUP(U949,'ITWR Dump'!$A$2:$Y$5000,16,0)))</f>
        <v>0</v>
      </c>
      <c r="AN949" s="11">
        <f>IF(ISERROR(VLOOKUP(U949,'ITWR Dump'!$A$2:$Y$5000,18,0)),0,(VLOOKUP(U949,'ITWR Dump'!$A$2:$Y$5000,18,0)))</f>
        <v>0</v>
      </c>
      <c r="AO949" s="11">
        <f>IF(ISERROR(VLOOKUP(U949,'ITWR Dump'!$A$2:$Y$5000,25,0)),0,(VLOOKUP('ILC Report'!U949,'ITWR Dump'!$A$2:$Y$5000,25,0)))</f>
        <v>0</v>
      </c>
      <c r="AP949" s="11">
        <f t="shared" si="411"/>
        <v>0</v>
      </c>
      <c r="AQ949" s="26">
        <f t="shared" si="412"/>
        <v>0</v>
      </c>
      <c r="AR949" s="26">
        <f t="shared" si="413"/>
        <v>0</v>
      </c>
      <c r="AS949" s="26">
        <f t="shared" si="414"/>
        <v>0</v>
      </c>
      <c r="AT949" s="26">
        <f t="shared" si="415"/>
        <v>0</v>
      </c>
      <c r="AU949" s="26">
        <f t="shared" si="416"/>
        <v>0</v>
      </c>
      <c r="AV949" s="26">
        <f t="shared" si="417"/>
        <v>0</v>
      </c>
      <c r="AW949" s="11" t="s">
        <v>653</v>
      </c>
      <c r="AX949" s="11" t="str">
        <f>VLOOKUP(L949,Group!$A$2:$B$1000,2,0)</f>
        <v>Enhancement</v>
      </c>
      <c r="AY949" s="11">
        <f>IF(ISERROR(VLOOKUP(U949,'ITWR Dump'!$A$2:$Y$5000,15,0)),0,(VLOOKUP('ILC Report'!U949,'ITWR Dump'!$A$2:$Y$5000,15,0)))</f>
        <v>0</v>
      </c>
      <c r="AZ949" s="11" t="str">
        <f t="shared" si="418"/>
        <v>No</v>
      </c>
      <c r="BA949" s="11" t="str">
        <f t="shared" si="419"/>
        <v>BKI</v>
      </c>
      <c r="BB949" s="11" t="str">
        <f t="shared" si="420"/>
        <v>LB</v>
      </c>
      <c r="BC949" s="11" t="str">
        <f t="shared" si="421"/>
        <v>No</v>
      </c>
    </row>
    <row r="950" spans="1:55" x14ac:dyDescent="0.3">
      <c r="A950" s="11" t="s">
        <v>676</v>
      </c>
      <c r="B950" s="11" t="s">
        <v>1853</v>
      </c>
      <c r="C950" s="11" t="s">
        <v>612</v>
      </c>
      <c r="D950" s="11" t="s">
        <v>2448</v>
      </c>
      <c r="E950" s="38" t="s">
        <v>2902</v>
      </c>
      <c r="F950" s="11">
        <v>8</v>
      </c>
      <c r="G950" s="40" t="s">
        <v>218</v>
      </c>
      <c r="H950" s="11" t="str">
        <f t="shared" si="403"/>
        <v>Regular</v>
      </c>
      <c r="I950" s="11" t="str">
        <f t="shared" si="395"/>
        <v>INDIA</v>
      </c>
      <c r="J950" s="11" t="str">
        <f>IF(ISERROR(VLOOKUP(C950,'WI Vs ASM'!$B$2:$E$1000,4,0)),0,(VLOOKUP(C950,'WI Vs ASM'!$B$2:$E$1000,4,0)))</f>
        <v>Offshore</v>
      </c>
      <c r="K950" s="11" t="str">
        <f>IF(ISERROR(VLOOKUP(C950,'WI Vs ASM'!$B$2:$F$1000,5,0)),0,(VLOOKUP(C950,'WI Vs ASM'!$B$2:$F$1000,5,0)))</f>
        <v>02-Variable Billable</v>
      </c>
      <c r="L950" s="11" t="str">
        <f>IF(ISERROR(VLOOKUP(C950,'WI Vs ASM'!$B$2:$D$1000,3,0)),0,(VLOOKUP(C950,'WI Vs ASM'!$B$2:$D$1000,3,0)))</f>
        <v>78-Landed BA-SE Offshore</v>
      </c>
      <c r="M950" s="11" t="str">
        <f>IF(ISERROR(VLOOKUP(C950,'WI Vs ASM'!$B$2:$I$1000,8,0)),0,(VLOOKUP(C950,'WI Vs ASM'!$B$2:$I$1000,8,0)))</f>
        <v>Rahul Soman</v>
      </c>
      <c r="N950" s="11" t="str">
        <f>IF(ISERROR(VLOOKUP(C950,'WI Vs ASM'!$B$2:$G$1000,6,0)),0,(VLOOKUP(C950,'WI Vs ASM'!$B$2:$G$1000,6,0)))</f>
        <v>Financial Reporting</v>
      </c>
      <c r="O950" s="11" t="str">
        <f>IF(ISERROR(VLOOKUP(C950,'WI Vs ASM'!$B$2:$H$1000,7,0)),0,(VLOOKUP(C950,'WI Vs ASM'!$B$2:$H$1000,7,0)))</f>
        <v>Central Functions</v>
      </c>
      <c r="P950" s="11" t="str">
        <f t="shared" si="396"/>
        <v>May-17</v>
      </c>
      <c r="Q950" s="11" t="str">
        <f t="shared" si="397"/>
        <v>Q2</v>
      </c>
      <c r="R950" s="11" t="str">
        <f>IF(ISERROR(VLOOKUP(C950,'WI Vs ASM'!$B$2:$J$1000,9,0)),0,(VLOOKUP(C950,'WI Vs ASM'!$B$2:$J$1000,9,0)))</f>
        <v>Jyothi Pai</v>
      </c>
      <c r="S950" s="11" t="str">
        <f>IF(ISERROR(VLOOKUP(C950,'WI Vs ASM'!$B$2:$K$1000,10,0)),0,(VLOOKUP(C950,'WI Vs ASM'!$B$2:$K$1000,10,0)))</f>
        <v>Linda J. Richardson</v>
      </c>
      <c r="T950" s="11" t="str">
        <f>IF(ISERROR(VLOOKUP(C950,'WI Vs ASM'!$B$2:$L$1000,11,0)),0,(VLOOKUP(C950,'WI Vs ASM'!$B$2:$L$1000,11,0)))</f>
        <v>Crystal Romano</v>
      </c>
      <c r="U950" s="11" t="str">
        <f t="shared" si="404"/>
        <v>WR736242</v>
      </c>
      <c r="V950" s="11" t="str">
        <f t="shared" si="398"/>
        <v>No</v>
      </c>
      <c r="W950" s="11" t="str">
        <f t="shared" si="399"/>
        <v>Yes</v>
      </c>
      <c r="X950" s="11" t="str">
        <f t="shared" si="400"/>
        <v>Yes</v>
      </c>
      <c r="Y950" s="11" t="str">
        <f t="shared" si="401"/>
        <v>No</v>
      </c>
      <c r="Z950" s="11" t="str">
        <f t="shared" si="402"/>
        <v>No</v>
      </c>
      <c r="AA950" s="11" t="str">
        <f t="shared" si="405"/>
        <v>No</v>
      </c>
      <c r="AB950" s="11">
        <f>IF(ISERROR(VLOOKUP(U950,'ITWR Dump'!$A$2:$Y$5000,24,0)),0,(VLOOKUP('ILC Report'!U950,'ITWR Dump'!$A$2:$Y$5000,24,0)))</f>
        <v>0</v>
      </c>
      <c r="AC950" s="11" t="str">
        <f t="shared" si="406"/>
        <v>Yes</v>
      </c>
      <c r="AD950" s="11" t="str">
        <f t="shared" si="407"/>
        <v>BASE/Staff Aug</v>
      </c>
      <c r="AE950" s="11">
        <f>IF(ISERROR(VLOOKUP(U950,'ITWR Dump'!$A$2:$Y$5000,13,0)),0,(VLOOKUP(U950,'ITWR Dump'!$A$2:$Y$5000,13,0)))</f>
        <v>0</v>
      </c>
      <c r="AF950" s="11">
        <f>IF(ISERROR(VLOOKUP(U950,'ITWR Dump'!$A$2:$Y$5000,11,0)),0,(VLOOKUP(U950,'ITWR Dump'!$A$2:$Y$5000,11,0)))</f>
        <v>0</v>
      </c>
      <c r="AG950" s="11">
        <f>IF(ISERROR(VLOOKUP(U950,'ITWR Dump'!$A$2:$Y$5000,2,0)),0,(VLOOKUP(U950,'ITWR Dump'!$A$2:$Y$5000,2,0)))</f>
        <v>0</v>
      </c>
      <c r="AH950" s="11">
        <f>IF(ISERROR(VLOOKUP(U950,'ITWR Dump'!$A$2:$Y$5000,14,0)),0,(VLOOKUP(U950,'ITWR Dump'!$A$2:$Y$5000,14,0)))</f>
        <v>0</v>
      </c>
      <c r="AI950" s="11" t="str">
        <f t="shared" si="408"/>
        <v>78-Landed BA-SE Offshore</v>
      </c>
      <c r="AJ950" s="11" t="str">
        <f t="shared" si="409"/>
        <v>Offshore</v>
      </c>
      <c r="AK950" s="11" t="str">
        <f>IF(ISERROR(VLOOKUP(A950,'Team Data'!$C$2:$U$213,17,0)),0,(VLOOKUP(A950,'Team Data'!$C$2:$U$213,17,0)))</f>
        <v>MF PI and CF</v>
      </c>
      <c r="AL950" s="11" t="str">
        <f t="shared" si="410"/>
        <v>2017-04-24</v>
      </c>
      <c r="AM950" s="11">
        <f>IF(ISERROR(VLOOKUP(U950,'ITWR Dump'!$A$2:$Y$5000,16,0)),0,(VLOOKUP(U950,'ITWR Dump'!$A$2:$Y$5000,16,0)))</f>
        <v>0</v>
      </c>
      <c r="AN950" s="11">
        <f>IF(ISERROR(VLOOKUP(U950,'ITWR Dump'!$A$2:$Y$5000,18,0)),0,(VLOOKUP(U950,'ITWR Dump'!$A$2:$Y$5000,18,0)))</f>
        <v>0</v>
      </c>
      <c r="AO950" s="11">
        <f>IF(ISERROR(VLOOKUP(U950,'ITWR Dump'!$A$2:$Y$5000,25,0)),0,(VLOOKUP('ILC Report'!U950,'ITWR Dump'!$A$2:$Y$5000,25,0)))</f>
        <v>0</v>
      </c>
      <c r="AP950" s="11">
        <f t="shared" si="411"/>
        <v>0</v>
      </c>
      <c r="AQ950" s="26">
        <f t="shared" si="412"/>
        <v>0</v>
      </c>
      <c r="AR950" s="26">
        <f t="shared" si="413"/>
        <v>0</v>
      </c>
      <c r="AS950" s="26">
        <f t="shared" si="414"/>
        <v>0</v>
      </c>
      <c r="AT950" s="26">
        <f t="shared" si="415"/>
        <v>0</v>
      </c>
      <c r="AU950" s="26">
        <f t="shared" si="416"/>
        <v>0</v>
      </c>
      <c r="AV950" s="26">
        <f t="shared" si="417"/>
        <v>0</v>
      </c>
      <c r="AW950" s="11" t="s">
        <v>653</v>
      </c>
      <c r="AX950" s="11" t="str">
        <f>VLOOKUP(L950,Group!$A$2:$B$1000,2,0)</f>
        <v>Enhancement</v>
      </c>
      <c r="AY950" s="11">
        <f>IF(ISERROR(VLOOKUP(U950,'ITWR Dump'!$A$2:$Y$5000,15,0)),0,(VLOOKUP('ILC Report'!U950,'ITWR Dump'!$A$2:$Y$5000,15,0)))</f>
        <v>0</v>
      </c>
      <c r="AZ950" s="11" t="str">
        <f t="shared" si="418"/>
        <v>No</v>
      </c>
      <c r="BA950" s="11" t="str">
        <f t="shared" si="419"/>
        <v>BKI</v>
      </c>
      <c r="BB950" s="11" t="str">
        <f t="shared" si="420"/>
        <v>LB</v>
      </c>
      <c r="BC950" s="11" t="str">
        <f t="shared" si="421"/>
        <v>No</v>
      </c>
    </row>
    <row r="951" spans="1:55" x14ac:dyDescent="0.3">
      <c r="A951" s="11" t="s">
        <v>676</v>
      </c>
      <c r="B951" s="11" t="s">
        <v>1853</v>
      </c>
      <c r="C951" s="11" t="s">
        <v>617</v>
      </c>
      <c r="D951" s="11" t="s">
        <v>2449</v>
      </c>
      <c r="E951" s="38" t="s">
        <v>2903</v>
      </c>
      <c r="F951" s="11">
        <v>2</v>
      </c>
      <c r="G951" s="40" t="s">
        <v>218</v>
      </c>
      <c r="H951" s="11" t="str">
        <f t="shared" si="403"/>
        <v>Regular</v>
      </c>
      <c r="I951" s="11" t="str">
        <f t="shared" si="395"/>
        <v>INDIA</v>
      </c>
      <c r="J951" s="11" t="str">
        <f>IF(ISERROR(VLOOKUP(C951,'WI Vs ASM'!$B$2:$E$1000,4,0)),0,(VLOOKUP(C951,'WI Vs ASM'!$B$2:$E$1000,4,0)))</f>
        <v>Offshore</v>
      </c>
      <c r="K951" s="11" t="str">
        <f>IF(ISERROR(VLOOKUP(C951,'WI Vs ASM'!$B$2:$F$1000,5,0)),0,(VLOOKUP(C951,'WI Vs ASM'!$B$2:$F$1000,5,0)))</f>
        <v>01-Fixed Price</v>
      </c>
      <c r="L951" s="11" t="str">
        <f>IF(ISERROR(VLOOKUP(C951,'WI Vs ASM'!$B$2:$D$1000,3,0)),0,(VLOOKUP(C951,'WI Vs ASM'!$B$2:$D$1000,3,0)))</f>
        <v>01-Maintenance Offshore</v>
      </c>
      <c r="M951" s="11" t="str">
        <f>IF(ISERROR(VLOOKUP(C951,'WI Vs ASM'!$B$2:$I$1000,8,0)),0,(VLOOKUP(C951,'WI Vs ASM'!$B$2:$I$1000,8,0)))</f>
        <v>Rahul Soman</v>
      </c>
      <c r="N951" s="11" t="str">
        <f>IF(ISERROR(VLOOKUP(C951,'WI Vs ASM'!$B$2:$G$1000,6,0)),0,(VLOOKUP(C951,'WI Vs ASM'!$B$2:$G$1000,6,0)))</f>
        <v>Treasury</v>
      </c>
      <c r="O951" s="11" t="str">
        <f>IF(ISERROR(VLOOKUP(C951,'WI Vs ASM'!$B$2:$H$1000,7,0)),0,(VLOOKUP(C951,'WI Vs ASM'!$B$2:$H$1000,7,0)))</f>
        <v>Central Functions</v>
      </c>
      <c r="P951" s="11" t="str">
        <f t="shared" si="396"/>
        <v>May-17</v>
      </c>
      <c r="Q951" s="11" t="str">
        <f t="shared" si="397"/>
        <v>Q2</v>
      </c>
      <c r="R951" s="11" t="str">
        <f>IF(ISERROR(VLOOKUP(C951,'WI Vs ASM'!$B$2:$J$1000,9,0)),0,(VLOOKUP(C951,'WI Vs ASM'!$B$2:$J$1000,9,0)))</f>
        <v>Jyothi Pai</v>
      </c>
      <c r="S951" s="11" t="str">
        <f>IF(ISERROR(VLOOKUP(C951,'WI Vs ASM'!$B$2:$K$1000,10,0)),0,(VLOOKUP(C951,'WI Vs ASM'!$B$2:$K$1000,10,0)))</f>
        <v>Linda J. Richardson</v>
      </c>
      <c r="T951" s="11" t="str">
        <f>IF(ISERROR(VLOOKUP(C951,'WI Vs ASM'!$B$2:$L$1000,11,0)),0,(VLOOKUP(C951,'WI Vs ASM'!$B$2:$L$1000,11,0)))</f>
        <v>Crystal Romano</v>
      </c>
      <c r="U951" s="11" t="e">
        <f t="shared" si="404"/>
        <v>#VALUE!</v>
      </c>
      <c r="V951" s="11" t="str">
        <f t="shared" si="398"/>
        <v>No</v>
      </c>
      <c r="W951" s="11" t="str">
        <f t="shared" si="399"/>
        <v>Yes</v>
      </c>
      <c r="X951" s="11" t="str">
        <f t="shared" si="400"/>
        <v>No</v>
      </c>
      <c r="Y951" s="11" t="str">
        <f t="shared" si="401"/>
        <v>No</v>
      </c>
      <c r="Z951" s="11" t="str">
        <f t="shared" si="402"/>
        <v>No</v>
      </c>
      <c r="AA951" s="11" t="str">
        <f t="shared" si="405"/>
        <v>No</v>
      </c>
      <c r="AB951" s="11">
        <f>IF(ISERROR(VLOOKUP(U951,'ITWR Dump'!$A$2:$Y$5000,24,0)),0,(VLOOKUP('ILC Report'!U951,'ITWR Dump'!$A$2:$Y$5000,24,0)))</f>
        <v>0</v>
      </c>
      <c r="AC951" s="11" t="str">
        <f t="shared" si="406"/>
        <v>No</v>
      </c>
      <c r="AD951" s="11" t="str">
        <f t="shared" si="407"/>
        <v/>
      </c>
      <c r="AE951" s="11">
        <f>IF(ISERROR(VLOOKUP(U951,'ITWR Dump'!$A$2:$Y$5000,13,0)),0,(VLOOKUP(U951,'ITWR Dump'!$A$2:$Y$5000,13,0)))</f>
        <v>0</v>
      </c>
      <c r="AF951" s="11">
        <f>IF(ISERROR(VLOOKUP(U951,'ITWR Dump'!$A$2:$Y$5000,11,0)),0,(VLOOKUP(U951,'ITWR Dump'!$A$2:$Y$5000,11,0)))</f>
        <v>0</v>
      </c>
      <c r="AG951" s="11">
        <f>IF(ISERROR(VLOOKUP(U951,'ITWR Dump'!$A$2:$Y$5000,2,0)),0,(VLOOKUP(U951,'ITWR Dump'!$A$2:$Y$5000,2,0)))</f>
        <v>0</v>
      </c>
      <c r="AH951" s="11">
        <f>IF(ISERROR(VLOOKUP(U951,'ITWR Dump'!$A$2:$Y$5000,14,0)),0,(VLOOKUP(U951,'ITWR Dump'!$A$2:$Y$5000,14,0)))</f>
        <v>0</v>
      </c>
      <c r="AI951" s="11" t="str">
        <f t="shared" si="408"/>
        <v>01-Maintenance Offshore</v>
      </c>
      <c r="AJ951" s="11" t="str">
        <f t="shared" si="409"/>
        <v>Offshore</v>
      </c>
      <c r="AK951" s="11" t="str">
        <f>IF(ISERROR(VLOOKUP(A951,'Team Data'!$C$2:$U$213,17,0)),0,(VLOOKUP(A951,'Team Data'!$C$2:$U$213,17,0)))</f>
        <v>MF PI and CF</v>
      </c>
      <c r="AL951" s="11" t="str">
        <f t="shared" si="410"/>
        <v>2017-04-24</v>
      </c>
      <c r="AM951" s="11">
        <f>IF(ISERROR(VLOOKUP(U951,'ITWR Dump'!$A$2:$Y$5000,16,0)),0,(VLOOKUP(U951,'ITWR Dump'!$A$2:$Y$5000,16,0)))</f>
        <v>0</v>
      </c>
      <c r="AN951" s="11">
        <f>IF(ISERROR(VLOOKUP(U951,'ITWR Dump'!$A$2:$Y$5000,18,0)),0,(VLOOKUP(U951,'ITWR Dump'!$A$2:$Y$5000,18,0)))</f>
        <v>0</v>
      </c>
      <c r="AO951" s="11">
        <f>IF(ISERROR(VLOOKUP(U951,'ITWR Dump'!$A$2:$Y$5000,25,0)),0,(VLOOKUP('ILC Report'!U951,'ITWR Dump'!$A$2:$Y$5000,25,0)))</f>
        <v>0</v>
      </c>
      <c r="AP951" s="11">
        <f t="shared" si="411"/>
        <v>0</v>
      </c>
      <c r="AQ951" s="26">
        <f t="shared" si="412"/>
        <v>0</v>
      </c>
      <c r="AR951" s="26">
        <f t="shared" si="413"/>
        <v>0</v>
      </c>
      <c r="AS951" s="26">
        <f t="shared" si="414"/>
        <v>0</v>
      </c>
      <c r="AT951" s="26">
        <f t="shared" si="415"/>
        <v>0</v>
      </c>
      <c r="AU951" s="26">
        <f t="shared" si="416"/>
        <v>0</v>
      </c>
      <c r="AV951" s="26">
        <f t="shared" si="417"/>
        <v>0</v>
      </c>
      <c r="AW951" s="11" t="s">
        <v>653</v>
      </c>
      <c r="AX951" s="11" t="str">
        <f>VLOOKUP(L951,Group!$A$2:$B$1000,2,0)</f>
        <v>Maintenance</v>
      </c>
      <c r="AY951" s="11">
        <f>IF(ISERROR(VLOOKUP(U951,'ITWR Dump'!$A$2:$Y$5000,15,0)),0,(VLOOKUP('ILC Report'!U951,'ITWR Dump'!$A$2:$Y$5000,15,0)))</f>
        <v>0</v>
      </c>
      <c r="AZ951" s="11" t="str">
        <f t="shared" si="418"/>
        <v>No</v>
      </c>
      <c r="BA951" s="11" t="str">
        <f t="shared" si="419"/>
        <v>BKI</v>
      </c>
      <c r="BB951" s="11" t="str">
        <f t="shared" si="420"/>
        <v>MN</v>
      </c>
      <c r="BC951" s="11" t="str">
        <f t="shared" si="421"/>
        <v>No</v>
      </c>
    </row>
    <row r="952" spans="1:55" x14ac:dyDescent="0.3">
      <c r="A952" s="11" t="s">
        <v>676</v>
      </c>
      <c r="B952" s="11" t="s">
        <v>1853</v>
      </c>
      <c r="C952" s="11" t="s">
        <v>617</v>
      </c>
      <c r="D952" s="11" t="s">
        <v>2135</v>
      </c>
      <c r="E952" s="38" t="s">
        <v>2903</v>
      </c>
      <c r="F952" s="11">
        <v>1</v>
      </c>
      <c r="G952" s="40" t="s">
        <v>218</v>
      </c>
      <c r="H952" s="11" t="str">
        <f t="shared" si="403"/>
        <v>Regular</v>
      </c>
      <c r="I952" s="11" t="str">
        <f t="shared" si="395"/>
        <v>INDIA</v>
      </c>
      <c r="J952" s="11" t="str">
        <f>IF(ISERROR(VLOOKUP(C952,'WI Vs ASM'!$B$2:$E$1000,4,0)),0,(VLOOKUP(C952,'WI Vs ASM'!$B$2:$E$1000,4,0)))</f>
        <v>Offshore</v>
      </c>
      <c r="K952" s="11" t="str">
        <f>IF(ISERROR(VLOOKUP(C952,'WI Vs ASM'!$B$2:$F$1000,5,0)),0,(VLOOKUP(C952,'WI Vs ASM'!$B$2:$F$1000,5,0)))</f>
        <v>01-Fixed Price</v>
      </c>
      <c r="L952" s="11" t="str">
        <f>IF(ISERROR(VLOOKUP(C952,'WI Vs ASM'!$B$2:$D$1000,3,0)),0,(VLOOKUP(C952,'WI Vs ASM'!$B$2:$D$1000,3,0)))</f>
        <v>01-Maintenance Offshore</v>
      </c>
      <c r="M952" s="11" t="str">
        <f>IF(ISERROR(VLOOKUP(C952,'WI Vs ASM'!$B$2:$I$1000,8,0)),0,(VLOOKUP(C952,'WI Vs ASM'!$B$2:$I$1000,8,0)))</f>
        <v>Rahul Soman</v>
      </c>
      <c r="N952" s="11" t="str">
        <f>IF(ISERROR(VLOOKUP(C952,'WI Vs ASM'!$B$2:$G$1000,6,0)),0,(VLOOKUP(C952,'WI Vs ASM'!$B$2:$G$1000,6,0)))</f>
        <v>Treasury</v>
      </c>
      <c r="O952" s="11" t="str">
        <f>IF(ISERROR(VLOOKUP(C952,'WI Vs ASM'!$B$2:$H$1000,7,0)),0,(VLOOKUP(C952,'WI Vs ASM'!$B$2:$H$1000,7,0)))</f>
        <v>Central Functions</v>
      </c>
      <c r="P952" s="11" t="str">
        <f t="shared" si="396"/>
        <v>May-17</v>
      </c>
      <c r="Q952" s="11" t="str">
        <f t="shared" si="397"/>
        <v>Q2</v>
      </c>
      <c r="R952" s="11" t="str">
        <f>IF(ISERROR(VLOOKUP(C952,'WI Vs ASM'!$B$2:$J$1000,9,0)),0,(VLOOKUP(C952,'WI Vs ASM'!$B$2:$J$1000,9,0)))</f>
        <v>Jyothi Pai</v>
      </c>
      <c r="S952" s="11" t="str">
        <f>IF(ISERROR(VLOOKUP(C952,'WI Vs ASM'!$B$2:$K$1000,10,0)),0,(VLOOKUP(C952,'WI Vs ASM'!$B$2:$K$1000,10,0)))</f>
        <v>Linda J. Richardson</v>
      </c>
      <c r="T952" s="11" t="str">
        <f>IF(ISERROR(VLOOKUP(C952,'WI Vs ASM'!$B$2:$L$1000,11,0)),0,(VLOOKUP(C952,'WI Vs ASM'!$B$2:$L$1000,11,0)))</f>
        <v>Crystal Romano</v>
      </c>
      <c r="U952" s="11" t="e">
        <f t="shared" si="404"/>
        <v>#VALUE!</v>
      </c>
      <c r="V952" s="11" t="str">
        <f t="shared" si="398"/>
        <v>No</v>
      </c>
      <c r="W952" s="11" t="str">
        <f t="shared" si="399"/>
        <v>Yes</v>
      </c>
      <c r="X952" s="11" t="str">
        <f t="shared" si="400"/>
        <v>No</v>
      </c>
      <c r="Y952" s="11" t="str">
        <f t="shared" si="401"/>
        <v>No</v>
      </c>
      <c r="Z952" s="11" t="str">
        <f t="shared" si="402"/>
        <v>No</v>
      </c>
      <c r="AA952" s="11" t="str">
        <f t="shared" si="405"/>
        <v>No</v>
      </c>
      <c r="AB952" s="11">
        <f>IF(ISERROR(VLOOKUP(U952,'ITWR Dump'!$A$2:$Y$5000,24,0)),0,(VLOOKUP('ILC Report'!U952,'ITWR Dump'!$A$2:$Y$5000,24,0)))</f>
        <v>0</v>
      </c>
      <c r="AC952" s="11" t="str">
        <f t="shared" si="406"/>
        <v>No</v>
      </c>
      <c r="AD952" s="11" t="str">
        <f t="shared" si="407"/>
        <v/>
      </c>
      <c r="AE952" s="11">
        <f>IF(ISERROR(VLOOKUP(U952,'ITWR Dump'!$A$2:$Y$5000,13,0)),0,(VLOOKUP(U952,'ITWR Dump'!$A$2:$Y$5000,13,0)))</f>
        <v>0</v>
      </c>
      <c r="AF952" s="11">
        <f>IF(ISERROR(VLOOKUP(U952,'ITWR Dump'!$A$2:$Y$5000,11,0)),0,(VLOOKUP(U952,'ITWR Dump'!$A$2:$Y$5000,11,0)))</f>
        <v>0</v>
      </c>
      <c r="AG952" s="11">
        <f>IF(ISERROR(VLOOKUP(U952,'ITWR Dump'!$A$2:$Y$5000,2,0)),0,(VLOOKUP(U952,'ITWR Dump'!$A$2:$Y$5000,2,0)))</f>
        <v>0</v>
      </c>
      <c r="AH952" s="11">
        <f>IF(ISERROR(VLOOKUP(U952,'ITWR Dump'!$A$2:$Y$5000,14,0)),0,(VLOOKUP(U952,'ITWR Dump'!$A$2:$Y$5000,14,0)))</f>
        <v>0</v>
      </c>
      <c r="AI952" s="11" t="str">
        <f t="shared" si="408"/>
        <v>01-Maintenance Offshore</v>
      </c>
      <c r="AJ952" s="11" t="str">
        <f t="shared" si="409"/>
        <v>Offshore</v>
      </c>
      <c r="AK952" s="11" t="str">
        <f>IF(ISERROR(VLOOKUP(A952,'Team Data'!$C$2:$U$213,17,0)),0,(VLOOKUP(A952,'Team Data'!$C$2:$U$213,17,0)))</f>
        <v>MF PI and CF</v>
      </c>
      <c r="AL952" s="11" t="str">
        <f t="shared" si="410"/>
        <v>2017-04-24</v>
      </c>
      <c r="AM952" s="11">
        <f>IF(ISERROR(VLOOKUP(U952,'ITWR Dump'!$A$2:$Y$5000,16,0)),0,(VLOOKUP(U952,'ITWR Dump'!$A$2:$Y$5000,16,0)))</f>
        <v>0</v>
      </c>
      <c r="AN952" s="11">
        <f>IF(ISERROR(VLOOKUP(U952,'ITWR Dump'!$A$2:$Y$5000,18,0)),0,(VLOOKUP(U952,'ITWR Dump'!$A$2:$Y$5000,18,0)))</f>
        <v>0</v>
      </c>
      <c r="AO952" s="11">
        <f>IF(ISERROR(VLOOKUP(U952,'ITWR Dump'!$A$2:$Y$5000,25,0)),0,(VLOOKUP('ILC Report'!U952,'ITWR Dump'!$A$2:$Y$5000,25,0)))</f>
        <v>0</v>
      </c>
      <c r="AP952" s="11">
        <f t="shared" si="411"/>
        <v>0</v>
      </c>
      <c r="AQ952" s="26">
        <f t="shared" si="412"/>
        <v>0</v>
      </c>
      <c r="AR952" s="26">
        <f t="shared" si="413"/>
        <v>0</v>
      </c>
      <c r="AS952" s="26">
        <f t="shared" si="414"/>
        <v>0</v>
      </c>
      <c r="AT952" s="26">
        <f t="shared" si="415"/>
        <v>0</v>
      </c>
      <c r="AU952" s="26">
        <f t="shared" si="416"/>
        <v>0</v>
      </c>
      <c r="AV952" s="26">
        <f t="shared" si="417"/>
        <v>0</v>
      </c>
      <c r="AW952" s="11" t="s">
        <v>653</v>
      </c>
      <c r="AX952" s="11" t="str">
        <f>VLOOKUP(L952,Group!$A$2:$B$1000,2,0)</f>
        <v>Maintenance</v>
      </c>
      <c r="AY952" s="11">
        <f>IF(ISERROR(VLOOKUP(U952,'ITWR Dump'!$A$2:$Y$5000,15,0)),0,(VLOOKUP('ILC Report'!U952,'ITWR Dump'!$A$2:$Y$5000,15,0)))</f>
        <v>0</v>
      </c>
      <c r="AZ952" s="11" t="str">
        <f t="shared" si="418"/>
        <v>No</v>
      </c>
      <c r="BA952" s="11" t="str">
        <f t="shared" si="419"/>
        <v>BKI</v>
      </c>
      <c r="BB952" s="11" t="str">
        <f t="shared" si="420"/>
        <v>MN</v>
      </c>
      <c r="BC952" s="11" t="str">
        <f t="shared" si="421"/>
        <v>No</v>
      </c>
    </row>
    <row r="953" spans="1:55" x14ac:dyDescent="0.3">
      <c r="A953" s="11" t="s">
        <v>676</v>
      </c>
      <c r="B953" s="11" t="s">
        <v>1853</v>
      </c>
      <c r="C953" s="11" t="s">
        <v>617</v>
      </c>
      <c r="D953" s="11" t="s">
        <v>2443</v>
      </c>
      <c r="E953" s="38" t="s">
        <v>2903</v>
      </c>
      <c r="F953" s="11">
        <v>0.5</v>
      </c>
      <c r="G953" s="40" t="s">
        <v>218</v>
      </c>
      <c r="H953" s="11" t="str">
        <f t="shared" si="403"/>
        <v>Regular</v>
      </c>
      <c r="I953" s="11" t="str">
        <f t="shared" si="395"/>
        <v>INDIA</v>
      </c>
      <c r="J953" s="11" t="str">
        <f>IF(ISERROR(VLOOKUP(C953,'WI Vs ASM'!$B$2:$E$1000,4,0)),0,(VLOOKUP(C953,'WI Vs ASM'!$B$2:$E$1000,4,0)))</f>
        <v>Offshore</v>
      </c>
      <c r="K953" s="11" t="str">
        <f>IF(ISERROR(VLOOKUP(C953,'WI Vs ASM'!$B$2:$F$1000,5,0)),0,(VLOOKUP(C953,'WI Vs ASM'!$B$2:$F$1000,5,0)))</f>
        <v>01-Fixed Price</v>
      </c>
      <c r="L953" s="11" t="str">
        <f>IF(ISERROR(VLOOKUP(C953,'WI Vs ASM'!$B$2:$D$1000,3,0)),0,(VLOOKUP(C953,'WI Vs ASM'!$B$2:$D$1000,3,0)))</f>
        <v>01-Maintenance Offshore</v>
      </c>
      <c r="M953" s="11" t="str">
        <f>IF(ISERROR(VLOOKUP(C953,'WI Vs ASM'!$B$2:$I$1000,8,0)),0,(VLOOKUP(C953,'WI Vs ASM'!$B$2:$I$1000,8,0)))</f>
        <v>Rahul Soman</v>
      </c>
      <c r="N953" s="11" t="str">
        <f>IF(ISERROR(VLOOKUP(C953,'WI Vs ASM'!$B$2:$G$1000,6,0)),0,(VLOOKUP(C953,'WI Vs ASM'!$B$2:$G$1000,6,0)))</f>
        <v>Treasury</v>
      </c>
      <c r="O953" s="11" t="str">
        <f>IF(ISERROR(VLOOKUP(C953,'WI Vs ASM'!$B$2:$H$1000,7,0)),0,(VLOOKUP(C953,'WI Vs ASM'!$B$2:$H$1000,7,0)))</f>
        <v>Central Functions</v>
      </c>
      <c r="P953" s="11" t="str">
        <f t="shared" si="396"/>
        <v>May-17</v>
      </c>
      <c r="Q953" s="11" t="str">
        <f t="shared" si="397"/>
        <v>Q2</v>
      </c>
      <c r="R953" s="11" t="str">
        <f>IF(ISERROR(VLOOKUP(C953,'WI Vs ASM'!$B$2:$J$1000,9,0)),0,(VLOOKUP(C953,'WI Vs ASM'!$B$2:$J$1000,9,0)))</f>
        <v>Jyothi Pai</v>
      </c>
      <c r="S953" s="11" t="str">
        <f>IF(ISERROR(VLOOKUP(C953,'WI Vs ASM'!$B$2:$K$1000,10,0)),0,(VLOOKUP(C953,'WI Vs ASM'!$B$2:$K$1000,10,0)))</f>
        <v>Linda J. Richardson</v>
      </c>
      <c r="T953" s="11" t="str">
        <f>IF(ISERROR(VLOOKUP(C953,'WI Vs ASM'!$B$2:$L$1000,11,0)),0,(VLOOKUP(C953,'WI Vs ASM'!$B$2:$L$1000,11,0)))</f>
        <v>Crystal Romano</v>
      </c>
      <c r="U953" s="11" t="e">
        <f t="shared" si="404"/>
        <v>#VALUE!</v>
      </c>
      <c r="V953" s="11" t="str">
        <f t="shared" si="398"/>
        <v>Yes</v>
      </c>
      <c r="W953" s="11" t="str">
        <f t="shared" si="399"/>
        <v>No</v>
      </c>
      <c r="X953" s="11" t="str">
        <f t="shared" si="400"/>
        <v>No</v>
      </c>
      <c r="Y953" s="11" t="str">
        <f t="shared" si="401"/>
        <v>No</v>
      </c>
      <c r="Z953" s="11" t="str">
        <f t="shared" si="402"/>
        <v>No</v>
      </c>
      <c r="AA953" s="11" t="str">
        <f t="shared" si="405"/>
        <v>No</v>
      </c>
      <c r="AB953" s="11">
        <f>IF(ISERROR(VLOOKUP(U953,'ITWR Dump'!$A$2:$Y$5000,24,0)),0,(VLOOKUP('ILC Report'!U953,'ITWR Dump'!$A$2:$Y$5000,24,0)))</f>
        <v>0</v>
      </c>
      <c r="AC953" s="11" t="str">
        <f t="shared" si="406"/>
        <v>No</v>
      </c>
      <c r="AD953" s="11" t="str">
        <f t="shared" si="407"/>
        <v/>
      </c>
      <c r="AE953" s="11">
        <f>IF(ISERROR(VLOOKUP(U953,'ITWR Dump'!$A$2:$Y$5000,13,0)),0,(VLOOKUP(U953,'ITWR Dump'!$A$2:$Y$5000,13,0)))</f>
        <v>0</v>
      </c>
      <c r="AF953" s="11">
        <f>IF(ISERROR(VLOOKUP(U953,'ITWR Dump'!$A$2:$Y$5000,11,0)),0,(VLOOKUP(U953,'ITWR Dump'!$A$2:$Y$5000,11,0)))</f>
        <v>0</v>
      </c>
      <c r="AG953" s="11">
        <f>IF(ISERROR(VLOOKUP(U953,'ITWR Dump'!$A$2:$Y$5000,2,0)),0,(VLOOKUP(U953,'ITWR Dump'!$A$2:$Y$5000,2,0)))</f>
        <v>0</v>
      </c>
      <c r="AH953" s="11">
        <f>IF(ISERROR(VLOOKUP(U953,'ITWR Dump'!$A$2:$Y$5000,14,0)),0,(VLOOKUP(U953,'ITWR Dump'!$A$2:$Y$5000,14,0)))</f>
        <v>0</v>
      </c>
      <c r="AI953" s="11" t="str">
        <f t="shared" si="408"/>
        <v>01-Maintenance Offshore</v>
      </c>
      <c r="AJ953" s="11" t="str">
        <f t="shared" si="409"/>
        <v>Offshore</v>
      </c>
      <c r="AK953" s="11" t="str">
        <f>IF(ISERROR(VLOOKUP(A953,'Team Data'!$C$2:$U$213,17,0)),0,(VLOOKUP(A953,'Team Data'!$C$2:$U$213,17,0)))</f>
        <v>MF PI and CF</v>
      </c>
      <c r="AL953" s="11" t="str">
        <f t="shared" si="410"/>
        <v>2017-04-24</v>
      </c>
      <c r="AM953" s="11">
        <f>IF(ISERROR(VLOOKUP(U953,'ITWR Dump'!$A$2:$Y$5000,16,0)),0,(VLOOKUP(U953,'ITWR Dump'!$A$2:$Y$5000,16,0)))</f>
        <v>0</v>
      </c>
      <c r="AN953" s="11">
        <f>IF(ISERROR(VLOOKUP(U953,'ITWR Dump'!$A$2:$Y$5000,18,0)),0,(VLOOKUP(U953,'ITWR Dump'!$A$2:$Y$5000,18,0)))</f>
        <v>0</v>
      </c>
      <c r="AO953" s="11">
        <f>IF(ISERROR(VLOOKUP(U953,'ITWR Dump'!$A$2:$Y$5000,25,0)),0,(VLOOKUP('ILC Report'!U953,'ITWR Dump'!$A$2:$Y$5000,25,0)))</f>
        <v>0</v>
      </c>
      <c r="AP953" s="11">
        <f t="shared" si="411"/>
        <v>1</v>
      </c>
      <c r="AQ953" s="26">
        <f t="shared" si="412"/>
        <v>0</v>
      </c>
      <c r="AR953" s="26">
        <f t="shared" si="413"/>
        <v>0</v>
      </c>
      <c r="AS953" s="26">
        <f t="shared" si="414"/>
        <v>0</v>
      </c>
      <c r="AT953" s="26">
        <f t="shared" si="415"/>
        <v>0</v>
      </c>
      <c r="AU953" s="26">
        <f t="shared" si="416"/>
        <v>0</v>
      </c>
      <c r="AV953" s="26">
        <f t="shared" si="417"/>
        <v>0</v>
      </c>
      <c r="AW953" s="11" t="s">
        <v>653</v>
      </c>
      <c r="AX953" s="11" t="str">
        <f>VLOOKUP(L953,Group!$A$2:$B$1000,2,0)</f>
        <v>Maintenance</v>
      </c>
      <c r="AY953" s="11">
        <f>IF(ISERROR(VLOOKUP(U953,'ITWR Dump'!$A$2:$Y$5000,15,0)),0,(VLOOKUP('ILC Report'!U953,'ITWR Dump'!$A$2:$Y$5000,15,0)))</f>
        <v>0</v>
      </c>
      <c r="AZ953" s="11" t="str">
        <f t="shared" si="418"/>
        <v>Yes</v>
      </c>
      <c r="BA953" s="11" t="str">
        <f t="shared" si="419"/>
        <v>BKI</v>
      </c>
      <c r="BB953" s="11" t="str">
        <f t="shared" si="420"/>
        <v>MN</v>
      </c>
      <c r="BC953" s="11" t="str">
        <f t="shared" si="421"/>
        <v>No</v>
      </c>
    </row>
    <row r="954" spans="1:55" x14ac:dyDescent="0.3">
      <c r="A954" s="11" t="s">
        <v>676</v>
      </c>
      <c r="B954" s="11" t="s">
        <v>1853</v>
      </c>
      <c r="C954" s="11" t="s">
        <v>582</v>
      </c>
      <c r="D954" s="11" t="s">
        <v>2450</v>
      </c>
      <c r="E954" s="38" t="s">
        <v>2903</v>
      </c>
      <c r="F954" s="11">
        <v>1</v>
      </c>
      <c r="G954" s="40" t="s">
        <v>218</v>
      </c>
      <c r="H954" s="11" t="str">
        <f t="shared" si="403"/>
        <v>Regular</v>
      </c>
      <c r="I954" s="11" t="str">
        <f t="shared" si="395"/>
        <v>INDIA</v>
      </c>
      <c r="J954" s="11" t="str">
        <f>IF(ISERROR(VLOOKUP(C954,'WI Vs ASM'!$B$2:$E$1000,4,0)),0,(VLOOKUP(C954,'WI Vs ASM'!$B$2:$E$1000,4,0)))</f>
        <v>Offshore</v>
      </c>
      <c r="K954" s="11" t="str">
        <f>IF(ISERROR(VLOOKUP(C954,'WI Vs ASM'!$B$2:$F$1000,5,0)),0,(VLOOKUP(C954,'WI Vs ASM'!$B$2:$F$1000,5,0)))</f>
        <v>01-Fixed Price</v>
      </c>
      <c r="L954" s="11" t="str">
        <f>IF(ISERROR(VLOOKUP(C954,'WI Vs ASM'!$B$2:$D$1000,3,0)),0,(VLOOKUP(C954,'WI Vs ASM'!$B$2:$D$1000,3,0)))</f>
        <v>01-Maintenance Offshore</v>
      </c>
      <c r="M954" s="11" t="str">
        <f>IF(ISERROR(VLOOKUP(C954,'WI Vs ASM'!$B$2:$I$1000,8,0)),0,(VLOOKUP(C954,'WI Vs ASM'!$B$2:$I$1000,8,0)))</f>
        <v>Rahul Soman</v>
      </c>
      <c r="N954" s="11" t="str">
        <f>IF(ISERROR(VLOOKUP(C954,'WI Vs ASM'!$B$2:$G$1000,6,0)),0,(VLOOKUP(C954,'WI Vs ASM'!$B$2:$G$1000,6,0)))</f>
        <v>ECM</v>
      </c>
      <c r="O954" s="11" t="str">
        <f>IF(ISERROR(VLOOKUP(C954,'WI Vs ASM'!$B$2:$H$1000,7,0)),0,(VLOOKUP(C954,'WI Vs ASM'!$B$2:$H$1000,7,0)))</f>
        <v>ECM</v>
      </c>
      <c r="P954" s="11" t="str">
        <f t="shared" si="396"/>
        <v>May-17</v>
      </c>
      <c r="Q954" s="11" t="str">
        <f t="shared" si="397"/>
        <v>Q2</v>
      </c>
      <c r="R954" s="11" t="str">
        <f>IF(ISERROR(VLOOKUP(C954,'WI Vs ASM'!$B$2:$J$1000,9,0)),0,(VLOOKUP(C954,'WI Vs ASM'!$B$2:$J$1000,9,0)))</f>
        <v>Jyothi Pai</v>
      </c>
      <c r="S954" s="11" t="str">
        <f>IF(ISERROR(VLOOKUP(C954,'WI Vs ASM'!$B$2:$K$1000,10,0)),0,(VLOOKUP(C954,'WI Vs ASM'!$B$2:$K$1000,10,0)))</f>
        <v>John Pallo</v>
      </c>
      <c r="T954" s="11" t="str">
        <f>IF(ISERROR(VLOOKUP(C954,'WI Vs ASM'!$B$2:$L$1000,11,0)),0,(VLOOKUP(C954,'WI Vs ASM'!$B$2:$L$1000,11,0)))</f>
        <v>Phillip Mclean</v>
      </c>
      <c r="U954" s="11" t="e">
        <f t="shared" si="404"/>
        <v>#VALUE!</v>
      </c>
      <c r="V954" s="11" t="str">
        <f t="shared" si="398"/>
        <v>Yes</v>
      </c>
      <c r="W954" s="11" t="str">
        <f t="shared" si="399"/>
        <v>No</v>
      </c>
      <c r="X954" s="11" t="str">
        <f t="shared" si="400"/>
        <v>No</v>
      </c>
      <c r="Y954" s="11" t="str">
        <f t="shared" si="401"/>
        <v>No</v>
      </c>
      <c r="Z954" s="11" t="str">
        <f t="shared" si="402"/>
        <v>No</v>
      </c>
      <c r="AA954" s="11" t="str">
        <f t="shared" si="405"/>
        <v>No</v>
      </c>
      <c r="AB954" s="11">
        <f>IF(ISERROR(VLOOKUP(U954,'ITWR Dump'!$A$2:$Y$5000,24,0)),0,(VLOOKUP('ILC Report'!U954,'ITWR Dump'!$A$2:$Y$5000,24,0)))</f>
        <v>0</v>
      </c>
      <c r="AC954" s="11" t="str">
        <f t="shared" si="406"/>
        <v>No</v>
      </c>
      <c r="AD954" s="11" t="str">
        <f t="shared" si="407"/>
        <v/>
      </c>
      <c r="AE954" s="11">
        <f>IF(ISERROR(VLOOKUP(U954,'ITWR Dump'!$A$2:$Y$5000,13,0)),0,(VLOOKUP(U954,'ITWR Dump'!$A$2:$Y$5000,13,0)))</f>
        <v>0</v>
      </c>
      <c r="AF954" s="11">
        <f>IF(ISERROR(VLOOKUP(U954,'ITWR Dump'!$A$2:$Y$5000,11,0)),0,(VLOOKUP(U954,'ITWR Dump'!$A$2:$Y$5000,11,0)))</f>
        <v>0</v>
      </c>
      <c r="AG954" s="11">
        <f>IF(ISERROR(VLOOKUP(U954,'ITWR Dump'!$A$2:$Y$5000,2,0)),0,(VLOOKUP(U954,'ITWR Dump'!$A$2:$Y$5000,2,0)))</f>
        <v>0</v>
      </c>
      <c r="AH954" s="11">
        <f>IF(ISERROR(VLOOKUP(U954,'ITWR Dump'!$A$2:$Y$5000,14,0)),0,(VLOOKUP(U954,'ITWR Dump'!$A$2:$Y$5000,14,0)))</f>
        <v>0</v>
      </c>
      <c r="AI954" s="11" t="str">
        <f t="shared" si="408"/>
        <v>01-Maintenance Offshore</v>
      </c>
      <c r="AJ954" s="11" t="str">
        <f t="shared" si="409"/>
        <v>Offshore</v>
      </c>
      <c r="AK954" s="11" t="str">
        <f>IF(ISERROR(VLOOKUP(A954,'Team Data'!$C$2:$U$213,17,0)),0,(VLOOKUP(A954,'Team Data'!$C$2:$U$213,17,0)))</f>
        <v>MF PI and CF</v>
      </c>
      <c r="AL954" s="11" t="str">
        <f t="shared" si="410"/>
        <v>2017-04-24</v>
      </c>
      <c r="AM954" s="11">
        <f>IF(ISERROR(VLOOKUP(U954,'ITWR Dump'!$A$2:$Y$5000,16,0)),0,(VLOOKUP(U954,'ITWR Dump'!$A$2:$Y$5000,16,0)))</f>
        <v>0</v>
      </c>
      <c r="AN954" s="11">
        <f>IF(ISERROR(VLOOKUP(U954,'ITWR Dump'!$A$2:$Y$5000,18,0)),0,(VLOOKUP(U954,'ITWR Dump'!$A$2:$Y$5000,18,0)))</f>
        <v>0</v>
      </c>
      <c r="AO954" s="11">
        <f>IF(ISERROR(VLOOKUP(U954,'ITWR Dump'!$A$2:$Y$5000,25,0)),0,(VLOOKUP('ILC Report'!U954,'ITWR Dump'!$A$2:$Y$5000,25,0)))</f>
        <v>0</v>
      </c>
      <c r="AP954" s="11">
        <f t="shared" si="411"/>
        <v>1</v>
      </c>
      <c r="AQ954" s="26">
        <f t="shared" si="412"/>
        <v>0</v>
      </c>
      <c r="AR954" s="26">
        <f t="shared" si="413"/>
        <v>0</v>
      </c>
      <c r="AS954" s="26">
        <f t="shared" si="414"/>
        <v>0</v>
      </c>
      <c r="AT954" s="26">
        <f t="shared" si="415"/>
        <v>0</v>
      </c>
      <c r="AU954" s="26">
        <f t="shared" si="416"/>
        <v>0</v>
      </c>
      <c r="AV954" s="26">
        <f t="shared" si="417"/>
        <v>0</v>
      </c>
      <c r="AW954" s="11" t="s">
        <v>653</v>
      </c>
      <c r="AX954" s="11" t="str">
        <f>VLOOKUP(L954,Group!$A$2:$B$1000,2,0)</f>
        <v>Maintenance</v>
      </c>
      <c r="AY954" s="11">
        <f>IF(ISERROR(VLOOKUP(U954,'ITWR Dump'!$A$2:$Y$5000,15,0)),0,(VLOOKUP('ILC Report'!U954,'ITWR Dump'!$A$2:$Y$5000,15,0)))</f>
        <v>0</v>
      </c>
      <c r="AZ954" s="11" t="str">
        <f t="shared" si="418"/>
        <v>Yes</v>
      </c>
      <c r="BA954" s="11" t="str">
        <f t="shared" si="419"/>
        <v>BKI</v>
      </c>
      <c r="BB954" s="11" t="str">
        <f t="shared" si="420"/>
        <v>MN</v>
      </c>
      <c r="BC954" s="11" t="str">
        <f t="shared" si="421"/>
        <v>No</v>
      </c>
    </row>
    <row r="955" spans="1:55" x14ac:dyDescent="0.3">
      <c r="A955" s="11" t="s">
        <v>676</v>
      </c>
      <c r="B955" s="11" t="s">
        <v>1853</v>
      </c>
      <c r="C955" s="11" t="s">
        <v>617</v>
      </c>
      <c r="D955" s="11" t="s">
        <v>2446</v>
      </c>
      <c r="E955" s="38" t="s">
        <v>2903</v>
      </c>
      <c r="F955" s="11">
        <v>0.5</v>
      </c>
      <c r="G955" s="40" t="s">
        <v>218</v>
      </c>
      <c r="H955" s="11" t="str">
        <f t="shared" si="403"/>
        <v>Regular</v>
      </c>
      <c r="I955" s="11" t="str">
        <f t="shared" si="395"/>
        <v>INDIA</v>
      </c>
      <c r="J955" s="11" t="str">
        <f>IF(ISERROR(VLOOKUP(C955,'WI Vs ASM'!$B$2:$E$1000,4,0)),0,(VLOOKUP(C955,'WI Vs ASM'!$B$2:$E$1000,4,0)))</f>
        <v>Offshore</v>
      </c>
      <c r="K955" s="11" t="str">
        <f>IF(ISERROR(VLOOKUP(C955,'WI Vs ASM'!$B$2:$F$1000,5,0)),0,(VLOOKUP(C955,'WI Vs ASM'!$B$2:$F$1000,5,0)))</f>
        <v>01-Fixed Price</v>
      </c>
      <c r="L955" s="11" t="str">
        <f>IF(ISERROR(VLOOKUP(C955,'WI Vs ASM'!$B$2:$D$1000,3,0)),0,(VLOOKUP(C955,'WI Vs ASM'!$B$2:$D$1000,3,0)))</f>
        <v>01-Maintenance Offshore</v>
      </c>
      <c r="M955" s="11" t="str">
        <f>IF(ISERROR(VLOOKUP(C955,'WI Vs ASM'!$B$2:$I$1000,8,0)),0,(VLOOKUP(C955,'WI Vs ASM'!$B$2:$I$1000,8,0)))</f>
        <v>Rahul Soman</v>
      </c>
      <c r="N955" s="11" t="str">
        <f>IF(ISERROR(VLOOKUP(C955,'WI Vs ASM'!$B$2:$G$1000,6,0)),0,(VLOOKUP(C955,'WI Vs ASM'!$B$2:$G$1000,6,0)))</f>
        <v>Treasury</v>
      </c>
      <c r="O955" s="11" t="str">
        <f>IF(ISERROR(VLOOKUP(C955,'WI Vs ASM'!$B$2:$H$1000,7,0)),0,(VLOOKUP(C955,'WI Vs ASM'!$B$2:$H$1000,7,0)))</f>
        <v>Central Functions</v>
      </c>
      <c r="P955" s="11" t="str">
        <f t="shared" si="396"/>
        <v>May-17</v>
      </c>
      <c r="Q955" s="11" t="str">
        <f t="shared" si="397"/>
        <v>Q2</v>
      </c>
      <c r="R955" s="11" t="str">
        <f>IF(ISERROR(VLOOKUP(C955,'WI Vs ASM'!$B$2:$J$1000,9,0)),0,(VLOOKUP(C955,'WI Vs ASM'!$B$2:$J$1000,9,0)))</f>
        <v>Jyothi Pai</v>
      </c>
      <c r="S955" s="11" t="str">
        <f>IF(ISERROR(VLOOKUP(C955,'WI Vs ASM'!$B$2:$K$1000,10,0)),0,(VLOOKUP(C955,'WI Vs ASM'!$B$2:$K$1000,10,0)))</f>
        <v>Linda J. Richardson</v>
      </c>
      <c r="T955" s="11" t="str">
        <f>IF(ISERROR(VLOOKUP(C955,'WI Vs ASM'!$B$2:$L$1000,11,0)),0,(VLOOKUP(C955,'WI Vs ASM'!$B$2:$L$1000,11,0)))</f>
        <v>Crystal Romano</v>
      </c>
      <c r="U955" s="11" t="e">
        <f t="shared" si="404"/>
        <v>#VALUE!</v>
      </c>
      <c r="V955" s="11" t="str">
        <f t="shared" si="398"/>
        <v>No</v>
      </c>
      <c r="W955" s="11" t="str">
        <f t="shared" si="399"/>
        <v>Yes</v>
      </c>
      <c r="X955" s="11" t="str">
        <f t="shared" si="400"/>
        <v>No</v>
      </c>
      <c r="Y955" s="11" t="str">
        <f t="shared" si="401"/>
        <v>No</v>
      </c>
      <c r="Z955" s="11" t="str">
        <f t="shared" si="402"/>
        <v>No</v>
      </c>
      <c r="AA955" s="11" t="str">
        <f t="shared" si="405"/>
        <v>No</v>
      </c>
      <c r="AB955" s="11">
        <f>IF(ISERROR(VLOOKUP(U955,'ITWR Dump'!$A$2:$Y$5000,24,0)),0,(VLOOKUP('ILC Report'!U955,'ITWR Dump'!$A$2:$Y$5000,24,0)))</f>
        <v>0</v>
      </c>
      <c r="AC955" s="11" t="str">
        <f t="shared" si="406"/>
        <v>No</v>
      </c>
      <c r="AD955" s="11" t="str">
        <f t="shared" si="407"/>
        <v/>
      </c>
      <c r="AE955" s="11">
        <f>IF(ISERROR(VLOOKUP(U955,'ITWR Dump'!$A$2:$Y$5000,13,0)),0,(VLOOKUP(U955,'ITWR Dump'!$A$2:$Y$5000,13,0)))</f>
        <v>0</v>
      </c>
      <c r="AF955" s="11">
        <f>IF(ISERROR(VLOOKUP(U955,'ITWR Dump'!$A$2:$Y$5000,11,0)),0,(VLOOKUP(U955,'ITWR Dump'!$A$2:$Y$5000,11,0)))</f>
        <v>0</v>
      </c>
      <c r="AG955" s="11">
        <f>IF(ISERROR(VLOOKUP(U955,'ITWR Dump'!$A$2:$Y$5000,2,0)),0,(VLOOKUP(U955,'ITWR Dump'!$A$2:$Y$5000,2,0)))</f>
        <v>0</v>
      </c>
      <c r="AH955" s="11">
        <f>IF(ISERROR(VLOOKUP(U955,'ITWR Dump'!$A$2:$Y$5000,14,0)),0,(VLOOKUP(U955,'ITWR Dump'!$A$2:$Y$5000,14,0)))</f>
        <v>0</v>
      </c>
      <c r="AI955" s="11" t="str">
        <f t="shared" si="408"/>
        <v>01-Maintenance Offshore</v>
      </c>
      <c r="AJ955" s="11" t="str">
        <f t="shared" si="409"/>
        <v>Offshore</v>
      </c>
      <c r="AK955" s="11" t="str">
        <f>IF(ISERROR(VLOOKUP(A955,'Team Data'!$C$2:$U$213,17,0)),0,(VLOOKUP(A955,'Team Data'!$C$2:$U$213,17,0)))</f>
        <v>MF PI and CF</v>
      </c>
      <c r="AL955" s="11" t="str">
        <f t="shared" si="410"/>
        <v>2017-04-24</v>
      </c>
      <c r="AM955" s="11">
        <f>IF(ISERROR(VLOOKUP(U955,'ITWR Dump'!$A$2:$Y$5000,16,0)),0,(VLOOKUP(U955,'ITWR Dump'!$A$2:$Y$5000,16,0)))</f>
        <v>0</v>
      </c>
      <c r="AN955" s="11">
        <f>IF(ISERROR(VLOOKUP(U955,'ITWR Dump'!$A$2:$Y$5000,18,0)),0,(VLOOKUP(U955,'ITWR Dump'!$A$2:$Y$5000,18,0)))</f>
        <v>0</v>
      </c>
      <c r="AO955" s="11">
        <f>IF(ISERROR(VLOOKUP(U955,'ITWR Dump'!$A$2:$Y$5000,25,0)),0,(VLOOKUP('ILC Report'!U955,'ITWR Dump'!$A$2:$Y$5000,25,0)))</f>
        <v>0</v>
      </c>
      <c r="AP955" s="11">
        <f t="shared" si="411"/>
        <v>0</v>
      </c>
      <c r="AQ955" s="26">
        <f t="shared" si="412"/>
        <v>0</v>
      </c>
      <c r="AR955" s="26">
        <f t="shared" si="413"/>
        <v>0</v>
      </c>
      <c r="AS955" s="26">
        <f t="shared" si="414"/>
        <v>0</v>
      </c>
      <c r="AT955" s="26">
        <f t="shared" si="415"/>
        <v>0</v>
      </c>
      <c r="AU955" s="26">
        <f t="shared" si="416"/>
        <v>0</v>
      </c>
      <c r="AV955" s="26">
        <f t="shared" si="417"/>
        <v>0</v>
      </c>
      <c r="AW955" s="11" t="s">
        <v>653</v>
      </c>
      <c r="AX955" s="11" t="str">
        <f>VLOOKUP(L955,Group!$A$2:$B$1000,2,0)</f>
        <v>Maintenance</v>
      </c>
      <c r="AY955" s="11">
        <f>IF(ISERROR(VLOOKUP(U955,'ITWR Dump'!$A$2:$Y$5000,15,0)),0,(VLOOKUP('ILC Report'!U955,'ITWR Dump'!$A$2:$Y$5000,15,0)))</f>
        <v>0</v>
      </c>
      <c r="AZ955" s="11" t="str">
        <f t="shared" si="418"/>
        <v>Yes</v>
      </c>
      <c r="BA955" s="11" t="str">
        <f t="shared" si="419"/>
        <v>BKI</v>
      </c>
      <c r="BB955" s="11" t="str">
        <f t="shared" si="420"/>
        <v>MN</v>
      </c>
      <c r="BC955" s="11" t="str">
        <f t="shared" si="421"/>
        <v>No</v>
      </c>
    </row>
    <row r="956" spans="1:55" x14ac:dyDescent="0.3">
      <c r="A956" s="11" t="s">
        <v>676</v>
      </c>
      <c r="B956" s="11" t="s">
        <v>1853</v>
      </c>
      <c r="C956" s="11" t="s">
        <v>549</v>
      </c>
      <c r="D956" s="11" t="s">
        <v>2451</v>
      </c>
      <c r="E956" s="38" t="s">
        <v>2903</v>
      </c>
      <c r="F956" s="11">
        <v>0.5</v>
      </c>
      <c r="G956" s="40" t="s">
        <v>218</v>
      </c>
      <c r="H956" s="11" t="str">
        <f t="shared" si="403"/>
        <v>Regular</v>
      </c>
      <c r="I956" s="11" t="str">
        <f t="shared" si="395"/>
        <v>INDIA</v>
      </c>
      <c r="J956" s="11" t="str">
        <f>IF(ISERROR(VLOOKUP(C956,'WI Vs ASM'!$B$2:$E$1000,4,0)),0,(VLOOKUP(C956,'WI Vs ASM'!$B$2:$E$1000,4,0)))</f>
        <v>Offshore</v>
      </c>
      <c r="K956" s="11" t="str">
        <f>IF(ISERROR(VLOOKUP(C956,'WI Vs ASM'!$B$2:$F$1000,5,0)),0,(VLOOKUP(C956,'WI Vs ASM'!$B$2:$F$1000,5,0)))</f>
        <v>01-Fixed Price</v>
      </c>
      <c r="L956" s="11" t="str">
        <f>IF(ISERROR(VLOOKUP(C956,'WI Vs ASM'!$B$2:$D$1000,3,0)),0,(VLOOKUP(C956,'WI Vs ASM'!$B$2:$D$1000,3,0)))</f>
        <v>01-Maintenance Offshore</v>
      </c>
      <c r="M956" s="11" t="str">
        <f>IF(ISERROR(VLOOKUP(C956,'WI Vs ASM'!$B$2:$I$1000,8,0)),0,(VLOOKUP(C956,'WI Vs ASM'!$B$2:$I$1000,8,0)))</f>
        <v>Rahul Soman</v>
      </c>
      <c r="N956" s="11" t="str">
        <f>IF(ISERROR(VLOOKUP(C956,'WI Vs ASM'!$B$2:$G$1000,6,0)),0,(VLOOKUP(C956,'WI Vs ASM'!$B$2:$G$1000,6,0)))</f>
        <v>Billing</v>
      </c>
      <c r="O956" s="11" t="str">
        <f>IF(ISERROR(VLOOKUP(C956,'WI Vs ASM'!$B$2:$H$1000,7,0)),0,(VLOOKUP(C956,'WI Vs ASM'!$B$2:$H$1000,7,0)))</f>
        <v>Central Functions</v>
      </c>
      <c r="P956" s="11" t="str">
        <f t="shared" si="396"/>
        <v>May-17</v>
      </c>
      <c r="Q956" s="11" t="str">
        <f t="shared" si="397"/>
        <v>Q2</v>
      </c>
      <c r="R956" s="11" t="str">
        <f>IF(ISERROR(VLOOKUP(C956,'WI Vs ASM'!$B$2:$J$1000,9,0)),0,(VLOOKUP(C956,'WI Vs ASM'!$B$2:$J$1000,9,0)))</f>
        <v>Jyothi Pai</v>
      </c>
      <c r="S956" s="11" t="str">
        <f>IF(ISERROR(VLOOKUP(C956,'WI Vs ASM'!$B$2:$K$1000,10,0)),0,(VLOOKUP(C956,'WI Vs ASM'!$B$2:$K$1000,10,0)))</f>
        <v>John Pallo</v>
      </c>
      <c r="T956" s="11" t="str">
        <f>IF(ISERROR(VLOOKUP(C956,'WI Vs ASM'!$B$2:$L$1000,11,0)),0,(VLOOKUP(C956,'WI Vs ASM'!$B$2:$L$1000,11,0)))</f>
        <v>Phillip Mclean</v>
      </c>
      <c r="U956" s="11" t="str">
        <f t="shared" si="404"/>
        <v>WR736100</v>
      </c>
      <c r="V956" s="11" t="str">
        <f t="shared" si="398"/>
        <v>No</v>
      </c>
      <c r="W956" s="11" t="str">
        <f t="shared" si="399"/>
        <v>Yes</v>
      </c>
      <c r="X956" s="11" t="str">
        <f t="shared" si="400"/>
        <v>No</v>
      </c>
      <c r="Y956" s="11" t="str">
        <f t="shared" si="401"/>
        <v>No</v>
      </c>
      <c r="Z956" s="11" t="str">
        <f t="shared" si="402"/>
        <v>No</v>
      </c>
      <c r="AA956" s="11" t="str">
        <f t="shared" si="405"/>
        <v>No</v>
      </c>
      <c r="AB956" s="11">
        <f>IF(ISERROR(VLOOKUP(U956,'ITWR Dump'!$A$2:$Y$5000,24,0)),0,(VLOOKUP('ILC Report'!U956,'ITWR Dump'!$A$2:$Y$5000,24,0)))</f>
        <v>0</v>
      </c>
      <c r="AC956" s="11" t="str">
        <f t="shared" si="406"/>
        <v>No</v>
      </c>
      <c r="AD956" s="11" t="str">
        <f t="shared" si="407"/>
        <v/>
      </c>
      <c r="AE956" s="11">
        <f>IF(ISERROR(VLOOKUP(U956,'ITWR Dump'!$A$2:$Y$5000,13,0)),0,(VLOOKUP(U956,'ITWR Dump'!$A$2:$Y$5000,13,0)))</f>
        <v>0</v>
      </c>
      <c r="AF956" s="11">
        <f>IF(ISERROR(VLOOKUP(U956,'ITWR Dump'!$A$2:$Y$5000,11,0)),0,(VLOOKUP(U956,'ITWR Dump'!$A$2:$Y$5000,11,0)))</f>
        <v>0</v>
      </c>
      <c r="AG956" s="11">
        <f>IF(ISERROR(VLOOKUP(U956,'ITWR Dump'!$A$2:$Y$5000,2,0)),0,(VLOOKUP(U956,'ITWR Dump'!$A$2:$Y$5000,2,0)))</f>
        <v>0</v>
      </c>
      <c r="AH956" s="11">
        <f>IF(ISERROR(VLOOKUP(U956,'ITWR Dump'!$A$2:$Y$5000,14,0)),0,(VLOOKUP(U956,'ITWR Dump'!$A$2:$Y$5000,14,0)))</f>
        <v>0</v>
      </c>
      <c r="AI956" s="11" t="str">
        <f t="shared" si="408"/>
        <v>01-Maintenance Offshore</v>
      </c>
      <c r="AJ956" s="11" t="str">
        <f t="shared" si="409"/>
        <v>Offshore</v>
      </c>
      <c r="AK956" s="11" t="str">
        <f>IF(ISERROR(VLOOKUP(A956,'Team Data'!$C$2:$U$213,17,0)),0,(VLOOKUP(A956,'Team Data'!$C$2:$U$213,17,0)))</f>
        <v>MF PI and CF</v>
      </c>
      <c r="AL956" s="11" t="str">
        <f t="shared" si="410"/>
        <v>2017-04-24</v>
      </c>
      <c r="AM956" s="11">
        <f>IF(ISERROR(VLOOKUP(U956,'ITWR Dump'!$A$2:$Y$5000,16,0)),0,(VLOOKUP(U956,'ITWR Dump'!$A$2:$Y$5000,16,0)))</f>
        <v>0</v>
      </c>
      <c r="AN956" s="11">
        <f>IF(ISERROR(VLOOKUP(U956,'ITWR Dump'!$A$2:$Y$5000,18,0)),0,(VLOOKUP(U956,'ITWR Dump'!$A$2:$Y$5000,18,0)))</f>
        <v>0</v>
      </c>
      <c r="AO956" s="11">
        <f>IF(ISERROR(VLOOKUP(U956,'ITWR Dump'!$A$2:$Y$5000,25,0)),0,(VLOOKUP('ILC Report'!U956,'ITWR Dump'!$A$2:$Y$5000,25,0)))</f>
        <v>0</v>
      </c>
      <c r="AP956" s="11">
        <f t="shared" si="411"/>
        <v>0</v>
      </c>
      <c r="AQ956" s="26">
        <f t="shared" si="412"/>
        <v>0</v>
      </c>
      <c r="AR956" s="26">
        <f t="shared" si="413"/>
        <v>0</v>
      </c>
      <c r="AS956" s="26">
        <f t="shared" si="414"/>
        <v>0</v>
      </c>
      <c r="AT956" s="26">
        <f t="shared" si="415"/>
        <v>0</v>
      </c>
      <c r="AU956" s="26">
        <f t="shared" si="416"/>
        <v>0</v>
      </c>
      <c r="AV956" s="26">
        <f t="shared" si="417"/>
        <v>0</v>
      </c>
      <c r="AW956" s="11" t="s">
        <v>653</v>
      </c>
      <c r="AX956" s="11" t="str">
        <f>VLOOKUP(L956,Group!$A$2:$B$1000,2,0)</f>
        <v>Maintenance</v>
      </c>
      <c r="AY956" s="11">
        <f>IF(ISERROR(VLOOKUP(U956,'ITWR Dump'!$A$2:$Y$5000,15,0)),0,(VLOOKUP('ILC Report'!U956,'ITWR Dump'!$A$2:$Y$5000,15,0)))</f>
        <v>0</v>
      </c>
      <c r="AZ956" s="11" t="str">
        <f t="shared" si="418"/>
        <v>Yes</v>
      </c>
      <c r="BA956" s="11" t="str">
        <f t="shared" si="419"/>
        <v>BKI</v>
      </c>
      <c r="BB956" s="11" t="str">
        <f t="shared" si="420"/>
        <v>MN</v>
      </c>
      <c r="BC956" s="11" t="str">
        <f t="shared" si="421"/>
        <v>No</v>
      </c>
    </row>
    <row r="957" spans="1:55" x14ac:dyDescent="0.3">
      <c r="A957" s="11" t="s">
        <v>676</v>
      </c>
      <c r="B957" s="11" t="s">
        <v>1853</v>
      </c>
      <c r="C957" s="11" t="s">
        <v>612</v>
      </c>
      <c r="D957" s="11" t="s">
        <v>2437</v>
      </c>
      <c r="E957" s="38" t="s">
        <v>2903</v>
      </c>
      <c r="F957" s="11">
        <v>32</v>
      </c>
      <c r="G957" s="40" t="s">
        <v>2900</v>
      </c>
      <c r="H957" s="11" t="str">
        <f t="shared" si="403"/>
        <v>Shift</v>
      </c>
      <c r="I957" s="11" t="str">
        <f t="shared" si="395"/>
        <v>INDIA</v>
      </c>
      <c r="J957" s="11" t="str">
        <f>IF(ISERROR(VLOOKUP(C957,'WI Vs ASM'!$B$2:$E$1000,4,0)),0,(VLOOKUP(C957,'WI Vs ASM'!$B$2:$E$1000,4,0)))</f>
        <v>Offshore</v>
      </c>
      <c r="K957" s="11" t="str">
        <f>IF(ISERROR(VLOOKUP(C957,'WI Vs ASM'!$B$2:$F$1000,5,0)),0,(VLOOKUP(C957,'WI Vs ASM'!$B$2:$F$1000,5,0)))</f>
        <v>02-Variable Billable</v>
      </c>
      <c r="L957" s="11" t="str">
        <f>IF(ISERROR(VLOOKUP(C957,'WI Vs ASM'!$B$2:$D$1000,3,0)),0,(VLOOKUP(C957,'WI Vs ASM'!$B$2:$D$1000,3,0)))</f>
        <v>78-Landed BA-SE Offshore</v>
      </c>
      <c r="M957" s="11" t="str">
        <f>IF(ISERROR(VLOOKUP(C957,'WI Vs ASM'!$B$2:$I$1000,8,0)),0,(VLOOKUP(C957,'WI Vs ASM'!$B$2:$I$1000,8,0)))</f>
        <v>Rahul Soman</v>
      </c>
      <c r="N957" s="11" t="str">
        <f>IF(ISERROR(VLOOKUP(C957,'WI Vs ASM'!$B$2:$G$1000,6,0)),0,(VLOOKUP(C957,'WI Vs ASM'!$B$2:$G$1000,6,0)))</f>
        <v>Financial Reporting</v>
      </c>
      <c r="O957" s="11" t="str">
        <f>IF(ISERROR(VLOOKUP(C957,'WI Vs ASM'!$B$2:$H$1000,7,0)),0,(VLOOKUP(C957,'WI Vs ASM'!$B$2:$H$1000,7,0)))</f>
        <v>Central Functions</v>
      </c>
      <c r="P957" s="11" t="str">
        <f t="shared" si="396"/>
        <v>May-17</v>
      </c>
      <c r="Q957" s="11" t="str">
        <f t="shared" si="397"/>
        <v>Q2</v>
      </c>
      <c r="R957" s="11" t="str">
        <f>IF(ISERROR(VLOOKUP(C957,'WI Vs ASM'!$B$2:$J$1000,9,0)),0,(VLOOKUP(C957,'WI Vs ASM'!$B$2:$J$1000,9,0)))</f>
        <v>Jyothi Pai</v>
      </c>
      <c r="S957" s="11" t="str">
        <f>IF(ISERROR(VLOOKUP(C957,'WI Vs ASM'!$B$2:$K$1000,10,0)),0,(VLOOKUP(C957,'WI Vs ASM'!$B$2:$K$1000,10,0)))</f>
        <v>Linda J. Richardson</v>
      </c>
      <c r="T957" s="11" t="str">
        <f>IF(ISERROR(VLOOKUP(C957,'WI Vs ASM'!$B$2:$L$1000,11,0)),0,(VLOOKUP(C957,'WI Vs ASM'!$B$2:$L$1000,11,0)))</f>
        <v>Crystal Romano</v>
      </c>
      <c r="U957" s="11" t="str">
        <f t="shared" si="404"/>
        <v>WR736242</v>
      </c>
      <c r="V957" s="11" t="str">
        <f t="shared" si="398"/>
        <v>No</v>
      </c>
      <c r="W957" s="11" t="str">
        <f t="shared" si="399"/>
        <v>Yes</v>
      </c>
      <c r="X957" s="11" t="str">
        <f t="shared" si="400"/>
        <v>Yes</v>
      </c>
      <c r="Y957" s="11" t="str">
        <f t="shared" si="401"/>
        <v>No</v>
      </c>
      <c r="Z957" s="11" t="str">
        <f t="shared" si="402"/>
        <v>No</v>
      </c>
      <c r="AA957" s="11" t="str">
        <f t="shared" si="405"/>
        <v>No</v>
      </c>
      <c r="AB957" s="11">
        <f>IF(ISERROR(VLOOKUP(U957,'ITWR Dump'!$A$2:$Y$5000,24,0)),0,(VLOOKUP('ILC Report'!U957,'ITWR Dump'!$A$2:$Y$5000,24,0)))</f>
        <v>0</v>
      </c>
      <c r="AC957" s="11" t="str">
        <f t="shared" si="406"/>
        <v>Yes</v>
      </c>
      <c r="AD957" s="11" t="str">
        <f t="shared" si="407"/>
        <v>BASE/Staff Aug</v>
      </c>
      <c r="AE957" s="11">
        <f>IF(ISERROR(VLOOKUP(U957,'ITWR Dump'!$A$2:$Y$5000,13,0)),0,(VLOOKUP(U957,'ITWR Dump'!$A$2:$Y$5000,13,0)))</f>
        <v>0</v>
      </c>
      <c r="AF957" s="11">
        <f>IF(ISERROR(VLOOKUP(U957,'ITWR Dump'!$A$2:$Y$5000,11,0)),0,(VLOOKUP(U957,'ITWR Dump'!$A$2:$Y$5000,11,0)))</f>
        <v>0</v>
      </c>
      <c r="AG957" s="11">
        <f>IF(ISERROR(VLOOKUP(U957,'ITWR Dump'!$A$2:$Y$5000,2,0)),0,(VLOOKUP(U957,'ITWR Dump'!$A$2:$Y$5000,2,0)))</f>
        <v>0</v>
      </c>
      <c r="AH957" s="11">
        <f>IF(ISERROR(VLOOKUP(U957,'ITWR Dump'!$A$2:$Y$5000,14,0)),0,(VLOOKUP(U957,'ITWR Dump'!$A$2:$Y$5000,14,0)))</f>
        <v>0</v>
      </c>
      <c r="AI957" s="11" t="str">
        <f t="shared" si="408"/>
        <v>78-Landed BA-SE Offshore</v>
      </c>
      <c r="AJ957" s="11" t="str">
        <f t="shared" si="409"/>
        <v>Offshore</v>
      </c>
      <c r="AK957" s="11" t="str">
        <f>IF(ISERROR(VLOOKUP(A957,'Team Data'!$C$2:$U$213,17,0)),0,(VLOOKUP(A957,'Team Data'!$C$2:$U$213,17,0)))</f>
        <v>MF PI and CF</v>
      </c>
      <c r="AL957" s="11" t="str">
        <f t="shared" si="410"/>
        <v>2017-04-24</v>
      </c>
      <c r="AM957" s="11">
        <f>IF(ISERROR(VLOOKUP(U957,'ITWR Dump'!$A$2:$Y$5000,16,0)),0,(VLOOKUP(U957,'ITWR Dump'!$A$2:$Y$5000,16,0)))</f>
        <v>0</v>
      </c>
      <c r="AN957" s="11">
        <f>IF(ISERROR(VLOOKUP(U957,'ITWR Dump'!$A$2:$Y$5000,18,0)),0,(VLOOKUP(U957,'ITWR Dump'!$A$2:$Y$5000,18,0)))</f>
        <v>0</v>
      </c>
      <c r="AO957" s="11">
        <f>IF(ISERROR(VLOOKUP(U957,'ITWR Dump'!$A$2:$Y$5000,25,0)),0,(VLOOKUP('ILC Report'!U957,'ITWR Dump'!$A$2:$Y$5000,25,0)))</f>
        <v>0</v>
      </c>
      <c r="AP957" s="11">
        <f t="shared" si="411"/>
        <v>0</v>
      </c>
      <c r="AQ957" s="26">
        <f t="shared" si="412"/>
        <v>0</v>
      </c>
      <c r="AR957" s="26">
        <f t="shared" si="413"/>
        <v>0</v>
      </c>
      <c r="AS957" s="26">
        <f t="shared" si="414"/>
        <v>0</v>
      </c>
      <c r="AT957" s="26">
        <f t="shared" si="415"/>
        <v>0</v>
      </c>
      <c r="AU957" s="26">
        <f t="shared" si="416"/>
        <v>0</v>
      </c>
      <c r="AV957" s="26">
        <f t="shared" si="417"/>
        <v>0</v>
      </c>
      <c r="AW957" s="11" t="s">
        <v>653</v>
      </c>
      <c r="AX957" s="11" t="str">
        <f>VLOOKUP(L957,Group!$A$2:$B$1000,2,0)</f>
        <v>Enhancement</v>
      </c>
      <c r="AY957" s="11">
        <f>IF(ISERROR(VLOOKUP(U957,'ITWR Dump'!$A$2:$Y$5000,15,0)),0,(VLOOKUP('ILC Report'!U957,'ITWR Dump'!$A$2:$Y$5000,15,0)))</f>
        <v>0</v>
      </c>
      <c r="AZ957" s="11" t="str">
        <f t="shared" si="418"/>
        <v>No</v>
      </c>
      <c r="BA957" s="11" t="str">
        <f t="shared" si="419"/>
        <v>BKI</v>
      </c>
      <c r="BB957" s="11" t="str">
        <f t="shared" si="420"/>
        <v>LB</v>
      </c>
      <c r="BC957" s="11" t="str">
        <f t="shared" si="421"/>
        <v>No</v>
      </c>
    </row>
    <row r="958" spans="1:55" x14ac:dyDescent="0.3">
      <c r="A958" s="11" t="s">
        <v>676</v>
      </c>
      <c r="B958" s="11" t="s">
        <v>1853</v>
      </c>
      <c r="C958" s="11" t="s">
        <v>612</v>
      </c>
      <c r="D958" s="11" t="s">
        <v>2452</v>
      </c>
      <c r="E958" s="38" t="s">
        <v>2903</v>
      </c>
      <c r="F958" s="11">
        <v>8</v>
      </c>
      <c r="G958" s="40" t="s">
        <v>218</v>
      </c>
      <c r="H958" s="11" t="str">
        <f t="shared" si="403"/>
        <v>Regular</v>
      </c>
      <c r="I958" s="11" t="str">
        <f t="shared" si="395"/>
        <v>INDIA</v>
      </c>
      <c r="J958" s="11" t="str">
        <f>IF(ISERROR(VLOOKUP(C958,'WI Vs ASM'!$B$2:$E$1000,4,0)),0,(VLOOKUP(C958,'WI Vs ASM'!$B$2:$E$1000,4,0)))</f>
        <v>Offshore</v>
      </c>
      <c r="K958" s="11" t="str">
        <f>IF(ISERROR(VLOOKUP(C958,'WI Vs ASM'!$B$2:$F$1000,5,0)),0,(VLOOKUP(C958,'WI Vs ASM'!$B$2:$F$1000,5,0)))</f>
        <v>02-Variable Billable</v>
      </c>
      <c r="L958" s="11" t="str">
        <f>IF(ISERROR(VLOOKUP(C958,'WI Vs ASM'!$B$2:$D$1000,3,0)),0,(VLOOKUP(C958,'WI Vs ASM'!$B$2:$D$1000,3,0)))</f>
        <v>78-Landed BA-SE Offshore</v>
      </c>
      <c r="M958" s="11" t="str">
        <f>IF(ISERROR(VLOOKUP(C958,'WI Vs ASM'!$B$2:$I$1000,8,0)),0,(VLOOKUP(C958,'WI Vs ASM'!$B$2:$I$1000,8,0)))</f>
        <v>Rahul Soman</v>
      </c>
      <c r="N958" s="11" t="str">
        <f>IF(ISERROR(VLOOKUP(C958,'WI Vs ASM'!$B$2:$G$1000,6,0)),0,(VLOOKUP(C958,'WI Vs ASM'!$B$2:$G$1000,6,0)))</f>
        <v>Financial Reporting</v>
      </c>
      <c r="O958" s="11" t="str">
        <f>IF(ISERROR(VLOOKUP(C958,'WI Vs ASM'!$B$2:$H$1000,7,0)),0,(VLOOKUP(C958,'WI Vs ASM'!$B$2:$H$1000,7,0)))</f>
        <v>Central Functions</v>
      </c>
      <c r="P958" s="11" t="str">
        <f t="shared" si="396"/>
        <v>May-17</v>
      </c>
      <c r="Q958" s="11" t="str">
        <f t="shared" si="397"/>
        <v>Q2</v>
      </c>
      <c r="R958" s="11" t="str">
        <f>IF(ISERROR(VLOOKUP(C958,'WI Vs ASM'!$B$2:$J$1000,9,0)),0,(VLOOKUP(C958,'WI Vs ASM'!$B$2:$J$1000,9,0)))</f>
        <v>Jyothi Pai</v>
      </c>
      <c r="S958" s="11" t="str">
        <f>IF(ISERROR(VLOOKUP(C958,'WI Vs ASM'!$B$2:$K$1000,10,0)),0,(VLOOKUP(C958,'WI Vs ASM'!$B$2:$K$1000,10,0)))</f>
        <v>Linda J. Richardson</v>
      </c>
      <c r="T958" s="11" t="str">
        <f>IF(ISERROR(VLOOKUP(C958,'WI Vs ASM'!$B$2:$L$1000,11,0)),0,(VLOOKUP(C958,'WI Vs ASM'!$B$2:$L$1000,11,0)))</f>
        <v>Crystal Romano</v>
      </c>
      <c r="U958" s="11" t="str">
        <f t="shared" si="404"/>
        <v>WR736242</v>
      </c>
      <c r="V958" s="11" t="str">
        <f t="shared" si="398"/>
        <v>No</v>
      </c>
      <c r="W958" s="11" t="str">
        <f t="shared" si="399"/>
        <v>Yes</v>
      </c>
      <c r="X958" s="11" t="str">
        <f t="shared" si="400"/>
        <v>Yes</v>
      </c>
      <c r="Y958" s="11" t="str">
        <f t="shared" si="401"/>
        <v>No</v>
      </c>
      <c r="Z958" s="11" t="str">
        <f t="shared" si="402"/>
        <v>No</v>
      </c>
      <c r="AA958" s="11" t="str">
        <f t="shared" si="405"/>
        <v>No</v>
      </c>
      <c r="AB958" s="11">
        <f>IF(ISERROR(VLOOKUP(U958,'ITWR Dump'!$A$2:$Y$5000,24,0)),0,(VLOOKUP('ILC Report'!U958,'ITWR Dump'!$A$2:$Y$5000,24,0)))</f>
        <v>0</v>
      </c>
      <c r="AC958" s="11" t="str">
        <f t="shared" si="406"/>
        <v>Yes</v>
      </c>
      <c r="AD958" s="11" t="str">
        <f t="shared" si="407"/>
        <v>BASE/Staff Aug</v>
      </c>
      <c r="AE958" s="11">
        <f>IF(ISERROR(VLOOKUP(U958,'ITWR Dump'!$A$2:$Y$5000,13,0)),0,(VLOOKUP(U958,'ITWR Dump'!$A$2:$Y$5000,13,0)))</f>
        <v>0</v>
      </c>
      <c r="AF958" s="11">
        <f>IF(ISERROR(VLOOKUP(U958,'ITWR Dump'!$A$2:$Y$5000,11,0)),0,(VLOOKUP(U958,'ITWR Dump'!$A$2:$Y$5000,11,0)))</f>
        <v>0</v>
      </c>
      <c r="AG958" s="11">
        <f>IF(ISERROR(VLOOKUP(U958,'ITWR Dump'!$A$2:$Y$5000,2,0)),0,(VLOOKUP(U958,'ITWR Dump'!$A$2:$Y$5000,2,0)))</f>
        <v>0</v>
      </c>
      <c r="AH958" s="11">
        <f>IF(ISERROR(VLOOKUP(U958,'ITWR Dump'!$A$2:$Y$5000,14,0)),0,(VLOOKUP(U958,'ITWR Dump'!$A$2:$Y$5000,14,0)))</f>
        <v>0</v>
      </c>
      <c r="AI958" s="11" t="str">
        <f t="shared" si="408"/>
        <v>78-Landed BA-SE Offshore</v>
      </c>
      <c r="AJ958" s="11" t="str">
        <f t="shared" si="409"/>
        <v>Offshore</v>
      </c>
      <c r="AK958" s="11" t="str">
        <f>IF(ISERROR(VLOOKUP(A958,'Team Data'!$C$2:$U$213,17,0)),0,(VLOOKUP(A958,'Team Data'!$C$2:$U$213,17,0)))</f>
        <v>MF PI and CF</v>
      </c>
      <c r="AL958" s="11" t="str">
        <f t="shared" si="410"/>
        <v>2017-04-24</v>
      </c>
      <c r="AM958" s="11">
        <f>IF(ISERROR(VLOOKUP(U958,'ITWR Dump'!$A$2:$Y$5000,16,0)),0,(VLOOKUP(U958,'ITWR Dump'!$A$2:$Y$5000,16,0)))</f>
        <v>0</v>
      </c>
      <c r="AN958" s="11">
        <f>IF(ISERROR(VLOOKUP(U958,'ITWR Dump'!$A$2:$Y$5000,18,0)),0,(VLOOKUP(U958,'ITWR Dump'!$A$2:$Y$5000,18,0)))</f>
        <v>0</v>
      </c>
      <c r="AO958" s="11">
        <f>IF(ISERROR(VLOOKUP(U958,'ITWR Dump'!$A$2:$Y$5000,25,0)),0,(VLOOKUP('ILC Report'!U958,'ITWR Dump'!$A$2:$Y$5000,25,0)))</f>
        <v>0</v>
      </c>
      <c r="AP958" s="11">
        <f t="shared" si="411"/>
        <v>0</v>
      </c>
      <c r="AQ958" s="26">
        <f t="shared" si="412"/>
        <v>0</v>
      </c>
      <c r="AR958" s="26">
        <f t="shared" si="413"/>
        <v>0</v>
      </c>
      <c r="AS958" s="26">
        <f t="shared" si="414"/>
        <v>0</v>
      </c>
      <c r="AT958" s="26">
        <f t="shared" si="415"/>
        <v>0</v>
      </c>
      <c r="AU958" s="26">
        <f t="shared" si="416"/>
        <v>0</v>
      </c>
      <c r="AV958" s="26">
        <f t="shared" si="417"/>
        <v>0</v>
      </c>
      <c r="AW958" s="11" t="s">
        <v>653</v>
      </c>
      <c r="AX958" s="11" t="str">
        <f>VLOOKUP(L958,Group!$A$2:$B$1000,2,0)</f>
        <v>Enhancement</v>
      </c>
      <c r="AY958" s="11">
        <f>IF(ISERROR(VLOOKUP(U958,'ITWR Dump'!$A$2:$Y$5000,15,0)),0,(VLOOKUP('ILC Report'!U958,'ITWR Dump'!$A$2:$Y$5000,15,0)))</f>
        <v>0</v>
      </c>
      <c r="AZ958" s="11" t="str">
        <f t="shared" si="418"/>
        <v>No</v>
      </c>
      <c r="BA958" s="11" t="str">
        <f t="shared" si="419"/>
        <v>BKI</v>
      </c>
      <c r="BB958" s="11" t="str">
        <f t="shared" si="420"/>
        <v>LB</v>
      </c>
      <c r="BC958" s="11" t="str">
        <f t="shared" si="421"/>
        <v>No</v>
      </c>
    </row>
    <row r="959" spans="1:55" x14ac:dyDescent="0.3">
      <c r="A959" s="11" t="s">
        <v>676</v>
      </c>
      <c r="B959" s="11" t="s">
        <v>1853</v>
      </c>
      <c r="C959" s="11" t="s">
        <v>617</v>
      </c>
      <c r="D959" s="11" t="s">
        <v>2449</v>
      </c>
      <c r="E959" s="38" t="s">
        <v>2904</v>
      </c>
      <c r="F959" s="11">
        <v>1</v>
      </c>
      <c r="G959" s="40" t="s">
        <v>218</v>
      </c>
      <c r="H959" s="11" t="str">
        <f t="shared" si="403"/>
        <v>Regular</v>
      </c>
      <c r="I959" s="11" t="str">
        <f t="shared" si="395"/>
        <v>INDIA</v>
      </c>
      <c r="J959" s="11" t="str">
        <f>IF(ISERROR(VLOOKUP(C959,'WI Vs ASM'!$B$2:$E$1000,4,0)),0,(VLOOKUP(C959,'WI Vs ASM'!$B$2:$E$1000,4,0)))</f>
        <v>Offshore</v>
      </c>
      <c r="K959" s="11" t="str">
        <f>IF(ISERROR(VLOOKUP(C959,'WI Vs ASM'!$B$2:$F$1000,5,0)),0,(VLOOKUP(C959,'WI Vs ASM'!$B$2:$F$1000,5,0)))</f>
        <v>01-Fixed Price</v>
      </c>
      <c r="L959" s="11" t="str">
        <f>IF(ISERROR(VLOOKUP(C959,'WI Vs ASM'!$B$2:$D$1000,3,0)),0,(VLOOKUP(C959,'WI Vs ASM'!$B$2:$D$1000,3,0)))</f>
        <v>01-Maintenance Offshore</v>
      </c>
      <c r="M959" s="11" t="str">
        <f>IF(ISERROR(VLOOKUP(C959,'WI Vs ASM'!$B$2:$I$1000,8,0)),0,(VLOOKUP(C959,'WI Vs ASM'!$B$2:$I$1000,8,0)))</f>
        <v>Rahul Soman</v>
      </c>
      <c r="N959" s="11" t="str">
        <f>IF(ISERROR(VLOOKUP(C959,'WI Vs ASM'!$B$2:$G$1000,6,0)),0,(VLOOKUP(C959,'WI Vs ASM'!$B$2:$G$1000,6,0)))</f>
        <v>Treasury</v>
      </c>
      <c r="O959" s="11" t="str">
        <f>IF(ISERROR(VLOOKUP(C959,'WI Vs ASM'!$B$2:$H$1000,7,0)),0,(VLOOKUP(C959,'WI Vs ASM'!$B$2:$H$1000,7,0)))</f>
        <v>Central Functions</v>
      </c>
      <c r="P959" s="11" t="str">
        <f t="shared" si="396"/>
        <v>May-17</v>
      </c>
      <c r="Q959" s="11" t="str">
        <f t="shared" si="397"/>
        <v>Q2</v>
      </c>
      <c r="R959" s="11" t="str">
        <f>IF(ISERROR(VLOOKUP(C959,'WI Vs ASM'!$B$2:$J$1000,9,0)),0,(VLOOKUP(C959,'WI Vs ASM'!$B$2:$J$1000,9,0)))</f>
        <v>Jyothi Pai</v>
      </c>
      <c r="S959" s="11" t="str">
        <f>IF(ISERROR(VLOOKUP(C959,'WI Vs ASM'!$B$2:$K$1000,10,0)),0,(VLOOKUP(C959,'WI Vs ASM'!$B$2:$K$1000,10,0)))</f>
        <v>Linda J. Richardson</v>
      </c>
      <c r="T959" s="11" t="str">
        <f>IF(ISERROR(VLOOKUP(C959,'WI Vs ASM'!$B$2:$L$1000,11,0)),0,(VLOOKUP(C959,'WI Vs ASM'!$B$2:$L$1000,11,0)))</f>
        <v>Crystal Romano</v>
      </c>
      <c r="U959" s="11" t="e">
        <f t="shared" si="404"/>
        <v>#VALUE!</v>
      </c>
      <c r="V959" s="11" t="str">
        <f t="shared" si="398"/>
        <v>No</v>
      </c>
      <c r="W959" s="11" t="str">
        <f t="shared" si="399"/>
        <v>Yes</v>
      </c>
      <c r="X959" s="11" t="str">
        <f t="shared" si="400"/>
        <v>No</v>
      </c>
      <c r="Y959" s="11" t="str">
        <f t="shared" si="401"/>
        <v>No</v>
      </c>
      <c r="Z959" s="11" t="str">
        <f t="shared" si="402"/>
        <v>No</v>
      </c>
      <c r="AA959" s="11" t="str">
        <f t="shared" si="405"/>
        <v>No</v>
      </c>
      <c r="AB959" s="11">
        <f>IF(ISERROR(VLOOKUP(U959,'ITWR Dump'!$A$2:$Y$5000,24,0)),0,(VLOOKUP('ILC Report'!U959,'ITWR Dump'!$A$2:$Y$5000,24,0)))</f>
        <v>0</v>
      </c>
      <c r="AC959" s="11" t="str">
        <f t="shared" si="406"/>
        <v>No</v>
      </c>
      <c r="AD959" s="11" t="str">
        <f t="shared" si="407"/>
        <v/>
      </c>
      <c r="AE959" s="11">
        <f>IF(ISERROR(VLOOKUP(U959,'ITWR Dump'!$A$2:$Y$5000,13,0)),0,(VLOOKUP(U959,'ITWR Dump'!$A$2:$Y$5000,13,0)))</f>
        <v>0</v>
      </c>
      <c r="AF959" s="11">
        <f>IF(ISERROR(VLOOKUP(U959,'ITWR Dump'!$A$2:$Y$5000,11,0)),0,(VLOOKUP(U959,'ITWR Dump'!$A$2:$Y$5000,11,0)))</f>
        <v>0</v>
      </c>
      <c r="AG959" s="11">
        <f>IF(ISERROR(VLOOKUP(U959,'ITWR Dump'!$A$2:$Y$5000,2,0)),0,(VLOOKUP(U959,'ITWR Dump'!$A$2:$Y$5000,2,0)))</f>
        <v>0</v>
      </c>
      <c r="AH959" s="11">
        <f>IF(ISERROR(VLOOKUP(U959,'ITWR Dump'!$A$2:$Y$5000,14,0)),0,(VLOOKUP(U959,'ITWR Dump'!$A$2:$Y$5000,14,0)))</f>
        <v>0</v>
      </c>
      <c r="AI959" s="11" t="str">
        <f t="shared" si="408"/>
        <v>01-Maintenance Offshore</v>
      </c>
      <c r="AJ959" s="11" t="str">
        <f t="shared" si="409"/>
        <v>Offshore</v>
      </c>
      <c r="AK959" s="11" t="str">
        <f>IF(ISERROR(VLOOKUP(A959,'Team Data'!$C$2:$U$213,17,0)),0,(VLOOKUP(A959,'Team Data'!$C$2:$U$213,17,0)))</f>
        <v>MF PI and CF</v>
      </c>
      <c r="AL959" s="11" t="str">
        <f t="shared" si="410"/>
        <v>2017-04-24</v>
      </c>
      <c r="AM959" s="11">
        <f>IF(ISERROR(VLOOKUP(U959,'ITWR Dump'!$A$2:$Y$5000,16,0)),0,(VLOOKUP(U959,'ITWR Dump'!$A$2:$Y$5000,16,0)))</f>
        <v>0</v>
      </c>
      <c r="AN959" s="11">
        <f>IF(ISERROR(VLOOKUP(U959,'ITWR Dump'!$A$2:$Y$5000,18,0)),0,(VLOOKUP(U959,'ITWR Dump'!$A$2:$Y$5000,18,0)))</f>
        <v>0</v>
      </c>
      <c r="AO959" s="11">
        <f>IF(ISERROR(VLOOKUP(U959,'ITWR Dump'!$A$2:$Y$5000,25,0)),0,(VLOOKUP('ILC Report'!U959,'ITWR Dump'!$A$2:$Y$5000,25,0)))</f>
        <v>0</v>
      </c>
      <c r="AP959" s="11">
        <f t="shared" si="411"/>
        <v>0</v>
      </c>
      <c r="AQ959" s="26">
        <f t="shared" si="412"/>
        <v>0</v>
      </c>
      <c r="AR959" s="26">
        <f t="shared" si="413"/>
        <v>0</v>
      </c>
      <c r="AS959" s="26">
        <f t="shared" si="414"/>
        <v>0</v>
      </c>
      <c r="AT959" s="26">
        <f t="shared" si="415"/>
        <v>0</v>
      </c>
      <c r="AU959" s="26">
        <f t="shared" si="416"/>
        <v>0</v>
      </c>
      <c r="AV959" s="26">
        <f t="shared" si="417"/>
        <v>0</v>
      </c>
      <c r="AW959" s="11" t="s">
        <v>653</v>
      </c>
      <c r="AX959" s="11" t="str">
        <f>VLOOKUP(L959,Group!$A$2:$B$1000,2,0)</f>
        <v>Maintenance</v>
      </c>
      <c r="AY959" s="11">
        <f>IF(ISERROR(VLOOKUP(U959,'ITWR Dump'!$A$2:$Y$5000,15,0)),0,(VLOOKUP('ILC Report'!U959,'ITWR Dump'!$A$2:$Y$5000,15,0)))</f>
        <v>0</v>
      </c>
      <c r="AZ959" s="11" t="str">
        <f t="shared" si="418"/>
        <v>No</v>
      </c>
      <c r="BA959" s="11" t="str">
        <f t="shared" si="419"/>
        <v>BKI</v>
      </c>
      <c r="BB959" s="11" t="str">
        <f t="shared" si="420"/>
        <v>MN</v>
      </c>
      <c r="BC959" s="11" t="str">
        <f t="shared" si="421"/>
        <v>No</v>
      </c>
    </row>
    <row r="960" spans="1:55" x14ac:dyDescent="0.3">
      <c r="A960" s="11" t="s">
        <v>676</v>
      </c>
      <c r="B960" s="11" t="s">
        <v>1853</v>
      </c>
      <c r="C960" s="11" t="s">
        <v>617</v>
      </c>
      <c r="D960" s="11" t="s">
        <v>2453</v>
      </c>
      <c r="E960" s="38" t="s">
        <v>2904</v>
      </c>
      <c r="F960" s="11">
        <v>1</v>
      </c>
      <c r="G960" s="40" t="s">
        <v>218</v>
      </c>
      <c r="H960" s="11" t="str">
        <f t="shared" si="403"/>
        <v>Regular</v>
      </c>
      <c r="I960" s="11" t="str">
        <f t="shared" si="395"/>
        <v>INDIA</v>
      </c>
      <c r="J960" s="11" t="str">
        <f>IF(ISERROR(VLOOKUP(C960,'WI Vs ASM'!$B$2:$E$1000,4,0)),0,(VLOOKUP(C960,'WI Vs ASM'!$B$2:$E$1000,4,0)))</f>
        <v>Offshore</v>
      </c>
      <c r="K960" s="11" t="str">
        <f>IF(ISERROR(VLOOKUP(C960,'WI Vs ASM'!$B$2:$F$1000,5,0)),0,(VLOOKUP(C960,'WI Vs ASM'!$B$2:$F$1000,5,0)))</f>
        <v>01-Fixed Price</v>
      </c>
      <c r="L960" s="11" t="str">
        <f>IF(ISERROR(VLOOKUP(C960,'WI Vs ASM'!$B$2:$D$1000,3,0)),0,(VLOOKUP(C960,'WI Vs ASM'!$B$2:$D$1000,3,0)))</f>
        <v>01-Maintenance Offshore</v>
      </c>
      <c r="M960" s="11" t="str">
        <f>IF(ISERROR(VLOOKUP(C960,'WI Vs ASM'!$B$2:$I$1000,8,0)),0,(VLOOKUP(C960,'WI Vs ASM'!$B$2:$I$1000,8,0)))</f>
        <v>Rahul Soman</v>
      </c>
      <c r="N960" s="11" t="str">
        <f>IF(ISERROR(VLOOKUP(C960,'WI Vs ASM'!$B$2:$G$1000,6,0)),0,(VLOOKUP(C960,'WI Vs ASM'!$B$2:$G$1000,6,0)))</f>
        <v>Treasury</v>
      </c>
      <c r="O960" s="11" t="str">
        <f>IF(ISERROR(VLOOKUP(C960,'WI Vs ASM'!$B$2:$H$1000,7,0)),0,(VLOOKUP(C960,'WI Vs ASM'!$B$2:$H$1000,7,0)))</f>
        <v>Central Functions</v>
      </c>
      <c r="P960" s="11" t="str">
        <f t="shared" si="396"/>
        <v>May-17</v>
      </c>
      <c r="Q960" s="11" t="str">
        <f t="shared" si="397"/>
        <v>Q2</v>
      </c>
      <c r="R960" s="11" t="str">
        <f>IF(ISERROR(VLOOKUP(C960,'WI Vs ASM'!$B$2:$J$1000,9,0)),0,(VLOOKUP(C960,'WI Vs ASM'!$B$2:$J$1000,9,0)))</f>
        <v>Jyothi Pai</v>
      </c>
      <c r="S960" s="11" t="str">
        <f>IF(ISERROR(VLOOKUP(C960,'WI Vs ASM'!$B$2:$K$1000,10,0)),0,(VLOOKUP(C960,'WI Vs ASM'!$B$2:$K$1000,10,0)))</f>
        <v>Linda J. Richardson</v>
      </c>
      <c r="T960" s="11" t="str">
        <f>IF(ISERROR(VLOOKUP(C960,'WI Vs ASM'!$B$2:$L$1000,11,0)),0,(VLOOKUP(C960,'WI Vs ASM'!$B$2:$L$1000,11,0)))</f>
        <v>Crystal Romano</v>
      </c>
      <c r="U960" s="11" t="e">
        <f t="shared" si="404"/>
        <v>#VALUE!</v>
      </c>
      <c r="V960" s="11" t="str">
        <f t="shared" si="398"/>
        <v>No</v>
      </c>
      <c r="W960" s="11" t="str">
        <f t="shared" si="399"/>
        <v>Yes</v>
      </c>
      <c r="X960" s="11" t="str">
        <f t="shared" si="400"/>
        <v>No</v>
      </c>
      <c r="Y960" s="11" t="str">
        <f t="shared" si="401"/>
        <v>No</v>
      </c>
      <c r="Z960" s="11" t="str">
        <f t="shared" si="402"/>
        <v>No</v>
      </c>
      <c r="AA960" s="11" t="str">
        <f t="shared" si="405"/>
        <v>No</v>
      </c>
      <c r="AB960" s="11">
        <f>IF(ISERROR(VLOOKUP(U960,'ITWR Dump'!$A$2:$Y$5000,24,0)),0,(VLOOKUP('ILC Report'!U960,'ITWR Dump'!$A$2:$Y$5000,24,0)))</f>
        <v>0</v>
      </c>
      <c r="AC960" s="11" t="str">
        <f t="shared" si="406"/>
        <v>No</v>
      </c>
      <c r="AD960" s="11" t="str">
        <f t="shared" si="407"/>
        <v/>
      </c>
      <c r="AE960" s="11">
        <f>IF(ISERROR(VLOOKUP(U960,'ITWR Dump'!$A$2:$Y$5000,13,0)),0,(VLOOKUP(U960,'ITWR Dump'!$A$2:$Y$5000,13,0)))</f>
        <v>0</v>
      </c>
      <c r="AF960" s="11">
        <f>IF(ISERROR(VLOOKUP(U960,'ITWR Dump'!$A$2:$Y$5000,11,0)),0,(VLOOKUP(U960,'ITWR Dump'!$A$2:$Y$5000,11,0)))</f>
        <v>0</v>
      </c>
      <c r="AG960" s="11">
        <f>IF(ISERROR(VLOOKUP(U960,'ITWR Dump'!$A$2:$Y$5000,2,0)),0,(VLOOKUP(U960,'ITWR Dump'!$A$2:$Y$5000,2,0)))</f>
        <v>0</v>
      </c>
      <c r="AH960" s="11">
        <f>IF(ISERROR(VLOOKUP(U960,'ITWR Dump'!$A$2:$Y$5000,14,0)),0,(VLOOKUP(U960,'ITWR Dump'!$A$2:$Y$5000,14,0)))</f>
        <v>0</v>
      </c>
      <c r="AI960" s="11" t="str">
        <f t="shared" si="408"/>
        <v>01-Maintenance Offshore</v>
      </c>
      <c r="AJ960" s="11" t="str">
        <f t="shared" si="409"/>
        <v>Offshore</v>
      </c>
      <c r="AK960" s="11" t="str">
        <f>IF(ISERROR(VLOOKUP(A960,'Team Data'!$C$2:$U$213,17,0)),0,(VLOOKUP(A960,'Team Data'!$C$2:$U$213,17,0)))</f>
        <v>MF PI and CF</v>
      </c>
      <c r="AL960" s="11" t="str">
        <f t="shared" si="410"/>
        <v>2017-04-24</v>
      </c>
      <c r="AM960" s="11">
        <f>IF(ISERROR(VLOOKUP(U960,'ITWR Dump'!$A$2:$Y$5000,16,0)),0,(VLOOKUP(U960,'ITWR Dump'!$A$2:$Y$5000,16,0)))</f>
        <v>0</v>
      </c>
      <c r="AN960" s="11">
        <f>IF(ISERROR(VLOOKUP(U960,'ITWR Dump'!$A$2:$Y$5000,18,0)),0,(VLOOKUP(U960,'ITWR Dump'!$A$2:$Y$5000,18,0)))</f>
        <v>0</v>
      </c>
      <c r="AO960" s="11">
        <f>IF(ISERROR(VLOOKUP(U960,'ITWR Dump'!$A$2:$Y$5000,25,0)),0,(VLOOKUP('ILC Report'!U960,'ITWR Dump'!$A$2:$Y$5000,25,0)))</f>
        <v>0</v>
      </c>
      <c r="AP960" s="11">
        <f t="shared" si="411"/>
        <v>0</v>
      </c>
      <c r="AQ960" s="26">
        <f t="shared" si="412"/>
        <v>0</v>
      </c>
      <c r="AR960" s="26">
        <f t="shared" si="413"/>
        <v>0</v>
      </c>
      <c r="AS960" s="26">
        <f t="shared" si="414"/>
        <v>0</v>
      </c>
      <c r="AT960" s="26">
        <f t="shared" si="415"/>
        <v>0</v>
      </c>
      <c r="AU960" s="26">
        <f t="shared" si="416"/>
        <v>0</v>
      </c>
      <c r="AV960" s="26">
        <f t="shared" si="417"/>
        <v>0</v>
      </c>
      <c r="AW960" s="11" t="s">
        <v>653</v>
      </c>
      <c r="AX960" s="11" t="str">
        <f>VLOOKUP(L960,Group!$A$2:$B$1000,2,0)</f>
        <v>Maintenance</v>
      </c>
      <c r="AY960" s="11">
        <f>IF(ISERROR(VLOOKUP(U960,'ITWR Dump'!$A$2:$Y$5000,15,0)),0,(VLOOKUP('ILC Report'!U960,'ITWR Dump'!$A$2:$Y$5000,15,0)))</f>
        <v>0</v>
      </c>
      <c r="AZ960" s="11" t="str">
        <f t="shared" si="418"/>
        <v>No</v>
      </c>
      <c r="BA960" s="11" t="str">
        <f t="shared" si="419"/>
        <v>BKI</v>
      </c>
      <c r="BB960" s="11" t="str">
        <f t="shared" si="420"/>
        <v>MN</v>
      </c>
      <c r="BC960" s="11" t="str">
        <f t="shared" si="421"/>
        <v>No</v>
      </c>
    </row>
    <row r="961" spans="1:55" x14ac:dyDescent="0.3">
      <c r="A961" s="11" t="s">
        <v>676</v>
      </c>
      <c r="B961" s="11" t="s">
        <v>1853</v>
      </c>
      <c r="C961" s="11" t="s">
        <v>596</v>
      </c>
      <c r="D961" s="11" t="s">
        <v>2454</v>
      </c>
      <c r="E961" s="38" t="s">
        <v>2904</v>
      </c>
      <c r="F961" s="11">
        <v>3</v>
      </c>
      <c r="G961" s="40" t="s">
        <v>218</v>
      </c>
      <c r="H961" s="11" t="str">
        <f t="shared" si="403"/>
        <v>Regular</v>
      </c>
      <c r="I961" s="11" t="str">
        <f t="shared" si="395"/>
        <v>INDIA</v>
      </c>
      <c r="J961" s="11" t="str">
        <f>IF(ISERROR(VLOOKUP(C961,'WI Vs ASM'!$B$2:$E$1000,4,0)),0,(VLOOKUP(C961,'WI Vs ASM'!$B$2:$E$1000,4,0)))</f>
        <v>Offshore</v>
      </c>
      <c r="K961" s="11" t="str">
        <f>IF(ISERROR(VLOOKUP(C961,'WI Vs ASM'!$B$2:$F$1000,5,0)),0,(VLOOKUP(C961,'WI Vs ASM'!$B$2:$F$1000,5,0)))</f>
        <v>09-NonBillable</v>
      </c>
      <c r="L961" s="11" t="str">
        <f>IF(ISERROR(VLOOKUP(C961,'WI Vs ASM'!$B$2:$D$1000,3,0)),0,(VLOOKUP(C961,'WI Vs ASM'!$B$2:$D$1000,3,0)))</f>
        <v xml:space="preserve">60-Special Projects Offshore </v>
      </c>
      <c r="M961" s="11" t="str">
        <f>IF(ISERROR(VLOOKUP(C961,'WI Vs ASM'!$B$2:$I$1000,8,0)),0,(VLOOKUP(C961,'WI Vs ASM'!$B$2:$I$1000,8,0)))</f>
        <v>Vinodh</v>
      </c>
      <c r="N961" s="11" t="str">
        <f>IF(ISERROR(VLOOKUP(C961,'WI Vs ASM'!$B$2:$G$1000,6,0)),0,(VLOOKUP(C961,'WI Vs ASM'!$B$2:$G$1000,6,0)))</f>
        <v>FFIC Account Team</v>
      </c>
      <c r="O961" s="11" t="str">
        <f>IF(ISERROR(VLOOKUP(C961,'WI Vs ASM'!$B$2:$H$1000,7,0)),0,(VLOOKUP(C961,'WI Vs ASM'!$B$2:$H$1000,7,0)))</f>
        <v>FFIC Account Team</v>
      </c>
      <c r="P961" s="11" t="str">
        <f t="shared" si="396"/>
        <v>May-17</v>
      </c>
      <c r="Q961" s="11" t="str">
        <f t="shared" si="397"/>
        <v>Q2</v>
      </c>
      <c r="R961" s="11" t="str">
        <f>IF(ISERROR(VLOOKUP(C961,'WI Vs ASM'!$B$2:$J$1000,9,0)),0,(VLOOKUP(C961,'WI Vs ASM'!$B$2:$J$1000,9,0)))</f>
        <v>Manash M Dutta</v>
      </c>
      <c r="S961" s="11">
        <f>IF(ISERROR(VLOOKUP(C961,'WI Vs ASM'!$B$2:$K$1000,10,0)),0,(VLOOKUP(C961,'WI Vs ASM'!$B$2:$K$1000,10,0)))</f>
        <v>0</v>
      </c>
      <c r="T961" s="11">
        <f>IF(ISERROR(VLOOKUP(C961,'WI Vs ASM'!$B$2:$L$1000,11,0)),0,(VLOOKUP(C961,'WI Vs ASM'!$B$2:$L$1000,11,0)))</f>
        <v>0</v>
      </c>
      <c r="U961" s="11" t="e">
        <f t="shared" si="404"/>
        <v>#VALUE!</v>
      </c>
      <c r="V961" s="11" t="str">
        <f t="shared" si="398"/>
        <v>No</v>
      </c>
      <c r="W961" s="11" t="str">
        <f t="shared" si="399"/>
        <v>No</v>
      </c>
      <c r="X961" s="11" t="str">
        <f t="shared" si="400"/>
        <v>No</v>
      </c>
      <c r="Y961" s="11" t="str">
        <f t="shared" si="401"/>
        <v>No</v>
      </c>
      <c r="Z961" s="11" t="str">
        <f t="shared" si="402"/>
        <v>No</v>
      </c>
      <c r="AA961" s="11" t="str">
        <f t="shared" si="405"/>
        <v>No</v>
      </c>
      <c r="AB961" s="11">
        <f>IF(ISERROR(VLOOKUP(U961,'ITWR Dump'!$A$2:$Y$5000,24,0)),0,(VLOOKUP('ILC Report'!U961,'ITWR Dump'!$A$2:$Y$5000,24,0)))</f>
        <v>0</v>
      </c>
      <c r="AC961" s="11" t="str">
        <f t="shared" si="406"/>
        <v>No</v>
      </c>
      <c r="AD961" s="11" t="str">
        <f t="shared" si="407"/>
        <v/>
      </c>
      <c r="AE961" s="11">
        <f>IF(ISERROR(VLOOKUP(U961,'ITWR Dump'!$A$2:$Y$5000,13,0)),0,(VLOOKUP(U961,'ITWR Dump'!$A$2:$Y$5000,13,0)))</f>
        <v>0</v>
      </c>
      <c r="AF961" s="11">
        <f>IF(ISERROR(VLOOKUP(U961,'ITWR Dump'!$A$2:$Y$5000,11,0)),0,(VLOOKUP(U961,'ITWR Dump'!$A$2:$Y$5000,11,0)))</f>
        <v>0</v>
      </c>
      <c r="AG961" s="11">
        <f>IF(ISERROR(VLOOKUP(U961,'ITWR Dump'!$A$2:$Y$5000,2,0)),0,(VLOOKUP(U961,'ITWR Dump'!$A$2:$Y$5000,2,0)))</f>
        <v>0</v>
      </c>
      <c r="AH961" s="11">
        <f>IF(ISERROR(VLOOKUP(U961,'ITWR Dump'!$A$2:$Y$5000,14,0)),0,(VLOOKUP(U961,'ITWR Dump'!$A$2:$Y$5000,14,0)))</f>
        <v>0</v>
      </c>
      <c r="AI961" s="11" t="str">
        <f t="shared" si="408"/>
        <v>60-Special Projects Offshore</v>
      </c>
      <c r="AJ961" s="11" t="str">
        <f t="shared" si="409"/>
        <v>Offshore</v>
      </c>
      <c r="AK961" s="11" t="str">
        <f>IF(ISERROR(VLOOKUP(A961,'Team Data'!$C$2:$U$213,17,0)),0,(VLOOKUP(A961,'Team Data'!$C$2:$U$213,17,0)))</f>
        <v>MF PI and CF</v>
      </c>
      <c r="AL961" s="11" t="str">
        <f t="shared" si="410"/>
        <v>2017-04-24</v>
      </c>
      <c r="AM961" s="11">
        <f>IF(ISERROR(VLOOKUP(U961,'ITWR Dump'!$A$2:$Y$5000,16,0)),0,(VLOOKUP(U961,'ITWR Dump'!$A$2:$Y$5000,16,0)))</f>
        <v>0</v>
      </c>
      <c r="AN961" s="11">
        <f>IF(ISERROR(VLOOKUP(U961,'ITWR Dump'!$A$2:$Y$5000,18,0)),0,(VLOOKUP(U961,'ITWR Dump'!$A$2:$Y$5000,18,0)))</f>
        <v>0</v>
      </c>
      <c r="AO961" s="11">
        <f>IF(ISERROR(VLOOKUP(U961,'ITWR Dump'!$A$2:$Y$5000,25,0)),0,(VLOOKUP('ILC Report'!U961,'ITWR Dump'!$A$2:$Y$5000,25,0)))</f>
        <v>0</v>
      </c>
      <c r="AP961" s="11">
        <f t="shared" si="411"/>
        <v>0</v>
      </c>
      <c r="AQ961" s="26">
        <f t="shared" si="412"/>
        <v>0</v>
      </c>
      <c r="AR961" s="26">
        <f t="shared" si="413"/>
        <v>0</v>
      </c>
      <c r="AS961" s="26">
        <f t="shared" si="414"/>
        <v>0</v>
      </c>
      <c r="AT961" s="26">
        <f t="shared" si="415"/>
        <v>0</v>
      </c>
      <c r="AU961" s="26">
        <f t="shared" si="416"/>
        <v>0</v>
      </c>
      <c r="AV961" s="26">
        <f t="shared" si="417"/>
        <v>0</v>
      </c>
      <c r="AW961" s="11" t="s">
        <v>653</v>
      </c>
      <c r="AX961" s="11" t="str">
        <f>VLOOKUP(L961,Group!$A$2:$B$1000,2,0)</f>
        <v>Maintenance</v>
      </c>
      <c r="AY961" s="11">
        <f>IF(ISERROR(VLOOKUP(U961,'ITWR Dump'!$A$2:$Y$5000,15,0)),0,(VLOOKUP('ILC Report'!U961,'ITWR Dump'!$A$2:$Y$5000,15,0)))</f>
        <v>0</v>
      </c>
      <c r="AZ961" s="11" t="str">
        <f t="shared" si="418"/>
        <v>No</v>
      </c>
      <c r="BA961" s="11" t="str">
        <f t="shared" si="419"/>
        <v>BKI</v>
      </c>
      <c r="BB961" s="11" t="str">
        <f t="shared" si="420"/>
        <v>SN</v>
      </c>
      <c r="BC961" s="11" t="str">
        <f t="shared" si="421"/>
        <v>No</v>
      </c>
    </row>
    <row r="962" spans="1:55" x14ac:dyDescent="0.3">
      <c r="A962" s="11" t="s">
        <v>676</v>
      </c>
      <c r="B962" s="11" t="s">
        <v>1853</v>
      </c>
      <c r="C962" s="11" t="s">
        <v>612</v>
      </c>
      <c r="D962" s="11" t="s">
        <v>2437</v>
      </c>
      <c r="E962" s="38" t="s">
        <v>2904</v>
      </c>
      <c r="F962" s="11">
        <v>32</v>
      </c>
      <c r="G962" s="40" t="s">
        <v>2900</v>
      </c>
      <c r="H962" s="11" t="str">
        <f t="shared" si="403"/>
        <v>Shift</v>
      </c>
      <c r="I962" s="11" t="str">
        <f t="shared" ref="I962:I1025" si="422">Locationdetails(J962)</f>
        <v>INDIA</v>
      </c>
      <c r="J962" s="11" t="str">
        <f>IF(ISERROR(VLOOKUP(C962,'WI Vs ASM'!$B$2:$E$1000,4,0)),0,(VLOOKUP(C962,'WI Vs ASM'!$B$2:$E$1000,4,0)))</f>
        <v>Offshore</v>
      </c>
      <c r="K962" s="11" t="str">
        <f>IF(ISERROR(VLOOKUP(C962,'WI Vs ASM'!$B$2:$F$1000,5,0)),0,(VLOOKUP(C962,'WI Vs ASM'!$B$2:$F$1000,5,0)))</f>
        <v>02-Variable Billable</v>
      </c>
      <c r="L962" s="11" t="str">
        <f>IF(ISERROR(VLOOKUP(C962,'WI Vs ASM'!$B$2:$D$1000,3,0)),0,(VLOOKUP(C962,'WI Vs ASM'!$B$2:$D$1000,3,0)))</f>
        <v>78-Landed BA-SE Offshore</v>
      </c>
      <c r="M962" s="11" t="str">
        <f>IF(ISERROR(VLOOKUP(C962,'WI Vs ASM'!$B$2:$I$1000,8,0)),0,(VLOOKUP(C962,'WI Vs ASM'!$B$2:$I$1000,8,0)))</f>
        <v>Rahul Soman</v>
      </c>
      <c r="N962" s="11" t="str">
        <f>IF(ISERROR(VLOOKUP(C962,'WI Vs ASM'!$B$2:$G$1000,6,0)),0,(VLOOKUP(C962,'WI Vs ASM'!$B$2:$G$1000,6,0)))</f>
        <v>Financial Reporting</v>
      </c>
      <c r="O962" s="11" t="str">
        <f>IF(ISERROR(VLOOKUP(C962,'WI Vs ASM'!$B$2:$H$1000,7,0)),0,(VLOOKUP(C962,'WI Vs ASM'!$B$2:$H$1000,7,0)))</f>
        <v>Central Functions</v>
      </c>
      <c r="P962" s="11" t="str">
        <f t="shared" ref="P962:P1025" si="423">TEXT(E962,"MMM-YY")</f>
        <v>May-17</v>
      </c>
      <c r="Q962" s="11" t="str">
        <f t="shared" ref="Q962:Q1025" si="424">Quarterdetails(P962)</f>
        <v>Q2</v>
      </c>
      <c r="R962" s="11" t="str">
        <f>IF(ISERROR(VLOOKUP(C962,'WI Vs ASM'!$B$2:$J$1000,9,0)),0,(VLOOKUP(C962,'WI Vs ASM'!$B$2:$J$1000,9,0)))</f>
        <v>Jyothi Pai</v>
      </c>
      <c r="S962" s="11" t="str">
        <f>IF(ISERROR(VLOOKUP(C962,'WI Vs ASM'!$B$2:$K$1000,10,0)),0,(VLOOKUP(C962,'WI Vs ASM'!$B$2:$K$1000,10,0)))</f>
        <v>Linda J. Richardson</v>
      </c>
      <c r="T962" s="11" t="str">
        <f>IF(ISERROR(VLOOKUP(C962,'WI Vs ASM'!$B$2:$L$1000,11,0)),0,(VLOOKUP(C962,'WI Vs ASM'!$B$2:$L$1000,11,0)))</f>
        <v>Crystal Romano</v>
      </c>
      <c r="U962" s="11" t="str">
        <f t="shared" si="404"/>
        <v>WR736242</v>
      </c>
      <c r="V962" s="11" t="str">
        <f t="shared" ref="V962:V1025" si="425">IF(OR(AP962=1,AQ962=1,AR962=1,AS962=1,AT962=1,AU962=1,AV962=1),"Yes","No")</f>
        <v>No</v>
      </c>
      <c r="W962" s="11" t="str">
        <f t="shared" ref="W962:W1025" si="426">IF(V962&lt;&gt;"Yes",IF(AND(K962&lt;&gt;"09-NonBillable"),"Yes","No"),"No")</f>
        <v>Yes</v>
      </c>
      <c r="X962" s="11" t="str">
        <f t="shared" ref="X962:X1025" si="427">IF(ISERROR(IF(OR(RIGHT(C962,2)="LB",(RIGHT(C962,2)="MG"),(C962="WAFCOGEN")),"Yes","No")),"No",(IF(OR(RIGHT(C962,2)="LB",(RIGHT(C962,2)="MG"),(C962="WAFCOGEN")),"Yes","No")))</f>
        <v>Yes</v>
      </c>
      <c r="Y962" s="11" t="str">
        <f t="shared" ref="Y962:Y1025" si="428">CTCdetails(AE962)</f>
        <v>No</v>
      </c>
      <c r="Z962" s="11" t="str">
        <f t="shared" ref="Z962:Z1025" si="429">Ignitedetails(C962)</f>
        <v>No</v>
      </c>
      <c r="AA962" s="11" t="str">
        <f t="shared" si="405"/>
        <v>No</v>
      </c>
      <c r="AB962" s="11">
        <f>IF(ISERROR(VLOOKUP(U962,'ITWR Dump'!$A$2:$Y$5000,24,0)),0,(VLOOKUP('ILC Report'!U962,'ITWR Dump'!$A$2:$Y$5000,24,0)))</f>
        <v>0</v>
      </c>
      <c r="AC962" s="11" t="str">
        <f t="shared" si="406"/>
        <v>Yes</v>
      </c>
      <c r="AD962" s="11" t="str">
        <f t="shared" si="407"/>
        <v>BASE/Staff Aug</v>
      </c>
      <c r="AE962" s="11">
        <f>IF(ISERROR(VLOOKUP(U962,'ITWR Dump'!$A$2:$Y$5000,13,0)),0,(VLOOKUP(U962,'ITWR Dump'!$A$2:$Y$5000,13,0)))</f>
        <v>0</v>
      </c>
      <c r="AF962" s="11">
        <f>IF(ISERROR(VLOOKUP(U962,'ITWR Dump'!$A$2:$Y$5000,11,0)),0,(VLOOKUP(U962,'ITWR Dump'!$A$2:$Y$5000,11,0)))</f>
        <v>0</v>
      </c>
      <c r="AG962" s="11">
        <f>IF(ISERROR(VLOOKUP(U962,'ITWR Dump'!$A$2:$Y$5000,2,0)),0,(VLOOKUP(U962,'ITWR Dump'!$A$2:$Y$5000,2,0)))</f>
        <v>0</v>
      </c>
      <c r="AH962" s="11">
        <f>IF(ISERROR(VLOOKUP(U962,'ITWR Dump'!$A$2:$Y$5000,14,0)),0,(VLOOKUP(U962,'ITWR Dump'!$A$2:$Y$5000,14,0)))</f>
        <v>0</v>
      </c>
      <c r="AI962" s="11" t="str">
        <f t="shared" si="408"/>
        <v>78-Landed BA-SE Offshore</v>
      </c>
      <c r="AJ962" s="11" t="str">
        <f t="shared" si="409"/>
        <v>Offshore</v>
      </c>
      <c r="AK962" s="11" t="str">
        <f>IF(ISERROR(VLOOKUP(A962,'Team Data'!$C$2:$U$213,17,0)),0,(VLOOKUP(A962,'Team Data'!$C$2:$U$213,17,0)))</f>
        <v>MF PI and CF</v>
      </c>
      <c r="AL962" s="11" t="str">
        <f t="shared" si="410"/>
        <v>2017-04-24</v>
      </c>
      <c r="AM962" s="11">
        <f>IF(ISERROR(VLOOKUP(U962,'ITWR Dump'!$A$2:$Y$5000,16,0)),0,(VLOOKUP(U962,'ITWR Dump'!$A$2:$Y$5000,16,0)))</f>
        <v>0</v>
      </c>
      <c r="AN962" s="11">
        <f>IF(ISERROR(VLOOKUP(U962,'ITWR Dump'!$A$2:$Y$5000,18,0)),0,(VLOOKUP(U962,'ITWR Dump'!$A$2:$Y$5000,18,0)))</f>
        <v>0</v>
      </c>
      <c r="AO962" s="11">
        <f>IF(ISERROR(VLOOKUP(U962,'ITWR Dump'!$A$2:$Y$5000,25,0)),0,(VLOOKUP('ILC Report'!U962,'ITWR Dump'!$A$2:$Y$5000,25,0)))</f>
        <v>0</v>
      </c>
      <c r="AP962" s="11">
        <f t="shared" si="411"/>
        <v>0</v>
      </c>
      <c r="AQ962" s="26">
        <f t="shared" si="412"/>
        <v>0</v>
      </c>
      <c r="AR962" s="26">
        <f t="shared" si="413"/>
        <v>0</v>
      </c>
      <c r="AS962" s="26">
        <f t="shared" si="414"/>
        <v>0</v>
      </c>
      <c r="AT962" s="26">
        <f t="shared" si="415"/>
        <v>0</v>
      </c>
      <c r="AU962" s="26">
        <f t="shared" si="416"/>
        <v>0</v>
      </c>
      <c r="AV962" s="26">
        <f t="shared" si="417"/>
        <v>0</v>
      </c>
      <c r="AW962" s="11" t="s">
        <v>653</v>
      </c>
      <c r="AX962" s="11" t="str">
        <f>VLOOKUP(L962,Group!$A$2:$B$1000,2,0)</f>
        <v>Enhancement</v>
      </c>
      <c r="AY962" s="11">
        <f>IF(ISERROR(VLOOKUP(U962,'ITWR Dump'!$A$2:$Y$5000,15,0)),0,(VLOOKUP('ILC Report'!U962,'ITWR Dump'!$A$2:$Y$5000,15,0)))</f>
        <v>0</v>
      </c>
      <c r="AZ962" s="11" t="str">
        <f t="shared" si="418"/>
        <v>No</v>
      </c>
      <c r="BA962" s="11" t="str">
        <f t="shared" si="419"/>
        <v>BKI</v>
      </c>
      <c r="BB962" s="11" t="str">
        <f t="shared" si="420"/>
        <v>LB</v>
      </c>
      <c r="BC962" s="11" t="str">
        <f t="shared" si="421"/>
        <v>No</v>
      </c>
    </row>
    <row r="963" spans="1:55" x14ac:dyDescent="0.3">
      <c r="A963" s="11" t="s">
        <v>676</v>
      </c>
      <c r="B963" s="11" t="s">
        <v>1853</v>
      </c>
      <c r="C963" s="11" t="s">
        <v>612</v>
      </c>
      <c r="D963" s="11" t="s">
        <v>2455</v>
      </c>
      <c r="E963" s="38" t="s">
        <v>2904</v>
      </c>
      <c r="F963" s="11">
        <v>8</v>
      </c>
      <c r="G963" s="40" t="s">
        <v>218</v>
      </c>
      <c r="H963" s="11" t="str">
        <f t="shared" ref="H963:H1026" si="430">Shiftdetails($G963)</f>
        <v>Regular</v>
      </c>
      <c r="I963" s="11" t="str">
        <f t="shared" si="422"/>
        <v>INDIA</v>
      </c>
      <c r="J963" s="11" t="str">
        <f>IF(ISERROR(VLOOKUP(C963,'WI Vs ASM'!$B$2:$E$1000,4,0)),0,(VLOOKUP(C963,'WI Vs ASM'!$B$2:$E$1000,4,0)))</f>
        <v>Offshore</v>
      </c>
      <c r="K963" s="11" t="str">
        <f>IF(ISERROR(VLOOKUP(C963,'WI Vs ASM'!$B$2:$F$1000,5,0)),0,(VLOOKUP(C963,'WI Vs ASM'!$B$2:$F$1000,5,0)))</f>
        <v>02-Variable Billable</v>
      </c>
      <c r="L963" s="11" t="str">
        <f>IF(ISERROR(VLOOKUP(C963,'WI Vs ASM'!$B$2:$D$1000,3,0)),0,(VLOOKUP(C963,'WI Vs ASM'!$B$2:$D$1000,3,0)))</f>
        <v>78-Landed BA-SE Offshore</v>
      </c>
      <c r="M963" s="11" t="str">
        <f>IF(ISERROR(VLOOKUP(C963,'WI Vs ASM'!$B$2:$I$1000,8,0)),0,(VLOOKUP(C963,'WI Vs ASM'!$B$2:$I$1000,8,0)))</f>
        <v>Rahul Soman</v>
      </c>
      <c r="N963" s="11" t="str">
        <f>IF(ISERROR(VLOOKUP(C963,'WI Vs ASM'!$B$2:$G$1000,6,0)),0,(VLOOKUP(C963,'WI Vs ASM'!$B$2:$G$1000,6,0)))</f>
        <v>Financial Reporting</v>
      </c>
      <c r="O963" s="11" t="str">
        <f>IF(ISERROR(VLOOKUP(C963,'WI Vs ASM'!$B$2:$H$1000,7,0)),0,(VLOOKUP(C963,'WI Vs ASM'!$B$2:$H$1000,7,0)))</f>
        <v>Central Functions</v>
      </c>
      <c r="P963" s="11" t="str">
        <f t="shared" si="423"/>
        <v>May-17</v>
      </c>
      <c r="Q963" s="11" t="str">
        <f t="shared" si="424"/>
        <v>Q2</v>
      </c>
      <c r="R963" s="11" t="str">
        <f>IF(ISERROR(VLOOKUP(C963,'WI Vs ASM'!$B$2:$J$1000,9,0)),0,(VLOOKUP(C963,'WI Vs ASM'!$B$2:$J$1000,9,0)))</f>
        <v>Jyothi Pai</v>
      </c>
      <c r="S963" s="11" t="str">
        <f>IF(ISERROR(VLOOKUP(C963,'WI Vs ASM'!$B$2:$K$1000,10,0)),0,(VLOOKUP(C963,'WI Vs ASM'!$B$2:$K$1000,10,0)))</f>
        <v>Linda J. Richardson</v>
      </c>
      <c r="T963" s="11" t="str">
        <f>IF(ISERROR(VLOOKUP(C963,'WI Vs ASM'!$B$2:$L$1000,11,0)),0,(VLOOKUP(C963,'WI Vs ASM'!$B$2:$L$1000,11,0)))</f>
        <v>Crystal Romano</v>
      </c>
      <c r="U963" s="11" t="str">
        <f t="shared" ref="U963:U1026" si="431">IF(ISERROR(MID((UPPER(D963)),(FIND("WR",(UPPER(D963)),1)),8)),MID((UPPER(D963)),(FIND("ENH",(UPPER(D963)),1)),9),MID((UPPER(D963)),(FIND("WR",(UPPER(D963)),1)),8))</f>
        <v>WR736242</v>
      </c>
      <c r="V963" s="11" t="str">
        <f t="shared" si="425"/>
        <v>No</v>
      </c>
      <c r="W963" s="11" t="str">
        <f t="shared" si="426"/>
        <v>Yes</v>
      </c>
      <c r="X963" s="11" t="str">
        <f t="shared" si="427"/>
        <v>Yes</v>
      </c>
      <c r="Y963" s="11" t="str">
        <f t="shared" si="428"/>
        <v>No</v>
      </c>
      <c r="Z963" s="11" t="str">
        <f t="shared" si="429"/>
        <v>No</v>
      </c>
      <c r="AA963" s="11" t="str">
        <f t="shared" ref="AA963:AA1026" si="432">RTCdetails(AE963,AY963)</f>
        <v>No</v>
      </c>
      <c r="AB963" s="11">
        <f>IF(ISERROR(VLOOKUP(U963,'ITWR Dump'!$A$2:$Y$5000,24,0)),0,(VLOOKUP('ILC Report'!U963,'ITWR Dump'!$A$2:$Y$5000,24,0)))</f>
        <v>0</v>
      </c>
      <c r="AC963" s="11" t="str">
        <f t="shared" ref="AC963:AC1026" si="433">Billable(X963,Y963,Z963,AA963,BC963)</f>
        <v>Yes</v>
      </c>
      <c r="AD963" s="11" t="str">
        <f t="shared" ref="AD963:AD1026" si="434">IF(X963="Yes",$X$1,IF(Y963="Yes",$Y$1,IF(Z963="Yes",$Z$1,IF(AA963="Yes",$AA$1,""))))</f>
        <v>BASE/Staff Aug</v>
      </c>
      <c r="AE963" s="11">
        <f>IF(ISERROR(VLOOKUP(U963,'ITWR Dump'!$A$2:$Y$5000,13,0)),0,(VLOOKUP(U963,'ITWR Dump'!$A$2:$Y$5000,13,0)))</f>
        <v>0</v>
      </c>
      <c r="AF963" s="11">
        <f>IF(ISERROR(VLOOKUP(U963,'ITWR Dump'!$A$2:$Y$5000,11,0)),0,(VLOOKUP(U963,'ITWR Dump'!$A$2:$Y$5000,11,0)))</f>
        <v>0</v>
      </c>
      <c r="AG963" s="11">
        <f>IF(ISERROR(VLOOKUP(U963,'ITWR Dump'!$A$2:$Y$5000,2,0)),0,(VLOOKUP(U963,'ITWR Dump'!$A$2:$Y$5000,2,0)))</f>
        <v>0</v>
      </c>
      <c r="AH963" s="11">
        <f>IF(ISERROR(VLOOKUP(U963,'ITWR Dump'!$A$2:$Y$5000,14,0)),0,(VLOOKUP(U963,'ITWR Dump'!$A$2:$Y$5000,14,0)))</f>
        <v>0</v>
      </c>
      <c r="AI963" s="11" t="str">
        <f t="shared" ref="AI963:AI1026" si="435">UdfCategory(H963,L963,AJ963)</f>
        <v>78-Landed BA-SE Offshore</v>
      </c>
      <c r="AJ963" s="11" t="str">
        <f t="shared" ref="AJ963:AJ1026" si="436">OnOffLanded(A963,C963,J963)</f>
        <v>Offshore</v>
      </c>
      <c r="AK963" s="11" t="str">
        <f>IF(ISERROR(VLOOKUP(A963,'Team Data'!$C$2:$U$213,17,0)),0,(VLOOKUP(A963,'Team Data'!$C$2:$U$213,17,0)))</f>
        <v>MF PI and CF</v>
      </c>
      <c r="AL963" s="11" t="str">
        <f t="shared" ref="AL963:AL1026" si="437">LEFT(AW963,10)</f>
        <v>2017-04-24</v>
      </c>
      <c r="AM963" s="11">
        <f>IF(ISERROR(VLOOKUP(U963,'ITWR Dump'!$A$2:$Y$5000,16,0)),0,(VLOOKUP(U963,'ITWR Dump'!$A$2:$Y$5000,16,0)))</f>
        <v>0</v>
      </c>
      <c r="AN963" s="11">
        <f>IF(ISERROR(VLOOKUP(U963,'ITWR Dump'!$A$2:$Y$5000,18,0)),0,(VLOOKUP(U963,'ITWR Dump'!$A$2:$Y$5000,18,0)))</f>
        <v>0</v>
      </c>
      <c r="AO963" s="11">
        <f>IF(ISERROR(VLOOKUP(U963,'ITWR Dump'!$A$2:$Y$5000,25,0)),0,(VLOOKUP('ILC Report'!U963,'ITWR Dump'!$A$2:$Y$5000,25,0)))</f>
        <v>0</v>
      </c>
      <c r="AP963" s="11">
        <f t="shared" ref="AP963:AP1026" si="438">IFERROR(FIND("INC0",D963,1),0)</f>
        <v>0</v>
      </c>
      <c r="AQ963" s="26">
        <f t="shared" ref="AQ963:AQ1026" si="439">IFERROR(FIND("INC1",D963,1),0)</f>
        <v>0</v>
      </c>
      <c r="AR963" s="26">
        <f t="shared" ref="AR963:AR1026" si="440">IFERROR(FIND("INC2",D963,1),0)</f>
        <v>0</v>
      </c>
      <c r="AS963" s="26">
        <f t="shared" ref="AS963:AS1026" si="441">IFERROR(FIND("INC3",D963,1),0)</f>
        <v>0</v>
      </c>
      <c r="AT963" s="26">
        <f t="shared" ref="AT963:AT1026" si="442">IFERROR(FIND("INC4",D963,1),0)</f>
        <v>0</v>
      </c>
      <c r="AU963" s="26">
        <f t="shared" ref="AU963:AU1026" si="443">IFERROR(FIND("INC 0",D963,1),0)</f>
        <v>0</v>
      </c>
      <c r="AV963" s="26">
        <f t="shared" ref="AV963:AV1026" si="444">IFERROR(FIND("INC 1",D963,1),0)</f>
        <v>0</v>
      </c>
      <c r="AW963" s="11" t="s">
        <v>653</v>
      </c>
      <c r="AX963" s="11" t="str">
        <f>VLOOKUP(L963,Group!$A$2:$B$1000,2,0)</f>
        <v>Enhancement</v>
      </c>
      <c r="AY963" s="11">
        <f>IF(ISERROR(VLOOKUP(U963,'ITWR Dump'!$A$2:$Y$5000,15,0)),0,(VLOOKUP('ILC Report'!U963,'ITWR Dump'!$A$2:$Y$5000,15,0)))</f>
        <v>0</v>
      </c>
      <c r="AZ963" s="11" t="str">
        <f t="shared" ref="AZ963:AZ1026" si="445">Adoc(BB963,D963)</f>
        <v>No</v>
      </c>
      <c r="BA963" s="11" t="str">
        <f t="shared" ref="BA963:BA1026" si="446">LEFT(C963,3)</f>
        <v>BKI</v>
      </c>
      <c r="BB963" s="11" t="str">
        <f t="shared" ref="BB963:BB1026" si="447">RIGHT(C963,2)</f>
        <v>LB</v>
      </c>
      <c r="BC963" s="11" t="str">
        <f t="shared" ref="BC963:BC1026" si="448">Work(AF963)</f>
        <v>No</v>
      </c>
    </row>
    <row r="964" spans="1:55" x14ac:dyDescent="0.3">
      <c r="A964" s="11" t="s">
        <v>677</v>
      </c>
      <c r="B964" s="11" t="s">
        <v>1854</v>
      </c>
      <c r="C964" s="11" t="s">
        <v>629</v>
      </c>
      <c r="D964" s="11" t="s">
        <v>2456</v>
      </c>
      <c r="E964" s="38" t="s">
        <v>652</v>
      </c>
      <c r="F964" s="11">
        <v>45</v>
      </c>
      <c r="G964" s="40" t="s">
        <v>218</v>
      </c>
      <c r="H964" s="11" t="str">
        <f t="shared" si="430"/>
        <v>Regular</v>
      </c>
      <c r="I964" s="11" t="str">
        <f t="shared" si="422"/>
        <v>US</v>
      </c>
      <c r="J964" s="11" t="str">
        <f>IF(ISERROR(VLOOKUP(C964,'WI Vs ASM'!$B$2:$E$1000,4,0)),0,(VLOOKUP(C964,'WI Vs ASM'!$B$2:$E$1000,4,0)))</f>
        <v>Onshore</v>
      </c>
      <c r="K964" s="11" t="str">
        <f>IF(ISERROR(VLOOKUP(C964,'WI Vs ASM'!$B$2:$F$1000,5,0)),0,(VLOOKUP(C964,'WI Vs ASM'!$B$2:$F$1000,5,0)))</f>
        <v>02-Variable Billable</v>
      </c>
      <c r="L964" s="11" t="str">
        <f>IF(ISERROR(VLOOKUP(C964,'WI Vs ASM'!$B$2:$D$1000,3,0)),0,(VLOOKUP(C964,'WI Vs ASM'!$B$2:$D$1000,3,0)))</f>
        <v>77-Landed BA-SE Onshore</v>
      </c>
      <c r="M964" s="11" t="str">
        <f>IF(ISERROR(VLOOKUP(C964,'WI Vs ASM'!$B$2:$I$1000,8,0)),0,(VLOOKUP(C964,'WI Vs ASM'!$B$2:$I$1000,8,0)))</f>
        <v>Rahul Soman</v>
      </c>
      <c r="N964" s="11" t="str">
        <f>IF(ISERROR(VLOOKUP(C964,'WI Vs ASM'!$B$2:$G$1000,6,0)),0,(VLOOKUP(C964,'WI Vs ASM'!$B$2:$G$1000,6,0)))</f>
        <v>ECM</v>
      </c>
      <c r="O964" s="11" t="str">
        <f>IF(ISERROR(VLOOKUP(C964,'WI Vs ASM'!$B$2:$H$1000,7,0)),0,(VLOOKUP(C964,'WI Vs ASM'!$B$2:$H$1000,7,0)))</f>
        <v>ECM</v>
      </c>
      <c r="P964" s="11" t="str">
        <f t="shared" si="423"/>
        <v>Apr-17</v>
      </c>
      <c r="Q964" s="11" t="str">
        <f t="shared" si="424"/>
        <v>Q2</v>
      </c>
      <c r="R964" s="11" t="str">
        <f>IF(ISERROR(VLOOKUP(C964,'WI Vs ASM'!$B$2:$J$1000,9,0)),0,(VLOOKUP(C964,'WI Vs ASM'!$B$2:$J$1000,9,0)))</f>
        <v>Jyothi Pai</v>
      </c>
      <c r="S964" s="11" t="str">
        <f>IF(ISERROR(VLOOKUP(C964,'WI Vs ASM'!$B$2:$K$1000,10,0)),0,(VLOOKUP(C964,'WI Vs ASM'!$B$2:$K$1000,10,0)))</f>
        <v>John Pallo</v>
      </c>
      <c r="T964" s="11" t="str">
        <f>IF(ISERROR(VLOOKUP(C964,'WI Vs ASM'!$B$2:$L$1000,11,0)),0,(VLOOKUP(C964,'WI Vs ASM'!$B$2:$L$1000,11,0)))</f>
        <v>Phillip Mclean</v>
      </c>
      <c r="U964" s="11" t="e">
        <f t="shared" si="431"/>
        <v>#VALUE!</v>
      </c>
      <c r="V964" s="11" t="str">
        <f t="shared" si="425"/>
        <v>No</v>
      </c>
      <c r="W964" s="11" t="str">
        <f t="shared" si="426"/>
        <v>Yes</v>
      </c>
      <c r="X964" s="11" t="str">
        <f t="shared" si="427"/>
        <v>Yes</v>
      </c>
      <c r="Y964" s="11" t="str">
        <f t="shared" si="428"/>
        <v>No</v>
      </c>
      <c r="Z964" s="11" t="str">
        <f t="shared" si="429"/>
        <v>No</v>
      </c>
      <c r="AA964" s="11" t="str">
        <f t="shared" si="432"/>
        <v>No</v>
      </c>
      <c r="AB964" s="11">
        <f>IF(ISERROR(VLOOKUP(U964,'ITWR Dump'!$A$2:$Y$5000,24,0)),0,(VLOOKUP('ILC Report'!U964,'ITWR Dump'!$A$2:$Y$5000,24,0)))</f>
        <v>0</v>
      </c>
      <c r="AC964" s="11" t="str">
        <f t="shared" si="433"/>
        <v>Yes</v>
      </c>
      <c r="AD964" s="11" t="str">
        <f t="shared" si="434"/>
        <v>BASE/Staff Aug</v>
      </c>
      <c r="AE964" s="11">
        <f>IF(ISERROR(VLOOKUP(U964,'ITWR Dump'!$A$2:$Y$5000,13,0)),0,(VLOOKUP(U964,'ITWR Dump'!$A$2:$Y$5000,13,0)))</f>
        <v>0</v>
      </c>
      <c r="AF964" s="11">
        <f>IF(ISERROR(VLOOKUP(U964,'ITWR Dump'!$A$2:$Y$5000,11,0)),0,(VLOOKUP(U964,'ITWR Dump'!$A$2:$Y$5000,11,0)))</f>
        <v>0</v>
      </c>
      <c r="AG964" s="11">
        <f>IF(ISERROR(VLOOKUP(U964,'ITWR Dump'!$A$2:$Y$5000,2,0)),0,(VLOOKUP(U964,'ITWR Dump'!$A$2:$Y$5000,2,0)))</f>
        <v>0</v>
      </c>
      <c r="AH964" s="11">
        <f>IF(ISERROR(VLOOKUP(U964,'ITWR Dump'!$A$2:$Y$5000,14,0)),0,(VLOOKUP(U964,'ITWR Dump'!$A$2:$Y$5000,14,0)))</f>
        <v>0</v>
      </c>
      <c r="AI964" s="11" t="str">
        <f t="shared" si="435"/>
        <v>77-Landed BA-SE Onshore Landed</v>
      </c>
      <c r="AJ964" s="11" t="str">
        <f t="shared" si="436"/>
        <v>Landed Onshore</v>
      </c>
      <c r="AK964" s="11" t="str">
        <f>IF(ISERROR(VLOOKUP(A964,'Team Data'!$C$2:$U$213,17,0)),0,(VLOOKUP(A964,'Team Data'!$C$2:$U$213,17,0)))</f>
        <v>Open System</v>
      </c>
      <c r="AL964" s="11" t="str">
        <f t="shared" si="437"/>
        <v>2017-04-24</v>
      </c>
      <c r="AM964" s="11">
        <f>IF(ISERROR(VLOOKUP(U964,'ITWR Dump'!$A$2:$Y$5000,16,0)),0,(VLOOKUP(U964,'ITWR Dump'!$A$2:$Y$5000,16,0)))</f>
        <v>0</v>
      </c>
      <c r="AN964" s="11">
        <f>IF(ISERROR(VLOOKUP(U964,'ITWR Dump'!$A$2:$Y$5000,18,0)),0,(VLOOKUP(U964,'ITWR Dump'!$A$2:$Y$5000,18,0)))</f>
        <v>0</v>
      </c>
      <c r="AO964" s="11">
        <f>IF(ISERROR(VLOOKUP(U964,'ITWR Dump'!$A$2:$Y$5000,25,0)),0,(VLOOKUP('ILC Report'!U964,'ITWR Dump'!$A$2:$Y$5000,25,0)))</f>
        <v>0</v>
      </c>
      <c r="AP964" s="11">
        <f t="shared" si="438"/>
        <v>0</v>
      </c>
      <c r="AQ964" s="26">
        <f t="shared" si="439"/>
        <v>0</v>
      </c>
      <c r="AR964" s="26">
        <f t="shared" si="440"/>
        <v>0</v>
      </c>
      <c r="AS964" s="26">
        <f t="shared" si="441"/>
        <v>0</v>
      </c>
      <c r="AT964" s="26">
        <f t="shared" si="442"/>
        <v>0</v>
      </c>
      <c r="AU964" s="26">
        <f t="shared" si="443"/>
        <v>0</v>
      </c>
      <c r="AV964" s="26">
        <f t="shared" si="444"/>
        <v>0</v>
      </c>
      <c r="AW964" s="11" t="s">
        <v>653</v>
      </c>
      <c r="AX964" s="11" t="str">
        <f>VLOOKUP(L964,Group!$A$2:$B$1000,2,0)</f>
        <v>Enhancement</v>
      </c>
      <c r="AY964" s="11">
        <f>IF(ISERROR(VLOOKUP(U964,'ITWR Dump'!$A$2:$Y$5000,15,0)),0,(VLOOKUP('ILC Report'!U964,'ITWR Dump'!$A$2:$Y$5000,15,0)))</f>
        <v>0</v>
      </c>
      <c r="AZ964" s="11" t="str">
        <f t="shared" si="445"/>
        <v>No</v>
      </c>
      <c r="BA964" s="11" t="str">
        <f t="shared" si="446"/>
        <v>BKO</v>
      </c>
      <c r="BB964" s="11" t="str">
        <f t="shared" si="447"/>
        <v>LB</v>
      </c>
      <c r="BC964" s="11" t="str">
        <f t="shared" si="448"/>
        <v>No</v>
      </c>
    </row>
    <row r="965" spans="1:55" x14ac:dyDescent="0.3">
      <c r="A965" s="11" t="s">
        <v>677</v>
      </c>
      <c r="B965" s="11" t="s">
        <v>1854</v>
      </c>
      <c r="C965" s="11" t="s">
        <v>629</v>
      </c>
      <c r="D965" s="11" t="s">
        <v>2456</v>
      </c>
      <c r="E965" s="38" t="s">
        <v>2901</v>
      </c>
      <c r="F965" s="11">
        <v>45</v>
      </c>
      <c r="G965" s="40" t="s">
        <v>218</v>
      </c>
      <c r="H965" s="11" t="str">
        <f t="shared" si="430"/>
        <v>Regular</v>
      </c>
      <c r="I965" s="11" t="str">
        <f t="shared" si="422"/>
        <v>US</v>
      </c>
      <c r="J965" s="11" t="str">
        <f>IF(ISERROR(VLOOKUP(C965,'WI Vs ASM'!$B$2:$E$1000,4,0)),0,(VLOOKUP(C965,'WI Vs ASM'!$B$2:$E$1000,4,0)))</f>
        <v>Onshore</v>
      </c>
      <c r="K965" s="11" t="str">
        <f>IF(ISERROR(VLOOKUP(C965,'WI Vs ASM'!$B$2:$F$1000,5,0)),0,(VLOOKUP(C965,'WI Vs ASM'!$B$2:$F$1000,5,0)))</f>
        <v>02-Variable Billable</v>
      </c>
      <c r="L965" s="11" t="str">
        <f>IF(ISERROR(VLOOKUP(C965,'WI Vs ASM'!$B$2:$D$1000,3,0)),0,(VLOOKUP(C965,'WI Vs ASM'!$B$2:$D$1000,3,0)))</f>
        <v>77-Landed BA-SE Onshore</v>
      </c>
      <c r="M965" s="11" t="str">
        <f>IF(ISERROR(VLOOKUP(C965,'WI Vs ASM'!$B$2:$I$1000,8,0)),0,(VLOOKUP(C965,'WI Vs ASM'!$B$2:$I$1000,8,0)))</f>
        <v>Rahul Soman</v>
      </c>
      <c r="N965" s="11" t="str">
        <f>IF(ISERROR(VLOOKUP(C965,'WI Vs ASM'!$B$2:$G$1000,6,0)),0,(VLOOKUP(C965,'WI Vs ASM'!$B$2:$G$1000,6,0)))</f>
        <v>ECM</v>
      </c>
      <c r="O965" s="11" t="str">
        <f>IF(ISERROR(VLOOKUP(C965,'WI Vs ASM'!$B$2:$H$1000,7,0)),0,(VLOOKUP(C965,'WI Vs ASM'!$B$2:$H$1000,7,0)))</f>
        <v>ECM</v>
      </c>
      <c r="P965" s="11" t="str">
        <f t="shared" si="423"/>
        <v>May-17</v>
      </c>
      <c r="Q965" s="11" t="str">
        <f t="shared" si="424"/>
        <v>Q2</v>
      </c>
      <c r="R965" s="11" t="str">
        <f>IF(ISERROR(VLOOKUP(C965,'WI Vs ASM'!$B$2:$J$1000,9,0)),0,(VLOOKUP(C965,'WI Vs ASM'!$B$2:$J$1000,9,0)))</f>
        <v>Jyothi Pai</v>
      </c>
      <c r="S965" s="11" t="str">
        <f>IF(ISERROR(VLOOKUP(C965,'WI Vs ASM'!$B$2:$K$1000,10,0)),0,(VLOOKUP(C965,'WI Vs ASM'!$B$2:$K$1000,10,0)))</f>
        <v>John Pallo</v>
      </c>
      <c r="T965" s="11" t="str">
        <f>IF(ISERROR(VLOOKUP(C965,'WI Vs ASM'!$B$2:$L$1000,11,0)),0,(VLOOKUP(C965,'WI Vs ASM'!$B$2:$L$1000,11,0)))</f>
        <v>Phillip Mclean</v>
      </c>
      <c r="U965" s="11" t="e">
        <f t="shared" si="431"/>
        <v>#VALUE!</v>
      </c>
      <c r="V965" s="11" t="str">
        <f t="shared" si="425"/>
        <v>No</v>
      </c>
      <c r="W965" s="11" t="str">
        <f t="shared" si="426"/>
        <v>Yes</v>
      </c>
      <c r="X965" s="11" t="str">
        <f t="shared" si="427"/>
        <v>Yes</v>
      </c>
      <c r="Y965" s="11" t="str">
        <f t="shared" si="428"/>
        <v>No</v>
      </c>
      <c r="Z965" s="11" t="str">
        <f t="shared" si="429"/>
        <v>No</v>
      </c>
      <c r="AA965" s="11" t="str">
        <f t="shared" si="432"/>
        <v>No</v>
      </c>
      <c r="AB965" s="11">
        <f>IF(ISERROR(VLOOKUP(U965,'ITWR Dump'!$A$2:$Y$5000,24,0)),0,(VLOOKUP('ILC Report'!U965,'ITWR Dump'!$A$2:$Y$5000,24,0)))</f>
        <v>0</v>
      </c>
      <c r="AC965" s="11" t="str">
        <f t="shared" si="433"/>
        <v>Yes</v>
      </c>
      <c r="AD965" s="11" t="str">
        <f t="shared" si="434"/>
        <v>BASE/Staff Aug</v>
      </c>
      <c r="AE965" s="11">
        <f>IF(ISERROR(VLOOKUP(U965,'ITWR Dump'!$A$2:$Y$5000,13,0)),0,(VLOOKUP(U965,'ITWR Dump'!$A$2:$Y$5000,13,0)))</f>
        <v>0</v>
      </c>
      <c r="AF965" s="11">
        <f>IF(ISERROR(VLOOKUP(U965,'ITWR Dump'!$A$2:$Y$5000,11,0)),0,(VLOOKUP(U965,'ITWR Dump'!$A$2:$Y$5000,11,0)))</f>
        <v>0</v>
      </c>
      <c r="AG965" s="11">
        <f>IF(ISERROR(VLOOKUP(U965,'ITWR Dump'!$A$2:$Y$5000,2,0)),0,(VLOOKUP(U965,'ITWR Dump'!$A$2:$Y$5000,2,0)))</f>
        <v>0</v>
      </c>
      <c r="AH965" s="11">
        <f>IF(ISERROR(VLOOKUP(U965,'ITWR Dump'!$A$2:$Y$5000,14,0)),0,(VLOOKUP(U965,'ITWR Dump'!$A$2:$Y$5000,14,0)))</f>
        <v>0</v>
      </c>
      <c r="AI965" s="11" t="str">
        <f t="shared" si="435"/>
        <v>77-Landed BA-SE Onshore Landed</v>
      </c>
      <c r="AJ965" s="11" t="str">
        <f t="shared" si="436"/>
        <v>Landed Onshore</v>
      </c>
      <c r="AK965" s="11" t="str">
        <f>IF(ISERROR(VLOOKUP(A965,'Team Data'!$C$2:$U$213,17,0)),0,(VLOOKUP(A965,'Team Data'!$C$2:$U$213,17,0)))</f>
        <v>Open System</v>
      </c>
      <c r="AL965" s="11" t="str">
        <f t="shared" si="437"/>
        <v>2017-04-24</v>
      </c>
      <c r="AM965" s="11">
        <f>IF(ISERROR(VLOOKUP(U965,'ITWR Dump'!$A$2:$Y$5000,16,0)),0,(VLOOKUP(U965,'ITWR Dump'!$A$2:$Y$5000,16,0)))</f>
        <v>0</v>
      </c>
      <c r="AN965" s="11">
        <f>IF(ISERROR(VLOOKUP(U965,'ITWR Dump'!$A$2:$Y$5000,18,0)),0,(VLOOKUP(U965,'ITWR Dump'!$A$2:$Y$5000,18,0)))</f>
        <v>0</v>
      </c>
      <c r="AO965" s="11">
        <f>IF(ISERROR(VLOOKUP(U965,'ITWR Dump'!$A$2:$Y$5000,25,0)),0,(VLOOKUP('ILC Report'!U965,'ITWR Dump'!$A$2:$Y$5000,25,0)))</f>
        <v>0</v>
      </c>
      <c r="AP965" s="11">
        <f t="shared" si="438"/>
        <v>0</v>
      </c>
      <c r="AQ965" s="26">
        <f t="shared" si="439"/>
        <v>0</v>
      </c>
      <c r="AR965" s="26">
        <f t="shared" si="440"/>
        <v>0</v>
      </c>
      <c r="AS965" s="26">
        <f t="shared" si="441"/>
        <v>0</v>
      </c>
      <c r="AT965" s="26">
        <f t="shared" si="442"/>
        <v>0</v>
      </c>
      <c r="AU965" s="26">
        <f t="shared" si="443"/>
        <v>0</v>
      </c>
      <c r="AV965" s="26">
        <f t="shared" si="444"/>
        <v>0</v>
      </c>
      <c r="AW965" s="11" t="s">
        <v>653</v>
      </c>
      <c r="AX965" s="11" t="str">
        <f>VLOOKUP(L965,Group!$A$2:$B$1000,2,0)</f>
        <v>Enhancement</v>
      </c>
      <c r="AY965" s="11">
        <f>IF(ISERROR(VLOOKUP(U965,'ITWR Dump'!$A$2:$Y$5000,15,0)),0,(VLOOKUP('ILC Report'!U965,'ITWR Dump'!$A$2:$Y$5000,15,0)))</f>
        <v>0</v>
      </c>
      <c r="AZ965" s="11" t="str">
        <f t="shared" si="445"/>
        <v>No</v>
      </c>
      <c r="BA965" s="11" t="str">
        <f t="shared" si="446"/>
        <v>BKO</v>
      </c>
      <c r="BB965" s="11" t="str">
        <f t="shared" si="447"/>
        <v>LB</v>
      </c>
      <c r="BC965" s="11" t="str">
        <f t="shared" si="448"/>
        <v>No</v>
      </c>
    </row>
    <row r="966" spans="1:55" x14ac:dyDescent="0.3">
      <c r="A966" s="11" t="s">
        <v>677</v>
      </c>
      <c r="B966" s="11" t="s">
        <v>1854</v>
      </c>
      <c r="C966" s="11" t="s">
        <v>629</v>
      </c>
      <c r="D966" s="11" t="s">
        <v>2456</v>
      </c>
      <c r="E966" s="38" t="s">
        <v>2902</v>
      </c>
      <c r="F966" s="11">
        <v>45</v>
      </c>
      <c r="G966" s="40" t="s">
        <v>218</v>
      </c>
      <c r="H966" s="11" t="str">
        <f t="shared" si="430"/>
        <v>Regular</v>
      </c>
      <c r="I966" s="11" t="str">
        <f t="shared" si="422"/>
        <v>US</v>
      </c>
      <c r="J966" s="11" t="str">
        <f>IF(ISERROR(VLOOKUP(C966,'WI Vs ASM'!$B$2:$E$1000,4,0)),0,(VLOOKUP(C966,'WI Vs ASM'!$B$2:$E$1000,4,0)))</f>
        <v>Onshore</v>
      </c>
      <c r="K966" s="11" t="str">
        <f>IF(ISERROR(VLOOKUP(C966,'WI Vs ASM'!$B$2:$F$1000,5,0)),0,(VLOOKUP(C966,'WI Vs ASM'!$B$2:$F$1000,5,0)))</f>
        <v>02-Variable Billable</v>
      </c>
      <c r="L966" s="11" t="str">
        <f>IF(ISERROR(VLOOKUP(C966,'WI Vs ASM'!$B$2:$D$1000,3,0)),0,(VLOOKUP(C966,'WI Vs ASM'!$B$2:$D$1000,3,0)))</f>
        <v>77-Landed BA-SE Onshore</v>
      </c>
      <c r="M966" s="11" t="str">
        <f>IF(ISERROR(VLOOKUP(C966,'WI Vs ASM'!$B$2:$I$1000,8,0)),0,(VLOOKUP(C966,'WI Vs ASM'!$B$2:$I$1000,8,0)))</f>
        <v>Rahul Soman</v>
      </c>
      <c r="N966" s="11" t="str">
        <f>IF(ISERROR(VLOOKUP(C966,'WI Vs ASM'!$B$2:$G$1000,6,0)),0,(VLOOKUP(C966,'WI Vs ASM'!$B$2:$G$1000,6,0)))</f>
        <v>ECM</v>
      </c>
      <c r="O966" s="11" t="str">
        <f>IF(ISERROR(VLOOKUP(C966,'WI Vs ASM'!$B$2:$H$1000,7,0)),0,(VLOOKUP(C966,'WI Vs ASM'!$B$2:$H$1000,7,0)))</f>
        <v>ECM</v>
      </c>
      <c r="P966" s="11" t="str">
        <f t="shared" si="423"/>
        <v>May-17</v>
      </c>
      <c r="Q966" s="11" t="str">
        <f t="shared" si="424"/>
        <v>Q2</v>
      </c>
      <c r="R966" s="11" t="str">
        <f>IF(ISERROR(VLOOKUP(C966,'WI Vs ASM'!$B$2:$J$1000,9,0)),0,(VLOOKUP(C966,'WI Vs ASM'!$B$2:$J$1000,9,0)))</f>
        <v>Jyothi Pai</v>
      </c>
      <c r="S966" s="11" t="str">
        <f>IF(ISERROR(VLOOKUP(C966,'WI Vs ASM'!$B$2:$K$1000,10,0)),0,(VLOOKUP(C966,'WI Vs ASM'!$B$2:$K$1000,10,0)))</f>
        <v>John Pallo</v>
      </c>
      <c r="T966" s="11" t="str">
        <f>IF(ISERROR(VLOOKUP(C966,'WI Vs ASM'!$B$2:$L$1000,11,0)),0,(VLOOKUP(C966,'WI Vs ASM'!$B$2:$L$1000,11,0)))</f>
        <v>Phillip Mclean</v>
      </c>
      <c r="U966" s="11" t="e">
        <f t="shared" si="431"/>
        <v>#VALUE!</v>
      </c>
      <c r="V966" s="11" t="str">
        <f t="shared" si="425"/>
        <v>No</v>
      </c>
      <c r="W966" s="11" t="str">
        <f t="shared" si="426"/>
        <v>Yes</v>
      </c>
      <c r="X966" s="11" t="str">
        <f t="shared" si="427"/>
        <v>Yes</v>
      </c>
      <c r="Y966" s="11" t="str">
        <f t="shared" si="428"/>
        <v>No</v>
      </c>
      <c r="Z966" s="11" t="str">
        <f t="shared" si="429"/>
        <v>No</v>
      </c>
      <c r="AA966" s="11" t="str">
        <f t="shared" si="432"/>
        <v>No</v>
      </c>
      <c r="AB966" s="11">
        <f>IF(ISERROR(VLOOKUP(U966,'ITWR Dump'!$A$2:$Y$5000,24,0)),0,(VLOOKUP('ILC Report'!U966,'ITWR Dump'!$A$2:$Y$5000,24,0)))</f>
        <v>0</v>
      </c>
      <c r="AC966" s="11" t="str">
        <f t="shared" si="433"/>
        <v>Yes</v>
      </c>
      <c r="AD966" s="11" t="str">
        <f t="shared" si="434"/>
        <v>BASE/Staff Aug</v>
      </c>
      <c r="AE966" s="11">
        <f>IF(ISERROR(VLOOKUP(U966,'ITWR Dump'!$A$2:$Y$5000,13,0)),0,(VLOOKUP(U966,'ITWR Dump'!$A$2:$Y$5000,13,0)))</f>
        <v>0</v>
      </c>
      <c r="AF966" s="11">
        <f>IF(ISERROR(VLOOKUP(U966,'ITWR Dump'!$A$2:$Y$5000,11,0)),0,(VLOOKUP(U966,'ITWR Dump'!$A$2:$Y$5000,11,0)))</f>
        <v>0</v>
      </c>
      <c r="AG966" s="11">
        <f>IF(ISERROR(VLOOKUP(U966,'ITWR Dump'!$A$2:$Y$5000,2,0)),0,(VLOOKUP(U966,'ITWR Dump'!$A$2:$Y$5000,2,0)))</f>
        <v>0</v>
      </c>
      <c r="AH966" s="11">
        <f>IF(ISERROR(VLOOKUP(U966,'ITWR Dump'!$A$2:$Y$5000,14,0)),0,(VLOOKUP(U966,'ITWR Dump'!$A$2:$Y$5000,14,0)))</f>
        <v>0</v>
      </c>
      <c r="AI966" s="11" t="str">
        <f t="shared" si="435"/>
        <v>77-Landed BA-SE Onshore Landed</v>
      </c>
      <c r="AJ966" s="11" t="str">
        <f t="shared" si="436"/>
        <v>Landed Onshore</v>
      </c>
      <c r="AK966" s="11" t="str">
        <f>IF(ISERROR(VLOOKUP(A966,'Team Data'!$C$2:$U$213,17,0)),0,(VLOOKUP(A966,'Team Data'!$C$2:$U$213,17,0)))</f>
        <v>Open System</v>
      </c>
      <c r="AL966" s="11" t="str">
        <f t="shared" si="437"/>
        <v>2017-04-24</v>
      </c>
      <c r="AM966" s="11">
        <f>IF(ISERROR(VLOOKUP(U966,'ITWR Dump'!$A$2:$Y$5000,16,0)),0,(VLOOKUP(U966,'ITWR Dump'!$A$2:$Y$5000,16,0)))</f>
        <v>0</v>
      </c>
      <c r="AN966" s="11">
        <f>IF(ISERROR(VLOOKUP(U966,'ITWR Dump'!$A$2:$Y$5000,18,0)),0,(VLOOKUP(U966,'ITWR Dump'!$A$2:$Y$5000,18,0)))</f>
        <v>0</v>
      </c>
      <c r="AO966" s="11">
        <f>IF(ISERROR(VLOOKUP(U966,'ITWR Dump'!$A$2:$Y$5000,25,0)),0,(VLOOKUP('ILC Report'!U966,'ITWR Dump'!$A$2:$Y$5000,25,0)))</f>
        <v>0</v>
      </c>
      <c r="AP966" s="11">
        <f t="shared" si="438"/>
        <v>0</v>
      </c>
      <c r="AQ966" s="26">
        <f t="shared" si="439"/>
        <v>0</v>
      </c>
      <c r="AR966" s="26">
        <f t="shared" si="440"/>
        <v>0</v>
      </c>
      <c r="AS966" s="26">
        <f t="shared" si="441"/>
        <v>0</v>
      </c>
      <c r="AT966" s="26">
        <f t="shared" si="442"/>
        <v>0</v>
      </c>
      <c r="AU966" s="26">
        <f t="shared" si="443"/>
        <v>0</v>
      </c>
      <c r="AV966" s="26">
        <f t="shared" si="444"/>
        <v>0</v>
      </c>
      <c r="AW966" s="11" t="s">
        <v>653</v>
      </c>
      <c r="AX966" s="11" t="str">
        <f>VLOOKUP(L966,Group!$A$2:$B$1000,2,0)</f>
        <v>Enhancement</v>
      </c>
      <c r="AY966" s="11">
        <f>IF(ISERROR(VLOOKUP(U966,'ITWR Dump'!$A$2:$Y$5000,15,0)),0,(VLOOKUP('ILC Report'!U966,'ITWR Dump'!$A$2:$Y$5000,15,0)))</f>
        <v>0</v>
      </c>
      <c r="AZ966" s="11" t="str">
        <f t="shared" si="445"/>
        <v>No</v>
      </c>
      <c r="BA966" s="11" t="str">
        <f t="shared" si="446"/>
        <v>BKO</v>
      </c>
      <c r="BB966" s="11" t="str">
        <f t="shared" si="447"/>
        <v>LB</v>
      </c>
      <c r="BC966" s="11" t="str">
        <f t="shared" si="448"/>
        <v>No</v>
      </c>
    </row>
    <row r="967" spans="1:55" x14ac:dyDescent="0.3">
      <c r="A967" s="11" t="s">
        <v>677</v>
      </c>
      <c r="B967" s="11" t="s">
        <v>1854</v>
      </c>
      <c r="C967" s="11" t="s">
        <v>629</v>
      </c>
      <c r="D967" s="11" t="s">
        <v>2456</v>
      </c>
      <c r="E967" s="38" t="s">
        <v>2903</v>
      </c>
      <c r="F967" s="11">
        <v>45</v>
      </c>
      <c r="G967" s="40" t="s">
        <v>218</v>
      </c>
      <c r="H967" s="11" t="str">
        <f t="shared" si="430"/>
        <v>Regular</v>
      </c>
      <c r="I967" s="11" t="str">
        <f t="shared" si="422"/>
        <v>US</v>
      </c>
      <c r="J967" s="11" t="str">
        <f>IF(ISERROR(VLOOKUP(C967,'WI Vs ASM'!$B$2:$E$1000,4,0)),0,(VLOOKUP(C967,'WI Vs ASM'!$B$2:$E$1000,4,0)))</f>
        <v>Onshore</v>
      </c>
      <c r="K967" s="11" t="str">
        <f>IF(ISERROR(VLOOKUP(C967,'WI Vs ASM'!$B$2:$F$1000,5,0)),0,(VLOOKUP(C967,'WI Vs ASM'!$B$2:$F$1000,5,0)))</f>
        <v>02-Variable Billable</v>
      </c>
      <c r="L967" s="11" t="str">
        <f>IF(ISERROR(VLOOKUP(C967,'WI Vs ASM'!$B$2:$D$1000,3,0)),0,(VLOOKUP(C967,'WI Vs ASM'!$B$2:$D$1000,3,0)))</f>
        <v>77-Landed BA-SE Onshore</v>
      </c>
      <c r="M967" s="11" t="str">
        <f>IF(ISERROR(VLOOKUP(C967,'WI Vs ASM'!$B$2:$I$1000,8,0)),0,(VLOOKUP(C967,'WI Vs ASM'!$B$2:$I$1000,8,0)))</f>
        <v>Rahul Soman</v>
      </c>
      <c r="N967" s="11" t="str">
        <f>IF(ISERROR(VLOOKUP(C967,'WI Vs ASM'!$B$2:$G$1000,6,0)),0,(VLOOKUP(C967,'WI Vs ASM'!$B$2:$G$1000,6,0)))</f>
        <v>ECM</v>
      </c>
      <c r="O967" s="11" t="str">
        <f>IF(ISERROR(VLOOKUP(C967,'WI Vs ASM'!$B$2:$H$1000,7,0)),0,(VLOOKUP(C967,'WI Vs ASM'!$B$2:$H$1000,7,0)))</f>
        <v>ECM</v>
      </c>
      <c r="P967" s="11" t="str">
        <f t="shared" si="423"/>
        <v>May-17</v>
      </c>
      <c r="Q967" s="11" t="str">
        <f t="shared" si="424"/>
        <v>Q2</v>
      </c>
      <c r="R967" s="11" t="str">
        <f>IF(ISERROR(VLOOKUP(C967,'WI Vs ASM'!$B$2:$J$1000,9,0)),0,(VLOOKUP(C967,'WI Vs ASM'!$B$2:$J$1000,9,0)))</f>
        <v>Jyothi Pai</v>
      </c>
      <c r="S967" s="11" t="str">
        <f>IF(ISERROR(VLOOKUP(C967,'WI Vs ASM'!$B$2:$K$1000,10,0)),0,(VLOOKUP(C967,'WI Vs ASM'!$B$2:$K$1000,10,0)))</f>
        <v>John Pallo</v>
      </c>
      <c r="T967" s="11" t="str">
        <f>IF(ISERROR(VLOOKUP(C967,'WI Vs ASM'!$B$2:$L$1000,11,0)),0,(VLOOKUP(C967,'WI Vs ASM'!$B$2:$L$1000,11,0)))</f>
        <v>Phillip Mclean</v>
      </c>
      <c r="U967" s="11" t="e">
        <f t="shared" si="431"/>
        <v>#VALUE!</v>
      </c>
      <c r="V967" s="11" t="str">
        <f t="shared" si="425"/>
        <v>No</v>
      </c>
      <c r="W967" s="11" t="str">
        <f t="shared" si="426"/>
        <v>Yes</v>
      </c>
      <c r="X967" s="11" t="str">
        <f t="shared" si="427"/>
        <v>Yes</v>
      </c>
      <c r="Y967" s="11" t="str">
        <f t="shared" si="428"/>
        <v>No</v>
      </c>
      <c r="Z967" s="11" t="str">
        <f t="shared" si="429"/>
        <v>No</v>
      </c>
      <c r="AA967" s="11" t="str">
        <f t="shared" si="432"/>
        <v>No</v>
      </c>
      <c r="AB967" s="11">
        <f>IF(ISERROR(VLOOKUP(U967,'ITWR Dump'!$A$2:$Y$5000,24,0)),0,(VLOOKUP('ILC Report'!U967,'ITWR Dump'!$A$2:$Y$5000,24,0)))</f>
        <v>0</v>
      </c>
      <c r="AC967" s="11" t="str">
        <f t="shared" si="433"/>
        <v>Yes</v>
      </c>
      <c r="AD967" s="11" t="str">
        <f t="shared" si="434"/>
        <v>BASE/Staff Aug</v>
      </c>
      <c r="AE967" s="11">
        <f>IF(ISERROR(VLOOKUP(U967,'ITWR Dump'!$A$2:$Y$5000,13,0)),0,(VLOOKUP(U967,'ITWR Dump'!$A$2:$Y$5000,13,0)))</f>
        <v>0</v>
      </c>
      <c r="AF967" s="11">
        <f>IF(ISERROR(VLOOKUP(U967,'ITWR Dump'!$A$2:$Y$5000,11,0)),0,(VLOOKUP(U967,'ITWR Dump'!$A$2:$Y$5000,11,0)))</f>
        <v>0</v>
      </c>
      <c r="AG967" s="11">
        <f>IF(ISERROR(VLOOKUP(U967,'ITWR Dump'!$A$2:$Y$5000,2,0)),0,(VLOOKUP(U967,'ITWR Dump'!$A$2:$Y$5000,2,0)))</f>
        <v>0</v>
      </c>
      <c r="AH967" s="11">
        <f>IF(ISERROR(VLOOKUP(U967,'ITWR Dump'!$A$2:$Y$5000,14,0)),0,(VLOOKUP(U967,'ITWR Dump'!$A$2:$Y$5000,14,0)))</f>
        <v>0</v>
      </c>
      <c r="AI967" s="11" t="str">
        <f t="shared" si="435"/>
        <v>77-Landed BA-SE Onshore Landed</v>
      </c>
      <c r="AJ967" s="11" t="str">
        <f t="shared" si="436"/>
        <v>Landed Onshore</v>
      </c>
      <c r="AK967" s="11" t="str">
        <f>IF(ISERROR(VLOOKUP(A967,'Team Data'!$C$2:$U$213,17,0)),0,(VLOOKUP(A967,'Team Data'!$C$2:$U$213,17,0)))</f>
        <v>Open System</v>
      </c>
      <c r="AL967" s="11" t="str">
        <f t="shared" si="437"/>
        <v>2017-04-24</v>
      </c>
      <c r="AM967" s="11">
        <f>IF(ISERROR(VLOOKUP(U967,'ITWR Dump'!$A$2:$Y$5000,16,0)),0,(VLOOKUP(U967,'ITWR Dump'!$A$2:$Y$5000,16,0)))</f>
        <v>0</v>
      </c>
      <c r="AN967" s="11">
        <f>IF(ISERROR(VLOOKUP(U967,'ITWR Dump'!$A$2:$Y$5000,18,0)),0,(VLOOKUP(U967,'ITWR Dump'!$A$2:$Y$5000,18,0)))</f>
        <v>0</v>
      </c>
      <c r="AO967" s="11">
        <f>IF(ISERROR(VLOOKUP(U967,'ITWR Dump'!$A$2:$Y$5000,25,0)),0,(VLOOKUP('ILC Report'!U967,'ITWR Dump'!$A$2:$Y$5000,25,0)))</f>
        <v>0</v>
      </c>
      <c r="AP967" s="11">
        <f t="shared" si="438"/>
        <v>0</v>
      </c>
      <c r="AQ967" s="26">
        <f t="shared" si="439"/>
        <v>0</v>
      </c>
      <c r="AR967" s="26">
        <f t="shared" si="440"/>
        <v>0</v>
      </c>
      <c r="AS967" s="26">
        <f t="shared" si="441"/>
        <v>0</v>
      </c>
      <c r="AT967" s="26">
        <f t="shared" si="442"/>
        <v>0</v>
      </c>
      <c r="AU967" s="26">
        <f t="shared" si="443"/>
        <v>0</v>
      </c>
      <c r="AV967" s="26">
        <f t="shared" si="444"/>
        <v>0</v>
      </c>
      <c r="AW967" s="11" t="s">
        <v>653</v>
      </c>
      <c r="AX967" s="11" t="str">
        <f>VLOOKUP(L967,Group!$A$2:$B$1000,2,0)</f>
        <v>Enhancement</v>
      </c>
      <c r="AY967" s="11">
        <f>IF(ISERROR(VLOOKUP(U967,'ITWR Dump'!$A$2:$Y$5000,15,0)),0,(VLOOKUP('ILC Report'!U967,'ITWR Dump'!$A$2:$Y$5000,15,0)))</f>
        <v>0</v>
      </c>
      <c r="AZ967" s="11" t="str">
        <f t="shared" si="445"/>
        <v>No</v>
      </c>
      <c r="BA967" s="11" t="str">
        <f t="shared" si="446"/>
        <v>BKO</v>
      </c>
      <c r="BB967" s="11" t="str">
        <f t="shared" si="447"/>
        <v>LB</v>
      </c>
      <c r="BC967" s="11" t="str">
        <f t="shared" si="448"/>
        <v>No</v>
      </c>
    </row>
    <row r="968" spans="1:55" x14ac:dyDescent="0.3">
      <c r="A968" s="11" t="s">
        <v>677</v>
      </c>
      <c r="B968" s="11" t="s">
        <v>1854</v>
      </c>
      <c r="C968" s="11" t="s">
        <v>629</v>
      </c>
      <c r="D968" s="11" t="s">
        <v>2456</v>
      </c>
      <c r="E968" s="38" t="s">
        <v>2904</v>
      </c>
      <c r="F968" s="11">
        <v>36</v>
      </c>
      <c r="G968" s="40" t="s">
        <v>218</v>
      </c>
      <c r="H968" s="11" t="str">
        <f t="shared" si="430"/>
        <v>Regular</v>
      </c>
      <c r="I968" s="11" t="str">
        <f t="shared" si="422"/>
        <v>US</v>
      </c>
      <c r="J968" s="11" t="str">
        <f>IF(ISERROR(VLOOKUP(C968,'WI Vs ASM'!$B$2:$E$1000,4,0)),0,(VLOOKUP(C968,'WI Vs ASM'!$B$2:$E$1000,4,0)))</f>
        <v>Onshore</v>
      </c>
      <c r="K968" s="11" t="str">
        <f>IF(ISERROR(VLOOKUP(C968,'WI Vs ASM'!$B$2:$F$1000,5,0)),0,(VLOOKUP(C968,'WI Vs ASM'!$B$2:$F$1000,5,0)))</f>
        <v>02-Variable Billable</v>
      </c>
      <c r="L968" s="11" t="str">
        <f>IF(ISERROR(VLOOKUP(C968,'WI Vs ASM'!$B$2:$D$1000,3,0)),0,(VLOOKUP(C968,'WI Vs ASM'!$B$2:$D$1000,3,0)))</f>
        <v>77-Landed BA-SE Onshore</v>
      </c>
      <c r="M968" s="11" t="str">
        <f>IF(ISERROR(VLOOKUP(C968,'WI Vs ASM'!$B$2:$I$1000,8,0)),0,(VLOOKUP(C968,'WI Vs ASM'!$B$2:$I$1000,8,0)))</f>
        <v>Rahul Soman</v>
      </c>
      <c r="N968" s="11" t="str">
        <f>IF(ISERROR(VLOOKUP(C968,'WI Vs ASM'!$B$2:$G$1000,6,0)),0,(VLOOKUP(C968,'WI Vs ASM'!$B$2:$G$1000,6,0)))</f>
        <v>ECM</v>
      </c>
      <c r="O968" s="11" t="str">
        <f>IF(ISERROR(VLOOKUP(C968,'WI Vs ASM'!$B$2:$H$1000,7,0)),0,(VLOOKUP(C968,'WI Vs ASM'!$B$2:$H$1000,7,0)))</f>
        <v>ECM</v>
      </c>
      <c r="P968" s="11" t="str">
        <f t="shared" si="423"/>
        <v>May-17</v>
      </c>
      <c r="Q968" s="11" t="str">
        <f t="shared" si="424"/>
        <v>Q2</v>
      </c>
      <c r="R968" s="11" t="str">
        <f>IF(ISERROR(VLOOKUP(C968,'WI Vs ASM'!$B$2:$J$1000,9,0)),0,(VLOOKUP(C968,'WI Vs ASM'!$B$2:$J$1000,9,0)))</f>
        <v>Jyothi Pai</v>
      </c>
      <c r="S968" s="11" t="str">
        <f>IF(ISERROR(VLOOKUP(C968,'WI Vs ASM'!$B$2:$K$1000,10,0)),0,(VLOOKUP(C968,'WI Vs ASM'!$B$2:$K$1000,10,0)))</f>
        <v>John Pallo</v>
      </c>
      <c r="T968" s="11" t="str">
        <f>IF(ISERROR(VLOOKUP(C968,'WI Vs ASM'!$B$2:$L$1000,11,0)),0,(VLOOKUP(C968,'WI Vs ASM'!$B$2:$L$1000,11,0)))</f>
        <v>Phillip Mclean</v>
      </c>
      <c r="U968" s="11" t="e">
        <f t="shared" si="431"/>
        <v>#VALUE!</v>
      </c>
      <c r="V968" s="11" t="str">
        <f t="shared" si="425"/>
        <v>No</v>
      </c>
      <c r="W968" s="11" t="str">
        <f t="shared" si="426"/>
        <v>Yes</v>
      </c>
      <c r="X968" s="11" t="str">
        <f t="shared" si="427"/>
        <v>Yes</v>
      </c>
      <c r="Y968" s="11" t="str">
        <f t="shared" si="428"/>
        <v>No</v>
      </c>
      <c r="Z968" s="11" t="str">
        <f t="shared" si="429"/>
        <v>No</v>
      </c>
      <c r="AA968" s="11" t="str">
        <f t="shared" si="432"/>
        <v>No</v>
      </c>
      <c r="AB968" s="11">
        <f>IF(ISERROR(VLOOKUP(U968,'ITWR Dump'!$A$2:$Y$5000,24,0)),0,(VLOOKUP('ILC Report'!U968,'ITWR Dump'!$A$2:$Y$5000,24,0)))</f>
        <v>0</v>
      </c>
      <c r="AC968" s="11" t="str">
        <f t="shared" si="433"/>
        <v>Yes</v>
      </c>
      <c r="AD968" s="11" t="str">
        <f t="shared" si="434"/>
        <v>BASE/Staff Aug</v>
      </c>
      <c r="AE968" s="11">
        <f>IF(ISERROR(VLOOKUP(U968,'ITWR Dump'!$A$2:$Y$5000,13,0)),0,(VLOOKUP(U968,'ITWR Dump'!$A$2:$Y$5000,13,0)))</f>
        <v>0</v>
      </c>
      <c r="AF968" s="11">
        <f>IF(ISERROR(VLOOKUP(U968,'ITWR Dump'!$A$2:$Y$5000,11,0)),0,(VLOOKUP(U968,'ITWR Dump'!$A$2:$Y$5000,11,0)))</f>
        <v>0</v>
      </c>
      <c r="AG968" s="11">
        <f>IF(ISERROR(VLOOKUP(U968,'ITWR Dump'!$A$2:$Y$5000,2,0)),0,(VLOOKUP(U968,'ITWR Dump'!$A$2:$Y$5000,2,0)))</f>
        <v>0</v>
      </c>
      <c r="AH968" s="11">
        <f>IF(ISERROR(VLOOKUP(U968,'ITWR Dump'!$A$2:$Y$5000,14,0)),0,(VLOOKUP(U968,'ITWR Dump'!$A$2:$Y$5000,14,0)))</f>
        <v>0</v>
      </c>
      <c r="AI968" s="11" t="str">
        <f t="shared" si="435"/>
        <v>77-Landed BA-SE Onshore Landed</v>
      </c>
      <c r="AJ968" s="11" t="str">
        <f t="shared" si="436"/>
        <v>Landed Onshore</v>
      </c>
      <c r="AK968" s="11" t="str">
        <f>IF(ISERROR(VLOOKUP(A968,'Team Data'!$C$2:$U$213,17,0)),0,(VLOOKUP(A968,'Team Data'!$C$2:$U$213,17,0)))</f>
        <v>Open System</v>
      </c>
      <c r="AL968" s="11" t="str">
        <f t="shared" si="437"/>
        <v>2017-04-24</v>
      </c>
      <c r="AM968" s="11">
        <f>IF(ISERROR(VLOOKUP(U968,'ITWR Dump'!$A$2:$Y$5000,16,0)),0,(VLOOKUP(U968,'ITWR Dump'!$A$2:$Y$5000,16,0)))</f>
        <v>0</v>
      </c>
      <c r="AN968" s="11">
        <f>IF(ISERROR(VLOOKUP(U968,'ITWR Dump'!$A$2:$Y$5000,18,0)),0,(VLOOKUP(U968,'ITWR Dump'!$A$2:$Y$5000,18,0)))</f>
        <v>0</v>
      </c>
      <c r="AO968" s="11">
        <f>IF(ISERROR(VLOOKUP(U968,'ITWR Dump'!$A$2:$Y$5000,25,0)),0,(VLOOKUP('ILC Report'!U968,'ITWR Dump'!$A$2:$Y$5000,25,0)))</f>
        <v>0</v>
      </c>
      <c r="AP968" s="11">
        <f t="shared" si="438"/>
        <v>0</v>
      </c>
      <c r="AQ968" s="26">
        <f t="shared" si="439"/>
        <v>0</v>
      </c>
      <c r="AR968" s="26">
        <f t="shared" si="440"/>
        <v>0</v>
      </c>
      <c r="AS968" s="26">
        <f t="shared" si="441"/>
        <v>0</v>
      </c>
      <c r="AT968" s="26">
        <f t="shared" si="442"/>
        <v>0</v>
      </c>
      <c r="AU968" s="26">
        <f t="shared" si="443"/>
        <v>0</v>
      </c>
      <c r="AV968" s="26">
        <f t="shared" si="444"/>
        <v>0</v>
      </c>
      <c r="AW968" s="11" t="s">
        <v>653</v>
      </c>
      <c r="AX968" s="11" t="str">
        <f>VLOOKUP(L968,Group!$A$2:$B$1000,2,0)</f>
        <v>Enhancement</v>
      </c>
      <c r="AY968" s="11">
        <f>IF(ISERROR(VLOOKUP(U968,'ITWR Dump'!$A$2:$Y$5000,15,0)),0,(VLOOKUP('ILC Report'!U968,'ITWR Dump'!$A$2:$Y$5000,15,0)))</f>
        <v>0</v>
      </c>
      <c r="AZ968" s="11" t="str">
        <f t="shared" si="445"/>
        <v>No</v>
      </c>
      <c r="BA968" s="11" t="str">
        <f t="shared" si="446"/>
        <v>BKO</v>
      </c>
      <c r="BB968" s="11" t="str">
        <f t="shared" si="447"/>
        <v>LB</v>
      </c>
      <c r="BC968" s="11" t="str">
        <f t="shared" si="448"/>
        <v>No</v>
      </c>
    </row>
    <row r="969" spans="1:55" x14ac:dyDescent="0.3">
      <c r="A969" s="11" t="s">
        <v>678</v>
      </c>
      <c r="B969" s="11" t="s">
        <v>1855</v>
      </c>
      <c r="C969" s="11" t="s">
        <v>637</v>
      </c>
      <c r="D969" s="11" t="s">
        <v>2457</v>
      </c>
      <c r="E969" s="38" t="s">
        <v>652</v>
      </c>
      <c r="F969" s="11">
        <v>1</v>
      </c>
      <c r="G969" s="40" t="s">
        <v>218</v>
      </c>
      <c r="H969" s="11" t="str">
        <f t="shared" si="430"/>
        <v>Regular</v>
      </c>
      <c r="I969" s="11" t="str">
        <f t="shared" si="422"/>
        <v>US</v>
      </c>
      <c r="J969" s="11" t="str">
        <f>IF(ISERROR(VLOOKUP(C969,'WI Vs ASM'!$B$2:$E$1000,4,0)),0,(VLOOKUP(C969,'WI Vs ASM'!$B$2:$E$1000,4,0)))</f>
        <v>Onshore</v>
      </c>
      <c r="K969" s="11" t="str">
        <f>IF(ISERROR(VLOOKUP(C969,'WI Vs ASM'!$B$2:$F$1000,5,0)),0,(VLOOKUP(C969,'WI Vs ASM'!$B$2:$F$1000,5,0)))</f>
        <v>09-NonBillable</v>
      </c>
      <c r="L969" s="11" t="str">
        <f>IF(ISERROR(VLOOKUP(C969,'WI Vs ASM'!$B$2:$D$1000,3,0)),0,(VLOOKUP(C969,'WI Vs ASM'!$B$2:$D$1000,3,0)))</f>
        <v>92-Mgmt Onshore (OH)</v>
      </c>
      <c r="M969" s="11" t="str">
        <f>IF(ISERROR(VLOOKUP(C969,'WI Vs ASM'!$B$2:$I$1000,8,0)),0,(VLOOKUP(C969,'WI Vs ASM'!$B$2:$I$1000,8,0)))</f>
        <v>Vinodh</v>
      </c>
      <c r="N969" s="11" t="str">
        <f>IF(ISERROR(VLOOKUP(C969,'WI Vs ASM'!$B$2:$G$1000,6,0)),0,(VLOOKUP(C969,'WI Vs ASM'!$B$2:$G$1000,6,0)))</f>
        <v>FFIC Account Team</v>
      </c>
      <c r="O969" s="11" t="str">
        <f>IF(ISERROR(VLOOKUP(C969,'WI Vs ASM'!$B$2:$H$1000,7,0)),0,(VLOOKUP(C969,'WI Vs ASM'!$B$2:$H$1000,7,0)))</f>
        <v>FFIC Account Team</v>
      </c>
      <c r="P969" s="11" t="str">
        <f t="shared" si="423"/>
        <v>Apr-17</v>
      </c>
      <c r="Q969" s="11" t="str">
        <f t="shared" si="424"/>
        <v>Q2</v>
      </c>
      <c r="R969" s="11" t="str">
        <f>IF(ISERROR(VLOOKUP(C969,'WI Vs ASM'!$B$2:$J$1000,9,0)),0,(VLOOKUP(C969,'WI Vs ASM'!$B$2:$J$1000,9,0)))</f>
        <v>Manash M Dutta</v>
      </c>
      <c r="S969" s="11">
        <f>IF(ISERROR(VLOOKUP(C969,'WI Vs ASM'!$B$2:$K$1000,10,0)),0,(VLOOKUP(C969,'WI Vs ASM'!$B$2:$K$1000,10,0)))</f>
        <v>0</v>
      </c>
      <c r="T969" s="11">
        <f>IF(ISERROR(VLOOKUP(C969,'WI Vs ASM'!$B$2:$L$1000,11,0)),0,(VLOOKUP(C969,'WI Vs ASM'!$B$2:$L$1000,11,0)))</f>
        <v>0</v>
      </c>
      <c r="U969" s="11" t="e">
        <f t="shared" si="431"/>
        <v>#VALUE!</v>
      </c>
      <c r="V969" s="11" t="str">
        <f t="shared" si="425"/>
        <v>No</v>
      </c>
      <c r="W969" s="11" t="str">
        <f t="shared" si="426"/>
        <v>No</v>
      </c>
      <c r="X969" s="11" t="str">
        <f t="shared" si="427"/>
        <v>No</v>
      </c>
      <c r="Y969" s="11" t="str">
        <f t="shared" si="428"/>
        <v>No</v>
      </c>
      <c r="Z969" s="11" t="str">
        <f t="shared" si="429"/>
        <v>No</v>
      </c>
      <c r="AA969" s="11" t="str">
        <f t="shared" si="432"/>
        <v>No</v>
      </c>
      <c r="AB969" s="11">
        <f>IF(ISERROR(VLOOKUP(U969,'ITWR Dump'!$A$2:$Y$5000,24,0)),0,(VLOOKUP('ILC Report'!U969,'ITWR Dump'!$A$2:$Y$5000,24,0)))</f>
        <v>0</v>
      </c>
      <c r="AC969" s="11" t="str">
        <f t="shared" si="433"/>
        <v>No</v>
      </c>
      <c r="AD969" s="11" t="str">
        <f t="shared" si="434"/>
        <v/>
      </c>
      <c r="AE969" s="11">
        <f>IF(ISERROR(VLOOKUP(U969,'ITWR Dump'!$A$2:$Y$5000,13,0)),0,(VLOOKUP(U969,'ITWR Dump'!$A$2:$Y$5000,13,0)))</f>
        <v>0</v>
      </c>
      <c r="AF969" s="11">
        <f>IF(ISERROR(VLOOKUP(U969,'ITWR Dump'!$A$2:$Y$5000,11,0)),0,(VLOOKUP(U969,'ITWR Dump'!$A$2:$Y$5000,11,0)))</f>
        <v>0</v>
      </c>
      <c r="AG969" s="11">
        <f>IF(ISERROR(VLOOKUP(U969,'ITWR Dump'!$A$2:$Y$5000,2,0)),0,(VLOOKUP(U969,'ITWR Dump'!$A$2:$Y$5000,2,0)))</f>
        <v>0</v>
      </c>
      <c r="AH969" s="11">
        <f>IF(ISERROR(VLOOKUP(U969,'ITWR Dump'!$A$2:$Y$5000,14,0)),0,(VLOOKUP(U969,'ITWR Dump'!$A$2:$Y$5000,14,0)))</f>
        <v>0</v>
      </c>
      <c r="AI969" s="11" t="str">
        <f t="shared" si="435"/>
        <v>92-Mgmt Onshore (OH) Landed</v>
      </c>
      <c r="AJ969" s="11" t="str">
        <f t="shared" si="436"/>
        <v>Landed Onshore</v>
      </c>
      <c r="AK969" s="11" t="str">
        <f>IF(ISERROR(VLOOKUP(A969,'Team Data'!$C$2:$U$213,17,0)),0,(VLOOKUP(A969,'Team Data'!$C$2:$U$213,17,0)))</f>
        <v>BI and RM</v>
      </c>
      <c r="AL969" s="11" t="str">
        <f t="shared" si="437"/>
        <v>2017-04-24</v>
      </c>
      <c r="AM969" s="11">
        <f>IF(ISERROR(VLOOKUP(U969,'ITWR Dump'!$A$2:$Y$5000,16,0)),0,(VLOOKUP(U969,'ITWR Dump'!$A$2:$Y$5000,16,0)))</f>
        <v>0</v>
      </c>
      <c r="AN969" s="11">
        <f>IF(ISERROR(VLOOKUP(U969,'ITWR Dump'!$A$2:$Y$5000,18,0)),0,(VLOOKUP(U969,'ITWR Dump'!$A$2:$Y$5000,18,0)))</f>
        <v>0</v>
      </c>
      <c r="AO969" s="11">
        <f>IF(ISERROR(VLOOKUP(U969,'ITWR Dump'!$A$2:$Y$5000,25,0)),0,(VLOOKUP('ILC Report'!U969,'ITWR Dump'!$A$2:$Y$5000,25,0)))</f>
        <v>0</v>
      </c>
      <c r="AP969" s="11">
        <f t="shared" si="438"/>
        <v>0</v>
      </c>
      <c r="AQ969" s="26">
        <f t="shared" si="439"/>
        <v>0</v>
      </c>
      <c r="AR969" s="26">
        <f t="shared" si="440"/>
        <v>0</v>
      </c>
      <c r="AS969" s="26">
        <f t="shared" si="441"/>
        <v>0</v>
      </c>
      <c r="AT969" s="26">
        <f t="shared" si="442"/>
        <v>0</v>
      </c>
      <c r="AU969" s="26">
        <f t="shared" si="443"/>
        <v>0</v>
      </c>
      <c r="AV969" s="26">
        <f t="shared" si="444"/>
        <v>0</v>
      </c>
      <c r="AW969" s="11" t="s">
        <v>653</v>
      </c>
      <c r="AX969" s="11" t="str">
        <f>VLOOKUP(L969,Group!$A$2:$B$1000,2,0)</f>
        <v>Maintenance</v>
      </c>
      <c r="AY969" s="11">
        <f>IF(ISERROR(VLOOKUP(U969,'ITWR Dump'!$A$2:$Y$5000,15,0)),0,(VLOOKUP('ILC Report'!U969,'ITWR Dump'!$A$2:$Y$5000,15,0)))</f>
        <v>0</v>
      </c>
      <c r="AZ969" s="11" t="str">
        <f t="shared" si="445"/>
        <v>No</v>
      </c>
      <c r="BA969" s="11" t="str">
        <f t="shared" si="446"/>
        <v>BKO</v>
      </c>
      <c r="BB969" s="11" t="str">
        <f t="shared" si="447"/>
        <v>GM</v>
      </c>
      <c r="BC969" s="11" t="str">
        <f t="shared" si="448"/>
        <v>No</v>
      </c>
    </row>
    <row r="970" spans="1:55" x14ac:dyDescent="0.3">
      <c r="A970" s="11" t="s">
        <v>678</v>
      </c>
      <c r="B970" s="11" t="s">
        <v>1855</v>
      </c>
      <c r="C970" s="11" t="s">
        <v>637</v>
      </c>
      <c r="D970" s="11" t="s">
        <v>2458</v>
      </c>
      <c r="E970" s="38" t="s">
        <v>652</v>
      </c>
      <c r="F970" s="11">
        <v>17</v>
      </c>
      <c r="G970" s="40" t="s">
        <v>218</v>
      </c>
      <c r="H970" s="11" t="str">
        <f t="shared" si="430"/>
        <v>Regular</v>
      </c>
      <c r="I970" s="11" t="str">
        <f t="shared" si="422"/>
        <v>US</v>
      </c>
      <c r="J970" s="11" t="str">
        <f>IF(ISERROR(VLOOKUP(C970,'WI Vs ASM'!$B$2:$E$1000,4,0)),0,(VLOOKUP(C970,'WI Vs ASM'!$B$2:$E$1000,4,0)))</f>
        <v>Onshore</v>
      </c>
      <c r="K970" s="11" t="str">
        <f>IF(ISERROR(VLOOKUP(C970,'WI Vs ASM'!$B$2:$F$1000,5,0)),0,(VLOOKUP(C970,'WI Vs ASM'!$B$2:$F$1000,5,0)))</f>
        <v>09-NonBillable</v>
      </c>
      <c r="L970" s="11" t="str">
        <f>IF(ISERROR(VLOOKUP(C970,'WI Vs ASM'!$B$2:$D$1000,3,0)),0,(VLOOKUP(C970,'WI Vs ASM'!$B$2:$D$1000,3,0)))</f>
        <v>92-Mgmt Onshore (OH)</v>
      </c>
      <c r="M970" s="11" t="str">
        <f>IF(ISERROR(VLOOKUP(C970,'WI Vs ASM'!$B$2:$I$1000,8,0)),0,(VLOOKUP(C970,'WI Vs ASM'!$B$2:$I$1000,8,0)))</f>
        <v>Vinodh</v>
      </c>
      <c r="N970" s="11" t="str">
        <f>IF(ISERROR(VLOOKUP(C970,'WI Vs ASM'!$B$2:$G$1000,6,0)),0,(VLOOKUP(C970,'WI Vs ASM'!$B$2:$G$1000,6,0)))</f>
        <v>FFIC Account Team</v>
      </c>
      <c r="O970" s="11" t="str">
        <f>IF(ISERROR(VLOOKUP(C970,'WI Vs ASM'!$B$2:$H$1000,7,0)),0,(VLOOKUP(C970,'WI Vs ASM'!$B$2:$H$1000,7,0)))</f>
        <v>FFIC Account Team</v>
      </c>
      <c r="P970" s="11" t="str">
        <f t="shared" si="423"/>
        <v>Apr-17</v>
      </c>
      <c r="Q970" s="11" t="str">
        <f t="shared" si="424"/>
        <v>Q2</v>
      </c>
      <c r="R970" s="11" t="str">
        <f>IF(ISERROR(VLOOKUP(C970,'WI Vs ASM'!$B$2:$J$1000,9,0)),0,(VLOOKUP(C970,'WI Vs ASM'!$B$2:$J$1000,9,0)))</f>
        <v>Manash M Dutta</v>
      </c>
      <c r="S970" s="11">
        <f>IF(ISERROR(VLOOKUP(C970,'WI Vs ASM'!$B$2:$K$1000,10,0)),0,(VLOOKUP(C970,'WI Vs ASM'!$B$2:$K$1000,10,0)))</f>
        <v>0</v>
      </c>
      <c r="T970" s="11">
        <f>IF(ISERROR(VLOOKUP(C970,'WI Vs ASM'!$B$2:$L$1000,11,0)),0,(VLOOKUP(C970,'WI Vs ASM'!$B$2:$L$1000,11,0)))</f>
        <v>0</v>
      </c>
      <c r="U970" s="11" t="e">
        <f t="shared" si="431"/>
        <v>#VALUE!</v>
      </c>
      <c r="V970" s="11" t="str">
        <f t="shared" si="425"/>
        <v>No</v>
      </c>
      <c r="W970" s="11" t="str">
        <f t="shared" si="426"/>
        <v>No</v>
      </c>
      <c r="X970" s="11" t="str">
        <f t="shared" si="427"/>
        <v>No</v>
      </c>
      <c r="Y970" s="11" t="str">
        <f t="shared" si="428"/>
        <v>No</v>
      </c>
      <c r="Z970" s="11" t="str">
        <f t="shared" si="429"/>
        <v>No</v>
      </c>
      <c r="AA970" s="11" t="str">
        <f t="shared" si="432"/>
        <v>No</v>
      </c>
      <c r="AB970" s="11">
        <f>IF(ISERROR(VLOOKUP(U970,'ITWR Dump'!$A$2:$Y$5000,24,0)),0,(VLOOKUP('ILC Report'!U970,'ITWR Dump'!$A$2:$Y$5000,24,0)))</f>
        <v>0</v>
      </c>
      <c r="AC970" s="11" t="str">
        <f t="shared" si="433"/>
        <v>No</v>
      </c>
      <c r="AD970" s="11" t="str">
        <f t="shared" si="434"/>
        <v/>
      </c>
      <c r="AE970" s="11">
        <f>IF(ISERROR(VLOOKUP(U970,'ITWR Dump'!$A$2:$Y$5000,13,0)),0,(VLOOKUP(U970,'ITWR Dump'!$A$2:$Y$5000,13,0)))</f>
        <v>0</v>
      </c>
      <c r="AF970" s="11">
        <f>IF(ISERROR(VLOOKUP(U970,'ITWR Dump'!$A$2:$Y$5000,11,0)),0,(VLOOKUP(U970,'ITWR Dump'!$A$2:$Y$5000,11,0)))</f>
        <v>0</v>
      </c>
      <c r="AG970" s="11">
        <f>IF(ISERROR(VLOOKUP(U970,'ITWR Dump'!$A$2:$Y$5000,2,0)),0,(VLOOKUP(U970,'ITWR Dump'!$A$2:$Y$5000,2,0)))</f>
        <v>0</v>
      </c>
      <c r="AH970" s="11">
        <f>IF(ISERROR(VLOOKUP(U970,'ITWR Dump'!$A$2:$Y$5000,14,0)),0,(VLOOKUP(U970,'ITWR Dump'!$A$2:$Y$5000,14,0)))</f>
        <v>0</v>
      </c>
      <c r="AI970" s="11" t="str">
        <f t="shared" si="435"/>
        <v>92-Mgmt Onshore (OH) Landed</v>
      </c>
      <c r="AJ970" s="11" t="str">
        <f t="shared" si="436"/>
        <v>Landed Onshore</v>
      </c>
      <c r="AK970" s="11" t="str">
        <f>IF(ISERROR(VLOOKUP(A970,'Team Data'!$C$2:$U$213,17,0)),0,(VLOOKUP(A970,'Team Data'!$C$2:$U$213,17,0)))</f>
        <v>BI and RM</v>
      </c>
      <c r="AL970" s="11" t="str">
        <f t="shared" si="437"/>
        <v>2017-04-24</v>
      </c>
      <c r="AM970" s="11">
        <f>IF(ISERROR(VLOOKUP(U970,'ITWR Dump'!$A$2:$Y$5000,16,0)),0,(VLOOKUP(U970,'ITWR Dump'!$A$2:$Y$5000,16,0)))</f>
        <v>0</v>
      </c>
      <c r="AN970" s="11">
        <f>IF(ISERROR(VLOOKUP(U970,'ITWR Dump'!$A$2:$Y$5000,18,0)),0,(VLOOKUP(U970,'ITWR Dump'!$A$2:$Y$5000,18,0)))</f>
        <v>0</v>
      </c>
      <c r="AO970" s="11">
        <f>IF(ISERROR(VLOOKUP(U970,'ITWR Dump'!$A$2:$Y$5000,25,0)),0,(VLOOKUP('ILC Report'!U970,'ITWR Dump'!$A$2:$Y$5000,25,0)))</f>
        <v>0</v>
      </c>
      <c r="AP970" s="11">
        <f t="shared" si="438"/>
        <v>0</v>
      </c>
      <c r="AQ970" s="26">
        <f t="shared" si="439"/>
        <v>0</v>
      </c>
      <c r="AR970" s="26">
        <f t="shared" si="440"/>
        <v>0</v>
      </c>
      <c r="AS970" s="26">
        <f t="shared" si="441"/>
        <v>0</v>
      </c>
      <c r="AT970" s="26">
        <f t="shared" si="442"/>
        <v>0</v>
      </c>
      <c r="AU970" s="26">
        <f t="shared" si="443"/>
        <v>0</v>
      </c>
      <c r="AV970" s="26">
        <f t="shared" si="444"/>
        <v>0</v>
      </c>
      <c r="AW970" s="11" t="s">
        <v>653</v>
      </c>
      <c r="AX970" s="11" t="str">
        <f>VLOOKUP(L970,Group!$A$2:$B$1000,2,0)</f>
        <v>Maintenance</v>
      </c>
      <c r="AY970" s="11">
        <f>IF(ISERROR(VLOOKUP(U970,'ITWR Dump'!$A$2:$Y$5000,15,0)),0,(VLOOKUP('ILC Report'!U970,'ITWR Dump'!$A$2:$Y$5000,15,0)))</f>
        <v>0</v>
      </c>
      <c r="AZ970" s="11" t="str">
        <f t="shared" si="445"/>
        <v>No</v>
      </c>
      <c r="BA970" s="11" t="str">
        <f t="shared" si="446"/>
        <v>BKO</v>
      </c>
      <c r="BB970" s="11" t="str">
        <f t="shared" si="447"/>
        <v>GM</v>
      </c>
      <c r="BC970" s="11" t="str">
        <f t="shared" si="448"/>
        <v>No</v>
      </c>
    </row>
    <row r="971" spans="1:55" x14ac:dyDescent="0.3">
      <c r="A971" s="11" t="s">
        <v>678</v>
      </c>
      <c r="B971" s="11" t="s">
        <v>1855</v>
      </c>
      <c r="C971" s="11" t="s">
        <v>632</v>
      </c>
      <c r="D971" s="11" t="s">
        <v>2459</v>
      </c>
      <c r="E971" s="38" t="s">
        <v>652</v>
      </c>
      <c r="F971" s="11">
        <v>3</v>
      </c>
      <c r="G971" s="40" t="s">
        <v>218</v>
      </c>
      <c r="H971" s="11" t="str">
        <f t="shared" si="430"/>
        <v>Regular</v>
      </c>
      <c r="I971" s="11" t="str">
        <f t="shared" si="422"/>
        <v>US</v>
      </c>
      <c r="J971" s="11" t="str">
        <f>IF(ISERROR(VLOOKUP(C971,'WI Vs ASM'!$B$2:$E$1000,4,0)),0,(VLOOKUP(C971,'WI Vs ASM'!$B$2:$E$1000,4,0)))</f>
        <v>Onshore</v>
      </c>
      <c r="K971" s="11" t="str">
        <f>IF(ISERROR(VLOOKUP(C971,'WI Vs ASM'!$B$2:$F$1000,5,0)),0,(VLOOKUP(C971,'WI Vs ASM'!$B$2:$F$1000,5,0)))</f>
        <v>02-Variable Billable</v>
      </c>
      <c r="L971" s="11" t="str">
        <f>IF(ISERROR(VLOOKUP(C971,'WI Vs ASM'!$B$2:$D$1000,3,0)),0,(VLOOKUP(C971,'WI Vs ASM'!$B$2:$D$1000,3,0)))</f>
        <v>77-Landed BA-SE Onshore</v>
      </c>
      <c r="M971" s="11" t="str">
        <f>IF(ISERROR(VLOOKUP(C971,'WI Vs ASM'!$B$2:$I$1000,8,0)),0,(VLOOKUP(C971,'WI Vs ASM'!$B$2:$I$1000,8,0)))</f>
        <v>Rahul Soman</v>
      </c>
      <c r="N971" s="11" t="str">
        <f>IF(ISERROR(VLOOKUP(C971,'WI Vs ASM'!$B$2:$G$1000,6,0)),0,(VLOOKUP(C971,'WI Vs ASM'!$B$2:$G$1000,6,0)))</f>
        <v>Lotus Notes</v>
      </c>
      <c r="O971" s="11" t="str">
        <f>IF(ISERROR(VLOOKUP(C971,'WI Vs ASM'!$B$2:$H$1000,7,0)),0,(VLOOKUP(C971,'WI Vs ASM'!$B$2:$H$1000,7,0)))</f>
        <v>Lotus Notes</v>
      </c>
      <c r="P971" s="11" t="str">
        <f t="shared" si="423"/>
        <v>Apr-17</v>
      </c>
      <c r="Q971" s="11" t="str">
        <f t="shared" si="424"/>
        <v>Q2</v>
      </c>
      <c r="R971" s="11" t="str">
        <f>IF(ISERROR(VLOOKUP(C971,'WI Vs ASM'!$B$2:$J$1000,9,0)),0,(VLOOKUP(C971,'WI Vs ASM'!$B$2:$J$1000,9,0)))</f>
        <v>Jyothi Pai</v>
      </c>
      <c r="S971" s="11" t="str">
        <f>IF(ISERROR(VLOOKUP(C971,'WI Vs ASM'!$B$2:$K$1000,10,0)),0,(VLOOKUP(C971,'WI Vs ASM'!$B$2:$K$1000,10,0)))</f>
        <v>Dennis G. Bosman</v>
      </c>
      <c r="T971" s="11" t="str">
        <f>IF(ISERROR(VLOOKUP(C971,'WI Vs ASM'!$B$2:$L$1000,11,0)),0,(VLOOKUP(C971,'WI Vs ASM'!$B$2:$L$1000,11,0)))</f>
        <v>Terry Hedger</v>
      </c>
      <c r="U971" s="11" t="e">
        <f t="shared" si="431"/>
        <v>#VALUE!</v>
      </c>
      <c r="V971" s="11" t="str">
        <f t="shared" si="425"/>
        <v>No</v>
      </c>
      <c r="W971" s="11" t="str">
        <f t="shared" si="426"/>
        <v>Yes</v>
      </c>
      <c r="X971" s="11" t="str">
        <f t="shared" si="427"/>
        <v>Yes</v>
      </c>
      <c r="Y971" s="11" t="str">
        <f t="shared" si="428"/>
        <v>No</v>
      </c>
      <c r="Z971" s="11" t="str">
        <f t="shared" si="429"/>
        <v>No</v>
      </c>
      <c r="AA971" s="11" t="str">
        <f t="shared" si="432"/>
        <v>No</v>
      </c>
      <c r="AB971" s="11">
        <f>IF(ISERROR(VLOOKUP(U971,'ITWR Dump'!$A$2:$Y$5000,24,0)),0,(VLOOKUP('ILC Report'!U971,'ITWR Dump'!$A$2:$Y$5000,24,0)))</f>
        <v>0</v>
      </c>
      <c r="AC971" s="11" t="str">
        <f t="shared" si="433"/>
        <v>Yes</v>
      </c>
      <c r="AD971" s="11" t="str">
        <f t="shared" si="434"/>
        <v>BASE/Staff Aug</v>
      </c>
      <c r="AE971" s="11">
        <f>IF(ISERROR(VLOOKUP(U971,'ITWR Dump'!$A$2:$Y$5000,13,0)),0,(VLOOKUP(U971,'ITWR Dump'!$A$2:$Y$5000,13,0)))</f>
        <v>0</v>
      </c>
      <c r="AF971" s="11">
        <f>IF(ISERROR(VLOOKUP(U971,'ITWR Dump'!$A$2:$Y$5000,11,0)),0,(VLOOKUP(U971,'ITWR Dump'!$A$2:$Y$5000,11,0)))</f>
        <v>0</v>
      </c>
      <c r="AG971" s="11">
        <f>IF(ISERROR(VLOOKUP(U971,'ITWR Dump'!$A$2:$Y$5000,2,0)),0,(VLOOKUP(U971,'ITWR Dump'!$A$2:$Y$5000,2,0)))</f>
        <v>0</v>
      </c>
      <c r="AH971" s="11">
        <f>IF(ISERROR(VLOOKUP(U971,'ITWR Dump'!$A$2:$Y$5000,14,0)),0,(VLOOKUP(U971,'ITWR Dump'!$A$2:$Y$5000,14,0)))</f>
        <v>0</v>
      </c>
      <c r="AI971" s="11" t="str">
        <f t="shared" si="435"/>
        <v>77-Landed BA-SE Onshore Landed</v>
      </c>
      <c r="AJ971" s="11" t="str">
        <f t="shared" si="436"/>
        <v>Landed Onshore</v>
      </c>
      <c r="AK971" s="11" t="str">
        <f>IF(ISERROR(VLOOKUP(A971,'Team Data'!$C$2:$U$213,17,0)),0,(VLOOKUP(A971,'Team Data'!$C$2:$U$213,17,0)))</f>
        <v>BI and RM</v>
      </c>
      <c r="AL971" s="11" t="str">
        <f t="shared" si="437"/>
        <v>2017-04-24</v>
      </c>
      <c r="AM971" s="11">
        <f>IF(ISERROR(VLOOKUP(U971,'ITWR Dump'!$A$2:$Y$5000,16,0)),0,(VLOOKUP(U971,'ITWR Dump'!$A$2:$Y$5000,16,0)))</f>
        <v>0</v>
      </c>
      <c r="AN971" s="11">
        <f>IF(ISERROR(VLOOKUP(U971,'ITWR Dump'!$A$2:$Y$5000,18,0)),0,(VLOOKUP(U971,'ITWR Dump'!$A$2:$Y$5000,18,0)))</f>
        <v>0</v>
      </c>
      <c r="AO971" s="11">
        <f>IF(ISERROR(VLOOKUP(U971,'ITWR Dump'!$A$2:$Y$5000,25,0)),0,(VLOOKUP('ILC Report'!U971,'ITWR Dump'!$A$2:$Y$5000,25,0)))</f>
        <v>0</v>
      </c>
      <c r="AP971" s="11">
        <f t="shared" si="438"/>
        <v>0</v>
      </c>
      <c r="AQ971" s="26">
        <f t="shared" si="439"/>
        <v>0</v>
      </c>
      <c r="AR971" s="26">
        <f t="shared" si="440"/>
        <v>0</v>
      </c>
      <c r="AS971" s="26">
        <f t="shared" si="441"/>
        <v>0</v>
      </c>
      <c r="AT971" s="26">
        <f t="shared" si="442"/>
        <v>0</v>
      </c>
      <c r="AU971" s="26">
        <f t="shared" si="443"/>
        <v>0</v>
      </c>
      <c r="AV971" s="26">
        <f t="shared" si="444"/>
        <v>0</v>
      </c>
      <c r="AW971" s="11" t="s">
        <v>653</v>
      </c>
      <c r="AX971" s="11" t="str">
        <f>VLOOKUP(L971,Group!$A$2:$B$1000,2,0)</f>
        <v>Enhancement</v>
      </c>
      <c r="AY971" s="11">
        <f>IF(ISERROR(VLOOKUP(U971,'ITWR Dump'!$A$2:$Y$5000,15,0)),0,(VLOOKUP('ILC Report'!U971,'ITWR Dump'!$A$2:$Y$5000,15,0)))</f>
        <v>0</v>
      </c>
      <c r="AZ971" s="11" t="str">
        <f t="shared" si="445"/>
        <v>No</v>
      </c>
      <c r="BA971" s="11" t="str">
        <f t="shared" si="446"/>
        <v>BKO</v>
      </c>
      <c r="BB971" s="11" t="str">
        <f t="shared" si="447"/>
        <v>LB</v>
      </c>
      <c r="BC971" s="11" t="str">
        <f t="shared" si="448"/>
        <v>No</v>
      </c>
    </row>
    <row r="972" spans="1:55" x14ac:dyDescent="0.3">
      <c r="A972" s="11" t="s">
        <v>678</v>
      </c>
      <c r="B972" s="11" t="s">
        <v>1855</v>
      </c>
      <c r="C972" s="11" t="s">
        <v>632</v>
      </c>
      <c r="D972" s="11" t="s">
        <v>2460</v>
      </c>
      <c r="E972" s="38" t="s">
        <v>652</v>
      </c>
      <c r="F972" s="11">
        <v>5</v>
      </c>
      <c r="G972" s="40" t="s">
        <v>218</v>
      </c>
      <c r="H972" s="11" t="str">
        <f t="shared" si="430"/>
        <v>Regular</v>
      </c>
      <c r="I972" s="11" t="str">
        <f t="shared" si="422"/>
        <v>US</v>
      </c>
      <c r="J972" s="11" t="str">
        <f>IF(ISERROR(VLOOKUP(C972,'WI Vs ASM'!$B$2:$E$1000,4,0)),0,(VLOOKUP(C972,'WI Vs ASM'!$B$2:$E$1000,4,0)))</f>
        <v>Onshore</v>
      </c>
      <c r="K972" s="11" t="str">
        <f>IF(ISERROR(VLOOKUP(C972,'WI Vs ASM'!$B$2:$F$1000,5,0)),0,(VLOOKUP(C972,'WI Vs ASM'!$B$2:$F$1000,5,0)))</f>
        <v>02-Variable Billable</v>
      </c>
      <c r="L972" s="11" t="str">
        <f>IF(ISERROR(VLOOKUP(C972,'WI Vs ASM'!$B$2:$D$1000,3,0)),0,(VLOOKUP(C972,'WI Vs ASM'!$B$2:$D$1000,3,0)))</f>
        <v>77-Landed BA-SE Onshore</v>
      </c>
      <c r="M972" s="11" t="str">
        <f>IF(ISERROR(VLOOKUP(C972,'WI Vs ASM'!$B$2:$I$1000,8,0)),0,(VLOOKUP(C972,'WI Vs ASM'!$B$2:$I$1000,8,0)))</f>
        <v>Rahul Soman</v>
      </c>
      <c r="N972" s="11" t="str">
        <f>IF(ISERROR(VLOOKUP(C972,'WI Vs ASM'!$B$2:$G$1000,6,0)),0,(VLOOKUP(C972,'WI Vs ASM'!$B$2:$G$1000,6,0)))</f>
        <v>Lotus Notes</v>
      </c>
      <c r="O972" s="11" t="str">
        <f>IF(ISERROR(VLOOKUP(C972,'WI Vs ASM'!$B$2:$H$1000,7,0)),0,(VLOOKUP(C972,'WI Vs ASM'!$B$2:$H$1000,7,0)))</f>
        <v>Lotus Notes</v>
      </c>
      <c r="P972" s="11" t="str">
        <f t="shared" si="423"/>
        <v>Apr-17</v>
      </c>
      <c r="Q972" s="11" t="str">
        <f t="shared" si="424"/>
        <v>Q2</v>
      </c>
      <c r="R972" s="11" t="str">
        <f>IF(ISERROR(VLOOKUP(C972,'WI Vs ASM'!$B$2:$J$1000,9,0)),0,(VLOOKUP(C972,'WI Vs ASM'!$B$2:$J$1000,9,0)))</f>
        <v>Jyothi Pai</v>
      </c>
      <c r="S972" s="11" t="str">
        <f>IF(ISERROR(VLOOKUP(C972,'WI Vs ASM'!$B$2:$K$1000,10,0)),0,(VLOOKUP(C972,'WI Vs ASM'!$B$2:$K$1000,10,0)))</f>
        <v>Dennis G. Bosman</v>
      </c>
      <c r="T972" s="11" t="str">
        <f>IF(ISERROR(VLOOKUP(C972,'WI Vs ASM'!$B$2:$L$1000,11,0)),0,(VLOOKUP(C972,'WI Vs ASM'!$B$2:$L$1000,11,0)))</f>
        <v>Terry Hedger</v>
      </c>
      <c r="U972" s="11" t="e">
        <f t="shared" si="431"/>
        <v>#VALUE!</v>
      </c>
      <c r="V972" s="11" t="str">
        <f t="shared" si="425"/>
        <v>No</v>
      </c>
      <c r="W972" s="11" t="str">
        <f t="shared" si="426"/>
        <v>Yes</v>
      </c>
      <c r="X972" s="11" t="str">
        <f t="shared" si="427"/>
        <v>Yes</v>
      </c>
      <c r="Y972" s="11" t="str">
        <f t="shared" si="428"/>
        <v>No</v>
      </c>
      <c r="Z972" s="11" t="str">
        <f t="shared" si="429"/>
        <v>No</v>
      </c>
      <c r="AA972" s="11" t="str">
        <f t="shared" si="432"/>
        <v>No</v>
      </c>
      <c r="AB972" s="11">
        <f>IF(ISERROR(VLOOKUP(U972,'ITWR Dump'!$A$2:$Y$5000,24,0)),0,(VLOOKUP('ILC Report'!U972,'ITWR Dump'!$A$2:$Y$5000,24,0)))</f>
        <v>0</v>
      </c>
      <c r="AC972" s="11" t="str">
        <f t="shared" si="433"/>
        <v>Yes</v>
      </c>
      <c r="AD972" s="11" t="str">
        <f t="shared" si="434"/>
        <v>BASE/Staff Aug</v>
      </c>
      <c r="AE972" s="11">
        <f>IF(ISERROR(VLOOKUP(U972,'ITWR Dump'!$A$2:$Y$5000,13,0)),0,(VLOOKUP(U972,'ITWR Dump'!$A$2:$Y$5000,13,0)))</f>
        <v>0</v>
      </c>
      <c r="AF972" s="11">
        <f>IF(ISERROR(VLOOKUP(U972,'ITWR Dump'!$A$2:$Y$5000,11,0)),0,(VLOOKUP(U972,'ITWR Dump'!$A$2:$Y$5000,11,0)))</f>
        <v>0</v>
      </c>
      <c r="AG972" s="11">
        <f>IF(ISERROR(VLOOKUP(U972,'ITWR Dump'!$A$2:$Y$5000,2,0)),0,(VLOOKUP(U972,'ITWR Dump'!$A$2:$Y$5000,2,0)))</f>
        <v>0</v>
      </c>
      <c r="AH972" s="11">
        <f>IF(ISERROR(VLOOKUP(U972,'ITWR Dump'!$A$2:$Y$5000,14,0)),0,(VLOOKUP(U972,'ITWR Dump'!$A$2:$Y$5000,14,0)))</f>
        <v>0</v>
      </c>
      <c r="AI972" s="11" t="str">
        <f t="shared" si="435"/>
        <v>77-Landed BA-SE Onshore Landed</v>
      </c>
      <c r="AJ972" s="11" t="str">
        <f t="shared" si="436"/>
        <v>Landed Onshore</v>
      </c>
      <c r="AK972" s="11" t="str">
        <f>IF(ISERROR(VLOOKUP(A972,'Team Data'!$C$2:$U$213,17,0)),0,(VLOOKUP(A972,'Team Data'!$C$2:$U$213,17,0)))</f>
        <v>BI and RM</v>
      </c>
      <c r="AL972" s="11" t="str">
        <f t="shared" si="437"/>
        <v>2017-04-24</v>
      </c>
      <c r="AM972" s="11">
        <f>IF(ISERROR(VLOOKUP(U972,'ITWR Dump'!$A$2:$Y$5000,16,0)),0,(VLOOKUP(U972,'ITWR Dump'!$A$2:$Y$5000,16,0)))</f>
        <v>0</v>
      </c>
      <c r="AN972" s="11">
        <f>IF(ISERROR(VLOOKUP(U972,'ITWR Dump'!$A$2:$Y$5000,18,0)),0,(VLOOKUP(U972,'ITWR Dump'!$A$2:$Y$5000,18,0)))</f>
        <v>0</v>
      </c>
      <c r="AO972" s="11">
        <f>IF(ISERROR(VLOOKUP(U972,'ITWR Dump'!$A$2:$Y$5000,25,0)),0,(VLOOKUP('ILC Report'!U972,'ITWR Dump'!$A$2:$Y$5000,25,0)))</f>
        <v>0</v>
      </c>
      <c r="AP972" s="11">
        <f t="shared" si="438"/>
        <v>0</v>
      </c>
      <c r="AQ972" s="26">
        <f t="shared" si="439"/>
        <v>0</v>
      </c>
      <c r="AR972" s="26">
        <f t="shared" si="440"/>
        <v>0</v>
      </c>
      <c r="AS972" s="26">
        <f t="shared" si="441"/>
        <v>0</v>
      </c>
      <c r="AT972" s="26">
        <f t="shared" si="442"/>
        <v>0</v>
      </c>
      <c r="AU972" s="26">
        <f t="shared" si="443"/>
        <v>0</v>
      </c>
      <c r="AV972" s="26">
        <f t="shared" si="444"/>
        <v>0</v>
      </c>
      <c r="AW972" s="11" t="s">
        <v>653</v>
      </c>
      <c r="AX972" s="11" t="str">
        <f>VLOOKUP(L972,Group!$A$2:$B$1000,2,0)</f>
        <v>Enhancement</v>
      </c>
      <c r="AY972" s="11">
        <f>IF(ISERROR(VLOOKUP(U972,'ITWR Dump'!$A$2:$Y$5000,15,0)),0,(VLOOKUP('ILC Report'!U972,'ITWR Dump'!$A$2:$Y$5000,15,0)))</f>
        <v>0</v>
      </c>
      <c r="AZ972" s="11" t="str">
        <f t="shared" si="445"/>
        <v>No</v>
      </c>
      <c r="BA972" s="11" t="str">
        <f t="shared" si="446"/>
        <v>BKO</v>
      </c>
      <c r="BB972" s="11" t="str">
        <f t="shared" si="447"/>
        <v>LB</v>
      </c>
      <c r="BC972" s="11" t="str">
        <f t="shared" si="448"/>
        <v>No</v>
      </c>
    </row>
    <row r="973" spans="1:55" x14ac:dyDescent="0.3">
      <c r="A973" s="11" t="s">
        <v>678</v>
      </c>
      <c r="B973" s="11" t="s">
        <v>1855</v>
      </c>
      <c r="C973" s="11" t="s">
        <v>632</v>
      </c>
      <c r="D973" s="11" t="s">
        <v>2461</v>
      </c>
      <c r="E973" s="38" t="s">
        <v>652</v>
      </c>
      <c r="F973" s="11">
        <v>7</v>
      </c>
      <c r="G973" s="40" t="s">
        <v>218</v>
      </c>
      <c r="H973" s="11" t="str">
        <f t="shared" si="430"/>
        <v>Regular</v>
      </c>
      <c r="I973" s="11" t="str">
        <f t="shared" si="422"/>
        <v>US</v>
      </c>
      <c r="J973" s="11" t="str">
        <f>IF(ISERROR(VLOOKUP(C973,'WI Vs ASM'!$B$2:$E$1000,4,0)),0,(VLOOKUP(C973,'WI Vs ASM'!$B$2:$E$1000,4,0)))</f>
        <v>Onshore</v>
      </c>
      <c r="K973" s="11" t="str">
        <f>IF(ISERROR(VLOOKUP(C973,'WI Vs ASM'!$B$2:$F$1000,5,0)),0,(VLOOKUP(C973,'WI Vs ASM'!$B$2:$F$1000,5,0)))</f>
        <v>02-Variable Billable</v>
      </c>
      <c r="L973" s="11" t="str">
        <f>IF(ISERROR(VLOOKUP(C973,'WI Vs ASM'!$B$2:$D$1000,3,0)),0,(VLOOKUP(C973,'WI Vs ASM'!$B$2:$D$1000,3,0)))</f>
        <v>77-Landed BA-SE Onshore</v>
      </c>
      <c r="M973" s="11" t="str">
        <f>IF(ISERROR(VLOOKUP(C973,'WI Vs ASM'!$B$2:$I$1000,8,0)),0,(VLOOKUP(C973,'WI Vs ASM'!$B$2:$I$1000,8,0)))</f>
        <v>Rahul Soman</v>
      </c>
      <c r="N973" s="11" t="str">
        <f>IF(ISERROR(VLOOKUP(C973,'WI Vs ASM'!$B$2:$G$1000,6,0)),0,(VLOOKUP(C973,'WI Vs ASM'!$B$2:$G$1000,6,0)))</f>
        <v>Lotus Notes</v>
      </c>
      <c r="O973" s="11" t="str">
        <f>IF(ISERROR(VLOOKUP(C973,'WI Vs ASM'!$B$2:$H$1000,7,0)),0,(VLOOKUP(C973,'WI Vs ASM'!$B$2:$H$1000,7,0)))</f>
        <v>Lotus Notes</v>
      </c>
      <c r="P973" s="11" t="str">
        <f t="shared" si="423"/>
        <v>Apr-17</v>
      </c>
      <c r="Q973" s="11" t="str">
        <f t="shared" si="424"/>
        <v>Q2</v>
      </c>
      <c r="R973" s="11" t="str">
        <f>IF(ISERROR(VLOOKUP(C973,'WI Vs ASM'!$B$2:$J$1000,9,0)),0,(VLOOKUP(C973,'WI Vs ASM'!$B$2:$J$1000,9,0)))</f>
        <v>Jyothi Pai</v>
      </c>
      <c r="S973" s="11" t="str">
        <f>IF(ISERROR(VLOOKUP(C973,'WI Vs ASM'!$B$2:$K$1000,10,0)),0,(VLOOKUP(C973,'WI Vs ASM'!$B$2:$K$1000,10,0)))</f>
        <v>Dennis G. Bosman</v>
      </c>
      <c r="T973" s="11" t="str">
        <f>IF(ISERROR(VLOOKUP(C973,'WI Vs ASM'!$B$2:$L$1000,11,0)),0,(VLOOKUP(C973,'WI Vs ASM'!$B$2:$L$1000,11,0)))</f>
        <v>Terry Hedger</v>
      </c>
      <c r="U973" s="11" t="e">
        <f t="shared" si="431"/>
        <v>#VALUE!</v>
      </c>
      <c r="V973" s="11" t="str">
        <f t="shared" si="425"/>
        <v>No</v>
      </c>
      <c r="W973" s="11" t="str">
        <f t="shared" si="426"/>
        <v>Yes</v>
      </c>
      <c r="X973" s="11" t="str">
        <f t="shared" si="427"/>
        <v>Yes</v>
      </c>
      <c r="Y973" s="11" t="str">
        <f t="shared" si="428"/>
        <v>No</v>
      </c>
      <c r="Z973" s="11" t="str">
        <f t="shared" si="429"/>
        <v>No</v>
      </c>
      <c r="AA973" s="11" t="str">
        <f t="shared" si="432"/>
        <v>No</v>
      </c>
      <c r="AB973" s="11">
        <f>IF(ISERROR(VLOOKUP(U973,'ITWR Dump'!$A$2:$Y$5000,24,0)),0,(VLOOKUP('ILC Report'!U973,'ITWR Dump'!$A$2:$Y$5000,24,0)))</f>
        <v>0</v>
      </c>
      <c r="AC973" s="11" t="str">
        <f t="shared" si="433"/>
        <v>Yes</v>
      </c>
      <c r="AD973" s="11" t="str">
        <f t="shared" si="434"/>
        <v>BASE/Staff Aug</v>
      </c>
      <c r="AE973" s="11">
        <f>IF(ISERROR(VLOOKUP(U973,'ITWR Dump'!$A$2:$Y$5000,13,0)),0,(VLOOKUP(U973,'ITWR Dump'!$A$2:$Y$5000,13,0)))</f>
        <v>0</v>
      </c>
      <c r="AF973" s="11">
        <f>IF(ISERROR(VLOOKUP(U973,'ITWR Dump'!$A$2:$Y$5000,11,0)),0,(VLOOKUP(U973,'ITWR Dump'!$A$2:$Y$5000,11,0)))</f>
        <v>0</v>
      </c>
      <c r="AG973" s="11">
        <f>IF(ISERROR(VLOOKUP(U973,'ITWR Dump'!$A$2:$Y$5000,2,0)),0,(VLOOKUP(U973,'ITWR Dump'!$A$2:$Y$5000,2,0)))</f>
        <v>0</v>
      </c>
      <c r="AH973" s="11">
        <f>IF(ISERROR(VLOOKUP(U973,'ITWR Dump'!$A$2:$Y$5000,14,0)),0,(VLOOKUP(U973,'ITWR Dump'!$A$2:$Y$5000,14,0)))</f>
        <v>0</v>
      </c>
      <c r="AI973" s="11" t="str">
        <f t="shared" si="435"/>
        <v>77-Landed BA-SE Onshore Landed</v>
      </c>
      <c r="AJ973" s="11" t="str">
        <f t="shared" si="436"/>
        <v>Landed Onshore</v>
      </c>
      <c r="AK973" s="11" t="str">
        <f>IF(ISERROR(VLOOKUP(A973,'Team Data'!$C$2:$U$213,17,0)),0,(VLOOKUP(A973,'Team Data'!$C$2:$U$213,17,0)))</f>
        <v>BI and RM</v>
      </c>
      <c r="AL973" s="11" t="str">
        <f t="shared" si="437"/>
        <v>2017-04-24</v>
      </c>
      <c r="AM973" s="11">
        <f>IF(ISERROR(VLOOKUP(U973,'ITWR Dump'!$A$2:$Y$5000,16,0)),0,(VLOOKUP(U973,'ITWR Dump'!$A$2:$Y$5000,16,0)))</f>
        <v>0</v>
      </c>
      <c r="AN973" s="11">
        <f>IF(ISERROR(VLOOKUP(U973,'ITWR Dump'!$A$2:$Y$5000,18,0)),0,(VLOOKUP(U973,'ITWR Dump'!$A$2:$Y$5000,18,0)))</f>
        <v>0</v>
      </c>
      <c r="AO973" s="11">
        <f>IF(ISERROR(VLOOKUP(U973,'ITWR Dump'!$A$2:$Y$5000,25,0)),0,(VLOOKUP('ILC Report'!U973,'ITWR Dump'!$A$2:$Y$5000,25,0)))</f>
        <v>0</v>
      </c>
      <c r="AP973" s="11">
        <f t="shared" si="438"/>
        <v>0</v>
      </c>
      <c r="AQ973" s="26">
        <f t="shared" si="439"/>
        <v>0</v>
      </c>
      <c r="AR973" s="26">
        <f t="shared" si="440"/>
        <v>0</v>
      </c>
      <c r="AS973" s="26">
        <f t="shared" si="441"/>
        <v>0</v>
      </c>
      <c r="AT973" s="26">
        <f t="shared" si="442"/>
        <v>0</v>
      </c>
      <c r="AU973" s="26">
        <f t="shared" si="443"/>
        <v>0</v>
      </c>
      <c r="AV973" s="26">
        <f t="shared" si="444"/>
        <v>0</v>
      </c>
      <c r="AW973" s="11" t="s">
        <v>653</v>
      </c>
      <c r="AX973" s="11" t="str">
        <f>VLOOKUP(L973,Group!$A$2:$B$1000,2,0)</f>
        <v>Enhancement</v>
      </c>
      <c r="AY973" s="11">
        <f>IF(ISERROR(VLOOKUP(U973,'ITWR Dump'!$A$2:$Y$5000,15,0)),0,(VLOOKUP('ILC Report'!U973,'ITWR Dump'!$A$2:$Y$5000,15,0)))</f>
        <v>0</v>
      </c>
      <c r="AZ973" s="11" t="str">
        <f t="shared" si="445"/>
        <v>No</v>
      </c>
      <c r="BA973" s="11" t="str">
        <f t="shared" si="446"/>
        <v>BKO</v>
      </c>
      <c r="BB973" s="11" t="str">
        <f t="shared" si="447"/>
        <v>LB</v>
      </c>
      <c r="BC973" s="11" t="str">
        <f t="shared" si="448"/>
        <v>No</v>
      </c>
    </row>
    <row r="974" spans="1:55" x14ac:dyDescent="0.3">
      <c r="A974" s="11" t="s">
        <v>678</v>
      </c>
      <c r="B974" s="11" t="s">
        <v>1855</v>
      </c>
      <c r="C974" s="11" t="s">
        <v>633</v>
      </c>
      <c r="D974" s="11" t="s">
        <v>2462</v>
      </c>
      <c r="E974" s="38" t="s">
        <v>652</v>
      </c>
      <c r="F974" s="11">
        <v>5</v>
      </c>
      <c r="G974" s="40" t="s">
        <v>218</v>
      </c>
      <c r="H974" s="11" t="str">
        <f t="shared" si="430"/>
        <v>Regular</v>
      </c>
      <c r="I974" s="11" t="str">
        <f t="shared" si="422"/>
        <v>US</v>
      </c>
      <c r="J974" s="11" t="str">
        <f>IF(ISERROR(VLOOKUP(C974,'WI Vs ASM'!$B$2:$E$1000,4,0)),0,(VLOOKUP(C974,'WI Vs ASM'!$B$2:$E$1000,4,0)))</f>
        <v>Onshore</v>
      </c>
      <c r="K974" s="11" t="str">
        <f>IF(ISERROR(VLOOKUP(C974,'WI Vs ASM'!$B$2:$F$1000,5,0)),0,(VLOOKUP(C974,'WI Vs ASM'!$B$2:$F$1000,5,0)))</f>
        <v>01-Fixed Price</v>
      </c>
      <c r="L974" s="11" t="str">
        <f>IF(ISERROR(VLOOKUP(C974,'WI Vs ASM'!$B$2:$D$1000,3,0)),0,(VLOOKUP(C974,'WI Vs ASM'!$B$2:$D$1000,3,0)))</f>
        <v>00-Maintenance Onshore</v>
      </c>
      <c r="M974" s="11" t="str">
        <f>IF(ISERROR(VLOOKUP(C974,'WI Vs ASM'!$B$2:$I$1000,8,0)),0,(VLOOKUP(C974,'WI Vs ASM'!$B$2:$I$1000,8,0)))</f>
        <v>Rahul Soman</v>
      </c>
      <c r="N974" s="11" t="str">
        <f>IF(ISERROR(VLOOKUP(C974,'WI Vs ASM'!$B$2:$G$1000,6,0)),0,(VLOOKUP(C974,'WI Vs ASM'!$B$2:$G$1000,6,0)))</f>
        <v>Enterprise</v>
      </c>
      <c r="O974" s="11" t="str">
        <f>IF(ISERROR(VLOOKUP(C974,'WI Vs ASM'!$B$2:$H$1000,7,0)),0,(VLOOKUP(C974,'WI Vs ASM'!$B$2:$H$1000,7,0)))</f>
        <v>Shared Services</v>
      </c>
      <c r="P974" s="11" t="str">
        <f t="shared" si="423"/>
        <v>Apr-17</v>
      </c>
      <c r="Q974" s="11" t="str">
        <f t="shared" si="424"/>
        <v>Q2</v>
      </c>
      <c r="R974" s="11" t="str">
        <f>IF(ISERROR(VLOOKUP(C974,'WI Vs ASM'!$B$2:$J$1000,9,0)),0,(VLOOKUP(C974,'WI Vs ASM'!$B$2:$J$1000,9,0)))</f>
        <v>Jyothi Pai</v>
      </c>
      <c r="S974" s="11" t="str">
        <f>IF(ISERROR(VLOOKUP(C974,'WI Vs ASM'!$B$2:$K$1000,10,0)),0,(VLOOKUP(C974,'WI Vs ASM'!$B$2:$K$1000,10,0)))</f>
        <v>Vasudevan Srinivasan</v>
      </c>
      <c r="T974" s="11" t="str">
        <f>IF(ISERROR(VLOOKUP(C974,'WI Vs ASM'!$B$2:$L$1000,11,0)),0,(VLOOKUP(C974,'WI Vs ASM'!$B$2:$L$1000,11,0)))</f>
        <v>Noha Salama</v>
      </c>
      <c r="U974" s="11" t="e">
        <f t="shared" si="431"/>
        <v>#VALUE!</v>
      </c>
      <c r="V974" s="11" t="str">
        <f t="shared" si="425"/>
        <v>No</v>
      </c>
      <c r="W974" s="11" t="str">
        <f t="shared" si="426"/>
        <v>Yes</v>
      </c>
      <c r="X974" s="11" t="str">
        <f t="shared" si="427"/>
        <v>No</v>
      </c>
      <c r="Y974" s="11" t="str">
        <f t="shared" si="428"/>
        <v>No</v>
      </c>
      <c r="Z974" s="11" t="str">
        <f t="shared" si="429"/>
        <v>No</v>
      </c>
      <c r="AA974" s="11" t="str">
        <f t="shared" si="432"/>
        <v>No</v>
      </c>
      <c r="AB974" s="11">
        <f>IF(ISERROR(VLOOKUP(U974,'ITWR Dump'!$A$2:$Y$5000,24,0)),0,(VLOOKUP('ILC Report'!U974,'ITWR Dump'!$A$2:$Y$5000,24,0)))</f>
        <v>0</v>
      </c>
      <c r="AC974" s="11" t="str">
        <f t="shared" si="433"/>
        <v>No</v>
      </c>
      <c r="AD974" s="11" t="str">
        <f t="shared" si="434"/>
        <v/>
      </c>
      <c r="AE974" s="11">
        <f>IF(ISERROR(VLOOKUP(U974,'ITWR Dump'!$A$2:$Y$5000,13,0)),0,(VLOOKUP(U974,'ITWR Dump'!$A$2:$Y$5000,13,0)))</f>
        <v>0</v>
      </c>
      <c r="AF974" s="11">
        <f>IF(ISERROR(VLOOKUP(U974,'ITWR Dump'!$A$2:$Y$5000,11,0)),0,(VLOOKUP(U974,'ITWR Dump'!$A$2:$Y$5000,11,0)))</f>
        <v>0</v>
      </c>
      <c r="AG974" s="11">
        <f>IF(ISERROR(VLOOKUP(U974,'ITWR Dump'!$A$2:$Y$5000,2,0)),0,(VLOOKUP(U974,'ITWR Dump'!$A$2:$Y$5000,2,0)))</f>
        <v>0</v>
      </c>
      <c r="AH974" s="11">
        <f>IF(ISERROR(VLOOKUP(U974,'ITWR Dump'!$A$2:$Y$5000,14,0)),0,(VLOOKUP(U974,'ITWR Dump'!$A$2:$Y$5000,14,0)))</f>
        <v>0</v>
      </c>
      <c r="AI974" s="11" t="str">
        <f t="shared" si="435"/>
        <v>00-Maintenance Onshore Landed</v>
      </c>
      <c r="AJ974" s="11" t="str">
        <f t="shared" si="436"/>
        <v>Landed Onshore</v>
      </c>
      <c r="AK974" s="11" t="str">
        <f>IF(ISERROR(VLOOKUP(A974,'Team Data'!$C$2:$U$213,17,0)),0,(VLOOKUP(A974,'Team Data'!$C$2:$U$213,17,0)))</f>
        <v>BI and RM</v>
      </c>
      <c r="AL974" s="11" t="str">
        <f t="shared" si="437"/>
        <v>2017-04-24</v>
      </c>
      <c r="AM974" s="11">
        <f>IF(ISERROR(VLOOKUP(U974,'ITWR Dump'!$A$2:$Y$5000,16,0)),0,(VLOOKUP(U974,'ITWR Dump'!$A$2:$Y$5000,16,0)))</f>
        <v>0</v>
      </c>
      <c r="AN974" s="11">
        <f>IF(ISERROR(VLOOKUP(U974,'ITWR Dump'!$A$2:$Y$5000,18,0)),0,(VLOOKUP(U974,'ITWR Dump'!$A$2:$Y$5000,18,0)))</f>
        <v>0</v>
      </c>
      <c r="AO974" s="11">
        <f>IF(ISERROR(VLOOKUP(U974,'ITWR Dump'!$A$2:$Y$5000,25,0)),0,(VLOOKUP('ILC Report'!U974,'ITWR Dump'!$A$2:$Y$5000,25,0)))</f>
        <v>0</v>
      </c>
      <c r="AP974" s="11">
        <f t="shared" si="438"/>
        <v>0</v>
      </c>
      <c r="AQ974" s="26">
        <f t="shared" si="439"/>
        <v>0</v>
      </c>
      <c r="AR974" s="26">
        <f t="shared" si="440"/>
        <v>0</v>
      </c>
      <c r="AS974" s="26">
        <f t="shared" si="441"/>
        <v>0</v>
      </c>
      <c r="AT974" s="26">
        <f t="shared" si="442"/>
        <v>0</v>
      </c>
      <c r="AU974" s="26">
        <f t="shared" si="443"/>
        <v>0</v>
      </c>
      <c r="AV974" s="26">
        <f t="shared" si="444"/>
        <v>0</v>
      </c>
      <c r="AW974" s="11" t="s">
        <v>653</v>
      </c>
      <c r="AX974" s="11" t="str">
        <f>VLOOKUP(L974,Group!$A$2:$B$1000,2,0)</f>
        <v>Maintenance</v>
      </c>
      <c r="AY974" s="11">
        <f>IF(ISERROR(VLOOKUP(U974,'ITWR Dump'!$A$2:$Y$5000,15,0)),0,(VLOOKUP('ILC Report'!U974,'ITWR Dump'!$A$2:$Y$5000,15,0)))</f>
        <v>0</v>
      </c>
      <c r="AZ974" s="11" t="str">
        <f t="shared" si="445"/>
        <v>No</v>
      </c>
      <c r="BA974" s="11" t="str">
        <f t="shared" si="446"/>
        <v>BKO</v>
      </c>
      <c r="BB974" s="11" t="str">
        <f t="shared" si="447"/>
        <v>MN</v>
      </c>
      <c r="BC974" s="11" t="str">
        <f t="shared" si="448"/>
        <v>No</v>
      </c>
    </row>
    <row r="975" spans="1:55" x14ac:dyDescent="0.3">
      <c r="A975" s="11" t="s">
        <v>678</v>
      </c>
      <c r="B975" s="11" t="s">
        <v>1855</v>
      </c>
      <c r="C975" s="11" t="s">
        <v>632</v>
      </c>
      <c r="D975" s="11" t="s">
        <v>2463</v>
      </c>
      <c r="E975" s="38" t="s">
        <v>652</v>
      </c>
      <c r="F975" s="11">
        <v>1.5</v>
      </c>
      <c r="G975" s="40" t="s">
        <v>218</v>
      </c>
      <c r="H975" s="11" t="str">
        <f t="shared" si="430"/>
        <v>Regular</v>
      </c>
      <c r="I975" s="11" t="str">
        <f t="shared" si="422"/>
        <v>US</v>
      </c>
      <c r="J975" s="11" t="str">
        <f>IF(ISERROR(VLOOKUP(C975,'WI Vs ASM'!$B$2:$E$1000,4,0)),0,(VLOOKUP(C975,'WI Vs ASM'!$B$2:$E$1000,4,0)))</f>
        <v>Onshore</v>
      </c>
      <c r="K975" s="11" t="str">
        <f>IF(ISERROR(VLOOKUP(C975,'WI Vs ASM'!$B$2:$F$1000,5,0)),0,(VLOOKUP(C975,'WI Vs ASM'!$B$2:$F$1000,5,0)))</f>
        <v>02-Variable Billable</v>
      </c>
      <c r="L975" s="11" t="str">
        <f>IF(ISERROR(VLOOKUP(C975,'WI Vs ASM'!$B$2:$D$1000,3,0)),0,(VLOOKUP(C975,'WI Vs ASM'!$B$2:$D$1000,3,0)))</f>
        <v>77-Landed BA-SE Onshore</v>
      </c>
      <c r="M975" s="11" t="str">
        <f>IF(ISERROR(VLOOKUP(C975,'WI Vs ASM'!$B$2:$I$1000,8,0)),0,(VLOOKUP(C975,'WI Vs ASM'!$B$2:$I$1000,8,0)))</f>
        <v>Rahul Soman</v>
      </c>
      <c r="N975" s="11" t="str">
        <f>IF(ISERROR(VLOOKUP(C975,'WI Vs ASM'!$B$2:$G$1000,6,0)),0,(VLOOKUP(C975,'WI Vs ASM'!$B$2:$G$1000,6,0)))</f>
        <v>Lotus Notes</v>
      </c>
      <c r="O975" s="11" t="str">
        <f>IF(ISERROR(VLOOKUP(C975,'WI Vs ASM'!$B$2:$H$1000,7,0)),0,(VLOOKUP(C975,'WI Vs ASM'!$B$2:$H$1000,7,0)))</f>
        <v>Lotus Notes</v>
      </c>
      <c r="P975" s="11" t="str">
        <f t="shared" si="423"/>
        <v>Apr-17</v>
      </c>
      <c r="Q975" s="11" t="str">
        <f t="shared" si="424"/>
        <v>Q2</v>
      </c>
      <c r="R975" s="11" t="str">
        <f>IF(ISERROR(VLOOKUP(C975,'WI Vs ASM'!$B$2:$J$1000,9,0)),0,(VLOOKUP(C975,'WI Vs ASM'!$B$2:$J$1000,9,0)))</f>
        <v>Jyothi Pai</v>
      </c>
      <c r="S975" s="11" t="str">
        <f>IF(ISERROR(VLOOKUP(C975,'WI Vs ASM'!$B$2:$K$1000,10,0)),0,(VLOOKUP(C975,'WI Vs ASM'!$B$2:$K$1000,10,0)))</f>
        <v>Dennis G. Bosman</v>
      </c>
      <c r="T975" s="11" t="str">
        <f>IF(ISERROR(VLOOKUP(C975,'WI Vs ASM'!$B$2:$L$1000,11,0)),0,(VLOOKUP(C975,'WI Vs ASM'!$B$2:$L$1000,11,0)))</f>
        <v>Terry Hedger</v>
      </c>
      <c r="U975" s="11" t="e">
        <f t="shared" si="431"/>
        <v>#VALUE!</v>
      </c>
      <c r="V975" s="11" t="str">
        <f t="shared" si="425"/>
        <v>No</v>
      </c>
      <c r="W975" s="11" t="str">
        <f t="shared" si="426"/>
        <v>Yes</v>
      </c>
      <c r="X975" s="11" t="str">
        <f t="shared" si="427"/>
        <v>Yes</v>
      </c>
      <c r="Y975" s="11" t="str">
        <f t="shared" si="428"/>
        <v>No</v>
      </c>
      <c r="Z975" s="11" t="str">
        <f t="shared" si="429"/>
        <v>No</v>
      </c>
      <c r="AA975" s="11" t="str">
        <f t="shared" si="432"/>
        <v>No</v>
      </c>
      <c r="AB975" s="11">
        <f>IF(ISERROR(VLOOKUP(U975,'ITWR Dump'!$A$2:$Y$5000,24,0)),0,(VLOOKUP('ILC Report'!U975,'ITWR Dump'!$A$2:$Y$5000,24,0)))</f>
        <v>0</v>
      </c>
      <c r="AC975" s="11" t="str">
        <f t="shared" si="433"/>
        <v>Yes</v>
      </c>
      <c r="AD975" s="11" t="str">
        <f t="shared" si="434"/>
        <v>BASE/Staff Aug</v>
      </c>
      <c r="AE975" s="11">
        <f>IF(ISERROR(VLOOKUP(U975,'ITWR Dump'!$A$2:$Y$5000,13,0)),0,(VLOOKUP(U975,'ITWR Dump'!$A$2:$Y$5000,13,0)))</f>
        <v>0</v>
      </c>
      <c r="AF975" s="11">
        <f>IF(ISERROR(VLOOKUP(U975,'ITWR Dump'!$A$2:$Y$5000,11,0)),0,(VLOOKUP(U975,'ITWR Dump'!$A$2:$Y$5000,11,0)))</f>
        <v>0</v>
      </c>
      <c r="AG975" s="11">
        <f>IF(ISERROR(VLOOKUP(U975,'ITWR Dump'!$A$2:$Y$5000,2,0)),0,(VLOOKUP(U975,'ITWR Dump'!$A$2:$Y$5000,2,0)))</f>
        <v>0</v>
      </c>
      <c r="AH975" s="11">
        <f>IF(ISERROR(VLOOKUP(U975,'ITWR Dump'!$A$2:$Y$5000,14,0)),0,(VLOOKUP(U975,'ITWR Dump'!$A$2:$Y$5000,14,0)))</f>
        <v>0</v>
      </c>
      <c r="AI975" s="11" t="str">
        <f t="shared" si="435"/>
        <v>77-Landed BA-SE Onshore Landed</v>
      </c>
      <c r="AJ975" s="11" t="str">
        <f t="shared" si="436"/>
        <v>Landed Onshore</v>
      </c>
      <c r="AK975" s="11" t="str">
        <f>IF(ISERROR(VLOOKUP(A975,'Team Data'!$C$2:$U$213,17,0)),0,(VLOOKUP(A975,'Team Data'!$C$2:$U$213,17,0)))</f>
        <v>BI and RM</v>
      </c>
      <c r="AL975" s="11" t="str">
        <f t="shared" si="437"/>
        <v>2017-04-24</v>
      </c>
      <c r="AM975" s="11">
        <f>IF(ISERROR(VLOOKUP(U975,'ITWR Dump'!$A$2:$Y$5000,16,0)),0,(VLOOKUP(U975,'ITWR Dump'!$A$2:$Y$5000,16,0)))</f>
        <v>0</v>
      </c>
      <c r="AN975" s="11">
        <f>IF(ISERROR(VLOOKUP(U975,'ITWR Dump'!$A$2:$Y$5000,18,0)),0,(VLOOKUP(U975,'ITWR Dump'!$A$2:$Y$5000,18,0)))</f>
        <v>0</v>
      </c>
      <c r="AO975" s="11">
        <f>IF(ISERROR(VLOOKUP(U975,'ITWR Dump'!$A$2:$Y$5000,25,0)),0,(VLOOKUP('ILC Report'!U975,'ITWR Dump'!$A$2:$Y$5000,25,0)))</f>
        <v>0</v>
      </c>
      <c r="AP975" s="11">
        <f t="shared" si="438"/>
        <v>0</v>
      </c>
      <c r="AQ975" s="26">
        <f t="shared" si="439"/>
        <v>0</v>
      </c>
      <c r="AR975" s="26">
        <f t="shared" si="440"/>
        <v>0</v>
      </c>
      <c r="AS975" s="26">
        <f t="shared" si="441"/>
        <v>0</v>
      </c>
      <c r="AT975" s="26">
        <f t="shared" si="442"/>
        <v>0</v>
      </c>
      <c r="AU975" s="26">
        <f t="shared" si="443"/>
        <v>0</v>
      </c>
      <c r="AV975" s="26">
        <f t="shared" si="444"/>
        <v>0</v>
      </c>
      <c r="AW975" s="11" t="s">
        <v>653</v>
      </c>
      <c r="AX975" s="11" t="str">
        <f>VLOOKUP(L975,Group!$A$2:$B$1000,2,0)</f>
        <v>Enhancement</v>
      </c>
      <c r="AY975" s="11">
        <f>IF(ISERROR(VLOOKUP(U975,'ITWR Dump'!$A$2:$Y$5000,15,0)),0,(VLOOKUP('ILC Report'!U975,'ITWR Dump'!$A$2:$Y$5000,15,0)))</f>
        <v>0</v>
      </c>
      <c r="AZ975" s="11" t="str">
        <f t="shared" si="445"/>
        <v>No</v>
      </c>
      <c r="BA975" s="11" t="str">
        <f t="shared" si="446"/>
        <v>BKO</v>
      </c>
      <c r="BB975" s="11" t="str">
        <f t="shared" si="447"/>
        <v>LB</v>
      </c>
      <c r="BC975" s="11" t="str">
        <f t="shared" si="448"/>
        <v>No</v>
      </c>
    </row>
    <row r="976" spans="1:55" x14ac:dyDescent="0.3">
      <c r="A976" s="11" t="s">
        <v>678</v>
      </c>
      <c r="B976" s="11" t="s">
        <v>1855</v>
      </c>
      <c r="C976" s="11" t="s">
        <v>637</v>
      </c>
      <c r="D976" s="11" t="s">
        <v>2464</v>
      </c>
      <c r="E976" s="38" t="s">
        <v>652</v>
      </c>
      <c r="F976" s="11">
        <v>5</v>
      </c>
      <c r="G976" s="40" t="s">
        <v>218</v>
      </c>
      <c r="H976" s="11" t="str">
        <f t="shared" si="430"/>
        <v>Regular</v>
      </c>
      <c r="I976" s="11" t="str">
        <f t="shared" si="422"/>
        <v>US</v>
      </c>
      <c r="J976" s="11" t="str">
        <f>IF(ISERROR(VLOOKUP(C976,'WI Vs ASM'!$B$2:$E$1000,4,0)),0,(VLOOKUP(C976,'WI Vs ASM'!$B$2:$E$1000,4,0)))</f>
        <v>Onshore</v>
      </c>
      <c r="K976" s="11" t="str">
        <f>IF(ISERROR(VLOOKUP(C976,'WI Vs ASM'!$B$2:$F$1000,5,0)),0,(VLOOKUP(C976,'WI Vs ASM'!$B$2:$F$1000,5,0)))</f>
        <v>09-NonBillable</v>
      </c>
      <c r="L976" s="11" t="str">
        <f>IF(ISERROR(VLOOKUP(C976,'WI Vs ASM'!$B$2:$D$1000,3,0)),0,(VLOOKUP(C976,'WI Vs ASM'!$B$2:$D$1000,3,0)))</f>
        <v>92-Mgmt Onshore (OH)</v>
      </c>
      <c r="M976" s="11" t="str">
        <f>IF(ISERROR(VLOOKUP(C976,'WI Vs ASM'!$B$2:$I$1000,8,0)),0,(VLOOKUP(C976,'WI Vs ASM'!$B$2:$I$1000,8,0)))</f>
        <v>Vinodh</v>
      </c>
      <c r="N976" s="11" t="str">
        <f>IF(ISERROR(VLOOKUP(C976,'WI Vs ASM'!$B$2:$G$1000,6,0)),0,(VLOOKUP(C976,'WI Vs ASM'!$B$2:$G$1000,6,0)))</f>
        <v>FFIC Account Team</v>
      </c>
      <c r="O976" s="11" t="str">
        <f>IF(ISERROR(VLOOKUP(C976,'WI Vs ASM'!$B$2:$H$1000,7,0)),0,(VLOOKUP(C976,'WI Vs ASM'!$B$2:$H$1000,7,0)))</f>
        <v>FFIC Account Team</v>
      </c>
      <c r="P976" s="11" t="str">
        <f t="shared" si="423"/>
        <v>Apr-17</v>
      </c>
      <c r="Q976" s="11" t="str">
        <f t="shared" si="424"/>
        <v>Q2</v>
      </c>
      <c r="R976" s="11" t="str">
        <f>IF(ISERROR(VLOOKUP(C976,'WI Vs ASM'!$B$2:$J$1000,9,0)),0,(VLOOKUP(C976,'WI Vs ASM'!$B$2:$J$1000,9,0)))</f>
        <v>Manash M Dutta</v>
      </c>
      <c r="S976" s="11">
        <f>IF(ISERROR(VLOOKUP(C976,'WI Vs ASM'!$B$2:$K$1000,10,0)),0,(VLOOKUP(C976,'WI Vs ASM'!$B$2:$K$1000,10,0)))</f>
        <v>0</v>
      </c>
      <c r="T976" s="11">
        <f>IF(ISERROR(VLOOKUP(C976,'WI Vs ASM'!$B$2:$L$1000,11,0)),0,(VLOOKUP(C976,'WI Vs ASM'!$B$2:$L$1000,11,0)))</f>
        <v>0</v>
      </c>
      <c r="U976" s="11" t="e">
        <f t="shared" si="431"/>
        <v>#VALUE!</v>
      </c>
      <c r="V976" s="11" t="str">
        <f t="shared" si="425"/>
        <v>No</v>
      </c>
      <c r="W976" s="11" t="str">
        <f t="shared" si="426"/>
        <v>No</v>
      </c>
      <c r="X976" s="11" t="str">
        <f t="shared" si="427"/>
        <v>No</v>
      </c>
      <c r="Y976" s="11" t="str">
        <f t="shared" si="428"/>
        <v>No</v>
      </c>
      <c r="Z976" s="11" t="str">
        <f t="shared" si="429"/>
        <v>No</v>
      </c>
      <c r="AA976" s="11" t="str">
        <f t="shared" si="432"/>
        <v>No</v>
      </c>
      <c r="AB976" s="11">
        <f>IF(ISERROR(VLOOKUP(U976,'ITWR Dump'!$A$2:$Y$5000,24,0)),0,(VLOOKUP('ILC Report'!U976,'ITWR Dump'!$A$2:$Y$5000,24,0)))</f>
        <v>0</v>
      </c>
      <c r="AC976" s="11" t="str">
        <f t="shared" si="433"/>
        <v>No</v>
      </c>
      <c r="AD976" s="11" t="str">
        <f t="shared" si="434"/>
        <v/>
      </c>
      <c r="AE976" s="11">
        <f>IF(ISERROR(VLOOKUP(U976,'ITWR Dump'!$A$2:$Y$5000,13,0)),0,(VLOOKUP(U976,'ITWR Dump'!$A$2:$Y$5000,13,0)))</f>
        <v>0</v>
      </c>
      <c r="AF976" s="11">
        <f>IF(ISERROR(VLOOKUP(U976,'ITWR Dump'!$A$2:$Y$5000,11,0)),0,(VLOOKUP(U976,'ITWR Dump'!$A$2:$Y$5000,11,0)))</f>
        <v>0</v>
      </c>
      <c r="AG976" s="11">
        <f>IF(ISERROR(VLOOKUP(U976,'ITWR Dump'!$A$2:$Y$5000,2,0)),0,(VLOOKUP(U976,'ITWR Dump'!$A$2:$Y$5000,2,0)))</f>
        <v>0</v>
      </c>
      <c r="AH976" s="11">
        <f>IF(ISERROR(VLOOKUP(U976,'ITWR Dump'!$A$2:$Y$5000,14,0)),0,(VLOOKUP(U976,'ITWR Dump'!$A$2:$Y$5000,14,0)))</f>
        <v>0</v>
      </c>
      <c r="AI976" s="11" t="str">
        <f t="shared" si="435"/>
        <v>92-Mgmt Onshore (OH) Landed</v>
      </c>
      <c r="AJ976" s="11" t="str">
        <f t="shared" si="436"/>
        <v>Landed Onshore</v>
      </c>
      <c r="AK976" s="11" t="str">
        <f>IF(ISERROR(VLOOKUP(A976,'Team Data'!$C$2:$U$213,17,0)),0,(VLOOKUP(A976,'Team Data'!$C$2:$U$213,17,0)))</f>
        <v>BI and RM</v>
      </c>
      <c r="AL976" s="11" t="str">
        <f t="shared" si="437"/>
        <v>2017-04-24</v>
      </c>
      <c r="AM976" s="11">
        <f>IF(ISERROR(VLOOKUP(U976,'ITWR Dump'!$A$2:$Y$5000,16,0)),0,(VLOOKUP(U976,'ITWR Dump'!$A$2:$Y$5000,16,0)))</f>
        <v>0</v>
      </c>
      <c r="AN976" s="11">
        <f>IF(ISERROR(VLOOKUP(U976,'ITWR Dump'!$A$2:$Y$5000,18,0)),0,(VLOOKUP(U976,'ITWR Dump'!$A$2:$Y$5000,18,0)))</f>
        <v>0</v>
      </c>
      <c r="AO976" s="11">
        <f>IF(ISERROR(VLOOKUP(U976,'ITWR Dump'!$A$2:$Y$5000,25,0)),0,(VLOOKUP('ILC Report'!U976,'ITWR Dump'!$A$2:$Y$5000,25,0)))</f>
        <v>0</v>
      </c>
      <c r="AP976" s="11">
        <f t="shared" si="438"/>
        <v>0</v>
      </c>
      <c r="AQ976" s="26">
        <f t="shared" si="439"/>
        <v>0</v>
      </c>
      <c r="AR976" s="26">
        <f t="shared" si="440"/>
        <v>0</v>
      </c>
      <c r="AS976" s="26">
        <f t="shared" si="441"/>
        <v>0</v>
      </c>
      <c r="AT976" s="26">
        <f t="shared" si="442"/>
        <v>0</v>
      </c>
      <c r="AU976" s="26">
        <f t="shared" si="443"/>
        <v>0</v>
      </c>
      <c r="AV976" s="26">
        <f t="shared" si="444"/>
        <v>0</v>
      </c>
      <c r="AW976" s="11" t="s">
        <v>653</v>
      </c>
      <c r="AX976" s="11" t="str">
        <f>VLOOKUP(L976,Group!$A$2:$B$1000,2,0)</f>
        <v>Maintenance</v>
      </c>
      <c r="AY976" s="11">
        <f>IF(ISERROR(VLOOKUP(U976,'ITWR Dump'!$A$2:$Y$5000,15,0)),0,(VLOOKUP('ILC Report'!U976,'ITWR Dump'!$A$2:$Y$5000,15,0)))</f>
        <v>0</v>
      </c>
      <c r="AZ976" s="11" t="str">
        <f t="shared" si="445"/>
        <v>No</v>
      </c>
      <c r="BA976" s="11" t="str">
        <f t="shared" si="446"/>
        <v>BKO</v>
      </c>
      <c r="BB976" s="11" t="str">
        <f t="shared" si="447"/>
        <v>GM</v>
      </c>
      <c r="BC976" s="11" t="str">
        <f t="shared" si="448"/>
        <v>No</v>
      </c>
    </row>
    <row r="977" spans="1:55" x14ac:dyDescent="0.3">
      <c r="A977" s="11" t="s">
        <v>678</v>
      </c>
      <c r="B977" s="11" t="s">
        <v>1855</v>
      </c>
      <c r="C977" s="11" t="s">
        <v>632</v>
      </c>
      <c r="D977" s="11" t="s">
        <v>2465</v>
      </c>
      <c r="E977" s="38" t="s">
        <v>652</v>
      </c>
      <c r="F977" s="11">
        <v>1</v>
      </c>
      <c r="G977" s="40" t="s">
        <v>218</v>
      </c>
      <c r="H977" s="11" t="str">
        <f t="shared" si="430"/>
        <v>Regular</v>
      </c>
      <c r="I977" s="11" t="str">
        <f t="shared" si="422"/>
        <v>US</v>
      </c>
      <c r="J977" s="11" t="str">
        <f>IF(ISERROR(VLOOKUP(C977,'WI Vs ASM'!$B$2:$E$1000,4,0)),0,(VLOOKUP(C977,'WI Vs ASM'!$B$2:$E$1000,4,0)))</f>
        <v>Onshore</v>
      </c>
      <c r="K977" s="11" t="str">
        <f>IF(ISERROR(VLOOKUP(C977,'WI Vs ASM'!$B$2:$F$1000,5,0)),0,(VLOOKUP(C977,'WI Vs ASM'!$B$2:$F$1000,5,0)))</f>
        <v>02-Variable Billable</v>
      </c>
      <c r="L977" s="11" t="str">
        <f>IF(ISERROR(VLOOKUP(C977,'WI Vs ASM'!$B$2:$D$1000,3,0)),0,(VLOOKUP(C977,'WI Vs ASM'!$B$2:$D$1000,3,0)))</f>
        <v>77-Landed BA-SE Onshore</v>
      </c>
      <c r="M977" s="11" t="str">
        <f>IF(ISERROR(VLOOKUP(C977,'WI Vs ASM'!$B$2:$I$1000,8,0)),0,(VLOOKUP(C977,'WI Vs ASM'!$B$2:$I$1000,8,0)))</f>
        <v>Rahul Soman</v>
      </c>
      <c r="N977" s="11" t="str">
        <f>IF(ISERROR(VLOOKUP(C977,'WI Vs ASM'!$B$2:$G$1000,6,0)),0,(VLOOKUP(C977,'WI Vs ASM'!$B$2:$G$1000,6,0)))</f>
        <v>Lotus Notes</v>
      </c>
      <c r="O977" s="11" t="str">
        <f>IF(ISERROR(VLOOKUP(C977,'WI Vs ASM'!$B$2:$H$1000,7,0)),0,(VLOOKUP(C977,'WI Vs ASM'!$B$2:$H$1000,7,0)))</f>
        <v>Lotus Notes</v>
      </c>
      <c r="P977" s="11" t="str">
        <f t="shared" si="423"/>
        <v>Apr-17</v>
      </c>
      <c r="Q977" s="11" t="str">
        <f t="shared" si="424"/>
        <v>Q2</v>
      </c>
      <c r="R977" s="11" t="str">
        <f>IF(ISERROR(VLOOKUP(C977,'WI Vs ASM'!$B$2:$J$1000,9,0)),0,(VLOOKUP(C977,'WI Vs ASM'!$B$2:$J$1000,9,0)))</f>
        <v>Jyothi Pai</v>
      </c>
      <c r="S977" s="11" t="str">
        <f>IF(ISERROR(VLOOKUP(C977,'WI Vs ASM'!$B$2:$K$1000,10,0)),0,(VLOOKUP(C977,'WI Vs ASM'!$B$2:$K$1000,10,0)))</f>
        <v>Dennis G. Bosman</v>
      </c>
      <c r="T977" s="11" t="str">
        <f>IF(ISERROR(VLOOKUP(C977,'WI Vs ASM'!$B$2:$L$1000,11,0)),0,(VLOOKUP(C977,'WI Vs ASM'!$B$2:$L$1000,11,0)))</f>
        <v>Terry Hedger</v>
      </c>
      <c r="U977" s="11" t="e">
        <f t="shared" si="431"/>
        <v>#VALUE!</v>
      </c>
      <c r="V977" s="11" t="str">
        <f t="shared" si="425"/>
        <v>No</v>
      </c>
      <c r="W977" s="11" t="str">
        <f t="shared" si="426"/>
        <v>Yes</v>
      </c>
      <c r="X977" s="11" t="str">
        <f t="shared" si="427"/>
        <v>Yes</v>
      </c>
      <c r="Y977" s="11" t="str">
        <f t="shared" si="428"/>
        <v>No</v>
      </c>
      <c r="Z977" s="11" t="str">
        <f t="shared" si="429"/>
        <v>No</v>
      </c>
      <c r="AA977" s="11" t="str">
        <f t="shared" si="432"/>
        <v>No</v>
      </c>
      <c r="AB977" s="11">
        <f>IF(ISERROR(VLOOKUP(U977,'ITWR Dump'!$A$2:$Y$5000,24,0)),0,(VLOOKUP('ILC Report'!U977,'ITWR Dump'!$A$2:$Y$5000,24,0)))</f>
        <v>0</v>
      </c>
      <c r="AC977" s="11" t="str">
        <f t="shared" si="433"/>
        <v>Yes</v>
      </c>
      <c r="AD977" s="11" t="str">
        <f t="shared" si="434"/>
        <v>BASE/Staff Aug</v>
      </c>
      <c r="AE977" s="11">
        <f>IF(ISERROR(VLOOKUP(U977,'ITWR Dump'!$A$2:$Y$5000,13,0)),0,(VLOOKUP(U977,'ITWR Dump'!$A$2:$Y$5000,13,0)))</f>
        <v>0</v>
      </c>
      <c r="AF977" s="11">
        <f>IF(ISERROR(VLOOKUP(U977,'ITWR Dump'!$A$2:$Y$5000,11,0)),0,(VLOOKUP(U977,'ITWR Dump'!$A$2:$Y$5000,11,0)))</f>
        <v>0</v>
      </c>
      <c r="AG977" s="11">
        <f>IF(ISERROR(VLOOKUP(U977,'ITWR Dump'!$A$2:$Y$5000,2,0)),0,(VLOOKUP(U977,'ITWR Dump'!$A$2:$Y$5000,2,0)))</f>
        <v>0</v>
      </c>
      <c r="AH977" s="11">
        <f>IF(ISERROR(VLOOKUP(U977,'ITWR Dump'!$A$2:$Y$5000,14,0)),0,(VLOOKUP(U977,'ITWR Dump'!$A$2:$Y$5000,14,0)))</f>
        <v>0</v>
      </c>
      <c r="AI977" s="11" t="str">
        <f t="shared" si="435"/>
        <v>77-Landed BA-SE Onshore Landed</v>
      </c>
      <c r="AJ977" s="11" t="str">
        <f t="shared" si="436"/>
        <v>Landed Onshore</v>
      </c>
      <c r="AK977" s="11" t="str">
        <f>IF(ISERROR(VLOOKUP(A977,'Team Data'!$C$2:$U$213,17,0)),0,(VLOOKUP(A977,'Team Data'!$C$2:$U$213,17,0)))</f>
        <v>BI and RM</v>
      </c>
      <c r="AL977" s="11" t="str">
        <f t="shared" si="437"/>
        <v>2017-04-24</v>
      </c>
      <c r="AM977" s="11">
        <f>IF(ISERROR(VLOOKUP(U977,'ITWR Dump'!$A$2:$Y$5000,16,0)),0,(VLOOKUP(U977,'ITWR Dump'!$A$2:$Y$5000,16,0)))</f>
        <v>0</v>
      </c>
      <c r="AN977" s="11">
        <f>IF(ISERROR(VLOOKUP(U977,'ITWR Dump'!$A$2:$Y$5000,18,0)),0,(VLOOKUP(U977,'ITWR Dump'!$A$2:$Y$5000,18,0)))</f>
        <v>0</v>
      </c>
      <c r="AO977" s="11">
        <f>IF(ISERROR(VLOOKUP(U977,'ITWR Dump'!$A$2:$Y$5000,25,0)),0,(VLOOKUP('ILC Report'!U977,'ITWR Dump'!$A$2:$Y$5000,25,0)))</f>
        <v>0</v>
      </c>
      <c r="AP977" s="11">
        <f t="shared" si="438"/>
        <v>0</v>
      </c>
      <c r="AQ977" s="26">
        <f t="shared" si="439"/>
        <v>0</v>
      </c>
      <c r="AR977" s="26">
        <f t="shared" si="440"/>
        <v>0</v>
      </c>
      <c r="AS977" s="26">
        <f t="shared" si="441"/>
        <v>0</v>
      </c>
      <c r="AT977" s="26">
        <f t="shared" si="442"/>
        <v>0</v>
      </c>
      <c r="AU977" s="26">
        <f t="shared" si="443"/>
        <v>0</v>
      </c>
      <c r="AV977" s="26">
        <f t="shared" si="444"/>
        <v>0</v>
      </c>
      <c r="AW977" s="11" t="s">
        <v>653</v>
      </c>
      <c r="AX977" s="11" t="str">
        <f>VLOOKUP(L977,Group!$A$2:$B$1000,2,0)</f>
        <v>Enhancement</v>
      </c>
      <c r="AY977" s="11">
        <f>IF(ISERROR(VLOOKUP(U977,'ITWR Dump'!$A$2:$Y$5000,15,0)),0,(VLOOKUP('ILC Report'!U977,'ITWR Dump'!$A$2:$Y$5000,15,0)))</f>
        <v>0</v>
      </c>
      <c r="AZ977" s="11" t="str">
        <f t="shared" si="445"/>
        <v>No</v>
      </c>
      <c r="BA977" s="11" t="str">
        <f t="shared" si="446"/>
        <v>BKO</v>
      </c>
      <c r="BB977" s="11" t="str">
        <f t="shared" si="447"/>
        <v>LB</v>
      </c>
      <c r="BC977" s="11" t="str">
        <f t="shared" si="448"/>
        <v>No</v>
      </c>
    </row>
    <row r="978" spans="1:55" x14ac:dyDescent="0.3">
      <c r="A978" s="11" t="s">
        <v>678</v>
      </c>
      <c r="B978" s="11" t="s">
        <v>1855</v>
      </c>
      <c r="C978" s="11" t="s">
        <v>632</v>
      </c>
      <c r="D978" s="11" t="s">
        <v>2466</v>
      </c>
      <c r="E978" s="38" t="s">
        <v>652</v>
      </c>
      <c r="F978" s="11">
        <v>2.5</v>
      </c>
      <c r="G978" s="40" t="s">
        <v>218</v>
      </c>
      <c r="H978" s="11" t="str">
        <f t="shared" si="430"/>
        <v>Regular</v>
      </c>
      <c r="I978" s="11" t="str">
        <f t="shared" si="422"/>
        <v>US</v>
      </c>
      <c r="J978" s="11" t="str">
        <f>IF(ISERROR(VLOOKUP(C978,'WI Vs ASM'!$B$2:$E$1000,4,0)),0,(VLOOKUP(C978,'WI Vs ASM'!$B$2:$E$1000,4,0)))</f>
        <v>Onshore</v>
      </c>
      <c r="K978" s="11" t="str">
        <f>IF(ISERROR(VLOOKUP(C978,'WI Vs ASM'!$B$2:$F$1000,5,0)),0,(VLOOKUP(C978,'WI Vs ASM'!$B$2:$F$1000,5,0)))</f>
        <v>02-Variable Billable</v>
      </c>
      <c r="L978" s="11" t="str">
        <f>IF(ISERROR(VLOOKUP(C978,'WI Vs ASM'!$B$2:$D$1000,3,0)),0,(VLOOKUP(C978,'WI Vs ASM'!$B$2:$D$1000,3,0)))</f>
        <v>77-Landed BA-SE Onshore</v>
      </c>
      <c r="M978" s="11" t="str">
        <f>IF(ISERROR(VLOOKUP(C978,'WI Vs ASM'!$B$2:$I$1000,8,0)),0,(VLOOKUP(C978,'WI Vs ASM'!$B$2:$I$1000,8,0)))</f>
        <v>Rahul Soman</v>
      </c>
      <c r="N978" s="11" t="str">
        <f>IF(ISERROR(VLOOKUP(C978,'WI Vs ASM'!$B$2:$G$1000,6,0)),0,(VLOOKUP(C978,'WI Vs ASM'!$B$2:$G$1000,6,0)))</f>
        <v>Lotus Notes</v>
      </c>
      <c r="O978" s="11" t="str">
        <f>IF(ISERROR(VLOOKUP(C978,'WI Vs ASM'!$B$2:$H$1000,7,0)),0,(VLOOKUP(C978,'WI Vs ASM'!$B$2:$H$1000,7,0)))</f>
        <v>Lotus Notes</v>
      </c>
      <c r="P978" s="11" t="str">
        <f t="shared" si="423"/>
        <v>Apr-17</v>
      </c>
      <c r="Q978" s="11" t="str">
        <f t="shared" si="424"/>
        <v>Q2</v>
      </c>
      <c r="R978" s="11" t="str">
        <f>IF(ISERROR(VLOOKUP(C978,'WI Vs ASM'!$B$2:$J$1000,9,0)),0,(VLOOKUP(C978,'WI Vs ASM'!$B$2:$J$1000,9,0)))</f>
        <v>Jyothi Pai</v>
      </c>
      <c r="S978" s="11" t="str">
        <f>IF(ISERROR(VLOOKUP(C978,'WI Vs ASM'!$B$2:$K$1000,10,0)),0,(VLOOKUP(C978,'WI Vs ASM'!$B$2:$K$1000,10,0)))</f>
        <v>Dennis G. Bosman</v>
      </c>
      <c r="T978" s="11" t="str">
        <f>IF(ISERROR(VLOOKUP(C978,'WI Vs ASM'!$B$2:$L$1000,11,0)),0,(VLOOKUP(C978,'WI Vs ASM'!$B$2:$L$1000,11,0)))</f>
        <v>Terry Hedger</v>
      </c>
      <c r="U978" s="11" t="str">
        <f t="shared" si="431"/>
        <v>WR REVIE</v>
      </c>
      <c r="V978" s="11" t="str">
        <f t="shared" si="425"/>
        <v>No</v>
      </c>
      <c r="W978" s="11" t="str">
        <f t="shared" si="426"/>
        <v>Yes</v>
      </c>
      <c r="X978" s="11" t="str">
        <f t="shared" si="427"/>
        <v>Yes</v>
      </c>
      <c r="Y978" s="11" t="str">
        <f t="shared" si="428"/>
        <v>No</v>
      </c>
      <c r="Z978" s="11" t="str">
        <f t="shared" si="429"/>
        <v>No</v>
      </c>
      <c r="AA978" s="11" t="str">
        <f t="shared" si="432"/>
        <v>No</v>
      </c>
      <c r="AB978" s="11">
        <f>IF(ISERROR(VLOOKUP(U978,'ITWR Dump'!$A$2:$Y$5000,24,0)),0,(VLOOKUP('ILC Report'!U978,'ITWR Dump'!$A$2:$Y$5000,24,0)))</f>
        <v>0</v>
      </c>
      <c r="AC978" s="11" t="str">
        <f t="shared" si="433"/>
        <v>Yes</v>
      </c>
      <c r="AD978" s="11" t="str">
        <f t="shared" si="434"/>
        <v>BASE/Staff Aug</v>
      </c>
      <c r="AE978" s="11">
        <f>IF(ISERROR(VLOOKUP(U978,'ITWR Dump'!$A$2:$Y$5000,13,0)),0,(VLOOKUP(U978,'ITWR Dump'!$A$2:$Y$5000,13,0)))</f>
        <v>0</v>
      </c>
      <c r="AF978" s="11">
        <f>IF(ISERROR(VLOOKUP(U978,'ITWR Dump'!$A$2:$Y$5000,11,0)),0,(VLOOKUP(U978,'ITWR Dump'!$A$2:$Y$5000,11,0)))</f>
        <v>0</v>
      </c>
      <c r="AG978" s="11">
        <f>IF(ISERROR(VLOOKUP(U978,'ITWR Dump'!$A$2:$Y$5000,2,0)),0,(VLOOKUP(U978,'ITWR Dump'!$A$2:$Y$5000,2,0)))</f>
        <v>0</v>
      </c>
      <c r="AH978" s="11">
        <f>IF(ISERROR(VLOOKUP(U978,'ITWR Dump'!$A$2:$Y$5000,14,0)),0,(VLOOKUP(U978,'ITWR Dump'!$A$2:$Y$5000,14,0)))</f>
        <v>0</v>
      </c>
      <c r="AI978" s="11" t="str">
        <f t="shared" si="435"/>
        <v>77-Landed BA-SE Onshore Landed</v>
      </c>
      <c r="AJ978" s="11" t="str">
        <f t="shared" si="436"/>
        <v>Landed Onshore</v>
      </c>
      <c r="AK978" s="11" t="str">
        <f>IF(ISERROR(VLOOKUP(A978,'Team Data'!$C$2:$U$213,17,0)),0,(VLOOKUP(A978,'Team Data'!$C$2:$U$213,17,0)))</f>
        <v>BI and RM</v>
      </c>
      <c r="AL978" s="11" t="str">
        <f t="shared" si="437"/>
        <v>2017-04-24</v>
      </c>
      <c r="AM978" s="11">
        <f>IF(ISERROR(VLOOKUP(U978,'ITWR Dump'!$A$2:$Y$5000,16,0)),0,(VLOOKUP(U978,'ITWR Dump'!$A$2:$Y$5000,16,0)))</f>
        <v>0</v>
      </c>
      <c r="AN978" s="11">
        <f>IF(ISERROR(VLOOKUP(U978,'ITWR Dump'!$A$2:$Y$5000,18,0)),0,(VLOOKUP(U978,'ITWR Dump'!$A$2:$Y$5000,18,0)))</f>
        <v>0</v>
      </c>
      <c r="AO978" s="11">
        <f>IF(ISERROR(VLOOKUP(U978,'ITWR Dump'!$A$2:$Y$5000,25,0)),0,(VLOOKUP('ILC Report'!U978,'ITWR Dump'!$A$2:$Y$5000,25,0)))</f>
        <v>0</v>
      </c>
      <c r="AP978" s="11">
        <f t="shared" si="438"/>
        <v>0</v>
      </c>
      <c r="AQ978" s="26">
        <f t="shared" si="439"/>
        <v>0</v>
      </c>
      <c r="AR978" s="26">
        <f t="shared" si="440"/>
        <v>0</v>
      </c>
      <c r="AS978" s="26">
        <f t="shared" si="441"/>
        <v>0</v>
      </c>
      <c r="AT978" s="26">
        <f t="shared" si="442"/>
        <v>0</v>
      </c>
      <c r="AU978" s="26">
        <f t="shared" si="443"/>
        <v>0</v>
      </c>
      <c r="AV978" s="26">
        <f t="shared" si="444"/>
        <v>0</v>
      </c>
      <c r="AW978" s="11" t="s">
        <v>653</v>
      </c>
      <c r="AX978" s="11" t="str">
        <f>VLOOKUP(L978,Group!$A$2:$B$1000,2,0)</f>
        <v>Enhancement</v>
      </c>
      <c r="AY978" s="11">
        <f>IF(ISERROR(VLOOKUP(U978,'ITWR Dump'!$A$2:$Y$5000,15,0)),0,(VLOOKUP('ILC Report'!U978,'ITWR Dump'!$A$2:$Y$5000,15,0)))</f>
        <v>0</v>
      </c>
      <c r="AZ978" s="11" t="str">
        <f t="shared" si="445"/>
        <v>No</v>
      </c>
      <c r="BA978" s="11" t="str">
        <f t="shared" si="446"/>
        <v>BKO</v>
      </c>
      <c r="BB978" s="11" t="str">
        <f t="shared" si="447"/>
        <v>LB</v>
      </c>
      <c r="BC978" s="11" t="str">
        <f t="shared" si="448"/>
        <v>No</v>
      </c>
    </row>
    <row r="979" spans="1:55" x14ac:dyDescent="0.3">
      <c r="A979" s="11" t="s">
        <v>678</v>
      </c>
      <c r="B979" s="11" t="s">
        <v>1855</v>
      </c>
      <c r="C979" s="11" t="s">
        <v>619</v>
      </c>
      <c r="D979" s="11" t="s">
        <v>2467</v>
      </c>
      <c r="E979" s="38" t="s">
        <v>652</v>
      </c>
      <c r="F979" s="11">
        <v>8</v>
      </c>
      <c r="G979" s="40" t="s">
        <v>218</v>
      </c>
      <c r="H979" s="11" t="str">
        <f t="shared" si="430"/>
        <v>Regular</v>
      </c>
      <c r="I979" s="11" t="str">
        <f t="shared" si="422"/>
        <v>US</v>
      </c>
      <c r="J979" s="11" t="str">
        <f>IF(ISERROR(VLOOKUP(C979,'WI Vs ASM'!$B$2:$E$1000,4,0)),0,(VLOOKUP(C979,'WI Vs ASM'!$B$2:$E$1000,4,0)))</f>
        <v>Onshore</v>
      </c>
      <c r="K979" s="11" t="str">
        <f>IF(ISERROR(VLOOKUP(C979,'WI Vs ASM'!$B$2:$F$1000,5,0)),0,(VLOOKUP(C979,'WI Vs ASM'!$B$2:$F$1000,5,0)))</f>
        <v>01-Fixed Price</v>
      </c>
      <c r="L979" s="11" t="str">
        <f>IF(ISERROR(VLOOKUP(C979,'WI Vs ASM'!$B$2:$D$1000,3,0)),0,(VLOOKUP(C979,'WI Vs ASM'!$B$2:$D$1000,3,0)))</f>
        <v>00-Maintenance Onshore</v>
      </c>
      <c r="M979" s="11" t="str">
        <f>IF(ISERROR(VLOOKUP(C979,'WI Vs ASM'!$B$2:$I$1000,8,0)),0,(VLOOKUP(C979,'WI Vs ASM'!$B$2:$I$1000,8,0)))</f>
        <v>Vinodh</v>
      </c>
      <c r="N979" s="11" t="str">
        <f>IF(ISERROR(VLOOKUP(C979,'WI Vs ASM'!$B$2:$G$1000,6,0)),0,(VLOOKUP(C979,'WI Vs ASM'!$B$2:$G$1000,6,0)))</f>
        <v>FFIC Account Team</v>
      </c>
      <c r="O979" s="11" t="str">
        <f>IF(ISERROR(VLOOKUP(C979,'WI Vs ASM'!$B$2:$H$1000,7,0)),0,(VLOOKUP(C979,'WI Vs ASM'!$B$2:$H$1000,7,0)))</f>
        <v>FFIC Account Team</v>
      </c>
      <c r="P979" s="11" t="str">
        <f t="shared" si="423"/>
        <v>Apr-17</v>
      </c>
      <c r="Q979" s="11" t="str">
        <f t="shared" si="424"/>
        <v>Q2</v>
      </c>
      <c r="R979" s="11" t="str">
        <f>IF(ISERROR(VLOOKUP(C979,'WI Vs ASM'!$B$2:$J$1000,9,0)),0,(VLOOKUP(C979,'WI Vs ASM'!$B$2:$J$1000,9,0)))</f>
        <v>Manash M Dutta</v>
      </c>
      <c r="S979" s="11">
        <f>IF(ISERROR(VLOOKUP(C979,'WI Vs ASM'!$B$2:$K$1000,10,0)),0,(VLOOKUP(C979,'WI Vs ASM'!$B$2:$K$1000,10,0)))</f>
        <v>0</v>
      </c>
      <c r="T979" s="11">
        <f>IF(ISERROR(VLOOKUP(C979,'WI Vs ASM'!$B$2:$L$1000,11,0)),0,(VLOOKUP(C979,'WI Vs ASM'!$B$2:$L$1000,11,0)))</f>
        <v>0</v>
      </c>
      <c r="U979" s="11" t="str">
        <f t="shared" si="431"/>
        <v>WR635537</v>
      </c>
      <c r="V979" s="11" t="str">
        <f t="shared" si="425"/>
        <v>No</v>
      </c>
      <c r="W979" s="11" t="str">
        <f t="shared" si="426"/>
        <v>Yes</v>
      </c>
      <c r="X979" s="11" t="str">
        <f t="shared" si="427"/>
        <v>No</v>
      </c>
      <c r="Y979" s="11" t="str">
        <f t="shared" si="428"/>
        <v>No</v>
      </c>
      <c r="Z979" s="11" t="str">
        <f t="shared" si="429"/>
        <v>No</v>
      </c>
      <c r="AA979" s="11" t="str">
        <f t="shared" si="432"/>
        <v>No</v>
      </c>
      <c r="AB979" s="11">
        <f>IF(ISERROR(VLOOKUP(U979,'ITWR Dump'!$A$2:$Y$5000,24,0)),0,(VLOOKUP('ILC Report'!U979,'ITWR Dump'!$A$2:$Y$5000,24,0)))</f>
        <v>0</v>
      </c>
      <c r="AC979" s="11" t="str">
        <f t="shared" si="433"/>
        <v>No</v>
      </c>
      <c r="AD979" s="11" t="str">
        <f t="shared" si="434"/>
        <v/>
      </c>
      <c r="AE979" s="11">
        <f>IF(ISERROR(VLOOKUP(U979,'ITWR Dump'!$A$2:$Y$5000,13,0)),0,(VLOOKUP(U979,'ITWR Dump'!$A$2:$Y$5000,13,0)))</f>
        <v>0</v>
      </c>
      <c r="AF979" s="11">
        <f>IF(ISERROR(VLOOKUP(U979,'ITWR Dump'!$A$2:$Y$5000,11,0)),0,(VLOOKUP(U979,'ITWR Dump'!$A$2:$Y$5000,11,0)))</f>
        <v>0</v>
      </c>
      <c r="AG979" s="11">
        <f>IF(ISERROR(VLOOKUP(U979,'ITWR Dump'!$A$2:$Y$5000,2,0)),0,(VLOOKUP(U979,'ITWR Dump'!$A$2:$Y$5000,2,0)))</f>
        <v>0</v>
      </c>
      <c r="AH979" s="11">
        <f>IF(ISERROR(VLOOKUP(U979,'ITWR Dump'!$A$2:$Y$5000,14,0)),0,(VLOOKUP(U979,'ITWR Dump'!$A$2:$Y$5000,14,0)))</f>
        <v>0</v>
      </c>
      <c r="AI979" s="11" t="str">
        <f t="shared" si="435"/>
        <v>00-Maintenance Onshore Landed</v>
      </c>
      <c r="AJ979" s="11" t="str">
        <f t="shared" si="436"/>
        <v>Landed Onshore</v>
      </c>
      <c r="AK979" s="11" t="str">
        <f>IF(ISERROR(VLOOKUP(A979,'Team Data'!$C$2:$U$213,17,0)),0,(VLOOKUP(A979,'Team Data'!$C$2:$U$213,17,0)))</f>
        <v>BI and RM</v>
      </c>
      <c r="AL979" s="11" t="str">
        <f t="shared" si="437"/>
        <v>2017-04-24</v>
      </c>
      <c r="AM979" s="11">
        <f>IF(ISERROR(VLOOKUP(U979,'ITWR Dump'!$A$2:$Y$5000,16,0)),0,(VLOOKUP(U979,'ITWR Dump'!$A$2:$Y$5000,16,0)))</f>
        <v>0</v>
      </c>
      <c r="AN979" s="11">
        <f>IF(ISERROR(VLOOKUP(U979,'ITWR Dump'!$A$2:$Y$5000,18,0)),0,(VLOOKUP(U979,'ITWR Dump'!$A$2:$Y$5000,18,0)))</f>
        <v>0</v>
      </c>
      <c r="AO979" s="11">
        <f>IF(ISERROR(VLOOKUP(U979,'ITWR Dump'!$A$2:$Y$5000,25,0)),0,(VLOOKUP('ILC Report'!U979,'ITWR Dump'!$A$2:$Y$5000,25,0)))</f>
        <v>0</v>
      </c>
      <c r="AP979" s="11">
        <f t="shared" si="438"/>
        <v>0</v>
      </c>
      <c r="AQ979" s="26">
        <f t="shared" si="439"/>
        <v>0</v>
      </c>
      <c r="AR979" s="26">
        <f t="shared" si="440"/>
        <v>0</v>
      </c>
      <c r="AS979" s="26">
        <f t="shared" si="441"/>
        <v>0</v>
      </c>
      <c r="AT979" s="26">
        <f t="shared" si="442"/>
        <v>0</v>
      </c>
      <c r="AU979" s="26">
        <f t="shared" si="443"/>
        <v>0</v>
      </c>
      <c r="AV979" s="26">
        <f t="shared" si="444"/>
        <v>0</v>
      </c>
      <c r="AW979" s="11" t="s">
        <v>653</v>
      </c>
      <c r="AX979" s="11" t="str">
        <f>VLOOKUP(L979,Group!$A$2:$B$1000,2,0)</f>
        <v>Maintenance</v>
      </c>
      <c r="AY979" s="11">
        <f>IF(ISERROR(VLOOKUP(U979,'ITWR Dump'!$A$2:$Y$5000,15,0)),0,(VLOOKUP('ILC Report'!U979,'ITWR Dump'!$A$2:$Y$5000,15,0)))</f>
        <v>0</v>
      </c>
      <c r="AZ979" s="11" t="str">
        <f t="shared" si="445"/>
        <v>Yes</v>
      </c>
      <c r="BA979" s="11" t="str">
        <f t="shared" si="446"/>
        <v>BKO</v>
      </c>
      <c r="BB979" s="11" t="str">
        <f t="shared" si="447"/>
        <v>MN</v>
      </c>
      <c r="BC979" s="11" t="str">
        <f t="shared" si="448"/>
        <v>No</v>
      </c>
    </row>
    <row r="980" spans="1:55" x14ac:dyDescent="0.3">
      <c r="A980" s="11" t="s">
        <v>678</v>
      </c>
      <c r="B980" s="11" t="s">
        <v>1855</v>
      </c>
      <c r="C980" s="11" t="s">
        <v>637</v>
      </c>
      <c r="D980" s="11" t="s">
        <v>2457</v>
      </c>
      <c r="E980" s="38" t="s">
        <v>2901</v>
      </c>
      <c r="F980" s="11">
        <v>4</v>
      </c>
      <c r="G980" s="40" t="s">
        <v>218</v>
      </c>
      <c r="H980" s="11" t="str">
        <f t="shared" si="430"/>
        <v>Regular</v>
      </c>
      <c r="I980" s="11" t="str">
        <f t="shared" si="422"/>
        <v>US</v>
      </c>
      <c r="J980" s="11" t="str">
        <f>IF(ISERROR(VLOOKUP(C980,'WI Vs ASM'!$B$2:$E$1000,4,0)),0,(VLOOKUP(C980,'WI Vs ASM'!$B$2:$E$1000,4,0)))</f>
        <v>Onshore</v>
      </c>
      <c r="K980" s="11" t="str">
        <f>IF(ISERROR(VLOOKUP(C980,'WI Vs ASM'!$B$2:$F$1000,5,0)),0,(VLOOKUP(C980,'WI Vs ASM'!$B$2:$F$1000,5,0)))</f>
        <v>09-NonBillable</v>
      </c>
      <c r="L980" s="11" t="str">
        <f>IF(ISERROR(VLOOKUP(C980,'WI Vs ASM'!$B$2:$D$1000,3,0)),0,(VLOOKUP(C980,'WI Vs ASM'!$B$2:$D$1000,3,0)))</f>
        <v>92-Mgmt Onshore (OH)</v>
      </c>
      <c r="M980" s="11" t="str">
        <f>IF(ISERROR(VLOOKUP(C980,'WI Vs ASM'!$B$2:$I$1000,8,0)),0,(VLOOKUP(C980,'WI Vs ASM'!$B$2:$I$1000,8,0)))</f>
        <v>Vinodh</v>
      </c>
      <c r="N980" s="11" t="str">
        <f>IF(ISERROR(VLOOKUP(C980,'WI Vs ASM'!$B$2:$G$1000,6,0)),0,(VLOOKUP(C980,'WI Vs ASM'!$B$2:$G$1000,6,0)))</f>
        <v>FFIC Account Team</v>
      </c>
      <c r="O980" s="11" t="str">
        <f>IF(ISERROR(VLOOKUP(C980,'WI Vs ASM'!$B$2:$H$1000,7,0)),0,(VLOOKUP(C980,'WI Vs ASM'!$B$2:$H$1000,7,0)))</f>
        <v>FFIC Account Team</v>
      </c>
      <c r="P980" s="11" t="str">
        <f t="shared" si="423"/>
        <v>May-17</v>
      </c>
      <c r="Q980" s="11" t="str">
        <f t="shared" si="424"/>
        <v>Q2</v>
      </c>
      <c r="R980" s="11" t="str">
        <f>IF(ISERROR(VLOOKUP(C980,'WI Vs ASM'!$B$2:$J$1000,9,0)),0,(VLOOKUP(C980,'WI Vs ASM'!$B$2:$J$1000,9,0)))</f>
        <v>Manash M Dutta</v>
      </c>
      <c r="S980" s="11">
        <f>IF(ISERROR(VLOOKUP(C980,'WI Vs ASM'!$B$2:$K$1000,10,0)),0,(VLOOKUP(C980,'WI Vs ASM'!$B$2:$K$1000,10,0)))</f>
        <v>0</v>
      </c>
      <c r="T980" s="11">
        <f>IF(ISERROR(VLOOKUP(C980,'WI Vs ASM'!$B$2:$L$1000,11,0)),0,(VLOOKUP(C980,'WI Vs ASM'!$B$2:$L$1000,11,0)))</f>
        <v>0</v>
      </c>
      <c r="U980" s="11" t="e">
        <f t="shared" si="431"/>
        <v>#VALUE!</v>
      </c>
      <c r="V980" s="11" t="str">
        <f t="shared" si="425"/>
        <v>No</v>
      </c>
      <c r="W980" s="11" t="str">
        <f t="shared" si="426"/>
        <v>No</v>
      </c>
      <c r="X980" s="11" t="str">
        <f t="shared" si="427"/>
        <v>No</v>
      </c>
      <c r="Y980" s="11" t="str">
        <f t="shared" si="428"/>
        <v>No</v>
      </c>
      <c r="Z980" s="11" t="str">
        <f t="shared" si="429"/>
        <v>No</v>
      </c>
      <c r="AA980" s="11" t="str">
        <f t="shared" si="432"/>
        <v>No</v>
      </c>
      <c r="AB980" s="11">
        <f>IF(ISERROR(VLOOKUP(U980,'ITWR Dump'!$A$2:$Y$5000,24,0)),0,(VLOOKUP('ILC Report'!U980,'ITWR Dump'!$A$2:$Y$5000,24,0)))</f>
        <v>0</v>
      </c>
      <c r="AC980" s="11" t="str">
        <f t="shared" si="433"/>
        <v>No</v>
      </c>
      <c r="AD980" s="11" t="str">
        <f t="shared" si="434"/>
        <v/>
      </c>
      <c r="AE980" s="11">
        <f>IF(ISERROR(VLOOKUP(U980,'ITWR Dump'!$A$2:$Y$5000,13,0)),0,(VLOOKUP(U980,'ITWR Dump'!$A$2:$Y$5000,13,0)))</f>
        <v>0</v>
      </c>
      <c r="AF980" s="11">
        <f>IF(ISERROR(VLOOKUP(U980,'ITWR Dump'!$A$2:$Y$5000,11,0)),0,(VLOOKUP(U980,'ITWR Dump'!$A$2:$Y$5000,11,0)))</f>
        <v>0</v>
      </c>
      <c r="AG980" s="11">
        <f>IF(ISERROR(VLOOKUP(U980,'ITWR Dump'!$A$2:$Y$5000,2,0)),0,(VLOOKUP(U980,'ITWR Dump'!$A$2:$Y$5000,2,0)))</f>
        <v>0</v>
      </c>
      <c r="AH980" s="11">
        <f>IF(ISERROR(VLOOKUP(U980,'ITWR Dump'!$A$2:$Y$5000,14,0)),0,(VLOOKUP(U980,'ITWR Dump'!$A$2:$Y$5000,14,0)))</f>
        <v>0</v>
      </c>
      <c r="AI980" s="11" t="str">
        <f t="shared" si="435"/>
        <v>92-Mgmt Onshore (OH) Landed</v>
      </c>
      <c r="AJ980" s="11" t="str">
        <f t="shared" si="436"/>
        <v>Landed Onshore</v>
      </c>
      <c r="AK980" s="11" t="str">
        <f>IF(ISERROR(VLOOKUP(A980,'Team Data'!$C$2:$U$213,17,0)),0,(VLOOKUP(A980,'Team Data'!$C$2:$U$213,17,0)))</f>
        <v>BI and RM</v>
      </c>
      <c r="AL980" s="11" t="str">
        <f t="shared" si="437"/>
        <v>2017-04-24</v>
      </c>
      <c r="AM980" s="11">
        <f>IF(ISERROR(VLOOKUP(U980,'ITWR Dump'!$A$2:$Y$5000,16,0)),0,(VLOOKUP(U980,'ITWR Dump'!$A$2:$Y$5000,16,0)))</f>
        <v>0</v>
      </c>
      <c r="AN980" s="11">
        <f>IF(ISERROR(VLOOKUP(U980,'ITWR Dump'!$A$2:$Y$5000,18,0)),0,(VLOOKUP(U980,'ITWR Dump'!$A$2:$Y$5000,18,0)))</f>
        <v>0</v>
      </c>
      <c r="AO980" s="11">
        <f>IF(ISERROR(VLOOKUP(U980,'ITWR Dump'!$A$2:$Y$5000,25,0)),0,(VLOOKUP('ILC Report'!U980,'ITWR Dump'!$A$2:$Y$5000,25,0)))</f>
        <v>0</v>
      </c>
      <c r="AP980" s="11">
        <f t="shared" si="438"/>
        <v>0</v>
      </c>
      <c r="AQ980" s="26">
        <f t="shared" si="439"/>
        <v>0</v>
      </c>
      <c r="AR980" s="26">
        <f t="shared" si="440"/>
        <v>0</v>
      </c>
      <c r="AS980" s="26">
        <f t="shared" si="441"/>
        <v>0</v>
      </c>
      <c r="AT980" s="26">
        <f t="shared" si="442"/>
        <v>0</v>
      </c>
      <c r="AU980" s="26">
        <f t="shared" si="443"/>
        <v>0</v>
      </c>
      <c r="AV980" s="26">
        <f t="shared" si="444"/>
        <v>0</v>
      </c>
      <c r="AW980" s="11" t="s">
        <v>653</v>
      </c>
      <c r="AX980" s="11" t="str">
        <f>VLOOKUP(L980,Group!$A$2:$B$1000,2,0)</f>
        <v>Maintenance</v>
      </c>
      <c r="AY980" s="11">
        <f>IF(ISERROR(VLOOKUP(U980,'ITWR Dump'!$A$2:$Y$5000,15,0)),0,(VLOOKUP('ILC Report'!U980,'ITWR Dump'!$A$2:$Y$5000,15,0)))</f>
        <v>0</v>
      </c>
      <c r="AZ980" s="11" t="str">
        <f t="shared" si="445"/>
        <v>No</v>
      </c>
      <c r="BA980" s="11" t="str">
        <f t="shared" si="446"/>
        <v>BKO</v>
      </c>
      <c r="BB980" s="11" t="str">
        <f t="shared" si="447"/>
        <v>GM</v>
      </c>
      <c r="BC980" s="11" t="str">
        <f t="shared" si="448"/>
        <v>No</v>
      </c>
    </row>
    <row r="981" spans="1:55" x14ac:dyDescent="0.3">
      <c r="A981" s="11" t="s">
        <v>678</v>
      </c>
      <c r="B981" s="11" t="s">
        <v>1855</v>
      </c>
      <c r="C981" s="11" t="s">
        <v>632</v>
      </c>
      <c r="D981" s="11" t="s">
        <v>2459</v>
      </c>
      <c r="E981" s="38" t="s">
        <v>2901</v>
      </c>
      <c r="F981" s="11">
        <v>3</v>
      </c>
      <c r="G981" s="40" t="s">
        <v>218</v>
      </c>
      <c r="H981" s="11" t="str">
        <f t="shared" si="430"/>
        <v>Regular</v>
      </c>
      <c r="I981" s="11" t="str">
        <f t="shared" si="422"/>
        <v>US</v>
      </c>
      <c r="J981" s="11" t="str">
        <f>IF(ISERROR(VLOOKUP(C981,'WI Vs ASM'!$B$2:$E$1000,4,0)),0,(VLOOKUP(C981,'WI Vs ASM'!$B$2:$E$1000,4,0)))</f>
        <v>Onshore</v>
      </c>
      <c r="K981" s="11" t="str">
        <f>IF(ISERROR(VLOOKUP(C981,'WI Vs ASM'!$B$2:$F$1000,5,0)),0,(VLOOKUP(C981,'WI Vs ASM'!$B$2:$F$1000,5,0)))</f>
        <v>02-Variable Billable</v>
      </c>
      <c r="L981" s="11" t="str">
        <f>IF(ISERROR(VLOOKUP(C981,'WI Vs ASM'!$B$2:$D$1000,3,0)),0,(VLOOKUP(C981,'WI Vs ASM'!$B$2:$D$1000,3,0)))</f>
        <v>77-Landed BA-SE Onshore</v>
      </c>
      <c r="M981" s="11" t="str">
        <f>IF(ISERROR(VLOOKUP(C981,'WI Vs ASM'!$B$2:$I$1000,8,0)),0,(VLOOKUP(C981,'WI Vs ASM'!$B$2:$I$1000,8,0)))</f>
        <v>Rahul Soman</v>
      </c>
      <c r="N981" s="11" t="str">
        <f>IF(ISERROR(VLOOKUP(C981,'WI Vs ASM'!$B$2:$G$1000,6,0)),0,(VLOOKUP(C981,'WI Vs ASM'!$B$2:$G$1000,6,0)))</f>
        <v>Lotus Notes</v>
      </c>
      <c r="O981" s="11" t="str">
        <f>IF(ISERROR(VLOOKUP(C981,'WI Vs ASM'!$B$2:$H$1000,7,0)),0,(VLOOKUP(C981,'WI Vs ASM'!$B$2:$H$1000,7,0)))</f>
        <v>Lotus Notes</v>
      </c>
      <c r="P981" s="11" t="str">
        <f t="shared" si="423"/>
        <v>May-17</v>
      </c>
      <c r="Q981" s="11" t="str">
        <f t="shared" si="424"/>
        <v>Q2</v>
      </c>
      <c r="R981" s="11" t="str">
        <f>IF(ISERROR(VLOOKUP(C981,'WI Vs ASM'!$B$2:$J$1000,9,0)),0,(VLOOKUP(C981,'WI Vs ASM'!$B$2:$J$1000,9,0)))</f>
        <v>Jyothi Pai</v>
      </c>
      <c r="S981" s="11" t="str">
        <f>IF(ISERROR(VLOOKUP(C981,'WI Vs ASM'!$B$2:$K$1000,10,0)),0,(VLOOKUP(C981,'WI Vs ASM'!$B$2:$K$1000,10,0)))</f>
        <v>Dennis G. Bosman</v>
      </c>
      <c r="T981" s="11" t="str">
        <f>IF(ISERROR(VLOOKUP(C981,'WI Vs ASM'!$B$2:$L$1000,11,0)),0,(VLOOKUP(C981,'WI Vs ASM'!$B$2:$L$1000,11,0)))</f>
        <v>Terry Hedger</v>
      </c>
      <c r="U981" s="11" t="e">
        <f t="shared" si="431"/>
        <v>#VALUE!</v>
      </c>
      <c r="V981" s="11" t="str">
        <f t="shared" si="425"/>
        <v>No</v>
      </c>
      <c r="W981" s="11" t="str">
        <f t="shared" si="426"/>
        <v>Yes</v>
      </c>
      <c r="X981" s="11" t="str">
        <f t="shared" si="427"/>
        <v>Yes</v>
      </c>
      <c r="Y981" s="11" t="str">
        <f t="shared" si="428"/>
        <v>No</v>
      </c>
      <c r="Z981" s="11" t="str">
        <f t="shared" si="429"/>
        <v>No</v>
      </c>
      <c r="AA981" s="11" t="str">
        <f t="shared" si="432"/>
        <v>No</v>
      </c>
      <c r="AB981" s="11">
        <f>IF(ISERROR(VLOOKUP(U981,'ITWR Dump'!$A$2:$Y$5000,24,0)),0,(VLOOKUP('ILC Report'!U981,'ITWR Dump'!$A$2:$Y$5000,24,0)))</f>
        <v>0</v>
      </c>
      <c r="AC981" s="11" t="str">
        <f t="shared" si="433"/>
        <v>Yes</v>
      </c>
      <c r="AD981" s="11" t="str">
        <f t="shared" si="434"/>
        <v>BASE/Staff Aug</v>
      </c>
      <c r="AE981" s="11">
        <f>IF(ISERROR(VLOOKUP(U981,'ITWR Dump'!$A$2:$Y$5000,13,0)),0,(VLOOKUP(U981,'ITWR Dump'!$A$2:$Y$5000,13,0)))</f>
        <v>0</v>
      </c>
      <c r="AF981" s="11">
        <f>IF(ISERROR(VLOOKUP(U981,'ITWR Dump'!$A$2:$Y$5000,11,0)),0,(VLOOKUP(U981,'ITWR Dump'!$A$2:$Y$5000,11,0)))</f>
        <v>0</v>
      </c>
      <c r="AG981" s="11">
        <f>IF(ISERROR(VLOOKUP(U981,'ITWR Dump'!$A$2:$Y$5000,2,0)),0,(VLOOKUP(U981,'ITWR Dump'!$A$2:$Y$5000,2,0)))</f>
        <v>0</v>
      </c>
      <c r="AH981" s="11">
        <f>IF(ISERROR(VLOOKUP(U981,'ITWR Dump'!$A$2:$Y$5000,14,0)),0,(VLOOKUP(U981,'ITWR Dump'!$A$2:$Y$5000,14,0)))</f>
        <v>0</v>
      </c>
      <c r="AI981" s="11" t="str">
        <f t="shared" si="435"/>
        <v>77-Landed BA-SE Onshore Landed</v>
      </c>
      <c r="AJ981" s="11" t="str">
        <f t="shared" si="436"/>
        <v>Landed Onshore</v>
      </c>
      <c r="AK981" s="11" t="str">
        <f>IF(ISERROR(VLOOKUP(A981,'Team Data'!$C$2:$U$213,17,0)),0,(VLOOKUP(A981,'Team Data'!$C$2:$U$213,17,0)))</f>
        <v>BI and RM</v>
      </c>
      <c r="AL981" s="11" t="str">
        <f t="shared" si="437"/>
        <v>2017-04-24</v>
      </c>
      <c r="AM981" s="11">
        <f>IF(ISERROR(VLOOKUP(U981,'ITWR Dump'!$A$2:$Y$5000,16,0)),0,(VLOOKUP(U981,'ITWR Dump'!$A$2:$Y$5000,16,0)))</f>
        <v>0</v>
      </c>
      <c r="AN981" s="11">
        <f>IF(ISERROR(VLOOKUP(U981,'ITWR Dump'!$A$2:$Y$5000,18,0)),0,(VLOOKUP(U981,'ITWR Dump'!$A$2:$Y$5000,18,0)))</f>
        <v>0</v>
      </c>
      <c r="AO981" s="11">
        <f>IF(ISERROR(VLOOKUP(U981,'ITWR Dump'!$A$2:$Y$5000,25,0)),0,(VLOOKUP('ILC Report'!U981,'ITWR Dump'!$A$2:$Y$5000,25,0)))</f>
        <v>0</v>
      </c>
      <c r="AP981" s="11">
        <f t="shared" si="438"/>
        <v>0</v>
      </c>
      <c r="AQ981" s="26">
        <f t="shared" si="439"/>
        <v>0</v>
      </c>
      <c r="AR981" s="26">
        <f t="shared" si="440"/>
        <v>0</v>
      </c>
      <c r="AS981" s="26">
        <f t="shared" si="441"/>
        <v>0</v>
      </c>
      <c r="AT981" s="26">
        <f t="shared" si="442"/>
        <v>0</v>
      </c>
      <c r="AU981" s="26">
        <f t="shared" si="443"/>
        <v>0</v>
      </c>
      <c r="AV981" s="26">
        <f t="shared" si="444"/>
        <v>0</v>
      </c>
      <c r="AW981" s="11" t="s">
        <v>653</v>
      </c>
      <c r="AX981" s="11" t="str">
        <f>VLOOKUP(L981,Group!$A$2:$B$1000,2,0)</f>
        <v>Enhancement</v>
      </c>
      <c r="AY981" s="11">
        <f>IF(ISERROR(VLOOKUP(U981,'ITWR Dump'!$A$2:$Y$5000,15,0)),0,(VLOOKUP('ILC Report'!U981,'ITWR Dump'!$A$2:$Y$5000,15,0)))</f>
        <v>0</v>
      </c>
      <c r="AZ981" s="11" t="str">
        <f t="shared" si="445"/>
        <v>No</v>
      </c>
      <c r="BA981" s="11" t="str">
        <f t="shared" si="446"/>
        <v>BKO</v>
      </c>
      <c r="BB981" s="11" t="str">
        <f t="shared" si="447"/>
        <v>LB</v>
      </c>
      <c r="BC981" s="11" t="str">
        <f t="shared" si="448"/>
        <v>No</v>
      </c>
    </row>
    <row r="982" spans="1:55" x14ac:dyDescent="0.3">
      <c r="A982" s="11" t="s">
        <v>678</v>
      </c>
      <c r="B982" s="11" t="s">
        <v>1855</v>
      </c>
      <c r="C982" s="11" t="s">
        <v>632</v>
      </c>
      <c r="D982" s="11" t="s">
        <v>2460</v>
      </c>
      <c r="E982" s="38" t="s">
        <v>2901</v>
      </c>
      <c r="F982" s="11">
        <v>5</v>
      </c>
      <c r="G982" s="40" t="s">
        <v>218</v>
      </c>
      <c r="H982" s="11" t="str">
        <f t="shared" si="430"/>
        <v>Regular</v>
      </c>
      <c r="I982" s="11" t="str">
        <f t="shared" si="422"/>
        <v>US</v>
      </c>
      <c r="J982" s="11" t="str">
        <f>IF(ISERROR(VLOOKUP(C982,'WI Vs ASM'!$B$2:$E$1000,4,0)),0,(VLOOKUP(C982,'WI Vs ASM'!$B$2:$E$1000,4,0)))</f>
        <v>Onshore</v>
      </c>
      <c r="K982" s="11" t="str">
        <f>IF(ISERROR(VLOOKUP(C982,'WI Vs ASM'!$B$2:$F$1000,5,0)),0,(VLOOKUP(C982,'WI Vs ASM'!$B$2:$F$1000,5,0)))</f>
        <v>02-Variable Billable</v>
      </c>
      <c r="L982" s="11" t="str">
        <f>IF(ISERROR(VLOOKUP(C982,'WI Vs ASM'!$B$2:$D$1000,3,0)),0,(VLOOKUP(C982,'WI Vs ASM'!$B$2:$D$1000,3,0)))</f>
        <v>77-Landed BA-SE Onshore</v>
      </c>
      <c r="M982" s="11" t="str">
        <f>IF(ISERROR(VLOOKUP(C982,'WI Vs ASM'!$B$2:$I$1000,8,0)),0,(VLOOKUP(C982,'WI Vs ASM'!$B$2:$I$1000,8,0)))</f>
        <v>Rahul Soman</v>
      </c>
      <c r="N982" s="11" t="str">
        <f>IF(ISERROR(VLOOKUP(C982,'WI Vs ASM'!$B$2:$G$1000,6,0)),0,(VLOOKUP(C982,'WI Vs ASM'!$B$2:$G$1000,6,0)))</f>
        <v>Lotus Notes</v>
      </c>
      <c r="O982" s="11" t="str">
        <f>IF(ISERROR(VLOOKUP(C982,'WI Vs ASM'!$B$2:$H$1000,7,0)),0,(VLOOKUP(C982,'WI Vs ASM'!$B$2:$H$1000,7,0)))</f>
        <v>Lotus Notes</v>
      </c>
      <c r="P982" s="11" t="str">
        <f t="shared" si="423"/>
        <v>May-17</v>
      </c>
      <c r="Q982" s="11" t="str">
        <f t="shared" si="424"/>
        <v>Q2</v>
      </c>
      <c r="R982" s="11" t="str">
        <f>IF(ISERROR(VLOOKUP(C982,'WI Vs ASM'!$B$2:$J$1000,9,0)),0,(VLOOKUP(C982,'WI Vs ASM'!$B$2:$J$1000,9,0)))</f>
        <v>Jyothi Pai</v>
      </c>
      <c r="S982" s="11" t="str">
        <f>IF(ISERROR(VLOOKUP(C982,'WI Vs ASM'!$B$2:$K$1000,10,0)),0,(VLOOKUP(C982,'WI Vs ASM'!$B$2:$K$1000,10,0)))</f>
        <v>Dennis G. Bosman</v>
      </c>
      <c r="T982" s="11" t="str">
        <f>IF(ISERROR(VLOOKUP(C982,'WI Vs ASM'!$B$2:$L$1000,11,0)),0,(VLOOKUP(C982,'WI Vs ASM'!$B$2:$L$1000,11,0)))</f>
        <v>Terry Hedger</v>
      </c>
      <c r="U982" s="11" t="e">
        <f t="shared" si="431"/>
        <v>#VALUE!</v>
      </c>
      <c r="V982" s="11" t="str">
        <f t="shared" si="425"/>
        <v>No</v>
      </c>
      <c r="W982" s="11" t="str">
        <f t="shared" si="426"/>
        <v>Yes</v>
      </c>
      <c r="X982" s="11" t="str">
        <f t="shared" si="427"/>
        <v>Yes</v>
      </c>
      <c r="Y982" s="11" t="str">
        <f t="shared" si="428"/>
        <v>No</v>
      </c>
      <c r="Z982" s="11" t="str">
        <f t="shared" si="429"/>
        <v>No</v>
      </c>
      <c r="AA982" s="11" t="str">
        <f t="shared" si="432"/>
        <v>No</v>
      </c>
      <c r="AB982" s="11">
        <f>IF(ISERROR(VLOOKUP(U982,'ITWR Dump'!$A$2:$Y$5000,24,0)),0,(VLOOKUP('ILC Report'!U982,'ITWR Dump'!$A$2:$Y$5000,24,0)))</f>
        <v>0</v>
      </c>
      <c r="AC982" s="11" t="str">
        <f t="shared" si="433"/>
        <v>Yes</v>
      </c>
      <c r="AD982" s="11" t="str">
        <f t="shared" si="434"/>
        <v>BASE/Staff Aug</v>
      </c>
      <c r="AE982" s="11">
        <f>IF(ISERROR(VLOOKUP(U982,'ITWR Dump'!$A$2:$Y$5000,13,0)),0,(VLOOKUP(U982,'ITWR Dump'!$A$2:$Y$5000,13,0)))</f>
        <v>0</v>
      </c>
      <c r="AF982" s="11">
        <f>IF(ISERROR(VLOOKUP(U982,'ITWR Dump'!$A$2:$Y$5000,11,0)),0,(VLOOKUP(U982,'ITWR Dump'!$A$2:$Y$5000,11,0)))</f>
        <v>0</v>
      </c>
      <c r="AG982" s="11">
        <f>IF(ISERROR(VLOOKUP(U982,'ITWR Dump'!$A$2:$Y$5000,2,0)),0,(VLOOKUP(U982,'ITWR Dump'!$A$2:$Y$5000,2,0)))</f>
        <v>0</v>
      </c>
      <c r="AH982" s="11">
        <f>IF(ISERROR(VLOOKUP(U982,'ITWR Dump'!$A$2:$Y$5000,14,0)),0,(VLOOKUP(U982,'ITWR Dump'!$A$2:$Y$5000,14,0)))</f>
        <v>0</v>
      </c>
      <c r="AI982" s="11" t="str">
        <f t="shared" si="435"/>
        <v>77-Landed BA-SE Onshore Landed</v>
      </c>
      <c r="AJ982" s="11" t="str">
        <f t="shared" si="436"/>
        <v>Landed Onshore</v>
      </c>
      <c r="AK982" s="11" t="str">
        <f>IF(ISERROR(VLOOKUP(A982,'Team Data'!$C$2:$U$213,17,0)),0,(VLOOKUP(A982,'Team Data'!$C$2:$U$213,17,0)))</f>
        <v>BI and RM</v>
      </c>
      <c r="AL982" s="11" t="str">
        <f t="shared" si="437"/>
        <v>2017-04-24</v>
      </c>
      <c r="AM982" s="11">
        <f>IF(ISERROR(VLOOKUP(U982,'ITWR Dump'!$A$2:$Y$5000,16,0)),0,(VLOOKUP(U982,'ITWR Dump'!$A$2:$Y$5000,16,0)))</f>
        <v>0</v>
      </c>
      <c r="AN982" s="11">
        <f>IF(ISERROR(VLOOKUP(U982,'ITWR Dump'!$A$2:$Y$5000,18,0)),0,(VLOOKUP(U982,'ITWR Dump'!$A$2:$Y$5000,18,0)))</f>
        <v>0</v>
      </c>
      <c r="AO982" s="11">
        <f>IF(ISERROR(VLOOKUP(U982,'ITWR Dump'!$A$2:$Y$5000,25,0)),0,(VLOOKUP('ILC Report'!U982,'ITWR Dump'!$A$2:$Y$5000,25,0)))</f>
        <v>0</v>
      </c>
      <c r="AP982" s="11">
        <f t="shared" si="438"/>
        <v>0</v>
      </c>
      <c r="AQ982" s="26">
        <f t="shared" si="439"/>
        <v>0</v>
      </c>
      <c r="AR982" s="26">
        <f t="shared" si="440"/>
        <v>0</v>
      </c>
      <c r="AS982" s="26">
        <f t="shared" si="441"/>
        <v>0</v>
      </c>
      <c r="AT982" s="26">
        <f t="shared" si="442"/>
        <v>0</v>
      </c>
      <c r="AU982" s="26">
        <f t="shared" si="443"/>
        <v>0</v>
      </c>
      <c r="AV982" s="26">
        <f t="shared" si="444"/>
        <v>0</v>
      </c>
      <c r="AW982" s="11" t="s">
        <v>653</v>
      </c>
      <c r="AX982" s="11" t="str">
        <f>VLOOKUP(L982,Group!$A$2:$B$1000,2,0)</f>
        <v>Enhancement</v>
      </c>
      <c r="AY982" s="11">
        <f>IF(ISERROR(VLOOKUP(U982,'ITWR Dump'!$A$2:$Y$5000,15,0)),0,(VLOOKUP('ILC Report'!U982,'ITWR Dump'!$A$2:$Y$5000,15,0)))</f>
        <v>0</v>
      </c>
      <c r="AZ982" s="11" t="str">
        <f t="shared" si="445"/>
        <v>No</v>
      </c>
      <c r="BA982" s="11" t="str">
        <f t="shared" si="446"/>
        <v>BKO</v>
      </c>
      <c r="BB982" s="11" t="str">
        <f t="shared" si="447"/>
        <v>LB</v>
      </c>
      <c r="BC982" s="11" t="str">
        <f t="shared" si="448"/>
        <v>No</v>
      </c>
    </row>
    <row r="983" spans="1:55" x14ac:dyDescent="0.3">
      <c r="A983" s="11" t="s">
        <v>678</v>
      </c>
      <c r="B983" s="11" t="s">
        <v>1855</v>
      </c>
      <c r="C983" s="11" t="s">
        <v>632</v>
      </c>
      <c r="D983" s="11" t="s">
        <v>2461</v>
      </c>
      <c r="E983" s="38" t="s">
        <v>2901</v>
      </c>
      <c r="F983" s="11">
        <v>7</v>
      </c>
      <c r="G983" s="40" t="s">
        <v>218</v>
      </c>
      <c r="H983" s="11" t="str">
        <f t="shared" si="430"/>
        <v>Regular</v>
      </c>
      <c r="I983" s="11" t="str">
        <f t="shared" si="422"/>
        <v>US</v>
      </c>
      <c r="J983" s="11" t="str">
        <f>IF(ISERROR(VLOOKUP(C983,'WI Vs ASM'!$B$2:$E$1000,4,0)),0,(VLOOKUP(C983,'WI Vs ASM'!$B$2:$E$1000,4,0)))</f>
        <v>Onshore</v>
      </c>
      <c r="K983" s="11" t="str">
        <f>IF(ISERROR(VLOOKUP(C983,'WI Vs ASM'!$B$2:$F$1000,5,0)),0,(VLOOKUP(C983,'WI Vs ASM'!$B$2:$F$1000,5,0)))</f>
        <v>02-Variable Billable</v>
      </c>
      <c r="L983" s="11" t="str">
        <f>IF(ISERROR(VLOOKUP(C983,'WI Vs ASM'!$B$2:$D$1000,3,0)),0,(VLOOKUP(C983,'WI Vs ASM'!$B$2:$D$1000,3,0)))</f>
        <v>77-Landed BA-SE Onshore</v>
      </c>
      <c r="M983" s="11" t="str">
        <f>IF(ISERROR(VLOOKUP(C983,'WI Vs ASM'!$B$2:$I$1000,8,0)),0,(VLOOKUP(C983,'WI Vs ASM'!$B$2:$I$1000,8,0)))</f>
        <v>Rahul Soman</v>
      </c>
      <c r="N983" s="11" t="str">
        <f>IF(ISERROR(VLOOKUP(C983,'WI Vs ASM'!$B$2:$G$1000,6,0)),0,(VLOOKUP(C983,'WI Vs ASM'!$B$2:$G$1000,6,0)))</f>
        <v>Lotus Notes</v>
      </c>
      <c r="O983" s="11" t="str">
        <f>IF(ISERROR(VLOOKUP(C983,'WI Vs ASM'!$B$2:$H$1000,7,0)),0,(VLOOKUP(C983,'WI Vs ASM'!$B$2:$H$1000,7,0)))</f>
        <v>Lotus Notes</v>
      </c>
      <c r="P983" s="11" t="str">
        <f t="shared" si="423"/>
        <v>May-17</v>
      </c>
      <c r="Q983" s="11" t="str">
        <f t="shared" si="424"/>
        <v>Q2</v>
      </c>
      <c r="R983" s="11" t="str">
        <f>IF(ISERROR(VLOOKUP(C983,'WI Vs ASM'!$B$2:$J$1000,9,0)),0,(VLOOKUP(C983,'WI Vs ASM'!$B$2:$J$1000,9,0)))</f>
        <v>Jyothi Pai</v>
      </c>
      <c r="S983" s="11" t="str">
        <f>IF(ISERROR(VLOOKUP(C983,'WI Vs ASM'!$B$2:$K$1000,10,0)),0,(VLOOKUP(C983,'WI Vs ASM'!$B$2:$K$1000,10,0)))</f>
        <v>Dennis G. Bosman</v>
      </c>
      <c r="T983" s="11" t="str">
        <f>IF(ISERROR(VLOOKUP(C983,'WI Vs ASM'!$B$2:$L$1000,11,0)),0,(VLOOKUP(C983,'WI Vs ASM'!$B$2:$L$1000,11,0)))</f>
        <v>Terry Hedger</v>
      </c>
      <c r="U983" s="11" t="e">
        <f t="shared" si="431"/>
        <v>#VALUE!</v>
      </c>
      <c r="V983" s="11" t="str">
        <f t="shared" si="425"/>
        <v>No</v>
      </c>
      <c r="W983" s="11" t="str">
        <f t="shared" si="426"/>
        <v>Yes</v>
      </c>
      <c r="X983" s="11" t="str">
        <f t="shared" si="427"/>
        <v>Yes</v>
      </c>
      <c r="Y983" s="11" t="str">
        <f t="shared" si="428"/>
        <v>No</v>
      </c>
      <c r="Z983" s="11" t="str">
        <f t="shared" si="429"/>
        <v>No</v>
      </c>
      <c r="AA983" s="11" t="str">
        <f t="shared" si="432"/>
        <v>No</v>
      </c>
      <c r="AB983" s="11">
        <f>IF(ISERROR(VLOOKUP(U983,'ITWR Dump'!$A$2:$Y$5000,24,0)),0,(VLOOKUP('ILC Report'!U983,'ITWR Dump'!$A$2:$Y$5000,24,0)))</f>
        <v>0</v>
      </c>
      <c r="AC983" s="11" t="str">
        <f t="shared" si="433"/>
        <v>Yes</v>
      </c>
      <c r="AD983" s="11" t="str">
        <f t="shared" si="434"/>
        <v>BASE/Staff Aug</v>
      </c>
      <c r="AE983" s="11">
        <f>IF(ISERROR(VLOOKUP(U983,'ITWR Dump'!$A$2:$Y$5000,13,0)),0,(VLOOKUP(U983,'ITWR Dump'!$A$2:$Y$5000,13,0)))</f>
        <v>0</v>
      </c>
      <c r="AF983" s="11">
        <f>IF(ISERROR(VLOOKUP(U983,'ITWR Dump'!$A$2:$Y$5000,11,0)),0,(VLOOKUP(U983,'ITWR Dump'!$A$2:$Y$5000,11,0)))</f>
        <v>0</v>
      </c>
      <c r="AG983" s="11">
        <f>IF(ISERROR(VLOOKUP(U983,'ITWR Dump'!$A$2:$Y$5000,2,0)),0,(VLOOKUP(U983,'ITWR Dump'!$A$2:$Y$5000,2,0)))</f>
        <v>0</v>
      </c>
      <c r="AH983" s="11">
        <f>IF(ISERROR(VLOOKUP(U983,'ITWR Dump'!$A$2:$Y$5000,14,0)),0,(VLOOKUP(U983,'ITWR Dump'!$A$2:$Y$5000,14,0)))</f>
        <v>0</v>
      </c>
      <c r="AI983" s="11" t="str">
        <f t="shared" si="435"/>
        <v>77-Landed BA-SE Onshore Landed</v>
      </c>
      <c r="AJ983" s="11" t="str">
        <f t="shared" si="436"/>
        <v>Landed Onshore</v>
      </c>
      <c r="AK983" s="11" t="str">
        <f>IF(ISERROR(VLOOKUP(A983,'Team Data'!$C$2:$U$213,17,0)),0,(VLOOKUP(A983,'Team Data'!$C$2:$U$213,17,0)))</f>
        <v>BI and RM</v>
      </c>
      <c r="AL983" s="11" t="str">
        <f t="shared" si="437"/>
        <v>2017-04-24</v>
      </c>
      <c r="AM983" s="11">
        <f>IF(ISERROR(VLOOKUP(U983,'ITWR Dump'!$A$2:$Y$5000,16,0)),0,(VLOOKUP(U983,'ITWR Dump'!$A$2:$Y$5000,16,0)))</f>
        <v>0</v>
      </c>
      <c r="AN983" s="11">
        <f>IF(ISERROR(VLOOKUP(U983,'ITWR Dump'!$A$2:$Y$5000,18,0)),0,(VLOOKUP(U983,'ITWR Dump'!$A$2:$Y$5000,18,0)))</f>
        <v>0</v>
      </c>
      <c r="AO983" s="11">
        <f>IF(ISERROR(VLOOKUP(U983,'ITWR Dump'!$A$2:$Y$5000,25,0)),0,(VLOOKUP('ILC Report'!U983,'ITWR Dump'!$A$2:$Y$5000,25,0)))</f>
        <v>0</v>
      </c>
      <c r="AP983" s="11">
        <f t="shared" si="438"/>
        <v>0</v>
      </c>
      <c r="AQ983" s="26">
        <f t="shared" si="439"/>
        <v>0</v>
      </c>
      <c r="AR983" s="26">
        <f t="shared" si="440"/>
        <v>0</v>
      </c>
      <c r="AS983" s="26">
        <f t="shared" si="441"/>
        <v>0</v>
      </c>
      <c r="AT983" s="26">
        <f t="shared" si="442"/>
        <v>0</v>
      </c>
      <c r="AU983" s="26">
        <f t="shared" si="443"/>
        <v>0</v>
      </c>
      <c r="AV983" s="26">
        <f t="shared" si="444"/>
        <v>0</v>
      </c>
      <c r="AW983" s="11" t="s">
        <v>653</v>
      </c>
      <c r="AX983" s="11" t="str">
        <f>VLOOKUP(L983,Group!$A$2:$B$1000,2,0)</f>
        <v>Enhancement</v>
      </c>
      <c r="AY983" s="11">
        <f>IF(ISERROR(VLOOKUP(U983,'ITWR Dump'!$A$2:$Y$5000,15,0)),0,(VLOOKUP('ILC Report'!U983,'ITWR Dump'!$A$2:$Y$5000,15,0)))</f>
        <v>0</v>
      </c>
      <c r="AZ983" s="11" t="str">
        <f t="shared" si="445"/>
        <v>No</v>
      </c>
      <c r="BA983" s="11" t="str">
        <f t="shared" si="446"/>
        <v>BKO</v>
      </c>
      <c r="BB983" s="11" t="str">
        <f t="shared" si="447"/>
        <v>LB</v>
      </c>
      <c r="BC983" s="11" t="str">
        <f t="shared" si="448"/>
        <v>No</v>
      </c>
    </row>
    <row r="984" spans="1:55" x14ac:dyDescent="0.3">
      <c r="A984" s="11" t="s">
        <v>678</v>
      </c>
      <c r="B984" s="11" t="s">
        <v>1855</v>
      </c>
      <c r="C984" s="11" t="s">
        <v>633</v>
      </c>
      <c r="D984" s="11" t="s">
        <v>2462</v>
      </c>
      <c r="E984" s="38" t="s">
        <v>2901</v>
      </c>
      <c r="F984" s="11">
        <v>5</v>
      </c>
      <c r="G984" s="40" t="s">
        <v>218</v>
      </c>
      <c r="H984" s="11" t="str">
        <f t="shared" si="430"/>
        <v>Regular</v>
      </c>
      <c r="I984" s="11" t="str">
        <f t="shared" si="422"/>
        <v>US</v>
      </c>
      <c r="J984" s="11" t="str">
        <f>IF(ISERROR(VLOOKUP(C984,'WI Vs ASM'!$B$2:$E$1000,4,0)),0,(VLOOKUP(C984,'WI Vs ASM'!$B$2:$E$1000,4,0)))</f>
        <v>Onshore</v>
      </c>
      <c r="K984" s="11" t="str">
        <f>IF(ISERROR(VLOOKUP(C984,'WI Vs ASM'!$B$2:$F$1000,5,0)),0,(VLOOKUP(C984,'WI Vs ASM'!$B$2:$F$1000,5,0)))</f>
        <v>01-Fixed Price</v>
      </c>
      <c r="L984" s="11" t="str">
        <f>IF(ISERROR(VLOOKUP(C984,'WI Vs ASM'!$B$2:$D$1000,3,0)),0,(VLOOKUP(C984,'WI Vs ASM'!$B$2:$D$1000,3,0)))</f>
        <v>00-Maintenance Onshore</v>
      </c>
      <c r="M984" s="11" t="str">
        <f>IF(ISERROR(VLOOKUP(C984,'WI Vs ASM'!$B$2:$I$1000,8,0)),0,(VLOOKUP(C984,'WI Vs ASM'!$B$2:$I$1000,8,0)))</f>
        <v>Rahul Soman</v>
      </c>
      <c r="N984" s="11" t="str">
        <f>IF(ISERROR(VLOOKUP(C984,'WI Vs ASM'!$B$2:$G$1000,6,0)),0,(VLOOKUP(C984,'WI Vs ASM'!$B$2:$G$1000,6,0)))</f>
        <v>Enterprise</v>
      </c>
      <c r="O984" s="11" t="str">
        <f>IF(ISERROR(VLOOKUP(C984,'WI Vs ASM'!$B$2:$H$1000,7,0)),0,(VLOOKUP(C984,'WI Vs ASM'!$B$2:$H$1000,7,0)))</f>
        <v>Shared Services</v>
      </c>
      <c r="P984" s="11" t="str">
        <f t="shared" si="423"/>
        <v>May-17</v>
      </c>
      <c r="Q984" s="11" t="str">
        <f t="shared" si="424"/>
        <v>Q2</v>
      </c>
      <c r="R984" s="11" t="str">
        <f>IF(ISERROR(VLOOKUP(C984,'WI Vs ASM'!$B$2:$J$1000,9,0)),0,(VLOOKUP(C984,'WI Vs ASM'!$B$2:$J$1000,9,0)))</f>
        <v>Jyothi Pai</v>
      </c>
      <c r="S984" s="11" t="str">
        <f>IF(ISERROR(VLOOKUP(C984,'WI Vs ASM'!$B$2:$K$1000,10,0)),0,(VLOOKUP(C984,'WI Vs ASM'!$B$2:$K$1000,10,0)))</f>
        <v>Vasudevan Srinivasan</v>
      </c>
      <c r="T984" s="11" t="str">
        <f>IF(ISERROR(VLOOKUP(C984,'WI Vs ASM'!$B$2:$L$1000,11,0)),0,(VLOOKUP(C984,'WI Vs ASM'!$B$2:$L$1000,11,0)))</f>
        <v>Noha Salama</v>
      </c>
      <c r="U984" s="11" t="e">
        <f t="shared" si="431"/>
        <v>#VALUE!</v>
      </c>
      <c r="V984" s="11" t="str">
        <f t="shared" si="425"/>
        <v>No</v>
      </c>
      <c r="W984" s="11" t="str">
        <f t="shared" si="426"/>
        <v>Yes</v>
      </c>
      <c r="X984" s="11" t="str">
        <f t="shared" si="427"/>
        <v>No</v>
      </c>
      <c r="Y984" s="11" t="str">
        <f t="shared" si="428"/>
        <v>No</v>
      </c>
      <c r="Z984" s="11" t="str">
        <f t="shared" si="429"/>
        <v>No</v>
      </c>
      <c r="AA984" s="11" t="str">
        <f t="shared" si="432"/>
        <v>No</v>
      </c>
      <c r="AB984" s="11">
        <f>IF(ISERROR(VLOOKUP(U984,'ITWR Dump'!$A$2:$Y$5000,24,0)),0,(VLOOKUP('ILC Report'!U984,'ITWR Dump'!$A$2:$Y$5000,24,0)))</f>
        <v>0</v>
      </c>
      <c r="AC984" s="11" t="str">
        <f t="shared" si="433"/>
        <v>No</v>
      </c>
      <c r="AD984" s="11" t="str">
        <f t="shared" si="434"/>
        <v/>
      </c>
      <c r="AE984" s="11">
        <f>IF(ISERROR(VLOOKUP(U984,'ITWR Dump'!$A$2:$Y$5000,13,0)),0,(VLOOKUP(U984,'ITWR Dump'!$A$2:$Y$5000,13,0)))</f>
        <v>0</v>
      </c>
      <c r="AF984" s="11">
        <f>IF(ISERROR(VLOOKUP(U984,'ITWR Dump'!$A$2:$Y$5000,11,0)),0,(VLOOKUP(U984,'ITWR Dump'!$A$2:$Y$5000,11,0)))</f>
        <v>0</v>
      </c>
      <c r="AG984" s="11">
        <f>IF(ISERROR(VLOOKUP(U984,'ITWR Dump'!$A$2:$Y$5000,2,0)),0,(VLOOKUP(U984,'ITWR Dump'!$A$2:$Y$5000,2,0)))</f>
        <v>0</v>
      </c>
      <c r="AH984" s="11">
        <f>IF(ISERROR(VLOOKUP(U984,'ITWR Dump'!$A$2:$Y$5000,14,0)),0,(VLOOKUP(U984,'ITWR Dump'!$A$2:$Y$5000,14,0)))</f>
        <v>0</v>
      </c>
      <c r="AI984" s="11" t="str">
        <f t="shared" si="435"/>
        <v>00-Maintenance Onshore Landed</v>
      </c>
      <c r="AJ984" s="11" t="str">
        <f t="shared" si="436"/>
        <v>Landed Onshore</v>
      </c>
      <c r="AK984" s="11" t="str">
        <f>IF(ISERROR(VLOOKUP(A984,'Team Data'!$C$2:$U$213,17,0)),0,(VLOOKUP(A984,'Team Data'!$C$2:$U$213,17,0)))</f>
        <v>BI and RM</v>
      </c>
      <c r="AL984" s="11" t="str">
        <f t="shared" si="437"/>
        <v>2017-04-24</v>
      </c>
      <c r="AM984" s="11">
        <f>IF(ISERROR(VLOOKUP(U984,'ITWR Dump'!$A$2:$Y$5000,16,0)),0,(VLOOKUP(U984,'ITWR Dump'!$A$2:$Y$5000,16,0)))</f>
        <v>0</v>
      </c>
      <c r="AN984" s="11">
        <f>IF(ISERROR(VLOOKUP(U984,'ITWR Dump'!$A$2:$Y$5000,18,0)),0,(VLOOKUP(U984,'ITWR Dump'!$A$2:$Y$5000,18,0)))</f>
        <v>0</v>
      </c>
      <c r="AO984" s="11">
        <f>IF(ISERROR(VLOOKUP(U984,'ITWR Dump'!$A$2:$Y$5000,25,0)),0,(VLOOKUP('ILC Report'!U984,'ITWR Dump'!$A$2:$Y$5000,25,0)))</f>
        <v>0</v>
      </c>
      <c r="AP984" s="11">
        <f t="shared" si="438"/>
        <v>0</v>
      </c>
      <c r="AQ984" s="26">
        <f t="shared" si="439"/>
        <v>0</v>
      </c>
      <c r="AR984" s="26">
        <f t="shared" si="440"/>
        <v>0</v>
      </c>
      <c r="AS984" s="26">
        <f t="shared" si="441"/>
        <v>0</v>
      </c>
      <c r="AT984" s="26">
        <f t="shared" si="442"/>
        <v>0</v>
      </c>
      <c r="AU984" s="26">
        <f t="shared" si="443"/>
        <v>0</v>
      </c>
      <c r="AV984" s="26">
        <f t="shared" si="444"/>
        <v>0</v>
      </c>
      <c r="AW984" s="11" t="s">
        <v>653</v>
      </c>
      <c r="AX984" s="11" t="str">
        <f>VLOOKUP(L984,Group!$A$2:$B$1000,2,0)</f>
        <v>Maintenance</v>
      </c>
      <c r="AY984" s="11">
        <f>IF(ISERROR(VLOOKUP(U984,'ITWR Dump'!$A$2:$Y$5000,15,0)),0,(VLOOKUP('ILC Report'!U984,'ITWR Dump'!$A$2:$Y$5000,15,0)))</f>
        <v>0</v>
      </c>
      <c r="AZ984" s="11" t="str">
        <f t="shared" si="445"/>
        <v>No</v>
      </c>
      <c r="BA984" s="11" t="str">
        <f t="shared" si="446"/>
        <v>BKO</v>
      </c>
      <c r="BB984" s="11" t="str">
        <f t="shared" si="447"/>
        <v>MN</v>
      </c>
      <c r="BC984" s="11" t="str">
        <f t="shared" si="448"/>
        <v>No</v>
      </c>
    </row>
    <row r="985" spans="1:55" x14ac:dyDescent="0.3">
      <c r="A985" s="11" t="s">
        <v>678</v>
      </c>
      <c r="B985" s="11" t="s">
        <v>1855</v>
      </c>
      <c r="C985" s="11" t="s">
        <v>619</v>
      </c>
      <c r="D985" s="11" t="s">
        <v>2468</v>
      </c>
      <c r="E985" s="38" t="s">
        <v>2901</v>
      </c>
      <c r="F985" s="11">
        <v>3</v>
      </c>
      <c r="G985" s="40" t="s">
        <v>218</v>
      </c>
      <c r="H985" s="11" t="str">
        <f t="shared" si="430"/>
        <v>Regular</v>
      </c>
      <c r="I985" s="11" t="str">
        <f t="shared" si="422"/>
        <v>US</v>
      </c>
      <c r="J985" s="11" t="str">
        <f>IF(ISERROR(VLOOKUP(C985,'WI Vs ASM'!$B$2:$E$1000,4,0)),0,(VLOOKUP(C985,'WI Vs ASM'!$B$2:$E$1000,4,0)))</f>
        <v>Onshore</v>
      </c>
      <c r="K985" s="11" t="str">
        <f>IF(ISERROR(VLOOKUP(C985,'WI Vs ASM'!$B$2:$F$1000,5,0)),0,(VLOOKUP(C985,'WI Vs ASM'!$B$2:$F$1000,5,0)))</f>
        <v>01-Fixed Price</v>
      </c>
      <c r="L985" s="11" t="str">
        <f>IF(ISERROR(VLOOKUP(C985,'WI Vs ASM'!$B$2:$D$1000,3,0)),0,(VLOOKUP(C985,'WI Vs ASM'!$B$2:$D$1000,3,0)))</f>
        <v>00-Maintenance Onshore</v>
      </c>
      <c r="M985" s="11" t="str">
        <f>IF(ISERROR(VLOOKUP(C985,'WI Vs ASM'!$B$2:$I$1000,8,0)),0,(VLOOKUP(C985,'WI Vs ASM'!$B$2:$I$1000,8,0)))</f>
        <v>Vinodh</v>
      </c>
      <c r="N985" s="11" t="str">
        <f>IF(ISERROR(VLOOKUP(C985,'WI Vs ASM'!$B$2:$G$1000,6,0)),0,(VLOOKUP(C985,'WI Vs ASM'!$B$2:$G$1000,6,0)))</f>
        <v>FFIC Account Team</v>
      </c>
      <c r="O985" s="11" t="str">
        <f>IF(ISERROR(VLOOKUP(C985,'WI Vs ASM'!$B$2:$H$1000,7,0)),0,(VLOOKUP(C985,'WI Vs ASM'!$B$2:$H$1000,7,0)))</f>
        <v>FFIC Account Team</v>
      </c>
      <c r="P985" s="11" t="str">
        <f t="shared" si="423"/>
        <v>May-17</v>
      </c>
      <c r="Q985" s="11" t="str">
        <f t="shared" si="424"/>
        <v>Q2</v>
      </c>
      <c r="R985" s="11" t="str">
        <f>IF(ISERROR(VLOOKUP(C985,'WI Vs ASM'!$B$2:$J$1000,9,0)),0,(VLOOKUP(C985,'WI Vs ASM'!$B$2:$J$1000,9,0)))</f>
        <v>Manash M Dutta</v>
      </c>
      <c r="S985" s="11">
        <f>IF(ISERROR(VLOOKUP(C985,'WI Vs ASM'!$B$2:$K$1000,10,0)),0,(VLOOKUP(C985,'WI Vs ASM'!$B$2:$K$1000,10,0)))</f>
        <v>0</v>
      </c>
      <c r="T985" s="11">
        <f>IF(ISERROR(VLOOKUP(C985,'WI Vs ASM'!$B$2:$L$1000,11,0)),0,(VLOOKUP(C985,'WI Vs ASM'!$B$2:$L$1000,11,0)))</f>
        <v>0</v>
      </c>
      <c r="U985" s="11" t="e">
        <f t="shared" si="431"/>
        <v>#VALUE!</v>
      </c>
      <c r="V985" s="11" t="str">
        <f t="shared" si="425"/>
        <v>No</v>
      </c>
      <c r="W985" s="11" t="str">
        <f t="shared" si="426"/>
        <v>Yes</v>
      </c>
      <c r="X985" s="11" t="str">
        <f t="shared" si="427"/>
        <v>No</v>
      </c>
      <c r="Y985" s="11" t="str">
        <f t="shared" si="428"/>
        <v>No</v>
      </c>
      <c r="Z985" s="11" t="str">
        <f t="shared" si="429"/>
        <v>No</v>
      </c>
      <c r="AA985" s="11" t="str">
        <f t="shared" si="432"/>
        <v>No</v>
      </c>
      <c r="AB985" s="11">
        <f>IF(ISERROR(VLOOKUP(U985,'ITWR Dump'!$A$2:$Y$5000,24,0)),0,(VLOOKUP('ILC Report'!U985,'ITWR Dump'!$A$2:$Y$5000,24,0)))</f>
        <v>0</v>
      </c>
      <c r="AC985" s="11" t="str">
        <f t="shared" si="433"/>
        <v>No</v>
      </c>
      <c r="AD985" s="11" t="str">
        <f t="shared" si="434"/>
        <v/>
      </c>
      <c r="AE985" s="11">
        <f>IF(ISERROR(VLOOKUP(U985,'ITWR Dump'!$A$2:$Y$5000,13,0)),0,(VLOOKUP(U985,'ITWR Dump'!$A$2:$Y$5000,13,0)))</f>
        <v>0</v>
      </c>
      <c r="AF985" s="11">
        <f>IF(ISERROR(VLOOKUP(U985,'ITWR Dump'!$A$2:$Y$5000,11,0)),0,(VLOOKUP(U985,'ITWR Dump'!$A$2:$Y$5000,11,0)))</f>
        <v>0</v>
      </c>
      <c r="AG985" s="11">
        <f>IF(ISERROR(VLOOKUP(U985,'ITWR Dump'!$A$2:$Y$5000,2,0)),0,(VLOOKUP(U985,'ITWR Dump'!$A$2:$Y$5000,2,0)))</f>
        <v>0</v>
      </c>
      <c r="AH985" s="11">
        <f>IF(ISERROR(VLOOKUP(U985,'ITWR Dump'!$A$2:$Y$5000,14,0)),0,(VLOOKUP(U985,'ITWR Dump'!$A$2:$Y$5000,14,0)))</f>
        <v>0</v>
      </c>
      <c r="AI985" s="11" t="str">
        <f t="shared" si="435"/>
        <v>00-Maintenance Onshore Landed</v>
      </c>
      <c r="AJ985" s="11" t="str">
        <f t="shared" si="436"/>
        <v>Landed Onshore</v>
      </c>
      <c r="AK985" s="11" t="str">
        <f>IF(ISERROR(VLOOKUP(A985,'Team Data'!$C$2:$U$213,17,0)),0,(VLOOKUP(A985,'Team Data'!$C$2:$U$213,17,0)))</f>
        <v>BI and RM</v>
      </c>
      <c r="AL985" s="11" t="str">
        <f t="shared" si="437"/>
        <v>2017-04-24</v>
      </c>
      <c r="AM985" s="11">
        <f>IF(ISERROR(VLOOKUP(U985,'ITWR Dump'!$A$2:$Y$5000,16,0)),0,(VLOOKUP(U985,'ITWR Dump'!$A$2:$Y$5000,16,0)))</f>
        <v>0</v>
      </c>
      <c r="AN985" s="11">
        <f>IF(ISERROR(VLOOKUP(U985,'ITWR Dump'!$A$2:$Y$5000,18,0)),0,(VLOOKUP(U985,'ITWR Dump'!$A$2:$Y$5000,18,0)))</f>
        <v>0</v>
      </c>
      <c r="AO985" s="11">
        <f>IF(ISERROR(VLOOKUP(U985,'ITWR Dump'!$A$2:$Y$5000,25,0)),0,(VLOOKUP('ILC Report'!U985,'ITWR Dump'!$A$2:$Y$5000,25,0)))</f>
        <v>0</v>
      </c>
      <c r="AP985" s="11">
        <f t="shared" si="438"/>
        <v>0</v>
      </c>
      <c r="AQ985" s="26">
        <f t="shared" si="439"/>
        <v>0</v>
      </c>
      <c r="AR985" s="26">
        <f t="shared" si="440"/>
        <v>0</v>
      </c>
      <c r="AS985" s="26">
        <f t="shared" si="441"/>
        <v>0</v>
      </c>
      <c r="AT985" s="26">
        <f t="shared" si="442"/>
        <v>0</v>
      </c>
      <c r="AU985" s="26">
        <f t="shared" si="443"/>
        <v>0</v>
      </c>
      <c r="AV985" s="26">
        <f t="shared" si="444"/>
        <v>0</v>
      </c>
      <c r="AW985" s="11" t="s">
        <v>653</v>
      </c>
      <c r="AX985" s="11" t="str">
        <f>VLOOKUP(L985,Group!$A$2:$B$1000,2,0)</f>
        <v>Maintenance</v>
      </c>
      <c r="AY985" s="11">
        <f>IF(ISERROR(VLOOKUP(U985,'ITWR Dump'!$A$2:$Y$5000,15,0)),0,(VLOOKUP('ILC Report'!U985,'ITWR Dump'!$A$2:$Y$5000,15,0)))</f>
        <v>0</v>
      </c>
      <c r="AZ985" s="11" t="str">
        <f t="shared" si="445"/>
        <v>No</v>
      </c>
      <c r="BA985" s="11" t="str">
        <f t="shared" si="446"/>
        <v>BKO</v>
      </c>
      <c r="BB985" s="11" t="str">
        <f t="shared" si="447"/>
        <v>MN</v>
      </c>
      <c r="BC985" s="11" t="str">
        <f t="shared" si="448"/>
        <v>No</v>
      </c>
    </row>
    <row r="986" spans="1:55" x14ac:dyDescent="0.3">
      <c r="A986" s="11" t="s">
        <v>678</v>
      </c>
      <c r="B986" s="11" t="s">
        <v>1855</v>
      </c>
      <c r="C986" s="11" t="s">
        <v>632</v>
      </c>
      <c r="D986" s="11" t="s">
        <v>2463</v>
      </c>
      <c r="E986" s="38" t="s">
        <v>2901</v>
      </c>
      <c r="F986" s="11">
        <v>1.5</v>
      </c>
      <c r="G986" s="40" t="s">
        <v>218</v>
      </c>
      <c r="H986" s="11" t="str">
        <f t="shared" si="430"/>
        <v>Regular</v>
      </c>
      <c r="I986" s="11" t="str">
        <f t="shared" si="422"/>
        <v>US</v>
      </c>
      <c r="J986" s="11" t="str">
        <f>IF(ISERROR(VLOOKUP(C986,'WI Vs ASM'!$B$2:$E$1000,4,0)),0,(VLOOKUP(C986,'WI Vs ASM'!$B$2:$E$1000,4,0)))</f>
        <v>Onshore</v>
      </c>
      <c r="K986" s="11" t="str">
        <f>IF(ISERROR(VLOOKUP(C986,'WI Vs ASM'!$B$2:$F$1000,5,0)),0,(VLOOKUP(C986,'WI Vs ASM'!$B$2:$F$1000,5,0)))</f>
        <v>02-Variable Billable</v>
      </c>
      <c r="L986" s="11" t="str">
        <f>IF(ISERROR(VLOOKUP(C986,'WI Vs ASM'!$B$2:$D$1000,3,0)),0,(VLOOKUP(C986,'WI Vs ASM'!$B$2:$D$1000,3,0)))</f>
        <v>77-Landed BA-SE Onshore</v>
      </c>
      <c r="M986" s="11" t="str">
        <f>IF(ISERROR(VLOOKUP(C986,'WI Vs ASM'!$B$2:$I$1000,8,0)),0,(VLOOKUP(C986,'WI Vs ASM'!$B$2:$I$1000,8,0)))</f>
        <v>Rahul Soman</v>
      </c>
      <c r="N986" s="11" t="str">
        <f>IF(ISERROR(VLOOKUP(C986,'WI Vs ASM'!$B$2:$G$1000,6,0)),0,(VLOOKUP(C986,'WI Vs ASM'!$B$2:$G$1000,6,0)))</f>
        <v>Lotus Notes</v>
      </c>
      <c r="O986" s="11" t="str">
        <f>IF(ISERROR(VLOOKUP(C986,'WI Vs ASM'!$B$2:$H$1000,7,0)),0,(VLOOKUP(C986,'WI Vs ASM'!$B$2:$H$1000,7,0)))</f>
        <v>Lotus Notes</v>
      </c>
      <c r="P986" s="11" t="str">
        <f t="shared" si="423"/>
        <v>May-17</v>
      </c>
      <c r="Q986" s="11" t="str">
        <f t="shared" si="424"/>
        <v>Q2</v>
      </c>
      <c r="R986" s="11" t="str">
        <f>IF(ISERROR(VLOOKUP(C986,'WI Vs ASM'!$B$2:$J$1000,9,0)),0,(VLOOKUP(C986,'WI Vs ASM'!$B$2:$J$1000,9,0)))</f>
        <v>Jyothi Pai</v>
      </c>
      <c r="S986" s="11" t="str">
        <f>IF(ISERROR(VLOOKUP(C986,'WI Vs ASM'!$B$2:$K$1000,10,0)),0,(VLOOKUP(C986,'WI Vs ASM'!$B$2:$K$1000,10,0)))</f>
        <v>Dennis G. Bosman</v>
      </c>
      <c r="T986" s="11" t="str">
        <f>IF(ISERROR(VLOOKUP(C986,'WI Vs ASM'!$B$2:$L$1000,11,0)),0,(VLOOKUP(C986,'WI Vs ASM'!$B$2:$L$1000,11,0)))</f>
        <v>Terry Hedger</v>
      </c>
      <c r="U986" s="11" t="e">
        <f t="shared" si="431"/>
        <v>#VALUE!</v>
      </c>
      <c r="V986" s="11" t="str">
        <f t="shared" si="425"/>
        <v>No</v>
      </c>
      <c r="W986" s="11" t="str">
        <f t="shared" si="426"/>
        <v>Yes</v>
      </c>
      <c r="X986" s="11" t="str">
        <f t="shared" si="427"/>
        <v>Yes</v>
      </c>
      <c r="Y986" s="11" t="str">
        <f t="shared" si="428"/>
        <v>No</v>
      </c>
      <c r="Z986" s="11" t="str">
        <f t="shared" si="429"/>
        <v>No</v>
      </c>
      <c r="AA986" s="11" t="str">
        <f t="shared" si="432"/>
        <v>No</v>
      </c>
      <c r="AB986" s="11">
        <f>IF(ISERROR(VLOOKUP(U986,'ITWR Dump'!$A$2:$Y$5000,24,0)),0,(VLOOKUP('ILC Report'!U986,'ITWR Dump'!$A$2:$Y$5000,24,0)))</f>
        <v>0</v>
      </c>
      <c r="AC986" s="11" t="str">
        <f t="shared" si="433"/>
        <v>Yes</v>
      </c>
      <c r="AD986" s="11" t="str">
        <f t="shared" si="434"/>
        <v>BASE/Staff Aug</v>
      </c>
      <c r="AE986" s="11">
        <f>IF(ISERROR(VLOOKUP(U986,'ITWR Dump'!$A$2:$Y$5000,13,0)),0,(VLOOKUP(U986,'ITWR Dump'!$A$2:$Y$5000,13,0)))</f>
        <v>0</v>
      </c>
      <c r="AF986" s="11">
        <f>IF(ISERROR(VLOOKUP(U986,'ITWR Dump'!$A$2:$Y$5000,11,0)),0,(VLOOKUP(U986,'ITWR Dump'!$A$2:$Y$5000,11,0)))</f>
        <v>0</v>
      </c>
      <c r="AG986" s="11">
        <f>IF(ISERROR(VLOOKUP(U986,'ITWR Dump'!$A$2:$Y$5000,2,0)),0,(VLOOKUP(U986,'ITWR Dump'!$A$2:$Y$5000,2,0)))</f>
        <v>0</v>
      </c>
      <c r="AH986" s="11">
        <f>IF(ISERROR(VLOOKUP(U986,'ITWR Dump'!$A$2:$Y$5000,14,0)),0,(VLOOKUP(U986,'ITWR Dump'!$A$2:$Y$5000,14,0)))</f>
        <v>0</v>
      </c>
      <c r="AI986" s="11" t="str">
        <f t="shared" si="435"/>
        <v>77-Landed BA-SE Onshore Landed</v>
      </c>
      <c r="AJ986" s="11" t="str">
        <f t="shared" si="436"/>
        <v>Landed Onshore</v>
      </c>
      <c r="AK986" s="11" t="str">
        <f>IF(ISERROR(VLOOKUP(A986,'Team Data'!$C$2:$U$213,17,0)),0,(VLOOKUP(A986,'Team Data'!$C$2:$U$213,17,0)))</f>
        <v>BI and RM</v>
      </c>
      <c r="AL986" s="11" t="str">
        <f t="shared" si="437"/>
        <v>2017-04-24</v>
      </c>
      <c r="AM986" s="11">
        <f>IF(ISERROR(VLOOKUP(U986,'ITWR Dump'!$A$2:$Y$5000,16,0)),0,(VLOOKUP(U986,'ITWR Dump'!$A$2:$Y$5000,16,0)))</f>
        <v>0</v>
      </c>
      <c r="AN986" s="11">
        <f>IF(ISERROR(VLOOKUP(U986,'ITWR Dump'!$A$2:$Y$5000,18,0)),0,(VLOOKUP(U986,'ITWR Dump'!$A$2:$Y$5000,18,0)))</f>
        <v>0</v>
      </c>
      <c r="AO986" s="11">
        <f>IF(ISERROR(VLOOKUP(U986,'ITWR Dump'!$A$2:$Y$5000,25,0)),0,(VLOOKUP('ILC Report'!U986,'ITWR Dump'!$A$2:$Y$5000,25,0)))</f>
        <v>0</v>
      </c>
      <c r="AP986" s="11">
        <f t="shared" si="438"/>
        <v>0</v>
      </c>
      <c r="AQ986" s="26">
        <f t="shared" si="439"/>
        <v>0</v>
      </c>
      <c r="AR986" s="26">
        <f t="shared" si="440"/>
        <v>0</v>
      </c>
      <c r="AS986" s="26">
        <f t="shared" si="441"/>
        <v>0</v>
      </c>
      <c r="AT986" s="26">
        <f t="shared" si="442"/>
        <v>0</v>
      </c>
      <c r="AU986" s="26">
        <f t="shared" si="443"/>
        <v>0</v>
      </c>
      <c r="AV986" s="26">
        <f t="shared" si="444"/>
        <v>0</v>
      </c>
      <c r="AW986" s="11" t="s">
        <v>653</v>
      </c>
      <c r="AX986" s="11" t="str">
        <f>VLOOKUP(L986,Group!$A$2:$B$1000,2,0)</f>
        <v>Enhancement</v>
      </c>
      <c r="AY986" s="11">
        <f>IF(ISERROR(VLOOKUP(U986,'ITWR Dump'!$A$2:$Y$5000,15,0)),0,(VLOOKUP('ILC Report'!U986,'ITWR Dump'!$A$2:$Y$5000,15,0)))</f>
        <v>0</v>
      </c>
      <c r="AZ986" s="11" t="str">
        <f t="shared" si="445"/>
        <v>No</v>
      </c>
      <c r="BA986" s="11" t="str">
        <f t="shared" si="446"/>
        <v>BKO</v>
      </c>
      <c r="BB986" s="11" t="str">
        <f t="shared" si="447"/>
        <v>LB</v>
      </c>
      <c r="BC986" s="11" t="str">
        <f t="shared" si="448"/>
        <v>No</v>
      </c>
    </row>
    <row r="987" spans="1:55" x14ac:dyDescent="0.3">
      <c r="A987" s="11" t="s">
        <v>678</v>
      </c>
      <c r="B987" s="11" t="s">
        <v>1855</v>
      </c>
      <c r="C987" s="11" t="s">
        <v>637</v>
      </c>
      <c r="D987" s="11" t="s">
        <v>2464</v>
      </c>
      <c r="E987" s="38" t="s">
        <v>2901</v>
      </c>
      <c r="F987" s="11">
        <v>11</v>
      </c>
      <c r="G987" s="40" t="s">
        <v>218</v>
      </c>
      <c r="H987" s="11" t="str">
        <f t="shared" si="430"/>
        <v>Regular</v>
      </c>
      <c r="I987" s="11" t="str">
        <f t="shared" si="422"/>
        <v>US</v>
      </c>
      <c r="J987" s="11" t="str">
        <f>IF(ISERROR(VLOOKUP(C987,'WI Vs ASM'!$B$2:$E$1000,4,0)),0,(VLOOKUP(C987,'WI Vs ASM'!$B$2:$E$1000,4,0)))</f>
        <v>Onshore</v>
      </c>
      <c r="K987" s="11" t="str">
        <f>IF(ISERROR(VLOOKUP(C987,'WI Vs ASM'!$B$2:$F$1000,5,0)),0,(VLOOKUP(C987,'WI Vs ASM'!$B$2:$F$1000,5,0)))</f>
        <v>09-NonBillable</v>
      </c>
      <c r="L987" s="11" t="str">
        <f>IF(ISERROR(VLOOKUP(C987,'WI Vs ASM'!$B$2:$D$1000,3,0)),0,(VLOOKUP(C987,'WI Vs ASM'!$B$2:$D$1000,3,0)))</f>
        <v>92-Mgmt Onshore (OH)</v>
      </c>
      <c r="M987" s="11" t="str">
        <f>IF(ISERROR(VLOOKUP(C987,'WI Vs ASM'!$B$2:$I$1000,8,0)),0,(VLOOKUP(C987,'WI Vs ASM'!$B$2:$I$1000,8,0)))</f>
        <v>Vinodh</v>
      </c>
      <c r="N987" s="11" t="str">
        <f>IF(ISERROR(VLOOKUP(C987,'WI Vs ASM'!$B$2:$G$1000,6,0)),0,(VLOOKUP(C987,'WI Vs ASM'!$B$2:$G$1000,6,0)))</f>
        <v>FFIC Account Team</v>
      </c>
      <c r="O987" s="11" t="str">
        <f>IF(ISERROR(VLOOKUP(C987,'WI Vs ASM'!$B$2:$H$1000,7,0)),0,(VLOOKUP(C987,'WI Vs ASM'!$B$2:$H$1000,7,0)))</f>
        <v>FFIC Account Team</v>
      </c>
      <c r="P987" s="11" t="str">
        <f t="shared" si="423"/>
        <v>May-17</v>
      </c>
      <c r="Q987" s="11" t="str">
        <f t="shared" si="424"/>
        <v>Q2</v>
      </c>
      <c r="R987" s="11" t="str">
        <f>IF(ISERROR(VLOOKUP(C987,'WI Vs ASM'!$B$2:$J$1000,9,0)),0,(VLOOKUP(C987,'WI Vs ASM'!$B$2:$J$1000,9,0)))</f>
        <v>Manash M Dutta</v>
      </c>
      <c r="S987" s="11">
        <f>IF(ISERROR(VLOOKUP(C987,'WI Vs ASM'!$B$2:$K$1000,10,0)),0,(VLOOKUP(C987,'WI Vs ASM'!$B$2:$K$1000,10,0)))</f>
        <v>0</v>
      </c>
      <c r="T987" s="11">
        <f>IF(ISERROR(VLOOKUP(C987,'WI Vs ASM'!$B$2:$L$1000,11,0)),0,(VLOOKUP(C987,'WI Vs ASM'!$B$2:$L$1000,11,0)))</f>
        <v>0</v>
      </c>
      <c r="U987" s="11" t="e">
        <f t="shared" si="431"/>
        <v>#VALUE!</v>
      </c>
      <c r="V987" s="11" t="str">
        <f t="shared" si="425"/>
        <v>No</v>
      </c>
      <c r="W987" s="11" t="str">
        <f t="shared" si="426"/>
        <v>No</v>
      </c>
      <c r="X987" s="11" t="str">
        <f t="shared" si="427"/>
        <v>No</v>
      </c>
      <c r="Y987" s="11" t="str">
        <f t="shared" si="428"/>
        <v>No</v>
      </c>
      <c r="Z987" s="11" t="str">
        <f t="shared" si="429"/>
        <v>No</v>
      </c>
      <c r="AA987" s="11" t="str">
        <f t="shared" si="432"/>
        <v>No</v>
      </c>
      <c r="AB987" s="11">
        <f>IF(ISERROR(VLOOKUP(U987,'ITWR Dump'!$A$2:$Y$5000,24,0)),0,(VLOOKUP('ILC Report'!U987,'ITWR Dump'!$A$2:$Y$5000,24,0)))</f>
        <v>0</v>
      </c>
      <c r="AC987" s="11" t="str">
        <f t="shared" si="433"/>
        <v>No</v>
      </c>
      <c r="AD987" s="11" t="str">
        <f t="shared" si="434"/>
        <v/>
      </c>
      <c r="AE987" s="11">
        <f>IF(ISERROR(VLOOKUP(U987,'ITWR Dump'!$A$2:$Y$5000,13,0)),0,(VLOOKUP(U987,'ITWR Dump'!$A$2:$Y$5000,13,0)))</f>
        <v>0</v>
      </c>
      <c r="AF987" s="11">
        <f>IF(ISERROR(VLOOKUP(U987,'ITWR Dump'!$A$2:$Y$5000,11,0)),0,(VLOOKUP(U987,'ITWR Dump'!$A$2:$Y$5000,11,0)))</f>
        <v>0</v>
      </c>
      <c r="AG987" s="11">
        <f>IF(ISERROR(VLOOKUP(U987,'ITWR Dump'!$A$2:$Y$5000,2,0)),0,(VLOOKUP(U987,'ITWR Dump'!$A$2:$Y$5000,2,0)))</f>
        <v>0</v>
      </c>
      <c r="AH987" s="11">
        <f>IF(ISERROR(VLOOKUP(U987,'ITWR Dump'!$A$2:$Y$5000,14,0)),0,(VLOOKUP(U987,'ITWR Dump'!$A$2:$Y$5000,14,0)))</f>
        <v>0</v>
      </c>
      <c r="AI987" s="11" t="str">
        <f t="shared" si="435"/>
        <v>92-Mgmt Onshore (OH) Landed</v>
      </c>
      <c r="AJ987" s="11" t="str">
        <f t="shared" si="436"/>
        <v>Landed Onshore</v>
      </c>
      <c r="AK987" s="11" t="str">
        <f>IF(ISERROR(VLOOKUP(A987,'Team Data'!$C$2:$U$213,17,0)),0,(VLOOKUP(A987,'Team Data'!$C$2:$U$213,17,0)))</f>
        <v>BI and RM</v>
      </c>
      <c r="AL987" s="11" t="str">
        <f t="shared" si="437"/>
        <v>2017-04-24</v>
      </c>
      <c r="AM987" s="11">
        <f>IF(ISERROR(VLOOKUP(U987,'ITWR Dump'!$A$2:$Y$5000,16,0)),0,(VLOOKUP(U987,'ITWR Dump'!$A$2:$Y$5000,16,0)))</f>
        <v>0</v>
      </c>
      <c r="AN987" s="11">
        <f>IF(ISERROR(VLOOKUP(U987,'ITWR Dump'!$A$2:$Y$5000,18,0)),0,(VLOOKUP(U987,'ITWR Dump'!$A$2:$Y$5000,18,0)))</f>
        <v>0</v>
      </c>
      <c r="AO987" s="11">
        <f>IF(ISERROR(VLOOKUP(U987,'ITWR Dump'!$A$2:$Y$5000,25,0)),0,(VLOOKUP('ILC Report'!U987,'ITWR Dump'!$A$2:$Y$5000,25,0)))</f>
        <v>0</v>
      </c>
      <c r="AP987" s="11">
        <f t="shared" si="438"/>
        <v>0</v>
      </c>
      <c r="AQ987" s="26">
        <f t="shared" si="439"/>
        <v>0</v>
      </c>
      <c r="AR987" s="26">
        <f t="shared" si="440"/>
        <v>0</v>
      </c>
      <c r="AS987" s="26">
        <f t="shared" si="441"/>
        <v>0</v>
      </c>
      <c r="AT987" s="26">
        <f t="shared" si="442"/>
        <v>0</v>
      </c>
      <c r="AU987" s="26">
        <f t="shared" si="443"/>
        <v>0</v>
      </c>
      <c r="AV987" s="26">
        <f t="shared" si="444"/>
        <v>0</v>
      </c>
      <c r="AW987" s="11" t="s">
        <v>653</v>
      </c>
      <c r="AX987" s="11" t="str">
        <f>VLOOKUP(L987,Group!$A$2:$B$1000,2,0)</f>
        <v>Maintenance</v>
      </c>
      <c r="AY987" s="11">
        <f>IF(ISERROR(VLOOKUP(U987,'ITWR Dump'!$A$2:$Y$5000,15,0)),0,(VLOOKUP('ILC Report'!U987,'ITWR Dump'!$A$2:$Y$5000,15,0)))</f>
        <v>0</v>
      </c>
      <c r="AZ987" s="11" t="str">
        <f t="shared" si="445"/>
        <v>No</v>
      </c>
      <c r="BA987" s="11" t="str">
        <f t="shared" si="446"/>
        <v>BKO</v>
      </c>
      <c r="BB987" s="11" t="str">
        <f t="shared" si="447"/>
        <v>GM</v>
      </c>
      <c r="BC987" s="11" t="str">
        <f t="shared" si="448"/>
        <v>No</v>
      </c>
    </row>
    <row r="988" spans="1:55" x14ac:dyDescent="0.3">
      <c r="A988" s="11" t="s">
        <v>678</v>
      </c>
      <c r="B988" s="11" t="s">
        <v>1855</v>
      </c>
      <c r="C988" s="11" t="s">
        <v>632</v>
      </c>
      <c r="D988" s="11" t="s">
        <v>2465</v>
      </c>
      <c r="E988" s="38" t="s">
        <v>2901</v>
      </c>
      <c r="F988" s="11">
        <v>1</v>
      </c>
      <c r="G988" s="40" t="s">
        <v>218</v>
      </c>
      <c r="H988" s="11" t="str">
        <f t="shared" si="430"/>
        <v>Regular</v>
      </c>
      <c r="I988" s="11" t="str">
        <f t="shared" si="422"/>
        <v>US</v>
      </c>
      <c r="J988" s="11" t="str">
        <f>IF(ISERROR(VLOOKUP(C988,'WI Vs ASM'!$B$2:$E$1000,4,0)),0,(VLOOKUP(C988,'WI Vs ASM'!$B$2:$E$1000,4,0)))</f>
        <v>Onshore</v>
      </c>
      <c r="K988" s="11" t="str">
        <f>IF(ISERROR(VLOOKUP(C988,'WI Vs ASM'!$B$2:$F$1000,5,0)),0,(VLOOKUP(C988,'WI Vs ASM'!$B$2:$F$1000,5,0)))</f>
        <v>02-Variable Billable</v>
      </c>
      <c r="L988" s="11" t="str">
        <f>IF(ISERROR(VLOOKUP(C988,'WI Vs ASM'!$B$2:$D$1000,3,0)),0,(VLOOKUP(C988,'WI Vs ASM'!$B$2:$D$1000,3,0)))</f>
        <v>77-Landed BA-SE Onshore</v>
      </c>
      <c r="M988" s="11" t="str">
        <f>IF(ISERROR(VLOOKUP(C988,'WI Vs ASM'!$B$2:$I$1000,8,0)),0,(VLOOKUP(C988,'WI Vs ASM'!$B$2:$I$1000,8,0)))</f>
        <v>Rahul Soman</v>
      </c>
      <c r="N988" s="11" t="str">
        <f>IF(ISERROR(VLOOKUP(C988,'WI Vs ASM'!$B$2:$G$1000,6,0)),0,(VLOOKUP(C988,'WI Vs ASM'!$B$2:$G$1000,6,0)))</f>
        <v>Lotus Notes</v>
      </c>
      <c r="O988" s="11" t="str">
        <f>IF(ISERROR(VLOOKUP(C988,'WI Vs ASM'!$B$2:$H$1000,7,0)),0,(VLOOKUP(C988,'WI Vs ASM'!$B$2:$H$1000,7,0)))</f>
        <v>Lotus Notes</v>
      </c>
      <c r="P988" s="11" t="str">
        <f t="shared" si="423"/>
        <v>May-17</v>
      </c>
      <c r="Q988" s="11" t="str">
        <f t="shared" si="424"/>
        <v>Q2</v>
      </c>
      <c r="R988" s="11" t="str">
        <f>IF(ISERROR(VLOOKUP(C988,'WI Vs ASM'!$B$2:$J$1000,9,0)),0,(VLOOKUP(C988,'WI Vs ASM'!$B$2:$J$1000,9,0)))</f>
        <v>Jyothi Pai</v>
      </c>
      <c r="S988" s="11" t="str">
        <f>IF(ISERROR(VLOOKUP(C988,'WI Vs ASM'!$B$2:$K$1000,10,0)),0,(VLOOKUP(C988,'WI Vs ASM'!$B$2:$K$1000,10,0)))</f>
        <v>Dennis G. Bosman</v>
      </c>
      <c r="T988" s="11" t="str">
        <f>IF(ISERROR(VLOOKUP(C988,'WI Vs ASM'!$B$2:$L$1000,11,0)),0,(VLOOKUP(C988,'WI Vs ASM'!$B$2:$L$1000,11,0)))</f>
        <v>Terry Hedger</v>
      </c>
      <c r="U988" s="11" t="e">
        <f t="shared" si="431"/>
        <v>#VALUE!</v>
      </c>
      <c r="V988" s="11" t="str">
        <f t="shared" si="425"/>
        <v>No</v>
      </c>
      <c r="W988" s="11" t="str">
        <f t="shared" si="426"/>
        <v>Yes</v>
      </c>
      <c r="X988" s="11" t="str">
        <f t="shared" si="427"/>
        <v>Yes</v>
      </c>
      <c r="Y988" s="11" t="str">
        <f t="shared" si="428"/>
        <v>No</v>
      </c>
      <c r="Z988" s="11" t="str">
        <f t="shared" si="429"/>
        <v>No</v>
      </c>
      <c r="AA988" s="11" t="str">
        <f t="shared" si="432"/>
        <v>No</v>
      </c>
      <c r="AB988" s="11">
        <f>IF(ISERROR(VLOOKUP(U988,'ITWR Dump'!$A$2:$Y$5000,24,0)),0,(VLOOKUP('ILC Report'!U988,'ITWR Dump'!$A$2:$Y$5000,24,0)))</f>
        <v>0</v>
      </c>
      <c r="AC988" s="11" t="str">
        <f t="shared" si="433"/>
        <v>Yes</v>
      </c>
      <c r="AD988" s="11" t="str">
        <f t="shared" si="434"/>
        <v>BASE/Staff Aug</v>
      </c>
      <c r="AE988" s="11">
        <f>IF(ISERROR(VLOOKUP(U988,'ITWR Dump'!$A$2:$Y$5000,13,0)),0,(VLOOKUP(U988,'ITWR Dump'!$A$2:$Y$5000,13,0)))</f>
        <v>0</v>
      </c>
      <c r="AF988" s="11">
        <f>IF(ISERROR(VLOOKUP(U988,'ITWR Dump'!$A$2:$Y$5000,11,0)),0,(VLOOKUP(U988,'ITWR Dump'!$A$2:$Y$5000,11,0)))</f>
        <v>0</v>
      </c>
      <c r="AG988" s="11">
        <f>IF(ISERROR(VLOOKUP(U988,'ITWR Dump'!$A$2:$Y$5000,2,0)),0,(VLOOKUP(U988,'ITWR Dump'!$A$2:$Y$5000,2,0)))</f>
        <v>0</v>
      </c>
      <c r="AH988" s="11">
        <f>IF(ISERROR(VLOOKUP(U988,'ITWR Dump'!$A$2:$Y$5000,14,0)),0,(VLOOKUP(U988,'ITWR Dump'!$A$2:$Y$5000,14,0)))</f>
        <v>0</v>
      </c>
      <c r="AI988" s="11" t="str">
        <f t="shared" si="435"/>
        <v>77-Landed BA-SE Onshore Landed</v>
      </c>
      <c r="AJ988" s="11" t="str">
        <f t="shared" si="436"/>
        <v>Landed Onshore</v>
      </c>
      <c r="AK988" s="11" t="str">
        <f>IF(ISERROR(VLOOKUP(A988,'Team Data'!$C$2:$U$213,17,0)),0,(VLOOKUP(A988,'Team Data'!$C$2:$U$213,17,0)))</f>
        <v>BI and RM</v>
      </c>
      <c r="AL988" s="11" t="str">
        <f t="shared" si="437"/>
        <v>2017-04-24</v>
      </c>
      <c r="AM988" s="11">
        <f>IF(ISERROR(VLOOKUP(U988,'ITWR Dump'!$A$2:$Y$5000,16,0)),0,(VLOOKUP(U988,'ITWR Dump'!$A$2:$Y$5000,16,0)))</f>
        <v>0</v>
      </c>
      <c r="AN988" s="11">
        <f>IF(ISERROR(VLOOKUP(U988,'ITWR Dump'!$A$2:$Y$5000,18,0)),0,(VLOOKUP(U988,'ITWR Dump'!$A$2:$Y$5000,18,0)))</f>
        <v>0</v>
      </c>
      <c r="AO988" s="11">
        <f>IF(ISERROR(VLOOKUP(U988,'ITWR Dump'!$A$2:$Y$5000,25,0)),0,(VLOOKUP('ILC Report'!U988,'ITWR Dump'!$A$2:$Y$5000,25,0)))</f>
        <v>0</v>
      </c>
      <c r="AP988" s="11">
        <f t="shared" si="438"/>
        <v>0</v>
      </c>
      <c r="AQ988" s="26">
        <f t="shared" si="439"/>
        <v>0</v>
      </c>
      <c r="AR988" s="26">
        <f t="shared" si="440"/>
        <v>0</v>
      </c>
      <c r="AS988" s="26">
        <f t="shared" si="441"/>
        <v>0</v>
      </c>
      <c r="AT988" s="26">
        <f t="shared" si="442"/>
        <v>0</v>
      </c>
      <c r="AU988" s="26">
        <f t="shared" si="443"/>
        <v>0</v>
      </c>
      <c r="AV988" s="26">
        <f t="shared" si="444"/>
        <v>0</v>
      </c>
      <c r="AW988" s="11" t="s">
        <v>653</v>
      </c>
      <c r="AX988" s="11" t="str">
        <f>VLOOKUP(L988,Group!$A$2:$B$1000,2,0)</f>
        <v>Enhancement</v>
      </c>
      <c r="AY988" s="11">
        <f>IF(ISERROR(VLOOKUP(U988,'ITWR Dump'!$A$2:$Y$5000,15,0)),0,(VLOOKUP('ILC Report'!U988,'ITWR Dump'!$A$2:$Y$5000,15,0)))</f>
        <v>0</v>
      </c>
      <c r="AZ988" s="11" t="str">
        <f t="shared" si="445"/>
        <v>No</v>
      </c>
      <c r="BA988" s="11" t="str">
        <f t="shared" si="446"/>
        <v>BKO</v>
      </c>
      <c r="BB988" s="11" t="str">
        <f t="shared" si="447"/>
        <v>LB</v>
      </c>
      <c r="BC988" s="11" t="str">
        <f t="shared" si="448"/>
        <v>No</v>
      </c>
    </row>
    <row r="989" spans="1:55" x14ac:dyDescent="0.3">
      <c r="A989" s="11" t="s">
        <v>678</v>
      </c>
      <c r="B989" s="11" t="s">
        <v>1855</v>
      </c>
      <c r="C989" s="11" t="s">
        <v>632</v>
      </c>
      <c r="D989" s="11" t="s">
        <v>2466</v>
      </c>
      <c r="E989" s="38" t="s">
        <v>2901</v>
      </c>
      <c r="F989" s="11">
        <v>2.5</v>
      </c>
      <c r="G989" s="40" t="s">
        <v>218</v>
      </c>
      <c r="H989" s="11" t="str">
        <f t="shared" si="430"/>
        <v>Regular</v>
      </c>
      <c r="I989" s="11" t="str">
        <f t="shared" si="422"/>
        <v>US</v>
      </c>
      <c r="J989" s="11" t="str">
        <f>IF(ISERROR(VLOOKUP(C989,'WI Vs ASM'!$B$2:$E$1000,4,0)),0,(VLOOKUP(C989,'WI Vs ASM'!$B$2:$E$1000,4,0)))</f>
        <v>Onshore</v>
      </c>
      <c r="K989" s="11" t="str">
        <f>IF(ISERROR(VLOOKUP(C989,'WI Vs ASM'!$B$2:$F$1000,5,0)),0,(VLOOKUP(C989,'WI Vs ASM'!$B$2:$F$1000,5,0)))</f>
        <v>02-Variable Billable</v>
      </c>
      <c r="L989" s="11" t="str">
        <f>IF(ISERROR(VLOOKUP(C989,'WI Vs ASM'!$B$2:$D$1000,3,0)),0,(VLOOKUP(C989,'WI Vs ASM'!$B$2:$D$1000,3,0)))</f>
        <v>77-Landed BA-SE Onshore</v>
      </c>
      <c r="M989" s="11" t="str">
        <f>IF(ISERROR(VLOOKUP(C989,'WI Vs ASM'!$B$2:$I$1000,8,0)),0,(VLOOKUP(C989,'WI Vs ASM'!$B$2:$I$1000,8,0)))</f>
        <v>Rahul Soman</v>
      </c>
      <c r="N989" s="11" t="str">
        <f>IF(ISERROR(VLOOKUP(C989,'WI Vs ASM'!$B$2:$G$1000,6,0)),0,(VLOOKUP(C989,'WI Vs ASM'!$B$2:$G$1000,6,0)))</f>
        <v>Lotus Notes</v>
      </c>
      <c r="O989" s="11" t="str">
        <f>IF(ISERROR(VLOOKUP(C989,'WI Vs ASM'!$B$2:$H$1000,7,0)),0,(VLOOKUP(C989,'WI Vs ASM'!$B$2:$H$1000,7,0)))</f>
        <v>Lotus Notes</v>
      </c>
      <c r="P989" s="11" t="str">
        <f t="shared" si="423"/>
        <v>May-17</v>
      </c>
      <c r="Q989" s="11" t="str">
        <f t="shared" si="424"/>
        <v>Q2</v>
      </c>
      <c r="R989" s="11" t="str">
        <f>IF(ISERROR(VLOOKUP(C989,'WI Vs ASM'!$B$2:$J$1000,9,0)),0,(VLOOKUP(C989,'WI Vs ASM'!$B$2:$J$1000,9,0)))</f>
        <v>Jyothi Pai</v>
      </c>
      <c r="S989" s="11" t="str">
        <f>IF(ISERROR(VLOOKUP(C989,'WI Vs ASM'!$B$2:$K$1000,10,0)),0,(VLOOKUP(C989,'WI Vs ASM'!$B$2:$K$1000,10,0)))</f>
        <v>Dennis G. Bosman</v>
      </c>
      <c r="T989" s="11" t="str">
        <f>IF(ISERROR(VLOOKUP(C989,'WI Vs ASM'!$B$2:$L$1000,11,0)),0,(VLOOKUP(C989,'WI Vs ASM'!$B$2:$L$1000,11,0)))</f>
        <v>Terry Hedger</v>
      </c>
      <c r="U989" s="11" t="str">
        <f t="shared" si="431"/>
        <v>WR REVIE</v>
      </c>
      <c r="V989" s="11" t="str">
        <f t="shared" si="425"/>
        <v>No</v>
      </c>
      <c r="W989" s="11" t="str">
        <f t="shared" si="426"/>
        <v>Yes</v>
      </c>
      <c r="X989" s="11" t="str">
        <f t="shared" si="427"/>
        <v>Yes</v>
      </c>
      <c r="Y989" s="11" t="str">
        <f t="shared" si="428"/>
        <v>No</v>
      </c>
      <c r="Z989" s="11" t="str">
        <f t="shared" si="429"/>
        <v>No</v>
      </c>
      <c r="AA989" s="11" t="str">
        <f t="shared" si="432"/>
        <v>No</v>
      </c>
      <c r="AB989" s="11">
        <f>IF(ISERROR(VLOOKUP(U989,'ITWR Dump'!$A$2:$Y$5000,24,0)),0,(VLOOKUP('ILC Report'!U989,'ITWR Dump'!$A$2:$Y$5000,24,0)))</f>
        <v>0</v>
      </c>
      <c r="AC989" s="11" t="str">
        <f t="shared" si="433"/>
        <v>Yes</v>
      </c>
      <c r="AD989" s="11" t="str">
        <f t="shared" si="434"/>
        <v>BASE/Staff Aug</v>
      </c>
      <c r="AE989" s="11">
        <f>IF(ISERROR(VLOOKUP(U989,'ITWR Dump'!$A$2:$Y$5000,13,0)),0,(VLOOKUP(U989,'ITWR Dump'!$A$2:$Y$5000,13,0)))</f>
        <v>0</v>
      </c>
      <c r="AF989" s="11">
        <f>IF(ISERROR(VLOOKUP(U989,'ITWR Dump'!$A$2:$Y$5000,11,0)),0,(VLOOKUP(U989,'ITWR Dump'!$A$2:$Y$5000,11,0)))</f>
        <v>0</v>
      </c>
      <c r="AG989" s="11">
        <f>IF(ISERROR(VLOOKUP(U989,'ITWR Dump'!$A$2:$Y$5000,2,0)),0,(VLOOKUP(U989,'ITWR Dump'!$A$2:$Y$5000,2,0)))</f>
        <v>0</v>
      </c>
      <c r="AH989" s="11">
        <f>IF(ISERROR(VLOOKUP(U989,'ITWR Dump'!$A$2:$Y$5000,14,0)),0,(VLOOKUP(U989,'ITWR Dump'!$A$2:$Y$5000,14,0)))</f>
        <v>0</v>
      </c>
      <c r="AI989" s="11" t="str">
        <f t="shared" si="435"/>
        <v>77-Landed BA-SE Onshore Landed</v>
      </c>
      <c r="AJ989" s="11" t="str">
        <f t="shared" si="436"/>
        <v>Landed Onshore</v>
      </c>
      <c r="AK989" s="11" t="str">
        <f>IF(ISERROR(VLOOKUP(A989,'Team Data'!$C$2:$U$213,17,0)),0,(VLOOKUP(A989,'Team Data'!$C$2:$U$213,17,0)))</f>
        <v>BI and RM</v>
      </c>
      <c r="AL989" s="11" t="str">
        <f t="shared" si="437"/>
        <v>2017-04-24</v>
      </c>
      <c r="AM989" s="11">
        <f>IF(ISERROR(VLOOKUP(U989,'ITWR Dump'!$A$2:$Y$5000,16,0)),0,(VLOOKUP(U989,'ITWR Dump'!$A$2:$Y$5000,16,0)))</f>
        <v>0</v>
      </c>
      <c r="AN989" s="11">
        <f>IF(ISERROR(VLOOKUP(U989,'ITWR Dump'!$A$2:$Y$5000,18,0)),0,(VLOOKUP(U989,'ITWR Dump'!$A$2:$Y$5000,18,0)))</f>
        <v>0</v>
      </c>
      <c r="AO989" s="11">
        <f>IF(ISERROR(VLOOKUP(U989,'ITWR Dump'!$A$2:$Y$5000,25,0)),0,(VLOOKUP('ILC Report'!U989,'ITWR Dump'!$A$2:$Y$5000,25,0)))</f>
        <v>0</v>
      </c>
      <c r="AP989" s="11">
        <f t="shared" si="438"/>
        <v>0</v>
      </c>
      <c r="AQ989" s="26">
        <f t="shared" si="439"/>
        <v>0</v>
      </c>
      <c r="AR989" s="26">
        <f t="shared" si="440"/>
        <v>0</v>
      </c>
      <c r="AS989" s="26">
        <f t="shared" si="441"/>
        <v>0</v>
      </c>
      <c r="AT989" s="26">
        <f t="shared" si="442"/>
        <v>0</v>
      </c>
      <c r="AU989" s="26">
        <f t="shared" si="443"/>
        <v>0</v>
      </c>
      <c r="AV989" s="26">
        <f t="shared" si="444"/>
        <v>0</v>
      </c>
      <c r="AW989" s="11" t="s">
        <v>653</v>
      </c>
      <c r="AX989" s="11" t="str">
        <f>VLOOKUP(L989,Group!$A$2:$B$1000,2,0)</f>
        <v>Enhancement</v>
      </c>
      <c r="AY989" s="11">
        <f>IF(ISERROR(VLOOKUP(U989,'ITWR Dump'!$A$2:$Y$5000,15,0)),0,(VLOOKUP('ILC Report'!U989,'ITWR Dump'!$A$2:$Y$5000,15,0)))</f>
        <v>0</v>
      </c>
      <c r="AZ989" s="11" t="str">
        <f t="shared" si="445"/>
        <v>No</v>
      </c>
      <c r="BA989" s="11" t="str">
        <f t="shared" si="446"/>
        <v>BKO</v>
      </c>
      <c r="BB989" s="11" t="str">
        <f t="shared" si="447"/>
        <v>LB</v>
      </c>
      <c r="BC989" s="11" t="str">
        <f t="shared" si="448"/>
        <v>No</v>
      </c>
    </row>
    <row r="990" spans="1:55" x14ac:dyDescent="0.3">
      <c r="A990" s="11" t="s">
        <v>678</v>
      </c>
      <c r="B990" s="11" t="s">
        <v>1855</v>
      </c>
      <c r="C990" s="11" t="s">
        <v>619</v>
      </c>
      <c r="D990" s="11" t="s">
        <v>2467</v>
      </c>
      <c r="E990" s="38" t="s">
        <v>2901</v>
      </c>
      <c r="F990" s="11">
        <v>4</v>
      </c>
      <c r="G990" s="40" t="s">
        <v>218</v>
      </c>
      <c r="H990" s="11" t="str">
        <f t="shared" si="430"/>
        <v>Regular</v>
      </c>
      <c r="I990" s="11" t="str">
        <f t="shared" si="422"/>
        <v>US</v>
      </c>
      <c r="J990" s="11" t="str">
        <f>IF(ISERROR(VLOOKUP(C990,'WI Vs ASM'!$B$2:$E$1000,4,0)),0,(VLOOKUP(C990,'WI Vs ASM'!$B$2:$E$1000,4,0)))</f>
        <v>Onshore</v>
      </c>
      <c r="K990" s="11" t="str">
        <f>IF(ISERROR(VLOOKUP(C990,'WI Vs ASM'!$B$2:$F$1000,5,0)),0,(VLOOKUP(C990,'WI Vs ASM'!$B$2:$F$1000,5,0)))</f>
        <v>01-Fixed Price</v>
      </c>
      <c r="L990" s="11" t="str">
        <f>IF(ISERROR(VLOOKUP(C990,'WI Vs ASM'!$B$2:$D$1000,3,0)),0,(VLOOKUP(C990,'WI Vs ASM'!$B$2:$D$1000,3,0)))</f>
        <v>00-Maintenance Onshore</v>
      </c>
      <c r="M990" s="11" t="str">
        <f>IF(ISERROR(VLOOKUP(C990,'WI Vs ASM'!$B$2:$I$1000,8,0)),0,(VLOOKUP(C990,'WI Vs ASM'!$B$2:$I$1000,8,0)))</f>
        <v>Vinodh</v>
      </c>
      <c r="N990" s="11" t="str">
        <f>IF(ISERROR(VLOOKUP(C990,'WI Vs ASM'!$B$2:$G$1000,6,0)),0,(VLOOKUP(C990,'WI Vs ASM'!$B$2:$G$1000,6,0)))</f>
        <v>FFIC Account Team</v>
      </c>
      <c r="O990" s="11" t="str">
        <f>IF(ISERROR(VLOOKUP(C990,'WI Vs ASM'!$B$2:$H$1000,7,0)),0,(VLOOKUP(C990,'WI Vs ASM'!$B$2:$H$1000,7,0)))</f>
        <v>FFIC Account Team</v>
      </c>
      <c r="P990" s="11" t="str">
        <f t="shared" si="423"/>
        <v>May-17</v>
      </c>
      <c r="Q990" s="11" t="str">
        <f t="shared" si="424"/>
        <v>Q2</v>
      </c>
      <c r="R990" s="11" t="str">
        <f>IF(ISERROR(VLOOKUP(C990,'WI Vs ASM'!$B$2:$J$1000,9,0)),0,(VLOOKUP(C990,'WI Vs ASM'!$B$2:$J$1000,9,0)))</f>
        <v>Manash M Dutta</v>
      </c>
      <c r="S990" s="11">
        <f>IF(ISERROR(VLOOKUP(C990,'WI Vs ASM'!$B$2:$K$1000,10,0)),0,(VLOOKUP(C990,'WI Vs ASM'!$B$2:$K$1000,10,0)))</f>
        <v>0</v>
      </c>
      <c r="T990" s="11">
        <f>IF(ISERROR(VLOOKUP(C990,'WI Vs ASM'!$B$2:$L$1000,11,0)),0,(VLOOKUP(C990,'WI Vs ASM'!$B$2:$L$1000,11,0)))</f>
        <v>0</v>
      </c>
      <c r="U990" s="11" t="str">
        <f t="shared" si="431"/>
        <v>WR635537</v>
      </c>
      <c r="V990" s="11" t="str">
        <f t="shared" si="425"/>
        <v>No</v>
      </c>
      <c r="W990" s="11" t="str">
        <f t="shared" si="426"/>
        <v>Yes</v>
      </c>
      <c r="X990" s="11" t="str">
        <f t="shared" si="427"/>
        <v>No</v>
      </c>
      <c r="Y990" s="11" t="str">
        <f t="shared" si="428"/>
        <v>No</v>
      </c>
      <c r="Z990" s="11" t="str">
        <f t="shared" si="429"/>
        <v>No</v>
      </c>
      <c r="AA990" s="11" t="str">
        <f t="shared" si="432"/>
        <v>No</v>
      </c>
      <c r="AB990" s="11">
        <f>IF(ISERROR(VLOOKUP(U990,'ITWR Dump'!$A$2:$Y$5000,24,0)),0,(VLOOKUP('ILC Report'!U990,'ITWR Dump'!$A$2:$Y$5000,24,0)))</f>
        <v>0</v>
      </c>
      <c r="AC990" s="11" t="str">
        <f t="shared" si="433"/>
        <v>No</v>
      </c>
      <c r="AD990" s="11" t="str">
        <f t="shared" si="434"/>
        <v/>
      </c>
      <c r="AE990" s="11">
        <f>IF(ISERROR(VLOOKUP(U990,'ITWR Dump'!$A$2:$Y$5000,13,0)),0,(VLOOKUP(U990,'ITWR Dump'!$A$2:$Y$5000,13,0)))</f>
        <v>0</v>
      </c>
      <c r="AF990" s="11">
        <f>IF(ISERROR(VLOOKUP(U990,'ITWR Dump'!$A$2:$Y$5000,11,0)),0,(VLOOKUP(U990,'ITWR Dump'!$A$2:$Y$5000,11,0)))</f>
        <v>0</v>
      </c>
      <c r="AG990" s="11">
        <f>IF(ISERROR(VLOOKUP(U990,'ITWR Dump'!$A$2:$Y$5000,2,0)),0,(VLOOKUP(U990,'ITWR Dump'!$A$2:$Y$5000,2,0)))</f>
        <v>0</v>
      </c>
      <c r="AH990" s="11">
        <f>IF(ISERROR(VLOOKUP(U990,'ITWR Dump'!$A$2:$Y$5000,14,0)),0,(VLOOKUP(U990,'ITWR Dump'!$A$2:$Y$5000,14,0)))</f>
        <v>0</v>
      </c>
      <c r="AI990" s="11" t="str">
        <f t="shared" si="435"/>
        <v>00-Maintenance Onshore Landed</v>
      </c>
      <c r="AJ990" s="11" t="str">
        <f t="shared" si="436"/>
        <v>Landed Onshore</v>
      </c>
      <c r="AK990" s="11" t="str">
        <f>IF(ISERROR(VLOOKUP(A990,'Team Data'!$C$2:$U$213,17,0)),0,(VLOOKUP(A990,'Team Data'!$C$2:$U$213,17,0)))</f>
        <v>BI and RM</v>
      </c>
      <c r="AL990" s="11" t="str">
        <f t="shared" si="437"/>
        <v>2017-04-24</v>
      </c>
      <c r="AM990" s="11">
        <f>IF(ISERROR(VLOOKUP(U990,'ITWR Dump'!$A$2:$Y$5000,16,0)),0,(VLOOKUP(U990,'ITWR Dump'!$A$2:$Y$5000,16,0)))</f>
        <v>0</v>
      </c>
      <c r="AN990" s="11">
        <f>IF(ISERROR(VLOOKUP(U990,'ITWR Dump'!$A$2:$Y$5000,18,0)),0,(VLOOKUP(U990,'ITWR Dump'!$A$2:$Y$5000,18,0)))</f>
        <v>0</v>
      </c>
      <c r="AO990" s="11">
        <f>IF(ISERROR(VLOOKUP(U990,'ITWR Dump'!$A$2:$Y$5000,25,0)),0,(VLOOKUP('ILC Report'!U990,'ITWR Dump'!$A$2:$Y$5000,25,0)))</f>
        <v>0</v>
      </c>
      <c r="AP990" s="11">
        <f t="shared" si="438"/>
        <v>0</v>
      </c>
      <c r="AQ990" s="26">
        <f t="shared" si="439"/>
        <v>0</v>
      </c>
      <c r="AR990" s="26">
        <f t="shared" si="440"/>
        <v>0</v>
      </c>
      <c r="AS990" s="26">
        <f t="shared" si="441"/>
        <v>0</v>
      </c>
      <c r="AT990" s="26">
        <f t="shared" si="442"/>
        <v>0</v>
      </c>
      <c r="AU990" s="26">
        <f t="shared" si="443"/>
        <v>0</v>
      </c>
      <c r="AV990" s="26">
        <f t="shared" si="444"/>
        <v>0</v>
      </c>
      <c r="AW990" s="11" t="s">
        <v>653</v>
      </c>
      <c r="AX990" s="11" t="str">
        <f>VLOOKUP(L990,Group!$A$2:$B$1000,2,0)</f>
        <v>Maintenance</v>
      </c>
      <c r="AY990" s="11">
        <f>IF(ISERROR(VLOOKUP(U990,'ITWR Dump'!$A$2:$Y$5000,15,0)),0,(VLOOKUP('ILC Report'!U990,'ITWR Dump'!$A$2:$Y$5000,15,0)))</f>
        <v>0</v>
      </c>
      <c r="AZ990" s="11" t="str">
        <f t="shared" si="445"/>
        <v>Yes</v>
      </c>
      <c r="BA990" s="11" t="str">
        <f t="shared" si="446"/>
        <v>BKO</v>
      </c>
      <c r="BB990" s="11" t="str">
        <f t="shared" si="447"/>
        <v>MN</v>
      </c>
      <c r="BC990" s="11" t="str">
        <f t="shared" si="448"/>
        <v>No</v>
      </c>
    </row>
    <row r="991" spans="1:55" x14ac:dyDescent="0.3">
      <c r="A991" s="11" t="s">
        <v>678</v>
      </c>
      <c r="B991" s="11" t="s">
        <v>1855</v>
      </c>
      <c r="C991" s="11" t="s">
        <v>630</v>
      </c>
      <c r="D991" s="11" t="s">
        <v>2469</v>
      </c>
      <c r="E991" s="38" t="s">
        <v>2901</v>
      </c>
      <c r="F991" s="11">
        <v>5</v>
      </c>
      <c r="G991" s="40" t="s">
        <v>218</v>
      </c>
      <c r="H991" s="11" t="str">
        <f t="shared" si="430"/>
        <v>Regular</v>
      </c>
      <c r="I991" s="11" t="str">
        <f t="shared" si="422"/>
        <v>US</v>
      </c>
      <c r="J991" s="11" t="str">
        <f>IF(ISERROR(VLOOKUP(C991,'WI Vs ASM'!$B$2:$E$1000,4,0)),0,(VLOOKUP(C991,'WI Vs ASM'!$B$2:$E$1000,4,0)))</f>
        <v>Onshore</v>
      </c>
      <c r="K991" s="11" t="str">
        <f>IF(ISERROR(VLOOKUP(C991,'WI Vs ASM'!$B$2:$F$1000,5,0)),0,(VLOOKUP(C991,'WI Vs ASM'!$B$2:$F$1000,5,0)))</f>
        <v>02-Variable Billable</v>
      </c>
      <c r="L991" s="11" t="str">
        <f>IF(ISERROR(VLOOKUP(C991,'WI Vs ASM'!$B$2:$D$1000,3,0)),0,(VLOOKUP(C991,'WI Vs ASM'!$B$2:$D$1000,3,0)))</f>
        <v>10-Enhancement Onshore</v>
      </c>
      <c r="M991" s="11" t="str">
        <f>IF(ISERROR(VLOOKUP(C991,'WI Vs ASM'!$B$2:$I$1000,8,0)),0,(VLOOKUP(C991,'WI Vs ASM'!$B$2:$I$1000,8,0)))</f>
        <v>Prakash Varadachari</v>
      </c>
      <c r="N991" s="11" t="str">
        <f>IF(ISERROR(VLOOKUP(C991,'WI Vs ASM'!$B$2:$G$1000,6,0)),0,(VLOOKUP(C991,'WI Vs ASM'!$B$2:$G$1000,6,0)))</f>
        <v>ITIS Project</v>
      </c>
      <c r="O991" s="11" t="str">
        <f>IF(ISERROR(VLOOKUP(C991,'WI Vs ASM'!$B$2:$H$1000,7,0)),0,(VLOOKUP(C991,'WI Vs ASM'!$B$2:$H$1000,7,0)))</f>
        <v>Shared Services</v>
      </c>
      <c r="P991" s="11" t="str">
        <f t="shared" si="423"/>
        <v>May-17</v>
      </c>
      <c r="Q991" s="11" t="str">
        <f t="shared" si="424"/>
        <v>Q2</v>
      </c>
      <c r="R991" s="11" t="str">
        <f>IF(ISERROR(VLOOKUP(C991,'WI Vs ASM'!$B$2:$J$1000,9,0)),0,(VLOOKUP(C991,'WI Vs ASM'!$B$2:$J$1000,9,0)))</f>
        <v>Chandraprabha Palaniswamy</v>
      </c>
      <c r="S991" s="11" t="str">
        <f>IF(ISERROR(VLOOKUP(C991,'WI Vs ASM'!$B$2:$K$1000,10,0)),0,(VLOOKUP(C991,'WI Vs ASM'!$B$2:$K$1000,10,0)))</f>
        <v>Vasudevan Srinivasan</v>
      </c>
      <c r="T991" s="11" t="str">
        <f>IF(ISERROR(VLOOKUP(C991,'WI Vs ASM'!$B$2:$L$1000,11,0)),0,(VLOOKUP(C991,'WI Vs ASM'!$B$2:$L$1000,11,0)))</f>
        <v>Noha Salama</v>
      </c>
      <c r="U991" s="11" t="str">
        <f t="shared" si="431"/>
        <v>WR635928</v>
      </c>
      <c r="V991" s="11" t="str">
        <f t="shared" si="425"/>
        <v>No</v>
      </c>
      <c r="W991" s="11" t="str">
        <f t="shared" si="426"/>
        <v>Yes</v>
      </c>
      <c r="X991" s="11" t="str">
        <f t="shared" si="427"/>
        <v>No</v>
      </c>
      <c r="Y991" s="11" t="str">
        <f t="shared" si="428"/>
        <v>No</v>
      </c>
      <c r="Z991" s="11" t="str">
        <f t="shared" si="429"/>
        <v>No</v>
      </c>
      <c r="AA991" s="11" t="str">
        <f t="shared" si="432"/>
        <v>No</v>
      </c>
      <c r="AB991" s="11">
        <f>IF(ISERROR(VLOOKUP(U991,'ITWR Dump'!$A$2:$Y$5000,24,0)),0,(VLOOKUP('ILC Report'!U991,'ITWR Dump'!$A$2:$Y$5000,24,0)))</f>
        <v>0</v>
      </c>
      <c r="AC991" s="11" t="str">
        <f t="shared" si="433"/>
        <v>No</v>
      </c>
      <c r="AD991" s="11" t="str">
        <f t="shared" si="434"/>
        <v/>
      </c>
      <c r="AE991" s="11">
        <f>IF(ISERROR(VLOOKUP(U991,'ITWR Dump'!$A$2:$Y$5000,13,0)),0,(VLOOKUP(U991,'ITWR Dump'!$A$2:$Y$5000,13,0)))</f>
        <v>0</v>
      </c>
      <c r="AF991" s="11">
        <f>IF(ISERROR(VLOOKUP(U991,'ITWR Dump'!$A$2:$Y$5000,11,0)),0,(VLOOKUP(U991,'ITWR Dump'!$A$2:$Y$5000,11,0)))</f>
        <v>0</v>
      </c>
      <c r="AG991" s="11">
        <f>IF(ISERROR(VLOOKUP(U991,'ITWR Dump'!$A$2:$Y$5000,2,0)),0,(VLOOKUP(U991,'ITWR Dump'!$A$2:$Y$5000,2,0)))</f>
        <v>0</v>
      </c>
      <c r="AH991" s="11">
        <f>IF(ISERROR(VLOOKUP(U991,'ITWR Dump'!$A$2:$Y$5000,14,0)),0,(VLOOKUP(U991,'ITWR Dump'!$A$2:$Y$5000,14,0)))</f>
        <v>0</v>
      </c>
      <c r="AI991" s="11" t="str">
        <f t="shared" si="435"/>
        <v>10-Enhancement Onshore Landed</v>
      </c>
      <c r="AJ991" s="11" t="str">
        <f t="shared" si="436"/>
        <v>Landed Onshore</v>
      </c>
      <c r="AK991" s="11" t="str">
        <f>IF(ISERROR(VLOOKUP(A991,'Team Data'!$C$2:$U$213,17,0)),0,(VLOOKUP(A991,'Team Data'!$C$2:$U$213,17,0)))</f>
        <v>BI and RM</v>
      </c>
      <c r="AL991" s="11" t="str">
        <f t="shared" si="437"/>
        <v>2017-04-24</v>
      </c>
      <c r="AM991" s="11">
        <f>IF(ISERROR(VLOOKUP(U991,'ITWR Dump'!$A$2:$Y$5000,16,0)),0,(VLOOKUP(U991,'ITWR Dump'!$A$2:$Y$5000,16,0)))</f>
        <v>0</v>
      </c>
      <c r="AN991" s="11">
        <f>IF(ISERROR(VLOOKUP(U991,'ITWR Dump'!$A$2:$Y$5000,18,0)),0,(VLOOKUP(U991,'ITWR Dump'!$A$2:$Y$5000,18,0)))</f>
        <v>0</v>
      </c>
      <c r="AO991" s="11">
        <f>IF(ISERROR(VLOOKUP(U991,'ITWR Dump'!$A$2:$Y$5000,25,0)),0,(VLOOKUP('ILC Report'!U991,'ITWR Dump'!$A$2:$Y$5000,25,0)))</f>
        <v>0</v>
      </c>
      <c r="AP991" s="11">
        <f t="shared" si="438"/>
        <v>0</v>
      </c>
      <c r="AQ991" s="26">
        <f t="shared" si="439"/>
        <v>0</v>
      </c>
      <c r="AR991" s="26">
        <f t="shared" si="440"/>
        <v>0</v>
      </c>
      <c r="AS991" s="26">
        <f t="shared" si="441"/>
        <v>0</v>
      </c>
      <c r="AT991" s="26">
        <f t="shared" si="442"/>
        <v>0</v>
      </c>
      <c r="AU991" s="26">
        <f t="shared" si="443"/>
        <v>0</v>
      </c>
      <c r="AV991" s="26">
        <f t="shared" si="444"/>
        <v>0</v>
      </c>
      <c r="AW991" s="11" t="s">
        <v>653</v>
      </c>
      <c r="AX991" s="11" t="str">
        <f>VLOOKUP(L991,Group!$A$2:$B$1000,2,0)</f>
        <v>Enhancement</v>
      </c>
      <c r="AY991" s="11">
        <f>IF(ISERROR(VLOOKUP(U991,'ITWR Dump'!$A$2:$Y$5000,15,0)),0,(VLOOKUP('ILC Report'!U991,'ITWR Dump'!$A$2:$Y$5000,15,0)))</f>
        <v>0</v>
      </c>
      <c r="AZ991" s="11" t="str">
        <f t="shared" si="445"/>
        <v>No</v>
      </c>
      <c r="BA991" s="11" t="str">
        <f t="shared" si="446"/>
        <v>BKO</v>
      </c>
      <c r="BB991" s="11" t="str">
        <f t="shared" si="447"/>
        <v>EM</v>
      </c>
      <c r="BC991" s="11" t="str">
        <f t="shared" si="448"/>
        <v>No</v>
      </c>
    </row>
    <row r="992" spans="1:55" x14ac:dyDescent="0.3">
      <c r="A992" s="11" t="s">
        <v>678</v>
      </c>
      <c r="B992" s="11" t="s">
        <v>1855</v>
      </c>
      <c r="C992" s="11" t="s">
        <v>630</v>
      </c>
      <c r="D992" s="11" t="s">
        <v>2470</v>
      </c>
      <c r="E992" s="38" t="s">
        <v>2901</v>
      </c>
      <c r="F992" s="11">
        <v>4</v>
      </c>
      <c r="G992" s="40" t="s">
        <v>218</v>
      </c>
      <c r="H992" s="11" t="str">
        <f t="shared" si="430"/>
        <v>Regular</v>
      </c>
      <c r="I992" s="11" t="str">
        <f t="shared" si="422"/>
        <v>US</v>
      </c>
      <c r="J992" s="11" t="str">
        <f>IF(ISERROR(VLOOKUP(C992,'WI Vs ASM'!$B$2:$E$1000,4,0)),0,(VLOOKUP(C992,'WI Vs ASM'!$B$2:$E$1000,4,0)))</f>
        <v>Onshore</v>
      </c>
      <c r="K992" s="11" t="str">
        <f>IF(ISERROR(VLOOKUP(C992,'WI Vs ASM'!$B$2:$F$1000,5,0)),0,(VLOOKUP(C992,'WI Vs ASM'!$B$2:$F$1000,5,0)))</f>
        <v>02-Variable Billable</v>
      </c>
      <c r="L992" s="11" t="str">
        <f>IF(ISERROR(VLOOKUP(C992,'WI Vs ASM'!$B$2:$D$1000,3,0)),0,(VLOOKUP(C992,'WI Vs ASM'!$B$2:$D$1000,3,0)))</f>
        <v>10-Enhancement Onshore</v>
      </c>
      <c r="M992" s="11" t="str">
        <f>IF(ISERROR(VLOOKUP(C992,'WI Vs ASM'!$B$2:$I$1000,8,0)),0,(VLOOKUP(C992,'WI Vs ASM'!$B$2:$I$1000,8,0)))</f>
        <v>Prakash Varadachari</v>
      </c>
      <c r="N992" s="11" t="str">
        <f>IF(ISERROR(VLOOKUP(C992,'WI Vs ASM'!$B$2:$G$1000,6,0)),0,(VLOOKUP(C992,'WI Vs ASM'!$B$2:$G$1000,6,0)))</f>
        <v>ITIS Project</v>
      </c>
      <c r="O992" s="11" t="str">
        <f>IF(ISERROR(VLOOKUP(C992,'WI Vs ASM'!$B$2:$H$1000,7,0)),0,(VLOOKUP(C992,'WI Vs ASM'!$B$2:$H$1000,7,0)))</f>
        <v>Shared Services</v>
      </c>
      <c r="P992" s="11" t="str">
        <f t="shared" si="423"/>
        <v>May-17</v>
      </c>
      <c r="Q992" s="11" t="str">
        <f t="shared" si="424"/>
        <v>Q2</v>
      </c>
      <c r="R992" s="11" t="str">
        <f>IF(ISERROR(VLOOKUP(C992,'WI Vs ASM'!$B$2:$J$1000,9,0)),0,(VLOOKUP(C992,'WI Vs ASM'!$B$2:$J$1000,9,0)))</f>
        <v>Chandraprabha Palaniswamy</v>
      </c>
      <c r="S992" s="11" t="str">
        <f>IF(ISERROR(VLOOKUP(C992,'WI Vs ASM'!$B$2:$K$1000,10,0)),0,(VLOOKUP(C992,'WI Vs ASM'!$B$2:$K$1000,10,0)))</f>
        <v>Vasudevan Srinivasan</v>
      </c>
      <c r="T992" s="11" t="str">
        <f>IF(ISERROR(VLOOKUP(C992,'WI Vs ASM'!$B$2:$L$1000,11,0)),0,(VLOOKUP(C992,'WI Vs ASM'!$B$2:$L$1000,11,0)))</f>
        <v>Noha Salama</v>
      </c>
      <c r="U992" s="11" t="str">
        <f t="shared" si="431"/>
        <v>WR736381</v>
      </c>
      <c r="V992" s="11" t="str">
        <f t="shared" si="425"/>
        <v>No</v>
      </c>
      <c r="W992" s="11" t="str">
        <f t="shared" si="426"/>
        <v>Yes</v>
      </c>
      <c r="X992" s="11" t="str">
        <f t="shared" si="427"/>
        <v>No</v>
      </c>
      <c r="Y992" s="11" t="str">
        <f t="shared" si="428"/>
        <v>No</v>
      </c>
      <c r="Z992" s="11" t="str">
        <f t="shared" si="429"/>
        <v>No</v>
      </c>
      <c r="AA992" s="11" t="str">
        <f t="shared" si="432"/>
        <v>No</v>
      </c>
      <c r="AB992" s="11">
        <f>IF(ISERROR(VLOOKUP(U992,'ITWR Dump'!$A$2:$Y$5000,24,0)),0,(VLOOKUP('ILC Report'!U992,'ITWR Dump'!$A$2:$Y$5000,24,0)))</f>
        <v>0</v>
      </c>
      <c r="AC992" s="11" t="str">
        <f t="shared" si="433"/>
        <v>No</v>
      </c>
      <c r="AD992" s="11" t="str">
        <f t="shared" si="434"/>
        <v/>
      </c>
      <c r="AE992" s="11">
        <f>IF(ISERROR(VLOOKUP(U992,'ITWR Dump'!$A$2:$Y$5000,13,0)),0,(VLOOKUP(U992,'ITWR Dump'!$A$2:$Y$5000,13,0)))</f>
        <v>0</v>
      </c>
      <c r="AF992" s="11">
        <f>IF(ISERROR(VLOOKUP(U992,'ITWR Dump'!$A$2:$Y$5000,11,0)),0,(VLOOKUP(U992,'ITWR Dump'!$A$2:$Y$5000,11,0)))</f>
        <v>0</v>
      </c>
      <c r="AG992" s="11">
        <f>IF(ISERROR(VLOOKUP(U992,'ITWR Dump'!$A$2:$Y$5000,2,0)),0,(VLOOKUP(U992,'ITWR Dump'!$A$2:$Y$5000,2,0)))</f>
        <v>0</v>
      </c>
      <c r="AH992" s="11">
        <f>IF(ISERROR(VLOOKUP(U992,'ITWR Dump'!$A$2:$Y$5000,14,0)),0,(VLOOKUP(U992,'ITWR Dump'!$A$2:$Y$5000,14,0)))</f>
        <v>0</v>
      </c>
      <c r="AI992" s="11" t="str">
        <f t="shared" si="435"/>
        <v>10-Enhancement Onshore Landed</v>
      </c>
      <c r="AJ992" s="11" t="str">
        <f t="shared" si="436"/>
        <v>Landed Onshore</v>
      </c>
      <c r="AK992" s="11" t="str">
        <f>IF(ISERROR(VLOOKUP(A992,'Team Data'!$C$2:$U$213,17,0)),0,(VLOOKUP(A992,'Team Data'!$C$2:$U$213,17,0)))</f>
        <v>BI and RM</v>
      </c>
      <c r="AL992" s="11" t="str">
        <f t="shared" si="437"/>
        <v>2017-04-24</v>
      </c>
      <c r="AM992" s="11">
        <f>IF(ISERROR(VLOOKUP(U992,'ITWR Dump'!$A$2:$Y$5000,16,0)),0,(VLOOKUP(U992,'ITWR Dump'!$A$2:$Y$5000,16,0)))</f>
        <v>0</v>
      </c>
      <c r="AN992" s="11">
        <f>IF(ISERROR(VLOOKUP(U992,'ITWR Dump'!$A$2:$Y$5000,18,0)),0,(VLOOKUP(U992,'ITWR Dump'!$A$2:$Y$5000,18,0)))</f>
        <v>0</v>
      </c>
      <c r="AO992" s="11">
        <f>IF(ISERROR(VLOOKUP(U992,'ITWR Dump'!$A$2:$Y$5000,25,0)),0,(VLOOKUP('ILC Report'!U992,'ITWR Dump'!$A$2:$Y$5000,25,0)))</f>
        <v>0</v>
      </c>
      <c r="AP992" s="11">
        <f t="shared" si="438"/>
        <v>0</v>
      </c>
      <c r="AQ992" s="26">
        <f t="shared" si="439"/>
        <v>0</v>
      </c>
      <c r="AR992" s="26">
        <f t="shared" si="440"/>
        <v>0</v>
      </c>
      <c r="AS992" s="26">
        <f t="shared" si="441"/>
        <v>0</v>
      </c>
      <c r="AT992" s="26">
        <f t="shared" si="442"/>
        <v>0</v>
      </c>
      <c r="AU992" s="26">
        <f t="shared" si="443"/>
        <v>0</v>
      </c>
      <c r="AV992" s="26">
        <f t="shared" si="444"/>
        <v>0</v>
      </c>
      <c r="AW992" s="11" t="s">
        <v>653</v>
      </c>
      <c r="AX992" s="11" t="str">
        <f>VLOOKUP(L992,Group!$A$2:$B$1000,2,0)</f>
        <v>Enhancement</v>
      </c>
      <c r="AY992" s="11">
        <f>IF(ISERROR(VLOOKUP(U992,'ITWR Dump'!$A$2:$Y$5000,15,0)),0,(VLOOKUP('ILC Report'!U992,'ITWR Dump'!$A$2:$Y$5000,15,0)))</f>
        <v>0</v>
      </c>
      <c r="AZ992" s="11" t="str">
        <f t="shared" si="445"/>
        <v>No</v>
      </c>
      <c r="BA992" s="11" t="str">
        <f t="shared" si="446"/>
        <v>BKO</v>
      </c>
      <c r="BB992" s="11" t="str">
        <f t="shared" si="447"/>
        <v>EM</v>
      </c>
      <c r="BC992" s="11" t="str">
        <f t="shared" si="448"/>
        <v>No</v>
      </c>
    </row>
    <row r="993" spans="1:55" x14ac:dyDescent="0.3">
      <c r="A993" s="11" t="s">
        <v>678</v>
      </c>
      <c r="B993" s="11" t="s">
        <v>1855</v>
      </c>
      <c r="C993" s="11" t="s">
        <v>632</v>
      </c>
      <c r="D993" s="11" t="s">
        <v>2459</v>
      </c>
      <c r="E993" s="38" t="s">
        <v>2902</v>
      </c>
      <c r="F993" s="11">
        <v>3</v>
      </c>
      <c r="G993" s="40" t="s">
        <v>218</v>
      </c>
      <c r="H993" s="11" t="str">
        <f t="shared" si="430"/>
        <v>Regular</v>
      </c>
      <c r="I993" s="11" t="str">
        <f t="shared" si="422"/>
        <v>US</v>
      </c>
      <c r="J993" s="11" t="str">
        <f>IF(ISERROR(VLOOKUP(C993,'WI Vs ASM'!$B$2:$E$1000,4,0)),0,(VLOOKUP(C993,'WI Vs ASM'!$B$2:$E$1000,4,0)))</f>
        <v>Onshore</v>
      </c>
      <c r="K993" s="11" t="str">
        <f>IF(ISERROR(VLOOKUP(C993,'WI Vs ASM'!$B$2:$F$1000,5,0)),0,(VLOOKUP(C993,'WI Vs ASM'!$B$2:$F$1000,5,0)))</f>
        <v>02-Variable Billable</v>
      </c>
      <c r="L993" s="11" t="str">
        <f>IF(ISERROR(VLOOKUP(C993,'WI Vs ASM'!$B$2:$D$1000,3,0)),0,(VLOOKUP(C993,'WI Vs ASM'!$B$2:$D$1000,3,0)))</f>
        <v>77-Landed BA-SE Onshore</v>
      </c>
      <c r="M993" s="11" t="str">
        <f>IF(ISERROR(VLOOKUP(C993,'WI Vs ASM'!$B$2:$I$1000,8,0)),0,(VLOOKUP(C993,'WI Vs ASM'!$B$2:$I$1000,8,0)))</f>
        <v>Rahul Soman</v>
      </c>
      <c r="N993" s="11" t="str">
        <f>IF(ISERROR(VLOOKUP(C993,'WI Vs ASM'!$B$2:$G$1000,6,0)),0,(VLOOKUP(C993,'WI Vs ASM'!$B$2:$G$1000,6,0)))</f>
        <v>Lotus Notes</v>
      </c>
      <c r="O993" s="11" t="str">
        <f>IF(ISERROR(VLOOKUP(C993,'WI Vs ASM'!$B$2:$H$1000,7,0)),0,(VLOOKUP(C993,'WI Vs ASM'!$B$2:$H$1000,7,0)))</f>
        <v>Lotus Notes</v>
      </c>
      <c r="P993" s="11" t="str">
        <f t="shared" si="423"/>
        <v>May-17</v>
      </c>
      <c r="Q993" s="11" t="str">
        <f t="shared" si="424"/>
        <v>Q2</v>
      </c>
      <c r="R993" s="11" t="str">
        <f>IF(ISERROR(VLOOKUP(C993,'WI Vs ASM'!$B$2:$J$1000,9,0)),0,(VLOOKUP(C993,'WI Vs ASM'!$B$2:$J$1000,9,0)))</f>
        <v>Jyothi Pai</v>
      </c>
      <c r="S993" s="11" t="str">
        <f>IF(ISERROR(VLOOKUP(C993,'WI Vs ASM'!$B$2:$K$1000,10,0)),0,(VLOOKUP(C993,'WI Vs ASM'!$B$2:$K$1000,10,0)))</f>
        <v>Dennis G. Bosman</v>
      </c>
      <c r="T993" s="11" t="str">
        <f>IF(ISERROR(VLOOKUP(C993,'WI Vs ASM'!$B$2:$L$1000,11,0)),0,(VLOOKUP(C993,'WI Vs ASM'!$B$2:$L$1000,11,0)))</f>
        <v>Terry Hedger</v>
      </c>
      <c r="U993" s="11" t="e">
        <f t="shared" si="431"/>
        <v>#VALUE!</v>
      </c>
      <c r="V993" s="11" t="str">
        <f t="shared" si="425"/>
        <v>No</v>
      </c>
      <c r="W993" s="11" t="str">
        <f t="shared" si="426"/>
        <v>Yes</v>
      </c>
      <c r="X993" s="11" t="str">
        <f t="shared" si="427"/>
        <v>Yes</v>
      </c>
      <c r="Y993" s="11" t="str">
        <f t="shared" si="428"/>
        <v>No</v>
      </c>
      <c r="Z993" s="11" t="str">
        <f t="shared" si="429"/>
        <v>No</v>
      </c>
      <c r="AA993" s="11" t="str">
        <f t="shared" si="432"/>
        <v>No</v>
      </c>
      <c r="AB993" s="11">
        <f>IF(ISERROR(VLOOKUP(U993,'ITWR Dump'!$A$2:$Y$5000,24,0)),0,(VLOOKUP('ILC Report'!U993,'ITWR Dump'!$A$2:$Y$5000,24,0)))</f>
        <v>0</v>
      </c>
      <c r="AC993" s="11" t="str">
        <f t="shared" si="433"/>
        <v>Yes</v>
      </c>
      <c r="AD993" s="11" t="str">
        <f t="shared" si="434"/>
        <v>BASE/Staff Aug</v>
      </c>
      <c r="AE993" s="11">
        <f>IF(ISERROR(VLOOKUP(U993,'ITWR Dump'!$A$2:$Y$5000,13,0)),0,(VLOOKUP(U993,'ITWR Dump'!$A$2:$Y$5000,13,0)))</f>
        <v>0</v>
      </c>
      <c r="AF993" s="11">
        <f>IF(ISERROR(VLOOKUP(U993,'ITWR Dump'!$A$2:$Y$5000,11,0)),0,(VLOOKUP(U993,'ITWR Dump'!$A$2:$Y$5000,11,0)))</f>
        <v>0</v>
      </c>
      <c r="AG993" s="11">
        <f>IF(ISERROR(VLOOKUP(U993,'ITWR Dump'!$A$2:$Y$5000,2,0)),0,(VLOOKUP(U993,'ITWR Dump'!$A$2:$Y$5000,2,0)))</f>
        <v>0</v>
      </c>
      <c r="AH993" s="11">
        <f>IF(ISERROR(VLOOKUP(U993,'ITWR Dump'!$A$2:$Y$5000,14,0)),0,(VLOOKUP(U993,'ITWR Dump'!$A$2:$Y$5000,14,0)))</f>
        <v>0</v>
      </c>
      <c r="AI993" s="11" t="str">
        <f t="shared" si="435"/>
        <v>77-Landed BA-SE Onshore Landed</v>
      </c>
      <c r="AJ993" s="11" t="str">
        <f t="shared" si="436"/>
        <v>Landed Onshore</v>
      </c>
      <c r="AK993" s="11" t="str">
        <f>IF(ISERROR(VLOOKUP(A993,'Team Data'!$C$2:$U$213,17,0)),0,(VLOOKUP(A993,'Team Data'!$C$2:$U$213,17,0)))</f>
        <v>BI and RM</v>
      </c>
      <c r="AL993" s="11" t="str">
        <f t="shared" si="437"/>
        <v>2017-04-24</v>
      </c>
      <c r="AM993" s="11">
        <f>IF(ISERROR(VLOOKUP(U993,'ITWR Dump'!$A$2:$Y$5000,16,0)),0,(VLOOKUP(U993,'ITWR Dump'!$A$2:$Y$5000,16,0)))</f>
        <v>0</v>
      </c>
      <c r="AN993" s="11">
        <f>IF(ISERROR(VLOOKUP(U993,'ITWR Dump'!$A$2:$Y$5000,18,0)),0,(VLOOKUP(U993,'ITWR Dump'!$A$2:$Y$5000,18,0)))</f>
        <v>0</v>
      </c>
      <c r="AO993" s="11">
        <f>IF(ISERROR(VLOOKUP(U993,'ITWR Dump'!$A$2:$Y$5000,25,0)),0,(VLOOKUP('ILC Report'!U993,'ITWR Dump'!$A$2:$Y$5000,25,0)))</f>
        <v>0</v>
      </c>
      <c r="AP993" s="11">
        <f t="shared" si="438"/>
        <v>0</v>
      </c>
      <c r="AQ993" s="26">
        <f t="shared" si="439"/>
        <v>0</v>
      </c>
      <c r="AR993" s="26">
        <f t="shared" si="440"/>
        <v>0</v>
      </c>
      <c r="AS993" s="26">
        <f t="shared" si="441"/>
        <v>0</v>
      </c>
      <c r="AT993" s="26">
        <f t="shared" si="442"/>
        <v>0</v>
      </c>
      <c r="AU993" s="26">
        <f t="shared" si="443"/>
        <v>0</v>
      </c>
      <c r="AV993" s="26">
        <f t="shared" si="444"/>
        <v>0</v>
      </c>
      <c r="AW993" s="11" t="s">
        <v>653</v>
      </c>
      <c r="AX993" s="11" t="str">
        <f>VLOOKUP(L993,Group!$A$2:$B$1000,2,0)</f>
        <v>Enhancement</v>
      </c>
      <c r="AY993" s="11">
        <f>IF(ISERROR(VLOOKUP(U993,'ITWR Dump'!$A$2:$Y$5000,15,0)),0,(VLOOKUP('ILC Report'!U993,'ITWR Dump'!$A$2:$Y$5000,15,0)))</f>
        <v>0</v>
      </c>
      <c r="AZ993" s="11" t="str">
        <f t="shared" si="445"/>
        <v>No</v>
      </c>
      <c r="BA993" s="11" t="str">
        <f t="shared" si="446"/>
        <v>BKO</v>
      </c>
      <c r="BB993" s="11" t="str">
        <f t="shared" si="447"/>
        <v>LB</v>
      </c>
      <c r="BC993" s="11" t="str">
        <f t="shared" si="448"/>
        <v>No</v>
      </c>
    </row>
    <row r="994" spans="1:55" x14ac:dyDescent="0.3">
      <c r="A994" s="11" t="s">
        <v>678</v>
      </c>
      <c r="B994" s="11" t="s">
        <v>1855</v>
      </c>
      <c r="C994" s="11" t="s">
        <v>632</v>
      </c>
      <c r="D994" s="11" t="s">
        <v>2460</v>
      </c>
      <c r="E994" s="38" t="s">
        <v>2902</v>
      </c>
      <c r="F994" s="11">
        <v>5</v>
      </c>
      <c r="G994" s="40" t="s">
        <v>218</v>
      </c>
      <c r="H994" s="11" t="str">
        <f t="shared" si="430"/>
        <v>Regular</v>
      </c>
      <c r="I994" s="11" t="str">
        <f t="shared" si="422"/>
        <v>US</v>
      </c>
      <c r="J994" s="11" t="str">
        <f>IF(ISERROR(VLOOKUP(C994,'WI Vs ASM'!$B$2:$E$1000,4,0)),0,(VLOOKUP(C994,'WI Vs ASM'!$B$2:$E$1000,4,0)))</f>
        <v>Onshore</v>
      </c>
      <c r="K994" s="11" t="str">
        <f>IF(ISERROR(VLOOKUP(C994,'WI Vs ASM'!$B$2:$F$1000,5,0)),0,(VLOOKUP(C994,'WI Vs ASM'!$B$2:$F$1000,5,0)))</f>
        <v>02-Variable Billable</v>
      </c>
      <c r="L994" s="11" t="str">
        <f>IF(ISERROR(VLOOKUP(C994,'WI Vs ASM'!$B$2:$D$1000,3,0)),0,(VLOOKUP(C994,'WI Vs ASM'!$B$2:$D$1000,3,0)))</f>
        <v>77-Landed BA-SE Onshore</v>
      </c>
      <c r="M994" s="11" t="str">
        <f>IF(ISERROR(VLOOKUP(C994,'WI Vs ASM'!$B$2:$I$1000,8,0)),0,(VLOOKUP(C994,'WI Vs ASM'!$B$2:$I$1000,8,0)))</f>
        <v>Rahul Soman</v>
      </c>
      <c r="N994" s="11" t="str">
        <f>IF(ISERROR(VLOOKUP(C994,'WI Vs ASM'!$B$2:$G$1000,6,0)),0,(VLOOKUP(C994,'WI Vs ASM'!$B$2:$G$1000,6,0)))</f>
        <v>Lotus Notes</v>
      </c>
      <c r="O994" s="11" t="str">
        <f>IF(ISERROR(VLOOKUP(C994,'WI Vs ASM'!$B$2:$H$1000,7,0)),0,(VLOOKUP(C994,'WI Vs ASM'!$B$2:$H$1000,7,0)))</f>
        <v>Lotus Notes</v>
      </c>
      <c r="P994" s="11" t="str">
        <f t="shared" si="423"/>
        <v>May-17</v>
      </c>
      <c r="Q994" s="11" t="str">
        <f t="shared" si="424"/>
        <v>Q2</v>
      </c>
      <c r="R994" s="11" t="str">
        <f>IF(ISERROR(VLOOKUP(C994,'WI Vs ASM'!$B$2:$J$1000,9,0)),0,(VLOOKUP(C994,'WI Vs ASM'!$B$2:$J$1000,9,0)))</f>
        <v>Jyothi Pai</v>
      </c>
      <c r="S994" s="11" t="str">
        <f>IF(ISERROR(VLOOKUP(C994,'WI Vs ASM'!$B$2:$K$1000,10,0)),0,(VLOOKUP(C994,'WI Vs ASM'!$B$2:$K$1000,10,0)))</f>
        <v>Dennis G. Bosman</v>
      </c>
      <c r="T994" s="11" t="str">
        <f>IF(ISERROR(VLOOKUP(C994,'WI Vs ASM'!$B$2:$L$1000,11,0)),0,(VLOOKUP(C994,'WI Vs ASM'!$B$2:$L$1000,11,0)))</f>
        <v>Terry Hedger</v>
      </c>
      <c r="U994" s="11" t="e">
        <f t="shared" si="431"/>
        <v>#VALUE!</v>
      </c>
      <c r="V994" s="11" t="str">
        <f t="shared" si="425"/>
        <v>No</v>
      </c>
      <c r="W994" s="11" t="str">
        <f t="shared" si="426"/>
        <v>Yes</v>
      </c>
      <c r="X994" s="11" t="str">
        <f t="shared" si="427"/>
        <v>Yes</v>
      </c>
      <c r="Y994" s="11" t="str">
        <f t="shared" si="428"/>
        <v>No</v>
      </c>
      <c r="Z994" s="11" t="str">
        <f t="shared" si="429"/>
        <v>No</v>
      </c>
      <c r="AA994" s="11" t="str">
        <f t="shared" si="432"/>
        <v>No</v>
      </c>
      <c r="AB994" s="11">
        <f>IF(ISERROR(VLOOKUP(U994,'ITWR Dump'!$A$2:$Y$5000,24,0)),0,(VLOOKUP('ILC Report'!U994,'ITWR Dump'!$A$2:$Y$5000,24,0)))</f>
        <v>0</v>
      </c>
      <c r="AC994" s="11" t="str">
        <f t="shared" si="433"/>
        <v>Yes</v>
      </c>
      <c r="AD994" s="11" t="str">
        <f t="shared" si="434"/>
        <v>BASE/Staff Aug</v>
      </c>
      <c r="AE994" s="11">
        <f>IF(ISERROR(VLOOKUP(U994,'ITWR Dump'!$A$2:$Y$5000,13,0)),0,(VLOOKUP(U994,'ITWR Dump'!$A$2:$Y$5000,13,0)))</f>
        <v>0</v>
      </c>
      <c r="AF994" s="11">
        <f>IF(ISERROR(VLOOKUP(U994,'ITWR Dump'!$A$2:$Y$5000,11,0)),0,(VLOOKUP(U994,'ITWR Dump'!$A$2:$Y$5000,11,0)))</f>
        <v>0</v>
      </c>
      <c r="AG994" s="11">
        <f>IF(ISERROR(VLOOKUP(U994,'ITWR Dump'!$A$2:$Y$5000,2,0)),0,(VLOOKUP(U994,'ITWR Dump'!$A$2:$Y$5000,2,0)))</f>
        <v>0</v>
      </c>
      <c r="AH994" s="11">
        <f>IF(ISERROR(VLOOKUP(U994,'ITWR Dump'!$A$2:$Y$5000,14,0)),0,(VLOOKUP(U994,'ITWR Dump'!$A$2:$Y$5000,14,0)))</f>
        <v>0</v>
      </c>
      <c r="AI994" s="11" t="str">
        <f t="shared" si="435"/>
        <v>77-Landed BA-SE Onshore Landed</v>
      </c>
      <c r="AJ994" s="11" t="str">
        <f t="shared" si="436"/>
        <v>Landed Onshore</v>
      </c>
      <c r="AK994" s="11" t="str">
        <f>IF(ISERROR(VLOOKUP(A994,'Team Data'!$C$2:$U$213,17,0)),0,(VLOOKUP(A994,'Team Data'!$C$2:$U$213,17,0)))</f>
        <v>BI and RM</v>
      </c>
      <c r="AL994" s="11" t="str">
        <f t="shared" si="437"/>
        <v>2017-04-24</v>
      </c>
      <c r="AM994" s="11">
        <f>IF(ISERROR(VLOOKUP(U994,'ITWR Dump'!$A$2:$Y$5000,16,0)),0,(VLOOKUP(U994,'ITWR Dump'!$A$2:$Y$5000,16,0)))</f>
        <v>0</v>
      </c>
      <c r="AN994" s="11">
        <f>IF(ISERROR(VLOOKUP(U994,'ITWR Dump'!$A$2:$Y$5000,18,0)),0,(VLOOKUP(U994,'ITWR Dump'!$A$2:$Y$5000,18,0)))</f>
        <v>0</v>
      </c>
      <c r="AO994" s="11">
        <f>IF(ISERROR(VLOOKUP(U994,'ITWR Dump'!$A$2:$Y$5000,25,0)),0,(VLOOKUP('ILC Report'!U994,'ITWR Dump'!$A$2:$Y$5000,25,0)))</f>
        <v>0</v>
      </c>
      <c r="AP994" s="11">
        <f t="shared" si="438"/>
        <v>0</v>
      </c>
      <c r="AQ994" s="26">
        <f t="shared" si="439"/>
        <v>0</v>
      </c>
      <c r="AR994" s="26">
        <f t="shared" si="440"/>
        <v>0</v>
      </c>
      <c r="AS994" s="26">
        <f t="shared" si="441"/>
        <v>0</v>
      </c>
      <c r="AT994" s="26">
        <f t="shared" si="442"/>
        <v>0</v>
      </c>
      <c r="AU994" s="26">
        <f t="shared" si="443"/>
        <v>0</v>
      </c>
      <c r="AV994" s="26">
        <f t="shared" si="444"/>
        <v>0</v>
      </c>
      <c r="AW994" s="11" t="s">
        <v>653</v>
      </c>
      <c r="AX994" s="11" t="str">
        <f>VLOOKUP(L994,Group!$A$2:$B$1000,2,0)</f>
        <v>Enhancement</v>
      </c>
      <c r="AY994" s="11">
        <f>IF(ISERROR(VLOOKUP(U994,'ITWR Dump'!$A$2:$Y$5000,15,0)),0,(VLOOKUP('ILC Report'!U994,'ITWR Dump'!$A$2:$Y$5000,15,0)))</f>
        <v>0</v>
      </c>
      <c r="AZ994" s="11" t="str">
        <f t="shared" si="445"/>
        <v>No</v>
      </c>
      <c r="BA994" s="11" t="str">
        <f t="shared" si="446"/>
        <v>BKO</v>
      </c>
      <c r="BB994" s="11" t="str">
        <f t="shared" si="447"/>
        <v>LB</v>
      </c>
      <c r="BC994" s="11" t="str">
        <f t="shared" si="448"/>
        <v>No</v>
      </c>
    </row>
    <row r="995" spans="1:55" x14ac:dyDescent="0.3">
      <c r="A995" s="11" t="s">
        <v>678</v>
      </c>
      <c r="B995" s="11" t="s">
        <v>1855</v>
      </c>
      <c r="C995" s="11" t="s">
        <v>632</v>
      </c>
      <c r="D995" s="11" t="s">
        <v>2461</v>
      </c>
      <c r="E995" s="38" t="s">
        <v>2902</v>
      </c>
      <c r="F995" s="11">
        <v>7</v>
      </c>
      <c r="G995" s="40" t="s">
        <v>218</v>
      </c>
      <c r="H995" s="11" t="str">
        <f t="shared" si="430"/>
        <v>Regular</v>
      </c>
      <c r="I995" s="11" t="str">
        <f t="shared" si="422"/>
        <v>US</v>
      </c>
      <c r="J995" s="11" t="str">
        <f>IF(ISERROR(VLOOKUP(C995,'WI Vs ASM'!$B$2:$E$1000,4,0)),0,(VLOOKUP(C995,'WI Vs ASM'!$B$2:$E$1000,4,0)))</f>
        <v>Onshore</v>
      </c>
      <c r="K995" s="11" t="str">
        <f>IF(ISERROR(VLOOKUP(C995,'WI Vs ASM'!$B$2:$F$1000,5,0)),0,(VLOOKUP(C995,'WI Vs ASM'!$B$2:$F$1000,5,0)))</f>
        <v>02-Variable Billable</v>
      </c>
      <c r="L995" s="11" t="str">
        <f>IF(ISERROR(VLOOKUP(C995,'WI Vs ASM'!$B$2:$D$1000,3,0)),0,(VLOOKUP(C995,'WI Vs ASM'!$B$2:$D$1000,3,0)))</f>
        <v>77-Landed BA-SE Onshore</v>
      </c>
      <c r="M995" s="11" t="str">
        <f>IF(ISERROR(VLOOKUP(C995,'WI Vs ASM'!$B$2:$I$1000,8,0)),0,(VLOOKUP(C995,'WI Vs ASM'!$B$2:$I$1000,8,0)))</f>
        <v>Rahul Soman</v>
      </c>
      <c r="N995" s="11" t="str">
        <f>IF(ISERROR(VLOOKUP(C995,'WI Vs ASM'!$B$2:$G$1000,6,0)),0,(VLOOKUP(C995,'WI Vs ASM'!$B$2:$G$1000,6,0)))</f>
        <v>Lotus Notes</v>
      </c>
      <c r="O995" s="11" t="str">
        <f>IF(ISERROR(VLOOKUP(C995,'WI Vs ASM'!$B$2:$H$1000,7,0)),0,(VLOOKUP(C995,'WI Vs ASM'!$B$2:$H$1000,7,0)))</f>
        <v>Lotus Notes</v>
      </c>
      <c r="P995" s="11" t="str">
        <f t="shared" si="423"/>
        <v>May-17</v>
      </c>
      <c r="Q995" s="11" t="str">
        <f t="shared" si="424"/>
        <v>Q2</v>
      </c>
      <c r="R995" s="11" t="str">
        <f>IF(ISERROR(VLOOKUP(C995,'WI Vs ASM'!$B$2:$J$1000,9,0)),0,(VLOOKUP(C995,'WI Vs ASM'!$B$2:$J$1000,9,0)))</f>
        <v>Jyothi Pai</v>
      </c>
      <c r="S995" s="11" t="str">
        <f>IF(ISERROR(VLOOKUP(C995,'WI Vs ASM'!$B$2:$K$1000,10,0)),0,(VLOOKUP(C995,'WI Vs ASM'!$B$2:$K$1000,10,0)))</f>
        <v>Dennis G. Bosman</v>
      </c>
      <c r="T995" s="11" t="str">
        <f>IF(ISERROR(VLOOKUP(C995,'WI Vs ASM'!$B$2:$L$1000,11,0)),0,(VLOOKUP(C995,'WI Vs ASM'!$B$2:$L$1000,11,0)))</f>
        <v>Terry Hedger</v>
      </c>
      <c r="U995" s="11" t="e">
        <f t="shared" si="431"/>
        <v>#VALUE!</v>
      </c>
      <c r="V995" s="11" t="str">
        <f t="shared" si="425"/>
        <v>No</v>
      </c>
      <c r="W995" s="11" t="str">
        <f t="shared" si="426"/>
        <v>Yes</v>
      </c>
      <c r="X995" s="11" t="str">
        <f t="shared" si="427"/>
        <v>Yes</v>
      </c>
      <c r="Y995" s="11" t="str">
        <f t="shared" si="428"/>
        <v>No</v>
      </c>
      <c r="Z995" s="11" t="str">
        <f t="shared" si="429"/>
        <v>No</v>
      </c>
      <c r="AA995" s="11" t="str">
        <f t="shared" si="432"/>
        <v>No</v>
      </c>
      <c r="AB995" s="11">
        <f>IF(ISERROR(VLOOKUP(U995,'ITWR Dump'!$A$2:$Y$5000,24,0)),0,(VLOOKUP('ILC Report'!U995,'ITWR Dump'!$A$2:$Y$5000,24,0)))</f>
        <v>0</v>
      </c>
      <c r="AC995" s="11" t="str">
        <f t="shared" si="433"/>
        <v>Yes</v>
      </c>
      <c r="AD995" s="11" t="str">
        <f t="shared" si="434"/>
        <v>BASE/Staff Aug</v>
      </c>
      <c r="AE995" s="11">
        <f>IF(ISERROR(VLOOKUP(U995,'ITWR Dump'!$A$2:$Y$5000,13,0)),0,(VLOOKUP(U995,'ITWR Dump'!$A$2:$Y$5000,13,0)))</f>
        <v>0</v>
      </c>
      <c r="AF995" s="11">
        <f>IF(ISERROR(VLOOKUP(U995,'ITWR Dump'!$A$2:$Y$5000,11,0)),0,(VLOOKUP(U995,'ITWR Dump'!$A$2:$Y$5000,11,0)))</f>
        <v>0</v>
      </c>
      <c r="AG995" s="11">
        <f>IF(ISERROR(VLOOKUP(U995,'ITWR Dump'!$A$2:$Y$5000,2,0)),0,(VLOOKUP(U995,'ITWR Dump'!$A$2:$Y$5000,2,0)))</f>
        <v>0</v>
      </c>
      <c r="AH995" s="11">
        <f>IF(ISERROR(VLOOKUP(U995,'ITWR Dump'!$A$2:$Y$5000,14,0)),0,(VLOOKUP(U995,'ITWR Dump'!$A$2:$Y$5000,14,0)))</f>
        <v>0</v>
      </c>
      <c r="AI995" s="11" t="str">
        <f t="shared" si="435"/>
        <v>77-Landed BA-SE Onshore Landed</v>
      </c>
      <c r="AJ995" s="11" t="str">
        <f t="shared" si="436"/>
        <v>Landed Onshore</v>
      </c>
      <c r="AK995" s="11" t="str">
        <f>IF(ISERROR(VLOOKUP(A995,'Team Data'!$C$2:$U$213,17,0)),0,(VLOOKUP(A995,'Team Data'!$C$2:$U$213,17,0)))</f>
        <v>BI and RM</v>
      </c>
      <c r="AL995" s="11" t="str">
        <f t="shared" si="437"/>
        <v>2017-04-24</v>
      </c>
      <c r="AM995" s="11">
        <f>IF(ISERROR(VLOOKUP(U995,'ITWR Dump'!$A$2:$Y$5000,16,0)),0,(VLOOKUP(U995,'ITWR Dump'!$A$2:$Y$5000,16,0)))</f>
        <v>0</v>
      </c>
      <c r="AN995" s="11">
        <f>IF(ISERROR(VLOOKUP(U995,'ITWR Dump'!$A$2:$Y$5000,18,0)),0,(VLOOKUP(U995,'ITWR Dump'!$A$2:$Y$5000,18,0)))</f>
        <v>0</v>
      </c>
      <c r="AO995" s="11">
        <f>IF(ISERROR(VLOOKUP(U995,'ITWR Dump'!$A$2:$Y$5000,25,0)),0,(VLOOKUP('ILC Report'!U995,'ITWR Dump'!$A$2:$Y$5000,25,0)))</f>
        <v>0</v>
      </c>
      <c r="AP995" s="11">
        <f t="shared" si="438"/>
        <v>0</v>
      </c>
      <c r="AQ995" s="26">
        <f t="shared" si="439"/>
        <v>0</v>
      </c>
      <c r="AR995" s="26">
        <f t="shared" si="440"/>
        <v>0</v>
      </c>
      <c r="AS995" s="26">
        <f t="shared" si="441"/>
        <v>0</v>
      </c>
      <c r="AT995" s="26">
        <f t="shared" si="442"/>
        <v>0</v>
      </c>
      <c r="AU995" s="26">
        <f t="shared" si="443"/>
        <v>0</v>
      </c>
      <c r="AV995" s="26">
        <f t="shared" si="444"/>
        <v>0</v>
      </c>
      <c r="AW995" s="11" t="s">
        <v>653</v>
      </c>
      <c r="AX995" s="11" t="str">
        <f>VLOOKUP(L995,Group!$A$2:$B$1000,2,0)</f>
        <v>Enhancement</v>
      </c>
      <c r="AY995" s="11">
        <f>IF(ISERROR(VLOOKUP(U995,'ITWR Dump'!$A$2:$Y$5000,15,0)),0,(VLOOKUP('ILC Report'!U995,'ITWR Dump'!$A$2:$Y$5000,15,0)))</f>
        <v>0</v>
      </c>
      <c r="AZ995" s="11" t="str">
        <f t="shared" si="445"/>
        <v>No</v>
      </c>
      <c r="BA995" s="11" t="str">
        <f t="shared" si="446"/>
        <v>BKO</v>
      </c>
      <c r="BB995" s="11" t="str">
        <f t="shared" si="447"/>
        <v>LB</v>
      </c>
      <c r="BC995" s="11" t="str">
        <f t="shared" si="448"/>
        <v>No</v>
      </c>
    </row>
    <row r="996" spans="1:55" x14ac:dyDescent="0.3">
      <c r="A996" s="11" t="s">
        <v>678</v>
      </c>
      <c r="B996" s="11" t="s">
        <v>1855</v>
      </c>
      <c r="C996" s="11" t="s">
        <v>633</v>
      </c>
      <c r="D996" s="11" t="s">
        <v>2462</v>
      </c>
      <c r="E996" s="38" t="s">
        <v>2902</v>
      </c>
      <c r="F996" s="11">
        <v>5</v>
      </c>
      <c r="G996" s="40" t="s">
        <v>218</v>
      </c>
      <c r="H996" s="11" t="str">
        <f t="shared" si="430"/>
        <v>Regular</v>
      </c>
      <c r="I996" s="11" t="str">
        <f t="shared" si="422"/>
        <v>US</v>
      </c>
      <c r="J996" s="11" t="str">
        <f>IF(ISERROR(VLOOKUP(C996,'WI Vs ASM'!$B$2:$E$1000,4,0)),0,(VLOOKUP(C996,'WI Vs ASM'!$B$2:$E$1000,4,0)))</f>
        <v>Onshore</v>
      </c>
      <c r="K996" s="11" t="str">
        <f>IF(ISERROR(VLOOKUP(C996,'WI Vs ASM'!$B$2:$F$1000,5,0)),0,(VLOOKUP(C996,'WI Vs ASM'!$B$2:$F$1000,5,0)))</f>
        <v>01-Fixed Price</v>
      </c>
      <c r="L996" s="11" t="str">
        <f>IF(ISERROR(VLOOKUP(C996,'WI Vs ASM'!$B$2:$D$1000,3,0)),0,(VLOOKUP(C996,'WI Vs ASM'!$B$2:$D$1000,3,0)))</f>
        <v>00-Maintenance Onshore</v>
      </c>
      <c r="M996" s="11" t="str">
        <f>IF(ISERROR(VLOOKUP(C996,'WI Vs ASM'!$B$2:$I$1000,8,0)),0,(VLOOKUP(C996,'WI Vs ASM'!$B$2:$I$1000,8,0)))</f>
        <v>Rahul Soman</v>
      </c>
      <c r="N996" s="11" t="str">
        <f>IF(ISERROR(VLOOKUP(C996,'WI Vs ASM'!$B$2:$G$1000,6,0)),0,(VLOOKUP(C996,'WI Vs ASM'!$B$2:$G$1000,6,0)))</f>
        <v>Enterprise</v>
      </c>
      <c r="O996" s="11" t="str">
        <f>IF(ISERROR(VLOOKUP(C996,'WI Vs ASM'!$B$2:$H$1000,7,0)),0,(VLOOKUP(C996,'WI Vs ASM'!$B$2:$H$1000,7,0)))</f>
        <v>Shared Services</v>
      </c>
      <c r="P996" s="11" t="str">
        <f t="shared" si="423"/>
        <v>May-17</v>
      </c>
      <c r="Q996" s="11" t="str">
        <f t="shared" si="424"/>
        <v>Q2</v>
      </c>
      <c r="R996" s="11" t="str">
        <f>IF(ISERROR(VLOOKUP(C996,'WI Vs ASM'!$B$2:$J$1000,9,0)),0,(VLOOKUP(C996,'WI Vs ASM'!$B$2:$J$1000,9,0)))</f>
        <v>Jyothi Pai</v>
      </c>
      <c r="S996" s="11" t="str">
        <f>IF(ISERROR(VLOOKUP(C996,'WI Vs ASM'!$B$2:$K$1000,10,0)),0,(VLOOKUP(C996,'WI Vs ASM'!$B$2:$K$1000,10,0)))</f>
        <v>Vasudevan Srinivasan</v>
      </c>
      <c r="T996" s="11" t="str">
        <f>IF(ISERROR(VLOOKUP(C996,'WI Vs ASM'!$B$2:$L$1000,11,0)),0,(VLOOKUP(C996,'WI Vs ASM'!$B$2:$L$1000,11,0)))</f>
        <v>Noha Salama</v>
      </c>
      <c r="U996" s="11" t="e">
        <f t="shared" si="431"/>
        <v>#VALUE!</v>
      </c>
      <c r="V996" s="11" t="str">
        <f t="shared" si="425"/>
        <v>No</v>
      </c>
      <c r="W996" s="11" t="str">
        <f t="shared" si="426"/>
        <v>Yes</v>
      </c>
      <c r="X996" s="11" t="str">
        <f t="shared" si="427"/>
        <v>No</v>
      </c>
      <c r="Y996" s="11" t="str">
        <f t="shared" si="428"/>
        <v>No</v>
      </c>
      <c r="Z996" s="11" t="str">
        <f t="shared" si="429"/>
        <v>No</v>
      </c>
      <c r="AA996" s="11" t="str">
        <f t="shared" si="432"/>
        <v>No</v>
      </c>
      <c r="AB996" s="11">
        <f>IF(ISERROR(VLOOKUP(U996,'ITWR Dump'!$A$2:$Y$5000,24,0)),0,(VLOOKUP('ILC Report'!U996,'ITWR Dump'!$A$2:$Y$5000,24,0)))</f>
        <v>0</v>
      </c>
      <c r="AC996" s="11" t="str">
        <f t="shared" si="433"/>
        <v>No</v>
      </c>
      <c r="AD996" s="11" t="str">
        <f t="shared" si="434"/>
        <v/>
      </c>
      <c r="AE996" s="11">
        <f>IF(ISERROR(VLOOKUP(U996,'ITWR Dump'!$A$2:$Y$5000,13,0)),0,(VLOOKUP(U996,'ITWR Dump'!$A$2:$Y$5000,13,0)))</f>
        <v>0</v>
      </c>
      <c r="AF996" s="11">
        <f>IF(ISERROR(VLOOKUP(U996,'ITWR Dump'!$A$2:$Y$5000,11,0)),0,(VLOOKUP(U996,'ITWR Dump'!$A$2:$Y$5000,11,0)))</f>
        <v>0</v>
      </c>
      <c r="AG996" s="11">
        <f>IF(ISERROR(VLOOKUP(U996,'ITWR Dump'!$A$2:$Y$5000,2,0)),0,(VLOOKUP(U996,'ITWR Dump'!$A$2:$Y$5000,2,0)))</f>
        <v>0</v>
      </c>
      <c r="AH996" s="11">
        <f>IF(ISERROR(VLOOKUP(U996,'ITWR Dump'!$A$2:$Y$5000,14,0)),0,(VLOOKUP(U996,'ITWR Dump'!$A$2:$Y$5000,14,0)))</f>
        <v>0</v>
      </c>
      <c r="AI996" s="11" t="str">
        <f t="shared" si="435"/>
        <v>00-Maintenance Onshore Landed</v>
      </c>
      <c r="AJ996" s="11" t="str">
        <f t="shared" si="436"/>
        <v>Landed Onshore</v>
      </c>
      <c r="AK996" s="11" t="str">
        <f>IF(ISERROR(VLOOKUP(A996,'Team Data'!$C$2:$U$213,17,0)),0,(VLOOKUP(A996,'Team Data'!$C$2:$U$213,17,0)))</f>
        <v>BI and RM</v>
      </c>
      <c r="AL996" s="11" t="str">
        <f t="shared" si="437"/>
        <v>2017-04-24</v>
      </c>
      <c r="AM996" s="11">
        <f>IF(ISERROR(VLOOKUP(U996,'ITWR Dump'!$A$2:$Y$5000,16,0)),0,(VLOOKUP(U996,'ITWR Dump'!$A$2:$Y$5000,16,0)))</f>
        <v>0</v>
      </c>
      <c r="AN996" s="11">
        <f>IF(ISERROR(VLOOKUP(U996,'ITWR Dump'!$A$2:$Y$5000,18,0)),0,(VLOOKUP(U996,'ITWR Dump'!$A$2:$Y$5000,18,0)))</f>
        <v>0</v>
      </c>
      <c r="AO996" s="11">
        <f>IF(ISERROR(VLOOKUP(U996,'ITWR Dump'!$A$2:$Y$5000,25,0)),0,(VLOOKUP('ILC Report'!U996,'ITWR Dump'!$A$2:$Y$5000,25,0)))</f>
        <v>0</v>
      </c>
      <c r="AP996" s="11">
        <f t="shared" si="438"/>
        <v>0</v>
      </c>
      <c r="AQ996" s="26">
        <f t="shared" si="439"/>
        <v>0</v>
      </c>
      <c r="AR996" s="26">
        <f t="shared" si="440"/>
        <v>0</v>
      </c>
      <c r="AS996" s="26">
        <f t="shared" si="441"/>
        <v>0</v>
      </c>
      <c r="AT996" s="26">
        <f t="shared" si="442"/>
        <v>0</v>
      </c>
      <c r="AU996" s="26">
        <f t="shared" si="443"/>
        <v>0</v>
      </c>
      <c r="AV996" s="26">
        <f t="shared" si="444"/>
        <v>0</v>
      </c>
      <c r="AW996" s="11" t="s">
        <v>653</v>
      </c>
      <c r="AX996" s="11" t="str">
        <f>VLOOKUP(L996,Group!$A$2:$B$1000,2,0)</f>
        <v>Maintenance</v>
      </c>
      <c r="AY996" s="11">
        <f>IF(ISERROR(VLOOKUP(U996,'ITWR Dump'!$A$2:$Y$5000,15,0)),0,(VLOOKUP('ILC Report'!U996,'ITWR Dump'!$A$2:$Y$5000,15,0)))</f>
        <v>0</v>
      </c>
      <c r="AZ996" s="11" t="str">
        <f t="shared" si="445"/>
        <v>No</v>
      </c>
      <c r="BA996" s="11" t="str">
        <f t="shared" si="446"/>
        <v>BKO</v>
      </c>
      <c r="BB996" s="11" t="str">
        <f t="shared" si="447"/>
        <v>MN</v>
      </c>
      <c r="BC996" s="11" t="str">
        <f t="shared" si="448"/>
        <v>No</v>
      </c>
    </row>
    <row r="997" spans="1:55" x14ac:dyDescent="0.3">
      <c r="A997" s="11" t="s">
        <v>678</v>
      </c>
      <c r="B997" s="11" t="s">
        <v>1855</v>
      </c>
      <c r="C997" s="11" t="s">
        <v>632</v>
      </c>
      <c r="D997" s="11" t="s">
        <v>2463</v>
      </c>
      <c r="E997" s="38" t="s">
        <v>2902</v>
      </c>
      <c r="F997" s="11">
        <v>1.5</v>
      </c>
      <c r="G997" s="40" t="s">
        <v>218</v>
      </c>
      <c r="H997" s="11" t="str">
        <f t="shared" si="430"/>
        <v>Regular</v>
      </c>
      <c r="I997" s="11" t="str">
        <f t="shared" si="422"/>
        <v>US</v>
      </c>
      <c r="J997" s="11" t="str">
        <f>IF(ISERROR(VLOOKUP(C997,'WI Vs ASM'!$B$2:$E$1000,4,0)),0,(VLOOKUP(C997,'WI Vs ASM'!$B$2:$E$1000,4,0)))</f>
        <v>Onshore</v>
      </c>
      <c r="K997" s="11" t="str">
        <f>IF(ISERROR(VLOOKUP(C997,'WI Vs ASM'!$B$2:$F$1000,5,0)),0,(VLOOKUP(C997,'WI Vs ASM'!$B$2:$F$1000,5,0)))</f>
        <v>02-Variable Billable</v>
      </c>
      <c r="L997" s="11" t="str">
        <f>IF(ISERROR(VLOOKUP(C997,'WI Vs ASM'!$B$2:$D$1000,3,0)),0,(VLOOKUP(C997,'WI Vs ASM'!$B$2:$D$1000,3,0)))</f>
        <v>77-Landed BA-SE Onshore</v>
      </c>
      <c r="M997" s="11" t="str">
        <f>IF(ISERROR(VLOOKUP(C997,'WI Vs ASM'!$B$2:$I$1000,8,0)),0,(VLOOKUP(C997,'WI Vs ASM'!$B$2:$I$1000,8,0)))</f>
        <v>Rahul Soman</v>
      </c>
      <c r="N997" s="11" t="str">
        <f>IF(ISERROR(VLOOKUP(C997,'WI Vs ASM'!$B$2:$G$1000,6,0)),0,(VLOOKUP(C997,'WI Vs ASM'!$B$2:$G$1000,6,0)))</f>
        <v>Lotus Notes</v>
      </c>
      <c r="O997" s="11" t="str">
        <f>IF(ISERROR(VLOOKUP(C997,'WI Vs ASM'!$B$2:$H$1000,7,0)),0,(VLOOKUP(C997,'WI Vs ASM'!$B$2:$H$1000,7,0)))</f>
        <v>Lotus Notes</v>
      </c>
      <c r="P997" s="11" t="str">
        <f t="shared" si="423"/>
        <v>May-17</v>
      </c>
      <c r="Q997" s="11" t="str">
        <f t="shared" si="424"/>
        <v>Q2</v>
      </c>
      <c r="R997" s="11" t="str">
        <f>IF(ISERROR(VLOOKUP(C997,'WI Vs ASM'!$B$2:$J$1000,9,0)),0,(VLOOKUP(C997,'WI Vs ASM'!$B$2:$J$1000,9,0)))</f>
        <v>Jyothi Pai</v>
      </c>
      <c r="S997" s="11" t="str">
        <f>IF(ISERROR(VLOOKUP(C997,'WI Vs ASM'!$B$2:$K$1000,10,0)),0,(VLOOKUP(C997,'WI Vs ASM'!$B$2:$K$1000,10,0)))</f>
        <v>Dennis G. Bosman</v>
      </c>
      <c r="T997" s="11" t="str">
        <f>IF(ISERROR(VLOOKUP(C997,'WI Vs ASM'!$B$2:$L$1000,11,0)),0,(VLOOKUP(C997,'WI Vs ASM'!$B$2:$L$1000,11,0)))</f>
        <v>Terry Hedger</v>
      </c>
      <c r="U997" s="11" t="e">
        <f t="shared" si="431"/>
        <v>#VALUE!</v>
      </c>
      <c r="V997" s="11" t="str">
        <f t="shared" si="425"/>
        <v>No</v>
      </c>
      <c r="W997" s="11" t="str">
        <f t="shared" si="426"/>
        <v>Yes</v>
      </c>
      <c r="X997" s="11" t="str">
        <f t="shared" si="427"/>
        <v>Yes</v>
      </c>
      <c r="Y997" s="11" t="str">
        <f t="shared" si="428"/>
        <v>No</v>
      </c>
      <c r="Z997" s="11" t="str">
        <f t="shared" si="429"/>
        <v>No</v>
      </c>
      <c r="AA997" s="11" t="str">
        <f t="shared" si="432"/>
        <v>No</v>
      </c>
      <c r="AB997" s="11">
        <f>IF(ISERROR(VLOOKUP(U997,'ITWR Dump'!$A$2:$Y$5000,24,0)),0,(VLOOKUP('ILC Report'!U997,'ITWR Dump'!$A$2:$Y$5000,24,0)))</f>
        <v>0</v>
      </c>
      <c r="AC997" s="11" t="str">
        <f t="shared" si="433"/>
        <v>Yes</v>
      </c>
      <c r="AD997" s="11" t="str">
        <f t="shared" si="434"/>
        <v>BASE/Staff Aug</v>
      </c>
      <c r="AE997" s="11">
        <f>IF(ISERROR(VLOOKUP(U997,'ITWR Dump'!$A$2:$Y$5000,13,0)),0,(VLOOKUP(U997,'ITWR Dump'!$A$2:$Y$5000,13,0)))</f>
        <v>0</v>
      </c>
      <c r="AF997" s="11">
        <f>IF(ISERROR(VLOOKUP(U997,'ITWR Dump'!$A$2:$Y$5000,11,0)),0,(VLOOKUP(U997,'ITWR Dump'!$A$2:$Y$5000,11,0)))</f>
        <v>0</v>
      </c>
      <c r="AG997" s="11">
        <f>IF(ISERROR(VLOOKUP(U997,'ITWR Dump'!$A$2:$Y$5000,2,0)),0,(VLOOKUP(U997,'ITWR Dump'!$A$2:$Y$5000,2,0)))</f>
        <v>0</v>
      </c>
      <c r="AH997" s="11">
        <f>IF(ISERROR(VLOOKUP(U997,'ITWR Dump'!$A$2:$Y$5000,14,0)),0,(VLOOKUP(U997,'ITWR Dump'!$A$2:$Y$5000,14,0)))</f>
        <v>0</v>
      </c>
      <c r="AI997" s="11" t="str">
        <f t="shared" si="435"/>
        <v>77-Landed BA-SE Onshore Landed</v>
      </c>
      <c r="AJ997" s="11" t="str">
        <f t="shared" si="436"/>
        <v>Landed Onshore</v>
      </c>
      <c r="AK997" s="11" t="str">
        <f>IF(ISERROR(VLOOKUP(A997,'Team Data'!$C$2:$U$213,17,0)),0,(VLOOKUP(A997,'Team Data'!$C$2:$U$213,17,0)))</f>
        <v>BI and RM</v>
      </c>
      <c r="AL997" s="11" t="str">
        <f t="shared" si="437"/>
        <v>2017-04-24</v>
      </c>
      <c r="AM997" s="11">
        <f>IF(ISERROR(VLOOKUP(U997,'ITWR Dump'!$A$2:$Y$5000,16,0)),0,(VLOOKUP(U997,'ITWR Dump'!$A$2:$Y$5000,16,0)))</f>
        <v>0</v>
      </c>
      <c r="AN997" s="11">
        <f>IF(ISERROR(VLOOKUP(U997,'ITWR Dump'!$A$2:$Y$5000,18,0)),0,(VLOOKUP(U997,'ITWR Dump'!$A$2:$Y$5000,18,0)))</f>
        <v>0</v>
      </c>
      <c r="AO997" s="11">
        <f>IF(ISERROR(VLOOKUP(U997,'ITWR Dump'!$A$2:$Y$5000,25,0)),0,(VLOOKUP('ILC Report'!U997,'ITWR Dump'!$A$2:$Y$5000,25,0)))</f>
        <v>0</v>
      </c>
      <c r="AP997" s="11">
        <f t="shared" si="438"/>
        <v>0</v>
      </c>
      <c r="AQ997" s="26">
        <f t="shared" si="439"/>
        <v>0</v>
      </c>
      <c r="AR997" s="26">
        <f t="shared" si="440"/>
        <v>0</v>
      </c>
      <c r="AS997" s="26">
        <f t="shared" si="441"/>
        <v>0</v>
      </c>
      <c r="AT997" s="26">
        <f t="shared" si="442"/>
        <v>0</v>
      </c>
      <c r="AU997" s="26">
        <f t="shared" si="443"/>
        <v>0</v>
      </c>
      <c r="AV997" s="26">
        <f t="shared" si="444"/>
        <v>0</v>
      </c>
      <c r="AW997" s="11" t="s">
        <v>653</v>
      </c>
      <c r="AX997" s="11" t="str">
        <f>VLOOKUP(L997,Group!$A$2:$B$1000,2,0)</f>
        <v>Enhancement</v>
      </c>
      <c r="AY997" s="11">
        <f>IF(ISERROR(VLOOKUP(U997,'ITWR Dump'!$A$2:$Y$5000,15,0)),0,(VLOOKUP('ILC Report'!U997,'ITWR Dump'!$A$2:$Y$5000,15,0)))</f>
        <v>0</v>
      </c>
      <c r="AZ997" s="11" t="str">
        <f t="shared" si="445"/>
        <v>No</v>
      </c>
      <c r="BA997" s="11" t="str">
        <f t="shared" si="446"/>
        <v>BKO</v>
      </c>
      <c r="BB997" s="11" t="str">
        <f t="shared" si="447"/>
        <v>LB</v>
      </c>
      <c r="BC997" s="11" t="str">
        <f t="shared" si="448"/>
        <v>No</v>
      </c>
    </row>
    <row r="998" spans="1:55" x14ac:dyDescent="0.3">
      <c r="A998" s="11" t="s">
        <v>678</v>
      </c>
      <c r="B998" s="11" t="s">
        <v>1855</v>
      </c>
      <c r="C998" s="11" t="s">
        <v>637</v>
      </c>
      <c r="D998" s="11" t="s">
        <v>2464</v>
      </c>
      <c r="E998" s="38" t="s">
        <v>2902</v>
      </c>
      <c r="F998" s="11">
        <v>11</v>
      </c>
      <c r="G998" s="40" t="s">
        <v>218</v>
      </c>
      <c r="H998" s="11" t="str">
        <f t="shared" si="430"/>
        <v>Regular</v>
      </c>
      <c r="I998" s="11" t="str">
        <f t="shared" si="422"/>
        <v>US</v>
      </c>
      <c r="J998" s="11" t="str">
        <f>IF(ISERROR(VLOOKUP(C998,'WI Vs ASM'!$B$2:$E$1000,4,0)),0,(VLOOKUP(C998,'WI Vs ASM'!$B$2:$E$1000,4,0)))</f>
        <v>Onshore</v>
      </c>
      <c r="K998" s="11" t="str">
        <f>IF(ISERROR(VLOOKUP(C998,'WI Vs ASM'!$B$2:$F$1000,5,0)),0,(VLOOKUP(C998,'WI Vs ASM'!$B$2:$F$1000,5,0)))</f>
        <v>09-NonBillable</v>
      </c>
      <c r="L998" s="11" t="str">
        <f>IF(ISERROR(VLOOKUP(C998,'WI Vs ASM'!$B$2:$D$1000,3,0)),0,(VLOOKUP(C998,'WI Vs ASM'!$B$2:$D$1000,3,0)))</f>
        <v>92-Mgmt Onshore (OH)</v>
      </c>
      <c r="M998" s="11" t="str">
        <f>IF(ISERROR(VLOOKUP(C998,'WI Vs ASM'!$B$2:$I$1000,8,0)),0,(VLOOKUP(C998,'WI Vs ASM'!$B$2:$I$1000,8,0)))</f>
        <v>Vinodh</v>
      </c>
      <c r="N998" s="11" t="str">
        <f>IF(ISERROR(VLOOKUP(C998,'WI Vs ASM'!$B$2:$G$1000,6,0)),0,(VLOOKUP(C998,'WI Vs ASM'!$B$2:$G$1000,6,0)))</f>
        <v>FFIC Account Team</v>
      </c>
      <c r="O998" s="11" t="str">
        <f>IF(ISERROR(VLOOKUP(C998,'WI Vs ASM'!$B$2:$H$1000,7,0)),0,(VLOOKUP(C998,'WI Vs ASM'!$B$2:$H$1000,7,0)))</f>
        <v>FFIC Account Team</v>
      </c>
      <c r="P998" s="11" t="str">
        <f t="shared" si="423"/>
        <v>May-17</v>
      </c>
      <c r="Q998" s="11" t="str">
        <f t="shared" si="424"/>
        <v>Q2</v>
      </c>
      <c r="R998" s="11" t="str">
        <f>IF(ISERROR(VLOOKUP(C998,'WI Vs ASM'!$B$2:$J$1000,9,0)),0,(VLOOKUP(C998,'WI Vs ASM'!$B$2:$J$1000,9,0)))</f>
        <v>Manash M Dutta</v>
      </c>
      <c r="S998" s="11">
        <f>IF(ISERROR(VLOOKUP(C998,'WI Vs ASM'!$B$2:$K$1000,10,0)),0,(VLOOKUP(C998,'WI Vs ASM'!$B$2:$K$1000,10,0)))</f>
        <v>0</v>
      </c>
      <c r="T998" s="11">
        <f>IF(ISERROR(VLOOKUP(C998,'WI Vs ASM'!$B$2:$L$1000,11,0)),0,(VLOOKUP(C998,'WI Vs ASM'!$B$2:$L$1000,11,0)))</f>
        <v>0</v>
      </c>
      <c r="U998" s="11" t="e">
        <f t="shared" si="431"/>
        <v>#VALUE!</v>
      </c>
      <c r="V998" s="11" t="str">
        <f t="shared" si="425"/>
        <v>No</v>
      </c>
      <c r="W998" s="11" t="str">
        <f t="shared" si="426"/>
        <v>No</v>
      </c>
      <c r="X998" s="11" t="str">
        <f t="shared" si="427"/>
        <v>No</v>
      </c>
      <c r="Y998" s="11" t="str">
        <f t="shared" si="428"/>
        <v>No</v>
      </c>
      <c r="Z998" s="11" t="str">
        <f t="shared" si="429"/>
        <v>No</v>
      </c>
      <c r="AA998" s="11" t="str">
        <f t="shared" si="432"/>
        <v>No</v>
      </c>
      <c r="AB998" s="11">
        <f>IF(ISERROR(VLOOKUP(U998,'ITWR Dump'!$A$2:$Y$5000,24,0)),0,(VLOOKUP('ILC Report'!U998,'ITWR Dump'!$A$2:$Y$5000,24,0)))</f>
        <v>0</v>
      </c>
      <c r="AC998" s="11" t="str">
        <f t="shared" si="433"/>
        <v>No</v>
      </c>
      <c r="AD998" s="11" t="str">
        <f t="shared" si="434"/>
        <v/>
      </c>
      <c r="AE998" s="11">
        <f>IF(ISERROR(VLOOKUP(U998,'ITWR Dump'!$A$2:$Y$5000,13,0)),0,(VLOOKUP(U998,'ITWR Dump'!$A$2:$Y$5000,13,0)))</f>
        <v>0</v>
      </c>
      <c r="AF998" s="11">
        <f>IF(ISERROR(VLOOKUP(U998,'ITWR Dump'!$A$2:$Y$5000,11,0)),0,(VLOOKUP(U998,'ITWR Dump'!$A$2:$Y$5000,11,0)))</f>
        <v>0</v>
      </c>
      <c r="AG998" s="11">
        <f>IF(ISERROR(VLOOKUP(U998,'ITWR Dump'!$A$2:$Y$5000,2,0)),0,(VLOOKUP(U998,'ITWR Dump'!$A$2:$Y$5000,2,0)))</f>
        <v>0</v>
      </c>
      <c r="AH998" s="11">
        <f>IF(ISERROR(VLOOKUP(U998,'ITWR Dump'!$A$2:$Y$5000,14,0)),0,(VLOOKUP(U998,'ITWR Dump'!$A$2:$Y$5000,14,0)))</f>
        <v>0</v>
      </c>
      <c r="AI998" s="11" t="str">
        <f t="shared" si="435"/>
        <v>92-Mgmt Onshore (OH) Landed</v>
      </c>
      <c r="AJ998" s="11" t="str">
        <f t="shared" si="436"/>
        <v>Landed Onshore</v>
      </c>
      <c r="AK998" s="11" t="str">
        <f>IF(ISERROR(VLOOKUP(A998,'Team Data'!$C$2:$U$213,17,0)),0,(VLOOKUP(A998,'Team Data'!$C$2:$U$213,17,0)))</f>
        <v>BI and RM</v>
      </c>
      <c r="AL998" s="11" t="str">
        <f t="shared" si="437"/>
        <v>2017-04-24</v>
      </c>
      <c r="AM998" s="11">
        <f>IF(ISERROR(VLOOKUP(U998,'ITWR Dump'!$A$2:$Y$5000,16,0)),0,(VLOOKUP(U998,'ITWR Dump'!$A$2:$Y$5000,16,0)))</f>
        <v>0</v>
      </c>
      <c r="AN998" s="11">
        <f>IF(ISERROR(VLOOKUP(U998,'ITWR Dump'!$A$2:$Y$5000,18,0)),0,(VLOOKUP(U998,'ITWR Dump'!$A$2:$Y$5000,18,0)))</f>
        <v>0</v>
      </c>
      <c r="AO998" s="11">
        <f>IF(ISERROR(VLOOKUP(U998,'ITWR Dump'!$A$2:$Y$5000,25,0)),0,(VLOOKUP('ILC Report'!U998,'ITWR Dump'!$A$2:$Y$5000,25,0)))</f>
        <v>0</v>
      </c>
      <c r="AP998" s="11">
        <f t="shared" si="438"/>
        <v>0</v>
      </c>
      <c r="AQ998" s="26">
        <f t="shared" si="439"/>
        <v>0</v>
      </c>
      <c r="AR998" s="26">
        <f t="shared" si="440"/>
        <v>0</v>
      </c>
      <c r="AS998" s="26">
        <f t="shared" si="441"/>
        <v>0</v>
      </c>
      <c r="AT998" s="26">
        <f t="shared" si="442"/>
        <v>0</v>
      </c>
      <c r="AU998" s="26">
        <f t="shared" si="443"/>
        <v>0</v>
      </c>
      <c r="AV998" s="26">
        <f t="shared" si="444"/>
        <v>0</v>
      </c>
      <c r="AW998" s="11" t="s">
        <v>653</v>
      </c>
      <c r="AX998" s="11" t="str">
        <f>VLOOKUP(L998,Group!$A$2:$B$1000,2,0)</f>
        <v>Maintenance</v>
      </c>
      <c r="AY998" s="11">
        <f>IF(ISERROR(VLOOKUP(U998,'ITWR Dump'!$A$2:$Y$5000,15,0)),0,(VLOOKUP('ILC Report'!U998,'ITWR Dump'!$A$2:$Y$5000,15,0)))</f>
        <v>0</v>
      </c>
      <c r="AZ998" s="11" t="str">
        <f t="shared" si="445"/>
        <v>No</v>
      </c>
      <c r="BA998" s="11" t="str">
        <f t="shared" si="446"/>
        <v>BKO</v>
      </c>
      <c r="BB998" s="11" t="str">
        <f t="shared" si="447"/>
        <v>GM</v>
      </c>
      <c r="BC998" s="11" t="str">
        <f t="shared" si="448"/>
        <v>No</v>
      </c>
    </row>
    <row r="999" spans="1:55" x14ac:dyDescent="0.3">
      <c r="A999" s="11" t="s">
        <v>678</v>
      </c>
      <c r="B999" s="11" t="s">
        <v>1855</v>
      </c>
      <c r="C999" s="11" t="s">
        <v>632</v>
      </c>
      <c r="D999" s="11" t="s">
        <v>2465</v>
      </c>
      <c r="E999" s="38" t="s">
        <v>2902</v>
      </c>
      <c r="F999" s="11">
        <v>1</v>
      </c>
      <c r="G999" s="40" t="s">
        <v>218</v>
      </c>
      <c r="H999" s="11" t="str">
        <f t="shared" si="430"/>
        <v>Regular</v>
      </c>
      <c r="I999" s="11" t="str">
        <f t="shared" si="422"/>
        <v>US</v>
      </c>
      <c r="J999" s="11" t="str">
        <f>IF(ISERROR(VLOOKUP(C999,'WI Vs ASM'!$B$2:$E$1000,4,0)),0,(VLOOKUP(C999,'WI Vs ASM'!$B$2:$E$1000,4,0)))</f>
        <v>Onshore</v>
      </c>
      <c r="K999" s="11" t="str">
        <f>IF(ISERROR(VLOOKUP(C999,'WI Vs ASM'!$B$2:$F$1000,5,0)),0,(VLOOKUP(C999,'WI Vs ASM'!$B$2:$F$1000,5,0)))</f>
        <v>02-Variable Billable</v>
      </c>
      <c r="L999" s="11" t="str">
        <f>IF(ISERROR(VLOOKUP(C999,'WI Vs ASM'!$B$2:$D$1000,3,0)),0,(VLOOKUP(C999,'WI Vs ASM'!$B$2:$D$1000,3,0)))</f>
        <v>77-Landed BA-SE Onshore</v>
      </c>
      <c r="M999" s="11" t="str">
        <f>IF(ISERROR(VLOOKUP(C999,'WI Vs ASM'!$B$2:$I$1000,8,0)),0,(VLOOKUP(C999,'WI Vs ASM'!$B$2:$I$1000,8,0)))</f>
        <v>Rahul Soman</v>
      </c>
      <c r="N999" s="11" t="str">
        <f>IF(ISERROR(VLOOKUP(C999,'WI Vs ASM'!$B$2:$G$1000,6,0)),0,(VLOOKUP(C999,'WI Vs ASM'!$B$2:$G$1000,6,0)))</f>
        <v>Lotus Notes</v>
      </c>
      <c r="O999" s="11" t="str">
        <f>IF(ISERROR(VLOOKUP(C999,'WI Vs ASM'!$B$2:$H$1000,7,0)),0,(VLOOKUP(C999,'WI Vs ASM'!$B$2:$H$1000,7,0)))</f>
        <v>Lotus Notes</v>
      </c>
      <c r="P999" s="11" t="str">
        <f t="shared" si="423"/>
        <v>May-17</v>
      </c>
      <c r="Q999" s="11" t="str">
        <f t="shared" si="424"/>
        <v>Q2</v>
      </c>
      <c r="R999" s="11" t="str">
        <f>IF(ISERROR(VLOOKUP(C999,'WI Vs ASM'!$B$2:$J$1000,9,0)),0,(VLOOKUP(C999,'WI Vs ASM'!$B$2:$J$1000,9,0)))</f>
        <v>Jyothi Pai</v>
      </c>
      <c r="S999" s="11" t="str">
        <f>IF(ISERROR(VLOOKUP(C999,'WI Vs ASM'!$B$2:$K$1000,10,0)),0,(VLOOKUP(C999,'WI Vs ASM'!$B$2:$K$1000,10,0)))</f>
        <v>Dennis G. Bosman</v>
      </c>
      <c r="T999" s="11" t="str">
        <f>IF(ISERROR(VLOOKUP(C999,'WI Vs ASM'!$B$2:$L$1000,11,0)),0,(VLOOKUP(C999,'WI Vs ASM'!$B$2:$L$1000,11,0)))</f>
        <v>Terry Hedger</v>
      </c>
      <c r="U999" s="11" t="e">
        <f t="shared" si="431"/>
        <v>#VALUE!</v>
      </c>
      <c r="V999" s="11" t="str">
        <f t="shared" si="425"/>
        <v>No</v>
      </c>
      <c r="W999" s="11" t="str">
        <f t="shared" si="426"/>
        <v>Yes</v>
      </c>
      <c r="X999" s="11" t="str">
        <f t="shared" si="427"/>
        <v>Yes</v>
      </c>
      <c r="Y999" s="11" t="str">
        <f t="shared" si="428"/>
        <v>No</v>
      </c>
      <c r="Z999" s="11" t="str">
        <f t="shared" si="429"/>
        <v>No</v>
      </c>
      <c r="AA999" s="11" t="str">
        <f t="shared" si="432"/>
        <v>No</v>
      </c>
      <c r="AB999" s="11">
        <f>IF(ISERROR(VLOOKUP(U999,'ITWR Dump'!$A$2:$Y$5000,24,0)),0,(VLOOKUP('ILC Report'!U999,'ITWR Dump'!$A$2:$Y$5000,24,0)))</f>
        <v>0</v>
      </c>
      <c r="AC999" s="11" t="str">
        <f t="shared" si="433"/>
        <v>Yes</v>
      </c>
      <c r="AD999" s="11" t="str">
        <f t="shared" si="434"/>
        <v>BASE/Staff Aug</v>
      </c>
      <c r="AE999" s="11">
        <f>IF(ISERROR(VLOOKUP(U999,'ITWR Dump'!$A$2:$Y$5000,13,0)),0,(VLOOKUP(U999,'ITWR Dump'!$A$2:$Y$5000,13,0)))</f>
        <v>0</v>
      </c>
      <c r="AF999" s="11">
        <f>IF(ISERROR(VLOOKUP(U999,'ITWR Dump'!$A$2:$Y$5000,11,0)),0,(VLOOKUP(U999,'ITWR Dump'!$A$2:$Y$5000,11,0)))</f>
        <v>0</v>
      </c>
      <c r="AG999" s="11">
        <f>IF(ISERROR(VLOOKUP(U999,'ITWR Dump'!$A$2:$Y$5000,2,0)),0,(VLOOKUP(U999,'ITWR Dump'!$A$2:$Y$5000,2,0)))</f>
        <v>0</v>
      </c>
      <c r="AH999" s="11">
        <f>IF(ISERROR(VLOOKUP(U999,'ITWR Dump'!$A$2:$Y$5000,14,0)),0,(VLOOKUP(U999,'ITWR Dump'!$A$2:$Y$5000,14,0)))</f>
        <v>0</v>
      </c>
      <c r="AI999" s="11" t="str">
        <f t="shared" si="435"/>
        <v>77-Landed BA-SE Onshore Landed</v>
      </c>
      <c r="AJ999" s="11" t="str">
        <f t="shared" si="436"/>
        <v>Landed Onshore</v>
      </c>
      <c r="AK999" s="11" t="str">
        <f>IF(ISERROR(VLOOKUP(A999,'Team Data'!$C$2:$U$213,17,0)),0,(VLOOKUP(A999,'Team Data'!$C$2:$U$213,17,0)))</f>
        <v>BI and RM</v>
      </c>
      <c r="AL999" s="11" t="str">
        <f t="shared" si="437"/>
        <v>2017-04-24</v>
      </c>
      <c r="AM999" s="11">
        <f>IF(ISERROR(VLOOKUP(U999,'ITWR Dump'!$A$2:$Y$5000,16,0)),0,(VLOOKUP(U999,'ITWR Dump'!$A$2:$Y$5000,16,0)))</f>
        <v>0</v>
      </c>
      <c r="AN999" s="11">
        <f>IF(ISERROR(VLOOKUP(U999,'ITWR Dump'!$A$2:$Y$5000,18,0)),0,(VLOOKUP(U999,'ITWR Dump'!$A$2:$Y$5000,18,0)))</f>
        <v>0</v>
      </c>
      <c r="AO999" s="11">
        <f>IF(ISERROR(VLOOKUP(U999,'ITWR Dump'!$A$2:$Y$5000,25,0)),0,(VLOOKUP('ILC Report'!U999,'ITWR Dump'!$A$2:$Y$5000,25,0)))</f>
        <v>0</v>
      </c>
      <c r="AP999" s="11">
        <f t="shared" si="438"/>
        <v>0</v>
      </c>
      <c r="AQ999" s="26">
        <f t="shared" si="439"/>
        <v>0</v>
      </c>
      <c r="AR999" s="26">
        <f t="shared" si="440"/>
        <v>0</v>
      </c>
      <c r="AS999" s="26">
        <f t="shared" si="441"/>
        <v>0</v>
      </c>
      <c r="AT999" s="26">
        <f t="shared" si="442"/>
        <v>0</v>
      </c>
      <c r="AU999" s="26">
        <f t="shared" si="443"/>
        <v>0</v>
      </c>
      <c r="AV999" s="26">
        <f t="shared" si="444"/>
        <v>0</v>
      </c>
      <c r="AW999" s="11" t="s">
        <v>653</v>
      </c>
      <c r="AX999" s="11" t="str">
        <f>VLOOKUP(L999,Group!$A$2:$B$1000,2,0)</f>
        <v>Enhancement</v>
      </c>
      <c r="AY999" s="11">
        <f>IF(ISERROR(VLOOKUP(U999,'ITWR Dump'!$A$2:$Y$5000,15,0)),0,(VLOOKUP('ILC Report'!U999,'ITWR Dump'!$A$2:$Y$5000,15,0)))</f>
        <v>0</v>
      </c>
      <c r="AZ999" s="11" t="str">
        <f t="shared" si="445"/>
        <v>No</v>
      </c>
      <c r="BA999" s="11" t="str">
        <f t="shared" si="446"/>
        <v>BKO</v>
      </c>
      <c r="BB999" s="11" t="str">
        <f t="shared" si="447"/>
        <v>LB</v>
      </c>
      <c r="BC999" s="11" t="str">
        <f t="shared" si="448"/>
        <v>No</v>
      </c>
    </row>
    <row r="1000" spans="1:55" x14ac:dyDescent="0.3">
      <c r="A1000" s="11" t="s">
        <v>678</v>
      </c>
      <c r="B1000" s="11" t="s">
        <v>1855</v>
      </c>
      <c r="C1000" s="11" t="s">
        <v>632</v>
      </c>
      <c r="D1000" s="11" t="s">
        <v>2466</v>
      </c>
      <c r="E1000" s="38" t="s">
        <v>2902</v>
      </c>
      <c r="F1000" s="11">
        <v>2.5</v>
      </c>
      <c r="G1000" s="40" t="s">
        <v>218</v>
      </c>
      <c r="H1000" s="11" t="str">
        <f t="shared" si="430"/>
        <v>Regular</v>
      </c>
      <c r="I1000" s="11" t="str">
        <f t="shared" si="422"/>
        <v>US</v>
      </c>
      <c r="J1000" s="11" t="str">
        <f>IF(ISERROR(VLOOKUP(C1000,'WI Vs ASM'!$B$2:$E$1000,4,0)),0,(VLOOKUP(C1000,'WI Vs ASM'!$B$2:$E$1000,4,0)))</f>
        <v>Onshore</v>
      </c>
      <c r="K1000" s="11" t="str">
        <f>IF(ISERROR(VLOOKUP(C1000,'WI Vs ASM'!$B$2:$F$1000,5,0)),0,(VLOOKUP(C1000,'WI Vs ASM'!$B$2:$F$1000,5,0)))</f>
        <v>02-Variable Billable</v>
      </c>
      <c r="L1000" s="11" t="str">
        <f>IF(ISERROR(VLOOKUP(C1000,'WI Vs ASM'!$B$2:$D$1000,3,0)),0,(VLOOKUP(C1000,'WI Vs ASM'!$B$2:$D$1000,3,0)))</f>
        <v>77-Landed BA-SE Onshore</v>
      </c>
      <c r="M1000" s="11" t="str">
        <f>IF(ISERROR(VLOOKUP(C1000,'WI Vs ASM'!$B$2:$I$1000,8,0)),0,(VLOOKUP(C1000,'WI Vs ASM'!$B$2:$I$1000,8,0)))</f>
        <v>Rahul Soman</v>
      </c>
      <c r="N1000" s="11" t="str">
        <f>IF(ISERROR(VLOOKUP(C1000,'WI Vs ASM'!$B$2:$G$1000,6,0)),0,(VLOOKUP(C1000,'WI Vs ASM'!$B$2:$G$1000,6,0)))</f>
        <v>Lotus Notes</v>
      </c>
      <c r="O1000" s="11" t="str">
        <f>IF(ISERROR(VLOOKUP(C1000,'WI Vs ASM'!$B$2:$H$1000,7,0)),0,(VLOOKUP(C1000,'WI Vs ASM'!$B$2:$H$1000,7,0)))</f>
        <v>Lotus Notes</v>
      </c>
      <c r="P1000" s="11" t="str">
        <f t="shared" si="423"/>
        <v>May-17</v>
      </c>
      <c r="Q1000" s="11" t="str">
        <f t="shared" si="424"/>
        <v>Q2</v>
      </c>
      <c r="R1000" s="11" t="str">
        <f>IF(ISERROR(VLOOKUP(C1000,'WI Vs ASM'!$B$2:$J$1000,9,0)),0,(VLOOKUP(C1000,'WI Vs ASM'!$B$2:$J$1000,9,0)))</f>
        <v>Jyothi Pai</v>
      </c>
      <c r="S1000" s="11" t="str">
        <f>IF(ISERROR(VLOOKUP(C1000,'WI Vs ASM'!$B$2:$K$1000,10,0)),0,(VLOOKUP(C1000,'WI Vs ASM'!$B$2:$K$1000,10,0)))</f>
        <v>Dennis G. Bosman</v>
      </c>
      <c r="T1000" s="11" t="str">
        <f>IF(ISERROR(VLOOKUP(C1000,'WI Vs ASM'!$B$2:$L$1000,11,0)),0,(VLOOKUP(C1000,'WI Vs ASM'!$B$2:$L$1000,11,0)))</f>
        <v>Terry Hedger</v>
      </c>
      <c r="U1000" s="11" t="str">
        <f t="shared" si="431"/>
        <v>WR REVIE</v>
      </c>
      <c r="V1000" s="11" t="str">
        <f t="shared" si="425"/>
        <v>No</v>
      </c>
      <c r="W1000" s="11" t="str">
        <f t="shared" si="426"/>
        <v>Yes</v>
      </c>
      <c r="X1000" s="11" t="str">
        <f t="shared" si="427"/>
        <v>Yes</v>
      </c>
      <c r="Y1000" s="11" t="str">
        <f t="shared" si="428"/>
        <v>No</v>
      </c>
      <c r="Z1000" s="11" t="str">
        <f t="shared" si="429"/>
        <v>No</v>
      </c>
      <c r="AA1000" s="11" t="str">
        <f t="shared" si="432"/>
        <v>No</v>
      </c>
      <c r="AB1000" s="11">
        <f>IF(ISERROR(VLOOKUP(U1000,'ITWR Dump'!$A$2:$Y$5000,24,0)),0,(VLOOKUP('ILC Report'!U1000,'ITWR Dump'!$A$2:$Y$5000,24,0)))</f>
        <v>0</v>
      </c>
      <c r="AC1000" s="11" t="str">
        <f t="shared" si="433"/>
        <v>Yes</v>
      </c>
      <c r="AD1000" s="11" t="str">
        <f t="shared" si="434"/>
        <v>BASE/Staff Aug</v>
      </c>
      <c r="AE1000" s="11">
        <f>IF(ISERROR(VLOOKUP(U1000,'ITWR Dump'!$A$2:$Y$5000,13,0)),0,(VLOOKUP(U1000,'ITWR Dump'!$A$2:$Y$5000,13,0)))</f>
        <v>0</v>
      </c>
      <c r="AF1000" s="11">
        <f>IF(ISERROR(VLOOKUP(U1000,'ITWR Dump'!$A$2:$Y$5000,11,0)),0,(VLOOKUP(U1000,'ITWR Dump'!$A$2:$Y$5000,11,0)))</f>
        <v>0</v>
      </c>
      <c r="AG1000" s="11">
        <f>IF(ISERROR(VLOOKUP(U1000,'ITWR Dump'!$A$2:$Y$5000,2,0)),0,(VLOOKUP(U1000,'ITWR Dump'!$A$2:$Y$5000,2,0)))</f>
        <v>0</v>
      </c>
      <c r="AH1000" s="11">
        <f>IF(ISERROR(VLOOKUP(U1000,'ITWR Dump'!$A$2:$Y$5000,14,0)),0,(VLOOKUP(U1000,'ITWR Dump'!$A$2:$Y$5000,14,0)))</f>
        <v>0</v>
      </c>
      <c r="AI1000" s="11" t="str">
        <f t="shared" si="435"/>
        <v>77-Landed BA-SE Onshore Landed</v>
      </c>
      <c r="AJ1000" s="11" t="str">
        <f t="shared" si="436"/>
        <v>Landed Onshore</v>
      </c>
      <c r="AK1000" s="11" t="str">
        <f>IF(ISERROR(VLOOKUP(A1000,'Team Data'!$C$2:$U$213,17,0)),0,(VLOOKUP(A1000,'Team Data'!$C$2:$U$213,17,0)))</f>
        <v>BI and RM</v>
      </c>
      <c r="AL1000" s="11" t="str">
        <f t="shared" si="437"/>
        <v>2017-04-24</v>
      </c>
      <c r="AM1000" s="11">
        <f>IF(ISERROR(VLOOKUP(U1000,'ITWR Dump'!$A$2:$Y$5000,16,0)),0,(VLOOKUP(U1000,'ITWR Dump'!$A$2:$Y$5000,16,0)))</f>
        <v>0</v>
      </c>
      <c r="AN1000" s="11">
        <f>IF(ISERROR(VLOOKUP(U1000,'ITWR Dump'!$A$2:$Y$5000,18,0)),0,(VLOOKUP(U1000,'ITWR Dump'!$A$2:$Y$5000,18,0)))</f>
        <v>0</v>
      </c>
      <c r="AO1000" s="11">
        <f>IF(ISERROR(VLOOKUP(U1000,'ITWR Dump'!$A$2:$Y$5000,25,0)),0,(VLOOKUP('ILC Report'!U1000,'ITWR Dump'!$A$2:$Y$5000,25,0)))</f>
        <v>0</v>
      </c>
      <c r="AP1000" s="11">
        <f t="shared" si="438"/>
        <v>0</v>
      </c>
      <c r="AQ1000" s="26">
        <f t="shared" si="439"/>
        <v>0</v>
      </c>
      <c r="AR1000" s="26">
        <f t="shared" si="440"/>
        <v>0</v>
      </c>
      <c r="AS1000" s="26">
        <f t="shared" si="441"/>
        <v>0</v>
      </c>
      <c r="AT1000" s="26">
        <f t="shared" si="442"/>
        <v>0</v>
      </c>
      <c r="AU1000" s="26">
        <f t="shared" si="443"/>
        <v>0</v>
      </c>
      <c r="AV1000" s="26">
        <f t="shared" si="444"/>
        <v>0</v>
      </c>
      <c r="AW1000" s="11" t="s">
        <v>653</v>
      </c>
      <c r="AX1000" s="11" t="str">
        <f>VLOOKUP(L1000,Group!$A$2:$B$1000,2,0)</f>
        <v>Enhancement</v>
      </c>
      <c r="AY1000" s="11">
        <f>IF(ISERROR(VLOOKUP(U1000,'ITWR Dump'!$A$2:$Y$5000,15,0)),0,(VLOOKUP('ILC Report'!U1000,'ITWR Dump'!$A$2:$Y$5000,15,0)))</f>
        <v>0</v>
      </c>
      <c r="AZ1000" s="11" t="str">
        <f t="shared" si="445"/>
        <v>No</v>
      </c>
      <c r="BA1000" s="11" t="str">
        <f t="shared" si="446"/>
        <v>BKO</v>
      </c>
      <c r="BB1000" s="11" t="str">
        <f t="shared" si="447"/>
        <v>LB</v>
      </c>
      <c r="BC1000" s="11" t="str">
        <f t="shared" si="448"/>
        <v>No</v>
      </c>
    </row>
    <row r="1001" spans="1:55" x14ac:dyDescent="0.3">
      <c r="A1001" s="11" t="s">
        <v>678</v>
      </c>
      <c r="B1001" s="11" t="s">
        <v>1855</v>
      </c>
      <c r="C1001" s="11" t="s">
        <v>619</v>
      </c>
      <c r="D1001" s="11" t="s">
        <v>2467</v>
      </c>
      <c r="E1001" s="38" t="s">
        <v>2902</v>
      </c>
      <c r="F1001" s="11">
        <v>4</v>
      </c>
      <c r="G1001" s="40" t="s">
        <v>218</v>
      </c>
      <c r="H1001" s="11" t="str">
        <f t="shared" si="430"/>
        <v>Regular</v>
      </c>
      <c r="I1001" s="11" t="str">
        <f t="shared" si="422"/>
        <v>US</v>
      </c>
      <c r="J1001" s="11" t="str">
        <f>IF(ISERROR(VLOOKUP(C1001,'WI Vs ASM'!$B$2:$E$1000,4,0)),0,(VLOOKUP(C1001,'WI Vs ASM'!$B$2:$E$1000,4,0)))</f>
        <v>Onshore</v>
      </c>
      <c r="K1001" s="11" t="str">
        <f>IF(ISERROR(VLOOKUP(C1001,'WI Vs ASM'!$B$2:$F$1000,5,0)),0,(VLOOKUP(C1001,'WI Vs ASM'!$B$2:$F$1000,5,0)))</f>
        <v>01-Fixed Price</v>
      </c>
      <c r="L1001" s="11" t="str">
        <f>IF(ISERROR(VLOOKUP(C1001,'WI Vs ASM'!$B$2:$D$1000,3,0)),0,(VLOOKUP(C1001,'WI Vs ASM'!$B$2:$D$1000,3,0)))</f>
        <v>00-Maintenance Onshore</v>
      </c>
      <c r="M1001" s="11" t="str">
        <f>IF(ISERROR(VLOOKUP(C1001,'WI Vs ASM'!$B$2:$I$1000,8,0)),0,(VLOOKUP(C1001,'WI Vs ASM'!$B$2:$I$1000,8,0)))</f>
        <v>Vinodh</v>
      </c>
      <c r="N1001" s="11" t="str">
        <f>IF(ISERROR(VLOOKUP(C1001,'WI Vs ASM'!$B$2:$G$1000,6,0)),0,(VLOOKUP(C1001,'WI Vs ASM'!$B$2:$G$1000,6,0)))</f>
        <v>FFIC Account Team</v>
      </c>
      <c r="O1001" s="11" t="str">
        <f>IF(ISERROR(VLOOKUP(C1001,'WI Vs ASM'!$B$2:$H$1000,7,0)),0,(VLOOKUP(C1001,'WI Vs ASM'!$B$2:$H$1000,7,0)))</f>
        <v>FFIC Account Team</v>
      </c>
      <c r="P1001" s="11" t="str">
        <f t="shared" si="423"/>
        <v>May-17</v>
      </c>
      <c r="Q1001" s="11" t="str">
        <f t="shared" si="424"/>
        <v>Q2</v>
      </c>
      <c r="R1001" s="11" t="str">
        <f>IF(ISERROR(VLOOKUP(C1001,'WI Vs ASM'!$B$2:$J$1000,9,0)),0,(VLOOKUP(C1001,'WI Vs ASM'!$B$2:$J$1000,9,0)))</f>
        <v>Manash M Dutta</v>
      </c>
      <c r="S1001" s="11">
        <f>IF(ISERROR(VLOOKUP(C1001,'WI Vs ASM'!$B$2:$K$1000,10,0)),0,(VLOOKUP(C1001,'WI Vs ASM'!$B$2:$K$1000,10,0)))</f>
        <v>0</v>
      </c>
      <c r="T1001" s="11">
        <f>IF(ISERROR(VLOOKUP(C1001,'WI Vs ASM'!$B$2:$L$1000,11,0)),0,(VLOOKUP(C1001,'WI Vs ASM'!$B$2:$L$1000,11,0)))</f>
        <v>0</v>
      </c>
      <c r="U1001" s="11" t="str">
        <f t="shared" si="431"/>
        <v>WR635537</v>
      </c>
      <c r="V1001" s="11" t="str">
        <f t="shared" si="425"/>
        <v>No</v>
      </c>
      <c r="W1001" s="11" t="str">
        <f t="shared" si="426"/>
        <v>Yes</v>
      </c>
      <c r="X1001" s="11" t="str">
        <f t="shared" si="427"/>
        <v>No</v>
      </c>
      <c r="Y1001" s="11" t="str">
        <f t="shared" si="428"/>
        <v>No</v>
      </c>
      <c r="Z1001" s="11" t="str">
        <f t="shared" si="429"/>
        <v>No</v>
      </c>
      <c r="AA1001" s="11" t="str">
        <f t="shared" si="432"/>
        <v>No</v>
      </c>
      <c r="AB1001" s="11">
        <f>IF(ISERROR(VLOOKUP(U1001,'ITWR Dump'!$A$2:$Y$5000,24,0)),0,(VLOOKUP('ILC Report'!U1001,'ITWR Dump'!$A$2:$Y$5000,24,0)))</f>
        <v>0</v>
      </c>
      <c r="AC1001" s="11" t="str">
        <f t="shared" si="433"/>
        <v>No</v>
      </c>
      <c r="AD1001" s="11" t="str">
        <f t="shared" si="434"/>
        <v/>
      </c>
      <c r="AE1001" s="11">
        <f>IF(ISERROR(VLOOKUP(U1001,'ITWR Dump'!$A$2:$Y$5000,13,0)),0,(VLOOKUP(U1001,'ITWR Dump'!$A$2:$Y$5000,13,0)))</f>
        <v>0</v>
      </c>
      <c r="AF1001" s="11">
        <f>IF(ISERROR(VLOOKUP(U1001,'ITWR Dump'!$A$2:$Y$5000,11,0)),0,(VLOOKUP(U1001,'ITWR Dump'!$A$2:$Y$5000,11,0)))</f>
        <v>0</v>
      </c>
      <c r="AG1001" s="11">
        <f>IF(ISERROR(VLOOKUP(U1001,'ITWR Dump'!$A$2:$Y$5000,2,0)),0,(VLOOKUP(U1001,'ITWR Dump'!$A$2:$Y$5000,2,0)))</f>
        <v>0</v>
      </c>
      <c r="AH1001" s="11">
        <f>IF(ISERROR(VLOOKUP(U1001,'ITWR Dump'!$A$2:$Y$5000,14,0)),0,(VLOOKUP(U1001,'ITWR Dump'!$A$2:$Y$5000,14,0)))</f>
        <v>0</v>
      </c>
      <c r="AI1001" s="11" t="str">
        <f t="shared" si="435"/>
        <v>00-Maintenance Onshore Landed</v>
      </c>
      <c r="AJ1001" s="11" t="str">
        <f t="shared" si="436"/>
        <v>Landed Onshore</v>
      </c>
      <c r="AK1001" s="11" t="str">
        <f>IF(ISERROR(VLOOKUP(A1001,'Team Data'!$C$2:$U$213,17,0)),0,(VLOOKUP(A1001,'Team Data'!$C$2:$U$213,17,0)))</f>
        <v>BI and RM</v>
      </c>
      <c r="AL1001" s="11" t="str">
        <f t="shared" si="437"/>
        <v>2017-04-24</v>
      </c>
      <c r="AM1001" s="11">
        <f>IF(ISERROR(VLOOKUP(U1001,'ITWR Dump'!$A$2:$Y$5000,16,0)),0,(VLOOKUP(U1001,'ITWR Dump'!$A$2:$Y$5000,16,0)))</f>
        <v>0</v>
      </c>
      <c r="AN1001" s="11">
        <f>IF(ISERROR(VLOOKUP(U1001,'ITWR Dump'!$A$2:$Y$5000,18,0)),0,(VLOOKUP(U1001,'ITWR Dump'!$A$2:$Y$5000,18,0)))</f>
        <v>0</v>
      </c>
      <c r="AO1001" s="11">
        <f>IF(ISERROR(VLOOKUP(U1001,'ITWR Dump'!$A$2:$Y$5000,25,0)),0,(VLOOKUP('ILC Report'!U1001,'ITWR Dump'!$A$2:$Y$5000,25,0)))</f>
        <v>0</v>
      </c>
      <c r="AP1001" s="11">
        <f t="shared" si="438"/>
        <v>0</v>
      </c>
      <c r="AQ1001" s="26">
        <f t="shared" si="439"/>
        <v>0</v>
      </c>
      <c r="AR1001" s="26">
        <f t="shared" si="440"/>
        <v>0</v>
      </c>
      <c r="AS1001" s="26">
        <f t="shared" si="441"/>
        <v>0</v>
      </c>
      <c r="AT1001" s="26">
        <f t="shared" si="442"/>
        <v>0</v>
      </c>
      <c r="AU1001" s="26">
        <f t="shared" si="443"/>
        <v>0</v>
      </c>
      <c r="AV1001" s="26">
        <f t="shared" si="444"/>
        <v>0</v>
      </c>
      <c r="AW1001" s="11" t="s">
        <v>653</v>
      </c>
      <c r="AX1001" s="11" t="str">
        <f>VLOOKUP(L1001,Group!$A$2:$B$1000,2,0)</f>
        <v>Maintenance</v>
      </c>
      <c r="AY1001" s="11">
        <f>IF(ISERROR(VLOOKUP(U1001,'ITWR Dump'!$A$2:$Y$5000,15,0)),0,(VLOOKUP('ILC Report'!U1001,'ITWR Dump'!$A$2:$Y$5000,15,0)))</f>
        <v>0</v>
      </c>
      <c r="AZ1001" s="11" t="str">
        <f t="shared" si="445"/>
        <v>Yes</v>
      </c>
      <c r="BA1001" s="11" t="str">
        <f t="shared" si="446"/>
        <v>BKO</v>
      </c>
      <c r="BB1001" s="11" t="str">
        <f t="shared" si="447"/>
        <v>MN</v>
      </c>
      <c r="BC1001" s="11" t="str">
        <f t="shared" si="448"/>
        <v>No</v>
      </c>
    </row>
    <row r="1002" spans="1:55" x14ac:dyDescent="0.3">
      <c r="A1002" s="11" t="s">
        <v>678</v>
      </c>
      <c r="B1002" s="11" t="s">
        <v>1855</v>
      </c>
      <c r="C1002" s="11" t="s">
        <v>627</v>
      </c>
      <c r="D1002" s="11" t="s">
        <v>2471</v>
      </c>
      <c r="E1002" s="38" t="s">
        <v>2902</v>
      </c>
      <c r="F1002" s="11">
        <v>5</v>
      </c>
      <c r="G1002" s="40" t="s">
        <v>218</v>
      </c>
      <c r="H1002" s="11" t="str">
        <f t="shared" si="430"/>
        <v>Regular</v>
      </c>
      <c r="I1002" s="11" t="str">
        <f t="shared" si="422"/>
        <v>US</v>
      </c>
      <c r="J1002" s="11" t="str">
        <f>IF(ISERROR(VLOOKUP(C1002,'WI Vs ASM'!$B$2:$E$1000,4,0)),0,(VLOOKUP(C1002,'WI Vs ASM'!$B$2:$E$1000,4,0)))</f>
        <v>Onshore</v>
      </c>
      <c r="K1002" s="11" t="str">
        <f>IF(ISERROR(VLOOKUP(C1002,'WI Vs ASM'!$B$2:$F$1000,5,0)),0,(VLOOKUP(C1002,'WI Vs ASM'!$B$2:$F$1000,5,0)))</f>
        <v>02-Variable Billable</v>
      </c>
      <c r="L1002" s="11" t="str">
        <f>IF(ISERROR(VLOOKUP(C1002,'WI Vs ASM'!$B$2:$D$1000,3,0)),0,(VLOOKUP(C1002,'WI Vs ASM'!$B$2:$D$1000,3,0)))</f>
        <v>10-Enhancement Onshore</v>
      </c>
      <c r="M1002" s="11" t="str">
        <f>IF(ISERROR(VLOOKUP(C1002,'WI Vs ASM'!$B$2:$I$1000,8,0)),0,(VLOOKUP(C1002,'WI Vs ASM'!$B$2:$I$1000,8,0)))</f>
        <v>Prakash Varadachari</v>
      </c>
      <c r="N1002" s="11" t="str">
        <f>IF(ISERROR(VLOOKUP(C1002,'WI Vs ASM'!$B$2:$G$1000,6,0)),0,(VLOOKUP(C1002,'WI Vs ASM'!$B$2:$G$1000,6,0)))</f>
        <v>Commercial</v>
      </c>
      <c r="O1002" s="11" t="str">
        <f>IF(ISERROR(VLOOKUP(C1002,'WI Vs ASM'!$B$2:$H$1000,7,0)),0,(VLOOKUP(C1002,'WI Vs ASM'!$B$2:$H$1000,7,0)))</f>
        <v>Commercial</v>
      </c>
      <c r="P1002" s="11" t="str">
        <f t="shared" si="423"/>
        <v>May-17</v>
      </c>
      <c r="Q1002" s="11" t="str">
        <f t="shared" si="424"/>
        <v>Q2</v>
      </c>
      <c r="R1002" s="11" t="str">
        <f>IF(ISERROR(VLOOKUP(C1002,'WI Vs ASM'!$B$2:$J$1000,9,0)),0,(VLOOKUP(C1002,'WI Vs ASM'!$B$2:$J$1000,9,0)))</f>
        <v>Chandraprabha Palaniswamy</v>
      </c>
      <c r="S1002" s="11" t="str">
        <f>IF(ISERROR(VLOOKUP(C1002,'WI Vs ASM'!$B$2:$K$1000,10,0)),0,(VLOOKUP(C1002,'WI Vs ASM'!$B$2:$K$1000,10,0)))</f>
        <v>Steve J Sorensen</v>
      </c>
      <c r="T1002" s="11" t="str">
        <f>IF(ISERROR(VLOOKUP(C1002,'WI Vs ASM'!$B$2:$L$1000,11,0)),0,(VLOOKUP(C1002,'WI Vs ASM'!$B$2:$L$1000,11,0)))</f>
        <v>Sreekala Balasubramanian</v>
      </c>
      <c r="U1002" s="11" t="str">
        <f t="shared" si="431"/>
        <v>WR635816</v>
      </c>
      <c r="V1002" s="11" t="str">
        <f t="shared" si="425"/>
        <v>No</v>
      </c>
      <c r="W1002" s="11" t="str">
        <f t="shared" si="426"/>
        <v>Yes</v>
      </c>
      <c r="X1002" s="11" t="str">
        <f t="shared" si="427"/>
        <v>No</v>
      </c>
      <c r="Y1002" s="11" t="str">
        <f t="shared" si="428"/>
        <v>No</v>
      </c>
      <c r="Z1002" s="11" t="str">
        <f t="shared" si="429"/>
        <v>No</v>
      </c>
      <c r="AA1002" s="11" t="str">
        <f t="shared" si="432"/>
        <v>No</v>
      </c>
      <c r="AB1002" s="11">
        <f>IF(ISERROR(VLOOKUP(U1002,'ITWR Dump'!$A$2:$Y$5000,24,0)),0,(VLOOKUP('ILC Report'!U1002,'ITWR Dump'!$A$2:$Y$5000,24,0)))</f>
        <v>0</v>
      </c>
      <c r="AC1002" s="11" t="str">
        <f t="shared" si="433"/>
        <v>No</v>
      </c>
      <c r="AD1002" s="11" t="str">
        <f t="shared" si="434"/>
        <v/>
      </c>
      <c r="AE1002" s="11">
        <f>IF(ISERROR(VLOOKUP(U1002,'ITWR Dump'!$A$2:$Y$5000,13,0)),0,(VLOOKUP(U1002,'ITWR Dump'!$A$2:$Y$5000,13,0)))</f>
        <v>0</v>
      </c>
      <c r="AF1002" s="11">
        <f>IF(ISERROR(VLOOKUP(U1002,'ITWR Dump'!$A$2:$Y$5000,11,0)),0,(VLOOKUP(U1002,'ITWR Dump'!$A$2:$Y$5000,11,0)))</f>
        <v>0</v>
      </c>
      <c r="AG1002" s="11">
        <f>IF(ISERROR(VLOOKUP(U1002,'ITWR Dump'!$A$2:$Y$5000,2,0)),0,(VLOOKUP(U1002,'ITWR Dump'!$A$2:$Y$5000,2,0)))</f>
        <v>0</v>
      </c>
      <c r="AH1002" s="11">
        <f>IF(ISERROR(VLOOKUP(U1002,'ITWR Dump'!$A$2:$Y$5000,14,0)),0,(VLOOKUP(U1002,'ITWR Dump'!$A$2:$Y$5000,14,0)))</f>
        <v>0</v>
      </c>
      <c r="AI1002" s="11" t="str">
        <f t="shared" si="435"/>
        <v>10-Enhancement Onshore Landed</v>
      </c>
      <c r="AJ1002" s="11" t="str">
        <f t="shared" si="436"/>
        <v>Landed Onshore</v>
      </c>
      <c r="AK1002" s="11" t="str">
        <f>IF(ISERROR(VLOOKUP(A1002,'Team Data'!$C$2:$U$213,17,0)),0,(VLOOKUP(A1002,'Team Data'!$C$2:$U$213,17,0)))</f>
        <v>BI and RM</v>
      </c>
      <c r="AL1002" s="11" t="str">
        <f t="shared" si="437"/>
        <v>2017-04-24</v>
      </c>
      <c r="AM1002" s="11">
        <f>IF(ISERROR(VLOOKUP(U1002,'ITWR Dump'!$A$2:$Y$5000,16,0)),0,(VLOOKUP(U1002,'ITWR Dump'!$A$2:$Y$5000,16,0)))</f>
        <v>0</v>
      </c>
      <c r="AN1002" s="11">
        <f>IF(ISERROR(VLOOKUP(U1002,'ITWR Dump'!$A$2:$Y$5000,18,0)),0,(VLOOKUP(U1002,'ITWR Dump'!$A$2:$Y$5000,18,0)))</f>
        <v>0</v>
      </c>
      <c r="AO1002" s="11">
        <f>IF(ISERROR(VLOOKUP(U1002,'ITWR Dump'!$A$2:$Y$5000,25,0)),0,(VLOOKUP('ILC Report'!U1002,'ITWR Dump'!$A$2:$Y$5000,25,0)))</f>
        <v>0</v>
      </c>
      <c r="AP1002" s="11">
        <f t="shared" si="438"/>
        <v>0</v>
      </c>
      <c r="AQ1002" s="26">
        <f t="shared" si="439"/>
        <v>0</v>
      </c>
      <c r="AR1002" s="26">
        <f t="shared" si="440"/>
        <v>0</v>
      </c>
      <c r="AS1002" s="26">
        <f t="shared" si="441"/>
        <v>0</v>
      </c>
      <c r="AT1002" s="26">
        <f t="shared" si="442"/>
        <v>0</v>
      </c>
      <c r="AU1002" s="26">
        <f t="shared" si="443"/>
        <v>0</v>
      </c>
      <c r="AV1002" s="26">
        <f t="shared" si="444"/>
        <v>0</v>
      </c>
      <c r="AW1002" s="11" t="s">
        <v>653</v>
      </c>
      <c r="AX1002" s="11" t="str">
        <f>VLOOKUP(L1002,Group!$A$2:$B$1000,2,0)</f>
        <v>Enhancement</v>
      </c>
      <c r="AY1002" s="11">
        <f>IF(ISERROR(VLOOKUP(U1002,'ITWR Dump'!$A$2:$Y$5000,15,0)),0,(VLOOKUP('ILC Report'!U1002,'ITWR Dump'!$A$2:$Y$5000,15,0)))</f>
        <v>0</v>
      </c>
      <c r="AZ1002" s="11" t="str">
        <f t="shared" si="445"/>
        <v>No</v>
      </c>
      <c r="BA1002" s="11" t="str">
        <f t="shared" si="446"/>
        <v>BKO</v>
      </c>
      <c r="BB1002" s="11" t="str">
        <f t="shared" si="447"/>
        <v>ES</v>
      </c>
      <c r="BC1002" s="11" t="str">
        <f t="shared" si="448"/>
        <v>No</v>
      </c>
    </row>
    <row r="1003" spans="1:55" x14ac:dyDescent="0.3">
      <c r="A1003" s="11" t="s">
        <v>678</v>
      </c>
      <c r="B1003" s="11" t="s">
        <v>1855</v>
      </c>
      <c r="C1003" s="11" t="s">
        <v>630</v>
      </c>
      <c r="D1003" s="11" t="s">
        <v>2469</v>
      </c>
      <c r="E1003" s="38" t="s">
        <v>2902</v>
      </c>
      <c r="F1003" s="11">
        <v>5</v>
      </c>
      <c r="G1003" s="40" t="s">
        <v>218</v>
      </c>
      <c r="H1003" s="11" t="str">
        <f t="shared" si="430"/>
        <v>Regular</v>
      </c>
      <c r="I1003" s="11" t="str">
        <f t="shared" si="422"/>
        <v>US</v>
      </c>
      <c r="J1003" s="11" t="str">
        <f>IF(ISERROR(VLOOKUP(C1003,'WI Vs ASM'!$B$2:$E$1000,4,0)),0,(VLOOKUP(C1003,'WI Vs ASM'!$B$2:$E$1000,4,0)))</f>
        <v>Onshore</v>
      </c>
      <c r="K1003" s="11" t="str">
        <f>IF(ISERROR(VLOOKUP(C1003,'WI Vs ASM'!$B$2:$F$1000,5,0)),0,(VLOOKUP(C1003,'WI Vs ASM'!$B$2:$F$1000,5,0)))</f>
        <v>02-Variable Billable</v>
      </c>
      <c r="L1003" s="11" t="str">
        <f>IF(ISERROR(VLOOKUP(C1003,'WI Vs ASM'!$B$2:$D$1000,3,0)),0,(VLOOKUP(C1003,'WI Vs ASM'!$B$2:$D$1000,3,0)))</f>
        <v>10-Enhancement Onshore</v>
      </c>
      <c r="M1003" s="11" t="str">
        <f>IF(ISERROR(VLOOKUP(C1003,'WI Vs ASM'!$B$2:$I$1000,8,0)),0,(VLOOKUP(C1003,'WI Vs ASM'!$B$2:$I$1000,8,0)))</f>
        <v>Prakash Varadachari</v>
      </c>
      <c r="N1003" s="11" t="str">
        <f>IF(ISERROR(VLOOKUP(C1003,'WI Vs ASM'!$B$2:$G$1000,6,0)),0,(VLOOKUP(C1003,'WI Vs ASM'!$B$2:$G$1000,6,0)))</f>
        <v>ITIS Project</v>
      </c>
      <c r="O1003" s="11" t="str">
        <f>IF(ISERROR(VLOOKUP(C1003,'WI Vs ASM'!$B$2:$H$1000,7,0)),0,(VLOOKUP(C1003,'WI Vs ASM'!$B$2:$H$1000,7,0)))</f>
        <v>Shared Services</v>
      </c>
      <c r="P1003" s="11" t="str">
        <f t="shared" si="423"/>
        <v>May-17</v>
      </c>
      <c r="Q1003" s="11" t="str">
        <f t="shared" si="424"/>
        <v>Q2</v>
      </c>
      <c r="R1003" s="11" t="str">
        <f>IF(ISERROR(VLOOKUP(C1003,'WI Vs ASM'!$B$2:$J$1000,9,0)),0,(VLOOKUP(C1003,'WI Vs ASM'!$B$2:$J$1000,9,0)))</f>
        <v>Chandraprabha Palaniswamy</v>
      </c>
      <c r="S1003" s="11" t="str">
        <f>IF(ISERROR(VLOOKUP(C1003,'WI Vs ASM'!$B$2:$K$1000,10,0)),0,(VLOOKUP(C1003,'WI Vs ASM'!$B$2:$K$1000,10,0)))</f>
        <v>Vasudevan Srinivasan</v>
      </c>
      <c r="T1003" s="11" t="str">
        <f>IF(ISERROR(VLOOKUP(C1003,'WI Vs ASM'!$B$2:$L$1000,11,0)),0,(VLOOKUP(C1003,'WI Vs ASM'!$B$2:$L$1000,11,0)))</f>
        <v>Noha Salama</v>
      </c>
      <c r="U1003" s="11" t="str">
        <f t="shared" si="431"/>
        <v>WR635928</v>
      </c>
      <c r="V1003" s="11" t="str">
        <f t="shared" si="425"/>
        <v>No</v>
      </c>
      <c r="W1003" s="11" t="str">
        <f t="shared" si="426"/>
        <v>Yes</v>
      </c>
      <c r="X1003" s="11" t="str">
        <f t="shared" si="427"/>
        <v>No</v>
      </c>
      <c r="Y1003" s="11" t="str">
        <f t="shared" si="428"/>
        <v>No</v>
      </c>
      <c r="Z1003" s="11" t="str">
        <f t="shared" si="429"/>
        <v>No</v>
      </c>
      <c r="AA1003" s="11" t="str">
        <f t="shared" si="432"/>
        <v>No</v>
      </c>
      <c r="AB1003" s="11">
        <f>IF(ISERROR(VLOOKUP(U1003,'ITWR Dump'!$A$2:$Y$5000,24,0)),0,(VLOOKUP('ILC Report'!U1003,'ITWR Dump'!$A$2:$Y$5000,24,0)))</f>
        <v>0</v>
      </c>
      <c r="AC1003" s="11" t="str">
        <f t="shared" si="433"/>
        <v>No</v>
      </c>
      <c r="AD1003" s="11" t="str">
        <f t="shared" si="434"/>
        <v/>
      </c>
      <c r="AE1003" s="11">
        <f>IF(ISERROR(VLOOKUP(U1003,'ITWR Dump'!$A$2:$Y$5000,13,0)),0,(VLOOKUP(U1003,'ITWR Dump'!$A$2:$Y$5000,13,0)))</f>
        <v>0</v>
      </c>
      <c r="AF1003" s="11">
        <f>IF(ISERROR(VLOOKUP(U1003,'ITWR Dump'!$A$2:$Y$5000,11,0)),0,(VLOOKUP(U1003,'ITWR Dump'!$A$2:$Y$5000,11,0)))</f>
        <v>0</v>
      </c>
      <c r="AG1003" s="11">
        <f>IF(ISERROR(VLOOKUP(U1003,'ITWR Dump'!$A$2:$Y$5000,2,0)),0,(VLOOKUP(U1003,'ITWR Dump'!$A$2:$Y$5000,2,0)))</f>
        <v>0</v>
      </c>
      <c r="AH1003" s="11">
        <f>IF(ISERROR(VLOOKUP(U1003,'ITWR Dump'!$A$2:$Y$5000,14,0)),0,(VLOOKUP(U1003,'ITWR Dump'!$A$2:$Y$5000,14,0)))</f>
        <v>0</v>
      </c>
      <c r="AI1003" s="11" t="str">
        <f t="shared" si="435"/>
        <v>10-Enhancement Onshore Landed</v>
      </c>
      <c r="AJ1003" s="11" t="str">
        <f t="shared" si="436"/>
        <v>Landed Onshore</v>
      </c>
      <c r="AK1003" s="11" t="str">
        <f>IF(ISERROR(VLOOKUP(A1003,'Team Data'!$C$2:$U$213,17,0)),0,(VLOOKUP(A1003,'Team Data'!$C$2:$U$213,17,0)))</f>
        <v>BI and RM</v>
      </c>
      <c r="AL1003" s="11" t="str">
        <f t="shared" si="437"/>
        <v>2017-04-24</v>
      </c>
      <c r="AM1003" s="11">
        <f>IF(ISERROR(VLOOKUP(U1003,'ITWR Dump'!$A$2:$Y$5000,16,0)),0,(VLOOKUP(U1003,'ITWR Dump'!$A$2:$Y$5000,16,0)))</f>
        <v>0</v>
      </c>
      <c r="AN1003" s="11">
        <f>IF(ISERROR(VLOOKUP(U1003,'ITWR Dump'!$A$2:$Y$5000,18,0)),0,(VLOOKUP(U1003,'ITWR Dump'!$A$2:$Y$5000,18,0)))</f>
        <v>0</v>
      </c>
      <c r="AO1003" s="11">
        <f>IF(ISERROR(VLOOKUP(U1003,'ITWR Dump'!$A$2:$Y$5000,25,0)),0,(VLOOKUP('ILC Report'!U1003,'ITWR Dump'!$A$2:$Y$5000,25,0)))</f>
        <v>0</v>
      </c>
      <c r="AP1003" s="11">
        <f t="shared" si="438"/>
        <v>0</v>
      </c>
      <c r="AQ1003" s="26">
        <f t="shared" si="439"/>
        <v>0</v>
      </c>
      <c r="AR1003" s="26">
        <f t="shared" si="440"/>
        <v>0</v>
      </c>
      <c r="AS1003" s="26">
        <f t="shared" si="441"/>
        <v>0</v>
      </c>
      <c r="AT1003" s="26">
        <f t="shared" si="442"/>
        <v>0</v>
      </c>
      <c r="AU1003" s="26">
        <f t="shared" si="443"/>
        <v>0</v>
      </c>
      <c r="AV1003" s="26">
        <f t="shared" si="444"/>
        <v>0</v>
      </c>
      <c r="AW1003" s="11" t="s">
        <v>653</v>
      </c>
      <c r="AX1003" s="11" t="str">
        <f>VLOOKUP(L1003,Group!$A$2:$B$1000,2,0)</f>
        <v>Enhancement</v>
      </c>
      <c r="AY1003" s="11">
        <f>IF(ISERROR(VLOOKUP(U1003,'ITWR Dump'!$A$2:$Y$5000,15,0)),0,(VLOOKUP('ILC Report'!U1003,'ITWR Dump'!$A$2:$Y$5000,15,0)))</f>
        <v>0</v>
      </c>
      <c r="AZ1003" s="11" t="str">
        <f t="shared" si="445"/>
        <v>No</v>
      </c>
      <c r="BA1003" s="11" t="str">
        <f t="shared" si="446"/>
        <v>BKO</v>
      </c>
      <c r="BB1003" s="11" t="str">
        <f t="shared" si="447"/>
        <v>EM</v>
      </c>
      <c r="BC1003" s="11" t="str">
        <f t="shared" si="448"/>
        <v>No</v>
      </c>
    </row>
    <row r="1004" spans="1:55" x14ac:dyDescent="0.3">
      <c r="A1004" s="11" t="s">
        <v>678</v>
      </c>
      <c r="B1004" s="11" t="s">
        <v>1855</v>
      </c>
      <c r="C1004" s="11" t="s">
        <v>630</v>
      </c>
      <c r="D1004" s="11" t="s">
        <v>2470</v>
      </c>
      <c r="E1004" s="38" t="s">
        <v>2902</v>
      </c>
      <c r="F1004" s="11">
        <v>4</v>
      </c>
      <c r="G1004" s="40" t="s">
        <v>218</v>
      </c>
      <c r="H1004" s="11" t="str">
        <f t="shared" si="430"/>
        <v>Regular</v>
      </c>
      <c r="I1004" s="11" t="str">
        <f t="shared" si="422"/>
        <v>US</v>
      </c>
      <c r="J1004" s="11" t="str">
        <f>IF(ISERROR(VLOOKUP(C1004,'WI Vs ASM'!$B$2:$E$1000,4,0)),0,(VLOOKUP(C1004,'WI Vs ASM'!$B$2:$E$1000,4,0)))</f>
        <v>Onshore</v>
      </c>
      <c r="K1004" s="11" t="str">
        <f>IF(ISERROR(VLOOKUP(C1004,'WI Vs ASM'!$B$2:$F$1000,5,0)),0,(VLOOKUP(C1004,'WI Vs ASM'!$B$2:$F$1000,5,0)))</f>
        <v>02-Variable Billable</v>
      </c>
      <c r="L1004" s="11" t="str">
        <f>IF(ISERROR(VLOOKUP(C1004,'WI Vs ASM'!$B$2:$D$1000,3,0)),0,(VLOOKUP(C1004,'WI Vs ASM'!$B$2:$D$1000,3,0)))</f>
        <v>10-Enhancement Onshore</v>
      </c>
      <c r="M1004" s="11" t="str">
        <f>IF(ISERROR(VLOOKUP(C1004,'WI Vs ASM'!$B$2:$I$1000,8,0)),0,(VLOOKUP(C1004,'WI Vs ASM'!$B$2:$I$1000,8,0)))</f>
        <v>Prakash Varadachari</v>
      </c>
      <c r="N1004" s="11" t="str">
        <f>IF(ISERROR(VLOOKUP(C1004,'WI Vs ASM'!$B$2:$G$1000,6,0)),0,(VLOOKUP(C1004,'WI Vs ASM'!$B$2:$G$1000,6,0)))</f>
        <v>ITIS Project</v>
      </c>
      <c r="O1004" s="11" t="str">
        <f>IF(ISERROR(VLOOKUP(C1004,'WI Vs ASM'!$B$2:$H$1000,7,0)),0,(VLOOKUP(C1004,'WI Vs ASM'!$B$2:$H$1000,7,0)))</f>
        <v>Shared Services</v>
      </c>
      <c r="P1004" s="11" t="str">
        <f t="shared" si="423"/>
        <v>May-17</v>
      </c>
      <c r="Q1004" s="11" t="str">
        <f t="shared" si="424"/>
        <v>Q2</v>
      </c>
      <c r="R1004" s="11" t="str">
        <f>IF(ISERROR(VLOOKUP(C1004,'WI Vs ASM'!$B$2:$J$1000,9,0)),0,(VLOOKUP(C1004,'WI Vs ASM'!$B$2:$J$1000,9,0)))</f>
        <v>Chandraprabha Palaniswamy</v>
      </c>
      <c r="S1004" s="11" t="str">
        <f>IF(ISERROR(VLOOKUP(C1004,'WI Vs ASM'!$B$2:$K$1000,10,0)),0,(VLOOKUP(C1004,'WI Vs ASM'!$B$2:$K$1000,10,0)))</f>
        <v>Vasudevan Srinivasan</v>
      </c>
      <c r="T1004" s="11" t="str">
        <f>IF(ISERROR(VLOOKUP(C1004,'WI Vs ASM'!$B$2:$L$1000,11,0)),0,(VLOOKUP(C1004,'WI Vs ASM'!$B$2:$L$1000,11,0)))</f>
        <v>Noha Salama</v>
      </c>
      <c r="U1004" s="11" t="str">
        <f t="shared" si="431"/>
        <v>WR736381</v>
      </c>
      <c r="V1004" s="11" t="str">
        <f t="shared" si="425"/>
        <v>No</v>
      </c>
      <c r="W1004" s="11" t="str">
        <f t="shared" si="426"/>
        <v>Yes</v>
      </c>
      <c r="X1004" s="11" t="str">
        <f t="shared" si="427"/>
        <v>No</v>
      </c>
      <c r="Y1004" s="11" t="str">
        <f t="shared" si="428"/>
        <v>No</v>
      </c>
      <c r="Z1004" s="11" t="str">
        <f t="shared" si="429"/>
        <v>No</v>
      </c>
      <c r="AA1004" s="11" t="str">
        <f t="shared" si="432"/>
        <v>No</v>
      </c>
      <c r="AB1004" s="11">
        <f>IF(ISERROR(VLOOKUP(U1004,'ITWR Dump'!$A$2:$Y$5000,24,0)),0,(VLOOKUP('ILC Report'!U1004,'ITWR Dump'!$A$2:$Y$5000,24,0)))</f>
        <v>0</v>
      </c>
      <c r="AC1004" s="11" t="str">
        <f t="shared" si="433"/>
        <v>No</v>
      </c>
      <c r="AD1004" s="11" t="str">
        <f t="shared" si="434"/>
        <v/>
      </c>
      <c r="AE1004" s="11">
        <f>IF(ISERROR(VLOOKUP(U1004,'ITWR Dump'!$A$2:$Y$5000,13,0)),0,(VLOOKUP(U1004,'ITWR Dump'!$A$2:$Y$5000,13,0)))</f>
        <v>0</v>
      </c>
      <c r="AF1004" s="11">
        <f>IF(ISERROR(VLOOKUP(U1004,'ITWR Dump'!$A$2:$Y$5000,11,0)),0,(VLOOKUP(U1004,'ITWR Dump'!$A$2:$Y$5000,11,0)))</f>
        <v>0</v>
      </c>
      <c r="AG1004" s="11">
        <f>IF(ISERROR(VLOOKUP(U1004,'ITWR Dump'!$A$2:$Y$5000,2,0)),0,(VLOOKUP(U1004,'ITWR Dump'!$A$2:$Y$5000,2,0)))</f>
        <v>0</v>
      </c>
      <c r="AH1004" s="11">
        <f>IF(ISERROR(VLOOKUP(U1004,'ITWR Dump'!$A$2:$Y$5000,14,0)),0,(VLOOKUP(U1004,'ITWR Dump'!$A$2:$Y$5000,14,0)))</f>
        <v>0</v>
      </c>
      <c r="AI1004" s="11" t="str">
        <f t="shared" si="435"/>
        <v>10-Enhancement Onshore Landed</v>
      </c>
      <c r="AJ1004" s="11" t="str">
        <f t="shared" si="436"/>
        <v>Landed Onshore</v>
      </c>
      <c r="AK1004" s="11" t="str">
        <f>IF(ISERROR(VLOOKUP(A1004,'Team Data'!$C$2:$U$213,17,0)),0,(VLOOKUP(A1004,'Team Data'!$C$2:$U$213,17,0)))</f>
        <v>BI and RM</v>
      </c>
      <c r="AL1004" s="11" t="str">
        <f t="shared" si="437"/>
        <v>2017-04-24</v>
      </c>
      <c r="AM1004" s="11">
        <f>IF(ISERROR(VLOOKUP(U1004,'ITWR Dump'!$A$2:$Y$5000,16,0)),0,(VLOOKUP(U1004,'ITWR Dump'!$A$2:$Y$5000,16,0)))</f>
        <v>0</v>
      </c>
      <c r="AN1004" s="11">
        <f>IF(ISERROR(VLOOKUP(U1004,'ITWR Dump'!$A$2:$Y$5000,18,0)),0,(VLOOKUP(U1004,'ITWR Dump'!$A$2:$Y$5000,18,0)))</f>
        <v>0</v>
      </c>
      <c r="AO1004" s="11">
        <f>IF(ISERROR(VLOOKUP(U1004,'ITWR Dump'!$A$2:$Y$5000,25,0)),0,(VLOOKUP('ILC Report'!U1004,'ITWR Dump'!$A$2:$Y$5000,25,0)))</f>
        <v>0</v>
      </c>
      <c r="AP1004" s="11">
        <f t="shared" si="438"/>
        <v>0</v>
      </c>
      <c r="AQ1004" s="26">
        <f t="shared" si="439"/>
        <v>0</v>
      </c>
      <c r="AR1004" s="26">
        <f t="shared" si="440"/>
        <v>0</v>
      </c>
      <c r="AS1004" s="26">
        <f t="shared" si="441"/>
        <v>0</v>
      </c>
      <c r="AT1004" s="26">
        <f t="shared" si="442"/>
        <v>0</v>
      </c>
      <c r="AU1004" s="26">
        <f t="shared" si="443"/>
        <v>0</v>
      </c>
      <c r="AV1004" s="26">
        <f t="shared" si="444"/>
        <v>0</v>
      </c>
      <c r="AW1004" s="11" t="s">
        <v>653</v>
      </c>
      <c r="AX1004" s="11" t="str">
        <f>VLOOKUP(L1004,Group!$A$2:$B$1000,2,0)</f>
        <v>Enhancement</v>
      </c>
      <c r="AY1004" s="11">
        <f>IF(ISERROR(VLOOKUP(U1004,'ITWR Dump'!$A$2:$Y$5000,15,0)),0,(VLOOKUP('ILC Report'!U1004,'ITWR Dump'!$A$2:$Y$5000,15,0)))</f>
        <v>0</v>
      </c>
      <c r="AZ1004" s="11" t="str">
        <f t="shared" si="445"/>
        <v>No</v>
      </c>
      <c r="BA1004" s="11" t="str">
        <f t="shared" si="446"/>
        <v>BKO</v>
      </c>
      <c r="BB1004" s="11" t="str">
        <f t="shared" si="447"/>
        <v>EM</v>
      </c>
      <c r="BC1004" s="11" t="str">
        <f t="shared" si="448"/>
        <v>No</v>
      </c>
    </row>
    <row r="1005" spans="1:55" x14ac:dyDescent="0.3">
      <c r="A1005" s="11" t="s">
        <v>678</v>
      </c>
      <c r="B1005" s="11" t="s">
        <v>1855</v>
      </c>
      <c r="C1005" s="11" t="s">
        <v>632</v>
      </c>
      <c r="D1005" s="11" t="s">
        <v>2459</v>
      </c>
      <c r="E1005" s="38" t="s">
        <v>2903</v>
      </c>
      <c r="F1005" s="11">
        <v>3</v>
      </c>
      <c r="G1005" s="40" t="s">
        <v>218</v>
      </c>
      <c r="H1005" s="11" t="str">
        <f t="shared" si="430"/>
        <v>Regular</v>
      </c>
      <c r="I1005" s="11" t="str">
        <f t="shared" si="422"/>
        <v>US</v>
      </c>
      <c r="J1005" s="11" t="str">
        <f>IF(ISERROR(VLOOKUP(C1005,'WI Vs ASM'!$B$2:$E$1000,4,0)),0,(VLOOKUP(C1005,'WI Vs ASM'!$B$2:$E$1000,4,0)))</f>
        <v>Onshore</v>
      </c>
      <c r="K1005" s="11" t="str">
        <f>IF(ISERROR(VLOOKUP(C1005,'WI Vs ASM'!$B$2:$F$1000,5,0)),0,(VLOOKUP(C1005,'WI Vs ASM'!$B$2:$F$1000,5,0)))</f>
        <v>02-Variable Billable</v>
      </c>
      <c r="L1005" s="11" t="str">
        <f>IF(ISERROR(VLOOKUP(C1005,'WI Vs ASM'!$B$2:$D$1000,3,0)),0,(VLOOKUP(C1005,'WI Vs ASM'!$B$2:$D$1000,3,0)))</f>
        <v>77-Landed BA-SE Onshore</v>
      </c>
      <c r="M1005" s="11" t="str">
        <f>IF(ISERROR(VLOOKUP(C1005,'WI Vs ASM'!$B$2:$I$1000,8,0)),0,(VLOOKUP(C1005,'WI Vs ASM'!$B$2:$I$1000,8,0)))</f>
        <v>Rahul Soman</v>
      </c>
      <c r="N1005" s="11" t="str">
        <f>IF(ISERROR(VLOOKUP(C1005,'WI Vs ASM'!$B$2:$G$1000,6,0)),0,(VLOOKUP(C1005,'WI Vs ASM'!$B$2:$G$1000,6,0)))</f>
        <v>Lotus Notes</v>
      </c>
      <c r="O1005" s="11" t="str">
        <f>IF(ISERROR(VLOOKUP(C1005,'WI Vs ASM'!$B$2:$H$1000,7,0)),0,(VLOOKUP(C1005,'WI Vs ASM'!$B$2:$H$1000,7,0)))</f>
        <v>Lotus Notes</v>
      </c>
      <c r="P1005" s="11" t="str">
        <f t="shared" si="423"/>
        <v>May-17</v>
      </c>
      <c r="Q1005" s="11" t="str">
        <f t="shared" si="424"/>
        <v>Q2</v>
      </c>
      <c r="R1005" s="11" t="str">
        <f>IF(ISERROR(VLOOKUP(C1005,'WI Vs ASM'!$B$2:$J$1000,9,0)),0,(VLOOKUP(C1005,'WI Vs ASM'!$B$2:$J$1000,9,0)))</f>
        <v>Jyothi Pai</v>
      </c>
      <c r="S1005" s="11" t="str">
        <f>IF(ISERROR(VLOOKUP(C1005,'WI Vs ASM'!$B$2:$K$1000,10,0)),0,(VLOOKUP(C1005,'WI Vs ASM'!$B$2:$K$1000,10,0)))</f>
        <v>Dennis G. Bosman</v>
      </c>
      <c r="T1005" s="11" t="str">
        <f>IF(ISERROR(VLOOKUP(C1005,'WI Vs ASM'!$B$2:$L$1000,11,0)),0,(VLOOKUP(C1005,'WI Vs ASM'!$B$2:$L$1000,11,0)))</f>
        <v>Terry Hedger</v>
      </c>
      <c r="U1005" s="11" t="e">
        <f t="shared" si="431"/>
        <v>#VALUE!</v>
      </c>
      <c r="V1005" s="11" t="str">
        <f t="shared" si="425"/>
        <v>No</v>
      </c>
      <c r="W1005" s="11" t="str">
        <f t="shared" si="426"/>
        <v>Yes</v>
      </c>
      <c r="X1005" s="11" t="str">
        <f t="shared" si="427"/>
        <v>Yes</v>
      </c>
      <c r="Y1005" s="11" t="str">
        <f t="shared" si="428"/>
        <v>No</v>
      </c>
      <c r="Z1005" s="11" t="str">
        <f t="shared" si="429"/>
        <v>No</v>
      </c>
      <c r="AA1005" s="11" t="str">
        <f t="shared" si="432"/>
        <v>No</v>
      </c>
      <c r="AB1005" s="11">
        <f>IF(ISERROR(VLOOKUP(U1005,'ITWR Dump'!$A$2:$Y$5000,24,0)),0,(VLOOKUP('ILC Report'!U1005,'ITWR Dump'!$A$2:$Y$5000,24,0)))</f>
        <v>0</v>
      </c>
      <c r="AC1005" s="11" t="str">
        <f t="shared" si="433"/>
        <v>Yes</v>
      </c>
      <c r="AD1005" s="11" t="str">
        <f t="shared" si="434"/>
        <v>BASE/Staff Aug</v>
      </c>
      <c r="AE1005" s="11">
        <f>IF(ISERROR(VLOOKUP(U1005,'ITWR Dump'!$A$2:$Y$5000,13,0)),0,(VLOOKUP(U1005,'ITWR Dump'!$A$2:$Y$5000,13,0)))</f>
        <v>0</v>
      </c>
      <c r="AF1005" s="11">
        <f>IF(ISERROR(VLOOKUP(U1005,'ITWR Dump'!$A$2:$Y$5000,11,0)),0,(VLOOKUP(U1005,'ITWR Dump'!$A$2:$Y$5000,11,0)))</f>
        <v>0</v>
      </c>
      <c r="AG1005" s="11">
        <f>IF(ISERROR(VLOOKUP(U1005,'ITWR Dump'!$A$2:$Y$5000,2,0)),0,(VLOOKUP(U1005,'ITWR Dump'!$A$2:$Y$5000,2,0)))</f>
        <v>0</v>
      </c>
      <c r="AH1005" s="11">
        <f>IF(ISERROR(VLOOKUP(U1005,'ITWR Dump'!$A$2:$Y$5000,14,0)),0,(VLOOKUP(U1005,'ITWR Dump'!$A$2:$Y$5000,14,0)))</f>
        <v>0</v>
      </c>
      <c r="AI1005" s="11" t="str">
        <f t="shared" si="435"/>
        <v>77-Landed BA-SE Onshore Landed</v>
      </c>
      <c r="AJ1005" s="11" t="str">
        <f t="shared" si="436"/>
        <v>Landed Onshore</v>
      </c>
      <c r="AK1005" s="11" t="str">
        <f>IF(ISERROR(VLOOKUP(A1005,'Team Data'!$C$2:$U$213,17,0)),0,(VLOOKUP(A1005,'Team Data'!$C$2:$U$213,17,0)))</f>
        <v>BI and RM</v>
      </c>
      <c r="AL1005" s="11" t="str">
        <f t="shared" si="437"/>
        <v>2017-04-24</v>
      </c>
      <c r="AM1005" s="11">
        <f>IF(ISERROR(VLOOKUP(U1005,'ITWR Dump'!$A$2:$Y$5000,16,0)),0,(VLOOKUP(U1005,'ITWR Dump'!$A$2:$Y$5000,16,0)))</f>
        <v>0</v>
      </c>
      <c r="AN1005" s="11">
        <f>IF(ISERROR(VLOOKUP(U1005,'ITWR Dump'!$A$2:$Y$5000,18,0)),0,(VLOOKUP(U1005,'ITWR Dump'!$A$2:$Y$5000,18,0)))</f>
        <v>0</v>
      </c>
      <c r="AO1005" s="11">
        <f>IF(ISERROR(VLOOKUP(U1005,'ITWR Dump'!$A$2:$Y$5000,25,0)),0,(VLOOKUP('ILC Report'!U1005,'ITWR Dump'!$A$2:$Y$5000,25,0)))</f>
        <v>0</v>
      </c>
      <c r="AP1005" s="11">
        <f t="shared" si="438"/>
        <v>0</v>
      </c>
      <c r="AQ1005" s="26">
        <f t="shared" si="439"/>
        <v>0</v>
      </c>
      <c r="AR1005" s="26">
        <f t="shared" si="440"/>
        <v>0</v>
      </c>
      <c r="AS1005" s="26">
        <f t="shared" si="441"/>
        <v>0</v>
      </c>
      <c r="AT1005" s="26">
        <f t="shared" si="442"/>
        <v>0</v>
      </c>
      <c r="AU1005" s="26">
        <f t="shared" si="443"/>
        <v>0</v>
      </c>
      <c r="AV1005" s="26">
        <f t="shared" si="444"/>
        <v>0</v>
      </c>
      <c r="AW1005" s="11" t="s">
        <v>653</v>
      </c>
      <c r="AX1005" s="11" t="str">
        <f>VLOOKUP(L1005,Group!$A$2:$B$1000,2,0)</f>
        <v>Enhancement</v>
      </c>
      <c r="AY1005" s="11">
        <f>IF(ISERROR(VLOOKUP(U1005,'ITWR Dump'!$A$2:$Y$5000,15,0)),0,(VLOOKUP('ILC Report'!U1005,'ITWR Dump'!$A$2:$Y$5000,15,0)))</f>
        <v>0</v>
      </c>
      <c r="AZ1005" s="11" t="str">
        <f t="shared" si="445"/>
        <v>No</v>
      </c>
      <c r="BA1005" s="11" t="str">
        <f t="shared" si="446"/>
        <v>BKO</v>
      </c>
      <c r="BB1005" s="11" t="str">
        <f t="shared" si="447"/>
        <v>LB</v>
      </c>
      <c r="BC1005" s="11" t="str">
        <f t="shared" si="448"/>
        <v>No</v>
      </c>
    </row>
    <row r="1006" spans="1:55" x14ac:dyDescent="0.3">
      <c r="A1006" s="11" t="s">
        <v>678</v>
      </c>
      <c r="B1006" s="11" t="s">
        <v>1855</v>
      </c>
      <c r="C1006" s="11" t="s">
        <v>632</v>
      </c>
      <c r="D1006" s="11" t="s">
        <v>2460</v>
      </c>
      <c r="E1006" s="38" t="s">
        <v>2903</v>
      </c>
      <c r="F1006" s="11">
        <v>5</v>
      </c>
      <c r="G1006" s="40" t="s">
        <v>218</v>
      </c>
      <c r="H1006" s="11" t="str">
        <f t="shared" si="430"/>
        <v>Regular</v>
      </c>
      <c r="I1006" s="11" t="str">
        <f t="shared" si="422"/>
        <v>US</v>
      </c>
      <c r="J1006" s="11" t="str">
        <f>IF(ISERROR(VLOOKUP(C1006,'WI Vs ASM'!$B$2:$E$1000,4,0)),0,(VLOOKUP(C1006,'WI Vs ASM'!$B$2:$E$1000,4,0)))</f>
        <v>Onshore</v>
      </c>
      <c r="K1006" s="11" t="str">
        <f>IF(ISERROR(VLOOKUP(C1006,'WI Vs ASM'!$B$2:$F$1000,5,0)),0,(VLOOKUP(C1006,'WI Vs ASM'!$B$2:$F$1000,5,0)))</f>
        <v>02-Variable Billable</v>
      </c>
      <c r="L1006" s="11" t="str">
        <f>IF(ISERROR(VLOOKUP(C1006,'WI Vs ASM'!$B$2:$D$1000,3,0)),0,(VLOOKUP(C1006,'WI Vs ASM'!$B$2:$D$1000,3,0)))</f>
        <v>77-Landed BA-SE Onshore</v>
      </c>
      <c r="M1006" s="11" t="str">
        <f>IF(ISERROR(VLOOKUP(C1006,'WI Vs ASM'!$B$2:$I$1000,8,0)),0,(VLOOKUP(C1006,'WI Vs ASM'!$B$2:$I$1000,8,0)))</f>
        <v>Rahul Soman</v>
      </c>
      <c r="N1006" s="11" t="str">
        <f>IF(ISERROR(VLOOKUP(C1006,'WI Vs ASM'!$B$2:$G$1000,6,0)),0,(VLOOKUP(C1006,'WI Vs ASM'!$B$2:$G$1000,6,0)))</f>
        <v>Lotus Notes</v>
      </c>
      <c r="O1006" s="11" t="str">
        <f>IF(ISERROR(VLOOKUP(C1006,'WI Vs ASM'!$B$2:$H$1000,7,0)),0,(VLOOKUP(C1006,'WI Vs ASM'!$B$2:$H$1000,7,0)))</f>
        <v>Lotus Notes</v>
      </c>
      <c r="P1006" s="11" t="str">
        <f t="shared" si="423"/>
        <v>May-17</v>
      </c>
      <c r="Q1006" s="11" t="str">
        <f t="shared" si="424"/>
        <v>Q2</v>
      </c>
      <c r="R1006" s="11" t="str">
        <f>IF(ISERROR(VLOOKUP(C1006,'WI Vs ASM'!$B$2:$J$1000,9,0)),0,(VLOOKUP(C1006,'WI Vs ASM'!$B$2:$J$1000,9,0)))</f>
        <v>Jyothi Pai</v>
      </c>
      <c r="S1006" s="11" t="str">
        <f>IF(ISERROR(VLOOKUP(C1006,'WI Vs ASM'!$B$2:$K$1000,10,0)),0,(VLOOKUP(C1006,'WI Vs ASM'!$B$2:$K$1000,10,0)))</f>
        <v>Dennis G. Bosman</v>
      </c>
      <c r="T1006" s="11" t="str">
        <f>IF(ISERROR(VLOOKUP(C1006,'WI Vs ASM'!$B$2:$L$1000,11,0)),0,(VLOOKUP(C1006,'WI Vs ASM'!$B$2:$L$1000,11,0)))</f>
        <v>Terry Hedger</v>
      </c>
      <c r="U1006" s="11" t="e">
        <f t="shared" si="431"/>
        <v>#VALUE!</v>
      </c>
      <c r="V1006" s="11" t="str">
        <f t="shared" si="425"/>
        <v>No</v>
      </c>
      <c r="W1006" s="11" t="str">
        <f t="shared" si="426"/>
        <v>Yes</v>
      </c>
      <c r="X1006" s="11" t="str">
        <f t="shared" si="427"/>
        <v>Yes</v>
      </c>
      <c r="Y1006" s="11" t="str">
        <f t="shared" si="428"/>
        <v>No</v>
      </c>
      <c r="Z1006" s="11" t="str">
        <f t="shared" si="429"/>
        <v>No</v>
      </c>
      <c r="AA1006" s="11" t="str">
        <f t="shared" si="432"/>
        <v>No</v>
      </c>
      <c r="AB1006" s="11">
        <f>IF(ISERROR(VLOOKUP(U1006,'ITWR Dump'!$A$2:$Y$5000,24,0)),0,(VLOOKUP('ILC Report'!U1006,'ITWR Dump'!$A$2:$Y$5000,24,0)))</f>
        <v>0</v>
      </c>
      <c r="AC1006" s="11" t="str">
        <f t="shared" si="433"/>
        <v>Yes</v>
      </c>
      <c r="AD1006" s="11" t="str">
        <f t="shared" si="434"/>
        <v>BASE/Staff Aug</v>
      </c>
      <c r="AE1006" s="11">
        <f>IF(ISERROR(VLOOKUP(U1006,'ITWR Dump'!$A$2:$Y$5000,13,0)),0,(VLOOKUP(U1006,'ITWR Dump'!$A$2:$Y$5000,13,0)))</f>
        <v>0</v>
      </c>
      <c r="AF1006" s="11">
        <f>IF(ISERROR(VLOOKUP(U1006,'ITWR Dump'!$A$2:$Y$5000,11,0)),0,(VLOOKUP(U1006,'ITWR Dump'!$A$2:$Y$5000,11,0)))</f>
        <v>0</v>
      </c>
      <c r="AG1006" s="11">
        <f>IF(ISERROR(VLOOKUP(U1006,'ITWR Dump'!$A$2:$Y$5000,2,0)),0,(VLOOKUP(U1006,'ITWR Dump'!$A$2:$Y$5000,2,0)))</f>
        <v>0</v>
      </c>
      <c r="AH1006" s="11">
        <f>IF(ISERROR(VLOOKUP(U1006,'ITWR Dump'!$A$2:$Y$5000,14,0)),0,(VLOOKUP(U1006,'ITWR Dump'!$A$2:$Y$5000,14,0)))</f>
        <v>0</v>
      </c>
      <c r="AI1006" s="11" t="str">
        <f t="shared" si="435"/>
        <v>77-Landed BA-SE Onshore Landed</v>
      </c>
      <c r="AJ1006" s="11" t="str">
        <f t="shared" si="436"/>
        <v>Landed Onshore</v>
      </c>
      <c r="AK1006" s="11" t="str">
        <f>IF(ISERROR(VLOOKUP(A1006,'Team Data'!$C$2:$U$213,17,0)),0,(VLOOKUP(A1006,'Team Data'!$C$2:$U$213,17,0)))</f>
        <v>BI and RM</v>
      </c>
      <c r="AL1006" s="11" t="str">
        <f t="shared" si="437"/>
        <v>2017-04-24</v>
      </c>
      <c r="AM1006" s="11">
        <f>IF(ISERROR(VLOOKUP(U1006,'ITWR Dump'!$A$2:$Y$5000,16,0)),0,(VLOOKUP(U1006,'ITWR Dump'!$A$2:$Y$5000,16,0)))</f>
        <v>0</v>
      </c>
      <c r="AN1006" s="11">
        <f>IF(ISERROR(VLOOKUP(U1006,'ITWR Dump'!$A$2:$Y$5000,18,0)),0,(VLOOKUP(U1006,'ITWR Dump'!$A$2:$Y$5000,18,0)))</f>
        <v>0</v>
      </c>
      <c r="AO1006" s="11">
        <f>IF(ISERROR(VLOOKUP(U1006,'ITWR Dump'!$A$2:$Y$5000,25,0)),0,(VLOOKUP('ILC Report'!U1006,'ITWR Dump'!$A$2:$Y$5000,25,0)))</f>
        <v>0</v>
      </c>
      <c r="AP1006" s="11">
        <f t="shared" si="438"/>
        <v>0</v>
      </c>
      <c r="AQ1006" s="26">
        <f t="shared" si="439"/>
        <v>0</v>
      </c>
      <c r="AR1006" s="26">
        <f t="shared" si="440"/>
        <v>0</v>
      </c>
      <c r="AS1006" s="26">
        <f t="shared" si="441"/>
        <v>0</v>
      </c>
      <c r="AT1006" s="26">
        <f t="shared" si="442"/>
        <v>0</v>
      </c>
      <c r="AU1006" s="26">
        <f t="shared" si="443"/>
        <v>0</v>
      </c>
      <c r="AV1006" s="26">
        <f t="shared" si="444"/>
        <v>0</v>
      </c>
      <c r="AW1006" s="11" t="s">
        <v>653</v>
      </c>
      <c r="AX1006" s="11" t="str">
        <f>VLOOKUP(L1006,Group!$A$2:$B$1000,2,0)</f>
        <v>Enhancement</v>
      </c>
      <c r="AY1006" s="11">
        <f>IF(ISERROR(VLOOKUP(U1006,'ITWR Dump'!$A$2:$Y$5000,15,0)),0,(VLOOKUP('ILC Report'!U1006,'ITWR Dump'!$A$2:$Y$5000,15,0)))</f>
        <v>0</v>
      </c>
      <c r="AZ1006" s="11" t="str">
        <f t="shared" si="445"/>
        <v>No</v>
      </c>
      <c r="BA1006" s="11" t="str">
        <f t="shared" si="446"/>
        <v>BKO</v>
      </c>
      <c r="BB1006" s="11" t="str">
        <f t="shared" si="447"/>
        <v>LB</v>
      </c>
      <c r="BC1006" s="11" t="str">
        <f t="shared" si="448"/>
        <v>No</v>
      </c>
    </row>
    <row r="1007" spans="1:55" x14ac:dyDescent="0.3">
      <c r="A1007" s="11" t="s">
        <v>678</v>
      </c>
      <c r="B1007" s="11" t="s">
        <v>1855</v>
      </c>
      <c r="C1007" s="11" t="s">
        <v>632</v>
      </c>
      <c r="D1007" s="11" t="s">
        <v>2461</v>
      </c>
      <c r="E1007" s="38" t="s">
        <v>2903</v>
      </c>
      <c r="F1007" s="11">
        <v>7</v>
      </c>
      <c r="G1007" s="40" t="s">
        <v>218</v>
      </c>
      <c r="H1007" s="11" t="str">
        <f t="shared" si="430"/>
        <v>Regular</v>
      </c>
      <c r="I1007" s="11" t="str">
        <f t="shared" si="422"/>
        <v>US</v>
      </c>
      <c r="J1007" s="11" t="str">
        <f>IF(ISERROR(VLOOKUP(C1007,'WI Vs ASM'!$B$2:$E$1000,4,0)),0,(VLOOKUP(C1007,'WI Vs ASM'!$B$2:$E$1000,4,0)))</f>
        <v>Onshore</v>
      </c>
      <c r="K1007" s="11" t="str">
        <f>IF(ISERROR(VLOOKUP(C1007,'WI Vs ASM'!$B$2:$F$1000,5,0)),0,(VLOOKUP(C1007,'WI Vs ASM'!$B$2:$F$1000,5,0)))</f>
        <v>02-Variable Billable</v>
      </c>
      <c r="L1007" s="11" t="str">
        <f>IF(ISERROR(VLOOKUP(C1007,'WI Vs ASM'!$B$2:$D$1000,3,0)),0,(VLOOKUP(C1007,'WI Vs ASM'!$B$2:$D$1000,3,0)))</f>
        <v>77-Landed BA-SE Onshore</v>
      </c>
      <c r="M1007" s="11" t="str">
        <f>IF(ISERROR(VLOOKUP(C1007,'WI Vs ASM'!$B$2:$I$1000,8,0)),0,(VLOOKUP(C1007,'WI Vs ASM'!$B$2:$I$1000,8,0)))</f>
        <v>Rahul Soman</v>
      </c>
      <c r="N1007" s="11" t="str">
        <f>IF(ISERROR(VLOOKUP(C1007,'WI Vs ASM'!$B$2:$G$1000,6,0)),0,(VLOOKUP(C1007,'WI Vs ASM'!$B$2:$G$1000,6,0)))</f>
        <v>Lotus Notes</v>
      </c>
      <c r="O1007" s="11" t="str">
        <f>IF(ISERROR(VLOOKUP(C1007,'WI Vs ASM'!$B$2:$H$1000,7,0)),0,(VLOOKUP(C1007,'WI Vs ASM'!$B$2:$H$1000,7,0)))</f>
        <v>Lotus Notes</v>
      </c>
      <c r="P1007" s="11" t="str">
        <f t="shared" si="423"/>
        <v>May-17</v>
      </c>
      <c r="Q1007" s="11" t="str">
        <f t="shared" si="424"/>
        <v>Q2</v>
      </c>
      <c r="R1007" s="11" t="str">
        <f>IF(ISERROR(VLOOKUP(C1007,'WI Vs ASM'!$B$2:$J$1000,9,0)),0,(VLOOKUP(C1007,'WI Vs ASM'!$B$2:$J$1000,9,0)))</f>
        <v>Jyothi Pai</v>
      </c>
      <c r="S1007" s="11" t="str">
        <f>IF(ISERROR(VLOOKUP(C1007,'WI Vs ASM'!$B$2:$K$1000,10,0)),0,(VLOOKUP(C1007,'WI Vs ASM'!$B$2:$K$1000,10,0)))</f>
        <v>Dennis G. Bosman</v>
      </c>
      <c r="T1007" s="11" t="str">
        <f>IF(ISERROR(VLOOKUP(C1007,'WI Vs ASM'!$B$2:$L$1000,11,0)),0,(VLOOKUP(C1007,'WI Vs ASM'!$B$2:$L$1000,11,0)))</f>
        <v>Terry Hedger</v>
      </c>
      <c r="U1007" s="11" t="e">
        <f t="shared" si="431"/>
        <v>#VALUE!</v>
      </c>
      <c r="V1007" s="11" t="str">
        <f t="shared" si="425"/>
        <v>No</v>
      </c>
      <c r="W1007" s="11" t="str">
        <f t="shared" si="426"/>
        <v>Yes</v>
      </c>
      <c r="X1007" s="11" t="str">
        <f t="shared" si="427"/>
        <v>Yes</v>
      </c>
      <c r="Y1007" s="11" t="str">
        <f t="shared" si="428"/>
        <v>No</v>
      </c>
      <c r="Z1007" s="11" t="str">
        <f t="shared" si="429"/>
        <v>No</v>
      </c>
      <c r="AA1007" s="11" t="str">
        <f t="shared" si="432"/>
        <v>No</v>
      </c>
      <c r="AB1007" s="11">
        <f>IF(ISERROR(VLOOKUP(U1007,'ITWR Dump'!$A$2:$Y$5000,24,0)),0,(VLOOKUP('ILC Report'!U1007,'ITWR Dump'!$A$2:$Y$5000,24,0)))</f>
        <v>0</v>
      </c>
      <c r="AC1007" s="11" t="str">
        <f t="shared" si="433"/>
        <v>Yes</v>
      </c>
      <c r="AD1007" s="11" t="str">
        <f t="shared" si="434"/>
        <v>BASE/Staff Aug</v>
      </c>
      <c r="AE1007" s="11">
        <f>IF(ISERROR(VLOOKUP(U1007,'ITWR Dump'!$A$2:$Y$5000,13,0)),0,(VLOOKUP(U1007,'ITWR Dump'!$A$2:$Y$5000,13,0)))</f>
        <v>0</v>
      </c>
      <c r="AF1007" s="11">
        <f>IF(ISERROR(VLOOKUP(U1007,'ITWR Dump'!$A$2:$Y$5000,11,0)),0,(VLOOKUP(U1007,'ITWR Dump'!$A$2:$Y$5000,11,0)))</f>
        <v>0</v>
      </c>
      <c r="AG1007" s="11">
        <f>IF(ISERROR(VLOOKUP(U1007,'ITWR Dump'!$A$2:$Y$5000,2,0)),0,(VLOOKUP(U1007,'ITWR Dump'!$A$2:$Y$5000,2,0)))</f>
        <v>0</v>
      </c>
      <c r="AH1007" s="11">
        <f>IF(ISERROR(VLOOKUP(U1007,'ITWR Dump'!$A$2:$Y$5000,14,0)),0,(VLOOKUP(U1007,'ITWR Dump'!$A$2:$Y$5000,14,0)))</f>
        <v>0</v>
      </c>
      <c r="AI1007" s="11" t="str">
        <f t="shared" si="435"/>
        <v>77-Landed BA-SE Onshore Landed</v>
      </c>
      <c r="AJ1007" s="11" t="str">
        <f t="shared" si="436"/>
        <v>Landed Onshore</v>
      </c>
      <c r="AK1007" s="11" t="str">
        <f>IF(ISERROR(VLOOKUP(A1007,'Team Data'!$C$2:$U$213,17,0)),0,(VLOOKUP(A1007,'Team Data'!$C$2:$U$213,17,0)))</f>
        <v>BI and RM</v>
      </c>
      <c r="AL1007" s="11" t="str">
        <f t="shared" si="437"/>
        <v>2017-04-24</v>
      </c>
      <c r="AM1007" s="11">
        <f>IF(ISERROR(VLOOKUP(U1007,'ITWR Dump'!$A$2:$Y$5000,16,0)),0,(VLOOKUP(U1007,'ITWR Dump'!$A$2:$Y$5000,16,0)))</f>
        <v>0</v>
      </c>
      <c r="AN1007" s="11">
        <f>IF(ISERROR(VLOOKUP(U1007,'ITWR Dump'!$A$2:$Y$5000,18,0)),0,(VLOOKUP(U1007,'ITWR Dump'!$A$2:$Y$5000,18,0)))</f>
        <v>0</v>
      </c>
      <c r="AO1007" s="11">
        <f>IF(ISERROR(VLOOKUP(U1007,'ITWR Dump'!$A$2:$Y$5000,25,0)),0,(VLOOKUP('ILC Report'!U1007,'ITWR Dump'!$A$2:$Y$5000,25,0)))</f>
        <v>0</v>
      </c>
      <c r="AP1007" s="11">
        <f t="shared" si="438"/>
        <v>0</v>
      </c>
      <c r="AQ1007" s="26">
        <f t="shared" si="439"/>
        <v>0</v>
      </c>
      <c r="AR1007" s="26">
        <f t="shared" si="440"/>
        <v>0</v>
      </c>
      <c r="AS1007" s="26">
        <f t="shared" si="441"/>
        <v>0</v>
      </c>
      <c r="AT1007" s="26">
        <f t="shared" si="442"/>
        <v>0</v>
      </c>
      <c r="AU1007" s="26">
        <f t="shared" si="443"/>
        <v>0</v>
      </c>
      <c r="AV1007" s="26">
        <f t="shared" si="444"/>
        <v>0</v>
      </c>
      <c r="AW1007" s="11" t="s">
        <v>653</v>
      </c>
      <c r="AX1007" s="11" t="str">
        <f>VLOOKUP(L1007,Group!$A$2:$B$1000,2,0)</f>
        <v>Enhancement</v>
      </c>
      <c r="AY1007" s="11">
        <f>IF(ISERROR(VLOOKUP(U1007,'ITWR Dump'!$A$2:$Y$5000,15,0)),0,(VLOOKUP('ILC Report'!U1007,'ITWR Dump'!$A$2:$Y$5000,15,0)))</f>
        <v>0</v>
      </c>
      <c r="AZ1007" s="11" t="str">
        <f t="shared" si="445"/>
        <v>No</v>
      </c>
      <c r="BA1007" s="11" t="str">
        <f t="shared" si="446"/>
        <v>BKO</v>
      </c>
      <c r="BB1007" s="11" t="str">
        <f t="shared" si="447"/>
        <v>LB</v>
      </c>
      <c r="BC1007" s="11" t="str">
        <f t="shared" si="448"/>
        <v>No</v>
      </c>
    </row>
    <row r="1008" spans="1:55" x14ac:dyDescent="0.3">
      <c r="A1008" s="11" t="s">
        <v>678</v>
      </c>
      <c r="B1008" s="11" t="s">
        <v>1855</v>
      </c>
      <c r="C1008" s="11" t="s">
        <v>633</v>
      </c>
      <c r="D1008" s="11" t="s">
        <v>2462</v>
      </c>
      <c r="E1008" s="38" t="s">
        <v>2903</v>
      </c>
      <c r="F1008" s="11">
        <v>5</v>
      </c>
      <c r="G1008" s="40" t="s">
        <v>218</v>
      </c>
      <c r="H1008" s="11" t="str">
        <f t="shared" si="430"/>
        <v>Regular</v>
      </c>
      <c r="I1008" s="11" t="str">
        <f t="shared" si="422"/>
        <v>US</v>
      </c>
      <c r="J1008" s="11" t="str">
        <f>IF(ISERROR(VLOOKUP(C1008,'WI Vs ASM'!$B$2:$E$1000,4,0)),0,(VLOOKUP(C1008,'WI Vs ASM'!$B$2:$E$1000,4,0)))</f>
        <v>Onshore</v>
      </c>
      <c r="K1008" s="11" t="str">
        <f>IF(ISERROR(VLOOKUP(C1008,'WI Vs ASM'!$B$2:$F$1000,5,0)),0,(VLOOKUP(C1008,'WI Vs ASM'!$B$2:$F$1000,5,0)))</f>
        <v>01-Fixed Price</v>
      </c>
      <c r="L1008" s="11" t="str">
        <f>IF(ISERROR(VLOOKUP(C1008,'WI Vs ASM'!$B$2:$D$1000,3,0)),0,(VLOOKUP(C1008,'WI Vs ASM'!$B$2:$D$1000,3,0)))</f>
        <v>00-Maintenance Onshore</v>
      </c>
      <c r="M1008" s="11" t="str">
        <f>IF(ISERROR(VLOOKUP(C1008,'WI Vs ASM'!$B$2:$I$1000,8,0)),0,(VLOOKUP(C1008,'WI Vs ASM'!$B$2:$I$1000,8,0)))</f>
        <v>Rahul Soman</v>
      </c>
      <c r="N1008" s="11" t="str">
        <f>IF(ISERROR(VLOOKUP(C1008,'WI Vs ASM'!$B$2:$G$1000,6,0)),0,(VLOOKUP(C1008,'WI Vs ASM'!$B$2:$G$1000,6,0)))</f>
        <v>Enterprise</v>
      </c>
      <c r="O1008" s="11" t="str">
        <f>IF(ISERROR(VLOOKUP(C1008,'WI Vs ASM'!$B$2:$H$1000,7,0)),0,(VLOOKUP(C1008,'WI Vs ASM'!$B$2:$H$1000,7,0)))</f>
        <v>Shared Services</v>
      </c>
      <c r="P1008" s="11" t="str">
        <f t="shared" si="423"/>
        <v>May-17</v>
      </c>
      <c r="Q1008" s="11" t="str">
        <f t="shared" si="424"/>
        <v>Q2</v>
      </c>
      <c r="R1008" s="11" t="str">
        <f>IF(ISERROR(VLOOKUP(C1008,'WI Vs ASM'!$B$2:$J$1000,9,0)),0,(VLOOKUP(C1008,'WI Vs ASM'!$B$2:$J$1000,9,0)))</f>
        <v>Jyothi Pai</v>
      </c>
      <c r="S1008" s="11" t="str">
        <f>IF(ISERROR(VLOOKUP(C1008,'WI Vs ASM'!$B$2:$K$1000,10,0)),0,(VLOOKUP(C1008,'WI Vs ASM'!$B$2:$K$1000,10,0)))</f>
        <v>Vasudevan Srinivasan</v>
      </c>
      <c r="T1008" s="11" t="str">
        <f>IF(ISERROR(VLOOKUP(C1008,'WI Vs ASM'!$B$2:$L$1000,11,0)),0,(VLOOKUP(C1008,'WI Vs ASM'!$B$2:$L$1000,11,0)))</f>
        <v>Noha Salama</v>
      </c>
      <c r="U1008" s="11" t="e">
        <f t="shared" si="431"/>
        <v>#VALUE!</v>
      </c>
      <c r="V1008" s="11" t="str">
        <f t="shared" si="425"/>
        <v>No</v>
      </c>
      <c r="W1008" s="11" t="str">
        <f t="shared" si="426"/>
        <v>Yes</v>
      </c>
      <c r="X1008" s="11" t="str">
        <f t="shared" si="427"/>
        <v>No</v>
      </c>
      <c r="Y1008" s="11" t="str">
        <f t="shared" si="428"/>
        <v>No</v>
      </c>
      <c r="Z1008" s="11" t="str">
        <f t="shared" si="429"/>
        <v>No</v>
      </c>
      <c r="AA1008" s="11" t="str">
        <f t="shared" si="432"/>
        <v>No</v>
      </c>
      <c r="AB1008" s="11">
        <f>IF(ISERROR(VLOOKUP(U1008,'ITWR Dump'!$A$2:$Y$5000,24,0)),0,(VLOOKUP('ILC Report'!U1008,'ITWR Dump'!$A$2:$Y$5000,24,0)))</f>
        <v>0</v>
      </c>
      <c r="AC1008" s="11" t="str">
        <f t="shared" si="433"/>
        <v>No</v>
      </c>
      <c r="AD1008" s="11" t="str">
        <f t="shared" si="434"/>
        <v/>
      </c>
      <c r="AE1008" s="11">
        <f>IF(ISERROR(VLOOKUP(U1008,'ITWR Dump'!$A$2:$Y$5000,13,0)),0,(VLOOKUP(U1008,'ITWR Dump'!$A$2:$Y$5000,13,0)))</f>
        <v>0</v>
      </c>
      <c r="AF1008" s="11">
        <f>IF(ISERROR(VLOOKUP(U1008,'ITWR Dump'!$A$2:$Y$5000,11,0)),0,(VLOOKUP(U1008,'ITWR Dump'!$A$2:$Y$5000,11,0)))</f>
        <v>0</v>
      </c>
      <c r="AG1008" s="11">
        <f>IF(ISERROR(VLOOKUP(U1008,'ITWR Dump'!$A$2:$Y$5000,2,0)),0,(VLOOKUP(U1008,'ITWR Dump'!$A$2:$Y$5000,2,0)))</f>
        <v>0</v>
      </c>
      <c r="AH1008" s="11">
        <f>IF(ISERROR(VLOOKUP(U1008,'ITWR Dump'!$A$2:$Y$5000,14,0)),0,(VLOOKUP(U1008,'ITWR Dump'!$A$2:$Y$5000,14,0)))</f>
        <v>0</v>
      </c>
      <c r="AI1008" s="11" t="str">
        <f t="shared" si="435"/>
        <v>00-Maintenance Onshore Landed</v>
      </c>
      <c r="AJ1008" s="11" t="str">
        <f t="shared" si="436"/>
        <v>Landed Onshore</v>
      </c>
      <c r="AK1008" s="11" t="str">
        <f>IF(ISERROR(VLOOKUP(A1008,'Team Data'!$C$2:$U$213,17,0)),0,(VLOOKUP(A1008,'Team Data'!$C$2:$U$213,17,0)))</f>
        <v>BI and RM</v>
      </c>
      <c r="AL1008" s="11" t="str">
        <f t="shared" si="437"/>
        <v>2017-04-24</v>
      </c>
      <c r="AM1008" s="11">
        <f>IF(ISERROR(VLOOKUP(U1008,'ITWR Dump'!$A$2:$Y$5000,16,0)),0,(VLOOKUP(U1008,'ITWR Dump'!$A$2:$Y$5000,16,0)))</f>
        <v>0</v>
      </c>
      <c r="AN1008" s="11">
        <f>IF(ISERROR(VLOOKUP(U1008,'ITWR Dump'!$A$2:$Y$5000,18,0)),0,(VLOOKUP(U1008,'ITWR Dump'!$A$2:$Y$5000,18,0)))</f>
        <v>0</v>
      </c>
      <c r="AO1008" s="11">
        <f>IF(ISERROR(VLOOKUP(U1008,'ITWR Dump'!$A$2:$Y$5000,25,0)),0,(VLOOKUP('ILC Report'!U1008,'ITWR Dump'!$A$2:$Y$5000,25,0)))</f>
        <v>0</v>
      </c>
      <c r="AP1008" s="11">
        <f t="shared" si="438"/>
        <v>0</v>
      </c>
      <c r="AQ1008" s="26">
        <f t="shared" si="439"/>
        <v>0</v>
      </c>
      <c r="AR1008" s="26">
        <f t="shared" si="440"/>
        <v>0</v>
      </c>
      <c r="AS1008" s="26">
        <f t="shared" si="441"/>
        <v>0</v>
      </c>
      <c r="AT1008" s="26">
        <f t="shared" si="442"/>
        <v>0</v>
      </c>
      <c r="AU1008" s="26">
        <f t="shared" si="443"/>
        <v>0</v>
      </c>
      <c r="AV1008" s="26">
        <f t="shared" si="444"/>
        <v>0</v>
      </c>
      <c r="AW1008" s="11" t="s">
        <v>653</v>
      </c>
      <c r="AX1008" s="11" t="str">
        <f>VLOOKUP(L1008,Group!$A$2:$B$1000,2,0)</f>
        <v>Maintenance</v>
      </c>
      <c r="AY1008" s="11">
        <f>IF(ISERROR(VLOOKUP(U1008,'ITWR Dump'!$A$2:$Y$5000,15,0)),0,(VLOOKUP('ILC Report'!U1008,'ITWR Dump'!$A$2:$Y$5000,15,0)))</f>
        <v>0</v>
      </c>
      <c r="AZ1008" s="11" t="str">
        <f t="shared" si="445"/>
        <v>No</v>
      </c>
      <c r="BA1008" s="11" t="str">
        <f t="shared" si="446"/>
        <v>BKO</v>
      </c>
      <c r="BB1008" s="11" t="str">
        <f t="shared" si="447"/>
        <v>MN</v>
      </c>
      <c r="BC1008" s="11" t="str">
        <f t="shared" si="448"/>
        <v>No</v>
      </c>
    </row>
    <row r="1009" spans="1:55" x14ac:dyDescent="0.3">
      <c r="A1009" s="11" t="s">
        <v>678</v>
      </c>
      <c r="B1009" s="11" t="s">
        <v>1855</v>
      </c>
      <c r="C1009" s="11" t="s">
        <v>632</v>
      </c>
      <c r="D1009" s="11" t="s">
        <v>2463</v>
      </c>
      <c r="E1009" s="38" t="s">
        <v>2903</v>
      </c>
      <c r="F1009" s="11">
        <v>1.5</v>
      </c>
      <c r="G1009" s="40" t="s">
        <v>218</v>
      </c>
      <c r="H1009" s="11" t="str">
        <f t="shared" si="430"/>
        <v>Regular</v>
      </c>
      <c r="I1009" s="11" t="str">
        <f t="shared" si="422"/>
        <v>US</v>
      </c>
      <c r="J1009" s="11" t="str">
        <f>IF(ISERROR(VLOOKUP(C1009,'WI Vs ASM'!$B$2:$E$1000,4,0)),0,(VLOOKUP(C1009,'WI Vs ASM'!$B$2:$E$1000,4,0)))</f>
        <v>Onshore</v>
      </c>
      <c r="K1009" s="11" t="str">
        <f>IF(ISERROR(VLOOKUP(C1009,'WI Vs ASM'!$B$2:$F$1000,5,0)),0,(VLOOKUP(C1009,'WI Vs ASM'!$B$2:$F$1000,5,0)))</f>
        <v>02-Variable Billable</v>
      </c>
      <c r="L1009" s="11" t="str">
        <f>IF(ISERROR(VLOOKUP(C1009,'WI Vs ASM'!$B$2:$D$1000,3,0)),0,(VLOOKUP(C1009,'WI Vs ASM'!$B$2:$D$1000,3,0)))</f>
        <v>77-Landed BA-SE Onshore</v>
      </c>
      <c r="M1009" s="11" t="str">
        <f>IF(ISERROR(VLOOKUP(C1009,'WI Vs ASM'!$B$2:$I$1000,8,0)),0,(VLOOKUP(C1009,'WI Vs ASM'!$B$2:$I$1000,8,0)))</f>
        <v>Rahul Soman</v>
      </c>
      <c r="N1009" s="11" t="str">
        <f>IF(ISERROR(VLOOKUP(C1009,'WI Vs ASM'!$B$2:$G$1000,6,0)),0,(VLOOKUP(C1009,'WI Vs ASM'!$B$2:$G$1000,6,0)))</f>
        <v>Lotus Notes</v>
      </c>
      <c r="O1009" s="11" t="str">
        <f>IF(ISERROR(VLOOKUP(C1009,'WI Vs ASM'!$B$2:$H$1000,7,0)),0,(VLOOKUP(C1009,'WI Vs ASM'!$B$2:$H$1000,7,0)))</f>
        <v>Lotus Notes</v>
      </c>
      <c r="P1009" s="11" t="str">
        <f t="shared" si="423"/>
        <v>May-17</v>
      </c>
      <c r="Q1009" s="11" t="str">
        <f t="shared" si="424"/>
        <v>Q2</v>
      </c>
      <c r="R1009" s="11" t="str">
        <f>IF(ISERROR(VLOOKUP(C1009,'WI Vs ASM'!$B$2:$J$1000,9,0)),0,(VLOOKUP(C1009,'WI Vs ASM'!$B$2:$J$1000,9,0)))</f>
        <v>Jyothi Pai</v>
      </c>
      <c r="S1009" s="11" t="str">
        <f>IF(ISERROR(VLOOKUP(C1009,'WI Vs ASM'!$B$2:$K$1000,10,0)),0,(VLOOKUP(C1009,'WI Vs ASM'!$B$2:$K$1000,10,0)))</f>
        <v>Dennis G. Bosman</v>
      </c>
      <c r="T1009" s="11" t="str">
        <f>IF(ISERROR(VLOOKUP(C1009,'WI Vs ASM'!$B$2:$L$1000,11,0)),0,(VLOOKUP(C1009,'WI Vs ASM'!$B$2:$L$1000,11,0)))</f>
        <v>Terry Hedger</v>
      </c>
      <c r="U1009" s="11" t="e">
        <f t="shared" si="431"/>
        <v>#VALUE!</v>
      </c>
      <c r="V1009" s="11" t="str">
        <f t="shared" si="425"/>
        <v>No</v>
      </c>
      <c r="W1009" s="11" t="str">
        <f t="shared" si="426"/>
        <v>Yes</v>
      </c>
      <c r="X1009" s="11" t="str">
        <f t="shared" si="427"/>
        <v>Yes</v>
      </c>
      <c r="Y1009" s="11" t="str">
        <f t="shared" si="428"/>
        <v>No</v>
      </c>
      <c r="Z1009" s="11" t="str">
        <f t="shared" si="429"/>
        <v>No</v>
      </c>
      <c r="AA1009" s="11" t="str">
        <f t="shared" si="432"/>
        <v>No</v>
      </c>
      <c r="AB1009" s="11">
        <f>IF(ISERROR(VLOOKUP(U1009,'ITWR Dump'!$A$2:$Y$5000,24,0)),0,(VLOOKUP('ILC Report'!U1009,'ITWR Dump'!$A$2:$Y$5000,24,0)))</f>
        <v>0</v>
      </c>
      <c r="AC1009" s="11" t="str">
        <f t="shared" si="433"/>
        <v>Yes</v>
      </c>
      <c r="AD1009" s="11" t="str">
        <f t="shared" si="434"/>
        <v>BASE/Staff Aug</v>
      </c>
      <c r="AE1009" s="11">
        <f>IF(ISERROR(VLOOKUP(U1009,'ITWR Dump'!$A$2:$Y$5000,13,0)),0,(VLOOKUP(U1009,'ITWR Dump'!$A$2:$Y$5000,13,0)))</f>
        <v>0</v>
      </c>
      <c r="AF1009" s="11">
        <f>IF(ISERROR(VLOOKUP(U1009,'ITWR Dump'!$A$2:$Y$5000,11,0)),0,(VLOOKUP(U1009,'ITWR Dump'!$A$2:$Y$5000,11,0)))</f>
        <v>0</v>
      </c>
      <c r="AG1009" s="11">
        <f>IF(ISERROR(VLOOKUP(U1009,'ITWR Dump'!$A$2:$Y$5000,2,0)),0,(VLOOKUP(U1009,'ITWR Dump'!$A$2:$Y$5000,2,0)))</f>
        <v>0</v>
      </c>
      <c r="AH1009" s="11">
        <f>IF(ISERROR(VLOOKUP(U1009,'ITWR Dump'!$A$2:$Y$5000,14,0)),0,(VLOOKUP(U1009,'ITWR Dump'!$A$2:$Y$5000,14,0)))</f>
        <v>0</v>
      </c>
      <c r="AI1009" s="11" t="str">
        <f t="shared" si="435"/>
        <v>77-Landed BA-SE Onshore Landed</v>
      </c>
      <c r="AJ1009" s="11" t="str">
        <f t="shared" si="436"/>
        <v>Landed Onshore</v>
      </c>
      <c r="AK1009" s="11" t="str">
        <f>IF(ISERROR(VLOOKUP(A1009,'Team Data'!$C$2:$U$213,17,0)),0,(VLOOKUP(A1009,'Team Data'!$C$2:$U$213,17,0)))</f>
        <v>BI and RM</v>
      </c>
      <c r="AL1009" s="11" t="str">
        <f t="shared" si="437"/>
        <v>2017-04-24</v>
      </c>
      <c r="AM1009" s="11">
        <f>IF(ISERROR(VLOOKUP(U1009,'ITWR Dump'!$A$2:$Y$5000,16,0)),0,(VLOOKUP(U1009,'ITWR Dump'!$A$2:$Y$5000,16,0)))</f>
        <v>0</v>
      </c>
      <c r="AN1009" s="11">
        <f>IF(ISERROR(VLOOKUP(U1009,'ITWR Dump'!$A$2:$Y$5000,18,0)),0,(VLOOKUP(U1009,'ITWR Dump'!$A$2:$Y$5000,18,0)))</f>
        <v>0</v>
      </c>
      <c r="AO1009" s="11">
        <f>IF(ISERROR(VLOOKUP(U1009,'ITWR Dump'!$A$2:$Y$5000,25,0)),0,(VLOOKUP('ILC Report'!U1009,'ITWR Dump'!$A$2:$Y$5000,25,0)))</f>
        <v>0</v>
      </c>
      <c r="AP1009" s="11">
        <f t="shared" si="438"/>
        <v>0</v>
      </c>
      <c r="AQ1009" s="26">
        <f t="shared" si="439"/>
        <v>0</v>
      </c>
      <c r="AR1009" s="26">
        <f t="shared" si="440"/>
        <v>0</v>
      </c>
      <c r="AS1009" s="26">
        <f t="shared" si="441"/>
        <v>0</v>
      </c>
      <c r="AT1009" s="26">
        <f t="shared" si="442"/>
        <v>0</v>
      </c>
      <c r="AU1009" s="26">
        <f t="shared" si="443"/>
        <v>0</v>
      </c>
      <c r="AV1009" s="26">
        <f t="shared" si="444"/>
        <v>0</v>
      </c>
      <c r="AW1009" s="11" t="s">
        <v>653</v>
      </c>
      <c r="AX1009" s="11" t="str">
        <f>VLOOKUP(L1009,Group!$A$2:$B$1000,2,0)</f>
        <v>Enhancement</v>
      </c>
      <c r="AY1009" s="11">
        <f>IF(ISERROR(VLOOKUP(U1009,'ITWR Dump'!$A$2:$Y$5000,15,0)),0,(VLOOKUP('ILC Report'!U1009,'ITWR Dump'!$A$2:$Y$5000,15,0)))</f>
        <v>0</v>
      </c>
      <c r="AZ1009" s="11" t="str">
        <f t="shared" si="445"/>
        <v>No</v>
      </c>
      <c r="BA1009" s="11" t="str">
        <f t="shared" si="446"/>
        <v>BKO</v>
      </c>
      <c r="BB1009" s="11" t="str">
        <f t="shared" si="447"/>
        <v>LB</v>
      </c>
      <c r="BC1009" s="11" t="str">
        <f t="shared" si="448"/>
        <v>No</v>
      </c>
    </row>
    <row r="1010" spans="1:55" x14ac:dyDescent="0.3">
      <c r="A1010" s="11" t="s">
        <v>678</v>
      </c>
      <c r="B1010" s="11" t="s">
        <v>1855</v>
      </c>
      <c r="C1010" s="11" t="s">
        <v>637</v>
      </c>
      <c r="D1010" s="11" t="s">
        <v>2464</v>
      </c>
      <c r="E1010" s="38" t="s">
        <v>2903</v>
      </c>
      <c r="F1010" s="11">
        <v>11</v>
      </c>
      <c r="G1010" s="40" t="s">
        <v>218</v>
      </c>
      <c r="H1010" s="11" t="str">
        <f t="shared" si="430"/>
        <v>Regular</v>
      </c>
      <c r="I1010" s="11" t="str">
        <f t="shared" si="422"/>
        <v>US</v>
      </c>
      <c r="J1010" s="11" t="str">
        <f>IF(ISERROR(VLOOKUP(C1010,'WI Vs ASM'!$B$2:$E$1000,4,0)),0,(VLOOKUP(C1010,'WI Vs ASM'!$B$2:$E$1000,4,0)))</f>
        <v>Onshore</v>
      </c>
      <c r="K1010" s="11" t="str">
        <f>IF(ISERROR(VLOOKUP(C1010,'WI Vs ASM'!$B$2:$F$1000,5,0)),0,(VLOOKUP(C1010,'WI Vs ASM'!$B$2:$F$1000,5,0)))</f>
        <v>09-NonBillable</v>
      </c>
      <c r="L1010" s="11" t="str">
        <f>IF(ISERROR(VLOOKUP(C1010,'WI Vs ASM'!$B$2:$D$1000,3,0)),0,(VLOOKUP(C1010,'WI Vs ASM'!$B$2:$D$1000,3,0)))</f>
        <v>92-Mgmt Onshore (OH)</v>
      </c>
      <c r="M1010" s="11" t="str">
        <f>IF(ISERROR(VLOOKUP(C1010,'WI Vs ASM'!$B$2:$I$1000,8,0)),0,(VLOOKUP(C1010,'WI Vs ASM'!$B$2:$I$1000,8,0)))</f>
        <v>Vinodh</v>
      </c>
      <c r="N1010" s="11" t="str">
        <f>IF(ISERROR(VLOOKUP(C1010,'WI Vs ASM'!$B$2:$G$1000,6,0)),0,(VLOOKUP(C1010,'WI Vs ASM'!$B$2:$G$1000,6,0)))</f>
        <v>FFIC Account Team</v>
      </c>
      <c r="O1010" s="11" t="str">
        <f>IF(ISERROR(VLOOKUP(C1010,'WI Vs ASM'!$B$2:$H$1000,7,0)),0,(VLOOKUP(C1010,'WI Vs ASM'!$B$2:$H$1000,7,0)))</f>
        <v>FFIC Account Team</v>
      </c>
      <c r="P1010" s="11" t="str">
        <f t="shared" si="423"/>
        <v>May-17</v>
      </c>
      <c r="Q1010" s="11" t="str">
        <f t="shared" si="424"/>
        <v>Q2</v>
      </c>
      <c r="R1010" s="11" t="str">
        <f>IF(ISERROR(VLOOKUP(C1010,'WI Vs ASM'!$B$2:$J$1000,9,0)),0,(VLOOKUP(C1010,'WI Vs ASM'!$B$2:$J$1000,9,0)))</f>
        <v>Manash M Dutta</v>
      </c>
      <c r="S1010" s="11">
        <f>IF(ISERROR(VLOOKUP(C1010,'WI Vs ASM'!$B$2:$K$1000,10,0)),0,(VLOOKUP(C1010,'WI Vs ASM'!$B$2:$K$1000,10,0)))</f>
        <v>0</v>
      </c>
      <c r="T1010" s="11">
        <f>IF(ISERROR(VLOOKUP(C1010,'WI Vs ASM'!$B$2:$L$1000,11,0)),0,(VLOOKUP(C1010,'WI Vs ASM'!$B$2:$L$1000,11,0)))</f>
        <v>0</v>
      </c>
      <c r="U1010" s="11" t="e">
        <f t="shared" si="431"/>
        <v>#VALUE!</v>
      </c>
      <c r="V1010" s="11" t="str">
        <f t="shared" si="425"/>
        <v>No</v>
      </c>
      <c r="W1010" s="11" t="str">
        <f t="shared" si="426"/>
        <v>No</v>
      </c>
      <c r="X1010" s="11" t="str">
        <f t="shared" si="427"/>
        <v>No</v>
      </c>
      <c r="Y1010" s="11" t="str">
        <f t="shared" si="428"/>
        <v>No</v>
      </c>
      <c r="Z1010" s="11" t="str">
        <f t="shared" si="429"/>
        <v>No</v>
      </c>
      <c r="AA1010" s="11" t="str">
        <f t="shared" si="432"/>
        <v>No</v>
      </c>
      <c r="AB1010" s="11">
        <f>IF(ISERROR(VLOOKUP(U1010,'ITWR Dump'!$A$2:$Y$5000,24,0)),0,(VLOOKUP('ILC Report'!U1010,'ITWR Dump'!$A$2:$Y$5000,24,0)))</f>
        <v>0</v>
      </c>
      <c r="AC1010" s="11" t="str">
        <f t="shared" si="433"/>
        <v>No</v>
      </c>
      <c r="AD1010" s="11" t="str">
        <f t="shared" si="434"/>
        <v/>
      </c>
      <c r="AE1010" s="11">
        <f>IF(ISERROR(VLOOKUP(U1010,'ITWR Dump'!$A$2:$Y$5000,13,0)),0,(VLOOKUP(U1010,'ITWR Dump'!$A$2:$Y$5000,13,0)))</f>
        <v>0</v>
      </c>
      <c r="AF1010" s="11">
        <f>IF(ISERROR(VLOOKUP(U1010,'ITWR Dump'!$A$2:$Y$5000,11,0)),0,(VLOOKUP(U1010,'ITWR Dump'!$A$2:$Y$5000,11,0)))</f>
        <v>0</v>
      </c>
      <c r="AG1010" s="11">
        <f>IF(ISERROR(VLOOKUP(U1010,'ITWR Dump'!$A$2:$Y$5000,2,0)),0,(VLOOKUP(U1010,'ITWR Dump'!$A$2:$Y$5000,2,0)))</f>
        <v>0</v>
      </c>
      <c r="AH1010" s="11">
        <f>IF(ISERROR(VLOOKUP(U1010,'ITWR Dump'!$A$2:$Y$5000,14,0)),0,(VLOOKUP(U1010,'ITWR Dump'!$A$2:$Y$5000,14,0)))</f>
        <v>0</v>
      </c>
      <c r="AI1010" s="11" t="str">
        <f t="shared" si="435"/>
        <v>92-Mgmt Onshore (OH) Landed</v>
      </c>
      <c r="AJ1010" s="11" t="str">
        <f t="shared" si="436"/>
        <v>Landed Onshore</v>
      </c>
      <c r="AK1010" s="11" t="str">
        <f>IF(ISERROR(VLOOKUP(A1010,'Team Data'!$C$2:$U$213,17,0)),0,(VLOOKUP(A1010,'Team Data'!$C$2:$U$213,17,0)))</f>
        <v>BI and RM</v>
      </c>
      <c r="AL1010" s="11" t="str">
        <f t="shared" si="437"/>
        <v>2017-04-24</v>
      </c>
      <c r="AM1010" s="11">
        <f>IF(ISERROR(VLOOKUP(U1010,'ITWR Dump'!$A$2:$Y$5000,16,0)),0,(VLOOKUP(U1010,'ITWR Dump'!$A$2:$Y$5000,16,0)))</f>
        <v>0</v>
      </c>
      <c r="AN1010" s="11">
        <f>IF(ISERROR(VLOOKUP(U1010,'ITWR Dump'!$A$2:$Y$5000,18,0)),0,(VLOOKUP(U1010,'ITWR Dump'!$A$2:$Y$5000,18,0)))</f>
        <v>0</v>
      </c>
      <c r="AO1010" s="11">
        <f>IF(ISERROR(VLOOKUP(U1010,'ITWR Dump'!$A$2:$Y$5000,25,0)),0,(VLOOKUP('ILC Report'!U1010,'ITWR Dump'!$A$2:$Y$5000,25,0)))</f>
        <v>0</v>
      </c>
      <c r="AP1010" s="11">
        <f t="shared" si="438"/>
        <v>0</v>
      </c>
      <c r="AQ1010" s="26">
        <f t="shared" si="439"/>
        <v>0</v>
      </c>
      <c r="AR1010" s="26">
        <f t="shared" si="440"/>
        <v>0</v>
      </c>
      <c r="AS1010" s="26">
        <f t="shared" si="441"/>
        <v>0</v>
      </c>
      <c r="AT1010" s="26">
        <f t="shared" si="442"/>
        <v>0</v>
      </c>
      <c r="AU1010" s="26">
        <f t="shared" si="443"/>
        <v>0</v>
      </c>
      <c r="AV1010" s="26">
        <f t="shared" si="444"/>
        <v>0</v>
      </c>
      <c r="AW1010" s="11" t="s">
        <v>653</v>
      </c>
      <c r="AX1010" s="11" t="str">
        <f>VLOOKUP(L1010,Group!$A$2:$B$1000,2,0)</f>
        <v>Maintenance</v>
      </c>
      <c r="AY1010" s="11">
        <f>IF(ISERROR(VLOOKUP(U1010,'ITWR Dump'!$A$2:$Y$5000,15,0)),0,(VLOOKUP('ILC Report'!U1010,'ITWR Dump'!$A$2:$Y$5000,15,0)))</f>
        <v>0</v>
      </c>
      <c r="AZ1010" s="11" t="str">
        <f t="shared" si="445"/>
        <v>No</v>
      </c>
      <c r="BA1010" s="11" t="str">
        <f t="shared" si="446"/>
        <v>BKO</v>
      </c>
      <c r="BB1010" s="11" t="str">
        <f t="shared" si="447"/>
        <v>GM</v>
      </c>
      <c r="BC1010" s="11" t="str">
        <f t="shared" si="448"/>
        <v>No</v>
      </c>
    </row>
    <row r="1011" spans="1:55" x14ac:dyDescent="0.3">
      <c r="A1011" s="11" t="s">
        <v>678</v>
      </c>
      <c r="B1011" s="11" t="s">
        <v>1855</v>
      </c>
      <c r="C1011" s="11" t="s">
        <v>632</v>
      </c>
      <c r="D1011" s="11" t="s">
        <v>2465</v>
      </c>
      <c r="E1011" s="38" t="s">
        <v>2903</v>
      </c>
      <c r="F1011" s="11">
        <v>1</v>
      </c>
      <c r="G1011" s="40" t="s">
        <v>218</v>
      </c>
      <c r="H1011" s="11" t="str">
        <f t="shared" si="430"/>
        <v>Regular</v>
      </c>
      <c r="I1011" s="11" t="str">
        <f t="shared" si="422"/>
        <v>US</v>
      </c>
      <c r="J1011" s="11" t="str">
        <f>IF(ISERROR(VLOOKUP(C1011,'WI Vs ASM'!$B$2:$E$1000,4,0)),0,(VLOOKUP(C1011,'WI Vs ASM'!$B$2:$E$1000,4,0)))</f>
        <v>Onshore</v>
      </c>
      <c r="K1011" s="11" t="str">
        <f>IF(ISERROR(VLOOKUP(C1011,'WI Vs ASM'!$B$2:$F$1000,5,0)),0,(VLOOKUP(C1011,'WI Vs ASM'!$B$2:$F$1000,5,0)))</f>
        <v>02-Variable Billable</v>
      </c>
      <c r="L1011" s="11" t="str">
        <f>IF(ISERROR(VLOOKUP(C1011,'WI Vs ASM'!$B$2:$D$1000,3,0)),0,(VLOOKUP(C1011,'WI Vs ASM'!$B$2:$D$1000,3,0)))</f>
        <v>77-Landed BA-SE Onshore</v>
      </c>
      <c r="M1011" s="11" t="str">
        <f>IF(ISERROR(VLOOKUP(C1011,'WI Vs ASM'!$B$2:$I$1000,8,0)),0,(VLOOKUP(C1011,'WI Vs ASM'!$B$2:$I$1000,8,0)))</f>
        <v>Rahul Soman</v>
      </c>
      <c r="N1011" s="11" t="str">
        <f>IF(ISERROR(VLOOKUP(C1011,'WI Vs ASM'!$B$2:$G$1000,6,0)),0,(VLOOKUP(C1011,'WI Vs ASM'!$B$2:$G$1000,6,0)))</f>
        <v>Lotus Notes</v>
      </c>
      <c r="O1011" s="11" t="str">
        <f>IF(ISERROR(VLOOKUP(C1011,'WI Vs ASM'!$B$2:$H$1000,7,0)),0,(VLOOKUP(C1011,'WI Vs ASM'!$B$2:$H$1000,7,0)))</f>
        <v>Lotus Notes</v>
      </c>
      <c r="P1011" s="11" t="str">
        <f t="shared" si="423"/>
        <v>May-17</v>
      </c>
      <c r="Q1011" s="11" t="str">
        <f t="shared" si="424"/>
        <v>Q2</v>
      </c>
      <c r="R1011" s="11" t="str">
        <f>IF(ISERROR(VLOOKUP(C1011,'WI Vs ASM'!$B$2:$J$1000,9,0)),0,(VLOOKUP(C1011,'WI Vs ASM'!$B$2:$J$1000,9,0)))</f>
        <v>Jyothi Pai</v>
      </c>
      <c r="S1011" s="11" t="str">
        <f>IF(ISERROR(VLOOKUP(C1011,'WI Vs ASM'!$B$2:$K$1000,10,0)),0,(VLOOKUP(C1011,'WI Vs ASM'!$B$2:$K$1000,10,0)))</f>
        <v>Dennis G. Bosman</v>
      </c>
      <c r="T1011" s="11" t="str">
        <f>IF(ISERROR(VLOOKUP(C1011,'WI Vs ASM'!$B$2:$L$1000,11,0)),0,(VLOOKUP(C1011,'WI Vs ASM'!$B$2:$L$1000,11,0)))</f>
        <v>Terry Hedger</v>
      </c>
      <c r="U1011" s="11" t="e">
        <f t="shared" si="431"/>
        <v>#VALUE!</v>
      </c>
      <c r="V1011" s="11" t="str">
        <f t="shared" si="425"/>
        <v>No</v>
      </c>
      <c r="W1011" s="11" t="str">
        <f t="shared" si="426"/>
        <v>Yes</v>
      </c>
      <c r="X1011" s="11" t="str">
        <f t="shared" si="427"/>
        <v>Yes</v>
      </c>
      <c r="Y1011" s="11" t="str">
        <f t="shared" si="428"/>
        <v>No</v>
      </c>
      <c r="Z1011" s="11" t="str">
        <f t="shared" si="429"/>
        <v>No</v>
      </c>
      <c r="AA1011" s="11" t="str">
        <f t="shared" si="432"/>
        <v>No</v>
      </c>
      <c r="AB1011" s="11">
        <f>IF(ISERROR(VLOOKUP(U1011,'ITWR Dump'!$A$2:$Y$5000,24,0)),0,(VLOOKUP('ILC Report'!U1011,'ITWR Dump'!$A$2:$Y$5000,24,0)))</f>
        <v>0</v>
      </c>
      <c r="AC1011" s="11" t="str">
        <f t="shared" si="433"/>
        <v>Yes</v>
      </c>
      <c r="AD1011" s="11" t="str">
        <f t="shared" si="434"/>
        <v>BASE/Staff Aug</v>
      </c>
      <c r="AE1011" s="11">
        <f>IF(ISERROR(VLOOKUP(U1011,'ITWR Dump'!$A$2:$Y$5000,13,0)),0,(VLOOKUP(U1011,'ITWR Dump'!$A$2:$Y$5000,13,0)))</f>
        <v>0</v>
      </c>
      <c r="AF1011" s="11">
        <f>IF(ISERROR(VLOOKUP(U1011,'ITWR Dump'!$A$2:$Y$5000,11,0)),0,(VLOOKUP(U1011,'ITWR Dump'!$A$2:$Y$5000,11,0)))</f>
        <v>0</v>
      </c>
      <c r="AG1011" s="11">
        <f>IF(ISERROR(VLOOKUP(U1011,'ITWR Dump'!$A$2:$Y$5000,2,0)),0,(VLOOKUP(U1011,'ITWR Dump'!$A$2:$Y$5000,2,0)))</f>
        <v>0</v>
      </c>
      <c r="AH1011" s="11">
        <f>IF(ISERROR(VLOOKUP(U1011,'ITWR Dump'!$A$2:$Y$5000,14,0)),0,(VLOOKUP(U1011,'ITWR Dump'!$A$2:$Y$5000,14,0)))</f>
        <v>0</v>
      </c>
      <c r="AI1011" s="11" t="str">
        <f t="shared" si="435"/>
        <v>77-Landed BA-SE Onshore Landed</v>
      </c>
      <c r="AJ1011" s="11" t="str">
        <f t="shared" si="436"/>
        <v>Landed Onshore</v>
      </c>
      <c r="AK1011" s="11" t="str">
        <f>IF(ISERROR(VLOOKUP(A1011,'Team Data'!$C$2:$U$213,17,0)),0,(VLOOKUP(A1011,'Team Data'!$C$2:$U$213,17,0)))</f>
        <v>BI and RM</v>
      </c>
      <c r="AL1011" s="11" t="str">
        <f t="shared" si="437"/>
        <v>2017-04-24</v>
      </c>
      <c r="AM1011" s="11">
        <f>IF(ISERROR(VLOOKUP(U1011,'ITWR Dump'!$A$2:$Y$5000,16,0)),0,(VLOOKUP(U1011,'ITWR Dump'!$A$2:$Y$5000,16,0)))</f>
        <v>0</v>
      </c>
      <c r="AN1011" s="11">
        <f>IF(ISERROR(VLOOKUP(U1011,'ITWR Dump'!$A$2:$Y$5000,18,0)),0,(VLOOKUP(U1011,'ITWR Dump'!$A$2:$Y$5000,18,0)))</f>
        <v>0</v>
      </c>
      <c r="AO1011" s="11">
        <f>IF(ISERROR(VLOOKUP(U1011,'ITWR Dump'!$A$2:$Y$5000,25,0)),0,(VLOOKUP('ILC Report'!U1011,'ITWR Dump'!$A$2:$Y$5000,25,0)))</f>
        <v>0</v>
      </c>
      <c r="AP1011" s="11">
        <f t="shared" si="438"/>
        <v>0</v>
      </c>
      <c r="AQ1011" s="26">
        <f t="shared" si="439"/>
        <v>0</v>
      </c>
      <c r="AR1011" s="26">
        <f t="shared" si="440"/>
        <v>0</v>
      </c>
      <c r="AS1011" s="26">
        <f t="shared" si="441"/>
        <v>0</v>
      </c>
      <c r="AT1011" s="26">
        <f t="shared" si="442"/>
        <v>0</v>
      </c>
      <c r="AU1011" s="26">
        <f t="shared" si="443"/>
        <v>0</v>
      </c>
      <c r="AV1011" s="26">
        <f t="shared" si="444"/>
        <v>0</v>
      </c>
      <c r="AW1011" s="11" t="s">
        <v>653</v>
      </c>
      <c r="AX1011" s="11" t="str">
        <f>VLOOKUP(L1011,Group!$A$2:$B$1000,2,0)</f>
        <v>Enhancement</v>
      </c>
      <c r="AY1011" s="11">
        <f>IF(ISERROR(VLOOKUP(U1011,'ITWR Dump'!$A$2:$Y$5000,15,0)),0,(VLOOKUP('ILC Report'!U1011,'ITWR Dump'!$A$2:$Y$5000,15,0)))</f>
        <v>0</v>
      </c>
      <c r="AZ1011" s="11" t="str">
        <f t="shared" si="445"/>
        <v>No</v>
      </c>
      <c r="BA1011" s="11" t="str">
        <f t="shared" si="446"/>
        <v>BKO</v>
      </c>
      <c r="BB1011" s="11" t="str">
        <f t="shared" si="447"/>
        <v>LB</v>
      </c>
      <c r="BC1011" s="11" t="str">
        <f t="shared" si="448"/>
        <v>No</v>
      </c>
    </row>
    <row r="1012" spans="1:55" x14ac:dyDescent="0.3">
      <c r="A1012" s="11" t="s">
        <v>678</v>
      </c>
      <c r="B1012" s="11" t="s">
        <v>1855</v>
      </c>
      <c r="C1012" s="11" t="s">
        <v>632</v>
      </c>
      <c r="D1012" s="11" t="s">
        <v>2466</v>
      </c>
      <c r="E1012" s="38" t="s">
        <v>2903</v>
      </c>
      <c r="F1012" s="11">
        <v>2.5</v>
      </c>
      <c r="G1012" s="40" t="s">
        <v>218</v>
      </c>
      <c r="H1012" s="11" t="str">
        <f t="shared" si="430"/>
        <v>Regular</v>
      </c>
      <c r="I1012" s="11" t="str">
        <f t="shared" si="422"/>
        <v>US</v>
      </c>
      <c r="J1012" s="11" t="str">
        <f>IF(ISERROR(VLOOKUP(C1012,'WI Vs ASM'!$B$2:$E$1000,4,0)),0,(VLOOKUP(C1012,'WI Vs ASM'!$B$2:$E$1000,4,0)))</f>
        <v>Onshore</v>
      </c>
      <c r="K1012" s="11" t="str">
        <f>IF(ISERROR(VLOOKUP(C1012,'WI Vs ASM'!$B$2:$F$1000,5,0)),0,(VLOOKUP(C1012,'WI Vs ASM'!$B$2:$F$1000,5,0)))</f>
        <v>02-Variable Billable</v>
      </c>
      <c r="L1012" s="11" t="str">
        <f>IF(ISERROR(VLOOKUP(C1012,'WI Vs ASM'!$B$2:$D$1000,3,0)),0,(VLOOKUP(C1012,'WI Vs ASM'!$B$2:$D$1000,3,0)))</f>
        <v>77-Landed BA-SE Onshore</v>
      </c>
      <c r="M1012" s="11" t="str">
        <f>IF(ISERROR(VLOOKUP(C1012,'WI Vs ASM'!$B$2:$I$1000,8,0)),0,(VLOOKUP(C1012,'WI Vs ASM'!$B$2:$I$1000,8,0)))</f>
        <v>Rahul Soman</v>
      </c>
      <c r="N1012" s="11" t="str">
        <f>IF(ISERROR(VLOOKUP(C1012,'WI Vs ASM'!$B$2:$G$1000,6,0)),0,(VLOOKUP(C1012,'WI Vs ASM'!$B$2:$G$1000,6,0)))</f>
        <v>Lotus Notes</v>
      </c>
      <c r="O1012" s="11" t="str">
        <f>IF(ISERROR(VLOOKUP(C1012,'WI Vs ASM'!$B$2:$H$1000,7,0)),0,(VLOOKUP(C1012,'WI Vs ASM'!$B$2:$H$1000,7,0)))</f>
        <v>Lotus Notes</v>
      </c>
      <c r="P1012" s="11" t="str">
        <f t="shared" si="423"/>
        <v>May-17</v>
      </c>
      <c r="Q1012" s="11" t="str">
        <f t="shared" si="424"/>
        <v>Q2</v>
      </c>
      <c r="R1012" s="11" t="str">
        <f>IF(ISERROR(VLOOKUP(C1012,'WI Vs ASM'!$B$2:$J$1000,9,0)),0,(VLOOKUP(C1012,'WI Vs ASM'!$B$2:$J$1000,9,0)))</f>
        <v>Jyothi Pai</v>
      </c>
      <c r="S1012" s="11" t="str">
        <f>IF(ISERROR(VLOOKUP(C1012,'WI Vs ASM'!$B$2:$K$1000,10,0)),0,(VLOOKUP(C1012,'WI Vs ASM'!$B$2:$K$1000,10,0)))</f>
        <v>Dennis G. Bosman</v>
      </c>
      <c r="T1012" s="11" t="str">
        <f>IF(ISERROR(VLOOKUP(C1012,'WI Vs ASM'!$B$2:$L$1000,11,0)),0,(VLOOKUP(C1012,'WI Vs ASM'!$B$2:$L$1000,11,0)))</f>
        <v>Terry Hedger</v>
      </c>
      <c r="U1012" s="11" t="str">
        <f t="shared" si="431"/>
        <v>WR REVIE</v>
      </c>
      <c r="V1012" s="11" t="str">
        <f t="shared" si="425"/>
        <v>No</v>
      </c>
      <c r="W1012" s="11" t="str">
        <f t="shared" si="426"/>
        <v>Yes</v>
      </c>
      <c r="X1012" s="11" t="str">
        <f t="shared" si="427"/>
        <v>Yes</v>
      </c>
      <c r="Y1012" s="11" t="str">
        <f t="shared" si="428"/>
        <v>No</v>
      </c>
      <c r="Z1012" s="11" t="str">
        <f t="shared" si="429"/>
        <v>No</v>
      </c>
      <c r="AA1012" s="11" t="str">
        <f t="shared" si="432"/>
        <v>No</v>
      </c>
      <c r="AB1012" s="11">
        <f>IF(ISERROR(VLOOKUP(U1012,'ITWR Dump'!$A$2:$Y$5000,24,0)),0,(VLOOKUP('ILC Report'!U1012,'ITWR Dump'!$A$2:$Y$5000,24,0)))</f>
        <v>0</v>
      </c>
      <c r="AC1012" s="11" t="str">
        <f t="shared" si="433"/>
        <v>Yes</v>
      </c>
      <c r="AD1012" s="11" t="str">
        <f t="shared" si="434"/>
        <v>BASE/Staff Aug</v>
      </c>
      <c r="AE1012" s="11">
        <f>IF(ISERROR(VLOOKUP(U1012,'ITWR Dump'!$A$2:$Y$5000,13,0)),0,(VLOOKUP(U1012,'ITWR Dump'!$A$2:$Y$5000,13,0)))</f>
        <v>0</v>
      </c>
      <c r="AF1012" s="11">
        <f>IF(ISERROR(VLOOKUP(U1012,'ITWR Dump'!$A$2:$Y$5000,11,0)),0,(VLOOKUP(U1012,'ITWR Dump'!$A$2:$Y$5000,11,0)))</f>
        <v>0</v>
      </c>
      <c r="AG1012" s="11">
        <f>IF(ISERROR(VLOOKUP(U1012,'ITWR Dump'!$A$2:$Y$5000,2,0)),0,(VLOOKUP(U1012,'ITWR Dump'!$A$2:$Y$5000,2,0)))</f>
        <v>0</v>
      </c>
      <c r="AH1012" s="11">
        <f>IF(ISERROR(VLOOKUP(U1012,'ITWR Dump'!$A$2:$Y$5000,14,0)),0,(VLOOKUP(U1012,'ITWR Dump'!$A$2:$Y$5000,14,0)))</f>
        <v>0</v>
      </c>
      <c r="AI1012" s="11" t="str">
        <f t="shared" si="435"/>
        <v>77-Landed BA-SE Onshore Landed</v>
      </c>
      <c r="AJ1012" s="11" t="str">
        <f t="shared" si="436"/>
        <v>Landed Onshore</v>
      </c>
      <c r="AK1012" s="11" t="str">
        <f>IF(ISERROR(VLOOKUP(A1012,'Team Data'!$C$2:$U$213,17,0)),0,(VLOOKUP(A1012,'Team Data'!$C$2:$U$213,17,0)))</f>
        <v>BI and RM</v>
      </c>
      <c r="AL1012" s="11" t="str">
        <f t="shared" si="437"/>
        <v>2017-04-24</v>
      </c>
      <c r="AM1012" s="11">
        <f>IF(ISERROR(VLOOKUP(U1012,'ITWR Dump'!$A$2:$Y$5000,16,0)),0,(VLOOKUP(U1012,'ITWR Dump'!$A$2:$Y$5000,16,0)))</f>
        <v>0</v>
      </c>
      <c r="AN1012" s="11">
        <f>IF(ISERROR(VLOOKUP(U1012,'ITWR Dump'!$A$2:$Y$5000,18,0)),0,(VLOOKUP(U1012,'ITWR Dump'!$A$2:$Y$5000,18,0)))</f>
        <v>0</v>
      </c>
      <c r="AO1012" s="11">
        <f>IF(ISERROR(VLOOKUP(U1012,'ITWR Dump'!$A$2:$Y$5000,25,0)),0,(VLOOKUP('ILC Report'!U1012,'ITWR Dump'!$A$2:$Y$5000,25,0)))</f>
        <v>0</v>
      </c>
      <c r="AP1012" s="11">
        <f t="shared" si="438"/>
        <v>0</v>
      </c>
      <c r="AQ1012" s="26">
        <f t="shared" si="439"/>
        <v>0</v>
      </c>
      <c r="AR1012" s="26">
        <f t="shared" si="440"/>
        <v>0</v>
      </c>
      <c r="AS1012" s="26">
        <f t="shared" si="441"/>
        <v>0</v>
      </c>
      <c r="AT1012" s="26">
        <f t="shared" si="442"/>
        <v>0</v>
      </c>
      <c r="AU1012" s="26">
        <f t="shared" si="443"/>
        <v>0</v>
      </c>
      <c r="AV1012" s="26">
        <f t="shared" si="444"/>
        <v>0</v>
      </c>
      <c r="AW1012" s="11" t="s">
        <v>653</v>
      </c>
      <c r="AX1012" s="11" t="str">
        <f>VLOOKUP(L1012,Group!$A$2:$B$1000,2,0)</f>
        <v>Enhancement</v>
      </c>
      <c r="AY1012" s="11">
        <f>IF(ISERROR(VLOOKUP(U1012,'ITWR Dump'!$A$2:$Y$5000,15,0)),0,(VLOOKUP('ILC Report'!U1012,'ITWR Dump'!$A$2:$Y$5000,15,0)))</f>
        <v>0</v>
      </c>
      <c r="AZ1012" s="11" t="str">
        <f t="shared" si="445"/>
        <v>No</v>
      </c>
      <c r="BA1012" s="11" t="str">
        <f t="shared" si="446"/>
        <v>BKO</v>
      </c>
      <c r="BB1012" s="11" t="str">
        <f t="shared" si="447"/>
        <v>LB</v>
      </c>
      <c r="BC1012" s="11" t="str">
        <f t="shared" si="448"/>
        <v>No</v>
      </c>
    </row>
    <row r="1013" spans="1:55" x14ac:dyDescent="0.3">
      <c r="A1013" s="11" t="s">
        <v>678</v>
      </c>
      <c r="B1013" s="11" t="s">
        <v>1855</v>
      </c>
      <c r="C1013" s="11" t="s">
        <v>619</v>
      </c>
      <c r="D1013" s="11" t="s">
        <v>2467</v>
      </c>
      <c r="E1013" s="38" t="s">
        <v>2903</v>
      </c>
      <c r="F1013" s="11">
        <v>4</v>
      </c>
      <c r="G1013" s="40" t="s">
        <v>218</v>
      </c>
      <c r="H1013" s="11" t="str">
        <f t="shared" si="430"/>
        <v>Regular</v>
      </c>
      <c r="I1013" s="11" t="str">
        <f t="shared" si="422"/>
        <v>US</v>
      </c>
      <c r="J1013" s="11" t="str">
        <f>IF(ISERROR(VLOOKUP(C1013,'WI Vs ASM'!$B$2:$E$1000,4,0)),0,(VLOOKUP(C1013,'WI Vs ASM'!$B$2:$E$1000,4,0)))</f>
        <v>Onshore</v>
      </c>
      <c r="K1013" s="11" t="str">
        <f>IF(ISERROR(VLOOKUP(C1013,'WI Vs ASM'!$B$2:$F$1000,5,0)),0,(VLOOKUP(C1013,'WI Vs ASM'!$B$2:$F$1000,5,0)))</f>
        <v>01-Fixed Price</v>
      </c>
      <c r="L1013" s="11" t="str">
        <f>IF(ISERROR(VLOOKUP(C1013,'WI Vs ASM'!$B$2:$D$1000,3,0)),0,(VLOOKUP(C1013,'WI Vs ASM'!$B$2:$D$1000,3,0)))</f>
        <v>00-Maintenance Onshore</v>
      </c>
      <c r="M1013" s="11" t="str">
        <f>IF(ISERROR(VLOOKUP(C1013,'WI Vs ASM'!$B$2:$I$1000,8,0)),0,(VLOOKUP(C1013,'WI Vs ASM'!$B$2:$I$1000,8,0)))</f>
        <v>Vinodh</v>
      </c>
      <c r="N1013" s="11" t="str">
        <f>IF(ISERROR(VLOOKUP(C1013,'WI Vs ASM'!$B$2:$G$1000,6,0)),0,(VLOOKUP(C1013,'WI Vs ASM'!$B$2:$G$1000,6,0)))</f>
        <v>FFIC Account Team</v>
      </c>
      <c r="O1013" s="11" t="str">
        <f>IF(ISERROR(VLOOKUP(C1013,'WI Vs ASM'!$B$2:$H$1000,7,0)),0,(VLOOKUP(C1013,'WI Vs ASM'!$B$2:$H$1000,7,0)))</f>
        <v>FFIC Account Team</v>
      </c>
      <c r="P1013" s="11" t="str">
        <f t="shared" si="423"/>
        <v>May-17</v>
      </c>
      <c r="Q1013" s="11" t="str">
        <f t="shared" si="424"/>
        <v>Q2</v>
      </c>
      <c r="R1013" s="11" t="str">
        <f>IF(ISERROR(VLOOKUP(C1013,'WI Vs ASM'!$B$2:$J$1000,9,0)),0,(VLOOKUP(C1013,'WI Vs ASM'!$B$2:$J$1000,9,0)))</f>
        <v>Manash M Dutta</v>
      </c>
      <c r="S1013" s="11">
        <f>IF(ISERROR(VLOOKUP(C1013,'WI Vs ASM'!$B$2:$K$1000,10,0)),0,(VLOOKUP(C1013,'WI Vs ASM'!$B$2:$K$1000,10,0)))</f>
        <v>0</v>
      </c>
      <c r="T1013" s="11">
        <f>IF(ISERROR(VLOOKUP(C1013,'WI Vs ASM'!$B$2:$L$1000,11,0)),0,(VLOOKUP(C1013,'WI Vs ASM'!$B$2:$L$1000,11,0)))</f>
        <v>0</v>
      </c>
      <c r="U1013" s="11" t="str">
        <f t="shared" si="431"/>
        <v>WR635537</v>
      </c>
      <c r="V1013" s="11" t="str">
        <f t="shared" si="425"/>
        <v>No</v>
      </c>
      <c r="W1013" s="11" t="str">
        <f t="shared" si="426"/>
        <v>Yes</v>
      </c>
      <c r="X1013" s="11" t="str">
        <f t="shared" si="427"/>
        <v>No</v>
      </c>
      <c r="Y1013" s="11" t="str">
        <f t="shared" si="428"/>
        <v>No</v>
      </c>
      <c r="Z1013" s="11" t="str">
        <f t="shared" si="429"/>
        <v>No</v>
      </c>
      <c r="AA1013" s="11" t="str">
        <f t="shared" si="432"/>
        <v>No</v>
      </c>
      <c r="AB1013" s="11">
        <f>IF(ISERROR(VLOOKUP(U1013,'ITWR Dump'!$A$2:$Y$5000,24,0)),0,(VLOOKUP('ILC Report'!U1013,'ITWR Dump'!$A$2:$Y$5000,24,0)))</f>
        <v>0</v>
      </c>
      <c r="AC1013" s="11" t="str">
        <f t="shared" si="433"/>
        <v>No</v>
      </c>
      <c r="AD1013" s="11" t="str">
        <f t="shared" si="434"/>
        <v/>
      </c>
      <c r="AE1013" s="11">
        <f>IF(ISERROR(VLOOKUP(U1013,'ITWR Dump'!$A$2:$Y$5000,13,0)),0,(VLOOKUP(U1013,'ITWR Dump'!$A$2:$Y$5000,13,0)))</f>
        <v>0</v>
      </c>
      <c r="AF1013" s="11">
        <f>IF(ISERROR(VLOOKUP(U1013,'ITWR Dump'!$A$2:$Y$5000,11,0)),0,(VLOOKUP(U1013,'ITWR Dump'!$A$2:$Y$5000,11,0)))</f>
        <v>0</v>
      </c>
      <c r="AG1013" s="11">
        <f>IF(ISERROR(VLOOKUP(U1013,'ITWR Dump'!$A$2:$Y$5000,2,0)),0,(VLOOKUP(U1013,'ITWR Dump'!$A$2:$Y$5000,2,0)))</f>
        <v>0</v>
      </c>
      <c r="AH1013" s="11">
        <f>IF(ISERROR(VLOOKUP(U1013,'ITWR Dump'!$A$2:$Y$5000,14,0)),0,(VLOOKUP(U1013,'ITWR Dump'!$A$2:$Y$5000,14,0)))</f>
        <v>0</v>
      </c>
      <c r="AI1013" s="11" t="str">
        <f t="shared" si="435"/>
        <v>00-Maintenance Onshore Landed</v>
      </c>
      <c r="AJ1013" s="11" t="str">
        <f t="shared" si="436"/>
        <v>Landed Onshore</v>
      </c>
      <c r="AK1013" s="11" t="str">
        <f>IF(ISERROR(VLOOKUP(A1013,'Team Data'!$C$2:$U$213,17,0)),0,(VLOOKUP(A1013,'Team Data'!$C$2:$U$213,17,0)))</f>
        <v>BI and RM</v>
      </c>
      <c r="AL1013" s="11" t="str">
        <f t="shared" si="437"/>
        <v>2017-04-24</v>
      </c>
      <c r="AM1013" s="11">
        <f>IF(ISERROR(VLOOKUP(U1013,'ITWR Dump'!$A$2:$Y$5000,16,0)),0,(VLOOKUP(U1013,'ITWR Dump'!$A$2:$Y$5000,16,0)))</f>
        <v>0</v>
      </c>
      <c r="AN1013" s="11">
        <f>IF(ISERROR(VLOOKUP(U1013,'ITWR Dump'!$A$2:$Y$5000,18,0)),0,(VLOOKUP(U1013,'ITWR Dump'!$A$2:$Y$5000,18,0)))</f>
        <v>0</v>
      </c>
      <c r="AO1013" s="11">
        <f>IF(ISERROR(VLOOKUP(U1013,'ITWR Dump'!$A$2:$Y$5000,25,0)),0,(VLOOKUP('ILC Report'!U1013,'ITWR Dump'!$A$2:$Y$5000,25,0)))</f>
        <v>0</v>
      </c>
      <c r="AP1013" s="11">
        <f t="shared" si="438"/>
        <v>0</v>
      </c>
      <c r="AQ1013" s="26">
        <f t="shared" si="439"/>
        <v>0</v>
      </c>
      <c r="AR1013" s="26">
        <f t="shared" si="440"/>
        <v>0</v>
      </c>
      <c r="AS1013" s="26">
        <f t="shared" si="441"/>
        <v>0</v>
      </c>
      <c r="AT1013" s="26">
        <f t="shared" si="442"/>
        <v>0</v>
      </c>
      <c r="AU1013" s="26">
        <f t="shared" si="443"/>
        <v>0</v>
      </c>
      <c r="AV1013" s="26">
        <f t="shared" si="444"/>
        <v>0</v>
      </c>
      <c r="AW1013" s="11" t="s">
        <v>653</v>
      </c>
      <c r="AX1013" s="11" t="str">
        <f>VLOOKUP(L1013,Group!$A$2:$B$1000,2,0)</f>
        <v>Maintenance</v>
      </c>
      <c r="AY1013" s="11">
        <f>IF(ISERROR(VLOOKUP(U1013,'ITWR Dump'!$A$2:$Y$5000,15,0)),0,(VLOOKUP('ILC Report'!U1013,'ITWR Dump'!$A$2:$Y$5000,15,0)))</f>
        <v>0</v>
      </c>
      <c r="AZ1013" s="11" t="str">
        <f t="shared" si="445"/>
        <v>Yes</v>
      </c>
      <c r="BA1013" s="11" t="str">
        <f t="shared" si="446"/>
        <v>BKO</v>
      </c>
      <c r="BB1013" s="11" t="str">
        <f t="shared" si="447"/>
        <v>MN</v>
      </c>
      <c r="BC1013" s="11" t="str">
        <f t="shared" si="448"/>
        <v>No</v>
      </c>
    </row>
    <row r="1014" spans="1:55" x14ac:dyDescent="0.3">
      <c r="A1014" s="11" t="s">
        <v>678</v>
      </c>
      <c r="B1014" s="11" t="s">
        <v>1855</v>
      </c>
      <c r="C1014" s="11" t="s">
        <v>630</v>
      </c>
      <c r="D1014" s="11" t="s">
        <v>2469</v>
      </c>
      <c r="E1014" s="38" t="s">
        <v>2903</v>
      </c>
      <c r="F1014" s="11">
        <v>5</v>
      </c>
      <c r="G1014" s="40" t="s">
        <v>218</v>
      </c>
      <c r="H1014" s="11" t="str">
        <f t="shared" si="430"/>
        <v>Regular</v>
      </c>
      <c r="I1014" s="11" t="str">
        <f t="shared" si="422"/>
        <v>US</v>
      </c>
      <c r="J1014" s="11" t="str">
        <f>IF(ISERROR(VLOOKUP(C1014,'WI Vs ASM'!$B$2:$E$1000,4,0)),0,(VLOOKUP(C1014,'WI Vs ASM'!$B$2:$E$1000,4,0)))</f>
        <v>Onshore</v>
      </c>
      <c r="K1014" s="11" t="str">
        <f>IF(ISERROR(VLOOKUP(C1014,'WI Vs ASM'!$B$2:$F$1000,5,0)),0,(VLOOKUP(C1014,'WI Vs ASM'!$B$2:$F$1000,5,0)))</f>
        <v>02-Variable Billable</v>
      </c>
      <c r="L1014" s="11" t="str">
        <f>IF(ISERROR(VLOOKUP(C1014,'WI Vs ASM'!$B$2:$D$1000,3,0)),0,(VLOOKUP(C1014,'WI Vs ASM'!$B$2:$D$1000,3,0)))</f>
        <v>10-Enhancement Onshore</v>
      </c>
      <c r="M1014" s="11" t="str">
        <f>IF(ISERROR(VLOOKUP(C1014,'WI Vs ASM'!$B$2:$I$1000,8,0)),0,(VLOOKUP(C1014,'WI Vs ASM'!$B$2:$I$1000,8,0)))</f>
        <v>Prakash Varadachari</v>
      </c>
      <c r="N1014" s="11" t="str">
        <f>IF(ISERROR(VLOOKUP(C1014,'WI Vs ASM'!$B$2:$G$1000,6,0)),0,(VLOOKUP(C1014,'WI Vs ASM'!$B$2:$G$1000,6,0)))</f>
        <v>ITIS Project</v>
      </c>
      <c r="O1014" s="11" t="str">
        <f>IF(ISERROR(VLOOKUP(C1014,'WI Vs ASM'!$B$2:$H$1000,7,0)),0,(VLOOKUP(C1014,'WI Vs ASM'!$B$2:$H$1000,7,0)))</f>
        <v>Shared Services</v>
      </c>
      <c r="P1014" s="11" t="str">
        <f t="shared" si="423"/>
        <v>May-17</v>
      </c>
      <c r="Q1014" s="11" t="str">
        <f t="shared" si="424"/>
        <v>Q2</v>
      </c>
      <c r="R1014" s="11" t="str">
        <f>IF(ISERROR(VLOOKUP(C1014,'WI Vs ASM'!$B$2:$J$1000,9,0)),0,(VLOOKUP(C1014,'WI Vs ASM'!$B$2:$J$1000,9,0)))</f>
        <v>Chandraprabha Palaniswamy</v>
      </c>
      <c r="S1014" s="11" t="str">
        <f>IF(ISERROR(VLOOKUP(C1014,'WI Vs ASM'!$B$2:$K$1000,10,0)),0,(VLOOKUP(C1014,'WI Vs ASM'!$B$2:$K$1000,10,0)))</f>
        <v>Vasudevan Srinivasan</v>
      </c>
      <c r="T1014" s="11" t="str">
        <f>IF(ISERROR(VLOOKUP(C1014,'WI Vs ASM'!$B$2:$L$1000,11,0)),0,(VLOOKUP(C1014,'WI Vs ASM'!$B$2:$L$1000,11,0)))</f>
        <v>Noha Salama</v>
      </c>
      <c r="U1014" s="11" t="str">
        <f t="shared" si="431"/>
        <v>WR635928</v>
      </c>
      <c r="V1014" s="11" t="str">
        <f t="shared" si="425"/>
        <v>No</v>
      </c>
      <c r="W1014" s="11" t="str">
        <f t="shared" si="426"/>
        <v>Yes</v>
      </c>
      <c r="X1014" s="11" t="str">
        <f t="shared" si="427"/>
        <v>No</v>
      </c>
      <c r="Y1014" s="11" t="str">
        <f t="shared" si="428"/>
        <v>No</v>
      </c>
      <c r="Z1014" s="11" t="str">
        <f t="shared" si="429"/>
        <v>No</v>
      </c>
      <c r="AA1014" s="11" t="str">
        <f t="shared" si="432"/>
        <v>No</v>
      </c>
      <c r="AB1014" s="11">
        <f>IF(ISERROR(VLOOKUP(U1014,'ITWR Dump'!$A$2:$Y$5000,24,0)),0,(VLOOKUP('ILC Report'!U1014,'ITWR Dump'!$A$2:$Y$5000,24,0)))</f>
        <v>0</v>
      </c>
      <c r="AC1014" s="11" t="str">
        <f t="shared" si="433"/>
        <v>No</v>
      </c>
      <c r="AD1014" s="11" t="str">
        <f t="shared" si="434"/>
        <v/>
      </c>
      <c r="AE1014" s="11">
        <f>IF(ISERROR(VLOOKUP(U1014,'ITWR Dump'!$A$2:$Y$5000,13,0)),0,(VLOOKUP(U1014,'ITWR Dump'!$A$2:$Y$5000,13,0)))</f>
        <v>0</v>
      </c>
      <c r="AF1014" s="11">
        <f>IF(ISERROR(VLOOKUP(U1014,'ITWR Dump'!$A$2:$Y$5000,11,0)),0,(VLOOKUP(U1014,'ITWR Dump'!$A$2:$Y$5000,11,0)))</f>
        <v>0</v>
      </c>
      <c r="AG1014" s="11">
        <f>IF(ISERROR(VLOOKUP(U1014,'ITWR Dump'!$A$2:$Y$5000,2,0)),0,(VLOOKUP(U1014,'ITWR Dump'!$A$2:$Y$5000,2,0)))</f>
        <v>0</v>
      </c>
      <c r="AH1014" s="11">
        <f>IF(ISERROR(VLOOKUP(U1014,'ITWR Dump'!$A$2:$Y$5000,14,0)),0,(VLOOKUP(U1014,'ITWR Dump'!$A$2:$Y$5000,14,0)))</f>
        <v>0</v>
      </c>
      <c r="AI1014" s="11" t="str">
        <f t="shared" si="435"/>
        <v>10-Enhancement Onshore Landed</v>
      </c>
      <c r="AJ1014" s="11" t="str">
        <f t="shared" si="436"/>
        <v>Landed Onshore</v>
      </c>
      <c r="AK1014" s="11" t="str">
        <f>IF(ISERROR(VLOOKUP(A1014,'Team Data'!$C$2:$U$213,17,0)),0,(VLOOKUP(A1014,'Team Data'!$C$2:$U$213,17,0)))</f>
        <v>BI and RM</v>
      </c>
      <c r="AL1014" s="11" t="str">
        <f t="shared" si="437"/>
        <v>2017-04-24</v>
      </c>
      <c r="AM1014" s="11">
        <f>IF(ISERROR(VLOOKUP(U1014,'ITWR Dump'!$A$2:$Y$5000,16,0)),0,(VLOOKUP(U1014,'ITWR Dump'!$A$2:$Y$5000,16,0)))</f>
        <v>0</v>
      </c>
      <c r="AN1014" s="11">
        <f>IF(ISERROR(VLOOKUP(U1014,'ITWR Dump'!$A$2:$Y$5000,18,0)),0,(VLOOKUP(U1014,'ITWR Dump'!$A$2:$Y$5000,18,0)))</f>
        <v>0</v>
      </c>
      <c r="AO1014" s="11">
        <f>IF(ISERROR(VLOOKUP(U1014,'ITWR Dump'!$A$2:$Y$5000,25,0)),0,(VLOOKUP('ILC Report'!U1014,'ITWR Dump'!$A$2:$Y$5000,25,0)))</f>
        <v>0</v>
      </c>
      <c r="AP1014" s="11">
        <f t="shared" si="438"/>
        <v>0</v>
      </c>
      <c r="AQ1014" s="26">
        <f t="shared" si="439"/>
        <v>0</v>
      </c>
      <c r="AR1014" s="26">
        <f t="shared" si="440"/>
        <v>0</v>
      </c>
      <c r="AS1014" s="26">
        <f t="shared" si="441"/>
        <v>0</v>
      </c>
      <c r="AT1014" s="26">
        <f t="shared" si="442"/>
        <v>0</v>
      </c>
      <c r="AU1014" s="26">
        <f t="shared" si="443"/>
        <v>0</v>
      </c>
      <c r="AV1014" s="26">
        <f t="shared" si="444"/>
        <v>0</v>
      </c>
      <c r="AW1014" s="11" t="s">
        <v>653</v>
      </c>
      <c r="AX1014" s="11" t="str">
        <f>VLOOKUP(L1014,Group!$A$2:$B$1000,2,0)</f>
        <v>Enhancement</v>
      </c>
      <c r="AY1014" s="11">
        <f>IF(ISERROR(VLOOKUP(U1014,'ITWR Dump'!$A$2:$Y$5000,15,0)),0,(VLOOKUP('ILC Report'!U1014,'ITWR Dump'!$A$2:$Y$5000,15,0)))</f>
        <v>0</v>
      </c>
      <c r="AZ1014" s="11" t="str">
        <f t="shared" si="445"/>
        <v>No</v>
      </c>
      <c r="BA1014" s="11" t="str">
        <f t="shared" si="446"/>
        <v>BKO</v>
      </c>
      <c r="BB1014" s="11" t="str">
        <f t="shared" si="447"/>
        <v>EM</v>
      </c>
      <c r="BC1014" s="11" t="str">
        <f t="shared" si="448"/>
        <v>No</v>
      </c>
    </row>
    <row r="1015" spans="1:55" x14ac:dyDescent="0.3">
      <c r="A1015" s="11" t="s">
        <v>678</v>
      </c>
      <c r="B1015" s="11" t="s">
        <v>1855</v>
      </c>
      <c r="C1015" s="11" t="s">
        <v>630</v>
      </c>
      <c r="D1015" s="11" t="s">
        <v>2470</v>
      </c>
      <c r="E1015" s="38" t="s">
        <v>2903</v>
      </c>
      <c r="F1015" s="11">
        <v>4</v>
      </c>
      <c r="G1015" s="40" t="s">
        <v>218</v>
      </c>
      <c r="H1015" s="11" t="str">
        <f t="shared" si="430"/>
        <v>Regular</v>
      </c>
      <c r="I1015" s="11" t="str">
        <f t="shared" si="422"/>
        <v>US</v>
      </c>
      <c r="J1015" s="11" t="str">
        <f>IF(ISERROR(VLOOKUP(C1015,'WI Vs ASM'!$B$2:$E$1000,4,0)),0,(VLOOKUP(C1015,'WI Vs ASM'!$B$2:$E$1000,4,0)))</f>
        <v>Onshore</v>
      </c>
      <c r="K1015" s="11" t="str">
        <f>IF(ISERROR(VLOOKUP(C1015,'WI Vs ASM'!$B$2:$F$1000,5,0)),0,(VLOOKUP(C1015,'WI Vs ASM'!$B$2:$F$1000,5,0)))</f>
        <v>02-Variable Billable</v>
      </c>
      <c r="L1015" s="11" t="str">
        <f>IF(ISERROR(VLOOKUP(C1015,'WI Vs ASM'!$B$2:$D$1000,3,0)),0,(VLOOKUP(C1015,'WI Vs ASM'!$B$2:$D$1000,3,0)))</f>
        <v>10-Enhancement Onshore</v>
      </c>
      <c r="M1015" s="11" t="str">
        <f>IF(ISERROR(VLOOKUP(C1015,'WI Vs ASM'!$B$2:$I$1000,8,0)),0,(VLOOKUP(C1015,'WI Vs ASM'!$B$2:$I$1000,8,0)))</f>
        <v>Prakash Varadachari</v>
      </c>
      <c r="N1015" s="11" t="str">
        <f>IF(ISERROR(VLOOKUP(C1015,'WI Vs ASM'!$B$2:$G$1000,6,0)),0,(VLOOKUP(C1015,'WI Vs ASM'!$B$2:$G$1000,6,0)))</f>
        <v>ITIS Project</v>
      </c>
      <c r="O1015" s="11" t="str">
        <f>IF(ISERROR(VLOOKUP(C1015,'WI Vs ASM'!$B$2:$H$1000,7,0)),0,(VLOOKUP(C1015,'WI Vs ASM'!$B$2:$H$1000,7,0)))</f>
        <v>Shared Services</v>
      </c>
      <c r="P1015" s="11" t="str">
        <f t="shared" si="423"/>
        <v>May-17</v>
      </c>
      <c r="Q1015" s="11" t="str">
        <f t="shared" si="424"/>
        <v>Q2</v>
      </c>
      <c r="R1015" s="11" t="str">
        <f>IF(ISERROR(VLOOKUP(C1015,'WI Vs ASM'!$B$2:$J$1000,9,0)),0,(VLOOKUP(C1015,'WI Vs ASM'!$B$2:$J$1000,9,0)))</f>
        <v>Chandraprabha Palaniswamy</v>
      </c>
      <c r="S1015" s="11" t="str">
        <f>IF(ISERROR(VLOOKUP(C1015,'WI Vs ASM'!$B$2:$K$1000,10,0)),0,(VLOOKUP(C1015,'WI Vs ASM'!$B$2:$K$1000,10,0)))</f>
        <v>Vasudevan Srinivasan</v>
      </c>
      <c r="T1015" s="11" t="str">
        <f>IF(ISERROR(VLOOKUP(C1015,'WI Vs ASM'!$B$2:$L$1000,11,0)),0,(VLOOKUP(C1015,'WI Vs ASM'!$B$2:$L$1000,11,0)))</f>
        <v>Noha Salama</v>
      </c>
      <c r="U1015" s="11" t="str">
        <f t="shared" si="431"/>
        <v>WR736381</v>
      </c>
      <c r="V1015" s="11" t="str">
        <f t="shared" si="425"/>
        <v>No</v>
      </c>
      <c r="W1015" s="11" t="str">
        <f t="shared" si="426"/>
        <v>Yes</v>
      </c>
      <c r="X1015" s="11" t="str">
        <f t="shared" si="427"/>
        <v>No</v>
      </c>
      <c r="Y1015" s="11" t="str">
        <f t="shared" si="428"/>
        <v>No</v>
      </c>
      <c r="Z1015" s="11" t="str">
        <f t="shared" si="429"/>
        <v>No</v>
      </c>
      <c r="AA1015" s="11" t="str">
        <f t="shared" si="432"/>
        <v>No</v>
      </c>
      <c r="AB1015" s="11">
        <f>IF(ISERROR(VLOOKUP(U1015,'ITWR Dump'!$A$2:$Y$5000,24,0)),0,(VLOOKUP('ILC Report'!U1015,'ITWR Dump'!$A$2:$Y$5000,24,0)))</f>
        <v>0</v>
      </c>
      <c r="AC1015" s="11" t="str">
        <f t="shared" si="433"/>
        <v>No</v>
      </c>
      <c r="AD1015" s="11" t="str">
        <f t="shared" si="434"/>
        <v/>
      </c>
      <c r="AE1015" s="11">
        <f>IF(ISERROR(VLOOKUP(U1015,'ITWR Dump'!$A$2:$Y$5000,13,0)),0,(VLOOKUP(U1015,'ITWR Dump'!$A$2:$Y$5000,13,0)))</f>
        <v>0</v>
      </c>
      <c r="AF1015" s="11">
        <f>IF(ISERROR(VLOOKUP(U1015,'ITWR Dump'!$A$2:$Y$5000,11,0)),0,(VLOOKUP(U1015,'ITWR Dump'!$A$2:$Y$5000,11,0)))</f>
        <v>0</v>
      </c>
      <c r="AG1015" s="11">
        <f>IF(ISERROR(VLOOKUP(U1015,'ITWR Dump'!$A$2:$Y$5000,2,0)),0,(VLOOKUP(U1015,'ITWR Dump'!$A$2:$Y$5000,2,0)))</f>
        <v>0</v>
      </c>
      <c r="AH1015" s="11">
        <f>IF(ISERROR(VLOOKUP(U1015,'ITWR Dump'!$A$2:$Y$5000,14,0)),0,(VLOOKUP(U1015,'ITWR Dump'!$A$2:$Y$5000,14,0)))</f>
        <v>0</v>
      </c>
      <c r="AI1015" s="11" t="str">
        <f t="shared" si="435"/>
        <v>10-Enhancement Onshore Landed</v>
      </c>
      <c r="AJ1015" s="11" t="str">
        <f t="shared" si="436"/>
        <v>Landed Onshore</v>
      </c>
      <c r="AK1015" s="11" t="str">
        <f>IF(ISERROR(VLOOKUP(A1015,'Team Data'!$C$2:$U$213,17,0)),0,(VLOOKUP(A1015,'Team Data'!$C$2:$U$213,17,0)))</f>
        <v>BI and RM</v>
      </c>
      <c r="AL1015" s="11" t="str">
        <f t="shared" si="437"/>
        <v>2017-04-24</v>
      </c>
      <c r="AM1015" s="11">
        <f>IF(ISERROR(VLOOKUP(U1015,'ITWR Dump'!$A$2:$Y$5000,16,0)),0,(VLOOKUP(U1015,'ITWR Dump'!$A$2:$Y$5000,16,0)))</f>
        <v>0</v>
      </c>
      <c r="AN1015" s="11">
        <f>IF(ISERROR(VLOOKUP(U1015,'ITWR Dump'!$A$2:$Y$5000,18,0)),0,(VLOOKUP(U1015,'ITWR Dump'!$A$2:$Y$5000,18,0)))</f>
        <v>0</v>
      </c>
      <c r="AO1015" s="11">
        <f>IF(ISERROR(VLOOKUP(U1015,'ITWR Dump'!$A$2:$Y$5000,25,0)),0,(VLOOKUP('ILC Report'!U1015,'ITWR Dump'!$A$2:$Y$5000,25,0)))</f>
        <v>0</v>
      </c>
      <c r="AP1015" s="11">
        <f t="shared" si="438"/>
        <v>0</v>
      </c>
      <c r="AQ1015" s="26">
        <f t="shared" si="439"/>
        <v>0</v>
      </c>
      <c r="AR1015" s="26">
        <f t="shared" si="440"/>
        <v>0</v>
      </c>
      <c r="AS1015" s="26">
        <f t="shared" si="441"/>
        <v>0</v>
      </c>
      <c r="AT1015" s="26">
        <f t="shared" si="442"/>
        <v>0</v>
      </c>
      <c r="AU1015" s="26">
        <f t="shared" si="443"/>
        <v>0</v>
      </c>
      <c r="AV1015" s="26">
        <f t="shared" si="444"/>
        <v>0</v>
      </c>
      <c r="AW1015" s="11" t="s">
        <v>653</v>
      </c>
      <c r="AX1015" s="11" t="str">
        <f>VLOOKUP(L1015,Group!$A$2:$B$1000,2,0)</f>
        <v>Enhancement</v>
      </c>
      <c r="AY1015" s="11">
        <f>IF(ISERROR(VLOOKUP(U1015,'ITWR Dump'!$A$2:$Y$5000,15,0)),0,(VLOOKUP('ILC Report'!U1015,'ITWR Dump'!$A$2:$Y$5000,15,0)))</f>
        <v>0</v>
      </c>
      <c r="AZ1015" s="11" t="str">
        <f t="shared" si="445"/>
        <v>No</v>
      </c>
      <c r="BA1015" s="11" t="str">
        <f t="shared" si="446"/>
        <v>BKO</v>
      </c>
      <c r="BB1015" s="11" t="str">
        <f t="shared" si="447"/>
        <v>EM</v>
      </c>
      <c r="BC1015" s="11" t="str">
        <f t="shared" si="448"/>
        <v>No</v>
      </c>
    </row>
    <row r="1016" spans="1:55" x14ac:dyDescent="0.3">
      <c r="A1016" s="11" t="s">
        <v>678</v>
      </c>
      <c r="B1016" s="11" t="s">
        <v>1855</v>
      </c>
      <c r="C1016" s="11" t="s">
        <v>632</v>
      </c>
      <c r="D1016" s="11" t="s">
        <v>2472</v>
      </c>
      <c r="E1016" s="38" t="s">
        <v>2904</v>
      </c>
      <c r="F1016" s="11">
        <v>3</v>
      </c>
      <c r="G1016" s="40" t="s">
        <v>218</v>
      </c>
      <c r="H1016" s="11" t="str">
        <f t="shared" si="430"/>
        <v>Regular</v>
      </c>
      <c r="I1016" s="11" t="str">
        <f t="shared" si="422"/>
        <v>US</v>
      </c>
      <c r="J1016" s="11" t="str">
        <f>IF(ISERROR(VLOOKUP(C1016,'WI Vs ASM'!$B$2:$E$1000,4,0)),0,(VLOOKUP(C1016,'WI Vs ASM'!$B$2:$E$1000,4,0)))</f>
        <v>Onshore</v>
      </c>
      <c r="K1016" s="11" t="str">
        <f>IF(ISERROR(VLOOKUP(C1016,'WI Vs ASM'!$B$2:$F$1000,5,0)),0,(VLOOKUP(C1016,'WI Vs ASM'!$B$2:$F$1000,5,0)))</f>
        <v>02-Variable Billable</v>
      </c>
      <c r="L1016" s="11" t="str">
        <f>IF(ISERROR(VLOOKUP(C1016,'WI Vs ASM'!$B$2:$D$1000,3,0)),0,(VLOOKUP(C1016,'WI Vs ASM'!$B$2:$D$1000,3,0)))</f>
        <v>77-Landed BA-SE Onshore</v>
      </c>
      <c r="M1016" s="11" t="str">
        <f>IF(ISERROR(VLOOKUP(C1016,'WI Vs ASM'!$B$2:$I$1000,8,0)),0,(VLOOKUP(C1016,'WI Vs ASM'!$B$2:$I$1000,8,0)))</f>
        <v>Rahul Soman</v>
      </c>
      <c r="N1016" s="11" t="str">
        <f>IF(ISERROR(VLOOKUP(C1016,'WI Vs ASM'!$B$2:$G$1000,6,0)),0,(VLOOKUP(C1016,'WI Vs ASM'!$B$2:$G$1000,6,0)))</f>
        <v>Lotus Notes</v>
      </c>
      <c r="O1016" s="11" t="str">
        <f>IF(ISERROR(VLOOKUP(C1016,'WI Vs ASM'!$B$2:$H$1000,7,0)),0,(VLOOKUP(C1016,'WI Vs ASM'!$B$2:$H$1000,7,0)))</f>
        <v>Lotus Notes</v>
      </c>
      <c r="P1016" s="11" t="str">
        <f t="shared" si="423"/>
        <v>May-17</v>
      </c>
      <c r="Q1016" s="11" t="str">
        <f t="shared" si="424"/>
        <v>Q2</v>
      </c>
      <c r="R1016" s="11" t="str">
        <f>IF(ISERROR(VLOOKUP(C1016,'WI Vs ASM'!$B$2:$J$1000,9,0)),0,(VLOOKUP(C1016,'WI Vs ASM'!$B$2:$J$1000,9,0)))</f>
        <v>Jyothi Pai</v>
      </c>
      <c r="S1016" s="11" t="str">
        <f>IF(ISERROR(VLOOKUP(C1016,'WI Vs ASM'!$B$2:$K$1000,10,0)),0,(VLOOKUP(C1016,'WI Vs ASM'!$B$2:$K$1000,10,0)))</f>
        <v>Dennis G. Bosman</v>
      </c>
      <c r="T1016" s="11" t="str">
        <f>IF(ISERROR(VLOOKUP(C1016,'WI Vs ASM'!$B$2:$L$1000,11,0)),0,(VLOOKUP(C1016,'WI Vs ASM'!$B$2:$L$1000,11,0)))</f>
        <v>Terry Hedger</v>
      </c>
      <c r="U1016" s="11" t="str">
        <f t="shared" si="431"/>
        <v>WR REVIE</v>
      </c>
      <c r="V1016" s="11" t="str">
        <f t="shared" si="425"/>
        <v>No</v>
      </c>
      <c r="W1016" s="11" t="str">
        <f t="shared" si="426"/>
        <v>Yes</v>
      </c>
      <c r="X1016" s="11" t="str">
        <f t="shared" si="427"/>
        <v>Yes</v>
      </c>
      <c r="Y1016" s="11" t="str">
        <f t="shared" si="428"/>
        <v>No</v>
      </c>
      <c r="Z1016" s="11" t="str">
        <f t="shared" si="429"/>
        <v>No</v>
      </c>
      <c r="AA1016" s="11" t="str">
        <f t="shared" si="432"/>
        <v>No</v>
      </c>
      <c r="AB1016" s="11">
        <f>IF(ISERROR(VLOOKUP(U1016,'ITWR Dump'!$A$2:$Y$5000,24,0)),0,(VLOOKUP('ILC Report'!U1016,'ITWR Dump'!$A$2:$Y$5000,24,0)))</f>
        <v>0</v>
      </c>
      <c r="AC1016" s="11" t="str">
        <f t="shared" si="433"/>
        <v>Yes</v>
      </c>
      <c r="AD1016" s="11" t="str">
        <f t="shared" si="434"/>
        <v>BASE/Staff Aug</v>
      </c>
      <c r="AE1016" s="11">
        <f>IF(ISERROR(VLOOKUP(U1016,'ITWR Dump'!$A$2:$Y$5000,13,0)),0,(VLOOKUP(U1016,'ITWR Dump'!$A$2:$Y$5000,13,0)))</f>
        <v>0</v>
      </c>
      <c r="AF1016" s="11">
        <f>IF(ISERROR(VLOOKUP(U1016,'ITWR Dump'!$A$2:$Y$5000,11,0)),0,(VLOOKUP(U1016,'ITWR Dump'!$A$2:$Y$5000,11,0)))</f>
        <v>0</v>
      </c>
      <c r="AG1016" s="11">
        <f>IF(ISERROR(VLOOKUP(U1016,'ITWR Dump'!$A$2:$Y$5000,2,0)),0,(VLOOKUP(U1016,'ITWR Dump'!$A$2:$Y$5000,2,0)))</f>
        <v>0</v>
      </c>
      <c r="AH1016" s="11">
        <f>IF(ISERROR(VLOOKUP(U1016,'ITWR Dump'!$A$2:$Y$5000,14,0)),0,(VLOOKUP(U1016,'ITWR Dump'!$A$2:$Y$5000,14,0)))</f>
        <v>0</v>
      </c>
      <c r="AI1016" s="11" t="str">
        <f t="shared" si="435"/>
        <v>77-Landed BA-SE Onshore Landed</v>
      </c>
      <c r="AJ1016" s="11" t="str">
        <f t="shared" si="436"/>
        <v>Landed Onshore</v>
      </c>
      <c r="AK1016" s="11" t="str">
        <f>IF(ISERROR(VLOOKUP(A1016,'Team Data'!$C$2:$U$213,17,0)),0,(VLOOKUP(A1016,'Team Data'!$C$2:$U$213,17,0)))</f>
        <v>BI and RM</v>
      </c>
      <c r="AL1016" s="11" t="str">
        <f t="shared" si="437"/>
        <v>2017-04-24</v>
      </c>
      <c r="AM1016" s="11">
        <f>IF(ISERROR(VLOOKUP(U1016,'ITWR Dump'!$A$2:$Y$5000,16,0)),0,(VLOOKUP(U1016,'ITWR Dump'!$A$2:$Y$5000,16,0)))</f>
        <v>0</v>
      </c>
      <c r="AN1016" s="11">
        <f>IF(ISERROR(VLOOKUP(U1016,'ITWR Dump'!$A$2:$Y$5000,18,0)),0,(VLOOKUP(U1016,'ITWR Dump'!$A$2:$Y$5000,18,0)))</f>
        <v>0</v>
      </c>
      <c r="AO1016" s="11">
        <f>IF(ISERROR(VLOOKUP(U1016,'ITWR Dump'!$A$2:$Y$5000,25,0)),0,(VLOOKUP('ILC Report'!U1016,'ITWR Dump'!$A$2:$Y$5000,25,0)))</f>
        <v>0</v>
      </c>
      <c r="AP1016" s="11">
        <f t="shared" si="438"/>
        <v>0</v>
      </c>
      <c r="AQ1016" s="26">
        <f t="shared" si="439"/>
        <v>0</v>
      </c>
      <c r="AR1016" s="26">
        <f t="shared" si="440"/>
        <v>0</v>
      </c>
      <c r="AS1016" s="26">
        <f t="shared" si="441"/>
        <v>0</v>
      </c>
      <c r="AT1016" s="26">
        <f t="shared" si="442"/>
        <v>0</v>
      </c>
      <c r="AU1016" s="26">
        <f t="shared" si="443"/>
        <v>0</v>
      </c>
      <c r="AV1016" s="26">
        <f t="shared" si="444"/>
        <v>0</v>
      </c>
      <c r="AW1016" s="11" t="s">
        <v>653</v>
      </c>
      <c r="AX1016" s="11" t="str">
        <f>VLOOKUP(L1016,Group!$A$2:$B$1000,2,0)</f>
        <v>Enhancement</v>
      </c>
      <c r="AY1016" s="11">
        <f>IF(ISERROR(VLOOKUP(U1016,'ITWR Dump'!$A$2:$Y$5000,15,0)),0,(VLOOKUP('ILC Report'!U1016,'ITWR Dump'!$A$2:$Y$5000,15,0)))</f>
        <v>0</v>
      </c>
      <c r="AZ1016" s="11" t="str">
        <f t="shared" si="445"/>
        <v>No</v>
      </c>
      <c r="BA1016" s="11" t="str">
        <f t="shared" si="446"/>
        <v>BKO</v>
      </c>
      <c r="BB1016" s="11" t="str">
        <f t="shared" si="447"/>
        <v>LB</v>
      </c>
      <c r="BC1016" s="11" t="str">
        <f t="shared" si="448"/>
        <v>No</v>
      </c>
    </row>
    <row r="1017" spans="1:55" x14ac:dyDescent="0.3">
      <c r="A1017" s="11" t="s">
        <v>678</v>
      </c>
      <c r="B1017" s="11" t="s">
        <v>1855</v>
      </c>
      <c r="C1017" s="11" t="s">
        <v>632</v>
      </c>
      <c r="D1017" s="11" t="s">
        <v>2459</v>
      </c>
      <c r="E1017" s="38" t="s">
        <v>2904</v>
      </c>
      <c r="F1017" s="11">
        <v>5</v>
      </c>
      <c r="G1017" s="40" t="s">
        <v>218</v>
      </c>
      <c r="H1017" s="11" t="str">
        <f t="shared" si="430"/>
        <v>Regular</v>
      </c>
      <c r="I1017" s="11" t="str">
        <f t="shared" si="422"/>
        <v>US</v>
      </c>
      <c r="J1017" s="11" t="str">
        <f>IF(ISERROR(VLOOKUP(C1017,'WI Vs ASM'!$B$2:$E$1000,4,0)),0,(VLOOKUP(C1017,'WI Vs ASM'!$B$2:$E$1000,4,0)))</f>
        <v>Onshore</v>
      </c>
      <c r="K1017" s="11" t="str">
        <f>IF(ISERROR(VLOOKUP(C1017,'WI Vs ASM'!$B$2:$F$1000,5,0)),0,(VLOOKUP(C1017,'WI Vs ASM'!$B$2:$F$1000,5,0)))</f>
        <v>02-Variable Billable</v>
      </c>
      <c r="L1017" s="11" t="str">
        <f>IF(ISERROR(VLOOKUP(C1017,'WI Vs ASM'!$B$2:$D$1000,3,0)),0,(VLOOKUP(C1017,'WI Vs ASM'!$B$2:$D$1000,3,0)))</f>
        <v>77-Landed BA-SE Onshore</v>
      </c>
      <c r="M1017" s="11" t="str">
        <f>IF(ISERROR(VLOOKUP(C1017,'WI Vs ASM'!$B$2:$I$1000,8,0)),0,(VLOOKUP(C1017,'WI Vs ASM'!$B$2:$I$1000,8,0)))</f>
        <v>Rahul Soman</v>
      </c>
      <c r="N1017" s="11" t="str">
        <f>IF(ISERROR(VLOOKUP(C1017,'WI Vs ASM'!$B$2:$G$1000,6,0)),0,(VLOOKUP(C1017,'WI Vs ASM'!$B$2:$G$1000,6,0)))</f>
        <v>Lotus Notes</v>
      </c>
      <c r="O1017" s="11" t="str">
        <f>IF(ISERROR(VLOOKUP(C1017,'WI Vs ASM'!$B$2:$H$1000,7,0)),0,(VLOOKUP(C1017,'WI Vs ASM'!$B$2:$H$1000,7,0)))</f>
        <v>Lotus Notes</v>
      </c>
      <c r="P1017" s="11" t="str">
        <f t="shared" si="423"/>
        <v>May-17</v>
      </c>
      <c r="Q1017" s="11" t="str">
        <f t="shared" si="424"/>
        <v>Q2</v>
      </c>
      <c r="R1017" s="11" t="str">
        <f>IF(ISERROR(VLOOKUP(C1017,'WI Vs ASM'!$B$2:$J$1000,9,0)),0,(VLOOKUP(C1017,'WI Vs ASM'!$B$2:$J$1000,9,0)))</f>
        <v>Jyothi Pai</v>
      </c>
      <c r="S1017" s="11" t="str">
        <f>IF(ISERROR(VLOOKUP(C1017,'WI Vs ASM'!$B$2:$K$1000,10,0)),0,(VLOOKUP(C1017,'WI Vs ASM'!$B$2:$K$1000,10,0)))</f>
        <v>Dennis G. Bosman</v>
      </c>
      <c r="T1017" s="11" t="str">
        <f>IF(ISERROR(VLOOKUP(C1017,'WI Vs ASM'!$B$2:$L$1000,11,0)),0,(VLOOKUP(C1017,'WI Vs ASM'!$B$2:$L$1000,11,0)))</f>
        <v>Terry Hedger</v>
      </c>
      <c r="U1017" s="11" t="e">
        <f t="shared" si="431"/>
        <v>#VALUE!</v>
      </c>
      <c r="V1017" s="11" t="str">
        <f t="shared" si="425"/>
        <v>No</v>
      </c>
      <c r="W1017" s="11" t="str">
        <f t="shared" si="426"/>
        <v>Yes</v>
      </c>
      <c r="X1017" s="11" t="str">
        <f t="shared" si="427"/>
        <v>Yes</v>
      </c>
      <c r="Y1017" s="11" t="str">
        <f t="shared" si="428"/>
        <v>No</v>
      </c>
      <c r="Z1017" s="11" t="str">
        <f t="shared" si="429"/>
        <v>No</v>
      </c>
      <c r="AA1017" s="11" t="str">
        <f t="shared" si="432"/>
        <v>No</v>
      </c>
      <c r="AB1017" s="11">
        <f>IF(ISERROR(VLOOKUP(U1017,'ITWR Dump'!$A$2:$Y$5000,24,0)),0,(VLOOKUP('ILC Report'!U1017,'ITWR Dump'!$A$2:$Y$5000,24,0)))</f>
        <v>0</v>
      </c>
      <c r="AC1017" s="11" t="str">
        <f t="shared" si="433"/>
        <v>Yes</v>
      </c>
      <c r="AD1017" s="11" t="str">
        <f t="shared" si="434"/>
        <v>BASE/Staff Aug</v>
      </c>
      <c r="AE1017" s="11">
        <f>IF(ISERROR(VLOOKUP(U1017,'ITWR Dump'!$A$2:$Y$5000,13,0)),0,(VLOOKUP(U1017,'ITWR Dump'!$A$2:$Y$5000,13,0)))</f>
        <v>0</v>
      </c>
      <c r="AF1017" s="11">
        <f>IF(ISERROR(VLOOKUP(U1017,'ITWR Dump'!$A$2:$Y$5000,11,0)),0,(VLOOKUP(U1017,'ITWR Dump'!$A$2:$Y$5000,11,0)))</f>
        <v>0</v>
      </c>
      <c r="AG1017" s="11">
        <f>IF(ISERROR(VLOOKUP(U1017,'ITWR Dump'!$A$2:$Y$5000,2,0)),0,(VLOOKUP(U1017,'ITWR Dump'!$A$2:$Y$5000,2,0)))</f>
        <v>0</v>
      </c>
      <c r="AH1017" s="11">
        <f>IF(ISERROR(VLOOKUP(U1017,'ITWR Dump'!$A$2:$Y$5000,14,0)),0,(VLOOKUP(U1017,'ITWR Dump'!$A$2:$Y$5000,14,0)))</f>
        <v>0</v>
      </c>
      <c r="AI1017" s="11" t="str">
        <f t="shared" si="435"/>
        <v>77-Landed BA-SE Onshore Landed</v>
      </c>
      <c r="AJ1017" s="11" t="str">
        <f t="shared" si="436"/>
        <v>Landed Onshore</v>
      </c>
      <c r="AK1017" s="11" t="str">
        <f>IF(ISERROR(VLOOKUP(A1017,'Team Data'!$C$2:$U$213,17,0)),0,(VLOOKUP(A1017,'Team Data'!$C$2:$U$213,17,0)))</f>
        <v>BI and RM</v>
      </c>
      <c r="AL1017" s="11" t="str">
        <f t="shared" si="437"/>
        <v>2017-04-24</v>
      </c>
      <c r="AM1017" s="11">
        <f>IF(ISERROR(VLOOKUP(U1017,'ITWR Dump'!$A$2:$Y$5000,16,0)),0,(VLOOKUP(U1017,'ITWR Dump'!$A$2:$Y$5000,16,0)))</f>
        <v>0</v>
      </c>
      <c r="AN1017" s="11">
        <f>IF(ISERROR(VLOOKUP(U1017,'ITWR Dump'!$A$2:$Y$5000,18,0)),0,(VLOOKUP(U1017,'ITWR Dump'!$A$2:$Y$5000,18,0)))</f>
        <v>0</v>
      </c>
      <c r="AO1017" s="11">
        <f>IF(ISERROR(VLOOKUP(U1017,'ITWR Dump'!$A$2:$Y$5000,25,0)),0,(VLOOKUP('ILC Report'!U1017,'ITWR Dump'!$A$2:$Y$5000,25,0)))</f>
        <v>0</v>
      </c>
      <c r="AP1017" s="11">
        <f t="shared" si="438"/>
        <v>0</v>
      </c>
      <c r="AQ1017" s="26">
        <f t="shared" si="439"/>
        <v>0</v>
      </c>
      <c r="AR1017" s="26">
        <f t="shared" si="440"/>
        <v>0</v>
      </c>
      <c r="AS1017" s="26">
        <f t="shared" si="441"/>
        <v>0</v>
      </c>
      <c r="AT1017" s="26">
        <f t="shared" si="442"/>
        <v>0</v>
      </c>
      <c r="AU1017" s="26">
        <f t="shared" si="443"/>
        <v>0</v>
      </c>
      <c r="AV1017" s="26">
        <f t="shared" si="444"/>
        <v>0</v>
      </c>
      <c r="AW1017" s="11" t="s">
        <v>653</v>
      </c>
      <c r="AX1017" s="11" t="str">
        <f>VLOOKUP(L1017,Group!$A$2:$B$1000,2,0)</f>
        <v>Enhancement</v>
      </c>
      <c r="AY1017" s="11">
        <f>IF(ISERROR(VLOOKUP(U1017,'ITWR Dump'!$A$2:$Y$5000,15,0)),0,(VLOOKUP('ILC Report'!U1017,'ITWR Dump'!$A$2:$Y$5000,15,0)))</f>
        <v>0</v>
      </c>
      <c r="AZ1017" s="11" t="str">
        <f t="shared" si="445"/>
        <v>No</v>
      </c>
      <c r="BA1017" s="11" t="str">
        <f t="shared" si="446"/>
        <v>BKO</v>
      </c>
      <c r="BB1017" s="11" t="str">
        <f t="shared" si="447"/>
        <v>LB</v>
      </c>
      <c r="BC1017" s="11" t="str">
        <f t="shared" si="448"/>
        <v>No</v>
      </c>
    </row>
    <row r="1018" spans="1:55" x14ac:dyDescent="0.3">
      <c r="A1018" s="11" t="s">
        <v>678</v>
      </c>
      <c r="B1018" s="11" t="s">
        <v>1855</v>
      </c>
      <c r="C1018" s="11" t="s">
        <v>632</v>
      </c>
      <c r="D1018" s="11" t="s">
        <v>2460</v>
      </c>
      <c r="E1018" s="38" t="s">
        <v>2904</v>
      </c>
      <c r="F1018" s="11">
        <v>3</v>
      </c>
      <c r="G1018" s="40" t="s">
        <v>218</v>
      </c>
      <c r="H1018" s="11" t="str">
        <f t="shared" si="430"/>
        <v>Regular</v>
      </c>
      <c r="I1018" s="11" t="str">
        <f t="shared" si="422"/>
        <v>US</v>
      </c>
      <c r="J1018" s="11" t="str">
        <f>IF(ISERROR(VLOOKUP(C1018,'WI Vs ASM'!$B$2:$E$1000,4,0)),0,(VLOOKUP(C1018,'WI Vs ASM'!$B$2:$E$1000,4,0)))</f>
        <v>Onshore</v>
      </c>
      <c r="K1018" s="11" t="str">
        <f>IF(ISERROR(VLOOKUP(C1018,'WI Vs ASM'!$B$2:$F$1000,5,0)),0,(VLOOKUP(C1018,'WI Vs ASM'!$B$2:$F$1000,5,0)))</f>
        <v>02-Variable Billable</v>
      </c>
      <c r="L1018" s="11" t="str">
        <f>IF(ISERROR(VLOOKUP(C1018,'WI Vs ASM'!$B$2:$D$1000,3,0)),0,(VLOOKUP(C1018,'WI Vs ASM'!$B$2:$D$1000,3,0)))</f>
        <v>77-Landed BA-SE Onshore</v>
      </c>
      <c r="M1018" s="11" t="str">
        <f>IF(ISERROR(VLOOKUP(C1018,'WI Vs ASM'!$B$2:$I$1000,8,0)),0,(VLOOKUP(C1018,'WI Vs ASM'!$B$2:$I$1000,8,0)))</f>
        <v>Rahul Soman</v>
      </c>
      <c r="N1018" s="11" t="str">
        <f>IF(ISERROR(VLOOKUP(C1018,'WI Vs ASM'!$B$2:$G$1000,6,0)),0,(VLOOKUP(C1018,'WI Vs ASM'!$B$2:$G$1000,6,0)))</f>
        <v>Lotus Notes</v>
      </c>
      <c r="O1018" s="11" t="str">
        <f>IF(ISERROR(VLOOKUP(C1018,'WI Vs ASM'!$B$2:$H$1000,7,0)),0,(VLOOKUP(C1018,'WI Vs ASM'!$B$2:$H$1000,7,0)))</f>
        <v>Lotus Notes</v>
      </c>
      <c r="P1018" s="11" t="str">
        <f t="shared" si="423"/>
        <v>May-17</v>
      </c>
      <c r="Q1018" s="11" t="str">
        <f t="shared" si="424"/>
        <v>Q2</v>
      </c>
      <c r="R1018" s="11" t="str">
        <f>IF(ISERROR(VLOOKUP(C1018,'WI Vs ASM'!$B$2:$J$1000,9,0)),0,(VLOOKUP(C1018,'WI Vs ASM'!$B$2:$J$1000,9,0)))</f>
        <v>Jyothi Pai</v>
      </c>
      <c r="S1018" s="11" t="str">
        <f>IF(ISERROR(VLOOKUP(C1018,'WI Vs ASM'!$B$2:$K$1000,10,0)),0,(VLOOKUP(C1018,'WI Vs ASM'!$B$2:$K$1000,10,0)))</f>
        <v>Dennis G. Bosman</v>
      </c>
      <c r="T1018" s="11" t="str">
        <f>IF(ISERROR(VLOOKUP(C1018,'WI Vs ASM'!$B$2:$L$1000,11,0)),0,(VLOOKUP(C1018,'WI Vs ASM'!$B$2:$L$1000,11,0)))</f>
        <v>Terry Hedger</v>
      </c>
      <c r="U1018" s="11" t="e">
        <f t="shared" si="431"/>
        <v>#VALUE!</v>
      </c>
      <c r="V1018" s="11" t="str">
        <f t="shared" si="425"/>
        <v>No</v>
      </c>
      <c r="W1018" s="11" t="str">
        <f t="shared" si="426"/>
        <v>Yes</v>
      </c>
      <c r="X1018" s="11" t="str">
        <f t="shared" si="427"/>
        <v>Yes</v>
      </c>
      <c r="Y1018" s="11" t="str">
        <f t="shared" si="428"/>
        <v>No</v>
      </c>
      <c r="Z1018" s="11" t="str">
        <f t="shared" si="429"/>
        <v>No</v>
      </c>
      <c r="AA1018" s="11" t="str">
        <f t="shared" si="432"/>
        <v>No</v>
      </c>
      <c r="AB1018" s="11">
        <f>IF(ISERROR(VLOOKUP(U1018,'ITWR Dump'!$A$2:$Y$5000,24,0)),0,(VLOOKUP('ILC Report'!U1018,'ITWR Dump'!$A$2:$Y$5000,24,0)))</f>
        <v>0</v>
      </c>
      <c r="AC1018" s="11" t="str">
        <f t="shared" si="433"/>
        <v>Yes</v>
      </c>
      <c r="AD1018" s="11" t="str">
        <f t="shared" si="434"/>
        <v>BASE/Staff Aug</v>
      </c>
      <c r="AE1018" s="11">
        <f>IF(ISERROR(VLOOKUP(U1018,'ITWR Dump'!$A$2:$Y$5000,13,0)),0,(VLOOKUP(U1018,'ITWR Dump'!$A$2:$Y$5000,13,0)))</f>
        <v>0</v>
      </c>
      <c r="AF1018" s="11">
        <f>IF(ISERROR(VLOOKUP(U1018,'ITWR Dump'!$A$2:$Y$5000,11,0)),0,(VLOOKUP(U1018,'ITWR Dump'!$A$2:$Y$5000,11,0)))</f>
        <v>0</v>
      </c>
      <c r="AG1018" s="11">
        <f>IF(ISERROR(VLOOKUP(U1018,'ITWR Dump'!$A$2:$Y$5000,2,0)),0,(VLOOKUP(U1018,'ITWR Dump'!$A$2:$Y$5000,2,0)))</f>
        <v>0</v>
      </c>
      <c r="AH1018" s="11">
        <f>IF(ISERROR(VLOOKUP(U1018,'ITWR Dump'!$A$2:$Y$5000,14,0)),0,(VLOOKUP(U1018,'ITWR Dump'!$A$2:$Y$5000,14,0)))</f>
        <v>0</v>
      </c>
      <c r="AI1018" s="11" t="str">
        <f t="shared" si="435"/>
        <v>77-Landed BA-SE Onshore Landed</v>
      </c>
      <c r="AJ1018" s="11" t="str">
        <f t="shared" si="436"/>
        <v>Landed Onshore</v>
      </c>
      <c r="AK1018" s="11" t="str">
        <f>IF(ISERROR(VLOOKUP(A1018,'Team Data'!$C$2:$U$213,17,0)),0,(VLOOKUP(A1018,'Team Data'!$C$2:$U$213,17,0)))</f>
        <v>BI and RM</v>
      </c>
      <c r="AL1018" s="11" t="str">
        <f t="shared" si="437"/>
        <v>2017-04-24</v>
      </c>
      <c r="AM1018" s="11">
        <f>IF(ISERROR(VLOOKUP(U1018,'ITWR Dump'!$A$2:$Y$5000,16,0)),0,(VLOOKUP(U1018,'ITWR Dump'!$A$2:$Y$5000,16,0)))</f>
        <v>0</v>
      </c>
      <c r="AN1018" s="11">
        <f>IF(ISERROR(VLOOKUP(U1018,'ITWR Dump'!$A$2:$Y$5000,18,0)),0,(VLOOKUP(U1018,'ITWR Dump'!$A$2:$Y$5000,18,0)))</f>
        <v>0</v>
      </c>
      <c r="AO1018" s="11">
        <f>IF(ISERROR(VLOOKUP(U1018,'ITWR Dump'!$A$2:$Y$5000,25,0)),0,(VLOOKUP('ILC Report'!U1018,'ITWR Dump'!$A$2:$Y$5000,25,0)))</f>
        <v>0</v>
      </c>
      <c r="AP1018" s="11">
        <f t="shared" si="438"/>
        <v>0</v>
      </c>
      <c r="AQ1018" s="26">
        <f t="shared" si="439"/>
        <v>0</v>
      </c>
      <c r="AR1018" s="26">
        <f t="shared" si="440"/>
        <v>0</v>
      </c>
      <c r="AS1018" s="26">
        <f t="shared" si="441"/>
        <v>0</v>
      </c>
      <c r="AT1018" s="26">
        <f t="shared" si="442"/>
        <v>0</v>
      </c>
      <c r="AU1018" s="26">
        <f t="shared" si="443"/>
        <v>0</v>
      </c>
      <c r="AV1018" s="26">
        <f t="shared" si="444"/>
        <v>0</v>
      </c>
      <c r="AW1018" s="11" t="s">
        <v>653</v>
      </c>
      <c r="AX1018" s="11" t="str">
        <f>VLOOKUP(L1018,Group!$A$2:$B$1000,2,0)</f>
        <v>Enhancement</v>
      </c>
      <c r="AY1018" s="11">
        <f>IF(ISERROR(VLOOKUP(U1018,'ITWR Dump'!$A$2:$Y$5000,15,0)),0,(VLOOKUP('ILC Report'!U1018,'ITWR Dump'!$A$2:$Y$5000,15,0)))</f>
        <v>0</v>
      </c>
      <c r="AZ1018" s="11" t="str">
        <f t="shared" si="445"/>
        <v>No</v>
      </c>
      <c r="BA1018" s="11" t="str">
        <f t="shared" si="446"/>
        <v>BKO</v>
      </c>
      <c r="BB1018" s="11" t="str">
        <f t="shared" si="447"/>
        <v>LB</v>
      </c>
      <c r="BC1018" s="11" t="str">
        <f t="shared" si="448"/>
        <v>No</v>
      </c>
    </row>
    <row r="1019" spans="1:55" x14ac:dyDescent="0.3">
      <c r="A1019" s="11" t="s">
        <v>678</v>
      </c>
      <c r="B1019" s="11" t="s">
        <v>1855</v>
      </c>
      <c r="C1019" s="11" t="s">
        <v>632</v>
      </c>
      <c r="D1019" s="11" t="s">
        <v>2461</v>
      </c>
      <c r="E1019" s="38" t="s">
        <v>2904</v>
      </c>
      <c r="F1019" s="11">
        <v>6</v>
      </c>
      <c r="G1019" s="40" t="s">
        <v>218</v>
      </c>
      <c r="H1019" s="11" t="str">
        <f t="shared" si="430"/>
        <v>Regular</v>
      </c>
      <c r="I1019" s="11" t="str">
        <f t="shared" si="422"/>
        <v>US</v>
      </c>
      <c r="J1019" s="11" t="str">
        <f>IF(ISERROR(VLOOKUP(C1019,'WI Vs ASM'!$B$2:$E$1000,4,0)),0,(VLOOKUP(C1019,'WI Vs ASM'!$B$2:$E$1000,4,0)))</f>
        <v>Onshore</v>
      </c>
      <c r="K1019" s="11" t="str">
        <f>IF(ISERROR(VLOOKUP(C1019,'WI Vs ASM'!$B$2:$F$1000,5,0)),0,(VLOOKUP(C1019,'WI Vs ASM'!$B$2:$F$1000,5,0)))</f>
        <v>02-Variable Billable</v>
      </c>
      <c r="L1019" s="11" t="str">
        <f>IF(ISERROR(VLOOKUP(C1019,'WI Vs ASM'!$B$2:$D$1000,3,0)),0,(VLOOKUP(C1019,'WI Vs ASM'!$B$2:$D$1000,3,0)))</f>
        <v>77-Landed BA-SE Onshore</v>
      </c>
      <c r="M1019" s="11" t="str">
        <f>IF(ISERROR(VLOOKUP(C1019,'WI Vs ASM'!$B$2:$I$1000,8,0)),0,(VLOOKUP(C1019,'WI Vs ASM'!$B$2:$I$1000,8,0)))</f>
        <v>Rahul Soman</v>
      </c>
      <c r="N1019" s="11" t="str">
        <f>IF(ISERROR(VLOOKUP(C1019,'WI Vs ASM'!$B$2:$G$1000,6,0)),0,(VLOOKUP(C1019,'WI Vs ASM'!$B$2:$G$1000,6,0)))</f>
        <v>Lotus Notes</v>
      </c>
      <c r="O1019" s="11" t="str">
        <f>IF(ISERROR(VLOOKUP(C1019,'WI Vs ASM'!$B$2:$H$1000,7,0)),0,(VLOOKUP(C1019,'WI Vs ASM'!$B$2:$H$1000,7,0)))</f>
        <v>Lotus Notes</v>
      </c>
      <c r="P1019" s="11" t="str">
        <f t="shared" si="423"/>
        <v>May-17</v>
      </c>
      <c r="Q1019" s="11" t="str">
        <f t="shared" si="424"/>
        <v>Q2</v>
      </c>
      <c r="R1019" s="11" t="str">
        <f>IF(ISERROR(VLOOKUP(C1019,'WI Vs ASM'!$B$2:$J$1000,9,0)),0,(VLOOKUP(C1019,'WI Vs ASM'!$B$2:$J$1000,9,0)))</f>
        <v>Jyothi Pai</v>
      </c>
      <c r="S1019" s="11" t="str">
        <f>IF(ISERROR(VLOOKUP(C1019,'WI Vs ASM'!$B$2:$K$1000,10,0)),0,(VLOOKUP(C1019,'WI Vs ASM'!$B$2:$K$1000,10,0)))</f>
        <v>Dennis G. Bosman</v>
      </c>
      <c r="T1019" s="11" t="str">
        <f>IF(ISERROR(VLOOKUP(C1019,'WI Vs ASM'!$B$2:$L$1000,11,0)),0,(VLOOKUP(C1019,'WI Vs ASM'!$B$2:$L$1000,11,0)))</f>
        <v>Terry Hedger</v>
      </c>
      <c r="U1019" s="11" t="e">
        <f t="shared" si="431"/>
        <v>#VALUE!</v>
      </c>
      <c r="V1019" s="11" t="str">
        <f t="shared" si="425"/>
        <v>No</v>
      </c>
      <c r="W1019" s="11" t="str">
        <f t="shared" si="426"/>
        <v>Yes</v>
      </c>
      <c r="X1019" s="11" t="str">
        <f t="shared" si="427"/>
        <v>Yes</v>
      </c>
      <c r="Y1019" s="11" t="str">
        <f t="shared" si="428"/>
        <v>No</v>
      </c>
      <c r="Z1019" s="11" t="str">
        <f t="shared" si="429"/>
        <v>No</v>
      </c>
      <c r="AA1019" s="11" t="str">
        <f t="shared" si="432"/>
        <v>No</v>
      </c>
      <c r="AB1019" s="11">
        <f>IF(ISERROR(VLOOKUP(U1019,'ITWR Dump'!$A$2:$Y$5000,24,0)),0,(VLOOKUP('ILC Report'!U1019,'ITWR Dump'!$A$2:$Y$5000,24,0)))</f>
        <v>0</v>
      </c>
      <c r="AC1019" s="11" t="str">
        <f t="shared" si="433"/>
        <v>Yes</v>
      </c>
      <c r="AD1019" s="11" t="str">
        <f t="shared" si="434"/>
        <v>BASE/Staff Aug</v>
      </c>
      <c r="AE1019" s="11">
        <f>IF(ISERROR(VLOOKUP(U1019,'ITWR Dump'!$A$2:$Y$5000,13,0)),0,(VLOOKUP(U1019,'ITWR Dump'!$A$2:$Y$5000,13,0)))</f>
        <v>0</v>
      </c>
      <c r="AF1019" s="11">
        <f>IF(ISERROR(VLOOKUP(U1019,'ITWR Dump'!$A$2:$Y$5000,11,0)),0,(VLOOKUP(U1019,'ITWR Dump'!$A$2:$Y$5000,11,0)))</f>
        <v>0</v>
      </c>
      <c r="AG1019" s="11">
        <f>IF(ISERROR(VLOOKUP(U1019,'ITWR Dump'!$A$2:$Y$5000,2,0)),0,(VLOOKUP(U1019,'ITWR Dump'!$A$2:$Y$5000,2,0)))</f>
        <v>0</v>
      </c>
      <c r="AH1019" s="11">
        <f>IF(ISERROR(VLOOKUP(U1019,'ITWR Dump'!$A$2:$Y$5000,14,0)),0,(VLOOKUP(U1019,'ITWR Dump'!$A$2:$Y$5000,14,0)))</f>
        <v>0</v>
      </c>
      <c r="AI1019" s="11" t="str">
        <f t="shared" si="435"/>
        <v>77-Landed BA-SE Onshore Landed</v>
      </c>
      <c r="AJ1019" s="11" t="str">
        <f t="shared" si="436"/>
        <v>Landed Onshore</v>
      </c>
      <c r="AK1019" s="11" t="str">
        <f>IF(ISERROR(VLOOKUP(A1019,'Team Data'!$C$2:$U$213,17,0)),0,(VLOOKUP(A1019,'Team Data'!$C$2:$U$213,17,0)))</f>
        <v>BI and RM</v>
      </c>
      <c r="AL1019" s="11" t="str">
        <f t="shared" si="437"/>
        <v>2017-04-24</v>
      </c>
      <c r="AM1019" s="11">
        <f>IF(ISERROR(VLOOKUP(U1019,'ITWR Dump'!$A$2:$Y$5000,16,0)),0,(VLOOKUP(U1019,'ITWR Dump'!$A$2:$Y$5000,16,0)))</f>
        <v>0</v>
      </c>
      <c r="AN1019" s="11">
        <f>IF(ISERROR(VLOOKUP(U1019,'ITWR Dump'!$A$2:$Y$5000,18,0)),0,(VLOOKUP(U1019,'ITWR Dump'!$A$2:$Y$5000,18,0)))</f>
        <v>0</v>
      </c>
      <c r="AO1019" s="11">
        <f>IF(ISERROR(VLOOKUP(U1019,'ITWR Dump'!$A$2:$Y$5000,25,0)),0,(VLOOKUP('ILC Report'!U1019,'ITWR Dump'!$A$2:$Y$5000,25,0)))</f>
        <v>0</v>
      </c>
      <c r="AP1019" s="11">
        <f t="shared" si="438"/>
        <v>0</v>
      </c>
      <c r="AQ1019" s="26">
        <f t="shared" si="439"/>
        <v>0</v>
      </c>
      <c r="AR1019" s="26">
        <f t="shared" si="440"/>
        <v>0</v>
      </c>
      <c r="AS1019" s="26">
        <f t="shared" si="441"/>
        <v>0</v>
      </c>
      <c r="AT1019" s="26">
        <f t="shared" si="442"/>
        <v>0</v>
      </c>
      <c r="AU1019" s="26">
        <f t="shared" si="443"/>
        <v>0</v>
      </c>
      <c r="AV1019" s="26">
        <f t="shared" si="444"/>
        <v>0</v>
      </c>
      <c r="AW1019" s="11" t="s">
        <v>653</v>
      </c>
      <c r="AX1019" s="11" t="str">
        <f>VLOOKUP(L1019,Group!$A$2:$B$1000,2,0)</f>
        <v>Enhancement</v>
      </c>
      <c r="AY1019" s="11">
        <f>IF(ISERROR(VLOOKUP(U1019,'ITWR Dump'!$A$2:$Y$5000,15,0)),0,(VLOOKUP('ILC Report'!U1019,'ITWR Dump'!$A$2:$Y$5000,15,0)))</f>
        <v>0</v>
      </c>
      <c r="AZ1019" s="11" t="str">
        <f t="shared" si="445"/>
        <v>No</v>
      </c>
      <c r="BA1019" s="11" t="str">
        <f t="shared" si="446"/>
        <v>BKO</v>
      </c>
      <c r="BB1019" s="11" t="str">
        <f t="shared" si="447"/>
        <v>LB</v>
      </c>
      <c r="BC1019" s="11" t="str">
        <f t="shared" si="448"/>
        <v>No</v>
      </c>
    </row>
    <row r="1020" spans="1:55" x14ac:dyDescent="0.3">
      <c r="A1020" s="11" t="s">
        <v>678</v>
      </c>
      <c r="B1020" s="11" t="s">
        <v>1855</v>
      </c>
      <c r="C1020" s="11" t="s">
        <v>633</v>
      </c>
      <c r="D1020" s="11" t="s">
        <v>2462</v>
      </c>
      <c r="E1020" s="38" t="s">
        <v>2904</v>
      </c>
      <c r="F1020" s="11">
        <v>3</v>
      </c>
      <c r="G1020" s="40" t="s">
        <v>218</v>
      </c>
      <c r="H1020" s="11" t="str">
        <f t="shared" si="430"/>
        <v>Regular</v>
      </c>
      <c r="I1020" s="11" t="str">
        <f t="shared" si="422"/>
        <v>US</v>
      </c>
      <c r="J1020" s="11" t="str">
        <f>IF(ISERROR(VLOOKUP(C1020,'WI Vs ASM'!$B$2:$E$1000,4,0)),0,(VLOOKUP(C1020,'WI Vs ASM'!$B$2:$E$1000,4,0)))</f>
        <v>Onshore</v>
      </c>
      <c r="K1020" s="11" t="str">
        <f>IF(ISERROR(VLOOKUP(C1020,'WI Vs ASM'!$B$2:$F$1000,5,0)),0,(VLOOKUP(C1020,'WI Vs ASM'!$B$2:$F$1000,5,0)))</f>
        <v>01-Fixed Price</v>
      </c>
      <c r="L1020" s="11" t="str">
        <f>IF(ISERROR(VLOOKUP(C1020,'WI Vs ASM'!$B$2:$D$1000,3,0)),0,(VLOOKUP(C1020,'WI Vs ASM'!$B$2:$D$1000,3,0)))</f>
        <v>00-Maintenance Onshore</v>
      </c>
      <c r="M1020" s="11" t="str">
        <f>IF(ISERROR(VLOOKUP(C1020,'WI Vs ASM'!$B$2:$I$1000,8,0)),0,(VLOOKUP(C1020,'WI Vs ASM'!$B$2:$I$1000,8,0)))</f>
        <v>Rahul Soman</v>
      </c>
      <c r="N1020" s="11" t="str">
        <f>IF(ISERROR(VLOOKUP(C1020,'WI Vs ASM'!$B$2:$G$1000,6,0)),0,(VLOOKUP(C1020,'WI Vs ASM'!$B$2:$G$1000,6,0)))</f>
        <v>Enterprise</v>
      </c>
      <c r="O1020" s="11" t="str">
        <f>IF(ISERROR(VLOOKUP(C1020,'WI Vs ASM'!$B$2:$H$1000,7,0)),0,(VLOOKUP(C1020,'WI Vs ASM'!$B$2:$H$1000,7,0)))</f>
        <v>Shared Services</v>
      </c>
      <c r="P1020" s="11" t="str">
        <f t="shared" si="423"/>
        <v>May-17</v>
      </c>
      <c r="Q1020" s="11" t="str">
        <f t="shared" si="424"/>
        <v>Q2</v>
      </c>
      <c r="R1020" s="11" t="str">
        <f>IF(ISERROR(VLOOKUP(C1020,'WI Vs ASM'!$B$2:$J$1000,9,0)),0,(VLOOKUP(C1020,'WI Vs ASM'!$B$2:$J$1000,9,0)))</f>
        <v>Jyothi Pai</v>
      </c>
      <c r="S1020" s="11" t="str">
        <f>IF(ISERROR(VLOOKUP(C1020,'WI Vs ASM'!$B$2:$K$1000,10,0)),0,(VLOOKUP(C1020,'WI Vs ASM'!$B$2:$K$1000,10,0)))</f>
        <v>Vasudevan Srinivasan</v>
      </c>
      <c r="T1020" s="11" t="str">
        <f>IF(ISERROR(VLOOKUP(C1020,'WI Vs ASM'!$B$2:$L$1000,11,0)),0,(VLOOKUP(C1020,'WI Vs ASM'!$B$2:$L$1000,11,0)))</f>
        <v>Noha Salama</v>
      </c>
      <c r="U1020" s="11" t="e">
        <f t="shared" si="431"/>
        <v>#VALUE!</v>
      </c>
      <c r="V1020" s="11" t="str">
        <f t="shared" si="425"/>
        <v>No</v>
      </c>
      <c r="W1020" s="11" t="str">
        <f t="shared" si="426"/>
        <v>Yes</v>
      </c>
      <c r="X1020" s="11" t="str">
        <f t="shared" si="427"/>
        <v>No</v>
      </c>
      <c r="Y1020" s="11" t="str">
        <f t="shared" si="428"/>
        <v>No</v>
      </c>
      <c r="Z1020" s="11" t="str">
        <f t="shared" si="429"/>
        <v>No</v>
      </c>
      <c r="AA1020" s="11" t="str">
        <f t="shared" si="432"/>
        <v>No</v>
      </c>
      <c r="AB1020" s="11">
        <f>IF(ISERROR(VLOOKUP(U1020,'ITWR Dump'!$A$2:$Y$5000,24,0)),0,(VLOOKUP('ILC Report'!U1020,'ITWR Dump'!$A$2:$Y$5000,24,0)))</f>
        <v>0</v>
      </c>
      <c r="AC1020" s="11" t="str">
        <f t="shared" si="433"/>
        <v>No</v>
      </c>
      <c r="AD1020" s="11" t="str">
        <f t="shared" si="434"/>
        <v/>
      </c>
      <c r="AE1020" s="11">
        <f>IF(ISERROR(VLOOKUP(U1020,'ITWR Dump'!$A$2:$Y$5000,13,0)),0,(VLOOKUP(U1020,'ITWR Dump'!$A$2:$Y$5000,13,0)))</f>
        <v>0</v>
      </c>
      <c r="AF1020" s="11">
        <f>IF(ISERROR(VLOOKUP(U1020,'ITWR Dump'!$A$2:$Y$5000,11,0)),0,(VLOOKUP(U1020,'ITWR Dump'!$A$2:$Y$5000,11,0)))</f>
        <v>0</v>
      </c>
      <c r="AG1020" s="11">
        <f>IF(ISERROR(VLOOKUP(U1020,'ITWR Dump'!$A$2:$Y$5000,2,0)),0,(VLOOKUP(U1020,'ITWR Dump'!$A$2:$Y$5000,2,0)))</f>
        <v>0</v>
      </c>
      <c r="AH1020" s="11">
        <f>IF(ISERROR(VLOOKUP(U1020,'ITWR Dump'!$A$2:$Y$5000,14,0)),0,(VLOOKUP(U1020,'ITWR Dump'!$A$2:$Y$5000,14,0)))</f>
        <v>0</v>
      </c>
      <c r="AI1020" s="11" t="str">
        <f t="shared" si="435"/>
        <v>00-Maintenance Onshore Landed</v>
      </c>
      <c r="AJ1020" s="11" t="str">
        <f t="shared" si="436"/>
        <v>Landed Onshore</v>
      </c>
      <c r="AK1020" s="11" t="str">
        <f>IF(ISERROR(VLOOKUP(A1020,'Team Data'!$C$2:$U$213,17,0)),0,(VLOOKUP(A1020,'Team Data'!$C$2:$U$213,17,0)))</f>
        <v>BI and RM</v>
      </c>
      <c r="AL1020" s="11" t="str">
        <f t="shared" si="437"/>
        <v>2017-04-24</v>
      </c>
      <c r="AM1020" s="11">
        <f>IF(ISERROR(VLOOKUP(U1020,'ITWR Dump'!$A$2:$Y$5000,16,0)),0,(VLOOKUP(U1020,'ITWR Dump'!$A$2:$Y$5000,16,0)))</f>
        <v>0</v>
      </c>
      <c r="AN1020" s="11">
        <f>IF(ISERROR(VLOOKUP(U1020,'ITWR Dump'!$A$2:$Y$5000,18,0)),0,(VLOOKUP(U1020,'ITWR Dump'!$A$2:$Y$5000,18,0)))</f>
        <v>0</v>
      </c>
      <c r="AO1020" s="11">
        <f>IF(ISERROR(VLOOKUP(U1020,'ITWR Dump'!$A$2:$Y$5000,25,0)),0,(VLOOKUP('ILC Report'!U1020,'ITWR Dump'!$A$2:$Y$5000,25,0)))</f>
        <v>0</v>
      </c>
      <c r="AP1020" s="11">
        <f t="shared" si="438"/>
        <v>0</v>
      </c>
      <c r="AQ1020" s="26">
        <f t="shared" si="439"/>
        <v>0</v>
      </c>
      <c r="AR1020" s="26">
        <f t="shared" si="440"/>
        <v>0</v>
      </c>
      <c r="AS1020" s="26">
        <f t="shared" si="441"/>
        <v>0</v>
      </c>
      <c r="AT1020" s="26">
        <f t="shared" si="442"/>
        <v>0</v>
      </c>
      <c r="AU1020" s="26">
        <f t="shared" si="443"/>
        <v>0</v>
      </c>
      <c r="AV1020" s="26">
        <f t="shared" si="444"/>
        <v>0</v>
      </c>
      <c r="AW1020" s="11" t="s">
        <v>653</v>
      </c>
      <c r="AX1020" s="11" t="str">
        <f>VLOOKUP(L1020,Group!$A$2:$B$1000,2,0)</f>
        <v>Maintenance</v>
      </c>
      <c r="AY1020" s="11">
        <f>IF(ISERROR(VLOOKUP(U1020,'ITWR Dump'!$A$2:$Y$5000,15,0)),0,(VLOOKUP('ILC Report'!U1020,'ITWR Dump'!$A$2:$Y$5000,15,0)))</f>
        <v>0</v>
      </c>
      <c r="AZ1020" s="11" t="str">
        <f t="shared" si="445"/>
        <v>No</v>
      </c>
      <c r="BA1020" s="11" t="str">
        <f t="shared" si="446"/>
        <v>BKO</v>
      </c>
      <c r="BB1020" s="11" t="str">
        <f t="shared" si="447"/>
        <v>MN</v>
      </c>
      <c r="BC1020" s="11" t="str">
        <f t="shared" si="448"/>
        <v>No</v>
      </c>
    </row>
    <row r="1021" spans="1:55" x14ac:dyDescent="0.3">
      <c r="A1021" s="11" t="s">
        <v>678</v>
      </c>
      <c r="B1021" s="11" t="s">
        <v>1855</v>
      </c>
      <c r="C1021" s="11" t="s">
        <v>632</v>
      </c>
      <c r="D1021" s="11" t="s">
        <v>2463</v>
      </c>
      <c r="E1021" s="38" t="s">
        <v>2904</v>
      </c>
      <c r="F1021" s="11">
        <v>2</v>
      </c>
      <c r="G1021" s="40" t="s">
        <v>218</v>
      </c>
      <c r="H1021" s="11" t="str">
        <f t="shared" si="430"/>
        <v>Regular</v>
      </c>
      <c r="I1021" s="11" t="str">
        <f t="shared" si="422"/>
        <v>US</v>
      </c>
      <c r="J1021" s="11" t="str">
        <f>IF(ISERROR(VLOOKUP(C1021,'WI Vs ASM'!$B$2:$E$1000,4,0)),0,(VLOOKUP(C1021,'WI Vs ASM'!$B$2:$E$1000,4,0)))</f>
        <v>Onshore</v>
      </c>
      <c r="K1021" s="11" t="str">
        <f>IF(ISERROR(VLOOKUP(C1021,'WI Vs ASM'!$B$2:$F$1000,5,0)),0,(VLOOKUP(C1021,'WI Vs ASM'!$B$2:$F$1000,5,0)))</f>
        <v>02-Variable Billable</v>
      </c>
      <c r="L1021" s="11" t="str">
        <f>IF(ISERROR(VLOOKUP(C1021,'WI Vs ASM'!$B$2:$D$1000,3,0)),0,(VLOOKUP(C1021,'WI Vs ASM'!$B$2:$D$1000,3,0)))</f>
        <v>77-Landed BA-SE Onshore</v>
      </c>
      <c r="M1021" s="11" t="str">
        <f>IF(ISERROR(VLOOKUP(C1021,'WI Vs ASM'!$B$2:$I$1000,8,0)),0,(VLOOKUP(C1021,'WI Vs ASM'!$B$2:$I$1000,8,0)))</f>
        <v>Rahul Soman</v>
      </c>
      <c r="N1021" s="11" t="str">
        <f>IF(ISERROR(VLOOKUP(C1021,'WI Vs ASM'!$B$2:$G$1000,6,0)),0,(VLOOKUP(C1021,'WI Vs ASM'!$B$2:$G$1000,6,0)))</f>
        <v>Lotus Notes</v>
      </c>
      <c r="O1021" s="11" t="str">
        <f>IF(ISERROR(VLOOKUP(C1021,'WI Vs ASM'!$B$2:$H$1000,7,0)),0,(VLOOKUP(C1021,'WI Vs ASM'!$B$2:$H$1000,7,0)))</f>
        <v>Lotus Notes</v>
      </c>
      <c r="P1021" s="11" t="str">
        <f t="shared" si="423"/>
        <v>May-17</v>
      </c>
      <c r="Q1021" s="11" t="str">
        <f t="shared" si="424"/>
        <v>Q2</v>
      </c>
      <c r="R1021" s="11" t="str">
        <f>IF(ISERROR(VLOOKUP(C1021,'WI Vs ASM'!$B$2:$J$1000,9,0)),0,(VLOOKUP(C1021,'WI Vs ASM'!$B$2:$J$1000,9,0)))</f>
        <v>Jyothi Pai</v>
      </c>
      <c r="S1021" s="11" t="str">
        <f>IF(ISERROR(VLOOKUP(C1021,'WI Vs ASM'!$B$2:$K$1000,10,0)),0,(VLOOKUP(C1021,'WI Vs ASM'!$B$2:$K$1000,10,0)))</f>
        <v>Dennis G. Bosman</v>
      </c>
      <c r="T1021" s="11" t="str">
        <f>IF(ISERROR(VLOOKUP(C1021,'WI Vs ASM'!$B$2:$L$1000,11,0)),0,(VLOOKUP(C1021,'WI Vs ASM'!$B$2:$L$1000,11,0)))</f>
        <v>Terry Hedger</v>
      </c>
      <c r="U1021" s="11" t="e">
        <f t="shared" si="431"/>
        <v>#VALUE!</v>
      </c>
      <c r="V1021" s="11" t="str">
        <f t="shared" si="425"/>
        <v>No</v>
      </c>
      <c r="W1021" s="11" t="str">
        <f t="shared" si="426"/>
        <v>Yes</v>
      </c>
      <c r="X1021" s="11" t="str">
        <f t="shared" si="427"/>
        <v>Yes</v>
      </c>
      <c r="Y1021" s="11" t="str">
        <f t="shared" si="428"/>
        <v>No</v>
      </c>
      <c r="Z1021" s="11" t="str">
        <f t="shared" si="429"/>
        <v>No</v>
      </c>
      <c r="AA1021" s="11" t="str">
        <f t="shared" si="432"/>
        <v>No</v>
      </c>
      <c r="AB1021" s="11">
        <f>IF(ISERROR(VLOOKUP(U1021,'ITWR Dump'!$A$2:$Y$5000,24,0)),0,(VLOOKUP('ILC Report'!U1021,'ITWR Dump'!$A$2:$Y$5000,24,0)))</f>
        <v>0</v>
      </c>
      <c r="AC1021" s="11" t="str">
        <f t="shared" si="433"/>
        <v>Yes</v>
      </c>
      <c r="AD1021" s="11" t="str">
        <f t="shared" si="434"/>
        <v>BASE/Staff Aug</v>
      </c>
      <c r="AE1021" s="11">
        <f>IF(ISERROR(VLOOKUP(U1021,'ITWR Dump'!$A$2:$Y$5000,13,0)),0,(VLOOKUP(U1021,'ITWR Dump'!$A$2:$Y$5000,13,0)))</f>
        <v>0</v>
      </c>
      <c r="AF1021" s="11">
        <f>IF(ISERROR(VLOOKUP(U1021,'ITWR Dump'!$A$2:$Y$5000,11,0)),0,(VLOOKUP(U1021,'ITWR Dump'!$A$2:$Y$5000,11,0)))</f>
        <v>0</v>
      </c>
      <c r="AG1021" s="11">
        <f>IF(ISERROR(VLOOKUP(U1021,'ITWR Dump'!$A$2:$Y$5000,2,0)),0,(VLOOKUP(U1021,'ITWR Dump'!$A$2:$Y$5000,2,0)))</f>
        <v>0</v>
      </c>
      <c r="AH1021" s="11">
        <f>IF(ISERROR(VLOOKUP(U1021,'ITWR Dump'!$A$2:$Y$5000,14,0)),0,(VLOOKUP(U1021,'ITWR Dump'!$A$2:$Y$5000,14,0)))</f>
        <v>0</v>
      </c>
      <c r="AI1021" s="11" t="str">
        <f t="shared" si="435"/>
        <v>77-Landed BA-SE Onshore Landed</v>
      </c>
      <c r="AJ1021" s="11" t="str">
        <f t="shared" si="436"/>
        <v>Landed Onshore</v>
      </c>
      <c r="AK1021" s="11" t="str">
        <f>IF(ISERROR(VLOOKUP(A1021,'Team Data'!$C$2:$U$213,17,0)),0,(VLOOKUP(A1021,'Team Data'!$C$2:$U$213,17,0)))</f>
        <v>BI and RM</v>
      </c>
      <c r="AL1021" s="11" t="str">
        <f t="shared" si="437"/>
        <v>2017-04-24</v>
      </c>
      <c r="AM1021" s="11">
        <f>IF(ISERROR(VLOOKUP(U1021,'ITWR Dump'!$A$2:$Y$5000,16,0)),0,(VLOOKUP(U1021,'ITWR Dump'!$A$2:$Y$5000,16,0)))</f>
        <v>0</v>
      </c>
      <c r="AN1021" s="11">
        <f>IF(ISERROR(VLOOKUP(U1021,'ITWR Dump'!$A$2:$Y$5000,18,0)),0,(VLOOKUP(U1021,'ITWR Dump'!$A$2:$Y$5000,18,0)))</f>
        <v>0</v>
      </c>
      <c r="AO1021" s="11">
        <f>IF(ISERROR(VLOOKUP(U1021,'ITWR Dump'!$A$2:$Y$5000,25,0)),0,(VLOOKUP('ILC Report'!U1021,'ITWR Dump'!$A$2:$Y$5000,25,0)))</f>
        <v>0</v>
      </c>
      <c r="AP1021" s="11">
        <f t="shared" si="438"/>
        <v>0</v>
      </c>
      <c r="AQ1021" s="26">
        <f t="shared" si="439"/>
        <v>0</v>
      </c>
      <c r="AR1021" s="26">
        <f t="shared" si="440"/>
        <v>0</v>
      </c>
      <c r="AS1021" s="26">
        <f t="shared" si="441"/>
        <v>0</v>
      </c>
      <c r="AT1021" s="26">
        <f t="shared" si="442"/>
        <v>0</v>
      </c>
      <c r="AU1021" s="26">
        <f t="shared" si="443"/>
        <v>0</v>
      </c>
      <c r="AV1021" s="26">
        <f t="shared" si="444"/>
        <v>0</v>
      </c>
      <c r="AW1021" s="11" t="s">
        <v>653</v>
      </c>
      <c r="AX1021" s="11" t="str">
        <f>VLOOKUP(L1021,Group!$A$2:$B$1000,2,0)</f>
        <v>Enhancement</v>
      </c>
      <c r="AY1021" s="11">
        <f>IF(ISERROR(VLOOKUP(U1021,'ITWR Dump'!$A$2:$Y$5000,15,0)),0,(VLOOKUP('ILC Report'!U1021,'ITWR Dump'!$A$2:$Y$5000,15,0)))</f>
        <v>0</v>
      </c>
      <c r="AZ1021" s="11" t="str">
        <f t="shared" si="445"/>
        <v>No</v>
      </c>
      <c r="BA1021" s="11" t="str">
        <f t="shared" si="446"/>
        <v>BKO</v>
      </c>
      <c r="BB1021" s="11" t="str">
        <f t="shared" si="447"/>
        <v>LB</v>
      </c>
      <c r="BC1021" s="11" t="str">
        <f t="shared" si="448"/>
        <v>No</v>
      </c>
    </row>
    <row r="1022" spans="1:55" x14ac:dyDescent="0.3">
      <c r="A1022" s="11" t="s">
        <v>678</v>
      </c>
      <c r="B1022" s="11" t="s">
        <v>1855</v>
      </c>
      <c r="C1022" s="11" t="s">
        <v>637</v>
      </c>
      <c r="D1022" s="11" t="s">
        <v>2464</v>
      </c>
      <c r="E1022" s="38" t="s">
        <v>2904</v>
      </c>
      <c r="F1022" s="11">
        <v>6</v>
      </c>
      <c r="G1022" s="40" t="s">
        <v>218</v>
      </c>
      <c r="H1022" s="11" t="str">
        <f t="shared" si="430"/>
        <v>Regular</v>
      </c>
      <c r="I1022" s="11" t="str">
        <f t="shared" si="422"/>
        <v>US</v>
      </c>
      <c r="J1022" s="11" t="str">
        <f>IF(ISERROR(VLOOKUP(C1022,'WI Vs ASM'!$B$2:$E$1000,4,0)),0,(VLOOKUP(C1022,'WI Vs ASM'!$B$2:$E$1000,4,0)))</f>
        <v>Onshore</v>
      </c>
      <c r="K1022" s="11" t="str">
        <f>IF(ISERROR(VLOOKUP(C1022,'WI Vs ASM'!$B$2:$F$1000,5,0)),0,(VLOOKUP(C1022,'WI Vs ASM'!$B$2:$F$1000,5,0)))</f>
        <v>09-NonBillable</v>
      </c>
      <c r="L1022" s="11" t="str">
        <f>IF(ISERROR(VLOOKUP(C1022,'WI Vs ASM'!$B$2:$D$1000,3,0)),0,(VLOOKUP(C1022,'WI Vs ASM'!$B$2:$D$1000,3,0)))</f>
        <v>92-Mgmt Onshore (OH)</v>
      </c>
      <c r="M1022" s="11" t="str">
        <f>IF(ISERROR(VLOOKUP(C1022,'WI Vs ASM'!$B$2:$I$1000,8,0)),0,(VLOOKUP(C1022,'WI Vs ASM'!$B$2:$I$1000,8,0)))</f>
        <v>Vinodh</v>
      </c>
      <c r="N1022" s="11" t="str">
        <f>IF(ISERROR(VLOOKUP(C1022,'WI Vs ASM'!$B$2:$G$1000,6,0)),0,(VLOOKUP(C1022,'WI Vs ASM'!$B$2:$G$1000,6,0)))</f>
        <v>FFIC Account Team</v>
      </c>
      <c r="O1022" s="11" t="str">
        <f>IF(ISERROR(VLOOKUP(C1022,'WI Vs ASM'!$B$2:$H$1000,7,0)),0,(VLOOKUP(C1022,'WI Vs ASM'!$B$2:$H$1000,7,0)))</f>
        <v>FFIC Account Team</v>
      </c>
      <c r="P1022" s="11" t="str">
        <f t="shared" si="423"/>
        <v>May-17</v>
      </c>
      <c r="Q1022" s="11" t="str">
        <f t="shared" si="424"/>
        <v>Q2</v>
      </c>
      <c r="R1022" s="11" t="str">
        <f>IF(ISERROR(VLOOKUP(C1022,'WI Vs ASM'!$B$2:$J$1000,9,0)),0,(VLOOKUP(C1022,'WI Vs ASM'!$B$2:$J$1000,9,0)))</f>
        <v>Manash M Dutta</v>
      </c>
      <c r="S1022" s="11">
        <f>IF(ISERROR(VLOOKUP(C1022,'WI Vs ASM'!$B$2:$K$1000,10,0)),0,(VLOOKUP(C1022,'WI Vs ASM'!$B$2:$K$1000,10,0)))</f>
        <v>0</v>
      </c>
      <c r="T1022" s="11">
        <f>IF(ISERROR(VLOOKUP(C1022,'WI Vs ASM'!$B$2:$L$1000,11,0)),0,(VLOOKUP(C1022,'WI Vs ASM'!$B$2:$L$1000,11,0)))</f>
        <v>0</v>
      </c>
      <c r="U1022" s="11" t="e">
        <f t="shared" si="431"/>
        <v>#VALUE!</v>
      </c>
      <c r="V1022" s="11" t="str">
        <f t="shared" si="425"/>
        <v>No</v>
      </c>
      <c r="W1022" s="11" t="str">
        <f t="shared" si="426"/>
        <v>No</v>
      </c>
      <c r="X1022" s="11" t="str">
        <f t="shared" si="427"/>
        <v>No</v>
      </c>
      <c r="Y1022" s="11" t="str">
        <f t="shared" si="428"/>
        <v>No</v>
      </c>
      <c r="Z1022" s="11" t="str">
        <f t="shared" si="429"/>
        <v>No</v>
      </c>
      <c r="AA1022" s="11" t="str">
        <f t="shared" si="432"/>
        <v>No</v>
      </c>
      <c r="AB1022" s="11">
        <f>IF(ISERROR(VLOOKUP(U1022,'ITWR Dump'!$A$2:$Y$5000,24,0)),0,(VLOOKUP('ILC Report'!U1022,'ITWR Dump'!$A$2:$Y$5000,24,0)))</f>
        <v>0</v>
      </c>
      <c r="AC1022" s="11" t="str">
        <f t="shared" si="433"/>
        <v>No</v>
      </c>
      <c r="AD1022" s="11" t="str">
        <f t="shared" si="434"/>
        <v/>
      </c>
      <c r="AE1022" s="11">
        <f>IF(ISERROR(VLOOKUP(U1022,'ITWR Dump'!$A$2:$Y$5000,13,0)),0,(VLOOKUP(U1022,'ITWR Dump'!$A$2:$Y$5000,13,0)))</f>
        <v>0</v>
      </c>
      <c r="AF1022" s="11">
        <f>IF(ISERROR(VLOOKUP(U1022,'ITWR Dump'!$A$2:$Y$5000,11,0)),0,(VLOOKUP(U1022,'ITWR Dump'!$A$2:$Y$5000,11,0)))</f>
        <v>0</v>
      </c>
      <c r="AG1022" s="11">
        <f>IF(ISERROR(VLOOKUP(U1022,'ITWR Dump'!$A$2:$Y$5000,2,0)),0,(VLOOKUP(U1022,'ITWR Dump'!$A$2:$Y$5000,2,0)))</f>
        <v>0</v>
      </c>
      <c r="AH1022" s="11">
        <f>IF(ISERROR(VLOOKUP(U1022,'ITWR Dump'!$A$2:$Y$5000,14,0)),0,(VLOOKUP(U1022,'ITWR Dump'!$A$2:$Y$5000,14,0)))</f>
        <v>0</v>
      </c>
      <c r="AI1022" s="11" t="str">
        <f t="shared" si="435"/>
        <v>92-Mgmt Onshore (OH) Landed</v>
      </c>
      <c r="AJ1022" s="11" t="str">
        <f t="shared" si="436"/>
        <v>Landed Onshore</v>
      </c>
      <c r="AK1022" s="11" t="str">
        <f>IF(ISERROR(VLOOKUP(A1022,'Team Data'!$C$2:$U$213,17,0)),0,(VLOOKUP(A1022,'Team Data'!$C$2:$U$213,17,0)))</f>
        <v>BI and RM</v>
      </c>
      <c r="AL1022" s="11" t="str">
        <f t="shared" si="437"/>
        <v>2017-04-24</v>
      </c>
      <c r="AM1022" s="11">
        <f>IF(ISERROR(VLOOKUP(U1022,'ITWR Dump'!$A$2:$Y$5000,16,0)),0,(VLOOKUP(U1022,'ITWR Dump'!$A$2:$Y$5000,16,0)))</f>
        <v>0</v>
      </c>
      <c r="AN1022" s="11">
        <f>IF(ISERROR(VLOOKUP(U1022,'ITWR Dump'!$A$2:$Y$5000,18,0)),0,(VLOOKUP(U1022,'ITWR Dump'!$A$2:$Y$5000,18,0)))</f>
        <v>0</v>
      </c>
      <c r="AO1022" s="11">
        <f>IF(ISERROR(VLOOKUP(U1022,'ITWR Dump'!$A$2:$Y$5000,25,0)),0,(VLOOKUP('ILC Report'!U1022,'ITWR Dump'!$A$2:$Y$5000,25,0)))</f>
        <v>0</v>
      </c>
      <c r="AP1022" s="11">
        <f t="shared" si="438"/>
        <v>0</v>
      </c>
      <c r="AQ1022" s="26">
        <f t="shared" si="439"/>
        <v>0</v>
      </c>
      <c r="AR1022" s="26">
        <f t="shared" si="440"/>
        <v>0</v>
      </c>
      <c r="AS1022" s="26">
        <f t="shared" si="441"/>
        <v>0</v>
      </c>
      <c r="AT1022" s="26">
        <f t="shared" si="442"/>
        <v>0</v>
      </c>
      <c r="AU1022" s="26">
        <f t="shared" si="443"/>
        <v>0</v>
      </c>
      <c r="AV1022" s="26">
        <f t="shared" si="444"/>
        <v>0</v>
      </c>
      <c r="AW1022" s="11" t="s">
        <v>653</v>
      </c>
      <c r="AX1022" s="11" t="str">
        <f>VLOOKUP(L1022,Group!$A$2:$B$1000,2,0)</f>
        <v>Maintenance</v>
      </c>
      <c r="AY1022" s="11">
        <f>IF(ISERROR(VLOOKUP(U1022,'ITWR Dump'!$A$2:$Y$5000,15,0)),0,(VLOOKUP('ILC Report'!U1022,'ITWR Dump'!$A$2:$Y$5000,15,0)))</f>
        <v>0</v>
      </c>
      <c r="AZ1022" s="11" t="str">
        <f t="shared" si="445"/>
        <v>No</v>
      </c>
      <c r="BA1022" s="11" t="str">
        <f t="shared" si="446"/>
        <v>BKO</v>
      </c>
      <c r="BB1022" s="11" t="str">
        <f t="shared" si="447"/>
        <v>GM</v>
      </c>
      <c r="BC1022" s="11" t="str">
        <f t="shared" si="448"/>
        <v>No</v>
      </c>
    </row>
    <row r="1023" spans="1:55" x14ac:dyDescent="0.3">
      <c r="A1023" s="11" t="s">
        <v>678</v>
      </c>
      <c r="B1023" s="11" t="s">
        <v>1855</v>
      </c>
      <c r="C1023" s="11" t="s">
        <v>632</v>
      </c>
      <c r="D1023" s="11" t="s">
        <v>2465</v>
      </c>
      <c r="E1023" s="38" t="s">
        <v>2904</v>
      </c>
      <c r="F1023" s="11">
        <v>1</v>
      </c>
      <c r="G1023" s="40" t="s">
        <v>218</v>
      </c>
      <c r="H1023" s="11" t="str">
        <f t="shared" si="430"/>
        <v>Regular</v>
      </c>
      <c r="I1023" s="11" t="str">
        <f t="shared" si="422"/>
        <v>US</v>
      </c>
      <c r="J1023" s="11" t="str">
        <f>IF(ISERROR(VLOOKUP(C1023,'WI Vs ASM'!$B$2:$E$1000,4,0)),0,(VLOOKUP(C1023,'WI Vs ASM'!$B$2:$E$1000,4,0)))</f>
        <v>Onshore</v>
      </c>
      <c r="K1023" s="11" t="str">
        <f>IF(ISERROR(VLOOKUP(C1023,'WI Vs ASM'!$B$2:$F$1000,5,0)),0,(VLOOKUP(C1023,'WI Vs ASM'!$B$2:$F$1000,5,0)))</f>
        <v>02-Variable Billable</v>
      </c>
      <c r="L1023" s="11" t="str">
        <f>IF(ISERROR(VLOOKUP(C1023,'WI Vs ASM'!$B$2:$D$1000,3,0)),0,(VLOOKUP(C1023,'WI Vs ASM'!$B$2:$D$1000,3,0)))</f>
        <v>77-Landed BA-SE Onshore</v>
      </c>
      <c r="M1023" s="11" t="str">
        <f>IF(ISERROR(VLOOKUP(C1023,'WI Vs ASM'!$B$2:$I$1000,8,0)),0,(VLOOKUP(C1023,'WI Vs ASM'!$B$2:$I$1000,8,0)))</f>
        <v>Rahul Soman</v>
      </c>
      <c r="N1023" s="11" t="str">
        <f>IF(ISERROR(VLOOKUP(C1023,'WI Vs ASM'!$B$2:$G$1000,6,0)),0,(VLOOKUP(C1023,'WI Vs ASM'!$B$2:$G$1000,6,0)))</f>
        <v>Lotus Notes</v>
      </c>
      <c r="O1023" s="11" t="str">
        <f>IF(ISERROR(VLOOKUP(C1023,'WI Vs ASM'!$B$2:$H$1000,7,0)),0,(VLOOKUP(C1023,'WI Vs ASM'!$B$2:$H$1000,7,0)))</f>
        <v>Lotus Notes</v>
      </c>
      <c r="P1023" s="11" t="str">
        <f t="shared" si="423"/>
        <v>May-17</v>
      </c>
      <c r="Q1023" s="11" t="str">
        <f t="shared" si="424"/>
        <v>Q2</v>
      </c>
      <c r="R1023" s="11" t="str">
        <f>IF(ISERROR(VLOOKUP(C1023,'WI Vs ASM'!$B$2:$J$1000,9,0)),0,(VLOOKUP(C1023,'WI Vs ASM'!$B$2:$J$1000,9,0)))</f>
        <v>Jyothi Pai</v>
      </c>
      <c r="S1023" s="11" t="str">
        <f>IF(ISERROR(VLOOKUP(C1023,'WI Vs ASM'!$B$2:$K$1000,10,0)),0,(VLOOKUP(C1023,'WI Vs ASM'!$B$2:$K$1000,10,0)))</f>
        <v>Dennis G. Bosman</v>
      </c>
      <c r="T1023" s="11" t="str">
        <f>IF(ISERROR(VLOOKUP(C1023,'WI Vs ASM'!$B$2:$L$1000,11,0)),0,(VLOOKUP(C1023,'WI Vs ASM'!$B$2:$L$1000,11,0)))</f>
        <v>Terry Hedger</v>
      </c>
      <c r="U1023" s="11" t="e">
        <f t="shared" si="431"/>
        <v>#VALUE!</v>
      </c>
      <c r="V1023" s="11" t="str">
        <f t="shared" si="425"/>
        <v>No</v>
      </c>
      <c r="W1023" s="11" t="str">
        <f t="shared" si="426"/>
        <v>Yes</v>
      </c>
      <c r="X1023" s="11" t="str">
        <f t="shared" si="427"/>
        <v>Yes</v>
      </c>
      <c r="Y1023" s="11" t="str">
        <f t="shared" si="428"/>
        <v>No</v>
      </c>
      <c r="Z1023" s="11" t="str">
        <f t="shared" si="429"/>
        <v>No</v>
      </c>
      <c r="AA1023" s="11" t="str">
        <f t="shared" si="432"/>
        <v>No</v>
      </c>
      <c r="AB1023" s="11">
        <f>IF(ISERROR(VLOOKUP(U1023,'ITWR Dump'!$A$2:$Y$5000,24,0)),0,(VLOOKUP('ILC Report'!U1023,'ITWR Dump'!$A$2:$Y$5000,24,0)))</f>
        <v>0</v>
      </c>
      <c r="AC1023" s="11" t="str">
        <f t="shared" si="433"/>
        <v>Yes</v>
      </c>
      <c r="AD1023" s="11" t="str">
        <f t="shared" si="434"/>
        <v>BASE/Staff Aug</v>
      </c>
      <c r="AE1023" s="11">
        <f>IF(ISERROR(VLOOKUP(U1023,'ITWR Dump'!$A$2:$Y$5000,13,0)),0,(VLOOKUP(U1023,'ITWR Dump'!$A$2:$Y$5000,13,0)))</f>
        <v>0</v>
      </c>
      <c r="AF1023" s="11">
        <f>IF(ISERROR(VLOOKUP(U1023,'ITWR Dump'!$A$2:$Y$5000,11,0)),0,(VLOOKUP(U1023,'ITWR Dump'!$A$2:$Y$5000,11,0)))</f>
        <v>0</v>
      </c>
      <c r="AG1023" s="11">
        <f>IF(ISERROR(VLOOKUP(U1023,'ITWR Dump'!$A$2:$Y$5000,2,0)),0,(VLOOKUP(U1023,'ITWR Dump'!$A$2:$Y$5000,2,0)))</f>
        <v>0</v>
      </c>
      <c r="AH1023" s="11">
        <f>IF(ISERROR(VLOOKUP(U1023,'ITWR Dump'!$A$2:$Y$5000,14,0)),0,(VLOOKUP(U1023,'ITWR Dump'!$A$2:$Y$5000,14,0)))</f>
        <v>0</v>
      </c>
      <c r="AI1023" s="11" t="str">
        <f t="shared" si="435"/>
        <v>77-Landed BA-SE Onshore Landed</v>
      </c>
      <c r="AJ1023" s="11" t="str">
        <f t="shared" si="436"/>
        <v>Landed Onshore</v>
      </c>
      <c r="AK1023" s="11" t="str">
        <f>IF(ISERROR(VLOOKUP(A1023,'Team Data'!$C$2:$U$213,17,0)),0,(VLOOKUP(A1023,'Team Data'!$C$2:$U$213,17,0)))</f>
        <v>BI and RM</v>
      </c>
      <c r="AL1023" s="11" t="str">
        <f t="shared" si="437"/>
        <v>2017-04-24</v>
      </c>
      <c r="AM1023" s="11">
        <f>IF(ISERROR(VLOOKUP(U1023,'ITWR Dump'!$A$2:$Y$5000,16,0)),0,(VLOOKUP(U1023,'ITWR Dump'!$A$2:$Y$5000,16,0)))</f>
        <v>0</v>
      </c>
      <c r="AN1023" s="11">
        <f>IF(ISERROR(VLOOKUP(U1023,'ITWR Dump'!$A$2:$Y$5000,18,0)),0,(VLOOKUP(U1023,'ITWR Dump'!$A$2:$Y$5000,18,0)))</f>
        <v>0</v>
      </c>
      <c r="AO1023" s="11">
        <f>IF(ISERROR(VLOOKUP(U1023,'ITWR Dump'!$A$2:$Y$5000,25,0)),0,(VLOOKUP('ILC Report'!U1023,'ITWR Dump'!$A$2:$Y$5000,25,0)))</f>
        <v>0</v>
      </c>
      <c r="AP1023" s="11">
        <f t="shared" si="438"/>
        <v>0</v>
      </c>
      <c r="AQ1023" s="26">
        <f t="shared" si="439"/>
        <v>0</v>
      </c>
      <c r="AR1023" s="26">
        <f t="shared" si="440"/>
        <v>0</v>
      </c>
      <c r="AS1023" s="26">
        <f t="shared" si="441"/>
        <v>0</v>
      </c>
      <c r="AT1023" s="26">
        <f t="shared" si="442"/>
        <v>0</v>
      </c>
      <c r="AU1023" s="26">
        <f t="shared" si="443"/>
        <v>0</v>
      </c>
      <c r="AV1023" s="26">
        <f t="shared" si="444"/>
        <v>0</v>
      </c>
      <c r="AW1023" s="11" t="s">
        <v>653</v>
      </c>
      <c r="AX1023" s="11" t="str">
        <f>VLOOKUP(L1023,Group!$A$2:$B$1000,2,0)</f>
        <v>Enhancement</v>
      </c>
      <c r="AY1023" s="11">
        <f>IF(ISERROR(VLOOKUP(U1023,'ITWR Dump'!$A$2:$Y$5000,15,0)),0,(VLOOKUP('ILC Report'!U1023,'ITWR Dump'!$A$2:$Y$5000,15,0)))</f>
        <v>0</v>
      </c>
      <c r="AZ1023" s="11" t="str">
        <f t="shared" si="445"/>
        <v>No</v>
      </c>
      <c r="BA1023" s="11" t="str">
        <f t="shared" si="446"/>
        <v>BKO</v>
      </c>
      <c r="BB1023" s="11" t="str">
        <f t="shared" si="447"/>
        <v>LB</v>
      </c>
      <c r="BC1023" s="11" t="str">
        <f t="shared" si="448"/>
        <v>No</v>
      </c>
    </row>
    <row r="1024" spans="1:55" x14ac:dyDescent="0.3">
      <c r="A1024" s="11" t="s">
        <v>678</v>
      </c>
      <c r="B1024" s="11" t="s">
        <v>1855</v>
      </c>
      <c r="C1024" s="11" t="s">
        <v>619</v>
      </c>
      <c r="D1024" s="11" t="s">
        <v>2467</v>
      </c>
      <c r="E1024" s="38" t="s">
        <v>2904</v>
      </c>
      <c r="F1024" s="11">
        <v>4</v>
      </c>
      <c r="G1024" s="40" t="s">
        <v>218</v>
      </c>
      <c r="H1024" s="11" t="str">
        <f t="shared" si="430"/>
        <v>Regular</v>
      </c>
      <c r="I1024" s="11" t="str">
        <f t="shared" si="422"/>
        <v>US</v>
      </c>
      <c r="J1024" s="11" t="str">
        <f>IF(ISERROR(VLOOKUP(C1024,'WI Vs ASM'!$B$2:$E$1000,4,0)),0,(VLOOKUP(C1024,'WI Vs ASM'!$B$2:$E$1000,4,0)))</f>
        <v>Onshore</v>
      </c>
      <c r="K1024" s="11" t="str">
        <f>IF(ISERROR(VLOOKUP(C1024,'WI Vs ASM'!$B$2:$F$1000,5,0)),0,(VLOOKUP(C1024,'WI Vs ASM'!$B$2:$F$1000,5,0)))</f>
        <v>01-Fixed Price</v>
      </c>
      <c r="L1024" s="11" t="str">
        <f>IF(ISERROR(VLOOKUP(C1024,'WI Vs ASM'!$B$2:$D$1000,3,0)),0,(VLOOKUP(C1024,'WI Vs ASM'!$B$2:$D$1000,3,0)))</f>
        <v>00-Maintenance Onshore</v>
      </c>
      <c r="M1024" s="11" t="str">
        <f>IF(ISERROR(VLOOKUP(C1024,'WI Vs ASM'!$B$2:$I$1000,8,0)),0,(VLOOKUP(C1024,'WI Vs ASM'!$B$2:$I$1000,8,0)))</f>
        <v>Vinodh</v>
      </c>
      <c r="N1024" s="11" t="str">
        <f>IF(ISERROR(VLOOKUP(C1024,'WI Vs ASM'!$B$2:$G$1000,6,0)),0,(VLOOKUP(C1024,'WI Vs ASM'!$B$2:$G$1000,6,0)))</f>
        <v>FFIC Account Team</v>
      </c>
      <c r="O1024" s="11" t="str">
        <f>IF(ISERROR(VLOOKUP(C1024,'WI Vs ASM'!$B$2:$H$1000,7,0)),0,(VLOOKUP(C1024,'WI Vs ASM'!$B$2:$H$1000,7,0)))</f>
        <v>FFIC Account Team</v>
      </c>
      <c r="P1024" s="11" t="str">
        <f t="shared" si="423"/>
        <v>May-17</v>
      </c>
      <c r="Q1024" s="11" t="str">
        <f t="shared" si="424"/>
        <v>Q2</v>
      </c>
      <c r="R1024" s="11" t="str">
        <f>IF(ISERROR(VLOOKUP(C1024,'WI Vs ASM'!$B$2:$J$1000,9,0)),0,(VLOOKUP(C1024,'WI Vs ASM'!$B$2:$J$1000,9,0)))</f>
        <v>Manash M Dutta</v>
      </c>
      <c r="S1024" s="11">
        <f>IF(ISERROR(VLOOKUP(C1024,'WI Vs ASM'!$B$2:$K$1000,10,0)),0,(VLOOKUP(C1024,'WI Vs ASM'!$B$2:$K$1000,10,0)))</f>
        <v>0</v>
      </c>
      <c r="T1024" s="11">
        <f>IF(ISERROR(VLOOKUP(C1024,'WI Vs ASM'!$B$2:$L$1000,11,0)),0,(VLOOKUP(C1024,'WI Vs ASM'!$B$2:$L$1000,11,0)))</f>
        <v>0</v>
      </c>
      <c r="U1024" s="11" t="str">
        <f t="shared" si="431"/>
        <v>WR635537</v>
      </c>
      <c r="V1024" s="11" t="str">
        <f t="shared" si="425"/>
        <v>No</v>
      </c>
      <c r="W1024" s="11" t="str">
        <f t="shared" si="426"/>
        <v>Yes</v>
      </c>
      <c r="X1024" s="11" t="str">
        <f t="shared" si="427"/>
        <v>No</v>
      </c>
      <c r="Y1024" s="11" t="str">
        <f t="shared" si="428"/>
        <v>No</v>
      </c>
      <c r="Z1024" s="11" t="str">
        <f t="shared" si="429"/>
        <v>No</v>
      </c>
      <c r="AA1024" s="11" t="str">
        <f t="shared" si="432"/>
        <v>No</v>
      </c>
      <c r="AB1024" s="11">
        <f>IF(ISERROR(VLOOKUP(U1024,'ITWR Dump'!$A$2:$Y$5000,24,0)),0,(VLOOKUP('ILC Report'!U1024,'ITWR Dump'!$A$2:$Y$5000,24,0)))</f>
        <v>0</v>
      </c>
      <c r="AC1024" s="11" t="str">
        <f t="shared" si="433"/>
        <v>No</v>
      </c>
      <c r="AD1024" s="11" t="str">
        <f t="shared" si="434"/>
        <v/>
      </c>
      <c r="AE1024" s="11">
        <f>IF(ISERROR(VLOOKUP(U1024,'ITWR Dump'!$A$2:$Y$5000,13,0)),0,(VLOOKUP(U1024,'ITWR Dump'!$A$2:$Y$5000,13,0)))</f>
        <v>0</v>
      </c>
      <c r="AF1024" s="11">
        <f>IF(ISERROR(VLOOKUP(U1024,'ITWR Dump'!$A$2:$Y$5000,11,0)),0,(VLOOKUP(U1024,'ITWR Dump'!$A$2:$Y$5000,11,0)))</f>
        <v>0</v>
      </c>
      <c r="AG1024" s="11">
        <f>IF(ISERROR(VLOOKUP(U1024,'ITWR Dump'!$A$2:$Y$5000,2,0)),0,(VLOOKUP(U1024,'ITWR Dump'!$A$2:$Y$5000,2,0)))</f>
        <v>0</v>
      </c>
      <c r="AH1024" s="11">
        <f>IF(ISERROR(VLOOKUP(U1024,'ITWR Dump'!$A$2:$Y$5000,14,0)),0,(VLOOKUP(U1024,'ITWR Dump'!$A$2:$Y$5000,14,0)))</f>
        <v>0</v>
      </c>
      <c r="AI1024" s="11" t="str">
        <f t="shared" si="435"/>
        <v>00-Maintenance Onshore Landed</v>
      </c>
      <c r="AJ1024" s="11" t="str">
        <f t="shared" si="436"/>
        <v>Landed Onshore</v>
      </c>
      <c r="AK1024" s="11" t="str">
        <f>IF(ISERROR(VLOOKUP(A1024,'Team Data'!$C$2:$U$213,17,0)),0,(VLOOKUP(A1024,'Team Data'!$C$2:$U$213,17,0)))</f>
        <v>BI and RM</v>
      </c>
      <c r="AL1024" s="11" t="str">
        <f t="shared" si="437"/>
        <v>2017-04-24</v>
      </c>
      <c r="AM1024" s="11">
        <f>IF(ISERROR(VLOOKUP(U1024,'ITWR Dump'!$A$2:$Y$5000,16,0)),0,(VLOOKUP(U1024,'ITWR Dump'!$A$2:$Y$5000,16,0)))</f>
        <v>0</v>
      </c>
      <c r="AN1024" s="11">
        <f>IF(ISERROR(VLOOKUP(U1024,'ITWR Dump'!$A$2:$Y$5000,18,0)),0,(VLOOKUP(U1024,'ITWR Dump'!$A$2:$Y$5000,18,0)))</f>
        <v>0</v>
      </c>
      <c r="AO1024" s="11">
        <f>IF(ISERROR(VLOOKUP(U1024,'ITWR Dump'!$A$2:$Y$5000,25,0)),0,(VLOOKUP('ILC Report'!U1024,'ITWR Dump'!$A$2:$Y$5000,25,0)))</f>
        <v>0</v>
      </c>
      <c r="AP1024" s="11">
        <f t="shared" si="438"/>
        <v>0</v>
      </c>
      <c r="AQ1024" s="26">
        <f t="shared" si="439"/>
        <v>0</v>
      </c>
      <c r="AR1024" s="26">
        <f t="shared" si="440"/>
        <v>0</v>
      </c>
      <c r="AS1024" s="26">
        <f t="shared" si="441"/>
        <v>0</v>
      </c>
      <c r="AT1024" s="26">
        <f t="shared" si="442"/>
        <v>0</v>
      </c>
      <c r="AU1024" s="26">
        <f t="shared" si="443"/>
        <v>0</v>
      </c>
      <c r="AV1024" s="26">
        <f t="shared" si="444"/>
        <v>0</v>
      </c>
      <c r="AW1024" s="11" t="s">
        <v>653</v>
      </c>
      <c r="AX1024" s="11" t="str">
        <f>VLOOKUP(L1024,Group!$A$2:$B$1000,2,0)</f>
        <v>Maintenance</v>
      </c>
      <c r="AY1024" s="11">
        <f>IF(ISERROR(VLOOKUP(U1024,'ITWR Dump'!$A$2:$Y$5000,15,0)),0,(VLOOKUP('ILC Report'!U1024,'ITWR Dump'!$A$2:$Y$5000,15,0)))</f>
        <v>0</v>
      </c>
      <c r="AZ1024" s="11" t="str">
        <f t="shared" si="445"/>
        <v>Yes</v>
      </c>
      <c r="BA1024" s="11" t="str">
        <f t="shared" si="446"/>
        <v>BKO</v>
      </c>
      <c r="BB1024" s="11" t="str">
        <f t="shared" si="447"/>
        <v>MN</v>
      </c>
      <c r="BC1024" s="11" t="str">
        <f t="shared" si="448"/>
        <v>No</v>
      </c>
    </row>
    <row r="1025" spans="1:55" x14ac:dyDescent="0.3">
      <c r="A1025" s="11" t="s">
        <v>120</v>
      </c>
      <c r="B1025" s="11" t="s">
        <v>1856</v>
      </c>
      <c r="C1025" s="11" t="s">
        <v>572</v>
      </c>
      <c r="D1025" s="11" t="s">
        <v>2473</v>
      </c>
      <c r="E1025" s="38" t="s">
        <v>652</v>
      </c>
      <c r="F1025" s="11">
        <v>40</v>
      </c>
      <c r="G1025" s="40" t="s">
        <v>218</v>
      </c>
      <c r="H1025" s="11" t="str">
        <f t="shared" si="430"/>
        <v>Regular</v>
      </c>
      <c r="I1025" s="11" t="str">
        <f t="shared" si="422"/>
        <v>INDIA</v>
      </c>
      <c r="J1025" s="11" t="str">
        <f>IF(ISERROR(VLOOKUP(C1025,'WI Vs ASM'!$B$2:$E$1000,4,0)),0,(VLOOKUP(C1025,'WI Vs ASM'!$B$2:$E$1000,4,0)))</f>
        <v>Offshore</v>
      </c>
      <c r="K1025" s="11" t="str">
        <f>IF(ISERROR(VLOOKUP(C1025,'WI Vs ASM'!$B$2:$F$1000,5,0)),0,(VLOOKUP(C1025,'WI Vs ASM'!$B$2:$F$1000,5,0)))</f>
        <v>02-Variable Billable</v>
      </c>
      <c r="L1025" s="11" t="str">
        <f>IF(ISERROR(VLOOKUP(C1025,'WI Vs ASM'!$B$2:$D$1000,3,0)),0,(VLOOKUP(C1025,'WI Vs ASM'!$B$2:$D$1000,3,0)))</f>
        <v>78-Landed BA-SE Offshore</v>
      </c>
      <c r="M1025" s="11" t="str">
        <f>IF(ISERROR(VLOOKUP(C1025,'WI Vs ASM'!$B$2:$I$1000,8,0)),0,(VLOOKUP(C1025,'WI Vs ASM'!$B$2:$I$1000,8,0)))</f>
        <v>Rahul Soman</v>
      </c>
      <c r="N1025" s="11" t="str">
        <f>IF(ISERROR(VLOOKUP(C1025,'WI Vs ASM'!$B$2:$G$1000,6,0)),0,(VLOOKUP(C1025,'WI Vs ASM'!$B$2:$G$1000,6,0)))</f>
        <v>Commercial</v>
      </c>
      <c r="O1025" s="11" t="str">
        <f>IF(ISERROR(VLOOKUP(C1025,'WI Vs ASM'!$B$2:$H$1000,7,0)),0,(VLOOKUP(C1025,'WI Vs ASM'!$B$2:$H$1000,7,0)))</f>
        <v>Commercial</v>
      </c>
      <c r="P1025" s="11" t="str">
        <f t="shared" si="423"/>
        <v>Apr-17</v>
      </c>
      <c r="Q1025" s="11" t="str">
        <f t="shared" si="424"/>
        <v>Q2</v>
      </c>
      <c r="R1025" s="11" t="str">
        <f>IF(ISERROR(VLOOKUP(C1025,'WI Vs ASM'!$B$2:$J$1000,9,0)),0,(VLOOKUP(C1025,'WI Vs ASM'!$B$2:$J$1000,9,0)))</f>
        <v>Jyothi Pai</v>
      </c>
      <c r="S1025" s="11" t="str">
        <f>IF(ISERROR(VLOOKUP(C1025,'WI Vs ASM'!$B$2:$K$1000,10,0)),0,(VLOOKUP(C1025,'WI Vs ASM'!$B$2:$K$1000,10,0)))</f>
        <v>Steve J Sorensen</v>
      </c>
      <c r="T1025" s="11" t="str">
        <f>IF(ISERROR(VLOOKUP(C1025,'WI Vs ASM'!$B$2:$L$1000,11,0)),0,(VLOOKUP(C1025,'WI Vs ASM'!$B$2:$L$1000,11,0)))</f>
        <v>Sreekala Balasubramanian</v>
      </c>
      <c r="U1025" s="11" t="e">
        <f t="shared" si="431"/>
        <v>#VALUE!</v>
      </c>
      <c r="V1025" s="11" t="str">
        <f t="shared" si="425"/>
        <v>No</v>
      </c>
      <c r="W1025" s="11" t="str">
        <f t="shared" si="426"/>
        <v>Yes</v>
      </c>
      <c r="X1025" s="11" t="str">
        <f t="shared" si="427"/>
        <v>Yes</v>
      </c>
      <c r="Y1025" s="11" t="str">
        <f t="shared" si="428"/>
        <v>No</v>
      </c>
      <c r="Z1025" s="11" t="str">
        <f t="shared" si="429"/>
        <v>No</v>
      </c>
      <c r="AA1025" s="11" t="str">
        <f t="shared" si="432"/>
        <v>No</v>
      </c>
      <c r="AB1025" s="11">
        <f>IF(ISERROR(VLOOKUP(U1025,'ITWR Dump'!$A$2:$Y$5000,24,0)),0,(VLOOKUP('ILC Report'!U1025,'ITWR Dump'!$A$2:$Y$5000,24,0)))</f>
        <v>0</v>
      </c>
      <c r="AC1025" s="11" t="str">
        <f t="shared" si="433"/>
        <v>Yes</v>
      </c>
      <c r="AD1025" s="11" t="str">
        <f t="shared" si="434"/>
        <v>BASE/Staff Aug</v>
      </c>
      <c r="AE1025" s="11">
        <f>IF(ISERROR(VLOOKUP(U1025,'ITWR Dump'!$A$2:$Y$5000,13,0)),0,(VLOOKUP(U1025,'ITWR Dump'!$A$2:$Y$5000,13,0)))</f>
        <v>0</v>
      </c>
      <c r="AF1025" s="11">
        <f>IF(ISERROR(VLOOKUP(U1025,'ITWR Dump'!$A$2:$Y$5000,11,0)),0,(VLOOKUP(U1025,'ITWR Dump'!$A$2:$Y$5000,11,0)))</f>
        <v>0</v>
      </c>
      <c r="AG1025" s="11">
        <f>IF(ISERROR(VLOOKUP(U1025,'ITWR Dump'!$A$2:$Y$5000,2,0)),0,(VLOOKUP(U1025,'ITWR Dump'!$A$2:$Y$5000,2,0)))</f>
        <v>0</v>
      </c>
      <c r="AH1025" s="11">
        <f>IF(ISERROR(VLOOKUP(U1025,'ITWR Dump'!$A$2:$Y$5000,14,0)),0,(VLOOKUP(U1025,'ITWR Dump'!$A$2:$Y$5000,14,0)))</f>
        <v>0</v>
      </c>
      <c r="AI1025" s="11" t="str">
        <f t="shared" si="435"/>
        <v>78-Landed BA-SE Offshore</v>
      </c>
      <c r="AJ1025" s="11" t="str">
        <f t="shared" si="436"/>
        <v>Offshore</v>
      </c>
      <c r="AK1025" s="11" t="str">
        <f>IF(ISERROR(VLOOKUP(A1025,'Team Data'!$C$2:$U$213,17,0)),0,(VLOOKUP(A1025,'Team Data'!$C$2:$U$213,17,0)))</f>
        <v>Open System</v>
      </c>
      <c r="AL1025" s="11" t="str">
        <f t="shared" si="437"/>
        <v>2017-04-24</v>
      </c>
      <c r="AM1025" s="11">
        <f>IF(ISERROR(VLOOKUP(U1025,'ITWR Dump'!$A$2:$Y$5000,16,0)),0,(VLOOKUP(U1025,'ITWR Dump'!$A$2:$Y$5000,16,0)))</f>
        <v>0</v>
      </c>
      <c r="AN1025" s="11">
        <f>IF(ISERROR(VLOOKUP(U1025,'ITWR Dump'!$A$2:$Y$5000,18,0)),0,(VLOOKUP(U1025,'ITWR Dump'!$A$2:$Y$5000,18,0)))</f>
        <v>0</v>
      </c>
      <c r="AO1025" s="11">
        <f>IF(ISERROR(VLOOKUP(U1025,'ITWR Dump'!$A$2:$Y$5000,25,0)),0,(VLOOKUP('ILC Report'!U1025,'ITWR Dump'!$A$2:$Y$5000,25,0)))</f>
        <v>0</v>
      </c>
      <c r="AP1025" s="11">
        <f t="shared" si="438"/>
        <v>0</v>
      </c>
      <c r="AQ1025" s="26">
        <f t="shared" si="439"/>
        <v>0</v>
      </c>
      <c r="AR1025" s="26">
        <f t="shared" si="440"/>
        <v>0</v>
      </c>
      <c r="AS1025" s="26">
        <f t="shared" si="441"/>
        <v>0</v>
      </c>
      <c r="AT1025" s="26">
        <f t="shared" si="442"/>
        <v>0</v>
      </c>
      <c r="AU1025" s="26">
        <f t="shared" si="443"/>
        <v>0</v>
      </c>
      <c r="AV1025" s="26">
        <f t="shared" si="444"/>
        <v>0</v>
      </c>
      <c r="AW1025" s="11" t="s">
        <v>653</v>
      </c>
      <c r="AX1025" s="11" t="str">
        <f>VLOOKUP(L1025,Group!$A$2:$B$1000,2,0)</f>
        <v>Enhancement</v>
      </c>
      <c r="AY1025" s="11">
        <f>IF(ISERROR(VLOOKUP(U1025,'ITWR Dump'!$A$2:$Y$5000,15,0)),0,(VLOOKUP('ILC Report'!U1025,'ITWR Dump'!$A$2:$Y$5000,15,0)))</f>
        <v>0</v>
      </c>
      <c r="AZ1025" s="11" t="str">
        <f t="shared" si="445"/>
        <v>No</v>
      </c>
      <c r="BA1025" s="11" t="str">
        <f t="shared" si="446"/>
        <v>BKI</v>
      </c>
      <c r="BB1025" s="11" t="str">
        <f t="shared" si="447"/>
        <v>LB</v>
      </c>
      <c r="BC1025" s="11" t="str">
        <f t="shared" si="448"/>
        <v>No</v>
      </c>
    </row>
    <row r="1026" spans="1:55" x14ac:dyDescent="0.3">
      <c r="A1026" s="11" t="s">
        <v>120</v>
      </c>
      <c r="B1026" s="11" t="s">
        <v>1856</v>
      </c>
      <c r="C1026" s="11" t="s">
        <v>572</v>
      </c>
      <c r="D1026" s="11" t="s">
        <v>2473</v>
      </c>
      <c r="E1026" s="38" t="s">
        <v>2901</v>
      </c>
      <c r="F1026" s="11">
        <v>32</v>
      </c>
      <c r="G1026" s="40" t="s">
        <v>218</v>
      </c>
      <c r="H1026" s="11" t="str">
        <f t="shared" si="430"/>
        <v>Regular</v>
      </c>
      <c r="I1026" s="11" t="str">
        <f t="shared" ref="I1026:I1089" si="449">Locationdetails(J1026)</f>
        <v>INDIA</v>
      </c>
      <c r="J1026" s="11" t="str">
        <f>IF(ISERROR(VLOOKUP(C1026,'WI Vs ASM'!$B$2:$E$1000,4,0)),0,(VLOOKUP(C1026,'WI Vs ASM'!$B$2:$E$1000,4,0)))</f>
        <v>Offshore</v>
      </c>
      <c r="K1026" s="11" t="str">
        <f>IF(ISERROR(VLOOKUP(C1026,'WI Vs ASM'!$B$2:$F$1000,5,0)),0,(VLOOKUP(C1026,'WI Vs ASM'!$B$2:$F$1000,5,0)))</f>
        <v>02-Variable Billable</v>
      </c>
      <c r="L1026" s="11" t="str">
        <f>IF(ISERROR(VLOOKUP(C1026,'WI Vs ASM'!$B$2:$D$1000,3,0)),0,(VLOOKUP(C1026,'WI Vs ASM'!$B$2:$D$1000,3,0)))</f>
        <v>78-Landed BA-SE Offshore</v>
      </c>
      <c r="M1026" s="11" t="str">
        <f>IF(ISERROR(VLOOKUP(C1026,'WI Vs ASM'!$B$2:$I$1000,8,0)),0,(VLOOKUP(C1026,'WI Vs ASM'!$B$2:$I$1000,8,0)))</f>
        <v>Rahul Soman</v>
      </c>
      <c r="N1026" s="11" t="str">
        <f>IF(ISERROR(VLOOKUP(C1026,'WI Vs ASM'!$B$2:$G$1000,6,0)),0,(VLOOKUP(C1026,'WI Vs ASM'!$B$2:$G$1000,6,0)))</f>
        <v>Commercial</v>
      </c>
      <c r="O1026" s="11" t="str">
        <f>IF(ISERROR(VLOOKUP(C1026,'WI Vs ASM'!$B$2:$H$1000,7,0)),0,(VLOOKUP(C1026,'WI Vs ASM'!$B$2:$H$1000,7,0)))</f>
        <v>Commercial</v>
      </c>
      <c r="P1026" s="11" t="str">
        <f t="shared" ref="P1026:P1089" si="450">TEXT(E1026,"MMM-YY")</f>
        <v>May-17</v>
      </c>
      <c r="Q1026" s="11" t="str">
        <f t="shared" ref="Q1026:Q1089" si="451">Quarterdetails(P1026)</f>
        <v>Q2</v>
      </c>
      <c r="R1026" s="11" t="str">
        <f>IF(ISERROR(VLOOKUP(C1026,'WI Vs ASM'!$B$2:$J$1000,9,0)),0,(VLOOKUP(C1026,'WI Vs ASM'!$B$2:$J$1000,9,0)))</f>
        <v>Jyothi Pai</v>
      </c>
      <c r="S1026" s="11" t="str">
        <f>IF(ISERROR(VLOOKUP(C1026,'WI Vs ASM'!$B$2:$K$1000,10,0)),0,(VLOOKUP(C1026,'WI Vs ASM'!$B$2:$K$1000,10,0)))</f>
        <v>Steve J Sorensen</v>
      </c>
      <c r="T1026" s="11" t="str">
        <f>IF(ISERROR(VLOOKUP(C1026,'WI Vs ASM'!$B$2:$L$1000,11,0)),0,(VLOOKUP(C1026,'WI Vs ASM'!$B$2:$L$1000,11,0)))</f>
        <v>Sreekala Balasubramanian</v>
      </c>
      <c r="U1026" s="11" t="e">
        <f t="shared" si="431"/>
        <v>#VALUE!</v>
      </c>
      <c r="V1026" s="11" t="str">
        <f t="shared" ref="V1026:V1089" si="452">IF(OR(AP1026=1,AQ1026=1,AR1026=1,AS1026=1,AT1026=1,AU1026=1,AV1026=1),"Yes","No")</f>
        <v>No</v>
      </c>
      <c r="W1026" s="11" t="str">
        <f t="shared" ref="W1026:W1089" si="453">IF(V1026&lt;&gt;"Yes",IF(AND(K1026&lt;&gt;"09-NonBillable"),"Yes","No"),"No")</f>
        <v>Yes</v>
      </c>
      <c r="X1026" s="11" t="str">
        <f t="shared" ref="X1026:X1089" si="454">IF(ISERROR(IF(OR(RIGHT(C1026,2)="LB",(RIGHT(C1026,2)="MG"),(C1026="WAFCOGEN")),"Yes","No")),"No",(IF(OR(RIGHT(C1026,2)="LB",(RIGHT(C1026,2)="MG"),(C1026="WAFCOGEN")),"Yes","No")))</f>
        <v>Yes</v>
      </c>
      <c r="Y1026" s="11" t="str">
        <f t="shared" ref="Y1026:Y1089" si="455">CTCdetails(AE1026)</f>
        <v>No</v>
      </c>
      <c r="Z1026" s="11" t="str">
        <f t="shared" ref="Z1026:Z1089" si="456">Ignitedetails(C1026)</f>
        <v>No</v>
      </c>
      <c r="AA1026" s="11" t="str">
        <f t="shared" si="432"/>
        <v>No</v>
      </c>
      <c r="AB1026" s="11">
        <f>IF(ISERROR(VLOOKUP(U1026,'ITWR Dump'!$A$2:$Y$5000,24,0)),0,(VLOOKUP('ILC Report'!U1026,'ITWR Dump'!$A$2:$Y$5000,24,0)))</f>
        <v>0</v>
      </c>
      <c r="AC1026" s="11" t="str">
        <f t="shared" si="433"/>
        <v>Yes</v>
      </c>
      <c r="AD1026" s="11" t="str">
        <f t="shared" si="434"/>
        <v>BASE/Staff Aug</v>
      </c>
      <c r="AE1026" s="11">
        <f>IF(ISERROR(VLOOKUP(U1026,'ITWR Dump'!$A$2:$Y$5000,13,0)),0,(VLOOKUP(U1026,'ITWR Dump'!$A$2:$Y$5000,13,0)))</f>
        <v>0</v>
      </c>
      <c r="AF1026" s="11">
        <f>IF(ISERROR(VLOOKUP(U1026,'ITWR Dump'!$A$2:$Y$5000,11,0)),0,(VLOOKUP(U1026,'ITWR Dump'!$A$2:$Y$5000,11,0)))</f>
        <v>0</v>
      </c>
      <c r="AG1026" s="11">
        <f>IF(ISERROR(VLOOKUP(U1026,'ITWR Dump'!$A$2:$Y$5000,2,0)),0,(VLOOKUP(U1026,'ITWR Dump'!$A$2:$Y$5000,2,0)))</f>
        <v>0</v>
      </c>
      <c r="AH1026" s="11">
        <f>IF(ISERROR(VLOOKUP(U1026,'ITWR Dump'!$A$2:$Y$5000,14,0)),0,(VLOOKUP(U1026,'ITWR Dump'!$A$2:$Y$5000,14,0)))</f>
        <v>0</v>
      </c>
      <c r="AI1026" s="11" t="str">
        <f t="shared" si="435"/>
        <v>78-Landed BA-SE Offshore</v>
      </c>
      <c r="AJ1026" s="11" t="str">
        <f t="shared" si="436"/>
        <v>Offshore</v>
      </c>
      <c r="AK1026" s="11" t="str">
        <f>IF(ISERROR(VLOOKUP(A1026,'Team Data'!$C$2:$U$213,17,0)),0,(VLOOKUP(A1026,'Team Data'!$C$2:$U$213,17,0)))</f>
        <v>Open System</v>
      </c>
      <c r="AL1026" s="11" t="str">
        <f t="shared" si="437"/>
        <v>2017-04-24</v>
      </c>
      <c r="AM1026" s="11">
        <f>IF(ISERROR(VLOOKUP(U1026,'ITWR Dump'!$A$2:$Y$5000,16,0)),0,(VLOOKUP(U1026,'ITWR Dump'!$A$2:$Y$5000,16,0)))</f>
        <v>0</v>
      </c>
      <c r="AN1026" s="11">
        <f>IF(ISERROR(VLOOKUP(U1026,'ITWR Dump'!$A$2:$Y$5000,18,0)),0,(VLOOKUP(U1026,'ITWR Dump'!$A$2:$Y$5000,18,0)))</f>
        <v>0</v>
      </c>
      <c r="AO1026" s="11">
        <f>IF(ISERROR(VLOOKUP(U1026,'ITWR Dump'!$A$2:$Y$5000,25,0)),0,(VLOOKUP('ILC Report'!U1026,'ITWR Dump'!$A$2:$Y$5000,25,0)))</f>
        <v>0</v>
      </c>
      <c r="AP1026" s="11">
        <f t="shared" si="438"/>
        <v>0</v>
      </c>
      <c r="AQ1026" s="26">
        <f t="shared" si="439"/>
        <v>0</v>
      </c>
      <c r="AR1026" s="26">
        <f t="shared" si="440"/>
        <v>0</v>
      </c>
      <c r="AS1026" s="26">
        <f t="shared" si="441"/>
        <v>0</v>
      </c>
      <c r="AT1026" s="26">
        <f t="shared" si="442"/>
        <v>0</v>
      </c>
      <c r="AU1026" s="26">
        <f t="shared" si="443"/>
        <v>0</v>
      </c>
      <c r="AV1026" s="26">
        <f t="shared" si="444"/>
        <v>0</v>
      </c>
      <c r="AW1026" s="11" t="s">
        <v>653</v>
      </c>
      <c r="AX1026" s="11" t="str">
        <f>VLOOKUP(L1026,Group!$A$2:$B$1000,2,0)</f>
        <v>Enhancement</v>
      </c>
      <c r="AY1026" s="11">
        <f>IF(ISERROR(VLOOKUP(U1026,'ITWR Dump'!$A$2:$Y$5000,15,0)),0,(VLOOKUP('ILC Report'!U1026,'ITWR Dump'!$A$2:$Y$5000,15,0)))</f>
        <v>0</v>
      </c>
      <c r="AZ1026" s="11" t="str">
        <f t="shared" si="445"/>
        <v>No</v>
      </c>
      <c r="BA1026" s="11" t="str">
        <f t="shared" si="446"/>
        <v>BKI</v>
      </c>
      <c r="BB1026" s="11" t="str">
        <f t="shared" si="447"/>
        <v>LB</v>
      </c>
      <c r="BC1026" s="11" t="str">
        <f t="shared" si="448"/>
        <v>No</v>
      </c>
    </row>
    <row r="1027" spans="1:55" x14ac:dyDescent="0.3">
      <c r="A1027" s="11" t="s">
        <v>120</v>
      </c>
      <c r="B1027" s="11" t="s">
        <v>1856</v>
      </c>
      <c r="C1027" s="11" t="s">
        <v>572</v>
      </c>
      <c r="D1027" s="11" t="s">
        <v>2473</v>
      </c>
      <c r="E1027" s="38" t="s">
        <v>2902</v>
      </c>
      <c r="F1027" s="11">
        <v>40</v>
      </c>
      <c r="G1027" s="40" t="s">
        <v>218</v>
      </c>
      <c r="H1027" s="11" t="str">
        <f t="shared" ref="H1027:H1090" si="457">Shiftdetails($G1027)</f>
        <v>Regular</v>
      </c>
      <c r="I1027" s="11" t="str">
        <f t="shared" si="449"/>
        <v>INDIA</v>
      </c>
      <c r="J1027" s="11" t="str">
        <f>IF(ISERROR(VLOOKUP(C1027,'WI Vs ASM'!$B$2:$E$1000,4,0)),0,(VLOOKUP(C1027,'WI Vs ASM'!$B$2:$E$1000,4,0)))</f>
        <v>Offshore</v>
      </c>
      <c r="K1027" s="11" t="str">
        <f>IF(ISERROR(VLOOKUP(C1027,'WI Vs ASM'!$B$2:$F$1000,5,0)),0,(VLOOKUP(C1027,'WI Vs ASM'!$B$2:$F$1000,5,0)))</f>
        <v>02-Variable Billable</v>
      </c>
      <c r="L1027" s="11" t="str">
        <f>IF(ISERROR(VLOOKUP(C1027,'WI Vs ASM'!$B$2:$D$1000,3,0)),0,(VLOOKUP(C1027,'WI Vs ASM'!$B$2:$D$1000,3,0)))</f>
        <v>78-Landed BA-SE Offshore</v>
      </c>
      <c r="M1027" s="11" t="str">
        <f>IF(ISERROR(VLOOKUP(C1027,'WI Vs ASM'!$B$2:$I$1000,8,0)),0,(VLOOKUP(C1027,'WI Vs ASM'!$B$2:$I$1000,8,0)))</f>
        <v>Rahul Soman</v>
      </c>
      <c r="N1027" s="11" t="str">
        <f>IF(ISERROR(VLOOKUP(C1027,'WI Vs ASM'!$B$2:$G$1000,6,0)),0,(VLOOKUP(C1027,'WI Vs ASM'!$B$2:$G$1000,6,0)))</f>
        <v>Commercial</v>
      </c>
      <c r="O1027" s="11" t="str">
        <f>IF(ISERROR(VLOOKUP(C1027,'WI Vs ASM'!$B$2:$H$1000,7,0)),0,(VLOOKUP(C1027,'WI Vs ASM'!$B$2:$H$1000,7,0)))</f>
        <v>Commercial</v>
      </c>
      <c r="P1027" s="11" t="str">
        <f t="shared" si="450"/>
        <v>May-17</v>
      </c>
      <c r="Q1027" s="11" t="str">
        <f t="shared" si="451"/>
        <v>Q2</v>
      </c>
      <c r="R1027" s="11" t="str">
        <f>IF(ISERROR(VLOOKUP(C1027,'WI Vs ASM'!$B$2:$J$1000,9,0)),0,(VLOOKUP(C1027,'WI Vs ASM'!$B$2:$J$1000,9,0)))</f>
        <v>Jyothi Pai</v>
      </c>
      <c r="S1027" s="11" t="str">
        <f>IF(ISERROR(VLOOKUP(C1027,'WI Vs ASM'!$B$2:$K$1000,10,0)),0,(VLOOKUP(C1027,'WI Vs ASM'!$B$2:$K$1000,10,0)))</f>
        <v>Steve J Sorensen</v>
      </c>
      <c r="T1027" s="11" t="str">
        <f>IF(ISERROR(VLOOKUP(C1027,'WI Vs ASM'!$B$2:$L$1000,11,0)),0,(VLOOKUP(C1027,'WI Vs ASM'!$B$2:$L$1000,11,0)))</f>
        <v>Sreekala Balasubramanian</v>
      </c>
      <c r="U1027" s="11" t="e">
        <f t="shared" ref="U1027:U1090" si="458">IF(ISERROR(MID((UPPER(D1027)),(FIND("WR",(UPPER(D1027)),1)),8)),MID((UPPER(D1027)),(FIND("ENH",(UPPER(D1027)),1)),9),MID((UPPER(D1027)),(FIND("WR",(UPPER(D1027)),1)),8))</f>
        <v>#VALUE!</v>
      </c>
      <c r="V1027" s="11" t="str">
        <f t="shared" si="452"/>
        <v>No</v>
      </c>
      <c r="W1027" s="11" t="str">
        <f t="shared" si="453"/>
        <v>Yes</v>
      </c>
      <c r="X1027" s="11" t="str">
        <f t="shared" si="454"/>
        <v>Yes</v>
      </c>
      <c r="Y1027" s="11" t="str">
        <f t="shared" si="455"/>
        <v>No</v>
      </c>
      <c r="Z1027" s="11" t="str">
        <f t="shared" si="456"/>
        <v>No</v>
      </c>
      <c r="AA1027" s="11" t="str">
        <f t="shared" ref="AA1027:AA1090" si="459">RTCdetails(AE1027,AY1027)</f>
        <v>No</v>
      </c>
      <c r="AB1027" s="11">
        <f>IF(ISERROR(VLOOKUP(U1027,'ITWR Dump'!$A$2:$Y$5000,24,0)),0,(VLOOKUP('ILC Report'!U1027,'ITWR Dump'!$A$2:$Y$5000,24,0)))</f>
        <v>0</v>
      </c>
      <c r="AC1027" s="11" t="str">
        <f t="shared" ref="AC1027:AC1090" si="460">Billable(X1027,Y1027,Z1027,AA1027,BC1027)</f>
        <v>Yes</v>
      </c>
      <c r="AD1027" s="11" t="str">
        <f t="shared" ref="AD1027:AD1090" si="461">IF(X1027="Yes",$X$1,IF(Y1027="Yes",$Y$1,IF(Z1027="Yes",$Z$1,IF(AA1027="Yes",$AA$1,""))))</f>
        <v>BASE/Staff Aug</v>
      </c>
      <c r="AE1027" s="11">
        <f>IF(ISERROR(VLOOKUP(U1027,'ITWR Dump'!$A$2:$Y$5000,13,0)),0,(VLOOKUP(U1027,'ITWR Dump'!$A$2:$Y$5000,13,0)))</f>
        <v>0</v>
      </c>
      <c r="AF1027" s="11">
        <f>IF(ISERROR(VLOOKUP(U1027,'ITWR Dump'!$A$2:$Y$5000,11,0)),0,(VLOOKUP(U1027,'ITWR Dump'!$A$2:$Y$5000,11,0)))</f>
        <v>0</v>
      </c>
      <c r="AG1027" s="11">
        <f>IF(ISERROR(VLOOKUP(U1027,'ITWR Dump'!$A$2:$Y$5000,2,0)),0,(VLOOKUP(U1027,'ITWR Dump'!$A$2:$Y$5000,2,0)))</f>
        <v>0</v>
      </c>
      <c r="AH1027" s="11">
        <f>IF(ISERROR(VLOOKUP(U1027,'ITWR Dump'!$A$2:$Y$5000,14,0)),0,(VLOOKUP(U1027,'ITWR Dump'!$A$2:$Y$5000,14,0)))</f>
        <v>0</v>
      </c>
      <c r="AI1027" s="11" t="str">
        <f t="shared" ref="AI1027:AI1090" si="462">UdfCategory(H1027,L1027,AJ1027)</f>
        <v>78-Landed BA-SE Offshore</v>
      </c>
      <c r="AJ1027" s="11" t="str">
        <f t="shared" ref="AJ1027:AJ1090" si="463">OnOffLanded(A1027,C1027,J1027)</f>
        <v>Offshore</v>
      </c>
      <c r="AK1027" s="11" t="str">
        <f>IF(ISERROR(VLOOKUP(A1027,'Team Data'!$C$2:$U$213,17,0)),0,(VLOOKUP(A1027,'Team Data'!$C$2:$U$213,17,0)))</f>
        <v>Open System</v>
      </c>
      <c r="AL1027" s="11" t="str">
        <f t="shared" ref="AL1027:AL1090" si="464">LEFT(AW1027,10)</f>
        <v>2017-04-24</v>
      </c>
      <c r="AM1027" s="11">
        <f>IF(ISERROR(VLOOKUP(U1027,'ITWR Dump'!$A$2:$Y$5000,16,0)),0,(VLOOKUP(U1027,'ITWR Dump'!$A$2:$Y$5000,16,0)))</f>
        <v>0</v>
      </c>
      <c r="AN1027" s="11">
        <f>IF(ISERROR(VLOOKUP(U1027,'ITWR Dump'!$A$2:$Y$5000,18,0)),0,(VLOOKUP(U1027,'ITWR Dump'!$A$2:$Y$5000,18,0)))</f>
        <v>0</v>
      </c>
      <c r="AO1027" s="11">
        <f>IF(ISERROR(VLOOKUP(U1027,'ITWR Dump'!$A$2:$Y$5000,25,0)),0,(VLOOKUP('ILC Report'!U1027,'ITWR Dump'!$A$2:$Y$5000,25,0)))</f>
        <v>0</v>
      </c>
      <c r="AP1027" s="11">
        <f t="shared" ref="AP1027:AP1090" si="465">IFERROR(FIND("INC0",D1027,1),0)</f>
        <v>0</v>
      </c>
      <c r="AQ1027" s="26">
        <f t="shared" ref="AQ1027:AQ1090" si="466">IFERROR(FIND("INC1",D1027,1),0)</f>
        <v>0</v>
      </c>
      <c r="AR1027" s="26">
        <f t="shared" ref="AR1027:AR1090" si="467">IFERROR(FIND("INC2",D1027,1),0)</f>
        <v>0</v>
      </c>
      <c r="AS1027" s="26">
        <f t="shared" ref="AS1027:AS1090" si="468">IFERROR(FIND("INC3",D1027,1),0)</f>
        <v>0</v>
      </c>
      <c r="AT1027" s="26">
        <f t="shared" ref="AT1027:AT1090" si="469">IFERROR(FIND("INC4",D1027,1),0)</f>
        <v>0</v>
      </c>
      <c r="AU1027" s="26">
        <f t="shared" ref="AU1027:AU1090" si="470">IFERROR(FIND("INC 0",D1027,1),0)</f>
        <v>0</v>
      </c>
      <c r="AV1027" s="26">
        <f t="shared" ref="AV1027:AV1090" si="471">IFERROR(FIND("INC 1",D1027,1),0)</f>
        <v>0</v>
      </c>
      <c r="AW1027" s="11" t="s">
        <v>653</v>
      </c>
      <c r="AX1027" s="11" t="str">
        <f>VLOOKUP(L1027,Group!$A$2:$B$1000,2,0)</f>
        <v>Enhancement</v>
      </c>
      <c r="AY1027" s="11">
        <f>IF(ISERROR(VLOOKUP(U1027,'ITWR Dump'!$A$2:$Y$5000,15,0)),0,(VLOOKUP('ILC Report'!U1027,'ITWR Dump'!$A$2:$Y$5000,15,0)))</f>
        <v>0</v>
      </c>
      <c r="AZ1027" s="11" t="str">
        <f t="shared" ref="AZ1027:AZ1090" si="472">Adoc(BB1027,D1027)</f>
        <v>No</v>
      </c>
      <c r="BA1027" s="11" t="str">
        <f t="shared" ref="BA1027:BA1090" si="473">LEFT(C1027,3)</f>
        <v>BKI</v>
      </c>
      <c r="BB1027" s="11" t="str">
        <f t="shared" ref="BB1027:BB1090" si="474">RIGHT(C1027,2)</f>
        <v>LB</v>
      </c>
      <c r="BC1027" s="11" t="str">
        <f t="shared" ref="BC1027:BC1090" si="475">Work(AF1027)</f>
        <v>No</v>
      </c>
    </row>
    <row r="1028" spans="1:55" x14ac:dyDescent="0.3">
      <c r="A1028" s="11" t="s">
        <v>120</v>
      </c>
      <c r="B1028" s="11" t="s">
        <v>1856</v>
      </c>
      <c r="C1028" s="11" t="s">
        <v>572</v>
      </c>
      <c r="D1028" s="11" t="s">
        <v>2473</v>
      </c>
      <c r="E1028" s="38" t="s">
        <v>2903</v>
      </c>
      <c r="F1028" s="11">
        <v>40</v>
      </c>
      <c r="G1028" s="40" t="s">
        <v>218</v>
      </c>
      <c r="H1028" s="11" t="str">
        <f t="shared" si="457"/>
        <v>Regular</v>
      </c>
      <c r="I1028" s="11" t="str">
        <f t="shared" si="449"/>
        <v>INDIA</v>
      </c>
      <c r="J1028" s="11" t="str">
        <f>IF(ISERROR(VLOOKUP(C1028,'WI Vs ASM'!$B$2:$E$1000,4,0)),0,(VLOOKUP(C1028,'WI Vs ASM'!$B$2:$E$1000,4,0)))</f>
        <v>Offshore</v>
      </c>
      <c r="K1028" s="11" t="str">
        <f>IF(ISERROR(VLOOKUP(C1028,'WI Vs ASM'!$B$2:$F$1000,5,0)),0,(VLOOKUP(C1028,'WI Vs ASM'!$B$2:$F$1000,5,0)))</f>
        <v>02-Variable Billable</v>
      </c>
      <c r="L1028" s="11" t="str">
        <f>IF(ISERROR(VLOOKUP(C1028,'WI Vs ASM'!$B$2:$D$1000,3,0)),0,(VLOOKUP(C1028,'WI Vs ASM'!$B$2:$D$1000,3,0)))</f>
        <v>78-Landed BA-SE Offshore</v>
      </c>
      <c r="M1028" s="11" t="str">
        <f>IF(ISERROR(VLOOKUP(C1028,'WI Vs ASM'!$B$2:$I$1000,8,0)),0,(VLOOKUP(C1028,'WI Vs ASM'!$B$2:$I$1000,8,0)))</f>
        <v>Rahul Soman</v>
      </c>
      <c r="N1028" s="11" t="str">
        <f>IF(ISERROR(VLOOKUP(C1028,'WI Vs ASM'!$B$2:$G$1000,6,0)),0,(VLOOKUP(C1028,'WI Vs ASM'!$B$2:$G$1000,6,0)))</f>
        <v>Commercial</v>
      </c>
      <c r="O1028" s="11" t="str">
        <f>IF(ISERROR(VLOOKUP(C1028,'WI Vs ASM'!$B$2:$H$1000,7,0)),0,(VLOOKUP(C1028,'WI Vs ASM'!$B$2:$H$1000,7,0)))</f>
        <v>Commercial</v>
      </c>
      <c r="P1028" s="11" t="str">
        <f t="shared" si="450"/>
        <v>May-17</v>
      </c>
      <c r="Q1028" s="11" t="str">
        <f t="shared" si="451"/>
        <v>Q2</v>
      </c>
      <c r="R1028" s="11" t="str">
        <f>IF(ISERROR(VLOOKUP(C1028,'WI Vs ASM'!$B$2:$J$1000,9,0)),0,(VLOOKUP(C1028,'WI Vs ASM'!$B$2:$J$1000,9,0)))</f>
        <v>Jyothi Pai</v>
      </c>
      <c r="S1028" s="11" t="str">
        <f>IF(ISERROR(VLOOKUP(C1028,'WI Vs ASM'!$B$2:$K$1000,10,0)),0,(VLOOKUP(C1028,'WI Vs ASM'!$B$2:$K$1000,10,0)))</f>
        <v>Steve J Sorensen</v>
      </c>
      <c r="T1028" s="11" t="str">
        <f>IF(ISERROR(VLOOKUP(C1028,'WI Vs ASM'!$B$2:$L$1000,11,0)),0,(VLOOKUP(C1028,'WI Vs ASM'!$B$2:$L$1000,11,0)))</f>
        <v>Sreekala Balasubramanian</v>
      </c>
      <c r="U1028" s="11" t="e">
        <f t="shared" si="458"/>
        <v>#VALUE!</v>
      </c>
      <c r="V1028" s="11" t="str">
        <f t="shared" si="452"/>
        <v>No</v>
      </c>
      <c r="W1028" s="11" t="str">
        <f t="shared" si="453"/>
        <v>Yes</v>
      </c>
      <c r="X1028" s="11" t="str">
        <f t="shared" si="454"/>
        <v>Yes</v>
      </c>
      <c r="Y1028" s="11" t="str">
        <f t="shared" si="455"/>
        <v>No</v>
      </c>
      <c r="Z1028" s="11" t="str">
        <f t="shared" si="456"/>
        <v>No</v>
      </c>
      <c r="AA1028" s="11" t="str">
        <f t="shared" si="459"/>
        <v>No</v>
      </c>
      <c r="AB1028" s="11">
        <f>IF(ISERROR(VLOOKUP(U1028,'ITWR Dump'!$A$2:$Y$5000,24,0)),0,(VLOOKUP('ILC Report'!U1028,'ITWR Dump'!$A$2:$Y$5000,24,0)))</f>
        <v>0</v>
      </c>
      <c r="AC1028" s="11" t="str">
        <f t="shared" si="460"/>
        <v>Yes</v>
      </c>
      <c r="AD1028" s="11" t="str">
        <f t="shared" si="461"/>
        <v>BASE/Staff Aug</v>
      </c>
      <c r="AE1028" s="11">
        <f>IF(ISERROR(VLOOKUP(U1028,'ITWR Dump'!$A$2:$Y$5000,13,0)),0,(VLOOKUP(U1028,'ITWR Dump'!$A$2:$Y$5000,13,0)))</f>
        <v>0</v>
      </c>
      <c r="AF1028" s="11">
        <f>IF(ISERROR(VLOOKUP(U1028,'ITWR Dump'!$A$2:$Y$5000,11,0)),0,(VLOOKUP(U1028,'ITWR Dump'!$A$2:$Y$5000,11,0)))</f>
        <v>0</v>
      </c>
      <c r="AG1028" s="11">
        <f>IF(ISERROR(VLOOKUP(U1028,'ITWR Dump'!$A$2:$Y$5000,2,0)),0,(VLOOKUP(U1028,'ITWR Dump'!$A$2:$Y$5000,2,0)))</f>
        <v>0</v>
      </c>
      <c r="AH1028" s="11">
        <f>IF(ISERROR(VLOOKUP(U1028,'ITWR Dump'!$A$2:$Y$5000,14,0)),0,(VLOOKUP(U1028,'ITWR Dump'!$A$2:$Y$5000,14,0)))</f>
        <v>0</v>
      </c>
      <c r="AI1028" s="11" t="str">
        <f t="shared" si="462"/>
        <v>78-Landed BA-SE Offshore</v>
      </c>
      <c r="AJ1028" s="11" t="str">
        <f t="shared" si="463"/>
        <v>Offshore</v>
      </c>
      <c r="AK1028" s="11" t="str">
        <f>IF(ISERROR(VLOOKUP(A1028,'Team Data'!$C$2:$U$213,17,0)),0,(VLOOKUP(A1028,'Team Data'!$C$2:$U$213,17,0)))</f>
        <v>Open System</v>
      </c>
      <c r="AL1028" s="11" t="str">
        <f t="shared" si="464"/>
        <v>2017-04-24</v>
      </c>
      <c r="AM1028" s="11">
        <f>IF(ISERROR(VLOOKUP(U1028,'ITWR Dump'!$A$2:$Y$5000,16,0)),0,(VLOOKUP(U1028,'ITWR Dump'!$A$2:$Y$5000,16,0)))</f>
        <v>0</v>
      </c>
      <c r="AN1028" s="11">
        <f>IF(ISERROR(VLOOKUP(U1028,'ITWR Dump'!$A$2:$Y$5000,18,0)),0,(VLOOKUP(U1028,'ITWR Dump'!$A$2:$Y$5000,18,0)))</f>
        <v>0</v>
      </c>
      <c r="AO1028" s="11">
        <f>IF(ISERROR(VLOOKUP(U1028,'ITWR Dump'!$A$2:$Y$5000,25,0)),0,(VLOOKUP('ILC Report'!U1028,'ITWR Dump'!$A$2:$Y$5000,25,0)))</f>
        <v>0</v>
      </c>
      <c r="AP1028" s="11">
        <f t="shared" si="465"/>
        <v>0</v>
      </c>
      <c r="AQ1028" s="26">
        <f t="shared" si="466"/>
        <v>0</v>
      </c>
      <c r="AR1028" s="26">
        <f t="shared" si="467"/>
        <v>0</v>
      </c>
      <c r="AS1028" s="26">
        <f t="shared" si="468"/>
        <v>0</v>
      </c>
      <c r="AT1028" s="26">
        <f t="shared" si="469"/>
        <v>0</v>
      </c>
      <c r="AU1028" s="26">
        <f t="shared" si="470"/>
        <v>0</v>
      </c>
      <c r="AV1028" s="26">
        <f t="shared" si="471"/>
        <v>0</v>
      </c>
      <c r="AW1028" s="11" t="s">
        <v>653</v>
      </c>
      <c r="AX1028" s="11" t="str">
        <f>VLOOKUP(L1028,Group!$A$2:$B$1000,2,0)</f>
        <v>Enhancement</v>
      </c>
      <c r="AY1028" s="11">
        <f>IF(ISERROR(VLOOKUP(U1028,'ITWR Dump'!$A$2:$Y$5000,15,0)),0,(VLOOKUP('ILC Report'!U1028,'ITWR Dump'!$A$2:$Y$5000,15,0)))</f>
        <v>0</v>
      </c>
      <c r="AZ1028" s="11" t="str">
        <f t="shared" si="472"/>
        <v>No</v>
      </c>
      <c r="BA1028" s="11" t="str">
        <f t="shared" si="473"/>
        <v>BKI</v>
      </c>
      <c r="BB1028" s="11" t="str">
        <f t="shared" si="474"/>
        <v>LB</v>
      </c>
      <c r="BC1028" s="11" t="str">
        <f t="shared" si="475"/>
        <v>No</v>
      </c>
    </row>
    <row r="1029" spans="1:55" x14ac:dyDescent="0.3">
      <c r="A1029" s="11" t="s">
        <v>120</v>
      </c>
      <c r="B1029" s="11" t="s">
        <v>1856</v>
      </c>
      <c r="C1029" s="11" t="s">
        <v>572</v>
      </c>
      <c r="D1029" s="11" t="s">
        <v>2473</v>
      </c>
      <c r="E1029" s="38" t="s">
        <v>2904</v>
      </c>
      <c r="F1029" s="11">
        <v>40</v>
      </c>
      <c r="G1029" s="40" t="s">
        <v>218</v>
      </c>
      <c r="H1029" s="11" t="str">
        <f t="shared" si="457"/>
        <v>Regular</v>
      </c>
      <c r="I1029" s="11" t="str">
        <f t="shared" si="449"/>
        <v>INDIA</v>
      </c>
      <c r="J1029" s="11" t="str">
        <f>IF(ISERROR(VLOOKUP(C1029,'WI Vs ASM'!$B$2:$E$1000,4,0)),0,(VLOOKUP(C1029,'WI Vs ASM'!$B$2:$E$1000,4,0)))</f>
        <v>Offshore</v>
      </c>
      <c r="K1029" s="11" t="str">
        <f>IF(ISERROR(VLOOKUP(C1029,'WI Vs ASM'!$B$2:$F$1000,5,0)),0,(VLOOKUP(C1029,'WI Vs ASM'!$B$2:$F$1000,5,0)))</f>
        <v>02-Variable Billable</v>
      </c>
      <c r="L1029" s="11" t="str">
        <f>IF(ISERROR(VLOOKUP(C1029,'WI Vs ASM'!$B$2:$D$1000,3,0)),0,(VLOOKUP(C1029,'WI Vs ASM'!$B$2:$D$1000,3,0)))</f>
        <v>78-Landed BA-SE Offshore</v>
      </c>
      <c r="M1029" s="11" t="str">
        <f>IF(ISERROR(VLOOKUP(C1029,'WI Vs ASM'!$B$2:$I$1000,8,0)),0,(VLOOKUP(C1029,'WI Vs ASM'!$B$2:$I$1000,8,0)))</f>
        <v>Rahul Soman</v>
      </c>
      <c r="N1029" s="11" t="str">
        <f>IF(ISERROR(VLOOKUP(C1029,'WI Vs ASM'!$B$2:$G$1000,6,0)),0,(VLOOKUP(C1029,'WI Vs ASM'!$B$2:$G$1000,6,0)))</f>
        <v>Commercial</v>
      </c>
      <c r="O1029" s="11" t="str">
        <f>IF(ISERROR(VLOOKUP(C1029,'WI Vs ASM'!$B$2:$H$1000,7,0)),0,(VLOOKUP(C1029,'WI Vs ASM'!$B$2:$H$1000,7,0)))</f>
        <v>Commercial</v>
      </c>
      <c r="P1029" s="11" t="str">
        <f t="shared" si="450"/>
        <v>May-17</v>
      </c>
      <c r="Q1029" s="11" t="str">
        <f t="shared" si="451"/>
        <v>Q2</v>
      </c>
      <c r="R1029" s="11" t="str">
        <f>IF(ISERROR(VLOOKUP(C1029,'WI Vs ASM'!$B$2:$J$1000,9,0)),0,(VLOOKUP(C1029,'WI Vs ASM'!$B$2:$J$1000,9,0)))</f>
        <v>Jyothi Pai</v>
      </c>
      <c r="S1029" s="11" t="str">
        <f>IF(ISERROR(VLOOKUP(C1029,'WI Vs ASM'!$B$2:$K$1000,10,0)),0,(VLOOKUP(C1029,'WI Vs ASM'!$B$2:$K$1000,10,0)))</f>
        <v>Steve J Sorensen</v>
      </c>
      <c r="T1029" s="11" t="str">
        <f>IF(ISERROR(VLOOKUP(C1029,'WI Vs ASM'!$B$2:$L$1000,11,0)),0,(VLOOKUP(C1029,'WI Vs ASM'!$B$2:$L$1000,11,0)))</f>
        <v>Sreekala Balasubramanian</v>
      </c>
      <c r="U1029" s="11" t="e">
        <f t="shared" si="458"/>
        <v>#VALUE!</v>
      </c>
      <c r="V1029" s="11" t="str">
        <f t="shared" si="452"/>
        <v>No</v>
      </c>
      <c r="W1029" s="11" t="str">
        <f t="shared" si="453"/>
        <v>Yes</v>
      </c>
      <c r="X1029" s="11" t="str">
        <f t="shared" si="454"/>
        <v>Yes</v>
      </c>
      <c r="Y1029" s="11" t="str">
        <f t="shared" si="455"/>
        <v>No</v>
      </c>
      <c r="Z1029" s="11" t="str">
        <f t="shared" si="456"/>
        <v>No</v>
      </c>
      <c r="AA1029" s="11" t="str">
        <f t="shared" si="459"/>
        <v>No</v>
      </c>
      <c r="AB1029" s="11">
        <f>IF(ISERROR(VLOOKUP(U1029,'ITWR Dump'!$A$2:$Y$5000,24,0)),0,(VLOOKUP('ILC Report'!U1029,'ITWR Dump'!$A$2:$Y$5000,24,0)))</f>
        <v>0</v>
      </c>
      <c r="AC1029" s="11" t="str">
        <f t="shared" si="460"/>
        <v>Yes</v>
      </c>
      <c r="AD1029" s="11" t="str">
        <f t="shared" si="461"/>
        <v>BASE/Staff Aug</v>
      </c>
      <c r="AE1029" s="11">
        <f>IF(ISERROR(VLOOKUP(U1029,'ITWR Dump'!$A$2:$Y$5000,13,0)),0,(VLOOKUP(U1029,'ITWR Dump'!$A$2:$Y$5000,13,0)))</f>
        <v>0</v>
      </c>
      <c r="AF1029" s="11">
        <f>IF(ISERROR(VLOOKUP(U1029,'ITWR Dump'!$A$2:$Y$5000,11,0)),0,(VLOOKUP(U1029,'ITWR Dump'!$A$2:$Y$5000,11,0)))</f>
        <v>0</v>
      </c>
      <c r="AG1029" s="11">
        <f>IF(ISERROR(VLOOKUP(U1029,'ITWR Dump'!$A$2:$Y$5000,2,0)),0,(VLOOKUP(U1029,'ITWR Dump'!$A$2:$Y$5000,2,0)))</f>
        <v>0</v>
      </c>
      <c r="AH1029" s="11">
        <f>IF(ISERROR(VLOOKUP(U1029,'ITWR Dump'!$A$2:$Y$5000,14,0)),0,(VLOOKUP(U1029,'ITWR Dump'!$A$2:$Y$5000,14,0)))</f>
        <v>0</v>
      </c>
      <c r="AI1029" s="11" t="str">
        <f t="shared" si="462"/>
        <v>78-Landed BA-SE Offshore</v>
      </c>
      <c r="AJ1029" s="11" t="str">
        <f t="shared" si="463"/>
        <v>Offshore</v>
      </c>
      <c r="AK1029" s="11" t="str">
        <f>IF(ISERROR(VLOOKUP(A1029,'Team Data'!$C$2:$U$213,17,0)),0,(VLOOKUP(A1029,'Team Data'!$C$2:$U$213,17,0)))</f>
        <v>Open System</v>
      </c>
      <c r="AL1029" s="11" t="str">
        <f t="shared" si="464"/>
        <v>2017-04-24</v>
      </c>
      <c r="AM1029" s="11">
        <f>IF(ISERROR(VLOOKUP(U1029,'ITWR Dump'!$A$2:$Y$5000,16,0)),0,(VLOOKUP(U1029,'ITWR Dump'!$A$2:$Y$5000,16,0)))</f>
        <v>0</v>
      </c>
      <c r="AN1029" s="11">
        <f>IF(ISERROR(VLOOKUP(U1029,'ITWR Dump'!$A$2:$Y$5000,18,0)),0,(VLOOKUP(U1029,'ITWR Dump'!$A$2:$Y$5000,18,0)))</f>
        <v>0</v>
      </c>
      <c r="AO1029" s="11">
        <f>IF(ISERROR(VLOOKUP(U1029,'ITWR Dump'!$A$2:$Y$5000,25,0)),0,(VLOOKUP('ILC Report'!U1029,'ITWR Dump'!$A$2:$Y$5000,25,0)))</f>
        <v>0</v>
      </c>
      <c r="AP1029" s="11">
        <f t="shared" si="465"/>
        <v>0</v>
      </c>
      <c r="AQ1029" s="26">
        <f t="shared" si="466"/>
        <v>0</v>
      </c>
      <c r="AR1029" s="26">
        <f t="shared" si="467"/>
        <v>0</v>
      </c>
      <c r="AS1029" s="26">
        <f t="shared" si="468"/>
        <v>0</v>
      </c>
      <c r="AT1029" s="26">
        <f t="shared" si="469"/>
        <v>0</v>
      </c>
      <c r="AU1029" s="26">
        <f t="shared" si="470"/>
        <v>0</v>
      </c>
      <c r="AV1029" s="26">
        <f t="shared" si="471"/>
        <v>0</v>
      </c>
      <c r="AW1029" s="11" t="s">
        <v>653</v>
      </c>
      <c r="AX1029" s="11" t="str">
        <f>VLOOKUP(L1029,Group!$A$2:$B$1000,2,0)</f>
        <v>Enhancement</v>
      </c>
      <c r="AY1029" s="11">
        <f>IF(ISERROR(VLOOKUP(U1029,'ITWR Dump'!$A$2:$Y$5000,15,0)),0,(VLOOKUP('ILC Report'!U1029,'ITWR Dump'!$A$2:$Y$5000,15,0)))</f>
        <v>0</v>
      </c>
      <c r="AZ1029" s="11" t="str">
        <f t="shared" si="472"/>
        <v>No</v>
      </c>
      <c r="BA1029" s="11" t="str">
        <f t="shared" si="473"/>
        <v>BKI</v>
      </c>
      <c r="BB1029" s="11" t="str">
        <f t="shared" si="474"/>
        <v>LB</v>
      </c>
      <c r="BC1029" s="11" t="str">
        <f t="shared" si="475"/>
        <v>No</v>
      </c>
    </row>
    <row r="1030" spans="1:55" x14ac:dyDescent="0.3">
      <c r="A1030" s="11" t="s">
        <v>679</v>
      </c>
      <c r="B1030" s="11" t="s">
        <v>1857</v>
      </c>
      <c r="C1030" s="11" t="s">
        <v>606</v>
      </c>
      <c r="D1030" s="11" t="s">
        <v>2474</v>
      </c>
      <c r="E1030" s="38" t="s">
        <v>652</v>
      </c>
      <c r="F1030" s="11">
        <v>4.5</v>
      </c>
      <c r="G1030" s="40" t="s">
        <v>218</v>
      </c>
      <c r="H1030" s="11" t="str">
        <f t="shared" si="457"/>
        <v>Regular</v>
      </c>
      <c r="I1030" s="11" t="str">
        <f t="shared" si="449"/>
        <v>INDIA</v>
      </c>
      <c r="J1030" s="11" t="str">
        <f>IF(ISERROR(VLOOKUP(C1030,'WI Vs ASM'!$B$2:$E$1000,4,0)),0,(VLOOKUP(C1030,'WI Vs ASM'!$B$2:$E$1000,4,0)))</f>
        <v>Offshore</v>
      </c>
      <c r="K1030" s="11" t="str">
        <f>IF(ISERROR(VLOOKUP(C1030,'WI Vs ASM'!$B$2:$F$1000,5,0)),0,(VLOOKUP(C1030,'WI Vs ASM'!$B$2:$F$1000,5,0)))</f>
        <v>01-Fixed Price</v>
      </c>
      <c r="L1030" s="11" t="str">
        <f>IF(ISERROR(VLOOKUP(C1030,'WI Vs ASM'!$B$2:$D$1000,3,0)),0,(VLOOKUP(C1030,'WI Vs ASM'!$B$2:$D$1000,3,0)))</f>
        <v>01-Maintenance Offshore</v>
      </c>
      <c r="M1030" s="11" t="str">
        <f>IF(ISERROR(VLOOKUP(C1030,'WI Vs ASM'!$B$2:$I$1000,8,0)),0,(VLOOKUP(C1030,'WI Vs ASM'!$B$2:$I$1000,8,0)))</f>
        <v>Rahul Soman</v>
      </c>
      <c r="N1030" s="11" t="str">
        <f>IF(ISERROR(VLOOKUP(C1030,'WI Vs ASM'!$B$2:$G$1000,6,0)),0,(VLOOKUP(C1030,'WI Vs ASM'!$B$2:$G$1000,6,0)))</f>
        <v>Lotus Notes</v>
      </c>
      <c r="O1030" s="11" t="str">
        <f>IF(ISERROR(VLOOKUP(C1030,'WI Vs ASM'!$B$2:$H$1000,7,0)),0,(VLOOKUP(C1030,'WI Vs ASM'!$B$2:$H$1000,7,0)))</f>
        <v>Lotus Notes</v>
      </c>
      <c r="P1030" s="11" t="str">
        <f t="shared" si="450"/>
        <v>Apr-17</v>
      </c>
      <c r="Q1030" s="11" t="str">
        <f t="shared" si="451"/>
        <v>Q2</v>
      </c>
      <c r="R1030" s="11" t="str">
        <f>IF(ISERROR(VLOOKUP(C1030,'WI Vs ASM'!$B$2:$J$1000,9,0)),0,(VLOOKUP(C1030,'WI Vs ASM'!$B$2:$J$1000,9,0)))</f>
        <v>Jyothi Pai</v>
      </c>
      <c r="S1030" s="11" t="str">
        <f>IF(ISERROR(VLOOKUP(C1030,'WI Vs ASM'!$B$2:$K$1000,10,0)),0,(VLOOKUP(C1030,'WI Vs ASM'!$B$2:$K$1000,10,0)))</f>
        <v>Dennis G. Bosman</v>
      </c>
      <c r="T1030" s="11" t="str">
        <f>IF(ISERROR(VLOOKUP(C1030,'WI Vs ASM'!$B$2:$L$1000,11,0)),0,(VLOOKUP(C1030,'WI Vs ASM'!$B$2:$L$1000,11,0)))</f>
        <v>Terry Hedger</v>
      </c>
      <c r="U1030" s="11" t="e">
        <f t="shared" si="458"/>
        <v>#VALUE!</v>
      </c>
      <c r="V1030" s="11" t="str">
        <f t="shared" si="452"/>
        <v>Yes</v>
      </c>
      <c r="W1030" s="11" t="str">
        <f t="shared" si="453"/>
        <v>No</v>
      </c>
      <c r="X1030" s="11" t="str">
        <f t="shared" si="454"/>
        <v>No</v>
      </c>
      <c r="Y1030" s="11" t="str">
        <f t="shared" si="455"/>
        <v>No</v>
      </c>
      <c r="Z1030" s="11" t="str">
        <f t="shared" si="456"/>
        <v>No</v>
      </c>
      <c r="AA1030" s="11" t="str">
        <f t="shared" si="459"/>
        <v>No</v>
      </c>
      <c r="AB1030" s="11">
        <f>IF(ISERROR(VLOOKUP(U1030,'ITWR Dump'!$A$2:$Y$5000,24,0)),0,(VLOOKUP('ILC Report'!U1030,'ITWR Dump'!$A$2:$Y$5000,24,0)))</f>
        <v>0</v>
      </c>
      <c r="AC1030" s="11" t="str">
        <f t="shared" si="460"/>
        <v>No</v>
      </c>
      <c r="AD1030" s="11" t="str">
        <f t="shared" si="461"/>
        <v/>
      </c>
      <c r="AE1030" s="11">
        <f>IF(ISERROR(VLOOKUP(U1030,'ITWR Dump'!$A$2:$Y$5000,13,0)),0,(VLOOKUP(U1030,'ITWR Dump'!$A$2:$Y$5000,13,0)))</f>
        <v>0</v>
      </c>
      <c r="AF1030" s="11">
        <f>IF(ISERROR(VLOOKUP(U1030,'ITWR Dump'!$A$2:$Y$5000,11,0)),0,(VLOOKUP(U1030,'ITWR Dump'!$A$2:$Y$5000,11,0)))</f>
        <v>0</v>
      </c>
      <c r="AG1030" s="11">
        <f>IF(ISERROR(VLOOKUP(U1030,'ITWR Dump'!$A$2:$Y$5000,2,0)),0,(VLOOKUP(U1030,'ITWR Dump'!$A$2:$Y$5000,2,0)))</f>
        <v>0</v>
      </c>
      <c r="AH1030" s="11">
        <f>IF(ISERROR(VLOOKUP(U1030,'ITWR Dump'!$A$2:$Y$5000,14,0)),0,(VLOOKUP(U1030,'ITWR Dump'!$A$2:$Y$5000,14,0)))</f>
        <v>0</v>
      </c>
      <c r="AI1030" s="11" t="str">
        <f t="shared" si="462"/>
        <v>01-Maintenance Offshore</v>
      </c>
      <c r="AJ1030" s="11" t="str">
        <f t="shared" si="463"/>
        <v>Offshore</v>
      </c>
      <c r="AK1030" s="11" t="str">
        <f>IF(ISERROR(VLOOKUP(A1030,'Team Data'!$C$2:$U$213,17,0)),0,(VLOOKUP(A1030,'Team Data'!$C$2:$U$213,17,0)))</f>
        <v>PRISM</v>
      </c>
      <c r="AL1030" s="11" t="str">
        <f t="shared" si="464"/>
        <v>2017-04-24</v>
      </c>
      <c r="AM1030" s="11">
        <f>IF(ISERROR(VLOOKUP(U1030,'ITWR Dump'!$A$2:$Y$5000,16,0)),0,(VLOOKUP(U1030,'ITWR Dump'!$A$2:$Y$5000,16,0)))</f>
        <v>0</v>
      </c>
      <c r="AN1030" s="11">
        <f>IF(ISERROR(VLOOKUP(U1030,'ITWR Dump'!$A$2:$Y$5000,18,0)),0,(VLOOKUP(U1030,'ITWR Dump'!$A$2:$Y$5000,18,0)))</f>
        <v>0</v>
      </c>
      <c r="AO1030" s="11">
        <f>IF(ISERROR(VLOOKUP(U1030,'ITWR Dump'!$A$2:$Y$5000,25,0)),0,(VLOOKUP('ILC Report'!U1030,'ITWR Dump'!$A$2:$Y$5000,25,0)))</f>
        <v>0</v>
      </c>
      <c r="AP1030" s="11">
        <f t="shared" si="465"/>
        <v>1</v>
      </c>
      <c r="AQ1030" s="26">
        <f t="shared" si="466"/>
        <v>0</v>
      </c>
      <c r="AR1030" s="26">
        <f t="shared" si="467"/>
        <v>0</v>
      </c>
      <c r="AS1030" s="26">
        <f t="shared" si="468"/>
        <v>0</v>
      </c>
      <c r="AT1030" s="26">
        <f t="shared" si="469"/>
        <v>0</v>
      </c>
      <c r="AU1030" s="26">
        <f t="shared" si="470"/>
        <v>0</v>
      </c>
      <c r="AV1030" s="26">
        <f t="shared" si="471"/>
        <v>0</v>
      </c>
      <c r="AW1030" s="11" t="s">
        <v>653</v>
      </c>
      <c r="AX1030" s="11" t="str">
        <f>VLOOKUP(L1030,Group!$A$2:$B$1000,2,0)</f>
        <v>Maintenance</v>
      </c>
      <c r="AY1030" s="11">
        <f>IF(ISERROR(VLOOKUP(U1030,'ITWR Dump'!$A$2:$Y$5000,15,0)),0,(VLOOKUP('ILC Report'!U1030,'ITWR Dump'!$A$2:$Y$5000,15,0)))</f>
        <v>0</v>
      </c>
      <c r="AZ1030" s="11" t="str">
        <f t="shared" si="472"/>
        <v>Yes</v>
      </c>
      <c r="BA1030" s="11" t="str">
        <f t="shared" si="473"/>
        <v>BKI</v>
      </c>
      <c r="BB1030" s="11" t="str">
        <f t="shared" si="474"/>
        <v>MN</v>
      </c>
      <c r="BC1030" s="11" t="str">
        <f t="shared" si="475"/>
        <v>No</v>
      </c>
    </row>
    <row r="1031" spans="1:55" x14ac:dyDescent="0.3">
      <c r="A1031" s="11" t="s">
        <v>679</v>
      </c>
      <c r="B1031" s="11" t="s">
        <v>1857</v>
      </c>
      <c r="C1031" s="11" t="s">
        <v>606</v>
      </c>
      <c r="D1031" s="11" t="s">
        <v>2475</v>
      </c>
      <c r="E1031" s="38" t="s">
        <v>652</v>
      </c>
      <c r="F1031" s="11">
        <v>7</v>
      </c>
      <c r="G1031" s="40" t="s">
        <v>218</v>
      </c>
      <c r="H1031" s="11" t="str">
        <f t="shared" si="457"/>
        <v>Regular</v>
      </c>
      <c r="I1031" s="11" t="str">
        <f t="shared" si="449"/>
        <v>INDIA</v>
      </c>
      <c r="J1031" s="11" t="str">
        <f>IF(ISERROR(VLOOKUP(C1031,'WI Vs ASM'!$B$2:$E$1000,4,0)),0,(VLOOKUP(C1031,'WI Vs ASM'!$B$2:$E$1000,4,0)))</f>
        <v>Offshore</v>
      </c>
      <c r="K1031" s="11" t="str">
        <f>IF(ISERROR(VLOOKUP(C1031,'WI Vs ASM'!$B$2:$F$1000,5,0)),0,(VLOOKUP(C1031,'WI Vs ASM'!$B$2:$F$1000,5,0)))</f>
        <v>01-Fixed Price</v>
      </c>
      <c r="L1031" s="11" t="str">
        <f>IF(ISERROR(VLOOKUP(C1031,'WI Vs ASM'!$B$2:$D$1000,3,0)),0,(VLOOKUP(C1031,'WI Vs ASM'!$B$2:$D$1000,3,0)))</f>
        <v>01-Maintenance Offshore</v>
      </c>
      <c r="M1031" s="11" t="str">
        <f>IF(ISERROR(VLOOKUP(C1031,'WI Vs ASM'!$B$2:$I$1000,8,0)),0,(VLOOKUP(C1031,'WI Vs ASM'!$B$2:$I$1000,8,0)))</f>
        <v>Rahul Soman</v>
      </c>
      <c r="N1031" s="11" t="str">
        <f>IF(ISERROR(VLOOKUP(C1031,'WI Vs ASM'!$B$2:$G$1000,6,0)),0,(VLOOKUP(C1031,'WI Vs ASM'!$B$2:$G$1000,6,0)))</f>
        <v>Lotus Notes</v>
      </c>
      <c r="O1031" s="11" t="str">
        <f>IF(ISERROR(VLOOKUP(C1031,'WI Vs ASM'!$B$2:$H$1000,7,0)),0,(VLOOKUP(C1031,'WI Vs ASM'!$B$2:$H$1000,7,0)))</f>
        <v>Lotus Notes</v>
      </c>
      <c r="P1031" s="11" t="str">
        <f t="shared" si="450"/>
        <v>Apr-17</v>
      </c>
      <c r="Q1031" s="11" t="str">
        <f t="shared" si="451"/>
        <v>Q2</v>
      </c>
      <c r="R1031" s="11" t="str">
        <f>IF(ISERROR(VLOOKUP(C1031,'WI Vs ASM'!$B$2:$J$1000,9,0)),0,(VLOOKUP(C1031,'WI Vs ASM'!$B$2:$J$1000,9,0)))</f>
        <v>Jyothi Pai</v>
      </c>
      <c r="S1031" s="11" t="str">
        <f>IF(ISERROR(VLOOKUP(C1031,'WI Vs ASM'!$B$2:$K$1000,10,0)),0,(VLOOKUP(C1031,'WI Vs ASM'!$B$2:$K$1000,10,0)))</f>
        <v>Dennis G. Bosman</v>
      </c>
      <c r="T1031" s="11" t="str">
        <f>IF(ISERROR(VLOOKUP(C1031,'WI Vs ASM'!$B$2:$L$1000,11,0)),0,(VLOOKUP(C1031,'WI Vs ASM'!$B$2:$L$1000,11,0)))</f>
        <v>Terry Hedger</v>
      </c>
      <c r="U1031" s="11" t="e">
        <f t="shared" si="458"/>
        <v>#VALUE!</v>
      </c>
      <c r="V1031" s="11" t="str">
        <f t="shared" si="452"/>
        <v>Yes</v>
      </c>
      <c r="W1031" s="11" t="str">
        <f t="shared" si="453"/>
        <v>No</v>
      </c>
      <c r="X1031" s="11" t="str">
        <f t="shared" si="454"/>
        <v>No</v>
      </c>
      <c r="Y1031" s="11" t="str">
        <f t="shared" si="455"/>
        <v>No</v>
      </c>
      <c r="Z1031" s="11" t="str">
        <f t="shared" si="456"/>
        <v>No</v>
      </c>
      <c r="AA1031" s="11" t="str">
        <f t="shared" si="459"/>
        <v>No</v>
      </c>
      <c r="AB1031" s="11">
        <f>IF(ISERROR(VLOOKUP(U1031,'ITWR Dump'!$A$2:$Y$5000,24,0)),0,(VLOOKUP('ILC Report'!U1031,'ITWR Dump'!$A$2:$Y$5000,24,0)))</f>
        <v>0</v>
      </c>
      <c r="AC1031" s="11" t="str">
        <f t="shared" si="460"/>
        <v>No</v>
      </c>
      <c r="AD1031" s="11" t="str">
        <f t="shared" si="461"/>
        <v/>
      </c>
      <c r="AE1031" s="11">
        <f>IF(ISERROR(VLOOKUP(U1031,'ITWR Dump'!$A$2:$Y$5000,13,0)),0,(VLOOKUP(U1031,'ITWR Dump'!$A$2:$Y$5000,13,0)))</f>
        <v>0</v>
      </c>
      <c r="AF1031" s="11">
        <f>IF(ISERROR(VLOOKUP(U1031,'ITWR Dump'!$A$2:$Y$5000,11,0)),0,(VLOOKUP(U1031,'ITWR Dump'!$A$2:$Y$5000,11,0)))</f>
        <v>0</v>
      </c>
      <c r="AG1031" s="11">
        <f>IF(ISERROR(VLOOKUP(U1031,'ITWR Dump'!$A$2:$Y$5000,2,0)),0,(VLOOKUP(U1031,'ITWR Dump'!$A$2:$Y$5000,2,0)))</f>
        <v>0</v>
      </c>
      <c r="AH1031" s="11">
        <f>IF(ISERROR(VLOOKUP(U1031,'ITWR Dump'!$A$2:$Y$5000,14,0)),0,(VLOOKUP(U1031,'ITWR Dump'!$A$2:$Y$5000,14,0)))</f>
        <v>0</v>
      </c>
      <c r="AI1031" s="11" t="str">
        <f t="shared" si="462"/>
        <v>01-Maintenance Offshore</v>
      </c>
      <c r="AJ1031" s="11" t="str">
        <f t="shared" si="463"/>
        <v>Offshore</v>
      </c>
      <c r="AK1031" s="11" t="str">
        <f>IF(ISERROR(VLOOKUP(A1031,'Team Data'!$C$2:$U$213,17,0)),0,(VLOOKUP(A1031,'Team Data'!$C$2:$U$213,17,0)))</f>
        <v>PRISM</v>
      </c>
      <c r="AL1031" s="11" t="str">
        <f t="shared" si="464"/>
        <v>2017-04-24</v>
      </c>
      <c r="AM1031" s="11">
        <f>IF(ISERROR(VLOOKUP(U1031,'ITWR Dump'!$A$2:$Y$5000,16,0)),0,(VLOOKUP(U1031,'ITWR Dump'!$A$2:$Y$5000,16,0)))</f>
        <v>0</v>
      </c>
      <c r="AN1031" s="11">
        <f>IF(ISERROR(VLOOKUP(U1031,'ITWR Dump'!$A$2:$Y$5000,18,0)),0,(VLOOKUP(U1031,'ITWR Dump'!$A$2:$Y$5000,18,0)))</f>
        <v>0</v>
      </c>
      <c r="AO1031" s="11">
        <f>IF(ISERROR(VLOOKUP(U1031,'ITWR Dump'!$A$2:$Y$5000,25,0)),0,(VLOOKUP('ILC Report'!U1031,'ITWR Dump'!$A$2:$Y$5000,25,0)))</f>
        <v>0</v>
      </c>
      <c r="AP1031" s="11">
        <f t="shared" si="465"/>
        <v>1</v>
      </c>
      <c r="AQ1031" s="26">
        <f t="shared" si="466"/>
        <v>0</v>
      </c>
      <c r="AR1031" s="26">
        <f t="shared" si="467"/>
        <v>0</v>
      </c>
      <c r="AS1031" s="26">
        <f t="shared" si="468"/>
        <v>0</v>
      </c>
      <c r="AT1031" s="26">
        <f t="shared" si="469"/>
        <v>0</v>
      </c>
      <c r="AU1031" s="26">
        <f t="shared" si="470"/>
        <v>0</v>
      </c>
      <c r="AV1031" s="26">
        <f t="shared" si="471"/>
        <v>0</v>
      </c>
      <c r="AW1031" s="11" t="s">
        <v>653</v>
      </c>
      <c r="AX1031" s="11" t="str">
        <f>VLOOKUP(L1031,Group!$A$2:$B$1000,2,0)</f>
        <v>Maintenance</v>
      </c>
      <c r="AY1031" s="11">
        <f>IF(ISERROR(VLOOKUP(U1031,'ITWR Dump'!$A$2:$Y$5000,15,0)),0,(VLOOKUP('ILC Report'!U1031,'ITWR Dump'!$A$2:$Y$5000,15,0)))</f>
        <v>0</v>
      </c>
      <c r="AZ1031" s="11" t="str">
        <f t="shared" si="472"/>
        <v>Yes</v>
      </c>
      <c r="BA1031" s="11" t="str">
        <f t="shared" si="473"/>
        <v>BKI</v>
      </c>
      <c r="BB1031" s="11" t="str">
        <f t="shared" si="474"/>
        <v>MN</v>
      </c>
      <c r="BC1031" s="11" t="str">
        <f t="shared" si="475"/>
        <v>No</v>
      </c>
    </row>
    <row r="1032" spans="1:55" x14ac:dyDescent="0.3">
      <c r="A1032" s="11" t="s">
        <v>679</v>
      </c>
      <c r="B1032" s="11" t="s">
        <v>1857</v>
      </c>
      <c r="C1032" s="11" t="s">
        <v>606</v>
      </c>
      <c r="D1032" s="11" t="s">
        <v>2476</v>
      </c>
      <c r="E1032" s="38" t="s">
        <v>652</v>
      </c>
      <c r="F1032" s="11">
        <v>7.5</v>
      </c>
      <c r="G1032" s="40" t="s">
        <v>218</v>
      </c>
      <c r="H1032" s="11" t="str">
        <f t="shared" si="457"/>
        <v>Regular</v>
      </c>
      <c r="I1032" s="11" t="str">
        <f t="shared" si="449"/>
        <v>INDIA</v>
      </c>
      <c r="J1032" s="11" t="str">
        <f>IF(ISERROR(VLOOKUP(C1032,'WI Vs ASM'!$B$2:$E$1000,4,0)),0,(VLOOKUP(C1032,'WI Vs ASM'!$B$2:$E$1000,4,0)))</f>
        <v>Offshore</v>
      </c>
      <c r="K1032" s="11" t="str">
        <f>IF(ISERROR(VLOOKUP(C1032,'WI Vs ASM'!$B$2:$F$1000,5,0)),0,(VLOOKUP(C1032,'WI Vs ASM'!$B$2:$F$1000,5,0)))</f>
        <v>01-Fixed Price</v>
      </c>
      <c r="L1032" s="11" t="str">
        <f>IF(ISERROR(VLOOKUP(C1032,'WI Vs ASM'!$B$2:$D$1000,3,0)),0,(VLOOKUP(C1032,'WI Vs ASM'!$B$2:$D$1000,3,0)))</f>
        <v>01-Maintenance Offshore</v>
      </c>
      <c r="M1032" s="11" t="str">
        <f>IF(ISERROR(VLOOKUP(C1032,'WI Vs ASM'!$B$2:$I$1000,8,0)),0,(VLOOKUP(C1032,'WI Vs ASM'!$B$2:$I$1000,8,0)))</f>
        <v>Rahul Soman</v>
      </c>
      <c r="N1032" s="11" t="str">
        <f>IF(ISERROR(VLOOKUP(C1032,'WI Vs ASM'!$B$2:$G$1000,6,0)),0,(VLOOKUP(C1032,'WI Vs ASM'!$B$2:$G$1000,6,0)))</f>
        <v>Lotus Notes</v>
      </c>
      <c r="O1032" s="11" t="str">
        <f>IF(ISERROR(VLOOKUP(C1032,'WI Vs ASM'!$B$2:$H$1000,7,0)),0,(VLOOKUP(C1032,'WI Vs ASM'!$B$2:$H$1000,7,0)))</f>
        <v>Lotus Notes</v>
      </c>
      <c r="P1032" s="11" t="str">
        <f t="shared" si="450"/>
        <v>Apr-17</v>
      </c>
      <c r="Q1032" s="11" t="str">
        <f t="shared" si="451"/>
        <v>Q2</v>
      </c>
      <c r="R1032" s="11" t="str">
        <f>IF(ISERROR(VLOOKUP(C1032,'WI Vs ASM'!$B$2:$J$1000,9,0)),0,(VLOOKUP(C1032,'WI Vs ASM'!$B$2:$J$1000,9,0)))</f>
        <v>Jyothi Pai</v>
      </c>
      <c r="S1032" s="11" t="str">
        <f>IF(ISERROR(VLOOKUP(C1032,'WI Vs ASM'!$B$2:$K$1000,10,0)),0,(VLOOKUP(C1032,'WI Vs ASM'!$B$2:$K$1000,10,0)))</f>
        <v>Dennis G. Bosman</v>
      </c>
      <c r="T1032" s="11" t="str">
        <f>IF(ISERROR(VLOOKUP(C1032,'WI Vs ASM'!$B$2:$L$1000,11,0)),0,(VLOOKUP(C1032,'WI Vs ASM'!$B$2:$L$1000,11,0)))</f>
        <v>Terry Hedger</v>
      </c>
      <c r="U1032" s="11" t="e">
        <f t="shared" si="458"/>
        <v>#VALUE!</v>
      </c>
      <c r="V1032" s="11" t="str">
        <f t="shared" si="452"/>
        <v>Yes</v>
      </c>
      <c r="W1032" s="11" t="str">
        <f t="shared" si="453"/>
        <v>No</v>
      </c>
      <c r="X1032" s="11" t="str">
        <f t="shared" si="454"/>
        <v>No</v>
      </c>
      <c r="Y1032" s="11" t="str">
        <f t="shared" si="455"/>
        <v>No</v>
      </c>
      <c r="Z1032" s="11" t="str">
        <f t="shared" si="456"/>
        <v>No</v>
      </c>
      <c r="AA1032" s="11" t="str">
        <f t="shared" si="459"/>
        <v>No</v>
      </c>
      <c r="AB1032" s="11">
        <f>IF(ISERROR(VLOOKUP(U1032,'ITWR Dump'!$A$2:$Y$5000,24,0)),0,(VLOOKUP('ILC Report'!U1032,'ITWR Dump'!$A$2:$Y$5000,24,0)))</f>
        <v>0</v>
      </c>
      <c r="AC1032" s="11" t="str">
        <f t="shared" si="460"/>
        <v>No</v>
      </c>
      <c r="AD1032" s="11" t="str">
        <f t="shared" si="461"/>
        <v/>
      </c>
      <c r="AE1032" s="11">
        <f>IF(ISERROR(VLOOKUP(U1032,'ITWR Dump'!$A$2:$Y$5000,13,0)),0,(VLOOKUP(U1032,'ITWR Dump'!$A$2:$Y$5000,13,0)))</f>
        <v>0</v>
      </c>
      <c r="AF1032" s="11">
        <f>IF(ISERROR(VLOOKUP(U1032,'ITWR Dump'!$A$2:$Y$5000,11,0)),0,(VLOOKUP(U1032,'ITWR Dump'!$A$2:$Y$5000,11,0)))</f>
        <v>0</v>
      </c>
      <c r="AG1032" s="11">
        <f>IF(ISERROR(VLOOKUP(U1032,'ITWR Dump'!$A$2:$Y$5000,2,0)),0,(VLOOKUP(U1032,'ITWR Dump'!$A$2:$Y$5000,2,0)))</f>
        <v>0</v>
      </c>
      <c r="AH1032" s="11">
        <f>IF(ISERROR(VLOOKUP(U1032,'ITWR Dump'!$A$2:$Y$5000,14,0)),0,(VLOOKUP(U1032,'ITWR Dump'!$A$2:$Y$5000,14,0)))</f>
        <v>0</v>
      </c>
      <c r="AI1032" s="11" t="str">
        <f t="shared" si="462"/>
        <v>01-Maintenance Offshore</v>
      </c>
      <c r="AJ1032" s="11" t="str">
        <f t="shared" si="463"/>
        <v>Offshore</v>
      </c>
      <c r="AK1032" s="11" t="str">
        <f>IF(ISERROR(VLOOKUP(A1032,'Team Data'!$C$2:$U$213,17,0)),0,(VLOOKUP(A1032,'Team Data'!$C$2:$U$213,17,0)))</f>
        <v>PRISM</v>
      </c>
      <c r="AL1032" s="11" t="str">
        <f t="shared" si="464"/>
        <v>2017-04-24</v>
      </c>
      <c r="AM1032" s="11">
        <f>IF(ISERROR(VLOOKUP(U1032,'ITWR Dump'!$A$2:$Y$5000,16,0)),0,(VLOOKUP(U1032,'ITWR Dump'!$A$2:$Y$5000,16,0)))</f>
        <v>0</v>
      </c>
      <c r="AN1032" s="11">
        <f>IF(ISERROR(VLOOKUP(U1032,'ITWR Dump'!$A$2:$Y$5000,18,0)),0,(VLOOKUP(U1032,'ITWR Dump'!$A$2:$Y$5000,18,0)))</f>
        <v>0</v>
      </c>
      <c r="AO1032" s="11">
        <f>IF(ISERROR(VLOOKUP(U1032,'ITWR Dump'!$A$2:$Y$5000,25,0)),0,(VLOOKUP('ILC Report'!U1032,'ITWR Dump'!$A$2:$Y$5000,25,0)))</f>
        <v>0</v>
      </c>
      <c r="AP1032" s="11">
        <f t="shared" si="465"/>
        <v>1</v>
      </c>
      <c r="AQ1032" s="26">
        <f t="shared" si="466"/>
        <v>0</v>
      </c>
      <c r="AR1032" s="26">
        <f t="shared" si="467"/>
        <v>0</v>
      </c>
      <c r="AS1032" s="26">
        <f t="shared" si="468"/>
        <v>0</v>
      </c>
      <c r="AT1032" s="26">
        <f t="shared" si="469"/>
        <v>0</v>
      </c>
      <c r="AU1032" s="26">
        <f t="shared" si="470"/>
        <v>0</v>
      </c>
      <c r="AV1032" s="26">
        <f t="shared" si="471"/>
        <v>0</v>
      </c>
      <c r="AW1032" s="11" t="s">
        <v>653</v>
      </c>
      <c r="AX1032" s="11" t="str">
        <f>VLOOKUP(L1032,Group!$A$2:$B$1000,2,0)</f>
        <v>Maintenance</v>
      </c>
      <c r="AY1032" s="11">
        <f>IF(ISERROR(VLOOKUP(U1032,'ITWR Dump'!$A$2:$Y$5000,15,0)),0,(VLOOKUP('ILC Report'!U1032,'ITWR Dump'!$A$2:$Y$5000,15,0)))</f>
        <v>0</v>
      </c>
      <c r="AZ1032" s="11" t="str">
        <f t="shared" si="472"/>
        <v>Yes</v>
      </c>
      <c r="BA1032" s="11" t="str">
        <f t="shared" si="473"/>
        <v>BKI</v>
      </c>
      <c r="BB1032" s="11" t="str">
        <f t="shared" si="474"/>
        <v>MN</v>
      </c>
      <c r="BC1032" s="11" t="str">
        <f t="shared" si="475"/>
        <v>No</v>
      </c>
    </row>
    <row r="1033" spans="1:55" x14ac:dyDescent="0.3">
      <c r="A1033" s="11" t="s">
        <v>679</v>
      </c>
      <c r="B1033" s="11" t="s">
        <v>1857</v>
      </c>
      <c r="C1033" s="11" t="s">
        <v>606</v>
      </c>
      <c r="D1033" s="11" t="s">
        <v>2477</v>
      </c>
      <c r="E1033" s="38" t="s">
        <v>652</v>
      </c>
      <c r="F1033" s="11">
        <v>1.5</v>
      </c>
      <c r="G1033" s="40" t="s">
        <v>218</v>
      </c>
      <c r="H1033" s="11" t="str">
        <f t="shared" si="457"/>
        <v>Regular</v>
      </c>
      <c r="I1033" s="11" t="str">
        <f t="shared" si="449"/>
        <v>INDIA</v>
      </c>
      <c r="J1033" s="11" t="str">
        <f>IF(ISERROR(VLOOKUP(C1033,'WI Vs ASM'!$B$2:$E$1000,4,0)),0,(VLOOKUP(C1033,'WI Vs ASM'!$B$2:$E$1000,4,0)))</f>
        <v>Offshore</v>
      </c>
      <c r="K1033" s="11" t="str">
        <f>IF(ISERROR(VLOOKUP(C1033,'WI Vs ASM'!$B$2:$F$1000,5,0)),0,(VLOOKUP(C1033,'WI Vs ASM'!$B$2:$F$1000,5,0)))</f>
        <v>01-Fixed Price</v>
      </c>
      <c r="L1033" s="11" t="str">
        <f>IF(ISERROR(VLOOKUP(C1033,'WI Vs ASM'!$B$2:$D$1000,3,0)),0,(VLOOKUP(C1033,'WI Vs ASM'!$B$2:$D$1000,3,0)))</f>
        <v>01-Maintenance Offshore</v>
      </c>
      <c r="M1033" s="11" t="str">
        <f>IF(ISERROR(VLOOKUP(C1033,'WI Vs ASM'!$B$2:$I$1000,8,0)),0,(VLOOKUP(C1033,'WI Vs ASM'!$B$2:$I$1000,8,0)))</f>
        <v>Rahul Soman</v>
      </c>
      <c r="N1033" s="11" t="str">
        <f>IF(ISERROR(VLOOKUP(C1033,'WI Vs ASM'!$B$2:$G$1000,6,0)),0,(VLOOKUP(C1033,'WI Vs ASM'!$B$2:$G$1000,6,0)))</f>
        <v>Lotus Notes</v>
      </c>
      <c r="O1033" s="11" t="str">
        <f>IF(ISERROR(VLOOKUP(C1033,'WI Vs ASM'!$B$2:$H$1000,7,0)),0,(VLOOKUP(C1033,'WI Vs ASM'!$B$2:$H$1000,7,0)))</f>
        <v>Lotus Notes</v>
      </c>
      <c r="P1033" s="11" t="str">
        <f t="shared" si="450"/>
        <v>Apr-17</v>
      </c>
      <c r="Q1033" s="11" t="str">
        <f t="shared" si="451"/>
        <v>Q2</v>
      </c>
      <c r="R1033" s="11" t="str">
        <f>IF(ISERROR(VLOOKUP(C1033,'WI Vs ASM'!$B$2:$J$1000,9,0)),0,(VLOOKUP(C1033,'WI Vs ASM'!$B$2:$J$1000,9,0)))</f>
        <v>Jyothi Pai</v>
      </c>
      <c r="S1033" s="11" t="str">
        <f>IF(ISERROR(VLOOKUP(C1033,'WI Vs ASM'!$B$2:$K$1000,10,0)),0,(VLOOKUP(C1033,'WI Vs ASM'!$B$2:$K$1000,10,0)))</f>
        <v>Dennis G. Bosman</v>
      </c>
      <c r="T1033" s="11" t="str">
        <f>IF(ISERROR(VLOOKUP(C1033,'WI Vs ASM'!$B$2:$L$1000,11,0)),0,(VLOOKUP(C1033,'WI Vs ASM'!$B$2:$L$1000,11,0)))</f>
        <v>Terry Hedger</v>
      </c>
      <c r="U1033" s="11" t="e">
        <f t="shared" si="458"/>
        <v>#VALUE!</v>
      </c>
      <c r="V1033" s="11" t="str">
        <f t="shared" si="452"/>
        <v>Yes</v>
      </c>
      <c r="W1033" s="11" t="str">
        <f t="shared" si="453"/>
        <v>No</v>
      </c>
      <c r="X1033" s="11" t="str">
        <f t="shared" si="454"/>
        <v>No</v>
      </c>
      <c r="Y1033" s="11" t="str">
        <f t="shared" si="455"/>
        <v>No</v>
      </c>
      <c r="Z1033" s="11" t="str">
        <f t="shared" si="456"/>
        <v>No</v>
      </c>
      <c r="AA1033" s="11" t="str">
        <f t="shared" si="459"/>
        <v>No</v>
      </c>
      <c r="AB1033" s="11">
        <f>IF(ISERROR(VLOOKUP(U1033,'ITWR Dump'!$A$2:$Y$5000,24,0)),0,(VLOOKUP('ILC Report'!U1033,'ITWR Dump'!$A$2:$Y$5000,24,0)))</f>
        <v>0</v>
      </c>
      <c r="AC1033" s="11" t="str">
        <f t="shared" si="460"/>
        <v>No</v>
      </c>
      <c r="AD1033" s="11" t="str">
        <f t="shared" si="461"/>
        <v/>
      </c>
      <c r="AE1033" s="11">
        <f>IF(ISERROR(VLOOKUP(U1033,'ITWR Dump'!$A$2:$Y$5000,13,0)),0,(VLOOKUP(U1033,'ITWR Dump'!$A$2:$Y$5000,13,0)))</f>
        <v>0</v>
      </c>
      <c r="AF1033" s="11">
        <f>IF(ISERROR(VLOOKUP(U1033,'ITWR Dump'!$A$2:$Y$5000,11,0)),0,(VLOOKUP(U1033,'ITWR Dump'!$A$2:$Y$5000,11,0)))</f>
        <v>0</v>
      </c>
      <c r="AG1033" s="11">
        <f>IF(ISERROR(VLOOKUP(U1033,'ITWR Dump'!$A$2:$Y$5000,2,0)),0,(VLOOKUP(U1033,'ITWR Dump'!$A$2:$Y$5000,2,0)))</f>
        <v>0</v>
      </c>
      <c r="AH1033" s="11">
        <f>IF(ISERROR(VLOOKUP(U1033,'ITWR Dump'!$A$2:$Y$5000,14,0)),0,(VLOOKUP(U1033,'ITWR Dump'!$A$2:$Y$5000,14,0)))</f>
        <v>0</v>
      </c>
      <c r="AI1033" s="11" t="str">
        <f t="shared" si="462"/>
        <v>01-Maintenance Offshore</v>
      </c>
      <c r="AJ1033" s="11" t="str">
        <f t="shared" si="463"/>
        <v>Offshore</v>
      </c>
      <c r="AK1033" s="11" t="str">
        <f>IF(ISERROR(VLOOKUP(A1033,'Team Data'!$C$2:$U$213,17,0)),0,(VLOOKUP(A1033,'Team Data'!$C$2:$U$213,17,0)))</f>
        <v>PRISM</v>
      </c>
      <c r="AL1033" s="11" t="str">
        <f t="shared" si="464"/>
        <v>2017-04-24</v>
      </c>
      <c r="AM1033" s="11">
        <f>IF(ISERROR(VLOOKUP(U1033,'ITWR Dump'!$A$2:$Y$5000,16,0)),0,(VLOOKUP(U1033,'ITWR Dump'!$A$2:$Y$5000,16,0)))</f>
        <v>0</v>
      </c>
      <c r="AN1033" s="11">
        <f>IF(ISERROR(VLOOKUP(U1033,'ITWR Dump'!$A$2:$Y$5000,18,0)),0,(VLOOKUP(U1033,'ITWR Dump'!$A$2:$Y$5000,18,0)))</f>
        <v>0</v>
      </c>
      <c r="AO1033" s="11">
        <f>IF(ISERROR(VLOOKUP(U1033,'ITWR Dump'!$A$2:$Y$5000,25,0)),0,(VLOOKUP('ILC Report'!U1033,'ITWR Dump'!$A$2:$Y$5000,25,0)))</f>
        <v>0</v>
      </c>
      <c r="AP1033" s="11">
        <f t="shared" si="465"/>
        <v>1</v>
      </c>
      <c r="AQ1033" s="26">
        <f t="shared" si="466"/>
        <v>0</v>
      </c>
      <c r="AR1033" s="26">
        <f t="shared" si="467"/>
        <v>0</v>
      </c>
      <c r="AS1033" s="26">
        <f t="shared" si="468"/>
        <v>0</v>
      </c>
      <c r="AT1033" s="26">
        <f t="shared" si="469"/>
        <v>0</v>
      </c>
      <c r="AU1033" s="26">
        <f t="shared" si="470"/>
        <v>0</v>
      </c>
      <c r="AV1033" s="26">
        <f t="shared" si="471"/>
        <v>0</v>
      </c>
      <c r="AW1033" s="11" t="s">
        <v>653</v>
      </c>
      <c r="AX1033" s="11" t="str">
        <f>VLOOKUP(L1033,Group!$A$2:$B$1000,2,0)</f>
        <v>Maintenance</v>
      </c>
      <c r="AY1033" s="11">
        <f>IF(ISERROR(VLOOKUP(U1033,'ITWR Dump'!$A$2:$Y$5000,15,0)),0,(VLOOKUP('ILC Report'!U1033,'ITWR Dump'!$A$2:$Y$5000,15,0)))</f>
        <v>0</v>
      </c>
      <c r="AZ1033" s="11" t="str">
        <f t="shared" si="472"/>
        <v>Yes</v>
      </c>
      <c r="BA1033" s="11" t="str">
        <f t="shared" si="473"/>
        <v>BKI</v>
      </c>
      <c r="BB1033" s="11" t="str">
        <f t="shared" si="474"/>
        <v>MN</v>
      </c>
      <c r="BC1033" s="11" t="str">
        <f t="shared" si="475"/>
        <v>No</v>
      </c>
    </row>
    <row r="1034" spans="1:55" x14ac:dyDescent="0.3">
      <c r="A1034" s="11" t="s">
        <v>679</v>
      </c>
      <c r="B1034" s="11" t="s">
        <v>1857</v>
      </c>
      <c r="C1034" s="11" t="s">
        <v>606</v>
      </c>
      <c r="D1034" s="11" t="s">
        <v>2478</v>
      </c>
      <c r="E1034" s="38" t="s">
        <v>652</v>
      </c>
      <c r="F1034" s="11">
        <v>3</v>
      </c>
      <c r="G1034" s="40" t="s">
        <v>218</v>
      </c>
      <c r="H1034" s="11" t="str">
        <f t="shared" si="457"/>
        <v>Regular</v>
      </c>
      <c r="I1034" s="11" t="str">
        <f t="shared" si="449"/>
        <v>INDIA</v>
      </c>
      <c r="J1034" s="11" t="str">
        <f>IF(ISERROR(VLOOKUP(C1034,'WI Vs ASM'!$B$2:$E$1000,4,0)),0,(VLOOKUP(C1034,'WI Vs ASM'!$B$2:$E$1000,4,0)))</f>
        <v>Offshore</v>
      </c>
      <c r="K1034" s="11" t="str">
        <f>IF(ISERROR(VLOOKUP(C1034,'WI Vs ASM'!$B$2:$F$1000,5,0)),0,(VLOOKUP(C1034,'WI Vs ASM'!$B$2:$F$1000,5,0)))</f>
        <v>01-Fixed Price</v>
      </c>
      <c r="L1034" s="11" t="str">
        <f>IF(ISERROR(VLOOKUP(C1034,'WI Vs ASM'!$B$2:$D$1000,3,0)),0,(VLOOKUP(C1034,'WI Vs ASM'!$B$2:$D$1000,3,0)))</f>
        <v>01-Maintenance Offshore</v>
      </c>
      <c r="M1034" s="11" t="str">
        <f>IF(ISERROR(VLOOKUP(C1034,'WI Vs ASM'!$B$2:$I$1000,8,0)),0,(VLOOKUP(C1034,'WI Vs ASM'!$B$2:$I$1000,8,0)))</f>
        <v>Rahul Soman</v>
      </c>
      <c r="N1034" s="11" t="str">
        <f>IF(ISERROR(VLOOKUP(C1034,'WI Vs ASM'!$B$2:$G$1000,6,0)),0,(VLOOKUP(C1034,'WI Vs ASM'!$B$2:$G$1000,6,0)))</f>
        <v>Lotus Notes</v>
      </c>
      <c r="O1034" s="11" t="str">
        <f>IF(ISERROR(VLOOKUP(C1034,'WI Vs ASM'!$B$2:$H$1000,7,0)),0,(VLOOKUP(C1034,'WI Vs ASM'!$B$2:$H$1000,7,0)))</f>
        <v>Lotus Notes</v>
      </c>
      <c r="P1034" s="11" t="str">
        <f t="shared" si="450"/>
        <v>Apr-17</v>
      </c>
      <c r="Q1034" s="11" t="str">
        <f t="shared" si="451"/>
        <v>Q2</v>
      </c>
      <c r="R1034" s="11" t="str">
        <f>IF(ISERROR(VLOOKUP(C1034,'WI Vs ASM'!$B$2:$J$1000,9,0)),0,(VLOOKUP(C1034,'WI Vs ASM'!$B$2:$J$1000,9,0)))</f>
        <v>Jyothi Pai</v>
      </c>
      <c r="S1034" s="11" t="str">
        <f>IF(ISERROR(VLOOKUP(C1034,'WI Vs ASM'!$B$2:$K$1000,10,0)),0,(VLOOKUP(C1034,'WI Vs ASM'!$B$2:$K$1000,10,0)))</f>
        <v>Dennis G. Bosman</v>
      </c>
      <c r="T1034" s="11" t="str">
        <f>IF(ISERROR(VLOOKUP(C1034,'WI Vs ASM'!$B$2:$L$1000,11,0)),0,(VLOOKUP(C1034,'WI Vs ASM'!$B$2:$L$1000,11,0)))</f>
        <v>Terry Hedger</v>
      </c>
      <c r="U1034" s="11" t="e">
        <f t="shared" si="458"/>
        <v>#VALUE!</v>
      </c>
      <c r="V1034" s="11" t="str">
        <f t="shared" si="452"/>
        <v>Yes</v>
      </c>
      <c r="W1034" s="11" t="str">
        <f t="shared" si="453"/>
        <v>No</v>
      </c>
      <c r="X1034" s="11" t="str">
        <f t="shared" si="454"/>
        <v>No</v>
      </c>
      <c r="Y1034" s="11" t="str">
        <f t="shared" si="455"/>
        <v>No</v>
      </c>
      <c r="Z1034" s="11" t="str">
        <f t="shared" si="456"/>
        <v>No</v>
      </c>
      <c r="AA1034" s="11" t="str">
        <f t="shared" si="459"/>
        <v>No</v>
      </c>
      <c r="AB1034" s="11">
        <f>IF(ISERROR(VLOOKUP(U1034,'ITWR Dump'!$A$2:$Y$5000,24,0)),0,(VLOOKUP('ILC Report'!U1034,'ITWR Dump'!$A$2:$Y$5000,24,0)))</f>
        <v>0</v>
      </c>
      <c r="AC1034" s="11" t="str">
        <f t="shared" si="460"/>
        <v>No</v>
      </c>
      <c r="AD1034" s="11" t="str">
        <f t="shared" si="461"/>
        <v/>
      </c>
      <c r="AE1034" s="11">
        <f>IF(ISERROR(VLOOKUP(U1034,'ITWR Dump'!$A$2:$Y$5000,13,0)),0,(VLOOKUP(U1034,'ITWR Dump'!$A$2:$Y$5000,13,0)))</f>
        <v>0</v>
      </c>
      <c r="AF1034" s="11">
        <f>IF(ISERROR(VLOOKUP(U1034,'ITWR Dump'!$A$2:$Y$5000,11,0)),0,(VLOOKUP(U1034,'ITWR Dump'!$A$2:$Y$5000,11,0)))</f>
        <v>0</v>
      </c>
      <c r="AG1034" s="11">
        <f>IF(ISERROR(VLOOKUP(U1034,'ITWR Dump'!$A$2:$Y$5000,2,0)),0,(VLOOKUP(U1034,'ITWR Dump'!$A$2:$Y$5000,2,0)))</f>
        <v>0</v>
      </c>
      <c r="AH1034" s="11">
        <f>IF(ISERROR(VLOOKUP(U1034,'ITWR Dump'!$A$2:$Y$5000,14,0)),0,(VLOOKUP(U1034,'ITWR Dump'!$A$2:$Y$5000,14,0)))</f>
        <v>0</v>
      </c>
      <c r="AI1034" s="11" t="str">
        <f t="shared" si="462"/>
        <v>01-Maintenance Offshore</v>
      </c>
      <c r="AJ1034" s="11" t="str">
        <f t="shared" si="463"/>
        <v>Offshore</v>
      </c>
      <c r="AK1034" s="11" t="str">
        <f>IF(ISERROR(VLOOKUP(A1034,'Team Data'!$C$2:$U$213,17,0)),0,(VLOOKUP(A1034,'Team Data'!$C$2:$U$213,17,0)))</f>
        <v>PRISM</v>
      </c>
      <c r="AL1034" s="11" t="str">
        <f t="shared" si="464"/>
        <v>2017-04-24</v>
      </c>
      <c r="AM1034" s="11">
        <f>IF(ISERROR(VLOOKUP(U1034,'ITWR Dump'!$A$2:$Y$5000,16,0)),0,(VLOOKUP(U1034,'ITWR Dump'!$A$2:$Y$5000,16,0)))</f>
        <v>0</v>
      </c>
      <c r="AN1034" s="11">
        <f>IF(ISERROR(VLOOKUP(U1034,'ITWR Dump'!$A$2:$Y$5000,18,0)),0,(VLOOKUP(U1034,'ITWR Dump'!$A$2:$Y$5000,18,0)))</f>
        <v>0</v>
      </c>
      <c r="AO1034" s="11">
        <f>IF(ISERROR(VLOOKUP(U1034,'ITWR Dump'!$A$2:$Y$5000,25,0)),0,(VLOOKUP('ILC Report'!U1034,'ITWR Dump'!$A$2:$Y$5000,25,0)))</f>
        <v>0</v>
      </c>
      <c r="AP1034" s="11">
        <f t="shared" si="465"/>
        <v>1</v>
      </c>
      <c r="AQ1034" s="26">
        <f t="shared" si="466"/>
        <v>0</v>
      </c>
      <c r="AR1034" s="26">
        <f t="shared" si="467"/>
        <v>0</v>
      </c>
      <c r="AS1034" s="26">
        <f t="shared" si="468"/>
        <v>0</v>
      </c>
      <c r="AT1034" s="26">
        <f t="shared" si="469"/>
        <v>0</v>
      </c>
      <c r="AU1034" s="26">
        <f t="shared" si="470"/>
        <v>0</v>
      </c>
      <c r="AV1034" s="26">
        <f t="shared" si="471"/>
        <v>0</v>
      </c>
      <c r="AW1034" s="11" t="s">
        <v>653</v>
      </c>
      <c r="AX1034" s="11" t="str">
        <f>VLOOKUP(L1034,Group!$A$2:$B$1000,2,0)</f>
        <v>Maintenance</v>
      </c>
      <c r="AY1034" s="11">
        <f>IF(ISERROR(VLOOKUP(U1034,'ITWR Dump'!$A$2:$Y$5000,15,0)),0,(VLOOKUP('ILC Report'!U1034,'ITWR Dump'!$A$2:$Y$5000,15,0)))</f>
        <v>0</v>
      </c>
      <c r="AZ1034" s="11" t="str">
        <f t="shared" si="472"/>
        <v>Yes</v>
      </c>
      <c r="BA1034" s="11" t="str">
        <f t="shared" si="473"/>
        <v>BKI</v>
      </c>
      <c r="BB1034" s="11" t="str">
        <f t="shared" si="474"/>
        <v>MN</v>
      </c>
      <c r="BC1034" s="11" t="str">
        <f t="shared" si="475"/>
        <v>No</v>
      </c>
    </row>
    <row r="1035" spans="1:55" x14ac:dyDescent="0.3">
      <c r="A1035" s="11" t="s">
        <v>679</v>
      </c>
      <c r="B1035" s="11" t="s">
        <v>1857</v>
      </c>
      <c r="C1035" s="11" t="s">
        <v>606</v>
      </c>
      <c r="D1035" s="11" t="s">
        <v>2479</v>
      </c>
      <c r="E1035" s="38" t="s">
        <v>652</v>
      </c>
      <c r="F1035" s="11">
        <v>3</v>
      </c>
      <c r="G1035" s="40" t="s">
        <v>218</v>
      </c>
      <c r="H1035" s="11" t="str">
        <f t="shared" si="457"/>
        <v>Regular</v>
      </c>
      <c r="I1035" s="11" t="str">
        <f t="shared" si="449"/>
        <v>INDIA</v>
      </c>
      <c r="J1035" s="11" t="str">
        <f>IF(ISERROR(VLOOKUP(C1035,'WI Vs ASM'!$B$2:$E$1000,4,0)),0,(VLOOKUP(C1035,'WI Vs ASM'!$B$2:$E$1000,4,0)))</f>
        <v>Offshore</v>
      </c>
      <c r="K1035" s="11" t="str">
        <f>IF(ISERROR(VLOOKUP(C1035,'WI Vs ASM'!$B$2:$F$1000,5,0)),0,(VLOOKUP(C1035,'WI Vs ASM'!$B$2:$F$1000,5,0)))</f>
        <v>01-Fixed Price</v>
      </c>
      <c r="L1035" s="11" t="str">
        <f>IF(ISERROR(VLOOKUP(C1035,'WI Vs ASM'!$B$2:$D$1000,3,0)),0,(VLOOKUP(C1035,'WI Vs ASM'!$B$2:$D$1000,3,0)))</f>
        <v>01-Maintenance Offshore</v>
      </c>
      <c r="M1035" s="11" t="str">
        <f>IF(ISERROR(VLOOKUP(C1035,'WI Vs ASM'!$B$2:$I$1000,8,0)),0,(VLOOKUP(C1035,'WI Vs ASM'!$B$2:$I$1000,8,0)))</f>
        <v>Rahul Soman</v>
      </c>
      <c r="N1035" s="11" t="str">
        <f>IF(ISERROR(VLOOKUP(C1035,'WI Vs ASM'!$B$2:$G$1000,6,0)),0,(VLOOKUP(C1035,'WI Vs ASM'!$B$2:$G$1000,6,0)))</f>
        <v>Lotus Notes</v>
      </c>
      <c r="O1035" s="11" t="str">
        <f>IF(ISERROR(VLOOKUP(C1035,'WI Vs ASM'!$B$2:$H$1000,7,0)),0,(VLOOKUP(C1035,'WI Vs ASM'!$B$2:$H$1000,7,0)))</f>
        <v>Lotus Notes</v>
      </c>
      <c r="P1035" s="11" t="str">
        <f t="shared" si="450"/>
        <v>Apr-17</v>
      </c>
      <c r="Q1035" s="11" t="str">
        <f t="shared" si="451"/>
        <v>Q2</v>
      </c>
      <c r="R1035" s="11" t="str">
        <f>IF(ISERROR(VLOOKUP(C1035,'WI Vs ASM'!$B$2:$J$1000,9,0)),0,(VLOOKUP(C1035,'WI Vs ASM'!$B$2:$J$1000,9,0)))</f>
        <v>Jyothi Pai</v>
      </c>
      <c r="S1035" s="11" t="str">
        <f>IF(ISERROR(VLOOKUP(C1035,'WI Vs ASM'!$B$2:$K$1000,10,0)),0,(VLOOKUP(C1035,'WI Vs ASM'!$B$2:$K$1000,10,0)))</f>
        <v>Dennis G. Bosman</v>
      </c>
      <c r="T1035" s="11" t="str">
        <f>IF(ISERROR(VLOOKUP(C1035,'WI Vs ASM'!$B$2:$L$1000,11,0)),0,(VLOOKUP(C1035,'WI Vs ASM'!$B$2:$L$1000,11,0)))</f>
        <v>Terry Hedger</v>
      </c>
      <c r="U1035" s="11" t="e">
        <f t="shared" si="458"/>
        <v>#VALUE!</v>
      </c>
      <c r="V1035" s="11" t="str">
        <f t="shared" si="452"/>
        <v>Yes</v>
      </c>
      <c r="W1035" s="11" t="str">
        <f t="shared" si="453"/>
        <v>No</v>
      </c>
      <c r="X1035" s="11" t="str">
        <f t="shared" si="454"/>
        <v>No</v>
      </c>
      <c r="Y1035" s="11" t="str">
        <f t="shared" si="455"/>
        <v>No</v>
      </c>
      <c r="Z1035" s="11" t="str">
        <f t="shared" si="456"/>
        <v>No</v>
      </c>
      <c r="AA1035" s="11" t="str">
        <f t="shared" si="459"/>
        <v>No</v>
      </c>
      <c r="AB1035" s="11">
        <f>IF(ISERROR(VLOOKUP(U1035,'ITWR Dump'!$A$2:$Y$5000,24,0)),0,(VLOOKUP('ILC Report'!U1035,'ITWR Dump'!$A$2:$Y$5000,24,0)))</f>
        <v>0</v>
      </c>
      <c r="AC1035" s="11" t="str">
        <f t="shared" si="460"/>
        <v>No</v>
      </c>
      <c r="AD1035" s="11" t="str">
        <f t="shared" si="461"/>
        <v/>
      </c>
      <c r="AE1035" s="11">
        <f>IF(ISERROR(VLOOKUP(U1035,'ITWR Dump'!$A$2:$Y$5000,13,0)),0,(VLOOKUP(U1035,'ITWR Dump'!$A$2:$Y$5000,13,0)))</f>
        <v>0</v>
      </c>
      <c r="AF1035" s="11">
        <f>IF(ISERROR(VLOOKUP(U1035,'ITWR Dump'!$A$2:$Y$5000,11,0)),0,(VLOOKUP(U1035,'ITWR Dump'!$A$2:$Y$5000,11,0)))</f>
        <v>0</v>
      </c>
      <c r="AG1035" s="11">
        <f>IF(ISERROR(VLOOKUP(U1035,'ITWR Dump'!$A$2:$Y$5000,2,0)),0,(VLOOKUP(U1035,'ITWR Dump'!$A$2:$Y$5000,2,0)))</f>
        <v>0</v>
      </c>
      <c r="AH1035" s="11">
        <f>IF(ISERROR(VLOOKUP(U1035,'ITWR Dump'!$A$2:$Y$5000,14,0)),0,(VLOOKUP(U1035,'ITWR Dump'!$A$2:$Y$5000,14,0)))</f>
        <v>0</v>
      </c>
      <c r="AI1035" s="11" t="str">
        <f t="shared" si="462"/>
        <v>01-Maintenance Offshore</v>
      </c>
      <c r="AJ1035" s="11" t="str">
        <f t="shared" si="463"/>
        <v>Offshore</v>
      </c>
      <c r="AK1035" s="11" t="str">
        <f>IF(ISERROR(VLOOKUP(A1035,'Team Data'!$C$2:$U$213,17,0)),0,(VLOOKUP(A1035,'Team Data'!$C$2:$U$213,17,0)))</f>
        <v>PRISM</v>
      </c>
      <c r="AL1035" s="11" t="str">
        <f t="shared" si="464"/>
        <v>2017-04-24</v>
      </c>
      <c r="AM1035" s="11">
        <f>IF(ISERROR(VLOOKUP(U1035,'ITWR Dump'!$A$2:$Y$5000,16,0)),0,(VLOOKUP(U1035,'ITWR Dump'!$A$2:$Y$5000,16,0)))</f>
        <v>0</v>
      </c>
      <c r="AN1035" s="11">
        <f>IF(ISERROR(VLOOKUP(U1035,'ITWR Dump'!$A$2:$Y$5000,18,0)),0,(VLOOKUP(U1035,'ITWR Dump'!$A$2:$Y$5000,18,0)))</f>
        <v>0</v>
      </c>
      <c r="AO1035" s="11">
        <f>IF(ISERROR(VLOOKUP(U1035,'ITWR Dump'!$A$2:$Y$5000,25,0)),0,(VLOOKUP('ILC Report'!U1035,'ITWR Dump'!$A$2:$Y$5000,25,0)))</f>
        <v>0</v>
      </c>
      <c r="AP1035" s="11">
        <f t="shared" si="465"/>
        <v>1</v>
      </c>
      <c r="AQ1035" s="26">
        <f t="shared" si="466"/>
        <v>0</v>
      </c>
      <c r="AR1035" s="26">
        <f t="shared" si="467"/>
        <v>0</v>
      </c>
      <c r="AS1035" s="26">
        <f t="shared" si="468"/>
        <v>0</v>
      </c>
      <c r="AT1035" s="26">
        <f t="shared" si="469"/>
        <v>0</v>
      </c>
      <c r="AU1035" s="26">
        <f t="shared" si="470"/>
        <v>0</v>
      </c>
      <c r="AV1035" s="26">
        <f t="shared" si="471"/>
        <v>0</v>
      </c>
      <c r="AW1035" s="11" t="s">
        <v>653</v>
      </c>
      <c r="AX1035" s="11" t="str">
        <f>VLOOKUP(L1035,Group!$A$2:$B$1000,2,0)</f>
        <v>Maintenance</v>
      </c>
      <c r="AY1035" s="11">
        <f>IF(ISERROR(VLOOKUP(U1035,'ITWR Dump'!$A$2:$Y$5000,15,0)),0,(VLOOKUP('ILC Report'!U1035,'ITWR Dump'!$A$2:$Y$5000,15,0)))</f>
        <v>0</v>
      </c>
      <c r="AZ1035" s="11" t="str">
        <f t="shared" si="472"/>
        <v>Yes</v>
      </c>
      <c r="BA1035" s="11" t="str">
        <f t="shared" si="473"/>
        <v>BKI</v>
      </c>
      <c r="BB1035" s="11" t="str">
        <f t="shared" si="474"/>
        <v>MN</v>
      </c>
      <c r="BC1035" s="11" t="str">
        <f t="shared" si="475"/>
        <v>No</v>
      </c>
    </row>
    <row r="1036" spans="1:55" x14ac:dyDescent="0.3">
      <c r="A1036" s="11" t="s">
        <v>679</v>
      </c>
      <c r="B1036" s="11" t="s">
        <v>1857</v>
      </c>
      <c r="C1036" s="11" t="s">
        <v>606</v>
      </c>
      <c r="D1036" s="11" t="s">
        <v>2480</v>
      </c>
      <c r="E1036" s="38" t="s">
        <v>652</v>
      </c>
      <c r="F1036" s="11">
        <v>4.5</v>
      </c>
      <c r="G1036" s="40" t="s">
        <v>218</v>
      </c>
      <c r="H1036" s="11" t="str">
        <f t="shared" si="457"/>
        <v>Regular</v>
      </c>
      <c r="I1036" s="11" t="str">
        <f t="shared" si="449"/>
        <v>INDIA</v>
      </c>
      <c r="J1036" s="11" t="str">
        <f>IF(ISERROR(VLOOKUP(C1036,'WI Vs ASM'!$B$2:$E$1000,4,0)),0,(VLOOKUP(C1036,'WI Vs ASM'!$B$2:$E$1000,4,0)))</f>
        <v>Offshore</v>
      </c>
      <c r="K1036" s="11" t="str">
        <f>IF(ISERROR(VLOOKUP(C1036,'WI Vs ASM'!$B$2:$F$1000,5,0)),0,(VLOOKUP(C1036,'WI Vs ASM'!$B$2:$F$1000,5,0)))</f>
        <v>01-Fixed Price</v>
      </c>
      <c r="L1036" s="11" t="str">
        <f>IF(ISERROR(VLOOKUP(C1036,'WI Vs ASM'!$B$2:$D$1000,3,0)),0,(VLOOKUP(C1036,'WI Vs ASM'!$B$2:$D$1000,3,0)))</f>
        <v>01-Maintenance Offshore</v>
      </c>
      <c r="M1036" s="11" t="str">
        <f>IF(ISERROR(VLOOKUP(C1036,'WI Vs ASM'!$B$2:$I$1000,8,0)),0,(VLOOKUP(C1036,'WI Vs ASM'!$B$2:$I$1000,8,0)))</f>
        <v>Rahul Soman</v>
      </c>
      <c r="N1036" s="11" t="str">
        <f>IF(ISERROR(VLOOKUP(C1036,'WI Vs ASM'!$B$2:$G$1000,6,0)),0,(VLOOKUP(C1036,'WI Vs ASM'!$B$2:$G$1000,6,0)))</f>
        <v>Lotus Notes</v>
      </c>
      <c r="O1036" s="11" t="str">
        <f>IF(ISERROR(VLOOKUP(C1036,'WI Vs ASM'!$B$2:$H$1000,7,0)),0,(VLOOKUP(C1036,'WI Vs ASM'!$B$2:$H$1000,7,0)))</f>
        <v>Lotus Notes</v>
      </c>
      <c r="P1036" s="11" t="str">
        <f t="shared" si="450"/>
        <v>Apr-17</v>
      </c>
      <c r="Q1036" s="11" t="str">
        <f t="shared" si="451"/>
        <v>Q2</v>
      </c>
      <c r="R1036" s="11" t="str">
        <f>IF(ISERROR(VLOOKUP(C1036,'WI Vs ASM'!$B$2:$J$1000,9,0)),0,(VLOOKUP(C1036,'WI Vs ASM'!$B$2:$J$1000,9,0)))</f>
        <v>Jyothi Pai</v>
      </c>
      <c r="S1036" s="11" t="str">
        <f>IF(ISERROR(VLOOKUP(C1036,'WI Vs ASM'!$B$2:$K$1000,10,0)),0,(VLOOKUP(C1036,'WI Vs ASM'!$B$2:$K$1000,10,0)))</f>
        <v>Dennis G. Bosman</v>
      </c>
      <c r="T1036" s="11" t="str">
        <f>IF(ISERROR(VLOOKUP(C1036,'WI Vs ASM'!$B$2:$L$1000,11,0)),0,(VLOOKUP(C1036,'WI Vs ASM'!$B$2:$L$1000,11,0)))</f>
        <v>Terry Hedger</v>
      </c>
      <c r="U1036" s="11" t="e">
        <f t="shared" si="458"/>
        <v>#VALUE!</v>
      </c>
      <c r="V1036" s="11" t="str">
        <f t="shared" si="452"/>
        <v>Yes</v>
      </c>
      <c r="W1036" s="11" t="str">
        <f t="shared" si="453"/>
        <v>No</v>
      </c>
      <c r="X1036" s="11" t="str">
        <f t="shared" si="454"/>
        <v>No</v>
      </c>
      <c r="Y1036" s="11" t="str">
        <f t="shared" si="455"/>
        <v>No</v>
      </c>
      <c r="Z1036" s="11" t="str">
        <f t="shared" si="456"/>
        <v>No</v>
      </c>
      <c r="AA1036" s="11" t="str">
        <f t="shared" si="459"/>
        <v>No</v>
      </c>
      <c r="AB1036" s="11">
        <f>IF(ISERROR(VLOOKUP(U1036,'ITWR Dump'!$A$2:$Y$5000,24,0)),0,(VLOOKUP('ILC Report'!U1036,'ITWR Dump'!$A$2:$Y$5000,24,0)))</f>
        <v>0</v>
      </c>
      <c r="AC1036" s="11" t="str">
        <f t="shared" si="460"/>
        <v>No</v>
      </c>
      <c r="AD1036" s="11" t="str">
        <f t="shared" si="461"/>
        <v/>
      </c>
      <c r="AE1036" s="11">
        <f>IF(ISERROR(VLOOKUP(U1036,'ITWR Dump'!$A$2:$Y$5000,13,0)),0,(VLOOKUP(U1036,'ITWR Dump'!$A$2:$Y$5000,13,0)))</f>
        <v>0</v>
      </c>
      <c r="AF1036" s="11">
        <f>IF(ISERROR(VLOOKUP(U1036,'ITWR Dump'!$A$2:$Y$5000,11,0)),0,(VLOOKUP(U1036,'ITWR Dump'!$A$2:$Y$5000,11,0)))</f>
        <v>0</v>
      </c>
      <c r="AG1036" s="11">
        <f>IF(ISERROR(VLOOKUP(U1036,'ITWR Dump'!$A$2:$Y$5000,2,0)),0,(VLOOKUP(U1036,'ITWR Dump'!$A$2:$Y$5000,2,0)))</f>
        <v>0</v>
      </c>
      <c r="AH1036" s="11">
        <f>IF(ISERROR(VLOOKUP(U1036,'ITWR Dump'!$A$2:$Y$5000,14,0)),0,(VLOOKUP(U1036,'ITWR Dump'!$A$2:$Y$5000,14,0)))</f>
        <v>0</v>
      </c>
      <c r="AI1036" s="11" t="str">
        <f t="shared" si="462"/>
        <v>01-Maintenance Offshore</v>
      </c>
      <c r="AJ1036" s="11" t="str">
        <f t="shared" si="463"/>
        <v>Offshore</v>
      </c>
      <c r="AK1036" s="11" t="str">
        <f>IF(ISERROR(VLOOKUP(A1036,'Team Data'!$C$2:$U$213,17,0)),0,(VLOOKUP(A1036,'Team Data'!$C$2:$U$213,17,0)))</f>
        <v>PRISM</v>
      </c>
      <c r="AL1036" s="11" t="str">
        <f t="shared" si="464"/>
        <v>2017-04-24</v>
      </c>
      <c r="AM1036" s="11">
        <f>IF(ISERROR(VLOOKUP(U1036,'ITWR Dump'!$A$2:$Y$5000,16,0)),0,(VLOOKUP(U1036,'ITWR Dump'!$A$2:$Y$5000,16,0)))</f>
        <v>0</v>
      </c>
      <c r="AN1036" s="11">
        <f>IF(ISERROR(VLOOKUP(U1036,'ITWR Dump'!$A$2:$Y$5000,18,0)),0,(VLOOKUP(U1036,'ITWR Dump'!$A$2:$Y$5000,18,0)))</f>
        <v>0</v>
      </c>
      <c r="AO1036" s="11">
        <f>IF(ISERROR(VLOOKUP(U1036,'ITWR Dump'!$A$2:$Y$5000,25,0)),0,(VLOOKUP('ILC Report'!U1036,'ITWR Dump'!$A$2:$Y$5000,25,0)))</f>
        <v>0</v>
      </c>
      <c r="AP1036" s="11">
        <f t="shared" si="465"/>
        <v>1</v>
      </c>
      <c r="AQ1036" s="26">
        <f t="shared" si="466"/>
        <v>0</v>
      </c>
      <c r="AR1036" s="26">
        <f t="shared" si="467"/>
        <v>0</v>
      </c>
      <c r="AS1036" s="26">
        <f t="shared" si="468"/>
        <v>0</v>
      </c>
      <c r="AT1036" s="26">
        <f t="shared" si="469"/>
        <v>0</v>
      </c>
      <c r="AU1036" s="26">
        <f t="shared" si="470"/>
        <v>0</v>
      </c>
      <c r="AV1036" s="26">
        <f t="shared" si="471"/>
        <v>0</v>
      </c>
      <c r="AW1036" s="11" t="s">
        <v>653</v>
      </c>
      <c r="AX1036" s="11" t="str">
        <f>VLOOKUP(L1036,Group!$A$2:$B$1000,2,0)</f>
        <v>Maintenance</v>
      </c>
      <c r="AY1036" s="11">
        <f>IF(ISERROR(VLOOKUP(U1036,'ITWR Dump'!$A$2:$Y$5000,15,0)),0,(VLOOKUP('ILC Report'!U1036,'ITWR Dump'!$A$2:$Y$5000,15,0)))</f>
        <v>0</v>
      </c>
      <c r="AZ1036" s="11" t="str">
        <f t="shared" si="472"/>
        <v>Yes</v>
      </c>
      <c r="BA1036" s="11" t="str">
        <f t="shared" si="473"/>
        <v>BKI</v>
      </c>
      <c r="BB1036" s="11" t="str">
        <f t="shared" si="474"/>
        <v>MN</v>
      </c>
      <c r="BC1036" s="11" t="str">
        <f t="shared" si="475"/>
        <v>No</v>
      </c>
    </row>
    <row r="1037" spans="1:55" x14ac:dyDescent="0.3">
      <c r="A1037" s="11" t="s">
        <v>679</v>
      </c>
      <c r="B1037" s="11" t="s">
        <v>1857</v>
      </c>
      <c r="C1037" s="11" t="s">
        <v>606</v>
      </c>
      <c r="D1037" s="11" t="s">
        <v>2481</v>
      </c>
      <c r="E1037" s="38" t="s">
        <v>652</v>
      </c>
      <c r="F1037" s="11">
        <v>1.5</v>
      </c>
      <c r="G1037" s="40" t="s">
        <v>218</v>
      </c>
      <c r="H1037" s="11" t="str">
        <f t="shared" si="457"/>
        <v>Regular</v>
      </c>
      <c r="I1037" s="11" t="str">
        <f t="shared" si="449"/>
        <v>INDIA</v>
      </c>
      <c r="J1037" s="11" t="str">
        <f>IF(ISERROR(VLOOKUP(C1037,'WI Vs ASM'!$B$2:$E$1000,4,0)),0,(VLOOKUP(C1037,'WI Vs ASM'!$B$2:$E$1000,4,0)))</f>
        <v>Offshore</v>
      </c>
      <c r="K1037" s="11" t="str">
        <f>IF(ISERROR(VLOOKUP(C1037,'WI Vs ASM'!$B$2:$F$1000,5,0)),0,(VLOOKUP(C1037,'WI Vs ASM'!$B$2:$F$1000,5,0)))</f>
        <v>01-Fixed Price</v>
      </c>
      <c r="L1037" s="11" t="str">
        <f>IF(ISERROR(VLOOKUP(C1037,'WI Vs ASM'!$B$2:$D$1000,3,0)),0,(VLOOKUP(C1037,'WI Vs ASM'!$B$2:$D$1000,3,0)))</f>
        <v>01-Maintenance Offshore</v>
      </c>
      <c r="M1037" s="11" t="str">
        <f>IF(ISERROR(VLOOKUP(C1037,'WI Vs ASM'!$B$2:$I$1000,8,0)),0,(VLOOKUP(C1037,'WI Vs ASM'!$B$2:$I$1000,8,0)))</f>
        <v>Rahul Soman</v>
      </c>
      <c r="N1037" s="11" t="str">
        <f>IF(ISERROR(VLOOKUP(C1037,'WI Vs ASM'!$B$2:$G$1000,6,0)),0,(VLOOKUP(C1037,'WI Vs ASM'!$B$2:$G$1000,6,0)))</f>
        <v>Lotus Notes</v>
      </c>
      <c r="O1037" s="11" t="str">
        <f>IF(ISERROR(VLOOKUP(C1037,'WI Vs ASM'!$B$2:$H$1000,7,0)),0,(VLOOKUP(C1037,'WI Vs ASM'!$B$2:$H$1000,7,0)))</f>
        <v>Lotus Notes</v>
      </c>
      <c r="P1037" s="11" t="str">
        <f t="shared" si="450"/>
        <v>Apr-17</v>
      </c>
      <c r="Q1037" s="11" t="str">
        <f t="shared" si="451"/>
        <v>Q2</v>
      </c>
      <c r="R1037" s="11" t="str">
        <f>IF(ISERROR(VLOOKUP(C1037,'WI Vs ASM'!$B$2:$J$1000,9,0)),0,(VLOOKUP(C1037,'WI Vs ASM'!$B$2:$J$1000,9,0)))</f>
        <v>Jyothi Pai</v>
      </c>
      <c r="S1037" s="11" t="str">
        <f>IF(ISERROR(VLOOKUP(C1037,'WI Vs ASM'!$B$2:$K$1000,10,0)),0,(VLOOKUP(C1037,'WI Vs ASM'!$B$2:$K$1000,10,0)))</f>
        <v>Dennis G. Bosman</v>
      </c>
      <c r="T1037" s="11" t="str">
        <f>IF(ISERROR(VLOOKUP(C1037,'WI Vs ASM'!$B$2:$L$1000,11,0)),0,(VLOOKUP(C1037,'WI Vs ASM'!$B$2:$L$1000,11,0)))</f>
        <v>Terry Hedger</v>
      </c>
      <c r="U1037" s="11" t="e">
        <f t="shared" si="458"/>
        <v>#VALUE!</v>
      </c>
      <c r="V1037" s="11" t="str">
        <f t="shared" si="452"/>
        <v>Yes</v>
      </c>
      <c r="W1037" s="11" t="str">
        <f t="shared" si="453"/>
        <v>No</v>
      </c>
      <c r="X1037" s="11" t="str">
        <f t="shared" si="454"/>
        <v>No</v>
      </c>
      <c r="Y1037" s="11" t="str">
        <f t="shared" si="455"/>
        <v>No</v>
      </c>
      <c r="Z1037" s="11" t="str">
        <f t="shared" si="456"/>
        <v>No</v>
      </c>
      <c r="AA1037" s="11" t="str">
        <f t="shared" si="459"/>
        <v>No</v>
      </c>
      <c r="AB1037" s="11">
        <f>IF(ISERROR(VLOOKUP(U1037,'ITWR Dump'!$A$2:$Y$5000,24,0)),0,(VLOOKUP('ILC Report'!U1037,'ITWR Dump'!$A$2:$Y$5000,24,0)))</f>
        <v>0</v>
      </c>
      <c r="AC1037" s="11" t="str">
        <f t="shared" si="460"/>
        <v>No</v>
      </c>
      <c r="AD1037" s="11" t="str">
        <f t="shared" si="461"/>
        <v/>
      </c>
      <c r="AE1037" s="11">
        <f>IF(ISERROR(VLOOKUP(U1037,'ITWR Dump'!$A$2:$Y$5000,13,0)),0,(VLOOKUP(U1037,'ITWR Dump'!$A$2:$Y$5000,13,0)))</f>
        <v>0</v>
      </c>
      <c r="AF1037" s="11">
        <f>IF(ISERROR(VLOOKUP(U1037,'ITWR Dump'!$A$2:$Y$5000,11,0)),0,(VLOOKUP(U1037,'ITWR Dump'!$A$2:$Y$5000,11,0)))</f>
        <v>0</v>
      </c>
      <c r="AG1037" s="11">
        <f>IF(ISERROR(VLOOKUP(U1037,'ITWR Dump'!$A$2:$Y$5000,2,0)),0,(VLOOKUP(U1037,'ITWR Dump'!$A$2:$Y$5000,2,0)))</f>
        <v>0</v>
      </c>
      <c r="AH1037" s="11">
        <f>IF(ISERROR(VLOOKUP(U1037,'ITWR Dump'!$A$2:$Y$5000,14,0)),0,(VLOOKUP(U1037,'ITWR Dump'!$A$2:$Y$5000,14,0)))</f>
        <v>0</v>
      </c>
      <c r="AI1037" s="11" t="str">
        <f t="shared" si="462"/>
        <v>01-Maintenance Offshore</v>
      </c>
      <c r="AJ1037" s="11" t="str">
        <f t="shared" si="463"/>
        <v>Offshore</v>
      </c>
      <c r="AK1037" s="11" t="str">
        <f>IF(ISERROR(VLOOKUP(A1037,'Team Data'!$C$2:$U$213,17,0)),0,(VLOOKUP(A1037,'Team Data'!$C$2:$U$213,17,0)))</f>
        <v>PRISM</v>
      </c>
      <c r="AL1037" s="11" t="str">
        <f t="shared" si="464"/>
        <v>2017-04-24</v>
      </c>
      <c r="AM1037" s="11">
        <f>IF(ISERROR(VLOOKUP(U1037,'ITWR Dump'!$A$2:$Y$5000,16,0)),0,(VLOOKUP(U1037,'ITWR Dump'!$A$2:$Y$5000,16,0)))</f>
        <v>0</v>
      </c>
      <c r="AN1037" s="11">
        <f>IF(ISERROR(VLOOKUP(U1037,'ITWR Dump'!$A$2:$Y$5000,18,0)),0,(VLOOKUP(U1037,'ITWR Dump'!$A$2:$Y$5000,18,0)))</f>
        <v>0</v>
      </c>
      <c r="AO1037" s="11">
        <f>IF(ISERROR(VLOOKUP(U1037,'ITWR Dump'!$A$2:$Y$5000,25,0)),0,(VLOOKUP('ILC Report'!U1037,'ITWR Dump'!$A$2:$Y$5000,25,0)))</f>
        <v>0</v>
      </c>
      <c r="AP1037" s="11">
        <f t="shared" si="465"/>
        <v>1</v>
      </c>
      <c r="AQ1037" s="26">
        <f t="shared" si="466"/>
        <v>0</v>
      </c>
      <c r="AR1037" s="26">
        <f t="shared" si="467"/>
        <v>0</v>
      </c>
      <c r="AS1037" s="26">
        <f t="shared" si="468"/>
        <v>0</v>
      </c>
      <c r="AT1037" s="26">
        <f t="shared" si="469"/>
        <v>0</v>
      </c>
      <c r="AU1037" s="26">
        <f t="shared" si="470"/>
        <v>0</v>
      </c>
      <c r="AV1037" s="26">
        <f t="shared" si="471"/>
        <v>0</v>
      </c>
      <c r="AW1037" s="11" t="s">
        <v>653</v>
      </c>
      <c r="AX1037" s="11" t="str">
        <f>VLOOKUP(L1037,Group!$A$2:$B$1000,2,0)</f>
        <v>Maintenance</v>
      </c>
      <c r="AY1037" s="11">
        <f>IF(ISERROR(VLOOKUP(U1037,'ITWR Dump'!$A$2:$Y$5000,15,0)),0,(VLOOKUP('ILC Report'!U1037,'ITWR Dump'!$A$2:$Y$5000,15,0)))</f>
        <v>0</v>
      </c>
      <c r="AZ1037" s="11" t="str">
        <f t="shared" si="472"/>
        <v>Yes</v>
      </c>
      <c r="BA1037" s="11" t="str">
        <f t="shared" si="473"/>
        <v>BKI</v>
      </c>
      <c r="BB1037" s="11" t="str">
        <f t="shared" si="474"/>
        <v>MN</v>
      </c>
      <c r="BC1037" s="11" t="str">
        <f t="shared" si="475"/>
        <v>No</v>
      </c>
    </row>
    <row r="1038" spans="1:55" x14ac:dyDescent="0.3">
      <c r="A1038" s="11" t="s">
        <v>679</v>
      </c>
      <c r="B1038" s="11" t="s">
        <v>1857</v>
      </c>
      <c r="C1038" s="11" t="s">
        <v>606</v>
      </c>
      <c r="D1038" s="11" t="s">
        <v>2482</v>
      </c>
      <c r="E1038" s="38" t="s">
        <v>652</v>
      </c>
      <c r="F1038" s="11">
        <v>1.5</v>
      </c>
      <c r="G1038" s="40" t="s">
        <v>218</v>
      </c>
      <c r="H1038" s="11" t="str">
        <f t="shared" si="457"/>
        <v>Regular</v>
      </c>
      <c r="I1038" s="11" t="str">
        <f t="shared" si="449"/>
        <v>INDIA</v>
      </c>
      <c r="J1038" s="11" t="str">
        <f>IF(ISERROR(VLOOKUP(C1038,'WI Vs ASM'!$B$2:$E$1000,4,0)),0,(VLOOKUP(C1038,'WI Vs ASM'!$B$2:$E$1000,4,0)))</f>
        <v>Offshore</v>
      </c>
      <c r="K1038" s="11" t="str">
        <f>IF(ISERROR(VLOOKUP(C1038,'WI Vs ASM'!$B$2:$F$1000,5,0)),0,(VLOOKUP(C1038,'WI Vs ASM'!$B$2:$F$1000,5,0)))</f>
        <v>01-Fixed Price</v>
      </c>
      <c r="L1038" s="11" t="str">
        <f>IF(ISERROR(VLOOKUP(C1038,'WI Vs ASM'!$B$2:$D$1000,3,0)),0,(VLOOKUP(C1038,'WI Vs ASM'!$B$2:$D$1000,3,0)))</f>
        <v>01-Maintenance Offshore</v>
      </c>
      <c r="M1038" s="11" t="str">
        <f>IF(ISERROR(VLOOKUP(C1038,'WI Vs ASM'!$B$2:$I$1000,8,0)),0,(VLOOKUP(C1038,'WI Vs ASM'!$B$2:$I$1000,8,0)))</f>
        <v>Rahul Soman</v>
      </c>
      <c r="N1038" s="11" t="str">
        <f>IF(ISERROR(VLOOKUP(C1038,'WI Vs ASM'!$B$2:$G$1000,6,0)),0,(VLOOKUP(C1038,'WI Vs ASM'!$B$2:$G$1000,6,0)))</f>
        <v>Lotus Notes</v>
      </c>
      <c r="O1038" s="11" t="str">
        <f>IF(ISERROR(VLOOKUP(C1038,'WI Vs ASM'!$B$2:$H$1000,7,0)),0,(VLOOKUP(C1038,'WI Vs ASM'!$B$2:$H$1000,7,0)))</f>
        <v>Lotus Notes</v>
      </c>
      <c r="P1038" s="11" t="str">
        <f t="shared" si="450"/>
        <v>Apr-17</v>
      </c>
      <c r="Q1038" s="11" t="str">
        <f t="shared" si="451"/>
        <v>Q2</v>
      </c>
      <c r="R1038" s="11" t="str">
        <f>IF(ISERROR(VLOOKUP(C1038,'WI Vs ASM'!$B$2:$J$1000,9,0)),0,(VLOOKUP(C1038,'WI Vs ASM'!$B$2:$J$1000,9,0)))</f>
        <v>Jyothi Pai</v>
      </c>
      <c r="S1038" s="11" t="str">
        <f>IF(ISERROR(VLOOKUP(C1038,'WI Vs ASM'!$B$2:$K$1000,10,0)),0,(VLOOKUP(C1038,'WI Vs ASM'!$B$2:$K$1000,10,0)))</f>
        <v>Dennis G. Bosman</v>
      </c>
      <c r="T1038" s="11" t="str">
        <f>IF(ISERROR(VLOOKUP(C1038,'WI Vs ASM'!$B$2:$L$1000,11,0)),0,(VLOOKUP(C1038,'WI Vs ASM'!$B$2:$L$1000,11,0)))</f>
        <v>Terry Hedger</v>
      </c>
      <c r="U1038" s="11" t="e">
        <f t="shared" si="458"/>
        <v>#VALUE!</v>
      </c>
      <c r="V1038" s="11" t="str">
        <f t="shared" si="452"/>
        <v>Yes</v>
      </c>
      <c r="W1038" s="11" t="str">
        <f t="shared" si="453"/>
        <v>No</v>
      </c>
      <c r="X1038" s="11" t="str">
        <f t="shared" si="454"/>
        <v>No</v>
      </c>
      <c r="Y1038" s="11" t="str">
        <f t="shared" si="455"/>
        <v>No</v>
      </c>
      <c r="Z1038" s="11" t="str">
        <f t="shared" si="456"/>
        <v>No</v>
      </c>
      <c r="AA1038" s="11" t="str">
        <f t="shared" si="459"/>
        <v>No</v>
      </c>
      <c r="AB1038" s="11">
        <f>IF(ISERROR(VLOOKUP(U1038,'ITWR Dump'!$A$2:$Y$5000,24,0)),0,(VLOOKUP('ILC Report'!U1038,'ITWR Dump'!$A$2:$Y$5000,24,0)))</f>
        <v>0</v>
      </c>
      <c r="AC1038" s="11" t="str">
        <f t="shared" si="460"/>
        <v>No</v>
      </c>
      <c r="AD1038" s="11" t="str">
        <f t="shared" si="461"/>
        <v/>
      </c>
      <c r="AE1038" s="11">
        <f>IF(ISERROR(VLOOKUP(U1038,'ITWR Dump'!$A$2:$Y$5000,13,0)),0,(VLOOKUP(U1038,'ITWR Dump'!$A$2:$Y$5000,13,0)))</f>
        <v>0</v>
      </c>
      <c r="AF1038" s="11">
        <f>IF(ISERROR(VLOOKUP(U1038,'ITWR Dump'!$A$2:$Y$5000,11,0)),0,(VLOOKUP(U1038,'ITWR Dump'!$A$2:$Y$5000,11,0)))</f>
        <v>0</v>
      </c>
      <c r="AG1038" s="11">
        <f>IF(ISERROR(VLOOKUP(U1038,'ITWR Dump'!$A$2:$Y$5000,2,0)),0,(VLOOKUP(U1038,'ITWR Dump'!$A$2:$Y$5000,2,0)))</f>
        <v>0</v>
      </c>
      <c r="AH1038" s="11">
        <f>IF(ISERROR(VLOOKUP(U1038,'ITWR Dump'!$A$2:$Y$5000,14,0)),0,(VLOOKUP(U1038,'ITWR Dump'!$A$2:$Y$5000,14,0)))</f>
        <v>0</v>
      </c>
      <c r="AI1038" s="11" t="str">
        <f t="shared" si="462"/>
        <v>01-Maintenance Offshore</v>
      </c>
      <c r="AJ1038" s="11" t="str">
        <f t="shared" si="463"/>
        <v>Offshore</v>
      </c>
      <c r="AK1038" s="11" t="str">
        <f>IF(ISERROR(VLOOKUP(A1038,'Team Data'!$C$2:$U$213,17,0)),0,(VLOOKUP(A1038,'Team Data'!$C$2:$U$213,17,0)))</f>
        <v>PRISM</v>
      </c>
      <c r="AL1038" s="11" t="str">
        <f t="shared" si="464"/>
        <v>2017-04-24</v>
      </c>
      <c r="AM1038" s="11">
        <f>IF(ISERROR(VLOOKUP(U1038,'ITWR Dump'!$A$2:$Y$5000,16,0)),0,(VLOOKUP(U1038,'ITWR Dump'!$A$2:$Y$5000,16,0)))</f>
        <v>0</v>
      </c>
      <c r="AN1038" s="11">
        <f>IF(ISERROR(VLOOKUP(U1038,'ITWR Dump'!$A$2:$Y$5000,18,0)),0,(VLOOKUP(U1038,'ITWR Dump'!$A$2:$Y$5000,18,0)))</f>
        <v>0</v>
      </c>
      <c r="AO1038" s="11">
        <f>IF(ISERROR(VLOOKUP(U1038,'ITWR Dump'!$A$2:$Y$5000,25,0)),0,(VLOOKUP('ILC Report'!U1038,'ITWR Dump'!$A$2:$Y$5000,25,0)))</f>
        <v>0</v>
      </c>
      <c r="AP1038" s="11">
        <f t="shared" si="465"/>
        <v>1</v>
      </c>
      <c r="AQ1038" s="26">
        <f t="shared" si="466"/>
        <v>0</v>
      </c>
      <c r="AR1038" s="26">
        <f t="shared" si="467"/>
        <v>0</v>
      </c>
      <c r="AS1038" s="26">
        <f t="shared" si="468"/>
        <v>0</v>
      </c>
      <c r="AT1038" s="26">
        <f t="shared" si="469"/>
        <v>0</v>
      </c>
      <c r="AU1038" s="26">
        <f t="shared" si="470"/>
        <v>0</v>
      </c>
      <c r="AV1038" s="26">
        <f t="shared" si="471"/>
        <v>0</v>
      </c>
      <c r="AW1038" s="11" t="s">
        <v>653</v>
      </c>
      <c r="AX1038" s="11" t="str">
        <f>VLOOKUP(L1038,Group!$A$2:$B$1000,2,0)</f>
        <v>Maintenance</v>
      </c>
      <c r="AY1038" s="11">
        <f>IF(ISERROR(VLOOKUP(U1038,'ITWR Dump'!$A$2:$Y$5000,15,0)),0,(VLOOKUP('ILC Report'!U1038,'ITWR Dump'!$A$2:$Y$5000,15,0)))</f>
        <v>0</v>
      </c>
      <c r="AZ1038" s="11" t="str">
        <f t="shared" si="472"/>
        <v>Yes</v>
      </c>
      <c r="BA1038" s="11" t="str">
        <f t="shared" si="473"/>
        <v>BKI</v>
      </c>
      <c r="BB1038" s="11" t="str">
        <f t="shared" si="474"/>
        <v>MN</v>
      </c>
      <c r="BC1038" s="11" t="str">
        <f t="shared" si="475"/>
        <v>No</v>
      </c>
    </row>
    <row r="1039" spans="1:55" x14ac:dyDescent="0.3">
      <c r="A1039" s="11" t="s">
        <v>679</v>
      </c>
      <c r="B1039" s="11" t="s">
        <v>1857</v>
      </c>
      <c r="C1039" s="11" t="s">
        <v>606</v>
      </c>
      <c r="D1039" s="11" t="s">
        <v>2483</v>
      </c>
      <c r="E1039" s="38" t="s">
        <v>652</v>
      </c>
      <c r="F1039" s="11">
        <v>4.5</v>
      </c>
      <c r="G1039" s="40" t="s">
        <v>218</v>
      </c>
      <c r="H1039" s="11" t="str">
        <f t="shared" si="457"/>
        <v>Regular</v>
      </c>
      <c r="I1039" s="11" t="str">
        <f t="shared" si="449"/>
        <v>INDIA</v>
      </c>
      <c r="J1039" s="11" t="str">
        <f>IF(ISERROR(VLOOKUP(C1039,'WI Vs ASM'!$B$2:$E$1000,4,0)),0,(VLOOKUP(C1039,'WI Vs ASM'!$B$2:$E$1000,4,0)))</f>
        <v>Offshore</v>
      </c>
      <c r="K1039" s="11" t="str">
        <f>IF(ISERROR(VLOOKUP(C1039,'WI Vs ASM'!$B$2:$F$1000,5,0)),0,(VLOOKUP(C1039,'WI Vs ASM'!$B$2:$F$1000,5,0)))</f>
        <v>01-Fixed Price</v>
      </c>
      <c r="L1039" s="11" t="str">
        <f>IF(ISERROR(VLOOKUP(C1039,'WI Vs ASM'!$B$2:$D$1000,3,0)),0,(VLOOKUP(C1039,'WI Vs ASM'!$B$2:$D$1000,3,0)))</f>
        <v>01-Maintenance Offshore</v>
      </c>
      <c r="M1039" s="11" t="str">
        <f>IF(ISERROR(VLOOKUP(C1039,'WI Vs ASM'!$B$2:$I$1000,8,0)),0,(VLOOKUP(C1039,'WI Vs ASM'!$B$2:$I$1000,8,0)))</f>
        <v>Rahul Soman</v>
      </c>
      <c r="N1039" s="11" t="str">
        <f>IF(ISERROR(VLOOKUP(C1039,'WI Vs ASM'!$B$2:$G$1000,6,0)),0,(VLOOKUP(C1039,'WI Vs ASM'!$B$2:$G$1000,6,0)))</f>
        <v>Lotus Notes</v>
      </c>
      <c r="O1039" s="11" t="str">
        <f>IF(ISERROR(VLOOKUP(C1039,'WI Vs ASM'!$B$2:$H$1000,7,0)),0,(VLOOKUP(C1039,'WI Vs ASM'!$B$2:$H$1000,7,0)))</f>
        <v>Lotus Notes</v>
      </c>
      <c r="P1039" s="11" t="str">
        <f t="shared" si="450"/>
        <v>Apr-17</v>
      </c>
      <c r="Q1039" s="11" t="str">
        <f t="shared" si="451"/>
        <v>Q2</v>
      </c>
      <c r="R1039" s="11" t="str">
        <f>IF(ISERROR(VLOOKUP(C1039,'WI Vs ASM'!$B$2:$J$1000,9,0)),0,(VLOOKUP(C1039,'WI Vs ASM'!$B$2:$J$1000,9,0)))</f>
        <v>Jyothi Pai</v>
      </c>
      <c r="S1039" s="11" t="str">
        <f>IF(ISERROR(VLOOKUP(C1039,'WI Vs ASM'!$B$2:$K$1000,10,0)),0,(VLOOKUP(C1039,'WI Vs ASM'!$B$2:$K$1000,10,0)))</f>
        <v>Dennis G. Bosman</v>
      </c>
      <c r="T1039" s="11" t="str">
        <f>IF(ISERROR(VLOOKUP(C1039,'WI Vs ASM'!$B$2:$L$1000,11,0)),0,(VLOOKUP(C1039,'WI Vs ASM'!$B$2:$L$1000,11,0)))</f>
        <v>Terry Hedger</v>
      </c>
      <c r="U1039" s="11" t="e">
        <f t="shared" si="458"/>
        <v>#VALUE!</v>
      </c>
      <c r="V1039" s="11" t="str">
        <f t="shared" si="452"/>
        <v>Yes</v>
      </c>
      <c r="W1039" s="11" t="str">
        <f t="shared" si="453"/>
        <v>No</v>
      </c>
      <c r="X1039" s="11" t="str">
        <f t="shared" si="454"/>
        <v>No</v>
      </c>
      <c r="Y1039" s="11" t="str">
        <f t="shared" si="455"/>
        <v>No</v>
      </c>
      <c r="Z1039" s="11" t="str">
        <f t="shared" si="456"/>
        <v>No</v>
      </c>
      <c r="AA1039" s="11" t="str">
        <f t="shared" si="459"/>
        <v>No</v>
      </c>
      <c r="AB1039" s="11">
        <f>IF(ISERROR(VLOOKUP(U1039,'ITWR Dump'!$A$2:$Y$5000,24,0)),0,(VLOOKUP('ILC Report'!U1039,'ITWR Dump'!$A$2:$Y$5000,24,0)))</f>
        <v>0</v>
      </c>
      <c r="AC1039" s="11" t="str">
        <f t="shared" si="460"/>
        <v>No</v>
      </c>
      <c r="AD1039" s="11" t="str">
        <f t="shared" si="461"/>
        <v/>
      </c>
      <c r="AE1039" s="11">
        <f>IF(ISERROR(VLOOKUP(U1039,'ITWR Dump'!$A$2:$Y$5000,13,0)),0,(VLOOKUP(U1039,'ITWR Dump'!$A$2:$Y$5000,13,0)))</f>
        <v>0</v>
      </c>
      <c r="AF1039" s="11">
        <f>IF(ISERROR(VLOOKUP(U1039,'ITWR Dump'!$A$2:$Y$5000,11,0)),0,(VLOOKUP(U1039,'ITWR Dump'!$A$2:$Y$5000,11,0)))</f>
        <v>0</v>
      </c>
      <c r="AG1039" s="11">
        <f>IF(ISERROR(VLOOKUP(U1039,'ITWR Dump'!$A$2:$Y$5000,2,0)),0,(VLOOKUP(U1039,'ITWR Dump'!$A$2:$Y$5000,2,0)))</f>
        <v>0</v>
      </c>
      <c r="AH1039" s="11">
        <f>IF(ISERROR(VLOOKUP(U1039,'ITWR Dump'!$A$2:$Y$5000,14,0)),0,(VLOOKUP(U1039,'ITWR Dump'!$A$2:$Y$5000,14,0)))</f>
        <v>0</v>
      </c>
      <c r="AI1039" s="11" t="str">
        <f t="shared" si="462"/>
        <v>01-Maintenance Offshore</v>
      </c>
      <c r="AJ1039" s="11" t="str">
        <f t="shared" si="463"/>
        <v>Offshore</v>
      </c>
      <c r="AK1039" s="11" t="str">
        <f>IF(ISERROR(VLOOKUP(A1039,'Team Data'!$C$2:$U$213,17,0)),0,(VLOOKUP(A1039,'Team Data'!$C$2:$U$213,17,0)))</f>
        <v>PRISM</v>
      </c>
      <c r="AL1039" s="11" t="str">
        <f t="shared" si="464"/>
        <v>2017-04-24</v>
      </c>
      <c r="AM1039" s="11">
        <f>IF(ISERROR(VLOOKUP(U1039,'ITWR Dump'!$A$2:$Y$5000,16,0)),0,(VLOOKUP(U1039,'ITWR Dump'!$A$2:$Y$5000,16,0)))</f>
        <v>0</v>
      </c>
      <c r="AN1039" s="11">
        <f>IF(ISERROR(VLOOKUP(U1039,'ITWR Dump'!$A$2:$Y$5000,18,0)),0,(VLOOKUP(U1039,'ITWR Dump'!$A$2:$Y$5000,18,0)))</f>
        <v>0</v>
      </c>
      <c r="AO1039" s="11">
        <f>IF(ISERROR(VLOOKUP(U1039,'ITWR Dump'!$A$2:$Y$5000,25,0)),0,(VLOOKUP('ILC Report'!U1039,'ITWR Dump'!$A$2:$Y$5000,25,0)))</f>
        <v>0</v>
      </c>
      <c r="AP1039" s="11">
        <f t="shared" si="465"/>
        <v>1</v>
      </c>
      <c r="AQ1039" s="26">
        <f t="shared" si="466"/>
        <v>0</v>
      </c>
      <c r="AR1039" s="26">
        <f t="shared" si="467"/>
        <v>0</v>
      </c>
      <c r="AS1039" s="26">
        <f t="shared" si="468"/>
        <v>0</v>
      </c>
      <c r="AT1039" s="26">
        <f t="shared" si="469"/>
        <v>0</v>
      </c>
      <c r="AU1039" s="26">
        <f t="shared" si="470"/>
        <v>0</v>
      </c>
      <c r="AV1039" s="26">
        <f t="shared" si="471"/>
        <v>0</v>
      </c>
      <c r="AW1039" s="11" t="s">
        <v>653</v>
      </c>
      <c r="AX1039" s="11" t="str">
        <f>VLOOKUP(L1039,Group!$A$2:$B$1000,2,0)</f>
        <v>Maintenance</v>
      </c>
      <c r="AY1039" s="11">
        <f>IF(ISERROR(VLOOKUP(U1039,'ITWR Dump'!$A$2:$Y$5000,15,0)),0,(VLOOKUP('ILC Report'!U1039,'ITWR Dump'!$A$2:$Y$5000,15,0)))</f>
        <v>0</v>
      </c>
      <c r="AZ1039" s="11" t="str">
        <f t="shared" si="472"/>
        <v>Yes</v>
      </c>
      <c r="BA1039" s="11" t="str">
        <f t="shared" si="473"/>
        <v>BKI</v>
      </c>
      <c r="BB1039" s="11" t="str">
        <f t="shared" si="474"/>
        <v>MN</v>
      </c>
      <c r="BC1039" s="11" t="str">
        <f t="shared" si="475"/>
        <v>No</v>
      </c>
    </row>
    <row r="1040" spans="1:55" x14ac:dyDescent="0.3">
      <c r="A1040" s="11" t="s">
        <v>679</v>
      </c>
      <c r="B1040" s="11" t="s">
        <v>1857</v>
      </c>
      <c r="C1040" s="11" t="s">
        <v>606</v>
      </c>
      <c r="D1040" s="11" t="s">
        <v>2484</v>
      </c>
      <c r="E1040" s="38" t="s">
        <v>652</v>
      </c>
      <c r="F1040" s="11">
        <v>6.5</v>
      </c>
      <c r="G1040" s="40" t="s">
        <v>218</v>
      </c>
      <c r="H1040" s="11" t="str">
        <f t="shared" si="457"/>
        <v>Regular</v>
      </c>
      <c r="I1040" s="11" t="str">
        <f t="shared" si="449"/>
        <v>INDIA</v>
      </c>
      <c r="J1040" s="11" t="str">
        <f>IF(ISERROR(VLOOKUP(C1040,'WI Vs ASM'!$B$2:$E$1000,4,0)),0,(VLOOKUP(C1040,'WI Vs ASM'!$B$2:$E$1000,4,0)))</f>
        <v>Offshore</v>
      </c>
      <c r="K1040" s="11" t="str">
        <f>IF(ISERROR(VLOOKUP(C1040,'WI Vs ASM'!$B$2:$F$1000,5,0)),0,(VLOOKUP(C1040,'WI Vs ASM'!$B$2:$F$1000,5,0)))</f>
        <v>01-Fixed Price</v>
      </c>
      <c r="L1040" s="11" t="str">
        <f>IF(ISERROR(VLOOKUP(C1040,'WI Vs ASM'!$B$2:$D$1000,3,0)),0,(VLOOKUP(C1040,'WI Vs ASM'!$B$2:$D$1000,3,0)))</f>
        <v>01-Maintenance Offshore</v>
      </c>
      <c r="M1040" s="11" t="str">
        <f>IF(ISERROR(VLOOKUP(C1040,'WI Vs ASM'!$B$2:$I$1000,8,0)),0,(VLOOKUP(C1040,'WI Vs ASM'!$B$2:$I$1000,8,0)))</f>
        <v>Rahul Soman</v>
      </c>
      <c r="N1040" s="11" t="str">
        <f>IF(ISERROR(VLOOKUP(C1040,'WI Vs ASM'!$B$2:$G$1000,6,0)),0,(VLOOKUP(C1040,'WI Vs ASM'!$B$2:$G$1000,6,0)))</f>
        <v>Lotus Notes</v>
      </c>
      <c r="O1040" s="11" t="str">
        <f>IF(ISERROR(VLOOKUP(C1040,'WI Vs ASM'!$B$2:$H$1000,7,0)),0,(VLOOKUP(C1040,'WI Vs ASM'!$B$2:$H$1000,7,0)))</f>
        <v>Lotus Notes</v>
      </c>
      <c r="P1040" s="11" t="str">
        <f t="shared" si="450"/>
        <v>Apr-17</v>
      </c>
      <c r="Q1040" s="11" t="str">
        <f t="shared" si="451"/>
        <v>Q2</v>
      </c>
      <c r="R1040" s="11" t="str">
        <f>IF(ISERROR(VLOOKUP(C1040,'WI Vs ASM'!$B$2:$J$1000,9,0)),0,(VLOOKUP(C1040,'WI Vs ASM'!$B$2:$J$1000,9,0)))</f>
        <v>Jyothi Pai</v>
      </c>
      <c r="S1040" s="11" t="str">
        <f>IF(ISERROR(VLOOKUP(C1040,'WI Vs ASM'!$B$2:$K$1000,10,0)),0,(VLOOKUP(C1040,'WI Vs ASM'!$B$2:$K$1000,10,0)))</f>
        <v>Dennis G. Bosman</v>
      </c>
      <c r="T1040" s="11" t="str">
        <f>IF(ISERROR(VLOOKUP(C1040,'WI Vs ASM'!$B$2:$L$1000,11,0)),0,(VLOOKUP(C1040,'WI Vs ASM'!$B$2:$L$1000,11,0)))</f>
        <v>Terry Hedger</v>
      </c>
      <c r="U1040" s="11" t="str">
        <f t="shared" si="458"/>
        <v>WR327621</v>
      </c>
      <c r="V1040" s="11" t="str">
        <f t="shared" si="452"/>
        <v>No</v>
      </c>
      <c r="W1040" s="11" t="str">
        <f t="shared" si="453"/>
        <v>Yes</v>
      </c>
      <c r="X1040" s="11" t="str">
        <f t="shared" si="454"/>
        <v>No</v>
      </c>
      <c r="Y1040" s="11" t="str">
        <f t="shared" si="455"/>
        <v>No</v>
      </c>
      <c r="Z1040" s="11" t="str">
        <f t="shared" si="456"/>
        <v>No</v>
      </c>
      <c r="AA1040" s="11" t="str">
        <f t="shared" si="459"/>
        <v>No</v>
      </c>
      <c r="AB1040" s="11">
        <f>IF(ISERROR(VLOOKUP(U1040,'ITWR Dump'!$A$2:$Y$5000,24,0)),0,(VLOOKUP('ILC Report'!U1040,'ITWR Dump'!$A$2:$Y$5000,24,0)))</f>
        <v>0</v>
      </c>
      <c r="AC1040" s="11" t="str">
        <f t="shared" si="460"/>
        <v>No</v>
      </c>
      <c r="AD1040" s="11" t="str">
        <f t="shared" si="461"/>
        <v/>
      </c>
      <c r="AE1040" s="11">
        <f>IF(ISERROR(VLOOKUP(U1040,'ITWR Dump'!$A$2:$Y$5000,13,0)),0,(VLOOKUP(U1040,'ITWR Dump'!$A$2:$Y$5000,13,0)))</f>
        <v>0</v>
      </c>
      <c r="AF1040" s="11">
        <f>IF(ISERROR(VLOOKUP(U1040,'ITWR Dump'!$A$2:$Y$5000,11,0)),0,(VLOOKUP(U1040,'ITWR Dump'!$A$2:$Y$5000,11,0)))</f>
        <v>0</v>
      </c>
      <c r="AG1040" s="11">
        <f>IF(ISERROR(VLOOKUP(U1040,'ITWR Dump'!$A$2:$Y$5000,2,0)),0,(VLOOKUP(U1040,'ITWR Dump'!$A$2:$Y$5000,2,0)))</f>
        <v>0</v>
      </c>
      <c r="AH1040" s="11">
        <f>IF(ISERROR(VLOOKUP(U1040,'ITWR Dump'!$A$2:$Y$5000,14,0)),0,(VLOOKUP(U1040,'ITWR Dump'!$A$2:$Y$5000,14,0)))</f>
        <v>0</v>
      </c>
      <c r="AI1040" s="11" t="str">
        <f t="shared" si="462"/>
        <v>01-Maintenance Offshore</v>
      </c>
      <c r="AJ1040" s="11" t="str">
        <f t="shared" si="463"/>
        <v>Offshore</v>
      </c>
      <c r="AK1040" s="11" t="str">
        <f>IF(ISERROR(VLOOKUP(A1040,'Team Data'!$C$2:$U$213,17,0)),0,(VLOOKUP(A1040,'Team Data'!$C$2:$U$213,17,0)))</f>
        <v>PRISM</v>
      </c>
      <c r="AL1040" s="11" t="str">
        <f t="shared" si="464"/>
        <v>2017-04-24</v>
      </c>
      <c r="AM1040" s="11">
        <f>IF(ISERROR(VLOOKUP(U1040,'ITWR Dump'!$A$2:$Y$5000,16,0)),0,(VLOOKUP(U1040,'ITWR Dump'!$A$2:$Y$5000,16,0)))</f>
        <v>0</v>
      </c>
      <c r="AN1040" s="11">
        <f>IF(ISERROR(VLOOKUP(U1040,'ITWR Dump'!$A$2:$Y$5000,18,0)),0,(VLOOKUP(U1040,'ITWR Dump'!$A$2:$Y$5000,18,0)))</f>
        <v>0</v>
      </c>
      <c r="AO1040" s="11">
        <f>IF(ISERROR(VLOOKUP(U1040,'ITWR Dump'!$A$2:$Y$5000,25,0)),0,(VLOOKUP('ILC Report'!U1040,'ITWR Dump'!$A$2:$Y$5000,25,0)))</f>
        <v>0</v>
      </c>
      <c r="AP1040" s="11">
        <f t="shared" si="465"/>
        <v>0</v>
      </c>
      <c r="AQ1040" s="26">
        <f t="shared" si="466"/>
        <v>0</v>
      </c>
      <c r="AR1040" s="26">
        <f t="shared" si="467"/>
        <v>0</v>
      </c>
      <c r="AS1040" s="26">
        <f t="shared" si="468"/>
        <v>0</v>
      </c>
      <c r="AT1040" s="26">
        <f t="shared" si="469"/>
        <v>0</v>
      </c>
      <c r="AU1040" s="26">
        <f t="shared" si="470"/>
        <v>0</v>
      </c>
      <c r="AV1040" s="26">
        <f t="shared" si="471"/>
        <v>0</v>
      </c>
      <c r="AW1040" s="11" t="s">
        <v>653</v>
      </c>
      <c r="AX1040" s="11" t="str">
        <f>VLOOKUP(L1040,Group!$A$2:$B$1000,2,0)</f>
        <v>Maintenance</v>
      </c>
      <c r="AY1040" s="11">
        <f>IF(ISERROR(VLOOKUP(U1040,'ITWR Dump'!$A$2:$Y$5000,15,0)),0,(VLOOKUP('ILC Report'!U1040,'ITWR Dump'!$A$2:$Y$5000,15,0)))</f>
        <v>0</v>
      </c>
      <c r="AZ1040" s="11" t="str">
        <f t="shared" si="472"/>
        <v>Yes</v>
      </c>
      <c r="BA1040" s="11" t="str">
        <f t="shared" si="473"/>
        <v>BKI</v>
      </c>
      <c r="BB1040" s="11" t="str">
        <f t="shared" si="474"/>
        <v>MN</v>
      </c>
      <c r="BC1040" s="11" t="str">
        <f t="shared" si="475"/>
        <v>No</v>
      </c>
    </row>
    <row r="1041" spans="1:55" x14ac:dyDescent="0.3">
      <c r="A1041" s="11" t="s">
        <v>679</v>
      </c>
      <c r="B1041" s="11" t="s">
        <v>1857</v>
      </c>
      <c r="C1041" s="11" t="s">
        <v>606</v>
      </c>
      <c r="D1041" s="11" t="s">
        <v>2485</v>
      </c>
      <c r="E1041" s="38" t="s">
        <v>2901</v>
      </c>
      <c r="F1041" s="11">
        <v>3.5</v>
      </c>
      <c r="G1041" s="40" t="s">
        <v>218</v>
      </c>
      <c r="H1041" s="11" t="str">
        <f t="shared" si="457"/>
        <v>Regular</v>
      </c>
      <c r="I1041" s="11" t="str">
        <f t="shared" si="449"/>
        <v>INDIA</v>
      </c>
      <c r="J1041" s="11" t="str">
        <f>IF(ISERROR(VLOOKUP(C1041,'WI Vs ASM'!$B$2:$E$1000,4,0)),0,(VLOOKUP(C1041,'WI Vs ASM'!$B$2:$E$1000,4,0)))</f>
        <v>Offshore</v>
      </c>
      <c r="K1041" s="11" t="str">
        <f>IF(ISERROR(VLOOKUP(C1041,'WI Vs ASM'!$B$2:$F$1000,5,0)),0,(VLOOKUP(C1041,'WI Vs ASM'!$B$2:$F$1000,5,0)))</f>
        <v>01-Fixed Price</v>
      </c>
      <c r="L1041" s="11" t="str">
        <f>IF(ISERROR(VLOOKUP(C1041,'WI Vs ASM'!$B$2:$D$1000,3,0)),0,(VLOOKUP(C1041,'WI Vs ASM'!$B$2:$D$1000,3,0)))</f>
        <v>01-Maintenance Offshore</v>
      </c>
      <c r="M1041" s="11" t="str">
        <f>IF(ISERROR(VLOOKUP(C1041,'WI Vs ASM'!$B$2:$I$1000,8,0)),0,(VLOOKUP(C1041,'WI Vs ASM'!$B$2:$I$1000,8,0)))</f>
        <v>Rahul Soman</v>
      </c>
      <c r="N1041" s="11" t="str">
        <f>IF(ISERROR(VLOOKUP(C1041,'WI Vs ASM'!$B$2:$G$1000,6,0)),0,(VLOOKUP(C1041,'WI Vs ASM'!$B$2:$G$1000,6,0)))</f>
        <v>Lotus Notes</v>
      </c>
      <c r="O1041" s="11" t="str">
        <f>IF(ISERROR(VLOOKUP(C1041,'WI Vs ASM'!$B$2:$H$1000,7,0)),0,(VLOOKUP(C1041,'WI Vs ASM'!$B$2:$H$1000,7,0)))</f>
        <v>Lotus Notes</v>
      </c>
      <c r="P1041" s="11" t="str">
        <f t="shared" si="450"/>
        <v>May-17</v>
      </c>
      <c r="Q1041" s="11" t="str">
        <f t="shared" si="451"/>
        <v>Q2</v>
      </c>
      <c r="R1041" s="11" t="str">
        <f>IF(ISERROR(VLOOKUP(C1041,'WI Vs ASM'!$B$2:$J$1000,9,0)),0,(VLOOKUP(C1041,'WI Vs ASM'!$B$2:$J$1000,9,0)))</f>
        <v>Jyothi Pai</v>
      </c>
      <c r="S1041" s="11" t="str">
        <f>IF(ISERROR(VLOOKUP(C1041,'WI Vs ASM'!$B$2:$K$1000,10,0)),0,(VLOOKUP(C1041,'WI Vs ASM'!$B$2:$K$1000,10,0)))</f>
        <v>Dennis G. Bosman</v>
      </c>
      <c r="T1041" s="11" t="str">
        <f>IF(ISERROR(VLOOKUP(C1041,'WI Vs ASM'!$B$2:$L$1000,11,0)),0,(VLOOKUP(C1041,'WI Vs ASM'!$B$2:$L$1000,11,0)))</f>
        <v>Terry Hedger</v>
      </c>
      <c r="U1041" s="11" t="e">
        <f t="shared" si="458"/>
        <v>#VALUE!</v>
      </c>
      <c r="V1041" s="11" t="str">
        <f t="shared" si="452"/>
        <v>Yes</v>
      </c>
      <c r="W1041" s="11" t="str">
        <f t="shared" si="453"/>
        <v>No</v>
      </c>
      <c r="X1041" s="11" t="str">
        <f t="shared" si="454"/>
        <v>No</v>
      </c>
      <c r="Y1041" s="11" t="str">
        <f t="shared" si="455"/>
        <v>No</v>
      </c>
      <c r="Z1041" s="11" t="str">
        <f t="shared" si="456"/>
        <v>No</v>
      </c>
      <c r="AA1041" s="11" t="str">
        <f t="shared" si="459"/>
        <v>No</v>
      </c>
      <c r="AB1041" s="11">
        <f>IF(ISERROR(VLOOKUP(U1041,'ITWR Dump'!$A$2:$Y$5000,24,0)),0,(VLOOKUP('ILC Report'!U1041,'ITWR Dump'!$A$2:$Y$5000,24,0)))</f>
        <v>0</v>
      </c>
      <c r="AC1041" s="11" t="str">
        <f t="shared" si="460"/>
        <v>No</v>
      </c>
      <c r="AD1041" s="11" t="str">
        <f t="shared" si="461"/>
        <v/>
      </c>
      <c r="AE1041" s="11">
        <f>IF(ISERROR(VLOOKUP(U1041,'ITWR Dump'!$A$2:$Y$5000,13,0)),0,(VLOOKUP(U1041,'ITWR Dump'!$A$2:$Y$5000,13,0)))</f>
        <v>0</v>
      </c>
      <c r="AF1041" s="11">
        <f>IF(ISERROR(VLOOKUP(U1041,'ITWR Dump'!$A$2:$Y$5000,11,0)),0,(VLOOKUP(U1041,'ITWR Dump'!$A$2:$Y$5000,11,0)))</f>
        <v>0</v>
      </c>
      <c r="AG1041" s="11">
        <f>IF(ISERROR(VLOOKUP(U1041,'ITWR Dump'!$A$2:$Y$5000,2,0)),0,(VLOOKUP(U1041,'ITWR Dump'!$A$2:$Y$5000,2,0)))</f>
        <v>0</v>
      </c>
      <c r="AH1041" s="11">
        <f>IF(ISERROR(VLOOKUP(U1041,'ITWR Dump'!$A$2:$Y$5000,14,0)),0,(VLOOKUP(U1041,'ITWR Dump'!$A$2:$Y$5000,14,0)))</f>
        <v>0</v>
      </c>
      <c r="AI1041" s="11" t="str">
        <f t="shared" si="462"/>
        <v>01-Maintenance Offshore</v>
      </c>
      <c r="AJ1041" s="11" t="str">
        <f t="shared" si="463"/>
        <v>Offshore</v>
      </c>
      <c r="AK1041" s="11" t="str">
        <f>IF(ISERROR(VLOOKUP(A1041,'Team Data'!$C$2:$U$213,17,0)),0,(VLOOKUP(A1041,'Team Data'!$C$2:$U$213,17,0)))</f>
        <v>PRISM</v>
      </c>
      <c r="AL1041" s="11" t="str">
        <f t="shared" si="464"/>
        <v>2017-04-24</v>
      </c>
      <c r="AM1041" s="11">
        <f>IF(ISERROR(VLOOKUP(U1041,'ITWR Dump'!$A$2:$Y$5000,16,0)),0,(VLOOKUP(U1041,'ITWR Dump'!$A$2:$Y$5000,16,0)))</f>
        <v>0</v>
      </c>
      <c r="AN1041" s="11">
        <f>IF(ISERROR(VLOOKUP(U1041,'ITWR Dump'!$A$2:$Y$5000,18,0)),0,(VLOOKUP(U1041,'ITWR Dump'!$A$2:$Y$5000,18,0)))</f>
        <v>0</v>
      </c>
      <c r="AO1041" s="11">
        <f>IF(ISERROR(VLOOKUP(U1041,'ITWR Dump'!$A$2:$Y$5000,25,0)),0,(VLOOKUP('ILC Report'!U1041,'ITWR Dump'!$A$2:$Y$5000,25,0)))</f>
        <v>0</v>
      </c>
      <c r="AP1041" s="11">
        <f t="shared" si="465"/>
        <v>1</v>
      </c>
      <c r="AQ1041" s="26">
        <f t="shared" si="466"/>
        <v>0</v>
      </c>
      <c r="AR1041" s="26">
        <f t="shared" si="467"/>
        <v>0</v>
      </c>
      <c r="AS1041" s="26">
        <f t="shared" si="468"/>
        <v>0</v>
      </c>
      <c r="AT1041" s="26">
        <f t="shared" si="469"/>
        <v>0</v>
      </c>
      <c r="AU1041" s="26">
        <f t="shared" si="470"/>
        <v>0</v>
      </c>
      <c r="AV1041" s="26">
        <f t="shared" si="471"/>
        <v>0</v>
      </c>
      <c r="AW1041" s="11" t="s">
        <v>653</v>
      </c>
      <c r="AX1041" s="11" t="str">
        <f>VLOOKUP(L1041,Group!$A$2:$B$1000,2,0)</f>
        <v>Maintenance</v>
      </c>
      <c r="AY1041" s="11">
        <f>IF(ISERROR(VLOOKUP(U1041,'ITWR Dump'!$A$2:$Y$5000,15,0)),0,(VLOOKUP('ILC Report'!U1041,'ITWR Dump'!$A$2:$Y$5000,15,0)))</f>
        <v>0</v>
      </c>
      <c r="AZ1041" s="11" t="str">
        <f t="shared" si="472"/>
        <v>Yes</v>
      </c>
      <c r="BA1041" s="11" t="str">
        <f t="shared" si="473"/>
        <v>BKI</v>
      </c>
      <c r="BB1041" s="11" t="str">
        <f t="shared" si="474"/>
        <v>MN</v>
      </c>
      <c r="BC1041" s="11" t="str">
        <f t="shared" si="475"/>
        <v>No</v>
      </c>
    </row>
    <row r="1042" spans="1:55" x14ac:dyDescent="0.3">
      <c r="A1042" s="11" t="s">
        <v>679</v>
      </c>
      <c r="B1042" s="11" t="s">
        <v>1857</v>
      </c>
      <c r="C1042" s="11" t="s">
        <v>606</v>
      </c>
      <c r="D1042" s="11" t="s">
        <v>2486</v>
      </c>
      <c r="E1042" s="38" t="s">
        <v>2901</v>
      </c>
      <c r="F1042" s="11">
        <v>2</v>
      </c>
      <c r="G1042" s="40" t="s">
        <v>218</v>
      </c>
      <c r="H1042" s="11" t="str">
        <f t="shared" si="457"/>
        <v>Regular</v>
      </c>
      <c r="I1042" s="11" t="str">
        <f t="shared" si="449"/>
        <v>INDIA</v>
      </c>
      <c r="J1042" s="11" t="str">
        <f>IF(ISERROR(VLOOKUP(C1042,'WI Vs ASM'!$B$2:$E$1000,4,0)),0,(VLOOKUP(C1042,'WI Vs ASM'!$B$2:$E$1000,4,0)))</f>
        <v>Offshore</v>
      </c>
      <c r="K1042" s="11" t="str">
        <f>IF(ISERROR(VLOOKUP(C1042,'WI Vs ASM'!$B$2:$F$1000,5,0)),0,(VLOOKUP(C1042,'WI Vs ASM'!$B$2:$F$1000,5,0)))</f>
        <v>01-Fixed Price</v>
      </c>
      <c r="L1042" s="11" t="str">
        <f>IF(ISERROR(VLOOKUP(C1042,'WI Vs ASM'!$B$2:$D$1000,3,0)),0,(VLOOKUP(C1042,'WI Vs ASM'!$B$2:$D$1000,3,0)))</f>
        <v>01-Maintenance Offshore</v>
      </c>
      <c r="M1042" s="11" t="str">
        <f>IF(ISERROR(VLOOKUP(C1042,'WI Vs ASM'!$B$2:$I$1000,8,0)),0,(VLOOKUP(C1042,'WI Vs ASM'!$B$2:$I$1000,8,0)))</f>
        <v>Rahul Soman</v>
      </c>
      <c r="N1042" s="11" t="str">
        <f>IF(ISERROR(VLOOKUP(C1042,'WI Vs ASM'!$B$2:$G$1000,6,0)),0,(VLOOKUP(C1042,'WI Vs ASM'!$B$2:$G$1000,6,0)))</f>
        <v>Lotus Notes</v>
      </c>
      <c r="O1042" s="11" t="str">
        <f>IF(ISERROR(VLOOKUP(C1042,'WI Vs ASM'!$B$2:$H$1000,7,0)),0,(VLOOKUP(C1042,'WI Vs ASM'!$B$2:$H$1000,7,0)))</f>
        <v>Lotus Notes</v>
      </c>
      <c r="P1042" s="11" t="str">
        <f t="shared" si="450"/>
        <v>May-17</v>
      </c>
      <c r="Q1042" s="11" t="str">
        <f t="shared" si="451"/>
        <v>Q2</v>
      </c>
      <c r="R1042" s="11" t="str">
        <f>IF(ISERROR(VLOOKUP(C1042,'WI Vs ASM'!$B$2:$J$1000,9,0)),0,(VLOOKUP(C1042,'WI Vs ASM'!$B$2:$J$1000,9,0)))</f>
        <v>Jyothi Pai</v>
      </c>
      <c r="S1042" s="11" t="str">
        <f>IF(ISERROR(VLOOKUP(C1042,'WI Vs ASM'!$B$2:$K$1000,10,0)),0,(VLOOKUP(C1042,'WI Vs ASM'!$B$2:$K$1000,10,0)))</f>
        <v>Dennis G. Bosman</v>
      </c>
      <c r="T1042" s="11" t="str">
        <f>IF(ISERROR(VLOOKUP(C1042,'WI Vs ASM'!$B$2:$L$1000,11,0)),0,(VLOOKUP(C1042,'WI Vs ASM'!$B$2:$L$1000,11,0)))</f>
        <v>Terry Hedger</v>
      </c>
      <c r="U1042" s="11" t="e">
        <f t="shared" si="458"/>
        <v>#VALUE!</v>
      </c>
      <c r="V1042" s="11" t="str">
        <f t="shared" si="452"/>
        <v>Yes</v>
      </c>
      <c r="W1042" s="11" t="str">
        <f t="shared" si="453"/>
        <v>No</v>
      </c>
      <c r="X1042" s="11" t="str">
        <f t="shared" si="454"/>
        <v>No</v>
      </c>
      <c r="Y1042" s="11" t="str">
        <f t="shared" si="455"/>
        <v>No</v>
      </c>
      <c r="Z1042" s="11" t="str">
        <f t="shared" si="456"/>
        <v>No</v>
      </c>
      <c r="AA1042" s="11" t="str">
        <f t="shared" si="459"/>
        <v>No</v>
      </c>
      <c r="AB1042" s="11">
        <f>IF(ISERROR(VLOOKUP(U1042,'ITWR Dump'!$A$2:$Y$5000,24,0)),0,(VLOOKUP('ILC Report'!U1042,'ITWR Dump'!$A$2:$Y$5000,24,0)))</f>
        <v>0</v>
      </c>
      <c r="AC1042" s="11" t="str">
        <f t="shared" si="460"/>
        <v>No</v>
      </c>
      <c r="AD1042" s="11" t="str">
        <f t="shared" si="461"/>
        <v/>
      </c>
      <c r="AE1042" s="11">
        <f>IF(ISERROR(VLOOKUP(U1042,'ITWR Dump'!$A$2:$Y$5000,13,0)),0,(VLOOKUP(U1042,'ITWR Dump'!$A$2:$Y$5000,13,0)))</f>
        <v>0</v>
      </c>
      <c r="AF1042" s="11">
        <f>IF(ISERROR(VLOOKUP(U1042,'ITWR Dump'!$A$2:$Y$5000,11,0)),0,(VLOOKUP(U1042,'ITWR Dump'!$A$2:$Y$5000,11,0)))</f>
        <v>0</v>
      </c>
      <c r="AG1042" s="11">
        <f>IF(ISERROR(VLOOKUP(U1042,'ITWR Dump'!$A$2:$Y$5000,2,0)),0,(VLOOKUP(U1042,'ITWR Dump'!$A$2:$Y$5000,2,0)))</f>
        <v>0</v>
      </c>
      <c r="AH1042" s="11">
        <f>IF(ISERROR(VLOOKUP(U1042,'ITWR Dump'!$A$2:$Y$5000,14,0)),0,(VLOOKUP(U1042,'ITWR Dump'!$A$2:$Y$5000,14,0)))</f>
        <v>0</v>
      </c>
      <c r="AI1042" s="11" t="str">
        <f t="shared" si="462"/>
        <v>01-Maintenance Offshore</v>
      </c>
      <c r="AJ1042" s="11" t="str">
        <f t="shared" si="463"/>
        <v>Offshore</v>
      </c>
      <c r="AK1042" s="11" t="str">
        <f>IF(ISERROR(VLOOKUP(A1042,'Team Data'!$C$2:$U$213,17,0)),0,(VLOOKUP(A1042,'Team Data'!$C$2:$U$213,17,0)))</f>
        <v>PRISM</v>
      </c>
      <c r="AL1042" s="11" t="str">
        <f t="shared" si="464"/>
        <v>2017-04-24</v>
      </c>
      <c r="AM1042" s="11">
        <f>IF(ISERROR(VLOOKUP(U1042,'ITWR Dump'!$A$2:$Y$5000,16,0)),0,(VLOOKUP(U1042,'ITWR Dump'!$A$2:$Y$5000,16,0)))</f>
        <v>0</v>
      </c>
      <c r="AN1042" s="11">
        <f>IF(ISERROR(VLOOKUP(U1042,'ITWR Dump'!$A$2:$Y$5000,18,0)),0,(VLOOKUP(U1042,'ITWR Dump'!$A$2:$Y$5000,18,0)))</f>
        <v>0</v>
      </c>
      <c r="AO1042" s="11">
        <f>IF(ISERROR(VLOOKUP(U1042,'ITWR Dump'!$A$2:$Y$5000,25,0)),0,(VLOOKUP('ILC Report'!U1042,'ITWR Dump'!$A$2:$Y$5000,25,0)))</f>
        <v>0</v>
      </c>
      <c r="AP1042" s="11">
        <f t="shared" si="465"/>
        <v>1</v>
      </c>
      <c r="AQ1042" s="26">
        <f t="shared" si="466"/>
        <v>0</v>
      </c>
      <c r="AR1042" s="26">
        <f t="shared" si="467"/>
        <v>0</v>
      </c>
      <c r="AS1042" s="26">
        <f t="shared" si="468"/>
        <v>0</v>
      </c>
      <c r="AT1042" s="26">
        <f t="shared" si="469"/>
        <v>0</v>
      </c>
      <c r="AU1042" s="26">
        <f t="shared" si="470"/>
        <v>0</v>
      </c>
      <c r="AV1042" s="26">
        <f t="shared" si="471"/>
        <v>0</v>
      </c>
      <c r="AW1042" s="11" t="s">
        <v>653</v>
      </c>
      <c r="AX1042" s="11" t="str">
        <f>VLOOKUP(L1042,Group!$A$2:$B$1000,2,0)</f>
        <v>Maintenance</v>
      </c>
      <c r="AY1042" s="11">
        <f>IF(ISERROR(VLOOKUP(U1042,'ITWR Dump'!$A$2:$Y$5000,15,0)),0,(VLOOKUP('ILC Report'!U1042,'ITWR Dump'!$A$2:$Y$5000,15,0)))</f>
        <v>0</v>
      </c>
      <c r="AZ1042" s="11" t="str">
        <f t="shared" si="472"/>
        <v>Yes</v>
      </c>
      <c r="BA1042" s="11" t="str">
        <f t="shared" si="473"/>
        <v>BKI</v>
      </c>
      <c r="BB1042" s="11" t="str">
        <f t="shared" si="474"/>
        <v>MN</v>
      </c>
      <c r="BC1042" s="11" t="str">
        <f t="shared" si="475"/>
        <v>No</v>
      </c>
    </row>
    <row r="1043" spans="1:55" x14ac:dyDescent="0.3">
      <c r="A1043" s="11" t="s">
        <v>679</v>
      </c>
      <c r="B1043" s="11" t="s">
        <v>1857</v>
      </c>
      <c r="C1043" s="11" t="s">
        <v>606</v>
      </c>
      <c r="D1043" s="11" t="s">
        <v>2487</v>
      </c>
      <c r="E1043" s="38" t="s">
        <v>2901</v>
      </c>
      <c r="F1043" s="11">
        <v>6</v>
      </c>
      <c r="G1043" s="40" t="s">
        <v>218</v>
      </c>
      <c r="H1043" s="11" t="str">
        <f t="shared" si="457"/>
        <v>Regular</v>
      </c>
      <c r="I1043" s="11" t="str">
        <f t="shared" si="449"/>
        <v>INDIA</v>
      </c>
      <c r="J1043" s="11" t="str">
        <f>IF(ISERROR(VLOOKUP(C1043,'WI Vs ASM'!$B$2:$E$1000,4,0)),0,(VLOOKUP(C1043,'WI Vs ASM'!$B$2:$E$1000,4,0)))</f>
        <v>Offshore</v>
      </c>
      <c r="K1043" s="11" t="str">
        <f>IF(ISERROR(VLOOKUP(C1043,'WI Vs ASM'!$B$2:$F$1000,5,0)),0,(VLOOKUP(C1043,'WI Vs ASM'!$B$2:$F$1000,5,0)))</f>
        <v>01-Fixed Price</v>
      </c>
      <c r="L1043" s="11" t="str">
        <f>IF(ISERROR(VLOOKUP(C1043,'WI Vs ASM'!$B$2:$D$1000,3,0)),0,(VLOOKUP(C1043,'WI Vs ASM'!$B$2:$D$1000,3,0)))</f>
        <v>01-Maintenance Offshore</v>
      </c>
      <c r="M1043" s="11" t="str">
        <f>IF(ISERROR(VLOOKUP(C1043,'WI Vs ASM'!$B$2:$I$1000,8,0)),0,(VLOOKUP(C1043,'WI Vs ASM'!$B$2:$I$1000,8,0)))</f>
        <v>Rahul Soman</v>
      </c>
      <c r="N1043" s="11" t="str">
        <f>IF(ISERROR(VLOOKUP(C1043,'WI Vs ASM'!$B$2:$G$1000,6,0)),0,(VLOOKUP(C1043,'WI Vs ASM'!$B$2:$G$1000,6,0)))</f>
        <v>Lotus Notes</v>
      </c>
      <c r="O1043" s="11" t="str">
        <f>IF(ISERROR(VLOOKUP(C1043,'WI Vs ASM'!$B$2:$H$1000,7,0)),0,(VLOOKUP(C1043,'WI Vs ASM'!$B$2:$H$1000,7,0)))</f>
        <v>Lotus Notes</v>
      </c>
      <c r="P1043" s="11" t="str">
        <f t="shared" si="450"/>
        <v>May-17</v>
      </c>
      <c r="Q1043" s="11" t="str">
        <f t="shared" si="451"/>
        <v>Q2</v>
      </c>
      <c r="R1043" s="11" t="str">
        <f>IF(ISERROR(VLOOKUP(C1043,'WI Vs ASM'!$B$2:$J$1000,9,0)),0,(VLOOKUP(C1043,'WI Vs ASM'!$B$2:$J$1000,9,0)))</f>
        <v>Jyothi Pai</v>
      </c>
      <c r="S1043" s="11" t="str">
        <f>IF(ISERROR(VLOOKUP(C1043,'WI Vs ASM'!$B$2:$K$1000,10,0)),0,(VLOOKUP(C1043,'WI Vs ASM'!$B$2:$K$1000,10,0)))</f>
        <v>Dennis G. Bosman</v>
      </c>
      <c r="T1043" s="11" t="str">
        <f>IF(ISERROR(VLOOKUP(C1043,'WI Vs ASM'!$B$2:$L$1000,11,0)),0,(VLOOKUP(C1043,'WI Vs ASM'!$B$2:$L$1000,11,0)))</f>
        <v>Terry Hedger</v>
      </c>
      <c r="U1043" s="11" t="e">
        <f t="shared" si="458"/>
        <v>#VALUE!</v>
      </c>
      <c r="V1043" s="11" t="str">
        <f t="shared" si="452"/>
        <v>Yes</v>
      </c>
      <c r="W1043" s="11" t="str">
        <f t="shared" si="453"/>
        <v>No</v>
      </c>
      <c r="X1043" s="11" t="str">
        <f t="shared" si="454"/>
        <v>No</v>
      </c>
      <c r="Y1043" s="11" t="str">
        <f t="shared" si="455"/>
        <v>No</v>
      </c>
      <c r="Z1043" s="11" t="str">
        <f t="shared" si="456"/>
        <v>No</v>
      </c>
      <c r="AA1043" s="11" t="str">
        <f t="shared" si="459"/>
        <v>No</v>
      </c>
      <c r="AB1043" s="11">
        <f>IF(ISERROR(VLOOKUP(U1043,'ITWR Dump'!$A$2:$Y$5000,24,0)),0,(VLOOKUP('ILC Report'!U1043,'ITWR Dump'!$A$2:$Y$5000,24,0)))</f>
        <v>0</v>
      </c>
      <c r="AC1043" s="11" t="str">
        <f t="shared" si="460"/>
        <v>No</v>
      </c>
      <c r="AD1043" s="11" t="str">
        <f t="shared" si="461"/>
        <v/>
      </c>
      <c r="AE1043" s="11">
        <f>IF(ISERROR(VLOOKUP(U1043,'ITWR Dump'!$A$2:$Y$5000,13,0)),0,(VLOOKUP(U1043,'ITWR Dump'!$A$2:$Y$5000,13,0)))</f>
        <v>0</v>
      </c>
      <c r="AF1043" s="11">
        <f>IF(ISERROR(VLOOKUP(U1043,'ITWR Dump'!$A$2:$Y$5000,11,0)),0,(VLOOKUP(U1043,'ITWR Dump'!$A$2:$Y$5000,11,0)))</f>
        <v>0</v>
      </c>
      <c r="AG1043" s="11">
        <f>IF(ISERROR(VLOOKUP(U1043,'ITWR Dump'!$A$2:$Y$5000,2,0)),0,(VLOOKUP(U1043,'ITWR Dump'!$A$2:$Y$5000,2,0)))</f>
        <v>0</v>
      </c>
      <c r="AH1043" s="11">
        <f>IF(ISERROR(VLOOKUP(U1043,'ITWR Dump'!$A$2:$Y$5000,14,0)),0,(VLOOKUP(U1043,'ITWR Dump'!$A$2:$Y$5000,14,0)))</f>
        <v>0</v>
      </c>
      <c r="AI1043" s="11" t="str">
        <f t="shared" si="462"/>
        <v>01-Maintenance Offshore</v>
      </c>
      <c r="AJ1043" s="11" t="str">
        <f t="shared" si="463"/>
        <v>Offshore</v>
      </c>
      <c r="AK1043" s="11" t="str">
        <f>IF(ISERROR(VLOOKUP(A1043,'Team Data'!$C$2:$U$213,17,0)),0,(VLOOKUP(A1043,'Team Data'!$C$2:$U$213,17,0)))</f>
        <v>PRISM</v>
      </c>
      <c r="AL1043" s="11" t="str">
        <f t="shared" si="464"/>
        <v>2017-04-24</v>
      </c>
      <c r="AM1043" s="11">
        <f>IF(ISERROR(VLOOKUP(U1043,'ITWR Dump'!$A$2:$Y$5000,16,0)),0,(VLOOKUP(U1043,'ITWR Dump'!$A$2:$Y$5000,16,0)))</f>
        <v>0</v>
      </c>
      <c r="AN1043" s="11">
        <f>IF(ISERROR(VLOOKUP(U1043,'ITWR Dump'!$A$2:$Y$5000,18,0)),0,(VLOOKUP(U1043,'ITWR Dump'!$A$2:$Y$5000,18,0)))</f>
        <v>0</v>
      </c>
      <c r="AO1043" s="11">
        <f>IF(ISERROR(VLOOKUP(U1043,'ITWR Dump'!$A$2:$Y$5000,25,0)),0,(VLOOKUP('ILC Report'!U1043,'ITWR Dump'!$A$2:$Y$5000,25,0)))</f>
        <v>0</v>
      </c>
      <c r="AP1043" s="11">
        <f t="shared" si="465"/>
        <v>1</v>
      </c>
      <c r="AQ1043" s="26">
        <f t="shared" si="466"/>
        <v>0</v>
      </c>
      <c r="AR1043" s="26">
        <f t="shared" si="467"/>
        <v>0</v>
      </c>
      <c r="AS1043" s="26">
        <f t="shared" si="468"/>
        <v>0</v>
      </c>
      <c r="AT1043" s="26">
        <f t="shared" si="469"/>
        <v>0</v>
      </c>
      <c r="AU1043" s="26">
        <f t="shared" si="470"/>
        <v>0</v>
      </c>
      <c r="AV1043" s="26">
        <f t="shared" si="471"/>
        <v>0</v>
      </c>
      <c r="AW1043" s="11" t="s">
        <v>653</v>
      </c>
      <c r="AX1043" s="11" t="str">
        <f>VLOOKUP(L1043,Group!$A$2:$B$1000,2,0)</f>
        <v>Maintenance</v>
      </c>
      <c r="AY1043" s="11">
        <f>IF(ISERROR(VLOOKUP(U1043,'ITWR Dump'!$A$2:$Y$5000,15,0)),0,(VLOOKUP('ILC Report'!U1043,'ITWR Dump'!$A$2:$Y$5000,15,0)))</f>
        <v>0</v>
      </c>
      <c r="AZ1043" s="11" t="str">
        <f t="shared" si="472"/>
        <v>Yes</v>
      </c>
      <c r="BA1043" s="11" t="str">
        <f t="shared" si="473"/>
        <v>BKI</v>
      </c>
      <c r="BB1043" s="11" t="str">
        <f t="shared" si="474"/>
        <v>MN</v>
      </c>
      <c r="BC1043" s="11" t="str">
        <f t="shared" si="475"/>
        <v>No</v>
      </c>
    </row>
    <row r="1044" spans="1:55" x14ac:dyDescent="0.3">
      <c r="A1044" s="11" t="s">
        <v>679</v>
      </c>
      <c r="B1044" s="11" t="s">
        <v>1857</v>
      </c>
      <c r="C1044" s="11" t="s">
        <v>606</v>
      </c>
      <c r="D1044" s="11" t="s">
        <v>2488</v>
      </c>
      <c r="E1044" s="38" t="s">
        <v>2901</v>
      </c>
      <c r="F1044" s="11">
        <v>6</v>
      </c>
      <c r="G1044" s="40" t="s">
        <v>218</v>
      </c>
      <c r="H1044" s="11" t="str">
        <f t="shared" si="457"/>
        <v>Regular</v>
      </c>
      <c r="I1044" s="11" t="str">
        <f t="shared" si="449"/>
        <v>INDIA</v>
      </c>
      <c r="J1044" s="11" t="str">
        <f>IF(ISERROR(VLOOKUP(C1044,'WI Vs ASM'!$B$2:$E$1000,4,0)),0,(VLOOKUP(C1044,'WI Vs ASM'!$B$2:$E$1000,4,0)))</f>
        <v>Offshore</v>
      </c>
      <c r="K1044" s="11" t="str">
        <f>IF(ISERROR(VLOOKUP(C1044,'WI Vs ASM'!$B$2:$F$1000,5,0)),0,(VLOOKUP(C1044,'WI Vs ASM'!$B$2:$F$1000,5,0)))</f>
        <v>01-Fixed Price</v>
      </c>
      <c r="L1044" s="11" t="str">
        <f>IF(ISERROR(VLOOKUP(C1044,'WI Vs ASM'!$B$2:$D$1000,3,0)),0,(VLOOKUP(C1044,'WI Vs ASM'!$B$2:$D$1000,3,0)))</f>
        <v>01-Maintenance Offshore</v>
      </c>
      <c r="M1044" s="11" t="str">
        <f>IF(ISERROR(VLOOKUP(C1044,'WI Vs ASM'!$B$2:$I$1000,8,0)),0,(VLOOKUP(C1044,'WI Vs ASM'!$B$2:$I$1000,8,0)))</f>
        <v>Rahul Soman</v>
      </c>
      <c r="N1044" s="11" t="str">
        <f>IF(ISERROR(VLOOKUP(C1044,'WI Vs ASM'!$B$2:$G$1000,6,0)),0,(VLOOKUP(C1044,'WI Vs ASM'!$B$2:$G$1000,6,0)))</f>
        <v>Lotus Notes</v>
      </c>
      <c r="O1044" s="11" t="str">
        <f>IF(ISERROR(VLOOKUP(C1044,'WI Vs ASM'!$B$2:$H$1000,7,0)),0,(VLOOKUP(C1044,'WI Vs ASM'!$B$2:$H$1000,7,0)))</f>
        <v>Lotus Notes</v>
      </c>
      <c r="P1044" s="11" t="str">
        <f t="shared" si="450"/>
        <v>May-17</v>
      </c>
      <c r="Q1044" s="11" t="str">
        <f t="shared" si="451"/>
        <v>Q2</v>
      </c>
      <c r="R1044" s="11" t="str">
        <f>IF(ISERROR(VLOOKUP(C1044,'WI Vs ASM'!$B$2:$J$1000,9,0)),0,(VLOOKUP(C1044,'WI Vs ASM'!$B$2:$J$1000,9,0)))</f>
        <v>Jyothi Pai</v>
      </c>
      <c r="S1044" s="11" t="str">
        <f>IF(ISERROR(VLOOKUP(C1044,'WI Vs ASM'!$B$2:$K$1000,10,0)),0,(VLOOKUP(C1044,'WI Vs ASM'!$B$2:$K$1000,10,0)))</f>
        <v>Dennis G. Bosman</v>
      </c>
      <c r="T1044" s="11" t="str">
        <f>IF(ISERROR(VLOOKUP(C1044,'WI Vs ASM'!$B$2:$L$1000,11,0)),0,(VLOOKUP(C1044,'WI Vs ASM'!$B$2:$L$1000,11,0)))</f>
        <v>Terry Hedger</v>
      </c>
      <c r="U1044" s="11" t="e">
        <f t="shared" si="458"/>
        <v>#VALUE!</v>
      </c>
      <c r="V1044" s="11" t="str">
        <f t="shared" si="452"/>
        <v>Yes</v>
      </c>
      <c r="W1044" s="11" t="str">
        <f t="shared" si="453"/>
        <v>No</v>
      </c>
      <c r="X1044" s="11" t="str">
        <f t="shared" si="454"/>
        <v>No</v>
      </c>
      <c r="Y1044" s="11" t="str">
        <f t="shared" si="455"/>
        <v>No</v>
      </c>
      <c r="Z1044" s="11" t="str">
        <f t="shared" si="456"/>
        <v>No</v>
      </c>
      <c r="AA1044" s="11" t="str">
        <f t="shared" si="459"/>
        <v>No</v>
      </c>
      <c r="AB1044" s="11">
        <f>IF(ISERROR(VLOOKUP(U1044,'ITWR Dump'!$A$2:$Y$5000,24,0)),0,(VLOOKUP('ILC Report'!U1044,'ITWR Dump'!$A$2:$Y$5000,24,0)))</f>
        <v>0</v>
      </c>
      <c r="AC1044" s="11" t="str">
        <f t="shared" si="460"/>
        <v>No</v>
      </c>
      <c r="AD1044" s="11" t="str">
        <f t="shared" si="461"/>
        <v/>
      </c>
      <c r="AE1044" s="11">
        <f>IF(ISERROR(VLOOKUP(U1044,'ITWR Dump'!$A$2:$Y$5000,13,0)),0,(VLOOKUP(U1044,'ITWR Dump'!$A$2:$Y$5000,13,0)))</f>
        <v>0</v>
      </c>
      <c r="AF1044" s="11">
        <f>IF(ISERROR(VLOOKUP(U1044,'ITWR Dump'!$A$2:$Y$5000,11,0)),0,(VLOOKUP(U1044,'ITWR Dump'!$A$2:$Y$5000,11,0)))</f>
        <v>0</v>
      </c>
      <c r="AG1044" s="11">
        <f>IF(ISERROR(VLOOKUP(U1044,'ITWR Dump'!$A$2:$Y$5000,2,0)),0,(VLOOKUP(U1044,'ITWR Dump'!$A$2:$Y$5000,2,0)))</f>
        <v>0</v>
      </c>
      <c r="AH1044" s="11">
        <f>IF(ISERROR(VLOOKUP(U1044,'ITWR Dump'!$A$2:$Y$5000,14,0)),0,(VLOOKUP(U1044,'ITWR Dump'!$A$2:$Y$5000,14,0)))</f>
        <v>0</v>
      </c>
      <c r="AI1044" s="11" t="str">
        <f t="shared" si="462"/>
        <v>01-Maintenance Offshore</v>
      </c>
      <c r="AJ1044" s="11" t="str">
        <f t="shared" si="463"/>
        <v>Offshore</v>
      </c>
      <c r="AK1044" s="11" t="str">
        <f>IF(ISERROR(VLOOKUP(A1044,'Team Data'!$C$2:$U$213,17,0)),0,(VLOOKUP(A1044,'Team Data'!$C$2:$U$213,17,0)))</f>
        <v>PRISM</v>
      </c>
      <c r="AL1044" s="11" t="str">
        <f t="shared" si="464"/>
        <v>2017-04-24</v>
      </c>
      <c r="AM1044" s="11">
        <f>IF(ISERROR(VLOOKUP(U1044,'ITWR Dump'!$A$2:$Y$5000,16,0)),0,(VLOOKUP(U1044,'ITWR Dump'!$A$2:$Y$5000,16,0)))</f>
        <v>0</v>
      </c>
      <c r="AN1044" s="11">
        <f>IF(ISERROR(VLOOKUP(U1044,'ITWR Dump'!$A$2:$Y$5000,18,0)),0,(VLOOKUP(U1044,'ITWR Dump'!$A$2:$Y$5000,18,0)))</f>
        <v>0</v>
      </c>
      <c r="AO1044" s="11">
        <f>IF(ISERROR(VLOOKUP(U1044,'ITWR Dump'!$A$2:$Y$5000,25,0)),0,(VLOOKUP('ILC Report'!U1044,'ITWR Dump'!$A$2:$Y$5000,25,0)))</f>
        <v>0</v>
      </c>
      <c r="AP1044" s="11">
        <f t="shared" si="465"/>
        <v>1</v>
      </c>
      <c r="AQ1044" s="26">
        <f t="shared" si="466"/>
        <v>0</v>
      </c>
      <c r="AR1044" s="26">
        <f t="shared" si="467"/>
        <v>0</v>
      </c>
      <c r="AS1044" s="26">
        <f t="shared" si="468"/>
        <v>0</v>
      </c>
      <c r="AT1044" s="26">
        <f t="shared" si="469"/>
        <v>0</v>
      </c>
      <c r="AU1044" s="26">
        <f t="shared" si="470"/>
        <v>0</v>
      </c>
      <c r="AV1044" s="26">
        <f t="shared" si="471"/>
        <v>0</v>
      </c>
      <c r="AW1044" s="11" t="s">
        <v>653</v>
      </c>
      <c r="AX1044" s="11" t="str">
        <f>VLOOKUP(L1044,Group!$A$2:$B$1000,2,0)</f>
        <v>Maintenance</v>
      </c>
      <c r="AY1044" s="11">
        <f>IF(ISERROR(VLOOKUP(U1044,'ITWR Dump'!$A$2:$Y$5000,15,0)),0,(VLOOKUP('ILC Report'!U1044,'ITWR Dump'!$A$2:$Y$5000,15,0)))</f>
        <v>0</v>
      </c>
      <c r="AZ1044" s="11" t="str">
        <f t="shared" si="472"/>
        <v>Yes</v>
      </c>
      <c r="BA1044" s="11" t="str">
        <f t="shared" si="473"/>
        <v>BKI</v>
      </c>
      <c r="BB1044" s="11" t="str">
        <f t="shared" si="474"/>
        <v>MN</v>
      </c>
      <c r="BC1044" s="11" t="str">
        <f t="shared" si="475"/>
        <v>No</v>
      </c>
    </row>
    <row r="1045" spans="1:55" x14ac:dyDescent="0.3">
      <c r="A1045" s="11" t="s">
        <v>679</v>
      </c>
      <c r="B1045" s="11" t="s">
        <v>1857</v>
      </c>
      <c r="C1045" s="11" t="s">
        <v>606</v>
      </c>
      <c r="D1045" s="11" t="s">
        <v>2489</v>
      </c>
      <c r="E1045" s="38" t="s">
        <v>2901</v>
      </c>
      <c r="F1045" s="11">
        <v>3</v>
      </c>
      <c r="G1045" s="40" t="s">
        <v>218</v>
      </c>
      <c r="H1045" s="11" t="str">
        <f t="shared" si="457"/>
        <v>Regular</v>
      </c>
      <c r="I1045" s="11" t="str">
        <f t="shared" si="449"/>
        <v>INDIA</v>
      </c>
      <c r="J1045" s="11" t="str">
        <f>IF(ISERROR(VLOOKUP(C1045,'WI Vs ASM'!$B$2:$E$1000,4,0)),0,(VLOOKUP(C1045,'WI Vs ASM'!$B$2:$E$1000,4,0)))</f>
        <v>Offshore</v>
      </c>
      <c r="K1045" s="11" t="str">
        <f>IF(ISERROR(VLOOKUP(C1045,'WI Vs ASM'!$B$2:$F$1000,5,0)),0,(VLOOKUP(C1045,'WI Vs ASM'!$B$2:$F$1000,5,0)))</f>
        <v>01-Fixed Price</v>
      </c>
      <c r="L1045" s="11" t="str">
        <f>IF(ISERROR(VLOOKUP(C1045,'WI Vs ASM'!$B$2:$D$1000,3,0)),0,(VLOOKUP(C1045,'WI Vs ASM'!$B$2:$D$1000,3,0)))</f>
        <v>01-Maintenance Offshore</v>
      </c>
      <c r="M1045" s="11" t="str">
        <f>IF(ISERROR(VLOOKUP(C1045,'WI Vs ASM'!$B$2:$I$1000,8,0)),0,(VLOOKUP(C1045,'WI Vs ASM'!$B$2:$I$1000,8,0)))</f>
        <v>Rahul Soman</v>
      </c>
      <c r="N1045" s="11" t="str">
        <f>IF(ISERROR(VLOOKUP(C1045,'WI Vs ASM'!$B$2:$G$1000,6,0)),0,(VLOOKUP(C1045,'WI Vs ASM'!$B$2:$G$1000,6,0)))</f>
        <v>Lotus Notes</v>
      </c>
      <c r="O1045" s="11" t="str">
        <f>IF(ISERROR(VLOOKUP(C1045,'WI Vs ASM'!$B$2:$H$1000,7,0)),0,(VLOOKUP(C1045,'WI Vs ASM'!$B$2:$H$1000,7,0)))</f>
        <v>Lotus Notes</v>
      </c>
      <c r="P1045" s="11" t="str">
        <f t="shared" si="450"/>
        <v>May-17</v>
      </c>
      <c r="Q1045" s="11" t="str">
        <f t="shared" si="451"/>
        <v>Q2</v>
      </c>
      <c r="R1045" s="11" t="str">
        <f>IF(ISERROR(VLOOKUP(C1045,'WI Vs ASM'!$B$2:$J$1000,9,0)),0,(VLOOKUP(C1045,'WI Vs ASM'!$B$2:$J$1000,9,0)))</f>
        <v>Jyothi Pai</v>
      </c>
      <c r="S1045" s="11" t="str">
        <f>IF(ISERROR(VLOOKUP(C1045,'WI Vs ASM'!$B$2:$K$1000,10,0)),0,(VLOOKUP(C1045,'WI Vs ASM'!$B$2:$K$1000,10,0)))</f>
        <v>Dennis G. Bosman</v>
      </c>
      <c r="T1045" s="11" t="str">
        <f>IF(ISERROR(VLOOKUP(C1045,'WI Vs ASM'!$B$2:$L$1000,11,0)),0,(VLOOKUP(C1045,'WI Vs ASM'!$B$2:$L$1000,11,0)))</f>
        <v>Terry Hedger</v>
      </c>
      <c r="U1045" s="11" t="e">
        <f t="shared" si="458"/>
        <v>#VALUE!</v>
      </c>
      <c r="V1045" s="11" t="str">
        <f t="shared" si="452"/>
        <v>Yes</v>
      </c>
      <c r="W1045" s="11" t="str">
        <f t="shared" si="453"/>
        <v>No</v>
      </c>
      <c r="X1045" s="11" t="str">
        <f t="shared" si="454"/>
        <v>No</v>
      </c>
      <c r="Y1045" s="11" t="str">
        <f t="shared" si="455"/>
        <v>No</v>
      </c>
      <c r="Z1045" s="11" t="str">
        <f t="shared" si="456"/>
        <v>No</v>
      </c>
      <c r="AA1045" s="11" t="str">
        <f t="shared" si="459"/>
        <v>No</v>
      </c>
      <c r="AB1045" s="11">
        <f>IF(ISERROR(VLOOKUP(U1045,'ITWR Dump'!$A$2:$Y$5000,24,0)),0,(VLOOKUP('ILC Report'!U1045,'ITWR Dump'!$A$2:$Y$5000,24,0)))</f>
        <v>0</v>
      </c>
      <c r="AC1045" s="11" t="str">
        <f t="shared" si="460"/>
        <v>No</v>
      </c>
      <c r="AD1045" s="11" t="str">
        <f t="shared" si="461"/>
        <v/>
      </c>
      <c r="AE1045" s="11">
        <f>IF(ISERROR(VLOOKUP(U1045,'ITWR Dump'!$A$2:$Y$5000,13,0)),0,(VLOOKUP(U1045,'ITWR Dump'!$A$2:$Y$5000,13,0)))</f>
        <v>0</v>
      </c>
      <c r="AF1045" s="11">
        <f>IF(ISERROR(VLOOKUP(U1045,'ITWR Dump'!$A$2:$Y$5000,11,0)),0,(VLOOKUP(U1045,'ITWR Dump'!$A$2:$Y$5000,11,0)))</f>
        <v>0</v>
      </c>
      <c r="AG1045" s="11">
        <f>IF(ISERROR(VLOOKUP(U1045,'ITWR Dump'!$A$2:$Y$5000,2,0)),0,(VLOOKUP(U1045,'ITWR Dump'!$A$2:$Y$5000,2,0)))</f>
        <v>0</v>
      </c>
      <c r="AH1045" s="11">
        <f>IF(ISERROR(VLOOKUP(U1045,'ITWR Dump'!$A$2:$Y$5000,14,0)),0,(VLOOKUP(U1045,'ITWR Dump'!$A$2:$Y$5000,14,0)))</f>
        <v>0</v>
      </c>
      <c r="AI1045" s="11" t="str">
        <f t="shared" si="462"/>
        <v>01-Maintenance Offshore</v>
      </c>
      <c r="AJ1045" s="11" t="str">
        <f t="shared" si="463"/>
        <v>Offshore</v>
      </c>
      <c r="AK1045" s="11" t="str">
        <f>IF(ISERROR(VLOOKUP(A1045,'Team Data'!$C$2:$U$213,17,0)),0,(VLOOKUP(A1045,'Team Data'!$C$2:$U$213,17,0)))</f>
        <v>PRISM</v>
      </c>
      <c r="AL1045" s="11" t="str">
        <f t="shared" si="464"/>
        <v>2017-04-24</v>
      </c>
      <c r="AM1045" s="11">
        <f>IF(ISERROR(VLOOKUP(U1045,'ITWR Dump'!$A$2:$Y$5000,16,0)),0,(VLOOKUP(U1045,'ITWR Dump'!$A$2:$Y$5000,16,0)))</f>
        <v>0</v>
      </c>
      <c r="AN1045" s="11">
        <f>IF(ISERROR(VLOOKUP(U1045,'ITWR Dump'!$A$2:$Y$5000,18,0)),0,(VLOOKUP(U1045,'ITWR Dump'!$A$2:$Y$5000,18,0)))</f>
        <v>0</v>
      </c>
      <c r="AO1045" s="11">
        <f>IF(ISERROR(VLOOKUP(U1045,'ITWR Dump'!$A$2:$Y$5000,25,0)),0,(VLOOKUP('ILC Report'!U1045,'ITWR Dump'!$A$2:$Y$5000,25,0)))</f>
        <v>0</v>
      </c>
      <c r="AP1045" s="11">
        <f t="shared" si="465"/>
        <v>1</v>
      </c>
      <c r="AQ1045" s="26">
        <f t="shared" si="466"/>
        <v>0</v>
      </c>
      <c r="AR1045" s="26">
        <f t="shared" si="467"/>
        <v>0</v>
      </c>
      <c r="AS1045" s="26">
        <f t="shared" si="468"/>
        <v>0</v>
      </c>
      <c r="AT1045" s="26">
        <f t="shared" si="469"/>
        <v>0</v>
      </c>
      <c r="AU1045" s="26">
        <f t="shared" si="470"/>
        <v>0</v>
      </c>
      <c r="AV1045" s="26">
        <f t="shared" si="471"/>
        <v>0</v>
      </c>
      <c r="AW1045" s="11" t="s">
        <v>653</v>
      </c>
      <c r="AX1045" s="11" t="str">
        <f>VLOOKUP(L1045,Group!$A$2:$B$1000,2,0)</f>
        <v>Maintenance</v>
      </c>
      <c r="AY1045" s="11">
        <f>IF(ISERROR(VLOOKUP(U1045,'ITWR Dump'!$A$2:$Y$5000,15,0)),0,(VLOOKUP('ILC Report'!U1045,'ITWR Dump'!$A$2:$Y$5000,15,0)))</f>
        <v>0</v>
      </c>
      <c r="AZ1045" s="11" t="str">
        <f t="shared" si="472"/>
        <v>Yes</v>
      </c>
      <c r="BA1045" s="11" t="str">
        <f t="shared" si="473"/>
        <v>BKI</v>
      </c>
      <c r="BB1045" s="11" t="str">
        <f t="shared" si="474"/>
        <v>MN</v>
      </c>
      <c r="BC1045" s="11" t="str">
        <f t="shared" si="475"/>
        <v>No</v>
      </c>
    </row>
    <row r="1046" spans="1:55" x14ac:dyDescent="0.3">
      <c r="A1046" s="11" t="s">
        <v>679</v>
      </c>
      <c r="B1046" s="11" t="s">
        <v>1857</v>
      </c>
      <c r="C1046" s="11" t="s">
        <v>606</v>
      </c>
      <c r="D1046" s="11" t="s">
        <v>2490</v>
      </c>
      <c r="E1046" s="38" t="s">
        <v>2901</v>
      </c>
      <c r="F1046" s="11">
        <v>1.5</v>
      </c>
      <c r="G1046" s="40" t="s">
        <v>218</v>
      </c>
      <c r="H1046" s="11" t="str">
        <f t="shared" si="457"/>
        <v>Regular</v>
      </c>
      <c r="I1046" s="11" t="str">
        <f t="shared" si="449"/>
        <v>INDIA</v>
      </c>
      <c r="J1046" s="11" t="str">
        <f>IF(ISERROR(VLOOKUP(C1046,'WI Vs ASM'!$B$2:$E$1000,4,0)),0,(VLOOKUP(C1046,'WI Vs ASM'!$B$2:$E$1000,4,0)))</f>
        <v>Offshore</v>
      </c>
      <c r="K1046" s="11" t="str">
        <f>IF(ISERROR(VLOOKUP(C1046,'WI Vs ASM'!$B$2:$F$1000,5,0)),0,(VLOOKUP(C1046,'WI Vs ASM'!$B$2:$F$1000,5,0)))</f>
        <v>01-Fixed Price</v>
      </c>
      <c r="L1046" s="11" t="str">
        <f>IF(ISERROR(VLOOKUP(C1046,'WI Vs ASM'!$B$2:$D$1000,3,0)),0,(VLOOKUP(C1046,'WI Vs ASM'!$B$2:$D$1000,3,0)))</f>
        <v>01-Maintenance Offshore</v>
      </c>
      <c r="M1046" s="11" t="str">
        <f>IF(ISERROR(VLOOKUP(C1046,'WI Vs ASM'!$B$2:$I$1000,8,0)),0,(VLOOKUP(C1046,'WI Vs ASM'!$B$2:$I$1000,8,0)))</f>
        <v>Rahul Soman</v>
      </c>
      <c r="N1046" s="11" t="str">
        <f>IF(ISERROR(VLOOKUP(C1046,'WI Vs ASM'!$B$2:$G$1000,6,0)),0,(VLOOKUP(C1046,'WI Vs ASM'!$B$2:$G$1000,6,0)))</f>
        <v>Lotus Notes</v>
      </c>
      <c r="O1046" s="11" t="str">
        <f>IF(ISERROR(VLOOKUP(C1046,'WI Vs ASM'!$B$2:$H$1000,7,0)),0,(VLOOKUP(C1046,'WI Vs ASM'!$B$2:$H$1000,7,0)))</f>
        <v>Lotus Notes</v>
      </c>
      <c r="P1046" s="11" t="str">
        <f t="shared" si="450"/>
        <v>May-17</v>
      </c>
      <c r="Q1046" s="11" t="str">
        <f t="shared" si="451"/>
        <v>Q2</v>
      </c>
      <c r="R1046" s="11" t="str">
        <f>IF(ISERROR(VLOOKUP(C1046,'WI Vs ASM'!$B$2:$J$1000,9,0)),0,(VLOOKUP(C1046,'WI Vs ASM'!$B$2:$J$1000,9,0)))</f>
        <v>Jyothi Pai</v>
      </c>
      <c r="S1046" s="11" t="str">
        <f>IF(ISERROR(VLOOKUP(C1046,'WI Vs ASM'!$B$2:$K$1000,10,0)),0,(VLOOKUP(C1046,'WI Vs ASM'!$B$2:$K$1000,10,0)))</f>
        <v>Dennis G. Bosman</v>
      </c>
      <c r="T1046" s="11" t="str">
        <f>IF(ISERROR(VLOOKUP(C1046,'WI Vs ASM'!$B$2:$L$1000,11,0)),0,(VLOOKUP(C1046,'WI Vs ASM'!$B$2:$L$1000,11,0)))</f>
        <v>Terry Hedger</v>
      </c>
      <c r="U1046" s="11" t="e">
        <f t="shared" si="458"/>
        <v>#VALUE!</v>
      </c>
      <c r="V1046" s="11" t="str">
        <f t="shared" si="452"/>
        <v>Yes</v>
      </c>
      <c r="W1046" s="11" t="str">
        <f t="shared" si="453"/>
        <v>No</v>
      </c>
      <c r="X1046" s="11" t="str">
        <f t="shared" si="454"/>
        <v>No</v>
      </c>
      <c r="Y1046" s="11" t="str">
        <f t="shared" si="455"/>
        <v>No</v>
      </c>
      <c r="Z1046" s="11" t="str">
        <f t="shared" si="456"/>
        <v>No</v>
      </c>
      <c r="AA1046" s="11" t="str">
        <f t="shared" si="459"/>
        <v>No</v>
      </c>
      <c r="AB1046" s="11">
        <f>IF(ISERROR(VLOOKUP(U1046,'ITWR Dump'!$A$2:$Y$5000,24,0)),0,(VLOOKUP('ILC Report'!U1046,'ITWR Dump'!$A$2:$Y$5000,24,0)))</f>
        <v>0</v>
      </c>
      <c r="AC1046" s="11" t="str">
        <f t="shared" si="460"/>
        <v>No</v>
      </c>
      <c r="AD1046" s="11" t="str">
        <f t="shared" si="461"/>
        <v/>
      </c>
      <c r="AE1046" s="11">
        <f>IF(ISERROR(VLOOKUP(U1046,'ITWR Dump'!$A$2:$Y$5000,13,0)),0,(VLOOKUP(U1046,'ITWR Dump'!$A$2:$Y$5000,13,0)))</f>
        <v>0</v>
      </c>
      <c r="AF1046" s="11">
        <f>IF(ISERROR(VLOOKUP(U1046,'ITWR Dump'!$A$2:$Y$5000,11,0)),0,(VLOOKUP(U1046,'ITWR Dump'!$A$2:$Y$5000,11,0)))</f>
        <v>0</v>
      </c>
      <c r="AG1046" s="11">
        <f>IF(ISERROR(VLOOKUP(U1046,'ITWR Dump'!$A$2:$Y$5000,2,0)),0,(VLOOKUP(U1046,'ITWR Dump'!$A$2:$Y$5000,2,0)))</f>
        <v>0</v>
      </c>
      <c r="AH1046" s="11">
        <f>IF(ISERROR(VLOOKUP(U1046,'ITWR Dump'!$A$2:$Y$5000,14,0)),0,(VLOOKUP(U1046,'ITWR Dump'!$A$2:$Y$5000,14,0)))</f>
        <v>0</v>
      </c>
      <c r="AI1046" s="11" t="str">
        <f t="shared" si="462"/>
        <v>01-Maintenance Offshore</v>
      </c>
      <c r="AJ1046" s="11" t="str">
        <f t="shared" si="463"/>
        <v>Offshore</v>
      </c>
      <c r="AK1046" s="11" t="str">
        <f>IF(ISERROR(VLOOKUP(A1046,'Team Data'!$C$2:$U$213,17,0)),0,(VLOOKUP(A1046,'Team Data'!$C$2:$U$213,17,0)))</f>
        <v>PRISM</v>
      </c>
      <c r="AL1046" s="11" t="str">
        <f t="shared" si="464"/>
        <v>2017-04-24</v>
      </c>
      <c r="AM1046" s="11">
        <f>IF(ISERROR(VLOOKUP(U1046,'ITWR Dump'!$A$2:$Y$5000,16,0)),0,(VLOOKUP(U1046,'ITWR Dump'!$A$2:$Y$5000,16,0)))</f>
        <v>0</v>
      </c>
      <c r="AN1046" s="11">
        <f>IF(ISERROR(VLOOKUP(U1046,'ITWR Dump'!$A$2:$Y$5000,18,0)),0,(VLOOKUP(U1046,'ITWR Dump'!$A$2:$Y$5000,18,0)))</f>
        <v>0</v>
      </c>
      <c r="AO1046" s="11">
        <f>IF(ISERROR(VLOOKUP(U1046,'ITWR Dump'!$A$2:$Y$5000,25,0)),0,(VLOOKUP('ILC Report'!U1046,'ITWR Dump'!$A$2:$Y$5000,25,0)))</f>
        <v>0</v>
      </c>
      <c r="AP1046" s="11">
        <f t="shared" si="465"/>
        <v>1</v>
      </c>
      <c r="AQ1046" s="26">
        <f t="shared" si="466"/>
        <v>0</v>
      </c>
      <c r="AR1046" s="26">
        <f t="shared" si="467"/>
        <v>0</v>
      </c>
      <c r="AS1046" s="26">
        <f t="shared" si="468"/>
        <v>0</v>
      </c>
      <c r="AT1046" s="26">
        <f t="shared" si="469"/>
        <v>0</v>
      </c>
      <c r="AU1046" s="26">
        <f t="shared" si="470"/>
        <v>0</v>
      </c>
      <c r="AV1046" s="26">
        <f t="shared" si="471"/>
        <v>0</v>
      </c>
      <c r="AW1046" s="11" t="s">
        <v>653</v>
      </c>
      <c r="AX1046" s="11" t="str">
        <f>VLOOKUP(L1046,Group!$A$2:$B$1000,2,0)</f>
        <v>Maintenance</v>
      </c>
      <c r="AY1046" s="11">
        <f>IF(ISERROR(VLOOKUP(U1046,'ITWR Dump'!$A$2:$Y$5000,15,0)),0,(VLOOKUP('ILC Report'!U1046,'ITWR Dump'!$A$2:$Y$5000,15,0)))</f>
        <v>0</v>
      </c>
      <c r="AZ1046" s="11" t="str">
        <f t="shared" si="472"/>
        <v>Yes</v>
      </c>
      <c r="BA1046" s="11" t="str">
        <f t="shared" si="473"/>
        <v>BKI</v>
      </c>
      <c r="BB1046" s="11" t="str">
        <f t="shared" si="474"/>
        <v>MN</v>
      </c>
      <c r="BC1046" s="11" t="str">
        <f t="shared" si="475"/>
        <v>No</v>
      </c>
    </row>
    <row r="1047" spans="1:55" x14ac:dyDescent="0.3">
      <c r="A1047" s="11" t="s">
        <v>679</v>
      </c>
      <c r="B1047" s="11" t="s">
        <v>1857</v>
      </c>
      <c r="C1047" s="11" t="s">
        <v>606</v>
      </c>
      <c r="D1047" s="11" t="s">
        <v>2491</v>
      </c>
      <c r="E1047" s="38" t="s">
        <v>2901</v>
      </c>
      <c r="F1047" s="11">
        <v>1.5</v>
      </c>
      <c r="G1047" s="40" t="s">
        <v>218</v>
      </c>
      <c r="H1047" s="11" t="str">
        <f t="shared" si="457"/>
        <v>Regular</v>
      </c>
      <c r="I1047" s="11" t="str">
        <f t="shared" si="449"/>
        <v>INDIA</v>
      </c>
      <c r="J1047" s="11" t="str">
        <f>IF(ISERROR(VLOOKUP(C1047,'WI Vs ASM'!$B$2:$E$1000,4,0)),0,(VLOOKUP(C1047,'WI Vs ASM'!$B$2:$E$1000,4,0)))</f>
        <v>Offshore</v>
      </c>
      <c r="K1047" s="11" t="str">
        <f>IF(ISERROR(VLOOKUP(C1047,'WI Vs ASM'!$B$2:$F$1000,5,0)),0,(VLOOKUP(C1047,'WI Vs ASM'!$B$2:$F$1000,5,0)))</f>
        <v>01-Fixed Price</v>
      </c>
      <c r="L1047" s="11" t="str">
        <f>IF(ISERROR(VLOOKUP(C1047,'WI Vs ASM'!$B$2:$D$1000,3,0)),0,(VLOOKUP(C1047,'WI Vs ASM'!$B$2:$D$1000,3,0)))</f>
        <v>01-Maintenance Offshore</v>
      </c>
      <c r="M1047" s="11" t="str">
        <f>IF(ISERROR(VLOOKUP(C1047,'WI Vs ASM'!$B$2:$I$1000,8,0)),0,(VLOOKUP(C1047,'WI Vs ASM'!$B$2:$I$1000,8,0)))</f>
        <v>Rahul Soman</v>
      </c>
      <c r="N1047" s="11" t="str">
        <f>IF(ISERROR(VLOOKUP(C1047,'WI Vs ASM'!$B$2:$G$1000,6,0)),0,(VLOOKUP(C1047,'WI Vs ASM'!$B$2:$G$1000,6,0)))</f>
        <v>Lotus Notes</v>
      </c>
      <c r="O1047" s="11" t="str">
        <f>IF(ISERROR(VLOOKUP(C1047,'WI Vs ASM'!$B$2:$H$1000,7,0)),0,(VLOOKUP(C1047,'WI Vs ASM'!$B$2:$H$1000,7,0)))</f>
        <v>Lotus Notes</v>
      </c>
      <c r="P1047" s="11" t="str">
        <f t="shared" si="450"/>
        <v>May-17</v>
      </c>
      <c r="Q1047" s="11" t="str">
        <f t="shared" si="451"/>
        <v>Q2</v>
      </c>
      <c r="R1047" s="11" t="str">
        <f>IF(ISERROR(VLOOKUP(C1047,'WI Vs ASM'!$B$2:$J$1000,9,0)),0,(VLOOKUP(C1047,'WI Vs ASM'!$B$2:$J$1000,9,0)))</f>
        <v>Jyothi Pai</v>
      </c>
      <c r="S1047" s="11" t="str">
        <f>IF(ISERROR(VLOOKUP(C1047,'WI Vs ASM'!$B$2:$K$1000,10,0)),0,(VLOOKUP(C1047,'WI Vs ASM'!$B$2:$K$1000,10,0)))</f>
        <v>Dennis G. Bosman</v>
      </c>
      <c r="T1047" s="11" t="str">
        <f>IF(ISERROR(VLOOKUP(C1047,'WI Vs ASM'!$B$2:$L$1000,11,0)),0,(VLOOKUP(C1047,'WI Vs ASM'!$B$2:$L$1000,11,0)))</f>
        <v>Terry Hedger</v>
      </c>
      <c r="U1047" s="11" t="e">
        <f t="shared" si="458"/>
        <v>#VALUE!</v>
      </c>
      <c r="V1047" s="11" t="str">
        <f t="shared" si="452"/>
        <v>Yes</v>
      </c>
      <c r="W1047" s="11" t="str">
        <f t="shared" si="453"/>
        <v>No</v>
      </c>
      <c r="X1047" s="11" t="str">
        <f t="shared" si="454"/>
        <v>No</v>
      </c>
      <c r="Y1047" s="11" t="str">
        <f t="shared" si="455"/>
        <v>No</v>
      </c>
      <c r="Z1047" s="11" t="str">
        <f t="shared" si="456"/>
        <v>No</v>
      </c>
      <c r="AA1047" s="11" t="str">
        <f t="shared" si="459"/>
        <v>No</v>
      </c>
      <c r="AB1047" s="11">
        <f>IF(ISERROR(VLOOKUP(U1047,'ITWR Dump'!$A$2:$Y$5000,24,0)),0,(VLOOKUP('ILC Report'!U1047,'ITWR Dump'!$A$2:$Y$5000,24,0)))</f>
        <v>0</v>
      </c>
      <c r="AC1047" s="11" t="str">
        <f t="shared" si="460"/>
        <v>No</v>
      </c>
      <c r="AD1047" s="11" t="str">
        <f t="shared" si="461"/>
        <v/>
      </c>
      <c r="AE1047" s="11">
        <f>IF(ISERROR(VLOOKUP(U1047,'ITWR Dump'!$A$2:$Y$5000,13,0)),0,(VLOOKUP(U1047,'ITWR Dump'!$A$2:$Y$5000,13,0)))</f>
        <v>0</v>
      </c>
      <c r="AF1047" s="11">
        <f>IF(ISERROR(VLOOKUP(U1047,'ITWR Dump'!$A$2:$Y$5000,11,0)),0,(VLOOKUP(U1047,'ITWR Dump'!$A$2:$Y$5000,11,0)))</f>
        <v>0</v>
      </c>
      <c r="AG1047" s="11">
        <f>IF(ISERROR(VLOOKUP(U1047,'ITWR Dump'!$A$2:$Y$5000,2,0)),0,(VLOOKUP(U1047,'ITWR Dump'!$A$2:$Y$5000,2,0)))</f>
        <v>0</v>
      </c>
      <c r="AH1047" s="11">
        <f>IF(ISERROR(VLOOKUP(U1047,'ITWR Dump'!$A$2:$Y$5000,14,0)),0,(VLOOKUP(U1047,'ITWR Dump'!$A$2:$Y$5000,14,0)))</f>
        <v>0</v>
      </c>
      <c r="AI1047" s="11" t="str">
        <f t="shared" si="462"/>
        <v>01-Maintenance Offshore</v>
      </c>
      <c r="AJ1047" s="11" t="str">
        <f t="shared" si="463"/>
        <v>Offshore</v>
      </c>
      <c r="AK1047" s="11" t="str">
        <f>IF(ISERROR(VLOOKUP(A1047,'Team Data'!$C$2:$U$213,17,0)),0,(VLOOKUP(A1047,'Team Data'!$C$2:$U$213,17,0)))</f>
        <v>PRISM</v>
      </c>
      <c r="AL1047" s="11" t="str">
        <f t="shared" si="464"/>
        <v>2017-04-24</v>
      </c>
      <c r="AM1047" s="11">
        <f>IF(ISERROR(VLOOKUP(U1047,'ITWR Dump'!$A$2:$Y$5000,16,0)),0,(VLOOKUP(U1047,'ITWR Dump'!$A$2:$Y$5000,16,0)))</f>
        <v>0</v>
      </c>
      <c r="AN1047" s="11">
        <f>IF(ISERROR(VLOOKUP(U1047,'ITWR Dump'!$A$2:$Y$5000,18,0)),0,(VLOOKUP(U1047,'ITWR Dump'!$A$2:$Y$5000,18,0)))</f>
        <v>0</v>
      </c>
      <c r="AO1047" s="11">
        <f>IF(ISERROR(VLOOKUP(U1047,'ITWR Dump'!$A$2:$Y$5000,25,0)),0,(VLOOKUP('ILC Report'!U1047,'ITWR Dump'!$A$2:$Y$5000,25,0)))</f>
        <v>0</v>
      </c>
      <c r="AP1047" s="11">
        <f t="shared" si="465"/>
        <v>1</v>
      </c>
      <c r="AQ1047" s="26">
        <f t="shared" si="466"/>
        <v>0</v>
      </c>
      <c r="AR1047" s="26">
        <f t="shared" si="467"/>
        <v>0</v>
      </c>
      <c r="AS1047" s="26">
        <f t="shared" si="468"/>
        <v>0</v>
      </c>
      <c r="AT1047" s="26">
        <f t="shared" si="469"/>
        <v>0</v>
      </c>
      <c r="AU1047" s="26">
        <f t="shared" si="470"/>
        <v>0</v>
      </c>
      <c r="AV1047" s="26">
        <f t="shared" si="471"/>
        <v>0</v>
      </c>
      <c r="AW1047" s="11" t="s">
        <v>653</v>
      </c>
      <c r="AX1047" s="11" t="str">
        <f>VLOOKUP(L1047,Group!$A$2:$B$1000,2,0)</f>
        <v>Maintenance</v>
      </c>
      <c r="AY1047" s="11">
        <f>IF(ISERROR(VLOOKUP(U1047,'ITWR Dump'!$A$2:$Y$5000,15,0)),0,(VLOOKUP('ILC Report'!U1047,'ITWR Dump'!$A$2:$Y$5000,15,0)))</f>
        <v>0</v>
      </c>
      <c r="AZ1047" s="11" t="str">
        <f t="shared" si="472"/>
        <v>Yes</v>
      </c>
      <c r="BA1047" s="11" t="str">
        <f t="shared" si="473"/>
        <v>BKI</v>
      </c>
      <c r="BB1047" s="11" t="str">
        <f t="shared" si="474"/>
        <v>MN</v>
      </c>
      <c r="BC1047" s="11" t="str">
        <f t="shared" si="475"/>
        <v>No</v>
      </c>
    </row>
    <row r="1048" spans="1:55" x14ac:dyDescent="0.3">
      <c r="A1048" s="11" t="s">
        <v>679</v>
      </c>
      <c r="B1048" s="11" t="s">
        <v>1857</v>
      </c>
      <c r="C1048" s="11" t="s">
        <v>606</v>
      </c>
      <c r="D1048" s="11" t="s">
        <v>2484</v>
      </c>
      <c r="E1048" s="38" t="s">
        <v>2901</v>
      </c>
      <c r="F1048" s="11">
        <v>13.5</v>
      </c>
      <c r="G1048" s="40" t="s">
        <v>218</v>
      </c>
      <c r="H1048" s="11" t="str">
        <f t="shared" si="457"/>
        <v>Regular</v>
      </c>
      <c r="I1048" s="11" t="str">
        <f t="shared" si="449"/>
        <v>INDIA</v>
      </c>
      <c r="J1048" s="11" t="str">
        <f>IF(ISERROR(VLOOKUP(C1048,'WI Vs ASM'!$B$2:$E$1000,4,0)),0,(VLOOKUP(C1048,'WI Vs ASM'!$B$2:$E$1000,4,0)))</f>
        <v>Offshore</v>
      </c>
      <c r="K1048" s="11" t="str">
        <f>IF(ISERROR(VLOOKUP(C1048,'WI Vs ASM'!$B$2:$F$1000,5,0)),0,(VLOOKUP(C1048,'WI Vs ASM'!$B$2:$F$1000,5,0)))</f>
        <v>01-Fixed Price</v>
      </c>
      <c r="L1048" s="11" t="str">
        <f>IF(ISERROR(VLOOKUP(C1048,'WI Vs ASM'!$B$2:$D$1000,3,0)),0,(VLOOKUP(C1048,'WI Vs ASM'!$B$2:$D$1000,3,0)))</f>
        <v>01-Maintenance Offshore</v>
      </c>
      <c r="M1048" s="11" t="str">
        <f>IF(ISERROR(VLOOKUP(C1048,'WI Vs ASM'!$B$2:$I$1000,8,0)),0,(VLOOKUP(C1048,'WI Vs ASM'!$B$2:$I$1000,8,0)))</f>
        <v>Rahul Soman</v>
      </c>
      <c r="N1048" s="11" t="str">
        <f>IF(ISERROR(VLOOKUP(C1048,'WI Vs ASM'!$B$2:$G$1000,6,0)),0,(VLOOKUP(C1048,'WI Vs ASM'!$B$2:$G$1000,6,0)))</f>
        <v>Lotus Notes</v>
      </c>
      <c r="O1048" s="11" t="str">
        <f>IF(ISERROR(VLOOKUP(C1048,'WI Vs ASM'!$B$2:$H$1000,7,0)),0,(VLOOKUP(C1048,'WI Vs ASM'!$B$2:$H$1000,7,0)))</f>
        <v>Lotus Notes</v>
      </c>
      <c r="P1048" s="11" t="str">
        <f t="shared" si="450"/>
        <v>May-17</v>
      </c>
      <c r="Q1048" s="11" t="str">
        <f t="shared" si="451"/>
        <v>Q2</v>
      </c>
      <c r="R1048" s="11" t="str">
        <f>IF(ISERROR(VLOOKUP(C1048,'WI Vs ASM'!$B$2:$J$1000,9,0)),0,(VLOOKUP(C1048,'WI Vs ASM'!$B$2:$J$1000,9,0)))</f>
        <v>Jyothi Pai</v>
      </c>
      <c r="S1048" s="11" t="str">
        <f>IF(ISERROR(VLOOKUP(C1048,'WI Vs ASM'!$B$2:$K$1000,10,0)),0,(VLOOKUP(C1048,'WI Vs ASM'!$B$2:$K$1000,10,0)))</f>
        <v>Dennis G. Bosman</v>
      </c>
      <c r="T1048" s="11" t="str">
        <f>IF(ISERROR(VLOOKUP(C1048,'WI Vs ASM'!$B$2:$L$1000,11,0)),0,(VLOOKUP(C1048,'WI Vs ASM'!$B$2:$L$1000,11,0)))</f>
        <v>Terry Hedger</v>
      </c>
      <c r="U1048" s="11" t="str">
        <f t="shared" si="458"/>
        <v>WR327621</v>
      </c>
      <c r="V1048" s="11" t="str">
        <f t="shared" si="452"/>
        <v>No</v>
      </c>
      <c r="W1048" s="11" t="str">
        <f t="shared" si="453"/>
        <v>Yes</v>
      </c>
      <c r="X1048" s="11" t="str">
        <f t="shared" si="454"/>
        <v>No</v>
      </c>
      <c r="Y1048" s="11" t="str">
        <f t="shared" si="455"/>
        <v>No</v>
      </c>
      <c r="Z1048" s="11" t="str">
        <f t="shared" si="456"/>
        <v>No</v>
      </c>
      <c r="AA1048" s="11" t="str">
        <f t="shared" si="459"/>
        <v>No</v>
      </c>
      <c r="AB1048" s="11">
        <f>IF(ISERROR(VLOOKUP(U1048,'ITWR Dump'!$A$2:$Y$5000,24,0)),0,(VLOOKUP('ILC Report'!U1048,'ITWR Dump'!$A$2:$Y$5000,24,0)))</f>
        <v>0</v>
      </c>
      <c r="AC1048" s="11" t="str">
        <f t="shared" si="460"/>
        <v>No</v>
      </c>
      <c r="AD1048" s="11" t="str">
        <f t="shared" si="461"/>
        <v/>
      </c>
      <c r="AE1048" s="11">
        <f>IF(ISERROR(VLOOKUP(U1048,'ITWR Dump'!$A$2:$Y$5000,13,0)),0,(VLOOKUP(U1048,'ITWR Dump'!$A$2:$Y$5000,13,0)))</f>
        <v>0</v>
      </c>
      <c r="AF1048" s="11">
        <f>IF(ISERROR(VLOOKUP(U1048,'ITWR Dump'!$A$2:$Y$5000,11,0)),0,(VLOOKUP(U1048,'ITWR Dump'!$A$2:$Y$5000,11,0)))</f>
        <v>0</v>
      </c>
      <c r="AG1048" s="11">
        <f>IF(ISERROR(VLOOKUP(U1048,'ITWR Dump'!$A$2:$Y$5000,2,0)),0,(VLOOKUP(U1048,'ITWR Dump'!$A$2:$Y$5000,2,0)))</f>
        <v>0</v>
      </c>
      <c r="AH1048" s="11">
        <f>IF(ISERROR(VLOOKUP(U1048,'ITWR Dump'!$A$2:$Y$5000,14,0)),0,(VLOOKUP(U1048,'ITWR Dump'!$A$2:$Y$5000,14,0)))</f>
        <v>0</v>
      </c>
      <c r="AI1048" s="11" t="str">
        <f t="shared" si="462"/>
        <v>01-Maintenance Offshore</v>
      </c>
      <c r="AJ1048" s="11" t="str">
        <f t="shared" si="463"/>
        <v>Offshore</v>
      </c>
      <c r="AK1048" s="11" t="str">
        <f>IF(ISERROR(VLOOKUP(A1048,'Team Data'!$C$2:$U$213,17,0)),0,(VLOOKUP(A1048,'Team Data'!$C$2:$U$213,17,0)))</f>
        <v>PRISM</v>
      </c>
      <c r="AL1048" s="11" t="str">
        <f t="shared" si="464"/>
        <v>2017-04-24</v>
      </c>
      <c r="AM1048" s="11">
        <f>IF(ISERROR(VLOOKUP(U1048,'ITWR Dump'!$A$2:$Y$5000,16,0)),0,(VLOOKUP(U1048,'ITWR Dump'!$A$2:$Y$5000,16,0)))</f>
        <v>0</v>
      </c>
      <c r="AN1048" s="11">
        <f>IF(ISERROR(VLOOKUP(U1048,'ITWR Dump'!$A$2:$Y$5000,18,0)),0,(VLOOKUP(U1048,'ITWR Dump'!$A$2:$Y$5000,18,0)))</f>
        <v>0</v>
      </c>
      <c r="AO1048" s="11">
        <f>IF(ISERROR(VLOOKUP(U1048,'ITWR Dump'!$A$2:$Y$5000,25,0)),0,(VLOOKUP('ILC Report'!U1048,'ITWR Dump'!$A$2:$Y$5000,25,0)))</f>
        <v>0</v>
      </c>
      <c r="AP1048" s="11">
        <f t="shared" si="465"/>
        <v>0</v>
      </c>
      <c r="AQ1048" s="26">
        <f t="shared" si="466"/>
        <v>0</v>
      </c>
      <c r="AR1048" s="26">
        <f t="shared" si="467"/>
        <v>0</v>
      </c>
      <c r="AS1048" s="26">
        <f t="shared" si="468"/>
        <v>0</v>
      </c>
      <c r="AT1048" s="26">
        <f t="shared" si="469"/>
        <v>0</v>
      </c>
      <c r="AU1048" s="26">
        <f t="shared" si="470"/>
        <v>0</v>
      </c>
      <c r="AV1048" s="26">
        <f t="shared" si="471"/>
        <v>0</v>
      </c>
      <c r="AW1048" s="11" t="s">
        <v>653</v>
      </c>
      <c r="AX1048" s="11" t="str">
        <f>VLOOKUP(L1048,Group!$A$2:$B$1000,2,0)</f>
        <v>Maintenance</v>
      </c>
      <c r="AY1048" s="11">
        <f>IF(ISERROR(VLOOKUP(U1048,'ITWR Dump'!$A$2:$Y$5000,15,0)),0,(VLOOKUP('ILC Report'!U1048,'ITWR Dump'!$A$2:$Y$5000,15,0)))</f>
        <v>0</v>
      </c>
      <c r="AZ1048" s="11" t="str">
        <f t="shared" si="472"/>
        <v>Yes</v>
      </c>
      <c r="BA1048" s="11" t="str">
        <f t="shared" si="473"/>
        <v>BKI</v>
      </c>
      <c r="BB1048" s="11" t="str">
        <f t="shared" si="474"/>
        <v>MN</v>
      </c>
      <c r="BC1048" s="11" t="str">
        <f t="shared" si="475"/>
        <v>No</v>
      </c>
    </row>
    <row r="1049" spans="1:55" x14ac:dyDescent="0.3">
      <c r="A1049" s="11" t="s">
        <v>679</v>
      </c>
      <c r="B1049" s="11" t="s">
        <v>1857</v>
      </c>
      <c r="C1049" s="11" t="s">
        <v>606</v>
      </c>
      <c r="D1049" s="11" t="s">
        <v>2485</v>
      </c>
      <c r="E1049" s="38" t="s">
        <v>2902</v>
      </c>
      <c r="F1049" s="11">
        <v>4.5</v>
      </c>
      <c r="G1049" s="40" t="s">
        <v>218</v>
      </c>
      <c r="H1049" s="11" t="str">
        <f t="shared" si="457"/>
        <v>Regular</v>
      </c>
      <c r="I1049" s="11" t="str">
        <f t="shared" si="449"/>
        <v>INDIA</v>
      </c>
      <c r="J1049" s="11" t="str">
        <f>IF(ISERROR(VLOOKUP(C1049,'WI Vs ASM'!$B$2:$E$1000,4,0)),0,(VLOOKUP(C1049,'WI Vs ASM'!$B$2:$E$1000,4,0)))</f>
        <v>Offshore</v>
      </c>
      <c r="K1049" s="11" t="str">
        <f>IF(ISERROR(VLOOKUP(C1049,'WI Vs ASM'!$B$2:$F$1000,5,0)),0,(VLOOKUP(C1049,'WI Vs ASM'!$B$2:$F$1000,5,0)))</f>
        <v>01-Fixed Price</v>
      </c>
      <c r="L1049" s="11" t="str">
        <f>IF(ISERROR(VLOOKUP(C1049,'WI Vs ASM'!$B$2:$D$1000,3,0)),0,(VLOOKUP(C1049,'WI Vs ASM'!$B$2:$D$1000,3,0)))</f>
        <v>01-Maintenance Offshore</v>
      </c>
      <c r="M1049" s="11" t="str">
        <f>IF(ISERROR(VLOOKUP(C1049,'WI Vs ASM'!$B$2:$I$1000,8,0)),0,(VLOOKUP(C1049,'WI Vs ASM'!$B$2:$I$1000,8,0)))</f>
        <v>Rahul Soman</v>
      </c>
      <c r="N1049" s="11" t="str">
        <f>IF(ISERROR(VLOOKUP(C1049,'WI Vs ASM'!$B$2:$G$1000,6,0)),0,(VLOOKUP(C1049,'WI Vs ASM'!$B$2:$G$1000,6,0)))</f>
        <v>Lotus Notes</v>
      </c>
      <c r="O1049" s="11" t="str">
        <f>IF(ISERROR(VLOOKUP(C1049,'WI Vs ASM'!$B$2:$H$1000,7,0)),0,(VLOOKUP(C1049,'WI Vs ASM'!$B$2:$H$1000,7,0)))</f>
        <v>Lotus Notes</v>
      </c>
      <c r="P1049" s="11" t="str">
        <f t="shared" si="450"/>
        <v>May-17</v>
      </c>
      <c r="Q1049" s="11" t="str">
        <f t="shared" si="451"/>
        <v>Q2</v>
      </c>
      <c r="R1049" s="11" t="str">
        <f>IF(ISERROR(VLOOKUP(C1049,'WI Vs ASM'!$B$2:$J$1000,9,0)),0,(VLOOKUP(C1049,'WI Vs ASM'!$B$2:$J$1000,9,0)))</f>
        <v>Jyothi Pai</v>
      </c>
      <c r="S1049" s="11" t="str">
        <f>IF(ISERROR(VLOOKUP(C1049,'WI Vs ASM'!$B$2:$K$1000,10,0)),0,(VLOOKUP(C1049,'WI Vs ASM'!$B$2:$K$1000,10,0)))</f>
        <v>Dennis G. Bosman</v>
      </c>
      <c r="T1049" s="11" t="str">
        <f>IF(ISERROR(VLOOKUP(C1049,'WI Vs ASM'!$B$2:$L$1000,11,0)),0,(VLOOKUP(C1049,'WI Vs ASM'!$B$2:$L$1000,11,0)))</f>
        <v>Terry Hedger</v>
      </c>
      <c r="U1049" s="11" t="e">
        <f t="shared" si="458"/>
        <v>#VALUE!</v>
      </c>
      <c r="V1049" s="11" t="str">
        <f t="shared" si="452"/>
        <v>Yes</v>
      </c>
      <c r="W1049" s="11" t="str">
        <f t="shared" si="453"/>
        <v>No</v>
      </c>
      <c r="X1049" s="11" t="str">
        <f t="shared" si="454"/>
        <v>No</v>
      </c>
      <c r="Y1049" s="11" t="str">
        <f t="shared" si="455"/>
        <v>No</v>
      </c>
      <c r="Z1049" s="11" t="str">
        <f t="shared" si="456"/>
        <v>No</v>
      </c>
      <c r="AA1049" s="11" t="str">
        <f t="shared" si="459"/>
        <v>No</v>
      </c>
      <c r="AB1049" s="11">
        <f>IF(ISERROR(VLOOKUP(U1049,'ITWR Dump'!$A$2:$Y$5000,24,0)),0,(VLOOKUP('ILC Report'!U1049,'ITWR Dump'!$A$2:$Y$5000,24,0)))</f>
        <v>0</v>
      </c>
      <c r="AC1049" s="11" t="str">
        <f t="shared" si="460"/>
        <v>No</v>
      </c>
      <c r="AD1049" s="11" t="str">
        <f t="shared" si="461"/>
        <v/>
      </c>
      <c r="AE1049" s="11">
        <f>IF(ISERROR(VLOOKUP(U1049,'ITWR Dump'!$A$2:$Y$5000,13,0)),0,(VLOOKUP(U1049,'ITWR Dump'!$A$2:$Y$5000,13,0)))</f>
        <v>0</v>
      </c>
      <c r="AF1049" s="11">
        <f>IF(ISERROR(VLOOKUP(U1049,'ITWR Dump'!$A$2:$Y$5000,11,0)),0,(VLOOKUP(U1049,'ITWR Dump'!$A$2:$Y$5000,11,0)))</f>
        <v>0</v>
      </c>
      <c r="AG1049" s="11">
        <f>IF(ISERROR(VLOOKUP(U1049,'ITWR Dump'!$A$2:$Y$5000,2,0)),0,(VLOOKUP(U1049,'ITWR Dump'!$A$2:$Y$5000,2,0)))</f>
        <v>0</v>
      </c>
      <c r="AH1049" s="11">
        <f>IF(ISERROR(VLOOKUP(U1049,'ITWR Dump'!$A$2:$Y$5000,14,0)),0,(VLOOKUP(U1049,'ITWR Dump'!$A$2:$Y$5000,14,0)))</f>
        <v>0</v>
      </c>
      <c r="AI1049" s="11" t="str">
        <f t="shared" si="462"/>
        <v>01-Maintenance Offshore</v>
      </c>
      <c r="AJ1049" s="11" t="str">
        <f t="shared" si="463"/>
        <v>Offshore</v>
      </c>
      <c r="AK1049" s="11" t="str">
        <f>IF(ISERROR(VLOOKUP(A1049,'Team Data'!$C$2:$U$213,17,0)),0,(VLOOKUP(A1049,'Team Data'!$C$2:$U$213,17,0)))</f>
        <v>PRISM</v>
      </c>
      <c r="AL1049" s="11" t="str">
        <f t="shared" si="464"/>
        <v>2017-04-24</v>
      </c>
      <c r="AM1049" s="11">
        <f>IF(ISERROR(VLOOKUP(U1049,'ITWR Dump'!$A$2:$Y$5000,16,0)),0,(VLOOKUP(U1049,'ITWR Dump'!$A$2:$Y$5000,16,0)))</f>
        <v>0</v>
      </c>
      <c r="AN1049" s="11">
        <f>IF(ISERROR(VLOOKUP(U1049,'ITWR Dump'!$A$2:$Y$5000,18,0)),0,(VLOOKUP(U1049,'ITWR Dump'!$A$2:$Y$5000,18,0)))</f>
        <v>0</v>
      </c>
      <c r="AO1049" s="11">
        <f>IF(ISERROR(VLOOKUP(U1049,'ITWR Dump'!$A$2:$Y$5000,25,0)),0,(VLOOKUP('ILC Report'!U1049,'ITWR Dump'!$A$2:$Y$5000,25,0)))</f>
        <v>0</v>
      </c>
      <c r="AP1049" s="11">
        <f t="shared" si="465"/>
        <v>1</v>
      </c>
      <c r="AQ1049" s="26">
        <f t="shared" si="466"/>
        <v>0</v>
      </c>
      <c r="AR1049" s="26">
        <f t="shared" si="467"/>
        <v>0</v>
      </c>
      <c r="AS1049" s="26">
        <f t="shared" si="468"/>
        <v>0</v>
      </c>
      <c r="AT1049" s="26">
        <f t="shared" si="469"/>
        <v>0</v>
      </c>
      <c r="AU1049" s="26">
        <f t="shared" si="470"/>
        <v>0</v>
      </c>
      <c r="AV1049" s="26">
        <f t="shared" si="471"/>
        <v>0</v>
      </c>
      <c r="AW1049" s="11" t="s">
        <v>653</v>
      </c>
      <c r="AX1049" s="11" t="str">
        <f>VLOOKUP(L1049,Group!$A$2:$B$1000,2,0)</f>
        <v>Maintenance</v>
      </c>
      <c r="AY1049" s="11">
        <f>IF(ISERROR(VLOOKUP(U1049,'ITWR Dump'!$A$2:$Y$5000,15,0)),0,(VLOOKUP('ILC Report'!U1049,'ITWR Dump'!$A$2:$Y$5000,15,0)))</f>
        <v>0</v>
      </c>
      <c r="AZ1049" s="11" t="str">
        <f t="shared" si="472"/>
        <v>Yes</v>
      </c>
      <c r="BA1049" s="11" t="str">
        <f t="shared" si="473"/>
        <v>BKI</v>
      </c>
      <c r="BB1049" s="11" t="str">
        <f t="shared" si="474"/>
        <v>MN</v>
      </c>
      <c r="BC1049" s="11" t="str">
        <f t="shared" si="475"/>
        <v>No</v>
      </c>
    </row>
    <row r="1050" spans="1:55" x14ac:dyDescent="0.3">
      <c r="A1050" s="11" t="s">
        <v>679</v>
      </c>
      <c r="B1050" s="11" t="s">
        <v>1857</v>
      </c>
      <c r="C1050" s="11" t="s">
        <v>606</v>
      </c>
      <c r="D1050" s="11" t="s">
        <v>2492</v>
      </c>
      <c r="E1050" s="38" t="s">
        <v>2902</v>
      </c>
      <c r="F1050" s="11">
        <v>4.5</v>
      </c>
      <c r="G1050" s="40" t="s">
        <v>218</v>
      </c>
      <c r="H1050" s="11" t="str">
        <f t="shared" si="457"/>
        <v>Regular</v>
      </c>
      <c r="I1050" s="11" t="str">
        <f t="shared" si="449"/>
        <v>INDIA</v>
      </c>
      <c r="J1050" s="11" t="str">
        <f>IF(ISERROR(VLOOKUP(C1050,'WI Vs ASM'!$B$2:$E$1000,4,0)),0,(VLOOKUP(C1050,'WI Vs ASM'!$B$2:$E$1000,4,0)))</f>
        <v>Offshore</v>
      </c>
      <c r="K1050" s="11" t="str">
        <f>IF(ISERROR(VLOOKUP(C1050,'WI Vs ASM'!$B$2:$F$1000,5,0)),0,(VLOOKUP(C1050,'WI Vs ASM'!$B$2:$F$1000,5,0)))</f>
        <v>01-Fixed Price</v>
      </c>
      <c r="L1050" s="11" t="str">
        <f>IF(ISERROR(VLOOKUP(C1050,'WI Vs ASM'!$B$2:$D$1000,3,0)),0,(VLOOKUP(C1050,'WI Vs ASM'!$B$2:$D$1000,3,0)))</f>
        <v>01-Maintenance Offshore</v>
      </c>
      <c r="M1050" s="11" t="str">
        <f>IF(ISERROR(VLOOKUP(C1050,'WI Vs ASM'!$B$2:$I$1000,8,0)),0,(VLOOKUP(C1050,'WI Vs ASM'!$B$2:$I$1000,8,0)))</f>
        <v>Rahul Soman</v>
      </c>
      <c r="N1050" s="11" t="str">
        <f>IF(ISERROR(VLOOKUP(C1050,'WI Vs ASM'!$B$2:$G$1000,6,0)),0,(VLOOKUP(C1050,'WI Vs ASM'!$B$2:$G$1000,6,0)))</f>
        <v>Lotus Notes</v>
      </c>
      <c r="O1050" s="11" t="str">
        <f>IF(ISERROR(VLOOKUP(C1050,'WI Vs ASM'!$B$2:$H$1000,7,0)),0,(VLOOKUP(C1050,'WI Vs ASM'!$B$2:$H$1000,7,0)))</f>
        <v>Lotus Notes</v>
      </c>
      <c r="P1050" s="11" t="str">
        <f t="shared" si="450"/>
        <v>May-17</v>
      </c>
      <c r="Q1050" s="11" t="str">
        <f t="shared" si="451"/>
        <v>Q2</v>
      </c>
      <c r="R1050" s="11" t="str">
        <f>IF(ISERROR(VLOOKUP(C1050,'WI Vs ASM'!$B$2:$J$1000,9,0)),0,(VLOOKUP(C1050,'WI Vs ASM'!$B$2:$J$1000,9,0)))</f>
        <v>Jyothi Pai</v>
      </c>
      <c r="S1050" s="11" t="str">
        <f>IF(ISERROR(VLOOKUP(C1050,'WI Vs ASM'!$B$2:$K$1000,10,0)),0,(VLOOKUP(C1050,'WI Vs ASM'!$B$2:$K$1000,10,0)))</f>
        <v>Dennis G. Bosman</v>
      </c>
      <c r="T1050" s="11" t="str">
        <f>IF(ISERROR(VLOOKUP(C1050,'WI Vs ASM'!$B$2:$L$1000,11,0)),0,(VLOOKUP(C1050,'WI Vs ASM'!$B$2:$L$1000,11,0)))</f>
        <v>Terry Hedger</v>
      </c>
      <c r="U1050" s="11" t="e">
        <f t="shared" si="458"/>
        <v>#VALUE!</v>
      </c>
      <c r="V1050" s="11" t="str">
        <f t="shared" si="452"/>
        <v>Yes</v>
      </c>
      <c r="W1050" s="11" t="str">
        <f t="shared" si="453"/>
        <v>No</v>
      </c>
      <c r="X1050" s="11" t="str">
        <f t="shared" si="454"/>
        <v>No</v>
      </c>
      <c r="Y1050" s="11" t="str">
        <f t="shared" si="455"/>
        <v>No</v>
      </c>
      <c r="Z1050" s="11" t="str">
        <f t="shared" si="456"/>
        <v>No</v>
      </c>
      <c r="AA1050" s="11" t="str">
        <f t="shared" si="459"/>
        <v>No</v>
      </c>
      <c r="AB1050" s="11">
        <f>IF(ISERROR(VLOOKUP(U1050,'ITWR Dump'!$A$2:$Y$5000,24,0)),0,(VLOOKUP('ILC Report'!U1050,'ITWR Dump'!$A$2:$Y$5000,24,0)))</f>
        <v>0</v>
      </c>
      <c r="AC1050" s="11" t="str">
        <f t="shared" si="460"/>
        <v>No</v>
      </c>
      <c r="AD1050" s="11" t="str">
        <f t="shared" si="461"/>
        <v/>
      </c>
      <c r="AE1050" s="11">
        <f>IF(ISERROR(VLOOKUP(U1050,'ITWR Dump'!$A$2:$Y$5000,13,0)),0,(VLOOKUP(U1050,'ITWR Dump'!$A$2:$Y$5000,13,0)))</f>
        <v>0</v>
      </c>
      <c r="AF1050" s="11">
        <f>IF(ISERROR(VLOOKUP(U1050,'ITWR Dump'!$A$2:$Y$5000,11,0)),0,(VLOOKUP(U1050,'ITWR Dump'!$A$2:$Y$5000,11,0)))</f>
        <v>0</v>
      </c>
      <c r="AG1050" s="11">
        <f>IF(ISERROR(VLOOKUP(U1050,'ITWR Dump'!$A$2:$Y$5000,2,0)),0,(VLOOKUP(U1050,'ITWR Dump'!$A$2:$Y$5000,2,0)))</f>
        <v>0</v>
      </c>
      <c r="AH1050" s="11">
        <f>IF(ISERROR(VLOOKUP(U1050,'ITWR Dump'!$A$2:$Y$5000,14,0)),0,(VLOOKUP(U1050,'ITWR Dump'!$A$2:$Y$5000,14,0)))</f>
        <v>0</v>
      </c>
      <c r="AI1050" s="11" t="str">
        <f t="shared" si="462"/>
        <v>01-Maintenance Offshore</v>
      </c>
      <c r="AJ1050" s="11" t="str">
        <f t="shared" si="463"/>
        <v>Offshore</v>
      </c>
      <c r="AK1050" s="11" t="str">
        <f>IF(ISERROR(VLOOKUP(A1050,'Team Data'!$C$2:$U$213,17,0)),0,(VLOOKUP(A1050,'Team Data'!$C$2:$U$213,17,0)))</f>
        <v>PRISM</v>
      </c>
      <c r="AL1050" s="11" t="str">
        <f t="shared" si="464"/>
        <v>2017-04-24</v>
      </c>
      <c r="AM1050" s="11">
        <f>IF(ISERROR(VLOOKUP(U1050,'ITWR Dump'!$A$2:$Y$5000,16,0)),0,(VLOOKUP(U1050,'ITWR Dump'!$A$2:$Y$5000,16,0)))</f>
        <v>0</v>
      </c>
      <c r="AN1050" s="11">
        <f>IF(ISERROR(VLOOKUP(U1050,'ITWR Dump'!$A$2:$Y$5000,18,0)),0,(VLOOKUP(U1050,'ITWR Dump'!$A$2:$Y$5000,18,0)))</f>
        <v>0</v>
      </c>
      <c r="AO1050" s="11">
        <f>IF(ISERROR(VLOOKUP(U1050,'ITWR Dump'!$A$2:$Y$5000,25,0)),0,(VLOOKUP('ILC Report'!U1050,'ITWR Dump'!$A$2:$Y$5000,25,0)))</f>
        <v>0</v>
      </c>
      <c r="AP1050" s="11">
        <f t="shared" si="465"/>
        <v>1</v>
      </c>
      <c r="AQ1050" s="26">
        <f t="shared" si="466"/>
        <v>0</v>
      </c>
      <c r="AR1050" s="26">
        <f t="shared" si="467"/>
        <v>0</v>
      </c>
      <c r="AS1050" s="26">
        <f t="shared" si="468"/>
        <v>0</v>
      </c>
      <c r="AT1050" s="26">
        <f t="shared" si="469"/>
        <v>0</v>
      </c>
      <c r="AU1050" s="26">
        <f t="shared" si="470"/>
        <v>0</v>
      </c>
      <c r="AV1050" s="26">
        <f t="shared" si="471"/>
        <v>0</v>
      </c>
      <c r="AW1050" s="11" t="s">
        <v>653</v>
      </c>
      <c r="AX1050" s="11" t="str">
        <f>VLOOKUP(L1050,Group!$A$2:$B$1000,2,0)</f>
        <v>Maintenance</v>
      </c>
      <c r="AY1050" s="11">
        <f>IF(ISERROR(VLOOKUP(U1050,'ITWR Dump'!$A$2:$Y$5000,15,0)),0,(VLOOKUP('ILC Report'!U1050,'ITWR Dump'!$A$2:$Y$5000,15,0)))</f>
        <v>0</v>
      </c>
      <c r="AZ1050" s="11" t="str">
        <f t="shared" si="472"/>
        <v>Yes</v>
      </c>
      <c r="BA1050" s="11" t="str">
        <f t="shared" si="473"/>
        <v>BKI</v>
      </c>
      <c r="BB1050" s="11" t="str">
        <f t="shared" si="474"/>
        <v>MN</v>
      </c>
      <c r="BC1050" s="11" t="str">
        <f t="shared" si="475"/>
        <v>No</v>
      </c>
    </row>
    <row r="1051" spans="1:55" x14ac:dyDescent="0.3">
      <c r="A1051" s="11" t="s">
        <v>679</v>
      </c>
      <c r="B1051" s="11" t="s">
        <v>1857</v>
      </c>
      <c r="C1051" s="11" t="s">
        <v>606</v>
      </c>
      <c r="D1051" s="11" t="s">
        <v>2486</v>
      </c>
      <c r="E1051" s="38" t="s">
        <v>2902</v>
      </c>
      <c r="F1051" s="11">
        <v>1.5</v>
      </c>
      <c r="G1051" s="40" t="s">
        <v>218</v>
      </c>
      <c r="H1051" s="11" t="str">
        <f t="shared" si="457"/>
        <v>Regular</v>
      </c>
      <c r="I1051" s="11" t="str">
        <f t="shared" si="449"/>
        <v>INDIA</v>
      </c>
      <c r="J1051" s="11" t="str">
        <f>IF(ISERROR(VLOOKUP(C1051,'WI Vs ASM'!$B$2:$E$1000,4,0)),0,(VLOOKUP(C1051,'WI Vs ASM'!$B$2:$E$1000,4,0)))</f>
        <v>Offshore</v>
      </c>
      <c r="K1051" s="11" t="str">
        <f>IF(ISERROR(VLOOKUP(C1051,'WI Vs ASM'!$B$2:$F$1000,5,0)),0,(VLOOKUP(C1051,'WI Vs ASM'!$B$2:$F$1000,5,0)))</f>
        <v>01-Fixed Price</v>
      </c>
      <c r="L1051" s="11" t="str">
        <f>IF(ISERROR(VLOOKUP(C1051,'WI Vs ASM'!$B$2:$D$1000,3,0)),0,(VLOOKUP(C1051,'WI Vs ASM'!$B$2:$D$1000,3,0)))</f>
        <v>01-Maintenance Offshore</v>
      </c>
      <c r="M1051" s="11" t="str">
        <f>IF(ISERROR(VLOOKUP(C1051,'WI Vs ASM'!$B$2:$I$1000,8,0)),0,(VLOOKUP(C1051,'WI Vs ASM'!$B$2:$I$1000,8,0)))</f>
        <v>Rahul Soman</v>
      </c>
      <c r="N1051" s="11" t="str">
        <f>IF(ISERROR(VLOOKUP(C1051,'WI Vs ASM'!$B$2:$G$1000,6,0)),0,(VLOOKUP(C1051,'WI Vs ASM'!$B$2:$G$1000,6,0)))</f>
        <v>Lotus Notes</v>
      </c>
      <c r="O1051" s="11" t="str">
        <f>IF(ISERROR(VLOOKUP(C1051,'WI Vs ASM'!$B$2:$H$1000,7,0)),0,(VLOOKUP(C1051,'WI Vs ASM'!$B$2:$H$1000,7,0)))</f>
        <v>Lotus Notes</v>
      </c>
      <c r="P1051" s="11" t="str">
        <f t="shared" si="450"/>
        <v>May-17</v>
      </c>
      <c r="Q1051" s="11" t="str">
        <f t="shared" si="451"/>
        <v>Q2</v>
      </c>
      <c r="R1051" s="11" t="str">
        <f>IF(ISERROR(VLOOKUP(C1051,'WI Vs ASM'!$B$2:$J$1000,9,0)),0,(VLOOKUP(C1051,'WI Vs ASM'!$B$2:$J$1000,9,0)))</f>
        <v>Jyothi Pai</v>
      </c>
      <c r="S1051" s="11" t="str">
        <f>IF(ISERROR(VLOOKUP(C1051,'WI Vs ASM'!$B$2:$K$1000,10,0)),0,(VLOOKUP(C1051,'WI Vs ASM'!$B$2:$K$1000,10,0)))</f>
        <v>Dennis G. Bosman</v>
      </c>
      <c r="T1051" s="11" t="str">
        <f>IF(ISERROR(VLOOKUP(C1051,'WI Vs ASM'!$B$2:$L$1000,11,0)),0,(VLOOKUP(C1051,'WI Vs ASM'!$B$2:$L$1000,11,0)))</f>
        <v>Terry Hedger</v>
      </c>
      <c r="U1051" s="11" t="e">
        <f t="shared" si="458"/>
        <v>#VALUE!</v>
      </c>
      <c r="V1051" s="11" t="str">
        <f t="shared" si="452"/>
        <v>Yes</v>
      </c>
      <c r="W1051" s="11" t="str">
        <f t="shared" si="453"/>
        <v>No</v>
      </c>
      <c r="X1051" s="11" t="str">
        <f t="shared" si="454"/>
        <v>No</v>
      </c>
      <c r="Y1051" s="11" t="str">
        <f t="shared" si="455"/>
        <v>No</v>
      </c>
      <c r="Z1051" s="11" t="str">
        <f t="shared" si="456"/>
        <v>No</v>
      </c>
      <c r="AA1051" s="11" t="str">
        <f t="shared" si="459"/>
        <v>No</v>
      </c>
      <c r="AB1051" s="11">
        <f>IF(ISERROR(VLOOKUP(U1051,'ITWR Dump'!$A$2:$Y$5000,24,0)),0,(VLOOKUP('ILC Report'!U1051,'ITWR Dump'!$A$2:$Y$5000,24,0)))</f>
        <v>0</v>
      </c>
      <c r="AC1051" s="11" t="str">
        <f t="shared" si="460"/>
        <v>No</v>
      </c>
      <c r="AD1051" s="11" t="str">
        <f t="shared" si="461"/>
        <v/>
      </c>
      <c r="AE1051" s="11">
        <f>IF(ISERROR(VLOOKUP(U1051,'ITWR Dump'!$A$2:$Y$5000,13,0)),0,(VLOOKUP(U1051,'ITWR Dump'!$A$2:$Y$5000,13,0)))</f>
        <v>0</v>
      </c>
      <c r="AF1051" s="11">
        <f>IF(ISERROR(VLOOKUP(U1051,'ITWR Dump'!$A$2:$Y$5000,11,0)),0,(VLOOKUP(U1051,'ITWR Dump'!$A$2:$Y$5000,11,0)))</f>
        <v>0</v>
      </c>
      <c r="AG1051" s="11">
        <f>IF(ISERROR(VLOOKUP(U1051,'ITWR Dump'!$A$2:$Y$5000,2,0)),0,(VLOOKUP(U1051,'ITWR Dump'!$A$2:$Y$5000,2,0)))</f>
        <v>0</v>
      </c>
      <c r="AH1051" s="11">
        <f>IF(ISERROR(VLOOKUP(U1051,'ITWR Dump'!$A$2:$Y$5000,14,0)),0,(VLOOKUP(U1051,'ITWR Dump'!$A$2:$Y$5000,14,0)))</f>
        <v>0</v>
      </c>
      <c r="AI1051" s="11" t="str">
        <f t="shared" si="462"/>
        <v>01-Maintenance Offshore</v>
      </c>
      <c r="AJ1051" s="11" t="str">
        <f t="shared" si="463"/>
        <v>Offshore</v>
      </c>
      <c r="AK1051" s="11" t="str">
        <f>IF(ISERROR(VLOOKUP(A1051,'Team Data'!$C$2:$U$213,17,0)),0,(VLOOKUP(A1051,'Team Data'!$C$2:$U$213,17,0)))</f>
        <v>PRISM</v>
      </c>
      <c r="AL1051" s="11" t="str">
        <f t="shared" si="464"/>
        <v>2017-04-24</v>
      </c>
      <c r="AM1051" s="11">
        <f>IF(ISERROR(VLOOKUP(U1051,'ITWR Dump'!$A$2:$Y$5000,16,0)),0,(VLOOKUP(U1051,'ITWR Dump'!$A$2:$Y$5000,16,0)))</f>
        <v>0</v>
      </c>
      <c r="AN1051" s="11">
        <f>IF(ISERROR(VLOOKUP(U1051,'ITWR Dump'!$A$2:$Y$5000,18,0)),0,(VLOOKUP(U1051,'ITWR Dump'!$A$2:$Y$5000,18,0)))</f>
        <v>0</v>
      </c>
      <c r="AO1051" s="11">
        <f>IF(ISERROR(VLOOKUP(U1051,'ITWR Dump'!$A$2:$Y$5000,25,0)),0,(VLOOKUP('ILC Report'!U1051,'ITWR Dump'!$A$2:$Y$5000,25,0)))</f>
        <v>0</v>
      </c>
      <c r="AP1051" s="11">
        <f t="shared" si="465"/>
        <v>1</v>
      </c>
      <c r="AQ1051" s="26">
        <f t="shared" si="466"/>
        <v>0</v>
      </c>
      <c r="AR1051" s="26">
        <f t="shared" si="467"/>
        <v>0</v>
      </c>
      <c r="AS1051" s="26">
        <f t="shared" si="468"/>
        <v>0</v>
      </c>
      <c r="AT1051" s="26">
        <f t="shared" si="469"/>
        <v>0</v>
      </c>
      <c r="AU1051" s="26">
        <f t="shared" si="470"/>
        <v>0</v>
      </c>
      <c r="AV1051" s="26">
        <f t="shared" si="471"/>
        <v>0</v>
      </c>
      <c r="AW1051" s="11" t="s">
        <v>653</v>
      </c>
      <c r="AX1051" s="11" t="str">
        <f>VLOOKUP(L1051,Group!$A$2:$B$1000,2,0)</f>
        <v>Maintenance</v>
      </c>
      <c r="AY1051" s="11">
        <f>IF(ISERROR(VLOOKUP(U1051,'ITWR Dump'!$A$2:$Y$5000,15,0)),0,(VLOOKUP('ILC Report'!U1051,'ITWR Dump'!$A$2:$Y$5000,15,0)))</f>
        <v>0</v>
      </c>
      <c r="AZ1051" s="11" t="str">
        <f t="shared" si="472"/>
        <v>Yes</v>
      </c>
      <c r="BA1051" s="11" t="str">
        <f t="shared" si="473"/>
        <v>BKI</v>
      </c>
      <c r="BB1051" s="11" t="str">
        <f t="shared" si="474"/>
        <v>MN</v>
      </c>
      <c r="BC1051" s="11" t="str">
        <f t="shared" si="475"/>
        <v>No</v>
      </c>
    </row>
    <row r="1052" spans="1:55" x14ac:dyDescent="0.3">
      <c r="A1052" s="11" t="s">
        <v>679</v>
      </c>
      <c r="B1052" s="11" t="s">
        <v>1857</v>
      </c>
      <c r="C1052" s="11" t="s">
        <v>606</v>
      </c>
      <c r="D1052" s="11" t="s">
        <v>2487</v>
      </c>
      <c r="E1052" s="38" t="s">
        <v>2902</v>
      </c>
      <c r="F1052" s="11">
        <v>6.5</v>
      </c>
      <c r="G1052" s="40" t="s">
        <v>218</v>
      </c>
      <c r="H1052" s="11" t="str">
        <f t="shared" si="457"/>
        <v>Regular</v>
      </c>
      <c r="I1052" s="11" t="str">
        <f t="shared" si="449"/>
        <v>INDIA</v>
      </c>
      <c r="J1052" s="11" t="str">
        <f>IF(ISERROR(VLOOKUP(C1052,'WI Vs ASM'!$B$2:$E$1000,4,0)),0,(VLOOKUP(C1052,'WI Vs ASM'!$B$2:$E$1000,4,0)))</f>
        <v>Offshore</v>
      </c>
      <c r="K1052" s="11" t="str">
        <f>IF(ISERROR(VLOOKUP(C1052,'WI Vs ASM'!$B$2:$F$1000,5,0)),0,(VLOOKUP(C1052,'WI Vs ASM'!$B$2:$F$1000,5,0)))</f>
        <v>01-Fixed Price</v>
      </c>
      <c r="L1052" s="11" t="str">
        <f>IF(ISERROR(VLOOKUP(C1052,'WI Vs ASM'!$B$2:$D$1000,3,0)),0,(VLOOKUP(C1052,'WI Vs ASM'!$B$2:$D$1000,3,0)))</f>
        <v>01-Maintenance Offshore</v>
      </c>
      <c r="M1052" s="11" t="str">
        <f>IF(ISERROR(VLOOKUP(C1052,'WI Vs ASM'!$B$2:$I$1000,8,0)),0,(VLOOKUP(C1052,'WI Vs ASM'!$B$2:$I$1000,8,0)))</f>
        <v>Rahul Soman</v>
      </c>
      <c r="N1052" s="11" t="str">
        <f>IF(ISERROR(VLOOKUP(C1052,'WI Vs ASM'!$B$2:$G$1000,6,0)),0,(VLOOKUP(C1052,'WI Vs ASM'!$B$2:$G$1000,6,0)))</f>
        <v>Lotus Notes</v>
      </c>
      <c r="O1052" s="11" t="str">
        <f>IF(ISERROR(VLOOKUP(C1052,'WI Vs ASM'!$B$2:$H$1000,7,0)),0,(VLOOKUP(C1052,'WI Vs ASM'!$B$2:$H$1000,7,0)))</f>
        <v>Lotus Notes</v>
      </c>
      <c r="P1052" s="11" t="str">
        <f t="shared" si="450"/>
        <v>May-17</v>
      </c>
      <c r="Q1052" s="11" t="str">
        <f t="shared" si="451"/>
        <v>Q2</v>
      </c>
      <c r="R1052" s="11" t="str">
        <f>IF(ISERROR(VLOOKUP(C1052,'WI Vs ASM'!$B$2:$J$1000,9,0)),0,(VLOOKUP(C1052,'WI Vs ASM'!$B$2:$J$1000,9,0)))</f>
        <v>Jyothi Pai</v>
      </c>
      <c r="S1052" s="11" t="str">
        <f>IF(ISERROR(VLOOKUP(C1052,'WI Vs ASM'!$B$2:$K$1000,10,0)),0,(VLOOKUP(C1052,'WI Vs ASM'!$B$2:$K$1000,10,0)))</f>
        <v>Dennis G. Bosman</v>
      </c>
      <c r="T1052" s="11" t="str">
        <f>IF(ISERROR(VLOOKUP(C1052,'WI Vs ASM'!$B$2:$L$1000,11,0)),0,(VLOOKUP(C1052,'WI Vs ASM'!$B$2:$L$1000,11,0)))</f>
        <v>Terry Hedger</v>
      </c>
      <c r="U1052" s="11" t="e">
        <f t="shared" si="458"/>
        <v>#VALUE!</v>
      </c>
      <c r="V1052" s="11" t="str">
        <f t="shared" si="452"/>
        <v>Yes</v>
      </c>
      <c r="W1052" s="11" t="str">
        <f t="shared" si="453"/>
        <v>No</v>
      </c>
      <c r="X1052" s="11" t="str">
        <f t="shared" si="454"/>
        <v>No</v>
      </c>
      <c r="Y1052" s="11" t="str">
        <f t="shared" si="455"/>
        <v>No</v>
      </c>
      <c r="Z1052" s="11" t="str">
        <f t="shared" si="456"/>
        <v>No</v>
      </c>
      <c r="AA1052" s="11" t="str">
        <f t="shared" si="459"/>
        <v>No</v>
      </c>
      <c r="AB1052" s="11">
        <f>IF(ISERROR(VLOOKUP(U1052,'ITWR Dump'!$A$2:$Y$5000,24,0)),0,(VLOOKUP('ILC Report'!U1052,'ITWR Dump'!$A$2:$Y$5000,24,0)))</f>
        <v>0</v>
      </c>
      <c r="AC1052" s="11" t="str">
        <f t="shared" si="460"/>
        <v>No</v>
      </c>
      <c r="AD1052" s="11" t="str">
        <f t="shared" si="461"/>
        <v/>
      </c>
      <c r="AE1052" s="11">
        <f>IF(ISERROR(VLOOKUP(U1052,'ITWR Dump'!$A$2:$Y$5000,13,0)),0,(VLOOKUP(U1052,'ITWR Dump'!$A$2:$Y$5000,13,0)))</f>
        <v>0</v>
      </c>
      <c r="AF1052" s="11">
        <f>IF(ISERROR(VLOOKUP(U1052,'ITWR Dump'!$A$2:$Y$5000,11,0)),0,(VLOOKUP(U1052,'ITWR Dump'!$A$2:$Y$5000,11,0)))</f>
        <v>0</v>
      </c>
      <c r="AG1052" s="11">
        <f>IF(ISERROR(VLOOKUP(U1052,'ITWR Dump'!$A$2:$Y$5000,2,0)),0,(VLOOKUP(U1052,'ITWR Dump'!$A$2:$Y$5000,2,0)))</f>
        <v>0</v>
      </c>
      <c r="AH1052" s="11">
        <f>IF(ISERROR(VLOOKUP(U1052,'ITWR Dump'!$A$2:$Y$5000,14,0)),0,(VLOOKUP(U1052,'ITWR Dump'!$A$2:$Y$5000,14,0)))</f>
        <v>0</v>
      </c>
      <c r="AI1052" s="11" t="str">
        <f t="shared" si="462"/>
        <v>01-Maintenance Offshore</v>
      </c>
      <c r="AJ1052" s="11" t="str">
        <f t="shared" si="463"/>
        <v>Offshore</v>
      </c>
      <c r="AK1052" s="11" t="str">
        <f>IF(ISERROR(VLOOKUP(A1052,'Team Data'!$C$2:$U$213,17,0)),0,(VLOOKUP(A1052,'Team Data'!$C$2:$U$213,17,0)))</f>
        <v>PRISM</v>
      </c>
      <c r="AL1052" s="11" t="str">
        <f t="shared" si="464"/>
        <v>2017-04-24</v>
      </c>
      <c r="AM1052" s="11">
        <f>IF(ISERROR(VLOOKUP(U1052,'ITWR Dump'!$A$2:$Y$5000,16,0)),0,(VLOOKUP(U1052,'ITWR Dump'!$A$2:$Y$5000,16,0)))</f>
        <v>0</v>
      </c>
      <c r="AN1052" s="11">
        <f>IF(ISERROR(VLOOKUP(U1052,'ITWR Dump'!$A$2:$Y$5000,18,0)),0,(VLOOKUP(U1052,'ITWR Dump'!$A$2:$Y$5000,18,0)))</f>
        <v>0</v>
      </c>
      <c r="AO1052" s="11">
        <f>IF(ISERROR(VLOOKUP(U1052,'ITWR Dump'!$A$2:$Y$5000,25,0)),0,(VLOOKUP('ILC Report'!U1052,'ITWR Dump'!$A$2:$Y$5000,25,0)))</f>
        <v>0</v>
      </c>
      <c r="AP1052" s="11">
        <f t="shared" si="465"/>
        <v>1</v>
      </c>
      <c r="AQ1052" s="26">
        <f t="shared" si="466"/>
        <v>0</v>
      </c>
      <c r="AR1052" s="26">
        <f t="shared" si="467"/>
        <v>0</v>
      </c>
      <c r="AS1052" s="26">
        <f t="shared" si="468"/>
        <v>0</v>
      </c>
      <c r="AT1052" s="26">
        <f t="shared" si="469"/>
        <v>0</v>
      </c>
      <c r="AU1052" s="26">
        <f t="shared" si="470"/>
        <v>0</v>
      </c>
      <c r="AV1052" s="26">
        <f t="shared" si="471"/>
        <v>0</v>
      </c>
      <c r="AW1052" s="11" t="s">
        <v>653</v>
      </c>
      <c r="AX1052" s="11" t="str">
        <f>VLOOKUP(L1052,Group!$A$2:$B$1000,2,0)</f>
        <v>Maintenance</v>
      </c>
      <c r="AY1052" s="11">
        <f>IF(ISERROR(VLOOKUP(U1052,'ITWR Dump'!$A$2:$Y$5000,15,0)),0,(VLOOKUP('ILC Report'!U1052,'ITWR Dump'!$A$2:$Y$5000,15,0)))</f>
        <v>0</v>
      </c>
      <c r="AZ1052" s="11" t="str">
        <f t="shared" si="472"/>
        <v>Yes</v>
      </c>
      <c r="BA1052" s="11" t="str">
        <f t="shared" si="473"/>
        <v>BKI</v>
      </c>
      <c r="BB1052" s="11" t="str">
        <f t="shared" si="474"/>
        <v>MN</v>
      </c>
      <c r="BC1052" s="11" t="str">
        <f t="shared" si="475"/>
        <v>No</v>
      </c>
    </row>
    <row r="1053" spans="1:55" x14ac:dyDescent="0.3">
      <c r="A1053" s="11" t="s">
        <v>679</v>
      </c>
      <c r="B1053" s="11" t="s">
        <v>1857</v>
      </c>
      <c r="C1053" s="11" t="s">
        <v>606</v>
      </c>
      <c r="D1053" s="11" t="s">
        <v>2488</v>
      </c>
      <c r="E1053" s="38" t="s">
        <v>2902</v>
      </c>
      <c r="F1053" s="11">
        <v>1.5</v>
      </c>
      <c r="G1053" s="40" t="s">
        <v>218</v>
      </c>
      <c r="H1053" s="11" t="str">
        <f t="shared" si="457"/>
        <v>Regular</v>
      </c>
      <c r="I1053" s="11" t="str">
        <f t="shared" si="449"/>
        <v>INDIA</v>
      </c>
      <c r="J1053" s="11" t="str">
        <f>IF(ISERROR(VLOOKUP(C1053,'WI Vs ASM'!$B$2:$E$1000,4,0)),0,(VLOOKUP(C1053,'WI Vs ASM'!$B$2:$E$1000,4,0)))</f>
        <v>Offshore</v>
      </c>
      <c r="K1053" s="11" t="str">
        <f>IF(ISERROR(VLOOKUP(C1053,'WI Vs ASM'!$B$2:$F$1000,5,0)),0,(VLOOKUP(C1053,'WI Vs ASM'!$B$2:$F$1000,5,0)))</f>
        <v>01-Fixed Price</v>
      </c>
      <c r="L1053" s="11" t="str">
        <f>IF(ISERROR(VLOOKUP(C1053,'WI Vs ASM'!$B$2:$D$1000,3,0)),0,(VLOOKUP(C1053,'WI Vs ASM'!$B$2:$D$1000,3,0)))</f>
        <v>01-Maintenance Offshore</v>
      </c>
      <c r="M1053" s="11" t="str">
        <f>IF(ISERROR(VLOOKUP(C1053,'WI Vs ASM'!$B$2:$I$1000,8,0)),0,(VLOOKUP(C1053,'WI Vs ASM'!$B$2:$I$1000,8,0)))</f>
        <v>Rahul Soman</v>
      </c>
      <c r="N1053" s="11" t="str">
        <f>IF(ISERROR(VLOOKUP(C1053,'WI Vs ASM'!$B$2:$G$1000,6,0)),0,(VLOOKUP(C1053,'WI Vs ASM'!$B$2:$G$1000,6,0)))</f>
        <v>Lotus Notes</v>
      </c>
      <c r="O1053" s="11" t="str">
        <f>IF(ISERROR(VLOOKUP(C1053,'WI Vs ASM'!$B$2:$H$1000,7,0)),0,(VLOOKUP(C1053,'WI Vs ASM'!$B$2:$H$1000,7,0)))</f>
        <v>Lotus Notes</v>
      </c>
      <c r="P1053" s="11" t="str">
        <f t="shared" si="450"/>
        <v>May-17</v>
      </c>
      <c r="Q1053" s="11" t="str">
        <f t="shared" si="451"/>
        <v>Q2</v>
      </c>
      <c r="R1053" s="11" t="str">
        <f>IF(ISERROR(VLOOKUP(C1053,'WI Vs ASM'!$B$2:$J$1000,9,0)),0,(VLOOKUP(C1053,'WI Vs ASM'!$B$2:$J$1000,9,0)))</f>
        <v>Jyothi Pai</v>
      </c>
      <c r="S1053" s="11" t="str">
        <f>IF(ISERROR(VLOOKUP(C1053,'WI Vs ASM'!$B$2:$K$1000,10,0)),0,(VLOOKUP(C1053,'WI Vs ASM'!$B$2:$K$1000,10,0)))</f>
        <v>Dennis G. Bosman</v>
      </c>
      <c r="T1053" s="11" t="str">
        <f>IF(ISERROR(VLOOKUP(C1053,'WI Vs ASM'!$B$2:$L$1000,11,0)),0,(VLOOKUP(C1053,'WI Vs ASM'!$B$2:$L$1000,11,0)))</f>
        <v>Terry Hedger</v>
      </c>
      <c r="U1053" s="11" t="e">
        <f t="shared" si="458"/>
        <v>#VALUE!</v>
      </c>
      <c r="V1053" s="11" t="str">
        <f t="shared" si="452"/>
        <v>Yes</v>
      </c>
      <c r="W1053" s="11" t="str">
        <f t="shared" si="453"/>
        <v>No</v>
      </c>
      <c r="X1053" s="11" t="str">
        <f t="shared" si="454"/>
        <v>No</v>
      </c>
      <c r="Y1053" s="11" t="str">
        <f t="shared" si="455"/>
        <v>No</v>
      </c>
      <c r="Z1053" s="11" t="str">
        <f t="shared" si="456"/>
        <v>No</v>
      </c>
      <c r="AA1053" s="11" t="str">
        <f t="shared" si="459"/>
        <v>No</v>
      </c>
      <c r="AB1053" s="11">
        <f>IF(ISERROR(VLOOKUP(U1053,'ITWR Dump'!$A$2:$Y$5000,24,0)),0,(VLOOKUP('ILC Report'!U1053,'ITWR Dump'!$A$2:$Y$5000,24,0)))</f>
        <v>0</v>
      </c>
      <c r="AC1053" s="11" t="str">
        <f t="shared" si="460"/>
        <v>No</v>
      </c>
      <c r="AD1053" s="11" t="str">
        <f t="shared" si="461"/>
        <v/>
      </c>
      <c r="AE1053" s="11">
        <f>IF(ISERROR(VLOOKUP(U1053,'ITWR Dump'!$A$2:$Y$5000,13,0)),0,(VLOOKUP(U1053,'ITWR Dump'!$A$2:$Y$5000,13,0)))</f>
        <v>0</v>
      </c>
      <c r="AF1053" s="11">
        <f>IF(ISERROR(VLOOKUP(U1053,'ITWR Dump'!$A$2:$Y$5000,11,0)),0,(VLOOKUP(U1053,'ITWR Dump'!$A$2:$Y$5000,11,0)))</f>
        <v>0</v>
      </c>
      <c r="AG1053" s="11">
        <f>IF(ISERROR(VLOOKUP(U1053,'ITWR Dump'!$A$2:$Y$5000,2,0)),0,(VLOOKUP(U1053,'ITWR Dump'!$A$2:$Y$5000,2,0)))</f>
        <v>0</v>
      </c>
      <c r="AH1053" s="11">
        <f>IF(ISERROR(VLOOKUP(U1053,'ITWR Dump'!$A$2:$Y$5000,14,0)),0,(VLOOKUP(U1053,'ITWR Dump'!$A$2:$Y$5000,14,0)))</f>
        <v>0</v>
      </c>
      <c r="AI1053" s="11" t="str">
        <f t="shared" si="462"/>
        <v>01-Maintenance Offshore</v>
      </c>
      <c r="AJ1053" s="11" t="str">
        <f t="shared" si="463"/>
        <v>Offshore</v>
      </c>
      <c r="AK1053" s="11" t="str">
        <f>IF(ISERROR(VLOOKUP(A1053,'Team Data'!$C$2:$U$213,17,0)),0,(VLOOKUP(A1053,'Team Data'!$C$2:$U$213,17,0)))</f>
        <v>PRISM</v>
      </c>
      <c r="AL1053" s="11" t="str">
        <f t="shared" si="464"/>
        <v>2017-04-24</v>
      </c>
      <c r="AM1053" s="11">
        <f>IF(ISERROR(VLOOKUP(U1053,'ITWR Dump'!$A$2:$Y$5000,16,0)),0,(VLOOKUP(U1053,'ITWR Dump'!$A$2:$Y$5000,16,0)))</f>
        <v>0</v>
      </c>
      <c r="AN1053" s="11">
        <f>IF(ISERROR(VLOOKUP(U1053,'ITWR Dump'!$A$2:$Y$5000,18,0)),0,(VLOOKUP(U1053,'ITWR Dump'!$A$2:$Y$5000,18,0)))</f>
        <v>0</v>
      </c>
      <c r="AO1053" s="11">
        <f>IF(ISERROR(VLOOKUP(U1053,'ITWR Dump'!$A$2:$Y$5000,25,0)),0,(VLOOKUP('ILC Report'!U1053,'ITWR Dump'!$A$2:$Y$5000,25,0)))</f>
        <v>0</v>
      </c>
      <c r="AP1053" s="11">
        <f t="shared" si="465"/>
        <v>1</v>
      </c>
      <c r="AQ1053" s="26">
        <f t="shared" si="466"/>
        <v>0</v>
      </c>
      <c r="AR1053" s="26">
        <f t="shared" si="467"/>
        <v>0</v>
      </c>
      <c r="AS1053" s="26">
        <f t="shared" si="468"/>
        <v>0</v>
      </c>
      <c r="AT1053" s="26">
        <f t="shared" si="469"/>
        <v>0</v>
      </c>
      <c r="AU1053" s="26">
        <f t="shared" si="470"/>
        <v>0</v>
      </c>
      <c r="AV1053" s="26">
        <f t="shared" si="471"/>
        <v>0</v>
      </c>
      <c r="AW1053" s="11" t="s">
        <v>653</v>
      </c>
      <c r="AX1053" s="11" t="str">
        <f>VLOOKUP(L1053,Group!$A$2:$B$1000,2,0)</f>
        <v>Maintenance</v>
      </c>
      <c r="AY1053" s="11">
        <f>IF(ISERROR(VLOOKUP(U1053,'ITWR Dump'!$A$2:$Y$5000,15,0)),0,(VLOOKUP('ILC Report'!U1053,'ITWR Dump'!$A$2:$Y$5000,15,0)))</f>
        <v>0</v>
      </c>
      <c r="AZ1053" s="11" t="str">
        <f t="shared" si="472"/>
        <v>Yes</v>
      </c>
      <c r="BA1053" s="11" t="str">
        <f t="shared" si="473"/>
        <v>BKI</v>
      </c>
      <c r="BB1053" s="11" t="str">
        <f t="shared" si="474"/>
        <v>MN</v>
      </c>
      <c r="BC1053" s="11" t="str">
        <f t="shared" si="475"/>
        <v>No</v>
      </c>
    </row>
    <row r="1054" spans="1:55" x14ac:dyDescent="0.3">
      <c r="A1054" s="11" t="s">
        <v>679</v>
      </c>
      <c r="B1054" s="11" t="s">
        <v>1857</v>
      </c>
      <c r="C1054" s="11" t="s">
        <v>606</v>
      </c>
      <c r="D1054" s="11" t="s">
        <v>2489</v>
      </c>
      <c r="E1054" s="38" t="s">
        <v>2902</v>
      </c>
      <c r="F1054" s="11">
        <v>6.5</v>
      </c>
      <c r="G1054" s="40" t="s">
        <v>218</v>
      </c>
      <c r="H1054" s="11" t="str">
        <f t="shared" si="457"/>
        <v>Regular</v>
      </c>
      <c r="I1054" s="11" t="str">
        <f t="shared" si="449"/>
        <v>INDIA</v>
      </c>
      <c r="J1054" s="11" t="str">
        <f>IF(ISERROR(VLOOKUP(C1054,'WI Vs ASM'!$B$2:$E$1000,4,0)),0,(VLOOKUP(C1054,'WI Vs ASM'!$B$2:$E$1000,4,0)))</f>
        <v>Offshore</v>
      </c>
      <c r="K1054" s="11" t="str">
        <f>IF(ISERROR(VLOOKUP(C1054,'WI Vs ASM'!$B$2:$F$1000,5,0)),0,(VLOOKUP(C1054,'WI Vs ASM'!$B$2:$F$1000,5,0)))</f>
        <v>01-Fixed Price</v>
      </c>
      <c r="L1054" s="11" t="str">
        <f>IF(ISERROR(VLOOKUP(C1054,'WI Vs ASM'!$B$2:$D$1000,3,0)),0,(VLOOKUP(C1054,'WI Vs ASM'!$B$2:$D$1000,3,0)))</f>
        <v>01-Maintenance Offshore</v>
      </c>
      <c r="M1054" s="11" t="str">
        <f>IF(ISERROR(VLOOKUP(C1054,'WI Vs ASM'!$B$2:$I$1000,8,0)),0,(VLOOKUP(C1054,'WI Vs ASM'!$B$2:$I$1000,8,0)))</f>
        <v>Rahul Soman</v>
      </c>
      <c r="N1054" s="11" t="str">
        <f>IF(ISERROR(VLOOKUP(C1054,'WI Vs ASM'!$B$2:$G$1000,6,0)),0,(VLOOKUP(C1054,'WI Vs ASM'!$B$2:$G$1000,6,0)))</f>
        <v>Lotus Notes</v>
      </c>
      <c r="O1054" s="11" t="str">
        <f>IF(ISERROR(VLOOKUP(C1054,'WI Vs ASM'!$B$2:$H$1000,7,0)),0,(VLOOKUP(C1054,'WI Vs ASM'!$B$2:$H$1000,7,0)))</f>
        <v>Lotus Notes</v>
      </c>
      <c r="P1054" s="11" t="str">
        <f t="shared" si="450"/>
        <v>May-17</v>
      </c>
      <c r="Q1054" s="11" t="str">
        <f t="shared" si="451"/>
        <v>Q2</v>
      </c>
      <c r="R1054" s="11" t="str">
        <f>IF(ISERROR(VLOOKUP(C1054,'WI Vs ASM'!$B$2:$J$1000,9,0)),0,(VLOOKUP(C1054,'WI Vs ASM'!$B$2:$J$1000,9,0)))</f>
        <v>Jyothi Pai</v>
      </c>
      <c r="S1054" s="11" t="str">
        <f>IF(ISERROR(VLOOKUP(C1054,'WI Vs ASM'!$B$2:$K$1000,10,0)),0,(VLOOKUP(C1054,'WI Vs ASM'!$B$2:$K$1000,10,0)))</f>
        <v>Dennis G. Bosman</v>
      </c>
      <c r="T1054" s="11" t="str">
        <f>IF(ISERROR(VLOOKUP(C1054,'WI Vs ASM'!$B$2:$L$1000,11,0)),0,(VLOOKUP(C1054,'WI Vs ASM'!$B$2:$L$1000,11,0)))</f>
        <v>Terry Hedger</v>
      </c>
      <c r="U1054" s="11" t="e">
        <f t="shared" si="458"/>
        <v>#VALUE!</v>
      </c>
      <c r="V1054" s="11" t="str">
        <f t="shared" si="452"/>
        <v>Yes</v>
      </c>
      <c r="W1054" s="11" t="str">
        <f t="shared" si="453"/>
        <v>No</v>
      </c>
      <c r="X1054" s="11" t="str">
        <f t="shared" si="454"/>
        <v>No</v>
      </c>
      <c r="Y1054" s="11" t="str">
        <f t="shared" si="455"/>
        <v>No</v>
      </c>
      <c r="Z1054" s="11" t="str">
        <f t="shared" si="456"/>
        <v>No</v>
      </c>
      <c r="AA1054" s="11" t="str">
        <f t="shared" si="459"/>
        <v>No</v>
      </c>
      <c r="AB1054" s="11">
        <f>IF(ISERROR(VLOOKUP(U1054,'ITWR Dump'!$A$2:$Y$5000,24,0)),0,(VLOOKUP('ILC Report'!U1054,'ITWR Dump'!$A$2:$Y$5000,24,0)))</f>
        <v>0</v>
      </c>
      <c r="AC1054" s="11" t="str">
        <f t="shared" si="460"/>
        <v>No</v>
      </c>
      <c r="AD1054" s="11" t="str">
        <f t="shared" si="461"/>
        <v/>
      </c>
      <c r="AE1054" s="11">
        <f>IF(ISERROR(VLOOKUP(U1054,'ITWR Dump'!$A$2:$Y$5000,13,0)),0,(VLOOKUP(U1054,'ITWR Dump'!$A$2:$Y$5000,13,0)))</f>
        <v>0</v>
      </c>
      <c r="AF1054" s="11">
        <f>IF(ISERROR(VLOOKUP(U1054,'ITWR Dump'!$A$2:$Y$5000,11,0)),0,(VLOOKUP(U1054,'ITWR Dump'!$A$2:$Y$5000,11,0)))</f>
        <v>0</v>
      </c>
      <c r="AG1054" s="11">
        <f>IF(ISERROR(VLOOKUP(U1054,'ITWR Dump'!$A$2:$Y$5000,2,0)),0,(VLOOKUP(U1054,'ITWR Dump'!$A$2:$Y$5000,2,0)))</f>
        <v>0</v>
      </c>
      <c r="AH1054" s="11">
        <f>IF(ISERROR(VLOOKUP(U1054,'ITWR Dump'!$A$2:$Y$5000,14,0)),0,(VLOOKUP(U1054,'ITWR Dump'!$A$2:$Y$5000,14,0)))</f>
        <v>0</v>
      </c>
      <c r="AI1054" s="11" t="str">
        <f t="shared" si="462"/>
        <v>01-Maintenance Offshore</v>
      </c>
      <c r="AJ1054" s="11" t="str">
        <f t="shared" si="463"/>
        <v>Offshore</v>
      </c>
      <c r="AK1054" s="11" t="str">
        <f>IF(ISERROR(VLOOKUP(A1054,'Team Data'!$C$2:$U$213,17,0)),0,(VLOOKUP(A1054,'Team Data'!$C$2:$U$213,17,0)))</f>
        <v>PRISM</v>
      </c>
      <c r="AL1054" s="11" t="str">
        <f t="shared" si="464"/>
        <v>2017-04-24</v>
      </c>
      <c r="AM1054" s="11">
        <f>IF(ISERROR(VLOOKUP(U1054,'ITWR Dump'!$A$2:$Y$5000,16,0)),0,(VLOOKUP(U1054,'ITWR Dump'!$A$2:$Y$5000,16,0)))</f>
        <v>0</v>
      </c>
      <c r="AN1054" s="11">
        <f>IF(ISERROR(VLOOKUP(U1054,'ITWR Dump'!$A$2:$Y$5000,18,0)),0,(VLOOKUP(U1054,'ITWR Dump'!$A$2:$Y$5000,18,0)))</f>
        <v>0</v>
      </c>
      <c r="AO1054" s="11">
        <f>IF(ISERROR(VLOOKUP(U1054,'ITWR Dump'!$A$2:$Y$5000,25,0)),0,(VLOOKUP('ILC Report'!U1054,'ITWR Dump'!$A$2:$Y$5000,25,0)))</f>
        <v>0</v>
      </c>
      <c r="AP1054" s="11">
        <f t="shared" si="465"/>
        <v>1</v>
      </c>
      <c r="AQ1054" s="26">
        <f t="shared" si="466"/>
        <v>0</v>
      </c>
      <c r="AR1054" s="26">
        <f t="shared" si="467"/>
        <v>0</v>
      </c>
      <c r="AS1054" s="26">
        <f t="shared" si="468"/>
        <v>0</v>
      </c>
      <c r="AT1054" s="26">
        <f t="shared" si="469"/>
        <v>0</v>
      </c>
      <c r="AU1054" s="26">
        <f t="shared" si="470"/>
        <v>0</v>
      </c>
      <c r="AV1054" s="26">
        <f t="shared" si="471"/>
        <v>0</v>
      </c>
      <c r="AW1054" s="11" t="s">
        <v>653</v>
      </c>
      <c r="AX1054" s="11" t="str">
        <f>VLOOKUP(L1054,Group!$A$2:$B$1000,2,0)</f>
        <v>Maintenance</v>
      </c>
      <c r="AY1054" s="11">
        <f>IF(ISERROR(VLOOKUP(U1054,'ITWR Dump'!$A$2:$Y$5000,15,0)),0,(VLOOKUP('ILC Report'!U1054,'ITWR Dump'!$A$2:$Y$5000,15,0)))</f>
        <v>0</v>
      </c>
      <c r="AZ1054" s="11" t="str">
        <f t="shared" si="472"/>
        <v>Yes</v>
      </c>
      <c r="BA1054" s="11" t="str">
        <f t="shared" si="473"/>
        <v>BKI</v>
      </c>
      <c r="BB1054" s="11" t="str">
        <f t="shared" si="474"/>
        <v>MN</v>
      </c>
      <c r="BC1054" s="11" t="str">
        <f t="shared" si="475"/>
        <v>No</v>
      </c>
    </row>
    <row r="1055" spans="1:55" x14ac:dyDescent="0.3">
      <c r="A1055" s="11" t="s">
        <v>679</v>
      </c>
      <c r="B1055" s="11" t="s">
        <v>1857</v>
      </c>
      <c r="C1055" s="11" t="s">
        <v>606</v>
      </c>
      <c r="D1055" s="11" t="s">
        <v>2490</v>
      </c>
      <c r="E1055" s="38" t="s">
        <v>2902</v>
      </c>
      <c r="F1055" s="11">
        <v>3</v>
      </c>
      <c r="G1055" s="40" t="s">
        <v>218</v>
      </c>
      <c r="H1055" s="11" t="str">
        <f t="shared" si="457"/>
        <v>Regular</v>
      </c>
      <c r="I1055" s="11" t="str">
        <f t="shared" si="449"/>
        <v>INDIA</v>
      </c>
      <c r="J1055" s="11" t="str">
        <f>IF(ISERROR(VLOOKUP(C1055,'WI Vs ASM'!$B$2:$E$1000,4,0)),0,(VLOOKUP(C1055,'WI Vs ASM'!$B$2:$E$1000,4,0)))</f>
        <v>Offshore</v>
      </c>
      <c r="K1055" s="11" t="str">
        <f>IF(ISERROR(VLOOKUP(C1055,'WI Vs ASM'!$B$2:$F$1000,5,0)),0,(VLOOKUP(C1055,'WI Vs ASM'!$B$2:$F$1000,5,0)))</f>
        <v>01-Fixed Price</v>
      </c>
      <c r="L1055" s="11" t="str">
        <f>IF(ISERROR(VLOOKUP(C1055,'WI Vs ASM'!$B$2:$D$1000,3,0)),0,(VLOOKUP(C1055,'WI Vs ASM'!$B$2:$D$1000,3,0)))</f>
        <v>01-Maintenance Offshore</v>
      </c>
      <c r="M1055" s="11" t="str">
        <f>IF(ISERROR(VLOOKUP(C1055,'WI Vs ASM'!$B$2:$I$1000,8,0)),0,(VLOOKUP(C1055,'WI Vs ASM'!$B$2:$I$1000,8,0)))</f>
        <v>Rahul Soman</v>
      </c>
      <c r="N1055" s="11" t="str">
        <f>IF(ISERROR(VLOOKUP(C1055,'WI Vs ASM'!$B$2:$G$1000,6,0)),0,(VLOOKUP(C1055,'WI Vs ASM'!$B$2:$G$1000,6,0)))</f>
        <v>Lotus Notes</v>
      </c>
      <c r="O1055" s="11" t="str">
        <f>IF(ISERROR(VLOOKUP(C1055,'WI Vs ASM'!$B$2:$H$1000,7,0)),0,(VLOOKUP(C1055,'WI Vs ASM'!$B$2:$H$1000,7,0)))</f>
        <v>Lotus Notes</v>
      </c>
      <c r="P1055" s="11" t="str">
        <f t="shared" si="450"/>
        <v>May-17</v>
      </c>
      <c r="Q1055" s="11" t="str">
        <f t="shared" si="451"/>
        <v>Q2</v>
      </c>
      <c r="R1055" s="11" t="str">
        <f>IF(ISERROR(VLOOKUP(C1055,'WI Vs ASM'!$B$2:$J$1000,9,0)),0,(VLOOKUP(C1055,'WI Vs ASM'!$B$2:$J$1000,9,0)))</f>
        <v>Jyothi Pai</v>
      </c>
      <c r="S1055" s="11" t="str">
        <f>IF(ISERROR(VLOOKUP(C1055,'WI Vs ASM'!$B$2:$K$1000,10,0)),0,(VLOOKUP(C1055,'WI Vs ASM'!$B$2:$K$1000,10,0)))</f>
        <v>Dennis G. Bosman</v>
      </c>
      <c r="T1055" s="11" t="str">
        <f>IF(ISERROR(VLOOKUP(C1055,'WI Vs ASM'!$B$2:$L$1000,11,0)),0,(VLOOKUP(C1055,'WI Vs ASM'!$B$2:$L$1000,11,0)))</f>
        <v>Terry Hedger</v>
      </c>
      <c r="U1055" s="11" t="e">
        <f t="shared" si="458"/>
        <v>#VALUE!</v>
      </c>
      <c r="V1055" s="11" t="str">
        <f t="shared" si="452"/>
        <v>Yes</v>
      </c>
      <c r="W1055" s="11" t="str">
        <f t="shared" si="453"/>
        <v>No</v>
      </c>
      <c r="X1055" s="11" t="str">
        <f t="shared" si="454"/>
        <v>No</v>
      </c>
      <c r="Y1055" s="11" t="str">
        <f t="shared" si="455"/>
        <v>No</v>
      </c>
      <c r="Z1055" s="11" t="str">
        <f t="shared" si="456"/>
        <v>No</v>
      </c>
      <c r="AA1055" s="11" t="str">
        <f t="shared" si="459"/>
        <v>No</v>
      </c>
      <c r="AB1055" s="11">
        <f>IF(ISERROR(VLOOKUP(U1055,'ITWR Dump'!$A$2:$Y$5000,24,0)),0,(VLOOKUP('ILC Report'!U1055,'ITWR Dump'!$A$2:$Y$5000,24,0)))</f>
        <v>0</v>
      </c>
      <c r="AC1055" s="11" t="str">
        <f t="shared" si="460"/>
        <v>No</v>
      </c>
      <c r="AD1055" s="11" t="str">
        <f t="shared" si="461"/>
        <v/>
      </c>
      <c r="AE1055" s="11">
        <f>IF(ISERROR(VLOOKUP(U1055,'ITWR Dump'!$A$2:$Y$5000,13,0)),0,(VLOOKUP(U1055,'ITWR Dump'!$A$2:$Y$5000,13,0)))</f>
        <v>0</v>
      </c>
      <c r="AF1055" s="11">
        <f>IF(ISERROR(VLOOKUP(U1055,'ITWR Dump'!$A$2:$Y$5000,11,0)),0,(VLOOKUP(U1055,'ITWR Dump'!$A$2:$Y$5000,11,0)))</f>
        <v>0</v>
      </c>
      <c r="AG1055" s="11">
        <f>IF(ISERROR(VLOOKUP(U1055,'ITWR Dump'!$A$2:$Y$5000,2,0)),0,(VLOOKUP(U1055,'ITWR Dump'!$A$2:$Y$5000,2,0)))</f>
        <v>0</v>
      </c>
      <c r="AH1055" s="11">
        <f>IF(ISERROR(VLOOKUP(U1055,'ITWR Dump'!$A$2:$Y$5000,14,0)),0,(VLOOKUP(U1055,'ITWR Dump'!$A$2:$Y$5000,14,0)))</f>
        <v>0</v>
      </c>
      <c r="AI1055" s="11" t="str">
        <f t="shared" si="462"/>
        <v>01-Maintenance Offshore</v>
      </c>
      <c r="AJ1055" s="11" t="str">
        <f t="shared" si="463"/>
        <v>Offshore</v>
      </c>
      <c r="AK1055" s="11" t="str">
        <f>IF(ISERROR(VLOOKUP(A1055,'Team Data'!$C$2:$U$213,17,0)),0,(VLOOKUP(A1055,'Team Data'!$C$2:$U$213,17,0)))</f>
        <v>PRISM</v>
      </c>
      <c r="AL1055" s="11" t="str">
        <f t="shared" si="464"/>
        <v>2017-04-24</v>
      </c>
      <c r="AM1055" s="11">
        <f>IF(ISERROR(VLOOKUP(U1055,'ITWR Dump'!$A$2:$Y$5000,16,0)),0,(VLOOKUP(U1055,'ITWR Dump'!$A$2:$Y$5000,16,0)))</f>
        <v>0</v>
      </c>
      <c r="AN1055" s="11">
        <f>IF(ISERROR(VLOOKUP(U1055,'ITWR Dump'!$A$2:$Y$5000,18,0)),0,(VLOOKUP(U1055,'ITWR Dump'!$A$2:$Y$5000,18,0)))</f>
        <v>0</v>
      </c>
      <c r="AO1055" s="11">
        <f>IF(ISERROR(VLOOKUP(U1055,'ITWR Dump'!$A$2:$Y$5000,25,0)),0,(VLOOKUP('ILC Report'!U1055,'ITWR Dump'!$A$2:$Y$5000,25,0)))</f>
        <v>0</v>
      </c>
      <c r="AP1055" s="11">
        <f t="shared" si="465"/>
        <v>1</v>
      </c>
      <c r="AQ1055" s="26">
        <f t="shared" si="466"/>
        <v>0</v>
      </c>
      <c r="AR1055" s="26">
        <f t="shared" si="467"/>
        <v>0</v>
      </c>
      <c r="AS1055" s="26">
        <f t="shared" si="468"/>
        <v>0</v>
      </c>
      <c r="AT1055" s="26">
        <f t="shared" si="469"/>
        <v>0</v>
      </c>
      <c r="AU1055" s="26">
        <f t="shared" si="470"/>
        <v>0</v>
      </c>
      <c r="AV1055" s="26">
        <f t="shared" si="471"/>
        <v>0</v>
      </c>
      <c r="AW1055" s="11" t="s">
        <v>653</v>
      </c>
      <c r="AX1055" s="11" t="str">
        <f>VLOOKUP(L1055,Group!$A$2:$B$1000,2,0)</f>
        <v>Maintenance</v>
      </c>
      <c r="AY1055" s="11">
        <f>IF(ISERROR(VLOOKUP(U1055,'ITWR Dump'!$A$2:$Y$5000,15,0)),0,(VLOOKUP('ILC Report'!U1055,'ITWR Dump'!$A$2:$Y$5000,15,0)))</f>
        <v>0</v>
      </c>
      <c r="AZ1055" s="11" t="str">
        <f t="shared" si="472"/>
        <v>Yes</v>
      </c>
      <c r="BA1055" s="11" t="str">
        <f t="shared" si="473"/>
        <v>BKI</v>
      </c>
      <c r="BB1055" s="11" t="str">
        <f t="shared" si="474"/>
        <v>MN</v>
      </c>
      <c r="BC1055" s="11" t="str">
        <f t="shared" si="475"/>
        <v>No</v>
      </c>
    </row>
    <row r="1056" spans="1:55" x14ac:dyDescent="0.3">
      <c r="A1056" s="11" t="s">
        <v>679</v>
      </c>
      <c r="B1056" s="11" t="s">
        <v>1857</v>
      </c>
      <c r="C1056" s="11" t="s">
        <v>606</v>
      </c>
      <c r="D1056" s="11" t="s">
        <v>2493</v>
      </c>
      <c r="E1056" s="38" t="s">
        <v>2902</v>
      </c>
      <c r="F1056" s="11">
        <v>2.5</v>
      </c>
      <c r="G1056" s="40" t="s">
        <v>218</v>
      </c>
      <c r="H1056" s="11" t="str">
        <f t="shared" si="457"/>
        <v>Regular</v>
      </c>
      <c r="I1056" s="11" t="str">
        <f t="shared" si="449"/>
        <v>INDIA</v>
      </c>
      <c r="J1056" s="11" t="str">
        <f>IF(ISERROR(VLOOKUP(C1056,'WI Vs ASM'!$B$2:$E$1000,4,0)),0,(VLOOKUP(C1056,'WI Vs ASM'!$B$2:$E$1000,4,0)))</f>
        <v>Offshore</v>
      </c>
      <c r="K1056" s="11" t="str">
        <f>IF(ISERROR(VLOOKUP(C1056,'WI Vs ASM'!$B$2:$F$1000,5,0)),0,(VLOOKUP(C1056,'WI Vs ASM'!$B$2:$F$1000,5,0)))</f>
        <v>01-Fixed Price</v>
      </c>
      <c r="L1056" s="11" t="str">
        <f>IF(ISERROR(VLOOKUP(C1056,'WI Vs ASM'!$B$2:$D$1000,3,0)),0,(VLOOKUP(C1056,'WI Vs ASM'!$B$2:$D$1000,3,0)))</f>
        <v>01-Maintenance Offshore</v>
      </c>
      <c r="M1056" s="11" t="str">
        <f>IF(ISERROR(VLOOKUP(C1056,'WI Vs ASM'!$B$2:$I$1000,8,0)),0,(VLOOKUP(C1056,'WI Vs ASM'!$B$2:$I$1000,8,0)))</f>
        <v>Rahul Soman</v>
      </c>
      <c r="N1056" s="11" t="str">
        <f>IF(ISERROR(VLOOKUP(C1056,'WI Vs ASM'!$B$2:$G$1000,6,0)),0,(VLOOKUP(C1056,'WI Vs ASM'!$B$2:$G$1000,6,0)))</f>
        <v>Lotus Notes</v>
      </c>
      <c r="O1056" s="11" t="str">
        <f>IF(ISERROR(VLOOKUP(C1056,'WI Vs ASM'!$B$2:$H$1000,7,0)),0,(VLOOKUP(C1056,'WI Vs ASM'!$B$2:$H$1000,7,0)))</f>
        <v>Lotus Notes</v>
      </c>
      <c r="P1056" s="11" t="str">
        <f t="shared" si="450"/>
        <v>May-17</v>
      </c>
      <c r="Q1056" s="11" t="str">
        <f t="shared" si="451"/>
        <v>Q2</v>
      </c>
      <c r="R1056" s="11" t="str">
        <f>IF(ISERROR(VLOOKUP(C1056,'WI Vs ASM'!$B$2:$J$1000,9,0)),0,(VLOOKUP(C1056,'WI Vs ASM'!$B$2:$J$1000,9,0)))</f>
        <v>Jyothi Pai</v>
      </c>
      <c r="S1056" s="11" t="str">
        <f>IF(ISERROR(VLOOKUP(C1056,'WI Vs ASM'!$B$2:$K$1000,10,0)),0,(VLOOKUP(C1056,'WI Vs ASM'!$B$2:$K$1000,10,0)))</f>
        <v>Dennis G. Bosman</v>
      </c>
      <c r="T1056" s="11" t="str">
        <f>IF(ISERROR(VLOOKUP(C1056,'WI Vs ASM'!$B$2:$L$1000,11,0)),0,(VLOOKUP(C1056,'WI Vs ASM'!$B$2:$L$1000,11,0)))</f>
        <v>Terry Hedger</v>
      </c>
      <c r="U1056" s="11" t="e">
        <f t="shared" si="458"/>
        <v>#VALUE!</v>
      </c>
      <c r="V1056" s="11" t="str">
        <f t="shared" si="452"/>
        <v>Yes</v>
      </c>
      <c r="W1056" s="11" t="str">
        <f t="shared" si="453"/>
        <v>No</v>
      </c>
      <c r="X1056" s="11" t="str">
        <f t="shared" si="454"/>
        <v>No</v>
      </c>
      <c r="Y1056" s="11" t="str">
        <f t="shared" si="455"/>
        <v>No</v>
      </c>
      <c r="Z1056" s="11" t="str">
        <f t="shared" si="456"/>
        <v>No</v>
      </c>
      <c r="AA1056" s="11" t="str">
        <f t="shared" si="459"/>
        <v>No</v>
      </c>
      <c r="AB1056" s="11">
        <f>IF(ISERROR(VLOOKUP(U1056,'ITWR Dump'!$A$2:$Y$5000,24,0)),0,(VLOOKUP('ILC Report'!U1056,'ITWR Dump'!$A$2:$Y$5000,24,0)))</f>
        <v>0</v>
      </c>
      <c r="AC1056" s="11" t="str">
        <f t="shared" si="460"/>
        <v>No</v>
      </c>
      <c r="AD1056" s="11" t="str">
        <f t="shared" si="461"/>
        <v/>
      </c>
      <c r="AE1056" s="11">
        <f>IF(ISERROR(VLOOKUP(U1056,'ITWR Dump'!$A$2:$Y$5000,13,0)),0,(VLOOKUP(U1056,'ITWR Dump'!$A$2:$Y$5000,13,0)))</f>
        <v>0</v>
      </c>
      <c r="AF1056" s="11">
        <f>IF(ISERROR(VLOOKUP(U1056,'ITWR Dump'!$A$2:$Y$5000,11,0)),0,(VLOOKUP(U1056,'ITWR Dump'!$A$2:$Y$5000,11,0)))</f>
        <v>0</v>
      </c>
      <c r="AG1056" s="11">
        <f>IF(ISERROR(VLOOKUP(U1056,'ITWR Dump'!$A$2:$Y$5000,2,0)),0,(VLOOKUP(U1056,'ITWR Dump'!$A$2:$Y$5000,2,0)))</f>
        <v>0</v>
      </c>
      <c r="AH1056" s="11">
        <f>IF(ISERROR(VLOOKUP(U1056,'ITWR Dump'!$A$2:$Y$5000,14,0)),0,(VLOOKUP(U1056,'ITWR Dump'!$A$2:$Y$5000,14,0)))</f>
        <v>0</v>
      </c>
      <c r="AI1056" s="11" t="str">
        <f t="shared" si="462"/>
        <v>01-Maintenance Offshore</v>
      </c>
      <c r="AJ1056" s="11" t="str">
        <f t="shared" si="463"/>
        <v>Offshore</v>
      </c>
      <c r="AK1056" s="11" t="str">
        <f>IF(ISERROR(VLOOKUP(A1056,'Team Data'!$C$2:$U$213,17,0)),0,(VLOOKUP(A1056,'Team Data'!$C$2:$U$213,17,0)))</f>
        <v>PRISM</v>
      </c>
      <c r="AL1056" s="11" t="str">
        <f t="shared" si="464"/>
        <v>2017-04-24</v>
      </c>
      <c r="AM1056" s="11">
        <f>IF(ISERROR(VLOOKUP(U1056,'ITWR Dump'!$A$2:$Y$5000,16,0)),0,(VLOOKUP(U1056,'ITWR Dump'!$A$2:$Y$5000,16,0)))</f>
        <v>0</v>
      </c>
      <c r="AN1056" s="11">
        <f>IF(ISERROR(VLOOKUP(U1056,'ITWR Dump'!$A$2:$Y$5000,18,0)),0,(VLOOKUP(U1056,'ITWR Dump'!$A$2:$Y$5000,18,0)))</f>
        <v>0</v>
      </c>
      <c r="AO1056" s="11">
        <f>IF(ISERROR(VLOOKUP(U1056,'ITWR Dump'!$A$2:$Y$5000,25,0)),0,(VLOOKUP('ILC Report'!U1056,'ITWR Dump'!$A$2:$Y$5000,25,0)))</f>
        <v>0</v>
      </c>
      <c r="AP1056" s="11">
        <f t="shared" si="465"/>
        <v>1</v>
      </c>
      <c r="AQ1056" s="26">
        <f t="shared" si="466"/>
        <v>0</v>
      </c>
      <c r="AR1056" s="26">
        <f t="shared" si="467"/>
        <v>0</v>
      </c>
      <c r="AS1056" s="26">
        <f t="shared" si="468"/>
        <v>0</v>
      </c>
      <c r="AT1056" s="26">
        <f t="shared" si="469"/>
        <v>0</v>
      </c>
      <c r="AU1056" s="26">
        <f t="shared" si="470"/>
        <v>0</v>
      </c>
      <c r="AV1056" s="26">
        <f t="shared" si="471"/>
        <v>0</v>
      </c>
      <c r="AW1056" s="11" t="s">
        <v>653</v>
      </c>
      <c r="AX1056" s="11" t="str">
        <f>VLOOKUP(L1056,Group!$A$2:$B$1000,2,0)</f>
        <v>Maintenance</v>
      </c>
      <c r="AY1056" s="11">
        <f>IF(ISERROR(VLOOKUP(U1056,'ITWR Dump'!$A$2:$Y$5000,15,0)),0,(VLOOKUP('ILC Report'!U1056,'ITWR Dump'!$A$2:$Y$5000,15,0)))</f>
        <v>0</v>
      </c>
      <c r="AZ1056" s="11" t="str">
        <f t="shared" si="472"/>
        <v>Yes</v>
      </c>
      <c r="BA1056" s="11" t="str">
        <f t="shared" si="473"/>
        <v>BKI</v>
      </c>
      <c r="BB1056" s="11" t="str">
        <f t="shared" si="474"/>
        <v>MN</v>
      </c>
      <c r="BC1056" s="11" t="str">
        <f t="shared" si="475"/>
        <v>No</v>
      </c>
    </row>
    <row r="1057" spans="1:55" x14ac:dyDescent="0.3">
      <c r="A1057" s="11" t="s">
        <v>679</v>
      </c>
      <c r="B1057" s="11" t="s">
        <v>1857</v>
      </c>
      <c r="C1057" s="11" t="s">
        <v>606</v>
      </c>
      <c r="D1057" s="11" t="s">
        <v>2494</v>
      </c>
      <c r="E1057" s="38" t="s">
        <v>2902</v>
      </c>
      <c r="F1057" s="11">
        <v>4.5</v>
      </c>
      <c r="G1057" s="40" t="s">
        <v>218</v>
      </c>
      <c r="H1057" s="11" t="str">
        <f t="shared" si="457"/>
        <v>Regular</v>
      </c>
      <c r="I1057" s="11" t="str">
        <f t="shared" si="449"/>
        <v>INDIA</v>
      </c>
      <c r="J1057" s="11" t="str">
        <f>IF(ISERROR(VLOOKUP(C1057,'WI Vs ASM'!$B$2:$E$1000,4,0)),0,(VLOOKUP(C1057,'WI Vs ASM'!$B$2:$E$1000,4,0)))</f>
        <v>Offshore</v>
      </c>
      <c r="K1057" s="11" t="str">
        <f>IF(ISERROR(VLOOKUP(C1057,'WI Vs ASM'!$B$2:$F$1000,5,0)),0,(VLOOKUP(C1057,'WI Vs ASM'!$B$2:$F$1000,5,0)))</f>
        <v>01-Fixed Price</v>
      </c>
      <c r="L1057" s="11" t="str">
        <f>IF(ISERROR(VLOOKUP(C1057,'WI Vs ASM'!$B$2:$D$1000,3,0)),0,(VLOOKUP(C1057,'WI Vs ASM'!$B$2:$D$1000,3,0)))</f>
        <v>01-Maintenance Offshore</v>
      </c>
      <c r="M1057" s="11" t="str">
        <f>IF(ISERROR(VLOOKUP(C1057,'WI Vs ASM'!$B$2:$I$1000,8,0)),0,(VLOOKUP(C1057,'WI Vs ASM'!$B$2:$I$1000,8,0)))</f>
        <v>Rahul Soman</v>
      </c>
      <c r="N1057" s="11" t="str">
        <f>IF(ISERROR(VLOOKUP(C1057,'WI Vs ASM'!$B$2:$G$1000,6,0)),0,(VLOOKUP(C1057,'WI Vs ASM'!$B$2:$G$1000,6,0)))</f>
        <v>Lotus Notes</v>
      </c>
      <c r="O1057" s="11" t="str">
        <f>IF(ISERROR(VLOOKUP(C1057,'WI Vs ASM'!$B$2:$H$1000,7,0)),0,(VLOOKUP(C1057,'WI Vs ASM'!$B$2:$H$1000,7,0)))</f>
        <v>Lotus Notes</v>
      </c>
      <c r="P1057" s="11" t="str">
        <f t="shared" si="450"/>
        <v>May-17</v>
      </c>
      <c r="Q1057" s="11" t="str">
        <f t="shared" si="451"/>
        <v>Q2</v>
      </c>
      <c r="R1057" s="11" t="str">
        <f>IF(ISERROR(VLOOKUP(C1057,'WI Vs ASM'!$B$2:$J$1000,9,0)),0,(VLOOKUP(C1057,'WI Vs ASM'!$B$2:$J$1000,9,0)))</f>
        <v>Jyothi Pai</v>
      </c>
      <c r="S1057" s="11" t="str">
        <f>IF(ISERROR(VLOOKUP(C1057,'WI Vs ASM'!$B$2:$K$1000,10,0)),0,(VLOOKUP(C1057,'WI Vs ASM'!$B$2:$K$1000,10,0)))</f>
        <v>Dennis G. Bosman</v>
      </c>
      <c r="T1057" s="11" t="str">
        <f>IF(ISERROR(VLOOKUP(C1057,'WI Vs ASM'!$B$2:$L$1000,11,0)),0,(VLOOKUP(C1057,'WI Vs ASM'!$B$2:$L$1000,11,0)))</f>
        <v>Terry Hedger</v>
      </c>
      <c r="U1057" s="11" t="e">
        <f t="shared" si="458"/>
        <v>#VALUE!</v>
      </c>
      <c r="V1057" s="11" t="str">
        <f t="shared" si="452"/>
        <v>Yes</v>
      </c>
      <c r="W1057" s="11" t="str">
        <f t="shared" si="453"/>
        <v>No</v>
      </c>
      <c r="X1057" s="11" t="str">
        <f t="shared" si="454"/>
        <v>No</v>
      </c>
      <c r="Y1057" s="11" t="str">
        <f t="shared" si="455"/>
        <v>No</v>
      </c>
      <c r="Z1057" s="11" t="str">
        <f t="shared" si="456"/>
        <v>No</v>
      </c>
      <c r="AA1057" s="11" t="str">
        <f t="shared" si="459"/>
        <v>No</v>
      </c>
      <c r="AB1057" s="11">
        <f>IF(ISERROR(VLOOKUP(U1057,'ITWR Dump'!$A$2:$Y$5000,24,0)),0,(VLOOKUP('ILC Report'!U1057,'ITWR Dump'!$A$2:$Y$5000,24,0)))</f>
        <v>0</v>
      </c>
      <c r="AC1057" s="11" t="str">
        <f t="shared" si="460"/>
        <v>No</v>
      </c>
      <c r="AD1057" s="11" t="str">
        <f t="shared" si="461"/>
        <v/>
      </c>
      <c r="AE1057" s="11">
        <f>IF(ISERROR(VLOOKUP(U1057,'ITWR Dump'!$A$2:$Y$5000,13,0)),0,(VLOOKUP(U1057,'ITWR Dump'!$A$2:$Y$5000,13,0)))</f>
        <v>0</v>
      </c>
      <c r="AF1057" s="11">
        <f>IF(ISERROR(VLOOKUP(U1057,'ITWR Dump'!$A$2:$Y$5000,11,0)),0,(VLOOKUP(U1057,'ITWR Dump'!$A$2:$Y$5000,11,0)))</f>
        <v>0</v>
      </c>
      <c r="AG1057" s="11">
        <f>IF(ISERROR(VLOOKUP(U1057,'ITWR Dump'!$A$2:$Y$5000,2,0)),0,(VLOOKUP(U1057,'ITWR Dump'!$A$2:$Y$5000,2,0)))</f>
        <v>0</v>
      </c>
      <c r="AH1057" s="11">
        <f>IF(ISERROR(VLOOKUP(U1057,'ITWR Dump'!$A$2:$Y$5000,14,0)),0,(VLOOKUP(U1057,'ITWR Dump'!$A$2:$Y$5000,14,0)))</f>
        <v>0</v>
      </c>
      <c r="AI1057" s="11" t="str">
        <f t="shared" si="462"/>
        <v>01-Maintenance Offshore</v>
      </c>
      <c r="AJ1057" s="11" t="str">
        <f t="shared" si="463"/>
        <v>Offshore</v>
      </c>
      <c r="AK1057" s="11" t="str">
        <f>IF(ISERROR(VLOOKUP(A1057,'Team Data'!$C$2:$U$213,17,0)),0,(VLOOKUP(A1057,'Team Data'!$C$2:$U$213,17,0)))</f>
        <v>PRISM</v>
      </c>
      <c r="AL1057" s="11" t="str">
        <f t="shared" si="464"/>
        <v>2017-04-24</v>
      </c>
      <c r="AM1057" s="11">
        <f>IF(ISERROR(VLOOKUP(U1057,'ITWR Dump'!$A$2:$Y$5000,16,0)),0,(VLOOKUP(U1057,'ITWR Dump'!$A$2:$Y$5000,16,0)))</f>
        <v>0</v>
      </c>
      <c r="AN1057" s="11">
        <f>IF(ISERROR(VLOOKUP(U1057,'ITWR Dump'!$A$2:$Y$5000,18,0)),0,(VLOOKUP(U1057,'ITWR Dump'!$A$2:$Y$5000,18,0)))</f>
        <v>0</v>
      </c>
      <c r="AO1057" s="11">
        <f>IF(ISERROR(VLOOKUP(U1057,'ITWR Dump'!$A$2:$Y$5000,25,0)),0,(VLOOKUP('ILC Report'!U1057,'ITWR Dump'!$A$2:$Y$5000,25,0)))</f>
        <v>0</v>
      </c>
      <c r="AP1057" s="11">
        <f t="shared" si="465"/>
        <v>1</v>
      </c>
      <c r="AQ1057" s="26">
        <f t="shared" si="466"/>
        <v>0</v>
      </c>
      <c r="AR1057" s="26">
        <f t="shared" si="467"/>
        <v>0</v>
      </c>
      <c r="AS1057" s="26">
        <f t="shared" si="468"/>
        <v>0</v>
      </c>
      <c r="AT1057" s="26">
        <f t="shared" si="469"/>
        <v>0</v>
      </c>
      <c r="AU1057" s="26">
        <f t="shared" si="470"/>
        <v>0</v>
      </c>
      <c r="AV1057" s="26">
        <f t="shared" si="471"/>
        <v>0</v>
      </c>
      <c r="AW1057" s="11" t="s">
        <v>653</v>
      </c>
      <c r="AX1057" s="11" t="str">
        <f>VLOOKUP(L1057,Group!$A$2:$B$1000,2,0)</f>
        <v>Maintenance</v>
      </c>
      <c r="AY1057" s="11">
        <f>IF(ISERROR(VLOOKUP(U1057,'ITWR Dump'!$A$2:$Y$5000,15,0)),0,(VLOOKUP('ILC Report'!U1057,'ITWR Dump'!$A$2:$Y$5000,15,0)))</f>
        <v>0</v>
      </c>
      <c r="AZ1057" s="11" t="str">
        <f t="shared" si="472"/>
        <v>Yes</v>
      </c>
      <c r="BA1057" s="11" t="str">
        <f t="shared" si="473"/>
        <v>BKI</v>
      </c>
      <c r="BB1057" s="11" t="str">
        <f t="shared" si="474"/>
        <v>MN</v>
      </c>
      <c r="BC1057" s="11" t="str">
        <f t="shared" si="475"/>
        <v>No</v>
      </c>
    </row>
    <row r="1058" spans="1:55" x14ac:dyDescent="0.3">
      <c r="A1058" s="11" t="s">
        <v>679</v>
      </c>
      <c r="B1058" s="11" t="s">
        <v>1857</v>
      </c>
      <c r="C1058" s="11" t="s">
        <v>606</v>
      </c>
      <c r="D1058" s="11" t="s">
        <v>2495</v>
      </c>
      <c r="E1058" s="38" t="s">
        <v>2902</v>
      </c>
      <c r="F1058" s="11">
        <v>3.5</v>
      </c>
      <c r="G1058" s="40" t="s">
        <v>218</v>
      </c>
      <c r="H1058" s="11" t="str">
        <f t="shared" si="457"/>
        <v>Regular</v>
      </c>
      <c r="I1058" s="11" t="str">
        <f t="shared" si="449"/>
        <v>INDIA</v>
      </c>
      <c r="J1058" s="11" t="str">
        <f>IF(ISERROR(VLOOKUP(C1058,'WI Vs ASM'!$B$2:$E$1000,4,0)),0,(VLOOKUP(C1058,'WI Vs ASM'!$B$2:$E$1000,4,0)))</f>
        <v>Offshore</v>
      </c>
      <c r="K1058" s="11" t="str">
        <f>IF(ISERROR(VLOOKUP(C1058,'WI Vs ASM'!$B$2:$F$1000,5,0)),0,(VLOOKUP(C1058,'WI Vs ASM'!$B$2:$F$1000,5,0)))</f>
        <v>01-Fixed Price</v>
      </c>
      <c r="L1058" s="11" t="str">
        <f>IF(ISERROR(VLOOKUP(C1058,'WI Vs ASM'!$B$2:$D$1000,3,0)),0,(VLOOKUP(C1058,'WI Vs ASM'!$B$2:$D$1000,3,0)))</f>
        <v>01-Maintenance Offshore</v>
      </c>
      <c r="M1058" s="11" t="str">
        <f>IF(ISERROR(VLOOKUP(C1058,'WI Vs ASM'!$B$2:$I$1000,8,0)),0,(VLOOKUP(C1058,'WI Vs ASM'!$B$2:$I$1000,8,0)))</f>
        <v>Rahul Soman</v>
      </c>
      <c r="N1058" s="11" t="str">
        <f>IF(ISERROR(VLOOKUP(C1058,'WI Vs ASM'!$B$2:$G$1000,6,0)),0,(VLOOKUP(C1058,'WI Vs ASM'!$B$2:$G$1000,6,0)))</f>
        <v>Lotus Notes</v>
      </c>
      <c r="O1058" s="11" t="str">
        <f>IF(ISERROR(VLOOKUP(C1058,'WI Vs ASM'!$B$2:$H$1000,7,0)),0,(VLOOKUP(C1058,'WI Vs ASM'!$B$2:$H$1000,7,0)))</f>
        <v>Lotus Notes</v>
      </c>
      <c r="P1058" s="11" t="str">
        <f t="shared" si="450"/>
        <v>May-17</v>
      </c>
      <c r="Q1058" s="11" t="str">
        <f t="shared" si="451"/>
        <v>Q2</v>
      </c>
      <c r="R1058" s="11" t="str">
        <f>IF(ISERROR(VLOOKUP(C1058,'WI Vs ASM'!$B$2:$J$1000,9,0)),0,(VLOOKUP(C1058,'WI Vs ASM'!$B$2:$J$1000,9,0)))</f>
        <v>Jyothi Pai</v>
      </c>
      <c r="S1058" s="11" t="str">
        <f>IF(ISERROR(VLOOKUP(C1058,'WI Vs ASM'!$B$2:$K$1000,10,0)),0,(VLOOKUP(C1058,'WI Vs ASM'!$B$2:$K$1000,10,0)))</f>
        <v>Dennis G. Bosman</v>
      </c>
      <c r="T1058" s="11" t="str">
        <f>IF(ISERROR(VLOOKUP(C1058,'WI Vs ASM'!$B$2:$L$1000,11,0)),0,(VLOOKUP(C1058,'WI Vs ASM'!$B$2:$L$1000,11,0)))</f>
        <v>Terry Hedger</v>
      </c>
      <c r="U1058" s="11" t="e">
        <f t="shared" si="458"/>
        <v>#VALUE!</v>
      </c>
      <c r="V1058" s="11" t="str">
        <f t="shared" si="452"/>
        <v>Yes</v>
      </c>
      <c r="W1058" s="11" t="str">
        <f t="shared" si="453"/>
        <v>No</v>
      </c>
      <c r="X1058" s="11" t="str">
        <f t="shared" si="454"/>
        <v>No</v>
      </c>
      <c r="Y1058" s="11" t="str">
        <f t="shared" si="455"/>
        <v>No</v>
      </c>
      <c r="Z1058" s="11" t="str">
        <f t="shared" si="456"/>
        <v>No</v>
      </c>
      <c r="AA1058" s="11" t="str">
        <f t="shared" si="459"/>
        <v>No</v>
      </c>
      <c r="AB1058" s="11">
        <f>IF(ISERROR(VLOOKUP(U1058,'ITWR Dump'!$A$2:$Y$5000,24,0)),0,(VLOOKUP('ILC Report'!U1058,'ITWR Dump'!$A$2:$Y$5000,24,0)))</f>
        <v>0</v>
      </c>
      <c r="AC1058" s="11" t="str">
        <f t="shared" si="460"/>
        <v>No</v>
      </c>
      <c r="AD1058" s="11" t="str">
        <f t="shared" si="461"/>
        <v/>
      </c>
      <c r="AE1058" s="11">
        <f>IF(ISERROR(VLOOKUP(U1058,'ITWR Dump'!$A$2:$Y$5000,13,0)),0,(VLOOKUP(U1058,'ITWR Dump'!$A$2:$Y$5000,13,0)))</f>
        <v>0</v>
      </c>
      <c r="AF1058" s="11">
        <f>IF(ISERROR(VLOOKUP(U1058,'ITWR Dump'!$A$2:$Y$5000,11,0)),0,(VLOOKUP(U1058,'ITWR Dump'!$A$2:$Y$5000,11,0)))</f>
        <v>0</v>
      </c>
      <c r="AG1058" s="11">
        <f>IF(ISERROR(VLOOKUP(U1058,'ITWR Dump'!$A$2:$Y$5000,2,0)),0,(VLOOKUP(U1058,'ITWR Dump'!$A$2:$Y$5000,2,0)))</f>
        <v>0</v>
      </c>
      <c r="AH1058" s="11">
        <f>IF(ISERROR(VLOOKUP(U1058,'ITWR Dump'!$A$2:$Y$5000,14,0)),0,(VLOOKUP(U1058,'ITWR Dump'!$A$2:$Y$5000,14,0)))</f>
        <v>0</v>
      </c>
      <c r="AI1058" s="11" t="str">
        <f t="shared" si="462"/>
        <v>01-Maintenance Offshore</v>
      </c>
      <c r="AJ1058" s="11" t="str">
        <f t="shared" si="463"/>
        <v>Offshore</v>
      </c>
      <c r="AK1058" s="11" t="str">
        <f>IF(ISERROR(VLOOKUP(A1058,'Team Data'!$C$2:$U$213,17,0)),0,(VLOOKUP(A1058,'Team Data'!$C$2:$U$213,17,0)))</f>
        <v>PRISM</v>
      </c>
      <c r="AL1058" s="11" t="str">
        <f t="shared" si="464"/>
        <v>2017-04-24</v>
      </c>
      <c r="AM1058" s="11">
        <f>IF(ISERROR(VLOOKUP(U1058,'ITWR Dump'!$A$2:$Y$5000,16,0)),0,(VLOOKUP(U1058,'ITWR Dump'!$A$2:$Y$5000,16,0)))</f>
        <v>0</v>
      </c>
      <c r="AN1058" s="11">
        <f>IF(ISERROR(VLOOKUP(U1058,'ITWR Dump'!$A$2:$Y$5000,18,0)),0,(VLOOKUP(U1058,'ITWR Dump'!$A$2:$Y$5000,18,0)))</f>
        <v>0</v>
      </c>
      <c r="AO1058" s="11">
        <f>IF(ISERROR(VLOOKUP(U1058,'ITWR Dump'!$A$2:$Y$5000,25,0)),0,(VLOOKUP('ILC Report'!U1058,'ITWR Dump'!$A$2:$Y$5000,25,0)))</f>
        <v>0</v>
      </c>
      <c r="AP1058" s="11">
        <f t="shared" si="465"/>
        <v>1</v>
      </c>
      <c r="AQ1058" s="26">
        <f t="shared" si="466"/>
        <v>0</v>
      </c>
      <c r="AR1058" s="26">
        <f t="shared" si="467"/>
        <v>0</v>
      </c>
      <c r="AS1058" s="26">
        <f t="shared" si="468"/>
        <v>0</v>
      </c>
      <c r="AT1058" s="26">
        <f t="shared" si="469"/>
        <v>0</v>
      </c>
      <c r="AU1058" s="26">
        <f t="shared" si="470"/>
        <v>0</v>
      </c>
      <c r="AV1058" s="26">
        <f t="shared" si="471"/>
        <v>0</v>
      </c>
      <c r="AW1058" s="11" t="s">
        <v>653</v>
      </c>
      <c r="AX1058" s="11" t="str">
        <f>VLOOKUP(L1058,Group!$A$2:$B$1000,2,0)</f>
        <v>Maintenance</v>
      </c>
      <c r="AY1058" s="11">
        <f>IF(ISERROR(VLOOKUP(U1058,'ITWR Dump'!$A$2:$Y$5000,15,0)),0,(VLOOKUP('ILC Report'!U1058,'ITWR Dump'!$A$2:$Y$5000,15,0)))</f>
        <v>0</v>
      </c>
      <c r="AZ1058" s="11" t="str">
        <f t="shared" si="472"/>
        <v>Yes</v>
      </c>
      <c r="BA1058" s="11" t="str">
        <f t="shared" si="473"/>
        <v>BKI</v>
      </c>
      <c r="BB1058" s="11" t="str">
        <f t="shared" si="474"/>
        <v>MN</v>
      </c>
      <c r="BC1058" s="11" t="str">
        <f t="shared" si="475"/>
        <v>No</v>
      </c>
    </row>
    <row r="1059" spans="1:55" x14ac:dyDescent="0.3">
      <c r="A1059" s="11" t="s">
        <v>679</v>
      </c>
      <c r="B1059" s="11" t="s">
        <v>1857</v>
      </c>
      <c r="C1059" s="11" t="s">
        <v>606</v>
      </c>
      <c r="D1059" s="11" t="s">
        <v>2496</v>
      </c>
      <c r="E1059" s="38" t="s">
        <v>2902</v>
      </c>
      <c r="F1059" s="11">
        <v>1.5</v>
      </c>
      <c r="G1059" s="40" t="s">
        <v>218</v>
      </c>
      <c r="H1059" s="11" t="str">
        <f t="shared" si="457"/>
        <v>Regular</v>
      </c>
      <c r="I1059" s="11" t="str">
        <f t="shared" si="449"/>
        <v>INDIA</v>
      </c>
      <c r="J1059" s="11" t="str">
        <f>IF(ISERROR(VLOOKUP(C1059,'WI Vs ASM'!$B$2:$E$1000,4,0)),0,(VLOOKUP(C1059,'WI Vs ASM'!$B$2:$E$1000,4,0)))</f>
        <v>Offshore</v>
      </c>
      <c r="K1059" s="11" t="str">
        <f>IF(ISERROR(VLOOKUP(C1059,'WI Vs ASM'!$B$2:$F$1000,5,0)),0,(VLOOKUP(C1059,'WI Vs ASM'!$B$2:$F$1000,5,0)))</f>
        <v>01-Fixed Price</v>
      </c>
      <c r="L1059" s="11" t="str">
        <f>IF(ISERROR(VLOOKUP(C1059,'WI Vs ASM'!$B$2:$D$1000,3,0)),0,(VLOOKUP(C1059,'WI Vs ASM'!$B$2:$D$1000,3,0)))</f>
        <v>01-Maintenance Offshore</v>
      </c>
      <c r="M1059" s="11" t="str">
        <f>IF(ISERROR(VLOOKUP(C1059,'WI Vs ASM'!$B$2:$I$1000,8,0)),0,(VLOOKUP(C1059,'WI Vs ASM'!$B$2:$I$1000,8,0)))</f>
        <v>Rahul Soman</v>
      </c>
      <c r="N1059" s="11" t="str">
        <f>IF(ISERROR(VLOOKUP(C1059,'WI Vs ASM'!$B$2:$G$1000,6,0)),0,(VLOOKUP(C1059,'WI Vs ASM'!$B$2:$G$1000,6,0)))</f>
        <v>Lotus Notes</v>
      </c>
      <c r="O1059" s="11" t="str">
        <f>IF(ISERROR(VLOOKUP(C1059,'WI Vs ASM'!$B$2:$H$1000,7,0)),0,(VLOOKUP(C1059,'WI Vs ASM'!$B$2:$H$1000,7,0)))</f>
        <v>Lotus Notes</v>
      </c>
      <c r="P1059" s="11" t="str">
        <f t="shared" si="450"/>
        <v>May-17</v>
      </c>
      <c r="Q1059" s="11" t="str">
        <f t="shared" si="451"/>
        <v>Q2</v>
      </c>
      <c r="R1059" s="11" t="str">
        <f>IF(ISERROR(VLOOKUP(C1059,'WI Vs ASM'!$B$2:$J$1000,9,0)),0,(VLOOKUP(C1059,'WI Vs ASM'!$B$2:$J$1000,9,0)))</f>
        <v>Jyothi Pai</v>
      </c>
      <c r="S1059" s="11" t="str">
        <f>IF(ISERROR(VLOOKUP(C1059,'WI Vs ASM'!$B$2:$K$1000,10,0)),0,(VLOOKUP(C1059,'WI Vs ASM'!$B$2:$K$1000,10,0)))</f>
        <v>Dennis G. Bosman</v>
      </c>
      <c r="T1059" s="11" t="str">
        <f>IF(ISERROR(VLOOKUP(C1059,'WI Vs ASM'!$B$2:$L$1000,11,0)),0,(VLOOKUP(C1059,'WI Vs ASM'!$B$2:$L$1000,11,0)))</f>
        <v>Terry Hedger</v>
      </c>
      <c r="U1059" s="11" t="e">
        <f t="shared" si="458"/>
        <v>#VALUE!</v>
      </c>
      <c r="V1059" s="11" t="str">
        <f t="shared" si="452"/>
        <v>Yes</v>
      </c>
      <c r="W1059" s="11" t="str">
        <f t="shared" si="453"/>
        <v>No</v>
      </c>
      <c r="X1059" s="11" t="str">
        <f t="shared" si="454"/>
        <v>No</v>
      </c>
      <c r="Y1059" s="11" t="str">
        <f t="shared" si="455"/>
        <v>No</v>
      </c>
      <c r="Z1059" s="11" t="str">
        <f t="shared" si="456"/>
        <v>No</v>
      </c>
      <c r="AA1059" s="11" t="str">
        <f t="shared" si="459"/>
        <v>No</v>
      </c>
      <c r="AB1059" s="11">
        <f>IF(ISERROR(VLOOKUP(U1059,'ITWR Dump'!$A$2:$Y$5000,24,0)),0,(VLOOKUP('ILC Report'!U1059,'ITWR Dump'!$A$2:$Y$5000,24,0)))</f>
        <v>0</v>
      </c>
      <c r="AC1059" s="11" t="str">
        <f t="shared" si="460"/>
        <v>No</v>
      </c>
      <c r="AD1059" s="11" t="str">
        <f t="shared" si="461"/>
        <v/>
      </c>
      <c r="AE1059" s="11">
        <f>IF(ISERROR(VLOOKUP(U1059,'ITWR Dump'!$A$2:$Y$5000,13,0)),0,(VLOOKUP(U1059,'ITWR Dump'!$A$2:$Y$5000,13,0)))</f>
        <v>0</v>
      </c>
      <c r="AF1059" s="11">
        <f>IF(ISERROR(VLOOKUP(U1059,'ITWR Dump'!$A$2:$Y$5000,11,0)),0,(VLOOKUP(U1059,'ITWR Dump'!$A$2:$Y$5000,11,0)))</f>
        <v>0</v>
      </c>
      <c r="AG1059" s="11">
        <f>IF(ISERROR(VLOOKUP(U1059,'ITWR Dump'!$A$2:$Y$5000,2,0)),0,(VLOOKUP(U1059,'ITWR Dump'!$A$2:$Y$5000,2,0)))</f>
        <v>0</v>
      </c>
      <c r="AH1059" s="11">
        <f>IF(ISERROR(VLOOKUP(U1059,'ITWR Dump'!$A$2:$Y$5000,14,0)),0,(VLOOKUP(U1059,'ITWR Dump'!$A$2:$Y$5000,14,0)))</f>
        <v>0</v>
      </c>
      <c r="AI1059" s="11" t="str">
        <f t="shared" si="462"/>
        <v>01-Maintenance Offshore</v>
      </c>
      <c r="AJ1059" s="11" t="str">
        <f t="shared" si="463"/>
        <v>Offshore</v>
      </c>
      <c r="AK1059" s="11" t="str">
        <f>IF(ISERROR(VLOOKUP(A1059,'Team Data'!$C$2:$U$213,17,0)),0,(VLOOKUP(A1059,'Team Data'!$C$2:$U$213,17,0)))</f>
        <v>PRISM</v>
      </c>
      <c r="AL1059" s="11" t="str">
        <f t="shared" si="464"/>
        <v>2017-04-24</v>
      </c>
      <c r="AM1059" s="11">
        <f>IF(ISERROR(VLOOKUP(U1059,'ITWR Dump'!$A$2:$Y$5000,16,0)),0,(VLOOKUP(U1059,'ITWR Dump'!$A$2:$Y$5000,16,0)))</f>
        <v>0</v>
      </c>
      <c r="AN1059" s="11">
        <f>IF(ISERROR(VLOOKUP(U1059,'ITWR Dump'!$A$2:$Y$5000,18,0)),0,(VLOOKUP(U1059,'ITWR Dump'!$A$2:$Y$5000,18,0)))</f>
        <v>0</v>
      </c>
      <c r="AO1059" s="11">
        <f>IF(ISERROR(VLOOKUP(U1059,'ITWR Dump'!$A$2:$Y$5000,25,0)),0,(VLOOKUP('ILC Report'!U1059,'ITWR Dump'!$A$2:$Y$5000,25,0)))</f>
        <v>0</v>
      </c>
      <c r="AP1059" s="11">
        <f t="shared" si="465"/>
        <v>1</v>
      </c>
      <c r="AQ1059" s="26">
        <f t="shared" si="466"/>
        <v>0</v>
      </c>
      <c r="AR1059" s="26">
        <f t="shared" si="467"/>
        <v>0</v>
      </c>
      <c r="AS1059" s="26">
        <f t="shared" si="468"/>
        <v>0</v>
      </c>
      <c r="AT1059" s="26">
        <f t="shared" si="469"/>
        <v>0</v>
      </c>
      <c r="AU1059" s="26">
        <f t="shared" si="470"/>
        <v>0</v>
      </c>
      <c r="AV1059" s="26">
        <f t="shared" si="471"/>
        <v>0</v>
      </c>
      <c r="AW1059" s="11" t="s">
        <v>653</v>
      </c>
      <c r="AX1059" s="11" t="str">
        <f>VLOOKUP(L1059,Group!$A$2:$B$1000,2,0)</f>
        <v>Maintenance</v>
      </c>
      <c r="AY1059" s="11">
        <f>IF(ISERROR(VLOOKUP(U1059,'ITWR Dump'!$A$2:$Y$5000,15,0)),0,(VLOOKUP('ILC Report'!U1059,'ITWR Dump'!$A$2:$Y$5000,15,0)))</f>
        <v>0</v>
      </c>
      <c r="AZ1059" s="11" t="str">
        <f t="shared" si="472"/>
        <v>Yes</v>
      </c>
      <c r="BA1059" s="11" t="str">
        <f t="shared" si="473"/>
        <v>BKI</v>
      </c>
      <c r="BB1059" s="11" t="str">
        <f t="shared" si="474"/>
        <v>MN</v>
      </c>
      <c r="BC1059" s="11" t="str">
        <f t="shared" si="475"/>
        <v>No</v>
      </c>
    </row>
    <row r="1060" spans="1:55" x14ac:dyDescent="0.3">
      <c r="A1060" s="11" t="s">
        <v>679</v>
      </c>
      <c r="B1060" s="11" t="s">
        <v>1857</v>
      </c>
      <c r="C1060" s="11" t="s">
        <v>606</v>
      </c>
      <c r="D1060" s="11" t="s">
        <v>2484</v>
      </c>
      <c r="E1060" s="38" t="s">
        <v>2902</v>
      </c>
      <c r="F1060" s="11">
        <v>5</v>
      </c>
      <c r="G1060" s="40" t="s">
        <v>218</v>
      </c>
      <c r="H1060" s="11" t="str">
        <f t="shared" si="457"/>
        <v>Regular</v>
      </c>
      <c r="I1060" s="11" t="str">
        <f t="shared" si="449"/>
        <v>INDIA</v>
      </c>
      <c r="J1060" s="11" t="str">
        <f>IF(ISERROR(VLOOKUP(C1060,'WI Vs ASM'!$B$2:$E$1000,4,0)),0,(VLOOKUP(C1060,'WI Vs ASM'!$B$2:$E$1000,4,0)))</f>
        <v>Offshore</v>
      </c>
      <c r="K1060" s="11" t="str">
        <f>IF(ISERROR(VLOOKUP(C1060,'WI Vs ASM'!$B$2:$F$1000,5,0)),0,(VLOOKUP(C1060,'WI Vs ASM'!$B$2:$F$1000,5,0)))</f>
        <v>01-Fixed Price</v>
      </c>
      <c r="L1060" s="11" t="str">
        <f>IF(ISERROR(VLOOKUP(C1060,'WI Vs ASM'!$B$2:$D$1000,3,0)),0,(VLOOKUP(C1060,'WI Vs ASM'!$B$2:$D$1000,3,0)))</f>
        <v>01-Maintenance Offshore</v>
      </c>
      <c r="M1060" s="11" t="str">
        <f>IF(ISERROR(VLOOKUP(C1060,'WI Vs ASM'!$B$2:$I$1000,8,0)),0,(VLOOKUP(C1060,'WI Vs ASM'!$B$2:$I$1000,8,0)))</f>
        <v>Rahul Soman</v>
      </c>
      <c r="N1060" s="11" t="str">
        <f>IF(ISERROR(VLOOKUP(C1060,'WI Vs ASM'!$B$2:$G$1000,6,0)),0,(VLOOKUP(C1060,'WI Vs ASM'!$B$2:$G$1000,6,0)))</f>
        <v>Lotus Notes</v>
      </c>
      <c r="O1060" s="11" t="str">
        <f>IF(ISERROR(VLOOKUP(C1060,'WI Vs ASM'!$B$2:$H$1000,7,0)),0,(VLOOKUP(C1060,'WI Vs ASM'!$B$2:$H$1000,7,0)))</f>
        <v>Lotus Notes</v>
      </c>
      <c r="P1060" s="11" t="str">
        <f t="shared" si="450"/>
        <v>May-17</v>
      </c>
      <c r="Q1060" s="11" t="str">
        <f t="shared" si="451"/>
        <v>Q2</v>
      </c>
      <c r="R1060" s="11" t="str">
        <f>IF(ISERROR(VLOOKUP(C1060,'WI Vs ASM'!$B$2:$J$1000,9,0)),0,(VLOOKUP(C1060,'WI Vs ASM'!$B$2:$J$1000,9,0)))</f>
        <v>Jyothi Pai</v>
      </c>
      <c r="S1060" s="11" t="str">
        <f>IF(ISERROR(VLOOKUP(C1060,'WI Vs ASM'!$B$2:$K$1000,10,0)),0,(VLOOKUP(C1060,'WI Vs ASM'!$B$2:$K$1000,10,0)))</f>
        <v>Dennis G. Bosman</v>
      </c>
      <c r="T1060" s="11" t="str">
        <f>IF(ISERROR(VLOOKUP(C1060,'WI Vs ASM'!$B$2:$L$1000,11,0)),0,(VLOOKUP(C1060,'WI Vs ASM'!$B$2:$L$1000,11,0)))</f>
        <v>Terry Hedger</v>
      </c>
      <c r="U1060" s="11" t="str">
        <f t="shared" si="458"/>
        <v>WR327621</v>
      </c>
      <c r="V1060" s="11" t="str">
        <f t="shared" si="452"/>
        <v>No</v>
      </c>
      <c r="W1060" s="11" t="str">
        <f t="shared" si="453"/>
        <v>Yes</v>
      </c>
      <c r="X1060" s="11" t="str">
        <f t="shared" si="454"/>
        <v>No</v>
      </c>
      <c r="Y1060" s="11" t="str">
        <f t="shared" si="455"/>
        <v>No</v>
      </c>
      <c r="Z1060" s="11" t="str">
        <f t="shared" si="456"/>
        <v>No</v>
      </c>
      <c r="AA1060" s="11" t="str">
        <f t="shared" si="459"/>
        <v>No</v>
      </c>
      <c r="AB1060" s="11">
        <f>IF(ISERROR(VLOOKUP(U1060,'ITWR Dump'!$A$2:$Y$5000,24,0)),0,(VLOOKUP('ILC Report'!U1060,'ITWR Dump'!$A$2:$Y$5000,24,0)))</f>
        <v>0</v>
      </c>
      <c r="AC1060" s="11" t="str">
        <f t="shared" si="460"/>
        <v>No</v>
      </c>
      <c r="AD1060" s="11" t="str">
        <f t="shared" si="461"/>
        <v/>
      </c>
      <c r="AE1060" s="11">
        <f>IF(ISERROR(VLOOKUP(U1060,'ITWR Dump'!$A$2:$Y$5000,13,0)),0,(VLOOKUP(U1060,'ITWR Dump'!$A$2:$Y$5000,13,0)))</f>
        <v>0</v>
      </c>
      <c r="AF1060" s="11">
        <f>IF(ISERROR(VLOOKUP(U1060,'ITWR Dump'!$A$2:$Y$5000,11,0)),0,(VLOOKUP(U1060,'ITWR Dump'!$A$2:$Y$5000,11,0)))</f>
        <v>0</v>
      </c>
      <c r="AG1060" s="11">
        <f>IF(ISERROR(VLOOKUP(U1060,'ITWR Dump'!$A$2:$Y$5000,2,0)),0,(VLOOKUP(U1060,'ITWR Dump'!$A$2:$Y$5000,2,0)))</f>
        <v>0</v>
      </c>
      <c r="AH1060" s="11">
        <f>IF(ISERROR(VLOOKUP(U1060,'ITWR Dump'!$A$2:$Y$5000,14,0)),0,(VLOOKUP(U1060,'ITWR Dump'!$A$2:$Y$5000,14,0)))</f>
        <v>0</v>
      </c>
      <c r="AI1060" s="11" t="str">
        <f t="shared" si="462"/>
        <v>01-Maintenance Offshore</v>
      </c>
      <c r="AJ1060" s="11" t="str">
        <f t="shared" si="463"/>
        <v>Offshore</v>
      </c>
      <c r="AK1060" s="11" t="str">
        <f>IF(ISERROR(VLOOKUP(A1060,'Team Data'!$C$2:$U$213,17,0)),0,(VLOOKUP(A1060,'Team Data'!$C$2:$U$213,17,0)))</f>
        <v>PRISM</v>
      </c>
      <c r="AL1060" s="11" t="str">
        <f t="shared" si="464"/>
        <v>2017-04-24</v>
      </c>
      <c r="AM1060" s="11">
        <f>IF(ISERROR(VLOOKUP(U1060,'ITWR Dump'!$A$2:$Y$5000,16,0)),0,(VLOOKUP(U1060,'ITWR Dump'!$A$2:$Y$5000,16,0)))</f>
        <v>0</v>
      </c>
      <c r="AN1060" s="11">
        <f>IF(ISERROR(VLOOKUP(U1060,'ITWR Dump'!$A$2:$Y$5000,18,0)),0,(VLOOKUP(U1060,'ITWR Dump'!$A$2:$Y$5000,18,0)))</f>
        <v>0</v>
      </c>
      <c r="AO1060" s="11">
        <f>IF(ISERROR(VLOOKUP(U1060,'ITWR Dump'!$A$2:$Y$5000,25,0)),0,(VLOOKUP('ILC Report'!U1060,'ITWR Dump'!$A$2:$Y$5000,25,0)))</f>
        <v>0</v>
      </c>
      <c r="AP1060" s="11">
        <f t="shared" si="465"/>
        <v>0</v>
      </c>
      <c r="AQ1060" s="26">
        <f t="shared" si="466"/>
        <v>0</v>
      </c>
      <c r="AR1060" s="26">
        <f t="shared" si="467"/>
        <v>0</v>
      </c>
      <c r="AS1060" s="26">
        <f t="shared" si="468"/>
        <v>0</v>
      </c>
      <c r="AT1060" s="26">
        <f t="shared" si="469"/>
        <v>0</v>
      </c>
      <c r="AU1060" s="26">
        <f t="shared" si="470"/>
        <v>0</v>
      </c>
      <c r="AV1060" s="26">
        <f t="shared" si="471"/>
        <v>0</v>
      </c>
      <c r="AW1060" s="11" t="s">
        <v>653</v>
      </c>
      <c r="AX1060" s="11" t="str">
        <f>VLOOKUP(L1060,Group!$A$2:$B$1000,2,0)</f>
        <v>Maintenance</v>
      </c>
      <c r="AY1060" s="11">
        <f>IF(ISERROR(VLOOKUP(U1060,'ITWR Dump'!$A$2:$Y$5000,15,0)),0,(VLOOKUP('ILC Report'!U1060,'ITWR Dump'!$A$2:$Y$5000,15,0)))</f>
        <v>0</v>
      </c>
      <c r="AZ1060" s="11" t="str">
        <f t="shared" si="472"/>
        <v>Yes</v>
      </c>
      <c r="BA1060" s="11" t="str">
        <f t="shared" si="473"/>
        <v>BKI</v>
      </c>
      <c r="BB1060" s="11" t="str">
        <f t="shared" si="474"/>
        <v>MN</v>
      </c>
      <c r="BC1060" s="11" t="str">
        <f t="shared" si="475"/>
        <v>No</v>
      </c>
    </row>
    <row r="1061" spans="1:55" x14ac:dyDescent="0.3">
      <c r="A1061" s="11" t="s">
        <v>679</v>
      </c>
      <c r="B1061" s="11" t="s">
        <v>1857</v>
      </c>
      <c r="C1061" s="11" t="s">
        <v>606</v>
      </c>
      <c r="D1061" s="11" t="s">
        <v>2485</v>
      </c>
      <c r="E1061" s="38" t="s">
        <v>2903</v>
      </c>
      <c r="F1061" s="11">
        <v>4</v>
      </c>
      <c r="G1061" s="40" t="s">
        <v>218</v>
      </c>
      <c r="H1061" s="11" t="str">
        <f t="shared" si="457"/>
        <v>Regular</v>
      </c>
      <c r="I1061" s="11" t="str">
        <f t="shared" si="449"/>
        <v>INDIA</v>
      </c>
      <c r="J1061" s="11" t="str">
        <f>IF(ISERROR(VLOOKUP(C1061,'WI Vs ASM'!$B$2:$E$1000,4,0)),0,(VLOOKUP(C1061,'WI Vs ASM'!$B$2:$E$1000,4,0)))</f>
        <v>Offshore</v>
      </c>
      <c r="K1061" s="11" t="str">
        <f>IF(ISERROR(VLOOKUP(C1061,'WI Vs ASM'!$B$2:$F$1000,5,0)),0,(VLOOKUP(C1061,'WI Vs ASM'!$B$2:$F$1000,5,0)))</f>
        <v>01-Fixed Price</v>
      </c>
      <c r="L1061" s="11" t="str">
        <f>IF(ISERROR(VLOOKUP(C1061,'WI Vs ASM'!$B$2:$D$1000,3,0)),0,(VLOOKUP(C1061,'WI Vs ASM'!$B$2:$D$1000,3,0)))</f>
        <v>01-Maintenance Offshore</v>
      </c>
      <c r="M1061" s="11" t="str">
        <f>IF(ISERROR(VLOOKUP(C1061,'WI Vs ASM'!$B$2:$I$1000,8,0)),0,(VLOOKUP(C1061,'WI Vs ASM'!$B$2:$I$1000,8,0)))</f>
        <v>Rahul Soman</v>
      </c>
      <c r="N1061" s="11" t="str">
        <f>IF(ISERROR(VLOOKUP(C1061,'WI Vs ASM'!$B$2:$G$1000,6,0)),0,(VLOOKUP(C1061,'WI Vs ASM'!$B$2:$G$1000,6,0)))</f>
        <v>Lotus Notes</v>
      </c>
      <c r="O1061" s="11" t="str">
        <f>IF(ISERROR(VLOOKUP(C1061,'WI Vs ASM'!$B$2:$H$1000,7,0)),0,(VLOOKUP(C1061,'WI Vs ASM'!$B$2:$H$1000,7,0)))</f>
        <v>Lotus Notes</v>
      </c>
      <c r="P1061" s="11" t="str">
        <f t="shared" si="450"/>
        <v>May-17</v>
      </c>
      <c r="Q1061" s="11" t="str">
        <f t="shared" si="451"/>
        <v>Q2</v>
      </c>
      <c r="R1061" s="11" t="str">
        <f>IF(ISERROR(VLOOKUP(C1061,'WI Vs ASM'!$B$2:$J$1000,9,0)),0,(VLOOKUP(C1061,'WI Vs ASM'!$B$2:$J$1000,9,0)))</f>
        <v>Jyothi Pai</v>
      </c>
      <c r="S1061" s="11" t="str">
        <f>IF(ISERROR(VLOOKUP(C1061,'WI Vs ASM'!$B$2:$K$1000,10,0)),0,(VLOOKUP(C1061,'WI Vs ASM'!$B$2:$K$1000,10,0)))</f>
        <v>Dennis G. Bosman</v>
      </c>
      <c r="T1061" s="11" t="str">
        <f>IF(ISERROR(VLOOKUP(C1061,'WI Vs ASM'!$B$2:$L$1000,11,0)),0,(VLOOKUP(C1061,'WI Vs ASM'!$B$2:$L$1000,11,0)))</f>
        <v>Terry Hedger</v>
      </c>
      <c r="U1061" s="11" t="e">
        <f t="shared" si="458"/>
        <v>#VALUE!</v>
      </c>
      <c r="V1061" s="11" t="str">
        <f t="shared" si="452"/>
        <v>Yes</v>
      </c>
      <c r="W1061" s="11" t="str">
        <f t="shared" si="453"/>
        <v>No</v>
      </c>
      <c r="X1061" s="11" t="str">
        <f t="shared" si="454"/>
        <v>No</v>
      </c>
      <c r="Y1061" s="11" t="str">
        <f t="shared" si="455"/>
        <v>No</v>
      </c>
      <c r="Z1061" s="11" t="str">
        <f t="shared" si="456"/>
        <v>No</v>
      </c>
      <c r="AA1061" s="11" t="str">
        <f t="shared" si="459"/>
        <v>No</v>
      </c>
      <c r="AB1061" s="11">
        <f>IF(ISERROR(VLOOKUP(U1061,'ITWR Dump'!$A$2:$Y$5000,24,0)),0,(VLOOKUP('ILC Report'!U1061,'ITWR Dump'!$A$2:$Y$5000,24,0)))</f>
        <v>0</v>
      </c>
      <c r="AC1061" s="11" t="str">
        <f t="shared" si="460"/>
        <v>No</v>
      </c>
      <c r="AD1061" s="11" t="str">
        <f t="shared" si="461"/>
        <v/>
      </c>
      <c r="AE1061" s="11">
        <f>IF(ISERROR(VLOOKUP(U1061,'ITWR Dump'!$A$2:$Y$5000,13,0)),0,(VLOOKUP(U1061,'ITWR Dump'!$A$2:$Y$5000,13,0)))</f>
        <v>0</v>
      </c>
      <c r="AF1061" s="11">
        <f>IF(ISERROR(VLOOKUP(U1061,'ITWR Dump'!$A$2:$Y$5000,11,0)),0,(VLOOKUP(U1061,'ITWR Dump'!$A$2:$Y$5000,11,0)))</f>
        <v>0</v>
      </c>
      <c r="AG1061" s="11">
        <f>IF(ISERROR(VLOOKUP(U1061,'ITWR Dump'!$A$2:$Y$5000,2,0)),0,(VLOOKUP(U1061,'ITWR Dump'!$A$2:$Y$5000,2,0)))</f>
        <v>0</v>
      </c>
      <c r="AH1061" s="11">
        <f>IF(ISERROR(VLOOKUP(U1061,'ITWR Dump'!$A$2:$Y$5000,14,0)),0,(VLOOKUP(U1061,'ITWR Dump'!$A$2:$Y$5000,14,0)))</f>
        <v>0</v>
      </c>
      <c r="AI1061" s="11" t="str">
        <f t="shared" si="462"/>
        <v>01-Maintenance Offshore</v>
      </c>
      <c r="AJ1061" s="11" t="str">
        <f t="shared" si="463"/>
        <v>Offshore</v>
      </c>
      <c r="AK1061" s="11" t="str">
        <f>IF(ISERROR(VLOOKUP(A1061,'Team Data'!$C$2:$U$213,17,0)),0,(VLOOKUP(A1061,'Team Data'!$C$2:$U$213,17,0)))</f>
        <v>PRISM</v>
      </c>
      <c r="AL1061" s="11" t="str">
        <f t="shared" si="464"/>
        <v>2017-04-24</v>
      </c>
      <c r="AM1061" s="11">
        <f>IF(ISERROR(VLOOKUP(U1061,'ITWR Dump'!$A$2:$Y$5000,16,0)),0,(VLOOKUP(U1061,'ITWR Dump'!$A$2:$Y$5000,16,0)))</f>
        <v>0</v>
      </c>
      <c r="AN1061" s="11">
        <f>IF(ISERROR(VLOOKUP(U1061,'ITWR Dump'!$A$2:$Y$5000,18,0)),0,(VLOOKUP(U1061,'ITWR Dump'!$A$2:$Y$5000,18,0)))</f>
        <v>0</v>
      </c>
      <c r="AO1061" s="11">
        <f>IF(ISERROR(VLOOKUP(U1061,'ITWR Dump'!$A$2:$Y$5000,25,0)),0,(VLOOKUP('ILC Report'!U1061,'ITWR Dump'!$A$2:$Y$5000,25,0)))</f>
        <v>0</v>
      </c>
      <c r="AP1061" s="11">
        <f t="shared" si="465"/>
        <v>1</v>
      </c>
      <c r="AQ1061" s="26">
        <f t="shared" si="466"/>
        <v>0</v>
      </c>
      <c r="AR1061" s="26">
        <f t="shared" si="467"/>
        <v>0</v>
      </c>
      <c r="AS1061" s="26">
        <f t="shared" si="468"/>
        <v>0</v>
      </c>
      <c r="AT1061" s="26">
        <f t="shared" si="469"/>
        <v>0</v>
      </c>
      <c r="AU1061" s="26">
        <f t="shared" si="470"/>
        <v>0</v>
      </c>
      <c r="AV1061" s="26">
        <f t="shared" si="471"/>
        <v>0</v>
      </c>
      <c r="AW1061" s="11" t="s">
        <v>653</v>
      </c>
      <c r="AX1061" s="11" t="str">
        <f>VLOOKUP(L1061,Group!$A$2:$B$1000,2,0)</f>
        <v>Maintenance</v>
      </c>
      <c r="AY1061" s="11">
        <f>IF(ISERROR(VLOOKUP(U1061,'ITWR Dump'!$A$2:$Y$5000,15,0)),0,(VLOOKUP('ILC Report'!U1061,'ITWR Dump'!$A$2:$Y$5000,15,0)))</f>
        <v>0</v>
      </c>
      <c r="AZ1061" s="11" t="str">
        <f t="shared" si="472"/>
        <v>Yes</v>
      </c>
      <c r="BA1061" s="11" t="str">
        <f t="shared" si="473"/>
        <v>BKI</v>
      </c>
      <c r="BB1061" s="11" t="str">
        <f t="shared" si="474"/>
        <v>MN</v>
      </c>
      <c r="BC1061" s="11" t="str">
        <f t="shared" si="475"/>
        <v>No</v>
      </c>
    </row>
    <row r="1062" spans="1:55" x14ac:dyDescent="0.3">
      <c r="A1062" s="11" t="s">
        <v>679</v>
      </c>
      <c r="B1062" s="11" t="s">
        <v>1857</v>
      </c>
      <c r="C1062" s="11" t="s">
        <v>606</v>
      </c>
      <c r="D1062" s="11" t="s">
        <v>2497</v>
      </c>
      <c r="E1062" s="38" t="s">
        <v>2903</v>
      </c>
      <c r="F1062" s="11">
        <v>4</v>
      </c>
      <c r="G1062" s="40" t="s">
        <v>218</v>
      </c>
      <c r="H1062" s="11" t="str">
        <f t="shared" si="457"/>
        <v>Regular</v>
      </c>
      <c r="I1062" s="11" t="str">
        <f t="shared" si="449"/>
        <v>INDIA</v>
      </c>
      <c r="J1062" s="11" t="str">
        <f>IF(ISERROR(VLOOKUP(C1062,'WI Vs ASM'!$B$2:$E$1000,4,0)),0,(VLOOKUP(C1062,'WI Vs ASM'!$B$2:$E$1000,4,0)))</f>
        <v>Offshore</v>
      </c>
      <c r="K1062" s="11" t="str">
        <f>IF(ISERROR(VLOOKUP(C1062,'WI Vs ASM'!$B$2:$F$1000,5,0)),0,(VLOOKUP(C1062,'WI Vs ASM'!$B$2:$F$1000,5,0)))</f>
        <v>01-Fixed Price</v>
      </c>
      <c r="L1062" s="11" t="str">
        <f>IF(ISERROR(VLOOKUP(C1062,'WI Vs ASM'!$B$2:$D$1000,3,0)),0,(VLOOKUP(C1062,'WI Vs ASM'!$B$2:$D$1000,3,0)))</f>
        <v>01-Maintenance Offshore</v>
      </c>
      <c r="M1062" s="11" t="str">
        <f>IF(ISERROR(VLOOKUP(C1062,'WI Vs ASM'!$B$2:$I$1000,8,0)),0,(VLOOKUP(C1062,'WI Vs ASM'!$B$2:$I$1000,8,0)))</f>
        <v>Rahul Soman</v>
      </c>
      <c r="N1062" s="11" t="str">
        <f>IF(ISERROR(VLOOKUP(C1062,'WI Vs ASM'!$B$2:$G$1000,6,0)),0,(VLOOKUP(C1062,'WI Vs ASM'!$B$2:$G$1000,6,0)))</f>
        <v>Lotus Notes</v>
      </c>
      <c r="O1062" s="11" t="str">
        <f>IF(ISERROR(VLOOKUP(C1062,'WI Vs ASM'!$B$2:$H$1000,7,0)),0,(VLOOKUP(C1062,'WI Vs ASM'!$B$2:$H$1000,7,0)))</f>
        <v>Lotus Notes</v>
      </c>
      <c r="P1062" s="11" t="str">
        <f t="shared" si="450"/>
        <v>May-17</v>
      </c>
      <c r="Q1062" s="11" t="str">
        <f t="shared" si="451"/>
        <v>Q2</v>
      </c>
      <c r="R1062" s="11" t="str">
        <f>IF(ISERROR(VLOOKUP(C1062,'WI Vs ASM'!$B$2:$J$1000,9,0)),0,(VLOOKUP(C1062,'WI Vs ASM'!$B$2:$J$1000,9,0)))</f>
        <v>Jyothi Pai</v>
      </c>
      <c r="S1062" s="11" t="str">
        <f>IF(ISERROR(VLOOKUP(C1062,'WI Vs ASM'!$B$2:$K$1000,10,0)),0,(VLOOKUP(C1062,'WI Vs ASM'!$B$2:$K$1000,10,0)))</f>
        <v>Dennis G. Bosman</v>
      </c>
      <c r="T1062" s="11" t="str">
        <f>IF(ISERROR(VLOOKUP(C1062,'WI Vs ASM'!$B$2:$L$1000,11,0)),0,(VLOOKUP(C1062,'WI Vs ASM'!$B$2:$L$1000,11,0)))</f>
        <v>Terry Hedger</v>
      </c>
      <c r="U1062" s="11" t="e">
        <f t="shared" si="458"/>
        <v>#VALUE!</v>
      </c>
      <c r="V1062" s="11" t="str">
        <f t="shared" si="452"/>
        <v>Yes</v>
      </c>
      <c r="W1062" s="11" t="str">
        <f t="shared" si="453"/>
        <v>No</v>
      </c>
      <c r="X1062" s="11" t="str">
        <f t="shared" si="454"/>
        <v>No</v>
      </c>
      <c r="Y1062" s="11" t="str">
        <f t="shared" si="455"/>
        <v>No</v>
      </c>
      <c r="Z1062" s="11" t="str">
        <f t="shared" si="456"/>
        <v>No</v>
      </c>
      <c r="AA1062" s="11" t="str">
        <f t="shared" si="459"/>
        <v>No</v>
      </c>
      <c r="AB1062" s="11">
        <f>IF(ISERROR(VLOOKUP(U1062,'ITWR Dump'!$A$2:$Y$5000,24,0)),0,(VLOOKUP('ILC Report'!U1062,'ITWR Dump'!$A$2:$Y$5000,24,0)))</f>
        <v>0</v>
      </c>
      <c r="AC1062" s="11" t="str">
        <f t="shared" si="460"/>
        <v>No</v>
      </c>
      <c r="AD1062" s="11" t="str">
        <f t="shared" si="461"/>
        <v/>
      </c>
      <c r="AE1062" s="11">
        <f>IF(ISERROR(VLOOKUP(U1062,'ITWR Dump'!$A$2:$Y$5000,13,0)),0,(VLOOKUP(U1062,'ITWR Dump'!$A$2:$Y$5000,13,0)))</f>
        <v>0</v>
      </c>
      <c r="AF1062" s="11">
        <f>IF(ISERROR(VLOOKUP(U1062,'ITWR Dump'!$A$2:$Y$5000,11,0)),0,(VLOOKUP(U1062,'ITWR Dump'!$A$2:$Y$5000,11,0)))</f>
        <v>0</v>
      </c>
      <c r="AG1062" s="11">
        <f>IF(ISERROR(VLOOKUP(U1062,'ITWR Dump'!$A$2:$Y$5000,2,0)),0,(VLOOKUP(U1062,'ITWR Dump'!$A$2:$Y$5000,2,0)))</f>
        <v>0</v>
      </c>
      <c r="AH1062" s="11">
        <f>IF(ISERROR(VLOOKUP(U1062,'ITWR Dump'!$A$2:$Y$5000,14,0)),0,(VLOOKUP(U1062,'ITWR Dump'!$A$2:$Y$5000,14,0)))</f>
        <v>0</v>
      </c>
      <c r="AI1062" s="11" t="str">
        <f t="shared" si="462"/>
        <v>01-Maintenance Offshore</v>
      </c>
      <c r="AJ1062" s="11" t="str">
        <f t="shared" si="463"/>
        <v>Offshore</v>
      </c>
      <c r="AK1062" s="11" t="str">
        <f>IF(ISERROR(VLOOKUP(A1062,'Team Data'!$C$2:$U$213,17,0)),0,(VLOOKUP(A1062,'Team Data'!$C$2:$U$213,17,0)))</f>
        <v>PRISM</v>
      </c>
      <c r="AL1062" s="11" t="str">
        <f t="shared" si="464"/>
        <v>2017-04-24</v>
      </c>
      <c r="AM1062" s="11">
        <f>IF(ISERROR(VLOOKUP(U1062,'ITWR Dump'!$A$2:$Y$5000,16,0)),0,(VLOOKUP(U1062,'ITWR Dump'!$A$2:$Y$5000,16,0)))</f>
        <v>0</v>
      </c>
      <c r="AN1062" s="11">
        <f>IF(ISERROR(VLOOKUP(U1062,'ITWR Dump'!$A$2:$Y$5000,18,0)),0,(VLOOKUP(U1062,'ITWR Dump'!$A$2:$Y$5000,18,0)))</f>
        <v>0</v>
      </c>
      <c r="AO1062" s="11">
        <f>IF(ISERROR(VLOOKUP(U1062,'ITWR Dump'!$A$2:$Y$5000,25,0)),0,(VLOOKUP('ILC Report'!U1062,'ITWR Dump'!$A$2:$Y$5000,25,0)))</f>
        <v>0</v>
      </c>
      <c r="AP1062" s="11">
        <f t="shared" si="465"/>
        <v>1</v>
      </c>
      <c r="AQ1062" s="26">
        <f t="shared" si="466"/>
        <v>0</v>
      </c>
      <c r="AR1062" s="26">
        <f t="shared" si="467"/>
        <v>0</v>
      </c>
      <c r="AS1062" s="26">
        <f t="shared" si="468"/>
        <v>0</v>
      </c>
      <c r="AT1062" s="26">
        <f t="shared" si="469"/>
        <v>0</v>
      </c>
      <c r="AU1062" s="26">
        <f t="shared" si="470"/>
        <v>0</v>
      </c>
      <c r="AV1062" s="26">
        <f t="shared" si="471"/>
        <v>0</v>
      </c>
      <c r="AW1062" s="11" t="s">
        <v>653</v>
      </c>
      <c r="AX1062" s="11" t="str">
        <f>VLOOKUP(L1062,Group!$A$2:$B$1000,2,0)</f>
        <v>Maintenance</v>
      </c>
      <c r="AY1062" s="11">
        <f>IF(ISERROR(VLOOKUP(U1062,'ITWR Dump'!$A$2:$Y$5000,15,0)),0,(VLOOKUP('ILC Report'!U1062,'ITWR Dump'!$A$2:$Y$5000,15,0)))</f>
        <v>0</v>
      </c>
      <c r="AZ1062" s="11" t="str">
        <f t="shared" si="472"/>
        <v>Yes</v>
      </c>
      <c r="BA1062" s="11" t="str">
        <f t="shared" si="473"/>
        <v>BKI</v>
      </c>
      <c r="BB1062" s="11" t="str">
        <f t="shared" si="474"/>
        <v>MN</v>
      </c>
      <c r="BC1062" s="11" t="str">
        <f t="shared" si="475"/>
        <v>No</v>
      </c>
    </row>
    <row r="1063" spans="1:55" x14ac:dyDescent="0.3">
      <c r="A1063" s="11" t="s">
        <v>679</v>
      </c>
      <c r="B1063" s="11" t="s">
        <v>1857</v>
      </c>
      <c r="C1063" s="11" t="s">
        <v>606</v>
      </c>
      <c r="D1063" s="11" t="s">
        <v>2489</v>
      </c>
      <c r="E1063" s="38" t="s">
        <v>2903</v>
      </c>
      <c r="F1063" s="11">
        <v>4.5</v>
      </c>
      <c r="G1063" s="40" t="s">
        <v>218</v>
      </c>
      <c r="H1063" s="11" t="str">
        <f t="shared" si="457"/>
        <v>Regular</v>
      </c>
      <c r="I1063" s="11" t="str">
        <f t="shared" si="449"/>
        <v>INDIA</v>
      </c>
      <c r="J1063" s="11" t="str">
        <f>IF(ISERROR(VLOOKUP(C1063,'WI Vs ASM'!$B$2:$E$1000,4,0)),0,(VLOOKUP(C1063,'WI Vs ASM'!$B$2:$E$1000,4,0)))</f>
        <v>Offshore</v>
      </c>
      <c r="K1063" s="11" t="str">
        <f>IF(ISERROR(VLOOKUP(C1063,'WI Vs ASM'!$B$2:$F$1000,5,0)),0,(VLOOKUP(C1063,'WI Vs ASM'!$B$2:$F$1000,5,0)))</f>
        <v>01-Fixed Price</v>
      </c>
      <c r="L1063" s="11" t="str">
        <f>IF(ISERROR(VLOOKUP(C1063,'WI Vs ASM'!$B$2:$D$1000,3,0)),0,(VLOOKUP(C1063,'WI Vs ASM'!$B$2:$D$1000,3,0)))</f>
        <v>01-Maintenance Offshore</v>
      </c>
      <c r="M1063" s="11" t="str">
        <f>IF(ISERROR(VLOOKUP(C1063,'WI Vs ASM'!$B$2:$I$1000,8,0)),0,(VLOOKUP(C1063,'WI Vs ASM'!$B$2:$I$1000,8,0)))</f>
        <v>Rahul Soman</v>
      </c>
      <c r="N1063" s="11" t="str">
        <f>IF(ISERROR(VLOOKUP(C1063,'WI Vs ASM'!$B$2:$G$1000,6,0)),0,(VLOOKUP(C1063,'WI Vs ASM'!$B$2:$G$1000,6,0)))</f>
        <v>Lotus Notes</v>
      </c>
      <c r="O1063" s="11" t="str">
        <f>IF(ISERROR(VLOOKUP(C1063,'WI Vs ASM'!$B$2:$H$1000,7,0)),0,(VLOOKUP(C1063,'WI Vs ASM'!$B$2:$H$1000,7,0)))</f>
        <v>Lotus Notes</v>
      </c>
      <c r="P1063" s="11" t="str">
        <f t="shared" si="450"/>
        <v>May-17</v>
      </c>
      <c r="Q1063" s="11" t="str">
        <f t="shared" si="451"/>
        <v>Q2</v>
      </c>
      <c r="R1063" s="11" t="str">
        <f>IF(ISERROR(VLOOKUP(C1063,'WI Vs ASM'!$B$2:$J$1000,9,0)),0,(VLOOKUP(C1063,'WI Vs ASM'!$B$2:$J$1000,9,0)))</f>
        <v>Jyothi Pai</v>
      </c>
      <c r="S1063" s="11" t="str">
        <f>IF(ISERROR(VLOOKUP(C1063,'WI Vs ASM'!$B$2:$K$1000,10,0)),0,(VLOOKUP(C1063,'WI Vs ASM'!$B$2:$K$1000,10,0)))</f>
        <v>Dennis G. Bosman</v>
      </c>
      <c r="T1063" s="11" t="str">
        <f>IF(ISERROR(VLOOKUP(C1063,'WI Vs ASM'!$B$2:$L$1000,11,0)),0,(VLOOKUP(C1063,'WI Vs ASM'!$B$2:$L$1000,11,0)))</f>
        <v>Terry Hedger</v>
      </c>
      <c r="U1063" s="11" t="e">
        <f t="shared" si="458"/>
        <v>#VALUE!</v>
      </c>
      <c r="V1063" s="11" t="str">
        <f t="shared" si="452"/>
        <v>Yes</v>
      </c>
      <c r="W1063" s="11" t="str">
        <f t="shared" si="453"/>
        <v>No</v>
      </c>
      <c r="X1063" s="11" t="str">
        <f t="shared" si="454"/>
        <v>No</v>
      </c>
      <c r="Y1063" s="11" t="str">
        <f t="shared" si="455"/>
        <v>No</v>
      </c>
      <c r="Z1063" s="11" t="str">
        <f t="shared" si="456"/>
        <v>No</v>
      </c>
      <c r="AA1063" s="11" t="str">
        <f t="shared" si="459"/>
        <v>No</v>
      </c>
      <c r="AB1063" s="11">
        <f>IF(ISERROR(VLOOKUP(U1063,'ITWR Dump'!$A$2:$Y$5000,24,0)),0,(VLOOKUP('ILC Report'!U1063,'ITWR Dump'!$A$2:$Y$5000,24,0)))</f>
        <v>0</v>
      </c>
      <c r="AC1063" s="11" t="str">
        <f t="shared" si="460"/>
        <v>No</v>
      </c>
      <c r="AD1063" s="11" t="str">
        <f t="shared" si="461"/>
        <v/>
      </c>
      <c r="AE1063" s="11">
        <f>IF(ISERROR(VLOOKUP(U1063,'ITWR Dump'!$A$2:$Y$5000,13,0)),0,(VLOOKUP(U1063,'ITWR Dump'!$A$2:$Y$5000,13,0)))</f>
        <v>0</v>
      </c>
      <c r="AF1063" s="11">
        <f>IF(ISERROR(VLOOKUP(U1063,'ITWR Dump'!$A$2:$Y$5000,11,0)),0,(VLOOKUP(U1063,'ITWR Dump'!$A$2:$Y$5000,11,0)))</f>
        <v>0</v>
      </c>
      <c r="AG1063" s="11">
        <f>IF(ISERROR(VLOOKUP(U1063,'ITWR Dump'!$A$2:$Y$5000,2,0)),0,(VLOOKUP(U1063,'ITWR Dump'!$A$2:$Y$5000,2,0)))</f>
        <v>0</v>
      </c>
      <c r="AH1063" s="11">
        <f>IF(ISERROR(VLOOKUP(U1063,'ITWR Dump'!$A$2:$Y$5000,14,0)),0,(VLOOKUP(U1063,'ITWR Dump'!$A$2:$Y$5000,14,0)))</f>
        <v>0</v>
      </c>
      <c r="AI1063" s="11" t="str">
        <f t="shared" si="462"/>
        <v>01-Maintenance Offshore</v>
      </c>
      <c r="AJ1063" s="11" t="str">
        <f t="shared" si="463"/>
        <v>Offshore</v>
      </c>
      <c r="AK1063" s="11" t="str">
        <f>IF(ISERROR(VLOOKUP(A1063,'Team Data'!$C$2:$U$213,17,0)),0,(VLOOKUP(A1063,'Team Data'!$C$2:$U$213,17,0)))</f>
        <v>PRISM</v>
      </c>
      <c r="AL1063" s="11" t="str">
        <f t="shared" si="464"/>
        <v>2017-04-24</v>
      </c>
      <c r="AM1063" s="11">
        <f>IF(ISERROR(VLOOKUP(U1063,'ITWR Dump'!$A$2:$Y$5000,16,0)),0,(VLOOKUP(U1063,'ITWR Dump'!$A$2:$Y$5000,16,0)))</f>
        <v>0</v>
      </c>
      <c r="AN1063" s="11">
        <f>IF(ISERROR(VLOOKUP(U1063,'ITWR Dump'!$A$2:$Y$5000,18,0)),0,(VLOOKUP(U1063,'ITWR Dump'!$A$2:$Y$5000,18,0)))</f>
        <v>0</v>
      </c>
      <c r="AO1063" s="11">
        <f>IF(ISERROR(VLOOKUP(U1063,'ITWR Dump'!$A$2:$Y$5000,25,0)),0,(VLOOKUP('ILC Report'!U1063,'ITWR Dump'!$A$2:$Y$5000,25,0)))</f>
        <v>0</v>
      </c>
      <c r="AP1063" s="11">
        <f t="shared" si="465"/>
        <v>1</v>
      </c>
      <c r="AQ1063" s="26">
        <f t="shared" si="466"/>
        <v>0</v>
      </c>
      <c r="AR1063" s="26">
        <f t="shared" si="467"/>
        <v>0</v>
      </c>
      <c r="AS1063" s="26">
        <f t="shared" si="468"/>
        <v>0</v>
      </c>
      <c r="AT1063" s="26">
        <f t="shared" si="469"/>
        <v>0</v>
      </c>
      <c r="AU1063" s="26">
        <f t="shared" si="470"/>
        <v>0</v>
      </c>
      <c r="AV1063" s="26">
        <f t="shared" si="471"/>
        <v>0</v>
      </c>
      <c r="AW1063" s="11" t="s">
        <v>653</v>
      </c>
      <c r="AX1063" s="11" t="str">
        <f>VLOOKUP(L1063,Group!$A$2:$B$1000,2,0)</f>
        <v>Maintenance</v>
      </c>
      <c r="AY1063" s="11">
        <f>IF(ISERROR(VLOOKUP(U1063,'ITWR Dump'!$A$2:$Y$5000,15,0)),0,(VLOOKUP('ILC Report'!U1063,'ITWR Dump'!$A$2:$Y$5000,15,0)))</f>
        <v>0</v>
      </c>
      <c r="AZ1063" s="11" t="str">
        <f t="shared" si="472"/>
        <v>Yes</v>
      </c>
      <c r="BA1063" s="11" t="str">
        <f t="shared" si="473"/>
        <v>BKI</v>
      </c>
      <c r="BB1063" s="11" t="str">
        <f t="shared" si="474"/>
        <v>MN</v>
      </c>
      <c r="BC1063" s="11" t="str">
        <f t="shared" si="475"/>
        <v>No</v>
      </c>
    </row>
    <row r="1064" spans="1:55" x14ac:dyDescent="0.3">
      <c r="A1064" s="11" t="s">
        <v>679</v>
      </c>
      <c r="B1064" s="11" t="s">
        <v>1857</v>
      </c>
      <c r="C1064" s="11" t="s">
        <v>606</v>
      </c>
      <c r="D1064" s="11" t="s">
        <v>2494</v>
      </c>
      <c r="E1064" s="38" t="s">
        <v>2903</v>
      </c>
      <c r="F1064" s="11">
        <v>4.5</v>
      </c>
      <c r="G1064" s="40" t="s">
        <v>218</v>
      </c>
      <c r="H1064" s="11" t="str">
        <f t="shared" si="457"/>
        <v>Regular</v>
      </c>
      <c r="I1064" s="11" t="str">
        <f t="shared" si="449"/>
        <v>INDIA</v>
      </c>
      <c r="J1064" s="11" t="str">
        <f>IF(ISERROR(VLOOKUP(C1064,'WI Vs ASM'!$B$2:$E$1000,4,0)),0,(VLOOKUP(C1064,'WI Vs ASM'!$B$2:$E$1000,4,0)))</f>
        <v>Offshore</v>
      </c>
      <c r="K1064" s="11" t="str">
        <f>IF(ISERROR(VLOOKUP(C1064,'WI Vs ASM'!$B$2:$F$1000,5,0)),0,(VLOOKUP(C1064,'WI Vs ASM'!$B$2:$F$1000,5,0)))</f>
        <v>01-Fixed Price</v>
      </c>
      <c r="L1064" s="11" t="str">
        <f>IF(ISERROR(VLOOKUP(C1064,'WI Vs ASM'!$B$2:$D$1000,3,0)),0,(VLOOKUP(C1064,'WI Vs ASM'!$B$2:$D$1000,3,0)))</f>
        <v>01-Maintenance Offshore</v>
      </c>
      <c r="M1064" s="11" t="str">
        <f>IF(ISERROR(VLOOKUP(C1064,'WI Vs ASM'!$B$2:$I$1000,8,0)),0,(VLOOKUP(C1064,'WI Vs ASM'!$B$2:$I$1000,8,0)))</f>
        <v>Rahul Soman</v>
      </c>
      <c r="N1064" s="11" t="str">
        <f>IF(ISERROR(VLOOKUP(C1064,'WI Vs ASM'!$B$2:$G$1000,6,0)),0,(VLOOKUP(C1064,'WI Vs ASM'!$B$2:$G$1000,6,0)))</f>
        <v>Lotus Notes</v>
      </c>
      <c r="O1064" s="11" t="str">
        <f>IF(ISERROR(VLOOKUP(C1064,'WI Vs ASM'!$B$2:$H$1000,7,0)),0,(VLOOKUP(C1064,'WI Vs ASM'!$B$2:$H$1000,7,0)))</f>
        <v>Lotus Notes</v>
      </c>
      <c r="P1064" s="11" t="str">
        <f t="shared" si="450"/>
        <v>May-17</v>
      </c>
      <c r="Q1064" s="11" t="str">
        <f t="shared" si="451"/>
        <v>Q2</v>
      </c>
      <c r="R1064" s="11" t="str">
        <f>IF(ISERROR(VLOOKUP(C1064,'WI Vs ASM'!$B$2:$J$1000,9,0)),0,(VLOOKUP(C1064,'WI Vs ASM'!$B$2:$J$1000,9,0)))</f>
        <v>Jyothi Pai</v>
      </c>
      <c r="S1064" s="11" t="str">
        <f>IF(ISERROR(VLOOKUP(C1064,'WI Vs ASM'!$B$2:$K$1000,10,0)),0,(VLOOKUP(C1064,'WI Vs ASM'!$B$2:$K$1000,10,0)))</f>
        <v>Dennis G. Bosman</v>
      </c>
      <c r="T1064" s="11" t="str">
        <f>IF(ISERROR(VLOOKUP(C1064,'WI Vs ASM'!$B$2:$L$1000,11,0)),0,(VLOOKUP(C1064,'WI Vs ASM'!$B$2:$L$1000,11,0)))</f>
        <v>Terry Hedger</v>
      </c>
      <c r="U1064" s="11" t="e">
        <f t="shared" si="458"/>
        <v>#VALUE!</v>
      </c>
      <c r="V1064" s="11" t="str">
        <f t="shared" si="452"/>
        <v>Yes</v>
      </c>
      <c r="W1064" s="11" t="str">
        <f t="shared" si="453"/>
        <v>No</v>
      </c>
      <c r="X1064" s="11" t="str">
        <f t="shared" si="454"/>
        <v>No</v>
      </c>
      <c r="Y1064" s="11" t="str">
        <f t="shared" si="455"/>
        <v>No</v>
      </c>
      <c r="Z1064" s="11" t="str">
        <f t="shared" si="456"/>
        <v>No</v>
      </c>
      <c r="AA1064" s="11" t="str">
        <f t="shared" si="459"/>
        <v>No</v>
      </c>
      <c r="AB1064" s="11">
        <f>IF(ISERROR(VLOOKUP(U1064,'ITWR Dump'!$A$2:$Y$5000,24,0)),0,(VLOOKUP('ILC Report'!U1064,'ITWR Dump'!$A$2:$Y$5000,24,0)))</f>
        <v>0</v>
      </c>
      <c r="AC1064" s="11" t="str">
        <f t="shared" si="460"/>
        <v>No</v>
      </c>
      <c r="AD1064" s="11" t="str">
        <f t="shared" si="461"/>
        <v/>
      </c>
      <c r="AE1064" s="11">
        <f>IF(ISERROR(VLOOKUP(U1064,'ITWR Dump'!$A$2:$Y$5000,13,0)),0,(VLOOKUP(U1064,'ITWR Dump'!$A$2:$Y$5000,13,0)))</f>
        <v>0</v>
      </c>
      <c r="AF1064" s="11">
        <f>IF(ISERROR(VLOOKUP(U1064,'ITWR Dump'!$A$2:$Y$5000,11,0)),0,(VLOOKUP(U1064,'ITWR Dump'!$A$2:$Y$5000,11,0)))</f>
        <v>0</v>
      </c>
      <c r="AG1064" s="11">
        <f>IF(ISERROR(VLOOKUP(U1064,'ITWR Dump'!$A$2:$Y$5000,2,0)),0,(VLOOKUP(U1064,'ITWR Dump'!$A$2:$Y$5000,2,0)))</f>
        <v>0</v>
      </c>
      <c r="AH1064" s="11">
        <f>IF(ISERROR(VLOOKUP(U1064,'ITWR Dump'!$A$2:$Y$5000,14,0)),0,(VLOOKUP(U1064,'ITWR Dump'!$A$2:$Y$5000,14,0)))</f>
        <v>0</v>
      </c>
      <c r="AI1064" s="11" t="str">
        <f t="shared" si="462"/>
        <v>01-Maintenance Offshore</v>
      </c>
      <c r="AJ1064" s="11" t="str">
        <f t="shared" si="463"/>
        <v>Offshore</v>
      </c>
      <c r="AK1064" s="11" t="str">
        <f>IF(ISERROR(VLOOKUP(A1064,'Team Data'!$C$2:$U$213,17,0)),0,(VLOOKUP(A1064,'Team Data'!$C$2:$U$213,17,0)))</f>
        <v>PRISM</v>
      </c>
      <c r="AL1064" s="11" t="str">
        <f t="shared" si="464"/>
        <v>2017-04-24</v>
      </c>
      <c r="AM1064" s="11">
        <f>IF(ISERROR(VLOOKUP(U1064,'ITWR Dump'!$A$2:$Y$5000,16,0)),0,(VLOOKUP(U1064,'ITWR Dump'!$A$2:$Y$5000,16,0)))</f>
        <v>0</v>
      </c>
      <c r="AN1064" s="11">
        <f>IF(ISERROR(VLOOKUP(U1064,'ITWR Dump'!$A$2:$Y$5000,18,0)),0,(VLOOKUP(U1064,'ITWR Dump'!$A$2:$Y$5000,18,0)))</f>
        <v>0</v>
      </c>
      <c r="AO1064" s="11">
        <f>IF(ISERROR(VLOOKUP(U1064,'ITWR Dump'!$A$2:$Y$5000,25,0)),0,(VLOOKUP('ILC Report'!U1064,'ITWR Dump'!$A$2:$Y$5000,25,0)))</f>
        <v>0</v>
      </c>
      <c r="AP1064" s="11">
        <f t="shared" si="465"/>
        <v>1</v>
      </c>
      <c r="AQ1064" s="26">
        <f t="shared" si="466"/>
        <v>0</v>
      </c>
      <c r="AR1064" s="26">
        <f t="shared" si="467"/>
        <v>0</v>
      </c>
      <c r="AS1064" s="26">
        <f t="shared" si="468"/>
        <v>0</v>
      </c>
      <c r="AT1064" s="26">
        <f t="shared" si="469"/>
        <v>0</v>
      </c>
      <c r="AU1064" s="26">
        <f t="shared" si="470"/>
        <v>0</v>
      </c>
      <c r="AV1064" s="26">
        <f t="shared" si="471"/>
        <v>0</v>
      </c>
      <c r="AW1064" s="11" t="s">
        <v>653</v>
      </c>
      <c r="AX1064" s="11" t="str">
        <f>VLOOKUP(L1064,Group!$A$2:$B$1000,2,0)</f>
        <v>Maintenance</v>
      </c>
      <c r="AY1064" s="11">
        <f>IF(ISERROR(VLOOKUP(U1064,'ITWR Dump'!$A$2:$Y$5000,15,0)),0,(VLOOKUP('ILC Report'!U1064,'ITWR Dump'!$A$2:$Y$5000,15,0)))</f>
        <v>0</v>
      </c>
      <c r="AZ1064" s="11" t="str">
        <f t="shared" si="472"/>
        <v>Yes</v>
      </c>
      <c r="BA1064" s="11" t="str">
        <f t="shared" si="473"/>
        <v>BKI</v>
      </c>
      <c r="BB1064" s="11" t="str">
        <f t="shared" si="474"/>
        <v>MN</v>
      </c>
      <c r="BC1064" s="11" t="str">
        <f t="shared" si="475"/>
        <v>No</v>
      </c>
    </row>
    <row r="1065" spans="1:55" x14ac:dyDescent="0.3">
      <c r="A1065" s="11" t="s">
        <v>679</v>
      </c>
      <c r="B1065" s="11" t="s">
        <v>1857</v>
      </c>
      <c r="C1065" s="11" t="s">
        <v>606</v>
      </c>
      <c r="D1065" s="11" t="s">
        <v>2495</v>
      </c>
      <c r="E1065" s="38" t="s">
        <v>2903</v>
      </c>
      <c r="F1065" s="11">
        <v>6.5</v>
      </c>
      <c r="G1065" s="40" t="s">
        <v>218</v>
      </c>
      <c r="H1065" s="11" t="str">
        <f t="shared" si="457"/>
        <v>Regular</v>
      </c>
      <c r="I1065" s="11" t="str">
        <f t="shared" si="449"/>
        <v>INDIA</v>
      </c>
      <c r="J1065" s="11" t="str">
        <f>IF(ISERROR(VLOOKUP(C1065,'WI Vs ASM'!$B$2:$E$1000,4,0)),0,(VLOOKUP(C1065,'WI Vs ASM'!$B$2:$E$1000,4,0)))</f>
        <v>Offshore</v>
      </c>
      <c r="K1065" s="11" t="str">
        <f>IF(ISERROR(VLOOKUP(C1065,'WI Vs ASM'!$B$2:$F$1000,5,0)),0,(VLOOKUP(C1065,'WI Vs ASM'!$B$2:$F$1000,5,0)))</f>
        <v>01-Fixed Price</v>
      </c>
      <c r="L1065" s="11" t="str">
        <f>IF(ISERROR(VLOOKUP(C1065,'WI Vs ASM'!$B$2:$D$1000,3,0)),0,(VLOOKUP(C1065,'WI Vs ASM'!$B$2:$D$1000,3,0)))</f>
        <v>01-Maintenance Offshore</v>
      </c>
      <c r="M1065" s="11" t="str">
        <f>IF(ISERROR(VLOOKUP(C1065,'WI Vs ASM'!$B$2:$I$1000,8,0)),0,(VLOOKUP(C1065,'WI Vs ASM'!$B$2:$I$1000,8,0)))</f>
        <v>Rahul Soman</v>
      </c>
      <c r="N1065" s="11" t="str">
        <f>IF(ISERROR(VLOOKUP(C1065,'WI Vs ASM'!$B$2:$G$1000,6,0)),0,(VLOOKUP(C1065,'WI Vs ASM'!$B$2:$G$1000,6,0)))</f>
        <v>Lotus Notes</v>
      </c>
      <c r="O1065" s="11" t="str">
        <f>IF(ISERROR(VLOOKUP(C1065,'WI Vs ASM'!$B$2:$H$1000,7,0)),0,(VLOOKUP(C1065,'WI Vs ASM'!$B$2:$H$1000,7,0)))</f>
        <v>Lotus Notes</v>
      </c>
      <c r="P1065" s="11" t="str">
        <f t="shared" si="450"/>
        <v>May-17</v>
      </c>
      <c r="Q1065" s="11" t="str">
        <f t="shared" si="451"/>
        <v>Q2</v>
      </c>
      <c r="R1065" s="11" t="str">
        <f>IF(ISERROR(VLOOKUP(C1065,'WI Vs ASM'!$B$2:$J$1000,9,0)),0,(VLOOKUP(C1065,'WI Vs ASM'!$B$2:$J$1000,9,0)))</f>
        <v>Jyothi Pai</v>
      </c>
      <c r="S1065" s="11" t="str">
        <f>IF(ISERROR(VLOOKUP(C1065,'WI Vs ASM'!$B$2:$K$1000,10,0)),0,(VLOOKUP(C1065,'WI Vs ASM'!$B$2:$K$1000,10,0)))</f>
        <v>Dennis G. Bosman</v>
      </c>
      <c r="T1065" s="11" t="str">
        <f>IF(ISERROR(VLOOKUP(C1065,'WI Vs ASM'!$B$2:$L$1000,11,0)),0,(VLOOKUP(C1065,'WI Vs ASM'!$B$2:$L$1000,11,0)))</f>
        <v>Terry Hedger</v>
      </c>
      <c r="U1065" s="11" t="e">
        <f t="shared" si="458"/>
        <v>#VALUE!</v>
      </c>
      <c r="V1065" s="11" t="str">
        <f t="shared" si="452"/>
        <v>Yes</v>
      </c>
      <c r="W1065" s="11" t="str">
        <f t="shared" si="453"/>
        <v>No</v>
      </c>
      <c r="X1065" s="11" t="str">
        <f t="shared" si="454"/>
        <v>No</v>
      </c>
      <c r="Y1065" s="11" t="str">
        <f t="shared" si="455"/>
        <v>No</v>
      </c>
      <c r="Z1065" s="11" t="str">
        <f t="shared" si="456"/>
        <v>No</v>
      </c>
      <c r="AA1065" s="11" t="str">
        <f t="shared" si="459"/>
        <v>No</v>
      </c>
      <c r="AB1065" s="11">
        <f>IF(ISERROR(VLOOKUP(U1065,'ITWR Dump'!$A$2:$Y$5000,24,0)),0,(VLOOKUP('ILC Report'!U1065,'ITWR Dump'!$A$2:$Y$5000,24,0)))</f>
        <v>0</v>
      </c>
      <c r="AC1065" s="11" t="str">
        <f t="shared" si="460"/>
        <v>No</v>
      </c>
      <c r="AD1065" s="11" t="str">
        <f t="shared" si="461"/>
        <v/>
      </c>
      <c r="AE1065" s="11">
        <f>IF(ISERROR(VLOOKUP(U1065,'ITWR Dump'!$A$2:$Y$5000,13,0)),0,(VLOOKUP(U1065,'ITWR Dump'!$A$2:$Y$5000,13,0)))</f>
        <v>0</v>
      </c>
      <c r="AF1065" s="11">
        <f>IF(ISERROR(VLOOKUP(U1065,'ITWR Dump'!$A$2:$Y$5000,11,0)),0,(VLOOKUP(U1065,'ITWR Dump'!$A$2:$Y$5000,11,0)))</f>
        <v>0</v>
      </c>
      <c r="AG1065" s="11">
        <f>IF(ISERROR(VLOOKUP(U1065,'ITWR Dump'!$A$2:$Y$5000,2,0)),0,(VLOOKUP(U1065,'ITWR Dump'!$A$2:$Y$5000,2,0)))</f>
        <v>0</v>
      </c>
      <c r="AH1065" s="11">
        <f>IF(ISERROR(VLOOKUP(U1065,'ITWR Dump'!$A$2:$Y$5000,14,0)),0,(VLOOKUP(U1065,'ITWR Dump'!$A$2:$Y$5000,14,0)))</f>
        <v>0</v>
      </c>
      <c r="AI1065" s="11" t="str">
        <f t="shared" si="462"/>
        <v>01-Maintenance Offshore</v>
      </c>
      <c r="AJ1065" s="11" t="str">
        <f t="shared" si="463"/>
        <v>Offshore</v>
      </c>
      <c r="AK1065" s="11" t="str">
        <f>IF(ISERROR(VLOOKUP(A1065,'Team Data'!$C$2:$U$213,17,0)),0,(VLOOKUP(A1065,'Team Data'!$C$2:$U$213,17,0)))</f>
        <v>PRISM</v>
      </c>
      <c r="AL1065" s="11" t="str">
        <f t="shared" si="464"/>
        <v>2017-04-24</v>
      </c>
      <c r="AM1065" s="11">
        <f>IF(ISERROR(VLOOKUP(U1065,'ITWR Dump'!$A$2:$Y$5000,16,0)),0,(VLOOKUP(U1065,'ITWR Dump'!$A$2:$Y$5000,16,0)))</f>
        <v>0</v>
      </c>
      <c r="AN1065" s="11">
        <f>IF(ISERROR(VLOOKUP(U1065,'ITWR Dump'!$A$2:$Y$5000,18,0)),0,(VLOOKUP(U1065,'ITWR Dump'!$A$2:$Y$5000,18,0)))</f>
        <v>0</v>
      </c>
      <c r="AO1065" s="11">
        <f>IF(ISERROR(VLOOKUP(U1065,'ITWR Dump'!$A$2:$Y$5000,25,0)),0,(VLOOKUP('ILC Report'!U1065,'ITWR Dump'!$A$2:$Y$5000,25,0)))</f>
        <v>0</v>
      </c>
      <c r="AP1065" s="11">
        <f t="shared" si="465"/>
        <v>1</v>
      </c>
      <c r="AQ1065" s="26">
        <f t="shared" si="466"/>
        <v>0</v>
      </c>
      <c r="AR1065" s="26">
        <f t="shared" si="467"/>
        <v>0</v>
      </c>
      <c r="AS1065" s="26">
        <f t="shared" si="468"/>
        <v>0</v>
      </c>
      <c r="AT1065" s="26">
        <f t="shared" si="469"/>
        <v>0</v>
      </c>
      <c r="AU1065" s="26">
        <f t="shared" si="470"/>
        <v>0</v>
      </c>
      <c r="AV1065" s="26">
        <f t="shared" si="471"/>
        <v>0</v>
      </c>
      <c r="AW1065" s="11" t="s">
        <v>653</v>
      </c>
      <c r="AX1065" s="11" t="str">
        <f>VLOOKUP(L1065,Group!$A$2:$B$1000,2,0)</f>
        <v>Maintenance</v>
      </c>
      <c r="AY1065" s="11">
        <f>IF(ISERROR(VLOOKUP(U1065,'ITWR Dump'!$A$2:$Y$5000,15,0)),0,(VLOOKUP('ILC Report'!U1065,'ITWR Dump'!$A$2:$Y$5000,15,0)))</f>
        <v>0</v>
      </c>
      <c r="AZ1065" s="11" t="str">
        <f t="shared" si="472"/>
        <v>Yes</v>
      </c>
      <c r="BA1065" s="11" t="str">
        <f t="shared" si="473"/>
        <v>BKI</v>
      </c>
      <c r="BB1065" s="11" t="str">
        <f t="shared" si="474"/>
        <v>MN</v>
      </c>
      <c r="BC1065" s="11" t="str">
        <f t="shared" si="475"/>
        <v>No</v>
      </c>
    </row>
    <row r="1066" spans="1:55" x14ac:dyDescent="0.3">
      <c r="A1066" s="11" t="s">
        <v>679</v>
      </c>
      <c r="B1066" s="11" t="s">
        <v>1857</v>
      </c>
      <c r="C1066" s="11" t="s">
        <v>606</v>
      </c>
      <c r="D1066" s="11" t="s">
        <v>2496</v>
      </c>
      <c r="E1066" s="38" t="s">
        <v>2903</v>
      </c>
      <c r="F1066" s="11">
        <v>5.5</v>
      </c>
      <c r="G1066" s="40" t="s">
        <v>218</v>
      </c>
      <c r="H1066" s="11" t="str">
        <f t="shared" si="457"/>
        <v>Regular</v>
      </c>
      <c r="I1066" s="11" t="str">
        <f t="shared" si="449"/>
        <v>INDIA</v>
      </c>
      <c r="J1066" s="11" t="str">
        <f>IF(ISERROR(VLOOKUP(C1066,'WI Vs ASM'!$B$2:$E$1000,4,0)),0,(VLOOKUP(C1066,'WI Vs ASM'!$B$2:$E$1000,4,0)))</f>
        <v>Offshore</v>
      </c>
      <c r="K1066" s="11" t="str">
        <f>IF(ISERROR(VLOOKUP(C1066,'WI Vs ASM'!$B$2:$F$1000,5,0)),0,(VLOOKUP(C1066,'WI Vs ASM'!$B$2:$F$1000,5,0)))</f>
        <v>01-Fixed Price</v>
      </c>
      <c r="L1066" s="11" t="str">
        <f>IF(ISERROR(VLOOKUP(C1066,'WI Vs ASM'!$B$2:$D$1000,3,0)),0,(VLOOKUP(C1066,'WI Vs ASM'!$B$2:$D$1000,3,0)))</f>
        <v>01-Maintenance Offshore</v>
      </c>
      <c r="M1066" s="11" t="str">
        <f>IF(ISERROR(VLOOKUP(C1066,'WI Vs ASM'!$B$2:$I$1000,8,0)),0,(VLOOKUP(C1066,'WI Vs ASM'!$B$2:$I$1000,8,0)))</f>
        <v>Rahul Soman</v>
      </c>
      <c r="N1066" s="11" t="str">
        <f>IF(ISERROR(VLOOKUP(C1066,'WI Vs ASM'!$B$2:$G$1000,6,0)),0,(VLOOKUP(C1066,'WI Vs ASM'!$B$2:$G$1000,6,0)))</f>
        <v>Lotus Notes</v>
      </c>
      <c r="O1066" s="11" t="str">
        <f>IF(ISERROR(VLOOKUP(C1066,'WI Vs ASM'!$B$2:$H$1000,7,0)),0,(VLOOKUP(C1066,'WI Vs ASM'!$B$2:$H$1000,7,0)))</f>
        <v>Lotus Notes</v>
      </c>
      <c r="P1066" s="11" t="str">
        <f t="shared" si="450"/>
        <v>May-17</v>
      </c>
      <c r="Q1066" s="11" t="str">
        <f t="shared" si="451"/>
        <v>Q2</v>
      </c>
      <c r="R1066" s="11" t="str">
        <f>IF(ISERROR(VLOOKUP(C1066,'WI Vs ASM'!$B$2:$J$1000,9,0)),0,(VLOOKUP(C1066,'WI Vs ASM'!$B$2:$J$1000,9,0)))</f>
        <v>Jyothi Pai</v>
      </c>
      <c r="S1066" s="11" t="str">
        <f>IF(ISERROR(VLOOKUP(C1066,'WI Vs ASM'!$B$2:$K$1000,10,0)),0,(VLOOKUP(C1066,'WI Vs ASM'!$B$2:$K$1000,10,0)))</f>
        <v>Dennis G. Bosman</v>
      </c>
      <c r="T1066" s="11" t="str">
        <f>IF(ISERROR(VLOOKUP(C1066,'WI Vs ASM'!$B$2:$L$1000,11,0)),0,(VLOOKUP(C1066,'WI Vs ASM'!$B$2:$L$1000,11,0)))</f>
        <v>Terry Hedger</v>
      </c>
      <c r="U1066" s="11" t="e">
        <f t="shared" si="458"/>
        <v>#VALUE!</v>
      </c>
      <c r="V1066" s="11" t="str">
        <f t="shared" si="452"/>
        <v>Yes</v>
      </c>
      <c r="W1066" s="11" t="str">
        <f t="shared" si="453"/>
        <v>No</v>
      </c>
      <c r="X1066" s="11" t="str">
        <f t="shared" si="454"/>
        <v>No</v>
      </c>
      <c r="Y1066" s="11" t="str">
        <f t="shared" si="455"/>
        <v>No</v>
      </c>
      <c r="Z1066" s="11" t="str">
        <f t="shared" si="456"/>
        <v>No</v>
      </c>
      <c r="AA1066" s="11" t="str">
        <f t="shared" si="459"/>
        <v>No</v>
      </c>
      <c r="AB1066" s="11">
        <f>IF(ISERROR(VLOOKUP(U1066,'ITWR Dump'!$A$2:$Y$5000,24,0)),0,(VLOOKUP('ILC Report'!U1066,'ITWR Dump'!$A$2:$Y$5000,24,0)))</f>
        <v>0</v>
      </c>
      <c r="AC1066" s="11" t="str">
        <f t="shared" si="460"/>
        <v>No</v>
      </c>
      <c r="AD1066" s="11" t="str">
        <f t="shared" si="461"/>
        <v/>
      </c>
      <c r="AE1066" s="11">
        <f>IF(ISERROR(VLOOKUP(U1066,'ITWR Dump'!$A$2:$Y$5000,13,0)),0,(VLOOKUP(U1066,'ITWR Dump'!$A$2:$Y$5000,13,0)))</f>
        <v>0</v>
      </c>
      <c r="AF1066" s="11">
        <f>IF(ISERROR(VLOOKUP(U1066,'ITWR Dump'!$A$2:$Y$5000,11,0)),0,(VLOOKUP(U1066,'ITWR Dump'!$A$2:$Y$5000,11,0)))</f>
        <v>0</v>
      </c>
      <c r="AG1066" s="11">
        <f>IF(ISERROR(VLOOKUP(U1066,'ITWR Dump'!$A$2:$Y$5000,2,0)),0,(VLOOKUP(U1066,'ITWR Dump'!$A$2:$Y$5000,2,0)))</f>
        <v>0</v>
      </c>
      <c r="AH1066" s="11">
        <f>IF(ISERROR(VLOOKUP(U1066,'ITWR Dump'!$A$2:$Y$5000,14,0)),0,(VLOOKUP(U1066,'ITWR Dump'!$A$2:$Y$5000,14,0)))</f>
        <v>0</v>
      </c>
      <c r="AI1066" s="11" t="str">
        <f t="shared" si="462"/>
        <v>01-Maintenance Offshore</v>
      </c>
      <c r="AJ1066" s="11" t="str">
        <f t="shared" si="463"/>
        <v>Offshore</v>
      </c>
      <c r="AK1066" s="11" t="str">
        <f>IF(ISERROR(VLOOKUP(A1066,'Team Data'!$C$2:$U$213,17,0)),0,(VLOOKUP(A1066,'Team Data'!$C$2:$U$213,17,0)))</f>
        <v>PRISM</v>
      </c>
      <c r="AL1066" s="11" t="str">
        <f t="shared" si="464"/>
        <v>2017-04-24</v>
      </c>
      <c r="AM1066" s="11">
        <f>IF(ISERROR(VLOOKUP(U1066,'ITWR Dump'!$A$2:$Y$5000,16,0)),0,(VLOOKUP(U1066,'ITWR Dump'!$A$2:$Y$5000,16,0)))</f>
        <v>0</v>
      </c>
      <c r="AN1066" s="11">
        <f>IF(ISERROR(VLOOKUP(U1066,'ITWR Dump'!$A$2:$Y$5000,18,0)),0,(VLOOKUP(U1066,'ITWR Dump'!$A$2:$Y$5000,18,0)))</f>
        <v>0</v>
      </c>
      <c r="AO1066" s="11">
        <f>IF(ISERROR(VLOOKUP(U1066,'ITWR Dump'!$A$2:$Y$5000,25,0)),0,(VLOOKUP('ILC Report'!U1066,'ITWR Dump'!$A$2:$Y$5000,25,0)))</f>
        <v>0</v>
      </c>
      <c r="AP1066" s="11">
        <f t="shared" si="465"/>
        <v>1</v>
      </c>
      <c r="AQ1066" s="26">
        <f t="shared" si="466"/>
        <v>0</v>
      </c>
      <c r="AR1066" s="26">
        <f t="shared" si="467"/>
        <v>0</v>
      </c>
      <c r="AS1066" s="26">
        <f t="shared" si="468"/>
        <v>0</v>
      </c>
      <c r="AT1066" s="26">
        <f t="shared" si="469"/>
        <v>0</v>
      </c>
      <c r="AU1066" s="26">
        <f t="shared" si="470"/>
        <v>0</v>
      </c>
      <c r="AV1066" s="26">
        <f t="shared" si="471"/>
        <v>0</v>
      </c>
      <c r="AW1066" s="11" t="s">
        <v>653</v>
      </c>
      <c r="AX1066" s="11" t="str">
        <f>VLOOKUP(L1066,Group!$A$2:$B$1000,2,0)</f>
        <v>Maintenance</v>
      </c>
      <c r="AY1066" s="11">
        <f>IF(ISERROR(VLOOKUP(U1066,'ITWR Dump'!$A$2:$Y$5000,15,0)),0,(VLOOKUP('ILC Report'!U1066,'ITWR Dump'!$A$2:$Y$5000,15,0)))</f>
        <v>0</v>
      </c>
      <c r="AZ1066" s="11" t="str">
        <f t="shared" si="472"/>
        <v>Yes</v>
      </c>
      <c r="BA1066" s="11" t="str">
        <f t="shared" si="473"/>
        <v>BKI</v>
      </c>
      <c r="BB1066" s="11" t="str">
        <f t="shared" si="474"/>
        <v>MN</v>
      </c>
      <c r="BC1066" s="11" t="str">
        <f t="shared" si="475"/>
        <v>No</v>
      </c>
    </row>
    <row r="1067" spans="1:55" x14ac:dyDescent="0.3">
      <c r="A1067" s="11" t="s">
        <v>679</v>
      </c>
      <c r="B1067" s="11" t="s">
        <v>1857</v>
      </c>
      <c r="C1067" s="11" t="s">
        <v>606</v>
      </c>
      <c r="D1067" s="11" t="s">
        <v>2498</v>
      </c>
      <c r="E1067" s="38" t="s">
        <v>2903</v>
      </c>
      <c r="F1067" s="11">
        <v>1</v>
      </c>
      <c r="G1067" s="40" t="s">
        <v>218</v>
      </c>
      <c r="H1067" s="11" t="str">
        <f t="shared" si="457"/>
        <v>Regular</v>
      </c>
      <c r="I1067" s="11" t="str">
        <f t="shared" si="449"/>
        <v>INDIA</v>
      </c>
      <c r="J1067" s="11" t="str">
        <f>IF(ISERROR(VLOOKUP(C1067,'WI Vs ASM'!$B$2:$E$1000,4,0)),0,(VLOOKUP(C1067,'WI Vs ASM'!$B$2:$E$1000,4,0)))</f>
        <v>Offshore</v>
      </c>
      <c r="K1067" s="11" t="str">
        <f>IF(ISERROR(VLOOKUP(C1067,'WI Vs ASM'!$B$2:$F$1000,5,0)),0,(VLOOKUP(C1067,'WI Vs ASM'!$B$2:$F$1000,5,0)))</f>
        <v>01-Fixed Price</v>
      </c>
      <c r="L1067" s="11" t="str">
        <f>IF(ISERROR(VLOOKUP(C1067,'WI Vs ASM'!$B$2:$D$1000,3,0)),0,(VLOOKUP(C1067,'WI Vs ASM'!$B$2:$D$1000,3,0)))</f>
        <v>01-Maintenance Offshore</v>
      </c>
      <c r="M1067" s="11" t="str">
        <f>IF(ISERROR(VLOOKUP(C1067,'WI Vs ASM'!$B$2:$I$1000,8,0)),0,(VLOOKUP(C1067,'WI Vs ASM'!$B$2:$I$1000,8,0)))</f>
        <v>Rahul Soman</v>
      </c>
      <c r="N1067" s="11" t="str">
        <f>IF(ISERROR(VLOOKUP(C1067,'WI Vs ASM'!$B$2:$G$1000,6,0)),0,(VLOOKUP(C1067,'WI Vs ASM'!$B$2:$G$1000,6,0)))</f>
        <v>Lotus Notes</v>
      </c>
      <c r="O1067" s="11" t="str">
        <f>IF(ISERROR(VLOOKUP(C1067,'WI Vs ASM'!$B$2:$H$1000,7,0)),0,(VLOOKUP(C1067,'WI Vs ASM'!$B$2:$H$1000,7,0)))</f>
        <v>Lotus Notes</v>
      </c>
      <c r="P1067" s="11" t="str">
        <f t="shared" si="450"/>
        <v>May-17</v>
      </c>
      <c r="Q1067" s="11" t="str">
        <f t="shared" si="451"/>
        <v>Q2</v>
      </c>
      <c r="R1067" s="11" t="str">
        <f>IF(ISERROR(VLOOKUP(C1067,'WI Vs ASM'!$B$2:$J$1000,9,0)),0,(VLOOKUP(C1067,'WI Vs ASM'!$B$2:$J$1000,9,0)))</f>
        <v>Jyothi Pai</v>
      </c>
      <c r="S1067" s="11" t="str">
        <f>IF(ISERROR(VLOOKUP(C1067,'WI Vs ASM'!$B$2:$K$1000,10,0)),0,(VLOOKUP(C1067,'WI Vs ASM'!$B$2:$K$1000,10,0)))</f>
        <v>Dennis G. Bosman</v>
      </c>
      <c r="T1067" s="11" t="str">
        <f>IF(ISERROR(VLOOKUP(C1067,'WI Vs ASM'!$B$2:$L$1000,11,0)),0,(VLOOKUP(C1067,'WI Vs ASM'!$B$2:$L$1000,11,0)))</f>
        <v>Terry Hedger</v>
      </c>
      <c r="U1067" s="11" t="e">
        <f t="shared" si="458"/>
        <v>#VALUE!</v>
      </c>
      <c r="V1067" s="11" t="str">
        <f t="shared" si="452"/>
        <v>Yes</v>
      </c>
      <c r="W1067" s="11" t="str">
        <f t="shared" si="453"/>
        <v>No</v>
      </c>
      <c r="X1067" s="11" t="str">
        <f t="shared" si="454"/>
        <v>No</v>
      </c>
      <c r="Y1067" s="11" t="str">
        <f t="shared" si="455"/>
        <v>No</v>
      </c>
      <c r="Z1067" s="11" t="str">
        <f t="shared" si="456"/>
        <v>No</v>
      </c>
      <c r="AA1067" s="11" t="str">
        <f t="shared" si="459"/>
        <v>No</v>
      </c>
      <c r="AB1067" s="11">
        <f>IF(ISERROR(VLOOKUP(U1067,'ITWR Dump'!$A$2:$Y$5000,24,0)),0,(VLOOKUP('ILC Report'!U1067,'ITWR Dump'!$A$2:$Y$5000,24,0)))</f>
        <v>0</v>
      </c>
      <c r="AC1067" s="11" t="str">
        <f t="shared" si="460"/>
        <v>No</v>
      </c>
      <c r="AD1067" s="11" t="str">
        <f t="shared" si="461"/>
        <v/>
      </c>
      <c r="AE1067" s="11">
        <f>IF(ISERROR(VLOOKUP(U1067,'ITWR Dump'!$A$2:$Y$5000,13,0)),0,(VLOOKUP(U1067,'ITWR Dump'!$A$2:$Y$5000,13,0)))</f>
        <v>0</v>
      </c>
      <c r="AF1067" s="11">
        <f>IF(ISERROR(VLOOKUP(U1067,'ITWR Dump'!$A$2:$Y$5000,11,0)),0,(VLOOKUP(U1067,'ITWR Dump'!$A$2:$Y$5000,11,0)))</f>
        <v>0</v>
      </c>
      <c r="AG1067" s="11">
        <f>IF(ISERROR(VLOOKUP(U1067,'ITWR Dump'!$A$2:$Y$5000,2,0)),0,(VLOOKUP(U1067,'ITWR Dump'!$A$2:$Y$5000,2,0)))</f>
        <v>0</v>
      </c>
      <c r="AH1067" s="11">
        <f>IF(ISERROR(VLOOKUP(U1067,'ITWR Dump'!$A$2:$Y$5000,14,0)),0,(VLOOKUP(U1067,'ITWR Dump'!$A$2:$Y$5000,14,0)))</f>
        <v>0</v>
      </c>
      <c r="AI1067" s="11" t="str">
        <f t="shared" si="462"/>
        <v>01-Maintenance Offshore</v>
      </c>
      <c r="AJ1067" s="11" t="str">
        <f t="shared" si="463"/>
        <v>Offshore</v>
      </c>
      <c r="AK1067" s="11" t="str">
        <f>IF(ISERROR(VLOOKUP(A1067,'Team Data'!$C$2:$U$213,17,0)),0,(VLOOKUP(A1067,'Team Data'!$C$2:$U$213,17,0)))</f>
        <v>PRISM</v>
      </c>
      <c r="AL1067" s="11" t="str">
        <f t="shared" si="464"/>
        <v>2017-04-24</v>
      </c>
      <c r="AM1067" s="11">
        <f>IF(ISERROR(VLOOKUP(U1067,'ITWR Dump'!$A$2:$Y$5000,16,0)),0,(VLOOKUP(U1067,'ITWR Dump'!$A$2:$Y$5000,16,0)))</f>
        <v>0</v>
      </c>
      <c r="AN1067" s="11">
        <f>IF(ISERROR(VLOOKUP(U1067,'ITWR Dump'!$A$2:$Y$5000,18,0)),0,(VLOOKUP(U1067,'ITWR Dump'!$A$2:$Y$5000,18,0)))</f>
        <v>0</v>
      </c>
      <c r="AO1067" s="11">
        <f>IF(ISERROR(VLOOKUP(U1067,'ITWR Dump'!$A$2:$Y$5000,25,0)),0,(VLOOKUP('ILC Report'!U1067,'ITWR Dump'!$A$2:$Y$5000,25,0)))</f>
        <v>0</v>
      </c>
      <c r="AP1067" s="11">
        <f t="shared" si="465"/>
        <v>1</v>
      </c>
      <c r="AQ1067" s="26">
        <f t="shared" si="466"/>
        <v>0</v>
      </c>
      <c r="AR1067" s="26">
        <f t="shared" si="467"/>
        <v>0</v>
      </c>
      <c r="AS1067" s="26">
        <f t="shared" si="468"/>
        <v>0</v>
      </c>
      <c r="AT1067" s="26">
        <f t="shared" si="469"/>
        <v>0</v>
      </c>
      <c r="AU1067" s="26">
        <f t="shared" si="470"/>
        <v>0</v>
      </c>
      <c r="AV1067" s="26">
        <f t="shared" si="471"/>
        <v>0</v>
      </c>
      <c r="AW1067" s="11" t="s">
        <v>653</v>
      </c>
      <c r="AX1067" s="11" t="str">
        <f>VLOOKUP(L1067,Group!$A$2:$B$1000,2,0)</f>
        <v>Maintenance</v>
      </c>
      <c r="AY1067" s="11">
        <f>IF(ISERROR(VLOOKUP(U1067,'ITWR Dump'!$A$2:$Y$5000,15,0)),0,(VLOOKUP('ILC Report'!U1067,'ITWR Dump'!$A$2:$Y$5000,15,0)))</f>
        <v>0</v>
      </c>
      <c r="AZ1067" s="11" t="str">
        <f t="shared" si="472"/>
        <v>Yes</v>
      </c>
      <c r="BA1067" s="11" t="str">
        <f t="shared" si="473"/>
        <v>BKI</v>
      </c>
      <c r="BB1067" s="11" t="str">
        <f t="shared" si="474"/>
        <v>MN</v>
      </c>
      <c r="BC1067" s="11" t="str">
        <f t="shared" si="475"/>
        <v>No</v>
      </c>
    </row>
    <row r="1068" spans="1:55" x14ac:dyDescent="0.3">
      <c r="A1068" s="11" t="s">
        <v>679</v>
      </c>
      <c r="B1068" s="11" t="s">
        <v>1857</v>
      </c>
      <c r="C1068" s="11" t="s">
        <v>606</v>
      </c>
      <c r="D1068" s="11" t="s">
        <v>2499</v>
      </c>
      <c r="E1068" s="38" t="s">
        <v>2903</v>
      </c>
      <c r="F1068" s="11">
        <v>1.5</v>
      </c>
      <c r="G1068" s="40" t="s">
        <v>218</v>
      </c>
      <c r="H1068" s="11" t="str">
        <f t="shared" si="457"/>
        <v>Regular</v>
      </c>
      <c r="I1068" s="11" t="str">
        <f t="shared" si="449"/>
        <v>INDIA</v>
      </c>
      <c r="J1068" s="11" t="str">
        <f>IF(ISERROR(VLOOKUP(C1068,'WI Vs ASM'!$B$2:$E$1000,4,0)),0,(VLOOKUP(C1068,'WI Vs ASM'!$B$2:$E$1000,4,0)))</f>
        <v>Offshore</v>
      </c>
      <c r="K1068" s="11" t="str">
        <f>IF(ISERROR(VLOOKUP(C1068,'WI Vs ASM'!$B$2:$F$1000,5,0)),0,(VLOOKUP(C1068,'WI Vs ASM'!$B$2:$F$1000,5,0)))</f>
        <v>01-Fixed Price</v>
      </c>
      <c r="L1068" s="11" t="str">
        <f>IF(ISERROR(VLOOKUP(C1068,'WI Vs ASM'!$B$2:$D$1000,3,0)),0,(VLOOKUP(C1068,'WI Vs ASM'!$B$2:$D$1000,3,0)))</f>
        <v>01-Maintenance Offshore</v>
      </c>
      <c r="M1068" s="11" t="str">
        <f>IF(ISERROR(VLOOKUP(C1068,'WI Vs ASM'!$B$2:$I$1000,8,0)),0,(VLOOKUP(C1068,'WI Vs ASM'!$B$2:$I$1000,8,0)))</f>
        <v>Rahul Soman</v>
      </c>
      <c r="N1068" s="11" t="str">
        <f>IF(ISERROR(VLOOKUP(C1068,'WI Vs ASM'!$B$2:$G$1000,6,0)),0,(VLOOKUP(C1068,'WI Vs ASM'!$B$2:$G$1000,6,0)))</f>
        <v>Lotus Notes</v>
      </c>
      <c r="O1068" s="11" t="str">
        <f>IF(ISERROR(VLOOKUP(C1068,'WI Vs ASM'!$B$2:$H$1000,7,0)),0,(VLOOKUP(C1068,'WI Vs ASM'!$B$2:$H$1000,7,0)))</f>
        <v>Lotus Notes</v>
      </c>
      <c r="P1068" s="11" t="str">
        <f t="shared" si="450"/>
        <v>May-17</v>
      </c>
      <c r="Q1068" s="11" t="str">
        <f t="shared" si="451"/>
        <v>Q2</v>
      </c>
      <c r="R1068" s="11" t="str">
        <f>IF(ISERROR(VLOOKUP(C1068,'WI Vs ASM'!$B$2:$J$1000,9,0)),0,(VLOOKUP(C1068,'WI Vs ASM'!$B$2:$J$1000,9,0)))</f>
        <v>Jyothi Pai</v>
      </c>
      <c r="S1068" s="11" t="str">
        <f>IF(ISERROR(VLOOKUP(C1068,'WI Vs ASM'!$B$2:$K$1000,10,0)),0,(VLOOKUP(C1068,'WI Vs ASM'!$B$2:$K$1000,10,0)))</f>
        <v>Dennis G. Bosman</v>
      </c>
      <c r="T1068" s="11" t="str">
        <f>IF(ISERROR(VLOOKUP(C1068,'WI Vs ASM'!$B$2:$L$1000,11,0)),0,(VLOOKUP(C1068,'WI Vs ASM'!$B$2:$L$1000,11,0)))</f>
        <v>Terry Hedger</v>
      </c>
      <c r="U1068" s="11" t="e">
        <f t="shared" si="458"/>
        <v>#VALUE!</v>
      </c>
      <c r="V1068" s="11" t="str">
        <f t="shared" si="452"/>
        <v>Yes</v>
      </c>
      <c r="W1068" s="11" t="str">
        <f t="shared" si="453"/>
        <v>No</v>
      </c>
      <c r="X1068" s="11" t="str">
        <f t="shared" si="454"/>
        <v>No</v>
      </c>
      <c r="Y1068" s="11" t="str">
        <f t="shared" si="455"/>
        <v>No</v>
      </c>
      <c r="Z1068" s="11" t="str">
        <f t="shared" si="456"/>
        <v>No</v>
      </c>
      <c r="AA1068" s="11" t="str">
        <f t="shared" si="459"/>
        <v>No</v>
      </c>
      <c r="AB1068" s="11">
        <f>IF(ISERROR(VLOOKUP(U1068,'ITWR Dump'!$A$2:$Y$5000,24,0)),0,(VLOOKUP('ILC Report'!U1068,'ITWR Dump'!$A$2:$Y$5000,24,0)))</f>
        <v>0</v>
      </c>
      <c r="AC1068" s="11" t="str">
        <f t="shared" si="460"/>
        <v>No</v>
      </c>
      <c r="AD1068" s="11" t="str">
        <f t="shared" si="461"/>
        <v/>
      </c>
      <c r="AE1068" s="11">
        <f>IF(ISERROR(VLOOKUP(U1068,'ITWR Dump'!$A$2:$Y$5000,13,0)),0,(VLOOKUP(U1068,'ITWR Dump'!$A$2:$Y$5000,13,0)))</f>
        <v>0</v>
      </c>
      <c r="AF1068" s="11">
        <f>IF(ISERROR(VLOOKUP(U1068,'ITWR Dump'!$A$2:$Y$5000,11,0)),0,(VLOOKUP(U1068,'ITWR Dump'!$A$2:$Y$5000,11,0)))</f>
        <v>0</v>
      </c>
      <c r="AG1068" s="11">
        <f>IF(ISERROR(VLOOKUP(U1068,'ITWR Dump'!$A$2:$Y$5000,2,0)),0,(VLOOKUP(U1068,'ITWR Dump'!$A$2:$Y$5000,2,0)))</f>
        <v>0</v>
      </c>
      <c r="AH1068" s="11">
        <f>IF(ISERROR(VLOOKUP(U1068,'ITWR Dump'!$A$2:$Y$5000,14,0)),0,(VLOOKUP(U1068,'ITWR Dump'!$A$2:$Y$5000,14,0)))</f>
        <v>0</v>
      </c>
      <c r="AI1068" s="11" t="str">
        <f t="shared" si="462"/>
        <v>01-Maintenance Offshore</v>
      </c>
      <c r="AJ1068" s="11" t="str">
        <f t="shared" si="463"/>
        <v>Offshore</v>
      </c>
      <c r="AK1068" s="11" t="str">
        <f>IF(ISERROR(VLOOKUP(A1068,'Team Data'!$C$2:$U$213,17,0)),0,(VLOOKUP(A1068,'Team Data'!$C$2:$U$213,17,0)))</f>
        <v>PRISM</v>
      </c>
      <c r="AL1068" s="11" t="str">
        <f t="shared" si="464"/>
        <v>2017-04-24</v>
      </c>
      <c r="AM1068" s="11">
        <f>IF(ISERROR(VLOOKUP(U1068,'ITWR Dump'!$A$2:$Y$5000,16,0)),0,(VLOOKUP(U1068,'ITWR Dump'!$A$2:$Y$5000,16,0)))</f>
        <v>0</v>
      </c>
      <c r="AN1068" s="11">
        <f>IF(ISERROR(VLOOKUP(U1068,'ITWR Dump'!$A$2:$Y$5000,18,0)),0,(VLOOKUP(U1068,'ITWR Dump'!$A$2:$Y$5000,18,0)))</f>
        <v>0</v>
      </c>
      <c r="AO1068" s="11">
        <f>IF(ISERROR(VLOOKUP(U1068,'ITWR Dump'!$A$2:$Y$5000,25,0)),0,(VLOOKUP('ILC Report'!U1068,'ITWR Dump'!$A$2:$Y$5000,25,0)))</f>
        <v>0</v>
      </c>
      <c r="AP1068" s="11">
        <f t="shared" si="465"/>
        <v>1</v>
      </c>
      <c r="AQ1068" s="26">
        <f t="shared" si="466"/>
        <v>0</v>
      </c>
      <c r="AR1068" s="26">
        <f t="shared" si="467"/>
        <v>0</v>
      </c>
      <c r="AS1068" s="26">
        <f t="shared" si="468"/>
        <v>0</v>
      </c>
      <c r="AT1068" s="26">
        <f t="shared" si="469"/>
        <v>0</v>
      </c>
      <c r="AU1068" s="26">
        <f t="shared" si="470"/>
        <v>0</v>
      </c>
      <c r="AV1068" s="26">
        <f t="shared" si="471"/>
        <v>0</v>
      </c>
      <c r="AW1068" s="11" t="s">
        <v>653</v>
      </c>
      <c r="AX1068" s="11" t="str">
        <f>VLOOKUP(L1068,Group!$A$2:$B$1000,2,0)</f>
        <v>Maintenance</v>
      </c>
      <c r="AY1068" s="11">
        <f>IF(ISERROR(VLOOKUP(U1068,'ITWR Dump'!$A$2:$Y$5000,15,0)),0,(VLOOKUP('ILC Report'!U1068,'ITWR Dump'!$A$2:$Y$5000,15,0)))</f>
        <v>0</v>
      </c>
      <c r="AZ1068" s="11" t="str">
        <f t="shared" si="472"/>
        <v>Yes</v>
      </c>
      <c r="BA1068" s="11" t="str">
        <f t="shared" si="473"/>
        <v>BKI</v>
      </c>
      <c r="BB1068" s="11" t="str">
        <f t="shared" si="474"/>
        <v>MN</v>
      </c>
      <c r="BC1068" s="11" t="str">
        <f t="shared" si="475"/>
        <v>No</v>
      </c>
    </row>
    <row r="1069" spans="1:55" x14ac:dyDescent="0.3">
      <c r="A1069" s="11" t="s">
        <v>679</v>
      </c>
      <c r="B1069" s="11" t="s">
        <v>1857</v>
      </c>
      <c r="C1069" s="11" t="s">
        <v>606</v>
      </c>
      <c r="D1069" s="11" t="s">
        <v>2500</v>
      </c>
      <c r="E1069" s="38" t="s">
        <v>2903</v>
      </c>
      <c r="F1069" s="11">
        <v>1.5</v>
      </c>
      <c r="G1069" s="40" t="s">
        <v>218</v>
      </c>
      <c r="H1069" s="11" t="str">
        <f t="shared" si="457"/>
        <v>Regular</v>
      </c>
      <c r="I1069" s="11" t="str">
        <f t="shared" si="449"/>
        <v>INDIA</v>
      </c>
      <c r="J1069" s="11" t="str">
        <f>IF(ISERROR(VLOOKUP(C1069,'WI Vs ASM'!$B$2:$E$1000,4,0)),0,(VLOOKUP(C1069,'WI Vs ASM'!$B$2:$E$1000,4,0)))</f>
        <v>Offshore</v>
      </c>
      <c r="K1069" s="11" t="str">
        <f>IF(ISERROR(VLOOKUP(C1069,'WI Vs ASM'!$B$2:$F$1000,5,0)),0,(VLOOKUP(C1069,'WI Vs ASM'!$B$2:$F$1000,5,0)))</f>
        <v>01-Fixed Price</v>
      </c>
      <c r="L1069" s="11" t="str">
        <f>IF(ISERROR(VLOOKUP(C1069,'WI Vs ASM'!$B$2:$D$1000,3,0)),0,(VLOOKUP(C1069,'WI Vs ASM'!$B$2:$D$1000,3,0)))</f>
        <v>01-Maintenance Offshore</v>
      </c>
      <c r="M1069" s="11" t="str">
        <f>IF(ISERROR(VLOOKUP(C1069,'WI Vs ASM'!$B$2:$I$1000,8,0)),0,(VLOOKUP(C1069,'WI Vs ASM'!$B$2:$I$1000,8,0)))</f>
        <v>Rahul Soman</v>
      </c>
      <c r="N1069" s="11" t="str">
        <f>IF(ISERROR(VLOOKUP(C1069,'WI Vs ASM'!$B$2:$G$1000,6,0)),0,(VLOOKUP(C1069,'WI Vs ASM'!$B$2:$G$1000,6,0)))</f>
        <v>Lotus Notes</v>
      </c>
      <c r="O1069" s="11" t="str">
        <f>IF(ISERROR(VLOOKUP(C1069,'WI Vs ASM'!$B$2:$H$1000,7,0)),0,(VLOOKUP(C1069,'WI Vs ASM'!$B$2:$H$1000,7,0)))</f>
        <v>Lotus Notes</v>
      </c>
      <c r="P1069" s="11" t="str">
        <f t="shared" si="450"/>
        <v>May-17</v>
      </c>
      <c r="Q1069" s="11" t="str">
        <f t="shared" si="451"/>
        <v>Q2</v>
      </c>
      <c r="R1069" s="11" t="str">
        <f>IF(ISERROR(VLOOKUP(C1069,'WI Vs ASM'!$B$2:$J$1000,9,0)),0,(VLOOKUP(C1069,'WI Vs ASM'!$B$2:$J$1000,9,0)))</f>
        <v>Jyothi Pai</v>
      </c>
      <c r="S1069" s="11" t="str">
        <f>IF(ISERROR(VLOOKUP(C1069,'WI Vs ASM'!$B$2:$K$1000,10,0)),0,(VLOOKUP(C1069,'WI Vs ASM'!$B$2:$K$1000,10,0)))</f>
        <v>Dennis G. Bosman</v>
      </c>
      <c r="T1069" s="11" t="str">
        <f>IF(ISERROR(VLOOKUP(C1069,'WI Vs ASM'!$B$2:$L$1000,11,0)),0,(VLOOKUP(C1069,'WI Vs ASM'!$B$2:$L$1000,11,0)))</f>
        <v>Terry Hedger</v>
      </c>
      <c r="U1069" s="11" t="e">
        <f t="shared" si="458"/>
        <v>#VALUE!</v>
      </c>
      <c r="V1069" s="11" t="str">
        <f t="shared" si="452"/>
        <v>Yes</v>
      </c>
      <c r="W1069" s="11" t="str">
        <f t="shared" si="453"/>
        <v>No</v>
      </c>
      <c r="X1069" s="11" t="str">
        <f t="shared" si="454"/>
        <v>No</v>
      </c>
      <c r="Y1069" s="11" t="str">
        <f t="shared" si="455"/>
        <v>No</v>
      </c>
      <c r="Z1069" s="11" t="str">
        <f t="shared" si="456"/>
        <v>No</v>
      </c>
      <c r="AA1069" s="11" t="str">
        <f t="shared" si="459"/>
        <v>No</v>
      </c>
      <c r="AB1069" s="11">
        <f>IF(ISERROR(VLOOKUP(U1069,'ITWR Dump'!$A$2:$Y$5000,24,0)),0,(VLOOKUP('ILC Report'!U1069,'ITWR Dump'!$A$2:$Y$5000,24,0)))</f>
        <v>0</v>
      </c>
      <c r="AC1069" s="11" t="str">
        <f t="shared" si="460"/>
        <v>No</v>
      </c>
      <c r="AD1069" s="11" t="str">
        <f t="shared" si="461"/>
        <v/>
      </c>
      <c r="AE1069" s="11">
        <f>IF(ISERROR(VLOOKUP(U1069,'ITWR Dump'!$A$2:$Y$5000,13,0)),0,(VLOOKUP(U1069,'ITWR Dump'!$A$2:$Y$5000,13,0)))</f>
        <v>0</v>
      </c>
      <c r="AF1069" s="11">
        <f>IF(ISERROR(VLOOKUP(U1069,'ITWR Dump'!$A$2:$Y$5000,11,0)),0,(VLOOKUP(U1069,'ITWR Dump'!$A$2:$Y$5000,11,0)))</f>
        <v>0</v>
      </c>
      <c r="AG1069" s="11">
        <f>IF(ISERROR(VLOOKUP(U1069,'ITWR Dump'!$A$2:$Y$5000,2,0)),0,(VLOOKUP(U1069,'ITWR Dump'!$A$2:$Y$5000,2,0)))</f>
        <v>0</v>
      </c>
      <c r="AH1069" s="11">
        <f>IF(ISERROR(VLOOKUP(U1069,'ITWR Dump'!$A$2:$Y$5000,14,0)),0,(VLOOKUP(U1069,'ITWR Dump'!$A$2:$Y$5000,14,0)))</f>
        <v>0</v>
      </c>
      <c r="AI1069" s="11" t="str">
        <f t="shared" si="462"/>
        <v>01-Maintenance Offshore</v>
      </c>
      <c r="AJ1069" s="11" t="str">
        <f t="shared" si="463"/>
        <v>Offshore</v>
      </c>
      <c r="AK1069" s="11" t="str">
        <f>IF(ISERROR(VLOOKUP(A1069,'Team Data'!$C$2:$U$213,17,0)),0,(VLOOKUP(A1069,'Team Data'!$C$2:$U$213,17,0)))</f>
        <v>PRISM</v>
      </c>
      <c r="AL1069" s="11" t="str">
        <f t="shared" si="464"/>
        <v>2017-04-24</v>
      </c>
      <c r="AM1069" s="11">
        <f>IF(ISERROR(VLOOKUP(U1069,'ITWR Dump'!$A$2:$Y$5000,16,0)),0,(VLOOKUP(U1069,'ITWR Dump'!$A$2:$Y$5000,16,0)))</f>
        <v>0</v>
      </c>
      <c r="AN1069" s="11">
        <f>IF(ISERROR(VLOOKUP(U1069,'ITWR Dump'!$A$2:$Y$5000,18,0)),0,(VLOOKUP(U1069,'ITWR Dump'!$A$2:$Y$5000,18,0)))</f>
        <v>0</v>
      </c>
      <c r="AO1069" s="11">
        <f>IF(ISERROR(VLOOKUP(U1069,'ITWR Dump'!$A$2:$Y$5000,25,0)),0,(VLOOKUP('ILC Report'!U1069,'ITWR Dump'!$A$2:$Y$5000,25,0)))</f>
        <v>0</v>
      </c>
      <c r="AP1069" s="11">
        <f t="shared" si="465"/>
        <v>1</v>
      </c>
      <c r="AQ1069" s="26">
        <f t="shared" si="466"/>
        <v>0</v>
      </c>
      <c r="AR1069" s="26">
        <f t="shared" si="467"/>
        <v>0</v>
      </c>
      <c r="AS1069" s="26">
        <f t="shared" si="468"/>
        <v>0</v>
      </c>
      <c r="AT1069" s="26">
        <f t="shared" si="469"/>
        <v>0</v>
      </c>
      <c r="AU1069" s="26">
        <f t="shared" si="470"/>
        <v>0</v>
      </c>
      <c r="AV1069" s="26">
        <f t="shared" si="471"/>
        <v>0</v>
      </c>
      <c r="AW1069" s="11" t="s">
        <v>653</v>
      </c>
      <c r="AX1069" s="11" t="str">
        <f>VLOOKUP(L1069,Group!$A$2:$B$1000,2,0)</f>
        <v>Maintenance</v>
      </c>
      <c r="AY1069" s="11">
        <f>IF(ISERROR(VLOOKUP(U1069,'ITWR Dump'!$A$2:$Y$5000,15,0)),0,(VLOOKUP('ILC Report'!U1069,'ITWR Dump'!$A$2:$Y$5000,15,0)))</f>
        <v>0</v>
      </c>
      <c r="AZ1069" s="11" t="str">
        <f t="shared" si="472"/>
        <v>Yes</v>
      </c>
      <c r="BA1069" s="11" t="str">
        <f t="shared" si="473"/>
        <v>BKI</v>
      </c>
      <c r="BB1069" s="11" t="str">
        <f t="shared" si="474"/>
        <v>MN</v>
      </c>
      <c r="BC1069" s="11" t="str">
        <f t="shared" si="475"/>
        <v>No</v>
      </c>
    </row>
    <row r="1070" spans="1:55" x14ac:dyDescent="0.3">
      <c r="A1070" s="11" t="s">
        <v>679</v>
      </c>
      <c r="B1070" s="11" t="s">
        <v>1857</v>
      </c>
      <c r="C1070" s="11" t="s">
        <v>606</v>
      </c>
      <c r="D1070" s="11" t="s">
        <v>2484</v>
      </c>
      <c r="E1070" s="38" t="s">
        <v>2903</v>
      </c>
      <c r="F1070" s="11">
        <v>12</v>
      </c>
      <c r="G1070" s="40" t="s">
        <v>218</v>
      </c>
      <c r="H1070" s="11" t="str">
        <f t="shared" si="457"/>
        <v>Regular</v>
      </c>
      <c r="I1070" s="11" t="str">
        <f t="shared" si="449"/>
        <v>INDIA</v>
      </c>
      <c r="J1070" s="11" t="str">
        <f>IF(ISERROR(VLOOKUP(C1070,'WI Vs ASM'!$B$2:$E$1000,4,0)),0,(VLOOKUP(C1070,'WI Vs ASM'!$B$2:$E$1000,4,0)))</f>
        <v>Offshore</v>
      </c>
      <c r="K1070" s="11" t="str">
        <f>IF(ISERROR(VLOOKUP(C1070,'WI Vs ASM'!$B$2:$F$1000,5,0)),0,(VLOOKUP(C1070,'WI Vs ASM'!$B$2:$F$1000,5,0)))</f>
        <v>01-Fixed Price</v>
      </c>
      <c r="L1070" s="11" t="str">
        <f>IF(ISERROR(VLOOKUP(C1070,'WI Vs ASM'!$B$2:$D$1000,3,0)),0,(VLOOKUP(C1070,'WI Vs ASM'!$B$2:$D$1000,3,0)))</f>
        <v>01-Maintenance Offshore</v>
      </c>
      <c r="M1070" s="11" t="str">
        <f>IF(ISERROR(VLOOKUP(C1070,'WI Vs ASM'!$B$2:$I$1000,8,0)),0,(VLOOKUP(C1070,'WI Vs ASM'!$B$2:$I$1000,8,0)))</f>
        <v>Rahul Soman</v>
      </c>
      <c r="N1070" s="11" t="str">
        <f>IF(ISERROR(VLOOKUP(C1070,'WI Vs ASM'!$B$2:$G$1000,6,0)),0,(VLOOKUP(C1070,'WI Vs ASM'!$B$2:$G$1000,6,0)))</f>
        <v>Lotus Notes</v>
      </c>
      <c r="O1070" s="11" t="str">
        <f>IF(ISERROR(VLOOKUP(C1070,'WI Vs ASM'!$B$2:$H$1000,7,0)),0,(VLOOKUP(C1070,'WI Vs ASM'!$B$2:$H$1000,7,0)))</f>
        <v>Lotus Notes</v>
      </c>
      <c r="P1070" s="11" t="str">
        <f t="shared" si="450"/>
        <v>May-17</v>
      </c>
      <c r="Q1070" s="11" t="str">
        <f t="shared" si="451"/>
        <v>Q2</v>
      </c>
      <c r="R1070" s="11" t="str">
        <f>IF(ISERROR(VLOOKUP(C1070,'WI Vs ASM'!$B$2:$J$1000,9,0)),0,(VLOOKUP(C1070,'WI Vs ASM'!$B$2:$J$1000,9,0)))</f>
        <v>Jyothi Pai</v>
      </c>
      <c r="S1070" s="11" t="str">
        <f>IF(ISERROR(VLOOKUP(C1070,'WI Vs ASM'!$B$2:$K$1000,10,0)),0,(VLOOKUP(C1070,'WI Vs ASM'!$B$2:$K$1000,10,0)))</f>
        <v>Dennis G. Bosman</v>
      </c>
      <c r="T1070" s="11" t="str">
        <f>IF(ISERROR(VLOOKUP(C1070,'WI Vs ASM'!$B$2:$L$1000,11,0)),0,(VLOOKUP(C1070,'WI Vs ASM'!$B$2:$L$1000,11,0)))</f>
        <v>Terry Hedger</v>
      </c>
      <c r="U1070" s="11" t="str">
        <f t="shared" si="458"/>
        <v>WR327621</v>
      </c>
      <c r="V1070" s="11" t="str">
        <f t="shared" si="452"/>
        <v>No</v>
      </c>
      <c r="W1070" s="11" t="str">
        <f t="shared" si="453"/>
        <v>Yes</v>
      </c>
      <c r="X1070" s="11" t="str">
        <f t="shared" si="454"/>
        <v>No</v>
      </c>
      <c r="Y1070" s="11" t="str">
        <f t="shared" si="455"/>
        <v>No</v>
      </c>
      <c r="Z1070" s="11" t="str">
        <f t="shared" si="456"/>
        <v>No</v>
      </c>
      <c r="AA1070" s="11" t="str">
        <f t="shared" si="459"/>
        <v>No</v>
      </c>
      <c r="AB1070" s="11">
        <f>IF(ISERROR(VLOOKUP(U1070,'ITWR Dump'!$A$2:$Y$5000,24,0)),0,(VLOOKUP('ILC Report'!U1070,'ITWR Dump'!$A$2:$Y$5000,24,0)))</f>
        <v>0</v>
      </c>
      <c r="AC1070" s="11" t="str">
        <f t="shared" si="460"/>
        <v>No</v>
      </c>
      <c r="AD1070" s="11" t="str">
        <f t="shared" si="461"/>
        <v/>
      </c>
      <c r="AE1070" s="11">
        <f>IF(ISERROR(VLOOKUP(U1070,'ITWR Dump'!$A$2:$Y$5000,13,0)),0,(VLOOKUP(U1070,'ITWR Dump'!$A$2:$Y$5000,13,0)))</f>
        <v>0</v>
      </c>
      <c r="AF1070" s="11">
        <f>IF(ISERROR(VLOOKUP(U1070,'ITWR Dump'!$A$2:$Y$5000,11,0)),0,(VLOOKUP(U1070,'ITWR Dump'!$A$2:$Y$5000,11,0)))</f>
        <v>0</v>
      </c>
      <c r="AG1070" s="11">
        <f>IF(ISERROR(VLOOKUP(U1070,'ITWR Dump'!$A$2:$Y$5000,2,0)),0,(VLOOKUP(U1070,'ITWR Dump'!$A$2:$Y$5000,2,0)))</f>
        <v>0</v>
      </c>
      <c r="AH1070" s="11">
        <f>IF(ISERROR(VLOOKUP(U1070,'ITWR Dump'!$A$2:$Y$5000,14,0)),0,(VLOOKUP(U1070,'ITWR Dump'!$A$2:$Y$5000,14,0)))</f>
        <v>0</v>
      </c>
      <c r="AI1070" s="11" t="str">
        <f t="shared" si="462"/>
        <v>01-Maintenance Offshore</v>
      </c>
      <c r="AJ1070" s="11" t="str">
        <f t="shared" si="463"/>
        <v>Offshore</v>
      </c>
      <c r="AK1070" s="11" t="str">
        <f>IF(ISERROR(VLOOKUP(A1070,'Team Data'!$C$2:$U$213,17,0)),0,(VLOOKUP(A1070,'Team Data'!$C$2:$U$213,17,0)))</f>
        <v>PRISM</v>
      </c>
      <c r="AL1070" s="11" t="str">
        <f t="shared" si="464"/>
        <v>2017-04-24</v>
      </c>
      <c r="AM1070" s="11">
        <f>IF(ISERROR(VLOOKUP(U1070,'ITWR Dump'!$A$2:$Y$5000,16,0)),0,(VLOOKUP(U1070,'ITWR Dump'!$A$2:$Y$5000,16,0)))</f>
        <v>0</v>
      </c>
      <c r="AN1070" s="11">
        <f>IF(ISERROR(VLOOKUP(U1070,'ITWR Dump'!$A$2:$Y$5000,18,0)),0,(VLOOKUP(U1070,'ITWR Dump'!$A$2:$Y$5000,18,0)))</f>
        <v>0</v>
      </c>
      <c r="AO1070" s="11">
        <f>IF(ISERROR(VLOOKUP(U1070,'ITWR Dump'!$A$2:$Y$5000,25,0)),0,(VLOOKUP('ILC Report'!U1070,'ITWR Dump'!$A$2:$Y$5000,25,0)))</f>
        <v>0</v>
      </c>
      <c r="AP1070" s="11">
        <f t="shared" si="465"/>
        <v>0</v>
      </c>
      <c r="AQ1070" s="26">
        <f t="shared" si="466"/>
        <v>0</v>
      </c>
      <c r="AR1070" s="26">
        <f t="shared" si="467"/>
        <v>0</v>
      </c>
      <c r="AS1070" s="26">
        <f t="shared" si="468"/>
        <v>0</v>
      </c>
      <c r="AT1070" s="26">
        <f t="shared" si="469"/>
        <v>0</v>
      </c>
      <c r="AU1070" s="26">
        <f t="shared" si="470"/>
        <v>0</v>
      </c>
      <c r="AV1070" s="26">
        <f t="shared" si="471"/>
        <v>0</v>
      </c>
      <c r="AW1070" s="11" t="s">
        <v>653</v>
      </c>
      <c r="AX1070" s="11" t="str">
        <f>VLOOKUP(L1070,Group!$A$2:$B$1000,2,0)</f>
        <v>Maintenance</v>
      </c>
      <c r="AY1070" s="11">
        <f>IF(ISERROR(VLOOKUP(U1070,'ITWR Dump'!$A$2:$Y$5000,15,0)),0,(VLOOKUP('ILC Report'!U1070,'ITWR Dump'!$A$2:$Y$5000,15,0)))</f>
        <v>0</v>
      </c>
      <c r="AZ1070" s="11" t="str">
        <f t="shared" si="472"/>
        <v>Yes</v>
      </c>
      <c r="BA1070" s="11" t="str">
        <f t="shared" si="473"/>
        <v>BKI</v>
      </c>
      <c r="BB1070" s="11" t="str">
        <f t="shared" si="474"/>
        <v>MN</v>
      </c>
      <c r="BC1070" s="11" t="str">
        <f t="shared" si="475"/>
        <v>No</v>
      </c>
    </row>
    <row r="1071" spans="1:55" x14ac:dyDescent="0.3">
      <c r="A1071" s="11" t="s">
        <v>679</v>
      </c>
      <c r="B1071" s="11" t="s">
        <v>1857</v>
      </c>
      <c r="C1071" s="11" t="s">
        <v>606</v>
      </c>
      <c r="D1071" s="11" t="s">
        <v>2496</v>
      </c>
      <c r="E1071" s="38" t="s">
        <v>2904</v>
      </c>
      <c r="F1071" s="11">
        <v>4</v>
      </c>
      <c r="G1071" s="40" t="s">
        <v>218</v>
      </c>
      <c r="H1071" s="11" t="str">
        <f t="shared" si="457"/>
        <v>Regular</v>
      </c>
      <c r="I1071" s="11" t="str">
        <f t="shared" si="449"/>
        <v>INDIA</v>
      </c>
      <c r="J1071" s="11" t="str">
        <f>IF(ISERROR(VLOOKUP(C1071,'WI Vs ASM'!$B$2:$E$1000,4,0)),0,(VLOOKUP(C1071,'WI Vs ASM'!$B$2:$E$1000,4,0)))</f>
        <v>Offshore</v>
      </c>
      <c r="K1071" s="11" t="str">
        <f>IF(ISERROR(VLOOKUP(C1071,'WI Vs ASM'!$B$2:$F$1000,5,0)),0,(VLOOKUP(C1071,'WI Vs ASM'!$B$2:$F$1000,5,0)))</f>
        <v>01-Fixed Price</v>
      </c>
      <c r="L1071" s="11" t="str">
        <f>IF(ISERROR(VLOOKUP(C1071,'WI Vs ASM'!$B$2:$D$1000,3,0)),0,(VLOOKUP(C1071,'WI Vs ASM'!$B$2:$D$1000,3,0)))</f>
        <v>01-Maintenance Offshore</v>
      </c>
      <c r="M1071" s="11" t="str">
        <f>IF(ISERROR(VLOOKUP(C1071,'WI Vs ASM'!$B$2:$I$1000,8,0)),0,(VLOOKUP(C1071,'WI Vs ASM'!$B$2:$I$1000,8,0)))</f>
        <v>Rahul Soman</v>
      </c>
      <c r="N1071" s="11" t="str">
        <f>IF(ISERROR(VLOOKUP(C1071,'WI Vs ASM'!$B$2:$G$1000,6,0)),0,(VLOOKUP(C1071,'WI Vs ASM'!$B$2:$G$1000,6,0)))</f>
        <v>Lotus Notes</v>
      </c>
      <c r="O1071" s="11" t="str">
        <f>IF(ISERROR(VLOOKUP(C1071,'WI Vs ASM'!$B$2:$H$1000,7,0)),0,(VLOOKUP(C1071,'WI Vs ASM'!$B$2:$H$1000,7,0)))</f>
        <v>Lotus Notes</v>
      </c>
      <c r="P1071" s="11" t="str">
        <f t="shared" si="450"/>
        <v>May-17</v>
      </c>
      <c r="Q1071" s="11" t="str">
        <f t="shared" si="451"/>
        <v>Q2</v>
      </c>
      <c r="R1071" s="11" t="str">
        <f>IF(ISERROR(VLOOKUP(C1071,'WI Vs ASM'!$B$2:$J$1000,9,0)),0,(VLOOKUP(C1071,'WI Vs ASM'!$B$2:$J$1000,9,0)))</f>
        <v>Jyothi Pai</v>
      </c>
      <c r="S1071" s="11" t="str">
        <f>IF(ISERROR(VLOOKUP(C1071,'WI Vs ASM'!$B$2:$K$1000,10,0)),0,(VLOOKUP(C1071,'WI Vs ASM'!$B$2:$K$1000,10,0)))</f>
        <v>Dennis G. Bosman</v>
      </c>
      <c r="T1071" s="11" t="str">
        <f>IF(ISERROR(VLOOKUP(C1071,'WI Vs ASM'!$B$2:$L$1000,11,0)),0,(VLOOKUP(C1071,'WI Vs ASM'!$B$2:$L$1000,11,0)))</f>
        <v>Terry Hedger</v>
      </c>
      <c r="U1071" s="11" t="e">
        <f t="shared" si="458"/>
        <v>#VALUE!</v>
      </c>
      <c r="V1071" s="11" t="str">
        <f t="shared" si="452"/>
        <v>Yes</v>
      </c>
      <c r="W1071" s="11" t="str">
        <f t="shared" si="453"/>
        <v>No</v>
      </c>
      <c r="X1071" s="11" t="str">
        <f t="shared" si="454"/>
        <v>No</v>
      </c>
      <c r="Y1071" s="11" t="str">
        <f t="shared" si="455"/>
        <v>No</v>
      </c>
      <c r="Z1071" s="11" t="str">
        <f t="shared" si="456"/>
        <v>No</v>
      </c>
      <c r="AA1071" s="11" t="str">
        <f t="shared" si="459"/>
        <v>No</v>
      </c>
      <c r="AB1071" s="11">
        <f>IF(ISERROR(VLOOKUP(U1071,'ITWR Dump'!$A$2:$Y$5000,24,0)),0,(VLOOKUP('ILC Report'!U1071,'ITWR Dump'!$A$2:$Y$5000,24,0)))</f>
        <v>0</v>
      </c>
      <c r="AC1071" s="11" t="str">
        <f t="shared" si="460"/>
        <v>No</v>
      </c>
      <c r="AD1071" s="11" t="str">
        <f t="shared" si="461"/>
        <v/>
      </c>
      <c r="AE1071" s="11">
        <f>IF(ISERROR(VLOOKUP(U1071,'ITWR Dump'!$A$2:$Y$5000,13,0)),0,(VLOOKUP(U1071,'ITWR Dump'!$A$2:$Y$5000,13,0)))</f>
        <v>0</v>
      </c>
      <c r="AF1071" s="11">
        <f>IF(ISERROR(VLOOKUP(U1071,'ITWR Dump'!$A$2:$Y$5000,11,0)),0,(VLOOKUP(U1071,'ITWR Dump'!$A$2:$Y$5000,11,0)))</f>
        <v>0</v>
      </c>
      <c r="AG1071" s="11">
        <f>IF(ISERROR(VLOOKUP(U1071,'ITWR Dump'!$A$2:$Y$5000,2,0)),0,(VLOOKUP(U1071,'ITWR Dump'!$A$2:$Y$5000,2,0)))</f>
        <v>0</v>
      </c>
      <c r="AH1071" s="11">
        <f>IF(ISERROR(VLOOKUP(U1071,'ITWR Dump'!$A$2:$Y$5000,14,0)),0,(VLOOKUP(U1071,'ITWR Dump'!$A$2:$Y$5000,14,0)))</f>
        <v>0</v>
      </c>
      <c r="AI1071" s="11" t="str">
        <f t="shared" si="462"/>
        <v>01-Maintenance Offshore</v>
      </c>
      <c r="AJ1071" s="11" t="str">
        <f t="shared" si="463"/>
        <v>Offshore</v>
      </c>
      <c r="AK1071" s="11" t="str">
        <f>IF(ISERROR(VLOOKUP(A1071,'Team Data'!$C$2:$U$213,17,0)),0,(VLOOKUP(A1071,'Team Data'!$C$2:$U$213,17,0)))</f>
        <v>PRISM</v>
      </c>
      <c r="AL1071" s="11" t="str">
        <f t="shared" si="464"/>
        <v>2017-04-24</v>
      </c>
      <c r="AM1071" s="11">
        <f>IF(ISERROR(VLOOKUP(U1071,'ITWR Dump'!$A$2:$Y$5000,16,0)),0,(VLOOKUP(U1071,'ITWR Dump'!$A$2:$Y$5000,16,0)))</f>
        <v>0</v>
      </c>
      <c r="AN1071" s="11">
        <f>IF(ISERROR(VLOOKUP(U1071,'ITWR Dump'!$A$2:$Y$5000,18,0)),0,(VLOOKUP(U1071,'ITWR Dump'!$A$2:$Y$5000,18,0)))</f>
        <v>0</v>
      </c>
      <c r="AO1071" s="11">
        <f>IF(ISERROR(VLOOKUP(U1071,'ITWR Dump'!$A$2:$Y$5000,25,0)),0,(VLOOKUP('ILC Report'!U1071,'ITWR Dump'!$A$2:$Y$5000,25,0)))</f>
        <v>0</v>
      </c>
      <c r="AP1071" s="11">
        <f t="shared" si="465"/>
        <v>1</v>
      </c>
      <c r="AQ1071" s="26">
        <f t="shared" si="466"/>
        <v>0</v>
      </c>
      <c r="AR1071" s="26">
        <f t="shared" si="467"/>
        <v>0</v>
      </c>
      <c r="AS1071" s="26">
        <f t="shared" si="468"/>
        <v>0</v>
      </c>
      <c r="AT1071" s="26">
        <f t="shared" si="469"/>
        <v>0</v>
      </c>
      <c r="AU1071" s="26">
        <f t="shared" si="470"/>
        <v>0</v>
      </c>
      <c r="AV1071" s="26">
        <f t="shared" si="471"/>
        <v>0</v>
      </c>
      <c r="AW1071" s="11" t="s">
        <v>653</v>
      </c>
      <c r="AX1071" s="11" t="str">
        <f>VLOOKUP(L1071,Group!$A$2:$B$1000,2,0)</f>
        <v>Maintenance</v>
      </c>
      <c r="AY1071" s="11">
        <f>IF(ISERROR(VLOOKUP(U1071,'ITWR Dump'!$A$2:$Y$5000,15,0)),0,(VLOOKUP('ILC Report'!U1071,'ITWR Dump'!$A$2:$Y$5000,15,0)))</f>
        <v>0</v>
      </c>
      <c r="AZ1071" s="11" t="str">
        <f t="shared" si="472"/>
        <v>Yes</v>
      </c>
      <c r="BA1071" s="11" t="str">
        <f t="shared" si="473"/>
        <v>BKI</v>
      </c>
      <c r="BB1071" s="11" t="str">
        <f t="shared" si="474"/>
        <v>MN</v>
      </c>
      <c r="BC1071" s="11" t="str">
        <f t="shared" si="475"/>
        <v>No</v>
      </c>
    </row>
    <row r="1072" spans="1:55" x14ac:dyDescent="0.3">
      <c r="A1072" s="11" t="s">
        <v>679</v>
      </c>
      <c r="B1072" s="11" t="s">
        <v>1857</v>
      </c>
      <c r="C1072" s="11" t="s">
        <v>606</v>
      </c>
      <c r="D1072" s="11" t="s">
        <v>2499</v>
      </c>
      <c r="E1072" s="38" t="s">
        <v>2904</v>
      </c>
      <c r="F1072" s="11">
        <v>8</v>
      </c>
      <c r="G1072" s="40" t="s">
        <v>218</v>
      </c>
      <c r="H1072" s="11" t="str">
        <f t="shared" si="457"/>
        <v>Regular</v>
      </c>
      <c r="I1072" s="11" t="str">
        <f t="shared" si="449"/>
        <v>INDIA</v>
      </c>
      <c r="J1072" s="11" t="str">
        <f>IF(ISERROR(VLOOKUP(C1072,'WI Vs ASM'!$B$2:$E$1000,4,0)),0,(VLOOKUP(C1072,'WI Vs ASM'!$B$2:$E$1000,4,0)))</f>
        <v>Offshore</v>
      </c>
      <c r="K1072" s="11" t="str">
        <f>IF(ISERROR(VLOOKUP(C1072,'WI Vs ASM'!$B$2:$F$1000,5,0)),0,(VLOOKUP(C1072,'WI Vs ASM'!$B$2:$F$1000,5,0)))</f>
        <v>01-Fixed Price</v>
      </c>
      <c r="L1072" s="11" t="str">
        <f>IF(ISERROR(VLOOKUP(C1072,'WI Vs ASM'!$B$2:$D$1000,3,0)),0,(VLOOKUP(C1072,'WI Vs ASM'!$B$2:$D$1000,3,0)))</f>
        <v>01-Maintenance Offshore</v>
      </c>
      <c r="M1072" s="11" t="str">
        <f>IF(ISERROR(VLOOKUP(C1072,'WI Vs ASM'!$B$2:$I$1000,8,0)),0,(VLOOKUP(C1072,'WI Vs ASM'!$B$2:$I$1000,8,0)))</f>
        <v>Rahul Soman</v>
      </c>
      <c r="N1072" s="11" t="str">
        <f>IF(ISERROR(VLOOKUP(C1072,'WI Vs ASM'!$B$2:$G$1000,6,0)),0,(VLOOKUP(C1072,'WI Vs ASM'!$B$2:$G$1000,6,0)))</f>
        <v>Lotus Notes</v>
      </c>
      <c r="O1072" s="11" t="str">
        <f>IF(ISERROR(VLOOKUP(C1072,'WI Vs ASM'!$B$2:$H$1000,7,0)),0,(VLOOKUP(C1072,'WI Vs ASM'!$B$2:$H$1000,7,0)))</f>
        <v>Lotus Notes</v>
      </c>
      <c r="P1072" s="11" t="str">
        <f t="shared" si="450"/>
        <v>May-17</v>
      </c>
      <c r="Q1072" s="11" t="str">
        <f t="shared" si="451"/>
        <v>Q2</v>
      </c>
      <c r="R1072" s="11" t="str">
        <f>IF(ISERROR(VLOOKUP(C1072,'WI Vs ASM'!$B$2:$J$1000,9,0)),0,(VLOOKUP(C1072,'WI Vs ASM'!$B$2:$J$1000,9,0)))</f>
        <v>Jyothi Pai</v>
      </c>
      <c r="S1072" s="11" t="str">
        <f>IF(ISERROR(VLOOKUP(C1072,'WI Vs ASM'!$B$2:$K$1000,10,0)),0,(VLOOKUP(C1072,'WI Vs ASM'!$B$2:$K$1000,10,0)))</f>
        <v>Dennis G. Bosman</v>
      </c>
      <c r="T1072" s="11" t="str">
        <f>IF(ISERROR(VLOOKUP(C1072,'WI Vs ASM'!$B$2:$L$1000,11,0)),0,(VLOOKUP(C1072,'WI Vs ASM'!$B$2:$L$1000,11,0)))</f>
        <v>Terry Hedger</v>
      </c>
      <c r="U1072" s="11" t="e">
        <f t="shared" si="458"/>
        <v>#VALUE!</v>
      </c>
      <c r="V1072" s="11" t="str">
        <f t="shared" si="452"/>
        <v>Yes</v>
      </c>
      <c r="W1072" s="11" t="str">
        <f t="shared" si="453"/>
        <v>No</v>
      </c>
      <c r="X1072" s="11" t="str">
        <f t="shared" si="454"/>
        <v>No</v>
      </c>
      <c r="Y1072" s="11" t="str">
        <f t="shared" si="455"/>
        <v>No</v>
      </c>
      <c r="Z1072" s="11" t="str">
        <f t="shared" si="456"/>
        <v>No</v>
      </c>
      <c r="AA1072" s="11" t="str">
        <f t="shared" si="459"/>
        <v>No</v>
      </c>
      <c r="AB1072" s="11">
        <f>IF(ISERROR(VLOOKUP(U1072,'ITWR Dump'!$A$2:$Y$5000,24,0)),0,(VLOOKUP('ILC Report'!U1072,'ITWR Dump'!$A$2:$Y$5000,24,0)))</f>
        <v>0</v>
      </c>
      <c r="AC1072" s="11" t="str">
        <f t="shared" si="460"/>
        <v>No</v>
      </c>
      <c r="AD1072" s="11" t="str">
        <f t="shared" si="461"/>
        <v/>
      </c>
      <c r="AE1072" s="11">
        <f>IF(ISERROR(VLOOKUP(U1072,'ITWR Dump'!$A$2:$Y$5000,13,0)),0,(VLOOKUP(U1072,'ITWR Dump'!$A$2:$Y$5000,13,0)))</f>
        <v>0</v>
      </c>
      <c r="AF1072" s="11">
        <f>IF(ISERROR(VLOOKUP(U1072,'ITWR Dump'!$A$2:$Y$5000,11,0)),0,(VLOOKUP(U1072,'ITWR Dump'!$A$2:$Y$5000,11,0)))</f>
        <v>0</v>
      </c>
      <c r="AG1072" s="11">
        <f>IF(ISERROR(VLOOKUP(U1072,'ITWR Dump'!$A$2:$Y$5000,2,0)),0,(VLOOKUP(U1072,'ITWR Dump'!$A$2:$Y$5000,2,0)))</f>
        <v>0</v>
      </c>
      <c r="AH1072" s="11">
        <f>IF(ISERROR(VLOOKUP(U1072,'ITWR Dump'!$A$2:$Y$5000,14,0)),0,(VLOOKUP(U1072,'ITWR Dump'!$A$2:$Y$5000,14,0)))</f>
        <v>0</v>
      </c>
      <c r="AI1072" s="11" t="str">
        <f t="shared" si="462"/>
        <v>01-Maintenance Offshore</v>
      </c>
      <c r="AJ1072" s="11" t="str">
        <f t="shared" si="463"/>
        <v>Offshore</v>
      </c>
      <c r="AK1072" s="11" t="str">
        <f>IF(ISERROR(VLOOKUP(A1072,'Team Data'!$C$2:$U$213,17,0)),0,(VLOOKUP(A1072,'Team Data'!$C$2:$U$213,17,0)))</f>
        <v>PRISM</v>
      </c>
      <c r="AL1072" s="11" t="str">
        <f t="shared" si="464"/>
        <v>2017-04-24</v>
      </c>
      <c r="AM1072" s="11">
        <f>IF(ISERROR(VLOOKUP(U1072,'ITWR Dump'!$A$2:$Y$5000,16,0)),0,(VLOOKUP(U1072,'ITWR Dump'!$A$2:$Y$5000,16,0)))</f>
        <v>0</v>
      </c>
      <c r="AN1072" s="11">
        <f>IF(ISERROR(VLOOKUP(U1072,'ITWR Dump'!$A$2:$Y$5000,18,0)),0,(VLOOKUP(U1072,'ITWR Dump'!$A$2:$Y$5000,18,0)))</f>
        <v>0</v>
      </c>
      <c r="AO1072" s="11">
        <f>IF(ISERROR(VLOOKUP(U1072,'ITWR Dump'!$A$2:$Y$5000,25,0)),0,(VLOOKUP('ILC Report'!U1072,'ITWR Dump'!$A$2:$Y$5000,25,0)))</f>
        <v>0</v>
      </c>
      <c r="AP1072" s="11">
        <f t="shared" si="465"/>
        <v>1</v>
      </c>
      <c r="AQ1072" s="26">
        <f t="shared" si="466"/>
        <v>0</v>
      </c>
      <c r="AR1072" s="26">
        <f t="shared" si="467"/>
        <v>0</v>
      </c>
      <c r="AS1072" s="26">
        <f t="shared" si="468"/>
        <v>0</v>
      </c>
      <c r="AT1072" s="26">
        <f t="shared" si="469"/>
        <v>0</v>
      </c>
      <c r="AU1072" s="26">
        <f t="shared" si="470"/>
        <v>0</v>
      </c>
      <c r="AV1072" s="26">
        <f t="shared" si="471"/>
        <v>0</v>
      </c>
      <c r="AW1072" s="11" t="s">
        <v>653</v>
      </c>
      <c r="AX1072" s="11" t="str">
        <f>VLOOKUP(L1072,Group!$A$2:$B$1000,2,0)</f>
        <v>Maintenance</v>
      </c>
      <c r="AY1072" s="11">
        <f>IF(ISERROR(VLOOKUP(U1072,'ITWR Dump'!$A$2:$Y$5000,15,0)),0,(VLOOKUP('ILC Report'!U1072,'ITWR Dump'!$A$2:$Y$5000,15,0)))</f>
        <v>0</v>
      </c>
      <c r="AZ1072" s="11" t="str">
        <f t="shared" si="472"/>
        <v>Yes</v>
      </c>
      <c r="BA1072" s="11" t="str">
        <f t="shared" si="473"/>
        <v>BKI</v>
      </c>
      <c r="BB1072" s="11" t="str">
        <f t="shared" si="474"/>
        <v>MN</v>
      </c>
      <c r="BC1072" s="11" t="str">
        <f t="shared" si="475"/>
        <v>No</v>
      </c>
    </row>
    <row r="1073" spans="1:55" x14ac:dyDescent="0.3">
      <c r="A1073" s="11" t="s">
        <v>679</v>
      </c>
      <c r="B1073" s="11" t="s">
        <v>1857</v>
      </c>
      <c r="C1073" s="11" t="s">
        <v>606</v>
      </c>
      <c r="D1073" s="11" t="s">
        <v>2500</v>
      </c>
      <c r="E1073" s="38" t="s">
        <v>2904</v>
      </c>
      <c r="F1073" s="11">
        <v>3</v>
      </c>
      <c r="G1073" s="40" t="s">
        <v>218</v>
      </c>
      <c r="H1073" s="11" t="str">
        <f t="shared" si="457"/>
        <v>Regular</v>
      </c>
      <c r="I1073" s="11" t="str">
        <f t="shared" si="449"/>
        <v>INDIA</v>
      </c>
      <c r="J1073" s="11" t="str">
        <f>IF(ISERROR(VLOOKUP(C1073,'WI Vs ASM'!$B$2:$E$1000,4,0)),0,(VLOOKUP(C1073,'WI Vs ASM'!$B$2:$E$1000,4,0)))</f>
        <v>Offshore</v>
      </c>
      <c r="K1073" s="11" t="str">
        <f>IF(ISERROR(VLOOKUP(C1073,'WI Vs ASM'!$B$2:$F$1000,5,0)),0,(VLOOKUP(C1073,'WI Vs ASM'!$B$2:$F$1000,5,0)))</f>
        <v>01-Fixed Price</v>
      </c>
      <c r="L1073" s="11" t="str">
        <f>IF(ISERROR(VLOOKUP(C1073,'WI Vs ASM'!$B$2:$D$1000,3,0)),0,(VLOOKUP(C1073,'WI Vs ASM'!$B$2:$D$1000,3,0)))</f>
        <v>01-Maintenance Offshore</v>
      </c>
      <c r="M1073" s="11" t="str">
        <f>IF(ISERROR(VLOOKUP(C1073,'WI Vs ASM'!$B$2:$I$1000,8,0)),0,(VLOOKUP(C1073,'WI Vs ASM'!$B$2:$I$1000,8,0)))</f>
        <v>Rahul Soman</v>
      </c>
      <c r="N1073" s="11" t="str">
        <f>IF(ISERROR(VLOOKUP(C1073,'WI Vs ASM'!$B$2:$G$1000,6,0)),0,(VLOOKUP(C1073,'WI Vs ASM'!$B$2:$G$1000,6,0)))</f>
        <v>Lotus Notes</v>
      </c>
      <c r="O1073" s="11" t="str">
        <f>IF(ISERROR(VLOOKUP(C1073,'WI Vs ASM'!$B$2:$H$1000,7,0)),0,(VLOOKUP(C1073,'WI Vs ASM'!$B$2:$H$1000,7,0)))</f>
        <v>Lotus Notes</v>
      </c>
      <c r="P1073" s="11" t="str">
        <f t="shared" si="450"/>
        <v>May-17</v>
      </c>
      <c r="Q1073" s="11" t="str">
        <f t="shared" si="451"/>
        <v>Q2</v>
      </c>
      <c r="R1073" s="11" t="str">
        <f>IF(ISERROR(VLOOKUP(C1073,'WI Vs ASM'!$B$2:$J$1000,9,0)),0,(VLOOKUP(C1073,'WI Vs ASM'!$B$2:$J$1000,9,0)))</f>
        <v>Jyothi Pai</v>
      </c>
      <c r="S1073" s="11" t="str">
        <f>IF(ISERROR(VLOOKUP(C1073,'WI Vs ASM'!$B$2:$K$1000,10,0)),0,(VLOOKUP(C1073,'WI Vs ASM'!$B$2:$K$1000,10,0)))</f>
        <v>Dennis G. Bosman</v>
      </c>
      <c r="T1073" s="11" t="str">
        <f>IF(ISERROR(VLOOKUP(C1073,'WI Vs ASM'!$B$2:$L$1000,11,0)),0,(VLOOKUP(C1073,'WI Vs ASM'!$B$2:$L$1000,11,0)))</f>
        <v>Terry Hedger</v>
      </c>
      <c r="U1073" s="11" t="e">
        <f t="shared" si="458"/>
        <v>#VALUE!</v>
      </c>
      <c r="V1073" s="11" t="str">
        <f t="shared" si="452"/>
        <v>Yes</v>
      </c>
      <c r="W1073" s="11" t="str">
        <f t="shared" si="453"/>
        <v>No</v>
      </c>
      <c r="X1073" s="11" t="str">
        <f t="shared" si="454"/>
        <v>No</v>
      </c>
      <c r="Y1073" s="11" t="str">
        <f t="shared" si="455"/>
        <v>No</v>
      </c>
      <c r="Z1073" s="11" t="str">
        <f t="shared" si="456"/>
        <v>No</v>
      </c>
      <c r="AA1073" s="11" t="str">
        <f t="shared" si="459"/>
        <v>No</v>
      </c>
      <c r="AB1073" s="11">
        <f>IF(ISERROR(VLOOKUP(U1073,'ITWR Dump'!$A$2:$Y$5000,24,0)),0,(VLOOKUP('ILC Report'!U1073,'ITWR Dump'!$A$2:$Y$5000,24,0)))</f>
        <v>0</v>
      </c>
      <c r="AC1073" s="11" t="str">
        <f t="shared" si="460"/>
        <v>No</v>
      </c>
      <c r="AD1073" s="11" t="str">
        <f t="shared" si="461"/>
        <v/>
      </c>
      <c r="AE1073" s="11">
        <f>IF(ISERROR(VLOOKUP(U1073,'ITWR Dump'!$A$2:$Y$5000,13,0)),0,(VLOOKUP(U1073,'ITWR Dump'!$A$2:$Y$5000,13,0)))</f>
        <v>0</v>
      </c>
      <c r="AF1073" s="11">
        <f>IF(ISERROR(VLOOKUP(U1073,'ITWR Dump'!$A$2:$Y$5000,11,0)),0,(VLOOKUP(U1073,'ITWR Dump'!$A$2:$Y$5000,11,0)))</f>
        <v>0</v>
      </c>
      <c r="AG1073" s="11">
        <f>IF(ISERROR(VLOOKUP(U1073,'ITWR Dump'!$A$2:$Y$5000,2,0)),0,(VLOOKUP(U1073,'ITWR Dump'!$A$2:$Y$5000,2,0)))</f>
        <v>0</v>
      </c>
      <c r="AH1073" s="11">
        <f>IF(ISERROR(VLOOKUP(U1073,'ITWR Dump'!$A$2:$Y$5000,14,0)),0,(VLOOKUP(U1073,'ITWR Dump'!$A$2:$Y$5000,14,0)))</f>
        <v>0</v>
      </c>
      <c r="AI1073" s="11" t="str">
        <f t="shared" si="462"/>
        <v>01-Maintenance Offshore</v>
      </c>
      <c r="AJ1073" s="11" t="str">
        <f t="shared" si="463"/>
        <v>Offshore</v>
      </c>
      <c r="AK1073" s="11" t="str">
        <f>IF(ISERROR(VLOOKUP(A1073,'Team Data'!$C$2:$U$213,17,0)),0,(VLOOKUP(A1073,'Team Data'!$C$2:$U$213,17,0)))</f>
        <v>PRISM</v>
      </c>
      <c r="AL1073" s="11" t="str">
        <f t="shared" si="464"/>
        <v>2017-04-24</v>
      </c>
      <c r="AM1073" s="11">
        <f>IF(ISERROR(VLOOKUP(U1073,'ITWR Dump'!$A$2:$Y$5000,16,0)),0,(VLOOKUP(U1073,'ITWR Dump'!$A$2:$Y$5000,16,0)))</f>
        <v>0</v>
      </c>
      <c r="AN1073" s="11">
        <f>IF(ISERROR(VLOOKUP(U1073,'ITWR Dump'!$A$2:$Y$5000,18,0)),0,(VLOOKUP(U1073,'ITWR Dump'!$A$2:$Y$5000,18,0)))</f>
        <v>0</v>
      </c>
      <c r="AO1073" s="11">
        <f>IF(ISERROR(VLOOKUP(U1073,'ITWR Dump'!$A$2:$Y$5000,25,0)),0,(VLOOKUP('ILC Report'!U1073,'ITWR Dump'!$A$2:$Y$5000,25,0)))</f>
        <v>0</v>
      </c>
      <c r="AP1073" s="11">
        <f t="shared" si="465"/>
        <v>1</v>
      </c>
      <c r="AQ1073" s="26">
        <f t="shared" si="466"/>
        <v>0</v>
      </c>
      <c r="AR1073" s="26">
        <f t="shared" si="467"/>
        <v>0</v>
      </c>
      <c r="AS1073" s="26">
        <f t="shared" si="468"/>
        <v>0</v>
      </c>
      <c r="AT1073" s="26">
        <f t="shared" si="469"/>
        <v>0</v>
      </c>
      <c r="AU1073" s="26">
        <f t="shared" si="470"/>
        <v>0</v>
      </c>
      <c r="AV1073" s="26">
        <f t="shared" si="471"/>
        <v>0</v>
      </c>
      <c r="AW1073" s="11" t="s">
        <v>653</v>
      </c>
      <c r="AX1073" s="11" t="str">
        <f>VLOOKUP(L1073,Group!$A$2:$B$1000,2,0)</f>
        <v>Maintenance</v>
      </c>
      <c r="AY1073" s="11">
        <f>IF(ISERROR(VLOOKUP(U1073,'ITWR Dump'!$A$2:$Y$5000,15,0)),0,(VLOOKUP('ILC Report'!U1073,'ITWR Dump'!$A$2:$Y$5000,15,0)))</f>
        <v>0</v>
      </c>
      <c r="AZ1073" s="11" t="str">
        <f t="shared" si="472"/>
        <v>Yes</v>
      </c>
      <c r="BA1073" s="11" t="str">
        <f t="shared" si="473"/>
        <v>BKI</v>
      </c>
      <c r="BB1073" s="11" t="str">
        <f t="shared" si="474"/>
        <v>MN</v>
      </c>
      <c r="BC1073" s="11" t="str">
        <f t="shared" si="475"/>
        <v>No</v>
      </c>
    </row>
    <row r="1074" spans="1:55" x14ac:dyDescent="0.3">
      <c r="A1074" s="11" t="s">
        <v>679</v>
      </c>
      <c r="B1074" s="11" t="s">
        <v>1857</v>
      </c>
      <c r="C1074" s="11" t="s">
        <v>606</v>
      </c>
      <c r="D1074" s="11" t="s">
        <v>2501</v>
      </c>
      <c r="E1074" s="38" t="s">
        <v>2904</v>
      </c>
      <c r="F1074" s="11">
        <v>4</v>
      </c>
      <c r="G1074" s="40" t="s">
        <v>218</v>
      </c>
      <c r="H1074" s="11" t="str">
        <f t="shared" si="457"/>
        <v>Regular</v>
      </c>
      <c r="I1074" s="11" t="str">
        <f t="shared" si="449"/>
        <v>INDIA</v>
      </c>
      <c r="J1074" s="11" t="str">
        <f>IF(ISERROR(VLOOKUP(C1074,'WI Vs ASM'!$B$2:$E$1000,4,0)),0,(VLOOKUP(C1074,'WI Vs ASM'!$B$2:$E$1000,4,0)))</f>
        <v>Offshore</v>
      </c>
      <c r="K1074" s="11" t="str">
        <f>IF(ISERROR(VLOOKUP(C1074,'WI Vs ASM'!$B$2:$F$1000,5,0)),0,(VLOOKUP(C1074,'WI Vs ASM'!$B$2:$F$1000,5,0)))</f>
        <v>01-Fixed Price</v>
      </c>
      <c r="L1074" s="11" t="str">
        <f>IF(ISERROR(VLOOKUP(C1074,'WI Vs ASM'!$B$2:$D$1000,3,0)),0,(VLOOKUP(C1074,'WI Vs ASM'!$B$2:$D$1000,3,0)))</f>
        <v>01-Maintenance Offshore</v>
      </c>
      <c r="M1074" s="11" t="str">
        <f>IF(ISERROR(VLOOKUP(C1074,'WI Vs ASM'!$B$2:$I$1000,8,0)),0,(VLOOKUP(C1074,'WI Vs ASM'!$B$2:$I$1000,8,0)))</f>
        <v>Rahul Soman</v>
      </c>
      <c r="N1074" s="11" t="str">
        <f>IF(ISERROR(VLOOKUP(C1074,'WI Vs ASM'!$B$2:$G$1000,6,0)),0,(VLOOKUP(C1074,'WI Vs ASM'!$B$2:$G$1000,6,0)))</f>
        <v>Lotus Notes</v>
      </c>
      <c r="O1074" s="11" t="str">
        <f>IF(ISERROR(VLOOKUP(C1074,'WI Vs ASM'!$B$2:$H$1000,7,0)),0,(VLOOKUP(C1074,'WI Vs ASM'!$B$2:$H$1000,7,0)))</f>
        <v>Lotus Notes</v>
      </c>
      <c r="P1074" s="11" t="str">
        <f t="shared" si="450"/>
        <v>May-17</v>
      </c>
      <c r="Q1074" s="11" t="str">
        <f t="shared" si="451"/>
        <v>Q2</v>
      </c>
      <c r="R1074" s="11" t="str">
        <f>IF(ISERROR(VLOOKUP(C1074,'WI Vs ASM'!$B$2:$J$1000,9,0)),0,(VLOOKUP(C1074,'WI Vs ASM'!$B$2:$J$1000,9,0)))</f>
        <v>Jyothi Pai</v>
      </c>
      <c r="S1074" s="11" t="str">
        <f>IF(ISERROR(VLOOKUP(C1074,'WI Vs ASM'!$B$2:$K$1000,10,0)),0,(VLOOKUP(C1074,'WI Vs ASM'!$B$2:$K$1000,10,0)))</f>
        <v>Dennis G. Bosman</v>
      </c>
      <c r="T1074" s="11" t="str">
        <f>IF(ISERROR(VLOOKUP(C1074,'WI Vs ASM'!$B$2:$L$1000,11,0)),0,(VLOOKUP(C1074,'WI Vs ASM'!$B$2:$L$1000,11,0)))</f>
        <v>Terry Hedger</v>
      </c>
      <c r="U1074" s="11" t="e">
        <f t="shared" si="458"/>
        <v>#VALUE!</v>
      </c>
      <c r="V1074" s="11" t="str">
        <f t="shared" si="452"/>
        <v>Yes</v>
      </c>
      <c r="W1074" s="11" t="str">
        <f t="shared" si="453"/>
        <v>No</v>
      </c>
      <c r="X1074" s="11" t="str">
        <f t="shared" si="454"/>
        <v>No</v>
      </c>
      <c r="Y1074" s="11" t="str">
        <f t="shared" si="455"/>
        <v>No</v>
      </c>
      <c r="Z1074" s="11" t="str">
        <f t="shared" si="456"/>
        <v>No</v>
      </c>
      <c r="AA1074" s="11" t="str">
        <f t="shared" si="459"/>
        <v>No</v>
      </c>
      <c r="AB1074" s="11">
        <f>IF(ISERROR(VLOOKUP(U1074,'ITWR Dump'!$A$2:$Y$5000,24,0)),0,(VLOOKUP('ILC Report'!U1074,'ITWR Dump'!$A$2:$Y$5000,24,0)))</f>
        <v>0</v>
      </c>
      <c r="AC1074" s="11" t="str">
        <f t="shared" si="460"/>
        <v>No</v>
      </c>
      <c r="AD1074" s="11" t="str">
        <f t="shared" si="461"/>
        <v/>
      </c>
      <c r="AE1074" s="11">
        <f>IF(ISERROR(VLOOKUP(U1074,'ITWR Dump'!$A$2:$Y$5000,13,0)),0,(VLOOKUP(U1074,'ITWR Dump'!$A$2:$Y$5000,13,0)))</f>
        <v>0</v>
      </c>
      <c r="AF1074" s="11">
        <f>IF(ISERROR(VLOOKUP(U1074,'ITWR Dump'!$A$2:$Y$5000,11,0)),0,(VLOOKUP(U1074,'ITWR Dump'!$A$2:$Y$5000,11,0)))</f>
        <v>0</v>
      </c>
      <c r="AG1074" s="11">
        <f>IF(ISERROR(VLOOKUP(U1074,'ITWR Dump'!$A$2:$Y$5000,2,0)),0,(VLOOKUP(U1074,'ITWR Dump'!$A$2:$Y$5000,2,0)))</f>
        <v>0</v>
      </c>
      <c r="AH1074" s="11">
        <f>IF(ISERROR(VLOOKUP(U1074,'ITWR Dump'!$A$2:$Y$5000,14,0)),0,(VLOOKUP(U1074,'ITWR Dump'!$A$2:$Y$5000,14,0)))</f>
        <v>0</v>
      </c>
      <c r="AI1074" s="11" t="str">
        <f t="shared" si="462"/>
        <v>01-Maintenance Offshore</v>
      </c>
      <c r="AJ1074" s="11" t="str">
        <f t="shared" si="463"/>
        <v>Offshore</v>
      </c>
      <c r="AK1074" s="11" t="str">
        <f>IF(ISERROR(VLOOKUP(A1074,'Team Data'!$C$2:$U$213,17,0)),0,(VLOOKUP(A1074,'Team Data'!$C$2:$U$213,17,0)))</f>
        <v>PRISM</v>
      </c>
      <c r="AL1074" s="11" t="str">
        <f t="shared" si="464"/>
        <v>2017-04-24</v>
      </c>
      <c r="AM1074" s="11">
        <f>IF(ISERROR(VLOOKUP(U1074,'ITWR Dump'!$A$2:$Y$5000,16,0)),0,(VLOOKUP(U1074,'ITWR Dump'!$A$2:$Y$5000,16,0)))</f>
        <v>0</v>
      </c>
      <c r="AN1074" s="11">
        <f>IF(ISERROR(VLOOKUP(U1074,'ITWR Dump'!$A$2:$Y$5000,18,0)),0,(VLOOKUP(U1074,'ITWR Dump'!$A$2:$Y$5000,18,0)))</f>
        <v>0</v>
      </c>
      <c r="AO1074" s="11">
        <f>IF(ISERROR(VLOOKUP(U1074,'ITWR Dump'!$A$2:$Y$5000,25,0)),0,(VLOOKUP('ILC Report'!U1074,'ITWR Dump'!$A$2:$Y$5000,25,0)))</f>
        <v>0</v>
      </c>
      <c r="AP1074" s="11">
        <f t="shared" si="465"/>
        <v>1</v>
      </c>
      <c r="AQ1074" s="26">
        <f t="shared" si="466"/>
        <v>0</v>
      </c>
      <c r="AR1074" s="26">
        <f t="shared" si="467"/>
        <v>0</v>
      </c>
      <c r="AS1074" s="26">
        <f t="shared" si="468"/>
        <v>0</v>
      </c>
      <c r="AT1074" s="26">
        <f t="shared" si="469"/>
        <v>0</v>
      </c>
      <c r="AU1074" s="26">
        <f t="shared" si="470"/>
        <v>0</v>
      </c>
      <c r="AV1074" s="26">
        <f t="shared" si="471"/>
        <v>0</v>
      </c>
      <c r="AW1074" s="11" t="s">
        <v>653</v>
      </c>
      <c r="AX1074" s="11" t="str">
        <f>VLOOKUP(L1074,Group!$A$2:$B$1000,2,0)</f>
        <v>Maintenance</v>
      </c>
      <c r="AY1074" s="11">
        <f>IF(ISERROR(VLOOKUP(U1074,'ITWR Dump'!$A$2:$Y$5000,15,0)),0,(VLOOKUP('ILC Report'!U1074,'ITWR Dump'!$A$2:$Y$5000,15,0)))</f>
        <v>0</v>
      </c>
      <c r="AZ1074" s="11" t="str">
        <f t="shared" si="472"/>
        <v>Yes</v>
      </c>
      <c r="BA1074" s="11" t="str">
        <f t="shared" si="473"/>
        <v>BKI</v>
      </c>
      <c r="BB1074" s="11" t="str">
        <f t="shared" si="474"/>
        <v>MN</v>
      </c>
      <c r="BC1074" s="11" t="str">
        <f t="shared" si="475"/>
        <v>No</v>
      </c>
    </row>
    <row r="1075" spans="1:55" x14ac:dyDescent="0.3">
      <c r="A1075" s="11" t="s">
        <v>679</v>
      </c>
      <c r="B1075" s="11" t="s">
        <v>1857</v>
      </c>
      <c r="C1075" s="11" t="s">
        <v>606</v>
      </c>
      <c r="D1075" s="11" t="s">
        <v>2502</v>
      </c>
      <c r="E1075" s="38" t="s">
        <v>2904</v>
      </c>
      <c r="F1075" s="11">
        <v>3.5</v>
      </c>
      <c r="G1075" s="40" t="s">
        <v>218</v>
      </c>
      <c r="H1075" s="11" t="str">
        <f t="shared" si="457"/>
        <v>Regular</v>
      </c>
      <c r="I1075" s="11" t="str">
        <f t="shared" si="449"/>
        <v>INDIA</v>
      </c>
      <c r="J1075" s="11" t="str">
        <f>IF(ISERROR(VLOOKUP(C1075,'WI Vs ASM'!$B$2:$E$1000,4,0)),0,(VLOOKUP(C1075,'WI Vs ASM'!$B$2:$E$1000,4,0)))</f>
        <v>Offshore</v>
      </c>
      <c r="K1075" s="11" t="str">
        <f>IF(ISERROR(VLOOKUP(C1075,'WI Vs ASM'!$B$2:$F$1000,5,0)),0,(VLOOKUP(C1075,'WI Vs ASM'!$B$2:$F$1000,5,0)))</f>
        <v>01-Fixed Price</v>
      </c>
      <c r="L1075" s="11" t="str">
        <f>IF(ISERROR(VLOOKUP(C1075,'WI Vs ASM'!$B$2:$D$1000,3,0)),0,(VLOOKUP(C1075,'WI Vs ASM'!$B$2:$D$1000,3,0)))</f>
        <v>01-Maintenance Offshore</v>
      </c>
      <c r="M1075" s="11" t="str">
        <f>IF(ISERROR(VLOOKUP(C1075,'WI Vs ASM'!$B$2:$I$1000,8,0)),0,(VLOOKUP(C1075,'WI Vs ASM'!$B$2:$I$1000,8,0)))</f>
        <v>Rahul Soman</v>
      </c>
      <c r="N1075" s="11" t="str">
        <f>IF(ISERROR(VLOOKUP(C1075,'WI Vs ASM'!$B$2:$G$1000,6,0)),0,(VLOOKUP(C1075,'WI Vs ASM'!$B$2:$G$1000,6,0)))</f>
        <v>Lotus Notes</v>
      </c>
      <c r="O1075" s="11" t="str">
        <f>IF(ISERROR(VLOOKUP(C1075,'WI Vs ASM'!$B$2:$H$1000,7,0)),0,(VLOOKUP(C1075,'WI Vs ASM'!$B$2:$H$1000,7,0)))</f>
        <v>Lotus Notes</v>
      </c>
      <c r="P1075" s="11" t="str">
        <f t="shared" si="450"/>
        <v>May-17</v>
      </c>
      <c r="Q1075" s="11" t="str">
        <f t="shared" si="451"/>
        <v>Q2</v>
      </c>
      <c r="R1075" s="11" t="str">
        <f>IF(ISERROR(VLOOKUP(C1075,'WI Vs ASM'!$B$2:$J$1000,9,0)),0,(VLOOKUP(C1075,'WI Vs ASM'!$B$2:$J$1000,9,0)))</f>
        <v>Jyothi Pai</v>
      </c>
      <c r="S1075" s="11" t="str">
        <f>IF(ISERROR(VLOOKUP(C1075,'WI Vs ASM'!$B$2:$K$1000,10,0)),0,(VLOOKUP(C1075,'WI Vs ASM'!$B$2:$K$1000,10,0)))</f>
        <v>Dennis G. Bosman</v>
      </c>
      <c r="T1075" s="11" t="str">
        <f>IF(ISERROR(VLOOKUP(C1075,'WI Vs ASM'!$B$2:$L$1000,11,0)),0,(VLOOKUP(C1075,'WI Vs ASM'!$B$2:$L$1000,11,0)))</f>
        <v>Terry Hedger</v>
      </c>
      <c r="U1075" s="11" t="e">
        <f t="shared" si="458"/>
        <v>#VALUE!</v>
      </c>
      <c r="V1075" s="11" t="str">
        <f t="shared" si="452"/>
        <v>Yes</v>
      </c>
      <c r="W1075" s="11" t="str">
        <f t="shared" si="453"/>
        <v>No</v>
      </c>
      <c r="X1075" s="11" t="str">
        <f t="shared" si="454"/>
        <v>No</v>
      </c>
      <c r="Y1075" s="11" t="str">
        <f t="shared" si="455"/>
        <v>No</v>
      </c>
      <c r="Z1075" s="11" t="str">
        <f t="shared" si="456"/>
        <v>No</v>
      </c>
      <c r="AA1075" s="11" t="str">
        <f t="shared" si="459"/>
        <v>No</v>
      </c>
      <c r="AB1075" s="11">
        <f>IF(ISERROR(VLOOKUP(U1075,'ITWR Dump'!$A$2:$Y$5000,24,0)),0,(VLOOKUP('ILC Report'!U1075,'ITWR Dump'!$A$2:$Y$5000,24,0)))</f>
        <v>0</v>
      </c>
      <c r="AC1075" s="11" t="str">
        <f t="shared" si="460"/>
        <v>No</v>
      </c>
      <c r="AD1075" s="11" t="str">
        <f t="shared" si="461"/>
        <v/>
      </c>
      <c r="AE1075" s="11">
        <f>IF(ISERROR(VLOOKUP(U1075,'ITWR Dump'!$A$2:$Y$5000,13,0)),0,(VLOOKUP(U1075,'ITWR Dump'!$A$2:$Y$5000,13,0)))</f>
        <v>0</v>
      </c>
      <c r="AF1075" s="11">
        <f>IF(ISERROR(VLOOKUP(U1075,'ITWR Dump'!$A$2:$Y$5000,11,0)),0,(VLOOKUP(U1075,'ITWR Dump'!$A$2:$Y$5000,11,0)))</f>
        <v>0</v>
      </c>
      <c r="AG1075" s="11">
        <f>IF(ISERROR(VLOOKUP(U1075,'ITWR Dump'!$A$2:$Y$5000,2,0)),0,(VLOOKUP(U1075,'ITWR Dump'!$A$2:$Y$5000,2,0)))</f>
        <v>0</v>
      </c>
      <c r="AH1075" s="11">
        <f>IF(ISERROR(VLOOKUP(U1075,'ITWR Dump'!$A$2:$Y$5000,14,0)),0,(VLOOKUP(U1075,'ITWR Dump'!$A$2:$Y$5000,14,0)))</f>
        <v>0</v>
      </c>
      <c r="AI1075" s="11" t="str">
        <f t="shared" si="462"/>
        <v>01-Maintenance Offshore</v>
      </c>
      <c r="AJ1075" s="11" t="str">
        <f t="shared" si="463"/>
        <v>Offshore</v>
      </c>
      <c r="AK1075" s="11" t="str">
        <f>IF(ISERROR(VLOOKUP(A1075,'Team Data'!$C$2:$U$213,17,0)),0,(VLOOKUP(A1075,'Team Data'!$C$2:$U$213,17,0)))</f>
        <v>PRISM</v>
      </c>
      <c r="AL1075" s="11" t="str">
        <f t="shared" si="464"/>
        <v>2017-04-24</v>
      </c>
      <c r="AM1075" s="11">
        <f>IF(ISERROR(VLOOKUP(U1075,'ITWR Dump'!$A$2:$Y$5000,16,0)),0,(VLOOKUP(U1075,'ITWR Dump'!$A$2:$Y$5000,16,0)))</f>
        <v>0</v>
      </c>
      <c r="AN1075" s="11">
        <f>IF(ISERROR(VLOOKUP(U1075,'ITWR Dump'!$A$2:$Y$5000,18,0)),0,(VLOOKUP(U1075,'ITWR Dump'!$A$2:$Y$5000,18,0)))</f>
        <v>0</v>
      </c>
      <c r="AO1075" s="11">
        <f>IF(ISERROR(VLOOKUP(U1075,'ITWR Dump'!$A$2:$Y$5000,25,0)),0,(VLOOKUP('ILC Report'!U1075,'ITWR Dump'!$A$2:$Y$5000,25,0)))</f>
        <v>0</v>
      </c>
      <c r="AP1075" s="11">
        <f t="shared" si="465"/>
        <v>1</v>
      </c>
      <c r="AQ1075" s="26">
        <f t="shared" si="466"/>
        <v>0</v>
      </c>
      <c r="AR1075" s="26">
        <f t="shared" si="467"/>
        <v>0</v>
      </c>
      <c r="AS1075" s="26">
        <f t="shared" si="468"/>
        <v>0</v>
      </c>
      <c r="AT1075" s="26">
        <f t="shared" si="469"/>
        <v>0</v>
      </c>
      <c r="AU1075" s="26">
        <f t="shared" si="470"/>
        <v>0</v>
      </c>
      <c r="AV1075" s="26">
        <f t="shared" si="471"/>
        <v>0</v>
      </c>
      <c r="AW1075" s="11" t="s">
        <v>653</v>
      </c>
      <c r="AX1075" s="11" t="str">
        <f>VLOOKUP(L1075,Group!$A$2:$B$1000,2,0)</f>
        <v>Maintenance</v>
      </c>
      <c r="AY1075" s="11">
        <f>IF(ISERROR(VLOOKUP(U1075,'ITWR Dump'!$A$2:$Y$5000,15,0)),0,(VLOOKUP('ILC Report'!U1075,'ITWR Dump'!$A$2:$Y$5000,15,0)))</f>
        <v>0</v>
      </c>
      <c r="AZ1075" s="11" t="str">
        <f t="shared" si="472"/>
        <v>Yes</v>
      </c>
      <c r="BA1075" s="11" t="str">
        <f t="shared" si="473"/>
        <v>BKI</v>
      </c>
      <c r="BB1075" s="11" t="str">
        <f t="shared" si="474"/>
        <v>MN</v>
      </c>
      <c r="BC1075" s="11" t="str">
        <f t="shared" si="475"/>
        <v>No</v>
      </c>
    </row>
    <row r="1076" spans="1:55" x14ac:dyDescent="0.3">
      <c r="A1076" s="11" t="s">
        <v>679</v>
      </c>
      <c r="B1076" s="11" t="s">
        <v>1857</v>
      </c>
      <c r="C1076" s="11" t="s">
        <v>606</v>
      </c>
      <c r="D1076" s="11" t="s">
        <v>2503</v>
      </c>
      <c r="E1076" s="38" t="s">
        <v>2904</v>
      </c>
      <c r="F1076" s="11">
        <v>1.5</v>
      </c>
      <c r="G1076" s="40" t="s">
        <v>218</v>
      </c>
      <c r="H1076" s="11" t="str">
        <f t="shared" si="457"/>
        <v>Regular</v>
      </c>
      <c r="I1076" s="11" t="str">
        <f t="shared" si="449"/>
        <v>INDIA</v>
      </c>
      <c r="J1076" s="11" t="str">
        <f>IF(ISERROR(VLOOKUP(C1076,'WI Vs ASM'!$B$2:$E$1000,4,0)),0,(VLOOKUP(C1076,'WI Vs ASM'!$B$2:$E$1000,4,0)))</f>
        <v>Offshore</v>
      </c>
      <c r="K1076" s="11" t="str">
        <f>IF(ISERROR(VLOOKUP(C1076,'WI Vs ASM'!$B$2:$F$1000,5,0)),0,(VLOOKUP(C1076,'WI Vs ASM'!$B$2:$F$1000,5,0)))</f>
        <v>01-Fixed Price</v>
      </c>
      <c r="L1076" s="11" t="str">
        <f>IF(ISERROR(VLOOKUP(C1076,'WI Vs ASM'!$B$2:$D$1000,3,0)),0,(VLOOKUP(C1076,'WI Vs ASM'!$B$2:$D$1000,3,0)))</f>
        <v>01-Maintenance Offshore</v>
      </c>
      <c r="M1076" s="11" t="str">
        <f>IF(ISERROR(VLOOKUP(C1076,'WI Vs ASM'!$B$2:$I$1000,8,0)),0,(VLOOKUP(C1076,'WI Vs ASM'!$B$2:$I$1000,8,0)))</f>
        <v>Rahul Soman</v>
      </c>
      <c r="N1076" s="11" t="str">
        <f>IF(ISERROR(VLOOKUP(C1076,'WI Vs ASM'!$B$2:$G$1000,6,0)),0,(VLOOKUP(C1076,'WI Vs ASM'!$B$2:$G$1000,6,0)))</f>
        <v>Lotus Notes</v>
      </c>
      <c r="O1076" s="11" t="str">
        <f>IF(ISERROR(VLOOKUP(C1076,'WI Vs ASM'!$B$2:$H$1000,7,0)),0,(VLOOKUP(C1076,'WI Vs ASM'!$B$2:$H$1000,7,0)))</f>
        <v>Lotus Notes</v>
      </c>
      <c r="P1076" s="11" t="str">
        <f t="shared" si="450"/>
        <v>May-17</v>
      </c>
      <c r="Q1076" s="11" t="str">
        <f t="shared" si="451"/>
        <v>Q2</v>
      </c>
      <c r="R1076" s="11" t="str">
        <f>IF(ISERROR(VLOOKUP(C1076,'WI Vs ASM'!$B$2:$J$1000,9,0)),0,(VLOOKUP(C1076,'WI Vs ASM'!$B$2:$J$1000,9,0)))</f>
        <v>Jyothi Pai</v>
      </c>
      <c r="S1076" s="11" t="str">
        <f>IF(ISERROR(VLOOKUP(C1076,'WI Vs ASM'!$B$2:$K$1000,10,0)),0,(VLOOKUP(C1076,'WI Vs ASM'!$B$2:$K$1000,10,0)))</f>
        <v>Dennis G. Bosman</v>
      </c>
      <c r="T1076" s="11" t="str">
        <f>IF(ISERROR(VLOOKUP(C1076,'WI Vs ASM'!$B$2:$L$1000,11,0)),0,(VLOOKUP(C1076,'WI Vs ASM'!$B$2:$L$1000,11,0)))</f>
        <v>Terry Hedger</v>
      </c>
      <c r="U1076" s="11" t="e">
        <f t="shared" si="458"/>
        <v>#VALUE!</v>
      </c>
      <c r="V1076" s="11" t="str">
        <f t="shared" si="452"/>
        <v>Yes</v>
      </c>
      <c r="W1076" s="11" t="str">
        <f t="shared" si="453"/>
        <v>No</v>
      </c>
      <c r="X1076" s="11" t="str">
        <f t="shared" si="454"/>
        <v>No</v>
      </c>
      <c r="Y1076" s="11" t="str">
        <f t="shared" si="455"/>
        <v>No</v>
      </c>
      <c r="Z1076" s="11" t="str">
        <f t="shared" si="456"/>
        <v>No</v>
      </c>
      <c r="AA1076" s="11" t="str">
        <f t="shared" si="459"/>
        <v>No</v>
      </c>
      <c r="AB1076" s="11">
        <f>IF(ISERROR(VLOOKUP(U1076,'ITWR Dump'!$A$2:$Y$5000,24,0)),0,(VLOOKUP('ILC Report'!U1076,'ITWR Dump'!$A$2:$Y$5000,24,0)))</f>
        <v>0</v>
      </c>
      <c r="AC1076" s="11" t="str">
        <f t="shared" si="460"/>
        <v>No</v>
      </c>
      <c r="AD1076" s="11" t="str">
        <f t="shared" si="461"/>
        <v/>
      </c>
      <c r="AE1076" s="11">
        <f>IF(ISERROR(VLOOKUP(U1076,'ITWR Dump'!$A$2:$Y$5000,13,0)),0,(VLOOKUP(U1076,'ITWR Dump'!$A$2:$Y$5000,13,0)))</f>
        <v>0</v>
      </c>
      <c r="AF1076" s="11">
        <f>IF(ISERROR(VLOOKUP(U1076,'ITWR Dump'!$A$2:$Y$5000,11,0)),0,(VLOOKUP(U1076,'ITWR Dump'!$A$2:$Y$5000,11,0)))</f>
        <v>0</v>
      </c>
      <c r="AG1076" s="11">
        <f>IF(ISERROR(VLOOKUP(U1076,'ITWR Dump'!$A$2:$Y$5000,2,0)),0,(VLOOKUP(U1076,'ITWR Dump'!$A$2:$Y$5000,2,0)))</f>
        <v>0</v>
      </c>
      <c r="AH1076" s="11">
        <f>IF(ISERROR(VLOOKUP(U1076,'ITWR Dump'!$A$2:$Y$5000,14,0)),0,(VLOOKUP(U1076,'ITWR Dump'!$A$2:$Y$5000,14,0)))</f>
        <v>0</v>
      </c>
      <c r="AI1076" s="11" t="str">
        <f t="shared" si="462"/>
        <v>01-Maintenance Offshore</v>
      </c>
      <c r="AJ1076" s="11" t="str">
        <f t="shared" si="463"/>
        <v>Offshore</v>
      </c>
      <c r="AK1076" s="11" t="str">
        <f>IF(ISERROR(VLOOKUP(A1076,'Team Data'!$C$2:$U$213,17,0)),0,(VLOOKUP(A1076,'Team Data'!$C$2:$U$213,17,0)))</f>
        <v>PRISM</v>
      </c>
      <c r="AL1076" s="11" t="str">
        <f t="shared" si="464"/>
        <v>2017-04-24</v>
      </c>
      <c r="AM1076" s="11">
        <f>IF(ISERROR(VLOOKUP(U1076,'ITWR Dump'!$A$2:$Y$5000,16,0)),0,(VLOOKUP(U1076,'ITWR Dump'!$A$2:$Y$5000,16,0)))</f>
        <v>0</v>
      </c>
      <c r="AN1076" s="11">
        <f>IF(ISERROR(VLOOKUP(U1076,'ITWR Dump'!$A$2:$Y$5000,18,0)),0,(VLOOKUP(U1076,'ITWR Dump'!$A$2:$Y$5000,18,0)))</f>
        <v>0</v>
      </c>
      <c r="AO1076" s="11">
        <f>IF(ISERROR(VLOOKUP(U1076,'ITWR Dump'!$A$2:$Y$5000,25,0)),0,(VLOOKUP('ILC Report'!U1076,'ITWR Dump'!$A$2:$Y$5000,25,0)))</f>
        <v>0</v>
      </c>
      <c r="AP1076" s="11">
        <f t="shared" si="465"/>
        <v>1</v>
      </c>
      <c r="AQ1076" s="26">
        <f t="shared" si="466"/>
        <v>0</v>
      </c>
      <c r="AR1076" s="26">
        <f t="shared" si="467"/>
        <v>0</v>
      </c>
      <c r="AS1076" s="26">
        <f t="shared" si="468"/>
        <v>0</v>
      </c>
      <c r="AT1076" s="26">
        <f t="shared" si="469"/>
        <v>0</v>
      </c>
      <c r="AU1076" s="26">
        <f t="shared" si="470"/>
        <v>0</v>
      </c>
      <c r="AV1076" s="26">
        <f t="shared" si="471"/>
        <v>0</v>
      </c>
      <c r="AW1076" s="11" t="s">
        <v>653</v>
      </c>
      <c r="AX1076" s="11" t="str">
        <f>VLOOKUP(L1076,Group!$A$2:$B$1000,2,0)</f>
        <v>Maintenance</v>
      </c>
      <c r="AY1076" s="11">
        <f>IF(ISERROR(VLOOKUP(U1076,'ITWR Dump'!$A$2:$Y$5000,15,0)),0,(VLOOKUP('ILC Report'!U1076,'ITWR Dump'!$A$2:$Y$5000,15,0)))</f>
        <v>0</v>
      </c>
      <c r="AZ1076" s="11" t="str">
        <f t="shared" si="472"/>
        <v>Yes</v>
      </c>
      <c r="BA1076" s="11" t="str">
        <f t="shared" si="473"/>
        <v>BKI</v>
      </c>
      <c r="BB1076" s="11" t="str">
        <f t="shared" si="474"/>
        <v>MN</v>
      </c>
      <c r="BC1076" s="11" t="str">
        <f t="shared" si="475"/>
        <v>No</v>
      </c>
    </row>
    <row r="1077" spans="1:55" x14ac:dyDescent="0.3">
      <c r="A1077" s="11" t="s">
        <v>679</v>
      </c>
      <c r="B1077" s="11" t="s">
        <v>1857</v>
      </c>
      <c r="C1077" s="11" t="s">
        <v>606</v>
      </c>
      <c r="D1077" s="11" t="s">
        <v>2504</v>
      </c>
      <c r="E1077" s="38" t="s">
        <v>2904</v>
      </c>
      <c r="F1077" s="11">
        <v>5</v>
      </c>
      <c r="G1077" s="40" t="s">
        <v>218</v>
      </c>
      <c r="H1077" s="11" t="str">
        <f t="shared" si="457"/>
        <v>Regular</v>
      </c>
      <c r="I1077" s="11" t="str">
        <f t="shared" si="449"/>
        <v>INDIA</v>
      </c>
      <c r="J1077" s="11" t="str">
        <f>IF(ISERROR(VLOOKUP(C1077,'WI Vs ASM'!$B$2:$E$1000,4,0)),0,(VLOOKUP(C1077,'WI Vs ASM'!$B$2:$E$1000,4,0)))</f>
        <v>Offshore</v>
      </c>
      <c r="K1077" s="11" t="str">
        <f>IF(ISERROR(VLOOKUP(C1077,'WI Vs ASM'!$B$2:$F$1000,5,0)),0,(VLOOKUP(C1077,'WI Vs ASM'!$B$2:$F$1000,5,0)))</f>
        <v>01-Fixed Price</v>
      </c>
      <c r="L1077" s="11" t="str">
        <f>IF(ISERROR(VLOOKUP(C1077,'WI Vs ASM'!$B$2:$D$1000,3,0)),0,(VLOOKUP(C1077,'WI Vs ASM'!$B$2:$D$1000,3,0)))</f>
        <v>01-Maintenance Offshore</v>
      </c>
      <c r="M1077" s="11" t="str">
        <f>IF(ISERROR(VLOOKUP(C1077,'WI Vs ASM'!$B$2:$I$1000,8,0)),0,(VLOOKUP(C1077,'WI Vs ASM'!$B$2:$I$1000,8,0)))</f>
        <v>Rahul Soman</v>
      </c>
      <c r="N1077" s="11" t="str">
        <f>IF(ISERROR(VLOOKUP(C1077,'WI Vs ASM'!$B$2:$G$1000,6,0)),0,(VLOOKUP(C1077,'WI Vs ASM'!$B$2:$G$1000,6,0)))</f>
        <v>Lotus Notes</v>
      </c>
      <c r="O1077" s="11" t="str">
        <f>IF(ISERROR(VLOOKUP(C1077,'WI Vs ASM'!$B$2:$H$1000,7,0)),0,(VLOOKUP(C1077,'WI Vs ASM'!$B$2:$H$1000,7,0)))</f>
        <v>Lotus Notes</v>
      </c>
      <c r="P1077" s="11" t="str">
        <f t="shared" si="450"/>
        <v>May-17</v>
      </c>
      <c r="Q1077" s="11" t="str">
        <f t="shared" si="451"/>
        <v>Q2</v>
      </c>
      <c r="R1077" s="11" t="str">
        <f>IF(ISERROR(VLOOKUP(C1077,'WI Vs ASM'!$B$2:$J$1000,9,0)),0,(VLOOKUP(C1077,'WI Vs ASM'!$B$2:$J$1000,9,0)))</f>
        <v>Jyothi Pai</v>
      </c>
      <c r="S1077" s="11" t="str">
        <f>IF(ISERROR(VLOOKUP(C1077,'WI Vs ASM'!$B$2:$K$1000,10,0)),0,(VLOOKUP(C1077,'WI Vs ASM'!$B$2:$K$1000,10,0)))</f>
        <v>Dennis G. Bosman</v>
      </c>
      <c r="T1077" s="11" t="str">
        <f>IF(ISERROR(VLOOKUP(C1077,'WI Vs ASM'!$B$2:$L$1000,11,0)),0,(VLOOKUP(C1077,'WI Vs ASM'!$B$2:$L$1000,11,0)))</f>
        <v>Terry Hedger</v>
      </c>
      <c r="U1077" s="11" t="e">
        <f t="shared" si="458"/>
        <v>#VALUE!</v>
      </c>
      <c r="V1077" s="11" t="str">
        <f t="shared" si="452"/>
        <v>Yes</v>
      </c>
      <c r="W1077" s="11" t="str">
        <f t="shared" si="453"/>
        <v>No</v>
      </c>
      <c r="X1077" s="11" t="str">
        <f t="shared" si="454"/>
        <v>No</v>
      </c>
      <c r="Y1077" s="11" t="str">
        <f t="shared" si="455"/>
        <v>No</v>
      </c>
      <c r="Z1077" s="11" t="str">
        <f t="shared" si="456"/>
        <v>No</v>
      </c>
      <c r="AA1077" s="11" t="str">
        <f t="shared" si="459"/>
        <v>No</v>
      </c>
      <c r="AB1077" s="11">
        <f>IF(ISERROR(VLOOKUP(U1077,'ITWR Dump'!$A$2:$Y$5000,24,0)),0,(VLOOKUP('ILC Report'!U1077,'ITWR Dump'!$A$2:$Y$5000,24,0)))</f>
        <v>0</v>
      </c>
      <c r="AC1077" s="11" t="str">
        <f t="shared" si="460"/>
        <v>No</v>
      </c>
      <c r="AD1077" s="11" t="str">
        <f t="shared" si="461"/>
        <v/>
      </c>
      <c r="AE1077" s="11">
        <f>IF(ISERROR(VLOOKUP(U1077,'ITWR Dump'!$A$2:$Y$5000,13,0)),0,(VLOOKUP(U1077,'ITWR Dump'!$A$2:$Y$5000,13,0)))</f>
        <v>0</v>
      </c>
      <c r="AF1077" s="11">
        <f>IF(ISERROR(VLOOKUP(U1077,'ITWR Dump'!$A$2:$Y$5000,11,0)),0,(VLOOKUP(U1077,'ITWR Dump'!$A$2:$Y$5000,11,0)))</f>
        <v>0</v>
      </c>
      <c r="AG1077" s="11">
        <f>IF(ISERROR(VLOOKUP(U1077,'ITWR Dump'!$A$2:$Y$5000,2,0)),0,(VLOOKUP(U1077,'ITWR Dump'!$A$2:$Y$5000,2,0)))</f>
        <v>0</v>
      </c>
      <c r="AH1077" s="11">
        <f>IF(ISERROR(VLOOKUP(U1077,'ITWR Dump'!$A$2:$Y$5000,14,0)),0,(VLOOKUP(U1077,'ITWR Dump'!$A$2:$Y$5000,14,0)))</f>
        <v>0</v>
      </c>
      <c r="AI1077" s="11" t="str">
        <f t="shared" si="462"/>
        <v>01-Maintenance Offshore</v>
      </c>
      <c r="AJ1077" s="11" t="str">
        <f t="shared" si="463"/>
        <v>Offshore</v>
      </c>
      <c r="AK1077" s="11" t="str">
        <f>IF(ISERROR(VLOOKUP(A1077,'Team Data'!$C$2:$U$213,17,0)),0,(VLOOKUP(A1077,'Team Data'!$C$2:$U$213,17,0)))</f>
        <v>PRISM</v>
      </c>
      <c r="AL1077" s="11" t="str">
        <f t="shared" si="464"/>
        <v>2017-04-24</v>
      </c>
      <c r="AM1077" s="11">
        <f>IF(ISERROR(VLOOKUP(U1077,'ITWR Dump'!$A$2:$Y$5000,16,0)),0,(VLOOKUP(U1077,'ITWR Dump'!$A$2:$Y$5000,16,0)))</f>
        <v>0</v>
      </c>
      <c r="AN1077" s="11">
        <f>IF(ISERROR(VLOOKUP(U1077,'ITWR Dump'!$A$2:$Y$5000,18,0)),0,(VLOOKUP(U1077,'ITWR Dump'!$A$2:$Y$5000,18,0)))</f>
        <v>0</v>
      </c>
      <c r="AO1077" s="11">
        <f>IF(ISERROR(VLOOKUP(U1077,'ITWR Dump'!$A$2:$Y$5000,25,0)),0,(VLOOKUP('ILC Report'!U1077,'ITWR Dump'!$A$2:$Y$5000,25,0)))</f>
        <v>0</v>
      </c>
      <c r="AP1077" s="11">
        <f t="shared" si="465"/>
        <v>1</v>
      </c>
      <c r="AQ1077" s="26">
        <f t="shared" si="466"/>
        <v>0</v>
      </c>
      <c r="AR1077" s="26">
        <f t="shared" si="467"/>
        <v>0</v>
      </c>
      <c r="AS1077" s="26">
        <f t="shared" si="468"/>
        <v>0</v>
      </c>
      <c r="AT1077" s="26">
        <f t="shared" si="469"/>
        <v>0</v>
      </c>
      <c r="AU1077" s="26">
        <f t="shared" si="470"/>
        <v>0</v>
      </c>
      <c r="AV1077" s="26">
        <f t="shared" si="471"/>
        <v>0</v>
      </c>
      <c r="AW1077" s="11" t="s">
        <v>653</v>
      </c>
      <c r="AX1077" s="11" t="str">
        <f>VLOOKUP(L1077,Group!$A$2:$B$1000,2,0)</f>
        <v>Maintenance</v>
      </c>
      <c r="AY1077" s="11">
        <f>IF(ISERROR(VLOOKUP(U1077,'ITWR Dump'!$A$2:$Y$5000,15,0)),0,(VLOOKUP('ILC Report'!U1077,'ITWR Dump'!$A$2:$Y$5000,15,0)))</f>
        <v>0</v>
      </c>
      <c r="AZ1077" s="11" t="str">
        <f t="shared" si="472"/>
        <v>Yes</v>
      </c>
      <c r="BA1077" s="11" t="str">
        <f t="shared" si="473"/>
        <v>BKI</v>
      </c>
      <c r="BB1077" s="11" t="str">
        <f t="shared" si="474"/>
        <v>MN</v>
      </c>
      <c r="BC1077" s="11" t="str">
        <f t="shared" si="475"/>
        <v>No</v>
      </c>
    </row>
    <row r="1078" spans="1:55" x14ac:dyDescent="0.3">
      <c r="A1078" s="11" t="s">
        <v>679</v>
      </c>
      <c r="B1078" s="11" t="s">
        <v>1857</v>
      </c>
      <c r="C1078" s="11" t="s">
        <v>606</v>
      </c>
      <c r="D1078" s="11" t="s">
        <v>2505</v>
      </c>
      <c r="E1078" s="38" t="s">
        <v>2904</v>
      </c>
      <c r="F1078" s="11">
        <v>3.5</v>
      </c>
      <c r="G1078" s="40" t="s">
        <v>218</v>
      </c>
      <c r="H1078" s="11" t="str">
        <f t="shared" si="457"/>
        <v>Regular</v>
      </c>
      <c r="I1078" s="11" t="str">
        <f t="shared" si="449"/>
        <v>INDIA</v>
      </c>
      <c r="J1078" s="11" t="str">
        <f>IF(ISERROR(VLOOKUP(C1078,'WI Vs ASM'!$B$2:$E$1000,4,0)),0,(VLOOKUP(C1078,'WI Vs ASM'!$B$2:$E$1000,4,0)))</f>
        <v>Offshore</v>
      </c>
      <c r="K1078" s="11" t="str">
        <f>IF(ISERROR(VLOOKUP(C1078,'WI Vs ASM'!$B$2:$F$1000,5,0)),0,(VLOOKUP(C1078,'WI Vs ASM'!$B$2:$F$1000,5,0)))</f>
        <v>01-Fixed Price</v>
      </c>
      <c r="L1078" s="11" t="str">
        <f>IF(ISERROR(VLOOKUP(C1078,'WI Vs ASM'!$B$2:$D$1000,3,0)),0,(VLOOKUP(C1078,'WI Vs ASM'!$B$2:$D$1000,3,0)))</f>
        <v>01-Maintenance Offshore</v>
      </c>
      <c r="M1078" s="11" t="str">
        <f>IF(ISERROR(VLOOKUP(C1078,'WI Vs ASM'!$B$2:$I$1000,8,0)),0,(VLOOKUP(C1078,'WI Vs ASM'!$B$2:$I$1000,8,0)))</f>
        <v>Rahul Soman</v>
      </c>
      <c r="N1078" s="11" t="str">
        <f>IF(ISERROR(VLOOKUP(C1078,'WI Vs ASM'!$B$2:$G$1000,6,0)),0,(VLOOKUP(C1078,'WI Vs ASM'!$B$2:$G$1000,6,0)))</f>
        <v>Lotus Notes</v>
      </c>
      <c r="O1078" s="11" t="str">
        <f>IF(ISERROR(VLOOKUP(C1078,'WI Vs ASM'!$B$2:$H$1000,7,0)),0,(VLOOKUP(C1078,'WI Vs ASM'!$B$2:$H$1000,7,0)))</f>
        <v>Lotus Notes</v>
      </c>
      <c r="P1078" s="11" t="str">
        <f t="shared" si="450"/>
        <v>May-17</v>
      </c>
      <c r="Q1078" s="11" t="str">
        <f t="shared" si="451"/>
        <v>Q2</v>
      </c>
      <c r="R1078" s="11" t="str">
        <f>IF(ISERROR(VLOOKUP(C1078,'WI Vs ASM'!$B$2:$J$1000,9,0)),0,(VLOOKUP(C1078,'WI Vs ASM'!$B$2:$J$1000,9,0)))</f>
        <v>Jyothi Pai</v>
      </c>
      <c r="S1078" s="11" t="str">
        <f>IF(ISERROR(VLOOKUP(C1078,'WI Vs ASM'!$B$2:$K$1000,10,0)),0,(VLOOKUP(C1078,'WI Vs ASM'!$B$2:$K$1000,10,0)))</f>
        <v>Dennis G. Bosman</v>
      </c>
      <c r="T1078" s="11" t="str">
        <f>IF(ISERROR(VLOOKUP(C1078,'WI Vs ASM'!$B$2:$L$1000,11,0)),0,(VLOOKUP(C1078,'WI Vs ASM'!$B$2:$L$1000,11,0)))</f>
        <v>Terry Hedger</v>
      </c>
      <c r="U1078" s="11" t="e">
        <f t="shared" si="458"/>
        <v>#VALUE!</v>
      </c>
      <c r="V1078" s="11" t="str">
        <f t="shared" si="452"/>
        <v>Yes</v>
      </c>
      <c r="W1078" s="11" t="str">
        <f t="shared" si="453"/>
        <v>No</v>
      </c>
      <c r="X1078" s="11" t="str">
        <f t="shared" si="454"/>
        <v>No</v>
      </c>
      <c r="Y1078" s="11" t="str">
        <f t="shared" si="455"/>
        <v>No</v>
      </c>
      <c r="Z1078" s="11" t="str">
        <f t="shared" si="456"/>
        <v>No</v>
      </c>
      <c r="AA1078" s="11" t="str">
        <f t="shared" si="459"/>
        <v>No</v>
      </c>
      <c r="AB1078" s="11">
        <f>IF(ISERROR(VLOOKUP(U1078,'ITWR Dump'!$A$2:$Y$5000,24,0)),0,(VLOOKUP('ILC Report'!U1078,'ITWR Dump'!$A$2:$Y$5000,24,0)))</f>
        <v>0</v>
      </c>
      <c r="AC1078" s="11" t="str">
        <f t="shared" si="460"/>
        <v>No</v>
      </c>
      <c r="AD1078" s="11" t="str">
        <f t="shared" si="461"/>
        <v/>
      </c>
      <c r="AE1078" s="11">
        <f>IF(ISERROR(VLOOKUP(U1078,'ITWR Dump'!$A$2:$Y$5000,13,0)),0,(VLOOKUP(U1078,'ITWR Dump'!$A$2:$Y$5000,13,0)))</f>
        <v>0</v>
      </c>
      <c r="AF1078" s="11">
        <f>IF(ISERROR(VLOOKUP(U1078,'ITWR Dump'!$A$2:$Y$5000,11,0)),0,(VLOOKUP(U1078,'ITWR Dump'!$A$2:$Y$5000,11,0)))</f>
        <v>0</v>
      </c>
      <c r="AG1078" s="11">
        <f>IF(ISERROR(VLOOKUP(U1078,'ITWR Dump'!$A$2:$Y$5000,2,0)),0,(VLOOKUP(U1078,'ITWR Dump'!$A$2:$Y$5000,2,0)))</f>
        <v>0</v>
      </c>
      <c r="AH1078" s="11">
        <f>IF(ISERROR(VLOOKUP(U1078,'ITWR Dump'!$A$2:$Y$5000,14,0)),0,(VLOOKUP(U1078,'ITWR Dump'!$A$2:$Y$5000,14,0)))</f>
        <v>0</v>
      </c>
      <c r="AI1078" s="11" t="str">
        <f t="shared" si="462"/>
        <v>01-Maintenance Offshore</v>
      </c>
      <c r="AJ1078" s="11" t="str">
        <f t="shared" si="463"/>
        <v>Offshore</v>
      </c>
      <c r="AK1078" s="11" t="str">
        <f>IF(ISERROR(VLOOKUP(A1078,'Team Data'!$C$2:$U$213,17,0)),0,(VLOOKUP(A1078,'Team Data'!$C$2:$U$213,17,0)))</f>
        <v>PRISM</v>
      </c>
      <c r="AL1078" s="11" t="str">
        <f t="shared" si="464"/>
        <v>2017-04-24</v>
      </c>
      <c r="AM1078" s="11">
        <f>IF(ISERROR(VLOOKUP(U1078,'ITWR Dump'!$A$2:$Y$5000,16,0)),0,(VLOOKUP(U1078,'ITWR Dump'!$A$2:$Y$5000,16,0)))</f>
        <v>0</v>
      </c>
      <c r="AN1078" s="11">
        <f>IF(ISERROR(VLOOKUP(U1078,'ITWR Dump'!$A$2:$Y$5000,18,0)),0,(VLOOKUP(U1078,'ITWR Dump'!$A$2:$Y$5000,18,0)))</f>
        <v>0</v>
      </c>
      <c r="AO1078" s="11">
        <f>IF(ISERROR(VLOOKUP(U1078,'ITWR Dump'!$A$2:$Y$5000,25,0)),0,(VLOOKUP('ILC Report'!U1078,'ITWR Dump'!$A$2:$Y$5000,25,0)))</f>
        <v>0</v>
      </c>
      <c r="AP1078" s="11">
        <f t="shared" si="465"/>
        <v>1</v>
      </c>
      <c r="AQ1078" s="26">
        <f t="shared" si="466"/>
        <v>0</v>
      </c>
      <c r="AR1078" s="26">
        <f t="shared" si="467"/>
        <v>0</v>
      </c>
      <c r="AS1078" s="26">
        <f t="shared" si="468"/>
        <v>0</v>
      </c>
      <c r="AT1078" s="26">
        <f t="shared" si="469"/>
        <v>0</v>
      </c>
      <c r="AU1078" s="26">
        <f t="shared" si="470"/>
        <v>0</v>
      </c>
      <c r="AV1078" s="26">
        <f t="shared" si="471"/>
        <v>0</v>
      </c>
      <c r="AW1078" s="11" t="s">
        <v>653</v>
      </c>
      <c r="AX1078" s="11" t="str">
        <f>VLOOKUP(L1078,Group!$A$2:$B$1000,2,0)</f>
        <v>Maintenance</v>
      </c>
      <c r="AY1078" s="11">
        <f>IF(ISERROR(VLOOKUP(U1078,'ITWR Dump'!$A$2:$Y$5000,15,0)),0,(VLOOKUP('ILC Report'!U1078,'ITWR Dump'!$A$2:$Y$5000,15,0)))</f>
        <v>0</v>
      </c>
      <c r="AZ1078" s="11" t="str">
        <f t="shared" si="472"/>
        <v>Yes</v>
      </c>
      <c r="BA1078" s="11" t="str">
        <f t="shared" si="473"/>
        <v>BKI</v>
      </c>
      <c r="BB1078" s="11" t="str">
        <f t="shared" si="474"/>
        <v>MN</v>
      </c>
      <c r="BC1078" s="11" t="str">
        <f t="shared" si="475"/>
        <v>No</v>
      </c>
    </row>
    <row r="1079" spans="1:55" x14ac:dyDescent="0.3">
      <c r="A1079" s="11" t="s">
        <v>679</v>
      </c>
      <c r="B1079" s="11" t="s">
        <v>1857</v>
      </c>
      <c r="C1079" s="11" t="s">
        <v>606</v>
      </c>
      <c r="D1079" s="11" t="s">
        <v>2506</v>
      </c>
      <c r="E1079" s="38" t="s">
        <v>2904</v>
      </c>
      <c r="F1079" s="11">
        <v>1</v>
      </c>
      <c r="G1079" s="40" t="s">
        <v>218</v>
      </c>
      <c r="H1079" s="11" t="str">
        <f t="shared" si="457"/>
        <v>Regular</v>
      </c>
      <c r="I1079" s="11" t="str">
        <f t="shared" si="449"/>
        <v>INDIA</v>
      </c>
      <c r="J1079" s="11" t="str">
        <f>IF(ISERROR(VLOOKUP(C1079,'WI Vs ASM'!$B$2:$E$1000,4,0)),0,(VLOOKUP(C1079,'WI Vs ASM'!$B$2:$E$1000,4,0)))</f>
        <v>Offshore</v>
      </c>
      <c r="K1079" s="11" t="str">
        <f>IF(ISERROR(VLOOKUP(C1079,'WI Vs ASM'!$B$2:$F$1000,5,0)),0,(VLOOKUP(C1079,'WI Vs ASM'!$B$2:$F$1000,5,0)))</f>
        <v>01-Fixed Price</v>
      </c>
      <c r="L1079" s="11" t="str">
        <f>IF(ISERROR(VLOOKUP(C1079,'WI Vs ASM'!$B$2:$D$1000,3,0)),0,(VLOOKUP(C1079,'WI Vs ASM'!$B$2:$D$1000,3,0)))</f>
        <v>01-Maintenance Offshore</v>
      </c>
      <c r="M1079" s="11" t="str">
        <f>IF(ISERROR(VLOOKUP(C1079,'WI Vs ASM'!$B$2:$I$1000,8,0)),0,(VLOOKUP(C1079,'WI Vs ASM'!$B$2:$I$1000,8,0)))</f>
        <v>Rahul Soman</v>
      </c>
      <c r="N1079" s="11" t="str">
        <f>IF(ISERROR(VLOOKUP(C1079,'WI Vs ASM'!$B$2:$G$1000,6,0)),0,(VLOOKUP(C1079,'WI Vs ASM'!$B$2:$G$1000,6,0)))</f>
        <v>Lotus Notes</v>
      </c>
      <c r="O1079" s="11" t="str">
        <f>IF(ISERROR(VLOOKUP(C1079,'WI Vs ASM'!$B$2:$H$1000,7,0)),0,(VLOOKUP(C1079,'WI Vs ASM'!$B$2:$H$1000,7,0)))</f>
        <v>Lotus Notes</v>
      </c>
      <c r="P1079" s="11" t="str">
        <f t="shared" si="450"/>
        <v>May-17</v>
      </c>
      <c r="Q1079" s="11" t="str">
        <f t="shared" si="451"/>
        <v>Q2</v>
      </c>
      <c r="R1079" s="11" t="str">
        <f>IF(ISERROR(VLOOKUP(C1079,'WI Vs ASM'!$B$2:$J$1000,9,0)),0,(VLOOKUP(C1079,'WI Vs ASM'!$B$2:$J$1000,9,0)))</f>
        <v>Jyothi Pai</v>
      </c>
      <c r="S1079" s="11" t="str">
        <f>IF(ISERROR(VLOOKUP(C1079,'WI Vs ASM'!$B$2:$K$1000,10,0)),0,(VLOOKUP(C1079,'WI Vs ASM'!$B$2:$K$1000,10,0)))</f>
        <v>Dennis G. Bosman</v>
      </c>
      <c r="T1079" s="11" t="str">
        <f>IF(ISERROR(VLOOKUP(C1079,'WI Vs ASM'!$B$2:$L$1000,11,0)),0,(VLOOKUP(C1079,'WI Vs ASM'!$B$2:$L$1000,11,0)))</f>
        <v>Terry Hedger</v>
      </c>
      <c r="U1079" s="11" t="e">
        <f t="shared" si="458"/>
        <v>#VALUE!</v>
      </c>
      <c r="V1079" s="11" t="str">
        <f t="shared" si="452"/>
        <v>Yes</v>
      </c>
      <c r="W1079" s="11" t="str">
        <f t="shared" si="453"/>
        <v>No</v>
      </c>
      <c r="X1079" s="11" t="str">
        <f t="shared" si="454"/>
        <v>No</v>
      </c>
      <c r="Y1079" s="11" t="str">
        <f t="shared" si="455"/>
        <v>No</v>
      </c>
      <c r="Z1079" s="11" t="str">
        <f t="shared" si="456"/>
        <v>No</v>
      </c>
      <c r="AA1079" s="11" t="str">
        <f t="shared" si="459"/>
        <v>No</v>
      </c>
      <c r="AB1079" s="11">
        <f>IF(ISERROR(VLOOKUP(U1079,'ITWR Dump'!$A$2:$Y$5000,24,0)),0,(VLOOKUP('ILC Report'!U1079,'ITWR Dump'!$A$2:$Y$5000,24,0)))</f>
        <v>0</v>
      </c>
      <c r="AC1079" s="11" t="str">
        <f t="shared" si="460"/>
        <v>No</v>
      </c>
      <c r="AD1079" s="11" t="str">
        <f t="shared" si="461"/>
        <v/>
      </c>
      <c r="AE1079" s="11">
        <f>IF(ISERROR(VLOOKUP(U1079,'ITWR Dump'!$A$2:$Y$5000,13,0)),0,(VLOOKUP(U1079,'ITWR Dump'!$A$2:$Y$5000,13,0)))</f>
        <v>0</v>
      </c>
      <c r="AF1079" s="11">
        <f>IF(ISERROR(VLOOKUP(U1079,'ITWR Dump'!$A$2:$Y$5000,11,0)),0,(VLOOKUP(U1079,'ITWR Dump'!$A$2:$Y$5000,11,0)))</f>
        <v>0</v>
      </c>
      <c r="AG1079" s="11">
        <f>IF(ISERROR(VLOOKUP(U1079,'ITWR Dump'!$A$2:$Y$5000,2,0)),0,(VLOOKUP(U1079,'ITWR Dump'!$A$2:$Y$5000,2,0)))</f>
        <v>0</v>
      </c>
      <c r="AH1079" s="11">
        <f>IF(ISERROR(VLOOKUP(U1079,'ITWR Dump'!$A$2:$Y$5000,14,0)),0,(VLOOKUP(U1079,'ITWR Dump'!$A$2:$Y$5000,14,0)))</f>
        <v>0</v>
      </c>
      <c r="AI1079" s="11" t="str">
        <f t="shared" si="462"/>
        <v>01-Maintenance Offshore</v>
      </c>
      <c r="AJ1079" s="11" t="str">
        <f t="shared" si="463"/>
        <v>Offshore</v>
      </c>
      <c r="AK1079" s="11" t="str">
        <f>IF(ISERROR(VLOOKUP(A1079,'Team Data'!$C$2:$U$213,17,0)),0,(VLOOKUP(A1079,'Team Data'!$C$2:$U$213,17,0)))</f>
        <v>PRISM</v>
      </c>
      <c r="AL1079" s="11" t="str">
        <f t="shared" si="464"/>
        <v>2017-04-24</v>
      </c>
      <c r="AM1079" s="11">
        <f>IF(ISERROR(VLOOKUP(U1079,'ITWR Dump'!$A$2:$Y$5000,16,0)),0,(VLOOKUP(U1079,'ITWR Dump'!$A$2:$Y$5000,16,0)))</f>
        <v>0</v>
      </c>
      <c r="AN1079" s="11">
        <f>IF(ISERROR(VLOOKUP(U1079,'ITWR Dump'!$A$2:$Y$5000,18,0)),0,(VLOOKUP(U1079,'ITWR Dump'!$A$2:$Y$5000,18,0)))</f>
        <v>0</v>
      </c>
      <c r="AO1079" s="11">
        <f>IF(ISERROR(VLOOKUP(U1079,'ITWR Dump'!$A$2:$Y$5000,25,0)),0,(VLOOKUP('ILC Report'!U1079,'ITWR Dump'!$A$2:$Y$5000,25,0)))</f>
        <v>0</v>
      </c>
      <c r="AP1079" s="11">
        <f t="shared" si="465"/>
        <v>1</v>
      </c>
      <c r="AQ1079" s="26">
        <f t="shared" si="466"/>
        <v>0</v>
      </c>
      <c r="AR1079" s="26">
        <f t="shared" si="467"/>
        <v>0</v>
      </c>
      <c r="AS1079" s="26">
        <f t="shared" si="468"/>
        <v>0</v>
      </c>
      <c r="AT1079" s="26">
        <f t="shared" si="469"/>
        <v>0</v>
      </c>
      <c r="AU1079" s="26">
        <f t="shared" si="470"/>
        <v>0</v>
      </c>
      <c r="AV1079" s="26">
        <f t="shared" si="471"/>
        <v>0</v>
      </c>
      <c r="AW1079" s="11" t="s">
        <v>653</v>
      </c>
      <c r="AX1079" s="11" t="str">
        <f>VLOOKUP(L1079,Group!$A$2:$B$1000,2,0)</f>
        <v>Maintenance</v>
      </c>
      <c r="AY1079" s="11">
        <f>IF(ISERROR(VLOOKUP(U1079,'ITWR Dump'!$A$2:$Y$5000,15,0)),0,(VLOOKUP('ILC Report'!U1079,'ITWR Dump'!$A$2:$Y$5000,15,0)))</f>
        <v>0</v>
      </c>
      <c r="AZ1079" s="11" t="str">
        <f t="shared" si="472"/>
        <v>Yes</v>
      </c>
      <c r="BA1079" s="11" t="str">
        <f t="shared" si="473"/>
        <v>BKI</v>
      </c>
      <c r="BB1079" s="11" t="str">
        <f t="shared" si="474"/>
        <v>MN</v>
      </c>
      <c r="BC1079" s="11" t="str">
        <f t="shared" si="475"/>
        <v>No</v>
      </c>
    </row>
    <row r="1080" spans="1:55" x14ac:dyDescent="0.3">
      <c r="A1080" s="11" t="s">
        <v>679</v>
      </c>
      <c r="B1080" s="11" t="s">
        <v>1857</v>
      </c>
      <c r="C1080" s="11" t="s">
        <v>606</v>
      </c>
      <c r="D1080" s="11" t="s">
        <v>2507</v>
      </c>
      <c r="E1080" s="38" t="s">
        <v>2904</v>
      </c>
      <c r="F1080" s="11">
        <v>4</v>
      </c>
      <c r="G1080" s="40" t="s">
        <v>218</v>
      </c>
      <c r="H1080" s="11" t="str">
        <f t="shared" si="457"/>
        <v>Regular</v>
      </c>
      <c r="I1080" s="11" t="str">
        <f t="shared" si="449"/>
        <v>INDIA</v>
      </c>
      <c r="J1080" s="11" t="str">
        <f>IF(ISERROR(VLOOKUP(C1080,'WI Vs ASM'!$B$2:$E$1000,4,0)),0,(VLOOKUP(C1080,'WI Vs ASM'!$B$2:$E$1000,4,0)))</f>
        <v>Offshore</v>
      </c>
      <c r="K1080" s="11" t="str">
        <f>IF(ISERROR(VLOOKUP(C1080,'WI Vs ASM'!$B$2:$F$1000,5,0)),0,(VLOOKUP(C1080,'WI Vs ASM'!$B$2:$F$1000,5,0)))</f>
        <v>01-Fixed Price</v>
      </c>
      <c r="L1080" s="11" t="str">
        <f>IF(ISERROR(VLOOKUP(C1080,'WI Vs ASM'!$B$2:$D$1000,3,0)),0,(VLOOKUP(C1080,'WI Vs ASM'!$B$2:$D$1000,3,0)))</f>
        <v>01-Maintenance Offshore</v>
      </c>
      <c r="M1080" s="11" t="str">
        <f>IF(ISERROR(VLOOKUP(C1080,'WI Vs ASM'!$B$2:$I$1000,8,0)),0,(VLOOKUP(C1080,'WI Vs ASM'!$B$2:$I$1000,8,0)))</f>
        <v>Rahul Soman</v>
      </c>
      <c r="N1080" s="11" t="str">
        <f>IF(ISERROR(VLOOKUP(C1080,'WI Vs ASM'!$B$2:$G$1000,6,0)),0,(VLOOKUP(C1080,'WI Vs ASM'!$B$2:$G$1000,6,0)))</f>
        <v>Lotus Notes</v>
      </c>
      <c r="O1080" s="11" t="str">
        <f>IF(ISERROR(VLOOKUP(C1080,'WI Vs ASM'!$B$2:$H$1000,7,0)),0,(VLOOKUP(C1080,'WI Vs ASM'!$B$2:$H$1000,7,0)))</f>
        <v>Lotus Notes</v>
      </c>
      <c r="P1080" s="11" t="str">
        <f t="shared" si="450"/>
        <v>May-17</v>
      </c>
      <c r="Q1080" s="11" t="str">
        <f t="shared" si="451"/>
        <v>Q2</v>
      </c>
      <c r="R1080" s="11" t="str">
        <f>IF(ISERROR(VLOOKUP(C1080,'WI Vs ASM'!$B$2:$J$1000,9,0)),0,(VLOOKUP(C1080,'WI Vs ASM'!$B$2:$J$1000,9,0)))</f>
        <v>Jyothi Pai</v>
      </c>
      <c r="S1080" s="11" t="str">
        <f>IF(ISERROR(VLOOKUP(C1080,'WI Vs ASM'!$B$2:$K$1000,10,0)),0,(VLOOKUP(C1080,'WI Vs ASM'!$B$2:$K$1000,10,0)))</f>
        <v>Dennis G. Bosman</v>
      </c>
      <c r="T1080" s="11" t="str">
        <f>IF(ISERROR(VLOOKUP(C1080,'WI Vs ASM'!$B$2:$L$1000,11,0)),0,(VLOOKUP(C1080,'WI Vs ASM'!$B$2:$L$1000,11,0)))</f>
        <v>Terry Hedger</v>
      </c>
      <c r="U1080" s="11" t="e">
        <f t="shared" si="458"/>
        <v>#VALUE!</v>
      </c>
      <c r="V1080" s="11" t="str">
        <f t="shared" si="452"/>
        <v>Yes</v>
      </c>
      <c r="W1080" s="11" t="str">
        <f t="shared" si="453"/>
        <v>No</v>
      </c>
      <c r="X1080" s="11" t="str">
        <f t="shared" si="454"/>
        <v>No</v>
      </c>
      <c r="Y1080" s="11" t="str">
        <f t="shared" si="455"/>
        <v>No</v>
      </c>
      <c r="Z1080" s="11" t="str">
        <f t="shared" si="456"/>
        <v>No</v>
      </c>
      <c r="AA1080" s="11" t="str">
        <f t="shared" si="459"/>
        <v>No</v>
      </c>
      <c r="AB1080" s="11">
        <f>IF(ISERROR(VLOOKUP(U1080,'ITWR Dump'!$A$2:$Y$5000,24,0)),0,(VLOOKUP('ILC Report'!U1080,'ITWR Dump'!$A$2:$Y$5000,24,0)))</f>
        <v>0</v>
      </c>
      <c r="AC1080" s="11" t="str">
        <f t="shared" si="460"/>
        <v>No</v>
      </c>
      <c r="AD1080" s="11" t="str">
        <f t="shared" si="461"/>
        <v/>
      </c>
      <c r="AE1080" s="11">
        <f>IF(ISERROR(VLOOKUP(U1080,'ITWR Dump'!$A$2:$Y$5000,13,0)),0,(VLOOKUP(U1080,'ITWR Dump'!$A$2:$Y$5000,13,0)))</f>
        <v>0</v>
      </c>
      <c r="AF1080" s="11">
        <f>IF(ISERROR(VLOOKUP(U1080,'ITWR Dump'!$A$2:$Y$5000,11,0)),0,(VLOOKUP(U1080,'ITWR Dump'!$A$2:$Y$5000,11,0)))</f>
        <v>0</v>
      </c>
      <c r="AG1080" s="11">
        <f>IF(ISERROR(VLOOKUP(U1080,'ITWR Dump'!$A$2:$Y$5000,2,0)),0,(VLOOKUP(U1080,'ITWR Dump'!$A$2:$Y$5000,2,0)))</f>
        <v>0</v>
      </c>
      <c r="AH1080" s="11">
        <f>IF(ISERROR(VLOOKUP(U1080,'ITWR Dump'!$A$2:$Y$5000,14,0)),0,(VLOOKUP(U1080,'ITWR Dump'!$A$2:$Y$5000,14,0)))</f>
        <v>0</v>
      </c>
      <c r="AI1080" s="11" t="str">
        <f t="shared" si="462"/>
        <v>01-Maintenance Offshore</v>
      </c>
      <c r="AJ1080" s="11" t="str">
        <f t="shared" si="463"/>
        <v>Offshore</v>
      </c>
      <c r="AK1080" s="11" t="str">
        <f>IF(ISERROR(VLOOKUP(A1080,'Team Data'!$C$2:$U$213,17,0)),0,(VLOOKUP(A1080,'Team Data'!$C$2:$U$213,17,0)))</f>
        <v>PRISM</v>
      </c>
      <c r="AL1080" s="11" t="str">
        <f t="shared" si="464"/>
        <v>2017-04-24</v>
      </c>
      <c r="AM1080" s="11">
        <f>IF(ISERROR(VLOOKUP(U1080,'ITWR Dump'!$A$2:$Y$5000,16,0)),0,(VLOOKUP(U1080,'ITWR Dump'!$A$2:$Y$5000,16,0)))</f>
        <v>0</v>
      </c>
      <c r="AN1080" s="11">
        <f>IF(ISERROR(VLOOKUP(U1080,'ITWR Dump'!$A$2:$Y$5000,18,0)),0,(VLOOKUP(U1080,'ITWR Dump'!$A$2:$Y$5000,18,0)))</f>
        <v>0</v>
      </c>
      <c r="AO1080" s="11">
        <f>IF(ISERROR(VLOOKUP(U1080,'ITWR Dump'!$A$2:$Y$5000,25,0)),0,(VLOOKUP('ILC Report'!U1080,'ITWR Dump'!$A$2:$Y$5000,25,0)))</f>
        <v>0</v>
      </c>
      <c r="AP1080" s="11">
        <f t="shared" si="465"/>
        <v>1</v>
      </c>
      <c r="AQ1080" s="26">
        <f t="shared" si="466"/>
        <v>0</v>
      </c>
      <c r="AR1080" s="26">
        <f t="shared" si="467"/>
        <v>0</v>
      </c>
      <c r="AS1080" s="26">
        <f t="shared" si="468"/>
        <v>0</v>
      </c>
      <c r="AT1080" s="26">
        <f t="shared" si="469"/>
        <v>0</v>
      </c>
      <c r="AU1080" s="26">
        <f t="shared" si="470"/>
        <v>0</v>
      </c>
      <c r="AV1080" s="26">
        <f t="shared" si="471"/>
        <v>0</v>
      </c>
      <c r="AW1080" s="11" t="s">
        <v>653</v>
      </c>
      <c r="AX1080" s="11" t="str">
        <f>VLOOKUP(L1080,Group!$A$2:$B$1000,2,0)</f>
        <v>Maintenance</v>
      </c>
      <c r="AY1080" s="11">
        <f>IF(ISERROR(VLOOKUP(U1080,'ITWR Dump'!$A$2:$Y$5000,15,0)),0,(VLOOKUP('ILC Report'!U1080,'ITWR Dump'!$A$2:$Y$5000,15,0)))</f>
        <v>0</v>
      </c>
      <c r="AZ1080" s="11" t="str">
        <f t="shared" si="472"/>
        <v>Yes</v>
      </c>
      <c r="BA1080" s="11" t="str">
        <f t="shared" si="473"/>
        <v>BKI</v>
      </c>
      <c r="BB1080" s="11" t="str">
        <f t="shared" si="474"/>
        <v>MN</v>
      </c>
      <c r="BC1080" s="11" t="str">
        <f t="shared" si="475"/>
        <v>No</v>
      </c>
    </row>
    <row r="1081" spans="1:55" x14ac:dyDescent="0.3">
      <c r="A1081" s="11" t="s">
        <v>679</v>
      </c>
      <c r="B1081" s="11" t="s">
        <v>1857</v>
      </c>
      <c r="C1081" s="11" t="s">
        <v>606</v>
      </c>
      <c r="D1081" s="11" t="s">
        <v>2508</v>
      </c>
      <c r="E1081" s="38" t="s">
        <v>2904</v>
      </c>
      <c r="F1081" s="11">
        <v>1.5</v>
      </c>
      <c r="G1081" s="40" t="s">
        <v>218</v>
      </c>
      <c r="H1081" s="11" t="str">
        <f t="shared" si="457"/>
        <v>Regular</v>
      </c>
      <c r="I1081" s="11" t="str">
        <f t="shared" si="449"/>
        <v>INDIA</v>
      </c>
      <c r="J1081" s="11" t="str">
        <f>IF(ISERROR(VLOOKUP(C1081,'WI Vs ASM'!$B$2:$E$1000,4,0)),0,(VLOOKUP(C1081,'WI Vs ASM'!$B$2:$E$1000,4,0)))</f>
        <v>Offshore</v>
      </c>
      <c r="K1081" s="11" t="str">
        <f>IF(ISERROR(VLOOKUP(C1081,'WI Vs ASM'!$B$2:$F$1000,5,0)),0,(VLOOKUP(C1081,'WI Vs ASM'!$B$2:$F$1000,5,0)))</f>
        <v>01-Fixed Price</v>
      </c>
      <c r="L1081" s="11" t="str">
        <f>IF(ISERROR(VLOOKUP(C1081,'WI Vs ASM'!$B$2:$D$1000,3,0)),0,(VLOOKUP(C1081,'WI Vs ASM'!$B$2:$D$1000,3,0)))</f>
        <v>01-Maintenance Offshore</v>
      </c>
      <c r="M1081" s="11" t="str">
        <f>IF(ISERROR(VLOOKUP(C1081,'WI Vs ASM'!$B$2:$I$1000,8,0)),0,(VLOOKUP(C1081,'WI Vs ASM'!$B$2:$I$1000,8,0)))</f>
        <v>Rahul Soman</v>
      </c>
      <c r="N1081" s="11" t="str">
        <f>IF(ISERROR(VLOOKUP(C1081,'WI Vs ASM'!$B$2:$G$1000,6,0)),0,(VLOOKUP(C1081,'WI Vs ASM'!$B$2:$G$1000,6,0)))</f>
        <v>Lotus Notes</v>
      </c>
      <c r="O1081" s="11" t="str">
        <f>IF(ISERROR(VLOOKUP(C1081,'WI Vs ASM'!$B$2:$H$1000,7,0)),0,(VLOOKUP(C1081,'WI Vs ASM'!$B$2:$H$1000,7,0)))</f>
        <v>Lotus Notes</v>
      </c>
      <c r="P1081" s="11" t="str">
        <f t="shared" si="450"/>
        <v>May-17</v>
      </c>
      <c r="Q1081" s="11" t="str">
        <f t="shared" si="451"/>
        <v>Q2</v>
      </c>
      <c r="R1081" s="11" t="str">
        <f>IF(ISERROR(VLOOKUP(C1081,'WI Vs ASM'!$B$2:$J$1000,9,0)),0,(VLOOKUP(C1081,'WI Vs ASM'!$B$2:$J$1000,9,0)))</f>
        <v>Jyothi Pai</v>
      </c>
      <c r="S1081" s="11" t="str">
        <f>IF(ISERROR(VLOOKUP(C1081,'WI Vs ASM'!$B$2:$K$1000,10,0)),0,(VLOOKUP(C1081,'WI Vs ASM'!$B$2:$K$1000,10,0)))</f>
        <v>Dennis G. Bosman</v>
      </c>
      <c r="T1081" s="11" t="str">
        <f>IF(ISERROR(VLOOKUP(C1081,'WI Vs ASM'!$B$2:$L$1000,11,0)),0,(VLOOKUP(C1081,'WI Vs ASM'!$B$2:$L$1000,11,0)))</f>
        <v>Terry Hedger</v>
      </c>
      <c r="U1081" s="11" t="e">
        <f t="shared" si="458"/>
        <v>#VALUE!</v>
      </c>
      <c r="V1081" s="11" t="str">
        <f t="shared" si="452"/>
        <v>Yes</v>
      </c>
      <c r="W1081" s="11" t="str">
        <f t="shared" si="453"/>
        <v>No</v>
      </c>
      <c r="X1081" s="11" t="str">
        <f t="shared" si="454"/>
        <v>No</v>
      </c>
      <c r="Y1081" s="11" t="str">
        <f t="shared" si="455"/>
        <v>No</v>
      </c>
      <c r="Z1081" s="11" t="str">
        <f t="shared" si="456"/>
        <v>No</v>
      </c>
      <c r="AA1081" s="11" t="str">
        <f t="shared" si="459"/>
        <v>No</v>
      </c>
      <c r="AB1081" s="11">
        <f>IF(ISERROR(VLOOKUP(U1081,'ITWR Dump'!$A$2:$Y$5000,24,0)),0,(VLOOKUP('ILC Report'!U1081,'ITWR Dump'!$A$2:$Y$5000,24,0)))</f>
        <v>0</v>
      </c>
      <c r="AC1081" s="11" t="str">
        <f t="shared" si="460"/>
        <v>No</v>
      </c>
      <c r="AD1081" s="11" t="str">
        <f t="shared" si="461"/>
        <v/>
      </c>
      <c r="AE1081" s="11">
        <f>IF(ISERROR(VLOOKUP(U1081,'ITWR Dump'!$A$2:$Y$5000,13,0)),0,(VLOOKUP(U1081,'ITWR Dump'!$A$2:$Y$5000,13,0)))</f>
        <v>0</v>
      </c>
      <c r="AF1081" s="11">
        <f>IF(ISERROR(VLOOKUP(U1081,'ITWR Dump'!$A$2:$Y$5000,11,0)),0,(VLOOKUP(U1081,'ITWR Dump'!$A$2:$Y$5000,11,0)))</f>
        <v>0</v>
      </c>
      <c r="AG1081" s="11">
        <f>IF(ISERROR(VLOOKUP(U1081,'ITWR Dump'!$A$2:$Y$5000,2,0)),0,(VLOOKUP(U1081,'ITWR Dump'!$A$2:$Y$5000,2,0)))</f>
        <v>0</v>
      </c>
      <c r="AH1081" s="11">
        <f>IF(ISERROR(VLOOKUP(U1081,'ITWR Dump'!$A$2:$Y$5000,14,0)),0,(VLOOKUP(U1081,'ITWR Dump'!$A$2:$Y$5000,14,0)))</f>
        <v>0</v>
      </c>
      <c r="AI1081" s="11" t="str">
        <f t="shared" si="462"/>
        <v>01-Maintenance Offshore</v>
      </c>
      <c r="AJ1081" s="11" t="str">
        <f t="shared" si="463"/>
        <v>Offshore</v>
      </c>
      <c r="AK1081" s="11" t="str">
        <f>IF(ISERROR(VLOOKUP(A1081,'Team Data'!$C$2:$U$213,17,0)),0,(VLOOKUP(A1081,'Team Data'!$C$2:$U$213,17,0)))</f>
        <v>PRISM</v>
      </c>
      <c r="AL1081" s="11" t="str">
        <f t="shared" si="464"/>
        <v>2017-04-24</v>
      </c>
      <c r="AM1081" s="11">
        <f>IF(ISERROR(VLOOKUP(U1081,'ITWR Dump'!$A$2:$Y$5000,16,0)),0,(VLOOKUP(U1081,'ITWR Dump'!$A$2:$Y$5000,16,0)))</f>
        <v>0</v>
      </c>
      <c r="AN1081" s="11">
        <f>IF(ISERROR(VLOOKUP(U1081,'ITWR Dump'!$A$2:$Y$5000,18,0)),0,(VLOOKUP(U1081,'ITWR Dump'!$A$2:$Y$5000,18,0)))</f>
        <v>0</v>
      </c>
      <c r="AO1081" s="11">
        <f>IF(ISERROR(VLOOKUP(U1081,'ITWR Dump'!$A$2:$Y$5000,25,0)),0,(VLOOKUP('ILC Report'!U1081,'ITWR Dump'!$A$2:$Y$5000,25,0)))</f>
        <v>0</v>
      </c>
      <c r="AP1081" s="11">
        <f t="shared" si="465"/>
        <v>1</v>
      </c>
      <c r="AQ1081" s="26">
        <f t="shared" si="466"/>
        <v>0</v>
      </c>
      <c r="AR1081" s="26">
        <f t="shared" si="467"/>
        <v>0</v>
      </c>
      <c r="AS1081" s="26">
        <f t="shared" si="468"/>
        <v>0</v>
      </c>
      <c r="AT1081" s="26">
        <f t="shared" si="469"/>
        <v>0</v>
      </c>
      <c r="AU1081" s="26">
        <f t="shared" si="470"/>
        <v>0</v>
      </c>
      <c r="AV1081" s="26">
        <f t="shared" si="471"/>
        <v>0</v>
      </c>
      <c r="AW1081" s="11" t="s">
        <v>653</v>
      </c>
      <c r="AX1081" s="11" t="str">
        <f>VLOOKUP(L1081,Group!$A$2:$B$1000,2,0)</f>
        <v>Maintenance</v>
      </c>
      <c r="AY1081" s="11">
        <f>IF(ISERROR(VLOOKUP(U1081,'ITWR Dump'!$A$2:$Y$5000,15,0)),0,(VLOOKUP('ILC Report'!U1081,'ITWR Dump'!$A$2:$Y$5000,15,0)))</f>
        <v>0</v>
      </c>
      <c r="AZ1081" s="11" t="str">
        <f t="shared" si="472"/>
        <v>Yes</v>
      </c>
      <c r="BA1081" s="11" t="str">
        <f t="shared" si="473"/>
        <v>BKI</v>
      </c>
      <c r="BB1081" s="11" t="str">
        <f t="shared" si="474"/>
        <v>MN</v>
      </c>
      <c r="BC1081" s="11" t="str">
        <f t="shared" si="475"/>
        <v>No</v>
      </c>
    </row>
    <row r="1082" spans="1:55" x14ac:dyDescent="0.3">
      <c r="A1082" s="11" t="s">
        <v>679</v>
      </c>
      <c r="B1082" s="11" t="s">
        <v>1857</v>
      </c>
      <c r="C1082" s="11" t="s">
        <v>606</v>
      </c>
      <c r="D1082" s="11" t="s">
        <v>2509</v>
      </c>
      <c r="E1082" s="38" t="s">
        <v>2904</v>
      </c>
      <c r="F1082" s="11">
        <v>6</v>
      </c>
      <c r="G1082" s="40" t="s">
        <v>218</v>
      </c>
      <c r="H1082" s="11" t="str">
        <f t="shared" si="457"/>
        <v>Regular</v>
      </c>
      <c r="I1082" s="11" t="str">
        <f t="shared" si="449"/>
        <v>INDIA</v>
      </c>
      <c r="J1082" s="11" t="str">
        <f>IF(ISERROR(VLOOKUP(C1082,'WI Vs ASM'!$B$2:$E$1000,4,0)),0,(VLOOKUP(C1082,'WI Vs ASM'!$B$2:$E$1000,4,0)))</f>
        <v>Offshore</v>
      </c>
      <c r="K1082" s="11" t="str">
        <f>IF(ISERROR(VLOOKUP(C1082,'WI Vs ASM'!$B$2:$F$1000,5,0)),0,(VLOOKUP(C1082,'WI Vs ASM'!$B$2:$F$1000,5,0)))</f>
        <v>01-Fixed Price</v>
      </c>
      <c r="L1082" s="11" t="str">
        <f>IF(ISERROR(VLOOKUP(C1082,'WI Vs ASM'!$B$2:$D$1000,3,0)),0,(VLOOKUP(C1082,'WI Vs ASM'!$B$2:$D$1000,3,0)))</f>
        <v>01-Maintenance Offshore</v>
      </c>
      <c r="M1082" s="11" t="str">
        <f>IF(ISERROR(VLOOKUP(C1082,'WI Vs ASM'!$B$2:$I$1000,8,0)),0,(VLOOKUP(C1082,'WI Vs ASM'!$B$2:$I$1000,8,0)))</f>
        <v>Rahul Soman</v>
      </c>
      <c r="N1082" s="11" t="str">
        <f>IF(ISERROR(VLOOKUP(C1082,'WI Vs ASM'!$B$2:$G$1000,6,0)),0,(VLOOKUP(C1082,'WI Vs ASM'!$B$2:$G$1000,6,0)))</f>
        <v>Lotus Notes</v>
      </c>
      <c r="O1082" s="11" t="str">
        <f>IF(ISERROR(VLOOKUP(C1082,'WI Vs ASM'!$B$2:$H$1000,7,0)),0,(VLOOKUP(C1082,'WI Vs ASM'!$B$2:$H$1000,7,0)))</f>
        <v>Lotus Notes</v>
      </c>
      <c r="P1082" s="11" t="str">
        <f t="shared" si="450"/>
        <v>May-17</v>
      </c>
      <c r="Q1082" s="11" t="str">
        <f t="shared" si="451"/>
        <v>Q2</v>
      </c>
      <c r="R1082" s="11" t="str">
        <f>IF(ISERROR(VLOOKUP(C1082,'WI Vs ASM'!$B$2:$J$1000,9,0)),0,(VLOOKUP(C1082,'WI Vs ASM'!$B$2:$J$1000,9,0)))</f>
        <v>Jyothi Pai</v>
      </c>
      <c r="S1082" s="11" t="str">
        <f>IF(ISERROR(VLOOKUP(C1082,'WI Vs ASM'!$B$2:$K$1000,10,0)),0,(VLOOKUP(C1082,'WI Vs ASM'!$B$2:$K$1000,10,0)))</f>
        <v>Dennis G. Bosman</v>
      </c>
      <c r="T1082" s="11" t="str">
        <f>IF(ISERROR(VLOOKUP(C1082,'WI Vs ASM'!$B$2:$L$1000,11,0)),0,(VLOOKUP(C1082,'WI Vs ASM'!$B$2:$L$1000,11,0)))</f>
        <v>Terry Hedger</v>
      </c>
      <c r="U1082" s="11" t="str">
        <f t="shared" si="458"/>
        <v>WR327621</v>
      </c>
      <c r="V1082" s="11" t="str">
        <f t="shared" si="452"/>
        <v>No</v>
      </c>
      <c r="W1082" s="11" t="str">
        <f t="shared" si="453"/>
        <v>Yes</v>
      </c>
      <c r="X1082" s="11" t="str">
        <f t="shared" si="454"/>
        <v>No</v>
      </c>
      <c r="Y1082" s="11" t="str">
        <f t="shared" si="455"/>
        <v>No</v>
      </c>
      <c r="Z1082" s="11" t="str">
        <f t="shared" si="456"/>
        <v>No</v>
      </c>
      <c r="AA1082" s="11" t="str">
        <f t="shared" si="459"/>
        <v>No</v>
      </c>
      <c r="AB1082" s="11">
        <f>IF(ISERROR(VLOOKUP(U1082,'ITWR Dump'!$A$2:$Y$5000,24,0)),0,(VLOOKUP('ILC Report'!U1082,'ITWR Dump'!$A$2:$Y$5000,24,0)))</f>
        <v>0</v>
      </c>
      <c r="AC1082" s="11" t="str">
        <f t="shared" si="460"/>
        <v>No</v>
      </c>
      <c r="AD1082" s="11" t="str">
        <f t="shared" si="461"/>
        <v/>
      </c>
      <c r="AE1082" s="11">
        <f>IF(ISERROR(VLOOKUP(U1082,'ITWR Dump'!$A$2:$Y$5000,13,0)),0,(VLOOKUP(U1082,'ITWR Dump'!$A$2:$Y$5000,13,0)))</f>
        <v>0</v>
      </c>
      <c r="AF1082" s="11">
        <f>IF(ISERROR(VLOOKUP(U1082,'ITWR Dump'!$A$2:$Y$5000,11,0)),0,(VLOOKUP(U1082,'ITWR Dump'!$A$2:$Y$5000,11,0)))</f>
        <v>0</v>
      </c>
      <c r="AG1082" s="11">
        <f>IF(ISERROR(VLOOKUP(U1082,'ITWR Dump'!$A$2:$Y$5000,2,0)),0,(VLOOKUP(U1082,'ITWR Dump'!$A$2:$Y$5000,2,0)))</f>
        <v>0</v>
      </c>
      <c r="AH1082" s="11">
        <f>IF(ISERROR(VLOOKUP(U1082,'ITWR Dump'!$A$2:$Y$5000,14,0)),0,(VLOOKUP(U1082,'ITWR Dump'!$A$2:$Y$5000,14,0)))</f>
        <v>0</v>
      </c>
      <c r="AI1082" s="11" t="str">
        <f t="shared" si="462"/>
        <v>01-Maintenance Offshore</v>
      </c>
      <c r="AJ1082" s="11" t="str">
        <f t="shared" si="463"/>
        <v>Offshore</v>
      </c>
      <c r="AK1082" s="11" t="str">
        <f>IF(ISERROR(VLOOKUP(A1082,'Team Data'!$C$2:$U$213,17,0)),0,(VLOOKUP(A1082,'Team Data'!$C$2:$U$213,17,0)))</f>
        <v>PRISM</v>
      </c>
      <c r="AL1082" s="11" t="str">
        <f t="shared" si="464"/>
        <v>2017-04-24</v>
      </c>
      <c r="AM1082" s="11">
        <f>IF(ISERROR(VLOOKUP(U1082,'ITWR Dump'!$A$2:$Y$5000,16,0)),0,(VLOOKUP(U1082,'ITWR Dump'!$A$2:$Y$5000,16,0)))</f>
        <v>0</v>
      </c>
      <c r="AN1082" s="11">
        <f>IF(ISERROR(VLOOKUP(U1082,'ITWR Dump'!$A$2:$Y$5000,18,0)),0,(VLOOKUP(U1082,'ITWR Dump'!$A$2:$Y$5000,18,0)))</f>
        <v>0</v>
      </c>
      <c r="AO1082" s="11">
        <f>IF(ISERROR(VLOOKUP(U1082,'ITWR Dump'!$A$2:$Y$5000,25,0)),0,(VLOOKUP('ILC Report'!U1082,'ITWR Dump'!$A$2:$Y$5000,25,0)))</f>
        <v>0</v>
      </c>
      <c r="AP1082" s="11">
        <f t="shared" si="465"/>
        <v>0</v>
      </c>
      <c r="AQ1082" s="26">
        <f t="shared" si="466"/>
        <v>0</v>
      </c>
      <c r="AR1082" s="26">
        <f t="shared" si="467"/>
        <v>0</v>
      </c>
      <c r="AS1082" s="26">
        <f t="shared" si="468"/>
        <v>0</v>
      </c>
      <c r="AT1082" s="26">
        <f t="shared" si="469"/>
        <v>0</v>
      </c>
      <c r="AU1082" s="26">
        <f t="shared" si="470"/>
        <v>0</v>
      </c>
      <c r="AV1082" s="26">
        <f t="shared" si="471"/>
        <v>0</v>
      </c>
      <c r="AW1082" s="11" t="s">
        <v>653</v>
      </c>
      <c r="AX1082" s="11" t="str">
        <f>VLOOKUP(L1082,Group!$A$2:$B$1000,2,0)</f>
        <v>Maintenance</v>
      </c>
      <c r="AY1082" s="11">
        <f>IF(ISERROR(VLOOKUP(U1082,'ITWR Dump'!$A$2:$Y$5000,15,0)),0,(VLOOKUP('ILC Report'!U1082,'ITWR Dump'!$A$2:$Y$5000,15,0)))</f>
        <v>0</v>
      </c>
      <c r="AZ1082" s="11" t="str">
        <f t="shared" si="472"/>
        <v>Yes</v>
      </c>
      <c r="BA1082" s="11" t="str">
        <f t="shared" si="473"/>
        <v>BKI</v>
      </c>
      <c r="BB1082" s="11" t="str">
        <f t="shared" si="474"/>
        <v>MN</v>
      </c>
      <c r="BC1082" s="11" t="str">
        <f t="shared" si="475"/>
        <v>No</v>
      </c>
    </row>
    <row r="1083" spans="1:55" x14ac:dyDescent="0.3">
      <c r="A1083" s="11" t="s">
        <v>680</v>
      </c>
      <c r="B1083" s="11" t="s">
        <v>1858</v>
      </c>
      <c r="C1083" s="11" t="s">
        <v>546</v>
      </c>
      <c r="D1083" s="11" t="s">
        <v>2510</v>
      </c>
      <c r="E1083" s="38" t="s">
        <v>652</v>
      </c>
      <c r="F1083" s="11">
        <v>36</v>
      </c>
      <c r="G1083" s="40" t="s">
        <v>218</v>
      </c>
      <c r="H1083" s="11" t="str">
        <f t="shared" si="457"/>
        <v>Regular</v>
      </c>
      <c r="I1083" s="11" t="str">
        <f t="shared" si="449"/>
        <v>INDIA</v>
      </c>
      <c r="J1083" s="11" t="str">
        <f>IF(ISERROR(VLOOKUP(C1083,'WI Vs ASM'!$B$2:$E$1000,4,0)),0,(VLOOKUP(C1083,'WI Vs ASM'!$B$2:$E$1000,4,0)))</f>
        <v>Offshore</v>
      </c>
      <c r="K1083" s="11" t="str">
        <f>IF(ISERROR(VLOOKUP(C1083,'WI Vs ASM'!$B$2:$F$1000,5,0)),0,(VLOOKUP(C1083,'WI Vs ASM'!$B$2:$F$1000,5,0)))</f>
        <v>09-NonBillable</v>
      </c>
      <c r="L1083" s="11" t="str">
        <f>IF(ISERROR(VLOOKUP(C1083,'WI Vs ASM'!$B$2:$D$1000,3,0)),0,(VLOOKUP(C1083,'WI Vs ASM'!$B$2:$D$1000,3,0)))</f>
        <v>13-Enhancement Offshore Bench</v>
      </c>
      <c r="M1083" s="11" t="str">
        <f>IF(ISERROR(VLOOKUP(C1083,'WI Vs ASM'!$B$2:$I$1000,8,0)),0,(VLOOKUP(C1083,'WI Vs ASM'!$B$2:$I$1000,8,0)))</f>
        <v>Prakash Varadachari</v>
      </c>
      <c r="N1083" s="11" t="str">
        <f>IF(ISERROR(VLOOKUP(C1083,'WI Vs ASM'!$B$2:$G$1000,6,0)),0,(VLOOKUP(C1083,'WI Vs ASM'!$B$2:$G$1000,6,0)))</f>
        <v>Bench - BIRM Tower</v>
      </c>
      <c r="O1083" s="11" t="str">
        <f>IF(ISERROR(VLOOKUP(C1083,'WI Vs ASM'!$B$2:$H$1000,7,0)),0,(VLOOKUP(C1083,'WI Vs ASM'!$B$2:$H$1000,7,0)))</f>
        <v>Bench - BIRM Tower</v>
      </c>
      <c r="P1083" s="11" t="str">
        <f t="shared" si="450"/>
        <v>Apr-17</v>
      </c>
      <c r="Q1083" s="11" t="str">
        <f t="shared" si="451"/>
        <v>Q2</v>
      </c>
      <c r="R1083" s="11" t="str">
        <f>IF(ISERROR(VLOOKUP(C1083,'WI Vs ASM'!$B$2:$J$1000,9,0)),0,(VLOOKUP(C1083,'WI Vs ASM'!$B$2:$J$1000,9,0)))</f>
        <v>Chandraprabha Palaniswamy</v>
      </c>
      <c r="S1083" s="11" t="str">
        <f>IF(ISERROR(VLOOKUP(C1083,'WI Vs ASM'!$B$2:$K$1000,10,0)),0,(VLOOKUP(C1083,'WI Vs ASM'!$B$2:$K$1000,10,0)))</f>
        <v>Kimberly Hale</v>
      </c>
      <c r="T1083" s="11" t="str">
        <f>IF(ISERROR(VLOOKUP(C1083,'WI Vs ASM'!$B$2:$L$1000,11,0)),0,(VLOOKUP(C1083,'WI Vs ASM'!$B$2:$L$1000,11,0)))</f>
        <v>Crystal Romano</v>
      </c>
      <c r="U1083" s="11" t="e">
        <f t="shared" si="458"/>
        <v>#VALUE!</v>
      </c>
      <c r="V1083" s="11" t="str">
        <f t="shared" si="452"/>
        <v>No</v>
      </c>
      <c r="W1083" s="11" t="str">
        <f t="shared" si="453"/>
        <v>No</v>
      </c>
      <c r="X1083" s="11" t="str">
        <f t="shared" si="454"/>
        <v>No</v>
      </c>
      <c r="Y1083" s="11" t="str">
        <f t="shared" si="455"/>
        <v>No</v>
      </c>
      <c r="Z1083" s="11" t="str">
        <f t="shared" si="456"/>
        <v>No</v>
      </c>
      <c r="AA1083" s="11" t="str">
        <f t="shared" si="459"/>
        <v>No</v>
      </c>
      <c r="AB1083" s="11">
        <f>IF(ISERROR(VLOOKUP(U1083,'ITWR Dump'!$A$2:$Y$5000,24,0)),0,(VLOOKUP('ILC Report'!U1083,'ITWR Dump'!$A$2:$Y$5000,24,0)))</f>
        <v>0</v>
      </c>
      <c r="AC1083" s="11" t="str">
        <f t="shared" si="460"/>
        <v>No</v>
      </c>
      <c r="AD1083" s="11" t="str">
        <f t="shared" si="461"/>
        <v/>
      </c>
      <c r="AE1083" s="11">
        <f>IF(ISERROR(VLOOKUP(U1083,'ITWR Dump'!$A$2:$Y$5000,13,0)),0,(VLOOKUP(U1083,'ITWR Dump'!$A$2:$Y$5000,13,0)))</f>
        <v>0</v>
      </c>
      <c r="AF1083" s="11">
        <f>IF(ISERROR(VLOOKUP(U1083,'ITWR Dump'!$A$2:$Y$5000,11,0)),0,(VLOOKUP(U1083,'ITWR Dump'!$A$2:$Y$5000,11,0)))</f>
        <v>0</v>
      </c>
      <c r="AG1083" s="11">
        <f>IF(ISERROR(VLOOKUP(U1083,'ITWR Dump'!$A$2:$Y$5000,2,0)),0,(VLOOKUP(U1083,'ITWR Dump'!$A$2:$Y$5000,2,0)))</f>
        <v>0</v>
      </c>
      <c r="AH1083" s="11">
        <f>IF(ISERROR(VLOOKUP(U1083,'ITWR Dump'!$A$2:$Y$5000,14,0)),0,(VLOOKUP(U1083,'ITWR Dump'!$A$2:$Y$5000,14,0)))</f>
        <v>0</v>
      </c>
      <c r="AI1083" s="11" t="str">
        <f t="shared" si="462"/>
        <v>13-Enhancement Offshore Bench</v>
      </c>
      <c r="AJ1083" s="11" t="str">
        <f t="shared" si="463"/>
        <v>Offshore</v>
      </c>
      <c r="AK1083" s="11" t="str">
        <f>IF(ISERROR(VLOOKUP(A1083,'Team Data'!$C$2:$U$213,17,0)),0,(VLOOKUP(A1083,'Team Data'!$C$2:$U$213,17,0)))</f>
        <v>BI and RM</v>
      </c>
      <c r="AL1083" s="11" t="str">
        <f t="shared" si="464"/>
        <v>2017-04-24</v>
      </c>
      <c r="AM1083" s="11">
        <f>IF(ISERROR(VLOOKUP(U1083,'ITWR Dump'!$A$2:$Y$5000,16,0)),0,(VLOOKUP(U1083,'ITWR Dump'!$A$2:$Y$5000,16,0)))</f>
        <v>0</v>
      </c>
      <c r="AN1083" s="11">
        <f>IF(ISERROR(VLOOKUP(U1083,'ITWR Dump'!$A$2:$Y$5000,18,0)),0,(VLOOKUP(U1083,'ITWR Dump'!$A$2:$Y$5000,18,0)))</f>
        <v>0</v>
      </c>
      <c r="AO1083" s="11">
        <f>IF(ISERROR(VLOOKUP(U1083,'ITWR Dump'!$A$2:$Y$5000,25,0)),0,(VLOOKUP('ILC Report'!U1083,'ITWR Dump'!$A$2:$Y$5000,25,0)))</f>
        <v>0</v>
      </c>
      <c r="AP1083" s="11">
        <f t="shared" si="465"/>
        <v>0</v>
      </c>
      <c r="AQ1083" s="26">
        <f t="shared" si="466"/>
        <v>0</v>
      </c>
      <c r="AR1083" s="26">
        <f t="shared" si="467"/>
        <v>0</v>
      </c>
      <c r="AS1083" s="26">
        <f t="shared" si="468"/>
        <v>0</v>
      </c>
      <c r="AT1083" s="26">
        <f t="shared" si="469"/>
        <v>0</v>
      </c>
      <c r="AU1083" s="26">
        <f t="shared" si="470"/>
        <v>0</v>
      </c>
      <c r="AV1083" s="26">
        <f t="shared" si="471"/>
        <v>0</v>
      </c>
      <c r="AW1083" s="11" t="s">
        <v>653</v>
      </c>
      <c r="AX1083" s="11" t="str">
        <f>VLOOKUP(L1083,Group!$A$2:$B$1000,2,0)</f>
        <v>Enhancement Bench</v>
      </c>
      <c r="AY1083" s="11">
        <f>IF(ISERROR(VLOOKUP(U1083,'ITWR Dump'!$A$2:$Y$5000,15,0)),0,(VLOOKUP('ILC Report'!U1083,'ITWR Dump'!$A$2:$Y$5000,15,0)))</f>
        <v>0</v>
      </c>
      <c r="AZ1083" s="11" t="str">
        <f t="shared" si="472"/>
        <v>No</v>
      </c>
      <c r="BA1083" s="11" t="str">
        <f t="shared" si="473"/>
        <v>BKI</v>
      </c>
      <c r="BB1083" s="11" t="str">
        <f t="shared" si="474"/>
        <v>BN</v>
      </c>
      <c r="BC1083" s="11" t="str">
        <f t="shared" si="475"/>
        <v>No</v>
      </c>
    </row>
    <row r="1084" spans="1:55" x14ac:dyDescent="0.3">
      <c r="A1084" s="11" t="s">
        <v>680</v>
      </c>
      <c r="B1084" s="11" t="s">
        <v>1858</v>
      </c>
      <c r="C1084" s="11" t="s">
        <v>546</v>
      </c>
      <c r="D1084" s="11" t="s">
        <v>2510</v>
      </c>
      <c r="E1084" s="38" t="s">
        <v>2901</v>
      </c>
      <c r="F1084" s="11">
        <v>36</v>
      </c>
      <c r="G1084" s="40" t="s">
        <v>218</v>
      </c>
      <c r="H1084" s="11" t="str">
        <f t="shared" si="457"/>
        <v>Regular</v>
      </c>
      <c r="I1084" s="11" t="str">
        <f t="shared" si="449"/>
        <v>INDIA</v>
      </c>
      <c r="J1084" s="11" t="str">
        <f>IF(ISERROR(VLOOKUP(C1084,'WI Vs ASM'!$B$2:$E$1000,4,0)),0,(VLOOKUP(C1084,'WI Vs ASM'!$B$2:$E$1000,4,0)))</f>
        <v>Offshore</v>
      </c>
      <c r="K1084" s="11" t="str">
        <f>IF(ISERROR(VLOOKUP(C1084,'WI Vs ASM'!$B$2:$F$1000,5,0)),0,(VLOOKUP(C1084,'WI Vs ASM'!$B$2:$F$1000,5,0)))</f>
        <v>09-NonBillable</v>
      </c>
      <c r="L1084" s="11" t="str">
        <f>IF(ISERROR(VLOOKUP(C1084,'WI Vs ASM'!$B$2:$D$1000,3,0)),0,(VLOOKUP(C1084,'WI Vs ASM'!$B$2:$D$1000,3,0)))</f>
        <v>13-Enhancement Offshore Bench</v>
      </c>
      <c r="M1084" s="11" t="str">
        <f>IF(ISERROR(VLOOKUP(C1084,'WI Vs ASM'!$B$2:$I$1000,8,0)),0,(VLOOKUP(C1084,'WI Vs ASM'!$B$2:$I$1000,8,0)))</f>
        <v>Prakash Varadachari</v>
      </c>
      <c r="N1084" s="11" t="str">
        <f>IF(ISERROR(VLOOKUP(C1084,'WI Vs ASM'!$B$2:$G$1000,6,0)),0,(VLOOKUP(C1084,'WI Vs ASM'!$B$2:$G$1000,6,0)))</f>
        <v>Bench - BIRM Tower</v>
      </c>
      <c r="O1084" s="11" t="str">
        <f>IF(ISERROR(VLOOKUP(C1084,'WI Vs ASM'!$B$2:$H$1000,7,0)),0,(VLOOKUP(C1084,'WI Vs ASM'!$B$2:$H$1000,7,0)))</f>
        <v>Bench - BIRM Tower</v>
      </c>
      <c r="P1084" s="11" t="str">
        <f t="shared" si="450"/>
        <v>May-17</v>
      </c>
      <c r="Q1084" s="11" t="str">
        <f t="shared" si="451"/>
        <v>Q2</v>
      </c>
      <c r="R1084" s="11" t="str">
        <f>IF(ISERROR(VLOOKUP(C1084,'WI Vs ASM'!$B$2:$J$1000,9,0)),0,(VLOOKUP(C1084,'WI Vs ASM'!$B$2:$J$1000,9,0)))</f>
        <v>Chandraprabha Palaniswamy</v>
      </c>
      <c r="S1084" s="11" t="str">
        <f>IF(ISERROR(VLOOKUP(C1084,'WI Vs ASM'!$B$2:$K$1000,10,0)),0,(VLOOKUP(C1084,'WI Vs ASM'!$B$2:$K$1000,10,0)))</f>
        <v>Kimberly Hale</v>
      </c>
      <c r="T1084" s="11" t="str">
        <f>IF(ISERROR(VLOOKUP(C1084,'WI Vs ASM'!$B$2:$L$1000,11,0)),0,(VLOOKUP(C1084,'WI Vs ASM'!$B$2:$L$1000,11,0)))</f>
        <v>Crystal Romano</v>
      </c>
      <c r="U1084" s="11" t="e">
        <f t="shared" si="458"/>
        <v>#VALUE!</v>
      </c>
      <c r="V1084" s="11" t="str">
        <f t="shared" si="452"/>
        <v>No</v>
      </c>
      <c r="W1084" s="11" t="str">
        <f t="shared" si="453"/>
        <v>No</v>
      </c>
      <c r="X1084" s="11" t="str">
        <f t="shared" si="454"/>
        <v>No</v>
      </c>
      <c r="Y1084" s="11" t="str">
        <f t="shared" si="455"/>
        <v>No</v>
      </c>
      <c r="Z1084" s="11" t="str">
        <f t="shared" si="456"/>
        <v>No</v>
      </c>
      <c r="AA1084" s="11" t="str">
        <f t="shared" si="459"/>
        <v>No</v>
      </c>
      <c r="AB1084" s="11">
        <f>IF(ISERROR(VLOOKUP(U1084,'ITWR Dump'!$A$2:$Y$5000,24,0)),0,(VLOOKUP('ILC Report'!U1084,'ITWR Dump'!$A$2:$Y$5000,24,0)))</f>
        <v>0</v>
      </c>
      <c r="AC1084" s="11" t="str">
        <f t="shared" si="460"/>
        <v>No</v>
      </c>
      <c r="AD1084" s="11" t="str">
        <f t="shared" si="461"/>
        <v/>
      </c>
      <c r="AE1084" s="11">
        <f>IF(ISERROR(VLOOKUP(U1084,'ITWR Dump'!$A$2:$Y$5000,13,0)),0,(VLOOKUP(U1084,'ITWR Dump'!$A$2:$Y$5000,13,0)))</f>
        <v>0</v>
      </c>
      <c r="AF1084" s="11">
        <f>IF(ISERROR(VLOOKUP(U1084,'ITWR Dump'!$A$2:$Y$5000,11,0)),0,(VLOOKUP(U1084,'ITWR Dump'!$A$2:$Y$5000,11,0)))</f>
        <v>0</v>
      </c>
      <c r="AG1084" s="11">
        <f>IF(ISERROR(VLOOKUP(U1084,'ITWR Dump'!$A$2:$Y$5000,2,0)),0,(VLOOKUP(U1084,'ITWR Dump'!$A$2:$Y$5000,2,0)))</f>
        <v>0</v>
      </c>
      <c r="AH1084" s="11">
        <f>IF(ISERROR(VLOOKUP(U1084,'ITWR Dump'!$A$2:$Y$5000,14,0)),0,(VLOOKUP(U1084,'ITWR Dump'!$A$2:$Y$5000,14,0)))</f>
        <v>0</v>
      </c>
      <c r="AI1084" s="11" t="str">
        <f t="shared" si="462"/>
        <v>13-Enhancement Offshore Bench</v>
      </c>
      <c r="AJ1084" s="11" t="str">
        <f t="shared" si="463"/>
        <v>Offshore</v>
      </c>
      <c r="AK1084" s="11" t="str">
        <f>IF(ISERROR(VLOOKUP(A1084,'Team Data'!$C$2:$U$213,17,0)),0,(VLOOKUP(A1084,'Team Data'!$C$2:$U$213,17,0)))</f>
        <v>BI and RM</v>
      </c>
      <c r="AL1084" s="11" t="str">
        <f t="shared" si="464"/>
        <v>2017-04-24</v>
      </c>
      <c r="AM1084" s="11">
        <f>IF(ISERROR(VLOOKUP(U1084,'ITWR Dump'!$A$2:$Y$5000,16,0)),0,(VLOOKUP(U1084,'ITWR Dump'!$A$2:$Y$5000,16,0)))</f>
        <v>0</v>
      </c>
      <c r="AN1084" s="11">
        <f>IF(ISERROR(VLOOKUP(U1084,'ITWR Dump'!$A$2:$Y$5000,18,0)),0,(VLOOKUP(U1084,'ITWR Dump'!$A$2:$Y$5000,18,0)))</f>
        <v>0</v>
      </c>
      <c r="AO1084" s="11">
        <f>IF(ISERROR(VLOOKUP(U1084,'ITWR Dump'!$A$2:$Y$5000,25,0)),0,(VLOOKUP('ILC Report'!U1084,'ITWR Dump'!$A$2:$Y$5000,25,0)))</f>
        <v>0</v>
      </c>
      <c r="AP1084" s="11">
        <f t="shared" si="465"/>
        <v>0</v>
      </c>
      <c r="AQ1084" s="26">
        <f t="shared" si="466"/>
        <v>0</v>
      </c>
      <c r="AR1084" s="26">
        <f t="shared" si="467"/>
        <v>0</v>
      </c>
      <c r="AS1084" s="26">
        <f t="shared" si="468"/>
        <v>0</v>
      </c>
      <c r="AT1084" s="26">
        <f t="shared" si="469"/>
        <v>0</v>
      </c>
      <c r="AU1084" s="26">
        <f t="shared" si="470"/>
        <v>0</v>
      </c>
      <c r="AV1084" s="26">
        <f t="shared" si="471"/>
        <v>0</v>
      </c>
      <c r="AW1084" s="11" t="s">
        <v>653</v>
      </c>
      <c r="AX1084" s="11" t="str">
        <f>VLOOKUP(L1084,Group!$A$2:$B$1000,2,0)</f>
        <v>Enhancement Bench</v>
      </c>
      <c r="AY1084" s="11">
        <f>IF(ISERROR(VLOOKUP(U1084,'ITWR Dump'!$A$2:$Y$5000,15,0)),0,(VLOOKUP('ILC Report'!U1084,'ITWR Dump'!$A$2:$Y$5000,15,0)))</f>
        <v>0</v>
      </c>
      <c r="AZ1084" s="11" t="str">
        <f t="shared" si="472"/>
        <v>No</v>
      </c>
      <c r="BA1084" s="11" t="str">
        <f t="shared" si="473"/>
        <v>BKI</v>
      </c>
      <c r="BB1084" s="11" t="str">
        <f t="shared" si="474"/>
        <v>BN</v>
      </c>
      <c r="BC1084" s="11" t="str">
        <f t="shared" si="475"/>
        <v>No</v>
      </c>
    </row>
    <row r="1085" spans="1:55" x14ac:dyDescent="0.3">
      <c r="A1085" s="11" t="s">
        <v>680</v>
      </c>
      <c r="B1085" s="11" t="s">
        <v>1858</v>
      </c>
      <c r="C1085" s="11" t="s">
        <v>546</v>
      </c>
      <c r="D1085" s="11" t="s">
        <v>2510</v>
      </c>
      <c r="E1085" s="38" t="s">
        <v>2902</v>
      </c>
      <c r="F1085" s="11">
        <v>45</v>
      </c>
      <c r="G1085" s="40" t="s">
        <v>218</v>
      </c>
      <c r="H1085" s="11" t="str">
        <f t="shared" si="457"/>
        <v>Regular</v>
      </c>
      <c r="I1085" s="11" t="str">
        <f t="shared" si="449"/>
        <v>INDIA</v>
      </c>
      <c r="J1085" s="11" t="str">
        <f>IF(ISERROR(VLOOKUP(C1085,'WI Vs ASM'!$B$2:$E$1000,4,0)),0,(VLOOKUP(C1085,'WI Vs ASM'!$B$2:$E$1000,4,0)))</f>
        <v>Offshore</v>
      </c>
      <c r="K1085" s="11" t="str">
        <f>IF(ISERROR(VLOOKUP(C1085,'WI Vs ASM'!$B$2:$F$1000,5,0)),0,(VLOOKUP(C1085,'WI Vs ASM'!$B$2:$F$1000,5,0)))</f>
        <v>09-NonBillable</v>
      </c>
      <c r="L1085" s="11" t="str">
        <f>IF(ISERROR(VLOOKUP(C1085,'WI Vs ASM'!$B$2:$D$1000,3,0)),0,(VLOOKUP(C1085,'WI Vs ASM'!$B$2:$D$1000,3,0)))</f>
        <v>13-Enhancement Offshore Bench</v>
      </c>
      <c r="M1085" s="11" t="str">
        <f>IF(ISERROR(VLOOKUP(C1085,'WI Vs ASM'!$B$2:$I$1000,8,0)),0,(VLOOKUP(C1085,'WI Vs ASM'!$B$2:$I$1000,8,0)))</f>
        <v>Prakash Varadachari</v>
      </c>
      <c r="N1085" s="11" t="str">
        <f>IF(ISERROR(VLOOKUP(C1085,'WI Vs ASM'!$B$2:$G$1000,6,0)),0,(VLOOKUP(C1085,'WI Vs ASM'!$B$2:$G$1000,6,0)))</f>
        <v>Bench - BIRM Tower</v>
      </c>
      <c r="O1085" s="11" t="str">
        <f>IF(ISERROR(VLOOKUP(C1085,'WI Vs ASM'!$B$2:$H$1000,7,0)),0,(VLOOKUP(C1085,'WI Vs ASM'!$B$2:$H$1000,7,0)))</f>
        <v>Bench - BIRM Tower</v>
      </c>
      <c r="P1085" s="11" t="str">
        <f t="shared" si="450"/>
        <v>May-17</v>
      </c>
      <c r="Q1085" s="11" t="str">
        <f t="shared" si="451"/>
        <v>Q2</v>
      </c>
      <c r="R1085" s="11" t="str">
        <f>IF(ISERROR(VLOOKUP(C1085,'WI Vs ASM'!$B$2:$J$1000,9,0)),0,(VLOOKUP(C1085,'WI Vs ASM'!$B$2:$J$1000,9,0)))</f>
        <v>Chandraprabha Palaniswamy</v>
      </c>
      <c r="S1085" s="11" t="str">
        <f>IF(ISERROR(VLOOKUP(C1085,'WI Vs ASM'!$B$2:$K$1000,10,0)),0,(VLOOKUP(C1085,'WI Vs ASM'!$B$2:$K$1000,10,0)))</f>
        <v>Kimberly Hale</v>
      </c>
      <c r="T1085" s="11" t="str">
        <f>IF(ISERROR(VLOOKUP(C1085,'WI Vs ASM'!$B$2:$L$1000,11,0)),0,(VLOOKUP(C1085,'WI Vs ASM'!$B$2:$L$1000,11,0)))</f>
        <v>Crystal Romano</v>
      </c>
      <c r="U1085" s="11" t="e">
        <f t="shared" si="458"/>
        <v>#VALUE!</v>
      </c>
      <c r="V1085" s="11" t="str">
        <f t="shared" si="452"/>
        <v>No</v>
      </c>
      <c r="W1085" s="11" t="str">
        <f t="shared" si="453"/>
        <v>No</v>
      </c>
      <c r="X1085" s="11" t="str">
        <f t="shared" si="454"/>
        <v>No</v>
      </c>
      <c r="Y1085" s="11" t="str">
        <f t="shared" si="455"/>
        <v>No</v>
      </c>
      <c r="Z1085" s="11" t="str">
        <f t="shared" si="456"/>
        <v>No</v>
      </c>
      <c r="AA1085" s="11" t="str">
        <f t="shared" si="459"/>
        <v>No</v>
      </c>
      <c r="AB1085" s="11">
        <f>IF(ISERROR(VLOOKUP(U1085,'ITWR Dump'!$A$2:$Y$5000,24,0)),0,(VLOOKUP('ILC Report'!U1085,'ITWR Dump'!$A$2:$Y$5000,24,0)))</f>
        <v>0</v>
      </c>
      <c r="AC1085" s="11" t="str">
        <f t="shared" si="460"/>
        <v>No</v>
      </c>
      <c r="AD1085" s="11" t="str">
        <f t="shared" si="461"/>
        <v/>
      </c>
      <c r="AE1085" s="11">
        <f>IF(ISERROR(VLOOKUP(U1085,'ITWR Dump'!$A$2:$Y$5000,13,0)),0,(VLOOKUP(U1085,'ITWR Dump'!$A$2:$Y$5000,13,0)))</f>
        <v>0</v>
      </c>
      <c r="AF1085" s="11">
        <f>IF(ISERROR(VLOOKUP(U1085,'ITWR Dump'!$A$2:$Y$5000,11,0)),0,(VLOOKUP(U1085,'ITWR Dump'!$A$2:$Y$5000,11,0)))</f>
        <v>0</v>
      </c>
      <c r="AG1085" s="11">
        <f>IF(ISERROR(VLOOKUP(U1085,'ITWR Dump'!$A$2:$Y$5000,2,0)),0,(VLOOKUP(U1085,'ITWR Dump'!$A$2:$Y$5000,2,0)))</f>
        <v>0</v>
      </c>
      <c r="AH1085" s="11">
        <f>IF(ISERROR(VLOOKUP(U1085,'ITWR Dump'!$A$2:$Y$5000,14,0)),0,(VLOOKUP(U1085,'ITWR Dump'!$A$2:$Y$5000,14,0)))</f>
        <v>0</v>
      </c>
      <c r="AI1085" s="11" t="str">
        <f t="shared" si="462"/>
        <v>13-Enhancement Offshore Bench</v>
      </c>
      <c r="AJ1085" s="11" t="str">
        <f t="shared" si="463"/>
        <v>Offshore</v>
      </c>
      <c r="AK1085" s="11" t="str">
        <f>IF(ISERROR(VLOOKUP(A1085,'Team Data'!$C$2:$U$213,17,0)),0,(VLOOKUP(A1085,'Team Data'!$C$2:$U$213,17,0)))</f>
        <v>BI and RM</v>
      </c>
      <c r="AL1085" s="11" t="str">
        <f t="shared" si="464"/>
        <v>2017-04-24</v>
      </c>
      <c r="AM1085" s="11">
        <f>IF(ISERROR(VLOOKUP(U1085,'ITWR Dump'!$A$2:$Y$5000,16,0)),0,(VLOOKUP(U1085,'ITWR Dump'!$A$2:$Y$5000,16,0)))</f>
        <v>0</v>
      </c>
      <c r="AN1085" s="11">
        <f>IF(ISERROR(VLOOKUP(U1085,'ITWR Dump'!$A$2:$Y$5000,18,0)),0,(VLOOKUP(U1085,'ITWR Dump'!$A$2:$Y$5000,18,0)))</f>
        <v>0</v>
      </c>
      <c r="AO1085" s="11">
        <f>IF(ISERROR(VLOOKUP(U1085,'ITWR Dump'!$A$2:$Y$5000,25,0)),0,(VLOOKUP('ILC Report'!U1085,'ITWR Dump'!$A$2:$Y$5000,25,0)))</f>
        <v>0</v>
      </c>
      <c r="AP1085" s="11">
        <f t="shared" si="465"/>
        <v>0</v>
      </c>
      <c r="AQ1085" s="26">
        <f t="shared" si="466"/>
        <v>0</v>
      </c>
      <c r="AR1085" s="26">
        <f t="shared" si="467"/>
        <v>0</v>
      </c>
      <c r="AS1085" s="26">
        <f t="shared" si="468"/>
        <v>0</v>
      </c>
      <c r="AT1085" s="26">
        <f t="shared" si="469"/>
        <v>0</v>
      </c>
      <c r="AU1085" s="26">
        <f t="shared" si="470"/>
        <v>0</v>
      </c>
      <c r="AV1085" s="26">
        <f t="shared" si="471"/>
        <v>0</v>
      </c>
      <c r="AW1085" s="11" t="s">
        <v>653</v>
      </c>
      <c r="AX1085" s="11" t="str">
        <f>VLOOKUP(L1085,Group!$A$2:$B$1000,2,0)</f>
        <v>Enhancement Bench</v>
      </c>
      <c r="AY1085" s="11">
        <f>IF(ISERROR(VLOOKUP(U1085,'ITWR Dump'!$A$2:$Y$5000,15,0)),0,(VLOOKUP('ILC Report'!U1085,'ITWR Dump'!$A$2:$Y$5000,15,0)))</f>
        <v>0</v>
      </c>
      <c r="AZ1085" s="11" t="str">
        <f t="shared" si="472"/>
        <v>No</v>
      </c>
      <c r="BA1085" s="11" t="str">
        <f t="shared" si="473"/>
        <v>BKI</v>
      </c>
      <c r="BB1085" s="11" t="str">
        <f t="shared" si="474"/>
        <v>BN</v>
      </c>
      <c r="BC1085" s="11" t="str">
        <f t="shared" si="475"/>
        <v>No</v>
      </c>
    </row>
    <row r="1086" spans="1:55" x14ac:dyDescent="0.3">
      <c r="A1086" s="11" t="s">
        <v>680</v>
      </c>
      <c r="B1086" s="11" t="s">
        <v>1858</v>
      </c>
      <c r="C1086" s="11" t="s">
        <v>546</v>
      </c>
      <c r="D1086" s="11" t="s">
        <v>2510</v>
      </c>
      <c r="E1086" s="38" t="s">
        <v>2903</v>
      </c>
      <c r="F1086" s="11">
        <v>45</v>
      </c>
      <c r="G1086" s="40" t="s">
        <v>218</v>
      </c>
      <c r="H1086" s="11" t="str">
        <f t="shared" si="457"/>
        <v>Regular</v>
      </c>
      <c r="I1086" s="11" t="str">
        <f t="shared" si="449"/>
        <v>INDIA</v>
      </c>
      <c r="J1086" s="11" t="str">
        <f>IF(ISERROR(VLOOKUP(C1086,'WI Vs ASM'!$B$2:$E$1000,4,0)),0,(VLOOKUP(C1086,'WI Vs ASM'!$B$2:$E$1000,4,0)))</f>
        <v>Offshore</v>
      </c>
      <c r="K1086" s="11" t="str">
        <f>IF(ISERROR(VLOOKUP(C1086,'WI Vs ASM'!$B$2:$F$1000,5,0)),0,(VLOOKUP(C1086,'WI Vs ASM'!$B$2:$F$1000,5,0)))</f>
        <v>09-NonBillable</v>
      </c>
      <c r="L1086" s="11" t="str">
        <f>IF(ISERROR(VLOOKUP(C1086,'WI Vs ASM'!$B$2:$D$1000,3,0)),0,(VLOOKUP(C1086,'WI Vs ASM'!$B$2:$D$1000,3,0)))</f>
        <v>13-Enhancement Offshore Bench</v>
      </c>
      <c r="M1086" s="11" t="str">
        <f>IF(ISERROR(VLOOKUP(C1086,'WI Vs ASM'!$B$2:$I$1000,8,0)),0,(VLOOKUP(C1086,'WI Vs ASM'!$B$2:$I$1000,8,0)))</f>
        <v>Prakash Varadachari</v>
      </c>
      <c r="N1086" s="11" t="str">
        <f>IF(ISERROR(VLOOKUP(C1086,'WI Vs ASM'!$B$2:$G$1000,6,0)),0,(VLOOKUP(C1086,'WI Vs ASM'!$B$2:$G$1000,6,0)))</f>
        <v>Bench - BIRM Tower</v>
      </c>
      <c r="O1086" s="11" t="str">
        <f>IF(ISERROR(VLOOKUP(C1086,'WI Vs ASM'!$B$2:$H$1000,7,0)),0,(VLOOKUP(C1086,'WI Vs ASM'!$B$2:$H$1000,7,0)))</f>
        <v>Bench - BIRM Tower</v>
      </c>
      <c r="P1086" s="11" t="str">
        <f t="shared" si="450"/>
        <v>May-17</v>
      </c>
      <c r="Q1086" s="11" t="str">
        <f t="shared" si="451"/>
        <v>Q2</v>
      </c>
      <c r="R1086" s="11" t="str">
        <f>IF(ISERROR(VLOOKUP(C1086,'WI Vs ASM'!$B$2:$J$1000,9,0)),0,(VLOOKUP(C1086,'WI Vs ASM'!$B$2:$J$1000,9,0)))</f>
        <v>Chandraprabha Palaniswamy</v>
      </c>
      <c r="S1086" s="11" t="str">
        <f>IF(ISERROR(VLOOKUP(C1086,'WI Vs ASM'!$B$2:$K$1000,10,0)),0,(VLOOKUP(C1086,'WI Vs ASM'!$B$2:$K$1000,10,0)))</f>
        <v>Kimberly Hale</v>
      </c>
      <c r="T1086" s="11" t="str">
        <f>IF(ISERROR(VLOOKUP(C1086,'WI Vs ASM'!$B$2:$L$1000,11,0)),0,(VLOOKUP(C1086,'WI Vs ASM'!$B$2:$L$1000,11,0)))</f>
        <v>Crystal Romano</v>
      </c>
      <c r="U1086" s="11" t="e">
        <f t="shared" si="458"/>
        <v>#VALUE!</v>
      </c>
      <c r="V1086" s="11" t="str">
        <f t="shared" si="452"/>
        <v>No</v>
      </c>
      <c r="W1086" s="11" t="str">
        <f t="shared" si="453"/>
        <v>No</v>
      </c>
      <c r="X1086" s="11" t="str">
        <f t="shared" si="454"/>
        <v>No</v>
      </c>
      <c r="Y1086" s="11" t="str">
        <f t="shared" si="455"/>
        <v>No</v>
      </c>
      <c r="Z1086" s="11" t="str">
        <f t="shared" si="456"/>
        <v>No</v>
      </c>
      <c r="AA1086" s="11" t="str">
        <f t="shared" si="459"/>
        <v>No</v>
      </c>
      <c r="AB1086" s="11">
        <f>IF(ISERROR(VLOOKUP(U1086,'ITWR Dump'!$A$2:$Y$5000,24,0)),0,(VLOOKUP('ILC Report'!U1086,'ITWR Dump'!$A$2:$Y$5000,24,0)))</f>
        <v>0</v>
      </c>
      <c r="AC1086" s="11" t="str">
        <f t="shared" si="460"/>
        <v>No</v>
      </c>
      <c r="AD1086" s="11" t="str">
        <f t="shared" si="461"/>
        <v/>
      </c>
      <c r="AE1086" s="11">
        <f>IF(ISERROR(VLOOKUP(U1086,'ITWR Dump'!$A$2:$Y$5000,13,0)),0,(VLOOKUP(U1086,'ITWR Dump'!$A$2:$Y$5000,13,0)))</f>
        <v>0</v>
      </c>
      <c r="AF1086" s="11">
        <f>IF(ISERROR(VLOOKUP(U1086,'ITWR Dump'!$A$2:$Y$5000,11,0)),0,(VLOOKUP(U1086,'ITWR Dump'!$A$2:$Y$5000,11,0)))</f>
        <v>0</v>
      </c>
      <c r="AG1086" s="11">
        <f>IF(ISERROR(VLOOKUP(U1086,'ITWR Dump'!$A$2:$Y$5000,2,0)),0,(VLOOKUP(U1086,'ITWR Dump'!$A$2:$Y$5000,2,0)))</f>
        <v>0</v>
      </c>
      <c r="AH1086" s="11">
        <f>IF(ISERROR(VLOOKUP(U1086,'ITWR Dump'!$A$2:$Y$5000,14,0)),0,(VLOOKUP(U1086,'ITWR Dump'!$A$2:$Y$5000,14,0)))</f>
        <v>0</v>
      </c>
      <c r="AI1086" s="11" t="str">
        <f t="shared" si="462"/>
        <v>13-Enhancement Offshore Bench</v>
      </c>
      <c r="AJ1086" s="11" t="str">
        <f t="shared" si="463"/>
        <v>Offshore</v>
      </c>
      <c r="AK1086" s="11" t="str">
        <f>IF(ISERROR(VLOOKUP(A1086,'Team Data'!$C$2:$U$213,17,0)),0,(VLOOKUP(A1086,'Team Data'!$C$2:$U$213,17,0)))</f>
        <v>BI and RM</v>
      </c>
      <c r="AL1086" s="11" t="str">
        <f t="shared" si="464"/>
        <v>2017-04-24</v>
      </c>
      <c r="AM1086" s="11">
        <f>IF(ISERROR(VLOOKUP(U1086,'ITWR Dump'!$A$2:$Y$5000,16,0)),0,(VLOOKUP(U1086,'ITWR Dump'!$A$2:$Y$5000,16,0)))</f>
        <v>0</v>
      </c>
      <c r="AN1086" s="11">
        <f>IF(ISERROR(VLOOKUP(U1086,'ITWR Dump'!$A$2:$Y$5000,18,0)),0,(VLOOKUP(U1086,'ITWR Dump'!$A$2:$Y$5000,18,0)))</f>
        <v>0</v>
      </c>
      <c r="AO1086" s="11">
        <f>IF(ISERROR(VLOOKUP(U1086,'ITWR Dump'!$A$2:$Y$5000,25,0)),0,(VLOOKUP('ILC Report'!U1086,'ITWR Dump'!$A$2:$Y$5000,25,0)))</f>
        <v>0</v>
      </c>
      <c r="AP1086" s="11">
        <f t="shared" si="465"/>
        <v>0</v>
      </c>
      <c r="AQ1086" s="26">
        <f t="shared" si="466"/>
        <v>0</v>
      </c>
      <c r="AR1086" s="26">
        <f t="shared" si="467"/>
        <v>0</v>
      </c>
      <c r="AS1086" s="26">
        <f t="shared" si="468"/>
        <v>0</v>
      </c>
      <c r="AT1086" s="26">
        <f t="shared" si="469"/>
        <v>0</v>
      </c>
      <c r="AU1086" s="26">
        <f t="shared" si="470"/>
        <v>0</v>
      </c>
      <c r="AV1086" s="26">
        <f t="shared" si="471"/>
        <v>0</v>
      </c>
      <c r="AW1086" s="11" t="s">
        <v>653</v>
      </c>
      <c r="AX1086" s="11" t="str">
        <f>VLOOKUP(L1086,Group!$A$2:$B$1000,2,0)</f>
        <v>Enhancement Bench</v>
      </c>
      <c r="AY1086" s="11">
        <f>IF(ISERROR(VLOOKUP(U1086,'ITWR Dump'!$A$2:$Y$5000,15,0)),0,(VLOOKUP('ILC Report'!U1086,'ITWR Dump'!$A$2:$Y$5000,15,0)))</f>
        <v>0</v>
      </c>
      <c r="AZ1086" s="11" t="str">
        <f t="shared" si="472"/>
        <v>No</v>
      </c>
      <c r="BA1086" s="11" t="str">
        <f t="shared" si="473"/>
        <v>BKI</v>
      </c>
      <c r="BB1086" s="11" t="str">
        <f t="shared" si="474"/>
        <v>BN</v>
      </c>
      <c r="BC1086" s="11" t="str">
        <f t="shared" si="475"/>
        <v>No</v>
      </c>
    </row>
    <row r="1087" spans="1:55" x14ac:dyDescent="0.3">
      <c r="A1087" s="11" t="s">
        <v>680</v>
      </c>
      <c r="B1087" s="11" t="s">
        <v>1858</v>
      </c>
      <c r="C1087" s="11" t="s">
        <v>546</v>
      </c>
      <c r="D1087" s="11" t="s">
        <v>2510</v>
      </c>
      <c r="E1087" s="38" t="s">
        <v>2904</v>
      </c>
      <c r="F1087" s="11">
        <v>45</v>
      </c>
      <c r="G1087" s="40" t="s">
        <v>218</v>
      </c>
      <c r="H1087" s="11" t="str">
        <f t="shared" si="457"/>
        <v>Regular</v>
      </c>
      <c r="I1087" s="11" t="str">
        <f t="shared" si="449"/>
        <v>INDIA</v>
      </c>
      <c r="J1087" s="11" t="str">
        <f>IF(ISERROR(VLOOKUP(C1087,'WI Vs ASM'!$B$2:$E$1000,4,0)),0,(VLOOKUP(C1087,'WI Vs ASM'!$B$2:$E$1000,4,0)))</f>
        <v>Offshore</v>
      </c>
      <c r="K1087" s="11" t="str">
        <f>IF(ISERROR(VLOOKUP(C1087,'WI Vs ASM'!$B$2:$F$1000,5,0)),0,(VLOOKUP(C1087,'WI Vs ASM'!$B$2:$F$1000,5,0)))</f>
        <v>09-NonBillable</v>
      </c>
      <c r="L1087" s="11" t="str">
        <f>IF(ISERROR(VLOOKUP(C1087,'WI Vs ASM'!$B$2:$D$1000,3,0)),0,(VLOOKUP(C1087,'WI Vs ASM'!$B$2:$D$1000,3,0)))</f>
        <v>13-Enhancement Offshore Bench</v>
      </c>
      <c r="M1087" s="11" t="str">
        <f>IF(ISERROR(VLOOKUP(C1087,'WI Vs ASM'!$B$2:$I$1000,8,0)),0,(VLOOKUP(C1087,'WI Vs ASM'!$B$2:$I$1000,8,0)))</f>
        <v>Prakash Varadachari</v>
      </c>
      <c r="N1087" s="11" t="str">
        <f>IF(ISERROR(VLOOKUP(C1087,'WI Vs ASM'!$B$2:$G$1000,6,0)),0,(VLOOKUP(C1087,'WI Vs ASM'!$B$2:$G$1000,6,0)))</f>
        <v>Bench - BIRM Tower</v>
      </c>
      <c r="O1087" s="11" t="str">
        <f>IF(ISERROR(VLOOKUP(C1087,'WI Vs ASM'!$B$2:$H$1000,7,0)),0,(VLOOKUP(C1087,'WI Vs ASM'!$B$2:$H$1000,7,0)))</f>
        <v>Bench - BIRM Tower</v>
      </c>
      <c r="P1087" s="11" t="str">
        <f t="shared" si="450"/>
        <v>May-17</v>
      </c>
      <c r="Q1087" s="11" t="str">
        <f t="shared" si="451"/>
        <v>Q2</v>
      </c>
      <c r="R1087" s="11" t="str">
        <f>IF(ISERROR(VLOOKUP(C1087,'WI Vs ASM'!$B$2:$J$1000,9,0)),0,(VLOOKUP(C1087,'WI Vs ASM'!$B$2:$J$1000,9,0)))</f>
        <v>Chandraprabha Palaniswamy</v>
      </c>
      <c r="S1087" s="11" t="str">
        <f>IF(ISERROR(VLOOKUP(C1087,'WI Vs ASM'!$B$2:$K$1000,10,0)),0,(VLOOKUP(C1087,'WI Vs ASM'!$B$2:$K$1000,10,0)))</f>
        <v>Kimberly Hale</v>
      </c>
      <c r="T1087" s="11" t="str">
        <f>IF(ISERROR(VLOOKUP(C1087,'WI Vs ASM'!$B$2:$L$1000,11,0)),0,(VLOOKUP(C1087,'WI Vs ASM'!$B$2:$L$1000,11,0)))</f>
        <v>Crystal Romano</v>
      </c>
      <c r="U1087" s="11" t="e">
        <f t="shared" si="458"/>
        <v>#VALUE!</v>
      </c>
      <c r="V1087" s="11" t="str">
        <f t="shared" si="452"/>
        <v>No</v>
      </c>
      <c r="W1087" s="11" t="str">
        <f t="shared" si="453"/>
        <v>No</v>
      </c>
      <c r="X1087" s="11" t="str">
        <f t="shared" si="454"/>
        <v>No</v>
      </c>
      <c r="Y1087" s="11" t="str">
        <f t="shared" si="455"/>
        <v>No</v>
      </c>
      <c r="Z1087" s="11" t="str">
        <f t="shared" si="456"/>
        <v>No</v>
      </c>
      <c r="AA1087" s="11" t="str">
        <f t="shared" si="459"/>
        <v>No</v>
      </c>
      <c r="AB1087" s="11">
        <f>IF(ISERROR(VLOOKUP(U1087,'ITWR Dump'!$A$2:$Y$5000,24,0)),0,(VLOOKUP('ILC Report'!U1087,'ITWR Dump'!$A$2:$Y$5000,24,0)))</f>
        <v>0</v>
      </c>
      <c r="AC1087" s="11" t="str">
        <f t="shared" si="460"/>
        <v>No</v>
      </c>
      <c r="AD1087" s="11" t="str">
        <f t="shared" si="461"/>
        <v/>
      </c>
      <c r="AE1087" s="11">
        <f>IF(ISERROR(VLOOKUP(U1087,'ITWR Dump'!$A$2:$Y$5000,13,0)),0,(VLOOKUP(U1087,'ITWR Dump'!$A$2:$Y$5000,13,0)))</f>
        <v>0</v>
      </c>
      <c r="AF1087" s="11">
        <f>IF(ISERROR(VLOOKUP(U1087,'ITWR Dump'!$A$2:$Y$5000,11,0)),0,(VLOOKUP(U1087,'ITWR Dump'!$A$2:$Y$5000,11,0)))</f>
        <v>0</v>
      </c>
      <c r="AG1087" s="11">
        <f>IF(ISERROR(VLOOKUP(U1087,'ITWR Dump'!$A$2:$Y$5000,2,0)),0,(VLOOKUP(U1087,'ITWR Dump'!$A$2:$Y$5000,2,0)))</f>
        <v>0</v>
      </c>
      <c r="AH1087" s="11">
        <f>IF(ISERROR(VLOOKUP(U1087,'ITWR Dump'!$A$2:$Y$5000,14,0)),0,(VLOOKUP(U1087,'ITWR Dump'!$A$2:$Y$5000,14,0)))</f>
        <v>0</v>
      </c>
      <c r="AI1087" s="11" t="str">
        <f t="shared" si="462"/>
        <v>13-Enhancement Offshore Bench</v>
      </c>
      <c r="AJ1087" s="11" t="str">
        <f t="shared" si="463"/>
        <v>Offshore</v>
      </c>
      <c r="AK1087" s="11" t="str">
        <f>IF(ISERROR(VLOOKUP(A1087,'Team Data'!$C$2:$U$213,17,0)),0,(VLOOKUP(A1087,'Team Data'!$C$2:$U$213,17,0)))</f>
        <v>BI and RM</v>
      </c>
      <c r="AL1087" s="11" t="str">
        <f t="shared" si="464"/>
        <v>2017-04-24</v>
      </c>
      <c r="AM1087" s="11">
        <f>IF(ISERROR(VLOOKUP(U1087,'ITWR Dump'!$A$2:$Y$5000,16,0)),0,(VLOOKUP(U1087,'ITWR Dump'!$A$2:$Y$5000,16,0)))</f>
        <v>0</v>
      </c>
      <c r="AN1087" s="11">
        <f>IF(ISERROR(VLOOKUP(U1087,'ITWR Dump'!$A$2:$Y$5000,18,0)),0,(VLOOKUP(U1087,'ITWR Dump'!$A$2:$Y$5000,18,0)))</f>
        <v>0</v>
      </c>
      <c r="AO1087" s="11">
        <f>IF(ISERROR(VLOOKUP(U1087,'ITWR Dump'!$A$2:$Y$5000,25,0)),0,(VLOOKUP('ILC Report'!U1087,'ITWR Dump'!$A$2:$Y$5000,25,0)))</f>
        <v>0</v>
      </c>
      <c r="AP1087" s="11">
        <f t="shared" si="465"/>
        <v>0</v>
      </c>
      <c r="AQ1087" s="26">
        <f t="shared" si="466"/>
        <v>0</v>
      </c>
      <c r="AR1087" s="26">
        <f t="shared" si="467"/>
        <v>0</v>
      </c>
      <c r="AS1087" s="26">
        <f t="shared" si="468"/>
        <v>0</v>
      </c>
      <c r="AT1087" s="26">
        <f t="shared" si="469"/>
        <v>0</v>
      </c>
      <c r="AU1087" s="26">
        <f t="shared" si="470"/>
        <v>0</v>
      </c>
      <c r="AV1087" s="26">
        <f t="shared" si="471"/>
        <v>0</v>
      </c>
      <c r="AW1087" s="11" t="s">
        <v>653</v>
      </c>
      <c r="AX1087" s="11" t="str">
        <f>VLOOKUP(L1087,Group!$A$2:$B$1000,2,0)</f>
        <v>Enhancement Bench</v>
      </c>
      <c r="AY1087" s="11">
        <f>IF(ISERROR(VLOOKUP(U1087,'ITWR Dump'!$A$2:$Y$5000,15,0)),0,(VLOOKUP('ILC Report'!U1087,'ITWR Dump'!$A$2:$Y$5000,15,0)))</f>
        <v>0</v>
      </c>
      <c r="AZ1087" s="11" t="str">
        <f t="shared" si="472"/>
        <v>No</v>
      </c>
      <c r="BA1087" s="11" t="str">
        <f t="shared" si="473"/>
        <v>BKI</v>
      </c>
      <c r="BB1087" s="11" t="str">
        <f t="shared" si="474"/>
        <v>BN</v>
      </c>
      <c r="BC1087" s="11" t="str">
        <f t="shared" si="475"/>
        <v>No</v>
      </c>
    </row>
    <row r="1088" spans="1:55" x14ac:dyDescent="0.3">
      <c r="A1088" s="11" t="s">
        <v>122</v>
      </c>
      <c r="B1088" s="11" t="s">
        <v>1859</v>
      </c>
      <c r="C1088" s="11" t="s">
        <v>560</v>
      </c>
      <c r="D1088" s="11" t="s">
        <v>2511</v>
      </c>
      <c r="E1088" s="38" t="s">
        <v>652</v>
      </c>
      <c r="F1088" s="11">
        <v>6</v>
      </c>
      <c r="G1088" s="40" t="s">
        <v>218</v>
      </c>
      <c r="H1088" s="11" t="str">
        <f t="shared" si="457"/>
        <v>Regular</v>
      </c>
      <c r="I1088" s="11" t="str">
        <f t="shared" si="449"/>
        <v>INDIA</v>
      </c>
      <c r="J1088" s="11" t="str">
        <f>IF(ISERROR(VLOOKUP(C1088,'WI Vs ASM'!$B$2:$E$1000,4,0)),0,(VLOOKUP(C1088,'WI Vs ASM'!$B$2:$E$1000,4,0)))</f>
        <v>Offshore</v>
      </c>
      <c r="K1088" s="11" t="str">
        <f>IF(ISERROR(VLOOKUP(C1088,'WI Vs ASM'!$B$2:$F$1000,5,0)),0,(VLOOKUP(C1088,'WI Vs ASM'!$B$2:$F$1000,5,0)))</f>
        <v>02-Variable Billable</v>
      </c>
      <c r="L1088" s="11" t="str">
        <f>IF(ISERROR(VLOOKUP(C1088,'WI Vs ASM'!$B$2:$D$1000,3,0)),0,(VLOOKUP(C1088,'WI Vs ASM'!$B$2:$D$1000,3,0)))</f>
        <v>11-Enhancement Offshore</v>
      </c>
      <c r="M1088" s="11" t="str">
        <f>IF(ISERROR(VLOOKUP(C1088,'WI Vs ASM'!$B$2:$I$1000,8,0)),0,(VLOOKUP(C1088,'WI Vs ASM'!$B$2:$I$1000,8,0)))</f>
        <v>Prakash Varadachari</v>
      </c>
      <c r="N1088" s="11" t="str">
        <f>IF(ISERROR(VLOOKUP(C1088,'WI Vs ASM'!$B$2:$G$1000,6,0)),0,(VLOOKUP(C1088,'WI Vs ASM'!$B$2:$G$1000,6,0)))</f>
        <v>Claims</v>
      </c>
      <c r="O1088" s="11" t="str">
        <f>IF(ISERROR(VLOOKUP(C1088,'WI Vs ASM'!$B$2:$H$1000,7,0)),0,(VLOOKUP(C1088,'WI Vs ASM'!$B$2:$H$1000,7,0)))</f>
        <v>Claims</v>
      </c>
      <c r="P1088" s="11" t="str">
        <f t="shared" si="450"/>
        <v>Apr-17</v>
      </c>
      <c r="Q1088" s="11" t="str">
        <f t="shared" si="451"/>
        <v>Q2</v>
      </c>
      <c r="R1088" s="11" t="str">
        <f>IF(ISERROR(VLOOKUP(C1088,'WI Vs ASM'!$B$2:$J$1000,9,0)),0,(VLOOKUP(C1088,'WI Vs ASM'!$B$2:$J$1000,9,0)))</f>
        <v>Chandraprabha Palaniswamy</v>
      </c>
      <c r="S1088" s="11" t="str">
        <f>IF(ISERROR(VLOOKUP(C1088,'WI Vs ASM'!$B$2:$K$1000,10,0)),0,(VLOOKUP(C1088,'WI Vs ASM'!$B$2:$K$1000,10,0)))</f>
        <v>Dana D. Smith</v>
      </c>
      <c r="T1088" s="11" t="str">
        <f>IF(ISERROR(VLOOKUP(C1088,'WI Vs ASM'!$B$2:$L$1000,11,0)),0,(VLOOKUP(C1088,'WI Vs ASM'!$B$2:$L$1000,11,0)))</f>
        <v>Phillip Mclean</v>
      </c>
      <c r="U1088" s="11" t="str">
        <f t="shared" si="458"/>
        <v>WR635406</v>
      </c>
      <c r="V1088" s="11" t="str">
        <f t="shared" si="452"/>
        <v>No</v>
      </c>
      <c r="W1088" s="11" t="str">
        <f t="shared" si="453"/>
        <v>Yes</v>
      </c>
      <c r="X1088" s="11" t="str">
        <f t="shared" si="454"/>
        <v>No</v>
      </c>
      <c r="Y1088" s="11" t="str">
        <f t="shared" si="455"/>
        <v>No</v>
      </c>
      <c r="Z1088" s="11" t="str">
        <f t="shared" si="456"/>
        <v>No</v>
      </c>
      <c r="AA1088" s="11" t="str">
        <f t="shared" si="459"/>
        <v>No</v>
      </c>
      <c r="AB1088" s="11">
        <f>IF(ISERROR(VLOOKUP(U1088,'ITWR Dump'!$A$2:$Y$5000,24,0)),0,(VLOOKUP('ILC Report'!U1088,'ITWR Dump'!$A$2:$Y$5000,24,0)))</f>
        <v>0</v>
      </c>
      <c r="AC1088" s="11" t="str">
        <f t="shared" si="460"/>
        <v>No</v>
      </c>
      <c r="AD1088" s="11" t="str">
        <f t="shared" si="461"/>
        <v/>
      </c>
      <c r="AE1088" s="11">
        <f>IF(ISERROR(VLOOKUP(U1088,'ITWR Dump'!$A$2:$Y$5000,13,0)),0,(VLOOKUP(U1088,'ITWR Dump'!$A$2:$Y$5000,13,0)))</f>
        <v>0</v>
      </c>
      <c r="AF1088" s="11">
        <f>IF(ISERROR(VLOOKUP(U1088,'ITWR Dump'!$A$2:$Y$5000,11,0)),0,(VLOOKUP(U1088,'ITWR Dump'!$A$2:$Y$5000,11,0)))</f>
        <v>0</v>
      </c>
      <c r="AG1088" s="11">
        <f>IF(ISERROR(VLOOKUP(U1088,'ITWR Dump'!$A$2:$Y$5000,2,0)),0,(VLOOKUP(U1088,'ITWR Dump'!$A$2:$Y$5000,2,0)))</f>
        <v>0</v>
      </c>
      <c r="AH1088" s="11">
        <f>IF(ISERROR(VLOOKUP(U1088,'ITWR Dump'!$A$2:$Y$5000,14,0)),0,(VLOOKUP(U1088,'ITWR Dump'!$A$2:$Y$5000,14,0)))</f>
        <v>0</v>
      </c>
      <c r="AI1088" s="11" t="str">
        <f t="shared" si="462"/>
        <v>11-Enhancement Offshore</v>
      </c>
      <c r="AJ1088" s="11" t="str">
        <f t="shared" si="463"/>
        <v>Offshore</v>
      </c>
      <c r="AK1088" s="11" t="str">
        <f>IF(ISERROR(VLOOKUP(A1088,'Team Data'!$C$2:$U$213,17,0)),0,(VLOOKUP(A1088,'Team Data'!$C$2:$U$213,17,0)))</f>
        <v>IMS and FN</v>
      </c>
      <c r="AL1088" s="11" t="str">
        <f t="shared" si="464"/>
        <v>2017-04-24</v>
      </c>
      <c r="AM1088" s="11">
        <f>IF(ISERROR(VLOOKUP(U1088,'ITWR Dump'!$A$2:$Y$5000,16,0)),0,(VLOOKUP(U1088,'ITWR Dump'!$A$2:$Y$5000,16,0)))</f>
        <v>0</v>
      </c>
      <c r="AN1088" s="11">
        <f>IF(ISERROR(VLOOKUP(U1088,'ITWR Dump'!$A$2:$Y$5000,18,0)),0,(VLOOKUP(U1088,'ITWR Dump'!$A$2:$Y$5000,18,0)))</f>
        <v>0</v>
      </c>
      <c r="AO1088" s="11">
        <f>IF(ISERROR(VLOOKUP(U1088,'ITWR Dump'!$A$2:$Y$5000,25,0)),0,(VLOOKUP('ILC Report'!U1088,'ITWR Dump'!$A$2:$Y$5000,25,0)))</f>
        <v>0</v>
      </c>
      <c r="AP1088" s="11">
        <f t="shared" si="465"/>
        <v>0</v>
      </c>
      <c r="AQ1088" s="26">
        <f t="shared" si="466"/>
        <v>0</v>
      </c>
      <c r="AR1088" s="26">
        <f t="shared" si="467"/>
        <v>0</v>
      </c>
      <c r="AS1088" s="26">
        <f t="shared" si="468"/>
        <v>0</v>
      </c>
      <c r="AT1088" s="26">
        <f t="shared" si="469"/>
        <v>0</v>
      </c>
      <c r="AU1088" s="26">
        <f t="shared" si="470"/>
        <v>0</v>
      </c>
      <c r="AV1088" s="26">
        <f t="shared" si="471"/>
        <v>0</v>
      </c>
      <c r="AW1088" s="11" t="s">
        <v>653</v>
      </c>
      <c r="AX1088" s="11" t="str">
        <f>VLOOKUP(L1088,Group!$A$2:$B$1000,2,0)</f>
        <v>Enhancement</v>
      </c>
      <c r="AY1088" s="11">
        <f>IF(ISERROR(VLOOKUP(U1088,'ITWR Dump'!$A$2:$Y$5000,15,0)),0,(VLOOKUP('ILC Report'!U1088,'ITWR Dump'!$A$2:$Y$5000,15,0)))</f>
        <v>0</v>
      </c>
      <c r="AZ1088" s="11" t="str">
        <f t="shared" si="472"/>
        <v>No</v>
      </c>
      <c r="BA1088" s="11" t="str">
        <f t="shared" si="473"/>
        <v>BKI</v>
      </c>
      <c r="BB1088" s="11" t="str">
        <f t="shared" si="474"/>
        <v>EL</v>
      </c>
      <c r="BC1088" s="11" t="str">
        <f t="shared" si="475"/>
        <v>No</v>
      </c>
    </row>
    <row r="1089" spans="1:55" x14ac:dyDescent="0.3">
      <c r="A1089" s="11" t="s">
        <v>122</v>
      </c>
      <c r="B1089" s="11" t="s">
        <v>1859</v>
      </c>
      <c r="C1089" s="11" t="s">
        <v>562</v>
      </c>
      <c r="D1089" s="11" t="s">
        <v>2512</v>
      </c>
      <c r="E1089" s="38" t="s">
        <v>652</v>
      </c>
      <c r="F1089" s="11">
        <v>21</v>
      </c>
      <c r="G1089" s="40" t="s">
        <v>218</v>
      </c>
      <c r="H1089" s="11" t="str">
        <f t="shared" si="457"/>
        <v>Regular</v>
      </c>
      <c r="I1089" s="11" t="str">
        <f t="shared" si="449"/>
        <v>INDIA</v>
      </c>
      <c r="J1089" s="11" t="str">
        <f>IF(ISERROR(VLOOKUP(C1089,'WI Vs ASM'!$B$2:$E$1000,4,0)),0,(VLOOKUP(C1089,'WI Vs ASM'!$B$2:$E$1000,4,0)))</f>
        <v>Offshore</v>
      </c>
      <c r="K1089" s="11" t="str">
        <f>IF(ISERROR(VLOOKUP(C1089,'WI Vs ASM'!$B$2:$F$1000,5,0)),0,(VLOOKUP(C1089,'WI Vs ASM'!$B$2:$F$1000,5,0)))</f>
        <v>02-Variable Billable</v>
      </c>
      <c r="L1089" s="11" t="str">
        <f>IF(ISERROR(VLOOKUP(C1089,'WI Vs ASM'!$B$2:$D$1000,3,0)),0,(VLOOKUP(C1089,'WI Vs ASM'!$B$2:$D$1000,3,0)))</f>
        <v>11-Enhancement Offshore</v>
      </c>
      <c r="M1089" s="11" t="str">
        <f>IF(ISERROR(VLOOKUP(C1089,'WI Vs ASM'!$B$2:$I$1000,8,0)),0,(VLOOKUP(C1089,'WI Vs ASM'!$B$2:$I$1000,8,0)))</f>
        <v>Prakash Varadachari</v>
      </c>
      <c r="N1089" s="11" t="str">
        <f>IF(ISERROR(VLOOKUP(C1089,'WI Vs ASM'!$B$2:$G$1000,6,0)),0,(VLOOKUP(C1089,'WI Vs ASM'!$B$2:$G$1000,6,0)))</f>
        <v>Claims</v>
      </c>
      <c r="O1089" s="11" t="str">
        <f>IF(ISERROR(VLOOKUP(C1089,'WI Vs ASM'!$B$2:$H$1000,7,0)),0,(VLOOKUP(C1089,'WI Vs ASM'!$B$2:$H$1000,7,0)))</f>
        <v>Claims</v>
      </c>
      <c r="P1089" s="11" t="str">
        <f t="shared" si="450"/>
        <v>Apr-17</v>
      </c>
      <c r="Q1089" s="11" t="str">
        <f t="shared" si="451"/>
        <v>Q2</v>
      </c>
      <c r="R1089" s="11" t="str">
        <f>IF(ISERROR(VLOOKUP(C1089,'WI Vs ASM'!$B$2:$J$1000,9,0)),0,(VLOOKUP(C1089,'WI Vs ASM'!$B$2:$J$1000,9,0)))</f>
        <v>Chandraprabha Palaniswamy</v>
      </c>
      <c r="S1089" s="11" t="str">
        <f>IF(ISERROR(VLOOKUP(C1089,'WI Vs ASM'!$B$2:$K$1000,10,0)),0,(VLOOKUP(C1089,'WI Vs ASM'!$B$2:$K$1000,10,0)))</f>
        <v>Dana D. Smith</v>
      </c>
      <c r="T1089" s="11" t="str">
        <f>IF(ISERROR(VLOOKUP(C1089,'WI Vs ASM'!$B$2:$L$1000,11,0)),0,(VLOOKUP(C1089,'WI Vs ASM'!$B$2:$L$1000,11,0)))</f>
        <v>Phillip Mclean</v>
      </c>
      <c r="U1089" s="11" t="str">
        <f t="shared" si="458"/>
        <v>WR635476</v>
      </c>
      <c r="V1089" s="11" t="str">
        <f t="shared" si="452"/>
        <v>No</v>
      </c>
      <c r="W1089" s="11" t="str">
        <f t="shared" si="453"/>
        <v>Yes</v>
      </c>
      <c r="X1089" s="11" t="str">
        <f t="shared" si="454"/>
        <v>No</v>
      </c>
      <c r="Y1089" s="11" t="str">
        <f t="shared" si="455"/>
        <v>No</v>
      </c>
      <c r="Z1089" s="11" t="str">
        <f t="shared" si="456"/>
        <v>No</v>
      </c>
      <c r="AA1089" s="11" t="str">
        <f t="shared" si="459"/>
        <v>No</v>
      </c>
      <c r="AB1089" s="11">
        <f>IF(ISERROR(VLOOKUP(U1089,'ITWR Dump'!$A$2:$Y$5000,24,0)),0,(VLOOKUP('ILC Report'!U1089,'ITWR Dump'!$A$2:$Y$5000,24,0)))</f>
        <v>0</v>
      </c>
      <c r="AC1089" s="11" t="str">
        <f t="shared" si="460"/>
        <v>No</v>
      </c>
      <c r="AD1089" s="11" t="str">
        <f t="shared" si="461"/>
        <v/>
      </c>
      <c r="AE1089" s="11">
        <f>IF(ISERROR(VLOOKUP(U1089,'ITWR Dump'!$A$2:$Y$5000,13,0)),0,(VLOOKUP(U1089,'ITWR Dump'!$A$2:$Y$5000,13,0)))</f>
        <v>0</v>
      </c>
      <c r="AF1089" s="11">
        <f>IF(ISERROR(VLOOKUP(U1089,'ITWR Dump'!$A$2:$Y$5000,11,0)),0,(VLOOKUP(U1089,'ITWR Dump'!$A$2:$Y$5000,11,0)))</f>
        <v>0</v>
      </c>
      <c r="AG1089" s="11">
        <f>IF(ISERROR(VLOOKUP(U1089,'ITWR Dump'!$A$2:$Y$5000,2,0)),0,(VLOOKUP(U1089,'ITWR Dump'!$A$2:$Y$5000,2,0)))</f>
        <v>0</v>
      </c>
      <c r="AH1089" s="11">
        <f>IF(ISERROR(VLOOKUP(U1089,'ITWR Dump'!$A$2:$Y$5000,14,0)),0,(VLOOKUP(U1089,'ITWR Dump'!$A$2:$Y$5000,14,0)))</f>
        <v>0</v>
      </c>
      <c r="AI1089" s="11" t="str">
        <f t="shared" si="462"/>
        <v>11-Enhancement Offshore</v>
      </c>
      <c r="AJ1089" s="11" t="str">
        <f t="shared" si="463"/>
        <v>Offshore</v>
      </c>
      <c r="AK1089" s="11" t="str">
        <f>IF(ISERROR(VLOOKUP(A1089,'Team Data'!$C$2:$U$213,17,0)),0,(VLOOKUP(A1089,'Team Data'!$C$2:$U$213,17,0)))</f>
        <v>IMS and FN</v>
      </c>
      <c r="AL1089" s="11" t="str">
        <f t="shared" si="464"/>
        <v>2017-04-24</v>
      </c>
      <c r="AM1089" s="11">
        <f>IF(ISERROR(VLOOKUP(U1089,'ITWR Dump'!$A$2:$Y$5000,16,0)),0,(VLOOKUP(U1089,'ITWR Dump'!$A$2:$Y$5000,16,0)))</f>
        <v>0</v>
      </c>
      <c r="AN1089" s="11">
        <f>IF(ISERROR(VLOOKUP(U1089,'ITWR Dump'!$A$2:$Y$5000,18,0)),0,(VLOOKUP(U1089,'ITWR Dump'!$A$2:$Y$5000,18,0)))</f>
        <v>0</v>
      </c>
      <c r="AO1089" s="11">
        <f>IF(ISERROR(VLOOKUP(U1089,'ITWR Dump'!$A$2:$Y$5000,25,0)),0,(VLOOKUP('ILC Report'!U1089,'ITWR Dump'!$A$2:$Y$5000,25,0)))</f>
        <v>0</v>
      </c>
      <c r="AP1089" s="11">
        <f t="shared" si="465"/>
        <v>0</v>
      </c>
      <c r="AQ1089" s="26">
        <f t="shared" si="466"/>
        <v>0</v>
      </c>
      <c r="AR1089" s="26">
        <f t="shared" si="467"/>
        <v>0</v>
      </c>
      <c r="AS1089" s="26">
        <f t="shared" si="468"/>
        <v>0</v>
      </c>
      <c r="AT1089" s="26">
        <f t="shared" si="469"/>
        <v>0</v>
      </c>
      <c r="AU1089" s="26">
        <f t="shared" si="470"/>
        <v>0</v>
      </c>
      <c r="AV1089" s="26">
        <f t="shared" si="471"/>
        <v>0</v>
      </c>
      <c r="AW1089" s="11" t="s">
        <v>653</v>
      </c>
      <c r="AX1089" s="11" t="str">
        <f>VLOOKUP(L1089,Group!$A$2:$B$1000,2,0)</f>
        <v>Enhancement</v>
      </c>
      <c r="AY1089" s="11">
        <f>IF(ISERROR(VLOOKUP(U1089,'ITWR Dump'!$A$2:$Y$5000,15,0)),0,(VLOOKUP('ILC Report'!U1089,'ITWR Dump'!$A$2:$Y$5000,15,0)))</f>
        <v>0</v>
      </c>
      <c r="AZ1089" s="11" t="str">
        <f t="shared" si="472"/>
        <v>No</v>
      </c>
      <c r="BA1089" s="11" t="str">
        <f t="shared" si="473"/>
        <v>BKI</v>
      </c>
      <c r="BB1089" s="11" t="str">
        <f t="shared" si="474"/>
        <v>ES</v>
      </c>
      <c r="BC1089" s="11" t="str">
        <f t="shared" si="475"/>
        <v>No</v>
      </c>
    </row>
    <row r="1090" spans="1:55" x14ac:dyDescent="0.3">
      <c r="A1090" s="11" t="s">
        <v>122</v>
      </c>
      <c r="B1090" s="11" t="s">
        <v>1859</v>
      </c>
      <c r="C1090" s="11" t="s">
        <v>562</v>
      </c>
      <c r="D1090" s="11" t="s">
        <v>2513</v>
      </c>
      <c r="E1090" s="38" t="s">
        <v>652</v>
      </c>
      <c r="F1090" s="11">
        <v>8</v>
      </c>
      <c r="G1090" s="40" t="s">
        <v>218</v>
      </c>
      <c r="H1090" s="11" t="str">
        <f t="shared" si="457"/>
        <v>Regular</v>
      </c>
      <c r="I1090" s="11" t="str">
        <f t="shared" ref="I1090:I1153" si="476">Locationdetails(J1090)</f>
        <v>INDIA</v>
      </c>
      <c r="J1090" s="11" t="str">
        <f>IF(ISERROR(VLOOKUP(C1090,'WI Vs ASM'!$B$2:$E$1000,4,0)),0,(VLOOKUP(C1090,'WI Vs ASM'!$B$2:$E$1000,4,0)))</f>
        <v>Offshore</v>
      </c>
      <c r="K1090" s="11" t="str">
        <f>IF(ISERROR(VLOOKUP(C1090,'WI Vs ASM'!$B$2:$F$1000,5,0)),0,(VLOOKUP(C1090,'WI Vs ASM'!$B$2:$F$1000,5,0)))</f>
        <v>02-Variable Billable</v>
      </c>
      <c r="L1090" s="11" t="str">
        <f>IF(ISERROR(VLOOKUP(C1090,'WI Vs ASM'!$B$2:$D$1000,3,0)),0,(VLOOKUP(C1090,'WI Vs ASM'!$B$2:$D$1000,3,0)))</f>
        <v>11-Enhancement Offshore</v>
      </c>
      <c r="M1090" s="11" t="str">
        <f>IF(ISERROR(VLOOKUP(C1090,'WI Vs ASM'!$B$2:$I$1000,8,0)),0,(VLOOKUP(C1090,'WI Vs ASM'!$B$2:$I$1000,8,0)))</f>
        <v>Prakash Varadachari</v>
      </c>
      <c r="N1090" s="11" t="str">
        <f>IF(ISERROR(VLOOKUP(C1090,'WI Vs ASM'!$B$2:$G$1000,6,0)),0,(VLOOKUP(C1090,'WI Vs ASM'!$B$2:$G$1000,6,0)))</f>
        <v>Claims</v>
      </c>
      <c r="O1090" s="11" t="str">
        <f>IF(ISERROR(VLOOKUP(C1090,'WI Vs ASM'!$B$2:$H$1000,7,0)),0,(VLOOKUP(C1090,'WI Vs ASM'!$B$2:$H$1000,7,0)))</f>
        <v>Claims</v>
      </c>
      <c r="P1090" s="11" t="str">
        <f t="shared" ref="P1090:P1153" si="477">TEXT(E1090,"MMM-YY")</f>
        <v>Apr-17</v>
      </c>
      <c r="Q1090" s="11" t="str">
        <f t="shared" ref="Q1090:Q1153" si="478">Quarterdetails(P1090)</f>
        <v>Q2</v>
      </c>
      <c r="R1090" s="11" t="str">
        <f>IF(ISERROR(VLOOKUP(C1090,'WI Vs ASM'!$B$2:$J$1000,9,0)),0,(VLOOKUP(C1090,'WI Vs ASM'!$B$2:$J$1000,9,0)))</f>
        <v>Chandraprabha Palaniswamy</v>
      </c>
      <c r="S1090" s="11" t="str">
        <f>IF(ISERROR(VLOOKUP(C1090,'WI Vs ASM'!$B$2:$K$1000,10,0)),0,(VLOOKUP(C1090,'WI Vs ASM'!$B$2:$K$1000,10,0)))</f>
        <v>Dana D. Smith</v>
      </c>
      <c r="T1090" s="11" t="str">
        <f>IF(ISERROR(VLOOKUP(C1090,'WI Vs ASM'!$B$2:$L$1000,11,0)),0,(VLOOKUP(C1090,'WI Vs ASM'!$B$2:$L$1000,11,0)))</f>
        <v>Phillip Mclean</v>
      </c>
      <c r="U1090" s="11" t="str">
        <f t="shared" si="458"/>
        <v>WR635774</v>
      </c>
      <c r="V1090" s="11" t="str">
        <f t="shared" ref="V1090:V1153" si="479">IF(OR(AP1090=1,AQ1090=1,AR1090=1,AS1090=1,AT1090=1,AU1090=1,AV1090=1),"Yes","No")</f>
        <v>No</v>
      </c>
      <c r="W1090" s="11" t="str">
        <f t="shared" ref="W1090:W1153" si="480">IF(V1090&lt;&gt;"Yes",IF(AND(K1090&lt;&gt;"09-NonBillable"),"Yes","No"),"No")</f>
        <v>Yes</v>
      </c>
      <c r="X1090" s="11" t="str">
        <f t="shared" ref="X1090:X1153" si="481">IF(ISERROR(IF(OR(RIGHT(C1090,2)="LB",(RIGHT(C1090,2)="MG"),(C1090="WAFCOGEN")),"Yes","No")),"No",(IF(OR(RIGHT(C1090,2)="LB",(RIGHT(C1090,2)="MG"),(C1090="WAFCOGEN")),"Yes","No")))</f>
        <v>No</v>
      </c>
      <c r="Y1090" s="11" t="str">
        <f t="shared" ref="Y1090:Y1153" si="482">CTCdetails(AE1090)</f>
        <v>No</v>
      </c>
      <c r="Z1090" s="11" t="str">
        <f t="shared" ref="Z1090:Z1153" si="483">Ignitedetails(C1090)</f>
        <v>No</v>
      </c>
      <c r="AA1090" s="11" t="str">
        <f t="shared" si="459"/>
        <v>No</v>
      </c>
      <c r="AB1090" s="11">
        <f>IF(ISERROR(VLOOKUP(U1090,'ITWR Dump'!$A$2:$Y$5000,24,0)),0,(VLOOKUP('ILC Report'!U1090,'ITWR Dump'!$A$2:$Y$5000,24,0)))</f>
        <v>0</v>
      </c>
      <c r="AC1090" s="11" t="str">
        <f t="shared" si="460"/>
        <v>No</v>
      </c>
      <c r="AD1090" s="11" t="str">
        <f t="shared" si="461"/>
        <v/>
      </c>
      <c r="AE1090" s="11">
        <f>IF(ISERROR(VLOOKUP(U1090,'ITWR Dump'!$A$2:$Y$5000,13,0)),0,(VLOOKUP(U1090,'ITWR Dump'!$A$2:$Y$5000,13,0)))</f>
        <v>0</v>
      </c>
      <c r="AF1090" s="11">
        <f>IF(ISERROR(VLOOKUP(U1090,'ITWR Dump'!$A$2:$Y$5000,11,0)),0,(VLOOKUP(U1090,'ITWR Dump'!$A$2:$Y$5000,11,0)))</f>
        <v>0</v>
      </c>
      <c r="AG1090" s="11">
        <f>IF(ISERROR(VLOOKUP(U1090,'ITWR Dump'!$A$2:$Y$5000,2,0)),0,(VLOOKUP(U1090,'ITWR Dump'!$A$2:$Y$5000,2,0)))</f>
        <v>0</v>
      </c>
      <c r="AH1090" s="11">
        <f>IF(ISERROR(VLOOKUP(U1090,'ITWR Dump'!$A$2:$Y$5000,14,0)),0,(VLOOKUP(U1090,'ITWR Dump'!$A$2:$Y$5000,14,0)))</f>
        <v>0</v>
      </c>
      <c r="AI1090" s="11" t="str">
        <f t="shared" si="462"/>
        <v>11-Enhancement Offshore</v>
      </c>
      <c r="AJ1090" s="11" t="str">
        <f t="shared" si="463"/>
        <v>Offshore</v>
      </c>
      <c r="AK1090" s="11" t="str">
        <f>IF(ISERROR(VLOOKUP(A1090,'Team Data'!$C$2:$U$213,17,0)),0,(VLOOKUP(A1090,'Team Data'!$C$2:$U$213,17,0)))</f>
        <v>IMS and FN</v>
      </c>
      <c r="AL1090" s="11" t="str">
        <f t="shared" si="464"/>
        <v>2017-04-24</v>
      </c>
      <c r="AM1090" s="11">
        <f>IF(ISERROR(VLOOKUP(U1090,'ITWR Dump'!$A$2:$Y$5000,16,0)),0,(VLOOKUP(U1090,'ITWR Dump'!$A$2:$Y$5000,16,0)))</f>
        <v>0</v>
      </c>
      <c r="AN1090" s="11">
        <f>IF(ISERROR(VLOOKUP(U1090,'ITWR Dump'!$A$2:$Y$5000,18,0)),0,(VLOOKUP(U1090,'ITWR Dump'!$A$2:$Y$5000,18,0)))</f>
        <v>0</v>
      </c>
      <c r="AO1090" s="11">
        <f>IF(ISERROR(VLOOKUP(U1090,'ITWR Dump'!$A$2:$Y$5000,25,0)),0,(VLOOKUP('ILC Report'!U1090,'ITWR Dump'!$A$2:$Y$5000,25,0)))</f>
        <v>0</v>
      </c>
      <c r="AP1090" s="11">
        <f t="shared" si="465"/>
        <v>0</v>
      </c>
      <c r="AQ1090" s="26">
        <f t="shared" si="466"/>
        <v>0</v>
      </c>
      <c r="AR1090" s="26">
        <f t="shared" si="467"/>
        <v>0</v>
      </c>
      <c r="AS1090" s="26">
        <f t="shared" si="468"/>
        <v>0</v>
      </c>
      <c r="AT1090" s="26">
        <f t="shared" si="469"/>
        <v>0</v>
      </c>
      <c r="AU1090" s="26">
        <f t="shared" si="470"/>
        <v>0</v>
      </c>
      <c r="AV1090" s="26">
        <f t="shared" si="471"/>
        <v>0</v>
      </c>
      <c r="AW1090" s="11" t="s">
        <v>653</v>
      </c>
      <c r="AX1090" s="11" t="str">
        <f>VLOOKUP(L1090,Group!$A$2:$B$1000,2,0)</f>
        <v>Enhancement</v>
      </c>
      <c r="AY1090" s="11">
        <f>IF(ISERROR(VLOOKUP(U1090,'ITWR Dump'!$A$2:$Y$5000,15,0)),0,(VLOOKUP('ILC Report'!U1090,'ITWR Dump'!$A$2:$Y$5000,15,0)))</f>
        <v>0</v>
      </c>
      <c r="AZ1090" s="11" t="str">
        <f t="shared" si="472"/>
        <v>No</v>
      </c>
      <c r="BA1090" s="11" t="str">
        <f t="shared" si="473"/>
        <v>BKI</v>
      </c>
      <c r="BB1090" s="11" t="str">
        <f t="shared" si="474"/>
        <v>ES</v>
      </c>
      <c r="BC1090" s="11" t="str">
        <f t="shared" si="475"/>
        <v>No</v>
      </c>
    </row>
    <row r="1091" spans="1:55" x14ac:dyDescent="0.3">
      <c r="A1091" s="11" t="s">
        <v>122</v>
      </c>
      <c r="B1091" s="11" t="s">
        <v>1859</v>
      </c>
      <c r="C1091" s="11" t="s">
        <v>566</v>
      </c>
      <c r="D1091" s="11" t="s">
        <v>2514</v>
      </c>
      <c r="E1091" s="38" t="s">
        <v>652</v>
      </c>
      <c r="F1091" s="11">
        <v>12</v>
      </c>
      <c r="G1091" s="40" t="s">
        <v>218</v>
      </c>
      <c r="H1091" s="11" t="str">
        <f t="shared" ref="H1091:H1154" si="484">Shiftdetails($G1091)</f>
        <v>Regular</v>
      </c>
      <c r="I1091" s="11" t="str">
        <f t="shared" si="476"/>
        <v>INDIA</v>
      </c>
      <c r="J1091" s="11" t="str">
        <f>IF(ISERROR(VLOOKUP(C1091,'WI Vs ASM'!$B$2:$E$1000,4,0)),0,(VLOOKUP(C1091,'WI Vs ASM'!$B$2:$E$1000,4,0)))</f>
        <v>Offshore</v>
      </c>
      <c r="K1091" s="11" t="str">
        <f>IF(ISERROR(VLOOKUP(C1091,'WI Vs ASM'!$B$2:$F$1000,5,0)),0,(VLOOKUP(C1091,'WI Vs ASM'!$B$2:$F$1000,5,0)))</f>
        <v>01-Fixed Price</v>
      </c>
      <c r="L1091" s="11" t="str">
        <f>IF(ISERROR(VLOOKUP(C1091,'WI Vs ASM'!$B$2:$D$1000,3,0)),0,(VLOOKUP(C1091,'WI Vs ASM'!$B$2:$D$1000,3,0)))</f>
        <v>01-Maintenance Offshore</v>
      </c>
      <c r="M1091" s="11" t="str">
        <f>IF(ISERROR(VLOOKUP(C1091,'WI Vs ASM'!$B$2:$I$1000,8,0)),0,(VLOOKUP(C1091,'WI Vs ASM'!$B$2:$I$1000,8,0)))</f>
        <v>Rahul Soman</v>
      </c>
      <c r="N1091" s="11" t="str">
        <f>IF(ISERROR(VLOOKUP(C1091,'WI Vs ASM'!$B$2:$G$1000,6,0)),0,(VLOOKUP(C1091,'WI Vs ASM'!$B$2:$G$1000,6,0)))</f>
        <v>Claims</v>
      </c>
      <c r="O1091" s="11" t="str">
        <f>IF(ISERROR(VLOOKUP(C1091,'WI Vs ASM'!$B$2:$H$1000,7,0)),0,(VLOOKUP(C1091,'WI Vs ASM'!$B$2:$H$1000,7,0)))</f>
        <v>Claims</v>
      </c>
      <c r="P1091" s="11" t="str">
        <f t="shared" si="477"/>
        <v>Apr-17</v>
      </c>
      <c r="Q1091" s="11" t="str">
        <f t="shared" si="478"/>
        <v>Q2</v>
      </c>
      <c r="R1091" s="11" t="str">
        <f>IF(ISERROR(VLOOKUP(C1091,'WI Vs ASM'!$B$2:$J$1000,9,0)),0,(VLOOKUP(C1091,'WI Vs ASM'!$B$2:$J$1000,9,0)))</f>
        <v>Jyothi Pai</v>
      </c>
      <c r="S1091" s="11" t="str">
        <f>IF(ISERROR(VLOOKUP(C1091,'WI Vs ASM'!$B$2:$K$1000,10,0)),0,(VLOOKUP(C1091,'WI Vs ASM'!$B$2:$K$1000,10,0)))</f>
        <v>Dana D. Smith</v>
      </c>
      <c r="T1091" s="11" t="str">
        <f>IF(ISERROR(VLOOKUP(C1091,'WI Vs ASM'!$B$2:$L$1000,11,0)),0,(VLOOKUP(C1091,'WI Vs ASM'!$B$2:$L$1000,11,0)))</f>
        <v>Phillip Mclean</v>
      </c>
      <c r="U1091" s="11" t="str">
        <f t="shared" ref="U1091:U1154" si="485">IF(ISERROR(MID((UPPER(D1091)),(FIND("WR",(UPPER(D1091)),1)),8)),MID((UPPER(D1091)),(FIND("ENH",(UPPER(D1091)),1)),9),MID((UPPER(D1091)),(FIND("WR",(UPPER(D1091)),1)),8))</f>
        <v>WR736001</v>
      </c>
      <c r="V1091" s="11" t="str">
        <f t="shared" si="479"/>
        <v>No</v>
      </c>
      <c r="W1091" s="11" t="str">
        <f t="shared" si="480"/>
        <v>Yes</v>
      </c>
      <c r="X1091" s="11" t="str">
        <f t="shared" si="481"/>
        <v>No</v>
      </c>
      <c r="Y1091" s="11" t="str">
        <f t="shared" si="482"/>
        <v>No</v>
      </c>
      <c r="Z1091" s="11" t="str">
        <f t="shared" si="483"/>
        <v>No</v>
      </c>
      <c r="AA1091" s="11" t="str">
        <f t="shared" ref="AA1091:AA1154" si="486">RTCdetails(AE1091,AY1091)</f>
        <v>No</v>
      </c>
      <c r="AB1091" s="11">
        <f>IF(ISERROR(VLOOKUP(U1091,'ITWR Dump'!$A$2:$Y$5000,24,0)),0,(VLOOKUP('ILC Report'!U1091,'ITWR Dump'!$A$2:$Y$5000,24,0)))</f>
        <v>0</v>
      </c>
      <c r="AC1091" s="11" t="str">
        <f t="shared" ref="AC1091:AC1154" si="487">Billable(X1091,Y1091,Z1091,AA1091,BC1091)</f>
        <v>No</v>
      </c>
      <c r="AD1091" s="11" t="str">
        <f t="shared" ref="AD1091:AD1154" si="488">IF(X1091="Yes",$X$1,IF(Y1091="Yes",$Y$1,IF(Z1091="Yes",$Z$1,IF(AA1091="Yes",$AA$1,""))))</f>
        <v/>
      </c>
      <c r="AE1091" s="11">
        <f>IF(ISERROR(VLOOKUP(U1091,'ITWR Dump'!$A$2:$Y$5000,13,0)),0,(VLOOKUP(U1091,'ITWR Dump'!$A$2:$Y$5000,13,0)))</f>
        <v>0</v>
      </c>
      <c r="AF1091" s="11">
        <f>IF(ISERROR(VLOOKUP(U1091,'ITWR Dump'!$A$2:$Y$5000,11,0)),0,(VLOOKUP(U1091,'ITWR Dump'!$A$2:$Y$5000,11,0)))</f>
        <v>0</v>
      </c>
      <c r="AG1091" s="11">
        <f>IF(ISERROR(VLOOKUP(U1091,'ITWR Dump'!$A$2:$Y$5000,2,0)),0,(VLOOKUP(U1091,'ITWR Dump'!$A$2:$Y$5000,2,0)))</f>
        <v>0</v>
      </c>
      <c r="AH1091" s="11">
        <f>IF(ISERROR(VLOOKUP(U1091,'ITWR Dump'!$A$2:$Y$5000,14,0)),0,(VLOOKUP(U1091,'ITWR Dump'!$A$2:$Y$5000,14,0)))</f>
        <v>0</v>
      </c>
      <c r="AI1091" s="11" t="str">
        <f t="shared" ref="AI1091:AI1154" si="489">UdfCategory(H1091,L1091,AJ1091)</f>
        <v>01-Maintenance Offshore</v>
      </c>
      <c r="AJ1091" s="11" t="str">
        <f t="shared" ref="AJ1091:AJ1154" si="490">OnOffLanded(A1091,C1091,J1091)</f>
        <v>Offshore</v>
      </c>
      <c r="AK1091" s="11" t="str">
        <f>IF(ISERROR(VLOOKUP(A1091,'Team Data'!$C$2:$U$213,17,0)),0,(VLOOKUP(A1091,'Team Data'!$C$2:$U$213,17,0)))</f>
        <v>IMS and FN</v>
      </c>
      <c r="AL1091" s="11" t="str">
        <f t="shared" ref="AL1091:AL1154" si="491">LEFT(AW1091,10)</f>
        <v>2017-04-24</v>
      </c>
      <c r="AM1091" s="11">
        <f>IF(ISERROR(VLOOKUP(U1091,'ITWR Dump'!$A$2:$Y$5000,16,0)),0,(VLOOKUP(U1091,'ITWR Dump'!$A$2:$Y$5000,16,0)))</f>
        <v>0</v>
      </c>
      <c r="AN1091" s="11">
        <f>IF(ISERROR(VLOOKUP(U1091,'ITWR Dump'!$A$2:$Y$5000,18,0)),0,(VLOOKUP(U1091,'ITWR Dump'!$A$2:$Y$5000,18,0)))</f>
        <v>0</v>
      </c>
      <c r="AO1091" s="11">
        <f>IF(ISERROR(VLOOKUP(U1091,'ITWR Dump'!$A$2:$Y$5000,25,0)),0,(VLOOKUP('ILC Report'!U1091,'ITWR Dump'!$A$2:$Y$5000,25,0)))</f>
        <v>0</v>
      </c>
      <c r="AP1091" s="11">
        <f t="shared" ref="AP1091:AP1154" si="492">IFERROR(FIND("INC0",D1091,1),0)</f>
        <v>0</v>
      </c>
      <c r="AQ1091" s="26">
        <f t="shared" ref="AQ1091:AQ1154" si="493">IFERROR(FIND("INC1",D1091,1),0)</f>
        <v>0</v>
      </c>
      <c r="AR1091" s="26">
        <f t="shared" ref="AR1091:AR1154" si="494">IFERROR(FIND("INC2",D1091,1),0)</f>
        <v>0</v>
      </c>
      <c r="AS1091" s="26">
        <f t="shared" ref="AS1091:AS1154" si="495">IFERROR(FIND("INC3",D1091,1),0)</f>
        <v>0</v>
      </c>
      <c r="AT1091" s="26">
        <f t="shared" ref="AT1091:AT1154" si="496">IFERROR(FIND("INC4",D1091,1),0)</f>
        <v>0</v>
      </c>
      <c r="AU1091" s="26">
        <f t="shared" ref="AU1091:AU1154" si="497">IFERROR(FIND("INC 0",D1091,1),0)</f>
        <v>0</v>
      </c>
      <c r="AV1091" s="26">
        <f t="shared" ref="AV1091:AV1154" si="498">IFERROR(FIND("INC 1",D1091,1),0)</f>
        <v>0</v>
      </c>
      <c r="AW1091" s="11" t="s">
        <v>653</v>
      </c>
      <c r="AX1091" s="11" t="str">
        <f>VLOOKUP(L1091,Group!$A$2:$B$1000,2,0)</f>
        <v>Maintenance</v>
      </c>
      <c r="AY1091" s="11">
        <f>IF(ISERROR(VLOOKUP(U1091,'ITWR Dump'!$A$2:$Y$5000,15,0)),0,(VLOOKUP('ILC Report'!U1091,'ITWR Dump'!$A$2:$Y$5000,15,0)))</f>
        <v>0</v>
      </c>
      <c r="AZ1091" s="11" t="str">
        <f t="shared" ref="AZ1091:AZ1154" si="499">Adoc(BB1091,D1091)</f>
        <v>Yes</v>
      </c>
      <c r="BA1091" s="11" t="str">
        <f t="shared" ref="BA1091:BA1154" si="500">LEFT(C1091,3)</f>
        <v>BKI</v>
      </c>
      <c r="BB1091" s="11" t="str">
        <f t="shared" ref="BB1091:BB1154" si="501">RIGHT(C1091,2)</f>
        <v>MN</v>
      </c>
      <c r="BC1091" s="11" t="str">
        <f t="shared" ref="BC1091:BC1154" si="502">Work(AF1091)</f>
        <v>No</v>
      </c>
    </row>
    <row r="1092" spans="1:55" x14ac:dyDescent="0.3">
      <c r="A1092" s="11" t="s">
        <v>122</v>
      </c>
      <c r="B1092" s="11" t="s">
        <v>1859</v>
      </c>
      <c r="C1092" s="11" t="s">
        <v>562</v>
      </c>
      <c r="D1092" s="11" t="s">
        <v>2512</v>
      </c>
      <c r="E1092" s="38" t="s">
        <v>2901</v>
      </c>
      <c r="F1092" s="11">
        <v>10</v>
      </c>
      <c r="G1092" s="40" t="s">
        <v>218</v>
      </c>
      <c r="H1092" s="11" t="str">
        <f t="shared" si="484"/>
        <v>Regular</v>
      </c>
      <c r="I1092" s="11" t="str">
        <f t="shared" si="476"/>
        <v>INDIA</v>
      </c>
      <c r="J1092" s="11" t="str">
        <f>IF(ISERROR(VLOOKUP(C1092,'WI Vs ASM'!$B$2:$E$1000,4,0)),0,(VLOOKUP(C1092,'WI Vs ASM'!$B$2:$E$1000,4,0)))</f>
        <v>Offshore</v>
      </c>
      <c r="K1092" s="11" t="str">
        <f>IF(ISERROR(VLOOKUP(C1092,'WI Vs ASM'!$B$2:$F$1000,5,0)),0,(VLOOKUP(C1092,'WI Vs ASM'!$B$2:$F$1000,5,0)))</f>
        <v>02-Variable Billable</v>
      </c>
      <c r="L1092" s="11" t="str">
        <f>IF(ISERROR(VLOOKUP(C1092,'WI Vs ASM'!$B$2:$D$1000,3,0)),0,(VLOOKUP(C1092,'WI Vs ASM'!$B$2:$D$1000,3,0)))</f>
        <v>11-Enhancement Offshore</v>
      </c>
      <c r="M1092" s="11" t="str">
        <f>IF(ISERROR(VLOOKUP(C1092,'WI Vs ASM'!$B$2:$I$1000,8,0)),0,(VLOOKUP(C1092,'WI Vs ASM'!$B$2:$I$1000,8,0)))</f>
        <v>Prakash Varadachari</v>
      </c>
      <c r="N1092" s="11" t="str">
        <f>IF(ISERROR(VLOOKUP(C1092,'WI Vs ASM'!$B$2:$G$1000,6,0)),0,(VLOOKUP(C1092,'WI Vs ASM'!$B$2:$G$1000,6,0)))</f>
        <v>Claims</v>
      </c>
      <c r="O1092" s="11" t="str">
        <f>IF(ISERROR(VLOOKUP(C1092,'WI Vs ASM'!$B$2:$H$1000,7,0)),0,(VLOOKUP(C1092,'WI Vs ASM'!$B$2:$H$1000,7,0)))</f>
        <v>Claims</v>
      </c>
      <c r="P1092" s="11" t="str">
        <f t="shared" si="477"/>
        <v>May-17</v>
      </c>
      <c r="Q1092" s="11" t="str">
        <f t="shared" si="478"/>
        <v>Q2</v>
      </c>
      <c r="R1092" s="11" t="str">
        <f>IF(ISERROR(VLOOKUP(C1092,'WI Vs ASM'!$B$2:$J$1000,9,0)),0,(VLOOKUP(C1092,'WI Vs ASM'!$B$2:$J$1000,9,0)))</f>
        <v>Chandraprabha Palaniswamy</v>
      </c>
      <c r="S1092" s="11" t="str">
        <f>IF(ISERROR(VLOOKUP(C1092,'WI Vs ASM'!$B$2:$K$1000,10,0)),0,(VLOOKUP(C1092,'WI Vs ASM'!$B$2:$K$1000,10,0)))</f>
        <v>Dana D. Smith</v>
      </c>
      <c r="T1092" s="11" t="str">
        <f>IF(ISERROR(VLOOKUP(C1092,'WI Vs ASM'!$B$2:$L$1000,11,0)),0,(VLOOKUP(C1092,'WI Vs ASM'!$B$2:$L$1000,11,0)))</f>
        <v>Phillip Mclean</v>
      </c>
      <c r="U1092" s="11" t="str">
        <f t="shared" si="485"/>
        <v>WR635476</v>
      </c>
      <c r="V1092" s="11" t="str">
        <f t="shared" si="479"/>
        <v>No</v>
      </c>
      <c r="W1092" s="11" t="str">
        <f t="shared" si="480"/>
        <v>Yes</v>
      </c>
      <c r="X1092" s="11" t="str">
        <f t="shared" si="481"/>
        <v>No</v>
      </c>
      <c r="Y1092" s="11" t="str">
        <f t="shared" si="482"/>
        <v>No</v>
      </c>
      <c r="Z1092" s="11" t="str">
        <f t="shared" si="483"/>
        <v>No</v>
      </c>
      <c r="AA1092" s="11" t="str">
        <f t="shared" si="486"/>
        <v>No</v>
      </c>
      <c r="AB1092" s="11">
        <f>IF(ISERROR(VLOOKUP(U1092,'ITWR Dump'!$A$2:$Y$5000,24,0)),0,(VLOOKUP('ILC Report'!U1092,'ITWR Dump'!$A$2:$Y$5000,24,0)))</f>
        <v>0</v>
      </c>
      <c r="AC1092" s="11" t="str">
        <f t="shared" si="487"/>
        <v>No</v>
      </c>
      <c r="AD1092" s="11" t="str">
        <f t="shared" si="488"/>
        <v/>
      </c>
      <c r="AE1092" s="11">
        <f>IF(ISERROR(VLOOKUP(U1092,'ITWR Dump'!$A$2:$Y$5000,13,0)),0,(VLOOKUP(U1092,'ITWR Dump'!$A$2:$Y$5000,13,0)))</f>
        <v>0</v>
      </c>
      <c r="AF1092" s="11">
        <f>IF(ISERROR(VLOOKUP(U1092,'ITWR Dump'!$A$2:$Y$5000,11,0)),0,(VLOOKUP(U1092,'ITWR Dump'!$A$2:$Y$5000,11,0)))</f>
        <v>0</v>
      </c>
      <c r="AG1092" s="11">
        <f>IF(ISERROR(VLOOKUP(U1092,'ITWR Dump'!$A$2:$Y$5000,2,0)),0,(VLOOKUP(U1092,'ITWR Dump'!$A$2:$Y$5000,2,0)))</f>
        <v>0</v>
      </c>
      <c r="AH1092" s="11">
        <f>IF(ISERROR(VLOOKUP(U1092,'ITWR Dump'!$A$2:$Y$5000,14,0)),0,(VLOOKUP(U1092,'ITWR Dump'!$A$2:$Y$5000,14,0)))</f>
        <v>0</v>
      </c>
      <c r="AI1092" s="11" t="str">
        <f t="shared" si="489"/>
        <v>11-Enhancement Offshore</v>
      </c>
      <c r="AJ1092" s="11" t="str">
        <f t="shared" si="490"/>
        <v>Offshore</v>
      </c>
      <c r="AK1092" s="11" t="str">
        <f>IF(ISERROR(VLOOKUP(A1092,'Team Data'!$C$2:$U$213,17,0)),0,(VLOOKUP(A1092,'Team Data'!$C$2:$U$213,17,0)))</f>
        <v>IMS and FN</v>
      </c>
      <c r="AL1092" s="11" t="str">
        <f t="shared" si="491"/>
        <v>2017-04-24</v>
      </c>
      <c r="AM1092" s="11">
        <f>IF(ISERROR(VLOOKUP(U1092,'ITWR Dump'!$A$2:$Y$5000,16,0)),0,(VLOOKUP(U1092,'ITWR Dump'!$A$2:$Y$5000,16,0)))</f>
        <v>0</v>
      </c>
      <c r="AN1092" s="11">
        <f>IF(ISERROR(VLOOKUP(U1092,'ITWR Dump'!$A$2:$Y$5000,18,0)),0,(VLOOKUP(U1092,'ITWR Dump'!$A$2:$Y$5000,18,0)))</f>
        <v>0</v>
      </c>
      <c r="AO1092" s="11">
        <f>IF(ISERROR(VLOOKUP(U1092,'ITWR Dump'!$A$2:$Y$5000,25,0)),0,(VLOOKUP('ILC Report'!U1092,'ITWR Dump'!$A$2:$Y$5000,25,0)))</f>
        <v>0</v>
      </c>
      <c r="AP1092" s="11">
        <f t="shared" si="492"/>
        <v>0</v>
      </c>
      <c r="AQ1092" s="26">
        <f t="shared" si="493"/>
        <v>0</v>
      </c>
      <c r="AR1092" s="26">
        <f t="shared" si="494"/>
        <v>0</v>
      </c>
      <c r="AS1092" s="26">
        <f t="shared" si="495"/>
        <v>0</v>
      </c>
      <c r="AT1092" s="26">
        <f t="shared" si="496"/>
        <v>0</v>
      </c>
      <c r="AU1092" s="26">
        <f t="shared" si="497"/>
        <v>0</v>
      </c>
      <c r="AV1092" s="26">
        <f t="shared" si="498"/>
        <v>0</v>
      </c>
      <c r="AW1092" s="11" t="s">
        <v>653</v>
      </c>
      <c r="AX1092" s="11" t="str">
        <f>VLOOKUP(L1092,Group!$A$2:$B$1000,2,0)</f>
        <v>Enhancement</v>
      </c>
      <c r="AY1092" s="11">
        <f>IF(ISERROR(VLOOKUP(U1092,'ITWR Dump'!$A$2:$Y$5000,15,0)),0,(VLOOKUP('ILC Report'!U1092,'ITWR Dump'!$A$2:$Y$5000,15,0)))</f>
        <v>0</v>
      </c>
      <c r="AZ1092" s="11" t="str">
        <f t="shared" si="499"/>
        <v>No</v>
      </c>
      <c r="BA1092" s="11" t="str">
        <f t="shared" si="500"/>
        <v>BKI</v>
      </c>
      <c r="BB1092" s="11" t="str">
        <f t="shared" si="501"/>
        <v>ES</v>
      </c>
      <c r="BC1092" s="11" t="str">
        <f t="shared" si="502"/>
        <v>No</v>
      </c>
    </row>
    <row r="1093" spans="1:55" x14ac:dyDescent="0.3">
      <c r="A1093" s="11" t="s">
        <v>122</v>
      </c>
      <c r="B1093" s="11" t="s">
        <v>1859</v>
      </c>
      <c r="C1093" s="11" t="s">
        <v>566</v>
      </c>
      <c r="D1093" s="11" t="s">
        <v>2514</v>
      </c>
      <c r="E1093" s="38" t="s">
        <v>2901</v>
      </c>
      <c r="F1093" s="11">
        <v>12</v>
      </c>
      <c r="G1093" s="40" t="s">
        <v>218</v>
      </c>
      <c r="H1093" s="11" t="str">
        <f t="shared" si="484"/>
        <v>Regular</v>
      </c>
      <c r="I1093" s="11" t="str">
        <f t="shared" si="476"/>
        <v>INDIA</v>
      </c>
      <c r="J1093" s="11" t="str">
        <f>IF(ISERROR(VLOOKUP(C1093,'WI Vs ASM'!$B$2:$E$1000,4,0)),0,(VLOOKUP(C1093,'WI Vs ASM'!$B$2:$E$1000,4,0)))</f>
        <v>Offshore</v>
      </c>
      <c r="K1093" s="11" t="str">
        <f>IF(ISERROR(VLOOKUP(C1093,'WI Vs ASM'!$B$2:$F$1000,5,0)),0,(VLOOKUP(C1093,'WI Vs ASM'!$B$2:$F$1000,5,0)))</f>
        <v>01-Fixed Price</v>
      </c>
      <c r="L1093" s="11" t="str">
        <f>IF(ISERROR(VLOOKUP(C1093,'WI Vs ASM'!$B$2:$D$1000,3,0)),0,(VLOOKUP(C1093,'WI Vs ASM'!$B$2:$D$1000,3,0)))</f>
        <v>01-Maintenance Offshore</v>
      </c>
      <c r="M1093" s="11" t="str">
        <f>IF(ISERROR(VLOOKUP(C1093,'WI Vs ASM'!$B$2:$I$1000,8,0)),0,(VLOOKUP(C1093,'WI Vs ASM'!$B$2:$I$1000,8,0)))</f>
        <v>Rahul Soman</v>
      </c>
      <c r="N1093" s="11" t="str">
        <f>IF(ISERROR(VLOOKUP(C1093,'WI Vs ASM'!$B$2:$G$1000,6,0)),0,(VLOOKUP(C1093,'WI Vs ASM'!$B$2:$G$1000,6,0)))</f>
        <v>Claims</v>
      </c>
      <c r="O1093" s="11" t="str">
        <f>IF(ISERROR(VLOOKUP(C1093,'WI Vs ASM'!$B$2:$H$1000,7,0)),0,(VLOOKUP(C1093,'WI Vs ASM'!$B$2:$H$1000,7,0)))</f>
        <v>Claims</v>
      </c>
      <c r="P1093" s="11" t="str">
        <f t="shared" si="477"/>
        <v>May-17</v>
      </c>
      <c r="Q1093" s="11" t="str">
        <f t="shared" si="478"/>
        <v>Q2</v>
      </c>
      <c r="R1093" s="11" t="str">
        <f>IF(ISERROR(VLOOKUP(C1093,'WI Vs ASM'!$B$2:$J$1000,9,0)),0,(VLOOKUP(C1093,'WI Vs ASM'!$B$2:$J$1000,9,0)))</f>
        <v>Jyothi Pai</v>
      </c>
      <c r="S1093" s="11" t="str">
        <f>IF(ISERROR(VLOOKUP(C1093,'WI Vs ASM'!$B$2:$K$1000,10,0)),0,(VLOOKUP(C1093,'WI Vs ASM'!$B$2:$K$1000,10,0)))</f>
        <v>Dana D. Smith</v>
      </c>
      <c r="T1093" s="11" t="str">
        <f>IF(ISERROR(VLOOKUP(C1093,'WI Vs ASM'!$B$2:$L$1000,11,0)),0,(VLOOKUP(C1093,'WI Vs ASM'!$B$2:$L$1000,11,0)))</f>
        <v>Phillip Mclean</v>
      </c>
      <c r="U1093" s="11" t="str">
        <f t="shared" si="485"/>
        <v>WR736001</v>
      </c>
      <c r="V1093" s="11" t="str">
        <f t="shared" si="479"/>
        <v>No</v>
      </c>
      <c r="W1093" s="11" t="str">
        <f t="shared" si="480"/>
        <v>Yes</v>
      </c>
      <c r="X1093" s="11" t="str">
        <f t="shared" si="481"/>
        <v>No</v>
      </c>
      <c r="Y1093" s="11" t="str">
        <f t="shared" si="482"/>
        <v>No</v>
      </c>
      <c r="Z1093" s="11" t="str">
        <f t="shared" si="483"/>
        <v>No</v>
      </c>
      <c r="AA1093" s="11" t="str">
        <f t="shared" si="486"/>
        <v>No</v>
      </c>
      <c r="AB1093" s="11">
        <f>IF(ISERROR(VLOOKUP(U1093,'ITWR Dump'!$A$2:$Y$5000,24,0)),0,(VLOOKUP('ILC Report'!U1093,'ITWR Dump'!$A$2:$Y$5000,24,0)))</f>
        <v>0</v>
      </c>
      <c r="AC1093" s="11" t="str">
        <f t="shared" si="487"/>
        <v>No</v>
      </c>
      <c r="AD1093" s="11" t="str">
        <f t="shared" si="488"/>
        <v/>
      </c>
      <c r="AE1093" s="11">
        <f>IF(ISERROR(VLOOKUP(U1093,'ITWR Dump'!$A$2:$Y$5000,13,0)),0,(VLOOKUP(U1093,'ITWR Dump'!$A$2:$Y$5000,13,0)))</f>
        <v>0</v>
      </c>
      <c r="AF1093" s="11">
        <f>IF(ISERROR(VLOOKUP(U1093,'ITWR Dump'!$A$2:$Y$5000,11,0)),0,(VLOOKUP(U1093,'ITWR Dump'!$A$2:$Y$5000,11,0)))</f>
        <v>0</v>
      </c>
      <c r="AG1093" s="11">
        <f>IF(ISERROR(VLOOKUP(U1093,'ITWR Dump'!$A$2:$Y$5000,2,0)),0,(VLOOKUP(U1093,'ITWR Dump'!$A$2:$Y$5000,2,0)))</f>
        <v>0</v>
      </c>
      <c r="AH1093" s="11">
        <f>IF(ISERROR(VLOOKUP(U1093,'ITWR Dump'!$A$2:$Y$5000,14,0)),0,(VLOOKUP(U1093,'ITWR Dump'!$A$2:$Y$5000,14,0)))</f>
        <v>0</v>
      </c>
      <c r="AI1093" s="11" t="str">
        <f t="shared" si="489"/>
        <v>01-Maintenance Offshore</v>
      </c>
      <c r="AJ1093" s="11" t="str">
        <f t="shared" si="490"/>
        <v>Offshore</v>
      </c>
      <c r="AK1093" s="11" t="str">
        <f>IF(ISERROR(VLOOKUP(A1093,'Team Data'!$C$2:$U$213,17,0)),0,(VLOOKUP(A1093,'Team Data'!$C$2:$U$213,17,0)))</f>
        <v>IMS and FN</v>
      </c>
      <c r="AL1093" s="11" t="str">
        <f t="shared" si="491"/>
        <v>2017-04-24</v>
      </c>
      <c r="AM1093" s="11">
        <f>IF(ISERROR(VLOOKUP(U1093,'ITWR Dump'!$A$2:$Y$5000,16,0)),0,(VLOOKUP(U1093,'ITWR Dump'!$A$2:$Y$5000,16,0)))</f>
        <v>0</v>
      </c>
      <c r="AN1093" s="11">
        <f>IF(ISERROR(VLOOKUP(U1093,'ITWR Dump'!$A$2:$Y$5000,18,0)),0,(VLOOKUP(U1093,'ITWR Dump'!$A$2:$Y$5000,18,0)))</f>
        <v>0</v>
      </c>
      <c r="AO1093" s="11">
        <f>IF(ISERROR(VLOOKUP(U1093,'ITWR Dump'!$A$2:$Y$5000,25,0)),0,(VLOOKUP('ILC Report'!U1093,'ITWR Dump'!$A$2:$Y$5000,25,0)))</f>
        <v>0</v>
      </c>
      <c r="AP1093" s="11">
        <f t="shared" si="492"/>
        <v>0</v>
      </c>
      <c r="AQ1093" s="26">
        <f t="shared" si="493"/>
        <v>0</v>
      </c>
      <c r="AR1093" s="26">
        <f t="shared" si="494"/>
        <v>0</v>
      </c>
      <c r="AS1093" s="26">
        <f t="shared" si="495"/>
        <v>0</v>
      </c>
      <c r="AT1093" s="26">
        <f t="shared" si="496"/>
        <v>0</v>
      </c>
      <c r="AU1093" s="26">
        <f t="shared" si="497"/>
        <v>0</v>
      </c>
      <c r="AV1093" s="26">
        <f t="shared" si="498"/>
        <v>0</v>
      </c>
      <c r="AW1093" s="11" t="s">
        <v>653</v>
      </c>
      <c r="AX1093" s="11" t="str">
        <f>VLOOKUP(L1093,Group!$A$2:$B$1000,2,0)</f>
        <v>Maintenance</v>
      </c>
      <c r="AY1093" s="11">
        <f>IF(ISERROR(VLOOKUP(U1093,'ITWR Dump'!$A$2:$Y$5000,15,0)),0,(VLOOKUP('ILC Report'!U1093,'ITWR Dump'!$A$2:$Y$5000,15,0)))</f>
        <v>0</v>
      </c>
      <c r="AZ1093" s="11" t="str">
        <f t="shared" si="499"/>
        <v>Yes</v>
      </c>
      <c r="BA1093" s="11" t="str">
        <f t="shared" si="500"/>
        <v>BKI</v>
      </c>
      <c r="BB1093" s="11" t="str">
        <f t="shared" si="501"/>
        <v>MN</v>
      </c>
      <c r="BC1093" s="11" t="str">
        <f t="shared" si="502"/>
        <v>No</v>
      </c>
    </row>
    <row r="1094" spans="1:55" x14ac:dyDescent="0.3">
      <c r="A1094" s="11" t="s">
        <v>122</v>
      </c>
      <c r="B1094" s="11" t="s">
        <v>1859</v>
      </c>
      <c r="C1094" s="11" t="s">
        <v>566</v>
      </c>
      <c r="D1094" s="11" t="s">
        <v>2515</v>
      </c>
      <c r="E1094" s="38" t="s">
        <v>2901</v>
      </c>
      <c r="F1094" s="11">
        <v>23</v>
      </c>
      <c r="G1094" s="40" t="s">
        <v>218</v>
      </c>
      <c r="H1094" s="11" t="str">
        <f t="shared" si="484"/>
        <v>Regular</v>
      </c>
      <c r="I1094" s="11" t="str">
        <f t="shared" si="476"/>
        <v>INDIA</v>
      </c>
      <c r="J1094" s="11" t="str">
        <f>IF(ISERROR(VLOOKUP(C1094,'WI Vs ASM'!$B$2:$E$1000,4,0)),0,(VLOOKUP(C1094,'WI Vs ASM'!$B$2:$E$1000,4,0)))</f>
        <v>Offshore</v>
      </c>
      <c r="K1094" s="11" t="str">
        <f>IF(ISERROR(VLOOKUP(C1094,'WI Vs ASM'!$B$2:$F$1000,5,0)),0,(VLOOKUP(C1094,'WI Vs ASM'!$B$2:$F$1000,5,0)))</f>
        <v>01-Fixed Price</v>
      </c>
      <c r="L1094" s="11" t="str">
        <f>IF(ISERROR(VLOOKUP(C1094,'WI Vs ASM'!$B$2:$D$1000,3,0)),0,(VLOOKUP(C1094,'WI Vs ASM'!$B$2:$D$1000,3,0)))</f>
        <v>01-Maintenance Offshore</v>
      </c>
      <c r="M1094" s="11" t="str">
        <f>IF(ISERROR(VLOOKUP(C1094,'WI Vs ASM'!$B$2:$I$1000,8,0)),0,(VLOOKUP(C1094,'WI Vs ASM'!$B$2:$I$1000,8,0)))</f>
        <v>Rahul Soman</v>
      </c>
      <c r="N1094" s="11" t="str">
        <f>IF(ISERROR(VLOOKUP(C1094,'WI Vs ASM'!$B$2:$G$1000,6,0)),0,(VLOOKUP(C1094,'WI Vs ASM'!$B$2:$G$1000,6,0)))</f>
        <v>Claims</v>
      </c>
      <c r="O1094" s="11" t="str">
        <f>IF(ISERROR(VLOOKUP(C1094,'WI Vs ASM'!$B$2:$H$1000,7,0)),0,(VLOOKUP(C1094,'WI Vs ASM'!$B$2:$H$1000,7,0)))</f>
        <v>Claims</v>
      </c>
      <c r="P1094" s="11" t="str">
        <f t="shared" si="477"/>
        <v>May-17</v>
      </c>
      <c r="Q1094" s="11" t="str">
        <f t="shared" si="478"/>
        <v>Q2</v>
      </c>
      <c r="R1094" s="11" t="str">
        <f>IF(ISERROR(VLOOKUP(C1094,'WI Vs ASM'!$B$2:$J$1000,9,0)),0,(VLOOKUP(C1094,'WI Vs ASM'!$B$2:$J$1000,9,0)))</f>
        <v>Jyothi Pai</v>
      </c>
      <c r="S1094" s="11" t="str">
        <f>IF(ISERROR(VLOOKUP(C1094,'WI Vs ASM'!$B$2:$K$1000,10,0)),0,(VLOOKUP(C1094,'WI Vs ASM'!$B$2:$K$1000,10,0)))</f>
        <v>Dana D. Smith</v>
      </c>
      <c r="T1094" s="11" t="str">
        <f>IF(ISERROR(VLOOKUP(C1094,'WI Vs ASM'!$B$2:$L$1000,11,0)),0,(VLOOKUP(C1094,'WI Vs ASM'!$B$2:$L$1000,11,0)))</f>
        <v>Phillip Mclean</v>
      </c>
      <c r="U1094" s="11" t="str">
        <f t="shared" si="485"/>
        <v>WR736001</v>
      </c>
      <c r="V1094" s="11" t="str">
        <f t="shared" si="479"/>
        <v>No</v>
      </c>
      <c r="W1094" s="11" t="str">
        <f t="shared" si="480"/>
        <v>Yes</v>
      </c>
      <c r="X1094" s="11" t="str">
        <f t="shared" si="481"/>
        <v>No</v>
      </c>
      <c r="Y1094" s="11" t="str">
        <f t="shared" si="482"/>
        <v>No</v>
      </c>
      <c r="Z1094" s="11" t="str">
        <f t="shared" si="483"/>
        <v>No</v>
      </c>
      <c r="AA1094" s="11" t="str">
        <f t="shared" si="486"/>
        <v>No</v>
      </c>
      <c r="AB1094" s="11">
        <f>IF(ISERROR(VLOOKUP(U1094,'ITWR Dump'!$A$2:$Y$5000,24,0)),0,(VLOOKUP('ILC Report'!U1094,'ITWR Dump'!$A$2:$Y$5000,24,0)))</f>
        <v>0</v>
      </c>
      <c r="AC1094" s="11" t="str">
        <f t="shared" si="487"/>
        <v>No</v>
      </c>
      <c r="AD1094" s="11" t="str">
        <f t="shared" si="488"/>
        <v/>
      </c>
      <c r="AE1094" s="11">
        <f>IF(ISERROR(VLOOKUP(U1094,'ITWR Dump'!$A$2:$Y$5000,13,0)),0,(VLOOKUP(U1094,'ITWR Dump'!$A$2:$Y$5000,13,0)))</f>
        <v>0</v>
      </c>
      <c r="AF1094" s="11">
        <f>IF(ISERROR(VLOOKUP(U1094,'ITWR Dump'!$A$2:$Y$5000,11,0)),0,(VLOOKUP(U1094,'ITWR Dump'!$A$2:$Y$5000,11,0)))</f>
        <v>0</v>
      </c>
      <c r="AG1094" s="11">
        <f>IF(ISERROR(VLOOKUP(U1094,'ITWR Dump'!$A$2:$Y$5000,2,0)),0,(VLOOKUP(U1094,'ITWR Dump'!$A$2:$Y$5000,2,0)))</f>
        <v>0</v>
      </c>
      <c r="AH1094" s="11">
        <f>IF(ISERROR(VLOOKUP(U1094,'ITWR Dump'!$A$2:$Y$5000,14,0)),0,(VLOOKUP(U1094,'ITWR Dump'!$A$2:$Y$5000,14,0)))</f>
        <v>0</v>
      </c>
      <c r="AI1094" s="11" t="str">
        <f t="shared" si="489"/>
        <v>01-Maintenance Offshore</v>
      </c>
      <c r="AJ1094" s="11" t="str">
        <f t="shared" si="490"/>
        <v>Offshore</v>
      </c>
      <c r="AK1094" s="11" t="str">
        <f>IF(ISERROR(VLOOKUP(A1094,'Team Data'!$C$2:$U$213,17,0)),0,(VLOOKUP(A1094,'Team Data'!$C$2:$U$213,17,0)))</f>
        <v>IMS and FN</v>
      </c>
      <c r="AL1094" s="11" t="str">
        <f t="shared" si="491"/>
        <v>2017-04-24</v>
      </c>
      <c r="AM1094" s="11">
        <f>IF(ISERROR(VLOOKUP(U1094,'ITWR Dump'!$A$2:$Y$5000,16,0)),0,(VLOOKUP(U1094,'ITWR Dump'!$A$2:$Y$5000,16,0)))</f>
        <v>0</v>
      </c>
      <c r="AN1094" s="11">
        <f>IF(ISERROR(VLOOKUP(U1094,'ITWR Dump'!$A$2:$Y$5000,18,0)),0,(VLOOKUP(U1094,'ITWR Dump'!$A$2:$Y$5000,18,0)))</f>
        <v>0</v>
      </c>
      <c r="AO1094" s="11">
        <f>IF(ISERROR(VLOOKUP(U1094,'ITWR Dump'!$A$2:$Y$5000,25,0)),0,(VLOOKUP('ILC Report'!U1094,'ITWR Dump'!$A$2:$Y$5000,25,0)))</f>
        <v>0</v>
      </c>
      <c r="AP1094" s="11">
        <f t="shared" si="492"/>
        <v>0</v>
      </c>
      <c r="AQ1094" s="26">
        <f t="shared" si="493"/>
        <v>0</v>
      </c>
      <c r="AR1094" s="26">
        <f t="shared" si="494"/>
        <v>0</v>
      </c>
      <c r="AS1094" s="26">
        <f t="shared" si="495"/>
        <v>0</v>
      </c>
      <c r="AT1094" s="26">
        <f t="shared" si="496"/>
        <v>0</v>
      </c>
      <c r="AU1094" s="26">
        <f t="shared" si="497"/>
        <v>0</v>
      </c>
      <c r="AV1094" s="26">
        <f t="shared" si="498"/>
        <v>0</v>
      </c>
      <c r="AW1094" s="11" t="s">
        <v>653</v>
      </c>
      <c r="AX1094" s="11" t="str">
        <f>VLOOKUP(L1094,Group!$A$2:$B$1000,2,0)</f>
        <v>Maintenance</v>
      </c>
      <c r="AY1094" s="11">
        <f>IF(ISERROR(VLOOKUP(U1094,'ITWR Dump'!$A$2:$Y$5000,15,0)),0,(VLOOKUP('ILC Report'!U1094,'ITWR Dump'!$A$2:$Y$5000,15,0)))</f>
        <v>0</v>
      </c>
      <c r="AZ1094" s="11" t="str">
        <f t="shared" si="499"/>
        <v>Yes</v>
      </c>
      <c r="BA1094" s="11" t="str">
        <f t="shared" si="500"/>
        <v>BKI</v>
      </c>
      <c r="BB1094" s="11" t="str">
        <f t="shared" si="501"/>
        <v>MN</v>
      </c>
      <c r="BC1094" s="11" t="str">
        <f t="shared" si="502"/>
        <v>No</v>
      </c>
    </row>
    <row r="1095" spans="1:55" x14ac:dyDescent="0.3">
      <c r="A1095" s="11" t="s">
        <v>122</v>
      </c>
      <c r="B1095" s="11" t="s">
        <v>1859</v>
      </c>
      <c r="C1095" s="11" t="s">
        <v>562</v>
      </c>
      <c r="D1095" s="11" t="s">
        <v>2512</v>
      </c>
      <c r="E1095" s="38" t="s">
        <v>2902</v>
      </c>
      <c r="F1095" s="11">
        <v>5</v>
      </c>
      <c r="G1095" s="40" t="s">
        <v>218</v>
      </c>
      <c r="H1095" s="11" t="str">
        <f t="shared" si="484"/>
        <v>Regular</v>
      </c>
      <c r="I1095" s="11" t="str">
        <f t="shared" si="476"/>
        <v>INDIA</v>
      </c>
      <c r="J1095" s="11" t="str">
        <f>IF(ISERROR(VLOOKUP(C1095,'WI Vs ASM'!$B$2:$E$1000,4,0)),0,(VLOOKUP(C1095,'WI Vs ASM'!$B$2:$E$1000,4,0)))</f>
        <v>Offshore</v>
      </c>
      <c r="K1095" s="11" t="str">
        <f>IF(ISERROR(VLOOKUP(C1095,'WI Vs ASM'!$B$2:$F$1000,5,0)),0,(VLOOKUP(C1095,'WI Vs ASM'!$B$2:$F$1000,5,0)))</f>
        <v>02-Variable Billable</v>
      </c>
      <c r="L1095" s="11" t="str">
        <f>IF(ISERROR(VLOOKUP(C1095,'WI Vs ASM'!$B$2:$D$1000,3,0)),0,(VLOOKUP(C1095,'WI Vs ASM'!$B$2:$D$1000,3,0)))</f>
        <v>11-Enhancement Offshore</v>
      </c>
      <c r="M1095" s="11" t="str">
        <f>IF(ISERROR(VLOOKUP(C1095,'WI Vs ASM'!$B$2:$I$1000,8,0)),0,(VLOOKUP(C1095,'WI Vs ASM'!$B$2:$I$1000,8,0)))</f>
        <v>Prakash Varadachari</v>
      </c>
      <c r="N1095" s="11" t="str">
        <f>IF(ISERROR(VLOOKUP(C1095,'WI Vs ASM'!$B$2:$G$1000,6,0)),0,(VLOOKUP(C1095,'WI Vs ASM'!$B$2:$G$1000,6,0)))</f>
        <v>Claims</v>
      </c>
      <c r="O1095" s="11" t="str">
        <f>IF(ISERROR(VLOOKUP(C1095,'WI Vs ASM'!$B$2:$H$1000,7,0)),0,(VLOOKUP(C1095,'WI Vs ASM'!$B$2:$H$1000,7,0)))</f>
        <v>Claims</v>
      </c>
      <c r="P1095" s="11" t="str">
        <f t="shared" si="477"/>
        <v>May-17</v>
      </c>
      <c r="Q1095" s="11" t="str">
        <f t="shared" si="478"/>
        <v>Q2</v>
      </c>
      <c r="R1095" s="11" t="str">
        <f>IF(ISERROR(VLOOKUP(C1095,'WI Vs ASM'!$B$2:$J$1000,9,0)),0,(VLOOKUP(C1095,'WI Vs ASM'!$B$2:$J$1000,9,0)))</f>
        <v>Chandraprabha Palaniswamy</v>
      </c>
      <c r="S1095" s="11" t="str">
        <f>IF(ISERROR(VLOOKUP(C1095,'WI Vs ASM'!$B$2:$K$1000,10,0)),0,(VLOOKUP(C1095,'WI Vs ASM'!$B$2:$K$1000,10,0)))</f>
        <v>Dana D. Smith</v>
      </c>
      <c r="T1095" s="11" t="str">
        <f>IF(ISERROR(VLOOKUP(C1095,'WI Vs ASM'!$B$2:$L$1000,11,0)),0,(VLOOKUP(C1095,'WI Vs ASM'!$B$2:$L$1000,11,0)))</f>
        <v>Phillip Mclean</v>
      </c>
      <c r="U1095" s="11" t="str">
        <f t="shared" si="485"/>
        <v>WR635476</v>
      </c>
      <c r="V1095" s="11" t="str">
        <f t="shared" si="479"/>
        <v>No</v>
      </c>
      <c r="W1095" s="11" t="str">
        <f t="shared" si="480"/>
        <v>Yes</v>
      </c>
      <c r="X1095" s="11" t="str">
        <f t="shared" si="481"/>
        <v>No</v>
      </c>
      <c r="Y1095" s="11" t="str">
        <f t="shared" si="482"/>
        <v>No</v>
      </c>
      <c r="Z1095" s="11" t="str">
        <f t="shared" si="483"/>
        <v>No</v>
      </c>
      <c r="AA1095" s="11" t="str">
        <f t="shared" si="486"/>
        <v>No</v>
      </c>
      <c r="AB1095" s="11">
        <f>IF(ISERROR(VLOOKUP(U1095,'ITWR Dump'!$A$2:$Y$5000,24,0)),0,(VLOOKUP('ILC Report'!U1095,'ITWR Dump'!$A$2:$Y$5000,24,0)))</f>
        <v>0</v>
      </c>
      <c r="AC1095" s="11" t="str">
        <f t="shared" si="487"/>
        <v>No</v>
      </c>
      <c r="AD1095" s="11" t="str">
        <f t="shared" si="488"/>
        <v/>
      </c>
      <c r="AE1095" s="11">
        <f>IF(ISERROR(VLOOKUP(U1095,'ITWR Dump'!$A$2:$Y$5000,13,0)),0,(VLOOKUP(U1095,'ITWR Dump'!$A$2:$Y$5000,13,0)))</f>
        <v>0</v>
      </c>
      <c r="AF1095" s="11">
        <f>IF(ISERROR(VLOOKUP(U1095,'ITWR Dump'!$A$2:$Y$5000,11,0)),0,(VLOOKUP(U1095,'ITWR Dump'!$A$2:$Y$5000,11,0)))</f>
        <v>0</v>
      </c>
      <c r="AG1095" s="11">
        <f>IF(ISERROR(VLOOKUP(U1095,'ITWR Dump'!$A$2:$Y$5000,2,0)),0,(VLOOKUP(U1095,'ITWR Dump'!$A$2:$Y$5000,2,0)))</f>
        <v>0</v>
      </c>
      <c r="AH1095" s="11">
        <f>IF(ISERROR(VLOOKUP(U1095,'ITWR Dump'!$A$2:$Y$5000,14,0)),0,(VLOOKUP(U1095,'ITWR Dump'!$A$2:$Y$5000,14,0)))</f>
        <v>0</v>
      </c>
      <c r="AI1095" s="11" t="str">
        <f t="shared" si="489"/>
        <v>11-Enhancement Offshore</v>
      </c>
      <c r="AJ1095" s="11" t="str">
        <f t="shared" si="490"/>
        <v>Offshore</v>
      </c>
      <c r="AK1095" s="11" t="str">
        <f>IF(ISERROR(VLOOKUP(A1095,'Team Data'!$C$2:$U$213,17,0)),0,(VLOOKUP(A1095,'Team Data'!$C$2:$U$213,17,0)))</f>
        <v>IMS and FN</v>
      </c>
      <c r="AL1095" s="11" t="str">
        <f t="shared" si="491"/>
        <v>2017-04-24</v>
      </c>
      <c r="AM1095" s="11">
        <f>IF(ISERROR(VLOOKUP(U1095,'ITWR Dump'!$A$2:$Y$5000,16,0)),0,(VLOOKUP(U1095,'ITWR Dump'!$A$2:$Y$5000,16,0)))</f>
        <v>0</v>
      </c>
      <c r="AN1095" s="11">
        <f>IF(ISERROR(VLOOKUP(U1095,'ITWR Dump'!$A$2:$Y$5000,18,0)),0,(VLOOKUP(U1095,'ITWR Dump'!$A$2:$Y$5000,18,0)))</f>
        <v>0</v>
      </c>
      <c r="AO1095" s="11">
        <f>IF(ISERROR(VLOOKUP(U1095,'ITWR Dump'!$A$2:$Y$5000,25,0)),0,(VLOOKUP('ILC Report'!U1095,'ITWR Dump'!$A$2:$Y$5000,25,0)))</f>
        <v>0</v>
      </c>
      <c r="AP1095" s="11">
        <f t="shared" si="492"/>
        <v>0</v>
      </c>
      <c r="AQ1095" s="26">
        <f t="shared" si="493"/>
        <v>0</v>
      </c>
      <c r="AR1095" s="26">
        <f t="shared" si="494"/>
        <v>0</v>
      </c>
      <c r="AS1095" s="26">
        <f t="shared" si="495"/>
        <v>0</v>
      </c>
      <c r="AT1095" s="26">
        <f t="shared" si="496"/>
        <v>0</v>
      </c>
      <c r="AU1095" s="26">
        <f t="shared" si="497"/>
        <v>0</v>
      </c>
      <c r="AV1095" s="26">
        <f t="shared" si="498"/>
        <v>0</v>
      </c>
      <c r="AW1095" s="11" t="s">
        <v>653</v>
      </c>
      <c r="AX1095" s="11" t="str">
        <f>VLOOKUP(L1095,Group!$A$2:$B$1000,2,0)</f>
        <v>Enhancement</v>
      </c>
      <c r="AY1095" s="11">
        <f>IF(ISERROR(VLOOKUP(U1095,'ITWR Dump'!$A$2:$Y$5000,15,0)),0,(VLOOKUP('ILC Report'!U1095,'ITWR Dump'!$A$2:$Y$5000,15,0)))</f>
        <v>0</v>
      </c>
      <c r="AZ1095" s="11" t="str">
        <f t="shared" si="499"/>
        <v>No</v>
      </c>
      <c r="BA1095" s="11" t="str">
        <f t="shared" si="500"/>
        <v>BKI</v>
      </c>
      <c r="BB1095" s="11" t="str">
        <f t="shared" si="501"/>
        <v>ES</v>
      </c>
      <c r="BC1095" s="11" t="str">
        <f t="shared" si="502"/>
        <v>No</v>
      </c>
    </row>
    <row r="1096" spans="1:55" x14ac:dyDescent="0.3">
      <c r="A1096" s="11" t="s">
        <v>122</v>
      </c>
      <c r="B1096" s="11" t="s">
        <v>1859</v>
      </c>
      <c r="C1096" s="11" t="s">
        <v>566</v>
      </c>
      <c r="D1096" s="11" t="s">
        <v>2515</v>
      </c>
      <c r="E1096" s="38" t="s">
        <v>2902</v>
      </c>
      <c r="F1096" s="11">
        <v>23</v>
      </c>
      <c r="G1096" s="40" t="s">
        <v>218</v>
      </c>
      <c r="H1096" s="11" t="str">
        <f t="shared" si="484"/>
        <v>Regular</v>
      </c>
      <c r="I1096" s="11" t="str">
        <f t="shared" si="476"/>
        <v>INDIA</v>
      </c>
      <c r="J1096" s="11" t="str">
        <f>IF(ISERROR(VLOOKUP(C1096,'WI Vs ASM'!$B$2:$E$1000,4,0)),0,(VLOOKUP(C1096,'WI Vs ASM'!$B$2:$E$1000,4,0)))</f>
        <v>Offshore</v>
      </c>
      <c r="K1096" s="11" t="str">
        <f>IF(ISERROR(VLOOKUP(C1096,'WI Vs ASM'!$B$2:$F$1000,5,0)),0,(VLOOKUP(C1096,'WI Vs ASM'!$B$2:$F$1000,5,0)))</f>
        <v>01-Fixed Price</v>
      </c>
      <c r="L1096" s="11" t="str">
        <f>IF(ISERROR(VLOOKUP(C1096,'WI Vs ASM'!$B$2:$D$1000,3,0)),0,(VLOOKUP(C1096,'WI Vs ASM'!$B$2:$D$1000,3,0)))</f>
        <v>01-Maintenance Offshore</v>
      </c>
      <c r="M1096" s="11" t="str">
        <f>IF(ISERROR(VLOOKUP(C1096,'WI Vs ASM'!$B$2:$I$1000,8,0)),0,(VLOOKUP(C1096,'WI Vs ASM'!$B$2:$I$1000,8,0)))</f>
        <v>Rahul Soman</v>
      </c>
      <c r="N1096" s="11" t="str">
        <f>IF(ISERROR(VLOOKUP(C1096,'WI Vs ASM'!$B$2:$G$1000,6,0)),0,(VLOOKUP(C1096,'WI Vs ASM'!$B$2:$G$1000,6,0)))</f>
        <v>Claims</v>
      </c>
      <c r="O1096" s="11" t="str">
        <f>IF(ISERROR(VLOOKUP(C1096,'WI Vs ASM'!$B$2:$H$1000,7,0)),0,(VLOOKUP(C1096,'WI Vs ASM'!$B$2:$H$1000,7,0)))</f>
        <v>Claims</v>
      </c>
      <c r="P1096" s="11" t="str">
        <f t="shared" si="477"/>
        <v>May-17</v>
      </c>
      <c r="Q1096" s="11" t="str">
        <f t="shared" si="478"/>
        <v>Q2</v>
      </c>
      <c r="R1096" s="11" t="str">
        <f>IF(ISERROR(VLOOKUP(C1096,'WI Vs ASM'!$B$2:$J$1000,9,0)),0,(VLOOKUP(C1096,'WI Vs ASM'!$B$2:$J$1000,9,0)))</f>
        <v>Jyothi Pai</v>
      </c>
      <c r="S1096" s="11" t="str">
        <f>IF(ISERROR(VLOOKUP(C1096,'WI Vs ASM'!$B$2:$K$1000,10,0)),0,(VLOOKUP(C1096,'WI Vs ASM'!$B$2:$K$1000,10,0)))</f>
        <v>Dana D. Smith</v>
      </c>
      <c r="T1096" s="11" t="str">
        <f>IF(ISERROR(VLOOKUP(C1096,'WI Vs ASM'!$B$2:$L$1000,11,0)),0,(VLOOKUP(C1096,'WI Vs ASM'!$B$2:$L$1000,11,0)))</f>
        <v>Phillip Mclean</v>
      </c>
      <c r="U1096" s="11" t="str">
        <f t="shared" si="485"/>
        <v>WR736001</v>
      </c>
      <c r="V1096" s="11" t="str">
        <f t="shared" si="479"/>
        <v>No</v>
      </c>
      <c r="W1096" s="11" t="str">
        <f t="shared" si="480"/>
        <v>Yes</v>
      </c>
      <c r="X1096" s="11" t="str">
        <f t="shared" si="481"/>
        <v>No</v>
      </c>
      <c r="Y1096" s="11" t="str">
        <f t="shared" si="482"/>
        <v>No</v>
      </c>
      <c r="Z1096" s="11" t="str">
        <f t="shared" si="483"/>
        <v>No</v>
      </c>
      <c r="AA1096" s="11" t="str">
        <f t="shared" si="486"/>
        <v>No</v>
      </c>
      <c r="AB1096" s="11">
        <f>IF(ISERROR(VLOOKUP(U1096,'ITWR Dump'!$A$2:$Y$5000,24,0)),0,(VLOOKUP('ILC Report'!U1096,'ITWR Dump'!$A$2:$Y$5000,24,0)))</f>
        <v>0</v>
      </c>
      <c r="AC1096" s="11" t="str">
        <f t="shared" si="487"/>
        <v>No</v>
      </c>
      <c r="AD1096" s="11" t="str">
        <f t="shared" si="488"/>
        <v/>
      </c>
      <c r="AE1096" s="11">
        <f>IF(ISERROR(VLOOKUP(U1096,'ITWR Dump'!$A$2:$Y$5000,13,0)),0,(VLOOKUP(U1096,'ITWR Dump'!$A$2:$Y$5000,13,0)))</f>
        <v>0</v>
      </c>
      <c r="AF1096" s="11">
        <f>IF(ISERROR(VLOOKUP(U1096,'ITWR Dump'!$A$2:$Y$5000,11,0)),0,(VLOOKUP(U1096,'ITWR Dump'!$A$2:$Y$5000,11,0)))</f>
        <v>0</v>
      </c>
      <c r="AG1096" s="11">
        <f>IF(ISERROR(VLOOKUP(U1096,'ITWR Dump'!$A$2:$Y$5000,2,0)),0,(VLOOKUP(U1096,'ITWR Dump'!$A$2:$Y$5000,2,0)))</f>
        <v>0</v>
      </c>
      <c r="AH1096" s="11">
        <f>IF(ISERROR(VLOOKUP(U1096,'ITWR Dump'!$A$2:$Y$5000,14,0)),0,(VLOOKUP(U1096,'ITWR Dump'!$A$2:$Y$5000,14,0)))</f>
        <v>0</v>
      </c>
      <c r="AI1096" s="11" t="str">
        <f t="shared" si="489"/>
        <v>01-Maintenance Offshore</v>
      </c>
      <c r="AJ1096" s="11" t="str">
        <f t="shared" si="490"/>
        <v>Offshore</v>
      </c>
      <c r="AK1096" s="11" t="str">
        <f>IF(ISERROR(VLOOKUP(A1096,'Team Data'!$C$2:$U$213,17,0)),0,(VLOOKUP(A1096,'Team Data'!$C$2:$U$213,17,0)))</f>
        <v>IMS and FN</v>
      </c>
      <c r="AL1096" s="11" t="str">
        <f t="shared" si="491"/>
        <v>2017-04-24</v>
      </c>
      <c r="AM1096" s="11">
        <f>IF(ISERROR(VLOOKUP(U1096,'ITWR Dump'!$A$2:$Y$5000,16,0)),0,(VLOOKUP(U1096,'ITWR Dump'!$A$2:$Y$5000,16,0)))</f>
        <v>0</v>
      </c>
      <c r="AN1096" s="11">
        <f>IF(ISERROR(VLOOKUP(U1096,'ITWR Dump'!$A$2:$Y$5000,18,0)),0,(VLOOKUP(U1096,'ITWR Dump'!$A$2:$Y$5000,18,0)))</f>
        <v>0</v>
      </c>
      <c r="AO1096" s="11">
        <f>IF(ISERROR(VLOOKUP(U1096,'ITWR Dump'!$A$2:$Y$5000,25,0)),0,(VLOOKUP('ILC Report'!U1096,'ITWR Dump'!$A$2:$Y$5000,25,0)))</f>
        <v>0</v>
      </c>
      <c r="AP1096" s="11">
        <f t="shared" si="492"/>
        <v>0</v>
      </c>
      <c r="AQ1096" s="26">
        <f t="shared" si="493"/>
        <v>0</v>
      </c>
      <c r="AR1096" s="26">
        <f t="shared" si="494"/>
        <v>0</v>
      </c>
      <c r="AS1096" s="26">
        <f t="shared" si="495"/>
        <v>0</v>
      </c>
      <c r="AT1096" s="26">
        <f t="shared" si="496"/>
        <v>0</v>
      </c>
      <c r="AU1096" s="26">
        <f t="shared" si="497"/>
        <v>0</v>
      </c>
      <c r="AV1096" s="26">
        <f t="shared" si="498"/>
        <v>0</v>
      </c>
      <c r="AW1096" s="11" t="s">
        <v>653</v>
      </c>
      <c r="AX1096" s="11" t="str">
        <f>VLOOKUP(L1096,Group!$A$2:$B$1000,2,0)</f>
        <v>Maintenance</v>
      </c>
      <c r="AY1096" s="11">
        <f>IF(ISERROR(VLOOKUP(U1096,'ITWR Dump'!$A$2:$Y$5000,15,0)),0,(VLOOKUP('ILC Report'!U1096,'ITWR Dump'!$A$2:$Y$5000,15,0)))</f>
        <v>0</v>
      </c>
      <c r="AZ1096" s="11" t="str">
        <f t="shared" si="499"/>
        <v>Yes</v>
      </c>
      <c r="BA1096" s="11" t="str">
        <f t="shared" si="500"/>
        <v>BKI</v>
      </c>
      <c r="BB1096" s="11" t="str">
        <f t="shared" si="501"/>
        <v>MN</v>
      </c>
      <c r="BC1096" s="11" t="str">
        <f t="shared" si="502"/>
        <v>No</v>
      </c>
    </row>
    <row r="1097" spans="1:55" x14ac:dyDescent="0.3">
      <c r="A1097" s="11" t="s">
        <v>122</v>
      </c>
      <c r="B1097" s="11" t="s">
        <v>1859</v>
      </c>
      <c r="C1097" s="11" t="s">
        <v>562</v>
      </c>
      <c r="D1097" s="11" t="s">
        <v>2516</v>
      </c>
      <c r="E1097" s="38" t="s">
        <v>2902</v>
      </c>
      <c r="F1097" s="11">
        <v>17</v>
      </c>
      <c r="G1097" s="40" t="s">
        <v>218</v>
      </c>
      <c r="H1097" s="11" t="str">
        <f t="shared" si="484"/>
        <v>Regular</v>
      </c>
      <c r="I1097" s="11" t="str">
        <f t="shared" si="476"/>
        <v>INDIA</v>
      </c>
      <c r="J1097" s="11" t="str">
        <f>IF(ISERROR(VLOOKUP(C1097,'WI Vs ASM'!$B$2:$E$1000,4,0)),0,(VLOOKUP(C1097,'WI Vs ASM'!$B$2:$E$1000,4,0)))</f>
        <v>Offshore</v>
      </c>
      <c r="K1097" s="11" t="str">
        <f>IF(ISERROR(VLOOKUP(C1097,'WI Vs ASM'!$B$2:$F$1000,5,0)),0,(VLOOKUP(C1097,'WI Vs ASM'!$B$2:$F$1000,5,0)))</f>
        <v>02-Variable Billable</v>
      </c>
      <c r="L1097" s="11" t="str">
        <f>IF(ISERROR(VLOOKUP(C1097,'WI Vs ASM'!$B$2:$D$1000,3,0)),0,(VLOOKUP(C1097,'WI Vs ASM'!$B$2:$D$1000,3,0)))</f>
        <v>11-Enhancement Offshore</v>
      </c>
      <c r="M1097" s="11" t="str">
        <f>IF(ISERROR(VLOOKUP(C1097,'WI Vs ASM'!$B$2:$I$1000,8,0)),0,(VLOOKUP(C1097,'WI Vs ASM'!$B$2:$I$1000,8,0)))</f>
        <v>Prakash Varadachari</v>
      </c>
      <c r="N1097" s="11" t="str">
        <f>IF(ISERROR(VLOOKUP(C1097,'WI Vs ASM'!$B$2:$G$1000,6,0)),0,(VLOOKUP(C1097,'WI Vs ASM'!$B$2:$G$1000,6,0)))</f>
        <v>Claims</v>
      </c>
      <c r="O1097" s="11" t="str">
        <f>IF(ISERROR(VLOOKUP(C1097,'WI Vs ASM'!$B$2:$H$1000,7,0)),0,(VLOOKUP(C1097,'WI Vs ASM'!$B$2:$H$1000,7,0)))</f>
        <v>Claims</v>
      </c>
      <c r="P1097" s="11" t="str">
        <f t="shared" si="477"/>
        <v>May-17</v>
      </c>
      <c r="Q1097" s="11" t="str">
        <f t="shared" si="478"/>
        <v>Q2</v>
      </c>
      <c r="R1097" s="11" t="str">
        <f>IF(ISERROR(VLOOKUP(C1097,'WI Vs ASM'!$B$2:$J$1000,9,0)),0,(VLOOKUP(C1097,'WI Vs ASM'!$B$2:$J$1000,9,0)))</f>
        <v>Chandraprabha Palaniswamy</v>
      </c>
      <c r="S1097" s="11" t="str">
        <f>IF(ISERROR(VLOOKUP(C1097,'WI Vs ASM'!$B$2:$K$1000,10,0)),0,(VLOOKUP(C1097,'WI Vs ASM'!$B$2:$K$1000,10,0)))</f>
        <v>Dana D. Smith</v>
      </c>
      <c r="T1097" s="11" t="str">
        <f>IF(ISERROR(VLOOKUP(C1097,'WI Vs ASM'!$B$2:$L$1000,11,0)),0,(VLOOKUP(C1097,'WI Vs ASM'!$B$2:$L$1000,11,0)))</f>
        <v>Phillip Mclean</v>
      </c>
      <c r="U1097" s="11" t="str">
        <f t="shared" si="485"/>
        <v>WR736339</v>
      </c>
      <c r="V1097" s="11" t="str">
        <f t="shared" si="479"/>
        <v>No</v>
      </c>
      <c r="W1097" s="11" t="str">
        <f t="shared" si="480"/>
        <v>Yes</v>
      </c>
      <c r="X1097" s="11" t="str">
        <f t="shared" si="481"/>
        <v>No</v>
      </c>
      <c r="Y1097" s="11" t="str">
        <f t="shared" si="482"/>
        <v>No</v>
      </c>
      <c r="Z1097" s="11" t="str">
        <f t="shared" si="483"/>
        <v>No</v>
      </c>
      <c r="AA1097" s="11" t="str">
        <f t="shared" si="486"/>
        <v>No</v>
      </c>
      <c r="AB1097" s="11">
        <f>IF(ISERROR(VLOOKUP(U1097,'ITWR Dump'!$A$2:$Y$5000,24,0)),0,(VLOOKUP('ILC Report'!U1097,'ITWR Dump'!$A$2:$Y$5000,24,0)))</f>
        <v>0</v>
      </c>
      <c r="AC1097" s="11" t="str">
        <f t="shared" si="487"/>
        <v>No</v>
      </c>
      <c r="AD1097" s="11" t="str">
        <f t="shared" si="488"/>
        <v/>
      </c>
      <c r="AE1097" s="11">
        <f>IF(ISERROR(VLOOKUP(U1097,'ITWR Dump'!$A$2:$Y$5000,13,0)),0,(VLOOKUP(U1097,'ITWR Dump'!$A$2:$Y$5000,13,0)))</f>
        <v>0</v>
      </c>
      <c r="AF1097" s="11">
        <f>IF(ISERROR(VLOOKUP(U1097,'ITWR Dump'!$A$2:$Y$5000,11,0)),0,(VLOOKUP(U1097,'ITWR Dump'!$A$2:$Y$5000,11,0)))</f>
        <v>0</v>
      </c>
      <c r="AG1097" s="11">
        <f>IF(ISERROR(VLOOKUP(U1097,'ITWR Dump'!$A$2:$Y$5000,2,0)),0,(VLOOKUP(U1097,'ITWR Dump'!$A$2:$Y$5000,2,0)))</f>
        <v>0</v>
      </c>
      <c r="AH1097" s="11">
        <f>IF(ISERROR(VLOOKUP(U1097,'ITWR Dump'!$A$2:$Y$5000,14,0)),0,(VLOOKUP(U1097,'ITWR Dump'!$A$2:$Y$5000,14,0)))</f>
        <v>0</v>
      </c>
      <c r="AI1097" s="11" t="str">
        <f t="shared" si="489"/>
        <v>11-Enhancement Offshore</v>
      </c>
      <c r="AJ1097" s="11" t="str">
        <f t="shared" si="490"/>
        <v>Offshore</v>
      </c>
      <c r="AK1097" s="11" t="str">
        <f>IF(ISERROR(VLOOKUP(A1097,'Team Data'!$C$2:$U$213,17,0)),0,(VLOOKUP(A1097,'Team Data'!$C$2:$U$213,17,0)))</f>
        <v>IMS and FN</v>
      </c>
      <c r="AL1097" s="11" t="str">
        <f t="shared" si="491"/>
        <v>2017-04-24</v>
      </c>
      <c r="AM1097" s="11">
        <f>IF(ISERROR(VLOOKUP(U1097,'ITWR Dump'!$A$2:$Y$5000,16,0)),0,(VLOOKUP(U1097,'ITWR Dump'!$A$2:$Y$5000,16,0)))</f>
        <v>0</v>
      </c>
      <c r="AN1097" s="11">
        <f>IF(ISERROR(VLOOKUP(U1097,'ITWR Dump'!$A$2:$Y$5000,18,0)),0,(VLOOKUP(U1097,'ITWR Dump'!$A$2:$Y$5000,18,0)))</f>
        <v>0</v>
      </c>
      <c r="AO1097" s="11">
        <f>IF(ISERROR(VLOOKUP(U1097,'ITWR Dump'!$A$2:$Y$5000,25,0)),0,(VLOOKUP('ILC Report'!U1097,'ITWR Dump'!$A$2:$Y$5000,25,0)))</f>
        <v>0</v>
      </c>
      <c r="AP1097" s="11">
        <f t="shared" si="492"/>
        <v>0</v>
      </c>
      <c r="AQ1097" s="26">
        <f t="shared" si="493"/>
        <v>0</v>
      </c>
      <c r="AR1097" s="26">
        <f t="shared" si="494"/>
        <v>0</v>
      </c>
      <c r="AS1097" s="26">
        <f t="shared" si="495"/>
        <v>0</v>
      </c>
      <c r="AT1097" s="26">
        <f t="shared" si="496"/>
        <v>0</v>
      </c>
      <c r="AU1097" s="26">
        <f t="shared" si="497"/>
        <v>0</v>
      </c>
      <c r="AV1097" s="26">
        <f t="shared" si="498"/>
        <v>0</v>
      </c>
      <c r="AW1097" s="11" t="s">
        <v>653</v>
      </c>
      <c r="AX1097" s="11" t="str">
        <f>VLOOKUP(L1097,Group!$A$2:$B$1000,2,0)</f>
        <v>Enhancement</v>
      </c>
      <c r="AY1097" s="11">
        <f>IF(ISERROR(VLOOKUP(U1097,'ITWR Dump'!$A$2:$Y$5000,15,0)),0,(VLOOKUP('ILC Report'!U1097,'ITWR Dump'!$A$2:$Y$5000,15,0)))</f>
        <v>0</v>
      </c>
      <c r="AZ1097" s="11" t="str">
        <f t="shared" si="499"/>
        <v>No</v>
      </c>
      <c r="BA1097" s="11" t="str">
        <f t="shared" si="500"/>
        <v>BKI</v>
      </c>
      <c r="BB1097" s="11" t="str">
        <f t="shared" si="501"/>
        <v>ES</v>
      </c>
      <c r="BC1097" s="11" t="str">
        <f t="shared" si="502"/>
        <v>No</v>
      </c>
    </row>
    <row r="1098" spans="1:55" x14ac:dyDescent="0.3">
      <c r="A1098" s="11" t="s">
        <v>122</v>
      </c>
      <c r="B1098" s="11" t="s">
        <v>1859</v>
      </c>
      <c r="C1098" s="11" t="s">
        <v>562</v>
      </c>
      <c r="D1098" s="11" t="s">
        <v>2517</v>
      </c>
      <c r="E1098" s="38" t="s">
        <v>2903</v>
      </c>
      <c r="F1098" s="11">
        <v>5</v>
      </c>
      <c r="G1098" s="40" t="s">
        <v>218</v>
      </c>
      <c r="H1098" s="11" t="str">
        <f t="shared" si="484"/>
        <v>Regular</v>
      </c>
      <c r="I1098" s="11" t="str">
        <f t="shared" si="476"/>
        <v>INDIA</v>
      </c>
      <c r="J1098" s="11" t="str">
        <f>IF(ISERROR(VLOOKUP(C1098,'WI Vs ASM'!$B$2:$E$1000,4,0)),0,(VLOOKUP(C1098,'WI Vs ASM'!$B$2:$E$1000,4,0)))</f>
        <v>Offshore</v>
      </c>
      <c r="K1098" s="11" t="str">
        <f>IF(ISERROR(VLOOKUP(C1098,'WI Vs ASM'!$B$2:$F$1000,5,0)),0,(VLOOKUP(C1098,'WI Vs ASM'!$B$2:$F$1000,5,0)))</f>
        <v>02-Variable Billable</v>
      </c>
      <c r="L1098" s="11" t="str">
        <f>IF(ISERROR(VLOOKUP(C1098,'WI Vs ASM'!$B$2:$D$1000,3,0)),0,(VLOOKUP(C1098,'WI Vs ASM'!$B$2:$D$1000,3,0)))</f>
        <v>11-Enhancement Offshore</v>
      </c>
      <c r="M1098" s="11" t="str">
        <f>IF(ISERROR(VLOOKUP(C1098,'WI Vs ASM'!$B$2:$I$1000,8,0)),0,(VLOOKUP(C1098,'WI Vs ASM'!$B$2:$I$1000,8,0)))</f>
        <v>Prakash Varadachari</v>
      </c>
      <c r="N1098" s="11" t="str">
        <f>IF(ISERROR(VLOOKUP(C1098,'WI Vs ASM'!$B$2:$G$1000,6,0)),0,(VLOOKUP(C1098,'WI Vs ASM'!$B$2:$G$1000,6,0)))</f>
        <v>Claims</v>
      </c>
      <c r="O1098" s="11" t="str">
        <f>IF(ISERROR(VLOOKUP(C1098,'WI Vs ASM'!$B$2:$H$1000,7,0)),0,(VLOOKUP(C1098,'WI Vs ASM'!$B$2:$H$1000,7,0)))</f>
        <v>Claims</v>
      </c>
      <c r="P1098" s="11" t="str">
        <f t="shared" si="477"/>
        <v>May-17</v>
      </c>
      <c r="Q1098" s="11" t="str">
        <f t="shared" si="478"/>
        <v>Q2</v>
      </c>
      <c r="R1098" s="11" t="str">
        <f>IF(ISERROR(VLOOKUP(C1098,'WI Vs ASM'!$B$2:$J$1000,9,0)),0,(VLOOKUP(C1098,'WI Vs ASM'!$B$2:$J$1000,9,0)))</f>
        <v>Chandraprabha Palaniswamy</v>
      </c>
      <c r="S1098" s="11" t="str">
        <f>IF(ISERROR(VLOOKUP(C1098,'WI Vs ASM'!$B$2:$K$1000,10,0)),0,(VLOOKUP(C1098,'WI Vs ASM'!$B$2:$K$1000,10,0)))</f>
        <v>Dana D. Smith</v>
      </c>
      <c r="T1098" s="11" t="str">
        <f>IF(ISERROR(VLOOKUP(C1098,'WI Vs ASM'!$B$2:$L$1000,11,0)),0,(VLOOKUP(C1098,'WI Vs ASM'!$B$2:$L$1000,11,0)))</f>
        <v>Phillip Mclean</v>
      </c>
      <c r="U1098" s="11" t="str">
        <f t="shared" si="485"/>
        <v>WR635476</v>
      </c>
      <c r="V1098" s="11" t="str">
        <f t="shared" si="479"/>
        <v>No</v>
      </c>
      <c r="W1098" s="11" t="str">
        <f t="shared" si="480"/>
        <v>Yes</v>
      </c>
      <c r="X1098" s="11" t="str">
        <f t="shared" si="481"/>
        <v>No</v>
      </c>
      <c r="Y1098" s="11" t="str">
        <f t="shared" si="482"/>
        <v>No</v>
      </c>
      <c r="Z1098" s="11" t="str">
        <f t="shared" si="483"/>
        <v>No</v>
      </c>
      <c r="AA1098" s="11" t="str">
        <f t="shared" si="486"/>
        <v>No</v>
      </c>
      <c r="AB1098" s="11">
        <f>IF(ISERROR(VLOOKUP(U1098,'ITWR Dump'!$A$2:$Y$5000,24,0)),0,(VLOOKUP('ILC Report'!U1098,'ITWR Dump'!$A$2:$Y$5000,24,0)))</f>
        <v>0</v>
      </c>
      <c r="AC1098" s="11" t="str">
        <f t="shared" si="487"/>
        <v>No</v>
      </c>
      <c r="AD1098" s="11" t="str">
        <f t="shared" si="488"/>
        <v/>
      </c>
      <c r="AE1098" s="11">
        <f>IF(ISERROR(VLOOKUP(U1098,'ITWR Dump'!$A$2:$Y$5000,13,0)),0,(VLOOKUP(U1098,'ITWR Dump'!$A$2:$Y$5000,13,0)))</f>
        <v>0</v>
      </c>
      <c r="AF1098" s="11">
        <f>IF(ISERROR(VLOOKUP(U1098,'ITWR Dump'!$A$2:$Y$5000,11,0)),0,(VLOOKUP(U1098,'ITWR Dump'!$A$2:$Y$5000,11,0)))</f>
        <v>0</v>
      </c>
      <c r="AG1098" s="11">
        <f>IF(ISERROR(VLOOKUP(U1098,'ITWR Dump'!$A$2:$Y$5000,2,0)),0,(VLOOKUP(U1098,'ITWR Dump'!$A$2:$Y$5000,2,0)))</f>
        <v>0</v>
      </c>
      <c r="AH1098" s="11">
        <f>IF(ISERROR(VLOOKUP(U1098,'ITWR Dump'!$A$2:$Y$5000,14,0)),0,(VLOOKUP(U1098,'ITWR Dump'!$A$2:$Y$5000,14,0)))</f>
        <v>0</v>
      </c>
      <c r="AI1098" s="11" t="str">
        <f t="shared" si="489"/>
        <v>11-Enhancement Offshore</v>
      </c>
      <c r="AJ1098" s="11" t="str">
        <f t="shared" si="490"/>
        <v>Offshore</v>
      </c>
      <c r="AK1098" s="11" t="str">
        <f>IF(ISERROR(VLOOKUP(A1098,'Team Data'!$C$2:$U$213,17,0)),0,(VLOOKUP(A1098,'Team Data'!$C$2:$U$213,17,0)))</f>
        <v>IMS and FN</v>
      </c>
      <c r="AL1098" s="11" t="str">
        <f t="shared" si="491"/>
        <v>2017-04-24</v>
      </c>
      <c r="AM1098" s="11">
        <f>IF(ISERROR(VLOOKUP(U1098,'ITWR Dump'!$A$2:$Y$5000,16,0)),0,(VLOOKUP(U1098,'ITWR Dump'!$A$2:$Y$5000,16,0)))</f>
        <v>0</v>
      </c>
      <c r="AN1098" s="11">
        <f>IF(ISERROR(VLOOKUP(U1098,'ITWR Dump'!$A$2:$Y$5000,18,0)),0,(VLOOKUP(U1098,'ITWR Dump'!$A$2:$Y$5000,18,0)))</f>
        <v>0</v>
      </c>
      <c r="AO1098" s="11">
        <f>IF(ISERROR(VLOOKUP(U1098,'ITWR Dump'!$A$2:$Y$5000,25,0)),0,(VLOOKUP('ILC Report'!U1098,'ITWR Dump'!$A$2:$Y$5000,25,0)))</f>
        <v>0</v>
      </c>
      <c r="AP1098" s="11">
        <f t="shared" si="492"/>
        <v>0</v>
      </c>
      <c r="AQ1098" s="26">
        <f t="shared" si="493"/>
        <v>0</v>
      </c>
      <c r="AR1098" s="26">
        <f t="shared" si="494"/>
        <v>0</v>
      </c>
      <c r="AS1098" s="26">
        <f t="shared" si="495"/>
        <v>0</v>
      </c>
      <c r="AT1098" s="26">
        <f t="shared" si="496"/>
        <v>0</v>
      </c>
      <c r="AU1098" s="26">
        <f t="shared" si="497"/>
        <v>0</v>
      </c>
      <c r="AV1098" s="26">
        <f t="shared" si="498"/>
        <v>0</v>
      </c>
      <c r="AW1098" s="11" t="s">
        <v>653</v>
      </c>
      <c r="AX1098" s="11" t="str">
        <f>VLOOKUP(L1098,Group!$A$2:$B$1000,2,0)</f>
        <v>Enhancement</v>
      </c>
      <c r="AY1098" s="11">
        <f>IF(ISERROR(VLOOKUP(U1098,'ITWR Dump'!$A$2:$Y$5000,15,0)),0,(VLOOKUP('ILC Report'!U1098,'ITWR Dump'!$A$2:$Y$5000,15,0)))</f>
        <v>0</v>
      </c>
      <c r="AZ1098" s="11" t="str">
        <f t="shared" si="499"/>
        <v>No</v>
      </c>
      <c r="BA1098" s="11" t="str">
        <f t="shared" si="500"/>
        <v>BKI</v>
      </c>
      <c r="BB1098" s="11" t="str">
        <f t="shared" si="501"/>
        <v>ES</v>
      </c>
      <c r="BC1098" s="11" t="str">
        <f t="shared" si="502"/>
        <v>No</v>
      </c>
    </row>
    <row r="1099" spans="1:55" x14ac:dyDescent="0.3">
      <c r="A1099" s="11" t="s">
        <v>122</v>
      </c>
      <c r="B1099" s="11" t="s">
        <v>1859</v>
      </c>
      <c r="C1099" s="11" t="s">
        <v>566</v>
      </c>
      <c r="D1099" s="11" t="s">
        <v>2515</v>
      </c>
      <c r="E1099" s="38" t="s">
        <v>2903</v>
      </c>
      <c r="F1099" s="11">
        <v>5</v>
      </c>
      <c r="G1099" s="40" t="s">
        <v>218</v>
      </c>
      <c r="H1099" s="11" t="str">
        <f t="shared" si="484"/>
        <v>Regular</v>
      </c>
      <c r="I1099" s="11" t="str">
        <f t="shared" si="476"/>
        <v>INDIA</v>
      </c>
      <c r="J1099" s="11" t="str">
        <f>IF(ISERROR(VLOOKUP(C1099,'WI Vs ASM'!$B$2:$E$1000,4,0)),0,(VLOOKUP(C1099,'WI Vs ASM'!$B$2:$E$1000,4,0)))</f>
        <v>Offshore</v>
      </c>
      <c r="K1099" s="11" t="str">
        <f>IF(ISERROR(VLOOKUP(C1099,'WI Vs ASM'!$B$2:$F$1000,5,0)),0,(VLOOKUP(C1099,'WI Vs ASM'!$B$2:$F$1000,5,0)))</f>
        <v>01-Fixed Price</v>
      </c>
      <c r="L1099" s="11" t="str">
        <f>IF(ISERROR(VLOOKUP(C1099,'WI Vs ASM'!$B$2:$D$1000,3,0)),0,(VLOOKUP(C1099,'WI Vs ASM'!$B$2:$D$1000,3,0)))</f>
        <v>01-Maintenance Offshore</v>
      </c>
      <c r="M1099" s="11" t="str">
        <f>IF(ISERROR(VLOOKUP(C1099,'WI Vs ASM'!$B$2:$I$1000,8,0)),0,(VLOOKUP(C1099,'WI Vs ASM'!$B$2:$I$1000,8,0)))</f>
        <v>Rahul Soman</v>
      </c>
      <c r="N1099" s="11" t="str">
        <f>IF(ISERROR(VLOOKUP(C1099,'WI Vs ASM'!$B$2:$G$1000,6,0)),0,(VLOOKUP(C1099,'WI Vs ASM'!$B$2:$G$1000,6,0)))</f>
        <v>Claims</v>
      </c>
      <c r="O1099" s="11" t="str">
        <f>IF(ISERROR(VLOOKUP(C1099,'WI Vs ASM'!$B$2:$H$1000,7,0)),0,(VLOOKUP(C1099,'WI Vs ASM'!$B$2:$H$1000,7,0)))</f>
        <v>Claims</v>
      </c>
      <c r="P1099" s="11" t="str">
        <f t="shared" si="477"/>
        <v>May-17</v>
      </c>
      <c r="Q1099" s="11" t="str">
        <f t="shared" si="478"/>
        <v>Q2</v>
      </c>
      <c r="R1099" s="11" t="str">
        <f>IF(ISERROR(VLOOKUP(C1099,'WI Vs ASM'!$B$2:$J$1000,9,0)),0,(VLOOKUP(C1099,'WI Vs ASM'!$B$2:$J$1000,9,0)))</f>
        <v>Jyothi Pai</v>
      </c>
      <c r="S1099" s="11" t="str">
        <f>IF(ISERROR(VLOOKUP(C1099,'WI Vs ASM'!$B$2:$K$1000,10,0)),0,(VLOOKUP(C1099,'WI Vs ASM'!$B$2:$K$1000,10,0)))</f>
        <v>Dana D. Smith</v>
      </c>
      <c r="T1099" s="11" t="str">
        <f>IF(ISERROR(VLOOKUP(C1099,'WI Vs ASM'!$B$2:$L$1000,11,0)),0,(VLOOKUP(C1099,'WI Vs ASM'!$B$2:$L$1000,11,0)))</f>
        <v>Phillip Mclean</v>
      </c>
      <c r="U1099" s="11" t="str">
        <f t="shared" si="485"/>
        <v>WR736001</v>
      </c>
      <c r="V1099" s="11" t="str">
        <f t="shared" si="479"/>
        <v>No</v>
      </c>
      <c r="W1099" s="11" t="str">
        <f t="shared" si="480"/>
        <v>Yes</v>
      </c>
      <c r="X1099" s="11" t="str">
        <f t="shared" si="481"/>
        <v>No</v>
      </c>
      <c r="Y1099" s="11" t="str">
        <f t="shared" si="482"/>
        <v>No</v>
      </c>
      <c r="Z1099" s="11" t="str">
        <f t="shared" si="483"/>
        <v>No</v>
      </c>
      <c r="AA1099" s="11" t="str">
        <f t="shared" si="486"/>
        <v>No</v>
      </c>
      <c r="AB1099" s="11">
        <f>IF(ISERROR(VLOOKUP(U1099,'ITWR Dump'!$A$2:$Y$5000,24,0)),0,(VLOOKUP('ILC Report'!U1099,'ITWR Dump'!$A$2:$Y$5000,24,0)))</f>
        <v>0</v>
      </c>
      <c r="AC1099" s="11" t="str">
        <f t="shared" si="487"/>
        <v>No</v>
      </c>
      <c r="AD1099" s="11" t="str">
        <f t="shared" si="488"/>
        <v/>
      </c>
      <c r="AE1099" s="11">
        <f>IF(ISERROR(VLOOKUP(U1099,'ITWR Dump'!$A$2:$Y$5000,13,0)),0,(VLOOKUP(U1099,'ITWR Dump'!$A$2:$Y$5000,13,0)))</f>
        <v>0</v>
      </c>
      <c r="AF1099" s="11">
        <f>IF(ISERROR(VLOOKUP(U1099,'ITWR Dump'!$A$2:$Y$5000,11,0)),0,(VLOOKUP(U1099,'ITWR Dump'!$A$2:$Y$5000,11,0)))</f>
        <v>0</v>
      </c>
      <c r="AG1099" s="11">
        <f>IF(ISERROR(VLOOKUP(U1099,'ITWR Dump'!$A$2:$Y$5000,2,0)),0,(VLOOKUP(U1099,'ITWR Dump'!$A$2:$Y$5000,2,0)))</f>
        <v>0</v>
      </c>
      <c r="AH1099" s="11">
        <f>IF(ISERROR(VLOOKUP(U1099,'ITWR Dump'!$A$2:$Y$5000,14,0)),0,(VLOOKUP(U1099,'ITWR Dump'!$A$2:$Y$5000,14,0)))</f>
        <v>0</v>
      </c>
      <c r="AI1099" s="11" t="str">
        <f t="shared" si="489"/>
        <v>01-Maintenance Offshore</v>
      </c>
      <c r="AJ1099" s="11" t="str">
        <f t="shared" si="490"/>
        <v>Offshore</v>
      </c>
      <c r="AK1099" s="11" t="str">
        <f>IF(ISERROR(VLOOKUP(A1099,'Team Data'!$C$2:$U$213,17,0)),0,(VLOOKUP(A1099,'Team Data'!$C$2:$U$213,17,0)))</f>
        <v>IMS and FN</v>
      </c>
      <c r="AL1099" s="11" t="str">
        <f t="shared" si="491"/>
        <v>2017-04-24</v>
      </c>
      <c r="AM1099" s="11">
        <f>IF(ISERROR(VLOOKUP(U1099,'ITWR Dump'!$A$2:$Y$5000,16,0)),0,(VLOOKUP(U1099,'ITWR Dump'!$A$2:$Y$5000,16,0)))</f>
        <v>0</v>
      </c>
      <c r="AN1099" s="11">
        <f>IF(ISERROR(VLOOKUP(U1099,'ITWR Dump'!$A$2:$Y$5000,18,0)),0,(VLOOKUP(U1099,'ITWR Dump'!$A$2:$Y$5000,18,0)))</f>
        <v>0</v>
      </c>
      <c r="AO1099" s="11">
        <f>IF(ISERROR(VLOOKUP(U1099,'ITWR Dump'!$A$2:$Y$5000,25,0)),0,(VLOOKUP('ILC Report'!U1099,'ITWR Dump'!$A$2:$Y$5000,25,0)))</f>
        <v>0</v>
      </c>
      <c r="AP1099" s="11">
        <f t="shared" si="492"/>
        <v>0</v>
      </c>
      <c r="AQ1099" s="26">
        <f t="shared" si="493"/>
        <v>0</v>
      </c>
      <c r="AR1099" s="26">
        <f t="shared" si="494"/>
        <v>0</v>
      </c>
      <c r="AS1099" s="26">
        <f t="shared" si="495"/>
        <v>0</v>
      </c>
      <c r="AT1099" s="26">
        <f t="shared" si="496"/>
        <v>0</v>
      </c>
      <c r="AU1099" s="26">
        <f t="shared" si="497"/>
        <v>0</v>
      </c>
      <c r="AV1099" s="26">
        <f t="shared" si="498"/>
        <v>0</v>
      </c>
      <c r="AW1099" s="11" t="s">
        <v>653</v>
      </c>
      <c r="AX1099" s="11" t="str">
        <f>VLOOKUP(L1099,Group!$A$2:$B$1000,2,0)</f>
        <v>Maintenance</v>
      </c>
      <c r="AY1099" s="11">
        <f>IF(ISERROR(VLOOKUP(U1099,'ITWR Dump'!$A$2:$Y$5000,15,0)),0,(VLOOKUP('ILC Report'!U1099,'ITWR Dump'!$A$2:$Y$5000,15,0)))</f>
        <v>0</v>
      </c>
      <c r="AZ1099" s="11" t="str">
        <f t="shared" si="499"/>
        <v>Yes</v>
      </c>
      <c r="BA1099" s="11" t="str">
        <f t="shared" si="500"/>
        <v>BKI</v>
      </c>
      <c r="BB1099" s="11" t="str">
        <f t="shared" si="501"/>
        <v>MN</v>
      </c>
      <c r="BC1099" s="11" t="str">
        <f t="shared" si="502"/>
        <v>No</v>
      </c>
    </row>
    <row r="1100" spans="1:55" x14ac:dyDescent="0.3">
      <c r="A1100" s="11" t="s">
        <v>122</v>
      </c>
      <c r="B1100" s="11" t="s">
        <v>1859</v>
      </c>
      <c r="C1100" s="11" t="s">
        <v>562</v>
      </c>
      <c r="D1100" s="11" t="s">
        <v>2428</v>
      </c>
      <c r="E1100" s="38" t="s">
        <v>2903</v>
      </c>
      <c r="F1100" s="11">
        <v>25</v>
      </c>
      <c r="G1100" s="40" t="s">
        <v>218</v>
      </c>
      <c r="H1100" s="11" t="str">
        <f t="shared" si="484"/>
        <v>Regular</v>
      </c>
      <c r="I1100" s="11" t="str">
        <f t="shared" si="476"/>
        <v>INDIA</v>
      </c>
      <c r="J1100" s="11" t="str">
        <f>IF(ISERROR(VLOOKUP(C1100,'WI Vs ASM'!$B$2:$E$1000,4,0)),0,(VLOOKUP(C1100,'WI Vs ASM'!$B$2:$E$1000,4,0)))</f>
        <v>Offshore</v>
      </c>
      <c r="K1100" s="11" t="str">
        <f>IF(ISERROR(VLOOKUP(C1100,'WI Vs ASM'!$B$2:$F$1000,5,0)),0,(VLOOKUP(C1100,'WI Vs ASM'!$B$2:$F$1000,5,0)))</f>
        <v>02-Variable Billable</v>
      </c>
      <c r="L1100" s="11" t="str">
        <f>IF(ISERROR(VLOOKUP(C1100,'WI Vs ASM'!$B$2:$D$1000,3,0)),0,(VLOOKUP(C1100,'WI Vs ASM'!$B$2:$D$1000,3,0)))</f>
        <v>11-Enhancement Offshore</v>
      </c>
      <c r="M1100" s="11" t="str">
        <f>IF(ISERROR(VLOOKUP(C1100,'WI Vs ASM'!$B$2:$I$1000,8,0)),0,(VLOOKUP(C1100,'WI Vs ASM'!$B$2:$I$1000,8,0)))</f>
        <v>Prakash Varadachari</v>
      </c>
      <c r="N1100" s="11" t="str">
        <f>IF(ISERROR(VLOOKUP(C1100,'WI Vs ASM'!$B$2:$G$1000,6,0)),0,(VLOOKUP(C1100,'WI Vs ASM'!$B$2:$G$1000,6,0)))</f>
        <v>Claims</v>
      </c>
      <c r="O1100" s="11" t="str">
        <f>IF(ISERROR(VLOOKUP(C1100,'WI Vs ASM'!$B$2:$H$1000,7,0)),0,(VLOOKUP(C1100,'WI Vs ASM'!$B$2:$H$1000,7,0)))</f>
        <v>Claims</v>
      </c>
      <c r="P1100" s="11" t="str">
        <f t="shared" si="477"/>
        <v>May-17</v>
      </c>
      <c r="Q1100" s="11" t="str">
        <f t="shared" si="478"/>
        <v>Q2</v>
      </c>
      <c r="R1100" s="11" t="str">
        <f>IF(ISERROR(VLOOKUP(C1100,'WI Vs ASM'!$B$2:$J$1000,9,0)),0,(VLOOKUP(C1100,'WI Vs ASM'!$B$2:$J$1000,9,0)))</f>
        <v>Chandraprabha Palaniswamy</v>
      </c>
      <c r="S1100" s="11" t="str">
        <f>IF(ISERROR(VLOOKUP(C1100,'WI Vs ASM'!$B$2:$K$1000,10,0)),0,(VLOOKUP(C1100,'WI Vs ASM'!$B$2:$K$1000,10,0)))</f>
        <v>Dana D. Smith</v>
      </c>
      <c r="T1100" s="11" t="str">
        <f>IF(ISERROR(VLOOKUP(C1100,'WI Vs ASM'!$B$2:$L$1000,11,0)),0,(VLOOKUP(C1100,'WI Vs ASM'!$B$2:$L$1000,11,0)))</f>
        <v>Phillip Mclean</v>
      </c>
      <c r="U1100" s="11" t="str">
        <f t="shared" si="485"/>
        <v>WR736309</v>
      </c>
      <c r="V1100" s="11" t="str">
        <f t="shared" si="479"/>
        <v>No</v>
      </c>
      <c r="W1100" s="11" t="str">
        <f t="shared" si="480"/>
        <v>Yes</v>
      </c>
      <c r="X1100" s="11" t="str">
        <f t="shared" si="481"/>
        <v>No</v>
      </c>
      <c r="Y1100" s="11" t="str">
        <f t="shared" si="482"/>
        <v>No</v>
      </c>
      <c r="Z1100" s="11" t="str">
        <f t="shared" si="483"/>
        <v>No</v>
      </c>
      <c r="AA1100" s="11" t="str">
        <f t="shared" si="486"/>
        <v>No</v>
      </c>
      <c r="AB1100" s="11">
        <f>IF(ISERROR(VLOOKUP(U1100,'ITWR Dump'!$A$2:$Y$5000,24,0)),0,(VLOOKUP('ILC Report'!U1100,'ITWR Dump'!$A$2:$Y$5000,24,0)))</f>
        <v>0</v>
      </c>
      <c r="AC1100" s="11" t="str">
        <f t="shared" si="487"/>
        <v>No</v>
      </c>
      <c r="AD1100" s="11" t="str">
        <f t="shared" si="488"/>
        <v/>
      </c>
      <c r="AE1100" s="11">
        <f>IF(ISERROR(VLOOKUP(U1100,'ITWR Dump'!$A$2:$Y$5000,13,0)),0,(VLOOKUP(U1100,'ITWR Dump'!$A$2:$Y$5000,13,0)))</f>
        <v>0</v>
      </c>
      <c r="AF1100" s="11">
        <f>IF(ISERROR(VLOOKUP(U1100,'ITWR Dump'!$A$2:$Y$5000,11,0)),0,(VLOOKUP(U1100,'ITWR Dump'!$A$2:$Y$5000,11,0)))</f>
        <v>0</v>
      </c>
      <c r="AG1100" s="11">
        <f>IF(ISERROR(VLOOKUP(U1100,'ITWR Dump'!$A$2:$Y$5000,2,0)),0,(VLOOKUP(U1100,'ITWR Dump'!$A$2:$Y$5000,2,0)))</f>
        <v>0</v>
      </c>
      <c r="AH1100" s="11">
        <f>IF(ISERROR(VLOOKUP(U1100,'ITWR Dump'!$A$2:$Y$5000,14,0)),0,(VLOOKUP(U1100,'ITWR Dump'!$A$2:$Y$5000,14,0)))</f>
        <v>0</v>
      </c>
      <c r="AI1100" s="11" t="str">
        <f t="shared" si="489"/>
        <v>11-Enhancement Offshore</v>
      </c>
      <c r="AJ1100" s="11" t="str">
        <f t="shared" si="490"/>
        <v>Offshore</v>
      </c>
      <c r="AK1100" s="11" t="str">
        <f>IF(ISERROR(VLOOKUP(A1100,'Team Data'!$C$2:$U$213,17,0)),0,(VLOOKUP(A1100,'Team Data'!$C$2:$U$213,17,0)))</f>
        <v>IMS and FN</v>
      </c>
      <c r="AL1100" s="11" t="str">
        <f t="shared" si="491"/>
        <v>2017-04-24</v>
      </c>
      <c r="AM1100" s="11">
        <f>IF(ISERROR(VLOOKUP(U1100,'ITWR Dump'!$A$2:$Y$5000,16,0)),0,(VLOOKUP(U1100,'ITWR Dump'!$A$2:$Y$5000,16,0)))</f>
        <v>0</v>
      </c>
      <c r="AN1100" s="11">
        <f>IF(ISERROR(VLOOKUP(U1100,'ITWR Dump'!$A$2:$Y$5000,18,0)),0,(VLOOKUP(U1100,'ITWR Dump'!$A$2:$Y$5000,18,0)))</f>
        <v>0</v>
      </c>
      <c r="AO1100" s="11">
        <f>IF(ISERROR(VLOOKUP(U1100,'ITWR Dump'!$A$2:$Y$5000,25,0)),0,(VLOOKUP('ILC Report'!U1100,'ITWR Dump'!$A$2:$Y$5000,25,0)))</f>
        <v>0</v>
      </c>
      <c r="AP1100" s="11">
        <f t="shared" si="492"/>
        <v>0</v>
      </c>
      <c r="AQ1100" s="26">
        <f t="shared" si="493"/>
        <v>0</v>
      </c>
      <c r="AR1100" s="26">
        <f t="shared" si="494"/>
        <v>0</v>
      </c>
      <c r="AS1100" s="26">
        <f t="shared" si="495"/>
        <v>0</v>
      </c>
      <c r="AT1100" s="26">
        <f t="shared" si="496"/>
        <v>0</v>
      </c>
      <c r="AU1100" s="26">
        <f t="shared" si="497"/>
        <v>0</v>
      </c>
      <c r="AV1100" s="26">
        <f t="shared" si="498"/>
        <v>0</v>
      </c>
      <c r="AW1100" s="11" t="s">
        <v>653</v>
      </c>
      <c r="AX1100" s="11" t="str">
        <f>VLOOKUP(L1100,Group!$A$2:$B$1000,2,0)</f>
        <v>Enhancement</v>
      </c>
      <c r="AY1100" s="11">
        <f>IF(ISERROR(VLOOKUP(U1100,'ITWR Dump'!$A$2:$Y$5000,15,0)),0,(VLOOKUP('ILC Report'!U1100,'ITWR Dump'!$A$2:$Y$5000,15,0)))</f>
        <v>0</v>
      </c>
      <c r="AZ1100" s="11" t="str">
        <f t="shared" si="499"/>
        <v>No</v>
      </c>
      <c r="BA1100" s="11" t="str">
        <f t="shared" si="500"/>
        <v>BKI</v>
      </c>
      <c r="BB1100" s="11" t="str">
        <f t="shared" si="501"/>
        <v>ES</v>
      </c>
      <c r="BC1100" s="11" t="str">
        <f t="shared" si="502"/>
        <v>No</v>
      </c>
    </row>
    <row r="1101" spans="1:55" x14ac:dyDescent="0.3">
      <c r="A1101" s="11" t="s">
        <v>122</v>
      </c>
      <c r="B1101" s="11" t="s">
        <v>1859</v>
      </c>
      <c r="C1101" s="11" t="s">
        <v>562</v>
      </c>
      <c r="D1101" s="11" t="s">
        <v>2516</v>
      </c>
      <c r="E1101" s="38" t="s">
        <v>2903</v>
      </c>
      <c r="F1101" s="11">
        <v>10</v>
      </c>
      <c r="G1101" s="40" t="s">
        <v>218</v>
      </c>
      <c r="H1101" s="11" t="str">
        <f t="shared" si="484"/>
        <v>Regular</v>
      </c>
      <c r="I1101" s="11" t="str">
        <f t="shared" si="476"/>
        <v>INDIA</v>
      </c>
      <c r="J1101" s="11" t="str">
        <f>IF(ISERROR(VLOOKUP(C1101,'WI Vs ASM'!$B$2:$E$1000,4,0)),0,(VLOOKUP(C1101,'WI Vs ASM'!$B$2:$E$1000,4,0)))</f>
        <v>Offshore</v>
      </c>
      <c r="K1101" s="11" t="str">
        <f>IF(ISERROR(VLOOKUP(C1101,'WI Vs ASM'!$B$2:$F$1000,5,0)),0,(VLOOKUP(C1101,'WI Vs ASM'!$B$2:$F$1000,5,0)))</f>
        <v>02-Variable Billable</v>
      </c>
      <c r="L1101" s="11" t="str">
        <f>IF(ISERROR(VLOOKUP(C1101,'WI Vs ASM'!$B$2:$D$1000,3,0)),0,(VLOOKUP(C1101,'WI Vs ASM'!$B$2:$D$1000,3,0)))</f>
        <v>11-Enhancement Offshore</v>
      </c>
      <c r="M1101" s="11" t="str">
        <f>IF(ISERROR(VLOOKUP(C1101,'WI Vs ASM'!$B$2:$I$1000,8,0)),0,(VLOOKUP(C1101,'WI Vs ASM'!$B$2:$I$1000,8,0)))</f>
        <v>Prakash Varadachari</v>
      </c>
      <c r="N1101" s="11" t="str">
        <f>IF(ISERROR(VLOOKUP(C1101,'WI Vs ASM'!$B$2:$G$1000,6,0)),0,(VLOOKUP(C1101,'WI Vs ASM'!$B$2:$G$1000,6,0)))</f>
        <v>Claims</v>
      </c>
      <c r="O1101" s="11" t="str">
        <f>IF(ISERROR(VLOOKUP(C1101,'WI Vs ASM'!$B$2:$H$1000,7,0)),0,(VLOOKUP(C1101,'WI Vs ASM'!$B$2:$H$1000,7,0)))</f>
        <v>Claims</v>
      </c>
      <c r="P1101" s="11" t="str">
        <f t="shared" si="477"/>
        <v>May-17</v>
      </c>
      <c r="Q1101" s="11" t="str">
        <f t="shared" si="478"/>
        <v>Q2</v>
      </c>
      <c r="R1101" s="11" t="str">
        <f>IF(ISERROR(VLOOKUP(C1101,'WI Vs ASM'!$B$2:$J$1000,9,0)),0,(VLOOKUP(C1101,'WI Vs ASM'!$B$2:$J$1000,9,0)))</f>
        <v>Chandraprabha Palaniswamy</v>
      </c>
      <c r="S1101" s="11" t="str">
        <f>IF(ISERROR(VLOOKUP(C1101,'WI Vs ASM'!$B$2:$K$1000,10,0)),0,(VLOOKUP(C1101,'WI Vs ASM'!$B$2:$K$1000,10,0)))</f>
        <v>Dana D. Smith</v>
      </c>
      <c r="T1101" s="11" t="str">
        <f>IF(ISERROR(VLOOKUP(C1101,'WI Vs ASM'!$B$2:$L$1000,11,0)),0,(VLOOKUP(C1101,'WI Vs ASM'!$B$2:$L$1000,11,0)))</f>
        <v>Phillip Mclean</v>
      </c>
      <c r="U1101" s="11" t="str">
        <f t="shared" si="485"/>
        <v>WR736339</v>
      </c>
      <c r="V1101" s="11" t="str">
        <f t="shared" si="479"/>
        <v>No</v>
      </c>
      <c r="W1101" s="11" t="str">
        <f t="shared" si="480"/>
        <v>Yes</v>
      </c>
      <c r="X1101" s="11" t="str">
        <f t="shared" si="481"/>
        <v>No</v>
      </c>
      <c r="Y1101" s="11" t="str">
        <f t="shared" si="482"/>
        <v>No</v>
      </c>
      <c r="Z1101" s="11" t="str">
        <f t="shared" si="483"/>
        <v>No</v>
      </c>
      <c r="AA1101" s="11" t="str">
        <f t="shared" si="486"/>
        <v>No</v>
      </c>
      <c r="AB1101" s="11">
        <f>IF(ISERROR(VLOOKUP(U1101,'ITWR Dump'!$A$2:$Y$5000,24,0)),0,(VLOOKUP('ILC Report'!U1101,'ITWR Dump'!$A$2:$Y$5000,24,0)))</f>
        <v>0</v>
      </c>
      <c r="AC1101" s="11" t="str">
        <f t="shared" si="487"/>
        <v>No</v>
      </c>
      <c r="AD1101" s="11" t="str">
        <f t="shared" si="488"/>
        <v/>
      </c>
      <c r="AE1101" s="11">
        <f>IF(ISERROR(VLOOKUP(U1101,'ITWR Dump'!$A$2:$Y$5000,13,0)),0,(VLOOKUP(U1101,'ITWR Dump'!$A$2:$Y$5000,13,0)))</f>
        <v>0</v>
      </c>
      <c r="AF1101" s="11">
        <f>IF(ISERROR(VLOOKUP(U1101,'ITWR Dump'!$A$2:$Y$5000,11,0)),0,(VLOOKUP(U1101,'ITWR Dump'!$A$2:$Y$5000,11,0)))</f>
        <v>0</v>
      </c>
      <c r="AG1101" s="11">
        <f>IF(ISERROR(VLOOKUP(U1101,'ITWR Dump'!$A$2:$Y$5000,2,0)),0,(VLOOKUP(U1101,'ITWR Dump'!$A$2:$Y$5000,2,0)))</f>
        <v>0</v>
      </c>
      <c r="AH1101" s="11">
        <f>IF(ISERROR(VLOOKUP(U1101,'ITWR Dump'!$A$2:$Y$5000,14,0)),0,(VLOOKUP(U1101,'ITWR Dump'!$A$2:$Y$5000,14,0)))</f>
        <v>0</v>
      </c>
      <c r="AI1101" s="11" t="str">
        <f t="shared" si="489"/>
        <v>11-Enhancement Offshore</v>
      </c>
      <c r="AJ1101" s="11" t="str">
        <f t="shared" si="490"/>
        <v>Offshore</v>
      </c>
      <c r="AK1101" s="11" t="str">
        <f>IF(ISERROR(VLOOKUP(A1101,'Team Data'!$C$2:$U$213,17,0)),0,(VLOOKUP(A1101,'Team Data'!$C$2:$U$213,17,0)))</f>
        <v>IMS and FN</v>
      </c>
      <c r="AL1101" s="11" t="str">
        <f t="shared" si="491"/>
        <v>2017-04-24</v>
      </c>
      <c r="AM1101" s="11">
        <f>IF(ISERROR(VLOOKUP(U1101,'ITWR Dump'!$A$2:$Y$5000,16,0)),0,(VLOOKUP(U1101,'ITWR Dump'!$A$2:$Y$5000,16,0)))</f>
        <v>0</v>
      </c>
      <c r="AN1101" s="11">
        <f>IF(ISERROR(VLOOKUP(U1101,'ITWR Dump'!$A$2:$Y$5000,18,0)),0,(VLOOKUP(U1101,'ITWR Dump'!$A$2:$Y$5000,18,0)))</f>
        <v>0</v>
      </c>
      <c r="AO1101" s="11">
        <f>IF(ISERROR(VLOOKUP(U1101,'ITWR Dump'!$A$2:$Y$5000,25,0)),0,(VLOOKUP('ILC Report'!U1101,'ITWR Dump'!$A$2:$Y$5000,25,0)))</f>
        <v>0</v>
      </c>
      <c r="AP1101" s="11">
        <f t="shared" si="492"/>
        <v>0</v>
      </c>
      <c r="AQ1101" s="26">
        <f t="shared" si="493"/>
        <v>0</v>
      </c>
      <c r="AR1101" s="26">
        <f t="shared" si="494"/>
        <v>0</v>
      </c>
      <c r="AS1101" s="26">
        <f t="shared" si="495"/>
        <v>0</v>
      </c>
      <c r="AT1101" s="26">
        <f t="shared" si="496"/>
        <v>0</v>
      </c>
      <c r="AU1101" s="26">
        <f t="shared" si="497"/>
        <v>0</v>
      </c>
      <c r="AV1101" s="26">
        <f t="shared" si="498"/>
        <v>0</v>
      </c>
      <c r="AW1101" s="11" t="s">
        <v>653</v>
      </c>
      <c r="AX1101" s="11" t="str">
        <f>VLOOKUP(L1101,Group!$A$2:$B$1000,2,0)</f>
        <v>Enhancement</v>
      </c>
      <c r="AY1101" s="11">
        <f>IF(ISERROR(VLOOKUP(U1101,'ITWR Dump'!$A$2:$Y$5000,15,0)),0,(VLOOKUP('ILC Report'!U1101,'ITWR Dump'!$A$2:$Y$5000,15,0)))</f>
        <v>0</v>
      </c>
      <c r="AZ1101" s="11" t="str">
        <f t="shared" si="499"/>
        <v>No</v>
      </c>
      <c r="BA1101" s="11" t="str">
        <f t="shared" si="500"/>
        <v>BKI</v>
      </c>
      <c r="BB1101" s="11" t="str">
        <f t="shared" si="501"/>
        <v>ES</v>
      </c>
      <c r="BC1101" s="11" t="str">
        <f t="shared" si="502"/>
        <v>No</v>
      </c>
    </row>
    <row r="1102" spans="1:55" x14ac:dyDescent="0.3">
      <c r="A1102" s="11" t="s">
        <v>122</v>
      </c>
      <c r="B1102" s="11" t="s">
        <v>1859</v>
      </c>
      <c r="C1102" s="11" t="s">
        <v>562</v>
      </c>
      <c r="D1102" s="11" t="s">
        <v>2517</v>
      </c>
      <c r="E1102" s="38" t="s">
        <v>2904</v>
      </c>
      <c r="F1102" s="11">
        <v>5</v>
      </c>
      <c r="G1102" s="40" t="s">
        <v>218</v>
      </c>
      <c r="H1102" s="11" t="str">
        <f t="shared" si="484"/>
        <v>Regular</v>
      </c>
      <c r="I1102" s="11" t="str">
        <f t="shared" si="476"/>
        <v>INDIA</v>
      </c>
      <c r="J1102" s="11" t="str">
        <f>IF(ISERROR(VLOOKUP(C1102,'WI Vs ASM'!$B$2:$E$1000,4,0)),0,(VLOOKUP(C1102,'WI Vs ASM'!$B$2:$E$1000,4,0)))</f>
        <v>Offshore</v>
      </c>
      <c r="K1102" s="11" t="str">
        <f>IF(ISERROR(VLOOKUP(C1102,'WI Vs ASM'!$B$2:$F$1000,5,0)),0,(VLOOKUP(C1102,'WI Vs ASM'!$B$2:$F$1000,5,0)))</f>
        <v>02-Variable Billable</v>
      </c>
      <c r="L1102" s="11" t="str">
        <f>IF(ISERROR(VLOOKUP(C1102,'WI Vs ASM'!$B$2:$D$1000,3,0)),0,(VLOOKUP(C1102,'WI Vs ASM'!$B$2:$D$1000,3,0)))</f>
        <v>11-Enhancement Offshore</v>
      </c>
      <c r="M1102" s="11" t="str">
        <f>IF(ISERROR(VLOOKUP(C1102,'WI Vs ASM'!$B$2:$I$1000,8,0)),0,(VLOOKUP(C1102,'WI Vs ASM'!$B$2:$I$1000,8,0)))</f>
        <v>Prakash Varadachari</v>
      </c>
      <c r="N1102" s="11" t="str">
        <f>IF(ISERROR(VLOOKUP(C1102,'WI Vs ASM'!$B$2:$G$1000,6,0)),0,(VLOOKUP(C1102,'WI Vs ASM'!$B$2:$G$1000,6,0)))</f>
        <v>Claims</v>
      </c>
      <c r="O1102" s="11" t="str">
        <f>IF(ISERROR(VLOOKUP(C1102,'WI Vs ASM'!$B$2:$H$1000,7,0)),0,(VLOOKUP(C1102,'WI Vs ASM'!$B$2:$H$1000,7,0)))</f>
        <v>Claims</v>
      </c>
      <c r="P1102" s="11" t="str">
        <f t="shared" si="477"/>
        <v>May-17</v>
      </c>
      <c r="Q1102" s="11" t="str">
        <f t="shared" si="478"/>
        <v>Q2</v>
      </c>
      <c r="R1102" s="11" t="str">
        <f>IF(ISERROR(VLOOKUP(C1102,'WI Vs ASM'!$B$2:$J$1000,9,0)),0,(VLOOKUP(C1102,'WI Vs ASM'!$B$2:$J$1000,9,0)))</f>
        <v>Chandraprabha Palaniswamy</v>
      </c>
      <c r="S1102" s="11" t="str">
        <f>IF(ISERROR(VLOOKUP(C1102,'WI Vs ASM'!$B$2:$K$1000,10,0)),0,(VLOOKUP(C1102,'WI Vs ASM'!$B$2:$K$1000,10,0)))</f>
        <v>Dana D. Smith</v>
      </c>
      <c r="T1102" s="11" t="str">
        <f>IF(ISERROR(VLOOKUP(C1102,'WI Vs ASM'!$B$2:$L$1000,11,0)),0,(VLOOKUP(C1102,'WI Vs ASM'!$B$2:$L$1000,11,0)))</f>
        <v>Phillip Mclean</v>
      </c>
      <c r="U1102" s="11" t="str">
        <f t="shared" si="485"/>
        <v>WR635476</v>
      </c>
      <c r="V1102" s="11" t="str">
        <f t="shared" si="479"/>
        <v>No</v>
      </c>
      <c r="W1102" s="11" t="str">
        <f t="shared" si="480"/>
        <v>Yes</v>
      </c>
      <c r="X1102" s="11" t="str">
        <f t="shared" si="481"/>
        <v>No</v>
      </c>
      <c r="Y1102" s="11" t="str">
        <f t="shared" si="482"/>
        <v>No</v>
      </c>
      <c r="Z1102" s="11" t="str">
        <f t="shared" si="483"/>
        <v>No</v>
      </c>
      <c r="AA1102" s="11" t="str">
        <f t="shared" si="486"/>
        <v>No</v>
      </c>
      <c r="AB1102" s="11">
        <f>IF(ISERROR(VLOOKUP(U1102,'ITWR Dump'!$A$2:$Y$5000,24,0)),0,(VLOOKUP('ILC Report'!U1102,'ITWR Dump'!$A$2:$Y$5000,24,0)))</f>
        <v>0</v>
      </c>
      <c r="AC1102" s="11" t="str">
        <f t="shared" si="487"/>
        <v>No</v>
      </c>
      <c r="AD1102" s="11" t="str">
        <f t="shared" si="488"/>
        <v/>
      </c>
      <c r="AE1102" s="11">
        <f>IF(ISERROR(VLOOKUP(U1102,'ITWR Dump'!$A$2:$Y$5000,13,0)),0,(VLOOKUP(U1102,'ITWR Dump'!$A$2:$Y$5000,13,0)))</f>
        <v>0</v>
      </c>
      <c r="AF1102" s="11">
        <f>IF(ISERROR(VLOOKUP(U1102,'ITWR Dump'!$A$2:$Y$5000,11,0)),0,(VLOOKUP(U1102,'ITWR Dump'!$A$2:$Y$5000,11,0)))</f>
        <v>0</v>
      </c>
      <c r="AG1102" s="11">
        <f>IF(ISERROR(VLOOKUP(U1102,'ITWR Dump'!$A$2:$Y$5000,2,0)),0,(VLOOKUP(U1102,'ITWR Dump'!$A$2:$Y$5000,2,0)))</f>
        <v>0</v>
      </c>
      <c r="AH1102" s="11">
        <f>IF(ISERROR(VLOOKUP(U1102,'ITWR Dump'!$A$2:$Y$5000,14,0)),0,(VLOOKUP(U1102,'ITWR Dump'!$A$2:$Y$5000,14,0)))</f>
        <v>0</v>
      </c>
      <c r="AI1102" s="11" t="str">
        <f t="shared" si="489"/>
        <v>11-Enhancement Offshore</v>
      </c>
      <c r="AJ1102" s="11" t="str">
        <f t="shared" si="490"/>
        <v>Offshore</v>
      </c>
      <c r="AK1102" s="11" t="str">
        <f>IF(ISERROR(VLOOKUP(A1102,'Team Data'!$C$2:$U$213,17,0)),0,(VLOOKUP(A1102,'Team Data'!$C$2:$U$213,17,0)))</f>
        <v>IMS and FN</v>
      </c>
      <c r="AL1102" s="11" t="str">
        <f t="shared" si="491"/>
        <v>2017-04-24</v>
      </c>
      <c r="AM1102" s="11">
        <f>IF(ISERROR(VLOOKUP(U1102,'ITWR Dump'!$A$2:$Y$5000,16,0)),0,(VLOOKUP(U1102,'ITWR Dump'!$A$2:$Y$5000,16,0)))</f>
        <v>0</v>
      </c>
      <c r="AN1102" s="11">
        <f>IF(ISERROR(VLOOKUP(U1102,'ITWR Dump'!$A$2:$Y$5000,18,0)),0,(VLOOKUP(U1102,'ITWR Dump'!$A$2:$Y$5000,18,0)))</f>
        <v>0</v>
      </c>
      <c r="AO1102" s="11">
        <f>IF(ISERROR(VLOOKUP(U1102,'ITWR Dump'!$A$2:$Y$5000,25,0)),0,(VLOOKUP('ILC Report'!U1102,'ITWR Dump'!$A$2:$Y$5000,25,0)))</f>
        <v>0</v>
      </c>
      <c r="AP1102" s="11">
        <f t="shared" si="492"/>
        <v>0</v>
      </c>
      <c r="AQ1102" s="26">
        <f t="shared" si="493"/>
        <v>0</v>
      </c>
      <c r="AR1102" s="26">
        <f t="shared" si="494"/>
        <v>0</v>
      </c>
      <c r="AS1102" s="26">
        <f t="shared" si="495"/>
        <v>0</v>
      </c>
      <c r="AT1102" s="26">
        <f t="shared" si="496"/>
        <v>0</v>
      </c>
      <c r="AU1102" s="26">
        <f t="shared" si="497"/>
        <v>0</v>
      </c>
      <c r="AV1102" s="26">
        <f t="shared" si="498"/>
        <v>0</v>
      </c>
      <c r="AW1102" s="11" t="s">
        <v>653</v>
      </c>
      <c r="AX1102" s="11" t="str">
        <f>VLOOKUP(L1102,Group!$A$2:$B$1000,2,0)</f>
        <v>Enhancement</v>
      </c>
      <c r="AY1102" s="11">
        <f>IF(ISERROR(VLOOKUP(U1102,'ITWR Dump'!$A$2:$Y$5000,15,0)),0,(VLOOKUP('ILC Report'!U1102,'ITWR Dump'!$A$2:$Y$5000,15,0)))</f>
        <v>0</v>
      </c>
      <c r="AZ1102" s="11" t="str">
        <f t="shared" si="499"/>
        <v>No</v>
      </c>
      <c r="BA1102" s="11" t="str">
        <f t="shared" si="500"/>
        <v>BKI</v>
      </c>
      <c r="BB1102" s="11" t="str">
        <f t="shared" si="501"/>
        <v>ES</v>
      </c>
      <c r="BC1102" s="11" t="str">
        <f t="shared" si="502"/>
        <v>No</v>
      </c>
    </row>
    <row r="1103" spans="1:55" x14ac:dyDescent="0.3">
      <c r="A1103" s="11" t="s">
        <v>122</v>
      </c>
      <c r="B1103" s="11" t="s">
        <v>1859</v>
      </c>
      <c r="C1103" s="11" t="s">
        <v>566</v>
      </c>
      <c r="D1103" s="11" t="s">
        <v>2515</v>
      </c>
      <c r="E1103" s="38" t="s">
        <v>2904</v>
      </c>
      <c r="F1103" s="11">
        <v>10</v>
      </c>
      <c r="G1103" s="40" t="s">
        <v>218</v>
      </c>
      <c r="H1103" s="11" t="str">
        <f t="shared" si="484"/>
        <v>Regular</v>
      </c>
      <c r="I1103" s="11" t="str">
        <f t="shared" si="476"/>
        <v>INDIA</v>
      </c>
      <c r="J1103" s="11" t="str">
        <f>IF(ISERROR(VLOOKUP(C1103,'WI Vs ASM'!$B$2:$E$1000,4,0)),0,(VLOOKUP(C1103,'WI Vs ASM'!$B$2:$E$1000,4,0)))</f>
        <v>Offshore</v>
      </c>
      <c r="K1103" s="11" t="str">
        <f>IF(ISERROR(VLOOKUP(C1103,'WI Vs ASM'!$B$2:$F$1000,5,0)),0,(VLOOKUP(C1103,'WI Vs ASM'!$B$2:$F$1000,5,0)))</f>
        <v>01-Fixed Price</v>
      </c>
      <c r="L1103" s="11" t="str">
        <f>IF(ISERROR(VLOOKUP(C1103,'WI Vs ASM'!$B$2:$D$1000,3,0)),0,(VLOOKUP(C1103,'WI Vs ASM'!$B$2:$D$1000,3,0)))</f>
        <v>01-Maintenance Offshore</v>
      </c>
      <c r="M1103" s="11" t="str">
        <f>IF(ISERROR(VLOOKUP(C1103,'WI Vs ASM'!$B$2:$I$1000,8,0)),0,(VLOOKUP(C1103,'WI Vs ASM'!$B$2:$I$1000,8,0)))</f>
        <v>Rahul Soman</v>
      </c>
      <c r="N1103" s="11" t="str">
        <f>IF(ISERROR(VLOOKUP(C1103,'WI Vs ASM'!$B$2:$G$1000,6,0)),0,(VLOOKUP(C1103,'WI Vs ASM'!$B$2:$G$1000,6,0)))</f>
        <v>Claims</v>
      </c>
      <c r="O1103" s="11" t="str">
        <f>IF(ISERROR(VLOOKUP(C1103,'WI Vs ASM'!$B$2:$H$1000,7,0)),0,(VLOOKUP(C1103,'WI Vs ASM'!$B$2:$H$1000,7,0)))</f>
        <v>Claims</v>
      </c>
      <c r="P1103" s="11" t="str">
        <f t="shared" si="477"/>
        <v>May-17</v>
      </c>
      <c r="Q1103" s="11" t="str">
        <f t="shared" si="478"/>
        <v>Q2</v>
      </c>
      <c r="R1103" s="11" t="str">
        <f>IF(ISERROR(VLOOKUP(C1103,'WI Vs ASM'!$B$2:$J$1000,9,0)),0,(VLOOKUP(C1103,'WI Vs ASM'!$B$2:$J$1000,9,0)))</f>
        <v>Jyothi Pai</v>
      </c>
      <c r="S1103" s="11" t="str">
        <f>IF(ISERROR(VLOOKUP(C1103,'WI Vs ASM'!$B$2:$K$1000,10,0)),0,(VLOOKUP(C1103,'WI Vs ASM'!$B$2:$K$1000,10,0)))</f>
        <v>Dana D. Smith</v>
      </c>
      <c r="T1103" s="11" t="str">
        <f>IF(ISERROR(VLOOKUP(C1103,'WI Vs ASM'!$B$2:$L$1000,11,0)),0,(VLOOKUP(C1103,'WI Vs ASM'!$B$2:$L$1000,11,0)))</f>
        <v>Phillip Mclean</v>
      </c>
      <c r="U1103" s="11" t="str">
        <f t="shared" si="485"/>
        <v>WR736001</v>
      </c>
      <c r="V1103" s="11" t="str">
        <f t="shared" si="479"/>
        <v>No</v>
      </c>
      <c r="W1103" s="11" t="str">
        <f t="shared" si="480"/>
        <v>Yes</v>
      </c>
      <c r="X1103" s="11" t="str">
        <f t="shared" si="481"/>
        <v>No</v>
      </c>
      <c r="Y1103" s="11" t="str">
        <f t="shared" si="482"/>
        <v>No</v>
      </c>
      <c r="Z1103" s="11" t="str">
        <f t="shared" si="483"/>
        <v>No</v>
      </c>
      <c r="AA1103" s="11" t="str">
        <f t="shared" si="486"/>
        <v>No</v>
      </c>
      <c r="AB1103" s="11">
        <f>IF(ISERROR(VLOOKUP(U1103,'ITWR Dump'!$A$2:$Y$5000,24,0)),0,(VLOOKUP('ILC Report'!U1103,'ITWR Dump'!$A$2:$Y$5000,24,0)))</f>
        <v>0</v>
      </c>
      <c r="AC1103" s="11" t="str">
        <f t="shared" si="487"/>
        <v>No</v>
      </c>
      <c r="AD1103" s="11" t="str">
        <f t="shared" si="488"/>
        <v/>
      </c>
      <c r="AE1103" s="11">
        <f>IF(ISERROR(VLOOKUP(U1103,'ITWR Dump'!$A$2:$Y$5000,13,0)),0,(VLOOKUP(U1103,'ITWR Dump'!$A$2:$Y$5000,13,0)))</f>
        <v>0</v>
      </c>
      <c r="AF1103" s="11">
        <f>IF(ISERROR(VLOOKUP(U1103,'ITWR Dump'!$A$2:$Y$5000,11,0)),0,(VLOOKUP(U1103,'ITWR Dump'!$A$2:$Y$5000,11,0)))</f>
        <v>0</v>
      </c>
      <c r="AG1103" s="11">
        <f>IF(ISERROR(VLOOKUP(U1103,'ITWR Dump'!$A$2:$Y$5000,2,0)),0,(VLOOKUP(U1103,'ITWR Dump'!$A$2:$Y$5000,2,0)))</f>
        <v>0</v>
      </c>
      <c r="AH1103" s="11">
        <f>IF(ISERROR(VLOOKUP(U1103,'ITWR Dump'!$A$2:$Y$5000,14,0)),0,(VLOOKUP(U1103,'ITWR Dump'!$A$2:$Y$5000,14,0)))</f>
        <v>0</v>
      </c>
      <c r="AI1103" s="11" t="str">
        <f t="shared" si="489"/>
        <v>01-Maintenance Offshore</v>
      </c>
      <c r="AJ1103" s="11" t="str">
        <f t="shared" si="490"/>
        <v>Offshore</v>
      </c>
      <c r="AK1103" s="11" t="str">
        <f>IF(ISERROR(VLOOKUP(A1103,'Team Data'!$C$2:$U$213,17,0)),0,(VLOOKUP(A1103,'Team Data'!$C$2:$U$213,17,0)))</f>
        <v>IMS and FN</v>
      </c>
      <c r="AL1103" s="11" t="str">
        <f t="shared" si="491"/>
        <v>2017-04-24</v>
      </c>
      <c r="AM1103" s="11">
        <f>IF(ISERROR(VLOOKUP(U1103,'ITWR Dump'!$A$2:$Y$5000,16,0)),0,(VLOOKUP(U1103,'ITWR Dump'!$A$2:$Y$5000,16,0)))</f>
        <v>0</v>
      </c>
      <c r="AN1103" s="11">
        <f>IF(ISERROR(VLOOKUP(U1103,'ITWR Dump'!$A$2:$Y$5000,18,0)),0,(VLOOKUP(U1103,'ITWR Dump'!$A$2:$Y$5000,18,0)))</f>
        <v>0</v>
      </c>
      <c r="AO1103" s="11">
        <f>IF(ISERROR(VLOOKUP(U1103,'ITWR Dump'!$A$2:$Y$5000,25,0)),0,(VLOOKUP('ILC Report'!U1103,'ITWR Dump'!$A$2:$Y$5000,25,0)))</f>
        <v>0</v>
      </c>
      <c r="AP1103" s="11">
        <f t="shared" si="492"/>
        <v>0</v>
      </c>
      <c r="AQ1103" s="26">
        <f t="shared" si="493"/>
        <v>0</v>
      </c>
      <c r="AR1103" s="26">
        <f t="shared" si="494"/>
        <v>0</v>
      </c>
      <c r="AS1103" s="26">
        <f t="shared" si="495"/>
        <v>0</v>
      </c>
      <c r="AT1103" s="26">
        <f t="shared" si="496"/>
        <v>0</v>
      </c>
      <c r="AU1103" s="26">
        <f t="shared" si="497"/>
        <v>0</v>
      </c>
      <c r="AV1103" s="26">
        <f t="shared" si="498"/>
        <v>0</v>
      </c>
      <c r="AW1103" s="11" t="s">
        <v>653</v>
      </c>
      <c r="AX1103" s="11" t="str">
        <f>VLOOKUP(L1103,Group!$A$2:$B$1000,2,0)</f>
        <v>Maintenance</v>
      </c>
      <c r="AY1103" s="11">
        <f>IF(ISERROR(VLOOKUP(U1103,'ITWR Dump'!$A$2:$Y$5000,15,0)),0,(VLOOKUP('ILC Report'!U1103,'ITWR Dump'!$A$2:$Y$5000,15,0)))</f>
        <v>0</v>
      </c>
      <c r="AZ1103" s="11" t="str">
        <f t="shared" si="499"/>
        <v>Yes</v>
      </c>
      <c r="BA1103" s="11" t="str">
        <f t="shared" si="500"/>
        <v>BKI</v>
      </c>
      <c r="BB1103" s="11" t="str">
        <f t="shared" si="501"/>
        <v>MN</v>
      </c>
      <c r="BC1103" s="11" t="str">
        <f t="shared" si="502"/>
        <v>No</v>
      </c>
    </row>
    <row r="1104" spans="1:55" x14ac:dyDescent="0.3">
      <c r="A1104" s="11" t="s">
        <v>122</v>
      </c>
      <c r="B1104" s="11" t="s">
        <v>1859</v>
      </c>
      <c r="C1104" s="11" t="s">
        <v>562</v>
      </c>
      <c r="D1104" s="11" t="s">
        <v>2428</v>
      </c>
      <c r="E1104" s="38" t="s">
        <v>2904</v>
      </c>
      <c r="F1104" s="11">
        <v>5</v>
      </c>
      <c r="G1104" s="40" t="s">
        <v>218</v>
      </c>
      <c r="H1104" s="11" t="str">
        <f t="shared" si="484"/>
        <v>Regular</v>
      </c>
      <c r="I1104" s="11" t="str">
        <f t="shared" si="476"/>
        <v>INDIA</v>
      </c>
      <c r="J1104" s="11" t="str">
        <f>IF(ISERROR(VLOOKUP(C1104,'WI Vs ASM'!$B$2:$E$1000,4,0)),0,(VLOOKUP(C1104,'WI Vs ASM'!$B$2:$E$1000,4,0)))</f>
        <v>Offshore</v>
      </c>
      <c r="K1104" s="11" t="str">
        <f>IF(ISERROR(VLOOKUP(C1104,'WI Vs ASM'!$B$2:$F$1000,5,0)),0,(VLOOKUP(C1104,'WI Vs ASM'!$B$2:$F$1000,5,0)))</f>
        <v>02-Variable Billable</v>
      </c>
      <c r="L1104" s="11" t="str">
        <f>IF(ISERROR(VLOOKUP(C1104,'WI Vs ASM'!$B$2:$D$1000,3,0)),0,(VLOOKUP(C1104,'WI Vs ASM'!$B$2:$D$1000,3,0)))</f>
        <v>11-Enhancement Offshore</v>
      </c>
      <c r="M1104" s="11" t="str">
        <f>IF(ISERROR(VLOOKUP(C1104,'WI Vs ASM'!$B$2:$I$1000,8,0)),0,(VLOOKUP(C1104,'WI Vs ASM'!$B$2:$I$1000,8,0)))</f>
        <v>Prakash Varadachari</v>
      </c>
      <c r="N1104" s="11" t="str">
        <f>IF(ISERROR(VLOOKUP(C1104,'WI Vs ASM'!$B$2:$G$1000,6,0)),0,(VLOOKUP(C1104,'WI Vs ASM'!$B$2:$G$1000,6,0)))</f>
        <v>Claims</v>
      </c>
      <c r="O1104" s="11" t="str">
        <f>IF(ISERROR(VLOOKUP(C1104,'WI Vs ASM'!$B$2:$H$1000,7,0)),0,(VLOOKUP(C1104,'WI Vs ASM'!$B$2:$H$1000,7,0)))</f>
        <v>Claims</v>
      </c>
      <c r="P1104" s="11" t="str">
        <f t="shared" si="477"/>
        <v>May-17</v>
      </c>
      <c r="Q1104" s="11" t="str">
        <f t="shared" si="478"/>
        <v>Q2</v>
      </c>
      <c r="R1104" s="11" t="str">
        <f>IF(ISERROR(VLOOKUP(C1104,'WI Vs ASM'!$B$2:$J$1000,9,0)),0,(VLOOKUP(C1104,'WI Vs ASM'!$B$2:$J$1000,9,0)))</f>
        <v>Chandraprabha Palaniswamy</v>
      </c>
      <c r="S1104" s="11" t="str">
        <f>IF(ISERROR(VLOOKUP(C1104,'WI Vs ASM'!$B$2:$K$1000,10,0)),0,(VLOOKUP(C1104,'WI Vs ASM'!$B$2:$K$1000,10,0)))</f>
        <v>Dana D. Smith</v>
      </c>
      <c r="T1104" s="11" t="str">
        <f>IF(ISERROR(VLOOKUP(C1104,'WI Vs ASM'!$B$2:$L$1000,11,0)),0,(VLOOKUP(C1104,'WI Vs ASM'!$B$2:$L$1000,11,0)))</f>
        <v>Phillip Mclean</v>
      </c>
      <c r="U1104" s="11" t="str">
        <f t="shared" si="485"/>
        <v>WR736309</v>
      </c>
      <c r="V1104" s="11" t="str">
        <f t="shared" si="479"/>
        <v>No</v>
      </c>
      <c r="W1104" s="11" t="str">
        <f t="shared" si="480"/>
        <v>Yes</v>
      </c>
      <c r="X1104" s="11" t="str">
        <f t="shared" si="481"/>
        <v>No</v>
      </c>
      <c r="Y1104" s="11" t="str">
        <f t="shared" si="482"/>
        <v>No</v>
      </c>
      <c r="Z1104" s="11" t="str">
        <f t="shared" si="483"/>
        <v>No</v>
      </c>
      <c r="AA1104" s="11" t="str">
        <f t="shared" si="486"/>
        <v>No</v>
      </c>
      <c r="AB1104" s="11">
        <f>IF(ISERROR(VLOOKUP(U1104,'ITWR Dump'!$A$2:$Y$5000,24,0)),0,(VLOOKUP('ILC Report'!U1104,'ITWR Dump'!$A$2:$Y$5000,24,0)))</f>
        <v>0</v>
      </c>
      <c r="AC1104" s="11" t="str">
        <f t="shared" si="487"/>
        <v>No</v>
      </c>
      <c r="AD1104" s="11" t="str">
        <f t="shared" si="488"/>
        <v/>
      </c>
      <c r="AE1104" s="11">
        <f>IF(ISERROR(VLOOKUP(U1104,'ITWR Dump'!$A$2:$Y$5000,13,0)),0,(VLOOKUP(U1104,'ITWR Dump'!$A$2:$Y$5000,13,0)))</f>
        <v>0</v>
      </c>
      <c r="AF1104" s="11">
        <f>IF(ISERROR(VLOOKUP(U1104,'ITWR Dump'!$A$2:$Y$5000,11,0)),0,(VLOOKUP(U1104,'ITWR Dump'!$A$2:$Y$5000,11,0)))</f>
        <v>0</v>
      </c>
      <c r="AG1104" s="11">
        <f>IF(ISERROR(VLOOKUP(U1104,'ITWR Dump'!$A$2:$Y$5000,2,0)),0,(VLOOKUP(U1104,'ITWR Dump'!$A$2:$Y$5000,2,0)))</f>
        <v>0</v>
      </c>
      <c r="AH1104" s="11">
        <f>IF(ISERROR(VLOOKUP(U1104,'ITWR Dump'!$A$2:$Y$5000,14,0)),0,(VLOOKUP(U1104,'ITWR Dump'!$A$2:$Y$5000,14,0)))</f>
        <v>0</v>
      </c>
      <c r="AI1104" s="11" t="str">
        <f t="shared" si="489"/>
        <v>11-Enhancement Offshore</v>
      </c>
      <c r="AJ1104" s="11" t="str">
        <f t="shared" si="490"/>
        <v>Offshore</v>
      </c>
      <c r="AK1104" s="11" t="str">
        <f>IF(ISERROR(VLOOKUP(A1104,'Team Data'!$C$2:$U$213,17,0)),0,(VLOOKUP(A1104,'Team Data'!$C$2:$U$213,17,0)))</f>
        <v>IMS and FN</v>
      </c>
      <c r="AL1104" s="11" t="str">
        <f t="shared" si="491"/>
        <v>2017-04-24</v>
      </c>
      <c r="AM1104" s="11">
        <f>IF(ISERROR(VLOOKUP(U1104,'ITWR Dump'!$A$2:$Y$5000,16,0)),0,(VLOOKUP(U1104,'ITWR Dump'!$A$2:$Y$5000,16,0)))</f>
        <v>0</v>
      </c>
      <c r="AN1104" s="11">
        <f>IF(ISERROR(VLOOKUP(U1104,'ITWR Dump'!$A$2:$Y$5000,18,0)),0,(VLOOKUP(U1104,'ITWR Dump'!$A$2:$Y$5000,18,0)))</f>
        <v>0</v>
      </c>
      <c r="AO1104" s="11">
        <f>IF(ISERROR(VLOOKUP(U1104,'ITWR Dump'!$A$2:$Y$5000,25,0)),0,(VLOOKUP('ILC Report'!U1104,'ITWR Dump'!$A$2:$Y$5000,25,0)))</f>
        <v>0</v>
      </c>
      <c r="AP1104" s="11">
        <f t="shared" si="492"/>
        <v>0</v>
      </c>
      <c r="AQ1104" s="26">
        <f t="shared" si="493"/>
        <v>0</v>
      </c>
      <c r="AR1104" s="26">
        <f t="shared" si="494"/>
        <v>0</v>
      </c>
      <c r="AS1104" s="26">
        <f t="shared" si="495"/>
        <v>0</v>
      </c>
      <c r="AT1104" s="26">
        <f t="shared" si="496"/>
        <v>0</v>
      </c>
      <c r="AU1104" s="26">
        <f t="shared" si="497"/>
        <v>0</v>
      </c>
      <c r="AV1104" s="26">
        <f t="shared" si="498"/>
        <v>0</v>
      </c>
      <c r="AW1104" s="11" t="s">
        <v>653</v>
      </c>
      <c r="AX1104" s="11" t="str">
        <f>VLOOKUP(L1104,Group!$A$2:$B$1000,2,0)</f>
        <v>Enhancement</v>
      </c>
      <c r="AY1104" s="11">
        <f>IF(ISERROR(VLOOKUP(U1104,'ITWR Dump'!$A$2:$Y$5000,15,0)),0,(VLOOKUP('ILC Report'!U1104,'ITWR Dump'!$A$2:$Y$5000,15,0)))</f>
        <v>0</v>
      </c>
      <c r="AZ1104" s="11" t="str">
        <f t="shared" si="499"/>
        <v>No</v>
      </c>
      <c r="BA1104" s="11" t="str">
        <f t="shared" si="500"/>
        <v>BKI</v>
      </c>
      <c r="BB1104" s="11" t="str">
        <f t="shared" si="501"/>
        <v>ES</v>
      </c>
      <c r="BC1104" s="11" t="str">
        <f t="shared" si="502"/>
        <v>No</v>
      </c>
    </row>
    <row r="1105" spans="1:55" x14ac:dyDescent="0.3">
      <c r="A1105" s="11" t="s">
        <v>122</v>
      </c>
      <c r="B1105" s="11" t="s">
        <v>1859</v>
      </c>
      <c r="C1105" s="11" t="s">
        <v>562</v>
      </c>
      <c r="D1105" s="11" t="s">
        <v>2516</v>
      </c>
      <c r="E1105" s="38" t="s">
        <v>2904</v>
      </c>
      <c r="F1105" s="11">
        <v>20</v>
      </c>
      <c r="G1105" s="40" t="s">
        <v>218</v>
      </c>
      <c r="H1105" s="11" t="str">
        <f t="shared" si="484"/>
        <v>Regular</v>
      </c>
      <c r="I1105" s="11" t="str">
        <f t="shared" si="476"/>
        <v>INDIA</v>
      </c>
      <c r="J1105" s="11" t="str">
        <f>IF(ISERROR(VLOOKUP(C1105,'WI Vs ASM'!$B$2:$E$1000,4,0)),0,(VLOOKUP(C1105,'WI Vs ASM'!$B$2:$E$1000,4,0)))</f>
        <v>Offshore</v>
      </c>
      <c r="K1105" s="11" t="str">
        <f>IF(ISERROR(VLOOKUP(C1105,'WI Vs ASM'!$B$2:$F$1000,5,0)),0,(VLOOKUP(C1105,'WI Vs ASM'!$B$2:$F$1000,5,0)))</f>
        <v>02-Variable Billable</v>
      </c>
      <c r="L1105" s="11" t="str">
        <f>IF(ISERROR(VLOOKUP(C1105,'WI Vs ASM'!$B$2:$D$1000,3,0)),0,(VLOOKUP(C1105,'WI Vs ASM'!$B$2:$D$1000,3,0)))</f>
        <v>11-Enhancement Offshore</v>
      </c>
      <c r="M1105" s="11" t="str">
        <f>IF(ISERROR(VLOOKUP(C1105,'WI Vs ASM'!$B$2:$I$1000,8,0)),0,(VLOOKUP(C1105,'WI Vs ASM'!$B$2:$I$1000,8,0)))</f>
        <v>Prakash Varadachari</v>
      </c>
      <c r="N1105" s="11" t="str">
        <f>IF(ISERROR(VLOOKUP(C1105,'WI Vs ASM'!$B$2:$G$1000,6,0)),0,(VLOOKUP(C1105,'WI Vs ASM'!$B$2:$G$1000,6,0)))</f>
        <v>Claims</v>
      </c>
      <c r="O1105" s="11" t="str">
        <f>IF(ISERROR(VLOOKUP(C1105,'WI Vs ASM'!$B$2:$H$1000,7,0)),0,(VLOOKUP(C1105,'WI Vs ASM'!$B$2:$H$1000,7,0)))</f>
        <v>Claims</v>
      </c>
      <c r="P1105" s="11" t="str">
        <f t="shared" si="477"/>
        <v>May-17</v>
      </c>
      <c r="Q1105" s="11" t="str">
        <f t="shared" si="478"/>
        <v>Q2</v>
      </c>
      <c r="R1105" s="11" t="str">
        <f>IF(ISERROR(VLOOKUP(C1105,'WI Vs ASM'!$B$2:$J$1000,9,0)),0,(VLOOKUP(C1105,'WI Vs ASM'!$B$2:$J$1000,9,0)))</f>
        <v>Chandraprabha Palaniswamy</v>
      </c>
      <c r="S1105" s="11" t="str">
        <f>IF(ISERROR(VLOOKUP(C1105,'WI Vs ASM'!$B$2:$K$1000,10,0)),0,(VLOOKUP(C1105,'WI Vs ASM'!$B$2:$K$1000,10,0)))</f>
        <v>Dana D. Smith</v>
      </c>
      <c r="T1105" s="11" t="str">
        <f>IF(ISERROR(VLOOKUP(C1105,'WI Vs ASM'!$B$2:$L$1000,11,0)),0,(VLOOKUP(C1105,'WI Vs ASM'!$B$2:$L$1000,11,0)))</f>
        <v>Phillip Mclean</v>
      </c>
      <c r="U1105" s="11" t="str">
        <f t="shared" si="485"/>
        <v>WR736339</v>
      </c>
      <c r="V1105" s="11" t="str">
        <f t="shared" si="479"/>
        <v>No</v>
      </c>
      <c r="W1105" s="11" t="str">
        <f t="shared" si="480"/>
        <v>Yes</v>
      </c>
      <c r="X1105" s="11" t="str">
        <f t="shared" si="481"/>
        <v>No</v>
      </c>
      <c r="Y1105" s="11" t="str">
        <f t="shared" si="482"/>
        <v>No</v>
      </c>
      <c r="Z1105" s="11" t="str">
        <f t="shared" si="483"/>
        <v>No</v>
      </c>
      <c r="AA1105" s="11" t="str">
        <f t="shared" si="486"/>
        <v>No</v>
      </c>
      <c r="AB1105" s="11">
        <f>IF(ISERROR(VLOOKUP(U1105,'ITWR Dump'!$A$2:$Y$5000,24,0)),0,(VLOOKUP('ILC Report'!U1105,'ITWR Dump'!$A$2:$Y$5000,24,0)))</f>
        <v>0</v>
      </c>
      <c r="AC1105" s="11" t="str">
        <f t="shared" si="487"/>
        <v>No</v>
      </c>
      <c r="AD1105" s="11" t="str">
        <f t="shared" si="488"/>
        <v/>
      </c>
      <c r="AE1105" s="11">
        <f>IF(ISERROR(VLOOKUP(U1105,'ITWR Dump'!$A$2:$Y$5000,13,0)),0,(VLOOKUP(U1105,'ITWR Dump'!$A$2:$Y$5000,13,0)))</f>
        <v>0</v>
      </c>
      <c r="AF1105" s="11">
        <f>IF(ISERROR(VLOOKUP(U1105,'ITWR Dump'!$A$2:$Y$5000,11,0)),0,(VLOOKUP(U1105,'ITWR Dump'!$A$2:$Y$5000,11,0)))</f>
        <v>0</v>
      </c>
      <c r="AG1105" s="11">
        <f>IF(ISERROR(VLOOKUP(U1105,'ITWR Dump'!$A$2:$Y$5000,2,0)),0,(VLOOKUP(U1105,'ITWR Dump'!$A$2:$Y$5000,2,0)))</f>
        <v>0</v>
      </c>
      <c r="AH1105" s="11">
        <f>IF(ISERROR(VLOOKUP(U1105,'ITWR Dump'!$A$2:$Y$5000,14,0)),0,(VLOOKUP(U1105,'ITWR Dump'!$A$2:$Y$5000,14,0)))</f>
        <v>0</v>
      </c>
      <c r="AI1105" s="11" t="str">
        <f t="shared" si="489"/>
        <v>11-Enhancement Offshore</v>
      </c>
      <c r="AJ1105" s="11" t="str">
        <f t="shared" si="490"/>
        <v>Offshore</v>
      </c>
      <c r="AK1105" s="11" t="str">
        <f>IF(ISERROR(VLOOKUP(A1105,'Team Data'!$C$2:$U$213,17,0)),0,(VLOOKUP(A1105,'Team Data'!$C$2:$U$213,17,0)))</f>
        <v>IMS and FN</v>
      </c>
      <c r="AL1105" s="11" t="str">
        <f t="shared" si="491"/>
        <v>2017-04-24</v>
      </c>
      <c r="AM1105" s="11">
        <f>IF(ISERROR(VLOOKUP(U1105,'ITWR Dump'!$A$2:$Y$5000,16,0)),0,(VLOOKUP(U1105,'ITWR Dump'!$A$2:$Y$5000,16,0)))</f>
        <v>0</v>
      </c>
      <c r="AN1105" s="11">
        <f>IF(ISERROR(VLOOKUP(U1105,'ITWR Dump'!$A$2:$Y$5000,18,0)),0,(VLOOKUP(U1105,'ITWR Dump'!$A$2:$Y$5000,18,0)))</f>
        <v>0</v>
      </c>
      <c r="AO1105" s="11">
        <f>IF(ISERROR(VLOOKUP(U1105,'ITWR Dump'!$A$2:$Y$5000,25,0)),0,(VLOOKUP('ILC Report'!U1105,'ITWR Dump'!$A$2:$Y$5000,25,0)))</f>
        <v>0</v>
      </c>
      <c r="AP1105" s="11">
        <f t="shared" si="492"/>
        <v>0</v>
      </c>
      <c r="AQ1105" s="26">
        <f t="shared" si="493"/>
        <v>0</v>
      </c>
      <c r="AR1105" s="26">
        <f t="shared" si="494"/>
        <v>0</v>
      </c>
      <c r="AS1105" s="26">
        <f t="shared" si="495"/>
        <v>0</v>
      </c>
      <c r="AT1105" s="26">
        <f t="shared" si="496"/>
        <v>0</v>
      </c>
      <c r="AU1105" s="26">
        <f t="shared" si="497"/>
        <v>0</v>
      </c>
      <c r="AV1105" s="26">
        <f t="shared" si="498"/>
        <v>0</v>
      </c>
      <c r="AW1105" s="11" t="s">
        <v>653</v>
      </c>
      <c r="AX1105" s="11" t="str">
        <f>VLOOKUP(L1105,Group!$A$2:$B$1000,2,0)</f>
        <v>Enhancement</v>
      </c>
      <c r="AY1105" s="11">
        <f>IF(ISERROR(VLOOKUP(U1105,'ITWR Dump'!$A$2:$Y$5000,15,0)),0,(VLOOKUP('ILC Report'!U1105,'ITWR Dump'!$A$2:$Y$5000,15,0)))</f>
        <v>0</v>
      </c>
      <c r="AZ1105" s="11" t="str">
        <f t="shared" si="499"/>
        <v>No</v>
      </c>
      <c r="BA1105" s="11" t="str">
        <f t="shared" si="500"/>
        <v>BKI</v>
      </c>
      <c r="BB1105" s="11" t="str">
        <f t="shared" si="501"/>
        <v>ES</v>
      </c>
      <c r="BC1105" s="11" t="str">
        <f t="shared" si="502"/>
        <v>No</v>
      </c>
    </row>
    <row r="1106" spans="1:55" x14ac:dyDescent="0.3">
      <c r="A1106" s="11" t="s">
        <v>122</v>
      </c>
      <c r="B1106" s="11" t="s">
        <v>1859</v>
      </c>
      <c r="C1106" s="11" t="s">
        <v>562</v>
      </c>
      <c r="D1106" s="11" t="s">
        <v>2518</v>
      </c>
      <c r="E1106" s="38" t="s">
        <v>2904</v>
      </c>
      <c r="F1106" s="11">
        <v>5</v>
      </c>
      <c r="G1106" s="40" t="s">
        <v>218</v>
      </c>
      <c r="H1106" s="11" t="str">
        <f t="shared" si="484"/>
        <v>Regular</v>
      </c>
      <c r="I1106" s="11" t="str">
        <f t="shared" si="476"/>
        <v>INDIA</v>
      </c>
      <c r="J1106" s="11" t="str">
        <f>IF(ISERROR(VLOOKUP(C1106,'WI Vs ASM'!$B$2:$E$1000,4,0)),0,(VLOOKUP(C1106,'WI Vs ASM'!$B$2:$E$1000,4,0)))</f>
        <v>Offshore</v>
      </c>
      <c r="K1106" s="11" t="str">
        <f>IF(ISERROR(VLOOKUP(C1106,'WI Vs ASM'!$B$2:$F$1000,5,0)),0,(VLOOKUP(C1106,'WI Vs ASM'!$B$2:$F$1000,5,0)))</f>
        <v>02-Variable Billable</v>
      </c>
      <c r="L1106" s="11" t="str">
        <f>IF(ISERROR(VLOOKUP(C1106,'WI Vs ASM'!$B$2:$D$1000,3,0)),0,(VLOOKUP(C1106,'WI Vs ASM'!$B$2:$D$1000,3,0)))</f>
        <v>11-Enhancement Offshore</v>
      </c>
      <c r="M1106" s="11" t="str">
        <f>IF(ISERROR(VLOOKUP(C1106,'WI Vs ASM'!$B$2:$I$1000,8,0)),0,(VLOOKUP(C1106,'WI Vs ASM'!$B$2:$I$1000,8,0)))</f>
        <v>Prakash Varadachari</v>
      </c>
      <c r="N1106" s="11" t="str">
        <f>IF(ISERROR(VLOOKUP(C1106,'WI Vs ASM'!$B$2:$G$1000,6,0)),0,(VLOOKUP(C1106,'WI Vs ASM'!$B$2:$G$1000,6,0)))</f>
        <v>Claims</v>
      </c>
      <c r="O1106" s="11" t="str">
        <f>IF(ISERROR(VLOOKUP(C1106,'WI Vs ASM'!$B$2:$H$1000,7,0)),0,(VLOOKUP(C1106,'WI Vs ASM'!$B$2:$H$1000,7,0)))</f>
        <v>Claims</v>
      </c>
      <c r="P1106" s="11" t="str">
        <f t="shared" si="477"/>
        <v>May-17</v>
      </c>
      <c r="Q1106" s="11" t="str">
        <f t="shared" si="478"/>
        <v>Q2</v>
      </c>
      <c r="R1106" s="11" t="str">
        <f>IF(ISERROR(VLOOKUP(C1106,'WI Vs ASM'!$B$2:$J$1000,9,0)),0,(VLOOKUP(C1106,'WI Vs ASM'!$B$2:$J$1000,9,0)))</f>
        <v>Chandraprabha Palaniswamy</v>
      </c>
      <c r="S1106" s="11" t="str">
        <f>IF(ISERROR(VLOOKUP(C1106,'WI Vs ASM'!$B$2:$K$1000,10,0)),0,(VLOOKUP(C1106,'WI Vs ASM'!$B$2:$K$1000,10,0)))</f>
        <v>Dana D. Smith</v>
      </c>
      <c r="T1106" s="11" t="str">
        <f>IF(ISERROR(VLOOKUP(C1106,'WI Vs ASM'!$B$2:$L$1000,11,0)),0,(VLOOKUP(C1106,'WI Vs ASM'!$B$2:$L$1000,11,0)))</f>
        <v>Phillip Mclean</v>
      </c>
      <c r="U1106" s="11" t="str">
        <f t="shared" si="485"/>
        <v>WR736366</v>
      </c>
      <c r="V1106" s="11" t="str">
        <f t="shared" si="479"/>
        <v>No</v>
      </c>
      <c r="W1106" s="11" t="str">
        <f t="shared" si="480"/>
        <v>Yes</v>
      </c>
      <c r="X1106" s="11" t="str">
        <f t="shared" si="481"/>
        <v>No</v>
      </c>
      <c r="Y1106" s="11" t="str">
        <f t="shared" si="482"/>
        <v>No</v>
      </c>
      <c r="Z1106" s="11" t="str">
        <f t="shared" si="483"/>
        <v>No</v>
      </c>
      <c r="AA1106" s="11" t="str">
        <f t="shared" si="486"/>
        <v>No</v>
      </c>
      <c r="AB1106" s="11">
        <f>IF(ISERROR(VLOOKUP(U1106,'ITWR Dump'!$A$2:$Y$5000,24,0)),0,(VLOOKUP('ILC Report'!U1106,'ITWR Dump'!$A$2:$Y$5000,24,0)))</f>
        <v>0</v>
      </c>
      <c r="AC1106" s="11" t="str">
        <f t="shared" si="487"/>
        <v>No</v>
      </c>
      <c r="AD1106" s="11" t="str">
        <f t="shared" si="488"/>
        <v/>
      </c>
      <c r="AE1106" s="11">
        <f>IF(ISERROR(VLOOKUP(U1106,'ITWR Dump'!$A$2:$Y$5000,13,0)),0,(VLOOKUP(U1106,'ITWR Dump'!$A$2:$Y$5000,13,0)))</f>
        <v>0</v>
      </c>
      <c r="AF1106" s="11">
        <f>IF(ISERROR(VLOOKUP(U1106,'ITWR Dump'!$A$2:$Y$5000,11,0)),0,(VLOOKUP(U1106,'ITWR Dump'!$A$2:$Y$5000,11,0)))</f>
        <v>0</v>
      </c>
      <c r="AG1106" s="11">
        <f>IF(ISERROR(VLOOKUP(U1106,'ITWR Dump'!$A$2:$Y$5000,2,0)),0,(VLOOKUP(U1106,'ITWR Dump'!$A$2:$Y$5000,2,0)))</f>
        <v>0</v>
      </c>
      <c r="AH1106" s="11">
        <f>IF(ISERROR(VLOOKUP(U1106,'ITWR Dump'!$A$2:$Y$5000,14,0)),0,(VLOOKUP(U1106,'ITWR Dump'!$A$2:$Y$5000,14,0)))</f>
        <v>0</v>
      </c>
      <c r="AI1106" s="11" t="str">
        <f t="shared" si="489"/>
        <v>11-Enhancement Offshore</v>
      </c>
      <c r="AJ1106" s="11" t="str">
        <f t="shared" si="490"/>
        <v>Offshore</v>
      </c>
      <c r="AK1106" s="11" t="str">
        <f>IF(ISERROR(VLOOKUP(A1106,'Team Data'!$C$2:$U$213,17,0)),0,(VLOOKUP(A1106,'Team Data'!$C$2:$U$213,17,0)))</f>
        <v>IMS and FN</v>
      </c>
      <c r="AL1106" s="11" t="str">
        <f t="shared" si="491"/>
        <v>2017-04-24</v>
      </c>
      <c r="AM1106" s="11">
        <f>IF(ISERROR(VLOOKUP(U1106,'ITWR Dump'!$A$2:$Y$5000,16,0)),0,(VLOOKUP(U1106,'ITWR Dump'!$A$2:$Y$5000,16,0)))</f>
        <v>0</v>
      </c>
      <c r="AN1106" s="11">
        <f>IF(ISERROR(VLOOKUP(U1106,'ITWR Dump'!$A$2:$Y$5000,18,0)),0,(VLOOKUP(U1106,'ITWR Dump'!$A$2:$Y$5000,18,0)))</f>
        <v>0</v>
      </c>
      <c r="AO1106" s="11">
        <f>IF(ISERROR(VLOOKUP(U1106,'ITWR Dump'!$A$2:$Y$5000,25,0)),0,(VLOOKUP('ILC Report'!U1106,'ITWR Dump'!$A$2:$Y$5000,25,0)))</f>
        <v>0</v>
      </c>
      <c r="AP1106" s="11">
        <f t="shared" si="492"/>
        <v>0</v>
      </c>
      <c r="AQ1106" s="26">
        <f t="shared" si="493"/>
        <v>0</v>
      </c>
      <c r="AR1106" s="26">
        <f t="shared" si="494"/>
        <v>0</v>
      </c>
      <c r="AS1106" s="26">
        <f t="shared" si="495"/>
        <v>0</v>
      </c>
      <c r="AT1106" s="26">
        <f t="shared" si="496"/>
        <v>0</v>
      </c>
      <c r="AU1106" s="26">
        <f t="shared" si="497"/>
        <v>0</v>
      </c>
      <c r="AV1106" s="26">
        <f t="shared" si="498"/>
        <v>0</v>
      </c>
      <c r="AW1106" s="11" t="s">
        <v>653</v>
      </c>
      <c r="AX1106" s="11" t="str">
        <f>VLOOKUP(L1106,Group!$A$2:$B$1000,2,0)</f>
        <v>Enhancement</v>
      </c>
      <c r="AY1106" s="11">
        <f>IF(ISERROR(VLOOKUP(U1106,'ITWR Dump'!$A$2:$Y$5000,15,0)),0,(VLOOKUP('ILC Report'!U1106,'ITWR Dump'!$A$2:$Y$5000,15,0)))</f>
        <v>0</v>
      </c>
      <c r="AZ1106" s="11" t="str">
        <f t="shared" si="499"/>
        <v>No</v>
      </c>
      <c r="BA1106" s="11" t="str">
        <f t="shared" si="500"/>
        <v>BKI</v>
      </c>
      <c r="BB1106" s="11" t="str">
        <f t="shared" si="501"/>
        <v>ES</v>
      </c>
      <c r="BC1106" s="11" t="str">
        <f t="shared" si="502"/>
        <v>No</v>
      </c>
    </row>
    <row r="1107" spans="1:55" x14ac:dyDescent="0.3">
      <c r="A1107" s="11" t="s">
        <v>123</v>
      </c>
      <c r="B1107" s="11" t="s">
        <v>1860</v>
      </c>
      <c r="C1107" s="11" t="s">
        <v>626</v>
      </c>
      <c r="D1107" s="11" t="s">
        <v>2519</v>
      </c>
      <c r="E1107" s="38" t="s">
        <v>652</v>
      </c>
      <c r="F1107" s="11">
        <v>7</v>
      </c>
      <c r="G1107" s="40" t="s">
        <v>218</v>
      </c>
      <c r="H1107" s="11" t="str">
        <f t="shared" si="484"/>
        <v>Regular</v>
      </c>
      <c r="I1107" s="11" t="str">
        <f t="shared" si="476"/>
        <v>US</v>
      </c>
      <c r="J1107" s="11" t="str">
        <f>IF(ISERROR(VLOOKUP(C1107,'WI Vs ASM'!$B$2:$E$1000,4,0)),0,(VLOOKUP(C1107,'WI Vs ASM'!$B$2:$E$1000,4,0)))</f>
        <v>Onshore</v>
      </c>
      <c r="K1107" s="11" t="str">
        <f>IF(ISERROR(VLOOKUP(C1107,'WI Vs ASM'!$B$2:$F$1000,5,0)),0,(VLOOKUP(C1107,'WI Vs ASM'!$B$2:$F$1000,5,0)))</f>
        <v>01-Fixed Price</v>
      </c>
      <c r="L1107" s="11" t="str">
        <f>IF(ISERROR(VLOOKUP(C1107,'WI Vs ASM'!$B$2:$D$1000,3,0)),0,(VLOOKUP(C1107,'WI Vs ASM'!$B$2:$D$1000,3,0)))</f>
        <v>00-Maintenance Onshore</v>
      </c>
      <c r="M1107" s="11" t="str">
        <f>IF(ISERROR(VLOOKUP(C1107,'WI Vs ASM'!$B$2:$I$1000,8,0)),0,(VLOOKUP(C1107,'WI Vs ASM'!$B$2:$I$1000,8,0)))</f>
        <v>Rahul Soman</v>
      </c>
      <c r="N1107" s="11" t="str">
        <f>IF(ISERROR(VLOOKUP(C1107,'WI Vs ASM'!$B$2:$G$1000,6,0)),0,(VLOOKUP(C1107,'WI Vs ASM'!$B$2:$G$1000,6,0)))</f>
        <v>Claims</v>
      </c>
      <c r="O1107" s="11" t="str">
        <f>IF(ISERROR(VLOOKUP(C1107,'WI Vs ASM'!$B$2:$H$1000,7,0)),0,(VLOOKUP(C1107,'WI Vs ASM'!$B$2:$H$1000,7,0)))</f>
        <v>Claims</v>
      </c>
      <c r="P1107" s="11" t="str">
        <f t="shared" si="477"/>
        <v>Apr-17</v>
      </c>
      <c r="Q1107" s="11" t="str">
        <f t="shared" si="478"/>
        <v>Q2</v>
      </c>
      <c r="R1107" s="11" t="str">
        <f>IF(ISERROR(VLOOKUP(C1107,'WI Vs ASM'!$B$2:$J$1000,9,0)),0,(VLOOKUP(C1107,'WI Vs ASM'!$B$2:$J$1000,9,0)))</f>
        <v>Jyothi Pai</v>
      </c>
      <c r="S1107" s="11" t="str">
        <f>IF(ISERROR(VLOOKUP(C1107,'WI Vs ASM'!$B$2:$K$1000,10,0)),0,(VLOOKUP(C1107,'WI Vs ASM'!$B$2:$K$1000,10,0)))</f>
        <v>Dana D. Smith</v>
      </c>
      <c r="T1107" s="11" t="str">
        <f>IF(ISERROR(VLOOKUP(C1107,'WI Vs ASM'!$B$2:$L$1000,11,0)),0,(VLOOKUP(C1107,'WI Vs ASM'!$B$2:$L$1000,11,0)))</f>
        <v>Phillip Mclean</v>
      </c>
      <c r="U1107" s="11" t="e">
        <f t="shared" si="485"/>
        <v>#VALUE!</v>
      </c>
      <c r="V1107" s="11" t="str">
        <f t="shared" si="479"/>
        <v>Yes</v>
      </c>
      <c r="W1107" s="11" t="str">
        <f t="shared" si="480"/>
        <v>No</v>
      </c>
      <c r="X1107" s="11" t="str">
        <f t="shared" si="481"/>
        <v>No</v>
      </c>
      <c r="Y1107" s="11" t="str">
        <f t="shared" si="482"/>
        <v>No</v>
      </c>
      <c r="Z1107" s="11" t="str">
        <f t="shared" si="483"/>
        <v>No</v>
      </c>
      <c r="AA1107" s="11" t="str">
        <f t="shared" si="486"/>
        <v>No</v>
      </c>
      <c r="AB1107" s="11">
        <f>IF(ISERROR(VLOOKUP(U1107,'ITWR Dump'!$A$2:$Y$5000,24,0)),0,(VLOOKUP('ILC Report'!U1107,'ITWR Dump'!$A$2:$Y$5000,24,0)))</f>
        <v>0</v>
      </c>
      <c r="AC1107" s="11" t="str">
        <f t="shared" si="487"/>
        <v>No</v>
      </c>
      <c r="AD1107" s="11" t="str">
        <f t="shared" si="488"/>
        <v/>
      </c>
      <c r="AE1107" s="11">
        <f>IF(ISERROR(VLOOKUP(U1107,'ITWR Dump'!$A$2:$Y$5000,13,0)),0,(VLOOKUP(U1107,'ITWR Dump'!$A$2:$Y$5000,13,0)))</f>
        <v>0</v>
      </c>
      <c r="AF1107" s="11">
        <f>IF(ISERROR(VLOOKUP(U1107,'ITWR Dump'!$A$2:$Y$5000,11,0)),0,(VLOOKUP(U1107,'ITWR Dump'!$A$2:$Y$5000,11,0)))</f>
        <v>0</v>
      </c>
      <c r="AG1107" s="11">
        <f>IF(ISERROR(VLOOKUP(U1107,'ITWR Dump'!$A$2:$Y$5000,2,0)),0,(VLOOKUP(U1107,'ITWR Dump'!$A$2:$Y$5000,2,0)))</f>
        <v>0</v>
      </c>
      <c r="AH1107" s="11">
        <f>IF(ISERROR(VLOOKUP(U1107,'ITWR Dump'!$A$2:$Y$5000,14,0)),0,(VLOOKUP(U1107,'ITWR Dump'!$A$2:$Y$5000,14,0)))</f>
        <v>0</v>
      </c>
      <c r="AI1107" s="11" t="str">
        <f t="shared" si="489"/>
        <v>00-Maintenance Onshore Landed</v>
      </c>
      <c r="AJ1107" s="11" t="str">
        <f t="shared" si="490"/>
        <v>Landed Onshore</v>
      </c>
      <c r="AK1107" s="11" t="str">
        <f>IF(ISERROR(VLOOKUP(A1107,'Team Data'!$C$2:$U$213,17,0)),0,(VLOOKUP(A1107,'Team Data'!$C$2:$U$213,17,0)))</f>
        <v>IMS and FN</v>
      </c>
      <c r="AL1107" s="11" t="str">
        <f t="shared" si="491"/>
        <v>2017-04-24</v>
      </c>
      <c r="AM1107" s="11">
        <f>IF(ISERROR(VLOOKUP(U1107,'ITWR Dump'!$A$2:$Y$5000,16,0)),0,(VLOOKUP(U1107,'ITWR Dump'!$A$2:$Y$5000,16,0)))</f>
        <v>0</v>
      </c>
      <c r="AN1107" s="11">
        <f>IF(ISERROR(VLOOKUP(U1107,'ITWR Dump'!$A$2:$Y$5000,18,0)),0,(VLOOKUP(U1107,'ITWR Dump'!$A$2:$Y$5000,18,0)))</f>
        <v>0</v>
      </c>
      <c r="AO1107" s="11">
        <f>IF(ISERROR(VLOOKUP(U1107,'ITWR Dump'!$A$2:$Y$5000,25,0)),0,(VLOOKUP('ILC Report'!U1107,'ITWR Dump'!$A$2:$Y$5000,25,0)))</f>
        <v>0</v>
      </c>
      <c r="AP1107" s="11">
        <f t="shared" si="492"/>
        <v>1</v>
      </c>
      <c r="AQ1107" s="26">
        <f t="shared" si="493"/>
        <v>0</v>
      </c>
      <c r="AR1107" s="26">
        <f t="shared" si="494"/>
        <v>0</v>
      </c>
      <c r="AS1107" s="26">
        <f t="shared" si="495"/>
        <v>0</v>
      </c>
      <c r="AT1107" s="26">
        <f t="shared" si="496"/>
        <v>0</v>
      </c>
      <c r="AU1107" s="26">
        <f t="shared" si="497"/>
        <v>0</v>
      </c>
      <c r="AV1107" s="26">
        <f t="shared" si="498"/>
        <v>0</v>
      </c>
      <c r="AW1107" s="11" t="s">
        <v>653</v>
      </c>
      <c r="AX1107" s="11" t="str">
        <f>VLOOKUP(L1107,Group!$A$2:$B$1000,2,0)</f>
        <v>Maintenance</v>
      </c>
      <c r="AY1107" s="11">
        <f>IF(ISERROR(VLOOKUP(U1107,'ITWR Dump'!$A$2:$Y$5000,15,0)),0,(VLOOKUP('ILC Report'!U1107,'ITWR Dump'!$A$2:$Y$5000,15,0)))</f>
        <v>0</v>
      </c>
      <c r="AZ1107" s="11" t="str">
        <f t="shared" si="499"/>
        <v>Yes</v>
      </c>
      <c r="BA1107" s="11" t="str">
        <f t="shared" si="500"/>
        <v>BKO</v>
      </c>
      <c r="BB1107" s="11" t="str">
        <f t="shared" si="501"/>
        <v>MN</v>
      </c>
      <c r="BC1107" s="11" t="str">
        <f t="shared" si="502"/>
        <v>No</v>
      </c>
    </row>
    <row r="1108" spans="1:55" x14ac:dyDescent="0.3">
      <c r="A1108" s="11" t="s">
        <v>123</v>
      </c>
      <c r="B1108" s="11" t="s">
        <v>1860</v>
      </c>
      <c r="C1108" s="11" t="s">
        <v>625</v>
      </c>
      <c r="D1108" s="11" t="s">
        <v>655</v>
      </c>
      <c r="E1108" s="38" t="s">
        <v>652</v>
      </c>
      <c r="F1108" s="11">
        <v>40</v>
      </c>
      <c r="G1108" s="40" t="s">
        <v>218</v>
      </c>
      <c r="H1108" s="11" t="str">
        <f t="shared" si="484"/>
        <v>Regular</v>
      </c>
      <c r="I1108" s="11" t="str">
        <f t="shared" si="476"/>
        <v>US</v>
      </c>
      <c r="J1108" s="11" t="str">
        <f>IF(ISERROR(VLOOKUP(C1108,'WI Vs ASM'!$B$2:$E$1000,4,0)),0,(VLOOKUP(C1108,'WI Vs ASM'!$B$2:$E$1000,4,0)))</f>
        <v>Onshore</v>
      </c>
      <c r="K1108" s="11" t="str">
        <f>IF(ISERROR(VLOOKUP(C1108,'WI Vs ASM'!$B$2:$F$1000,5,0)),0,(VLOOKUP(C1108,'WI Vs ASM'!$B$2:$F$1000,5,0)))</f>
        <v>02-Variable Billable</v>
      </c>
      <c r="L1108" s="11" t="str">
        <f>IF(ISERROR(VLOOKUP(C1108,'WI Vs ASM'!$B$2:$D$1000,3,0)),0,(VLOOKUP(C1108,'WI Vs ASM'!$B$2:$D$1000,3,0)))</f>
        <v>77-Landed BA-SE Onshore</v>
      </c>
      <c r="M1108" s="11" t="str">
        <f>IF(ISERROR(VLOOKUP(C1108,'WI Vs ASM'!$B$2:$I$1000,8,0)),0,(VLOOKUP(C1108,'WI Vs ASM'!$B$2:$I$1000,8,0)))</f>
        <v>Rahul Soman</v>
      </c>
      <c r="N1108" s="11" t="str">
        <f>IF(ISERROR(VLOOKUP(C1108,'WI Vs ASM'!$B$2:$G$1000,6,0)),0,(VLOOKUP(C1108,'WI Vs ASM'!$B$2:$G$1000,6,0)))</f>
        <v>Claims</v>
      </c>
      <c r="O1108" s="11" t="str">
        <f>IF(ISERROR(VLOOKUP(C1108,'WI Vs ASM'!$B$2:$H$1000,7,0)),0,(VLOOKUP(C1108,'WI Vs ASM'!$B$2:$H$1000,7,0)))</f>
        <v>Claims</v>
      </c>
      <c r="P1108" s="11" t="str">
        <f t="shared" si="477"/>
        <v>Apr-17</v>
      </c>
      <c r="Q1108" s="11" t="str">
        <f t="shared" si="478"/>
        <v>Q2</v>
      </c>
      <c r="R1108" s="11" t="str">
        <f>IF(ISERROR(VLOOKUP(C1108,'WI Vs ASM'!$B$2:$J$1000,9,0)),0,(VLOOKUP(C1108,'WI Vs ASM'!$B$2:$J$1000,9,0)))</f>
        <v>Jyothi Pai</v>
      </c>
      <c r="S1108" s="11" t="str">
        <f>IF(ISERROR(VLOOKUP(C1108,'WI Vs ASM'!$B$2:$K$1000,10,0)),0,(VLOOKUP(C1108,'WI Vs ASM'!$B$2:$K$1000,10,0)))</f>
        <v>Dana D. Smith</v>
      </c>
      <c r="T1108" s="11" t="str">
        <f>IF(ISERROR(VLOOKUP(C1108,'WI Vs ASM'!$B$2:$L$1000,11,0)),0,(VLOOKUP(C1108,'WI Vs ASM'!$B$2:$L$1000,11,0)))</f>
        <v>Phillip Mclean</v>
      </c>
      <c r="U1108" s="11" t="e">
        <f t="shared" si="485"/>
        <v>#VALUE!</v>
      </c>
      <c r="V1108" s="11" t="str">
        <f t="shared" si="479"/>
        <v>No</v>
      </c>
      <c r="W1108" s="11" t="str">
        <f t="shared" si="480"/>
        <v>Yes</v>
      </c>
      <c r="X1108" s="11" t="str">
        <f t="shared" si="481"/>
        <v>Yes</v>
      </c>
      <c r="Y1108" s="11" t="str">
        <f t="shared" si="482"/>
        <v>No</v>
      </c>
      <c r="Z1108" s="11" t="str">
        <f t="shared" si="483"/>
        <v>No</v>
      </c>
      <c r="AA1108" s="11" t="str">
        <f t="shared" si="486"/>
        <v>No</v>
      </c>
      <c r="AB1108" s="11">
        <f>IF(ISERROR(VLOOKUP(U1108,'ITWR Dump'!$A$2:$Y$5000,24,0)),0,(VLOOKUP('ILC Report'!U1108,'ITWR Dump'!$A$2:$Y$5000,24,0)))</f>
        <v>0</v>
      </c>
      <c r="AC1108" s="11" t="str">
        <f t="shared" si="487"/>
        <v>Yes</v>
      </c>
      <c r="AD1108" s="11" t="str">
        <f t="shared" si="488"/>
        <v>BASE/Staff Aug</v>
      </c>
      <c r="AE1108" s="11">
        <f>IF(ISERROR(VLOOKUP(U1108,'ITWR Dump'!$A$2:$Y$5000,13,0)),0,(VLOOKUP(U1108,'ITWR Dump'!$A$2:$Y$5000,13,0)))</f>
        <v>0</v>
      </c>
      <c r="AF1108" s="11">
        <f>IF(ISERROR(VLOOKUP(U1108,'ITWR Dump'!$A$2:$Y$5000,11,0)),0,(VLOOKUP(U1108,'ITWR Dump'!$A$2:$Y$5000,11,0)))</f>
        <v>0</v>
      </c>
      <c r="AG1108" s="11">
        <f>IF(ISERROR(VLOOKUP(U1108,'ITWR Dump'!$A$2:$Y$5000,2,0)),0,(VLOOKUP(U1108,'ITWR Dump'!$A$2:$Y$5000,2,0)))</f>
        <v>0</v>
      </c>
      <c r="AH1108" s="11">
        <f>IF(ISERROR(VLOOKUP(U1108,'ITWR Dump'!$A$2:$Y$5000,14,0)),0,(VLOOKUP(U1108,'ITWR Dump'!$A$2:$Y$5000,14,0)))</f>
        <v>0</v>
      </c>
      <c r="AI1108" s="11" t="str">
        <f t="shared" si="489"/>
        <v>77-Landed BA-SE Onshore Landed</v>
      </c>
      <c r="AJ1108" s="11" t="str">
        <f t="shared" si="490"/>
        <v>Landed Onshore</v>
      </c>
      <c r="AK1108" s="11" t="str">
        <f>IF(ISERROR(VLOOKUP(A1108,'Team Data'!$C$2:$U$213,17,0)),0,(VLOOKUP(A1108,'Team Data'!$C$2:$U$213,17,0)))</f>
        <v>IMS and FN</v>
      </c>
      <c r="AL1108" s="11" t="str">
        <f t="shared" si="491"/>
        <v>2017-04-24</v>
      </c>
      <c r="AM1108" s="11">
        <f>IF(ISERROR(VLOOKUP(U1108,'ITWR Dump'!$A$2:$Y$5000,16,0)),0,(VLOOKUP(U1108,'ITWR Dump'!$A$2:$Y$5000,16,0)))</f>
        <v>0</v>
      </c>
      <c r="AN1108" s="11">
        <f>IF(ISERROR(VLOOKUP(U1108,'ITWR Dump'!$A$2:$Y$5000,18,0)),0,(VLOOKUP(U1108,'ITWR Dump'!$A$2:$Y$5000,18,0)))</f>
        <v>0</v>
      </c>
      <c r="AO1108" s="11">
        <f>IF(ISERROR(VLOOKUP(U1108,'ITWR Dump'!$A$2:$Y$5000,25,0)),0,(VLOOKUP('ILC Report'!U1108,'ITWR Dump'!$A$2:$Y$5000,25,0)))</f>
        <v>0</v>
      </c>
      <c r="AP1108" s="11">
        <f t="shared" si="492"/>
        <v>0</v>
      </c>
      <c r="AQ1108" s="26">
        <f t="shared" si="493"/>
        <v>0</v>
      </c>
      <c r="AR1108" s="26">
        <f t="shared" si="494"/>
        <v>0</v>
      </c>
      <c r="AS1108" s="26">
        <f t="shared" si="495"/>
        <v>0</v>
      </c>
      <c r="AT1108" s="26">
        <f t="shared" si="496"/>
        <v>0</v>
      </c>
      <c r="AU1108" s="26">
        <f t="shared" si="497"/>
        <v>0</v>
      </c>
      <c r="AV1108" s="26">
        <f t="shared" si="498"/>
        <v>0</v>
      </c>
      <c r="AW1108" s="11" t="s">
        <v>653</v>
      </c>
      <c r="AX1108" s="11" t="str">
        <f>VLOOKUP(L1108,Group!$A$2:$B$1000,2,0)</f>
        <v>Enhancement</v>
      </c>
      <c r="AY1108" s="11">
        <f>IF(ISERROR(VLOOKUP(U1108,'ITWR Dump'!$A$2:$Y$5000,15,0)),0,(VLOOKUP('ILC Report'!U1108,'ITWR Dump'!$A$2:$Y$5000,15,0)))</f>
        <v>0</v>
      </c>
      <c r="AZ1108" s="11" t="str">
        <f t="shared" si="499"/>
        <v>No</v>
      </c>
      <c r="BA1108" s="11" t="str">
        <f t="shared" si="500"/>
        <v>BKO</v>
      </c>
      <c r="BB1108" s="11" t="str">
        <f t="shared" si="501"/>
        <v>LB</v>
      </c>
      <c r="BC1108" s="11" t="str">
        <f t="shared" si="502"/>
        <v>No</v>
      </c>
    </row>
    <row r="1109" spans="1:55" x14ac:dyDescent="0.3">
      <c r="A1109" s="11" t="s">
        <v>123</v>
      </c>
      <c r="B1109" s="11" t="s">
        <v>1860</v>
      </c>
      <c r="C1109" s="11" t="s">
        <v>626</v>
      </c>
      <c r="D1109" s="11" t="s">
        <v>2520</v>
      </c>
      <c r="E1109" s="38" t="s">
        <v>652</v>
      </c>
      <c r="F1109" s="11">
        <v>0.5</v>
      </c>
      <c r="G1109" s="40" t="s">
        <v>218</v>
      </c>
      <c r="H1109" s="11" t="str">
        <f t="shared" si="484"/>
        <v>Regular</v>
      </c>
      <c r="I1109" s="11" t="str">
        <f t="shared" si="476"/>
        <v>US</v>
      </c>
      <c r="J1109" s="11" t="str">
        <f>IF(ISERROR(VLOOKUP(C1109,'WI Vs ASM'!$B$2:$E$1000,4,0)),0,(VLOOKUP(C1109,'WI Vs ASM'!$B$2:$E$1000,4,0)))</f>
        <v>Onshore</v>
      </c>
      <c r="K1109" s="11" t="str">
        <f>IF(ISERROR(VLOOKUP(C1109,'WI Vs ASM'!$B$2:$F$1000,5,0)),0,(VLOOKUP(C1109,'WI Vs ASM'!$B$2:$F$1000,5,0)))</f>
        <v>01-Fixed Price</v>
      </c>
      <c r="L1109" s="11" t="str">
        <f>IF(ISERROR(VLOOKUP(C1109,'WI Vs ASM'!$B$2:$D$1000,3,0)),0,(VLOOKUP(C1109,'WI Vs ASM'!$B$2:$D$1000,3,0)))</f>
        <v>00-Maintenance Onshore</v>
      </c>
      <c r="M1109" s="11" t="str">
        <f>IF(ISERROR(VLOOKUP(C1109,'WI Vs ASM'!$B$2:$I$1000,8,0)),0,(VLOOKUP(C1109,'WI Vs ASM'!$B$2:$I$1000,8,0)))</f>
        <v>Rahul Soman</v>
      </c>
      <c r="N1109" s="11" t="str">
        <f>IF(ISERROR(VLOOKUP(C1109,'WI Vs ASM'!$B$2:$G$1000,6,0)),0,(VLOOKUP(C1109,'WI Vs ASM'!$B$2:$G$1000,6,0)))</f>
        <v>Claims</v>
      </c>
      <c r="O1109" s="11" t="str">
        <f>IF(ISERROR(VLOOKUP(C1109,'WI Vs ASM'!$B$2:$H$1000,7,0)),0,(VLOOKUP(C1109,'WI Vs ASM'!$B$2:$H$1000,7,0)))</f>
        <v>Claims</v>
      </c>
      <c r="P1109" s="11" t="str">
        <f t="shared" si="477"/>
        <v>Apr-17</v>
      </c>
      <c r="Q1109" s="11" t="str">
        <f t="shared" si="478"/>
        <v>Q2</v>
      </c>
      <c r="R1109" s="11" t="str">
        <f>IF(ISERROR(VLOOKUP(C1109,'WI Vs ASM'!$B$2:$J$1000,9,0)),0,(VLOOKUP(C1109,'WI Vs ASM'!$B$2:$J$1000,9,0)))</f>
        <v>Jyothi Pai</v>
      </c>
      <c r="S1109" s="11" t="str">
        <f>IF(ISERROR(VLOOKUP(C1109,'WI Vs ASM'!$B$2:$K$1000,10,0)),0,(VLOOKUP(C1109,'WI Vs ASM'!$B$2:$K$1000,10,0)))</f>
        <v>Dana D. Smith</v>
      </c>
      <c r="T1109" s="11" t="str">
        <f>IF(ISERROR(VLOOKUP(C1109,'WI Vs ASM'!$B$2:$L$1000,11,0)),0,(VLOOKUP(C1109,'WI Vs ASM'!$B$2:$L$1000,11,0)))</f>
        <v>Phillip Mclean</v>
      </c>
      <c r="U1109" s="11" t="str">
        <f t="shared" si="485"/>
        <v>WR736001</v>
      </c>
      <c r="V1109" s="11" t="str">
        <f t="shared" si="479"/>
        <v>No</v>
      </c>
      <c r="W1109" s="11" t="str">
        <f t="shared" si="480"/>
        <v>Yes</v>
      </c>
      <c r="X1109" s="11" t="str">
        <f t="shared" si="481"/>
        <v>No</v>
      </c>
      <c r="Y1109" s="11" t="str">
        <f t="shared" si="482"/>
        <v>No</v>
      </c>
      <c r="Z1109" s="11" t="str">
        <f t="shared" si="483"/>
        <v>No</v>
      </c>
      <c r="AA1109" s="11" t="str">
        <f t="shared" si="486"/>
        <v>No</v>
      </c>
      <c r="AB1109" s="11">
        <f>IF(ISERROR(VLOOKUP(U1109,'ITWR Dump'!$A$2:$Y$5000,24,0)),0,(VLOOKUP('ILC Report'!U1109,'ITWR Dump'!$A$2:$Y$5000,24,0)))</f>
        <v>0</v>
      </c>
      <c r="AC1109" s="11" t="str">
        <f t="shared" si="487"/>
        <v>No</v>
      </c>
      <c r="AD1109" s="11" t="str">
        <f t="shared" si="488"/>
        <v/>
      </c>
      <c r="AE1109" s="11">
        <f>IF(ISERROR(VLOOKUP(U1109,'ITWR Dump'!$A$2:$Y$5000,13,0)),0,(VLOOKUP(U1109,'ITWR Dump'!$A$2:$Y$5000,13,0)))</f>
        <v>0</v>
      </c>
      <c r="AF1109" s="11">
        <f>IF(ISERROR(VLOOKUP(U1109,'ITWR Dump'!$A$2:$Y$5000,11,0)),0,(VLOOKUP(U1109,'ITWR Dump'!$A$2:$Y$5000,11,0)))</f>
        <v>0</v>
      </c>
      <c r="AG1109" s="11">
        <f>IF(ISERROR(VLOOKUP(U1109,'ITWR Dump'!$A$2:$Y$5000,2,0)),0,(VLOOKUP(U1109,'ITWR Dump'!$A$2:$Y$5000,2,0)))</f>
        <v>0</v>
      </c>
      <c r="AH1109" s="11">
        <f>IF(ISERROR(VLOOKUP(U1109,'ITWR Dump'!$A$2:$Y$5000,14,0)),0,(VLOOKUP(U1109,'ITWR Dump'!$A$2:$Y$5000,14,0)))</f>
        <v>0</v>
      </c>
      <c r="AI1109" s="11" t="str">
        <f t="shared" si="489"/>
        <v>00-Maintenance Onshore Landed</v>
      </c>
      <c r="AJ1109" s="11" t="str">
        <f t="shared" si="490"/>
        <v>Landed Onshore</v>
      </c>
      <c r="AK1109" s="11" t="str">
        <f>IF(ISERROR(VLOOKUP(A1109,'Team Data'!$C$2:$U$213,17,0)),0,(VLOOKUP(A1109,'Team Data'!$C$2:$U$213,17,0)))</f>
        <v>IMS and FN</v>
      </c>
      <c r="AL1109" s="11" t="str">
        <f t="shared" si="491"/>
        <v>2017-04-24</v>
      </c>
      <c r="AM1109" s="11">
        <f>IF(ISERROR(VLOOKUP(U1109,'ITWR Dump'!$A$2:$Y$5000,16,0)),0,(VLOOKUP(U1109,'ITWR Dump'!$A$2:$Y$5000,16,0)))</f>
        <v>0</v>
      </c>
      <c r="AN1109" s="11">
        <f>IF(ISERROR(VLOOKUP(U1109,'ITWR Dump'!$A$2:$Y$5000,18,0)),0,(VLOOKUP(U1109,'ITWR Dump'!$A$2:$Y$5000,18,0)))</f>
        <v>0</v>
      </c>
      <c r="AO1109" s="11">
        <f>IF(ISERROR(VLOOKUP(U1109,'ITWR Dump'!$A$2:$Y$5000,25,0)),0,(VLOOKUP('ILC Report'!U1109,'ITWR Dump'!$A$2:$Y$5000,25,0)))</f>
        <v>0</v>
      </c>
      <c r="AP1109" s="11">
        <f t="shared" si="492"/>
        <v>0</v>
      </c>
      <c r="AQ1109" s="26">
        <f t="shared" si="493"/>
        <v>0</v>
      </c>
      <c r="AR1109" s="26">
        <f t="shared" si="494"/>
        <v>0</v>
      </c>
      <c r="AS1109" s="26">
        <f t="shared" si="495"/>
        <v>0</v>
      </c>
      <c r="AT1109" s="26">
        <f t="shared" si="496"/>
        <v>0</v>
      </c>
      <c r="AU1109" s="26">
        <f t="shared" si="497"/>
        <v>0</v>
      </c>
      <c r="AV1109" s="26">
        <f t="shared" si="498"/>
        <v>0</v>
      </c>
      <c r="AW1109" s="11" t="s">
        <v>653</v>
      </c>
      <c r="AX1109" s="11" t="str">
        <f>VLOOKUP(L1109,Group!$A$2:$B$1000,2,0)</f>
        <v>Maintenance</v>
      </c>
      <c r="AY1109" s="11">
        <f>IF(ISERROR(VLOOKUP(U1109,'ITWR Dump'!$A$2:$Y$5000,15,0)),0,(VLOOKUP('ILC Report'!U1109,'ITWR Dump'!$A$2:$Y$5000,15,0)))</f>
        <v>0</v>
      </c>
      <c r="AZ1109" s="11" t="str">
        <f t="shared" si="499"/>
        <v>Yes</v>
      </c>
      <c r="BA1109" s="11" t="str">
        <f t="shared" si="500"/>
        <v>BKO</v>
      </c>
      <c r="BB1109" s="11" t="str">
        <f t="shared" si="501"/>
        <v>MN</v>
      </c>
      <c r="BC1109" s="11" t="str">
        <f t="shared" si="502"/>
        <v>No</v>
      </c>
    </row>
    <row r="1110" spans="1:55" x14ac:dyDescent="0.3">
      <c r="A1110" s="11" t="s">
        <v>123</v>
      </c>
      <c r="B1110" s="11" t="s">
        <v>1860</v>
      </c>
      <c r="C1110" s="11" t="s">
        <v>624</v>
      </c>
      <c r="D1110" s="11" t="s">
        <v>2521</v>
      </c>
      <c r="E1110" s="38" t="s">
        <v>652</v>
      </c>
      <c r="F1110" s="11">
        <v>4</v>
      </c>
      <c r="G1110" s="40" t="s">
        <v>218</v>
      </c>
      <c r="H1110" s="11" t="str">
        <f t="shared" si="484"/>
        <v>Regular</v>
      </c>
      <c r="I1110" s="11" t="str">
        <f t="shared" si="476"/>
        <v>US</v>
      </c>
      <c r="J1110" s="11" t="str">
        <f>IF(ISERROR(VLOOKUP(C1110,'WI Vs ASM'!$B$2:$E$1000,4,0)),0,(VLOOKUP(C1110,'WI Vs ASM'!$B$2:$E$1000,4,0)))</f>
        <v>Onshore</v>
      </c>
      <c r="K1110" s="11" t="str">
        <f>IF(ISERROR(VLOOKUP(C1110,'WI Vs ASM'!$B$2:$F$1000,5,0)),0,(VLOOKUP(C1110,'WI Vs ASM'!$B$2:$F$1000,5,0)))</f>
        <v>02-Variable Billable</v>
      </c>
      <c r="L1110" s="11" t="str">
        <f>IF(ISERROR(VLOOKUP(C1110,'WI Vs ASM'!$B$2:$D$1000,3,0)),0,(VLOOKUP(C1110,'WI Vs ASM'!$B$2:$D$1000,3,0)))</f>
        <v>10-Enhancement Onshore</v>
      </c>
      <c r="M1110" s="11" t="str">
        <f>IF(ISERROR(VLOOKUP(C1110,'WI Vs ASM'!$B$2:$I$1000,8,0)),0,(VLOOKUP(C1110,'WI Vs ASM'!$B$2:$I$1000,8,0)))</f>
        <v>Prakash Varadachari</v>
      </c>
      <c r="N1110" s="11" t="str">
        <f>IF(ISERROR(VLOOKUP(C1110,'WI Vs ASM'!$B$2:$G$1000,6,0)),0,(VLOOKUP(C1110,'WI Vs ASM'!$B$2:$G$1000,6,0)))</f>
        <v>Claims</v>
      </c>
      <c r="O1110" s="11" t="str">
        <f>IF(ISERROR(VLOOKUP(C1110,'WI Vs ASM'!$B$2:$H$1000,7,0)),0,(VLOOKUP(C1110,'WI Vs ASM'!$B$2:$H$1000,7,0)))</f>
        <v>Claims</v>
      </c>
      <c r="P1110" s="11" t="str">
        <f t="shared" si="477"/>
        <v>Apr-17</v>
      </c>
      <c r="Q1110" s="11" t="str">
        <f t="shared" si="478"/>
        <v>Q2</v>
      </c>
      <c r="R1110" s="11" t="str">
        <f>IF(ISERROR(VLOOKUP(C1110,'WI Vs ASM'!$B$2:$J$1000,9,0)),0,(VLOOKUP(C1110,'WI Vs ASM'!$B$2:$J$1000,9,0)))</f>
        <v>Chandraprabha Palaniswamy</v>
      </c>
      <c r="S1110" s="11" t="str">
        <f>IF(ISERROR(VLOOKUP(C1110,'WI Vs ASM'!$B$2:$K$1000,10,0)),0,(VLOOKUP(C1110,'WI Vs ASM'!$B$2:$K$1000,10,0)))</f>
        <v>Dana D. Smith</v>
      </c>
      <c r="T1110" s="11" t="str">
        <f>IF(ISERROR(VLOOKUP(C1110,'WI Vs ASM'!$B$2:$L$1000,11,0)),0,(VLOOKUP(C1110,'WI Vs ASM'!$B$2:$L$1000,11,0)))</f>
        <v>Phillip Mclean</v>
      </c>
      <c r="U1110" s="11" t="str">
        <f t="shared" si="485"/>
        <v>WR736309</v>
      </c>
      <c r="V1110" s="11" t="str">
        <f t="shared" si="479"/>
        <v>No</v>
      </c>
      <c r="W1110" s="11" t="str">
        <f t="shared" si="480"/>
        <v>Yes</v>
      </c>
      <c r="X1110" s="11" t="str">
        <f t="shared" si="481"/>
        <v>No</v>
      </c>
      <c r="Y1110" s="11" t="str">
        <f t="shared" si="482"/>
        <v>No</v>
      </c>
      <c r="Z1110" s="11" t="str">
        <f t="shared" si="483"/>
        <v>No</v>
      </c>
      <c r="AA1110" s="11" t="str">
        <f t="shared" si="486"/>
        <v>No</v>
      </c>
      <c r="AB1110" s="11">
        <f>IF(ISERROR(VLOOKUP(U1110,'ITWR Dump'!$A$2:$Y$5000,24,0)),0,(VLOOKUP('ILC Report'!U1110,'ITWR Dump'!$A$2:$Y$5000,24,0)))</f>
        <v>0</v>
      </c>
      <c r="AC1110" s="11" t="str">
        <f t="shared" si="487"/>
        <v>No</v>
      </c>
      <c r="AD1110" s="11" t="str">
        <f t="shared" si="488"/>
        <v/>
      </c>
      <c r="AE1110" s="11">
        <f>IF(ISERROR(VLOOKUP(U1110,'ITWR Dump'!$A$2:$Y$5000,13,0)),0,(VLOOKUP(U1110,'ITWR Dump'!$A$2:$Y$5000,13,0)))</f>
        <v>0</v>
      </c>
      <c r="AF1110" s="11">
        <f>IF(ISERROR(VLOOKUP(U1110,'ITWR Dump'!$A$2:$Y$5000,11,0)),0,(VLOOKUP(U1110,'ITWR Dump'!$A$2:$Y$5000,11,0)))</f>
        <v>0</v>
      </c>
      <c r="AG1110" s="11">
        <f>IF(ISERROR(VLOOKUP(U1110,'ITWR Dump'!$A$2:$Y$5000,2,0)),0,(VLOOKUP(U1110,'ITWR Dump'!$A$2:$Y$5000,2,0)))</f>
        <v>0</v>
      </c>
      <c r="AH1110" s="11">
        <f>IF(ISERROR(VLOOKUP(U1110,'ITWR Dump'!$A$2:$Y$5000,14,0)),0,(VLOOKUP(U1110,'ITWR Dump'!$A$2:$Y$5000,14,0)))</f>
        <v>0</v>
      </c>
      <c r="AI1110" s="11" t="str">
        <f t="shared" si="489"/>
        <v>10-Enhancement Onshore Landed</v>
      </c>
      <c r="AJ1110" s="11" t="str">
        <f t="shared" si="490"/>
        <v>Landed Onshore</v>
      </c>
      <c r="AK1110" s="11" t="str">
        <f>IF(ISERROR(VLOOKUP(A1110,'Team Data'!$C$2:$U$213,17,0)),0,(VLOOKUP(A1110,'Team Data'!$C$2:$U$213,17,0)))</f>
        <v>IMS and FN</v>
      </c>
      <c r="AL1110" s="11" t="str">
        <f t="shared" si="491"/>
        <v>2017-04-24</v>
      </c>
      <c r="AM1110" s="11">
        <f>IF(ISERROR(VLOOKUP(U1110,'ITWR Dump'!$A$2:$Y$5000,16,0)),0,(VLOOKUP(U1110,'ITWR Dump'!$A$2:$Y$5000,16,0)))</f>
        <v>0</v>
      </c>
      <c r="AN1110" s="11">
        <f>IF(ISERROR(VLOOKUP(U1110,'ITWR Dump'!$A$2:$Y$5000,18,0)),0,(VLOOKUP(U1110,'ITWR Dump'!$A$2:$Y$5000,18,0)))</f>
        <v>0</v>
      </c>
      <c r="AO1110" s="11">
        <f>IF(ISERROR(VLOOKUP(U1110,'ITWR Dump'!$A$2:$Y$5000,25,0)),0,(VLOOKUP('ILC Report'!U1110,'ITWR Dump'!$A$2:$Y$5000,25,0)))</f>
        <v>0</v>
      </c>
      <c r="AP1110" s="11">
        <f t="shared" si="492"/>
        <v>0</v>
      </c>
      <c r="AQ1110" s="26">
        <f t="shared" si="493"/>
        <v>0</v>
      </c>
      <c r="AR1110" s="26">
        <f t="shared" si="494"/>
        <v>0</v>
      </c>
      <c r="AS1110" s="26">
        <f t="shared" si="495"/>
        <v>0</v>
      </c>
      <c r="AT1110" s="26">
        <f t="shared" si="496"/>
        <v>0</v>
      </c>
      <c r="AU1110" s="26">
        <f t="shared" si="497"/>
        <v>0</v>
      </c>
      <c r="AV1110" s="26">
        <f t="shared" si="498"/>
        <v>0</v>
      </c>
      <c r="AW1110" s="11" t="s">
        <v>653</v>
      </c>
      <c r="AX1110" s="11" t="str">
        <f>VLOOKUP(L1110,Group!$A$2:$B$1000,2,0)</f>
        <v>Enhancement</v>
      </c>
      <c r="AY1110" s="11">
        <f>IF(ISERROR(VLOOKUP(U1110,'ITWR Dump'!$A$2:$Y$5000,15,0)),0,(VLOOKUP('ILC Report'!U1110,'ITWR Dump'!$A$2:$Y$5000,15,0)))</f>
        <v>0</v>
      </c>
      <c r="AZ1110" s="11" t="str">
        <f t="shared" si="499"/>
        <v>No</v>
      </c>
      <c r="BA1110" s="11" t="str">
        <f t="shared" si="500"/>
        <v>BKO</v>
      </c>
      <c r="BB1110" s="11" t="str">
        <f t="shared" si="501"/>
        <v>ES</v>
      </c>
      <c r="BC1110" s="11" t="str">
        <f t="shared" si="502"/>
        <v>No</v>
      </c>
    </row>
    <row r="1111" spans="1:55" x14ac:dyDescent="0.3">
      <c r="A1111" s="11" t="s">
        <v>123</v>
      </c>
      <c r="B1111" s="11" t="s">
        <v>1860</v>
      </c>
      <c r="C1111" s="11" t="s">
        <v>626</v>
      </c>
      <c r="D1111" s="11" t="s">
        <v>2522</v>
      </c>
      <c r="E1111" s="38" t="s">
        <v>2901</v>
      </c>
      <c r="F1111" s="11">
        <v>1</v>
      </c>
      <c r="G1111" s="40" t="s">
        <v>218</v>
      </c>
      <c r="H1111" s="11" t="str">
        <f t="shared" si="484"/>
        <v>Regular</v>
      </c>
      <c r="I1111" s="11" t="str">
        <f t="shared" si="476"/>
        <v>US</v>
      </c>
      <c r="J1111" s="11" t="str">
        <f>IF(ISERROR(VLOOKUP(C1111,'WI Vs ASM'!$B$2:$E$1000,4,0)),0,(VLOOKUP(C1111,'WI Vs ASM'!$B$2:$E$1000,4,0)))</f>
        <v>Onshore</v>
      </c>
      <c r="K1111" s="11" t="str">
        <f>IF(ISERROR(VLOOKUP(C1111,'WI Vs ASM'!$B$2:$F$1000,5,0)),0,(VLOOKUP(C1111,'WI Vs ASM'!$B$2:$F$1000,5,0)))</f>
        <v>01-Fixed Price</v>
      </c>
      <c r="L1111" s="11" t="str">
        <f>IF(ISERROR(VLOOKUP(C1111,'WI Vs ASM'!$B$2:$D$1000,3,0)),0,(VLOOKUP(C1111,'WI Vs ASM'!$B$2:$D$1000,3,0)))</f>
        <v>00-Maintenance Onshore</v>
      </c>
      <c r="M1111" s="11" t="str">
        <f>IF(ISERROR(VLOOKUP(C1111,'WI Vs ASM'!$B$2:$I$1000,8,0)),0,(VLOOKUP(C1111,'WI Vs ASM'!$B$2:$I$1000,8,0)))</f>
        <v>Rahul Soman</v>
      </c>
      <c r="N1111" s="11" t="str">
        <f>IF(ISERROR(VLOOKUP(C1111,'WI Vs ASM'!$B$2:$G$1000,6,0)),0,(VLOOKUP(C1111,'WI Vs ASM'!$B$2:$G$1000,6,0)))</f>
        <v>Claims</v>
      </c>
      <c r="O1111" s="11" t="str">
        <f>IF(ISERROR(VLOOKUP(C1111,'WI Vs ASM'!$B$2:$H$1000,7,0)),0,(VLOOKUP(C1111,'WI Vs ASM'!$B$2:$H$1000,7,0)))</f>
        <v>Claims</v>
      </c>
      <c r="P1111" s="11" t="str">
        <f t="shared" si="477"/>
        <v>May-17</v>
      </c>
      <c r="Q1111" s="11" t="str">
        <f t="shared" si="478"/>
        <v>Q2</v>
      </c>
      <c r="R1111" s="11" t="str">
        <f>IF(ISERROR(VLOOKUP(C1111,'WI Vs ASM'!$B$2:$J$1000,9,0)),0,(VLOOKUP(C1111,'WI Vs ASM'!$B$2:$J$1000,9,0)))</f>
        <v>Jyothi Pai</v>
      </c>
      <c r="S1111" s="11" t="str">
        <f>IF(ISERROR(VLOOKUP(C1111,'WI Vs ASM'!$B$2:$K$1000,10,0)),0,(VLOOKUP(C1111,'WI Vs ASM'!$B$2:$K$1000,10,0)))</f>
        <v>Dana D. Smith</v>
      </c>
      <c r="T1111" s="11" t="str">
        <f>IF(ISERROR(VLOOKUP(C1111,'WI Vs ASM'!$B$2:$L$1000,11,0)),0,(VLOOKUP(C1111,'WI Vs ASM'!$B$2:$L$1000,11,0)))</f>
        <v>Phillip Mclean</v>
      </c>
      <c r="U1111" s="11" t="e">
        <f t="shared" si="485"/>
        <v>#VALUE!</v>
      </c>
      <c r="V1111" s="11" t="str">
        <f t="shared" si="479"/>
        <v>Yes</v>
      </c>
      <c r="W1111" s="11" t="str">
        <f t="shared" si="480"/>
        <v>No</v>
      </c>
      <c r="X1111" s="11" t="str">
        <f t="shared" si="481"/>
        <v>No</v>
      </c>
      <c r="Y1111" s="11" t="str">
        <f t="shared" si="482"/>
        <v>No</v>
      </c>
      <c r="Z1111" s="11" t="str">
        <f t="shared" si="483"/>
        <v>No</v>
      </c>
      <c r="AA1111" s="11" t="str">
        <f t="shared" si="486"/>
        <v>No</v>
      </c>
      <c r="AB1111" s="11">
        <f>IF(ISERROR(VLOOKUP(U1111,'ITWR Dump'!$A$2:$Y$5000,24,0)),0,(VLOOKUP('ILC Report'!U1111,'ITWR Dump'!$A$2:$Y$5000,24,0)))</f>
        <v>0</v>
      </c>
      <c r="AC1111" s="11" t="str">
        <f t="shared" si="487"/>
        <v>No</v>
      </c>
      <c r="AD1111" s="11" t="str">
        <f t="shared" si="488"/>
        <v/>
      </c>
      <c r="AE1111" s="11">
        <f>IF(ISERROR(VLOOKUP(U1111,'ITWR Dump'!$A$2:$Y$5000,13,0)),0,(VLOOKUP(U1111,'ITWR Dump'!$A$2:$Y$5000,13,0)))</f>
        <v>0</v>
      </c>
      <c r="AF1111" s="11">
        <f>IF(ISERROR(VLOOKUP(U1111,'ITWR Dump'!$A$2:$Y$5000,11,0)),0,(VLOOKUP(U1111,'ITWR Dump'!$A$2:$Y$5000,11,0)))</f>
        <v>0</v>
      </c>
      <c r="AG1111" s="11">
        <f>IF(ISERROR(VLOOKUP(U1111,'ITWR Dump'!$A$2:$Y$5000,2,0)),0,(VLOOKUP(U1111,'ITWR Dump'!$A$2:$Y$5000,2,0)))</f>
        <v>0</v>
      </c>
      <c r="AH1111" s="11">
        <f>IF(ISERROR(VLOOKUP(U1111,'ITWR Dump'!$A$2:$Y$5000,14,0)),0,(VLOOKUP(U1111,'ITWR Dump'!$A$2:$Y$5000,14,0)))</f>
        <v>0</v>
      </c>
      <c r="AI1111" s="11" t="str">
        <f t="shared" si="489"/>
        <v>00-Maintenance Onshore Landed</v>
      </c>
      <c r="AJ1111" s="11" t="str">
        <f t="shared" si="490"/>
        <v>Landed Onshore</v>
      </c>
      <c r="AK1111" s="11" t="str">
        <f>IF(ISERROR(VLOOKUP(A1111,'Team Data'!$C$2:$U$213,17,0)),0,(VLOOKUP(A1111,'Team Data'!$C$2:$U$213,17,0)))</f>
        <v>IMS and FN</v>
      </c>
      <c r="AL1111" s="11" t="str">
        <f t="shared" si="491"/>
        <v>2017-04-24</v>
      </c>
      <c r="AM1111" s="11">
        <f>IF(ISERROR(VLOOKUP(U1111,'ITWR Dump'!$A$2:$Y$5000,16,0)),0,(VLOOKUP(U1111,'ITWR Dump'!$A$2:$Y$5000,16,0)))</f>
        <v>0</v>
      </c>
      <c r="AN1111" s="11">
        <f>IF(ISERROR(VLOOKUP(U1111,'ITWR Dump'!$A$2:$Y$5000,18,0)),0,(VLOOKUP(U1111,'ITWR Dump'!$A$2:$Y$5000,18,0)))</f>
        <v>0</v>
      </c>
      <c r="AO1111" s="11">
        <f>IF(ISERROR(VLOOKUP(U1111,'ITWR Dump'!$A$2:$Y$5000,25,0)),0,(VLOOKUP('ILC Report'!U1111,'ITWR Dump'!$A$2:$Y$5000,25,0)))</f>
        <v>0</v>
      </c>
      <c r="AP1111" s="11">
        <f t="shared" si="492"/>
        <v>1</v>
      </c>
      <c r="AQ1111" s="26">
        <f t="shared" si="493"/>
        <v>0</v>
      </c>
      <c r="AR1111" s="26">
        <f t="shared" si="494"/>
        <v>0</v>
      </c>
      <c r="AS1111" s="26">
        <f t="shared" si="495"/>
        <v>0</v>
      </c>
      <c r="AT1111" s="26">
        <f t="shared" si="496"/>
        <v>0</v>
      </c>
      <c r="AU1111" s="26">
        <f t="shared" si="497"/>
        <v>0</v>
      </c>
      <c r="AV1111" s="26">
        <f t="shared" si="498"/>
        <v>0</v>
      </c>
      <c r="AW1111" s="11" t="s">
        <v>653</v>
      </c>
      <c r="AX1111" s="11" t="str">
        <f>VLOOKUP(L1111,Group!$A$2:$B$1000,2,0)</f>
        <v>Maintenance</v>
      </c>
      <c r="AY1111" s="11">
        <f>IF(ISERROR(VLOOKUP(U1111,'ITWR Dump'!$A$2:$Y$5000,15,0)),0,(VLOOKUP('ILC Report'!U1111,'ITWR Dump'!$A$2:$Y$5000,15,0)))</f>
        <v>0</v>
      </c>
      <c r="AZ1111" s="11" t="str">
        <f t="shared" si="499"/>
        <v>Yes</v>
      </c>
      <c r="BA1111" s="11" t="str">
        <f t="shared" si="500"/>
        <v>BKO</v>
      </c>
      <c r="BB1111" s="11" t="str">
        <f t="shared" si="501"/>
        <v>MN</v>
      </c>
      <c r="BC1111" s="11" t="str">
        <f t="shared" si="502"/>
        <v>No</v>
      </c>
    </row>
    <row r="1112" spans="1:55" x14ac:dyDescent="0.3">
      <c r="A1112" s="11" t="s">
        <v>123</v>
      </c>
      <c r="B1112" s="11" t="s">
        <v>1860</v>
      </c>
      <c r="C1112" s="11" t="s">
        <v>625</v>
      </c>
      <c r="D1112" s="11" t="s">
        <v>655</v>
      </c>
      <c r="E1112" s="38" t="s">
        <v>2901</v>
      </c>
      <c r="F1112" s="11">
        <v>40</v>
      </c>
      <c r="G1112" s="40" t="s">
        <v>218</v>
      </c>
      <c r="H1112" s="11" t="str">
        <f t="shared" si="484"/>
        <v>Regular</v>
      </c>
      <c r="I1112" s="11" t="str">
        <f t="shared" si="476"/>
        <v>US</v>
      </c>
      <c r="J1112" s="11" t="str">
        <f>IF(ISERROR(VLOOKUP(C1112,'WI Vs ASM'!$B$2:$E$1000,4,0)),0,(VLOOKUP(C1112,'WI Vs ASM'!$B$2:$E$1000,4,0)))</f>
        <v>Onshore</v>
      </c>
      <c r="K1112" s="11" t="str">
        <f>IF(ISERROR(VLOOKUP(C1112,'WI Vs ASM'!$B$2:$F$1000,5,0)),0,(VLOOKUP(C1112,'WI Vs ASM'!$B$2:$F$1000,5,0)))</f>
        <v>02-Variable Billable</v>
      </c>
      <c r="L1112" s="11" t="str">
        <f>IF(ISERROR(VLOOKUP(C1112,'WI Vs ASM'!$B$2:$D$1000,3,0)),0,(VLOOKUP(C1112,'WI Vs ASM'!$B$2:$D$1000,3,0)))</f>
        <v>77-Landed BA-SE Onshore</v>
      </c>
      <c r="M1112" s="11" t="str">
        <f>IF(ISERROR(VLOOKUP(C1112,'WI Vs ASM'!$B$2:$I$1000,8,0)),0,(VLOOKUP(C1112,'WI Vs ASM'!$B$2:$I$1000,8,0)))</f>
        <v>Rahul Soman</v>
      </c>
      <c r="N1112" s="11" t="str">
        <f>IF(ISERROR(VLOOKUP(C1112,'WI Vs ASM'!$B$2:$G$1000,6,0)),0,(VLOOKUP(C1112,'WI Vs ASM'!$B$2:$G$1000,6,0)))</f>
        <v>Claims</v>
      </c>
      <c r="O1112" s="11" t="str">
        <f>IF(ISERROR(VLOOKUP(C1112,'WI Vs ASM'!$B$2:$H$1000,7,0)),0,(VLOOKUP(C1112,'WI Vs ASM'!$B$2:$H$1000,7,0)))</f>
        <v>Claims</v>
      </c>
      <c r="P1112" s="11" t="str">
        <f t="shared" si="477"/>
        <v>May-17</v>
      </c>
      <c r="Q1112" s="11" t="str">
        <f t="shared" si="478"/>
        <v>Q2</v>
      </c>
      <c r="R1112" s="11" t="str">
        <f>IF(ISERROR(VLOOKUP(C1112,'WI Vs ASM'!$B$2:$J$1000,9,0)),0,(VLOOKUP(C1112,'WI Vs ASM'!$B$2:$J$1000,9,0)))</f>
        <v>Jyothi Pai</v>
      </c>
      <c r="S1112" s="11" t="str">
        <f>IF(ISERROR(VLOOKUP(C1112,'WI Vs ASM'!$B$2:$K$1000,10,0)),0,(VLOOKUP(C1112,'WI Vs ASM'!$B$2:$K$1000,10,0)))</f>
        <v>Dana D. Smith</v>
      </c>
      <c r="T1112" s="11" t="str">
        <f>IF(ISERROR(VLOOKUP(C1112,'WI Vs ASM'!$B$2:$L$1000,11,0)),0,(VLOOKUP(C1112,'WI Vs ASM'!$B$2:$L$1000,11,0)))</f>
        <v>Phillip Mclean</v>
      </c>
      <c r="U1112" s="11" t="e">
        <f t="shared" si="485"/>
        <v>#VALUE!</v>
      </c>
      <c r="V1112" s="11" t="str">
        <f t="shared" si="479"/>
        <v>No</v>
      </c>
      <c r="W1112" s="11" t="str">
        <f t="shared" si="480"/>
        <v>Yes</v>
      </c>
      <c r="X1112" s="11" t="str">
        <f t="shared" si="481"/>
        <v>Yes</v>
      </c>
      <c r="Y1112" s="11" t="str">
        <f t="shared" si="482"/>
        <v>No</v>
      </c>
      <c r="Z1112" s="11" t="str">
        <f t="shared" si="483"/>
        <v>No</v>
      </c>
      <c r="AA1112" s="11" t="str">
        <f t="shared" si="486"/>
        <v>No</v>
      </c>
      <c r="AB1112" s="11">
        <f>IF(ISERROR(VLOOKUP(U1112,'ITWR Dump'!$A$2:$Y$5000,24,0)),0,(VLOOKUP('ILC Report'!U1112,'ITWR Dump'!$A$2:$Y$5000,24,0)))</f>
        <v>0</v>
      </c>
      <c r="AC1112" s="11" t="str">
        <f t="shared" si="487"/>
        <v>Yes</v>
      </c>
      <c r="AD1112" s="11" t="str">
        <f t="shared" si="488"/>
        <v>BASE/Staff Aug</v>
      </c>
      <c r="AE1112" s="11">
        <f>IF(ISERROR(VLOOKUP(U1112,'ITWR Dump'!$A$2:$Y$5000,13,0)),0,(VLOOKUP(U1112,'ITWR Dump'!$A$2:$Y$5000,13,0)))</f>
        <v>0</v>
      </c>
      <c r="AF1112" s="11">
        <f>IF(ISERROR(VLOOKUP(U1112,'ITWR Dump'!$A$2:$Y$5000,11,0)),0,(VLOOKUP(U1112,'ITWR Dump'!$A$2:$Y$5000,11,0)))</f>
        <v>0</v>
      </c>
      <c r="AG1112" s="11">
        <f>IF(ISERROR(VLOOKUP(U1112,'ITWR Dump'!$A$2:$Y$5000,2,0)),0,(VLOOKUP(U1112,'ITWR Dump'!$A$2:$Y$5000,2,0)))</f>
        <v>0</v>
      </c>
      <c r="AH1112" s="11">
        <f>IF(ISERROR(VLOOKUP(U1112,'ITWR Dump'!$A$2:$Y$5000,14,0)),0,(VLOOKUP(U1112,'ITWR Dump'!$A$2:$Y$5000,14,0)))</f>
        <v>0</v>
      </c>
      <c r="AI1112" s="11" t="str">
        <f t="shared" si="489"/>
        <v>77-Landed BA-SE Onshore Landed</v>
      </c>
      <c r="AJ1112" s="11" t="str">
        <f t="shared" si="490"/>
        <v>Landed Onshore</v>
      </c>
      <c r="AK1112" s="11" t="str">
        <f>IF(ISERROR(VLOOKUP(A1112,'Team Data'!$C$2:$U$213,17,0)),0,(VLOOKUP(A1112,'Team Data'!$C$2:$U$213,17,0)))</f>
        <v>IMS and FN</v>
      </c>
      <c r="AL1112" s="11" t="str">
        <f t="shared" si="491"/>
        <v>2017-04-24</v>
      </c>
      <c r="AM1112" s="11">
        <f>IF(ISERROR(VLOOKUP(U1112,'ITWR Dump'!$A$2:$Y$5000,16,0)),0,(VLOOKUP(U1112,'ITWR Dump'!$A$2:$Y$5000,16,0)))</f>
        <v>0</v>
      </c>
      <c r="AN1112" s="11">
        <f>IF(ISERROR(VLOOKUP(U1112,'ITWR Dump'!$A$2:$Y$5000,18,0)),0,(VLOOKUP(U1112,'ITWR Dump'!$A$2:$Y$5000,18,0)))</f>
        <v>0</v>
      </c>
      <c r="AO1112" s="11">
        <f>IF(ISERROR(VLOOKUP(U1112,'ITWR Dump'!$A$2:$Y$5000,25,0)),0,(VLOOKUP('ILC Report'!U1112,'ITWR Dump'!$A$2:$Y$5000,25,0)))</f>
        <v>0</v>
      </c>
      <c r="AP1112" s="11">
        <f t="shared" si="492"/>
        <v>0</v>
      </c>
      <c r="AQ1112" s="26">
        <f t="shared" si="493"/>
        <v>0</v>
      </c>
      <c r="AR1112" s="26">
        <f t="shared" si="494"/>
        <v>0</v>
      </c>
      <c r="AS1112" s="26">
        <f t="shared" si="495"/>
        <v>0</v>
      </c>
      <c r="AT1112" s="26">
        <f t="shared" si="496"/>
        <v>0</v>
      </c>
      <c r="AU1112" s="26">
        <f t="shared" si="497"/>
        <v>0</v>
      </c>
      <c r="AV1112" s="26">
        <f t="shared" si="498"/>
        <v>0</v>
      </c>
      <c r="AW1112" s="11" t="s">
        <v>653</v>
      </c>
      <c r="AX1112" s="11" t="str">
        <f>VLOOKUP(L1112,Group!$A$2:$B$1000,2,0)</f>
        <v>Enhancement</v>
      </c>
      <c r="AY1112" s="11">
        <f>IF(ISERROR(VLOOKUP(U1112,'ITWR Dump'!$A$2:$Y$5000,15,0)),0,(VLOOKUP('ILC Report'!U1112,'ITWR Dump'!$A$2:$Y$5000,15,0)))</f>
        <v>0</v>
      </c>
      <c r="AZ1112" s="11" t="str">
        <f t="shared" si="499"/>
        <v>No</v>
      </c>
      <c r="BA1112" s="11" t="str">
        <f t="shared" si="500"/>
        <v>BKO</v>
      </c>
      <c r="BB1112" s="11" t="str">
        <f t="shared" si="501"/>
        <v>LB</v>
      </c>
      <c r="BC1112" s="11" t="str">
        <f t="shared" si="502"/>
        <v>No</v>
      </c>
    </row>
    <row r="1113" spans="1:55" x14ac:dyDescent="0.3">
      <c r="A1113" s="11" t="s">
        <v>123</v>
      </c>
      <c r="B1113" s="11" t="s">
        <v>1860</v>
      </c>
      <c r="C1113" s="11" t="s">
        <v>624</v>
      </c>
      <c r="D1113" s="11" t="s">
        <v>2521</v>
      </c>
      <c r="E1113" s="38" t="s">
        <v>2901</v>
      </c>
      <c r="F1113" s="11">
        <v>4</v>
      </c>
      <c r="G1113" s="40" t="s">
        <v>218</v>
      </c>
      <c r="H1113" s="11" t="str">
        <f t="shared" si="484"/>
        <v>Regular</v>
      </c>
      <c r="I1113" s="11" t="str">
        <f t="shared" si="476"/>
        <v>US</v>
      </c>
      <c r="J1113" s="11" t="str">
        <f>IF(ISERROR(VLOOKUP(C1113,'WI Vs ASM'!$B$2:$E$1000,4,0)),0,(VLOOKUP(C1113,'WI Vs ASM'!$B$2:$E$1000,4,0)))</f>
        <v>Onshore</v>
      </c>
      <c r="K1113" s="11" t="str">
        <f>IF(ISERROR(VLOOKUP(C1113,'WI Vs ASM'!$B$2:$F$1000,5,0)),0,(VLOOKUP(C1113,'WI Vs ASM'!$B$2:$F$1000,5,0)))</f>
        <v>02-Variable Billable</v>
      </c>
      <c r="L1113" s="11" t="str">
        <f>IF(ISERROR(VLOOKUP(C1113,'WI Vs ASM'!$B$2:$D$1000,3,0)),0,(VLOOKUP(C1113,'WI Vs ASM'!$B$2:$D$1000,3,0)))</f>
        <v>10-Enhancement Onshore</v>
      </c>
      <c r="M1113" s="11" t="str">
        <f>IF(ISERROR(VLOOKUP(C1113,'WI Vs ASM'!$B$2:$I$1000,8,0)),0,(VLOOKUP(C1113,'WI Vs ASM'!$B$2:$I$1000,8,0)))</f>
        <v>Prakash Varadachari</v>
      </c>
      <c r="N1113" s="11" t="str">
        <f>IF(ISERROR(VLOOKUP(C1113,'WI Vs ASM'!$B$2:$G$1000,6,0)),0,(VLOOKUP(C1113,'WI Vs ASM'!$B$2:$G$1000,6,0)))</f>
        <v>Claims</v>
      </c>
      <c r="O1113" s="11" t="str">
        <f>IF(ISERROR(VLOOKUP(C1113,'WI Vs ASM'!$B$2:$H$1000,7,0)),0,(VLOOKUP(C1113,'WI Vs ASM'!$B$2:$H$1000,7,0)))</f>
        <v>Claims</v>
      </c>
      <c r="P1113" s="11" t="str">
        <f t="shared" si="477"/>
        <v>May-17</v>
      </c>
      <c r="Q1113" s="11" t="str">
        <f t="shared" si="478"/>
        <v>Q2</v>
      </c>
      <c r="R1113" s="11" t="str">
        <f>IF(ISERROR(VLOOKUP(C1113,'WI Vs ASM'!$B$2:$J$1000,9,0)),0,(VLOOKUP(C1113,'WI Vs ASM'!$B$2:$J$1000,9,0)))</f>
        <v>Chandraprabha Palaniswamy</v>
      </c>
      <c r="S1113" s="11" t="str">
        <f>IF(ISERROR(VLOOKUP(C1113,'WI Vs ASM'!$B$2:$K$1000,10,0)),0,(VLOOKUP(C1113,'WI Vs ASM'!$B$2:$K$1000,10,0)))</f>
        <v>Dana D. Smith</v>
      </c>
      <c r="T1113" s="11" t="str">
        <f>IF(ISERROR(VLOOKUP(C1113,'WI Vs ASM'!$B$2:$L$1000,11,0)),0,(VLOOKUP(C1113,'WI Vs ASM'!$B$2:$L$1000,11,0)))</f>
        <v>Phillip Mclean</v>
      </c>
      <c r="U1113" s="11" t="str">
        <f t="shared" si="485"/>
        <v>WR736309</v>
      </c>
      <c r="V1113" s="11" t="str">
        <f t="shared" si="479"/>
        <v>No</v>
      </c>
      <c r="W1113" s="11" t="str">
        <f t="shared" si="480"/>
        <v>Yes</v>
      </c>
      <c r="X1113" s="11" t="str">
        <f t="shared" si="481"/>
        <v>No</v>
      </c>
      <c r="Y1113" s="11" t="str">
        <f t="shared" si="482"/>
        <v>No</v>
      </c>
      <c r="Z1113" s="11" t="str">
        <f t="shared" si="483"/>
        <v>No</v>
      </c>
      <c r="AA1113" s="11" t="str">
        <f t="shared" si="486"/>
        <v>No</v>
      </c>
      <c r="AB1113" s="11">
        <f>IF(ISERROR(VLOOKUP(U1113,'ITWR Dump'!$A$2:$Y$5000,24,0)),0,(VLOOKUP('ILC Report'!U1113,'ITWR Dump'!$A$2:$Y$5000,24,0)))</f>
        <v>0</v>
      </c>
      <c r="AC1113" s="11" t="str">
        <f t="shared" si="487"/>
        <v>No</v>
      </c>
      <c r="AD1113" s="11" t="str">
        <f t="shared" si="488"/>
        <v/>
      </c>
      <c r="AE1113" s="11">
        <f>IF(ISERROR(VLOOKUP(U1113,'ITWR Dump'!$A$2:$Y$5000,13,0)),0,(VLOOKUP(U1113,'ITWR Dump'!$A$2:$Y$5000,13,0)))</f>
        <v>0</v>
      </c>
      <c r="AF1113" s="11">
        <f>IF(ISERROR(VLOOKUP(U1113,'ITWR Dump'!$A$2:$Y$5000,11,0)),0,(VLOOKUP(U1113,'ITWR Dump'!$A$2:$Y$5000,11,0)))</f>
        <v>0</v>
      </c>
      <c r="AG1113" s="11">
        <f>IF(ISERROR(VLOOKUP(U1113,'ITWR Dump'!$A$2:$Y$5000,2,0)),0,(VLOOKUP(U1113,'ITWR Dump'!$A$2:$Y$5000,2,0)))</f>
        <v>0</v>
      </c>
      <c r="AH1113" s="11">
        <f>IF(ISERROR(VLOOKUP(U1113,'ITWR Dump'!$A$2:$Y$5000,14,0)),0,(VLOOKUP(U1113,'ITWR Dump'!$A$2:$Y$5000,14,0)))</f>
        <v>0</v>
      </c>
      <c r="AI1113" s="11" t="str">
        <f t="shared" si="489"/>
        <v>10-Enhancement Onshore Landed</v>
      </c>
      <c r="AJ1113" s="11" t="str">
        <f t="shared" si="490"/>
        <v>Landed Onshore</v>
      </c>
      <c r="AK1113" s="11" t="str">
        <f>IF(ISERROR(VLOOKUP(A1113,'Team Data'!$C$2:$U$213,17,0)),0,(VLOOKUP(A1113,'Team Data'!$C$2:$U$213,17,0)))</f>
        <v>IMS and FN</v>
      </c>
      <c r="AL1113" s="11" t="str">
        <f t="shared" si="491"/>
        <v>2017-04-24</v>
      </c>
      <c r="AM1113" s="11">
        <f>IF(ISERROR(VLOOKUP(U1113,'ITWR Dump'!$A$2:$Y$5000,16,0)),0,(VLOOKUP(U1113,'ITWR Dump'!$A$2:$Y$5000,16,0)))</f>
        <v>0</v>
      </c>
      <c r="AN1113" s="11">
        <f>IF(ISERROR(VLOOKUP(U1113,'ITWR Dump'!$A$2:$Y$5000,18,0)),0,(VLOOKUP(U1113,'ITWR Dump'!$A$2:$Y$5000,18,0)))</f>
        <v>0</v>
      </c>
      <c r="AO1113" s="11">
        <f>IF(ISERROR(VLOOKUP(U1113,'ITWR Dump'!$A$2:$Y$5000,25,0)),0,(VLOOKUP('ILC Report'!U1113,'ITWR Dump'!$A$2:$Y$5000,25,0)))</f>
        <v>0</v>
      </c>
      <c r="AP1113" s="11">
        <f t="shared" si="492"/>
        <v>0</v>
      </c>
      <c r="AQ1113" s="26">
        <f t="shared" si="493"/>
        <v>0</v>
      </c>
      <c r="AR1113" s="26">
        <f t="shared" si="494"/>
        <v>0</v>
      </c>
      <c r="AS1113" s="26">
        <f t="shared" si="495"/>
        <v>0</v>
      </c>
      <c r="AT1113" s="26">
        <f t="shared" si="496"/>
        <v>0</v>
      </c>
      <c r="AU1113" s="26">
        <f t="shared" si="497"/>
        <v>0</v>
      </c>
      <c r="AV1113" s="26">
        <f t="shared" si="498"/>
        <v>0</v>
      </c>
      <c r="AW1113" s="11" t="s">
        <v>653</v>
      </c>
      <c r="AX1113" s="11" t="str">
        <f>VLOOKUP(L1113,Group!$A$2:$B$1000,2,0)</f>
        <v>Enhancement</v>
      </c>
      <c r="AY1113" s="11">
        <f>IF(ISERROR(VLOOKUP(U1113,'ITWR Dump'!$A$2:$Y$5000,15,0)),0,(VLOOKUP('ILC Report'!U1113,'ITWR Dump'!$A$2:$Y$5000,15,0)))</f>
        <v>0</v>
      </c>
      <c r="AZ1113" s="11" t="str">
        <f t="shared" si="499"/>
        <v>No</v>
      </c>
      <c r="BA1113" s="11" t="str">
        <f t="shared" si="500"/>
        <v>BKO</v>
      </c>
      <c r="BB1113" s="11" t="str">
        <f t="shared" si="501"/>
        <v>ES</v>
      </c>
      <c r="BC1113" s="11" t="str">
        <f t="shared" si="502"/>
        <v>No</v>
      </c>
    </row>
    <row r="1114" spans="1:55" x14ac:dyDescent="0.3">
      <c r="A1114" s="11" t="s">
        <v>123</v>
      </c>
      <c r="B1114" s="11" t="s">
        <v>1860</v>
      </c>
      <c r="C1114" s="11" t="s">
        <v>625</v>
      </c>
      <c r="D1114" s="11" t="s">
        <v>655</v>
      </c>
      <c r="E1114" s="38" t="s">
        <v>2902</v>
      </c>
      <c r="F1114" s="11">
        <v>40</v>
      </c>
      <c r="G1114" s="40" t="s">
        <v>218</v>
      </c>
      <c r="H1114" s="11" t="str">
        <f t="shared" si="484"/>
        <v>Regular</v>
      </c>
      <c r="I1114" s="11" t="str">
        <f t="shared" si="476"/>
        <v>US</v>
      </c>
      <c r="J1114" s="11" t="str">
        <f>IF(ISERROR(VLOOKUP(C1114,'WI Vs ASM'!$B$2:$E$1000,4,0)),0,(VLOOKUP(C1114,'WI Vs ASM'!$B$2:$E$1000,4,0)))</f>
        <v>Onshore</v>
      </c>
      <c r="K1114" s="11" t="str">
        <f>IF(ISERROR(VLOOKUP(C1114,'WI Vs ASM'!$B$2:$F$1000,5,0)),0,(VLOOKUP(C1114,'WI Vs ASM'!$B$2:$F$1000,5,0)))</f>
        <v>02-Variable Billable</v>
      </c>
      <c r="L1114" s="11" t="str">
        <f>IF(ISERROR(VLOOKUP(C1114,'WI Vs ASM'!$B$2:$D$1000,3,0)),0,(VLOOKUP(C1114,'WI Vs ASM'!$B$2:$D$1000,3,0)))</f>
        <v>77-Landed BA-SE Onshore</v>
      </c>
      <c r="M1114" s="11" t="str">
        <f>IF(ISERROR(VLOOKUP(C1114,'WI Vs ASM'!$B$2:$I$1000,8,0)),0,(VLOOKUP(C1114,'WI Vs ASM'!$B$2:$I$1000,8,0)))</f>
        <v>Rahul Soman</v>
      </c>
      <c r="N1114" s="11" t="str">
        <f>IF(ISERROR(VLOOKUP(C1114,'WI Vs ASM'!$B$2:$G$1000,6,0)),0,(VLOOKUP(C1114,'WI Vs ASM'!$B$2:$G$1000,6,0)))</f>
        <v>Claims</v>
      </c>
      <c r="O1114" s="11" t="str">
        <f>IF(ISERROR(VLOOKUP(C1114,'WI Vs ASM'!$B$2:$H$1000,7,0)),0,(VLOOKUP(C1114,'WI Vs ASM'!$B$2:$H$1000,7,0)))</f>
        <v>Claims</v>
      </c>
      <c r="P1114" s="11" t="str">
        <f t="shared" si="477"/>
        <v>May-17</v>
      </c>
      <c r="Q1114" s="11" t="str">
        <f t="shared" si="478"/>
        <v>Q2</v>
      </c>
      <c r="R1114" s="11" t="str">
        <f>IF(ISERROR(VLOOKUP(C1114,'WI Vs ASM'!$B$2:$J$1000,9,0)),0,(VLOOKUP(C1114,'WI Vs ASM'!$B$2:$J$1000,9,0)))</f>
        <v>Jyothi Pai</v>
      </c>
      <c r="S1114" s="11" t="str">
        <f>IF(ISERROR(VLOOKUP(C1114,'WI Vs ASM'!$B$2:$K$1000,10,0)),0,(VLOOKUP(C1114,'WI Vs ASM'!$B$2:$K$1000,10,0)))</f>
        <v>Dana D. Smith</v>
      </c>
      <c r="T1114" s="11" t="str">
        <f>IF(ISERROR(VLOOKUP(C1114,'WI Vs ASM'!$B$2:$L$1000,11,0)),0,(VLOOKUP(C1114,'WI Vs ASM'!$B$2:$L$1000,11,0)))</f>
        <v>Phillip Mclean</v>
      </c>
      <c r="U1114" s="11" t="e">
        <f t="shared" si="485"/>
        <v>#VALUE!</v>
      </c>
      <c r="V1114" s="11" t="str">
        <f t="shared" si="479"/>
        <v>No</v>
      </c>
      <c r="W1114" s="11" t="str">
        <f t="shared" si="480"/>
        <v>Yes</v>
      </c>
      <c r="X1114" s="11" t="str">
        <f t="shared" si="481"/>
        <v>Yes</v>
      </c>
      <c r="Y1114" s="11" t="str">
        <f t="shared" si="482"/>
        <v>No</v>
      </c>
      <c r="Z1114" s="11" t="str">
        <f t="shared" si="483"/>
        <v>No</v>
      </c>
      <c r="AA1114" s="11" t="str">
        <f t="shared" si="486"/>
        <v>No</v>
      </c>
      <c r="AB1114" s="11">
        <f>IF(ISERROR(VLOOKUP(U1114,'ITWR Dump'!$A$2:$Y$5000,24,0)),0,(VLOOKUP('ILC Report'!U1114,'ITWR Dump'!$A$2:$Y$5000,24,0)))</f>
        <v>0</v>
      </c>
      <c r="AC1114" s="11" t="str">
        <f t="shared" si="487"/>
        <v>Yes</v>
      </c>
      <c r="AD1114" s="11" t="str">
        <f t="shared" si="488"/>
        <v>BASE/Staff Aug</v>
      </c>
      <c r="AE1114" s="11">
        <f>IF(ISERROR(VLOOKUP(U1114,'ITWR Dump'!$A$2:$Y$5000,13,0)),0,(VLOOKUP(U1114,'ITWR Dump'!$A$2:$Y$5000,13,0)))</f>
        <v>0</v>
      </c>
      <c r="AF1114" s="11">
        <f>IF(ISERROR(VLOOKUP(U1114,'ITWR Dump'!$A$2:$Y$5000,11,0)),0,(VLOOKUP(U1114,'ITWR Dump'!$A$2:$Y$5000,11,0)))</f>
        <v>0</v>
      </c>
      <c r="AG1114" s="11">
        <f>IF(ISERROR(VLOOKUP(U1114,'ITWR Dump'!$A$2:$Y$5000,2,0)),0,(VLOOKUP(U1114,'ITWR Dump'!$A$2:$Y$5000,2,0)))</f>
        <v>0</v>
      </c>
      <c r="AH1114" s="11">
        <f>IF(ISERROR(VLOOKUP(U1114,'ITWR Dump'!$A$2:$Y$5000,14,0)),0,(VLOOKUP(U1114,'ITWR Dump'!$A$2:$Y$5000,14,0)))</f>
        <v>0</v>
      </c>
      <c r="AI1114" s="11" t="str">
        <f t="shared" si="489"/>
        <v>77-Landed BA-SE Onshore Landed</v>
      </c>
      <c r="AJ1114" s="11" t="str">
        <f t="shared" si="490"/>
        <v>Landed Onshore</v>
      </c>
      <c r="AK1114" s="11" t="str">
        <f>IF(ISERROR(VLOOKUP(A1114,'Team Data'!$C$2:$U$213,17,0)),0,(VLOOKUP(A1114,'Team Data'!$C$2:$U$213,17,0)))</f>
        <v>IMS and FN</v>
      </c>
      <c r="AL1114" s="11" t="str">
        <f t="shared" si="491"/>
        <v>2017-04-24</v>
      </c>
      <c r="AM1114" s="11">
        <f>IF(ISERROR(VLOOKUP(U1114,'ITWR Dump'!$A$2:$Y$5000,16,0)),0,(VLOOKUP(U1114,'ITWR Dump'!$A$2:$Y$5000,16,0)))</f>
        <v>0</v>
      </c>
      <c r="AN1114" s="11">
        <f>IF(ISERROR(VLOOKUP(U1114,'ITWR Dump'!$A$2:$Y$5000,18,0)),0,(VLOOKUP(U1114,'ITWR Dump'!$A$2:$Y$5000,18,0)))</f>
        <v>0</v>
      </c>
      <c r="AO1114" s="11">
        <f>IF(ISERROR(VLOOKUP(U1114,'ITWR Dump'!$A$2:$Y$5000,25,0)),0,(VLOOKUP('ILC Report'!U1114,'ITWR Dump'!$A$2:$Y$5000,25,0)))</f>
        <v>0</v>
      </c>
      <c r="AP1114" s="11">
        <f t="shared" si="492"/>
        <v>0</v>
      </c>
      <c r="AQ1114" s="26">
        <f t="shared" si="493"/>
        <v>0</v>
      </c>
      <c r="AR1114" s="26">
        <f t="shared" si="494"/>
        <v>0</v>
      </c>
      <c r="AS1114" s="26">
        <f t="shared" si="495"/>
        <v>0</v>
      </c>
      <c r="AT1114" s="26">
        <f t="shared" si="496"/>
        <v>0</v>
      </c>
      <c r="AU1114" s="26">
        <f t="shared" si="497"/>
        <v>0</v>
      </c>
      <c r="AV1114" s="26">
        <f t="shared" si="498"/>
        <v>0</v>
      </c>
      <c r="AW1114" s="11" t="s">
        <v>653</v>
      </c>
      <c r="AX1114" s="11" t="str">
        <f>VLOOKUP(L1114,Group!$A$2:$B$1000,2,0)</f>
        <v>Enhancement</v>
      </c>
      <c r="AY1114" s="11">
        <f>IF(ISERROR(VLOOKUP(U1114,'ITWR Dump'!$A$2:$Y$5000,15,0)),0,(VLOOKUP('ILC Report'!U1114,'ITWR Dump'!$A$2:$Y$5000,15,0)))</f>
        <v>0</v>
      </c>
      <c r="AZ1114" s="11" t="str">
        <f t="shared" si="499"/>
        <v>No</v>
      </c>
      <c r="BA1114" s="11" t="str">
        <f t="shared" si="500"/>
        <v>BKO</v>
      </c>
      <c r="BB1114" s="11" t="str">
        <f t="shared" si="501"/>
        <v>LB</v>
      </c>
      <c r="BC1114" s="11" t="str">
        <f t="shared" si="502"/>
        <v>No</v>
      </c>
    </row>
    <row r="1115" spans="1:55" x14ac:dyDescent="0.3">
      <c r="A1115" s="11" t="s">
        <v>123</v>
      </c>
      <c r="B1115" s="11" t="s">
        <v>1860</v>
      </c>
      <c r="C1115" s="11" t="s">
        <v>624</v>
      </c>
      <c r="D1115" s="11" t="s">
        <v>2521</v>
      </c>
      <c r="E1115" s="38" t="s">
        <v>2902</v>
      </c>
      <c r="F1115" s="11">
        <v>5</v>
      </c>
      <c r="G1115" s="40" t="s">
        <v>218</v>
      </c>
      <c r="H1115" s="11" t="str">
        <f t="shared" si="484"/>
        <v>Regular</v>
      </c>
      <c r="I1115" s="11" t="str">
        <f t="shared" si="476"/>
        <v>US</v>
      </c>
      <c r="J1115" s="11" t="str">
        <f>IF(ISERROR(VLOOKUP(C1115,'WI Vs ASM'!$B$2:$E$1000,4,0)),0,(VLOOKUP(C1115,'WI Vs ASM'!$B$2:$E$1000,4,0)))</f>
        <v>Onshore</v>
      </c>
      <c r="K1115" s="11" t="str">
        <f>IF(ISERROR(VLOOKUP(C1115,'WI Vs ASM'!$B$2:$F$1000,5,0)),0,(VLOOKUP(C1115,'WI Vs ASM'!$B$2:$F$1000,5,0)))</f>
        <v>02-Variable Billable</v>
      </c>
      <c r="L1115" s="11" t="str">
        <f>IF(ISERROR(VLOOKUP(C1115,'WI Vs ASM'!$B$2:$D$1000,3,0)),0,(VLOOKUP(C1115,'WI Vs ASM'!$B$2:$D$1000,3,0)))</f>
        <v>10-Enhancement Onshore</v>
      </c>
      <c r="M1115" s="11" t="str">
        <f>IF(ISERROR(VLOOKUP(C1115,'WI Vs ASM'!$B$2:$I$1000,8,0)),0,(VLOOKUP(C1115,'WI Vs ASM'!$B$2:$I$1000,8,0)))</f>
        <v>Prakash Varadachari</v>
      </c>
      <c r="N1115" s="11" t="str">
        <f>IF(ISERROR(VLOOKUP(C1115,'WI Vs ASM'!$B$2:$G$1000,6,0)),0,(VLOOKUP(C1115,'WI Vs ASM'!$B$2:$G$1000,6,0)))</f>
        <v>Claims</v>
      </c>
      <c r="O1115" s="11" t="str">
        <f>IF(ISERROR(VLOOKUP(C1115,'WI Vs ASM'!$B$2:$H$1000,7,0)),0,(VLOOKUP(C1115,'WI Vs ASM'!$B$2:$H$1000,7,0)))</f>
        <v>Claims</v>
      </c>
      <c r="P1115" s="11" t="str">
        <f t="shared" si="477"/>
        <v>May-17</v>
      </c>
      <c r="Q1115" s="11" t="str">
        <f t="shared" si="478"/>
        <v>Q2</v>
      </c>
      <c r="R1115" s="11" t="str">
        <f>IF(ISERROR(VLOOKUP(C1115,'WI Vs ASM'!$B$2:$J$1000,9,0)),0,(VLOOKUP(C1115,'WI Vs ASM'!$B$2:$J$1000,9,0)))</f>
        <v>Chandraprabha Palaniswamy</v>
      </c>
      <c r="S1115" s="11" t="str">
        <f>IF(ISERROR(VLOOKUP(C1115,'WI Vs ASM'!$B$2:$K$1000,10,0)),0,(VLOOKUP(C1115,'WI Vs ASM'!$B$2:$K$1000,10,0)))</f>
        <v>Dana D. Smith</v>
      </c>
      <c r="T1115" s="11" t="str">
        <f>IF(ISERROR(VLOOKUP(C1115,'WI Vs ASM'!$B$2:$L$1000,11,0)),0,(VLOOKUP(C1115,'WI Vs ASM'!$B$2:$L$1000,11,0)))</f>
        <v>Phillip Mclean</v>
      </c>
      <c r="U1115" s="11" t="str">
        <f t="shared" si="485"/>
        <v>WR736309</v>
      </c>
      <c r="V1115" s="11" t="str">
        <f t="shared" si="479"/>
        <v>No</v>
      </c>
      <c r="W1115" s="11" t="str">
        <f t="shared" si="480"/>
        <v>Yes</v>
      </c>
      <c r="X1115" s="11" t="str">
        <f t="shared" si="481"/>
        <v>No</v>
      </c>
      <c r="Y1115" s="11" t="str">
        <f t="shared" si="482"/>
        <v>No</v>
      </c>
      <c r="Z1115" s="11" t="str">
        <f t="shared" si="483"/>
        <v>No</v>
      </c>
      <c r="AA1115" s="11" t="str">
        <f t="shared" si="486"/>
        <v>No</v>
      </c>
      <c r="AB1115" s="11">
        <f>IF(ISERROR(VLOOKUP(U1115,'ITWR Dump'!$A$2:$Y$5000,24,0)),0,(VLOOKUP('ILC Report'!U1115,'ITWR Dump'!$A$2:$Y$5000,24,0)))</f>
        <v>0</v>
      </c>
      <c r="AC1115" s="11" t="str">
        <f t="shared" si="487"/>
        <v>No</v>
      </c>
      <c r="AD1115" s="11" t="str">
        <f t="shared" si="488"/>
        <v/>
      </c>
      <c r="AE1115" s="11">
        <f>IF(ISERROR(VLOOKUP(U1115,'ITWR Dump'!$A$2:$Y$5000,13,0)),0,(VLOOKUP(U1115,'ITWR Dump'!$A$2:$Y$5000,13,0)))</f>
        <v>0</v>
      </c>
      <c r="AF1115" s="11">
        <f>IF(ISERROR(VLOOKUP(U1115,'ITWR Dump'!$A$2:$Y$5000,11,0)),0,(VLOOKUP(U1115,'ITWR Dump'!$A$2:$Y$5000,11,0)))</f>
        <v>0</v>
      </c>
      <c r="AG1115" s="11">
        <f>IF(ISERROR(VLOOKUP(U1115,'ITWR Dump'!$A$2:$Y$5000,2,0)),0,(VLOOKUP(U1115,'ITWR Dump'!$A$2:$Y$5000,2,0)))</f>
        <v>0</v>
      </c>
      <c r="AH1115" s="11">
        <f>IF(ISERROR(VLOOKUP(U1115,'ITWR Dump'!$A$2:$Y$5000,14,0)),0,(VLOOKUP(U1115,'ITWR Dump'!$A$2:$Y$5000,14,0)))</f>
        <v>0</v>
      </c>
      <c r="AI1115" s="11" t="str">
        <f t="shared" si="489"/>
        <v>10-Enhancement Onshore Landed</v>
      </c>
      <c r="AJ1115" s="11" t="str">
        <f t="shared" si="490"/>
        <v>Landed Onshore</v>
      </c>
      <c r="AK1115" s="11" t="str">
        <f>IF(ISERROR(VLOOKUP(A1115,'Team Data'!$C$2:$U$213,17,0)),0,(VLOOKUP(A1115,'Team Data'!$C$2:$U$213,17,0)))</f>
        <v>IMS and FN</v>
      </c>
      <c r="AL1115" s="11" t="str">
        <f t="shared" si="491"/>
        <v>2017-04-24</v>
      </c>
      <c r="AM1115" s="11">
        <f>IF(ISERROR(VLOOKUP(U1115,'ITWR Dump'!$A$2:$Y$5000,16,0)),0,(VLOOKUP(U1115,'ITWR Dump'!$A$2:$Y$5000,16,0)))</f>
        <v>0</v>
      </c>
      <c r="AN1115" s="11">
        <f>IF(ISERROR(VLOOKUP(U1115,'ITWR Dump'!$A$2:$Y$5000,18,0)),0,(VLOOKUP(U1115,'ITWR Dump'!$A$2:$Y$5000,18,0)))</f>
        <v>0</v>
      </c>
      <c r="AO1115" s="11">
        <f>IF(ISERROR(VLOOKUP(U1115,'ITWR Dump'!$A$2:$Y$5000,25,0)),0,(VLOOKUP('ILC Report'!U1115,'ITWR Dump'!$A$2:$Y$5000,25,0)))</f>
        <v>0</v>
      </c>
      <c r="AP1115" s="11">
        <f t="shared" si="492"/>
        <v>0</v>
      </c>
      <c r="AQ1115" s="26">
        <f t="shared" si="493"/>
        <v>0</v>
      </c>
      <c r="AR1115" s="26">
        <f t="shared" si="494"/>
        <v>0</v>
      </c>
      <c r="AS1115" s="26">
        <f t="shared" si="495"/>
        <v>0</v>
      </c>
      <c r="AT1115" s="26">
        <f t="shared" si="496"/>
        <v>0</v>
      </c>
      <c r="AU1115" s="26">
        <f t="shared" si="497"/>
        <v>0</v>
      </c>
      <c r="AV1115" s="26">
        <f t="shared" si="498"/>
        <v>0</v>
      </c>
      <c r="AW1115" s="11" t="s">
        <v>653</v>
      </c>
      <c r="AX1115" s="11" t="str">
        <f>VLOOKUP(L1115,Group!$A$2:$B$1000,2,0)</f>
        <v>Enhancement</v>
      </c>
      <c r="AY1115" s="11">
        <f>IF(ISERROR(VLOOKUP(U1115,'ITWR Dump'!$A$2:$Y$5000,15,0)),0,(VLOOKUP('ILC Report'!U1115,'ITWR Dump'!$A$2:$Y$5000,15,0)))</f>
        <v>0</v>
      </c>
      <c r="AZ1115" s="11" t="str">
        <f t="shared" si="499"/>
        <v>No</v>
      </c>
      <c r="BA1115" s="11" t="str">
        <f t="shared" si="500"/>
        <v>BKO</v>
      </c>
      <c r="BB1115" s="11" t="str">
        <f t="shared" si="501"/>
        <v>ES</v>
      </c>
      <c r="BC1115" s="11" t="str">
        <f t="shared" si="502"/>
        <v>No</v>
      </c>
    </row>
    <row r="1116" spans="1:55" x14ac:dyDescent="0.3">
      <c r="A1116" s="11" t="s">
        <v>123</v>
      </c>
      <c r="B1116" s="11" t="s">
        <v>1860</v>
      </c>
      <c r="C1116" s="11" t="s">
        <v>625</v>
      </c>
      <c r="D1116" s="11" t="s">
        <v>655</v>
      </c>
      <c r="E1116" s="38" t="s">
        <v>2903</v>
      </c>
      <c r="F1116" s="11">
        <v>40</v>
      </c>
      <c r="G1116" s="40" t="s">
        <v>218</v>
      </c>
      <c r="H1116" s="11" t="str">
        <f t="shared" si="484"/>
        <v>Regular</v>
      </c>
      <c r="I1116" s="11" t="str">
        <f t="shared" si="476"/>
        <v>US</v>
      </c>
      <c r="J1116" s="11" t="str">
        <f>IF(ISERROR(VLOOKUP(C1116,'WI Vs ASM'!$B$2:$E$1000,4,0)),0,(VLOOKUP(C1116,'WI Vs ASM'!$B$2:$E$1000,4,0)))</f>
        <v>Onshore</v>
      </c>
      <c r="K1116" s="11" t="str">
        <f>IF(ISERROR(VLOOKUP(C1116,'WI Vs ASM'!$B$2:$F$1000,5,0)),0,(VLOOKUP(C1116,'WI Vs ASM'!$B$2:$F$1000,5,0)))</f>
        <v>02-Variable Billable</v>
      </c>
      <c r="L1116" s="11" t="str">
        <f>IF(ISERROR(VLOOKUP(C1116,'WI Vs ASM'!$B$2:$D$1000,3,0)),0,(VLOOKUP(C1116,'WI Vs ASM'!$B$2:$D$1000,3,0)))</f>
        <v>77-Landed BA-SE Onshore</v>
      </c>
      <c r="M1116" s="11" t="str">
        <f>IF(ISERROR(VLOOKUP(C1116,'WI Vs ASM'!$B$2:$I$1000,8,0)),0,(VLOOKUP(C1116,'WI Vs ASM'!$B$2:$I$1000,8,0)))</f>
        <v>Rahul Soman</v>
      </c>
      <c r="N1116" s="11" t="str">
        <f>IF(ISERROR(VLOOKUP(C1116,'WI Vs ASM'!$B$2:$G$1000,6,0)),0,(VLOOKUP(C1116,'WI Vs ASM'!$B$2:$G$1000,6,0)))</f>
        <v>Claims</v>
      </c>
      <c r="O1116" s="11" t="str">
        <f>IF(ISERROR(VLOOKUP(C1116,'WI Vs ASM'!$B$2:$H$1000,7,0)),0,(VLOOKUP(C1116,'WI Vs ASM'!$B$2:$H$1000,7,0)))</f>
        <v>Claims</v>
      </c>
      <c r="P1116" s="11" t="str">
        <f t="shared" si="477"/>
        <v>May-17</v>
      </c>
      <c r="Q1116" s="11" t="str">
        <f t="shared" si="478"/>
        <v>Q2</v>
      </c>
      <c r="R1116" s="11" t="str">
        <f>IF(ISERROR(VLOOKUP(C1116,'WI Vs ASM'!$B$2:$J$1000,9,0)),0,(VLOOKUP(C1116,'WI Vs ASM'!$B$2:$J$1000,9,0)))</f>
        <v>Jyothi Pai</v>
      </c>
      <c r="S1116" s="11" t="str">
        <f>IF(ISERROR(VLOOKUP(C1116,'WI Vs ASM'!$B$2:$K$1000,10,0)),0,(VLOOKUP(C1116,'WI Vs ASM'!$B$2:$K$1000,10,0)))</f>
        <v>Dana D. Smith</v>
      </c>
      <c r="T1116" s="11" t="str">
        <f>IF(ISERROR(VLOOKUP(C1116,'WI Vs ASM'!$B$2:$L$1000,11,0)),0,(VLOOKUP(C1116,'WI Vs ASM'!$B$2:$L$1000,11,0)))</f>
        <v>Phillip Mclean</v>
      </c>
      <c r="U1116" s="11" t="e">
        <f t="shared" si="485"/>
        <v>#VALUE!</v>
      </c>
      <c r="V1116" s="11" t="str">
        <f t="shared" si="479"/>
        <v>No</v>
      </c>
      <c r="W1116" s="11" t="str">
        <f t="shared" si="480"/>
        <v>Yes</v>
      </c>
      <c r="X1116" s="11" t="str">
        <f t="shared" si="481"/>
        <v>Yes</v>
      </c>
      <c r="Y1116" s="11" t="str">
        <f t="shared" si="482"/>
        <v>No</v>
      </c>
      <c r="Z1116" s="11" t="str">
        <f t="shared" si="483"/>
        <v>No</v>
      </c>
      <c r="AA1116" s="11" t="str">
        <f t="shared" si="486"/>
        <v>No</v>
      </c>
      <c r="AB1116" s="11">
        <f>IF(ISERROR(VLOOKUP(U1116,'ITWR Dump'!$A$2:$Y$5000,24,0)),0,(VLOOKUP('ILC Report'!U1116,'ITWR Dump'!$A$2:$Y$5000,24,0)))</f>
        <v>0</v>
      </c>
      <c r="AC1116" s="11" t="str">
        <f t="shared" si="487"/>
        <v>Yes</v>
      </c>
      <c r="AD1116" s="11" t="str">
        <f t="shared" si="488"/>
        <v>BASE/Staff Aug</v>
      </c>
      <c r="AE1116" s="11">
        <f>IF(ISERROR(VLOOKUP(U1116,'ITWR Dump'!$A$2:$Y$5000,13,0)),0,(VLOOKUP(U1116,'ITWR Dump'!$A$2:$Y$5000,13,0)))</f>
        <v>0</v>
      </c>
      <c r="AF1116" s="11">
        <f>IF(ISERROR(VLOOKUP(U1116,'ITWR Dump'!$A$2:$Y$5000,11,0)),0,(VLOOKUP(U1116,'ITWR Dump'!$A$2:$Y$5000,11,0)))</f>
        <v>0</v>
      </c>
      <c r="AG1116" s="11">
        <f>IF(ISERROR(VLOOKUP(U1116,'ITWR Dump'!$A$2:$Y$5000,2,0)),0,(VLOOKUP(U1116,'ITWR Dump'!$A$2:$Y$5000,2,0)))</f>
        <v>0</v>
      </c>
      <c r="AH1116" s="11">
        <f>IF(ISERROR(VLOOKUP(U1116,'ITWR Dump'!$A$2:$Y$5000,14,0)),0,(VLOOKUP(U1116,'ITWR Dump'!$A$2:$Y$5000,14,0)))</f>
        <v>0</v>
      </c>
      <c r="AI1116" s="11" t="str">
        <f t="shared" si="489"/>
        <v>77-Landed BA-SE Onshore Landed</v>
      </c>
      <c r="AJ1116" s="11" t="str">
        <f t="shared" si="490"/>
        <v>Landed Onshore</v>
      </c>
      <c r="AK1116" s="11" t="str">
        <f>IF(ISERROR(VLOOKUP(A1116,'Team Data'!$C$2:$U$213,17,0)),0,(VLOOKUP(A1116,'Team Data'!$C$2:$U$213,17,0)))</f>
        <v>IMS and FN</v>
      </c>
      <c r="AL1116" s="11" t="str">
        <f t="shared" si="491"/>
        <v>2017-04-24</v>
      </c>
      <c r="AM1116" s="11">
        <f>IF(ISERROR(VLOOKUP(U1116,'ITWR Dump'!$A$2:$Y$5000,16,0)),0,(VLOOKUP(U1116,'ITWR Dump'!$A$2:$Y$5000,16,0)))</f>
        <v>0</v>
      </c>
      <c r="AN1116" s="11">
        <f>IF(ISERROR(VLOOKUP(U1116,'ITWR Dump'!$A$2:$Y$5000,18,0)),0,(VLOOKUP(U1116,'ITWR Dump'!$A$2:$Y$5000,18,0)))</f>
        <v>0</v>
      </c>
      <c r="AO1116" s="11">
        <f>IF(ISERROR(VLOOKUP(U1116,'ITWR Dump'!$A$2:$Y$5000,25,0)),0,(VLOOKUP('ILC Report'!U1116,'ITWR Dump'!$A$2:$Y$5000,25,0)))</f>
        <v>0</v>
      </c>
      <c r="AP1116" s="11">
        <f t="shared" si="492"/>
        <v>0</v>
      </c>
      <c r="AQ1116" s="26">
        <f t="shared" si="493"/>
        <v>0</v>
      </c>
      <c r="AR1116" s="26">
        <f t="shared" si="494"/>
        <v>0</v>
      </c>
      <c r="AS1116" s="26">
        <f t="shared" si="495"/>
        <v>0</v>
      </c>
      <c r="AT1116" s="26">
        <f t="shared" si="496"/>
        <v>0</v>
      </c>
      <c r="AU1116" s="26">
        <f t="shared" si="497"/>
        <v>0</v>
      </c>
      <c r="AV1116" s="26">
        <f t="shared" si="498"/>
        <v>0</v>
      </c>
      <c r="AW1116" s="11" t="s">
        <v>653</v>
      </c>
      <c r="AX1116" s="11" t="str">
        <f>VLOOKUP(L1116,Group!$A$2:$B$1000,2,0)</f>
        <v>Enhancement</v>
      </c>
      <c r="AY1116" s="11">
        <f>IF(ISERROR(VLOOKUP(U1116,'ITWR Dump'!$A$2:$Y$5000,15,0)),0,(VLOOKUP('ILC Report'!U1116,'ITWR Dump'!$A$2:$Y$5000,15,0)))</f>
        <v>0</v>
      </c>
      <c r="AZ1116" s="11" t="str">
        <f t="shared" si="499"/>
        <v>No</v>
      </c>
      <c r="BA1116" s="11" t="str">
        <f t="shared" si="500"/>
        <v>BKO</v>
      </c>
      <c r="BB1116" s="11" t="str">
        <f t="shared" si="501"/>
        <v>LB</v>
      </c>
      <c r="BC1116" s="11" t="str">
        <f t="shared" si="502"/>
        <v>No</v>
      </c>
    </row>
    <row r="1117" spans="1:55" x14ac:dyDescent="0.3">
      <c r="A1117" s="11" t="s">
        <v>123</v>
      </c>
      <c r="B1117" s="11" t="s">
        <v>1860</v>
      </c>
      <c r="C1117" s="11" t="s">
        <v>624</v>
      </c>
      <c r="D1117" s="11" t="s">
        <v>2521</v>
      </c>
      <c r="E1117" s="38" t="s">
        <v>2903</v>
      </c>
      <c r="F1117" s="11">
        <v>5</v>
      </c>
      <c r="G1117" s="40" t="s">
        <v>218</v>
      </c>
      <c r="H1117" s="11" t="str">
        <f t="shared" si="484"/>
        <v>Regular</v>
      </c>
      <c r="I1117" s="11" t="str">
        <f t="shared" si="476"/>
        <v>US</v>
      </c>
      <c r="J1117" s="11" t="str">
        <f>IF(ISERROR(VLOOKUP(C1117,'WI Vs ASM'!$B$2:$E$1000,4,0)),0,(VLOOKUP(C1117,'WI Vs ASM'!$B$2:$E$1000,4,0)))</f>
        <v>Onshore</v>
      </c>
      <c r="K1117" s="11" t="str">
        <f>IF(ISERROR(VLOOKUP(C1117,'WI Vs ASM'!$B$2:$F$1000,5,0)),0,(VLOOKUP(C1117,'WI Vs ASM'!$B$2:$F$1000,5,0)))</f>
        <v>02-Variable Billable</v>
      </c>
      <c r="L1117" s="11" t="str">
        <f>IF(ISERROR(VLOOKUP(C1117,'WI Vs ASM'!$B$2:$D$1000,3,0)),0,(VLOOKUP(C1117,'WI Vs ASM'!$B$2:$D$1000,3,0)))</f>
        <v>10-Enhancement Onshore</v>
      </c>
      <c r="M1117" s="11" t="str">
        <f>IF(ISERROR(VLOOKUP(C1117,'WI Vs ASM'!$B$2:$I$1000,8,0)),0,(VLOOKUP(C1117,'WI Vs ASM'!$B$2:$I$1000,8,0)))</f>
        <v>Prakash Varadachari</v>
      </c>
      <c r="N1117" s="11" t="str">
        <f>IF(ISERROR(VLOOKUP(C1117,'WI Vs ASM'!$B$2:$G$1000,6,0)),0,(VLOOKUP(C1117,'WI Vs ASM'!$B$2:$G$1000,6,0)))</f>
        <v>Claims</v>
      </c>
      <c r="O1117" s="11" t="str">
        <f>IF(ISERROR(VLOOKUP(C1117,'WI Vs ASM'!$B$2:$H$1000,7,0)),0,(VLOOKUP(C1117,'WI Vs ASM'!$B$2:$H$1000,7,0)))</f>
        <v>Claims</v>
      </c>
      <c r="P1117" s="11" t="str">
        <f t="shared" si="477"/>
        <v>May-17</v>
      </c>
      <c r="Q1117" s="11" t="str">
        <f t="shared" si="478"/>
        <v>Q2</v>
      </c>
      <c r="R1117" s="11" t="str">
        <f>IF(ISERROR(VLOOKUP(C1117,'WI Vs ASM'!$B$2:$J$1000,9,0)),0,(VLOOKUP(C1117,'WI Vs ASM'!$B$2:$J$1000,9,0)))</f>
        <v>Chandraprabha Palaniswamy</v>
      </c>
      <c r="S1117" s="11" t="str">
        <f>IF(ISERROR(VLOOKUP(C1117,'WI Vs ASM'!$B$2:$K$1000,10,0)),0,(VLOOKUP(C1117,'WI Vs ASM'!$B$2:$K$1000,10,0)))</f>
        <v>Dana D. Smith</v>
      </c>
      <c r="T1117" s="11" t="str">
        <f>IF(ISERROR(VLOOKUP(C1117,'WI Vs ASM'!$B$2:$L$1000,11,0)),0,(VLOOKUP(C1117,'WI Vs ASM'!$B$2:$L$1000,11,0)))</f>
        <v>Phillip Mclean</v>
      </c>
      <c r="U1117" s="11" t="str">
        <f t="shared" si="485"/>
        <v>WR736309</v>
      </c>
      <c r="V1117" s="11" t="str">
        <f t="shared" si="479"/>
        <v>No</v>
      </c>
      <c r="W1117" s="11" t="str">
        <f t="shared" si="480"/>
        <v>Yes</v>
      </c>
      <c r="X1117" s="11" t="str">
        <f t="shared" si="481"/>
        <v>No</v>
      </c>
      <c r="Y1117" s="11" t="str">
        <f t="shared" si="482"/>
        <v>No</v>
      </c>
      <c r="Z1117" s="11" t="str">
        <f t="shared" si="483"/>
        <v>No</v>
      </c>
      <c r="AA1117" s="11" t="str">
        <f t="shared" si="486"/>
        <v>No</v>
      </c>
      <c r="AB1117" s="11">
        <f>IF(ISERROR(VLOOKUP(U1117,'ITWR Dump'!$A$2:$Y$5000,24,0)),0,(VLOOKUP('ILC Report'!U1117,'ITWR Dump'!$A$2:$Y$5000,24,0)))</f>
        <v>0</v>
      </c>
      <c r="AC1117" s="11" t="str">
        <f t="shared" si="487"/>
        <v>No</v>
      </c>
      <c r="AD1117" s="11" t="str">
        <f t="shared" si="488"/>
        <v/>
      </c>
      <c r="AE1117" s="11">
        <f>IF(ISERROR(VLOOKUP(U1117,'ITWR Dump'!$A$2:$Y$5000,13,0)),0,(VLOOKUP(U1117,'ITWR Dump'!$A$2:$Y$5000,13,0)))</f>
        <v>0</v>
      </c>
      <c r="AF1117" s="11">
        <f>IF(ISERROR(VLOOKUP(U1117,'ITWR Dump'!$A$2:$Y$5000,11,0)),0,(VLOOKUP(U1117,'ITWR Dump'!$A$2:$Y$5000,11,0)))</f>
        <v>0</v>
      </c>
      <c r="AG1117" s="11">
        <f>IF(ISERROR(VLOOKUP(U1117,'ITWR Dump'!$A$2:$Y$5000,2,0)),0,(VLOOKUP(U1117,'ITWR Dump'!$A$2:$Y$5000,2,0)))</f>
        <v>0</v>
      </c>
      <c r="AH1117" s="11">
        <f>IF(ISERROR(VLOOKUP(U1117,'ITWR Dump'!$A$2:$Y$5000,14,0)),0,(VLOOKUP(U1117,'ITWR Dump'!$A$2:$Y$5000,14,0)))</f>
        <v>0</v>
      </c>
      <c r="AI1117" s="11" t="str">
        <f t="shared" si="489"/>
        <v>10-Enhancement Onshore Landed</v>
      </c>
      <c r="AJ1117" s="11" t="str">
        <f t="shared" si="490"/>
        <v>Landed Onshore</v>
      </c>
      <c r="AK1117" s="11" t="str">
        <f>IF(ISERROR(VLOOKUP(A1117,'Team Data'!$C$2:$U$213,17,0)),0,(VLOOKUP(A1117,'Team Data'!$C$2:$U$213,17,0)))</f>
        <v>IMS and FN</v>
      </c>
      <c r="AL1117" s="11" t="str">
        <f t="shared" si="491"/>
        <v>2017-04-24</v>
      </c>
      <c r="AM1117" s="11">
        <f>IF(ISERROR(VLOOKUP(U1117,'ITWR Dump'!$A$2:$Y$5000,16,0)),0,(VLOOKUP(U1117,'ITWR Dump'!$A$2:$Y$5000,16,0)))</f>
        <v>0</v>
      </c>
      <c r="AN1117" s="11">
        <f>IF(ISERROR(VLOOKUP(U1117,'ITWR Dump'!$A$2:$Y$5000,18,0)),0,(VLOOKUP(U1117,'ITWR Dump'!$A$2:$Y$5000,18,0)))</f>
        <v>0</v>
      </c>
      <c r="AO1117" s="11">
        <f>IF(ISERROR(VLOOKUP(U1117,'ITWR Dump'!$A$2:$Y$5000,25,0)),0,(VLOOKUP('ILC Report'!U1117,'ITWR Dump'!$A$2:$Y$5000,25,0)))</f>
        <v>0</v>
      </c>
      <c r="AP1117" s="11">
        <f t="shared" si="492"/>
        <v>0</v>
      </c>
      <c r="AQ1117" s="26">
        <f t="shared" si="493"/>
        <v>0</v>
      </c>
      <c r="AR1117" s="26">
        <f t="shared" si="494"/>
        <v>0</v>
      </c>
      <c r="AS1117" s="26">
        <f t="shared" si="495"/>
        <v>0</v>
      </c>
      <c r="AT1117" s="26">
        <f t="shared" si="496"/>
        <v>0</v>
      </c>
      <c r="AU1117" s="26">
        <f t="shared" si="497"/>
        <v>0</v>
      </c>
      <c r="AV1117" s="26">
        <f t="shared" si="498"/>
        <v>0</v>
      </c>
      <c r="AW1117" s="11" t="s">
        <v>653</v>
      </c>
      <c r="AX1117" s="11" t="str">
        <f>VLOOKUP(L1117,Group!$A$2:$B$1000,2,0)</f>
        <v>Enhancement</v>
      </c>
      <c r="AY1117" s="11">
        <f>IF(ISERROR(VLOOKUP(U1117,'ITWR Dump'!$A$2:$Y$5000,15,0)),0,(VLOOKUP('ILC Report'!U1117,'ITWR Dump'!$A$2:$Y$5000,15,0)))</f>
        <v>0</v>
      </c>
      <c r="AZ1117" s="11" t="str">
        <f t="shared" si="499"/>
        <v>No</v>
      </c>
      <c r="BA1117" s="11" t="str">
        <f t="shared" si="500"/>
        <v>BKO</v>
      </c>
      <c r="BB1117" s="11" t="str">
        <f t="shared" si="501"/>
        <v>ES</v>
      </c>
      <c r="BC1117" s="11" t="str">
        <f t="shared" si="502"/>
        <v>No</v>
      </c>
    </row>
    <row r="1118" spans="1:55" x14ac:dyDescent="0.3">
      <c r="A1118" s="11" t="s">
        <v>123</v>
      </c>
      <c r="B1118" s="11" t="s">
        <v>1860</v>
      </c>
      <c r="C1118" s="11" t="s">
        <v>625</v>
      </c>
      <c r="D1118" s="11" t="s">
        <v>655</v>
      </c>
      <c r="E1118" s="38" t="s">
        <v>2904</v>
      </c>
      <c r="F1118" s="11">
        <v>40</v>
      </c>
      <c r="G1118" s="40" t="s">
        <v>218</v>
      </c>
      <c r="H1118" s="11" t="str">
        <f t="shared" si="484"/>
        <v>Regular</v>
      </c>
      <c r="I1118" s="11" t="str">
        <f t="shared" si="476"/>
        <v>US</v>
      </c>
      <c r="J1118" s="11" t="str">
        <f>IF(ISERROR(VLOOKUP(C1118,'WI Vs ASM'!$B$2:$E$1000,4,0)),0,(VLOOKUP(C1118,'WI Vs ASM'!$B$2:$E$1000,4,0)))</f>
        <v>Onshore</v>
      </c>
      <c r="K1118" s="11" t="str">
        <f>IF(ISERROR(VLOOKUP(C1118,'WI Vs ASM'!$B$2:$F$1000,5,0)),0,(VLOOKUP(C1118,'WI Vs ASM'!$B$2:$F$1000,5,0)))</f>
        <v>02-Variable Billable</v>
      </c>
      <c r="L1118" s="11" t="str">
        <f>IF(ISERROR(VLOOKUP(C1118,'WI Vs ASM'!$B$2:$D$1000,3,0)),0,(VLOOKUP(C1118,'WI Vs ASM'!$B$2:$D$1000,3,0)))</f>
        <v>77-Landed BA-SE Onshore</v>
      </c>
      <c r="M1118" s="11" t="str">
        <f>IF(ISERROR(VLOOKUP(C1118,'WI Vs ASM'!$B$2:$I$1000,8,0)),0,(VLOOKUP(C1118,'WI Vs ASM'!$B$2:$I$1000,8,0)))</f>
        <v>Rahul Soman</v>
      </c>
      <c r="N1118" s="11" t="str">
        <f>IF(ISERROR(VLOOKUP(C1118,'WI Vs ASM'!$B$2:$G$1000,6,0)),0,(VLOOKUP(C1118,'WI Vs ASM'!$B$2:$G$1000,6,0)))</f>
        <v>Claims</v>
      </c>
      <c r="O1118" s="11" t="str">
        <f>IF(ISERROR(VLOOKUP(C1118,'WI Vs ASM'!$B$2:$H$1000,7,0)),0,(VLOOKUP(C1118,'WI Vs ASM'!$B$2:$H$1000,7,0)))</f>
        <v>Claims</v>
      </c>
      <c r="P1118" s="11" t="str">
        <f t="shared" si="477"/>
        <v>May-17</v>
      </c>
      <c r="Q1118" s="11" t="str">
        <f t="shared" si="478"/>
        <v>Q2</v>
      </c>
      <c r="R1118" s="11" t="str">
        <f>IF(ISERROR(VLOOKUP(C1118,'WI Vs ASM'!$B$2:$J$1000,9,0)),0,(VLOOKUP(C1118,'WI Vs ASM'!$B$2:$J$1000,9,0)))</f>
        <v>Jyothi Pai</v>
      </c>
      <c r="S1118" s="11" t="str">
        <f>IF(ISERROR(VLOOKUP(C1118,'WI Vs ASM'!$B$2:$K$1000,10,0)),0,(VLOOKUP(C1118,'WI Vs ASM'!$B$2:$K$1000,10,0)))</f>
        <v>Dana D. Smith</v>
      </c>
      <c r="T1118" s="11" t="str">
        <f>IF(ISERROR(VLOOKUP(C1118,'WI Vs ASM'!$B$2:$L$1000,11,0)),0,(VLOOKUP(C1118,'WI Vs ASM'!$B$2:$L$1000,11,0)))</f>
        <v>Phillip Mclean</v>
      </c>
      <c r="U1118" s="11" t="e">
        <f t="shared" si="485"/>
        <v>#VALUE!</v>
      </c>
      <c r="V1118" s="11" t="str">
        <f t="shared" si="479"/>
        <v>No</v>
      </c>
      <c r="W1118" s="11" t="str">
        <f t="shared" si="480"/>
        <v>Yes</v>
      </c>
      <c r="X1118" s="11" t="str">
        <f t="shared" si="481"/>
        <v>Yes</v>
      </c>
      <c r="Y1118" s="11" t="str">
        <f t="shared" si="482"/>
        <v>No</v>
      </c>
      <c r="Z1118" s="11" t="str">
        <f t="shared" si="483"/>
        <v>No</v>
      </c>
      <c r="AA1118" s="11" t="str">
        <f t="shared" si="486"/>
        <v>No</v>
      </c>
      <c r="AB1118" s="11">
        <f>IF(ISERROR(VLOOKUP(U1118,'ITWR Dump'!$A$2:$Y$5000,24,0)),0,(VLOOKUP('ILC Report'!U1118,'ITWR Dump'!$A$2:$Y$5000,24,0)))</f>
        <v>0</v>
      </c>
      <c r="AC1118" s="11" t="str">
        <f t="shared" si="487"/>
        <v>Yes</v>
      </c>
      <c r="AD1118" s="11" t="str">
        <f t="shared" si="488"/>
        <v>BASE/Staff Aug</v>
      </c>
      <c r="AE1118" s="11">
        <f>IF(ISERROR(VLOOKUP(U1118,'ITWR Dump'!$A$2:$Y$5000,13,0)),0,(VLOOKUP(U1118,'ITWR Dump'!$A$2:$Y$5000,13,0)))</f>
        <v>0</v>
      </c>
      <c r="AF1118" s="11">
        <f>IF(ISERROR(VLOOKUP(U1118,'ITWR Dump'!$A$2:$Y$5000,11,0)),0,(VLOOKUP(U1118,'ITWR Dump'!$A$2:$Y$5000,11,0)))</f>
        <v>0</v>
      </c>
      <c r="AG1118" s="11">
        <f>IF(ISERROR(VLOOKUP(U1118,'ITWR Dump'!$A$2:$Y$5000,2,0)),0,(VLOOKUP(U1118,'ITWR Dump'!$A$2:$Y$5000,2,0)))</f>
        <v>0</v>
      </c>
      <c r="AH1118" s="11">
        <f>IF(ISERROR(VLOOKUP(U1118,'ITWR Dump'!$A$2:$Y$5000,14,0)),0,(VLOOKUP(U1118,'ITWR Dump'!$A$2:$Y$5000,14,0)))</f>
        <v>0</v>
      </c>
      <c r="AI1118" s="11" t="str">
        <f t="shared" si="489"/>
        <v>77-Landed BA-SE Onshore Landed</v>
      </c>
      <c r="AJ1118" s="11" t="str">
        <f t="shared" si="490"/>
        <v>Landed Onshore</v>
      </c>
      <c r="AK1118" s="11" t="str">
        <f>IF(ISERROR(VLOOKUP(A1118,'Team Data'!$C$2:$U$213,17,0)),0,(VLOOKUP(A1118,'Team Data'!$C$2:$U$213,17,0)))</f>
        <v>IMS and FN</v>
      </c>
      <c r="AL1118" s="11" t="str">
        <f t="shared" si="491"/>
        <v>2017-04-24</v>
      </c>
      <c r="AM1118" s="11">
        <f>IF(ISERROR(VLOOKUP(U1118,'ITWR Dump'!$A$2:$Y$5000,16,0)),0,(VLOOKUP(U1118,'ITWR Dump'!$A$2:$Y$5000,16,0)))</f>
        <v>0</v>
      </c>
      <c r="AN1118" s="11">
        <f>IF(ISERROR(VLOOKUP(U1118,'ITWR Dump'!$A$2:$Y$5000,18,0)),0,(VLOOKUP(U1118,'ITWR Dump'!$A$2:$Y$5000,18,0)))</f>
        <v>0</v>
      </c>
      <c r="AO1118" s="11">
        <f>IF(ISERROR(VLOOKUP(U1118,'ITWR Dump'!$A$2:$Y$5000,25,0)),0,(VLOOKUP('ILC Report'!U1118,'ITWR Dump'!$A$2:$Y$5000,25,0)))</f>
        <v>0</v>
      </c>
      <c r="AP1118" s="11">
        <f t="shared" si="492"/>
        <v>0</v>
      </c>
      <c r="AQ1118" s="26">
        <f t="shared" si="493"/>
        <v>0</v>
      </c>
      <c r="AR1118" s="26">
        <f t="shared" si="494"/>
        <v>0</v>
      </c>
      <c r="AS1118" s="26">
        <f t="shared" si="495"/>
        <v>0</v>
      </c>
      <c r="AT1118" s="26">
        <f t="shared" si="496"/>
        <v>0</v>
      </c>
      <c r="AU1118" s="26">
        <f t="shared" si="497"/>
        <v>0</v>
      </c>
      <c r="AV1118" s="26">
        <f t="shared" si="498"/>
        <v>0</v>
      </c>
      <c r="AW1118" s="11" t="s">
        <v>653</v>
      </c>
      <c r="AX1118" s="11" t="str">
        <f>VLOOKUP(L1118,Group!$A$2:$B$1000,2,0)</f>
        <v>Enhancement</v>
      </c>
      <c r="AY1118" s="11">
        <f>IF(ISERROR(VLOOKUP(U1118,'ITWR Dump'!$A$2:$Y$5000,15,0)),0,(VLOOKUP('ILC Report'!U1118,'ITWR Dump'!$A$2:$Y$5000,15,0)))</f>
        <v>0</v>
      </c>
      <c r="AZ1118" s="11" t="str">
        <f t="shared" si="499"/>
        <v>No</v>
      </c>
      <c r="BA1118" s="11" t="str">
        <f t="shared" si="500"/>
        <v>BKO</v>
      </c>
      <c r="BB1118" s="11" t="str">
        <f t="shared" si="501"/>
        <v>LB</v>
      </c>
      <c r="BC1118" s="11" t="str">
        <f t="shared" si="502"/>
        <v>No</v>
      </c>
    </row>
    <row r="1119" spans="1:55" x14ac:dyDescent="0.3">
      <c r="A1119" s="11" t="s">
        <v>123</v>
      </c>
      <c r="B1119" s="11" t="s">
        <v>1860</v>
      </c>
      <c r="C1119" s="11" t="s">
        <v>624</v>
      </c>
      <c r="D1119" s="11" t="s">
        <v>2521</v>
      </c>
      <c r="E1119" s="38" t="s">
        <v>2904</v>
      </c>
      <c r="F1119" s="11">
        <v>6</v>
      </c>
      <c r="G1119" s="40" t="s">
        <v>218</v>
      </c>
      <c r="H1119" s="11" t="str">
        <f t="shared" si="484"/>
        <v>Regular</v>
      </c>
      <c r="I1119" s="11" t="str">
        <f t="shared" si="476"/>
        <v>US</v>
      </c>
      <c r="J1119" s="11" t="str">
        <f>IF(ISERROR(VLOOKUP(C1119,'WI Vs ASM'!$B$2:$E$1000,4,0)),0,(VLOOKUP(C1119,'WI Vs ASM'!$B$2:$E$1000,4,0)))</f>
        <v>Onshore</v>
      </c>
      <c r="K1119" s="11" t="str">
        <f>IF(ISERROR(VLOOKUP(C1119,'WI Vs ASM'!$B$2:$F$1000,5,0)),0,(VLOOKUP(C1119,'WI Vs ASM'!$B$2:$F$1000,5,0)))</f>
        <v>02-Variable Billable</v>
      </c>
      <c r="L1119" s="11" t="str">
        <f>IF(ISERROR(VLOOKUP(C1119,'WI Vs ASM'!$B$2:$D$1000,3,0)),0,(VLOOKUP(C1119,'WI Vs ASM'!$B$2:$D$1000,3,0)))</f>
        <v>10-Enhancement Onshore</v>
      </c>
      <c r="M1119" s="11" t="str">
        <f>IF(ISERROR(VLOOKUP(C1119,'WI Vs ASM'!$B$2:$I$1000,8,0)),0,(VLOOKUP(C1119,'WI Vs ASM'!$B$2:$I$1000,8,0)))</f>
        <v>Prakash Varadachari</v>
      </c>
      <c r="N1119" s="11" t="str">
        <f>IF(ISERROR(VLOOKUP(C1119,'WI Vs ASM'!$B$2:$G$1000,6,0)),0,(VLOOKUP(C1119,'WI Vs ASM'!$B$2:$G$1000,6,0)))</f>
        <v>Claims</v>
      </c>
      <c r="O1119" s="11" t="str">
        <f>IF(ISERROR(VLOOKUP(C1119,'WI Vs ASM'!$B$2:$H$1000,7,0)),0,(VLOOKUP(C1119,'WI Vs ASM'!$B$2:$H$1000,7,0)))</f>
        <v>Claims</v>
      </c>
      <c r="P1119" s="11" t="str">
        <f t="shared" si="477"/>
        <v>May-17</v>
      </c>
      <c r="Q1119" s="11" t="str">
        <f t="shared" si="478"/>
        <v>Q2</v>
      </c>
      <c r="R1119" s="11" t="str">
        <f>IF(ISERROR(VLOOKUP(C1119,'WI Vs ASM'!$B$2:$J$1000,9,0)),0,(VLOOKUP(C1119,'WI Vs ASM'!$B$2:$J$1000,9,0)))</f>
        <v>Chandraprabha Palaniswamy</v>
      </c>
      <c r="S1119" s="11" t="str">
        <f>IF(ISERROR(VLOOKUP(C1119,'WI Vs ASM'!$B$2:$K$1000,10,0)),0,(VLOOKUP(C1119,'WI Vs ASM'!$B$2:$K$1000,10,0)))</f>
        <v>Dana D. Smith</v>
      </c>
      <c r="T1119" s="11" t="str">
        <f>IF(ISERROR(VLOOKUP(C1119,'WI Vs ASM'!$B$2:$L$1000,11,0)),0,(VLOOKUP(C1119,'WI Vs ASM'!$B$2:$L$1000,11,0)))</f>
        <v>Phillip Mclean</v>
      </c>
      <c r="U1119" s="11" t="str">
        <f t="shared" si="485"/>
        <v>WR736309</v>
      </c>
      <c r="V1119" s="11" t="str">
        <f t="shared" si="479"/>
        <v>No</v>
      </c>
      <c r="W1119" s="11" t="str">
        <f t="shared" si="480"/>
        <v>Yes</v>
      </c>
      <c r="X1119" s="11" t="str">
        <f t="shared" si="481"/>
        <v>No</v>
      </c>
      <c r="Y1119" s="11" t="str">
        <f t="shared" si="482"/>
        <v>No</v>
      </c>
      <c r="Z1119" s="11" t="str">
        <f t="shared" si="483"/>
        <v>No</v>
      </c>
      <c r="AA1119" s="11" t="str">
        <f t="shared" si="486"/>
        <v>No</v>
      </c>
      <c r="AB1119" s="11">
        <f>IF(ISERROR(VLOOKUP(U1119,'ITWR Dump'!$A$2:$Y$5000,24,0)),0,(VLOOKUP('ILC Report'!U1119,'ITWR Dump'!$A$2:$Y$5000,24,0)))</f>
        <v>0</v>
      </c>
      <c r="AC1119" s="11" t="str">
        <f t="shared" si="487"/>
        <v>No</v>
      </c>
      <c r="AD1119" s="11" t="str">
        <f t="shared" si="488"/>
        <v/>
      </c>
      <c r="AE1119" s="11">
        <f>IF(ISERROR(VLOOKUP(U1119,'ITWR Dump'!$A$2:$Y$5000,13,0)),0,(VLOOKUP(U1119,'ITWR Dump'!$A$2:$Y$5000,13,0)))</f>
        <v>0</v>
      </c>
      <c r="AF1119" s="11">
        <f>IF(ISERROR(VLOOKUP(U1119,'ITWR Dump'!$A$2:$Y$5000,11,0)),0,(VLOOKUP(U1119,'ITWR Dump'!$A$2:$Y$5000,11,0)))</f>
        <v>0</v>
      </c>
      <c r="AG1119" s="11">
        <f>IF(ISERROR(VLOOKUP(U1119,'ITWR Dump'!$A$2:$Y$5000,2,0)),0,(VLOOKUP(U1119,'ITWR Dump'!$A$2:$Y$5000,2,0)))</f>
        <v>0</v>
      </c>
      <c r="AH1119" s="11">
        <f>IF(ISERROR(VLOOKUP(U1119,'ITWR Dump'!$A$2:$Y$5000,14,0)),0,(VLOOKUP(U1119,'ITWR Dump'!$A$2:$Y$5000,14,0)))</f>
        <v>0</v>
      </c>
      <c r="AI1119" s="11" t="str">
        <f t="shared" si="489"/>
        <v>10-Enhancement Onshore Landed</v>
      </c>
      <c r="AJ1119" s="11" t="str">
        <f t="shared" si="490"/>
        <v>Landed Onshore</v>
      </c>
      <c r="AK1119" s="11" t="str">
        <f>IF(ISERROR(VLOOKUP(A1119,'Team Data'!$C$2:$U$213,17,0)),0,(VLOOKUP(A1119,'Team Data'!$C$2:$U$213,17,0)))</f>
        <v>IMS and FN</v>
      </c>
      <c r="AL1119" s="11" t="str">
        <f t="shared" si="491"/>
        <v>2017-04-24</v>
      </c>
      <c r="AM1119" s="11">
        <f>IF(ISERROR(VLOOKUP(U1119,'ITWR Dump'!$A$2:$Y$5000,16,0)),0,(VLOOKUP(U1119,'ITWR Dump'!$A$2:$Y$5000,16,0)))</f>
        <v>0</v>
      </c>
      <c r="AN1119" s="11">
        <f>IF(ISERROR(VLOOKUP(U1119,'ITWR Dump'!$A$2:$Y$5000,18,0)),0,(VLOOKUP(U1119,'ITWR Dump'!$A$2:$Y$5000,18,0)))</f>
        <v>0</v>
      </c>
      <c r="AO1119" s="11">
        <f>IF(ISERROR(VLOOKUP(U1119,'ITWR Dump'!$A$2:$Y$5000,25,0)),0,(VLOOKUP('ILC Report'!U1119,'ITWR Dump'!$A$2:$Y$5000,25,0)))</f>
        <v>0</v>
      </c>
      <c r="AP1119" s="11">
        <f t="shared" si="492"/>
        <v>0</v>
      </c>
      <c r="AQ1119" s="26">
        <f t="shared" si="493"/>
        <v>0</v>
      </c>
      <c r="AR1119" s="26">
        <f t="shared" si="494"/>
        <v>0</v>
      </c>
      <c r="AS1119" s="26">
        <f t="shared" si="495"/>
        <v>0</v>
      </c>
      <c r="AT1119" s="26">
        <f t="shared" si="496"/>
        <v>0</v>
      </c>
      <c r="AU1119" s="26">
        <f t="shared" si="497"/>
        <v>0</v>
      </c>
      <c r="AV1119" s="26">
        <f t="shared" si="498"/>
        <v>0</v>
      </c>
      <c r="AW1119" s="11" t="s">
        <v>653</v>
      </c>
      <c r="AX1119" s="11" t="str">
        <f>VLOOKUP(L1119,Group!$A$2:$B$1000,2,0)</f>
        <v>Enhancement</v>
      </c>
      <c r="AY1119" s="11">
        <f>IF(ISERROR(VLOOKUP(U1119,'ITWR Dump'!$A$2:$Y$5000,15,0)),0,(VLOOKUP('ILC Report'!U1119,'ITWR Dump'!$A$2:$Y$5000,15,0)))</f>
        <v>0</v>
      </c>
      <c r="AZ1119" s="11" t="str">
        <f t="shared" si="499"/>
        <v>No</v>
      </c>
      <c r="BA1119" s="11" t="str">
        <f t="shared" si="500"/>
        <v>BKO</v>
      </c>
      <c r="BB1119" s="11" t="str">
        <f t="shared" si="501"/>
        <v>ES</v>
      </c>
      <c r="BC1119" s="11" t="str">
        <f t="shared" si="502"/>
        <v>No</v>
      </c>
    </row>
    <row r="1120" spans="1:55" x14ac:dyDescent="0.3">
      <c r="A1120" s="11" t="s">
        <v>681</v>
      </c>
      <c r="B1120" s="11" t="s">
        <v>1861</v>
      </c>
      <c r="C1120" s="11" t="s">
        <v>559</v>
      </c>
      <c r="D1120" s="11" t="s">
        <v>2523</v>
      </c>
      <c r="E1120" s="38" t="s">
        <v>652</v>
      </c>
      <c r="F1120" s="11">
        <v>6</v>
      </c>
      <c r="G1120" s="40" t="s">
        <v>218</v>
      </c>
      <c r="H1120" s="11" t="str">
        <f t="shared" si="484"/>
        <v>Regular</v>
      </c>
      <c r="I1120" s="11" t="str">
        <f t="shared" si="476"/>
        <v>INDIA</v>
      </c>
      <c r="J1120" s="11" t="str">
        <f>IF(ISERROR(VLOOKUP(C1120,'WI Vs ASM'!$B$2:$E$1000,4,0)),0,(VLOOKUP(C1120,'WI Vs ASM'!$B$2:$E$1000,4,0)))</f>
        <v>Offshore</v>
      </c>
      <c r="K1120" s="11" t="str">
        <f>IF(ISERROR(VLOOKUP(C1120,'WI Vs ASM'!$B$2:$F$1000,5,0)),0,(VLOOKUP(C1120,'WI Vs ASM'!$B$2:$F$1000,5,0)))</f>
        <v>01-Fixed Price</v>
      </c>
      <c r="L1120" s="11" t="str">
        <f>IF(ISERROR(VLOOKUP(C1120,'WI Vs ASM'!$B$2:$D$1000,3,0)),0,(VLOOKUP(C1120,'WI Vs ASM'!$B$2:$D$1000,3,0)))</f>
        <v>01-Maintenance Offshore</v>
      </c>
      <c r="M1120" s="11" t="str">
        <f>IF(ISERROR(VLOOKUP(C1120,'WI Vs ASM'!$B$2:$I$1000,8,0)),0,(VLOOKUP(C1120,'WI Vs ASM'!$B$2:$I$1000,8,0)))</f>
        <v>Rahul Soman</v>
      </c>
      <c r="N1120" s="11" t="str">
        <f>IF(ISERROR(VLOOKUP(C1120,'WI Vs ASM'!$B$2:$G$1000,6,0)),0,(VLOOKUP(C1120,'WI Vs ASM'!$B$2:$G$1000,6,0)))</f>
        <v>CIS</v>
      </c>
      <c r="O1120" s="11" t="str">
        <f>IF(ISERROR(VLOOKUP(C1120,'WI Vs ASM'!$B$2:$H$1000,7,0)),0,(VLOOKUP(C1120,'WI Vs ASM'!$B$2:$H$1000,7,0)))</f>
        <v>CIS</v>
      </c>
      <c r="P1120" s="11" t="str">
        <f t="shared" si="477"/>
        <v>Apr-17</v>
      </c>
      <c r="Q1120" s="11" t="str">
        <f t="shared" si="478"/>
        <v>Q2</v>
      </c>
      <c r="R1120" s="11" t="str">
        <f>IF(ISERROR(VLOOKUP(C1120,'WI Vs ASM'!$B$2:$J$1000,9,0)),0,(VLOOKUP(C1120,'WI Vs ASM'!$B$2:$J$1000,9,0)))</f>
        <v>Jyothi Pai</v>
      </c>
      <c r="S1120" s="11" t="str">
        <f>IF(ISERROR(VLOOKUP(C1120,'WI Vs ASM'!$B$2:$K$1000,10,0)),0,(VLOOKUP(C1120,'WI Vs ASM'!$B$2:$K$1000,10,0)))</f>
        <v>Saju Bhaskaran</v>
      </c>
      <c r="T1120" s="11" t="str">
        <f>IF(ISERROR(VLOOKUP(C1120,'WI Vs ASM'!$B$2:$L$1000,11,0)),0,(VLOOKUP(C1120,'WI Vs ASM'!$B$2:$L$1000,11,0)))</f>
        <v>Sreekala Balasubramanian</v>
      </c>
      <c r="U1120" s="11" t="e">
        <f t="shared" si="485"/>
        <v>#VALUE!</v>
      </c>
      <c r="V1120" s="11" t="str">
        <f t="shared" si="479"/>
        <v>Yes</v>
      </c>
      <c r="W1120" s="11" t="str">
        <f t="shared" si="480"/>
        <v>No</v>
      </c>
      <c r="X1120" s="11" t="str">
        <f t="shared" si="481"/>
        <v>No</v>
      </c>
      <c r="Y1120" s="11" t="str">
        <f t="shared" si="482"/>
        <v>No</v>
      </c>
      <c r="Z1120" s="11" t="str">
        <f t="shared" si="483"/>
        <v>No</v>
      </c>
      <c r="AA1120" s="11" t="str">
        <f t="shared" si="486"/>
        <v>No</v>
      </c>
      <c r="AB1120" s="11">
        <f>IF(ISERROR(VLOOKUP(U1120,'ITWR Dump'!$A$2:$Y$5000,24,0)),0,(VLOOKUP('ILC Report'!U1120,'ITWR Dump'!$A$2:$Y$5000,24,0)))</f>
        <v>0</v>
      </c>
      <c r="AC1120" s="11" t="str">
        <f t="shared" si="487"/>
        <v>No</v>
      </c>
      <c r="AD1120" s="11" t="str">
        <f t="shared" si="488"/>
        <v/>
      </c>
      <c r="AE1120" s="11">
        <f>IF(ISERROR(VLOOKUP(U1120,'ITWR Dump'!$A$2:$Y$5000,13,0)),0,(VLOOKUP(U1120,'ITWR Dump'!$A$2:$Y$5000,13,0)))</f>
        <v>0</v>
      </c>
      <c r="AF1120" s="11">
        <f>IF(ISERROR(VLOOKUP(U1120,'ITWR Dump'!$A$2:$Y$5000,11,0)),0,(VLOOKUP(U1120,'ITWR Dump'!$A$2:$Y$5000,11,0)))</f>
        <v>0</v>
      </c>
      <c r="AG1120" s="11">
        <f>IF(ISERROR(VLOOKUP(U1120,'ITWR Dump'!$A$2:$Y$5000,2,0)),0,(VLOOKUP(U1120,'ITWR Dump'!$A$2:$Y$5000,2,0)))</f>
        <v>0</v>
      </c>
      <c r="AH1120" s="11">
        <f>IF(ISERROR(VLOOKUP(U1120,'ITWR Dump'!$A$2:$Y$5000,14,0)),0,(VLOOKUP(U1120,'ITWR Dump'!$A$2:$Y$5000,14,0)))</f>
        <v>0</v>
      </c>
      <c r="AI1120" s="11" t="str">
        <f t="shared" si="489"/>
        <v>01-Maintenance Offshore</v>
      </c>
      <c r="AJ1120" s="11" t="str">
        <f t="shared" si="490"/>
        <v>Offshore</v>
      </c>
      <c r="AK1120" s="11" t="str">
        <f>IF(ISERROR(VLOOKUP(A1120,'Team Data'!$C$2:$U$213,17,0)),0,(VLOOKUP(A1120,'Team Data'!$C$2:$U$213,17,0)))</f>
        <v>PRISM</v>
      </c>
      <c r="AL1120" s="11" t="str">
        <f t="shared" si="491"/>
        <v>2017-04-24</v>
      </c>
      <c r="AM1120" s="11">
        <f>IF(ISERROR(VLOOKUP(U1120,'ITWR Dump'!$A$2:$Y$5000,16,0)),0,(VLOOKUP(U1120,'ITWR Dump'!$A$2:$Y$5000,16,0)))</f>
        <v>0</v>
      </c>
      <c r="AN1120" s="11">
        <f>IF(ISERROR(VLOOKUP(U1120,'ITWR Dump'!$A$2:$Y$5000,18,0)),0,(VLOOKUP(U1120,'ITWR Dump'!$A$2:$Y$5000,18,0)))</f>
        <v>0</v>
      </c>
      <c r="AO1120" s="11">
        <f>IF(ISERROR(VLOOKUP(U1120,'ITWR Dump'!$A$2:$Y$5000,25,0)),0,(VLOOKUP('ILC Report'!U1120,'ITWR Dump'!$A$2:$Y$5000,25,0)))</f>
        <v>0</v>
      </c>
      <c r="AP1120" s="11">
        <f t="shared" si="492"/>
        <v>1</v>
      </c>
      <c r="AQ1120" s="26">
        <f t="shared" si="493"/>
        <v>0</v>
      </c>
      <c r="AR1120" s="26">
        <f t="shared" si="494"/>
        <v>0</v>
      </c>
      <c r="AS1120" s="26">
        <f t="shared" si="495"/>
        <v>0</v>
      </c>
      <c r="AT1120" s="26">
        <f t="shared" si="496"/>
        <v>0</v>
      </c>
      <c r="AU1120" s="26">
        <f t="shared" si="497"/>
        <v>0</v>
      </c>
      <c r="AV1120" s="26">
        <f t="shared" si="498"/>
        <v>0</v>
      </c>
      <c r="AW1120" s="11" t="s">
        <v>653</v>
      </c>
      <c r="AX1120" s="11" t="str">
        <f>VLOOKUP(L1120,Group!$A$2:$B$1000,2,0)</f>
        <v>Maintenance</v>
      </c>
      <c r="AY1120" s="11">
        <f>IF(ISERROR(VLOOKUP(U1120,'ITWR Dump'!$A$2:$Y$5000,15,0)),0,(VLOOKUP('ILC Report'!U1120,'ITWR Dump'!$A$2:$Y$5000,15,0)))</f>
        <v>0</v>
      </c>
      <c r="AZ1120" s="11" t="str">
        <f t="shared" si="499"/>
        <v>Yes</v>
      </c>
      <c r="BA1120" s="11" t="str">
        <f t="shared" si="500"/>
        <v>BKI</v>
      </c>
      <c r="BB1120" s="11" t="str">
        <f t="shared" si="501"/>
        <v>MN</v>
      </c>
      <c r="BC1120" s="11" t="str">
        <f t="shared" si="502"/>
        <v>No</v>
      </c>
    </row>
    <row r="1121" spans="1:55" x14ac:dyDescent="0.3">
      <c r="A1121" s="11" t="s">
        <v>681</v>
      </c>
      <c r="B1121" s="11" t="s">
        <v>1861</v>
      </c>
      <c r="C1121" s="11" t="s">
        <v>559</v>
      </c>
      <c r="D1121" s="11" t="s">
        <v>2524</v>
      </c>
      <c r="E1121" s="38" t="s">
        <v>652</v>
      </c>
      <c r="F1121" s="11">
        <v>9</v>
      </c>
      <c r="G1121" s="40" t="s">
        <v>218</v>
      </c>
      <c r="H1121" s="11" t="str">
        <f t="shared" si="484"/>
        <v>Regular</v>
      </c>
      <c r="I1121" s="11" t="str">
        <f t="shared" si="476"/>
        <v>INDIA</v>
      </c>
      <c r="J1121" s="11" t="str">
        <f>IF(ISERROR(VLOOKUP(C1121,'WI Vs ASM'!$B$2:$E$1000,4,0)),0,(VLOOKUP(C1121,'WI Vs ASM'!$B$2:$E$1000,4,0)))</f>
        <v>Offshore</v>
      </c>
      <c r="K1121" s="11" t="str">
        <f>IF(ISERROR(VLOOKUP(C1121,'WI Vs ASM'!$B$2:$F$1000,5,0)),0,(VLOOKUP(C1121,'WI Vs ASM'!$B$2:$F$1000,5,0)))</f>
        <v>01-Fixed Price</v>
      </c>
      <c r="L1121" s="11" t="str">
        <f>IF(ISERROR(VLOOKUP(C1121,'WI Vs ASM'!$B$2:$D$1000,3,0)),0,(VLOOKUP(C1121,'WI Vs ASM'!$B$2:$D$1000,3,0)))</f>
        <v>01-Maintenance Offshore</v>
      </c>
      <c r="M1121" s="11" t="str">
        <f>IF(ISERROR(VLOOKUP(C1121,'WI Vs ASM'!$B$2:$I$1000,8,0)),0,(VLOOKUP(C1121,'WI Vs ASM'!$B$2:$I$1000,8,0)))</f>
        <v>Rahul Soman</v>
      </c>
      <c r="N1121" s="11" t="str">
        <f>IF(ISERROR(VLOOKUP(C1121,'WI Vs ASM'!$B$2:$G$1000,6,0)),0,(VLOOKUP(C1121,'WI Vs ASM'!$B$2:$G$1000,6,0)))</f>
        <v>CIS</v>
      </c>
      <c r="O1121" s="11" t="str">
        <f>IF(ISERROR(VLOOKUP(C1121,'WI Vs ASM'!$B$2:$H$1000,7,0)),0,(VLOOKUP(C1121,'WI Vs ASM'!$B$2:$H$1000,7,0)))</f>
        <v>CIS</v>
      </c>
      <c r="P1121" s="11" t="str">
        <f t="shared" si="477"/>
        <v>Apr-17</v>
      </c>
      <c r="Q1121" s="11" t="str">
        <f t="shared" si="478"/>
        <v>Q2</v>
      </c>
      <c r="R1121" s="11" t="str">
        <f>IF(ISERROR(VLOOKUP(C1121,'WI Vs ASM'!$B$2:$J$1000,9,0)),0,(VLOOKUP(C1121,'WI Vs ASM'!$B$2:$J$1000,9,0)))</f>
        <v>Jyothi Pai</v>
      </c>
      <c r="S1121" s="11" t="str">
        <f>IF(ISERROR(VLOOKUP(C1121,'WI Vs ASM'!$B$2:$K$1000,10,0)),0,(VLOOKUP(C1121,'WI Vs ASM'!$B$2:$K$1000,10,0)))</f>
        <v>Saju Bhaskaran</v>
      </c>
      <c r="T1121" s="11" t="str">
        <f>IF(ISERROR(VLOOKUP(C1121,'WI Vs ASM'!$B$2:$L$1000,11,0)),0,(VLOOKUP(C1121,'WI Vs ASM'!$B$2:$L$1000,11,0)))</f>
        <v>Sreekala Balasubramanian</v>
      </c>
      <c r="U1121" s="11" t="e">
        <f t="shared" si="485"/>
        <v>#VALUE!</v>
      </c>
      <c r="V1121" s="11" t="str">
        <f t="shared" si="479"/>
        <v>Yes</v>
      </c>
      <c r="W1121" s="11" t="str">
        <f t="shared" si="480"/>
        <v>No</v>
      </c>
      <c r="X1121" s="11" t="str">
        <f t="shared" si="481"/>
        <v>No</v>
      </c>
      <c r="Y1121" s="11" t="str">
        <f t="shared" si="482"/>
        <v>No</v>
      </c>
      <c r="Z1121" s="11" t="str">
        <f t="shared" si="483"/>
        <v>No</v>
      </c>
      <c r="AA1121" s="11" t="str">
        <f t="shared" si="486"/>
        <v>No</v>
      </c>
      <c r="AB1121" s="11">
        <f>IF(ISERROR(VLOOKUP(U1121,'ITWR Dump'!$A$2:$Y$5000,24,0)),0,(VLOOKUP('ILC Report'!U1121,'ITWR Dump'!$A$2:$Y$5000,24,0)))</f>
        <v>0</v>
      </c>
      <c r="AC1121" s="11" t="str">
        <f t="shared" si="487"/>
        <v>No</v>
      </c>
      <c r="AD1121" s="11" t="str">
        <f t="shared" si="488"/>
        <v/>
      </c>
      <c r="AE1121" s="11">
        <f>IF(ISERROR(VLOOKUP(U1121,'ITWR Dump'!$A$2:$Y$5000,13,0)),0,(VLOOKUP(U1121,'ITWR Dump'!$A$2:$Y$5000,13,0)))</f>
        <v>0</v>
      </c>
      <c r="AF1121" s="11">
        <f>IF(ISERROR(VLOOKUP(U1121,'ITWR Dump'!$A$2:$Y$5000,11,0)),0,(VLOOKUP(U1121,'ITWR Dump'!$A$2:$Y$5000,11,0)))</f>
        <v>0</v>
      </c>
      <c r="AG1121" s="11">
        <f>IF(ISERROR(VLOOKUP(U1121,'ITWR Dump'!$A$2:$Y$5000,2,0)),0,(VLOOKUP(U1121,'ITWR Dump'!$A$2:$Y$5000,2,0)))</f>
        <v>0</v>
      </c>
      <c r="AH1121" s="11">
        <f>IF(ISERROR(VLOOKUP(U1121,'ITWR Dump'!$A$2:$Y$5000,14,0)),0,(VLOOKUP(U1121,'ITWR Dump'!$A$2:$Y$5000,14,0)))</f>
        <v>0</v>
      </c>
      <c r="AI1121" s="11" t="str">
        <f t="shared" si="489"/>
        <v>01-Maintenance Offshore</v>
      </c>
      <c r="AJ1121" s="11" t="str">
        <f t="shared" si="490"/>
        <v>Offshore</v>
      </c>
      <c r="AK1121" s="11" t="str">
        <f>IF(ISERROR(VLOOKUP(A1121,'Team Data'!$C$2:$U$213,17,0)),0,(VLOOKUP(A1121,'Team Data'!$C$2:$U$213,17,0)))</f>
        <v>PRISM</v>
      </c>
      <c r="AL1121" s="11" t="str">
        <f t="shared" si="491"/>
        <v>2017-04-24</v>
      </c>
      <c r="AM1121" s="11">
        <f>IF(ISERROR(VLOOKUP(U1121,'ITWR Dump'!$A$2:$Y$5000,16,0)),0,(VLOOKUP(U1121,'ITWR Dump'!$A$2:$Y$5000,16,0)))</f>
        <v>0</v>
      </c>
      <c r="AN1121" s="11">
        <f>IF(ISERROR(VLOOKUP(U1121,'ITWR Dump'!$A$2:$Y$5000,18,0)),0,(VLOOKUP(U1121,'ITWR Dump'!$A$2:$Y$5000,18,0)))</f>
        <v>0</v>
      </c>
      <c r="AO1121" s="11">
        <f>IF(ISERROR(VLOOKUP(U1121,'ITWR Dump'!$A$2:$Y$5000,25,0)),0,(VLOOKUP('ILC Report'!U1121,'ITWR Dump'!$A$2:$Y$5000,25,0)))</f>
        <v>0</v>
      </c>
      <c r="AP1121" s="11">
        <f t="shared" si="492"/>
        <v>1</v>
      </c>
      <c r="AQ1121" s="26">
        <f t="shared" si="493"/>
        <v>0</v>
      </c>
      <c r="AR1121" s="26">
        <f t="shared" si="494"/>
        <v>0</v>
      </c>
      <c r="AS1121" s="26">
        <f t="shared" si="495"/>
        <v>0</v>
      </c>
      <c r="AT1121" s="26">
        <f t="shared" si="496"/>
        <v>0</v>
      </c>
      <c r="AU1121" s="26">
        <f t="shared" si="497"/>
        <v>0</v>
      </c>
      <c r="AV1121" s="26">
        <f t="shared" si="498"/>
        <v>0</v>
      </c>
      <c r="AW1121" s="11" t="s">
        <v>653</v>
      </c>
      <c r="AX1121" s="11" t="str">
        <f>VLOOKUP(L1121,Group!$A$2:$B$1000,2,0)</f>
        <v>Maintenance</v>
      </c>
      <c r="AY1121" s="11">
        <f>IF(ISERROR(VLOOKUP(U1121,'ITWR Dump'!$A$2:$Y$5000,15,0)),0,(VLOOKUP('ILC Report'!U1121,'ITWR Dump'!$A$2:$Y$5000,15,0)))</f>
        <v>0</v>
      </c>
      <c r="AZ1121" s="11" t="str">
        <f t="shared" si="499"/>
        <v>Yes</v>
      </c>
      <c r="BA1121" s="11" t="str">
        <f t="shared" si="500"/>
        <v>BKI</v>
      </c>
      <c r="BB1121" s="11" t="str">
        <f t="shared" si="501"/>
        <v>MN</v>
      </c>
      <c r="BC1121" s="11" t="str">
        <f t="shared" si="502"/>
        <v>No</v>
      </c>
    </row>
    <row r="1122" spans="1:55" x14ac:dyDescent="0.3">
      <c r="A1122" s="11" t="s">
        <v>681</v>
      </c>
      <c r="B1122" s="11" t="s">
        <v>1861</v>
      </c>
      <c r="C1122" s="11" t="s">
        <v>559</v>
      </c>
      <c r="D1122" s="11" t="s">
        <v>2525</v>
      </c>
      <c r="E1122" s="38" t="s">
        <v>652</v>
      </c>
      <c r="F1122" s="11">
        <v>6</v>
      </c>
      <c r="G1122" s="40" t="s">
        <v>218</v>
      </c>
      <c r="H1122" s="11" t="str">
        <f t="shared" si="484"/>
        <v>Regular</v>
      </c>
      <c r="I1122" s="11" t="str">
        <f t="shared" si="476"/>
        <v>INDIA</v>
      </c>
      <c r="J1122" s="11" t="str">
        <f>IF(ISERROR(VLOOKUP(C1122,'WI Vs ASM'!$B$2:$E$1000,4,0)),0,(VLOOKUP(C1122,'WI Vs ASM'!$B$2:$E$1000,4,0)))</f>
        <v>Offshore</v>
      </c>
      <c r="K1122" s="11" t="str">
        <f>IF(ISERROR(VLOOKUP(C1122,'WI Vs ASM'!$B$2:$F$1000,5,0)),0,(VLOOKUP(C1122,'WI Vs ASM'!$B$2:$F$1000,5,0)))</f>
        <v>01-Fixed Price</v>
      </c>
      <c r="L1122" s="11" t="str">
        <f>IF(ISERROR(VLOOKUP(C1122,'WI Vs ASM'!$B$2:$D$1000,3,0)),0,(VLOOKUP(C1122,'WI Vs ASM'!$B$2:$D$1000,3,0)))</f>
        <v>01-Maintenance Offshore</v>
      </c>
      <c r="M1122" s="11" t="str">
        <f>IF(ISERROR(VLOOKUP(C1122,'WI Vs ASM'!$B$2:$I$1000,8,0)),0,(VLOOKUP(C1122,'WI Vs ASM'!$B$2:$I$1000,8,0)))</f>
        <v>Rahul Soman</v>
      </c>
      <c r="N1122" s="11" t="str">
        <f>IF(ISERROR(VLOOKUP(C1122,'WI Vs ASM'!$B$2:$G$1000,6,0)),0,(VLOOKUP(C1122,'WI Vs ASM'!$B$2:$G$1000,6,0)))</f>
        <v>CIS</v>
      </c>
      <c r="O1122" s="11" t="str">
        <f>IF(ISERROR(VLOOKUP(C1122,'WI Vs ASM'!$B$2:$H$1000,7,0)),0,(VLOOKUP(C1122,'WI Vs ASM'!$B$2:$H$1000,7,0)))</f>
        <v>CIS</v>
      </c>
      <c r="P1122" s="11" t="str">
        <f t="shared" si="477"/>
        <v>Apr-17</v>
      </c>
      <c r="Q1122" s="11" t="str">
        <f t="shared" si="478"/>
        <v>Q2</v>
      </c>
      <c r="R1122" s="11" t="str">
        <f>IF(ISERROR(VLOOKUP(C1122,'WI Vs ASM'!$B$2:$J$1000,9,0)),0,(VLOOKUP(C1122,'WI Vs ASM'!$B$2:$J$1000,9,0)))</f>
        <v>Jyothi Pai</v>
      </c>
      <c r="S1122" s="11" t="str">
        <f>IF(ISERROR(VLOOKUP(C1122,'WI Vs ASM'!$B$2:$K$1000,10,0)),0,(VLOOKUP(C1122,'WI Vs ASM'!$B$2:$K$1000,10,0)))</f>
        <v>Saju Bhaskaran</v>
      </c>
      <c r="T1122" s="11" t="str">
        <f>IF(ISERROR(VLOOKUP(C1122,'WI Vs ASM'!$B$2:$L$1000,11,0)),0,(VLOOKUP(C1122,'WI Vs ASM'!$B$2:$L$1000,11,0)))</f>
        <v>Sreekala Balasubramanian</v>
      </c>
      <c r="U1122" s="11" t="e">
        <f t="shared" si="485"/>
        <v>#VALUE!</v>
      </c>
      <c r="V1122" s="11" t="str">
        <f t="shared" si="479"/>
        <v>Yes</v>
      </c>
      <c r="W1122" s="11" t="str">
        <f t="shared" si="480"/>
        <v>No</v>
      </c>
      <c r="X1122" s="11" t="str">
        <f t="shared" si="481"/>
        <v>No</v>
      </c>
      <c r="Y1122" s="11" t="str">
        <f t="shared" si="482"/>
        <v>No</v>
      </c>
      <c r="Z1122" s="11" t="str">
        <f t="shared" si="483"/>
        <v>No</v>
      </c>
      <c r="AA1122" s="11" t="str">
        <f t="shared" si="486"/>
        <v>No</v>
      </c>
      <c r="AB1122" s="11">
        <f>IF(ISERROR(VLOOKUP(U1122,'ITWR Dump'!$A$2:$Y$5000,24,0)),0,(VLOOKUP('ILC Report'!U1122,'ITWR Dump'!$A$2:$Y$5000,24,0)))</f>
        <v>0</v>
      </c>
      <c r="AC1122" s="11" t="str">
        <f t="shared" si="487"/>
        <v>No</v>
      </c>
      <c r="AD1122" s="11" t="str">
        <f t="shared" si="488"/>
        <v/>
      </c>
      <c r="AE1122" s="11">
        <f>IF(ISERROR(VLOOKUP(U1122,'ITWR Dump'!$A$2:$Y$5000,13,0)),0,(VLOOKUP(U1122,'ITWR Dump'!$A$2:$Y$5000,13,0)))</f>
        <v>0</v>
      </c>
      <c r="AF1122" s="11">
        <f>IF(ISERROR(VLOOKUP(U1122,'ITWR Dump'!$A$2:$Y$5000,11,0)),0,(VLOOKUP(U1122,'ITWR Dump'!$A$2:$Y$5000,11,0)))</f>
        <v>0</v>
      </c>
      <c r="AG1122" s="11">
        <f>IF(ISERROR(VLOOKUP(U1122,'ITWR Dump'!$A$2:$Y$5000,2,0)),0,(VLOOKUP(U1122,'ITWR Dump'!$A$2:$Y$5000,2,0)))</f>
        <v>0</v>
      </c>
      <c r="AH1122" s="11">
        <f>IF(ISERROR(VLOOKUP(U1122,'ITWR Dump'!$A$2:$Y$5000,14,0)),0,(VLOOKUP(U1122,'ITWR Dump'!$A$2:$Y$5000,14,0)))</f>
        <v>0</v>
      </c>
      <c r="AI1122" s="11" t="str">
        <f t="shared" si="489"/>
        <v>01-Maintenance Offshore</v>
      </c>
      <c r="AJ1122" s="11" t="str">
        <f t="shared" si="490"/>
        <v>Offshore</v>
      </c>
      <c r="AK1122" s="11" t="str">
        <f>IF(ISERROR(VLOOKUP(A1122,'Team Data'!$C$2:$U$213,17,0)),0,(VLOOKUP(A1122,'Team Data'!$C$2:$U$213,17,0)))</f>
        <v>PRISM</v>
      </c>
      <c r="AL1122" s="11" t="str">
        <f t="shared" si="491"/>
        <v>2017-04-24</v>
      </c>
      <c r="AM1122" s="11">
        <f>IF(ISERROR(VLOOKUP(U1122,'ITWR Dump'!$A$2:$Y$5000,16,0)),0,(VLOOKUP(U1122,'ITWR Dump'!$A$2:$Y$5000,16,0)))</f>
        <v>0</v>
      </c>
      <c r="AN1122" s="11">
        <f>IF(ISERROR(VLOOKUP(U1122,'ITWR Dump'!$A$2:$Y$5000,18,0)),0,(VLOOKUP(U1122,'ITWR Dump'!$A$2:$Y$5000,18,0)))</f>
        <v>0</v>
      </c>
      <c r="AO1122" s="11">
        <f>IF(ISERROR(VLOOKUP(U1122,'ITWR Dump'!$A$2:$Y$5000,25,0)),0,(VLOOKUP('ILC Report'!U1122,'ITWR Dump'!$A$2:$Y$5000,25,0)))</f>
        <v>0</v>
      </c>
      <c r="AP1122" s="11">
        <f t="shared" si="492"/>
        <v>1</v>
      </c>
      <c r="AQ1122" s="26">
        <f t="shared" si="493"/>
        <v>0</v>
      </c>
      <c r="AR1122" s="26">
        <f t="shared" si="494"/>
        <v>0</v>
      </c>
      <c r="AS1122" s="26">
        <f t="shared" si="495"/>
        <v>0</v>
      </c>
      <c r="AT1122" s="26">
        <f t="shared" si="496"/>
        <v>0</v>
      </c>
      <c r="AU1122" s="26">
        <f t="shared" si="497"/>
        <v>0</v>
      </c>
      <c r="AV1122" s="26">
        <f t="shared" si="498"/>
        <v>0</v>
      </c>
      <c r="AW1122" s="11" t="s">
        <v>653</v>
      </c>
      <c r="AX1122" s="11" t="str">
        <f>VLOOKUP(L1122,Group!$A$2:$B$1000,2,0)</f>
        <v>Maintenance</v>
      </c>
      <c r="AY1122" s="11">
        <f>IF(ISERROR(VLOOKUP(U1122,'ITWR Dump'!$A$2:$Y$5000,15,0)),0,(VLOOKUP('ILC Report'!U1122,'ITWR Dump'!$A$2:$Y$5000,15,0)))</f>
        <v>0</v>
      </c>
      <c r="AZ1122" s="11" t="str">
        <f t="shared" si="499"/>
        <v>Yes</v>
      </c>
      <c r="BA1122" s="11" t="str">
        <f t="shared" si="500"/>
        <v>BKI</v>
      </c>
      <c r="BB1122" s="11" t="str">
        <f t="shared" si="501"/>
        <v>MN</v>
      </c>
      <c r="BC1122" s="11" t="str">
        <f t="shared" si="502"/>
        <v>No</v>
      </c>
    </row>
    <row r="1123" spans="1:55" x14ac:dyDescent="0.3">
      <c r="A1123" s="11" t="s">
        <v>681</v>
      </c>
      <c r="B1123" s="11" t="s">
        <v>1861</v>
      </c>
      <c r="C1123" s="11" t="s">
        <v>559</v>
      </c>
      <c r="D1123" s="11" t="s">
        <v>2526</v>
      </c>
      <c r="E1123" s="38" t="s">
        <v>652</v>
      </c>
      <c r="F1123" s="11">
        <v>6</v>
      </c>
      <c r="G1123" s="40" t="s">
        <v>218</v>
      </c>
      <c r="H1123" s="11" t="str">
        <f t="shared" si="484"/>
        <v>Regular</v>
      </c>
      <c r="I1123" s="11" t="str">
        <f t="shared" si="476"/>
        <v>INDIA</v>
      </c>
      <c r="J1123" s="11" t="str">
        <f>IF(ISERROR(VLOOKUP(C1123,'WI Vs ASM'!$B$2:$E$1000,4,0)),0,(VLOOKUP(C1123,'WI Vs ASM'!$B$2:$E$1000,4,0)))</f>
        <v>Offshore</v>
      </c>
      <c r="K1123" s="11" t="str">
        <f>IF(ISERROR(VLOOKUP(C1123,'WI Vs ASM'!$B$2:$F$1000,5,0)),0,(VLOOKUP(C1123,'WI Vs ASM'!$B$2:$F$1000,5,0)))</f>
        <v>01-Fixed Price</v>
      </c>
      <c r="L1123" s="11" t="str">
        <f>IF(ISERROR(VLOOKUP(C1123,'WI Vs ASM'!$B$2:$D$1000,3,0)),0,(VLOOKUP(C1123,'WI Vs ASM'!$B$2:$D$1000,3,0)))</f>
        <v>01-Maintenance Offshore</v>
      </c>
      <c r="M1123" s="11" t="str">
        <f>IF(ISERROR(VLOOKUP(C1123,'WI Vs ASM'!$B$2:$I$1000,8,0)),0,(VLOOKUP(C1123,'WI Vs ASM'!$B$2:$I$1000,8,0)))</f>
        <v>Rahul Soman</v>
      </c>
      <c r="N1123" s="11" t="str">
        <f>IF(ISERROR(VLOOKUP(C1123,'WI Vs ASM'!$B$2:$G$1000,6,0)),0,(VLOOKUP(C1123,'WI Vs ASM'!$B$2:$G$1000,6,0)))</f>
        <v>CIS</v>
      </c>
      <c r="O1123" s="11" t="str">
        <f>IF(ISERROR(VLOOKUP(C1123,'WI Vs ASM'!$B$2:$H$1000,7,0)),0,(VLOOKUP(C1123,'WI Vs ASM'!$B$2:$H$1000,7,0)))</f>
        <v>CIS</v>
      </c>
      <c r="P1123" s="11" t="str">
        <f t="shared" si="477"/>
        <v>Apr-17</v>
      </c>
      <c r="Q1123" s="11" t="str">
        <f t="shared" si="478"/>
        <v>Q2</v>
      </c>
      <c r="R1123" s="11" t="str">
        <f>IF(ISERROR(VLOOKUP(C1123,'WI Vs ASM'!$B$2:$J$1000,9,0)),0,(VLOOKUP(C1123,'WI Vs ASM'!$B$2:$J$1000,9,0)))</f>
        <v>Jyothi Pai</v>
      </c>
      <c r="S1123" s="11" t="str">
        <f>IF(ISERROR(VLOOKUP(C1123,'WI Vs ASM'!$B$2:$K$1000,10,0)),0,(VLOOKUP(C1123,'WI Vs ASM'!$B$2:$K$1000,10,0)))</f>
        <v>Saju Bhaskaran</v>
      </c>
      <c r="T1123" s="11" t="str">
        <f>IF(ISERROR(VLOOKUP(C1123,'WI Vs ASM'!$B$2:$L$1000,11,0)),0,(VLOOKUP(C1123,'WI Vs ASM'!$B$2:$L$1000,11,0)))</f>
        <v>Sreekala Balasubramanian</v>
      </c>
      <c r="U1123" s="11" t="e">
        <f t="shared" si="485"/>
        <v>#VALUE!</v>
      </c>
      <c r="V1123" s="11" t="str">
        <f t="shared" si="479"/>
        <v>Yes</v>
      </c>
      <c r="W1123" s="11" t="str">
        <f t="shared" si="480"/>
        <v>No</v>
      </c>
      <c r="X1123" s="11" t="str">
        <f t="shared" si="481"/>
        <v>No</v>
      </c>
      <c r="Y1123" s="11" t="str">
        <f t="shared" si="482"/>
        <v>No</v>
      </c>
      <c r="Z1123" s="11" t="str">
        <f t="shared" si="483"/>
        <v>No</v>
      </c>
      <c r="AA1123" s="11" t="str">
        <f t="shared" si="486"/>
        <v>No</v>
      </c>
      <c r="AB1123" s="11">
        <f>IF(ISERROR(VLOOKUP(U1123,'ITWR Dump'!$A$2:$Y$5000,24,0)),0,(VLOOKUP('ILC Report'!U1123,'ITWR Dump'!$A$2:$Y$5000,24,0)))</f>
        <v>0</v>
      </c>
      <c r="AC1123" s="11" t="str">
        <f t="shared" si="487"/>
        <v>No</v>
      </c>
      <c r="AD1123" s="11" t="str">
        <f t="shared" si="488"/>
        <v/>
      </c>
      <c r="AE1123" s="11">
        <f>IF(ISERROR(VLOOKUP(U1123,'ITWR Dump'!$A$2:$Y$5000,13,0)),0,(VLOOKUP(U1123,'ITWR Dump'!$A$2:$Y$5000,13,0)))</f>
        <v>0</v>
      </c>
      <c r="AF1123" s="11">
        <f>IF(ISERROR(VLOOKUP(U1123,'ITWR Dump'!$A$2:$Y$5000,11,0)),0,(VLOOKUP(U1123,'ITWR Dump'!$A$2:$Y$5000,11,0)))</f>
        <v>0</v>
      </c>
      <c r="AG1123" s="11">
        <f>IF(ISERROR(VLOOKUP(U1123,'ITWR Dump'!$A$2:$Y$5000,2,0)),0,(VLOOKUP(U1123,'ITWR Dump'!$A$2:$Y$5000,2,0)))</f>
        <v>0</v>
      </c>
      <c r="AH1123" s="11">
        <f>IF(ISERROR(VLOOKUP(U1123,'ITWR Dump'!$A$2:$Y$5000,14,0)),0,(VLOOKUP(U1123,'ITWR Dump'!$A$2:$Y$5000,14,0)))</f>
        <v>0</v>
      </c>
      <c r="AI1123" s="11" t="str">
        <f t="shared" si="489"/>
        <v>01-Maintenance Offshore</v>
      </c>
      <c r="AJ1123" s="11" t="str">
        <f t="shared" si="490"/>
        <v>Offshore</v>
      </c>
      <c r="AK1123" s="11" t="str">
        <f>IF(ISERROR(VLOOKUP(A1123,'Team Data'!$C$2:$U$213,17,0)),0,(VLOOKUP(A1123,'Team Data'!$C$2:$U$213,17,0)))</f>
        <v>PRISM</v>
      </c>
      <c r="AL1123" s="11" t="str">
        <f t="shared" si="491"/>
        <v>2017-04-24</v>
      </c>
      <c r="AM1123" s="11">
        <f>IF(ISERROR(VLOOKUP(U1123,'ITWR Dump'!$A$2:$Y$5000,16,0)),0,(VLOOKUP(U1123,'ITWR Dump'!$A$2:$Y$5000,16,0)))</f>
        <v>0</v>
      </c>
      <c r="AN1123" s="11">
        <f>IF(ISERROR(VLOOKUP(U1123,'ITWR Dump'!$A$2:$Y$5000,18,0)),0,(VLOOKUP(U1123,'ITWR Dump'!$A$2:$Y$5000,18,0)))</f>
        <v>0</v>
      </c>
      <c r="AO1123" s="11">
        <f>IF(ISERROR(VLOOKUP(U1123,'ITWR Dump'!$A$2:$Y$5000,25,0)),0,(VLOOKUP('ILC Report'!U1123,'ITWR Dump'!$A$2:$Y$5000,25,0)))</f>
        <v>0</v>
      </c>
      <c r="AP1123" s="11">
        <f t="shared" si="492"/>
        <v>1</v>
      </c>
      <c r="AQ1123" s="26">
        <f t="shared" si="493"/>
        <v>0</v>
      </c>
      <c r="AR1123" s="26">
        <f t="shared" si="494"/>
        <v>0</v>
      </c>
      <c r="AS1123" s="26">
        <f t="shared" si="495"/>
        <v>0</v>
      </c>
      <c r="AT1123" s="26">
        <f t="shared" si="496"/>
        <v>0</v>
      </c>
      <c r="AU1123" s="26">
        <f t="shared" si="497"/>
        <v>0</v>
      </c>
      <c r="AV1123" s="26">
        <f t="shared" si="498"/>
        <v>0</v>
      </c>
      <c r="AW1123" s="11" t="s">
        <v>653</v>
      </c>
      <c r="AX1123" s="11" t="str">
        <f>VLOOKUP(L1123,Group!$A$2:$B$1000,2,0)</f>
        <v>Maintenance</v>
      </c>
      <c r="AY1123" s="11">
        <f>IF(ISERROR(VLOOKUP(U1123,'ITWR Dump'!$A$2:$Y$5000,15,0)),0,(VLOOKUP('ILC Report'!U1123,'ITWR Dump'!$A$2:$Y$5000,15,0)))</f>
        <v>0</v>
      </c>
      <c r="AZ1123" s="11" t="str">
        <f t="shared" si="499"/>
        <v>Yes</v>
      </c>
      <c r="BA1123" s="11" t="str">
        <f t="shared" si="500"/>
        <v>BKI</v>
      </c>
      <c r="BB1123" s="11" t="str">
        <f t="shared" si="501"/>
        <v>MN</v>
      </c>
      <c r="BC1123" s="11" t="str">
        <f t="shared" si="502"/>
        <v>No</v>
      </c>
    </row>
    <row r="1124" spans="1:55" x14ac:dyDescent="0.3">
      <c r="A1124" s="11" t="s">
        <v>681</v>
      </c>
      <c r="B1124" s="11" t="s">
        <v>1861</v>
      </c>
      <c r="C1124" s="11" t="s">
        <v>559</v>
      </c>
      <c r="D1124" s="11" t="s">
        <v>2527</v>
      </c>
      <c r="E1124" s="38" t="s">
        <v>652</v>
      </c>
      <c r="F1124" s="11">
        <v>9</v>
      </c>
      <c r="G1124" s="40" t="s">
        <v>218</v>
      </c>
      <c r="H1124" s="11" t="str">
        <f t="shared" si="484"/>
        <v>Regular</v>
      </c>
      <c r="I1124" s="11" t="str">
        <f t="shared" si="476"/>
        <v>INDIA</v>
      </c>
      <c r="J1124" s="11" t="str">
        <f>IF(ISERROR(VLOOKUP(C1124,'WI Vs ASM'!$B$2:$E$1000,4,0)),0,(VLOOKUP(C1124,'WI Vs ASM'!$B$2:$E$1000,4,0)))</f>
        <v>Offshore</v>
      </c>
      <c r="K1124" s="11" t="str">
        <f>IF(ISERROR(VLOOKUP(C1124,'WI Vs ASM'!$B$2:$F$1000,5,0)),0,(VLOOKUP(C1124,'WI Vs ASM'!$B$2:$F$1000,5,0)))</f>
        <v>01-Fixed Price</v>
      </c>
      <c r="L1124" s="11" t="str">
        <f>IF(ISERROR(VLOOKUP(C1124,'WI Vs ASM'!$B$2:$D$1000,3,0)),0,(VLOOKUP(C1124,'WI Vs ASM'!$B$2:$D$1000,3,0)))</f>
        <v>01-Maintenance Offshore</v>
      </c>
      <c r="M1124" s="11" t="str">
        <f>IF(ISERROR(VLOOKUP(C1124,'WI Vs ASM'!$B$2:$I$1000,8,0)),0,(VLOOKUP(C1124,'WI Vs ASM'!$B$2:$I$1000,8,0)))</f>
        <v>Rahul Soman</v>
      </c>
      <c r="N1124" s="11" t="str">
        <f>IF(ISERROR(VLOOKUP(C1124,'WI Vs ASM'!$B$2:$G$1000,6,0)),0,(VLOOKUP(C1124,'WI Vs ASM'!$B$2:$G$1000,6,0)))</f>
        <v>CIS</v>
      </c>
      <c r="O1124" s="11" t="str">
        <f>IF(ISERROR(VLOOKUP(C1124,'WI Vs ASM'!$B$2:$H$1000,7,0)),0,(VLOOKUP(C1124,'WI Vs ASM'!$B$2:$H$1000,7,0)))</f>
        <v>CIS</v>
      </c>
      <c r="P1124" s="11" t="str">
        <f t="shared" si="477"/>
        <v>Apr-17</v>
      </c>
      <c r="Q1124" s="11" t="str">
        <f t="shared" si="478"/>
        <v>Q2</v>
      </c>
      <c r="R1124" s="11" t="str">
        <f>IF(ISERROR(VLOOKUP(C1124,'WI Vs ASM'!$B$2:$J$1000,9,0)),0,(VLOOKUP(C1124,'WI Vs ASM'!$B$2:$J$1000,9,0)))</f>
        <v>Jyothi Pai</v>
      </c>
      <c r="S1124" s="11" t="str">
        <f>IF(ISERROR(VLOOKUP(C1124,'WI Vs ASM'!$B$2:$K$1000,10,0)),0,(VLOOKUP(C1124,'WI Vs ASM'!$B$2:$K$1000,10,0)))</f>
        <v>Saju Bhaskaran</v>
      </c>
      <c r="T1124" s="11" t="str">
        <f>IF(ISERROR(VLOOKUP(C1124,'WI Vs ASM'!$B$2:$L$1000,11,0)),0,(VLOOKUP(C1124,'WI Vs ASM'!$B$2:$L$1000,11,0)))</f>
        <v>Sreekala Balasubramanian</v>
      </c>
      <c r="U1124" s="11" t="e">
        <f t="shared" si="485"/>
        <v>#VALUE!</v>
      </c>
      <c r="V1124" s="11" t="str">
        <f t="shared" si="479"/>
        <v>Yes</v>
      </c>
      <c r="W1124" s="11" t="str">
        <f t="shared" si="480"/>
        <v>No</v>
      </c>
      <c r="X1124" s="11" t="str">
        <f t="shared" si="481"/>
        <v>No</v>
      </c>
      <c r="Y1124" s="11" t="str">
        <f t="shared" si="482"/>
        <v>No</v>
      </c>
      <c r="Z1124" s="11" t="str">
        <f t="shared" si="483"/>
        <v>No</v>
      </c>
      <c r="AA1124" s="11" t="str">
        <f t="shared" si="486"/>
        <v>No</v>
      </c>
      <c r="AB1124" s="11">
        <f>IF(ISERROR(VLOOKUP(U1124,'ITWR Dump'!$A$2:$Y$5000,24,0)),0,(VLOOKUP('ILC Report'!U1124,'ITWR Dump'!$A$2:$Y$5000,24,0)))</f>
        <v>0</v>
      </c>
      <c r="AC1124" s="11" t="str">
        <f t="shared" si="487"/>
        <v>No</v>
      </c>
      <c r="AD1124" s="11" t="str">
        <f t="shared" si="488"/>
        <v/>
      </c>
      <c r="AE1124" s="11">
        <f>IF(ISERROR(VLOOKUP(U1124,'ITWR Dump'!$A$2:$Y$5000,13,0)),0,(VLOOKUP(U1124,'ITWR Dump'!$A$2:$Y$5000,13,0)))</f>
        <v>0</v>
      </c>
      <c r="AF1124" s="11">
        <f>IF(ISERROR(VLOOKUP(U1124,'ITWR Dump'!$A$2:$Y$5000,11,0)),0,(VLOOKUP(U1124,'ITWR Dump'!$A$2:$Y$5000,11,0)))</f>
        <v>0</v>
      </c>
      <c r="AG1124" s="11">
        <f>IF(ISERROR(VLOOKUP(U1124,'ITWR Dump'!$A$2:$Y$5000,2,0)),0,(VLOOKUP(U1124,'ITWR Dump'!$A$2:$Y$5000,2,0)))</f>
        <v>0</v>
      </c>
      <c r="AH1124" s="11">
        <f>IF(ISERROR(VLOOKUP(U1124,'ITWR Dump'!$A$2:$Y$5000,14,0)),0,(VLOOKUP(U1124,'ITWR Dump'!$A$2:$Y$5000,14,0)))</f>
        <v>0</v>
      </c>
      <c r="AI1124" s="11" t="str">
        <f t="shared" si="489"/>
        <v>01-Maintenance Offshore</v>
      </c>
      <c r="AJ1124" s="11" t="str">
        <f t="shared" si="490"/>
        <v>Offshore</v>
      </c>
      <c r="AK1124" s="11" t="str">
        <f>IF(ISERROR(VLOOKUP(A1124,'Team Data'!$C$2:$U$213,17,0)),0,(VLOOKUP(A1124,'Team Data'!$C$2:$U$213,17,0)))</f>
        <v>PRISM</v>
      </c>
      <c r="AL1124" s="11" t="str">
        <f t="shared" si="491"/>
        <v>2017-04-24</v>
      </c>
      <c r="AM1124" s="11">
        <f>IF(ISERROR(VLOOKUP(U1124,'ITWR Dump'!$A$2:$Y$5000,16,0)),0,(VLOOKUP(U1124,'ITWR Dump'!$A$2:$Y$5000,16,0)))</f>
        <v>0</v>
      </c>
      <c r="AN1124" s="11">
        <f>IF(ISERROR(VLOOKUP(U1124,'ITWR Dump'!$A$2:$Y$5000,18,0)),0,(VLOOKUP(U1124,'ITWR Dump'!$A$2:$Y$5000,18,0)))</f>
        <v>0</v>
      </c>
      <c r="AO1124" s="11">
        <f>IF(ISERROR(VLOOKUP(U1124,'ITWR Dump'!$A$2:$Y$5000,25,0)),0,(VLOOKUP('ILC Report'!U1124,'ITWR Dump'!$A$2:$Y$5000,25,0)))</f>
        <v>0</v>
      </c>
      <c r="AP1124" s="11">
        <f t="shared" si="492"/>
        <v>1</v>
      </c>
      <c r="AQ1124" s="26">
        <f t="shared" si="493"/>
        <v>0</v>
      </c>
      <c r="AR1124" s="26">
        <f t="shared" si="494"/>
        <v>0</v>
      </c>
      <c r="AS1124" s="26">
        <f t="shared" si="495"/>
        <v>0</v>
      </c>
      <c r="AT1124" s="26">
        <f t="shared" si="496"/>
        <v>0</v>
      </c>
      <c r="AU1124" s="26">
        <f t="shared" si="497"/>
        <v>0</v>
      </c>
      <c r="AV1124" s="26">
        <f t="shared" si="498"/>
        <v>0</v>
      </c>
      <c r="AW1124" s="11" t="s">
        <v>653</v>
      </c>
      <c r="AX1124" s="11" t="str">
        <f>VLOOKUP(L1124,Group!$A$2:$B$1000,2,0)</f>
        <v>Maintenance</v>
      </c>
      <c r="AY1124" s="11">
        <f>IF(ISERROR(VLOOKUP(U1124,'ITWR Dump'!$A$2:$Y$5000,15,0)),0,(VLOOKUP('ILC Report'!U1124,'ITWR Dump'!$A$2:$Y$5000,15,0)))</f>
        <v>0</v>
      </c>
      <c r="AZ1124" s="11" t="str">
        <f t="shared" si="499"/>
        <v>Yes</v>
      </c>
      <c r="BA1124" s="11" t="str">
        <f t="shared" si="500"/>
        <v>BKI</v>
      </c>
      <c r="BB1124" s="11" t="str">
        <f t="shared" si="501"/>
        <v>MN</v>
      </c>
      <c r="BC1124" s="11" t="str">
        <f t="shared" si="502"/>
        <v>No</v>
      </c>
    </row>
    <row r="1125" spans="1:55" x14ac:dyDescent="0.3">
      <c r="A1125" s="11" t="s">
        <v>681</v>
      </c>
      <c r="B1125" s="11" t="s">
        <v>1861</v>
      </c>
      <c r="C1125" s="11" t="s">
        <v>559</v>
      </c>
      <c r="D1125" s="11" t="s">
        <v>2528</v>
      </c>
      <c r="E1125" s="38" t="s">
        <v>652</v>
      </c>
      <c r="F1125" s="11">
        <v>9</v>
      </c>
      <c r="G1125" s="40" t="s">
        <v>218</v>
      </c>
      <c r="H1125" s="11" t="str">
        <f t="shared" si="484"/>
        <v>Regular</v>
      </c>
      <c r="I1125" s="11" t="str">
        <f t="shared" si="476"/>
        <v>INDIA</v>
      </c>
      <c r="J1125" s="11" t="str">
        <f>IF(ISERROR(VLOOKUP(C1125,'WI Vs ASM'!$B$2:$E$1000,4,0)),0,(VLOOKUP(C1125,'WI Vs ASM'!$B$2:$E$1000,4,0)))</f>
        <v>Offshore</v>
      </c>
      <c r="K1125" s="11" t="str">
        <f>IF(ISERROR(VLOOKUP(C1125,'WI Vs ASM'!$B$2:$F$1000,5,0)),0,(VLOOKUP(C1125,'WI Vs ASM'!$B$2:$F$1000,5,0)))</f>
        <v>01-Fixed Price</v>
      </c>
      <c r="L1125" s="11" t="str">
        <f>IF(ISERROR(VLOOKUP(C1125,'WI Vs ASM'!$B$2:$D$1000,3,0)),0,(VLOOKUP(C1125,'WI Vs ASM'!$B$2:$D$1000,3,0)))</f>
        <v>01-Maintenance Offshore</v>
      </c>
      <c r="M1125" s="11" t="str">
        <f>IF(ISERROR(VLOOKUP(C1125,'WI Vs ASM'!$B$2:$I$1000,8,0)),0,(VLOOKUP(C1125,'WI Vs ASM'!$B$2:$I$1000,8,0)))</f>
        <v>Rahul Soman</v>
      </c>
      <c r="N1125" s="11" t="str">
        <f>IF(ISERROR(VLOOKUP(C1125,'WI Vs ASM'!$B$2:$G$1000,6,0)),0,(VLOOKUP(C1125,'WI Vs ASM'!$B$2:$G$1000,6,0)))</f>
        <v>CIS</v>
      </c>
      <c r="O1125" s="11" t="str">
        <f>IF(ISERROR(VLOOKUP(C1125,'WI Vs ASM'!$B$2:$H$1000,7,0)),0,(VLOOKUP(C1125,'WI Vs ASM'!$B$2:$H$1000,7,0)))</f>
        <v>CIS</v>
      </c>
      <c r="P1125" s="11" t="str">
        <f t="shared" si="477"/>
        <v>Apr-17</v>
      </c>
      <c r="Q1125" s="11" t="str">
        <f t="shared" si="478"/>
        <v>Q2</v>
      </c>
      <c r="R1125" s="11" t="str">
        <f>IF(ISERROR(VLOOKUP(C1125,'WI Vs ASM'!$B$2:$J$1000,9,0)),0,(VLOOKUP(C1125,'WI Vs ASM'!$B$2:$J$1000,9,0)))</f>
        <v>Jyothi Pai</v>
      </c>
      <c r="S1125" s="11" t="str">
        <f>IF(ISERROR(VLOOKUP(C1125,'WI Vs ASM'!$B$2:$K$1000,10,0)),0,(VLOOKUP(C1125,'WI Vs ASM'!$B$2:$K$1000,10,0)))</f>
        <v>Saju Bhaskaran</v>
      </c>
      <c r="T1125" s="11" t="str">
        <f>IF(ISERROR(VLOOKUP(C1125,'WI Vs ASM'!$B$2:$L$1000,11,0)),0,(VLOOKUP(C1125,'WI Vs ASM'!$B$2:$L$1000,11,0)))</f>
        <v>Sreekala Balasubramanian</v>
      </c>
      <c r="U1125" s="11" t="e">
        <f t="shared" si="485"/>
        <v>#VALUE!</v>
      </c>
      <c r="V1125" s="11" t="str">
        <f t="shared" si="479"/>
        <v>Yes</v>
      </c>
      <c r="W1125" s="11" t="str">
        <f t="shared" si="480"/>
        <v>No</v>
      </c>
      <c r="X1125" s="11" t="str">
        <f t="shared" si="481"/>
        <v>No</v>
      </c>
      <c r="Y1125" s="11" t="str">
        <f t="shared" si="482"/>
        <v>No</v>
      </c>
      <c r="Z1125" s="11" t="str">
        <f t="shared" si="483"/>
        <v>No</v>
      </c>
      <c r="AA1125" s="11" t="str">
        <f t="shared" si="486"/>
        <v>No</v>
      </c>
      <c r="AB1125" s="11">
        <f>IF(ISERROR(VLOOKUP(U1125,'ITWR Dump'!$A$2:$Y$5000,24,0)),0,(VLOOKUP('ILC Report'!U1125,'ITWR Dump'!$A$2:$Y$5000,24,0)))</f>
        <v>0</v>
      </c>
      <c r="AC1125" s="11" t="str">
        <f t="shared" si="487"/>
        <v>No</v>
      </c>
      <c r="AD1125" s="11" t="str">
        <f t="shared" si="488"/>
        <v/>
      </c>
      <c r="AE1125" s="11">
        <f>IF(ISERROR(VLOOKUP(U1125,'ITWR Dump'!$A$2:$Y$5000,13,0)),0,(VLOOKUP(U1125,'ITWR Dump'!$A$2:$Y$5000,13,0)))</f>
        <v>0</v>
      </c>
      <c r="AF1125" s="11">
        <f>IF(ISERROR(VLOOKUP(U1125,'ITWR Dump'!$A$2:$Y$5000,11,0)),0,(VLOOKUP(U1125,'ITWR Dump'!$A$2:$Y$5000,11,0)))</f>
        <v>0</v>
      </c>
      <c r="AG1125" s="11">
        <f>IF(ISERROR(VLOOKUP(U1125,'ITWR Dump'!$A$2:$Y$5000,2,0)),0,(VLOOKUP(U1125,'ITWR Dump'!$A$2:$Y$5000,2,0)))</f>
        <v>0</v>
      </c>
      <c r="AH1125" s="11">
        <f>IF(ISERROR(VLOOKUP(U1125,'ITWR Dump'!$A$2:$Y$5000,14,0)),0,(VLOOKUP(U1125,'ITWR Dump'!$A$2:$Y$5000,14,0)))</f>
        <v>0</v>
      </c>
      <c r="AI1125" s="11" t="str">
        <f t="shared" si="489"/>
        <v>01-Maintenance Offshore</v>
      </c>
      <c r="AJ1125" s="11" t="str">
        <f t="shared" si="490"/>
        <v>Offshore</v>
      </c>
      <c r="AK1125" s="11" t="str">
        <f>IF(ISERROR(VLOOKUP(A1125,'Team Data'!$C$2:$U$213,17,0)),0,(VLOOKUP(A1125,'Team Data'!$C$2:$U$213,17,0)))</f>
        <v>PRISM</v>
      </c>
      <c r="AL1125" s="11" t="str">
        <f t="shared" si="491"/>
        <v>2017-04-24</v>
      </c>
      <c r="AM1125" s="11">
        <f>IF(ISERROR(VLOOKUP(U1125,'ITWR Dump'!$A$2:$Y$5000,16,0)),0,(VLOOKUP(U1125,'ITWR Dump'!$A$2:$Y$5000,16,0)))</f>
        <v>0</v>
      </c>
      <c r="AN1125" s="11">
        <f>IF(ISERROR(VLOOKUP(U1125,'ITWR Dump'!$A$2:$Y$5000,18,0)),0,(VLOOKUP(U1125,'ITWR Dump'!$A$2:$Y$5000,18,0)))</f>
        <v>0</v>
      </c>
      <c r="AO1125" s="11">
        <f>IF(ISERROR(VLOOKUP(U1125,'ITWR Dump'!$A$2:$Y$5000,25,0)),0,(VLOOKUP('ILC Report'!U1125,'ITWR Dump'!$A$2:$Y$5000,25,0)))</f>
        <v>0</v>
      </c>
      <c r="AP1125" s="11">
        <f t="shared" si="492"/>
        <v>1</v>
      </c>
      <c r="AQ1125" s="26">
        <f t="shared" si="493"/>
        <v>0</v>
      </c>
      <c r="AR1125" s="26">
        <f t="shared" si="494"/>
        <v>0</v>
      </c>
      <c r="AS1125" s="26">
        <f t="shared" si="495"/>
        <v>0</v>
      </c>
      <c r="AT1125" s="26">
        <f t="shared" si="496"/>
        <v>0</v>
      </c>
      <c r="AU1125" s="26">
        <f t="shared" si="497"/>
        <v>0</v>
      </c>
      <c r="AV1125" s="26">
        <f t="shared" si="498"/>
        <v>0</v>
      </c>
      <c r="AW1125" s="11" t="s">
        <v>653</v>
      </c>
      <c r="AX1125" s="11" t="str">
        <f>VLOOKUP(L1125,Group!$A$2:$B$1000,2,0)</f>
        <v>Maintenance</v>
      </c>
      <c r="AY1125" s="11">
        <f>IF(ISERROR(VLOOKUP(U1125,'ITWR Dump'!$A$2:$Y$5000,15,0)),0,(VLOOKUP('ILC Report'!U1125,'ITWR Dump'!$A$2:$Y$5000,15,0)))</f>
        <v>0</v>
      </c>
      <c r="AZ1125" s="11" t="str">
        <f t="shared" si="499"/>
        <v>Yes</v>
      </c>
      <c r="BA1125" s="11" t="str">
        <f t="shared" si="500"/>
        <v>BKI</v>
      </c>
      <c r="BB1125" s="11" t="str">
        <f t="shared" si="501"/>
        <v>MN</v>
      </c>
      <c r="BC1125" s="11" t="str">
        <f t="shared" si="502"/>
        <v>No</v>
      </c>
    </row>
    <row r="1126" spans="1:55" x14ac:dyDescent="0.3">
      <c r="A1126" s="11" t="s">
        <v>681</v>
      </c>
      <c r="B1126" s="11" t="s">
        <v>1861</v>
      </c>
      <c r="C1126" s="11" t="s">
        <v>559</v>
      </c>
      <c r="D1126" s="11" t="s">
        <v>2529</v>
      </c>
      <c r="E1126" s="38" t="s">
        <v>2901</v>
      </c>
      <c r="F1126" s="11">
        <v>6</v>
      </c>
      <c r="G1126" s="40" t="s">
        <v>218</v>
      </c>
      <c r="H1126" s="11" t="str">
        <f t="shared" si="484"/>
        <v>Regular</v>
      </c>
      <c r="I1126" s="11" t="str">
        <f t="shared" si="476"/>
        <v>INDIA</v>
      </c>
      <c r="J1126" s="11" t="str">
        <f>IF(ISERROR(VLOOKUP(C1126,'WI Vs ASM'!$B$2:$E$1000,4,0)),0,(VLOOKUP(C1126,'WI Vs ASM'!$B$2:$E$1000,4,0)))</f>
        <v>Offshore</v>
      </c>
      <c r="K1126" s="11" t="str">
        <f>IF(ISERROR(VLOOKUP(C1126,'WI Vs ASM'!$B$2:$F$1000,5,0)),0,(VLOOKUP(C1126,'WI Vs ASM'!$B$2:$F$1000,5,0)))</f>
        <v>01-Fixed Price</v>
      </c>
      <c r="L1126" s="11" t="str">
        <f>IF(ISERROR(VLOOKUP(C1126,'WI Vs ASM'!$B$2:$D$1000,3,0)),0,(VLOOKUP(C1126,'WI Vs ASM'!$B$2:$D$1000,3,0)))</f>
        <v>01-Maintenance Offshore</v>
      </c>
      <c r="M1126" s="11" t="str">
        <f>IF(ISERROR(VLOOKUP(C1126,'WI Vs ASM'!$B$2:$I$1000,8,0)),0,(VLOOKUP(C1126,'WI Vs ASM'!$B$2:$I$1000,8,0)))</f>
        <v>Rahul Soman</v>
      </c>
      <c r="N1126" s="11" t="str">
        <f>IF(ISERROR(VLOOKUP(C1126,'WI Vs ASM'!$B$2:$G$1000,6,0)),0,(VLOOKUP(C1126,'WI Vs ASM'!$B$2:$G$1000,6,0)))</f>
        <v>CIS</v>
      </c>
      <c r="O1126" s="11" t="str">
        <f>IF(ISERROR(VLOOKUP(C1126,'WI Vs ASM'!$B$2:$H$1000,7,0)),0,(VLOOKUP(C1126,'WI Vs ASM'!$B$2:$H$1000,7,0)))</f>
        <v>CIS</v>
      </c>
      <c r="P1126" s="11" t="str">
        <f t="shared" si="477"/>
        <v>May-17</v>
      </c>
      <c r="Q1126" s="11" t="str">
        <f t="shared" si="478"/>
        <v>Q2</v>
      </c>
      <c r="R1126" s="11" t="str">
        <f>IF(ISERROR(VLOOKUP(C1126,'WI Vs ASM'!$B$2:$J$1000,9,0)),0,(VLOOKUP(C1126,'WI Vs ASM'!$B$2:$J$1000,9,0)))</f>
        <v>Jyothi Pai</v>
      </c>
      <c r="S1126" s="11" t="str">
        <f>IF(ISERROR(VLOOKUP(C1126,'WI Vs ASM'!$B$2:$K$1000,10,0)),0,(VLOOKUP(C1126,'WI Vs ASM'!$B$2:$K$1000,10,0)))</f>
        <v>Saju Bhaskaran</v>
      </c>
      <c r="T1126" s="11" t="str">
        <f>IF(ISERROR(VLOOKUP(C1126,'WI Vs ASM'!$B$2:$L$1000,11,0)),0,(VLOOKUP(C1126,'WI Vs ASM'!$B$2:$L$1000,11,0)))</f>
        <v>Sreekala Balasubramanian</v>
      </c>
      <c r="U1126" s="11" t="e">
        <f t="shared" si="485"/>
        <v>#VALUE!</v>
      </c>
      <c r="V1126" s="11" t="str">
        <f t="shared" si="479"/>
        <v>Yes</v>
      </c>
      <c r="W1126" s="11" t="str">
        <f t="shared" si="480"/>
        <v>No</v>
      </c>
      <c r="X1126" s="11" t="str">
        <f t="shared" si="481"/>
        <v>No</v>
      </c>
      <c r="Y1126" s="11" t="str">
        <f t="shared" si="482"/>
        <v>No</v>
      </c>
      <c r="Z1126" s="11" t="str">
        <f t="shared" si="483"/>
        <v>No</v>
      </c>
      <c r="AA1126" s="11" t="str">
        <f t="shared" si="486"/>
        <v>No</v>
      </c>
      <c r="AB1126" s="11">
        <f>IF(ISERROR(VLOOKUP(U1126,'ITWR Dump'!$A$2:$Y$5000,24,0)),0,(VLOOKUP('ILC Report'!U1126,'ITWR Dump'!$A$2:$Y$5000,24,0)))</f>
        <v>0</v>
      </c>
      <c r="AC1126" s="11" t="str">
        <f t="shared" si="487"/>
        <v>No</v>
      </c>
      <c r="AD1126" s="11" t="str">
        <f t="shared" si="488"/>
        <v/>
      </c>
      <c r="AE1126" s="11">
        <f>IF(ISERROR(VLOOKUP(U1126,'ITWR Dump'!$A$2:$Y$5000,13,0)),0,(VLOOKUP(U1126,'ITWR Dump'!$A$2:$Y$5000,13,0)))</f>
        <v>0</v>
      </c>
      <c r="AF1126" s="11">
        <f>IF(ISERROR(VLOOKUP(U1126,'ITWR Dump'!$A$2:$Y$5000,11,0)),0,(VLOOKUP(U1126,'ITWR Dump'!$A$2:$Y$5000,11,0)))</f>
        <v>0</v>
      </c>
      <c r="AG1126" s="11">
        <f>IF(ISERROR(VLOOKUP(U1126,'ITWR Dump'!$A$2:$Y$5000,2,0)),0,(VLOOKUP(U1126,'ITWR Dump'!$A$2:$Y$5000,2,0)))</f>
        <v>0</v>
      </c>
      <c r="AH1126" s="11">
        <f>IF(ISERROR(VLOOKUP(U1126,'ITWR Dump'!$A$2:$Y$5000,14,0)),0,(VLOOKUP(U1126,'ITWR Dump'!$A$2:$Y$5000,14,0)))</f>
        <v>0</v>
      </c>
      <c r="AI1126" s="11" t="str">
        <f t="shared" si="489"/>
        <v>01-Maintenance Offshore</v>
      </c>
      <c r="AJ1126" s="11" t="str">
        <f t="shared" si="490"/>
        <v>Offshore</v>
      </c>
      <c r="AK1126" s="11" t="str">
        <f>IF(ISERROR(VLOOKUP(A1126,'Team Data'!$C$2:$U$213,17,0)),0,(VLOOKUP(A1126,'Team Data'!$C$2:$U$213,17,0)))</f>
        <v>PRISM</v>
      </c>
      <c r="AL1126" s="11" t="str">
        <f t="shared" si="491"/>
        <v>2017-04-24</v>
      </c>
      <c r="AM1126" s="11">
        <f>IF(ISERROR(VLOOKUP(U1126,'ITWR Dump'!$A$2:$Y$5000,16,0)),0,(VLOOKUP(U1126,'ITWR Dump'!$A$2:$Y$5000,16,0)))</f>
        <v>0</v>
      </c>
      <c r="AN1126" s="11">
        <f>IF(ISERROR(VLOOKUP(U1126,'ITWR Dump'!$A$2:$Y$5000,18,0)),0,(VLOOKUP(U1126,'ITWR Dump'!$A$2:$Y$5000,18,0)))</f>
        <v>0</v>
      </c>
      <c r="AO1126" s="11">
        <f>IF(ISERROR(VLOOKUP(U1126,'ITWR Dump'!$A$2:$Y$5000,25,0)),0,(VLOOKUP('ILC Report'!U1126,'ITWR Dump'!$A$2:$Y$5000,25,0)))</f>
        <v>0</v>
      </c>
      <c r="AP1126" s="11">
        <f t="shared" si="492"/>
        <v>1</v>
      </c>
      <c r="AQ1126" s="26">
        <f t="shared" si="493"/>
        <v>0</v>
      </c>
      <c r="AR1126" s="26">
        <f t="shared" si="494"/>
        <v>0</v>
      </c>
      <c r="AS1126" s="26">
        <f t="shared" si="495"/>
        <v>0</v>
      </c>
      <c r="AT1126" s="26">
        <f t="shared" si="496"/>
        <v>0</v>
      </c>
      <c r="AU1126" s="26">
        <f t="shared" si="497"/>
        <v>0</v>
      </c>
      <c r="AV1126" s="26">
        <f t="shared" si="498"/>
        <v>0</v>
      </c>
      <c r="AW1126" s="11" t="s">
        <v>653</v>
      </c>
      <c r="AX1126" s="11" t="str">
        <f>VLOOKUP(L1126,Group!$A$2:$B$1000,2,0)</f>
        <v>Maintenance</v>
      </c>
      <c r="AY1126" s="11">
        <f>IF(ISERROR(VLOOKUP(U1126,'ITWR Dump'!$A$2:$Y$5000,15,0)),0,(VLOOKUP('ILC Report'!U1126,'ITWR Dump'!$A$2:$Y$5000,15,0)))</f>
        <v>0</v>
      </c>
      <c r="AZ1126" s="11" t="str">
        <f t="shared" si="499"/>
        <v>Yes</v>
      </c>
      <c r="BA1126" s="11" t="str">
        <f t="shared" si="500"/>
        <v>BKI</v>
      </c>
      <c r="BB1126" s="11" t="str">
        <f t="shared" si="501"/>
        <v>MN</v>
      </c>
      <c r="BC1126" s="11" t="str">
        <f t="shared" si="502"/>
        <v>No</v>
      </c>
    </row>
    <row r="1127" spans="1:55" x14ac:dyDescent="0.3">
      <c r="A1127" s="11" t="s">
        <v>681</v>
      </c>
      <c r="B1127" s="11" t="s">
        <v>1861</v>
      </c>
      <c r="C1127" s="11" t="s">
        <v>559</v>
      </c>
      <c r="D1127" s="11" t="s">
        <v>2526</v>
      </c>
      <c r="E1127" s="38" t="s">
        <v>2901</v>
      </c>
      <c r="F1127" s="11">
        <v>12</v>
      </c>
      <c r="G1127" s="40" t="s">
        <v>218</v>
      </c>
      <c r="H1127" s="11" t="str">
        <f t="shared" si="484"/>
        <v>Regular</v>
      </c>
      <c r="I1127" s="11" t="str">
        <f t="shared" si="476"/>
        <v>INDIA</v>
      </c>
      <c r="J1127" s="11" t="str">
        <f>IF(ISERROR(VLOOKUP(C1127,'WI Vs ASM'!$B$2:$E$1000,4,0)),0,(VLOOKUP(C1127,'WI Vs ASM'!$B$2:$E$1000,4,0)))</f>
        <v>Offshore</v>
      </c>
      <c r="K1127" s="11" t="str">
        <f>IF(ISERROR(VLOOKUP(C1127,'WI Vs ASM'!$B$2:$F$1000,5,0)),0,(VLOOKUP(C1127,'WI Vs ASM'!$B$2:$F$1000,5,0)))</f>
        <v>01-Fixed Price</v>
      </c>
      <c r="L1127" s="11" t="str">
        <f>IF(ISERROR(VLOOKUP(C1127,'WI Vs ASM'!$B$2:$D$1000,3,0)),0,(VLOOKUP(C1127,'WI Vs ASM'!$B$2:$D$1000,3,0)))</f>
        <v>01-Maintenance Offshore</v>
      </c>
      <c r="M1127" s="11" t="str">
        <f>IF(ISERROR(VLOOKUP(C1127,'WI Vs ASM'!$B$2:$I$1000,8,0)),0,(VLOOKUP(C1127,'WI Vs ASM'!$B$2:$I$1000,8,0)))</f>
        <v>Rahul Soman</v>
      </c>
      <c r="N1127" s="11" t="str">
        <f>IF(ISERROR(VLOOKUP(C1127,'WI Vs ASM'!$B$2:$G$1000,6,0)),0,(VLOOKUP(C1127,'WI Vs ASM'!$B$2:$G$1000,6,0)))</f>
        <v>CIS</v>
      </c>
      <c r="O1127" s="11" t="str">
        <f>IF(ISERROR(VLOOKUP(C1127,'WI Vs ASM'!$B$2:$H$1000,7,0)),0,(VLOOKUP(C1127,'WI Vs ASM'!$B$2:$H$1000,7,0)))</f>
        <v>CIS</v>
      </c>
      <c r="P1127" s="11" t="str">
        <f t="shared" si="477"/>
        <v>May-17</v>
      </c>
      <c r="Q1127" s="11" t="str">
        <f t="shared" si="478"/>
        <v>Q2</v>
      </c>
      <c r="R1127" s="11" t="str">
        <f>IF(ISERROR(VLOOKUP(C1127,'WI Vs ASM'!$B$2:$J$1000,9,0)),0,(VLOOKUP(C1127,'WI Vs ASM'!$B$2:$J$1000,9,0)))</f>
        <v>Jyothi Pai</v>
      </c>
      <c r="S1127" s="11" t="str">
        <f>IF(ISERROR(VLOOKUP(C1127,'WI Vs ASM'!$B$2:$K$1000,10,0)),0,(VLOOKUP(C1127,'WI Vs ASM'!$B$2:$K$1000,10,0)))</f>
        <v>Saju Bhaskaran</v>
      </c>
      <c r="T1127" s="11" t="str">
        <f>IF(ISERROR(VLOOKUP(C1127,'WI Vs ASM'!$B$2:$L$1000,11,0)),0,(VLOOKUP(C1127,'WI Vs ASM'!$B$2:$L$1000,11,0)))</f>
        <v>Sreekala Balasubramanian</v>
      </c>
      <c r="U1127" s="11" t="e">
        <f t="shared" si="485"/>
        <v>#VALUE!</v>
      </c>
      <c r="V1127" s="11" t="str">
        <f t="shared" si="479"/>
        <v>Yes</v>
      </c>
      <c r="W1127" s="11" t="str">
        <f t="shared" si="480"/>
        <v>No</v>
      </c>
      <c r="X1127" s="11" t="str">
        <f t="shared" si="481"/>
        <v>No</v>
      </c>
      <c r="Y1127" s="11" t="str">
        <f t="shared" si="482"/>
        <v>No</v>
      </c>
      <c r="Z1127" s="11" t="str">
        <f t="shared" si="483"/>
        <v>No</v>
      </c>
      <c r="AA1127" s="11" t="str">
        <f t="shared" si="486"/>
        <v>No</v>
      </c>
      <c r="AB1127" s="11">
        <f>IF(ISERROR(VLOOKUP(U1127,'ITWR Dump'!$A$2:$Y$5000,24,0)),0,(VLOOKUP('ILC Report'!U1127,'ITWR Dump'!$A$2:$Y$5000,24,0)))</f>
        <v>0</v>
      </c>
      <c r="AC1127" s="11" t="str">
        <f t="shared" si="487"/>
        <v>No</v>
      </c>
      <c r="AD1127" s="11" t="str">
        <f t="shared" si="488"/>
        <v/>
      </c>
      <c r="AE1127" s="11">
        <f>IF(ISERROR(VLOOKUP(U1127,'ITWR Dump'!$A$2:$Y$5000,13,0)),0,(VLOOKUP(U1127,'ITWR Dump'!$A$2:$Y$5000,13,0)))</f>
        <v>0</v>
      </c>
      <c r="AF1127" s="11">
        <f>IF(ISERROR(VLOOKUP(U1127,'ITWR Dump'!$A$2:$Y$5000,11,0)),0,(VLOOKUP(U1127,'ITWR Dump'!$A$2:$Y$5000,11,0)))</f>
        <v>0</v>
      </c>
      <c r="AG1127" s="11">
        <f>IF(ISERROR(VLOOKUP(U1127,'ITWR Dump'!$A$2:$Y$5000,2,0)),0,(VLOOKUP(U1127,'ITWR Dump'!$A$2:$Y$5000,2,0)))</f>
        <v>0</v>
      </c>
      <c r="AH1127" s="11">
        <f>IF(ISERROR(VLOOKUP(U1127,'ITWR Dump'!$A$2:$Y$5000,14,0)),0,(VLOOKUP(U1127,'ITWR Dump'!$A$2:$Y$5000,14,0)))</f>
        <v>0</v>
      </c>
      <c r="AI1127" s="11" t="str">
        <f t="shared" si="489"/>
        <v>01-Maintenance Offshore</v>
      </c>
      <c r="AJ1127" s="11" t="str">
        <f t="shared" si="490"/>
        <v>Offshore</v>
      </c>
      <c r="AK1127" s="11" t="str">
        <f>IF(ISERROR(VLOOKUP(A1127,'Team Data'!$C$2:$U$213,17,0)),0,(VLOOKUP(A1127,'Team Data'!$C$2:$U$213,17,0)))</f>
        <v>PRISM</v>
      </c>
      <c r="AL1127" s="11" t="str">
        <f t="shared" si="491"/>
        <v>2017-04-24</v>
      </c>
      <c r="AM1127" s="11">
        <f>IF(ISERROR(VLOOKUP(U1127,'ITWR Dump'!$A$2:$Y$5000,16,0)),0,(VLOOKUP(U1127,'ITWR Dump'!$A$2:$Y$5000,16,0)))</f>
        <v>0</v>
      </c>
      <c r="AN1127" s="11">
        <f>IF(ISERROR(VLOOKUP(U1127,'ITWR Dump'!$A$2:$Y$5000,18,0)),0,(VLOOKUP(U1127,'ITWR Dump'!$A$2:$Y$5000,18,0)))</f>
        <v>0</v>
      </c>
      <c r="AO1127" s="11">
        <f>IF(ISERROR(VLOOKUP(U1127,'ITWR Dump'!$A$2:$Y$5000,25,0)),0,(VLOOKUP('ILC Report'!U1127,'ITWR Dump'!$A$2:$Y$5000,25,0)))</f>
        <v>0</v>
      </c>
      <c r="AP1127" s="11">
        <f t="shared" si="492"/>
        <v>1</v>
      </c>
      <c r="AQ1127" s="26">
        <f t="shared" si="493"/>
        <v>0</v>
      </c>
      <c r="AR1127" s="26">
        <f t="shared" si="494"/>
        <v>0</v>
      </c>
      <c r="AS1127" s="26">
        <f t="shared" si="495"/>
        <v>0</v>
      </c>
      <c r="AT1127" s="26">
        <f t="shared" si="496"/>
        <v>0</v>
      </c>
      <c r="AU1127" s="26">
        <f t="shared" si="497"/>
        <v>0</v>
      </c>
      <c r="AV1127" s="26">
        <f t="shared" si="498"/>
        <v>0</v>
      </c>
      <c r="AW1127" s="11" t="s">
        <v>653</v>
      </c>
      <c r="AX1127" s="11" t="str">
        <f>VLOOKUP(L1127,Group!$A$2:$B$1000,2,0)</f>
        <v>Maintenance</v>
      </c>
      <c r="AY1127" s="11">
        <f>IF(ISERROR(VLOOKUP(U1127,'ITWR Dump'!$A$2:$Y$5000,15,0)),0,(VLOOKUP('ILC Report'!U1127,'ITWR Dump'!$A$2:$Y$5000,15,0)))</f>
        <v>0</v>
      </c>
      <c r="AZ1127" s="11" t="str">
        <f t="shared" si="499"/>
        <v>Yes</v>
      </c>
      <c r="BA1127" s="11" t="str">
        <f t="shared" si="500"/>
        <v>BKI</v>
      </c>
      <c r="BB1127" s="11" t="str">
        <f t="shared" si="501"/>
        <v>MN</v>
      </c>
      <c r="BC1127" s="11" t="str">
        <f t="shared" si="502"/>
        <v>No</v>
      </c>
    </row>
    <row r="1128" spans="1:55" x14ac:dyDescent="0.3">
      <c r="A1128" s="11" t="s">
        <v>681</v>
      </c>
      <c r="B1128" s="11" t="s">
        <v>1861</v>
      </c>
      <c r="C1128" s="11" t="s">
        <v>559</v>
      </c>
      <c r="D1128" s="11" t="s">
        <v>2530</v>
      </c>
      <c r="E1128" s="38" t="s">
        <v>2901</v>
      </c>
      <c r="F1128" s="11">
        <v>9</v>
      </c>
      <c r="G1128" s="40" t="s">
        <v>218</v>
      </c>
      <c r="H1128" s="11" t="str">
        <f t="shared" si="484"/>
        <v>Regular</v>
      </c>
      <c r="I1128" s="11" t="str">
        <f t="shared" si="476"/>
        <v>INDIA</v>
      </c>
      <c r="J1128" s="11" t="str">
        <f>IF(ISERROR(VLOOKUP(C1128,'WI Vs ASM'!$B$2:$E$1000,4,0)),0,(VLOOKUP(C1128,'WI Vs ASM'!$B$2:$E$1000,4,0)))</f>
        <v>Offshore</v>
      </c>
      <c r="K1128" s="11" t="str">
        <f>IF(ISERROR(VLOOKUP(C1128,'WI Vs ASM'!$B$2:$F$1000,5,0)),0,(VLOOKUP(C1128,'WI Vs ASM'!$B$2:$F$1000,5,0)))</f>
        <v>01-Fixed Price</v>
      </c>
      <c r="L1128" s="11" t="str">
        <f>IF(ISERROR(VLOOKUP(C1128,'WI Vs ASM'!$B$2:$D$1000,3,0)),0,(VLOOKUP(C1128,'WI Vs ASM'!$B$2:$D$1000,3,0)))</f>
        <v>01-Maintenance Offshore</v>
      </c>
      <c r="M1128" s="11" t="str">
        <f>IF(ISERROR(VLOOKUP(C1128,'WI Vs ASM'!$B$2:$I$1000,8,0)),0,(VLOOKUP(C1128,'WI Vs ASM'!$B$2:$I$1000,8,0)))</f>
        <v>Rahul Soman</v>
      </c>
      <c r="N1128" s="11" t="str">
        <f>IF(ISERROR(VLOOKUP(C1128,'WI Vs ASM'!$B$2:$G$1000,6,0)),0,(VLOOKUP(C1128,'WI Vs ASM'!$B$2:$G$1000,6,0)))</f>
        <v>CIS</v>
      </c>
      <c r="O1128" s="11" t="str">
        <f>IF(ISERROR(VLOOKUP(C1128,'WI Vs ASM'!$B$2:$H$1000,7,0)),0,(VLOOKUP(C1128,'WI Vs ASM'!$B$2:$H$1000,7,0)))</f>
        <v>CIS</v>
      </c>
      <c r="P1128" s="11" t="str">
        <f t="shared" si="477"/>
        <v>May-17</v>
      </c>
      <c r="Q1128" s="11" t="str">
        <f t="shared" si="478"/>
        <v>Q2</v>
      </c>
      <c r="R1128" s="11" t="str">
        <f>IF(ISERROR(VLOOKUP(C1128,'WI Vs ASM'!$B$2:$J$1000,9,0)),0,(VLOOKUP(C1128,'WI Vs ASM'!$B$2:$J$1000,9,0)))</f>
        <v>Jyothi Pai</v>
      </c>
      <c r="S1128" s="11" t="str">
        <f>IF(ISERROR(VLOOKUP(C1128,'WI Vs ASM'!$B$2:$K$1000,10,0)),0,(VLOOKUP(C1128,'WI Vs ASM'!$B$2:$K$1000,10,0)))</f>
        <v>Saju Bhaskaran</v>
      </c>
      <c r="T1128" s="11" t="str">
        <f>IF(ISERROR(VLOOKUP(C1128,'WI Vs ASM'!$B$2:$L$1000,11,0)),0,(VLOOKUP(C1128,'WI Vs ASM'!$B$2:$L$1000,11,0)))</f>
        <v>Sreekala Balasubramanian</v>
      </c>
      <c r="U1128" s="11" t="e">
        <f t="shared" si="485"/>
        <v>#VALUE!</v>
      </c>
      <c r="V1128" s="11" t="str">
        <f t="shared" si="479"/>
        <v>Yes</v>
      </c>
      <c r="W1128" s="11" t="str">
        <f t="shared" si="480"/>
        <v>No</v>
      </c>
      <c r="X1128" s="11" t="str">
        <f t="shared" si="481"/>
        <v>No</v>
      </c>
      <c r="Y1128" s="11" t="str">
        <f t="shared" si="482"/>
        <v>No</v>
      </c>
      <c r="Z1128" s="11" t="str">
        <f t="shared" si="483"/>
        <v>No</v>
      </c>
      <c r="AA1128" s="11" t="str">
        <f t="shared" si="486"/>
        <v>No</v>
      </c>
      <c r="AB1128" s="11">
        <f>IF(ISERROR(VLOOKUP(U1128,'ITWR Dump'!$A$2:$Y$5000,24,0)),0,(VLOOKUP('ILC Report'!U1128,'ITWR Dump'!$A$2:$Y$5000,24,0)))</f>
        <v>0</v>
      </c>
      <c r="AC1128" s="11" t="str">
        <f t="shared" si="487"/>
        <v>No</v>
      </c>
      <c r="AD1128" s="11" t="str">
        <f t="shared" si="488"/>
        <v/>
      </c>
      <c r="AE1128" s="11">
        <f>IF(ISERROR(VLOOKUP(U1128,'ITWR Dump'!$A$2:$Y$5000,13,0)),0,(VLOOKUP(U1128,'ITWR Dump'!$A$2:$Y$5000,13,0)))</f>
        <v>0</v>
      </c>
      <c r="AF1128" s="11">
        <f>IF(ISERROR(VLOOKUP(U1128,'ITWR Dump'!$A$2:$Y$5000,11,0)),0,(VLOOKUP(U1128,'ITWR Dump'!$A$2:$Y$5000,11,0)))</f>
        <v>0</v>
      </c>
      <c r="AG1128" s="11">
        <f>IF(ISERROR(VLOOKUP(U1128,'ITWR Dump'!$A$2:$Y$5000,2,0)),0,(VLOOKUP(U1128,'ITWR Dump'!$A$2:$Y$5000,2,0)))</f>
        <v>0</v>
      </c>
      <c r="AH1128" s="11">
        <f>IF(ISERROR(VLOOKUP(U1128,'ITWR Dump'!$A$2:$Y$5000,14,0)),0,(VLOOKUP(U1128,'ITWR Dump'!$A$2:$Y$5000,14,0)))</f>
        <v>0</v>
      </c>
      <c r="AI1128" s="11" t="str">
        <f t="shared" si="489"/>
        <v>01-Maintenance Offshore</v>
      </c>
      <c r="AJ1128" s="11" t="str">
        <f t="shared" si="490"/>
        <v>Offshore</v>
      </c>
      <c r="AK1128" s="11" t="str">
        <f>IF(ISERROR(VLOOKUP(A1128,'Team Data'!$C$2:$U$213,17,0)),0,(VLOOKUP(A1128,'Team Data'!$C$2:$U$213,17,0)))</f>
        <v>PRISM</v>
      </c>
      <c r="AL1128" s="11" t="str">
        <f t="shared" si="491"/>
        <v>2017-04-24</v>
      </c>
      <c r="AM1128" s="11">
        <f>IF(ISERROR(VLOOKUP(U1128,'ITWR Dump'!$A$2:$Y$5000,16,0)),0,(VLOOKUP(U1128,'ITWR Dump'!$A$2:$Y$5000,16,0)))</f>
        <v>0</v>
      </c>
      <c r="AN1128" s="11">
        <f>IF(ISERROR(VLOOKUP(U1128,'ITWR Dump'!$A$2:$Y$5000,18,0)),0,(VLOOKUP(U1128,'ITWR Dump'!$A$2:$Y$5000,18,0)))</f>
        <v>0</v>
      </c>
      <c r="AO1128" s="11">
        <f>IF(ISERROR(VLOOKUP(U1128,'ITWR Dump'!$A$2:$Y$5000,25,0)),0,(VLOOKUP('ILC Report'!U1128,'ITWR Dump'!$A$2:$Y$5000,25,0)))</f>
        <v>0</v>
      </c>
      <c r="AP1128" s="11">
        <f t="shared" si="492"/>
        <v>1</v>
      </c>
      <c r="AQ1128" s="26">
        <f t="shared" si="493"/>
        <v>0</v>
      </c>
      <c r="AR1128" s="26">
        <f t="shared" si="494"/>
        <v>0</v>
      </c>
      <c r="AS1128" s="26">
        <f t="shared" si="495"/>
        <v>0</v>
      </c>
      <c r="AT1128" s="26">
        <f t="shared" si="496"/>
        <v>0</v>
      </c>
      <c r="AU1128" s="26">
        <f t="shared" si="497"/>
        <v>0</v>
      </c>
      <c r="AV1128" s="26">
        <f t="shared" si="498"/>
        <v>0</v>
      </c>
      <c r="AW1128" s="11" t="s">
        <v>653</v>
      </c>
      <c r="AX1128" s="11" t="str">
        <f>VLOOKUP(L1128,Group!$A$2:$B$1000,2,0)</f>
        <v>Maintenance</v>
      </c>
      <c r="AY1128" s="11">
        <f>IF(ISERROR(VLOOKUP(U1128,'ITWR Dump'!$A$2:$Y$5000,15,0)),0,(VLOOKUP('ILC Report'!U1128,'ITWR Dump'!$A$2:$Y$5000,15,0)))</f>
        <v>0</v>
      </c>
      <c r="AZ1128" s="11" t="str">
        <f t="shared" si="499"/>
        <v>Yes</v>
      </c>
      <c r="BA1128" s="11" t="str">
        <f t="shared" si="500"/>
        <v>BKI</v>
      </c>
      <c r="BB1128" s="11" t="str">
        <f t="shared" si="501"/>
        <v>MN</v>
      </c>
      <c r="BC1128" s="11" t="str">
        <f t="shared" si="502"/>
        <v>No</v>
      </c>
    </row>
    <row r="1129" spans="1:55" x14ac:dyDescent="0.3">
      <c r="A1129" s="11" t="s">
        <v>681</v>
      </c>
      <c r="B1129" s="11" t="s">
        <v>1861</v>
      </c>
      <c r="C1129" s="11" t="s">
        <v>559</v>
      </c>
      <c r="D1129" s="11" t="s">
        <v>2531</v>
      </c>
      <c r="E1129" s="38" t="s">
        <v>2901</v>
      </c>
      <c r="F1129" s="11">
        <v>9</v>
      </c>
      <c r="G1129" s="40" t="s">
        <v>218</v>
      </c>
      <c r="H1129" s="11" t="str">
        <f t="shared" si="484"/>
        <v>Regular</v>
      </c>
      <c r="I1129" s="11" t="str">
        <f t="shared" si="476"/>
        <v>INDIA</v>
      </c>
      <c r="J1129" s="11" t="str">
        <f>IF(ISERROR(VLOOKUP(C1129,'WI Vs ASM'!$B$2:$E$1000,4,0)),0,(VLOOKUP(C1129,'WI Vs ASM'!$B$2:$E$1000,4,0)))</f>
        <v>Offshore</v>
      </c>
      <c r="K1129" s="11" t="str">
        <f>IF(ISERROR(VLOOKUP(C1129,'WI Vs ASM'!$B$2:$F$1000,5,0)),0,(VLOOKUP(C1129,'WI Vs ASM'!$B$2:$F$1000,5,0)))</f>
        <v>01-Fixed Price</v>
      </c>
      <c r="L1129" s="11" t="str">
        <f>IF(ISERROR(VLOOKUP(C1129,'WI Vs ASM'!$B$2:$D$1000,3,0)),0,(VLOOKUP(C1129,'WI Vs ASM'!$B$2:$D$1000,3,0)))</f>
        <v>01-Maintenance Offshore</v>
      </c>
      <c r="M1129" s="11" t="str">
        <f>IF(ISERROR(VLOOKUP(C1129,'WI Vs ASM'!$B$2:$I$1000,8,0)),0,(VLOOKUP(C1129,'WI Vs ASM'!$B$2:$I$1000,8,0)))</f>
        <v>Rahul Soman</v>
      </c>
      <c r="N1129" s="11" t="str">
        <f>IF(ISERROR(VLOOKUP(C1129,'WI Vs ASM'!$B$2:$G$1000,6,0)),0,(VLOOKUP(C1129,'WI Vs ASM'!$B$2:$G$1000,6,0)))</f>
        <v>CIS</v>
      </c>
      <c r="O1129" s="11" t="str">
        <f>IF(ISERROR(VLOOKUP(C1129,'WI Vs ASM'!$B$2:$H$1000,7,0)),0,(VLOOKUP(C1129,'WI Vs ASM'!$B$2:$H$1000,7,0)))</f>
        <v>CIS</v>
      </c>
      <c r="P1129" s="11" t="str">
        <f t="shared" si="477"/>
        <v>May-17</v>
      </c>
      <c r="Q1129" s="11" t="str">
        <f t="shared" si="478"/>
        <v>Q2</v>
      </c>
      <c r="R1129" s="11" t="str">
        <f>IF(ISERROR(VLOOKUP(C1129,'WI Vs ASM'!$B$2:$J$1000,9,0)),0,(VLOOKUP(C1129,'WI Vs ASM'!$B$2:$J$1000,9,0)))</f>
        <v>Jyothi Pai</v>
      </c>
      <c r="S1129" s="11" t="str">
        <f>IF(ISERROR(VLOOKUP(C1129,'WI Vs ASM'!$B$2:$K$1000,10,0)),0,(VLOOKUP(C1129,'WI Vs ASM'!$B$2:$K$1000,10,0)))</f>
        <v>Saju Bhaskaran</v>
      </c>
      <c r="T1129" s="11" t="str">
        <f>IF(ISERROR(VLOOKUP(C1129,'WI Vs ASM'!$B$2:$L$1000,11,0)),0,(VLOOKUP(C1129,'WI Vs ASM'!$B$2:$L$1000,11,0)))</f>
        <v>Sreekala Balasubramanian</v>
      </c>
      <c r="U1129" s="11" t="e">
        <f t="shared" si="485"/>
        <v>#VALUE!</v>
      </c>
      <c r="V1129" s="11" t="str">
        <f t="shared" si="479"/>
        <v>Yes</v>
      </c>
      <c r="W1129" s="11" t="str">
        <f t="shared" si="480"/>
        <v>No</v>
      </c>
      <c r="X1129" s="11" t="str">
        <f t="shared" si="481"/>
        <v>No</v>
      </c>
      <c r="Y1129" s="11" t="str">
        <f t="shared" si="482"/>
        <v>No</v>
      </c>
      <c r="Z1129" s="11" t="str">
        <f t="shared" si="483"/>
        <v>No</v>
      </c>
      <c r="AA1129" s="11" t="str">
        <f t="shared" si="486"/>
        <v>No</v>
      </c>
      <c r="AB1129" s="11">
        <f>IF(ISERROR(VLOOKUP(U1129,'ITWR Dump'!$A$2:$Y$5000,24,0)),0,(VLOOKUP('ILC Report'!U1129,'ITWR Dump'!$A$2:$Y$5000,24,0)))</f>
        <v>0</v>
      </c>
      <c r="AC1129" s="11" t="str">
        <f t="shared" si="487"/>
        <v>No</v>
      </c>
      <c r="AD1129" s="11" t="str">
        <f t="shared" si="488"/>
        <v/>
      </c>
      <c r="AE1129" s="11">
        <f>IF(ISERROR(VLOOKUP(U1129,'ITWR Dump'!$A$2:$Y$5000,13,0)),0,(VLOOKUP(U1129,'ITWR Dump'!$A$2:$Y$5000,13,0)))</f>
        <v>0</v>
      </c>
      <c r="AF1129" s="11">
        <f>IF(ISERROR(VLOOKUP(U1129,'ITWR Dump'!$A$2:$Y$5000,11,0)),0,(VLOOKUP(U1129,'ITWR Dump'!$A$2:$Y$5000,11,0)))</f>
        <v>0</v>
      </c>
      <c r="AG1129" s="11">
        <f>IF(ISERROR(VLOOKUP(U1129,'ITWR Dump'!$A$2:$Y$5000,2,0)),0,(VLOOKUP(U1129,'ITWR Dump'!$A$2:$Y$5000,2,0)))</f>
        <v>0</v>
      </c>
      <c r="AH1129" s="11">
        <f>IF(ISERROR(VLOOKUP(U1129,'ITWR Dump'!$A$2:$Y$5000,14,0)),0,(VLOOKUP(U1129,'ITWR Dump'!$A$2:$Y$5000,14,0)))</f>
        <v>0</v>
      </c>
      <c r="AI1129" s="11" t="str">
        <f t="shared" si="489"/>
        <v>01-Maintenance Offshore</v>
      </c>
      <c r="AJ1129" s="11" t="str">
        <f t="shared" si="490"/>
        <v>Offshore</v>
      </c>
      <c r="AK1129" s="11" t="str">
        <f>IF(ISERROR(VLOOKUP(A1129,'Team Data'!$C$2:$U$213,17,0)),0,(VLOOKUP(A1129,'Team Data'!$C$2:$U$213,17,0)))</f>
        <v>PRISM</v>
      </c>
      <c r="AL1129" s="11" t="str">
        <f t="shared" si="491"/>
        <v>2017-04-24</v>
      </c>
      <c r="AM1129" s="11">
        <f>IF(ISERROR(VLOOKUP(U1129,'ITWR Dump'!$A$2:$Y$5000,16,0)),0,(VLOOKUP(U1129,'ITWR Dump'!$A$2:$Y$5000,16,0)))</f>
        <v>0</v>
      </c>
      <c r="AN1129" s="11">
        <f>IF(ISERROR(VLOOKUP(U1129,'ITWR Dump'!$A$2:$Y$5000,18,0)),0,(VLOOKUP(U1129,'ITWR Dump'!$A$2:$Y$5000,18,0)))</f>
        <v>0</v>
      </c>
      <c r="AO1129" s="11">
        <f>IF(ISERROR(VLOOKUP(U1129,'ITWR Dump'!$A$2:$Y$5000,25,0)),0,(VLOOKUP('ILC Report'!U1129,'ITWR Dump'!$A$2:$Y$5000,25,0)))</f>
        <v>0</v>
      </c>
      <c r="AP1129" s="11">
        <f t="shared" si="492"/>
        <v>1</v>
      </c>
      <c r="AQ1129" s="26">
        <f t="shared" si="493"/>
        <v>0</v>
      </c>
      <c r="AR1129" s="26">
        <f t="shared" si="494"/>
        <v>0</v>
      </c>
      <c r="AS1129" s="26">
        <f t="shared" si="495"/>
        <v>0</v>
      </c>
      <c r="AT1129" s="26">
        <f t="shared" si="496"/>
        <v>0</v>
      </c>
      <c r="AU1129" s="26">
        <f t="shared" si="497"/>
        <v>0</v>
      </c>
      <c r="AV1129" s="26">
        <f t="shared" si="498"/>
        <v>0</v>
      </c>
      <c r="AW1129" s="11" t="s">
        <v>653</v>
      </c>
      <c r="AX1129" s="11" t="str">
        <f>VLOOKUP(L1129,Group!$A$2:$B$1000,2,0)</f>
        <v>Maintenance</v>
      </c>
      <c r="AY1129" s="11">
        <f>IF(ISERROR(VLOOKUP(U1129,'ITWR Dump'!$A$2:$Y$5000,15,0)),0,(VLOOKUP('ILC Report'!U1129,'ITWR Dump'!$A$2:$Y$5000,15,0)))</f>
        <v>0</v>
      </c>
      <c r="AZ1129" s="11" t="str">
        <f t="shared" si="499"/>
        <v>Yes</v>
      </c>
      <c r="BA1129" s="11" t="str">
        <f t="shared" si="500"/>
        <v>BKI</v>
      </c>
      <c r="BB1129" s="11" t="str">
        <f t="shared" si="501"/>
        <v>MN</v>
      </c>
      <c r="BC1129" s="11" t="str">
        <f t="shared" si="502"/>
        <v>No</v>
      </c>
    </row>
    <row r="1130" spans="1:55" x14ac:dyDescent="0.3">
      <c r="A1130" s="11" t="s">
        <v>681</v>
      </c>
      <c r="B1130" s="11" t="s">
        <v>1861</v>
      </c>
      <c r="C1130" s="11" t="s">
        <v>559</v>
      </c>
      <c r="D1130" s="11" t="s">
        <v>2529</v>
      </c>
      <c r="E1130" s="38" t="s">
        <v>2902</v>
      </c>
      <c r="F1130" s="11">
        <v>6</v>
      </c>
      <c r="G1130" s="40" t="s">
        <v>218</v>
      </c>
      <c r="H1130" s="11" t="str">
        <f t="shared" si="484"/>
        <v>Regular</v>
      </c>
      <c r="I1130" s="11" t="str">
        <f t="shared" si="476"/>
        <v>INDIA</v>
      </c>
      <c r="J1130" s="11" t="str">
        <f>IF(ISERROR(VLOOKUP(C1130,'WI Vs ASM'!$B$2:$E$1000,4,0)),0,(VLOOKUP(C1130,'WI Vs ASM'!$B$2:$E$1000,4,0)))</f>
        <v>Offshore</v>
      </c>
      <c r="K1130" s="11" t="str">
        <f>IF(ISERROR(VLOOKUP(C1130,'WI Vs ASM'!$B$2:$F$1000,5,0)),0,(VLOOKUP(C1130,'WI Vs ASM'!$B$2:$F$1000,5,0)))</f>
        <v>01-Fixed Price</v>
      </c>
      <c r="L1130" s="11" t="str">
        <f>IF(ISERROR(VLOOKUP(C1130,'WI Vs ASM'!$B$2:$D$1000,3,0)),0,(VLOOKUP(C1130,'WI Vs ASM'!$B$2:$D$1000,3,0)))</f>
        <v>01-Maintenance Offshore</v>
      </c>
      <c r="M1130" s="11" t="str">
        <f>IF(ISERROR(VLOOKUP(C1130,'WI Vs ASM'!$B$2:$I$1000,8,0)),0,(VLOOKUP(C1130,'WI Vs ASM'!$B$2:$I$1000,8,0)))</f>
        <v>Rahul Soman</v>
      </c>
      <c r="N1130" s="11" t="str">
        <f>IF(ISERROR(VLOOKUP(C1130,'WI Vs ASM'!$B$2:$G$1000,6,0)),0,(VLOOKUP(C1130,'WI Vs ASM'!$B$2:$G$1000,6,0)))</f>
        <v>CIS</v>
      </c>
      <c r="O1130" s="11" t="str">
        <f>IF(ISERROR(VLOOKUP(C1130,'WI Vs ASM'!$B$2:$H$1000,7,0)),0,(VLOOKUP(C1130,'WI Vs ASM'!$B$2:$H$1000,7,0)))</f>
        <v>CIS</v>
      </c>
      <c r="P1130" s="11" t="str">
        <f t="shared" si="477"/>
        <v>May-17</v>
      </c>
      <c r="Q1130" s="11" t="str">
        <f t="shared" si="478"/>
        <v>Q2</v>
      </c>
      <c r="R1130" s="11" t="str">
        <f>IF(ISERROR(VLOOKUP(C1130,'WI Vs ASM'!$B$2:$J$1000,9,0)),0,(VLOOKUP(C1130,'WI Vs ASM'!$B$2:$J$1000,9,0)))</f>
        <v>Jyothi Pai</v>
      </c>
      <c r="S1130" s="11" t="str">
        <f>IF(ISERROR(VLOOKUP(C1130,'WI Vs ASM'!$B$2:$K$1000,10,0)),0,(VLOOKUP(C1130,'WI Vs ASM'!$B$2:$K$1000,10,0)))</f>
        <v>Saju Bhaskaran</v>
      </c>
      <c r="T1130" s="11" t="str">
        <f>IF(ISERROR(VLOOKUP(C1130,'WI Vs ASM'!$B$2:$L$1000,11,0)),0,(VLOOKUP(C1130,'WI Vs ASM'!$B$2:$L$1000,11,0)))</f>
        <v>Sreekala Balasubramanian</v>
      </c>
      <c r="U1130" s="11" t="e">
        <f t="shared" si="485"/>
        <v>#VALUE!</v>
      </c>
      <c r="V1130" s="11" t="str">
        <f t="shared" si="479"/>
        <v>Yes</v>
      </c>
      <c r="W1130" s="11" t="str">
        <f t="shared" si="480"/>
        <v>No</v>
      </c>
      <c r="X1130" s="11" t="str">
        <f t="shared" si="481"/>
        <v>No</v>
      </c>
      <c r="Y1130" s="11" t="str">
        <f t="shared" si="482"/>
        <v>No</v>
      </c>
      <c r="Z1130" s="11" t="str">
        <f t="shared" si="483"/>
        <v>No</v>
      </c>
      <c r="AA1130" s="11" t="str">
        <f t="shared" si="486"/>
        <v>No</v>
      </c>
      <c r="AB1130" s="11">
        <f>IF(ISERROR(VLOOKUP(U1130,'ITWR Dump'!$A$2:$Y$5000,24,0)),0,(VLOOKUP('ILC Report'!U1130,'ITWR Dump'!$A$2:$Y$5000,24,0)))</f>
        <v>0</v>
      </c>
      <c r="AC1130" s="11" t="str">
        <f t="shared" si="487"/>
        <v>No</v>
      </c>
      <c r="AD1130" s="11" t="str">
        <f t="shared" si="488"/>
        <v/>
      </c>
      <c r="AE1130" s="11">
        <f>IF(ISERROR(VLOOKUP(U1130,'ITWR Dump'!$A$2:$Y$5000,13,0)),0,(VLOOKUP(U1130,'ITWR Dump'!$A$2:$Y$5000,13,0)))</f>
        <v>0</v>
      </c>
      <c r="AF1130" s="11">
        <f>IF(ISERROR(VLOOKUP(U1130,'ITWR Dump'!$A$2:$Y$5000,11,0)),0,(VLOOKUP(U1130,'ITWR Dump'!$A$2:$Y$5000,11,0)))</f>
        <v>0</v>
      </c>
      <c r="AG1130" s="11">
        <f>IF(ISERROR(VLOOKUP(U1130,'ITWR Dump'!$A$2:$Y$5000,2,0)),0,(VLOOKUP(U1130,'ITWR Dump'!$A$2:$Y$5000,2,0)))</f>
        <v>0</v>
      </c>
      <c r="AH1130" s="11">
        <f>IF(ISERROR(VLOOKUP(U1130,'ITWR Dump'!$A$2:$Y$5000,14,0)),0,(VLOOKUP(U1130,'ITWR Dump'!$A$2:$Y$5000,14,0)))</f>
        <v>0</v>
      </c>
      <c r="AI1130" s="11" t="str">
        <f t="shared" si="489"/>
        <v>01-Maintenance Offshore</v>
      </c>
      <c r="AJ1130" s="11" t="str">
        <f t="shared" si="490"/>
        <v>Offshore</v>
      </c>
      <c r="AK1130" s="11" t="str">
        <f>IF(ISERROR(VLOOKUP(A1130,'Team Data'!$C$2:$U$213,17,0)),0,(VLOOKUP(A1130,'Team Data'!$C$2:$U$213,17,0)))</f>
        <v>PRISM</v>
      </c>
      <c r="AL1130" s="11" t="str">
        <f t="shared" si="491"/>
        <v>2017-04-24</v>
      </c>
      <c r="AM1130" s="11">
        <f>IF(ISERROR(VLOOKUP(U1130,'ITWR Dump'!$A$2:$Y$5000,16,0)),0,(VLOOKUP(U1130,'ITWR Dump'!$A$2:$Y$5000,16,0)))</f>
        <v>0</v>
      </c>
      <c r="AN1130" s="11">
        <f>IF(ISERROR(VLOOKUP(U1130,'ITWR Dump'!$A$2:$Y$5000,18,0)),0,(VLOOKUP(U1130,'ITWR Dump'!$A$2:$Y$5000,18,0)))</f>
        <v>0</v>
      </c>
      <c r="AO1130" s="11">
        <f>IF(ISERROR(VLOOKUP(U1130,'ITWR Dump'!$A$2:$Y$5000,25,0)),0,(VLOOKUP('ILC Report'!U1130,'ITWR Dump'!$A$2:$Y$5000,25,0)))</f>
        <v>0</v>
      </c>
      <c r="AP1130" s="11">
        <f t="shared" si="492"/>
        <v>1</v>
      </c>
      <c r="AQ1130" s="26">
        <f t="shared" si="493"/>
        <v>0</v>
      </c>
      <c r="AR1130" s="26">
        <f t="shared" si="494"/>
        <v>0</v>
      </c>
      <c r="AS1130" s="26">
        <f t="shared" si="495"/>
        <v>0</v>
      </c>
      <c r="AT1130" s="26">
        <f t="shared" si="496"/>
        <v>0</v>
      </c>
      <c r="AU1130" s="26">
        <f t="shared" si="497"/>
        <v>0</v>
      </c>
      <c r="AV1130" s="26">
        <f t="shared" si="498"/>
        <v>0</v>
      </c>
      <c r="AW1130" s="11" t="s">
        <v>653</v>
      </c>
      <c r="AX1130" s="11" t="str">
        <f>VLOOKUP(L1130,Group!$A$2:$B$1000,2,0)</f>
        <v>Maintenance</v>
      </c>
      <c r="AY1130" s="11">
        <f>IF(ISERROR(VLOOKUP(U1130,'ITWR Dump'!$A$2:$Y$5000,15,0)),0,(VLOOKUP('ILC Report'!U1130,'ITWR Dump'!$A$2:$Y$5000,15,0)))</f>
        <v>0</v>
      </c>
      <c r="AZ1130" s="11" t="str">
        <f t="shared" si="499"/>
        <v>Yes</v>
      </c>
      <c r="BA1130" s="11" t="str">
        <f t="shared" si="500"/>
        <v>BKI</v>
      </c>
      <c r="BB1130" s="11" t="str">
        <f t="shared" si="501"/>
        <v>MN</v>
      </c>
      <c r="BC1130" s="11" t="str">
        <f t="shared" si="502"/>
        <v>No</v>
      </c>
    </row>
    <row r="1131" spans="1:55" x14ac:dyDescent="0.3">
      <c r="A1131" s="11" t="s">
        <v>681</v>
      </c>
      <c r="B1131" s="11" t="s">
        <v>1861</v>
      </c>
      <c r="C1131" s="11" t="s">
        <v>573</v>
      </c>
      <c r="D1131" s="11" t="s">
        <v>2532</v>
      </c>
      <c r="E1131" s="38" t="s">
        <v>2902</v>
      </c>
      <c r="F1131" s="11">
        <v>12</v>
      </c>
      <c r="G1131" s="40" t="s">
        <v>218</v>
      </c>
      <c r="H1131" s="11" t="str">
        <f t="shared" si="484"/>
        <v>Regular</v>
      </c>
      <c r="I1131" s="11" t="str">
        <f t="shared" si="476"/>
        <v>INDIA</v>
      </c>
      <c r="J1131" s="11" t="str">
        <f>IF(ISERROR(VLOOKUP(C1131,'WI Vs ASM'!$B$2:$E$1000,4,0)),0,(VLOOKUP(C1131,'WI Vs ASM'!$B$2:$E$1000,4,0)))</f>
        <v>Offshore</v>
      </c>
      <c r="K1131" s="11" t="str">
        <f>IF(ISERROR(VLOOKUP(C1131,'WI Vs ASM'!$B$2:$F$1000,5,0)),0,(VLOOKUP(C1131,'WI Vs ASM'!$B$2:$F$1000,5,0)))</f>
        <v>01-Fixed Price</v>
      </c>
      <c r="L1131" s="11" t="str">
        <f>IF(ISERROR(VLOOKUP(C1131,'WI Vs ASM'!$B$2:$D$1000,3,0)),0,(VLOOKUP(C1131,'WI Vs ASM'!$B$2:$D$1000,3,0)))</f>
        <v>01-Maintenance Offshore</v>
      </c>
      <c r="M1131" s="11" t="str">
        <f>IF(ISERROR(VLOOKUP(C1131,'WI Vs ASM'!$B$2:$I$1000,8,0)),0,(VLOOKUP(C1131,'WI Vs ASM'!$B$2:$I$1000,8,0)))</f>
        <v>Rahul Soman</v>
      </c>
      <c r="N1131" s="11" t="str">
        <f>IF(ISERROR(VLOOKUP(C1131,'WI Vs ASM'!$B$2:$G$1000,6,0)),0,(VLOOKUP(C1131,'WI Vs ASM'!$B$2:$G$1000,6,0)))</f>
        <v>Commercial</v>
      </c>
      <c r="O1131" s="11" t="str">
        <f>IF(ISERROR(VLOOKUP(C1131,'WI Vs ASM'!$B$2:$H$1000,7,0)),0,(VLOOKUP(C1131,'WI Vs ASM'!$B$2:$H$1000,7,0)))</f>
        <v>Commercial</v>
      </c>
      <c r="P1131" s="11" t="str">
        <f t="shared" si="477"/>
        <v>May-17</v>
      </c>
      <c r="Q1131" s="11" t="str">
        <f t="shared" si="478"/>
        <v>Q2</v>
      </c>
      <c r="R1131" s="11" t="str">
        <f>IF(ISERROR(VLOOKUP(C1131,'WI Vs ASM'!$B$2:$J$1000,9,0)),0,(VLOOKUP(C1131,'WI Vs ASM'!$B$2:$J$1000,9,0)))</f>
        <v>Jyothi Pai</v>
      </c>
      <c r="S1131" s="11" t="str">
        <f>IF(ISERROR(VLOOKUP(C1131,'WI Vs ASM'!$B$2:$K$1000,10,0)),0,(VLOOKUP(C1131,'WI Vs ASM'!$B$2:$K$1000,10,0)))</f>
        <v>Saju Bhaskaran</v>
      </c>
      <c r="T1131" s="11" t="str">
        <f>IF(ISERROR(VLOOKUP(C1131,'WI Vs ASM'!$B$2:$L$1000,11,0)),0,(VLOOKUP(C1131,'WI Vs ASM'!$B$2:$L$1000,11,0)))</f>
        <v>Sreekala Balasubramanian</v>
      </c>
      <c r="U1131" s="11" t="e">
        <f t="shared" si="485"/>
        <v>#VALUE!</v>
      </c>
      <c r="V1131" s="11" t="str">
        <f t="shared" si="479"/>
        <v>Yes</v>
      </c>
      <c r="W1131" s="11" t="str">
        <f t="shared" si="480"/>
        <v>No</v>
      </c>
      <c r="X1131" s="11" t="str">
        <f t="shared" si="481"/>
        <v>No</v>
      </c>
      <c r="Y1131" s="11" t="str">
        <f t="shared" si="482"/>
        <v>No</v>
      </c>
      <c r="Z1131" s="11" t="str">
        <f t="shared" si="483"/>
        <v>No</v>
      </c>
      <c r="AA1131" s="11" t="str">
        <f t="shared" si="486"/>
        <v>No</v>
      </c>
      <c r="AB1131" s="11">
        <f>IF(ISERROR(VLOOKUP(U1131,'ITWR Dump'!$A$2:$Y$5000,24,0)),0,(VLOOKUP('ILC Report'!U1131,'ITWR Dump'!$A$2:$Y$5000,24,0)))</f>
        <v>0</v>
      </c>
      <c r="AC1131" s="11" t="str">
        <f t="shared" si="487"/>
        <v>No</v>
      </c>
      <c r="AD1131" s="11" t="str">
        <f t="shared" si="488"/>
        <v/>
      </c>
      <c r="AE1131" s="11">
        <f>IF(ISERROR(VLOOKUP(U1131,'ITWR Dump'!$A$2:$Y$5000,13,0)),0,(VLOOKUP(U1131,'ITWR Dump'!$A$2:$Y$5000,13,0)))</f>
        <v>0</v>
      </c>
      <c r="AF1131" s="11">
        <f>IF(ISERROR(VLOOKUP(U1131,'ITWR Dump'!$A$2:$Y$5000,11,0)),0,(VLOOKUP(U1131,'ITWR Dump'!$A$2:$Y$5000,11,0)))</f>
        <v>0</v>
      </c>
      <c r="AG1131" s="11">
        <f>IF(ISERROR(VLOOKUP(U1131,'ITWR Dump'!$A$2:$Y$5000,2,0)),0,(VLOOKUP(U1131,'ITWR Dump'!$A$2:$Y$5000,2,0)))</f>
        <v>0</v>
      </c>
      <c r="AH1131" s="11">
        <f>IF(ISERROR(VLOOKUP(U1131,'ITWR Dump'!$A$2:$Y$5000,14,0)),0,(VLOOKUP(U1131,'ITWR Dump'!$A$2:$Y$5000,14,0)))</f>
        <v>0</v>
      </c>
      <c r="AI1131" s="11" t="str">
        <f t="shared" si="489"/>
        <v>01-Maintenance Offshore</v>
      </c>
      <c r="AJ1131" s="11" t="str">
        <f t="shared" si="490"/>
        <v>Offshore</v>
      </c>
      <c r="AK1131" s="11" t="str">
        <f>IF(ISERROR(VLOOKUP(A1131,'Team Data'!$C$2:$U$213,17,0)),0,(VLOOKUP(A1131,'Team Data'!$C$2:$U$213,17,0)))</f>
        <v>PRISM</v>
      </c>
      <c r="AL1131" s="11" t="str">
        <f t="shared" si="491"/>
        <v>2017-04-24</v>
      </c>
      <c r="AM1131" s="11">
        <f>IF(ISERROR(VLOOKUP(U1131,'ITWR Dump'!$A$2:$Y$5000,16,0)),0,(VLOOKUP(U1131,'ITWR Dump'!$A$2:$Y$5000,16,0)))</f>
        <v>0</v>
      </c>
      <c r="AN1131" s="11">
        <f>IF(ISERROR(VLOOKUP(U1131,'ITWR Dump'!$A$2:$Y$5000,18,0)),0,(VLOOKUP(U1131,'ITWR Dump'!$A$2:$Y$5000,18,0)))</f>
        <v>0</v>
      </c>
      <c r="AO1131" s="11">
        <f>IF(ISERROR(VLOOKUP(U1131,'ITWR Dump'!$A$2:$Y$5000,25,0)),0,(VLOOKUP('ILC Report'!U1131,'ITWR Dump'!$A$2:$Y$5000,25,0)))</f>
        <v>0</v>
      </c>
      <c r="AP1131" s="11">
        <f t="shared" si="492"/>
        <v>1</v>
      </c>
      <c r="AQ1131" s="26">
        <f t="shared" si="493"/>
        <v>0</v>
      </c>
      <c r="AR1131" s="26">
        <f t="shared" si="494"/>
        <v>0</v>
      </c>
      <c r="AS1131" s="26">
        <f t="shared" si="495"/>
        <v>0</v>
      </c>
      <c r="AT1131" s="26">
        <f t="shared" si="496"/>
        <v>0</v>
      </c>
      <c r="AU1131" s="26">
        <f t="shared" si="497"/>
        <v>0</v>
      </c>
      <c r="AV1131" s="26">
        <f t="shared" si="498"/>
        <v>0</v>
      </c>
      <c r="AW1131" s="11" t="s">
        <v>653</v>
      </c>
      <c r="AX1131" s="11" t="str">
        <f>VLOOKUP(L1131,Group!$A$2:$B$1000,2,0)</f>
        <v>Maintenance</v>
      </c>
      <c r="AY1131" s="11">
        <f>IF(ISERROR(VLOOKUP(U1131,'ITWR Dump'!$A$2:$Y$5000,15,0)),0,(VLOOKUP('ILC Report'!U1131,'ITWR Dump'!$A$2:$Y$5000,15,0)))</f>
        <v>0</v>
      </c>
      <c r="AZ1131" s="11" t="str">
        <f t="shared" si="499"/>
        <v>Yes</v>
      </c>
      <c r="BA1131" s="11" t="str">
        <f t="shared" si="500"/>
        <v>BKI</v>
      </c>
      <c r="BB1131" s="11" t="str">
        <f t="shared" si="501"/>
        <v>MN</v>
      </c>
      <c r="BC1131" s="11" t="str">
        <f t="shared" si="502"/>
        <v>No</v>
      </c>
    </row>
    <row r="1132" spans="1:55" x14ac:dyDescent="0.3">
      <c r="A1132" s="11" t="s">
        <v>681</v>
      </c>
      <c r="B1132" s="11" t="s">
        <v>1861</v>
      </c>
      <c r="C1132" s="11" t="s">
        <v>559</v>
      </c>
      <c r="D1132" s="11" t="s">
        <v>2533</v>
      </c>
      <c r="E1132" s="38" t="s">
        <v>2902</v>
      </c>
      <c r="F1132" s="11">
        <v>6</v>
      </c>
      <c r="G1132" s="40" t="s">
        <v>218</v>
      </c>
      <c r="H1132" s="11" t="str">
        <f t="shared" si="484"/>
        <v>Regular</v>
      </c>
      <c r="I1132" s="11" t="str">
        <f t="shared" si="476"/>
        <v>INDIA</v>
      </c>
      <c r="J1132" s="11" t="str">
        <f>IF(ISERROR(VLOOKUP(C1132,'WI Vs ASM'!$B$2:$E$1000,4,0)),0,(VLOOKUP(C1132,'WI Vs ASM'!$B$2:$E$1000,4,0)))</f>
        <v>Offshore</v>
      </c>
      <c r="K1132" s="11" t="str">
        <f>IF(ISERROR(VLOOKUP(C1132,'WI Vs ASM'!$B$2:$F$1000,5,0)),0,(VLOOKUP(C1132,'WI Vs ASM'!$B$2:$F$1000,5,0)))</f>
        <v>01-Fixed Price</v>
      </c>
      <c r="L1132" s="11" t="str">
        <f>IF(ISERROR(VLOOKUP(C1132,'WI Vs ASM'!$B$2:$D$1000,3,0)),0,(VLOOKUP(C1132,'WI Vs ASM'!$B$2:$D$1000,3,0)))</f>
        <v>01-Maintenance Offshore</v>
      </c>
      <c r="M1132" s="11" t="str">
        <f>IF(ISERROR(VLOOKUP(C1132,'WI Vs ASM'!$B$2:$I$1000,8,0)),0,(VLOOKUP(C1132,'WI Vs ASM'!$B$2:$I$1000,8,0)))</f>
        <v>Rahul Soman</v>
      </c>
      <c r="N1132" s="11" t="str">
        <f>IF(ISERROR(VLOOKUP(C1132,'WI Vs ASM'!$B$2:$G$1000,6,0)),0,(VLOOKUP(C1132,'WI Vs ASM'!$B$2:$G$1000,6,0)))</f>
        <v>CIS</v>
      </c>
      <c r="O1132" s="11" t="str">
        <f>IF(ISERROR(VLOOKUP(C1132,'WI Vs ASM'!$B$2:$H$1000,7,0)),0,(VLOOKUP(C1132,'WI Vs ASM'!$B$2:$H$1000,7,0)))</f>
        <v>CIS</v>
      </c>
      <c r="P1132" s="11" t="str">
        <f t="shared" si="477"/>
        <v>May-17</v>
      </c>
      <c r="Q1132" s="11" t="str">
        <f t="shared" si="478"/>
        <v>Q2</v>
      </c>
      <c r="R1132" s="11" t="str">
        <f>IF(ISERROR(VLOOKUP(C1132,'WI Vs ASM'!$B$2:$J$1000,9,0)),0,(VLOOKUP(C1132,'WI Vs ASM'!$B$2:$J$1000,9,0)))</f>
        <v>Jyothi Pai</v>
      </c>
      <c r="S1132" s="11" t="str">
        <f>IF(ISERROR(VLOOKUP(C1132,'WI Vs ASM'!$B$2:$K$1000,10,0)),0,(VLOOKUP(C1132,'WI Vs ASM'!$B$2:$K$1000,10,0)))</f>
        <v>Saju Bhaskaran</v>
      </c>
      <c r="T1132" s="11" t="str">
        <f>IF(ISERROR(VLOOKUP(C1132,'WI Vs ASM'!$B$2:$L$1000,11,0)),0,(VLOOKUP(C1132,'WI Vs ASM'!$B$2:$L$1000,11,0)))</f>
        <v>Sreekala Balasubramanian</v>
      </c>
      <c r="U1132" s="11" t="e">
        <f t="shared" si="485"/>
        <v>#VALUE!</v>
      </c>
      <c r="V1132" s="11" t="str">
        <f t="shared" si="479"/>
        <v>Yes</v>
      </c>
      <c r="W1132" s="11" t="str">
        <f t="shared" si="480"/>
        <v>No</v>
      </c>
      <c r="X1132" s="11" t="str">
        <f t="shared" si="481"/>
        <v>No</v>
      </c>
      <c r="Y1132" s="11" t="str">
        <f t="shared" si="482"/>
        <v>No</v>
      </c>
      <c r="Z1132" s="11" t="str">
        <f t="shared" si="483"/>
        <v>No</v>
      </c>
      <c r="AA1132" s="11" t="str">
        <f t="shared" si="486"/>
        <v>No</v>
      </c>
      <c r="AB1132" s="11">
        <f>IF(ISERROR(VLOOKUP(U1132,'ITWR Dump'!$A$2:$Y$5000,24,0)),0,(VLOOKUP('ILC Report'!U1132,'ITWR Dump'!$A$2:$Y$5000,24,0)))</f>
        <v>0</v>
      </c>
      <c r="AC1132" s="11" t="str">
        <f t="shared" si="487"/>
        <v>No</v>
      </c>
      <c r="AD1132" s="11" t="str">
        <f t="shared" si="488"/>
        <v/>
      </c>
      <c r="AE1132" s="11">
        <f>IF(ISERROR(VLOOKUP(U1132,'ITWR Dump'!$A$2:$Y$5000,13,0)),0,(VLOOKUP(U1132,'ITWR Dump'!$A$2:$Y$5000,13,0)))</f>
        <v>0</v>
      </c>
      <c r="AF1132" s="11">
        <f>IF(ISERROR(VLOOKUP(U1132,'ITWR Dump'!$A$2:$Y$5000,11,0)),0,(VLOOKUP(U1132,'ITWR Dump'!$A$2:$Y$5000,11,0)))</f>
        <v>0</v>
      </c>
      <c r="AG1132" s="11">
        <f>IF(ISERROR(VLOOKUP(U1132,'ITWR Dump'!$A$2:$Y$5000,2,0)),0,(VLOOKUP(U1132,'ITWR Dump'!$A$2:$Y$5000,2,0)))</f>
        <v>0</v>
      </c>
      <c r="AH1132" s="11">
        <f>IF(ISERROR(VLOOKUP(U1132,'ITWR Dump'!$A$2:$Y$5000,14,0)),0,(VLOOKUP(U1132,'ITWR Dump'!$A$2:$Y$5000,14,0)))</f>
        <v>0</v>
      </c>
      <c r="AI1132" s="11" t="str">
        <f t="shared" si="489"/>
        <v>01-Maintenance Offshore</v>
      </c>
      <c r="AJ1132" s="11" t="str">
        <f t="shared" si="490"/>
        <v>Offshore</v>
      </c>
      <c r="AK1132" s="11" t="str">
        <f>IF(ISERROR(VLOOKUP(A1132,'Team Data'!$C$2:$U$213,17,0)),0,(VLOOKUP(A1132,'Team Data'!$C$2:$U$213,17,0)))</f>
        <v>PRISM</v>
      </c>
      <c r="AL1132" s="11" t="str">
        <f t="shared" si="491"/>
        <v>2017-04-24</v>
      </c>
      <c r="AM1132" s="11">
        <f>IF(ISERROR(VLOOKUP(U1132,'ITWR Dump'!$A$2:$Y$5000,16,0)),0,(VLOOKUP(U1132,'ITWR Dump'!$A$2:$Y$5000,16,0)))</f>
        <v>0</v>
      </c>
      <c r="AN1132" s="11">
        <f>IF(ISERROR(VLOOKUP(U1132,'ITWR Dump'!$A$2:$Y$5000,18,0)),0,(VLOOKUP(U1132,'ITWR Dump'!$A$2:$Y$5000,18,0)))</f>
        <v>0</v>
      </c>
      <c r="AO1132" s="11">
        <f>IF(ISERROR(VLOOKUP(U1132,'ITWR Dump'!$A$2:$Y$5000,25,0)),0,(VLOOKUP('ILC Report'!U1132,'ITWR Dump'!$A$2:$Y$5000,25,0)))</f>
        <v>0</v>
      </c>
      <c r="AP1132" s="11">
        <f t="shared" si="492"/>
        <v>1</v>
      </c>
      <c r="AQ1132" s="26">
        <f t="shared" si="493"/>
        <v>0</v>
      </c>
      <c r="AR1132" s="26">
        <f t="shared" si="494"/>
        <v>0</v>
      </c>
      <c r="AS1132" s="26">
        <f t="shared" si="495"/>
        <v>0</v>
      </c>
      <c r="AT1132" s="26">
        <f t="shared" si="496"/>
        <v>0</v>
      </c>
      <c r="AU1132" s="26">
        <f t="shared" si="497"/>
        <v>0</v>
      </c>
      <c r="AV1132" s="26">
        <f t="shared" si="498"/>
        <v>0</v>
      </c>
      <c r="AW1132" s="11" t="s">
        <v>653</v>
      </c>
      <c r="AX1132" s="11" t="str">
        <f>VLOOKUP(L1132,Group!$A$2:$B$1000,2,0)</f>
        <v>Maintenance</v>
      </c>
      <c r="AY1132" s="11">
        <f>IF(ISERROR(VLOOKUP(U1132,'ITWR Dump'!$A$2:$Y$5000,15,0)),0,(VLOOKUP('ILC Report'!U1132,'ITWR Dump'!$A$2:$Y$5000,15,0)))</f>
        <v>0</v>
      </c>
      <c r="AZ1132" s="11" t="str">
        <f t="shared" si="499"/>
        <v>Yes</v>
      </c>
      <c r="BA1132" s="11" t="str">
        <f t="shared" si="500"/>
        <v>BKI</v>
      </c>
      <c r="BB1132" s="11" t="str">
        <f t="shared" si="501"/>
        <v>MN</v>
      </c>
      <c r="BC1132" s="11" t="str">
        <f t="shared" si="502"/>
        <v>No</v>
      </c>
    </row>
    <row r="1133" spans="1:55" x14ac:dyDescent="0.3">
      <c r="A1133" s="11" t="s">
        <v>681</v>
      </c>
      <c r="B1133" s="11" t="s">
        <v>1861</v>
      </c>
      <c r="C1133" s="11" t="s">
        <v>559</v>
      </c>
      <c r="D1133" s="11" t="s">
        <v>2534</v>
      </c>
      <c r="E1133" s="38" t="s">
        <v>2902</v>
      </c>
      <c r="F1133" s="11">
        <v>9</v>
      </c>
      <c r="G1133" s="40" t="s">
        <v>218</v>
      </c>
      <c r="H1133" s="11" t="str">
        <f t="shared" si="484"/>
        <v>Regular</v>
      </c>
      <c r="I1133" s="11" t="str">
        <f t="shared" si="476"/>
        <v>INDIA</v>
      </c>
      <c r="J1133" s="11" t="str">
        <f>IF(ISERROR(VLOOKUP(C1133,'WI Vs ASM'!$B$2:$E$1000,4,0)),0,(VLOOKUP(C1133,'WI Vs ASM'!$B$2:$E$1000,4,0)))</f>
        <v>Offshore</v>
      </c>
      <c r="K1133" s="11" t="str">
        <f>IF(ISERROR(VLOOKUP(C1133,'WI Vs ASM'!$B$2:$F$1000,5,0)),0,(VLOOKUP(C1133,'WI Vs ASM'!$B$2:$F$1000,5,0)))</f>
        <v>01-Fixed Price</v>
      </c>
      <c r="L1133" s="11" t="str">
        <f>IF(ISERROR(VLOOKUP(C1133,'WI Vs ASM'!$B$2:$D$1000,3,0)),0,(VLOOKUP(C1133,'WI Vs ASM'!$B$2:$D$1000,3,0)))</f>
        <v>01-Maintenance Offshore</v>
      </c>
      <c r="M1133" s="11" t="str">
        <f>IF(ISERROR(VLOOKUP(C1133,'WI Vs ASM'!$B$2:$I$1000,8,0)),0,(VLOOKUP(C1133,'WI Vs ASM'!$B$2:$I$1000,8,0)))</f>
        <v>Rahul Soman</v>
      </c>
      <c r="N1133" s="11" t="str">
        <f>IF(ISERROR(VLOOKUP(C1133,'WI Vs ASM'!$B$2:$G$1000,6,0)),0,(VLOOKUP(C1133,'WI Vs ASM'!$B$2:$G$1000,6,0)))</f>
        <v>CIS</v>
      </c>
      <c r="O1133" s="11" t="str">
        <f>IF(ISERROR(VLOOKUP(C1133,'WI Vs ASM'!$B$2:$H$1000,7,0)),0,(VLOOKUP(C1133,'WI Vs ASM'!$B$2:$H$1000,7,0)))</f>
        <v>CIS</v>
      </c>
      <c r="P1133" s="11" t="str">
        <f t="shared" si="477"/>
        <v>May-17</v>
      </c>
      <c r="Q1133" s="11" t="str">
        <f t="shared" si="478"/>
        <v>Q2</v>
      </c>
      <c r="R1133" s="11" t="str">
        <f>IF(ISERROR(VLOOKUP(C1133,'WI Vs ASM'!$B$2:$J$1000,9,0)),0,(VLOOKUP(C1133,'WI Vs ASM'!$B$2:$J$1000,9,0)))</f>
        <v>Jyothi Pai</v>
      </c>
      <c r="S1133" s="11" t="str">
        <f>IF(ISERROR(VLOOKUP(C1133,'WI Vs ASM'!$B$2:$K$1000,10,0)),0,(VLOOKUP(C1133,'WI Vs ASM'!$B$2:$K$1000,10,0)))</f>
        <v>Saju Bhaskaran</v>
      </c>
      <c r="T1133" s="11" t="str">
        <f>IF(ISERROR(VLOOKUP(C1133,'WI Vs ASM'!$B$2:$L$1000,11,0)),0,(VLOOKUP(C1133,'WI Vs ASM'!$B$2:$L$1000,11,0)))</f>
        <v>Sreekala Balasubramanian</v>
      </c>
      <c r="U1133" s="11" t="e">
        <f t="shared" si="485"/>
        <v>#VALUE!</v>
      </c>
      <c r="V1133" s="11" t="str">
        <f t="shared" si="479"/>
        <v>Yes</v>
      </c>
      <c r="W1133" s="11" t="str">
        <f t="shared" si="480"/>
        <v>No</v>
      </c>
      <c r="X1133" s="11" t="str">
        <f t="shared" si="481"/>
        <v>No</v>
      </c>
      <c r="Y1133" s="11" t="str">
        <f t="shared" si="482"/>
        <v>No</v>
      </c>
      <c r="Z1133" s="11" t="str">
        <f t="shared" si="483"/>
        <v>No</v>
      </c>
      <c r="AA1133" s="11" t="str">
        <f t="shared" si="486"/>
        <v>No</v>
      </c>
      <c r="AB1133" s="11">
        <f>IF(ISERROR(VLOOKUP(U1133,'ITWR Dump'!$A$2:$Y$5000,24,0)),0,(VLOOKUP('ILC Report'!U1133,'ITWR Dump'!$A$2:$Y$5000,24,0)))</f>
        <v>0</v>
      </c>
      <c r="AC1133" s="11" t="str">
        <f t="shared" si="487"/>
        <v>No</v>
      </c>
      <c r="AD1133" s="11" t="str">
        <f t="shared" si="488"/>
        <v/>
      </c>
      <c r="AE1133" s="11">
        <f>IF(ISERROR(VLOOKUP(U1133,'ITWR Dump'!$A$2:$Y$5000,13,0)),0,(VLOOKUP(U1133,'ITWR Dump'!$A$2:$Y$5000,13,0)))</f>
        <v>0</v>
      </c>
      <c r="AF1133" s="11">
        <f>IF(ISERROR(VLOOKUP(U1133,'ITWR Dump'!$A$2:$Y$5000,11,0)),0,(VLOOKUP(U1133,'ITWR Dump'!$A$2:$Y$5000,11,0)))</f>
        <v>0</v>
      </c>
      <c r="AG1133" s="11">
        <f>IF(ISERROR(VLOOKUP(U1133,'ITWR Dump'!$A$2:$Y$5000,2,0)),0,(VLOOKUP(U1133,'ITWR Dump'!$A$2:$Y$5000,2,0)))</f>
        <v>0</v>
      </c>
      <c r="AH1133" s="11">
        <f>IF(ISERROR(VLOOKUP(U1133,'ITWR Dump'!$A$2:$Y$5000,14,0)),0,(VLOOKUP(U1133,'ITWR Dump'!$A$2:$Y$5000,14,0)))</f>
        <v>0</v>
      </c>
      <c r="AI1133" s="11" t="str">
        <f t="shared" si="489"/>
        <v>01-Maintenance Offshore</v>
      </c>
      <c r="AJ1133" s="11" t="str">
        <f t="shared" si="490"/>
        <v>Offshore</v>
      </c>
      <c r="AK1133" s="11" t="str">
        <f>IF(ISERROR(VLOOKUP(A1133,'Team Data'!$C$2:$U$213,17,0)),0,(VLOOKUP(A1133,'Team Data'!$C$2:$U$213,17,0)))</f>
        <v>PRISM</v>
      </c>
      <c r="AL1133" s="11" t="str">
        <f t="shared" si="491"/>
        <v>2017-04-24</v>
      </c>
      <c r="AM1133" s="11">
        <f>IF(ISERROR(VLOOKUP(U1133,'ITWR Dump'!$A$2:$Y$5000,16,0)),0,(VLOOKUP(U1133,'ITWR Dump'!$A$2:$Y$5000,16,0)))</f>
        <v>0</v>
      </c>
      <c r="AN1133" s="11">
        <f>IF(ISERROR(VLOOKUP(U1133,'ITWR Dump'!$A$2:$Y$5000,18,0)),0,(VLOOKUP(U1133,'ITWR Dump'!$A$2:$Y$5000,18,0)))</f>
        <v>0</v>
      </c>
      <c r="AO1133" s="11">
        <f>IF(ISERROR(VLOOKUP(U1133,'ITWR Dump'!$A$2:$Y$5000,25,0)),0,(VLOOKUP('ILC Report'!U1133,'ITWR Dump'!$A$2:$Y$5000,25,0)))</f>
        <v>0</v>
      </c>
      <c r="AP1133" s="11">
        <f t="shared" si="492"/>
        <v>1</v>
      </c>
      <c r="AQ1133" s="26">
        <f t="shared" si="493"/>
        <v>0</v>
      </c>
      <c r="AR1133" s="26">
        <f t="shared" si="494"/>
        <v>0</v>
      </c>
      <c r="AS1133" s="26">
        <f t="shared" si="495"/>
        <v>0</v>
      </c>
      <c r="AT1133" s="26">
        <f t="shared" si="496"/>
        <v>0</v>
      </c>
      <c r="AU1133" s="26">
        <f t="shared" si="497"/>
        <v>0</v>
      </c>
      <c r="AV1133" s="26">
        <f t="shared" si="498"/>
        <v>0</v>
      </c>
      <c r="AW1133" s="11" t="s">
        <v>653</v>
      </c>
      <c r="AX1133" s="11" t="str">
        <f>VLOOKUP(L1133,Group!$A$2:$B$1000,2,0)</f>
        <v>Maintenance</v>
      </c>
      <c r="AY1133" s="11">
        <f>IF(ISERROR(VLOOKUP(U1133,'ITWR Dump'!$A$2:$Y$5000,15,0)),0,(VLOOKUP('ILC Report'!U1133,'ITWR Dump'!$A$2:$Y$5000,15,0)))</f>
        <v>0</v>
      </c>
      <c r="AZ1133" s="11" t="str">
        <f t="shared" si="499"/>
        <v>Yes</v>
      </c>
      <c r="BA1133" s="11" t="str">
        <f t="shared" si="500"/>
        <v>BKI</v>
      </c>
      <c r="BB1133" s="11" t="str">
        <f t="shared" si="501"/>
        <v>MN</v>
      </c>
      <c r="BC1133" s="11" t="str">
        <f t="shared" si="502"/>
        <v>No</v>
      </c>
    </row>
    <row r="1134" spans="1:55" x14ac:dyDescent="0.3">
      <c r="A1134" s="11" t="s">
        <v>681</v>
      </c>
      <c r="B1134" s="11" t="s">
        <v>1861</v>
      </c>
      <c r="C1134" s="11" t="s">
        <v>559</v>
      </c>
      <c r="D1134" s="11" t="s">
        <v>2535</v>
      </c>
      <c r="E1134" s="38" t="s">
        <v>2902</v>
      </c>
      <c r="F1134" s="11">
        <v>12</v>
      </c>
      <c r="G1134" s="40" t="s">
        <v>218</v>
      </c>
      <c r="H1134" s="11" t="str">
        <f t="shared" si="484"/>
        <v>Regular</v>
      </c>
      <c r="I1134" s="11" t="str">
        <f t="shared" si="476"/>
        <v>INDIA</v>
      </c>
      <c r="J1134" s="11" t="str">
        <f>IF(ISERROR(VLOOKUP(C1134,'WI Vs ASM'!$B$2:$E$1000,4,0)),0,(VLOOKUP(C1134,'WI Vs ASM'!$B$2:$E$1000,4,0)))</f>
        <v>Offshore</v>
      </c>
      <c r="K1134" s="11" t="str">
        <f>IF(ISERROR(VLOOKUP(C1134,'WI Vs ASM'!$B$2:$F$1000,5,0)),0,(VLOOKUP(C1134,'WI Vs ASM'!$B$2:$F$1000,5,0)))</f>
        <v>01-Fixed Price</v>
      </c>
      <c r="L1134" s="11" t="str">
        <f>IF(ISERROR(VLOOKUP(C1134,'WI Vs ASM'!$B$2:$D$1000,3,0)),0,(VLOOKUP(C1134,'WI Vs ASM'!$B$2:$D$1000,3,0)))</f>
        <v>01-Maintenance Offshore</v>
      </c>
      <c r="M1134" s="11" t="str">
        <f>IF(ISERROR(VLOOKUP(C1134,'WI Vs ASM'!$B$2:$I$1000,8,0)),0,(VLOOKUP(C1134,'WI Vs ASM'!$B$2:$I$1000,8,0)))</f>
        <v>Rahul Soman</v>
      </c>
      <c r="N1134" s="11" t="str">
        <f>IF(ISERROR(VLOOKUP(C1134,'WI Vs ASM'!$B$2:$G$1000,6,0)),0,(VLOOKUP(C1134,'WI Vs ASM'!$B$2:$G$1000,6,0)))</f>
        <v>CIS</v>
      </c>
      <c r="O1134" s="11" t="str">
        <f>IF(ISERROR(VLOOKUP(C1134,'WI Vs ASM'!$B$2:$H$1000,7,0)),0,(VLOOKUP(C1134,'WI Vs ASM'!$B$2:$H$1000,7,0)))</f>
        <v>CIS</v>
      </c>
      <c r="P1134" s="11" t="str">
        <f t="shared" si="477"/>
        <v>May-17</v>
      </c>
      <c r="Q1134" s="11" t="str">
        <f t="shared" si="478"/>
        <v>Q2</v>
      </c>
      <c r="R1134" s="11" t="str">
        <f>IF(ISERROR(VLOOKUP(C1134,'WI Vs ASM'!$B$2:$J$1000,9,0)),0,(VLOOKUP(C1134,'WI Vs ASM'!$B$2:$J$1000,9,0)))</f>
        <v>Jyothi Pai</v>
      </c>
      <c r="S1134" s="11" t="str">
        <f>IF(ISERROR(VLOOKUP(C1134,'WI Vs ASM'!$B$2:$K$1000,10,0)),0,(VLOOKUP(C1134,'WI Vs ASM'!$B$2:$K$1000,10,0)))</f>
        <v>Saju Bhaskaran</v>
      </c>
      <c r="T1134" s="11" t="str">
        <f>IF(ISERROR(VLOOKUP(C1134,'WI Vs ASM'!$B$2:$L$1000,11,0)),0,(VLOOKUP(C1134,'WI Vs ASM'!$B$2:$L$1000,11,0)))</f>
        <v>Sreekala Balasubramanian</v>
      </c>
      <c r="U1134" s="11" t="e">
        <f t="shared" si="485"/>
        <v>#VALUE!</v>
      </c>
      <c r="V1134" s="11" t="str">
        <f t="shared" si="479"/>
        <v>Yes</v>
      </c>
      <c r="W1134" s="11" t="str">
        <f t="shared" si="480"/>
        <v>No</v>
      </c>
      <c r="X1134" s="11" t="str">
        <f t="shared" si="481"/>
        <v>No</v>
      </c>
      <c r="Y1134" s="11" t="str">
        <f t="shared" si="482"/>
        <v>No</v>
      </c>
      <c r="Z1134" s="11" t="str">
        <f t="shared" si="483"/>
        <v>No</v>
      </c>
      <c r="AA1134" s="11" t="str">
        <f t="shared" si="486"/>
        <v>No</v>
      </c>
      <c r="AB1134" s="11">
        <f>IF(ISERROR(VLOOKUP(U1134,'ITWR Dump'!$A$2:$Y$5000,24,0)),0,(VLOOKUP('ILC Report'!U1134,'ITWR Dump'!$A$2:$Y$5000,24,0)))</f>
        <v>0</v>
      </c>
      <c r="AC1134" s="11" t="str">
        <f t="shared" si="487"/>
        <v>No</v>
      </c>
      <c r="AD1134" s="11" t="str">
        <f t="shared" si="488"/>
        <v/>
      </c>
      <c r="AE1134" s="11">
        <f>IF(ISERROR(VLOOKUP(U1134,'ITWR Dump'!$A$2:$Y$5000,13,0)),0,(VLOOKUP(U1134,'ITWR Dump'!$A$2:$Y$5000,13,0)))</f>
        <v>0</v>
      </c>
      <c r="AF1134" s="11">
        <f>IF(ISERROR(VLOOKUP(U1134,'ITWR Dump'!$A$2:$Y$5000,11,0)),0,(VLOOKUP(U1134,'ITWR Dump'!$A$2:$Y$5000,11,0)))</f>
        <v>0</v>
      </c>
      <c r="AG1134" s="11">
        <f>IF(ISERROR(VLOOKUP(U1134,'ITWR Dump'!$A$2:$Y$5000,2,0)),0,(VLOOKUP(U1134,'ITWR Dump'!$A$2:$Y$5000,2,0)))</f>
        <v>0</v>
      </c>
      <c r="AH1134" s="11">
        <f>IF(ISERROR(VLOOKUP(U1134,'ITWR Dump'!$A$2:$Y$5000,14,0)),0,(VLOOKUP(U1134,'ITWR Dump'!$A$2:$Y$5000,14,0)))</f>
        <v>0</v>
      </c>
      <c r="AI1134" s="11" t="str">
        <f t="shared" si="489"/>
        <v>01-Maintenance Offshore</v>
      </c>
      <c r="AJ1134" s="11" t="str">
        <f t="shared" si="490"/>
        <v>Offshore</v>
      </c>
      <c r="AK1134" s="11" t="str">
        <f>IF(ISERROR(VLOOKUP(A1134,'Team Data'!$C$2:$U$213,17,0)),0,(VLOOKUP(A1134,'Team Data'!$C$2:$U$213,17,0)))</f>
        <v>PRISM</v>
      </c>
      <c r="AL1134" s="11" t="str">
        <f t="shared" si="491"/>
        <v>2017-04-24</v>
      </c>
      <c r="AM1134" s="11">
        <f>IF(ISERROR(VLOOKUP(U1134,'ITWR Dump'!$A$2:$Y$5000,16,0)),0,(VLOOKUP(U1134,'ITWR Dump'!$A$2:$Y$5000,16,0)))</f>
        <v>0</v>
      </c>
      <c r="AN1134" s="11">
        <f>IF(ISERROR(VLOOKUP(U1134,'ITWR Dump'!$A$2:$Y$5000,18,0)),0,(VLOOKUP(U1134,'ITWR Dump'!$A$2:$Y$5000,18,0)))</f>
        <v>0</v>
      </c>
      <c r="AO1134" s="11">
        <f>IF(ISERROR(VLOOKUP(U1134,'ITWR Dump'!$A$2:$Y$5000,25,0)),0,(VLOOKUP('ILC Report'!U1134,'ITWR Dump'!$A$2:$Y$5000,25,0)))</f>
        <v>0</v>
      </c>
      <c r="AP1134" s="11">
        <f t="shared" si="492"/>
        <v>1</v>
      </c>
      <c r="AQ1134" s="26">
        <f t="shared" si="493"/>
        <v>0</v>
      </c>
      <c r="AR1134" s="26">
        <f t="shared" si="494"/>
        <v>0</v>
      </c>
      <c r="AS1134" s="26">
        <f t="shared" si="495"/>
        <v>0</v>
      </c>
      <c r="AT1134" s="26">
        <f t="shared" si="496"/>
        <v>0</v>
      </c>
      <c r="AU1134" s="26">
        <f t="shared" si="497"/>
        <v>0</v>
      </c>
      <c r="AV1134" s="26">
        <f t="shared" si="498"/>
        <v>0</v>
      </c>
      <c r="AW1134" s="11" t="s">
        <v>653</v>
      </c>
      <c r="AX1134" s="11" t="str">
        <f>VLOOKUP(L1134,Group!$A$2:$B$1000,2,0)</f>
        <v>Maintenance</v>
      </c>
      <c r="AY1134" s="11">
        <f>IF(ISERROR(VLOOKUP(U1134,'ITWR Dump'!$A$2:$Y$5000,15,0)),0,(VLOOKUP('ILC Report'!U1134,'ITWR Dump'!$A$2:$Y$5000,15,0)))</f>
        <v>0</v>
      </c>
      <c r="AZ1134" s="11" t="str">
        <f t="shared" si="499"/>
        <v>Yes</v>
      </c>
      <c r="BA1134" s="11" t="str">
        <f t="shared" si="500"/>
        <v>BKI</v>
      </c>
      <c r="BB1134" s="11" t="str">
        <f t="shared" si="501"/>
        <v>MN</v>
      </c>
      <c r="BC1134" s="11" t="str">
        <f t="shared" si="502"/>
        <v>No</v>
      </c>
    </row>
    <row r="1135" spans="1:55" x14ac:dyDescent="0.3">
      <c r="A1135" s="11" t="s">
        <v>681</v>
      </c>
      <c r="B1135" s="11" t="s">
        <v>1861</v>
      </c>
      <c r="C1135" s="11" t="s">
        <v>559</v>
      </c>
      <c r="D1135" s="11" t="s">
        <v>2536</v>
      </c>
      <c r="E1135" s="38" t="s">
        <v>2903</v>
      </c>
      <c r="F1135" s="11">
        <v>12</v>
      </c>
      <c r="G1135" s="40" t="s">
        <v>218</v>
      </c>
      <c r="H1135" s="11" t="str">
        <f t="shared" si="484"/>
        <v>Regular</v>
      </c>
      <c r="I1135" s="11" t="str">
        <f t="shared" si="476"/>
        <v>INDIA</v>
      </c>
      <c r="J1135" s="11" t="str">
        <f>IF(ISERROR(VLOOKUP(C1135,'WI Vs ASM'!$B$2:$E$1000,4,0)),0,(VLOOKUP(C1135,'WI Vs ASM'!$B$2:$E$1000,4,0)))</f>
        <v>Offshore</v>
      </c>
      <c r="K1135" s="11" t="str">
        <f>IF(ISERROR(VLOOKUP(C1135,'WI Vs ASM'!$B$2:$F$1000,5,0)),0,(VLOOKUP(C1135,'WI Vs ASM'!$B$2:$F$1000,5,0)))</f>
        <v>01-Fixed Price</v>
      </c>
      <c r="L1135" s="11" t="str">
        <f>IF(ISERROR(VLOOKUP(C1135,'WI Vs ASM'!$B$2:$D$1000,3,0)),0,(VLOOKUP(C1135,'WI Vs ASM'!$B$2:$D$1000,3,0)))</f>
        <v>01-Maintenance Offshore</v>
      </c>
      <c r="M1135" s="11" t="str">
        <f>IF(ISERROR(VLOOKUP(C1135,'WI Vs ASM'!$B$2:$I$1000,8,0)),0,(VLOOKUP(C1135,'WI Vs ASM'!$B$2:$I$1000,8,0)))</f>
        <v>Rahul Soman</v>
      </c>
      <c r="N1135" s="11" t="str">
        <f>IF(ISERROR(VLOOKUP(C1135,'WI Vs ASM'!$B$2:$G$1000,6,0)),0,(VLOOKUP(C1135,'WI Vs ASM'!$B$2:$G$1000,6,0)))</f>
        <v>CIS</v>
      </c>
      <c r="O1135" s="11" t="str">
        <f>IF(ISERROR(VLOOKUP(C1135,'WI Vs ASM'!$B$2:$H$1000,7,0)),0,(VLOOKUP(C1135,'WI Vs ASM'!$B$2:$H$1000,7,0)))</f>
        <v>CIS</v>
      </c>
      <c r="P1135" s="11" t="str">
        <f t="shared" si="477"/>
        <v>May-17</v>
      </c>
      <c r="Q1135" s="11" t="str">
        <f t="shared" si="478"/>
        <v>Q2</v>
      </c>
      <c r="R1135" s="11" t="str">
        <f>IF(ISERROR(VLOOKUP(C1135,'WI Vs ASM'!$B$2:$J$1000,9,0)),0,(VLOOKUP(C1135,'WI Vs ASM'!$B$2:$J$1000,9,0)))</f>
        <v>Jyothi Pai</v>
      </c>
      <c r="S1135" s="11" t="str">
        <f>IF(ISERROR(VLOOKUP(C1135,'WI Vs ASM'!$B$2:$K$1000,10,0)),0,(VLOOKUP(C1135,'WI Vs ASM'!$B$2:$K$1000,10,0)))</f>
        <v>Saju Bhaskaran</v>
      </c>
      <c r="T1135" s="11" t="str">
        <f>IF(ISERROR(VLOOKUP(C1135,'WI Vs ASM'!$B$2:$L$1000,11,0)),0,(VLOOKUP(C1135,'WI Vs ASM'!$B$2:$L$1000,11,0)))</f>
        <v>Sreekala Balasubramanian</v>
      </c>
      <c r="U1135" s="11" t="e">
        <f t="shared" si="485"/>
        <v>#VALUE!</v>
      </c>
      <c r="V1135" s="11" t="str">
        <f t="shared" si="479"/>
        <v>Yes</v>
      </c>
      <c r="W1135" s="11" t="str">
        <f t="shared" si="480"/>
        <v>No</v>
      </c>
      <c r="X1135" s="11" t="str">
        <f t="shared" si="481"/>
        <v>No</v>
      </c>
      <c r="Y1135" s="11" t="str">
        <f t="shared" si="482"/>
        <v>No</v>
      </c>
      <c r="Z1135" s="11" t="str">
        <f t="shared" si="483"/>
        <v>No</v>
      </c>
      <c r="AA1135" s="11" t="str">
        <f t="shared" si="486"/>
        <v>No</v>
      </c>
      <c r="AB1135" s="11">
        <f>IF(ISERROR(VLOOKUP(U1135,'ITWR Dump'!$A$2:$Y$5000,24,0)),0,(VLOOKUP('ILC Report'!U1135,'ITWR Dump'!$A$2:$Y$5000,24,0)))</f>
        <v>0</v>
      </c>
      <c r="AC1135" s="11" t="str">
        <f t="shared" si="487"/>
        <v>No</v>
      </c>
      <c r="AD1135" s="11" t="str">
        <f t="shared" si="488"/>
        <v/>
      </c>
      <c r="AE1135" s="11">
        <f>IF(ISERROR(VLOOKUP(U1135,'ITWR Dump'!$A$2:$Y$5000,13,0)),0,(VLOOKUP(U1135,'ITWR Dump'!$A$2:$Y$5000,13,0)))</f>
        <v>0</v>
      </c>
      <c r="AF1135" s="11">
        <f>IF(ISERROR(VLOOKUP(U1135,'ITWR Dump'!$A$2:$Y$5000,11,0)),0,(VLOOKUP(U1135,'ITWR Dump'!$A$2:$Y$5000,11,0)))</f>
        <v>0</v>
      </c>
      <c r="AG1135" s="11">
        <f>IF(ISERROR(VLOOKUP(U1135,'ITWR Dump'!$A$2:$Y$5000,2,0)),0,(VLOOKUP(U1135,'ITWR Dump'!$A$2:$Y$5000,2,0)))</f>
        <v>0</v>
      </c>
      <c r="AH1135" s="11">
        <f>IF(ISERROR(VLOOKUP(U1135,'ITWR Dump'!$A$2:$Y$5000,14,0)),0,(VLOOKUP(U1135,'ITWR Dump'!$A$2:$Y$5000,14,0)))</f>
        <v>0</v>
      </c>
      <c r="AI1135" s="11" t="str">
        <f t="shared" si="489"/>
        <v>01-Maintenance Offshore</v>
      </c>
      <c r="AJ1135" s="11" t="str">
        <f t="shared" si="490"/>
        <v>Offshore</v>
      </c>
      <c r="AK1135" s="11" t="str">
        <f>IF(ISERROR(VLOOKUP(A1135,'Team Data'!$C$2:$U$213,17,0)),0,(VLOOKUP(A1135,'Team Data'!$C$2:$U$213,17,0)))</f>
        <v>PRISM</v>
      </c>
      <c r="AL1135" s="11" t="str">
        <f t="shared" si="491"/>
        <v>2017-04-24</v>
      </c>
      <c r="AM1135" s="11">
        <f>IF(ISERROR(VLOOKUP(U1135,'ITWR Dump'!$A$2:$Y$5000,16,0)),0,(VLOOKUP(U1135,'ITWR Dump'!$A$2:$Y$5000,16,0)))</f>
        <v>0</v>
      </c>
      <c r="AN1135" s="11">
        <f>IF(ISERROR(VLOOKUP(U1135,'ITWR Dump'!$A$2:$Y$5000,18,0)),0,(VLOOKUP(U1135,'ITWR Dump'!$A$2:$Y$5000,18,0)))</f>
        <v>0</v>
      </c>
      <c r="AO1135" s="11">
        <f>IF(ISERROR(VLOOKUP(U1135,'ITWR Dump'!$A$2:$Y$5000,25,0)),0,(VLOOKUP('ILC Report'!U1135,'ITWR Dump'!$A$2:$Y$5000,25,0)))</f>
        <v>0</v>
      </c>
      <c r="AP1135" s="11">
        <f t="shared" si="492"/>
        <v>1</v>
      </c>
      <c r="AQ1135" s="26">
        <f t="shared" si="493"/>
        <v>0</v>
      </c>
      <c r="AR1135" s="26">
        <f t="shared" si="494"/>
        <v>0</v>
      </c>
      <c r="AS1135" s="26">
        <f t="shared" si="495"/>
        <v>0</v>
      </c>
      <c r="AT1135" s="26">
        <f t="shared" si="496"/>
        <v>0</v>
      </c>
      <c r="AU1135" s="26">
        <f t="shared" si="497"/>
        <v>0</v>
      </c>
      <c r="AV1135" s="26">
        <f t="shared" si="498"/>
        <v>0</v>
      </c>
      <c r="AW1135" s="11" t="s">
        <v>653</v>
      </c>
      <c r="AX1135" s="11" t="str">
        <f>VLOOKUP(L1135,Group!$A$2:$B$1000,2,0)</f>
        <v>Maintenance</v>
      </c>
      <c r="AY1135" s="11">
        <f>IF(ISERROR(VLOOKUP(U1135,'ITWR Dump'!$A$2:$Y$5000,15,0)),0,(VLOOKUP('ILC Report'!U1135,'ITWR Dump'!$A$2:$Y$5000,15,0)))</f>
        <v>0</v>
      </c>
      <c r="AZ1135" s="11" t="str">
        <f t="shared" si="499"/>
        <v>Yes</v>
      </c>
      <c r="BA1135" s="11" t="str">
        <f t="shared" si="500"/>
        <v>BKI</v>
      </c>
      <c r="BB1135" s="11" t="str">
        <f t="shared" si="501"/>
        <v>MN</v>
      </c>
      <c r="BC1135" s="11" t="str">
        <f t="shared" si="502"/>
        <v>No</v>
      </c>
    </row>
    <row r="1136" spans="1:55" x14ac:dyDescent="0.3">
      <c r="A1136" s="11" t="s">
        <v>681</v>
      </c>
      <c r="B1136" s="11" t="s">
        <v>1861</v>
      </c>
      <c r="C1136" s="11" t="s">
        <v>559</v>
      </c>
      <c r="D1136" s="11" t="s">
        <v>2537</v>
      </c>
      <c r="E1136" s="38" t="s">
        <v>2903</v>
      </c>
      <c r="F1136" s="11">
        <v>9</v>
      </c>
      <c r="G1136" s="40" t="s">
        <v>218</v>
      </c>
      <c r="H1136" s="11" t="str">
        <f t="shared" si="484"/>
        <v>Regular</v>
      </c>
      <c r="I1136" s="11" t="str">
        <f t="shared" si="476"/>
        <v>INDIA</v>
      </c>
      <c r="J1136" s="11" t="str">
        <f>IF(ISERROR(VLOOKUP(C1136,'WI Vs ASM'!$B$2:$E$1000,4,0)),0,(VLOOKUP(C1136,'WI Vs ASM'!$B$2:$E$1000,4,0)))</f>
        <v>Offshore</v>
      </c>
      <c r="K1136" s="11" t="str">
        <f>IF(ISERROR(VLOOKUP(C1136,'WI Vs ASM'!$B$2:$F$1000,5,0)),0,(VLOOKUP(C1136,'WI Vs ASM'!$B$2:$F$1000,5,0)))</f>
        <v>01-Fixed Price</v>
      </c>
      <c r="L1136" s="11" t="str">
        <f>IF(ISERROR(VLOOKUP(C1136,'WI Vs ASM'!$B$2:$D$1000,3,0)),0,(VLOOKUP(C1136,'WI Vs ASM'!$B$2:$D$1000,3,0)))</f>
        <v>01-Maintenance Offshore</v>
      </c>
      <c r="M1136" s="11" t="str">
        <f>IF(ISERROR(VLOOKUP(C1136,'WI Vs ASM'!$B$2:$I$1000,8,0)),0,(VLOOKUP(C1136,'WI Vs ASM'!$B$2:$I$1000,8,0)))</f>
        <v>Rahul Soman</v>
      </c>
      <c r="N1136" s="11" t="str">
        <f>IF(ISERROR(VLOOKUP(C1136,'WI Vs ASM'!$B$2:$G$1000,6,0)),0,(VLOOKUP(C1136,'WI Vs ASM'!$B$2:$G$1000,6,0)))</f>
        <v>CIS</v>
      </c>
      <c r="O1136" s="11" t="str">
        <f>IF(ISERROR(VLOOKUP(C1136,'WI Vs ASM'!$B$2:$H$1000,7,0)),0,(VLOOKUP(C1136,'WI Vs ASM'!$B$2:$H$1000,7,0)))</f>
        <v>CIS</v>
      </c>
      <c r="P1136" s="11" t="str">
        <f t="shared" si="477"/>
        <v>May-17</v>
      </c>
      <c r="Q1136" s="11" t="str">
        <f t="shared" si="478"/>
        <v>Q2</v>
      </c>
      <c r="R1136" s="11" t="str">
        <f>IF(ISERROR(VLOOKUP(C1136,'WI Vs ASM'!$B$2:$J$1000,9,0)),0,(VLOOKUP(C1136,'WI Vs ASM'!$B$2:$J$1000,9,0)))</f>
        <v>Jyothi Pai</v>
      </c>
      <c r="S1136" s="11" t="str">
        <f>IF(ISERROR(VLOOKUP(C1136,'WI Vs ASM'!$B$2:$K$1000,10,0)),0,(VLOOKUP(C1136,'WI Vs ASM'!$B$2:$K$1000,10,0)))</f>
        <v>Saju Bhaskaran</v>
      </c>
      <c r="T1136" s="11" t="str">
        <f>IF(ISERROR(VLOOKUP(C1136,'WI Vs ASM'!$B$2:$L$1000,11,0)),0,(VLOOKUP(C1136,'WI Vs ASM'!$B$2:$L$1000,11,0)))</f>
        <v>Sreekala Balasubramanian</v>
      </c>
      <c r="U1136" s="11" t="e">
        <f t="shared" si="485"/>
        <v>#VALUE!</v>
      </c>
      <c r="V1136" s="11" t="str">
        <f t="shared" si="479"/>
        <v>Yes</v>
      </c>
      <c r="W1136" s="11" t="str">
        <f t="shared" si="480"/>
        <v>No</v>
      </c>
      <c r="X1136" s="11" t="str">
        <f t="shared" si="481"/>
        <v>No</v>
      </c>
      <c r="Y1136" s="11" t="str">
        <f t="shared" si="482"/>
        <v>No</v>
      </c>
      <c r="Z1136" s="11" t="str">
        <f t="shared" si="483"/>
        <v>No</v>
      </c>
      <c r="AA1136" s="11" t="str">
        <f t="shared" si="486"/>
        <v>No</v>
      </c>
      <c r="AB1136" s="11">
        <f>IF(ISERROR(VLOOKUP(U1136,'ITWR Dump'!$A$2:$Y$5000,24,0)),0,(VLOOKUP('ILC Report'!U1136,'ITWR Dump'!$A$2:$Y$5000,24,0)))</f>
        <v>0</v>
      </c>
      <c r="AC1136" s="11" t="str">
        <f t="shared" si="487"/>
        <v>No</v>
      </c>
      <c r="AD1136" s="11" t="str">
        <f t="shared" si="488"/>
        <v/>
      </c>
      <c r="AE1136" s="11">
        <f>IF(ISERROR(VLOOKUP(U1136,'ITWR Dump'!$A$2:$Y$5000,13,0)),0,(VLOOKUP(U1136,'ITWR Dump'!$A$2:$Y$5000,13,0)))</f>
        <v>0</v>
      </c>
      <c r="AF1136" s="11">
        <f>IF(ISERROR(VLOOKUP(U1136,'ITWR Dump'!$A$2:$Y$5000,11,0)),0,(VLOOKUP(U1136,'ITWR Dump'!$A$2:$Y$5000,11,0)))</f>
        <v>0</v>
      </c>
      <c r="AG1136" s="11">
        <f>IF(ISERROR(VLOOKUP(U1136,'ITWR Dump'!$A$2:$Y$5000,2,0)),0,(VLOOKUP(U1136,'ITWR Dump'!$A$2:$Y$5000,2,0)))</f>
        <v>0</v>
      </c>
      <c r="AH1136" s="11">
        <f>IF(ISERROR(VLOOKUP(U1136,'ITWR Dump'!$A$2:$Y$5000,14,0)),0,(VLOOKUP(U1136,'ITWR Dump'!$A$2:$Y$5000,14,0)))</f>
        <v>0</v>
      </c>
      <c r="AI1136" s="11" t="str">
        <f t="shared" si="489"/>
        <v>01-Maintenance Offshore</v>
      </c>
      <c r="AJ1136" s="11" t="str">
        <f t="shared" si="490"/>
        <v>Offshore</v>
      </c>
      <c r="AK1136" s="11" t="str">
        <f>IF(ISERROR(VLOOKUP(A1136,'Team Data'!$C$2:$U$213,17,0)),0,(VLOOKUP(A1136,'Team Data'!$C$2:$U$213,17,0)))</f>
        <v>PRISM</v>
      </c>
      <c r="AL1136" s="11" t="str">
        <f t="shared" si="491"/>
        <v>2017-04-24</v>
      </c>
      <c r="AM1136" s="11">
        <f>IF(ISERROR(VLOOKUP(U1136,'ITWR Dump'!$A$2:$Y$5000,16,0)),0,(VLOOKUP(U1136,'ITWR Dump'!$A$2:$Y$5000,16,0)))</f>
        <v>0</v>
      </c>
      <c r="AN1136" s="11">
        <f>IF(ISERROR(VLOOKUP(U1136,'ITWR Dump'!$A$2:$Y$5000,18,0)),0,(VLOOKUP(U1136,'ITWR Dump'!$A$2:$Y$5000,18,0)))</f>
        <v>0</v>
      </c>
      <c r="AO1136" s="11">
        <f>IF(ISERROR(VLOOKUP(U1136,'ITWR Dump'!$A$2:$Y$5000,25,0)),0,(VLOOKUP('ILC Report'!U1136,'ITWR Dump'!$A$2:$Y$5000,25,0)))</f>
        <v>0</v>
      </c>
      <c r="AP1136" s="11">
        <f t="shared" si="492"/>
        <v>1</v>
      </c>
      <c r="AQ1136" s="26">
        <f t="shared" si="493"/>
        <v>0</v>
      </c>
      <c r="AR1136" s="26">
        <f t="shared" si="494"/>
        <v>0</v>
      </c>
      <c r="AS1136" s="26">
        <f t="shared" si="495"/>
        <v>0</v>
      </c>
      <c r="AT1136" s="26">
        <f t="shared" si="496"/>
        <v>0</v>
      </c>
      <c r="AU1136" s="26">
        <f t="shared" si="497"/>
        <v>0</v>
      </c>
      <c r="AV1136" s="26">
        <f t="shared" si="498"/>
        <v>0</v>
      </c>
      <c r="AW1136" s="11" t="s">
        <v>653</v>
      </c>
      <c r="AX1136" s="11" t="str">
        <f>VLOOKUP(L1136,Group!$A$2:$B$1000,2,0)</f>
        <v>Maintenance</v>
      </c>
      <c r="AY1136" s="11">
        <f>IF(ISERROR(VLOOKUP(U1136,'ITWR Dump'!$A$2:$Y$5000,15,0)),0,(VLOOKUP('ILC Report'!U1136,'ITWR Dump'!$A$2:$Y$5000,15,0)))</f>
        <v>0</v>
      </c>
      <c r="AZ1136" s="11" t="str">
        <f t="shared" si="499"/>
        <v>Yes</v>
      </c>
      <c r="BA1136" s="11" t="str">
        <f t="shared" si="500"/>
        <v>BKI</v>
      </c>
      <c r="BB1136" s="11" t="str">
        <f t="shared" si="501"/>
        <v>MN</v>
      </c>
      <c r="BC1136" s="11" t="str">
        <f t="shared" si="502"/>
        <v>No</v>
      </c>
    </row>
    <row r="1137" spans="1:55" x14ac:dyDescent="0.3">
      <c r="A1137" s="11" t="s">
        <v>681</v>
      </c>
      <c r="B1137" s="11" t="s">
        <v>1861</v>
      </c>
      <c r="C1137" s="11" t="s">
        <v>559</v>
      </c>
      <c r="D1137" s="11" t="s">
        <v>2538</v>
      </c>
      <c r="E1137" s="38" t="s">
        <v>2903</v>
      </c>
      <c r="F1137" s="11">
        <v>6</v>
      </c>
      <c r="G1137" s="40" t="s">
        <v>218</v>
      </c>
      <c r="H1137" s="11" t="str">
        <f t="shared" si="484"/>
        <v>Regular</v>
      </c>
      <c r="I1137" s="11" t="str">
        <f t="shared" si="476"/>
        <v>INDIA</v>
      </c>
      <c r="J1137" s="11" t="str">
        <f>IF(ISERROR(VLOOKUP(C1137,'WI Vs ASM'!$B$2:$E$1000,4,0)),0,(VLOOKUP(C1137,'WI Vs ASM'!$B$2:$E$1000,4,0)))</f>
        <v>Offshore</v>
      </c>
      <c r="K1137" s="11" t="str">
        <f>IF(ISERROR(VLOOKUP(C1137,'WI Vs ASM'!$B$2:$F$1000,5,0)),0,(VLOOKUP(C1137,'WI Vs ASM'!$B$2:$F$1000,5,0)))</f>
        <v>01-Fixed Price</v>
      </c>
      <c r="L1137" s="11" t="str">
        <f>IF(ISERROR(VLOOKUP(C1137,'WI Vs ASM'!$B$2:$D$1000,3,0)),0,(VLOOKUP(C1137,'WI Vs ASM'!$B$2:$D$1000,3,0)))</f>
        <v>01-Maintenance Offshore</v>
      </c>
      <c r="M1137" s="11" t="str">
        <f>IF(ISERROR(VLOOKUP(C1137,'WI Vs ASM'!$B$2:$I$1000,8,0)),0,(VLOOKUP(C1137,'WI Vs ASM'!$B$2:$I$1000,8,0)))</f>
        <v>Rahul Soman</v>
      </c>
      <c r="N1137" s="11" t="str">
        <f>IF(ISERROR(VLOOKUP(C1137,'WI Vs ASM'!$B$2:$G$1000,6,0)),0,(VLOOKUP(C1137,'WI Vs ASM'!$B$2:$G$1000,6,0)))</f>
        <v>CIS</v>
      </c>
      <c r="O1137" s="11" t="str">
        <f>IF(ISERROR(VLOOKUP(C1137,'WI Vs ASM'!$B$2:$H$1000,7,0)),0,(VLOOKUP(C1137,'WI Vs ASM'!$B$2:$H$1000,7,0)))</f>
        <v>CIS</v>
      </c>
      <c r="P1137" s="11" t="str">
        <f t="shared" si="477"/>
        <v>May-17</v>
      </c>
      <c r="Q1137" s="11" t="str">
        <f t="shared" si="478"/>
        <v>Q2</v>
      </c>
      <c r="R1137" s="11" t="str">
        <f>IF(ISERROR(VLOOKUP(C1137,'WI Vs ASM'!$B$2:$J$1000,9,0)),0,(VLOOKUP(C1137,'WI Vs ASM'!$B$2:$J$1000,9,0)))</f>
        <v>Jyothi Pai</v>
      </c>
      <c r="S1137" s="11" t="str">
        <f>IF(ISERROR(VLOOKUP(C1137,'WI Vs ASM'!$B$2:$K$1000,10,0)),0,(VLOOKUP(C1137,'WI Vs ASM'!$B$2:$K$1000,10,0)))</f>
        <v>Saju Bhaskaran</v>
      </c>
      <c r="T1137" s="11" t="str">
        <f>IF(ISERROR(VLOOKUP(C1137,'WI Vs ASM'!$B$2:$L$1000,11,0)),0,(VLOOKUP(C1137,'WI Vs ASM'!$B$2:$L$1000,11,0)))</f>
        <v>Sreekala Balasubramanian</v>
      </c>
      <c r="U1137" s="11" t="e">
        <f t="shared" si="485"/>
        <v>#VALUE!</v>
      </c>
      <c r="V1137" s="11" t="str">
        <f t="shared" si="479"/>
        <v>Yes</v>
      </c>
      <c r="W1137" s="11" t="str">
        <f t="shared" si="480"/>
        <v>No</v>
      </c>
      <c r="X1137" s="11" t="str">
        <f t="shared" si="481"/>
        <v>No</v>
      </c>
      <c r="Y1137" s="11" t="str">
        <f t="shared" si="482"/>
        <v>No</v>
      </c>
      <c r="Z1137" s="11" t="str">
        <f t="shared" si="483"/>
        <v>No</v>
      </c>
      <c r="AA1137" s="11" t="str">
        <f t="shared" si="486"/>
        <v>No</v>
      </c>
      <c r="AB1137" s="11">
        <f>IF(ISERROR(VLOOKUP(U1137,'ITWR Dump'!$A$2:$Y$5000,24,0)),0,(VLOOKUP('ILC Report'!U1137,'ITWR Dump'!$A$2:$Y$5000,24,0)))</f>
        <v>0</v>
      </c>
      <c r="AC1137" s="11" t="str">
        <f t="shared" si="487"/>
        <v>No</v>
      </c>
      <c r="AD1137" s="11" t="str">
        <f t="shared" si="488"/>
        <v/>
      </c>
      <c r="AE1137" s="11">
        <f>IF(ISERROR(VLOOKUP(U1137,'ITWR Dump'!$A$2:$Y$5000,13,0)),0,(VLOOKUP(U1137,'ITWR Dump'!$A$2:$Y$5000,13,0)))</f>
        <v>0</v>
      </c>
      <c r="AF1137" s="11">
        <f>IF(ISERROR(VLOOKUP(U1137,'ITWR Dump'!$A$2:$Y$5000,11,0)),0,(VLOOKUP(U1137,'ITWR Dump'!$A$2:$Y$5000,11,0)))</f>
        <v>0</v>
      </c>
      <c r="AG1137" s="11">
        <f>IF(ISERROR(VLOOKUP(U1137,'ITWR Dump'!$A$2:$Y$5000,2,0)),0,(VLOOKUP(U1137,'ITWR Dump'!$A$2:$Y$5000,2,0)))</f>
        <v>0</v>
      </c>
      <c r="AH1137" s="11">
        <f>IF(ISERROR(VLOOKUP(U1137,'ITWR Dump'!$A$2:$Y$5000,14,0)),0,(VLOOKUP(U1137,'ITWR Dump'!$A$2:$Y$5000,14,0)))</f>
        <v>0</v>
      </c>
      <c r="AI1137" s="11" t="str">
        <f t="shared" si="489"/>
        <v>01-Maintenance Offshore</v>
      </c>
      <c r="AJ1137" s="11" t="str">
        <f t="shared" si="490"/>
        <v>Offshore</v>
      </c>
      <c r="AK1137" s="11" t="str">
        <f>IF(ISERROR(VLOOKUP(A1137,'Team Data'!$C$2:$U$213,17,0)),0,(VLOOKUP(A1137,'Team Data'!$C$2:$U$213,17,0)))</f>
        <v>PRISM</v>
      </c>
      <c r="AL1137" s="11" t="str">
        <f t="shared" si="491"/>
        <v>2017-04-24</v>
      </c>
      <c r="AM1137" s="11">
        <f>IF(ISERROR(VLOOKUP(U1137,'ITWR Dump'!$A$2:$Y$5000,16,0)),0,(VLOOKUP(U1137,'ITWR Dump'!$A$2:$Y$5000,16,0)))</f>
        <v>0</v>
      </c>
      <c r="AN1137" s="11">
        <f>IF(ISERROR(VLOOKUP(U1137,'ITWR Dump'!$A$2:$Y$5000,18,0)),0,(VLOOKUP(U1137,'ITWR Dump'!$A$2:$Y$5000,18,0)))</f>
        <v>0</v>
      </c>
      <c r="AO1137" s="11">
        <f>IF(ISERROR(VLOOKUP(U1137,'ITWR Dump'!$A$2:$Y$5000,25,0)),0,(VLOOKUP('ILC Report'!U1137,'ITWR Dump'!$A$2:$Y$5000,25,0)))</f>
        <v>0</v>
      </c>
      <c r="AP1137" s="11">
        <f t="shared" si="492"/>
        <v>1</v>
      </c>
      <c r="AQ1137" s="26">
        <f t="shared" si="493"/>
        <v>0</v>
      </c>
      <c r="AR1137" s="26">
        <f t="shared" si="494"/>
        <v>0</v>
      </c>
      <c r="AS1137" s="26">
        <f t="shared" si="495"/>
        <v>0</v>
      </c>
      <c r="AT1137" s="26">
        <f t="shared" si="496"/>
        <v>0</v>
      </c>
      <c r="AU1137" s="26">
        <f t="shared" si="497"/>
        <v>0</v>
      </c>
      <c r="AV1137" s="26">
        <f t="shared" si="498"/>
        <v>0</v>
      </c>
      <c r="AW1137" s="11" t="s">
        <v>653</v>
      </c>
      <c r="AX1137" s="11" t="str">
        <f>VLOOKUP(L1137,Group!$A$2:$B$1000,2,0)</f>
        <v>Maintenance</v>
      </c>
      <c r="AY1137" s="11">
        <f>IF(ISERROR(VLOOKUP(U1137,'ITWR Dump'!$A$2:$Y$5000,15,0)),0,(VLOOKUP('ILC Report'!U1137,'ITWR Dump'!$A$2:$Y$5000,15,0)))</f>
        <v>0</v>
      </c>
      <c r="AZ1137" s="11" t="str">
        <f t="shared" si="499"/>
        <v>Yes</v>
      </c>
      <c r="BA1137" s="11" t="str">
        <f t="shared" si="500"/>
        <v>BKI</v>
      </c>
      <c r="BB1137" s="11" t="str">
        <f t="shared" si="501"/>
        <v>MN</v>
      </c>
      <c r="BC1137" s="11" t="str">
        <f t="shared" si="502"/>
        <v>No</v>
      </c>
    </row>
    <row r="1138" spans="1:55" x14ac:dyDescent="0.3">
      <c r="A1138" s="11" t="s">
        <v>681</v>
      </c>
      <c r="B1138" s="11" t="s">
        <v>1861</v>
      </c>
      <c r="C1138" s="11" t="s">
        <v>559</v>
      </c>
      <c r="D1138" s="11" t="s">
        <v>2539</v>
      </c>
      <c r="E1138" s="38" t="s">
        <v>2903</v>
      </c>
      <c r="F1138" s="11">
        <v>9</v>
      </c>
      <c r="G1138" s="40" t="s">
        <v>218</v>
      </c>
      <c r="H1138" s="11" t="str">
        <f t="shared" si="484"/>
        <v>Regular</v>
      </c>
      <c r="I1138" s="11" t="str">
        <f t="shared" si="476"/>
        <v>INDIA</v>
      </c>
      <c r="J1138" s="11" t="str">
        <f>IF(ISERROR(VLOOKUP(C1138,'WI Vs ASM'!$B$2:$E$1000,4,0)),0,(VLOOKUP(C1138,'WI Vs ASM'!$B$2:$E$1000,4,0)))</f>
        <v>Offshore</v>
      </c>
      <c r="K1138" s="11" t="str">
        <f>IF(ISERROR(VLOOKUP(C1138,'WI Vs ASM'!$B$2:$F$1000,5,0)),0,(VLOOKUP(C1138,'WI Vs ASM'!$B$2:$F$1000,5,0)))</f>
        <v>01-Fixed Price</v>
      </c>
      <c r="L1138" s="11" t="str">
        <f>IF(ISERROR(VLOOKUP(C1138,'WI Vs ASM'!$B$2:$D$1000,3,0)),0,(VLOOKUP(C1138,'WI Vs ASM'!$B$2:$D$1000,3,0)))</f>
        <v>01-Maintenance Offshore</v>
      </c>
      <c r="M1138" s="11" t="str">
        <f>IF(ISERROR(VLOOKUP(C1138,'WI Vs ASM'!$B$2:$I$1000,8,0)),0,(VLOOKUP(C1138,'WI Vs ASM'!$B$2:$I$1000,8,0)))</f>
        <v>Rahul Soman</v>
      </c>
      <c r="N1138" s="11" t="str">
        <f>IF(ISERROR(VLOOKUP(C1138,'WI Vs ASM'!$B$2:$G$1000,6,0)),0,(VLOOKUP(C1138,'WI Vs ASM'!$B$2:$G$1000,6,0)))</f>
        <v>CIS</v>
      </c>
      <c r="O1138" s="11" t="str">
        <f>IF(ISERROR(VLOOKUP(C1138,'WI Vs ASM'!$B$2:$H$1000,7,0)),0,(VLOOKUP(C1138,'WI Vs ASM'!$B$2:$H$1000,7,0)))</f>
        <v>CIS</v>
      </c>
      <c r="P1138" s="11" t="str">
        <f t="shared" si="477"/>
        <v>May-17</v>
      </c>
      <c r="Q1138" s="11" t="str">
        <f t="shared" si="478"/>
        <v>Q2</v>
      </c>
      <c r="R1138" s="11" t="str">
        <f>IF(ISERROR(VLOOKUP(C1138,'WI Vs ASM'!$B$2:$J$1000,9,0)),0,(VLOOKUP(C1138,'WI Vs ASM'!$B$2:$J$1000,9,0)))</f>
        <v>Jyothi Pai</v>
      </c>
      <c r="S1138" s="11" t="str">
        <f>IF(ISERROR(VLOOKUP(C1138,'WI Vs ASM'!$B$2:$K$1000,10,0)),0,(VLOOKUP(C1138,'WI Vs ASM'!$B$2:$K$1000,10,0)))</f>
        <v>Saju Bhaskaran</v>
      </c>
      <c r="T1138" s="11" t="str">
        <f>IF(ISERROR(VLOOKUP(C1138,'WI Vs ASM'!$B$2:$L$1000,11,0)),0,(VLOOKUP(C1138,'WI Vs ASM'!$B$2:$L$1000,11,0)))</f>
        <v>Sreekala Balasubramanian</v>
      </c>
      <c r="U1138" s="11" t="e">
        <f t="shared" si="485"/>
        <v>#VALUE!</v>
      </c>
      <c r="V1138" s="11" t="str">
        <f t="shared" si="479"/>
        <v>Yes</v>
      </c>
      <c r="W1138" s="11" t="str">
        <f t="shared" si="480"/>
        <v>No</v>
      </c>
      <c r="X1138" s="11" t="str">
        <f t="shared" si="481"/>
        <v>No</v>
      </c>
      <c r="Y1138" s="11" t="str">
        <f t="shared" si="482"/>
        <v>No</v>
      </c>
      <c r="Z1138" s="11" t="str">
        <f t="shared" si="483"/>
        <v>No</v>
      </c>
      <c r="AA1138" s="11" t="str">
        <f t="shared" si="486"/>
        <v>No</v>
      </c>
      <c r="AB1138" s="11">
        <f>IF(ISERROR(VLOOKUP(U1138,'ITWR Dump'!$A$2:$Y$5000,24,0)),0,(VLOOKUP('ILC Report'!U1138,'ITWR Dump'!$A$2:$Y$5000,24,0)))</f>
        <v>0</v>
      </c>
      <c r="AC1138" s="11" t="str">
        <f t="shared" si="487"/>
        <v>No</v>
      </c>
      <c r="AD1138" s="11" t="str">
        <f t="shared" si="488"/>
        <v/>
      </c>
      <c r="AE1138" s="11">
        <f>IF(ISERROR(VLOOKUP(U1138,'ITWR Dump'!$A$2:$Y$5000,13,0)),0,(VLOOKUP(U1138,'ITWR Dump'!$A$2:$Y$5000,13,0)))</f>
        <v>0</v>
      </c>
      <c r="AF1138" s="11">
        <f>IF(ISERROR(VLOOKUP(U1138,'ITWR Dump'!$A$2:$Y$5000,11,0)),0,(VLOOKUP(U1138,'ITWR Dump'!$A$2:$Y$5000,11,0)))</f>
        <v>0</v>
      </c>
      <c r="AG1138" s="11">
        <f>IF(ISERROR(VLOOKUP(U1138,'ITWR Dump'!$A$2:$Y$5000,2,0)),0,(VLOOKUP(U1138,'ITWR Dump'!$A$2:$Y$5000,2,0)))</f>
        <v>0</v>
      </c>
      <c r="AH1138" s="11">
        <f>IF(ISERROR(VLOOKUP(U1138,'ITWR Dump'!$A$2:$Y$5000,14,0)),0,(VLOOKUP(U1138,'ITWR Dump'!$A$2:$Y$5000,14,0)))</f>
        <v>0</v>
      </c>
      <c r="AI1138" s="11" t="str">
        <f t="shared" si="489"/>
        <v>01-Maintenance Offshore</v>
      </c>
      <c r="AJ1138" s="11" t="str">
        <f t="shared" si="490"/>
        <v>Offshore</v>
      </c>
      <c r="AK1138" s="11" t="str">
        <f>IF(ISERROR(VLOOKUP(A1138,'Team Data'!$C$2:$U$213,17,0)),0,(VLOOKUP(A1138,'Team Data'!$C$2:$U$213,17,0)))</f>
        <v>PRISM</v>
      </c>
      <c r="AL1138" s="11" t="str">
        <f t="shared" si="491"/>
        <v>2017-04-24</v>
      </c>
      <c r="AM1138" s="11">
        <f>IF(ISERROR(VLOOKUP(U1138,'ITWR Dump'!$A$2:$Y$5000,16,0)),0,(VLOOKUP(U1138,'ITWR Dump'!$A$2:$Y$5000,16,0)))</f>
        <v>0</v>
      </c>
      <c r="AN1138" s="11">
        <f>IF(ISERROR(VLOOKUP(U1138,'ITWR Dump'!$A$2:$Y$5000,18,0)),0,(VLOOKUP(U1138,'ITWR Dump'!$A$2:$Y$5000,18,0)))</f>
        <v>0</v>
      </c>
      <c r="AO1138" s="11">
        <f>IF(ISERROR(VLOOKUP(U1138,'ITWR Dump'!$A$2:$Y$5000,25,0)),0,(VLOOKUP('ILC Report'!U1138,'ITWR Dump'!$A$2:$Y$5000,25,0)))</f>
        <v>0</v>
      </c>
      <c r="AP1138" s="11">
        <f t="shared" si="492"/>
        <v>1</v>
      </c>
      <c r="AQ1138" s="26">
        <f t="shared" si="493"/>
        <v>0</v>
      </c>
      <c r="AR1138" s="26">
        <f t="shared" si="494"/>
        <v>0</v>
      </c>
      <c r="AS1138" s="26">
        <f t="shared" si="495"/>
        <v>0</v>
      </c>
      <c r="AT1138" s="26">
        <f t="shared" si="496"/>
        <v>0</v>
      </c>
      <c r="AU1138" s="26">
        <f t="shared" si="497"/>
        <v>0</v>
      </c>
      <c r="AV1138" s="26">
        <f t="shared" si="498"/>
        <v>0</v>
      </c>
      <c r="AW1138" s="11" t="s">
        <v>653</v>
      </c>
      <c r="AX1138" s="11" t="str">
        <f>VLOOKUP(L1138,Group!$A$2:$B$1000,2,0)</f>
        <v>Maintenance</v>
      </c>
      <c r="AY1138" s="11">
        <f>IF(ISERROR(VLOOKUP(U1138,'ITWR Dump'!$A$2:$Y$5000,15,0)),0,(VLOOKUP('ILC Report'!U1138,'ITWR Dump'!$A$2:$Y$5000,15,0)))</f>
        <v>0</v>
      </c>
      <c r="AZ1138" s="11" t="str">
        <f t="shared" si="499"/>
        <v>Yes</v>
      </c>
      <c r="BA1138" s="11" t="str">
        <f t="shared" si="500"/>
        <v>BKI</v>
      </c>
      <c r="BB1138" s="11" t="str">
        <f t="shared" si="501"/>
        <v>MN</v>
      </c>
      <c r="BC1138" s="11" t="str">
        <f t="shared" si="502"/>
        <v>No</v>
      </c>
    </row>
    <row r="1139" spans="1:55" x14ac:dyDescent="0.3">
      <c r="A1139" s="11" t="s">
        <v>681</v>
      </c>
      <c r="B1139" s="11" t="s">
        <v>1861</v>
      </c>
      <c r="C1139" s="11" t="s">
        <v>559</v>
      </c>
      <c r="D1139" s="11" t="s">
        <v>2529</v>
      </c>
      <c r="E1139" s="38" t="s">
        <v>2904</v>
      </c>
      <c r="F1139" s="11">
        <v>6</v>
      </c>
      <c r="G1139" s="40" t="s">
        <v>218</v>
      </c>
      <c r="H1139" s="11" t="str">
        <f t="shared" si="484"/>
        <v>Regular</v>
      </c>
      <c r="I1139" s="11" t="str">
        <f t="shared" si="476"/>
        <v>INDIA</v>
      </c>
      <c r="J1139" s="11" t="str">
        <f>IF(ISERROR(VLOOKUP(C1139,'WI Vs ASM'!$B$2:$E$1000,4,0)),0,(VLOOKUP(C1139,'WI Vs ASM'!$B$2:$E$1000,4,0)))</f>
        <v>Offshore</v>
      </c>
      <c r="K1139" s="11" t="str">
        <f>IF(ISERROR(VLOOKUP(C1139,'WI Vs ASM'!$B$2:$F$1000,5,0)),0,(VLOOKUP(C1139,'WI Vs ASM'!$B$2:$F$1000,5,0)))</f>
        <v>01-Fixed Price</v>
      </c>
      <c r="L1139" s="11" t="str">
        <f>IF(ISERROR(VLOOKUP(C1139,'WI Vs ASM'!$B$2:$D$1000,3,0)),0,(VLOOKUP(C1139,'WI Vs ASM'!$B$2:$D$1000,3,0)))</f>
        <v>01-Maintenance Offshore</v>
      </c>
      <c r="M1139" s="11" t="str">
        <f>IF(ISERROR(VLOOKUP(C1139,'WI Vs ASM'!$B$2:$I$1000,8,0)),0,(VLOOKUP(C1139,'WI Vs ASM'!$B$2:$I$1000,8,0)))</f>
        <v>Rahul Soman</v>
      </c>
      <c r="N1139" s="11" t="str">
        <f>IF(ISERROR(VLOOKUP(C1139,'WI Vs ASM'!$B$2:$G$1000,6,0)),0,(VLOOKUP(C1139,'WI Vs ASM'!$B$2:$G$1000,6,0)))</f>
        <v>CIS</v>
      </c>
      <c r="O1139" s="11" t="str">
        <f>IF(ISERROR(VLOOKUP(C1139,'WI Vs ASM'!$B$2:$H$1000,7,0)),0,(VLOOKUP(C1139,'WI Vs ASM'!$B$2:$H$1000,7,0)))</f>
        <v>CIS</v>
      </c>
      <c r="P1139" s="11" t="str">
        <f t="shared" si="477"/>
        <v>May-17</v>
      </c>
      <c r="Q1139" s="11" t="str">
        <f t="shared" si="478"/>
        <v>Q2</v>
      </c>
      <c r="R1139" s="11" t="str">
        <f>IF(ISERROR(VLOOKUP(C1139,'WI Vs ASM'!$B$2:$J$1000,9,0)),0,(VLOOKUP(C1139,'WI Vs ASM'!$B$2:$J$1000,9,0)))</f>
        <v>Jyothi Pai</v>
      </c>
      <c r="S1139" s="11" t="str">
        <f>IF(ISERROR(VLOOKUP(C1139,'WI Vs ASM'!$B$2:$K$1000,10,0)),0,(VLOOKUP(C1139,'WI Vs ASM'!$B$2:$K$1000,10,0)))</f>
        <v>Saju Bhaskaran</v>
      </c>
      <c r="T1139" s="11" t="str">
        <f>IF(ISERROR(VLOOKUP(C1139,'WI Vs ASM'!$B$2:$L$1000,11,0)),0,(VLOOKUP(C1139,'WI Vs ASM'!$B$2:$L$1000,11,0)))</f>
        <v>Sreekala Balasubramanian</v>
      </c>
      <c r="U1139" s="11" t="e">
        <f t="shared" si="485"/>
        <v>#VALUE!</v>
      </c>
      <c r="V1139" s="11" t="str">
        <f t="shared" si="479"/>
        <v>Yes</v>
      </c>
      <c r="W1139" s="11" t="str">
        <f t="shared" si="480"/>
        <v>No</v>
      </c>
      <c r="X1139" s="11" t="str">
        <f t="shared" si="481"/>
        <v>No</v>
      </c>
      <c r="Y1139" s="11" t="str">
        <f t="shared" si="482"/>
        <v>No</v>
      </c>
      <c r="Z1139" s="11" t="str">
        <f t="shared" si="483"/>
        <v>No</v>
      </c>
      <c r="AA1139" s="11" t="str">
        <f t="shared" si="486"/>
        <v>No</v>
      </c>
      <c r="AB1139" s="11">
        <f>IF(ISERROR(VLOOKUP(U1139,'ITWR Dump'!$A$2:$Y$5000,24,0)),0,(VLOOKUP('ILC Report'!U1139,'ITWR Dump'!$A$2:$Y$5000,24,0)))</f>
        <v>0</v>
      </c>
      <c r="AC1139" s="11" t="str">
        <f t="shared" si="487"/>
        <v>No</v>
      </c>
      <c r="AD1139" s="11" t="str">
        <f t="shared" si="488"/>
        <v/>
      </c>
      <c r="AE1139" s="11">
        <f>IF(ISERROR(VLOOKUP(U1139,'ITWR Dump'!$A$2:$Y$5000,13,0)),0,(VLOOKUP(U1139,'ITWR Dump'!$A$2:$Y$5000,13,0)))</f>
        <v>0</v>
      </c>
      <c r="AF1139" s="11">
        <f>IF(ISERROR(VLOOKUP(U1139,'ITWR Dump'!$A$2:$Y$5000,11,0)),0,(VLOOKUP(U1139,'ITWR Dump'!$A$2:$Y$5000,11,0)))</f>
        <v>0</v>
      </c>
      <c r="AG1139" s="11">
        <f>IF(ISERROR(VLOOKUP(U1139,'ITWR Dump'!$A$2:$Y$5000,2,0)),0,(VLOOKUP(U1139,'ITWR Dump'!$A$2:$Y$5000,2,0)))</f>
        <v>0</v>
      </c>
      <c r="AH1139" s="11">
        <f>IF(ISERROR(VLOOKUP(U1139,'ITWR Dump'!$A$2:$Y$5000,14,0)),0,(VLOOKUP(U1139,'ITWR Dump'!$A$2:$Y$5000,14,0)))</f>
        <v>0</v>
      </c>
      <c r="AI1139" s="11" t="str">
        <f t="shared" si="489"/>
        <v>01-Maintenance Offshore</v>
      </c>
      <c r="AJ1139" s="11" t="str">
        <f t="shared" si="490"/>
        <v>Offshore</v>
      </c>
      <c r="AK1139" s="11" t="str">
        <f>IF(ISERROR(VLOOKUP(A1139,'Team Data'!$C$2:$U$213,17,0)),0,(VLOOKUP(A1139,'Team Data'!$C$2:$U$213,17,0)))</f>
        <v>PRISM</v>
      </c>
      <c r="AL1139" s="11" t="str">
        <f t="shared" si="491"/>
        <v>2017-04-24</v>
      </c>
      <c r="AM1139" s="11">
        <f>IF(ISERROR(VLOOKUP(U1139,'ITWR Dump'!$A$2:$Y$5000,16,0)),0,(VLOOKUP(U1139,'ITWR Dump'!$A$2:$Y$5000,16,0)))</f>
        <v>0</v>
      </c>
      <c r="AN1139" s="11">
        <f>IF(ISERROR(VLOOKUP(U1139,'ITWR Dump'!$A$2:$Y$5000,18,0)),0,(VLOOKUP(U1139,'ITWR Dump'!$A$2:$Y$5000,18,0)))</f>
        <v>0</v>
      </c>
      <c r="AO1139" s="11">
        <f>IF(ISERROR(VLOOKUP(U1139,'ITWR Dump'!$A$2:$Y$5000,25,0)),0,(VLOOKUP('ILC Report'!U1139,'ITWR Dump'!$A$2:$Y$5000,25,0)))</f>
        <v>0</v>
      </c>
      <c r="AP1139" s="11">
        <f t="shared" si="492"/>
        <v>1</v>
      </c>
      <c r="AQ1139" s="26">
        <f t="shared" si="493"/>
        <v>0</v>
      </c>
      <c r="AR1139" s="26">
        <f t="shared" si="494"/>
        <v>0</v>
      </c>
      <c r="AS1139" s="26">
        <f t="shared" si="495"/>
        <v>0</v>
      </c>
      <c r="AT1139" s="26">
        <f t="shared" si="496"/>
        <v>0</v>
      </c>
      <c r="AU1139" s="26">
        <f t="shared" si="497"/>
        <v>0</v>
      </c>
      <c r="AV1139" s="26">
        <f t="shared" si="498"/>
        <v>0</v>
      </c>
      <c r="AW1139" s="11" t="s">
        <v>653</v>
      </c>
      <c r="AX1139" s="11" t="str">
        <f>VLOOKUP(L1139,Group!$A$2:$B$1000,2,0)</f>
        <v>Maintenance</v>
      </c>
      <c r="AY1139" s="11">
        <f>IF(ISERROR(VLOOKUP(U1139,'ITWR Dump'!$A$2:$Y$5000,15,0)),0,(VLOOKUP('ILC Report'!U1139,'ITWR Dump'!$A$2:$Y$5000,15,0)))</f>
        <v>0</v>
      </c>
      <c r="AZ1139" s="11" t="str">
        <f t="shared" si="499"/>
        <v>Yes</v>
      </c>
      <c r="BA1139" s="11" t="str">
        <f t="shared" si="500"/>
        <v>BKI</v>
      </c>
      <c r="BB1139" s="11" t="str">
        <f t="shared" si="501"/>
        <v>MN</v>
      </c>
      <c r="BC1139" s="11" t="str">
        <f t="shared" si="502"/>
        <v>No</v>
      </c>
    </row>
    <row r="1140" spans="1:55" x14ac:dyDescent="0.3">
      <c r="A1140" s="11" t="s">
        <v>681</v>
      </c>
      <c r="B1140" s="11" t="s">
        <v>1861</v>
      </c>
      <c r="C1140" s="11" t="s">
        <v>559</v>
      </c>
      <c r="D1140" s="11" t="s">
        <v>2535</v>
      </c>
      <c r="E1140" s="38" t="s">
        <v>2904</v>
      </c>
      <c r="F1140" s="11">
        <v>3</v>
      </c>
      <c r="G1140" s="40" t="s">
        <v>218</v>
      </c>
      <c r="H1140" s="11" t="str">
        <f t="shared" si="484"/>
        <v>Regular</v>
      </c>
      <c r="I1140" s="11" t="str">
        <f t="shared" si="476"/>
        <v>INDIA</v>
      </c>
      <c r="J1140" s="11" t="str">
        <f>IF(ISERROR(VLOOKUP(C1140,'WI Vs ASM'!$B$2:$E$1000,4,0)),0,(VLOOKUP(C1140,'WI Vs ASM'!$B$2:$E$1000,4,0)))</f>
        <v>Offshore</v>
      </c>
      <c r="K1140" s="11" t="str">
        <f>IF(ISERROR(VLOOKUP(C1140,'WI Vs ASM'!$B$2:$F$1000,5,0)),0,(VLOOKUP(C1140,'WI Vs ASM'!$B$2:$F$1000,5,0)))</f>
        <v>01-Fixed Price</v>
      </c>
      <c r="L1140" s="11" t="str">
        <f>IF(ISERROR(VLOOKUP(C1140,'WI Vs ASM'!$B$2:$D$1000,3,0)),0,(VLOOKUP(C1140,'WI Vs ASM'!$B$2:$D$1000,3,0)))</f>
        <v>01-Maintenance Offshore</v>
      </c>
      <c r="M1140" s="11" t="str">
        <f>IF(ISERROR(VLOOKUP(C1140,'WI Vs ASM'!$B$2:$I$1000,8,0)),0,(VLOOKUP(C1140,'WI Vs ASM'!$B$2:$I$1000,8,0)))</f>
        <v>Rahul Soman</v>
      </c>
      <c r="N1140" s="11" t="str">
        <f>IF(ISERROR(VLOOKUP(C1140,'WI Vs ASM'!$B$2:$G$1000,6,0)),0,(VLOOKUP(C1140,'WI Vs ASM'!$B$2:$G$1000,6,0)))</f>
        <v>CIS</v>
      </c>
      <c r="O1140" s="11" t="str">
        <f>IF(ISERROR(VLOOKUP(C1140,'WI Vs ASM'!$B$2:$H$1000,7,0)),0,(VLOOKUP(C1140,'WI Vs ASM'!$B$2:$H$1000,7,0)))</f>
        <v>CIS</v>
      </c>
      <c r="P1140" s="11" t="str">
        <f t="shared" si="477"/>
        <v>May-17</v>
      </c>
      <c r="Q1140" s="11" t="str">
        <f t="shared" si="478"/>
        <v>Q2</v>
      </c>
      <c r="R1140" s="11" t="str">
        <f>IF(ISERROR(VLOOKUP(C1140,'WI Vs ASM'!$B$2:$J$1000,9,0)),0,(VLOOKUP(C1140,'WI Vs ASM'!$B$2:$J$1000,9,0)))</f>
        <v>Jyothi Pai</v>
      </c>
      <c r="S1140" s="11" t="str">
        <f>IF(ISERROR(VLOOKUP(C1140,'WI Vs ASM'!$B$2:$K$1000,10,0)),0,(VLOOKUP(C1140,'WI Vs ASM'!$B$2:$K$1000,10,0)))</f>
        <v>Saju Bhaskaran</v>
      </c>
      <c r="T1140" s="11" t="str">
        <f>IF(ISERROR(VLOOKUP(C1140,'WI Vs ASM'!$B$2:$L$1000,11,0)),0,(VLOOKUP(C1140,'WI Vs ASM'!$B$2:$L$1000,11,0)))</f>
        <v>Sreekala Balasubramanian</v>
      </c>
      <c r="U1140" s="11" t="e">
        <f t="shared" si="485"/>
        <v>#VALUE!</v>
      </c>
      <c r="V1140" s="11" t="str">
        <f t="shared" si="479"/>
        <v>Yes</v>
      </c>
      <c r="W1140" s="11" t="str">
        <f t="shared" si="480"/>
        <v>No</v>
      </c>
      <c r="X1140" s="11" t="str">
        <f t="shared" si="481"/>
        <v>No</v>
      </c>
      <c r="Y1140" s="11" t="str">
        <f t="shared" si="482"/>
        <v>No</v>
      </c>
      <c r="Z1140" s="11" t="str">
        <f t="shared" si="483"/>
        <v>No</v>
      </c>
      <c r="AA1140" s="11" t="str">
        <f t="shared" si="486"/>
        <v>No</v>
      </c>
      <c r="AB1140" s="11">
        <f>IF(ISERROR(VLOOKUP(U1140,'ITWR Dump'!$A$2:$Y$5000,24,0)),0,(VLOOKUP('ILC Report'!U1140,'ITWR Dump'!$A$2:$Y$5000,24,0)))</f>
        <v>0</v>
      </c>
      <c r="AC1140" s="11" t="str">
        <f t="shared" si="487"/>
        <v>No</v>
      </c>
      <c r="AD1140" s="11" t="str">
        <f t="shared" si="488"/>
        <v/>
      </c>
      <c r="AE1140" s="11">
        <f>IF(ISERROR(VLOOKUP(U1140,'ITWR Dump'!$A$2:$Y$5000,13,0)),0,(VLOOKUP(U1140,'ITWR Dump'!$A$2:$Y$5000,13,0)))</f>
        <v>0</v>
      </c>
      <c r="AF1140" s="11">
        <f>IF(ISERROR(VLOOKUP(U1140,'ITWR Dump'!$A$2:$Y$5000,11,0)),0,(VLOOKUP(U1140,'ITWR Dump'!$A$2:$Y$5000,11,0)))</f>
        <v>0</v>
      </c>
      <c r="AG1140" s="11">
        <f>IF(ISERROR(VLOOKUP(U1140,'ITWR Dump'!$A$2:$Y$5000,2,0)),0,(VLOOKUP(U1140,'ITWR Dump'!$A$2:$Y$5000,2,0)))</f>
        <v>0</v>
      </c>
      <c r="AH1140" s="11">
        <f>IF(ISERROR(VLOOKUP(U1140,'ITWR Dump'!$A$2:$Y$5000,14,0)),0,(VLOOKUP(U1140,'ITWR Dump'!$A$2:$Y$5000,14,0)))</f>
        <v>0</v>
      </c>
      <c r="AI1140" s="11" t="str">
        <f t="shared" si="489"/>
        <v>01-Maintenance Offshore</v>
      </c>
      <c r="AJ1140" s="11" t="str">
        <f t="shared" si="490"/>
        <v>Offshore</v>
      </c>
      <c r="AK1140" s="11" t="str">
        <f>IF(ISERROR(VLOOKUP(A1140,'Team Data'!$C$2:$U$213,17,0)),0,(VLOOKUP(A1140,'Team Data'!$C$2:$U$213,17,0)))</f>
        <v>PRISM</v>
      </c>
      <c r="AL1140" s="11" t="str">
        <f t="shared" si="491"/>
        <v>2017-04-24</v>
      </c>
      <c r="AM1140" s="11">
        <f>IF(ISERROR(VLOOKUP(U1140,'ITWR Dump'!$A$2:$Y$5000,16,0)),0,(VLOOKUP(U1140,'ITWR Dump'!$A$2:$Y$5000,16,0)))</f>
        <v>0</v>
      </c>
      <c r="AN1140" s="11">
        <f>IF(ISERROR(VLOOKUP(U1140,'ITWR Dump'!$A$2:$Y$5000,18,0)),0,(VLOOKUP(U1140,'ITWR Dump'!$A$2:$Y$5000,18,0)))</f>
        <v>0</v>
      </c>
      <c r="AO1140" s="11">
        <f>IF(ISERROR(VLOOKUP(U1140,'ITWR Dump'!$A$2:$Y$5000,25,0)),0,(VLOOKUP('ILC Report'!U1140,'ITWR Dump'!$A$2:$Y$5000,25,0)))</f>
        <v>0</v>
      </c>
      <c r="AP1140" s="11">
        <f t="shared" si="492"/>
        <v>1</v>
      </c>
      <c r="AQ1140" s="26">
        <f t="shared" si="493"/>
        <v>0</v>
      </c>
      <c r="AR1140" s="26">
        <f t="shared" si="494"/>
        <v>0</v>
      </c>
      <c r="AS1140" s="26">
        <f t="shared" si="495"/>
        <v>0</v>
      </c>
      <c r="AT1140" s="26">
        <f t="shared" si="496"/>
        <v>0</v>
      </c>
      <c r="AU1140" s="26">
        <f t="shared" si="497"/>
        <v>0</v>
      </c>
      <c r="AV1140" s="26">
        <f t="shared" si="498"/>
        <v>0</v>
      </c>
      <c r="AW1140" s="11" t="s">
        <v>653</v>
      </c>
      <c r="AX1140" s="11" t="str">
        <f>VLOOKUP(L1140,Group!$A$2:$B$1000,2,0)</f>
        <v>Maintenance</v>
      </c>
      <c r="AY1140" s="11">
        <f>IF(ISERROR(VLOOKUP(U1140,'ITWR Dump'!$A$2:$Y$5000,15,0)),0,(VLOOKUP('ILC Report'!U1140,'ITWR Dump'!$A$2:$Y$5000,15,0)))</f>
        <v>0</v>
      </c>
      <c r="AZ1140" s="11" t="str">
        <f t="shared" si="499"/>
        <v>Yes</v>
      </c>
      <c r="BA1140" s="11" t="str">
        <f t="shared" si="500"/>
        <v>BKI</v>
      </c>
      <c r="BB1140" s="11" t="str">
        <f t="shared" si="501"/>
        <v>MN</v>
      </c>
      <c r="BC1140" s="11" t="str">
        <f t="shared" si="502"/>
        <v>No</v>
      </c>
    </row>
    <row r="1141" spans="1:55" x14ac:dyDescent="0.3">
      <c r="A1141" s="11" t="s">
        <v>681</v>
      </c>
      <c r="B1141" s="11" t="s">
        <v>1861</v>
      </c>
      <c r="C1141" s="11" t="s">
        <v>559</v>
      </c>
      <c r="D1141" s="11" t="s">
        <v>2536</v>
      </c>
      <c r="E1141" s="38" t="s">
        <v>2904</v>
      </c>
      <c r="F1141" s="11">
        <v>3</v>
      </c>
      <c r="G1141" s="40" t="s">
        <v>218</v>
      </c>
      <c r="H1141" s="11" t="str">
        <f t="shared" si="484"/>
        <v>Regular</v>
      </c>
      <c r="I1141" s="11" t="str">
        <f t="shared" si="476"/>
        <v>INDIA</v>
      </c>
      <c r="J1141" s="11" t="str">
        <f>IF(ISERROR(VLOOKUP(C1141,'WI Vs ASM'!$B$2:$E$1000,4,0)),0,(VLOOKUP(C1141,'WI Vs ASM'!$B$2:$E$1000,4,0)))</f>
        <v>Offshore</v>
      </c>
      <c r="K1141" s="11" t="str">
        <f>IF(ISERROR(VLOOKUP(C1141,'WI Vs ASM'!$B$2:$F$1000,5,0)),0,(VLOOKUP(C1141,'WI Vs ASM'!$B$2:$F$1000,5,0)))</f>
        <v>01-Fixed Price</v>
      </c>
      <c r="L1141" s="11" t="str">
        <f>IF(ISERROR(VLOOKUP(C1141,'WI Vs ASM'!$B$2:$D$1000,3,0)),0,(VLOOKUP(C1141,'WI Vs ASM'!$B$2:$D$1000,3,0)))</f>
        <v>01-Maintenance Offshore</v>
      </c>
      <c r="M1141" s="11" t="str">
        <f>IF(ISERROR(VLOOKUP(C1141,'WI Vs ASM'!$B$2:$I$1000,8,0)),0,(VLOOKUP(C1141,'WI Vs ASM'!$B$2:$I$1000,8,0)))</f>
        <v>Rahul Soman</v>
      </c>
      <c r="N1141" s="11" t="str">
        <f>IF(ISERROR(VLOOKUP(C1141,'WI Vs ASM'!$B$2:$G$1000,6,0)),0,(VLOOKUP(C1141,'WI Vs ASM'!$B$2:$G$1000,6,0)))</f>
        <v>CIS</v>
      </c>
      <c r="O1141" s="11" t="str">
        <f>IF(ISERROR(VLOOKUP(C1141,'WI Vs ASM'!$B$2:$H$1000,7,0)),0,(VLOOKUP(C1141,'WI Vs ASM'!$B$2:$H$1000,7,0)))</f>
        <v>CIS</v>
      </c>
      <c r="P1141" s="11" t="str">
        <f t="shared" si="477"/>
        <v>May-17</v>
      </c>
      <c r="Q1141" s="11" t="str">
        <f t="shared" si="478"/>
        <v>Q2</v>
      </c>
      <c r="R1141" s="11" t="str">
        <f>IF(ISERROR(VLOOKUP(C1141,'WI Vs ASM'!$B$2:$J$1000,9,0)),0,(VLOOKUP(C1141,'WI Vs ASM'!$B$2:$J$1000,9,0)))</f>
        <v>Jyothi Pai</v>
      </c>
      <c r="S1141" s="11" t="str">
        <f>IF(ISERROR(VLOOKUP(C1141,'WI Vs ASM'!$B$2:$K$1000,10,0)),0,(VLOOKUP(C1141,'WI Vs ASM'!$B$2:$K$1000,10,0)))</f>
        <v>Saju Bhaskaran</v>
      </c>
      <c r="T1141" s="11" t="str">
        <f>IF(ISERROR(VLOOKUP(C1141,'WI Vs ASM'!$B$2:$L$1000,11,0)),0,(VLOOKUP(C1141,'WI Vs ASM'!$B$2:$L$1000,11,0)))</f>
        <v>Sreekala Balasubramanian</v>
      </c>
      <c r="U1141" s="11" t="e">
        <f t="shared" si="485"/>
        <v>#VALUE!</v>
      </c>
      <c r="V1141" s="11" t="str">
        <f t="shared" si="479"/>
        <v>Yes</v>
      </c>
      <c r="W1141" s="11" t="str">
        <f t="shared" si="480"/>
        <v>No</v>
      </c>
      <c r="X1141" s="11" t="str">
        <f t="shared" si="481"/>
        <v>No</v>
      </c>
      <c r="Y1141" s="11" t="str">
        <f t="shared" si="482"/>
        <v>No</v>
      </c>
      <c r="Z1141" s="11" t="str">
        <f t="shared" si="483"/>
        <v>No</v>
      </c>
      <c r="AA1141" s="11" t="str">
        <f t="shared" si="486"/>
        <v>No</v>
      </c>
      <c r="AB1141" s="11">
        <f>IF(ISERROR(VLOOKUP(U1141,'ITWR Dump'!$A$2:$Y$5000,24,0)),0,(VLOOKUP('ILC Report'!U1141,'ITWR Dump'!$A$2:$Y$5000,24,0)))</f>
        <v>0</v>
      </c>
      <c r="AC1141" s="11" t="str">
        <f t="shared" si="487"/>
        <v>No</v>
      </c>
      <c r="AD1141" s="11" t="str">
        <f t="shared" si="488"/>
        <v/>
      </c>
      <c r="AE1141" s="11">
        <f>IF(ISERROR(VLOOKUP(U1141,'ITWR Dump'!$A$2:$Y$5000,13,0)),0,(VLOOKUP(U1141,'ITWR Dump'!$A$2:$Y$5000,13,0)))</f>
        <v>0</v>
      </c>
      <c r="AF1141" s="11">
        <f>IF(ISERROR(VLOOKUP(U1141,'ITWR Dump'!$A$2:$Y$5000,11,0)),0,(VLOOKUP(U1141,'ITWR Dump'!$A$2:$Y$5000,11,0)))</f>
        <v>0</v>
      </c>
      <c r="AG1141" s="11">
        <f>IF(ISERROR(VLOOKUP(U1141,'ITWR Dump'!$A$2:$Y$5000,2,0)),0,(VLOOKUP(U1141,'ITWR Dump'!$A$2:$Y$5000,2,0)))</f>
        <v>0</v>
      </c>
      <c r="AH1141" s="11">
        <f>IF(ISERROR(VLOOKUP(U1141,'ITWR Dump'!$A$2:$Y$5000,14,0)),0,(VLOOKUP(U1141,'ITWR Dump'!$A$2:$Y$5000,14,0)))</f>
        <v>0</v>
      </c>
      <c r="AI1141" s="11" t="str">
        <f t="shared" si="489"/>
        <v>01-Maintenance Offshore</v>
      </c>
      <c r="AJ1141" s="11" t="str">
        <f t="shared" si="490"/>
        <v>Offshore</v>
      </c>
      <c r="AK1141" s="11" t="str">
        <f>IF(ISERROR(VLOOKUP(A1141,'Team Data'!$C$2:$U$213,17,0)),0,(VLOOKUP(A1141,'Team Data'!$C$2:$U$213,17,0)))</f>
        <v>PRISM</v>
      </c>
      <c r="AL1141" s="11" t="str">
        <f t="shared" si="491"/>
        <v>2017-04-24</v>
      </c>
      <c r="AM1141" s="11">
        <f>IF(ISERROR(VLOOKUP(U1141,'ITWR Dump'!$A$2:$Y$5000,16,0)),0,(VLOOKUP(U1141,'ITWR Dump'!$A$2:$Y$5000,16,0)))</f>
        <v>0</v>
      </c>
      <c r="AN1141" s="11">
        <f>IF(ISERROR(VLOOKUP(U1141,'ITWR Dump'!$A$2:$Y$5000,18,0)),0,(VLOOKUP(U1141,'ITWR Dump'!$A$2:$Y$5000,18,0)))</f>
        <v>0</v>
      </c>
      <c r="AO1141" s="11">
        <f>IF(ISERROR(VLOOKUP(U1141,'ITWR Dump'!$A$2:$Y$5000,25,0)),0,(VLOOKUP('ILC Report'!U1141,'ITWR Dump'!$A$2:$Y$5000,25,0)))</f>
        <v>0</v>
      </c>
      <c r="AP1141" s="11">
        <f t="shared" si="492"/>
        <v>1</v>
      </c>
      <c r="AQ1141" s="26">
        <f t="shared" si="493"/>
        <v>0</v>
      </c>
      <c r="AR1141" s="26">
        <f t="shared" si="494"/>
        <v>0</v>
      </c>
      <c r="AS1141" s="26">
        <f t="shared" si="495"/>
        <v>0</v>
      </c>
      <c r="AT1141" s="26">
        <f t="shared" si="496"/>
        <v>0</v>
      </c>
      <c r="AU1141" s="26">
        <f t="shared" si="497"/>
        <v>0</v>
      </c>
      <c r="AV1141" s="26">
        <f t="shared" si="498"/>
        <v>0</v>
      </c>
      <c r="AW1141" s="11" t="s">
        <v>653</v>
      </c>
      <c r="AX1141" s="11" t="str">
        <f>VLOOKUP(L1141,Group!$A$2:$B$1000,2,0)</f>
        <v>Maintenance</v>
      </c>
      <c r="AY1141" s="11">
        <f>IF(ISERROR(VLOOKUP(U1141,'ITWR Dump'!$A$2:$Y$5000,15,0)),0,(VLOOKUP('ILC Report'!U1141,'ITWR Dump'!$A$2:$Y$5000,15,0)))</f>
        <v>0</v>
      </c>
      <c r="AZ1141" s="11" t="str">
        <f t="shared" si="499"/>
        <v>Yes</v>
      </c>
      <c r="BA1141" s="11" t="str">
        <f t="shared" si="500"/>
        <v>BKI</v>
      </c>
      <c r="BB1141" s="11" t="str">
        <f t="shared" si="501"/>
        <v>MN</v>
      </c>
      <c r="BC1141" s="11" t="str">
        <f t="shared" si="502"/>
        <v>No</v>
      </c>
    </row>
    <row r="1142" spans="1:55" x14ac:dyDescent="0.3">
      <c r="A1142" s="11" t="s">
        <v>681</v>
      </c>
      <c r="B1142" s="11" t="s">
        <v>1861</v>
      </c>
      <c r="C1142" s="11" t="s">
        <v>573</v>
      </c>
      <c r="D1142" s="11" t="s">
        <v>2540</v>
      </c>
      <c r="E1142" s="38" t="s">
        <v>2904</v>
      </c>
      <c r="F1142" s="11">
        <v>1</v>
      </c>
      <c r="G1142" s="40" t="s">
        <v>218</v>
      </c>
      <c r="H1142" s="11" t="str">
        <f t="shared" si="484"/>
        <v>Regular</v>
      </c>
      <c r="I1142" s="11" t="str">
        <f t="shared" si="476"/>
        <v>INDIA</v>
      </c>
      <c r="J1142" s="11" t="str">
        <f>IF(ISERROR(VLOOKUP(C1142,'WI Vs ASM'!$B$2:$E$1000,4,0)),0,(VLOOKUP(C1142,'WI Vs ASM'!$B$2:$E$1000,4,0)))</f>
        <v>Offshore</v>
      </c>
      <c r="K1142" s="11" t="str">
        <f>IF(ISERROR(VLOOKUP(C1142,'WI Vs ASM'!$B$2:$F$1000,5,0)),0,(VLOOKUP(C1142,'WI Vs ASM'!$B$2:$F$1000,5,0)))</f>
        <v>01-Fixed Price</v>
      </c>
      <c r="L1142" s="11" t="str">
        <f>IF(ISERROR(VLOOKUP(C1142,'WI Vs ASM'!$B$2:$D$1000,3,0)),0,(VLOOKUP(C1142,'WI Vs ASM'!$B$2:$D$1000,3,0)))</f>
        <v>01-Maintenance Offshore</v>
      </c>
      <c r="M1142" s="11" t="str">
        <f>IF(ISERROR(VLOOKUP(C1142,'WI Vs ASM'!$B$2:$I$1000,8,0)),0,(VLOOKUP(C1142,'WI Vs ASM'!$B$2:$I$1000,8,0)))</f>
        <v>Rahul Soman</v>
      </c>
      <c r="N1142" s="11" t="str">
        <f>IF(ISERROR(VLOOKUP(C1142,'WI Vs ASM'!$B$2:$G$1000,6,0)),0,(VLOOKUP(C1142,'WI Vs ASM'!$B$2:$G$1000,6,0)))</f>
        <v>Commercial</v>
      </c>
      <c r="O1142" s="11" t="str">
        <f>IF(ISERROR(VLOOKUP(C1142,'WI Vs ASM'!$B$2:$H$1000,7,0)),0,(VLOOKUP(C1142,'WI Vs ASM'!$B$2:$H$1000,7,0)))</f>
        <v>Commercial</v>
      </c>
      <c r="P1142" s="11" t="str">
        <f t="shared" si="477"/>
        <v>May-17</v>
      </c>
      <c r="Q1142" s="11" t="str">
        <f t="shared" si="478"/>
        <v>Q2</v>
      </c>
      <c r="R1142" s="11" t="str">
        <f>IF(ISERROR(VLOOKUP(C1142,'WI Vs ASM'!$B$2:$J$1000,9,0)),0,(VLOOKUP(C1142,'WI Vs ASM'!$B$2:$J$1000,9,0)))</f>
        <v>Jyothi Pai</v>
      </c>
      <c r="S1142" s="11" t="str">
        <f>IF(ISERROR(VLOOKUP(C1142,'WI Vs ASM'!$B$2:$K$1000,10,0)),0,(VLOOKUP(C1142,'WI Vs ASM'!$B$2:$K$1000,10,0)))</f>
        <v>Saju Bhaskaran</v>
      </c>
      <c r="T1142" s="11" t="str">
        <f>IF(ISERROR(VLOOKUP(C1142,'WI Vs ASM'!$B$2:$L$1000,11,0)),0,(VLOOKUP(C1142,'WI Vs ASM'!$B$2:$L$1000,11,0)))</f>
        <v>Sreekala Balasubramanian</v>
      </c>
      <c r="U1142" s="11" t="e">
        <f t="shared" si="485"/>
        <v>#VALUE!</v>
      </c>
      <c r="V1142" s="11" t="str">
        <f t="shared" si="479"/>
        <v>Yes</v>
      </c>
      <c r="W1142" s="11" t="str">
        <f t="shared" si="480"/>
        <v>No</v>
      </c>
      <c r="X1142" s="11" t="str">
        <f t="shared" si="481"/>
        <v>No</v>
      </c>
      <c r="Y1142" s="11" t="str">
        <f t="shared" si="482"/>
        <v>No</v>
      </c>
      <c r="Z1142" s="11" t="str">
        <f t="shared" si="483"/>
        <v>No</v>
      </c>
      <c r="AA1142" s="11" t="str">
        <f t="shared" si="486"/>
        <v>No</v>
      </c>
      <c r="AB1142" s="11">
        <f>IF(ISERROR(VLOOKUP(U1142,'ITWR Dump'!$A$2:$Y$5000,24,0)),0,(VLOOKUP('ILC Report'!U1142,'ITWR Dump'!$A$2:$Y$5000,24,0)))</f>
        <v>0</v>
      </c>
      <c r="AC1142" s="11" t="str">
        <f t="shared" si="487"/>
        <v>No</v>
      </c>
      <c r="AD1142" s="11" t="str">
        <f t="shared" si="488"/>
        <v/>
      </c>
      <c r="AE1142" s="11">
        <f>IF(ISERROR(VLOOKUP(U1142,'ITWR Dump'!$A$2:$Y$5000,13,0)),0,(VLOOKUP(U1142,'ITWR Dump'!$A$2:$Y$5000,13,0)))</f>
        <v>0</v>
      </c>
      <c r="AF1142" s="11">
        <f>IF(ISERROR(VLOOKUP(U1142,'ITWR Dump'!$A$2:$Y$5000,11,0)),0,(VLOOKUP(U1142,'ITWR Dump'!$A$2:$Y$5000,11,0)))</f>
        <v>0</v>
      </c>
      <c r="AG1142" s="11">
        <f>IF(ISERROR(VLOOKUP(U1142,'ITWR Dump'!$A$2:$Y$5000,2,0)),0,(VLOOKUP(U1142,'ITWR Dump'!$A$2:$Y$5000,2,0)))</f>
        <v>0</v>
      </c>
      <c r="AH1142" s="11">
        <f>IF(ISERROR(VLOOKUP(U1142,'ITWR Dump'!$A$2:$Y$5000,14,0)),0,(VLOOKUP(U1142,'ITWR Dump'!$A$2:$Y$5000,14,0)))</f>
        <v>0</v>
      </c>
      <c r="AI1142" s="11" t="str">
        <f t="shared" si="489"/>
        <v>01-Maintenance Offshore</v>
      </c>
      <c r="AJ1142" s="11" t="str">
        <f t="shared" si="490"/>
        <v>Offshore</v>
      </c>
      <c r="AK1142" s="11" t="str">
        <f>IF(ISERROR(VLOOKUP(A1142,'Team Data'!$C$2:$U$213,17,0)),0,(VLOOKUP(A1142,'Team Data'!$C$2:$U$213,17,0)))</f>
        <v>PRISM</v>
      </c>
      <c r="AL1142" s="11" t="str">
        <f t="shared" si="491"/>
        <v>2017-04-24</v>
      </c>
      <c r="AM1142" s="11">
        <f>IF(ISERROR(VLOOKUP(U1142,'ITWR Dump'!$A$2:$Y$5000,16,0)),0,(VLOOKUP(U1142,'ITWR Dump'!$A$2:$Y$5000,16,0)))</f>
        <v>0</v>
      </c>
      <c r="AN1142" s="11">
        <f>IF(ISERROR(VLOOKUP(U1142,'ITWR Dump'!$A$2:$Y$5000,18,0)),0,(VLOOKUP(U1142,'ITWR Dump'!$A$2:$Y$5000,18,0)))</f>
        <v>0</v>
      </c>
      <c r="AO1142" s="11">
        <f>IF(ISERROR(VLOOKUP(U1142,'ITWR Dump'!$A$2:$Y$5000,25,0)),0,(VLOOKUP('ILC Report'!U1142,'ITWR Dump'!$A$2:$Y$5000,25,0)))</f>
        <v>0</v>
      </c>
      <c r="AP1142" s="11">
        <f t="shared" si="492"/>
        <v>1</v>
      </c>
      <c r="AQ1142" s="26">
        <f t="shared" si="493"/>
        <v>0</v>
      </c>
      <c r="AR1142" s="26">
        <f t="shared" si="494"/>
        <v>0</v>
      </c>
      <c r="AS1142" s="26">
        <f t="shared" si="495"/>
        <v>0</v>
      </c>
      <c r="AT1142" s="26">
        <f t="shared" si="496"/>
        <v>0</v>
      </c>
      <c r="AU1142" s="26">
        <f t="shared" si="497"/>
        <v>0</v>
      </c>
      <c r="AV1142" s="26">
        <f t="shared" si="498"/>
        <v>0</v>
      </c>
      <c r="AW1142" s="11" t="s">
        <v>653</v>
      </c>
      <c r="AX1142" s="11" t="str">
        <f>VLOOKUP(L1142,Group!$A$2:$B$1000,2,0)</f>
        <v>Maintenance</v>
      </c>
      <c r="AY1142" s="11">
        <f>IF(ISERROR(VLOOKUP(U1142,'ITWR Dump'!$A$2:$Y$5000,15,0)),0,(VLOOKUP('ILC Report'!U1142,'ITWR Dump'!$A$2:$Y$5000,15,0)))</f>
        <v>0</v>
      </c>
      <c r="AZ1142" s="11" t="str">
        <f t="shared" si="499"/>
        <v>Yes</v>
      </c>
      <c r="BA1142" s="11" t="str">
        <f t="shared" si="500"/>
        <v>BKI</v>
      </c>
      <c r="BB1142" s="11" t="str">
        <f t="shared" si="501"/>
        <v>MN</v>
      </c>
      <c r="BC1142" s="11" t="str">
        <f t="shared" si="502"/>
        <v>No</v>
      </c>
    </row>
    <row r="1143" spans="1:55" x14ac:dyDescent="0.3">
      <c r="A1143" s="11" t="s">
        <v>681</v>
      </c>
      <c r="B1143" s="11" t="s">
        <v>1861</v>
      </c>
      <c r="C1143" s="11" t="s">
        <v>559</v>
      </c>
      <c r="D1143" s="11" t="s">
        <v>2537</v>
      </c>
      <c r="E1143" s="38" t="s">
        <v>2904</v>
      </c>
      <c r="F1143" s="11">
        <v>6</v>
      </c>
      <c r="G1143" s="40" t="s">
        <v>218</v>
      </c>
      <c r="H1143" s="11" t="str">
        <f t="shared" si="484"/>
        <v>Regular</v>
      </c>
      <c r="I1143" s="11" t="str">
        <f t="shared" si="476"/>
        <v>INDIA</v>
      </c>
      <c r="J1143" s="11" t="str">
        <f>IF(ISERROR(VLOOKUP(C1143,'WI Vs ASM'!$B$2:$E$1000,4,0)),0,(VLOOKUP(C1143,'WI Vs ASM'!$B$2:$E$1000,4,0)))</f>
        <v>Offshore</v>
      </c>
      <c r="K1143" s="11" t="str">
        <f>IF(ISERROR(VLOOKUP(C1143,'WI Vs ASM'!$B$2:$F$1000,5,0)),0,(VLOOKUP(C1143,'WI Vs ASM'!$B$2:$F$1000,5,0)))</f>
        <v>01-Fixed Price</v>
      </c>
      <c r="L1143" s="11" t="str">
        <f>IF(ISERROR(VLOOKUP(C1143,'WI Vs ASM'!$B$2:$D$1000,3,0)),0,(VLOOKUP(C1143,'WI Vs ASM'!$B$2:$D$1000,3,0)))</f>
        <v>01-Maintenance Offshore</v>
      </c>
      <c r="M1143" s="11" t="str">
        <f>IF(ISERROR(VLOOKUP(C1143,'WI Vs ASM'!$B$2:$I$1000,8,0)),0,(VLOOKUP(C1143,'WI Vs ASM'!$B$2:$I$1000,8,0)))</f>
        <v>Rahul Soman</v>
      </c>
      <c r="N1143" s="11" t="str">
        <f>IF(ISERROR(VLOOKUP(C1143,'WI Vs ASM'!$B$2:$G$1000,6,0)),0,(VLOOKUP(C1143,'WI Vs ASM'!$B$2:$G$1000,6,0)))</f>
        <v>CIS</v>
      </c>
      <c r="O1143" s="11" t="str">
        <f>IF(ISERROR(VLOOKUP(C1143,'WI Vs ASM'!$B$2:$H$1000,7,0)),0,(VLOOKUP(C1143,'WI Vs ASM'!$B$2:$H$1000,7,0)))</f>
        <v>CIS</v>
      </c>
      <c r="P1143" s="11" t="str">
        <f t="shared" si="477"/>
        <v>May-17</v>
      </c>
      <c r="Q1143" s="11" t="str">
        <f t="shared" si="478"/>
        <v>Q2</v>
      </c>
      <c r="R1143" s="11" t="str">
        <f>IF(ISERROR(VLOOKUP(C1143,'WI Vs ASM'!$B$2:$J$1000,9,0)),0,(VLOOKUP(C1143,'WI Vs ASM'!$B$2:$J$1000,9,0)))</f>
        <v>Jyothi Pai</v>
      </c>
      <c r="S1143" s="11" t="str">
        <f>IF(ISERROR(VLOOKUP(C1143,'WI Vs ASM'!$B$2:$K$1000,10,0)),0,(VLOOKUP(C1143,'WI Vs ASM'!$B$2:$K$1000,10,0)))</f>
        <v>Saju Bhaskaran</v>
      </c>
      <c r="T1143" s="11" t="str">
        <f>IF(ISERROR(VLOOKUP(C1143,'WI Vs ASM'!$B$2:$L$1000,11,0)),0,(VLOOKUP(C1143,'WI Vs ASM'!$B$2:$L$1000,11,0)))</f>
        <v>Sreekala Balasubramanian</v>
      </c>
      <c r="U1143" s="11" t="e">
        <f t="shared" si="485"/>
        <v>#VALUE!</v>
      </c>
      <c r="V1143" s="11" t="str">
        <f t="shared" si="479"/>
        <v>Yes</v>
      </c>
      <c r="W1143" s="11" t="str">
        <f t="shared" si="480"/>
        <v>No</v>
      </c>
      <c r="X1143" s="11" t="str">
        <f t="shared" si="481"/>
        <v>No</v>
      </c>
      <c r="Y1143" s="11" t="str">
        <f t="shared" si="482"/>
        <v>No</v>
      </c>
      <c r="Z1143" s="11" t="str">
        <f t="shared" si="483"/>
        <v>No</v>
      </c>
      <c r="AA1143" s="11" t="str">
        <f t="shared" si="486"/>
        <v>No</v>
      </c>
      <c r="AB1143" s="11">
        <f>IF(ISERROR(VLOOKUP(U1143,'ITWR Dump'!$A$2:$Y$5000,24,0)),0,(VLOOKUP('ILC Report'!U1143,'ITWR Dump'!$A$2:$Y$5000,24,0)))</f>
        <v>0</v>
      </c>
      <c r="AC1143" s="11" t="str">
        <f t="shared" si="487"/>
        <v>No</v>
      </c>
      <c r="AD1143" s="11" t="str">
        <f t="shared" si="488"/>
        <v/>
      </c>
      <c r="AE1143" s="11">
        <f>IF(ISERROR(VLOOKUP(U1143,'ITWR Dump'!$A$2:$Y$5000,13,0)),0,(VLOOKUP(U1143,'ITWR Dump'!$A$2:$Y$5000,13,0)))</f>
        <v>0</v>
      </c>
      <c r="AF1143" s="11">
        <f>IF(ISERROR(VLOOKUP(U1143,'ITWR Dump'!$A$2:$Y$5000,11,0)),0,(VLOOKUP(U1143,'ITWR Dump'!$A$2:$Y$5000,11,0)))</f>
        <v>0</v>
      </c>
      <c r="AG1143" s="11">
        <f>IF(ISERROR(VLOOKUP(U1143,'ITWR Dump'!$A$2:$Y$5000,2,0)),0,(VLOOKUP(U1143,'ITWR Dump'!$A$2:$Y$5000,2,0)))</f>
        <v>0</v>
      </c>
      <c r="AH1143" s="11">
        <f>IF(ISERROR(VLOOKUP(U1143,'ITWR Dump'!$A$2:$Y$5000,14,0)),0,(VLOOKUP(U1143,'ITWR Dump'!$A$2:$Y$5000,14,0)))</f>
        <v>0</v>
      </c>
      <c r="AI1143" s="11" t="str">
        <f t="shared" si="489"/>
        <v>01-Maintenance Offshore</v>
      </c>
      <c r="AJ1143" s="11" t="str">
        <f t="shared" si="490"/>
        <v>Offshore</v>
      </c>
      <c r="AK1143" s="11" t="str">
        <f>IF(ISERROR(VLOOKUP(A1143,'Team Data'!$C$2:$U$213,17,0)),0,(VLOOKUP(A1143,'Team Data'!$C$2:$U$213,17,0)))</f>
        <v>PRISM</v>
      </c>
      <c r="AL1143" s="11" t="str">
        <f t="shared" si="491"/>
        <v>2017-04-24</v>
      </c>
      <c r="AM1143" s="11">
        <f>IF(ISERROR(VLOOKUP(U1143,'ITWR Dump'!$A$2:$Y$5000,16,0)),0,(VLOOKUP(U1143,'ITWR Dump'!$A$2:$Y$5000,16,0)))</f>
        <v>0</v>
      </c>
      <c r="AN1143" s="11">
        <f>IF(ISERROR(VLOOKUP(U1143,'ITWR Dump'!$A$2:$Y$5000,18,0)),0,(VLOOKUP(U1143,'ITWR Dump'!$A$2:$Y$5000,18,0)))</f>
        <v>0</v>
      </c>
      <c r="AO1143" s="11">
        <f>IF(ISERROR(VLOOKUP(U1143,'ITWR Dump'!$A$2:$Y$5000,25,0)),0,(VLOOKUP('ILC Report'!U1143,'ITWR Dump'!$A$2:$Y$5000,25,0)))</f>
        <v>0</v>
      </c>
      <c r="AP1143" s="11">
        <f t="shared" si="492"/>
        <v>1</v>
      </c>
      <c r="AQ1143" s="26">
        <f t="shared" si="493"/>
        <v>0</v>
      </c>
      <c r="AR1143" s="26">
        <f t="shared" si="494"/>
        <v>0</v>
      </c>
      <c r="AS1143" s="26">
        <f t="shared" si="495"/>
        <v>0</v>
      </c>
      <c r="AT1143" s="26">
        <f t="shared" si="496"/>
        <v>0</v>
      </c>
      <c r="AU1143" s="26">
        <f t="shared" si="497"/>
        <v>0</v>
      </c>
      <c r="AV1143" s="26">
        <f t="shared" si="498"/>
        <v>0</v>
      </c>
      <c r="AW1143" s="11" t="s">
        <v>653</v>
      </c>
      <c r="AX1143" s="11" t="str">
        <f>VLOOKUP(L1143,Group!$A$2:$B$1000,2,0)</f>
        <v>Maintenance</v>
      </c>
      <c r="AY1143" s="11">
        <f>IF(ISERROR(VLOOKUP(U1143,'ITWR Dump'!$A$2:$Y$5000,15,0)),0,(VLOOKUP('ILC Report'!U1143,'ITWR Dump'!$A$2:$Y$5000,15,0)))</f>
        <v>0</v>
      </c>
      <c r="AZ1143" s="11" t="str">
        <f t="shared" si="499"/>
        <v>Yes</v>
      </c>
      <c r="BA1143" s="11" t="str">
        <f t="shared" si="500"/>
        <v>BKI</v>
      </c>
      <c r="BB1143" s="11" t="str">
        <f t="shared" si="501"/>
        <v>MN</v>
      </c>
      <c r="BC1143" s="11" t="str">
        <f t="shared" si="502"/>
        <v>No</v>
      </c>
    </row>
    <row r="1144" spans="1:55" x14ac:dyDescent="0.3">
      <c r="A1144" s="11" t="s">
        <v>681</v>
      </c>
      <c r="B1144" s="11" t="s">
        <v>1861</v>
      </c>
      <c r="C1144" s="11" t="s">
        <v>559</v>
      </c>
      <c r="D1144" s="11" t="s">
        <v>2538</v>
      </c>
      <c r="E1144" s="38" t="s">
        <v>2904</v>
      </c>
      <c r="F1144" s="11">
        <v>6</v>
      </c>
      <c r="G1144" s="40" t="s">
        <v>218</v>
      </c>
      <c r="H1144" s="11" t="str">
        <f t="shared" si="484"/>
        <v>Regular</v>
      </c>
      <c r="I1144" s="11" t="str">
        <f t="shared" si="476"/>
        <v>INDIA</v>
      </c>
      <c r="J1144" s="11" t="str">
        <f>IF(ISERROR(VLOOKUP(C1144,'WI Vs ASM'!$B$2:$E$1000,4,0)),0,(VLOOKUP(C1144,'WI Vs ASM'!$B$2:$E$1000,4,0)))</f>
        <v>Offshore</v>
      </c>
      <c r="K1144" s="11" t="str">
        <f>IF(ISERROR(VLOOKUP(C1144,'WI Vs ASM'!$B$2:$F$1000,5,0)),0,(VLOOKUP(C1144,'WI Vs ASM'!$B$2:$F$1000,5,0)))</f>
        <v>01-Fixed Price</v>
      </c>
      <c r="L1144" s="11" t="str">
        <f>IF(ISERROR(VLOOKUP(C1144,'WI Vs ASM'!$B$2:$D$1000,3,0)),0,(VLOOKUP(C1144,'WI Vs ASM'!$B$2:$D$1000,3,0)))</f>
        <v>01-Maintenance Offshore</v>
      </c>
      <c r="M1144" s="11" t="str">
        <f>IF(ISERROR(VLOOKUP(C1144,'WI Vs ASM'!$B$2:$I$1000,8,0)),0,(VLOOKUP(C1144,'WI Vs ASM'!$B$2:$I$1000,8,0)))</f>
        <v>Rahul Soman</v>
      </c>
      <c r="N1144" s="11" t="str">
        <f>IF(ISERROR(VLOOKUP(C1144,'WI Vs ASM'!$B$2:$G$1000,6,0)),0,(VLOOKUP(C1144,'WI Vs ASM'!$B$2:$G$1000,6,0)))</f>
        <v>CIS</v>
      </c>
      <c r="O1144" s="11" t="str">
        <f>IF(ISERROR(VLOOKUP(C1144,'WI Vs ASM'!$B$2:$H$1000,7,0)),0,(VLOOKUP(C1144,'WI Vs ASM'!$B$2:$H$1000,7,0)))</f>
        <v>CIS</v>
      </c>
      <c r="P1144" s="11" t="str">
        <f t="shared" si="477"/>
        <v>May-17</v>
      </c>
      <c r="Q1144" s="11" t="str">
        <f t="shared" si="478"/>
        <v>Q2</v>
      </c>
      <c r="R1144" s="11" t="str">
        <f>IF(ISERROR(VLOOKUP(C1144,'WI Vs ASM'!$B$2:$J$1000,9,0)),0,(VLOOKUP(C1144,'WI Vs ASM'!$B$2:$J$1000,9,0)))</f>
        <v>Jyothi Pai</v>
      </c>
      <c r="S1144" s="11" t="str">
        <f>IF(ISERROR(VLOOKUP(C1144,'WI Vs ASM'!$B$2:$K$1000,10,0)),0,(VLOOKUP(C1144,'WI Vs ASM'!$B$2:$K$1000,10,0)))</f>
        <v>Saju Bhaskaran</v>
      </c>
      <c r="T1144" s="11" t="str">
        <f>IF(ISERROR(VLOOKUP(C1144,'WI Vs ASM'!$B$2:$L$1000,11,0)),0,(VLOOKUP(C1144,'WI Vs ASM'!$B$2:$L$1000,11,0)))</f>
        <v>Sreekala Balasubramanian</v>
      </c>
      <c r="U1144" s="11" t="e">
        <f t="shared" si="485"/>
        <v>#VALUE!</v>
      </c>
      <c r="V1144" s="11" t="str">
        <f t="shared" si="479"/>
        <v>Yes</v>
      </c>
      <c r="W1144" s="11" t="str">
        <f t="shared" si="480"/>
        <v>No</v>
      </c>
      <c r="X1144" s="11" t="str">
        <f t="shared" si="481"/>
        <v>No</v>
      </c>
      <c r="Y1144" s="11" t="str">
        <f t="shared" si="482"/>
        <v>No</v>
      </c>
      <c r="Z1144" s="11" t="str">
        <f t="shared" si="483"/>
        <v>No</v>
      </c>
      <c r="AA1144" s="11" t="str">
        <f t="shared" si="486"/>
        <v>No</v>
      </c>
      <c r="AB1144" s="11">
        <f>IF(ISERROR(VLOOKUP(U1144,'ITWR Dump'!$A$2:$Y$5000,24,0)),0,(VLOOKUP('ILC Report'!U1144,'ITWR Dump'!$A$2:$Y$5000,24,0)))</f>
        <v>0</v>
      </c>
      <c r="AC1144" s="11" t="str">
        <f t="shared" si="487"/>
        <v>No</v>
      </c>
      <c r="AD1144" s="11" t="str">
        <f t="shared" si="488"/>
        <v/>
      </c>
      <c r="AE1144" s="11">
        <f>IF(ISERROR(VLOOKUP(U1144,'ITWR Dump'!$A$2:$Y$5000,13,0)),0,(VLOOKUP(U1144,'ITWR Dump'!$A$2:$Y$5000,13,0)))</f>
        <v>0</v>
      </c>
      <c r="AF1144" s="11">
        <f>IF(ISERROR(VLOOKUP(U1144,'ITWR Dump'!$A$2:$Y$5000,11,0)),0,(VLOOKUP(U1144,'ITWR Dump'!$A$2:$Y$5000,11,0)))</f>
        <v>0</v>
      </c>
      <c r="AG1144" s="11">
        <f>IF(ISERROR(VLOOKUP(U1144,'ITWR Dump'!$A$2:$Y$5000,2,0)),0,(VLOOKUP(U1144,'ITWR Dump'!$A$2:$Y$5000,2,0)))</f>
        <v>0</v>
      </c>
      <c r="AH1144" s="11">
        <f>IF(ISERROR(VLOOKUP(U1144,'ITWR Dump'!$A$2:$Y$5000,14,0)),0,(VLOOKUP(U1144,'ITWR Dump'!$A$2:$Y$5000,14,0)))</f>
        <v>0</v>
      </c>
      <c r="AI1144" s="11" t="str">
        <f t="shared" si="489"/>
        <v>01-Maintenance Offshore</v>
      </c>
      <c r="AJ1144" s="11" t="str">
        <f t="shared" si="490"/>
        <v>Offshore</v>
      </c>
      <c r="AK1144" s="11" t="str">
        <f>IF(ISERROR(VLOOKUP(A1144,'Team Data'!$C$2:$U$213,17,0)),0,(VLOOKUP(A1144,'Team Data'!$C$2:$U$213,17,0)))</f>
        <v>PRISM</v>
      </c>
      <c r="AL1144" s="11" t="str">
        <f t="shared" si="491"/>
        <v>2017-04-24</v>
      </c>
      <c r="AM1144" s="11">
        <f>IF(ISERROR(VLOOKUP(U1144,'ITWR Dump'!$A$2:$Y$5000,16,0)),0,(VLOOKUP(U1144,'ITWR Dump'!$A$2:$Y$5000,16,0)))</f>
        <v>0</v>
      </c>
      <c r="AN1144" s="11">
        <f>IF(ISERROR(VLOOKUP(U1144,'ITWR Dump'!$A$2:$Y$5000,18,0)),0,(VLOOKUP(U1144,'ITWR Dump'!$A$2:$Y$5000,18,0)))</f>
        <v>0</v>
      </c>
      <c r="AO1144" s="11">
        <f>IF(ISERROR(VLOOKUP(U1144,'ITWR Dump'!$A$2:$Y$5000,25,0)),0,(VLOOKUP('ILC Report'!U1144,'ITWR Dump'!$A$2:$Y$5000,25,0)))</f>
        <v>0</v>
      </c>
      <c r="AP1144" s="11">
        <f t="shared" si="492"/>
        <v>1</v>
      </c>
      <c r="AQ1144" s="26">
        <f t="shared" si="493"/>
        <v>0</v>
      </c>
      <c r="AR1144" s="26">
        <f t="shared" si="494"/>
        <v>0</v>
      </c>
      <c r="AS1144" s="26">
        <f t="shared" si="495"/>
        <v>0</v>
      </c>
      <c r="AT1144" s="26">
        <f t="shared" si="496"/>
        <v>0</v>
      </c>
      <c r="AU1144" s="26">
        <f t="shared" si="497"/>
        <v>0</v>
      </c>
      <c r="AV1144" s="26">
        <f t="shared" si="498"/>
        <v>0</v>
      </c>
      <c r="AW1144" s="11" t="s">
        <v>653</v>
      </c>
      <c r="AX1144" s="11" t="str">
        <f>VLOOKUP(L1144,Group!$A$2:$B$1000,2,0)</f>
        <v>Maintenance</v>
      </c>
      <c r="AY1144" s="11">
        <f>IF(ISERROR(VLOOKUP(U1144,'ITWR Dump'!$A$2:$Y$5000,15,0)),0,(VLOOKUP('ILC Report'!U1144,'ITWR Dump'!$A$2:$Y$5000,15,0)))</f>
        <v>0</v>
      </c>
      <c r="AZ1144" s="11" t="str">
        <f t="shared" si="499"/>
        <v>Yes</v>
      </c>
      <c r="BA1144" s="11" t="str">
        <f t="shared" si="500"/>
        <v>BKI</v>
      </c>
      <c r="BB1144" s="11" t="str">
        <f t="shared" si="501"/>
        <v>MN</v>
      </c>
      <c r="BC1144" s="11" t="str">
        <f t="shared" si="502"/>
        <v>No</v>
      </c>
    </row>
    <row r="1145" spans="1:55" x14ac:dyDescent="0.3">
      <c r="A1145" s="11" t="s">
        <v>681</v>
      </c>
      <c r="B1145" s="11" t="s">
        <v>1861</v>
      </c>
      <c r="C1145" s="11" t="s">
        <v>559</v>
      </c>
      <c r="D1145" s="11" t="s">
        <v>2541</v>
      </c>
      <c r="E1145" s="38" t="s">
        <v>2904</v>
      </c>
      <c r="F1145" s="11">
        <v>13</v>
      </c>
      <c r="G1145" s="40" t="s">
        <v>218</v>
      </c>
      <c r="H1145" s="11" t="str">
        <f t="shared" si="484"/>
        <v>Regular</v>
      </c>
      <c r="I1145" s="11" t="str">
        <f t="shared" si="476"/>
        <v>INDIA</v>
      </c>
      <c r="J1145" s="11" t="str">
        <f>IF(ISERROR(VLOOKUP(C1145,'WI Vs ASM'!$B$2:$E$1000,4,0)),0,(VLOOKUP(C1145,'WI Vs ASM'!$B$2:$E$1000,4,0)))</f>
        <v>Offshore</v>
      </c>
      <c r="K1145" s="11" t="str">
        <f>IF(ISERROR(VLOOKUP(C1145,'WI Vs ASM'!$B$2:$F$1000,5,0)),0,(VLOOKUP(C1145,'WI Vs ASM'!$B$2:$F$1000,5,0)))</f>
        <v>01-Fixed Price</v>
      </c>
      <c r="L1145" s="11" t="str">
        <f>IF(ISERROR(VLOOKUP(C1145,'WI Vs ASM'!$B$2:$D$1000,3,0)),0,(VLOOKUP(C1145,'WI Vs ASM'!$B$2:$D$1000,3,0)))</f>
        <v>01-Maintenance Offshore</v>
      </c>
      <c r="M1145" s="11" t="str">
        <f>IF(ISERROR(VLOOKUP(C1145,'WI Vs ASM'!$B$2:$I$1000,8,0)),0,(VLOOKUP(C1145,'WI Vs ASM'!$B$2:$I$1000,8,0)))</f>
        <v>Rahul Soman</v>
      </c>
      <c r="N1145" s="11" t="str">
        <f>IF(ISERROR(VLOOKUP(C1145,'WI Vs ASM'!$B$2:$G$1000,6,0)),0,(VLOOKUP(C1145,'WI Vs ASM'!$B$2:$G$1000,6,0)))</f>
        <v>CIS</v>
      </c>
      <c r="O1145" s="11" t="str">
        <f>IF(ISERROR(VLOOKUP(C1145,'WI Vs ASM'!$B$2:$H$1000,7,0)),0,(VLOOKUP(C1145,'WI Vs ASM'!$B$2:$H$1000,7,0)))</f>
        <v>CIS</v>
      </c>
      <c r="P1145" s="11" t="str">
        <f t="shared" si="477"/>
        <v>May-17</v>
      </c>
      <c r="Q1145" s="11" t="str">
        <f t="shared" si="478"/>
        <v>Q2</v>
      </c>
      <c r="R1145" s="11" t="str">
        <f>IF(ISERROR(VLOOKUP(C1145,'WI Vs ASM'!$B$2:$J$1000,9,0)),0,(VLOOKUP(C1145,'WI Vs ASM'!$B$2:$J$1000,9,0)))</f>
        <v>Jyothi Pai</v>
      </c>
      <c r="S1145" s="11" t="str">
        <f>IF(ISERROR(VLOOKUP(C1145,'WI Vs ASM'!$B$2:$K$1000,10,0)),0,(VLOOKUP(C1145,'WI Vs ASM'!$B$2:$K$1000,10,0)))</f>
        <v>Saju Bhaskaran</v>
      </c>
      <c r="T1145" s="11" t="str">
        <f>IF(ISERROR(VLOOKUP(C1145,'WI Vs ASM'!$B$2:$L$1000,11,0)),0,(VLOOKUP(C1145,'WI Vs ASM'!$B$2:$L$1000,11,0)))</f>
        <v>Sreekala Balasubramanian</v>
      </c>
      <c r="U1145" s="11" t="e">
        <f t="shared" si="485"/>
        <v>#VALUE!</v>
      </c>
      <c r="V1145" s="11" t="str">
        <f t="shared" si="479"/>
        <v>Yes</v>
      </c>
      <c r="W1145" s="11" t="str">
        <f t="shared" si="480"/>
        <v>No</v>
      </c>
      <c r="X1145" s="11" t="str">
        <f t="shared" si="481"/>
        <v>No</v>
      </c>
      <c r="Y1145" s="11" t="str">
        <f t="shared" si="482"/>
        <v>No</v>
      </c>
      <c r="Z1145" s="11" t="str">
        <f t="shared" si="483"/>
        <v>No</v>
      </c>
      <c r="AA1145" s="11" t="str">
        <f t="shared" si="486"/>
        <v>No</v>
      </c>
      <c r="AB1145" s="11">
        <f>IF(ISERROR(VLOOKUP(U1145,'ITWR Dump'!$A$2:$Y$5000,24,0)),0,(VLOOKUP('ILC Report'!U1145,'ITWR Dump'!$A$2:$Y$5000,24,0)))</f>
        <v>0</v>
      </c>
      <c r="AC1145" s="11" t="str">
        <f t="shared" si="487"/>
        <v>No</v>
      </c>
      <c r="AD1145" s="11" t="str">
        <f t="shared" si="488"/>
        <v/>
      </c>
      <c r="AE1145" s="11">
        <f>IF(ISERROR(VLOOKUP(U1145,'ITWR Dump'!$A$2:$Y$5000,13,0)),0,(VLOOKUP(U1145,'ITWR Dump'!$A$2:$Y$5000,13,0)))</f>
        <v>0</v>
      </c>
      <c r="AF1145" s="11">
        <f>IF(ISERROR(VLOOKUP(U1145,'ITWR Dump'!$A$2:$Y$5000,11,0)),0,(VLOOKUP(U1145,'ITWR Dump'!$A$2:$Y$5000,11,0)))</f>
        <v>0</v>
      </c>
      <c r="AG1145" s="11">
        <f>IF(ISERROR(VLOOKUP(U1145,'ITWR Dump'!$A$2:$Y$5000,2,0)),0,(VLOOKUP(U1145,'ITWR Dump'!$A$2:$Y$5000,2,0)))</f>
        <v>0</v>
      </c>
      <c r="AH1145" s="11">
        <f>IF(ISERROR(VLOOKUP(U1145,'ITWR Dump'!$A$2:$Y$5000,14,0)),0,(VLOOKUP(U1145,'ITWR Dump'!$A$2:$Y$5000,14,0)))</f>
        <v>0</v>
      </c>
      <c r="AI1145" s="11" t="str">
        <f t="shared" si="489"/>
        <v>01-Maintenance Offshore</v>
      </c>
      <c r="AJ1145" s="11" t="str">
        <f t="shared" si="490"/>
        <v>Offshore</v>
      </c>
      <c r="AK1145" s="11" t="str">
        <f>IF(ISERROR(VLOOKUP(A1145,'Team Data'!$C$2:$U$213,17,0)),0,(VLOOKUP(A1145,'Team Data'!$C$2:$U$213,17,0)))</f>
        <v>PRISM</v>
      </c>
      <c r="AL1145" s="11" t="str">
        <f t="shared" si="491"/>
        <v>2017-04-24</v>
      </c>
      <c r="AM1145" s="11">
        <f>IF(ISERROR(VLOOKUP(U1145,'ITWR Dump'!$A$2:$Y$5000,16,0)),0,(VLOOKUP(U1145,'ITWR Dump'!$A$2:$Y$5000,16,0)))</f>
        <v>0</v>
      </c>
      <c r="AN1145" s="11">
        <f>IF(ISERROR(VLOOKUP(U1145,'ITWR Dump'!$A$2:$Y$5000,18,0)),0,(VLOOKUP(U1145,'ITWR Dump'!$A$2:$Y$5000,18,0)))</f>
        <v>0</v>
      </c>
      <c r="AO1145" s="11">
        <f>IF(ISERROR(VLOOKUP(U1145,'ITWR Dump'!$A$2:$Y$5000,25,0)),0,(VLOOKUP('ILC Report'!U1145,'ITWR Dump'!$A$2:$Y$5000,25,0)))</f>
        <v>0</v>
      </c>
      <c r="AP1145" s="11">
        <f t="shared" si="492"/>
        <v>1</v>
      </c>
      <c r="AQ1145" s="26">
        <f t="shared" si="493"/>
        <v>0</v>
      </c>
      <c r="AR1145" s="26">
        <f t="shared" si="494"/>
        <v>0</v>
      </c>
      <c r="AS1145" s="26">
        <f t="shared" si="495"/>
        <v>0</v>
      </c>
      <c r="AT1145" s="26">
        <f t="shared" si="496"/>
        <v>0</v>
      </c>
      <c r="AU1145" s="26">
        <f t="shared" si="497"/>
        <v>0</v>
      </c>
      <c r="AV1145" s="26">
        <f t="shared" si="498"/>
        <v>0</v>
      </c>
      <c r="AW1145" s="11" t="s">
        <v>653</v>
      </c>
      <c r="AX1145" s="11" t="str">
        <f>VLOOKUP(L1145,Group!$A$2:$B$1000,2,0)</f>
        <v>Maintenance</v>
      </c>
      <c r="AY1145" s="11">
        <f>IF(ISERROR(VLOOKUP(U1145,'ITWR Dump'!$A$2:$Y$5000,15,0)),0,(VLOOKUP('ILC Report'!U1145,'ITWR Dump'!$A$2:$Y$5000,15,0)))</f>
        <v>0</v>
      </c>
      <c r="AZ1145" s="11" t="str">
        <f t="shared" si="499"/>
        <v>Yes</v>
      </c>
      <c r="BA1145" s="11" t="str">
        <f t="shared" si="500"/>
        <v>BKI</v>
      </c>
      <c r="BB1145" s="11" t="str">
        <f t="shared" si="501"/>
        <v>MN</v>
      </c>
      <c r="BC1145" s="11" t="str">
        <f t="shared" si="502"/>
        <v>No</v>
      </c>
    </row>
    <row r="1146" spans="1:55" x14ac:dyDescent="0.3">
      <c r="A1146" s="11" t="s">
        <v>681</v>
      </c>
      <c r="B1146" s="11" t="s">
        <v>1861</v>
      </c>
      <c r="C1146" s="11" t="s">
        <v>559</v>
      </c>
      <c r="D1146" s="11" t="s">
        <v>2539</v>
      </c>
      <c r="E1146" s="38" t="s">
        <v>2904</v>
      </c>
      <c r="F1146" s="11">
        <v>6</v>
      </c>
      <c r="G1146" s="40" t="s">
        <v>218</v>
      </c>
      <c r="H1146" s="11" t="str">
        <f t="shared" si="484"/>
        <v>Regular</v>
      </c>
      <c r="I1146" s="11" t="str">
        <f t="shared" si="476"/>
        <v>INDIA</v>
      </c>
      <c r="J1146" s="11" t="str">
        <f>IF(ISERROR(VLOOKUP(C1146,'WI Vs ASM'!$B$2:$E$1000,4,0)),0,(VLOOKUP(C1146,'WI Vs ASM'!$B$2:$E$1000,4,0)))</f>
        <v>Offshore</v>
      </c>
      <c r="K1146" s="11" t="str">
        <f>IF(ISERROR(VLOOKUP(C1146,'WI Vs ASM'!$B$2:$F$1000,5,0)),0,(VLOOKUP(C1146,'WI Vs ASM'!$B$2:$F$1000,5,0)))</f>
        <v>01-Fixed Price</v>
      </c>
      <c r="L1146" s="11" t="str">
        <f>IF(ISERROR(VLOOKUP(C1146,'WI Vs ASM'!$B$2:$D$1000,3,0)),0,(VLOOKUP(C1146,'WI Vs ASM'!$B$2:$D$1000,3,0)))</f>
        <v>01-Maintenance Offshore</v>
      </c>
      <c r="M1146" s="11" t="str">
        <f>IF(ISERROR(VLOOKUP(C1146,'WI Vs ASM'!$B$2:$I$1000,8,0)),0,(VLOOKUP(C1146,'WI Vs ASM'!$B$2:$I$1000,8,0)))</f>
        <v>Rahul Soman</v>
      </c>
      <c r="N1146" s="11" t="str">
        <f>IF(ISERROR(VLOOKUP(C1146,'WI Vs ASM'!$B$2:$G$1000,6,0)),0,(VLOOKUP(C1146,'WI Vs ASM'!$B$2:$G$1000,6,0)))</f>
        <v>CIS</v>
      </c>
      <c r="O1146" s="11" t="str">
        <f>IF(ISERROR(VLOOKUP(C1146,'WI Vs ASM'!$B$2:$H$1000,7,0)),0,(VLOOKUP(C1146,'WI Vs ASM'!$B$2:$H$1000,7,0)))</f>
        <v>CIS</v>
      </c>
      <c r="P1146" s="11" t="str">
        <f t="shared" si="477"/>
        <v>May-17</v>
      </c>
      <c r="Q1146" s="11" t="str">
        <f t="shared" si="478"/>
        <v>Q2</v>
      </c>
      <c r="R1146" s="11" t="str">
        <f>IF(ISERROR(VLOOKUP(C1146,'WI Vs ASM'!$B$2:$J$1000,9,0)),0,(VLOOKUP(C1146,'WI Vs ASM'!$B$2:$J$1000,9,0)))</f>
        <v>Jyothi Pai</v>
      </c>
      <c r="S1146" s="11" t="str">
        <f>IF(ISERROR(VLOOKUP(C1146,'WI Vs ASM'!$B$2:$K$1000,10,0)),0,(VLOOKUP(C1146,'WI Vs ASM'!$B$2:$K$1000,10,0)))</f>
        <v>Saju Bhaskaran</v>
      </c>
      <c r="T1146" s="11" t="str">
        <f>IF(ISERROR(VLOOKUP(C1146,'WI Vs ASM'!$B$2:$L$1000,11,0)),0,(VLOOKUP(C1146,'WI Vs ASM'!$B$2:$L$1000,11,0)))</f>
        <v>Sreekala Balasubramanian</v>
      </c>
      <c r="U1146" s="11" t="e">
        <f t="shared" si="485"/>
        <v>#VALUE!</v>
      </c>
      <c r="V1146" s="11" t="str">
        <f t="shared" si="479"/>
        <v>Yes</v>
      </c>
      <c r="W1146" s="11" t="str">
        <f t="shared" si="480"/>
        <v>No</v>
      </c>
      <c r="X1146" s="11" t="str">
        <f t="shared" si="481"/>
        <v>No</v>
      </c>
      <c r="Y1146" s="11" t="str">
        <f t="shared" si="482"/>
        <v>No</v>
      </c>
      <c r="Z1146" s="11" t="str">
        <f t="shared" si="483"/>
        <v>No</v>
      </c>
      <c r="AA1146" s="11" t="str">
        <f t="shared" si="486"/>
        <v>No</v>
      </c>
      <c r="AB1146" s="11">
        <f>IF(ISERROR(VLOOKUP(U1146,'ITWR Dump'!$A$2:$Y$5000,24,0)),0,(VLOOKUP('ILC Report'!U1146,'ITWR Dump'!$A$2:$Y$5000,24,0)))</f>
        <v>0</v>
      </c>
      <c r="AC1146" s="11" t="str">
        <f t="shared" si="487"/>
        <v>No</v>
      </c>
      <c r="AD1146" s="11" t="str">
        <f t="shared" si="488"/>
        <v/>
      </c>
      <c r="AE1146" s="11">
        <f>IF(ISERROR(VLOOKUP(U1146,'ITWR Dump'!$A$2:$Y$5000,13,0)),0,(VLOOKUP(U1146,'ITWR Dump'!$A$2:$Y$5000,13,0)))</f>
        <v>0</v>
      </c>
      <c r="AF1146" s="11">
        <f>IF(ISERROR(VLOOKUP(U1146,'ITWR Dump'!$A$2:$Y$5000,11,0)),0,(VLOOKUP(U1146,'ITWR Dump'!$A$2:$Y$5000,11,0)))</f>
        <v>0</v>
      </c>
      <c r="AG1146" s="11">
        <f>IF(ISERROR(VLOOKUP(U1146,'ITWR Dump'!$A$2:$Y$5000,2,0)),0,(VLOOKUP(U1146,'ITWR Dump'!$A$2:$Y$5000,2,0)))</f>
        <v>0</v>
      </c>
      <c r="AH1146" s="11">
        <f>IF(ISERROR(VLOOKUP(U1146,'ITWR Dump'!$A$2:$Y$5000,14,0)),0,(VLOOKUP(U1146,'ITWR Dump'!$A$2:$Y$5000,14,0)))</f>
        <v>0</v>
      </c>
      <c r="AI1146" s="11" t="str">
        <f t="shared" si="489"/>
        <v>01-Maintenance Offshore</v>
      </c>
      <c r="AJ1146" s="11" t="str">
        <f t="shared" si="490"/>
        <v>Offshore</v>
      </c>
      <c r="AK1146" s="11" t="str">
        <f>IF(ISERROR(VLOOKUP(A1146,'Team Data'!$C$2:$U$213,17,0)),0,(VLOOKUP(A1146,'Team Data'!$C$2:$U$213,17,0)))</f>
        <v>PRISM</v>
      </c>
      <c r="AL1146" s="11" t="str">
        <f t="shared" si="491"/>
        <v>2017-04-24</v>
      </c>
      <c r="AM1146" s="11">
        <f>IF(ISERROR(VLOOKUP(U1146,'ITWR Dump'!$A$2:$Y$5000,16,0)),0,(VLOOKUP(U1146,'ITWR Dump'!$A$2:$Y$5000,16,0)))</f>
        <v>0</v>
      </c>
      <c r="AN1146" s="11">
        <f>IF(ISERROR(VLOOKUP(U1146,'ITWR Dump'!$A$2:$Y$5000,18,0)),0,(VLOOKUP(U1146,'ITWR Dump'!$A$2:$Y$5000,18,0)))</f>
        <v>0</v>
      </c>
      <c r="AO1146" s="11">
        <f>IF(ISERROR(VLOOKUP(U1146,'ITWR Dump'!$A$2:$Y$5000,25,0)),0,(VLOOKUP('ILC Report'!U1146,'ITWR Dump'!$A$2:$Y$5000,25,0)))</f>
        <v>0</v>
      </c>
      <c r="AP1146" s="11">
        <f t="shared" si="492"/>
        <v>1</v>
      </c>
      <c r="AQ1146" s="26">
        <f t="shared" si="493"/>
        <v>0</v>
      </c>
      <c r="AR1146" s="26">
        <f t="shared" si="494"/>
        <v>0</v>
      </c>
      <c r="AS1146" s="26">
        <f t="shared" si="495"/>
        <v>0</v>
      </c>
      <c r="AT1146" s="26">
        <f t="shared" si="496"/>
        <v>0</v>
      </c>
      <c r="AU1146" s="26">
        <f t="shared" si="497"/>
        <v>0</v>
      </c>
      <c r="AV1146" s="26">
        <f t="shared" si="498"/>
        <v>0</v>
      </c>
      <c r="AW1146" s="11" t="s">
        <v>653</v>
      </c>
      <c r="AX1146" s="11" t="str">
        <f>VLOOKUP(L1146,Group!$A$2:$B$1000,2,0)</f>
        <v>Maintenance</v>
      </c>
      <c r="AY1146" s="11">
        <f>IF(ISERROR(VLOOKUP(U1146,'ITWR Dump'!$A$2:$Y$5000,15,0)),0,(VLOOKUP('ILC Report'!U1146,'ITWR Dump'!$A$2:$Y$5000,15,0)))</f>
        <v>0</v>
      </c>
      <c r="AZ1146" s="11" t="str">
        <f t="shared" si="499"/>
        <v>Yes</v>
      </c>
      <c r="BA1146" s="11" t="str">
        <f t="shared" si="500"/>
        <v>BKI</v>
      </c>
      <c r="BB1146" s="11" t="str">
        <f t="shared" si="501"/>
        <v>MN</v>
      </c>
      <c r="BC1146" s="11" t="str">
        <f t="shared" si="502"/>
        <v>No</v>
      </c>
    </row>
    <row r="1147" spans="1:55" x14ac:dyDescent="0.3">
      <c r="A1147" s="11" t="s">
        <v>681</v>
      </c>
      <c r="B1147" s="11" t="s">
        <v>1861</v>
      </c>
      <c r="C1147" s="11" t="s">
        <v>573</v>
      </c>
      <c r="D1147" s="11" t="s">
        <v>2542</v>
      </c>
      <c r="E1147" s="38" t="s">
        <v>2904</v>
      </c>
      <c r="F1147" s="11">
        <v>1</v>
      </c>
      <c r="G1147" s="40" t="s">
        <v>218</v>
      </c>
      <c r="H1147" s="11" t="str">
        <f t="shared" si="484"/>
        <v>Regular</v>
      </c>
      <c r="I1147" s="11" t="str">
        <f t="shared" si="476"/>
        <v>INDIA</v>
      </c>
      <c r="J1147" s="11" t="str">
        <f>IF(ISERROR(VLOOKUP(C1147,'WI Vs ASM'!$B$2:$E$1000,4,0)),0,(VLOOKUP(C1147,'WI Vs ASM'!$B$2:$E$1000,4,0)))</f>
        <v>Offshore</v>
      </c>
      <c r="K1147" s="11" t="str">
        <f>IF(ISERROR(VLOOKUP(C1147,'WI Vs ASM'!$B$2:$F$1000,5,0)),0,(VLOOKUP(C1147,'WI Vs ASM'!$B$2:$F$1000,5,0)))</f>
        <v>01-Fixed Price</v>
      </c>
      <c r="L1147" s="11" t="str">
        <f>IF(ISERROR(VLOOKUP(C1147,'WI Vs ASM'!$B$2:$D$1000,3,0)),0,(VLOOKUP(C1147,'WI Vs ASM'!$B$2:$D$1000,3,0)))</f>
        <v>01-Maintenance Offshore</v>
      </c>
      <c r="M1147" s="11" t="str">
        <f>IF(ISERROR(VLOOKUP(C1147,'WI Vs ASM'!$B$2:$I$1000,8,0)),0,(VLOOKUP(C1147,'WI Vs ASM'!$B$2:$I$1000,8,0)))</f>
        <v>Rahul Soman</v>
      </c>
      <c r="N1147" s="11" t="str">
        <f>IF(ISERROR(VLOOKUP(C1147,'WI Vs ASM'!$B$2:$G$1000,6,0)),0,(VLOOKUP(C1147,'WI Vs ASM'!$B$2:$G$1000,6,0)))</f>
        <v>Commercial</v>
      </c>
      <c r="O1147" s="11" t="str">
        <f>IF(ISERROR(VLOOKUP(C1147,'WI Vs ASM'!$B$2:$H$1000,7,0)),0,(VLOOKUP(C1147,'WI Vs ASM'!$B$2:$H$1000,7,0)))</f>
        <v>Commercial</v>
      </c>
      <c r="P1147" s="11" t="str">
        <f t="shared" si="477"/>
        <v>May-17</v>
      </c>
      <c r="Q1147" s="11" t="str">
        <f t="shared" si="478"/>
        <v>Q2</v>
      </c>
      <c r="R1147" s="11" t="str">
        <f>IF(ISERROR(VLOOKUP(C1147,'WI Vs ASM'!$B$2:$J$1000,9,0)),0,(VLOOKUP(C1147,'WI Vs ASM'!$B$2:$J$1000,9,0)))</f>
        <v>Jyothi Pai</v>
      </c>
      <c r="S1147" s="11" t="str">
        <f>IF(ISERROR(VLOOKUP(C1147,'WI Vs ASM'!$B$2:$K$1000,10,0)),0,(VLOOKUP(C1147,'WI Vs ASM'!$B$2:$K$1000,10,0)))</f>
        <v>Saju Bhaskaran</v>
      </c>
      <c r="T1147" s="11" t="str">
        <f>IF(ISERROR(VLOOKUP(C1147,'WI Vs ASM'!$B$2:$L$1000,11,0)),0,(VLOOKUP(C1147,'WI Vs ASM'!$B$2:$L$1000,11,0)))</f>
        <v>Sreekala Balasubramanian</v>
      </c>
      <c r="U1147" s="11" t="e">
        <f t="shared" si="485"/>
        <v>#VALUE!</v>
      </c>
      <c r="V1147" s="11" t="str">
        <f t="shared" si="479"/>
        <v>Yes</v>
      </c>
      <c r="W1147" s="11" t="str">
        <f t="shared" si="480"/>
        <v>No</v>
      </c>
      <c r="X1147" s="11" t="str">
        <f t="shared" si="481"/>
        <v>No</v>
      </c>
      <c r="Y1147" s="11" t="str">
        <f t="shared" si="482"/>
        <v>No</v>
      </c>
      <c r="Z1147" s="11" t="str">
        <f t="shared" si="483"/>
        <v>No</v>
      </c>
      <c r="AA1147" s="11" t="str">
        <f t="shared" si="486"/>
        <v>No</v>
      </c>
      <c r="AB1147" s="11">
        <f>IF(ISERROR(VLOOKUP(U1147,'ITWR Dump'!$A$2:$Y$5000,24,0)),0,(VLOOKUP('ILC Report'!U1147,'ITWR Dump'!$A$2:$Y$5000,24,0)))</f>
        <v>0</v>
      </c>
      <c r="AC1147" s="11" t="str">
        <f t="shared" si="487"/>
        <v>No</v>
      </c>
      <c r="AD1147" s="11" t="str">
        <f t="shared" si="488"/>
        <v/>
      </c>
      <c r="AE1147" s="11">
        <f>IF(ISERROR(VLOOKUP(U1147,'ITWR Dump'!$A$2:$Y$5000,13,0)),0,(VLOOKUP(U1147,'ITWR Dump'!$A$2:$Y$5000,13,0)))</f>
        <v>0</v>
      </c>
      <c r="AF1147" s="11">
        <f>IF(ISERROR(VLOOKUP(U1147,'ITWR Dump'!$A$2:$Y$5000,11,0)),0,(VLOOKUP(U1147,'ITWR Dump'!$A$2:$Y$5000,11,0)))</f>
        <v>0</v>
      </c>
      <c r="AG1147" s="11">
        <f>IF(ISERROR(VLOOKUP(U1147,'ITWR Dump'!$A$2:$Y$5000,2,0)),0,(VLOOKUP(U1147,'ITWR Dump'!$A$2:$Y$5000,2,0)))</f>
        <v>0</v>
      </c>
      <c r="AH1147" s="11">
        <f>IF(ISERROR(VLOOKUP(U1147,'ITWR Dump'!$A$2:$Y$5000,14,0)),0,(VLOOKUP(U1147,'ITWR Dump'!$A$2:$Y$5000,14,0)))</f>
        <v>0</v>
      </c>
      <c r="AI1147" s="11" t="str">
        <f t="shared" si="489"/>
        <v>01-Maintenance Offshore</v>
      </c>
      <c r="AJ1147" s="11" t="str">
        <f t="shared" si="490"/>
        <v>Offshore</v>
      </c>
      <c r="AK1147" s="11" t="str">
        <f>IF(ISERROR(VLOOKUP(A1147,'Team Data'!$C$2:$U$213,17,0)),0,(VLOOKUP(A1147,'Team Data'!$C$2:$U$213,17,0)))</f>
        <v>PRISM</v>
      </c>
      <c r="AL1147" s="11" t="str">
        <f t="shared" si="491"/>
        <v>2017-04-24</v>
      </c>
      <c r="AM1147" s="11">
        <f>IF(ISERROR(VLOOKUP(U1147,'ITWR Dump'!$A$2:$Y$5000,16,0)),0,(VLOOKUP(U1147,'ITWR Dump'!$A$2:$Y$5000,16,0)))</f>
        <v>0</v>
      </c>
      <c r="AN1147" s="11">
        <f>IF(ISERROR(VLOOKUP(U1147,'ITWR Dump'!$A$2:$Y$5000,18,0)),0,(VLOOKUP(U1147,'ITWR Dump'!$A$2:$Y$5000,18,0)))</f>
        <v>0</v>
      </c>
      <c r="AO1147" s="11">
        <f>IF(ISERROR(VLOOKUP(U1147,'ITWR Dump'!$A$2:$Y$5000,25,0)),0,(VLOOKUP('ILC Report'!U1147,'ITWR Dump'!$A$2:$Y$5000,25,0)))</f>
        <v>0</v>
      </c>
      <c r="AP1147" s="11">
        <f t="shared" si="492"/>
        <v>1</v>
      </c>
      <c r="AQ1147" s="26">
        <f t="shared" si="493"/>
        <v>0</v>
      </c>
      <c r="AR1147" s="26">
        <f t="shared" si="494"/>
        <v>0</v>
      </c>
      <c r="AS1147" s="26">
        <f t="shared" si="495"/>
        <v>0</v>
      </c>
      <c r="AT1147" s="26">
        <f t="shared" si="496"/>
        <v>0</v>
      </c>
      <c r="AU1147" s="26">
        <f t="shared" si="497"/>
        <v>0</v>
      </c>
      <c r="AV1147" s="26">
        <f t="shared" si="498"/>
        <v>0</v>
      </c>
      <c r="AW1147" s="11" t="s">
        <v>653</v>
      </c>
      <c r="AX1147" s="11" t="str">
        <f>VLOOKUP(L1147,Group!$A$2:$B$1000,2,0)</f>
        <v>Maintenance</v>
      </c>
      <c r="AY1147" s="11">
        <f>IF(ISERROR(VLOOKUP(U1147,'ITWR Dump'!$A$2:$Y$5000,15,0)),0,(VLOOKUP('ILC Report'!U1147,'ITWR Dump'!$A$2:$Y$5000,15,0)))</f>
        <v>0</v>
      </c>
      <c r="AZ1147" s="11" t="str">
        <f t="shared" si="499"/>
        <v>Yes</v>
      </c>
      <c r="BA1147" s="11" t="str">
        <f t="shared" si="500"/>
        <v>BKI</v>
      </c>
      <c r="BB1147" s="11" t="str">
        <f t="shared" si="501"/>
        <v>MN</v>
      </c>
      <c r="BC1147" s="11" t="str">
        <f t="shared" si="502"/>
        <v>No</v>
      </c>
    </row>
    <row r="1148" spans="1:55" x14ac:dyDescent="0.3">
      <c r="A1148" s="11" t="s">
        <v>682</v>
      </c>
      <c r="B1148" s="11" t="s">
        <v>1862</v>
      </c>
      <c r="C1148" s="11" t="s">
        <v>566</v>
      </c>
      <c r="D1148" s="11" t="s">
        <v>2543</v>
      </c>
      <c r="E1148" s="38" t="s">
        <v>652</v>
      </c>
      <c r="F1148" s="11">
        <v>27</v>
      </c>
      <c r="G1148" s="40" t="s">
        <v>218</v>
      </c>
      <c r="H1148" s="11" t="str">
        <f t="shared" si="484"/>
        <v>Regular</v>
      </c>
      <c r="I1148" s="11" t="str">
        <f t="shared" si="476"/>
        <v>INDIA</v>
      </c>
      <c r="J1148" s="11" t="str">
        <f>IF(ISERROR(VLOOKUP(C1148,'WI Vs ASM'!$B$2:$E$1000,4,0)),0,(VLOOKUP(C1148,'WI Vs ASM'!$B$2:$E$1000,4,0)))</f>
        <v>Offshore</v>
      </c>
      <c r="K1148" s="11" t="str">
        <f>IF(ISERROR(VLOOKUP(C1148,'WI Vs ASM'!$B$2:$F$1000,5,0)),0,(VLOOKUP(C1148,'WI Vs ASM'!$B$2:$F$1000,5,0)))</f>
        <v>01-Fixed Price</v>
      </c>
      <c r="L1148" s="11" t="str">
        <f>IF(ISERROR(VLOOKUP(C1148,'WI Vs ASM'!$B$2:$D$1000,3,0)),0,(VLOOKUP(C1148,'WI Vs ASM'!$B$2:$D$1000,3,0)))</f>
        <v>01-Maintenance Offshore</v>
      </c>
      <c r="M1148" s="11" t="str">
        <f>IF(ISERROR(VLOOKUP(C1148,'WI Vs ASM'!$B$2:$I$1000,8,0)),0,(VLOOKUP(C1148,'WI Vs ASM'!$B$2:$I$1000,8,0)))</f>
        <v>Rahul Soman</v>
      </c>
      <c r="N1148" s="11" t="str">
        <f>IF(ISERROR(VLOOKUP(C1148,'WI Vs ASM'!$B$2:$G$1000,6,0)),0,(VLOOKUP(C1148,'WI Vs ASM'!$B$2:$G$1000,6,0)))</f>
        <v>Claims</v>
      </c>
      <c r="O1148" s="11" t="str">
        <f>IF(ISERROR(VLOOKUP(C1148,'WI Vs ASM'!$B$2:$H$1000,7,0)),0,(VLOOKUP(C1148,'WI Vs ASM'!$B$2:$H$1000,7,0)))</f>
        <v>Claims</v>
      </c>
      <c r="P1148" s="11" t="str">
        <f t="shared" si="477"/>
        <v>Apr-17</v>
      </c>
      <c r="Q1148" s="11" t="str">
        <f t="shared" si="478"/>
        <v>Q2</v>
      </c>
      <c r="R1148" s="11" t="str">
        <f>IF(ISERROR(VLOOKUP(C1148,'WI Vs ASM'!$B$2:$J$1000,9,0)),0,(VLOOKUP(C1148,'WI Vs ASM'!$B$2:$J$1000,9,0)))</f>
        <v>Jyothi Pai</v>
      </c>
      <c r="S1148" s="11" t="str">
        <f>IF(ISERROR(VLOOKUP(C1148,'WI Vs ASM'!$B$2:$K$1000,10,0)),0,(VLOOKUP(C1148,'WI Vs ASM'!$B$2:$K$1000,10,0)))</f>
        <v>Dana D. Smith</v>
      </c>
      <c r="T1148" s="11" t="str">
        <f>IF(ISERROR(VLOOKUP(C1148,'WI Vs ASM'!$B$2:$L$1000,11,0)),0,(VLOOKUP(C1148,'WI Vs ASM'!$B$2:$L$1000,11,0)))</f>
        <v>Phillip Mclean</v>
      </c>
      <c r="U1148" s="11" t="str">
        <f t="shared" si="485"/>
        <v>WR736001</v>
      </c>
      <c r="V1148" s="11" t="str">
        <f t="shared" si="479"/>
        <v>No</v>
      </c>
      <c r="W1148" s="11" t="str">
        <f t="shared" si="480"/>
        <v>Yes</v>
      </c>
      <c r="X1148" s="11" t="str">
        <f t="shared" si="481"/>
        <v>No</v>
      </c>
      <c r="Y1148" s="11" t="str">
        <f t="shared" si="482"/>
        <v>No</v>
      </c>
      <c r="Z1148" s="11" t="str">
        <f t="shared" si="483"/>
        <v>No</v>
      </c>
      <c r="AA1148" s="11" t="str">
        <f t="shared" si="486"/>
        <v>No</v>
      </c>
      <c r="AB1148" s="11">
        <f>IF(ISERROR(VLOOKUP(U1148,'ITWR Dump'!$A$2:$Y$5000,24,0)),0,(VLOOKUP('ILC Report'!U1148,'ITWR Dump'!$A$2:$Y$5000,24,0)))</f>
        <v>0</v>
      </c>
      <c r="AC1148" s="11" t="str">
        <f t="shared" si="487"/>
        <v>No</v>
      </c>
      <c r="AD1148" s="11" t="str">
        <f t="shared" si="488"/>
        <v/>
      </c>
      <c r="AE1148" s="11">
        <f>IF(ISERROR(VLOOKUP(U1148,'ITWR Dump'!$A$2:$Y$5000,13,0)),0,(VLOOKUP(U1148,'ITWR Dump'!$A$2:$Y$5000,13,0)))</f>
        <v>0</v>
      </c>
      <c r="AF1148" s="11">
        <f>IF(ISERROR(VLOOKUP(U1148,'ITWR Dump'!$A$2:$Y$5000,11,0)),0,(VLOOKUP(U1148,'ITWR Dump'!$A$2:$Y$5000,11,0)))</f>
        <v>0</v>
      </c>
      <c r="AG1148" s="11">
        <f>IF(ISERROR(VLOOKUP(U1148,'ITWR Dump'!$A$2:$Y$5000,2,0)),0,(VLOOKUP(U1148,'ITWR Dump'!$A$2:$Y$5000,2,0)))</f>
        <v>0</v>
      </c>
      <c r="AH1148" s="11">
        <f>IF(ISERROR(VLOOKUP(U1148,'ITWR Dump'!$A$2:$Y$5000,14,0)),0,(VLOOKUP(U1148,'ITWR Dump'!$A$2:$Y$5000,14,0)))</f>
        <v>0</v>
      </c>
      <c r="AI1148" s="11" t="str">
        <f t="shared" si="489"/>
        <v>01-Maintenance Offshore</v>
      </c>
      <c r="AJ1148" s="11" t="str">
        <f t="shared" si="490"/>
        <v>Offshore</v>
      </c>
      <c r="AK1148" s="11" t="str">
        <f>IF(ISERROR(VLOOKUP(A1148,'Team Data'!$C$2:$U$213,17,0)),0,(VLOOKUP(A1148,'Team Data'!$C$2:$U$213,17,0)))</f>
        <v>IMS and FN</v>
      </c>
      <c r="AL1148" s="11" t="str">
        <f t="shared" si="491"/>
        <v>2017-04-24</v>
      </c>
      <c r="AM1148" s="11">
        <f>IF(ISERROR(VLOOKUP(U1148,'ITWR Dump'!$A$2:$Y$5000,16,0)),0,(VLOOKUP(U1148,'ITWR Dump'!$A$2:$Y$5000,16,0)))</f>
        <v>0</v>
      </c>
      <c r="AN1148" s="11">
        <f>IF(ISERROR(VLOOKUP(U1148,'ITWR Dump'!$A$2:$Y$5000,18,0)),0,(VLOOKUP(U1148,'ITWR Dump'!$A$2:$Y$5000,18,0)))</f>
        <v>0</v>
      </c>
      <c r="AO1148" s="11">
        <f>IF(ISERROR(VLOOKUP(U1148,'ITWR Dump'!$A$2:$Y$5000,25,0)),0,(VLOOKUP('ILC Report'!U1148,'ITWR Dump'!$A$2:$Y$5000,25,0)))</f>
        <v>0</v>
      </c>
      <c r="AP1148" s="11">
        <f t="shared" si="492"/>
        <v>0</v>
      </c>
      <c r="AQ1148" s="26">
        <f t="shared" si="493"/>
        <v>0</v>
      </c>
      <c r="AR1148" s="26">
        <f t="shared" si="494"/>
        <v>0</v>
      </c>
      <c r="AS1148" s="26">
        <f t="shared" si="495"/>
        <v>0</v>
      </c>
      <c r="AT1148" s="26">
        <f t="shared" si="496"/>
        <v>0</v>
      </c>
      <c r="AU1148" s="26">
        <f t="shared" si="497"/>
        <v>0</v>
      </c>
      <c r="AV1148" s="26">
        <f t="shared" si="498"/>
        <v>0</v>
      </c>
      <c r="AW1148" s="11" t="s">
        <v>653</v>
      </c>
      <c r="AX1148" s="11" t="str">
        <f>VLOOKUP(L1148,Group!$A$2:$B$1000,2,0)</f>
        <v>Maintenance</v>
      </c>
      <c r="AY1148" s="11">
        <f>IF(ISERROR(VLOOKUP(U1148,'ITWR Dump'!$A$2:$Y$5000,15,0)),0,(VLOOKUP('ILC Report'!U1148,'ITWR Dump'!$A$2:$Y$5000,15,0)))</f>
        <v>0</v>
      </c>
      <c r="AZ1148" s="11" t="str">
        <f t="shared" si="499"/>
        <v>Yes</v>
      </c>
      <c r="BA1148" s="11" t="str">
        <f t="shared" si="500"/>
        <v>BKI</v>
      </c>
      <c r="BB1148" s="11" t="str">
        <f t="shared" si="501"/>
        <v>MN</v>
      </c>
      <c r="BC1148" s="11" t="str">
        <f t="shared" si="502"/>
        <v>No</v>
      </c>
    </row>
    <row r="1149" spans="1:55" x14ac:dyDescent="0.3">
      <c r="A1149" s="11" t="s">
        <v>682</v>
      </c>
      <c r="B1149" s="11" t="s">
        <v>1862</v>
      </c>
      <c r="C1149" s="11" t="s">
        <v>614</v>
      </c>
      <c r="D1149" s="11" t="s">
        <v>2544</v>
      </c>
      <c r="E1149" s="38" t="s">
        <v>652</v>
      </c>
      <c r="F1149" s="11">
        <v>3</v>
      </c>
      <c r="G1149" s="40" t="s">
        <v>218</v>
      </c>
      <c r="H1149" s="11" t="str">
        <f t="shared" si="484"/>
        <v>Regular</v>
      </c>
      <c r="I1149" s="11" t="str">
        <f t="shared" si="476"/>
        <v>INDIA</v>
      </c>
      <c r="J1149" s="11" t="str">
        <f>IF(ISERROR(VLOOKUP(C1149,'WI Vs ASM'!$B$2:$E$1000,4,0)),0,(VLOOKUP(C1149,'WI Vs ASM'!$B$2:$E$1000,4,0)))</f>
        <v>Offshore</v>
      </c>
      <c r="K1149" s="11" t="str">
        <f>IF(ISERROR(VLOOKUP(C1149,'WI Vs ASM'!$B$2:$F$1000,5,0)),0,(VLOOKUP(C1149,'WI Vs ASM'!$B$2:$F$1000,5,0)))</f>
        <v>02-Variable Billable</v>
      </c>
      <c r="L1149" s="11" t="str">
        <f>IF(ISERROR(VLOOKUP(C1149,'WI Vs ASM'!$B$2:$D$1000,3,0)),0,(VLOOKUP(C1149,'WI Vs ASM'!$B$2:$D$1000,3,0)))</f>
        <v>11-Enhancement Offshore</v>
      </c>
      <c r="M1149" s="11" t="str">
        <f>IF(ISERROR(VLOOKUP(C1149,'WI Vs ASM'!$B$2:$I$1000,8,0)),0,(VLOOKUP(C1149,'WI Vs ASM'!$B$2:$I$1000,8,0)))</f>
        <v>Teja K Kollala</v>
      </c>
      <c r="N1149" s="11" t="str">
        <f>IF(ISERROR(VLOOKUP(C1149,'WI Vs ASM'!$B$2:$G$1000,6,0)),0,(VLOOKUP(C1149,'WI Vs ASM'!$B$2:$G$1000,6,0)))</f>
        <v>FFIC Account Team</v>
      </c>
      <c r="O1149" s="11" t="str">
        <f>IF(ISERROR(VLOOKUP(C1149,'WI Vs ASM'!$B$2:$H$1000,7,0)),0,(VLOOKUP(C1149,'WI Vs ASM'!$B$2:$H$1000,7,0)))</f>
        <v>FFIC Account Team</v>
      </c>
      <c r="P1149" s="11" t="str">
        <f t="shared" si="477"/>
        <v>Apr-17</v>
      </c>
      <c r="Q1149" s="11" t="str">
        <f t="shared" si="478"/>
        <v>Q2</v>
      </c>
      <c r="R1149" s="11" t="str">
        <f>IF(ISERROR(VLOOKUP(C1149,'WI Vs ASM'!$B$2:$J$1000,9,0)),0,(VLOOKUP(C1149,'WI Vs ASM'!$B$2:$J$1000,9,0)))</f>
        <v>Chandraprabha Palaniswamy</v>
      </c>
      <c r="S1149" s="11" t="str">
        <f>IF(ISERROR(VLOOKUP(C1149,'WI Vs ASM'!$B$2:$K$1000,10,0)),0,(VLOOKUP(C1149,'WI Vs ASM'!$B$2:$K$1000,10,0)))</f>
        <v>Ron Gilmour</v>
      </c>
      <c r="T1149" s="11" t="str">
        <f>IF(ISERROR(VLOOKUP(C1149,'WI Vs ASM'!$B$2:$L$1000,11,0)),0,(VLOOKUP(C1149,'WI Vs ASM'!$B$2:$L$1000,11,0)))</f>
        <v>Ron Gilmour</v>
      </c>
      <c r="U1149" s="11" t="str">
        <f t="shared" si="485"/>
        <v>WR736014</v>
      </c>
      <c r="V1149" s="11" t="str">
        <f t="shared" si="479"/>
        <v>No</v>
      </c>
      <c r="W1149" s="11" t="str">
        <f t="shared" si="480"/>
        <v>Yes</v>
      </c>
      <c r="X1149" s="11" t="str">
        <f t="shared" si="481"/>
        <v>No</v>
      </c>
      <c r="Y1149" s="11" t="str">
        <f t="shared" si="482"/>
        <v>No</v>
      </c>
      <c r="Z1149" s="11" t="str">
        <f t="shared" si="483"/>
        <v>No</v>
      </c>
      <c r="AA1149" s="11" t="str">
        <f t="shared" si="486"/>
        <v>No</v>
      </c>
      <c r="AB1149" s="11">
        <f>IF(ISERROR(VLOOKUP(U1149,'ITWR Dump'!$A$2:$Y$5000,24,0)),0,(VLOOKUP('ILC Report'!U1149,'ITWR Dump'!$A$2:$Y$5000,24,0)))</f>
        <v>0</v>
      </c>
      <c r="AC1149" s="11" t="str">
        <f t="shared" si="487"/>
        <v>No</v>
      </c>
      <c r="AD1149" s="11" t="str">
        <f t="shared" si="488"/>
        <v/>
      </c>
      <c r="AE1149" s="11">
        <f>IF(ISERROR(VLOOKUP(U1149,'ITWR Dump'!$A$2:$Y$5000,13,0)),0,(VLOOKUP(U1149,'ITWR Dump'!$A$2:$Y$5000,13,0)))</f>
        <v>0</v>
      </c>
      <c r="AF1149" s="11">
        <f>IF(ISERROR(VLOOKUP(U1149,'ITWR Dump'!$A$2:$Y$5000,11,0)),0,(VLOOKUP(U1149,'ITWR Dump'!$A$2:$Y$5000,11,0)))</f>
        <v>0</v>
      </c>
      <c r="AG1149" s="11">
        <f>IF(ISERROR(VLOOKUP(U1149,'ITWR Dump'!$A$2:$Y$5000,2,0)),0,(VLOOKUP(U1149,'ITWR Dump'!$A$2:$Y$5000,2,0)))</f>
        <v>0</v>
      </c>
      <c r="AH1149" s="11">
        <f>IF(ISERROR(VLOOKUP(U1149,'ITWR Dump'!$A$2:$Y$5000,14,0)),0,(VLOOKUP(U1149,'ITWR Dump'!$A$2:$Y$5000,14,0)))</f>
        <v>0</v>
      </c>
      <c r="AI1149" s="11" t="str">
        <f t="shared" si="489"/>
        <v>11-Enhancement Offshore</v>
      </c>
      <c r="AJ1149" s="11" t="str">
        <f t="shared" si="490"/>
        <v>Offshore</v>
      </c>
      <c r="AK1149" s="11" t="str">
        <f>IF(ISERROR(VLOOKUP(A1149,'Team Data'!$C$2:$U$213,17,0)),0,(VLOOKUP(A1149,'Team Data'!$C$2:$U$213,17,0)))</f>
        <v>IMS and FN</v>
      </c>
      <c r="AL1149" s="11" t="str">
        <f t="shared" si="491"/>
        <v>2017-04-24</v>
      </c>
      <c r="AM1149" s="11">
        <f>IF(ISERROR(VLOOKUP(U1149,'ITWR Dump'!$A$2:$Y$5000,16,0)),0,(VLOOKUP(U1149,'ITWR Dump'!$A$2:$Y$5000,16,0)))</f>
        <v>0</v>
      </c>
      <c r="AN1149" s="11">
        <f>IF(ISERROR(VLOOKUP(U1149,'ITWR Dump'!$A$2:$Y$5000,18,0)),0,(VLOOKUP(U1149,'ITWR Dump'!$A$2:$Y$5000,18,0)))</f>
        <v>0</v>
      </c>
      <c r="AO1149" s="11">
        <f>IF(ISERROR(VLOOKUP(U1149,'ITWR Dump'!$A$2:$Y$5000,25,0)),0,(VLOOKUP('ILC Report'!U1149,'ITWR Dump'!$A$2:$Y$5000,25,0)))</f>
        <v>0</v>
      </c>
      <c r="AP1149" s="11">
        <f t="shared" si="492"/>
        <v>0</v>
      </c>
      <c r="AQ1149" s="26">
        <f t="shared" si="493"/>
        <v>0</v>
      </c>
      <c r="AR1149" s="26">
        <f t="shared" si="494"/>
        <v>0</v>
      </c>
      <c r="AS1149" s="26">
        <f t="shared" si="495"/>
        <v>0</v>
      </c>
      <c r="AT1149" s="26">
        <f t="shared" si="496"/>
        <v>0</v>
      </c>
      <c r="AU1149" s="26">
        <f t="shared" si="497"/>
        <v>0</v>
      </c>
      <c r="AV1149" s="26">
        <f t="shared" si="498"/>
        <v>0</v>
      </c>
      <c r="AW1149" s="11" t="s">
        <v>653</v>
      </c>
      <c r="AX1149" s="11" t="str">
        <f>VLOOKUP(L1149,Group!$A$2:$B$1000,2,0)</f>
        <v>Enhancement</v>
      </c>
      <c r="AY1149" s="11">
        <f>IF(ISERROR(VLOOKUP(U1149,'ITWR Dump'!$A$2:$Y$5000,15,0)),0,(VLOOKUP('ILC Report'!U1149,'ITWR Dump'!$A$2:$Y$5000,15,0)))</f>
        <v>0</v>
      </c>
      <c r="AZ1149" s="11" t="str">
        <f t="shared" si="499"/>
        <v>No</v>
      </c>
      <c r="BA1149" s="11" t="str">
        <f t="shared" si="500"/>
        <v>BKI</v>
      </c>
      <c r="BB1149" s="11" t="str">
        <f t="shared" si="501"/>
        <v>EL</v>
      </c>
      <c r="BC1149" s="11" t="str">
        <f t="shared" si="502"/>
        <v>No</v>
      </c>
    </row>
    <row r="1150" spans="1:55" x14ac:dyDescent="0.3">
      <c r="A1150" s="11" t="s">
        <v>682</v>
      </c>
      <c r="B1150" s="11" t="s">
        <v>1862</v>
      </c>
      <c r="C1150" s="11" t="s">
        <v>562</v>
      </c>
      <c r="D1150" s="11" t="s">
        <v>2545</v>
      </c>
      <c r="E1150" s="38" t="s">
        <v>2901</v>
      </c>
      <c r="F1150" s="11">
        <v>10</v>
      </c>
      <c r="G1150" s="40" t="s">
        <v>218</v>
      </c>
      <c r="H1150" s="11" t="str">
        <f t="shared" si="484"/>
        <v>Regular</v>
      </c>
      <c r="I1150" s="11" t="str">
        <f t="shared" si="476"/>
        <v>INDIA</v>
      </c>
      <c r="J1150" s="11" t="str">
        <f>IF(ISERROR(VLOOKUP(C1150,'WI Vs ASM'!$B$2:$E$1000,4,0)),0,(VLOOKUP(C1150,'WI Vs ASM'!$B$2:$E$1000,4,0)))</f>
        <v>Offshore</v>
      </c>
      <c r="K1150" s="11" t="str">
        <f>IF(ISERROR(VLOOKUP(C1150,'WI Vs ASM'!$B$2:$F$1000,5,0)),0,(VLOOKUP(C1150,'WI Vs ASM'!$B$2:$F$1000,5,0)))</f>
        <v>02-Variable Billable</v>
      </c>
      <c r="L1150" s="11" t="str">
        <f>IF(ISERROR(VLOOKUP(C1150,'WI Vs ASM'!$B$2:$D$1000,3,0)),0,(VLOOKUP(C1150,'WI Vs ASM'!$B$2:$D$1000,3,0)))</f>
        <v>11-Enhancement Offshore</v>
      </c>
      <c r="M1150" s="11" t="str">
        <f>IF(ISERROR(VLOOKUP(C1150,'WI Vs ASM'!$B$2:$I$1000,8,0)),0,(VLOOKUP(C1150,'WI Vs ASM'!$B$2:$I$1000,8,0)))</f>
        <v>Prakash Varadachari</v>
      </c>
      <c r="N1150" s="11" t="str">
        <f>IF(ISERROR(VLOOKUP(C1150,'WI Vs ASM'!$B$2:$G$1000,6,0)),0,(VLOOKUP(C1150,'WI Vs ASM'!$B$2:$G$1000,6,0)))</f>
        <v>Claims</v>
      </c>
      <c r="O1150" s="11" t="str">
        <f>IF(ISERROR(VLOOKUP(C1150,'WI Vs ASM'!$B$2:$H$1000,7,0)),0,(VLOOKUP(C1150,'WI Vs ASM'!$B$2:$H$1000,7,0)))</f>
        <v>Claims</v>
      </c>
      <c r="P1150" s="11" t="str">
        <f t="shared" si="477"/>
        <v>May-17</v>
      </c>
      <c r="Q1150" s="11" t="str">
        <f t="shared" si="478"/>
        <v>Q2</v>
      </c>
      <c r="R1150" s="11" t="str">
        <f>IF(ISERROR(VLOOKUP(C1150,'WI Vs ASM'!$B$2:$J$1000,9,0)),0,(VLOOKUP(C1150,'WI Vs ASM'!$B$2:$J$1000,9,0)))</f>
        <v>Chandraprabha Palaniswamy</v>
      </c>
      <c r="S1150" s="11" t="str">
        <f>IF(ISERROR(VLOOKUP(C1150,'WI Vs ASM'!$B$2:$K$1000,10,0)),0,(VLOOKUP(C1150,'WI Vs ASM'!$B$2:$K$1000,10,0)))</f>
        <v>Dana D. Smith</v>
      </c>
      <c r="T1150" s="11" t="str">
        <f>IF(ISERROR(VLOOKUP(C1150,'WI Vs ASM'!$B$2:$L$1000,11,0)),0,(VLOOKUP(C1150,'WI Vs ASM'!$B$2:$L$1000,11,0)))</f>
        <v>Phillip Mclean</v>
      </c>
      <c r="U1150" s="11" t="str">
        <f t="shared" si="485"/>
        <v>WR635541</v>
      </c>
      <c r="V1150" s="11" t="str">
        <f t="shared" si="479"/>
        <v>No</v>
      </c>
      <c r="W1150" s="11" t="str">
        <f t="shared" si="480"/>
        <v>Yes</v>
      </c>
      <c r="X1150" s="11" t="str">
        <f t="shared" si="481"/>
        <v>No</v>
      </c>
      <c r="Y1150" s="11" t="str">
        <f t="shared" si="482"/>
        <v>No</v>
      </c>
      <c r="Z1150" s="11" t="str">
        <f t="shared" si="483"/>
        <v>No</v>
      </c>
      <c r="AA1150" s="11" t="str">
        <f t="shared" si="486"/>
        <v>No</v>
      </c>
      <c r="AB1150" s="11">
        <f>IF(ISERROR(VLOOKUP(U1150,'ITWR Dump'!$A$2:$Y$5000,24,0)),0,(VLOOKUP('ILC Report'!U1150,'ITWR Dump'!$A$2:$Y$5000,24,0)))</f>
        <v>0</v>
      </c>
      <c r="AC1150" s="11" t="str">
        <f t="shared" si="487"/>
        <v>No</v>
      </c>
      <c r="AD1150" s="11" t="str">
        <f t="shared" si="488"/>
        <v/>
      </c>
      <c r="AE1150" s="11">
        <f>IF(ISERROR(VLOOKUP(U1150,'ITWR Dump'!$A$2:$Y$5000,13,0)),0,(VLOOKUP(U1150,'ITWR Dump'!$A$2:$Y$5000,13,0)))</f>
        <v>0</v>
      </c>
      <c r="AF1150" s="11">
        <f>IF(ISERROR(VLOOKUP(U1150,'ITWR Dump'!$A$2:$Y$5000,11,0)),0,(VLOOKUP(U1150,'ITWR Dump'!$A$2:$Y$5000,11,0)))</f>
        <v>0</v>
      </c>
      <c r="AG1150" s="11">
        <f>IF(ISERROR(VLOOKUP(U1150,'ITWR Dump'!$A$2:$Y$5000,2,0)),0,(VLOOKUP(U1150,'ITWR Dump'!$A$2:$Y$5000,2,0)))</f>
        <v>0</v>
      </c>
      <c r="AH1150" s="11">
        <f>IF(ISERROR(VLOOKUP(U1150,'ITWR Dump'!$A$2:$Y$5000,14,0)),0,(VLOOKUP(U1150,'ITWR Dump'!$A$2:$Y$5000,14,0)))</f>
        <v>0</v>
      </c>
      <c r="AI1150" s="11" t="str">
        <f t="shared" si="489"/>
        <v>11-Enhancement Offshore</v>
      </c>
      <c r="AJ1150" s="11" t="str">
        <f t="shared" si="490"/>
        <v>Offshore</v>
      </c>
      <c r="AK1150" s="11" t="str">
        <f>IF(ISERROR(VLOOKUP(A1150,'Team Data'!$C$2:$U$213,17,0)),0,(VLOOKUP(A1150,'Team Data'!$C$2:$U$213,17,0)))</f>
        <v>IMS and FN</v>
      </c>
      <c r="AL1150" s="11" t="str">
        <f t="shared" si="491"/>
        <v>2017-04-24</v>
      </c>
      <c r="AM1150" s="11">
        <f>IF(ISERROR(VLOOKUP(U1150,'ITWR Dump'!$A$2:$Y$5000,16,0)),0,(VLOOKUP(U1150,'ITWR Dump'!$A$2:$Y$5000,16,0)))</f>
        <v>0</v>
      </c>
      <c r="AN1150" s="11">
        <f>IF(ISERROR(VLOOKUP(U1150,'ITWR Dump'!$A$2:$Y$5000,18,0)),0,(VLOOKUP(U1150,'ITWR Dump'!$A$2:$Y$5000,18,0)))</f>
        <v>0</v>
      </c>
      <c r="AO1150" s="11">
        <f>IF(ISERROR(VLOOKUP(U1150,'ITWR Dump'!$A$2:$Y$5000,25,0)),0,(VLOOKUP('ILC Report'!U1150,'ITWR Dump'!$A$2:$Y$5000,25,0)))</f>
        <v>0</v>
      </c>
      <c r="AP1150" s="11">
        <f t="shared" si="492"/>
        <v>0</v>
      </c>
      <c r="AQ1150" s="26">
        <f t="shared" si="493"/>
        <v>0</v>
      </c>
      <c r="AR1150" s="26">
        <f t="shared" si="494"/>
        <v>0</v>
      </c>
      <c r="AS1150" s="26">
        <f t="shared" si="495"/>
        <v>0</v>
      </c>
      <c r="AT1150" s="26">
        <f t="shared" si="496"/>
        <v>0</v>
      </c>
      <c r="AU1150" s="26">
        <f t="shared" si="497"/>
        <v>0</v>
      </c>
      <c r="AV1150" s="26">
        <f t="shared" si="498"/>
        <v>0</v>
      </c>
      <c r="AW1150" s="11" t="s">
        <v>653</v>
      </c>
      <c r="AX1150" s="11" t="str">
        <f>VLOOKUP(L1150,Group!$A$2:$B$1000,2,0)</f>
        <v>Enhancement</v>
      </c>
      <c r="AY1150" s="11">
        <f>IF(ISERROR(VLOOKUP(U1150,'ITWR Dump'!$A$2:$Y$5000,15,0)),0,(VLOOKUP('ILC Report'!U1150,'ITWR Dump'!$A$2:$Y$5000,15,0)))</f>
        <v>0</v>
      </c>
      <c r="AZ1150" s="11" t="str">
        <f t="shared" si="499"/>
        <v>No</v>
      </c>
      <c r="BA1150" s="11" t="str">
        <f t="shared" si="500"/>
        <v>BKI</v>
      </c>
      <c r="BB1150" s="11" t="str">
        <f t="shared" si="501"/>
        <v>ES</v>
      </c>
      <c r="BC1150" s="11" t="str">
        <f t="shared" si="502"/>
        <v>No</v>
      </c>
    </row>
    <row r="1151" spans="1:55" x14ac:dyDescent="0.3">
      <c r="A1151" s="11" t="s">
        <v>682</v>
      </c>
      <c r="B1151" s="11" t="s">
        <v>1862</v>
      </c>
      <c r="C1151" s="11" t="s">
        <v>566</v>
      </c>
      <c r="D1151" s="11" t="s">
        <v>2543</v>
      </c>
      <c r="E1151" s="38" t="s">
        <v>2901</v>
      </c>
      <c r="F1151" s="11">
        <v>26</v>
      </c>
      <c r="G1151" s="40" t="s">
        <v>218</v>
      </c>
      <c r="H1151" s="11" t="str">
        <f t="shared" si="484"/>
        <v>Regular</v>
      </c>
      <c r="I1151" s="11" t="str">
        <f t="shared" si="476"/>
        <v>INDIA</v>
      </c>
      <c r="J1151" s="11" t="str">
        <f>IF(ISERROR(VLOOKUP(C1151,'WI Vs ASM'!$B$2:$E$1000,4,0)),0,(VLOOKUP(C1151,'WI Vs ASM'!$B$2:$E$1000,4,0)))</f>
        <v>Offshore</v>
      </c>
      <c r="K1151" s="11" t="str">
        <f>IF(ISERROR(VLOOKUP(C1151,'WI Vs ASM'!$B$2:$F$1000,5,0)),0,(VLOOKUP(C1151,'WI Vs ASM'!$B$2:$F$1000,5,0)))</f>
        <v>01-Fixed Price</v>
      </c>
      <c r="L1151" s="11" t="str">
        <f>IF(ISERROR(VLOOKUP(C1151,'WI Vs ASM'!$B$2:$D$1000,3,0)),0,(VLOOKUP(C1151,'WI Vs ASM'!$B$2:$D$1000,3,0)))</f>
        <v>01-Maintenance Offshore</v>
      </c>
      <c r="M1151" s="11" t="str">
        <f>IF(ISERROR(VLOOKUP(C1151,'WI Vs ASM'!$B$2:$I$1000,8,0)),0,(VLOOKUP(C1151,'WI Vs ASM'!$B$2:$I$1000,8,0)))</f>
        <v>Rahul Soman</v>
      </c>
      <c r="N1151" s="11" t="str">
        <f>IF(ISERROR(VLOOKUP(C1151,'WI Vs ASM'!$B$2:$G$1000,6,0)),0,(VLOOKUP(C1151,'WI Vs ASM'!$B$2:$G$1000,6,0)))</f>
        <v>Claims</v>
      </c>
      <c r="O1151" s="11" t="str">
        <f>IF(ISERROR(VLOOKUP(C1151,'WI Vs ASM'!$B$2:$H$1000,7,0)),0,(VLOOKUP(C1151,'WI Vs ASM'!$B$2:$H$1000,7,0)))</f>
        <v>Claims</v>
      </c>
      <c r="P1151" s="11" t="str">
        <f t="shared" si="477"/>
        <v>May-17</v>
      </c>
      <c r="Q1151" s="11" t="str">
        <f t="shared" si="478"/>
        <v>Q2</v>
      </c>
      <c r="R1151" s="11" t="str">
        <f>IF(ISERROR(VLOOKUP(C1151,'WI Vs ASM'!$B$2:$J$1000,9,0)),0,(VLOOKUP(C1151,'WI Vs ASM'!$B$2:$J$1000,9,0)))</f>
        <v>Jyothi Pai</v>
      </c>
      <c r="S1151" s="11" t="str">
        <f>IF(ISERROR(VLOOKUP(C1151,'WI Vs ASM'!$B$2:$K$1000,10,0)),0,(VLOOKUP(C1151,'WI Vs ASM'!$B$2:$K$1000,10,0)))</f>
        <v>Dana D. Smith</v>
      </c>
      <c r="T1151" s="11" t="str">
        <f>IF(ISERROR(VLOOKUP(C1151,'WI Vs ASM'!$B$2:$L$1000,11,0)),0,(VLOOKUP(C1151,'WI Vs ASM'!$B$2:$L$1000,11,0)))</f>
        <v>Phillip Mclean</v>
      </c>
      <c r="U1151" s="11" t="str">
        <f t="shared" si="485"/>
        <v>WR736001</v>
      </c>
      <c r="V1151" s="11" t="str">
        <f t="shared" si="479"/>
        <v>No</v>
      </c>
      <c r="W1151" s="11" t="str">
        <f t="shared" si="480"/>
        <v>Yes</v>
      </c>
      <c r="X1151" s="11" t="str">
        <f t="shared" si="481"/>
        <v>No</v>
      </c>
      <c r="Y1151" s="11" t="str">
        <f t="shared" si="482"/>
        <v>No</v>
      </c>
      <c r="Z1151" s="11" t="str">
        <f t="shared" si="483"/>
        <v>No</v>
      </c>
      <c r="AA1151" s="11" t="str">
        <f t="shared" si="486"/>
        <v>No</v>
      </c>
      <c r="AB1151" s="11">
        <f>IF(ISERROR(VLOOKUP(U1151,'ITWR Dump'!$A$2:$Y$5000,24,0)),0,(VLOOKUP('ILC Report'!U1151,'ITWR Dump'!$A$2:$Y$5000,24,0)))</f>
        <v>0</v>
      </c>
      <c r="AC1151" s="11" t="str">
        <f t="shared" si="487"/>
        <v>No</v>
      </c>
      <c r="AD1151" s="11" t="str">
        <f t="shared" si="488"/>
        <v/>
      </c>
      <c r="AE1151" s="11">
        <f>IF(ISERROR(VLOOKUP(U1151,'ITWR Dump'!$A$2:$Y$5000,13,0)),0,(VLOOKUP(U1151,'ITWR Dump'!$A$2:$Y$5000,13,0)))</f>
        <v>0</v>
      </c>
      <c r="AF1151" s="11">
        <f>IF(ISERROR(VLOOKUP(U1151,'ITWR Dump'!$A$2:$Y$5000,11,0)),0,(VLOOKUP(U1151,'ITWR Dump'!$A$2:$Y$5000,11,0)))</f>
        <v>0</v>
      </c>
      <c r="AG1151" s="11">
        <f>IF(ISERROR(VLOOKUP(U1151,'ITWR Dump'!$A$2:$Y$5000,2,0)),0,(VLOOKUP(U1151,'ITWR Dump'!$A$2:$Y$5000,2,0)))</f>
        <v>0</v>
      </c>
      <c r="AH1151" s="11">
        <f>IF(ISERROR(VLOOKUP(U1151,'ITWR Dump'!$A$2:$Y$5000,14,0)),0,(VLOOKUP(U1151,'ITWR Dump'!$A$2:$Y$5000,14,0)))</f>
        <v>0</v>
      </c>
      <c r="AI1151" s="11" t="str">
        <f t="shared" si="489"/>
        <v>01-Maintenance Offshore</v>
      </c>
      <c r="AJ1151" s="11" t="str">
        <f t="shared" si="490"/>
        <v>Offshore</v>
      </c>
      <c r="AK1151" s="11" t="str">
        <f>IF(ISERROR(VLOOKUP(A1151,'Team Data'!$C$2:$U$213,17,0)),0,(VLOOKUP(A1151,'Team Data'!$C$2:$U$213,17,0)))</f>
        <v>IMS and FN</v>
      </c>
      <c r="AL1151" s="11" t="str">
        <f t="shared" si="491"/>
        <v>2017-04-24</v>
      </c>
      <c r="AM1151" s="11">
        <f>IF(ISERROR(VLOOKUP(U1151,'ITWR Dump'!$A$2:$Y$5000,16,0)),0,(VLOOKUP(U1151,'ITWR Dump'!$A$2:$Y$5000,16,0)))</f>
        <v>0</v>
      </c>
      <c r="AN1151" s="11">
        <f>IF(ISERROR(VLOOKUP(U1151,'ITWR Dump'!$A$2:$Y$5000,18,0)),0,(VLOOKUP(U1151,'ITWR Dump'!$A$2:$Y$5000,18,0)))</f>
        <v>0</v>
      </c>
      <c r="AO1151" s="11">
        <f>IF(ISERROR(VLOOKUP(U1151,'ITWR Dump'!$A$2:$Y$5000,25,0)),0,(VLOOKUP('ILC Report'!U1151,'ITWR Dump'!$A$2:$Y$5000,25,0)))</f>
        <v>0</v>
      </c>
      <c r="AP1151" s="11">
        <f t="shared" si="492"/>
        <v>0</v>
      </c>
      <c r="AQ1151" s="26">
        <f t="shared" si="493"/>
        <v>0</v>
      </c>
      <c r="AR1151" s="26">
        <f t="shared" si="494"/>
        <v>0</v>
      </c>
      <c r="AS1151" s="26">
        <f t="shared" si="495"/>
        <v>0</v>
      </c>
      <c r="AT1151" s="26">
        <f t="shared" si="496"/>
        <v>0</v>
      </c>
      <c r="AU1151" s="26">
        <f t="shared" si="497"/>
        <v>0</v>
      </c>
      <c r="AV1151" s="26">
        <f t="shared" si="498"/>
        <v>0</v>
      </c>
      <c r="AW1151" s="11" t="s">
        <v>653</v>
      </c>
      <c r="AX1151" s="11" t="str">
        <f>VLOOKUP(L1151,Group!$A$2:$B$1000,2,0)</f>
        <v>Maintenance</v>
      </c>
      <c r="AY1151" s="11">
        <f>IF(ISERROR(VLOOKUP(U1151,'ITWR Dump'!$A$2:$Y$5000,15,0)),0,(VLOOKUP('ILC Report'!U1151,'ITWR Dump'!$A$2:$Y$5000,15,0)))</f>
        <v>0</v>
      </c>
      <c r="AZ1151" s="11" t="str">
        <f t="shared" si="499"/>
        <v>Yes</v>
      </c>
      <c r="BA1151" s="11" t="str">
        <f t="shared" si="500"/>
        <v>BKI</v>
      </c>
      <c r="BB1151" s="11" t="str">
        <f t="shared" si="501"/>
        <v>MN</v>
      </c>
      <c r="BC1151" s="11" t="str">
        <f t="shared" si="502"/>
        <v>No</v>
      </c>
    </row>
    <row r="1152" spans="1:55" x14ac:dyDescent="0.3">
      <c r="A1152" s="11" t="s">
        <v>682</v>
      </c>
      <c r="B1152" s="11" t="s">
        <v>1862</v>
      </c>
      <c r="C1152" s="11" t="s">
        <v>566</v>
      </c>
      <c r="D1152" s="11" t="s">
        <v>2546</v>
      </c>
      <c r="E1152" s="38" t="s">
        <v>2902</v>
      </c>
      <c r="F1152" s="11">
        <v>45</v>
      </c>
      <c r="G1152" s="40" t="s">
        <v>218</v>
      </c>
      <c r="H1152" s="11" t="str">
        <f t="shared" si="484"/>
        <v>Regular</v>
      </c>
      <c r="I1152" s="11" t="str">
        <f t="shared" si="476"/>
        <v>INDIA</v>
      </c>
      <c r="J1152" s="11" t="str">
        <f>IF(ISERROR(VLOOKUP(C1152,'WI Vs ASM'!$B$2:$E$1000,4,0)),0,(VLOOKUP(C1152,'WI Vs ASM'!$B$2:$E$1000,4,0)))</f>
        <v>Offshore</v>
      </c>
      <c r="K1152" s="11" t="str">
        <f>IF(ISERROR(VLOOKUP(C1152,'WI Vs ASM'!$B$2:$F$1000,5,0)),0,(VLOOKUP(C1152,'WI Vs ASM'!$B$2:$F$1000,5,0)))</f>
        <v>01-Fixed Price</v>
      </c>
      <c r="L1152" s="11" t="str">
        <f>IF(ISERROR(VLOOKUP(C1152,'WI Vs ASM'!$B$2:$D$1000,3,0)),0,(VLOOKUP(C1152,'WI Vs ASM'!$B$2:$D$1000,3,0)))</f>
        <v>01-Maintenance Offshore</v>
      </c>
      <c r="M1152" s="11" t="str">
        <f>IF(ISERROR(VLOOKUP(C1152,'WI Vs ASM'!$B$2:$I$1000,8,0)),0,(VLOOKUP(C1152,'WI Vs ASM'!$B$2:$I$1000,8,0)))</f>
        <v>Rahul Soman</v>
      </c>
      <c r="N1152" s="11" t="str">
        <f>IF(ISERROR(VLOOKUP(C1152,'WI Vs ASM'!$B$2:$G$1000,6,0)),0,(VLOOKUP(C1152,'WI Vs ASM'!$B$2:$G$1000,6,0)))</f>
        <v>Claims</v>
      </c>
      <c r="O1152" s="11" t="str">
        <f>IF(ISERROR(VLOOKUP(C1152,'WI Vs ASM'!$B$2:$H$1000,7,0)),0,(VLOOKUP(C1152,'WI Vs ASM'!$B$2:$H$1000,7,0)))</f>
        <v>Claims</v>
      </c>
      <c r="P1152" s="11" t="str">
        <f t="shared" si="477"/>
        <v>May-17</v>
      </c>
      <c r="Q1152" s="11" t="str">
        <f t="shared" si="478"/>
        <v>Q2</v>
      </c>
      <c r="R1152" s="11" t="str">
        <f>IF(ISERROR(VLOOKUP(C1152,'WI Vs ASM'!$B$2:$J$1000,9,0)),0,(VLOOKUP(C1152,'WI Vs ASM'!$B$2:$J$1000,9,0)))</f>
        <v>Jyothi Pai</v>
      </c>
      <c r="S1152" s="11" t="str">
        <f>IF(ISERROR(VLOOKUP(C1152,'WI Vs ASM'!$B$2:$K$1000,10,0)),0,(VLOOKUP(C1152,'WI Vs ASM'!$B$2:$K$1000,10,0)))</f>
        <v>Dana D. Smith</v>
      </c>
      <c r="T1152" s="11" t="str">
        <f>IF(ISERROR(VLOOKUP(C1152,'WI Vs ASM'!$B$2:$L$1000,11,0)),0,(VLOOKUP(C1152,'WI Vs ASM'!$B$2:$L$1000,11,0)))</f>
        <v>Phillip Mclean</v>
      </c>
      <c r="U1152" s="11" t="str">
        <f t="shared" si="485"/>
        <v>WR736001</v>
      </c>
      <c r="V1152" s="11" t="str">
        <f t="shared" si="479"/>
        <v>No</v>
      </c>
      <c r="W1152" s="11" t="str">
        <f t="shared" si="480"/>
        <v>Yes</v>
      </c>
      <c r="X1152" s="11" t="str">
        <f t="shared" si="481"/>
        <v>No</v>
      </c>
      <c r="Y1152" s="11" t="str">
        <f t="shared" si="482"/>
        <v>No</v>
      </c>
      <c r="Z1152" s="11" t="str">
        <f t="shared" si="483"/>
        <v>No</v>
      </c>
      <c r="AA1152" s="11" t="str">
        <f t="shared" si="486"/>
        <v>No</v>
      </c>
      <c r="AB1152" s="11">
        <f>IF(ISERROR(VLOOKUP(U1152,'ITWR Dump'!$A$2:$Y$5000,24,0)),0,(VLOOKUP('ILC Report'!U1152,'ITWR Dump'!$A$2:$Y$5000,24,0)))</f>
        <v>0</v>
      </c>
      <c r="AC1152" s="11" t="str">
        <f t="shared" si="487"/>
        <v>No</v>
      </c>
      <c r="AD1152" s="11" t="str">
        <f t="shared" si="488"/>
        <v/>
      </c>
      <c r="AE1152" s="11">
        <f>IF(ISERROR(VLOOKUP(U1152,'ITWR Dump'!$A$2:$Y$5000,13,0)),0,(VLOOKUP(U1152,'ITWR Dump'!$A$2:$Y$5000,13,0)))</f>
        <v>0</v>
      </c>
      <c r="AF1152" s="11">
        <f>IF(ISERROR(VLOOKUP(U1152,'ITWR Dump'!$A$2:$Y$5000,11,0)),0,(VLOOKUP(U1152,'ITWR Dump'!$A$2:$Y$5000,11,0)))</f>
        <v>0</v>
      </c>
      <c r="AG1152" s="11">
        <f>IF(ISERROR(VLOOKUP(U1152,'ITWR Dump'!$A$2:$Y$5000,2,0)),0,(VLOOKUP(U1152,'ITWR Dump'!$A$2:$Y$5000,2,0)))</f>
        <v>0</v>
      </c>
      <c r="AH1152" s="11">
        <f>IF(ISERROR(VLOOKUP(U1152,'ITWR Dump'!$A$2:$Y$5000,14,0)),0,(VLOOKUP(U1152,'ITWR Dump'!$A$2:$Y$5000,14,0)))</f>
        <v>0</v>
      </c>
      <c r="AI1152" s="11" t="str">
        <f t="shared" si="489"/>
        <v>01-Maintenance Offshore</v>
      </c>
      <c r="AJ1152" s="11" t="str">
        <f t="shared" si="490"/>
        <v>Offshore</v>
      </c>
      <c r="AK1152" s="11" t="str">
        <f>IF(ISERROR(VLOOKUP(A1152,'Team Data'!$C$2:$U$213,17,0)),0,(VLOOKUP(A1152,'Team Data'!$C$2:$U$213,17,0)))</f>
        <v>IMS and FN</v>
      </c>
      <c r="AL1152" s="11" t="str">
        <f t="shared" si="491"/>
        <v>2017-04-24</v>
      </c>
      <c r="AM1152" s="11">
        <f>IF(ISERROR(VLOOKUP(U1152,'ITWR Dump'!$A$2:$Y$5000,16,0)),0,(VLOOKUP(U1152,'ITWR Dump'!$A$2:$Y$5000,16,0)))</f>
        <v>0</v>
      </c>
      <c r="AN1152" s="11">
        <f>IF(ISERROR(VLOOKUP(U1152,'ITWR Dump'!$A$2:$Y$5000,18,0)),0,(VLOOKUP(U1152,'ITWR Dump'!$A$2:$Y$5000,18,0)))</f>
        <v>0</v>
      </c>
      <c r="AO1152" s="11">
        <f>IF(ISERROR(VLOOKUP(U1152,'ITWR Dump'!$A$2:$Y$5000,25,0)),0,(VLOOKUP('ILC Report'!U1152,'ITWR Dump'!$A$2:$Y$5000,25,0)))</f>
        <v>0</v>
      </c>
      <c r="AP1152" s="11">
        <f t="shared" si="492"/>
        <v>0</v>
      </c>
      <c r="AQ1152" s="26">
        <f t="shared" si="493"/>
        <v>0</v>
      </c>
      <c r="AR1152" s="26">
        <f t="shared" si="494"/>
        <v>0</v>
      </c>
      <c r="AS1152" s="26">
        <f t="shared" si="495"/>
        <v>0</v>
      </c>
      <c r="AT1152" s="26">
        <f t="shared" si="496"/>
        <v>0</v>
      </c>
      <c r="AU1152" s="26">
        <f t="shared" si="497"/>
        <v>0</v>
      </c>
      <c r="AV1152" s="26">
        <f t="shared" si="498"/>
        <v>0</v>
      </c>
      <c r="AW1152" s="11" t="s">
        <v>653</v>
      </c>
      <c r="AX1152" s="11" t="str">
        <f>VLOOKUP(L1152,Group!$A$2:$B$1000,2,0)</f>
        <v>Maintenance</v>
      </c>
      <c r="AY1152" s="11">
        <f>IF(ISERROR(VLOOKUP(U1152,'ITWR Dump'!$A$2:$Y$5000,15,0)),0,(VLOOKUP('ILC Report'!U1152,'ITWR Dump'!$A$2:$Y$5000,15,0)))</f>
        <v>0</v>
      </c>
      <c r="AZ1152" s="11" t="str">
        <f t="shared" si="499"/>
        <v>Yes</v>
      </c>
      <c r="BA1152" s="11" t="str">
        <f t="shared" si="500"/>
        <v>BKI</v>
      </c>
      <c r="BB1152" s="11" t="str">
        <f t="shared" si="501"/>
        <v>MN</v>
      </c>
      <c r="BC1152" s="11" t="str">
        <f t="shared" si="502"/>
        <v>No</v>
      </c>
    </row>
    <row r="1153" spans="1:55" x14ac:dyDescent="0.3">
      <c r="A1153" s="11" t="s">
        <v>682</v>
      </c>
      <c r="B1153" s="11" t="s">
        <v>1862</v>
      </c>
      <c r="C1153" s="11" t="s">
        <v>564</v>
      </c>
      <c r="D1153" s="11" t="s">
        <v>2547</v>
      </c>
      <c r="E1153" s="38" t="s">
        <v>2903</v>
      </c>
      <c r="F1153" s="11">
        <v>4</v>
      </c>
      <c r="G1153" s="40" t="s">
        <v>218</v>
      </c>
      <c r="H1153" s="11" t="str">
        <f t="shared" si="484"/>
        <v>Regular</v>
      </c>
      <c r="I1153" s="11" t="str">
        <f t="shared" si="476"/>
        <v>INDIA</v>
      </c>
      <c r="J1153" s="11" t="str">
        <f>IF(ISERROR(VLOOKUP(C1153,'WI Vs ASM'!$B$2:$E$1000,4,0)),0,(VLOOKUP(C1153,'WI Vs ASM'!$B$2:$E$1000,4,0)))</f>
        <v>Offshore</v>
      </c>
      <c r="K1153" s="11" t="str">
        <f>IF(ISERROR(VLOOKUP(C1153,'WI Vs ASM'!$B$2:$F$1000,5,0)),0,(VLOOKUP(C1153,'WI Vs ASM'!$B$2:$F$1000,5,0)))</f>
        <v>09-NonBillable</v>
      </c>
      <c r="L1153" s="11" t="str">
        <f>IF(ISERROR(VLOOKUP(C1153,'WI Vs ASM'!$B$2:$D$1000,3,0)),0,(VLOOKUP(C1153,'WI Vs ASM'!$B$2:$D$1000,3,0)))</f>
        <v>54-Knowledge Transfer/Training Offshore</v>
      </c>
      <c r="M1153" s="11" t="str">
        <f>IF(ISERROR(VLOOKUP(C1153,'WI Vs ASM'!$B$2:$I$1000,8,0)),0,(VLOOKUP(C1153,'WI Vs ASM'!$B$2:$I$1000,8,0)))</f>
        <v>Prakash Varadachari</v>
      </c>
      <c r="N1153" s="11" t="str">
        <f>IF(ISERROR(VLOOKUP(C1153,'WI Vs ASM'!$B$2:$G$1000,6,0)),0,(VLOOKUP(C1153,'WI Vs ASM'!$B$2:$G$1000,6,0)))</f>
        <v>Claims</v>
      </c>
      <c r="O1153" s="11" t="str">
        <f>IF(ISERROR(VLOOKUP(C1153,'WI Vs ASM'!$B$2:$H$1000,7,0)),0,(VLOOKUP(C1153,'WI Vs ASM'!$B$2:$H$1000,7,0)))</f>
        <v>Claims</v>
      </c>
      <c r="P1153" s="11" t="str">
        <f t="shared" si="477"/>
        <v>May-17</v>
      </c>
      <c r="Q1153" s="11" t="str">
        <f t="shared" si="478"/>
        <v>Q2</v>
      </c>
      <c r="R1153" s="11" t="str">
        <f>IF(ISERROR(VLOOKUP(C1153,'WI Vs ASM'!$B$2:$J$1000,9,0)),0,(VLOOKUP(C1153,'WI Vs ASM'!$B$2:$J$1000,9,0)))</f>
        <v>Chandraprabha Palaniswamy</v>
      </c>
      <c r="S1153" s="11" t="str">
        <f>IF(ISERROR(VLOOKUP(C1153,'WI Vs ASM'!$B$2:$K$1000,10,0)),0,(VLOOKUP(C1153,'WI Vs ASM'!$B$2:$K$1000,10,0)))</f>
        <v>Dana D. Smith</v>
      </c>
      <c r="T1153" s="11" t="str">
        <f>IF(ISERROR(VLOOKUP(C1153,'WI Vs ASM'!$B$2:$L$1000,11,0)),0,(VLOOKUP(C1153,'WI Vs ASM'!$B$2:$L$1000,11,0)))</f>
        <v>Phillip Mclean</v>
      </c>
      <c r="U1153" s="11" t="e">
        <f t="shared" si="485"/>
        <v>#VALUE!</v>
      </c>
      <c r="V1153" s="11" t="str">
        <f t="shared" si="479"/>
        <v>No</v>
      </c>
      <c r="W1153" s="11" t="str">
        <f t="shared" si="480"/>
        <v>No</v>
      </c>
      <c r="X1153" s="11" t="str">
        <f t="shared" si="481"/>
        <v>No</v>
      </c>
      <c r="Y1153" s="11" t="str">
        <f t="shared" si="482"/>
        <v>No</v>
      </c>
      <c r="Z1153" s="11" t="str">
        <f t="shared" si="483"/>
        <v>No</v>
      </c>
      <c r="AA1153" s="11" t="str">
        <f t="shared" si="486"/>
        <v>No</v>
      </c>
      <c r="AB1153" s="11">
        <f>IF(ISERROR(VLOOKUP(U1153,'ITWR Dump'!$A$2:$Y$5000,24,0)),0,(VLOOKUP('ILC Report'!U1153,'ITWR Dump'!$A$2:$Y$5000,24,0)))</f>
        <v>0</v>
      </c>
      <c r="AC1153" s="11" t="str">
        <f t="shared" si="487"/>
        <v>No</v>
      </c>
      <c r="AD1153" s="11" t="str">
        <f t="shared" si="488"/>
        <v/>
      </c>
      <c r="AE1153" s="11">
        <f>IF(ISERROR(VLOOKUP(U1153,'ITWR Dump'!$A$2:$Y$5000,13,0)),0,(VLOOKUP(U1153,'ITWR Dump'!$A$2:$Y$5000,13,0)))</f>
        <v>0</v>
      </c>
      <c r="AF1153" s="11">
        <f>IF(ISERROR(VLOOKUP(U1153,'ITWR Dump'!$A$2:$Y$5000,11,0)),0,(VLOOKUP(U1153,'ITWR Dump'!$A$2:$Y$5000,11,0)))</f>
        <v>0</v>
      </c>
      <c r="AG1153" s="11">
        <f>IF(ISERROR(VLOOKUP(U1153,'ITWR Dump'!$A$2:$Y$5000,2,0)),0,(VLOOKUP(U1153,'ITWR Dump'!$A$2:$Y$5000,2,0)))</f>
        <v>0</v>
      </c>
      <c r="AH1153" s="11">
        <f>IF(ISERROR(VLOOKUP(U1153,'ITWR Dump'!$A$2:$Y$5000,14,0)),0,(VLOOKUP(U1153,'ITWR Dump'!$A$2:$Y$5000,14,0)))</f>
        <v>0</v>
      </c>
      <c r="AI1153" s="11" t="str">
        <f t="shared" si="489"/>
        <v>54-Knowledge Transfer/Training Offshore</v>
      </c>
      <c r="AJ1153" s="11" t="str">
        <f t="shared" si="490"/>
        <v>Offshore</v>
      </c>
      <c r="AK1153" s="11" t="str">
        <f>IF(ISERROR(VLOOKUP(A1153,'Team Data'!$C$2:$U$213,17,0)),0,(VLOOKUP(A1153,'Team Data'!$C$2:$U$213,17,0)))</f>
        <v>IMS and FN</v>
      </c>
      <c r="AL1153" s="11" t="str">
        <f t="shared" si="491"/>
        <v>2017-04-24</v>
      </c>
      <c r="AM1153" s="11">
        <f>IF(ISERROR(VLOOKUP(U1153,'ITWR Dump'!$A$2:$Y$5000,16,0)),0,(VLOOKUP(U1153,'ITWR Dump'!$A$2:$Y$5000,16,0)))</f>
        <v>0</v>
      </c>
      <c r="AN1153" s="11">
        <f>IF(ISERROR(VLOOKUP(U1153,'ITWR Dump'!$A$2:$Y$5000,18,0)),0,(VLOOKUP(U1153,'ITWR Dump'!$A$2:$Y$5000,18,0)))</f>
        <v>0</v>
      </c>
      <c r="AO1153" s="11">
        <f>IF(ISERROR(VLOOKUP(U1153,'ITWR Dump'!$A$2:$Y$5000,25,0)),0,(VLOOKUP('ILC Report'!U1153,'ITWR Dump'!$A$2:$Y$5000,25,0)))</f>
        <v>0</v>
      </c>
      <c r="AP1153" s="11">
        <f t="shared" si="492"/>
        <v>0</v>
      </c>
      <c r="AQ1153" s="26">
        <f t="shared" si="493"/>
        <v>0</v>
      </c>
      <c r="AR1153" s="26">
        <f t="shared" si="494"/>
        <v>0</v>
      </c>
      <c r="AS1153" s="26">
        <f t="shared" si="495"/>
        <v>0</v>
      </c>
      <c r="AT1153" s="26">
        <f t="shared" si="496"/>
        <v>0</v>
      </c>
      <c r="AU1153" s="26">
        <f t="shared" si="497"/>
        <v>0</v>
      </c>
      <c r="AV1153" s="26">
        <f t="shared" si="498"/>
        <v>0</v>
      </c>
      <c r="AW1153" s="11" t="s">
        <v>653</v>
      </c>
      <c r="AX1153" s="11" t="str">
        <f>VLOOKUP(L1153,Group!$A$2:$B$1000,2,0)</f>
        <v>Maintenance</v>
      </c>
      <c r="AY1153" s="11">
        <f>IF(ISERROR(VLOOKUP(U1153,'ITWR Dump'!$A$2:$Y$5000,15,0)),0,(VLOOKUP('ILC Report'!U1153,'ITWR Dump'!$A$2:$Y$5000,15,0)))</f>
        <v>0</v>
      </c>
      <c r="AZ1153" s="11" t="str">
        <f t="shared" si="499"/>
        <v>No</v>
      </c>
      <c r="BA1153" s="11" t="str">
        <f t="shared" si="500"/>
        <v>BKI</v>
      </c>
      <c r="BB1153" s="11" t="str">
        <f t="shared" si="501"/>
        <v>KT</v>
      </c>
      <c r="BC1153" s="11" t="str">
        <f t="shared" si="502"/>
        <v>No</v>
      </c>
    </row>
    <row r="1154" spans="1:55" x14ac:dyDescent="0.3">
      <c r="A1154" s="11" t="s">
        <v>682</v>
      </c>
      <c r="B1154" s="11" t="s">
        <v>1862</v>
      </c>
      <c r="C1154" s="11" t="s">
        <v>566</v>
      </c>
      <c r="D1154" s="11" t="s">
        <v>2548</v>
      </c>
      <c r="E1154" s="38" t="s">
        <v>2903</v>
      </c>
      <c r="F1154" s="11">
        <v>4</v>
      </c>
      <c r="G1154" s="40" t="s">
        <v>218</v>
      </c>
      <c r="H1154" s="11" t="str">
        <f t="shared" si="484"/>
        <v>Regular</v>
      </c>
      <c r="I1154" s="11" t="str">
        <f t="shared" ref="I1154:I1217" si="503">Locationdetails(J1154)</f>
        <v>INDIA</v>
      </c>
      <c r="J1154" s="11" t="str">
        <f>IF(ISERROR(VLOOKUP(C1154,'WI Vs ASM'!$B$2:$E$1000,4,0)),0,(VLOOKUP(C1154,'WI Vs ASM'!$B$2:$E$1000,4,0)))</f>
        <v>Offshore</v>
      </c>
      <c r="K1154" s="11" t="str">
        <f>IF(ISERROR(VLOOKUP(C1154,'WI Vs ASM'!$B$2:$F$1000,5,0)),0,(VLOOKUP(C1154,'WI Vs ASM'!$B$2:$F$1000,5,0)))</f>
        <v>01-Fixed Price</v>
      </c>
      <c r="L1154" s="11" t="str">
        <f>IF(ISERROR(VLOOKUP(C1154,'WI Vs ASM'!$B$2:$D$1000,3,0)),0,(VLOOKUP(C1154,'WI Vs ASM'!$B$2:$D$1000,3,0)))</f>
        <v>01-Maintenance Offshore</v>
      </c>
      <c r="M1154" s="11" t="str">
        <f>IF(ISERROR(VLOOKUP(C1154,'WI Vs ASM'!$B$2:$I$1000,8,0)),0,(VLOOKUP(C1154,'WI Vs ASM'!$B$2:$I$1000,8,0)))</f>
        <v>Rahul Soman</v>
      </c>
      <c r="N1154" s="11" t="str">
        <f>IF(ISERROR(VLOOKUP(C1154,'WI Vs ASM'!$B$2:$G$1000,6,0)),0,(VLOOKUP(C1154,'WI Vs ASM'!$B$2:$G$1000,6,0)))</f>
        <v>Claims</v>
      </c>
      <c r="O1154" s="11" t="str">
        <f>IF(ISERROR(VLOOKUP(C1154,'WI Vs ASM'!$B$2:$H$1000,7,0)),0,(VLOOKUP(C1154,'WI Vs ASM'!$B$2:$H$1000,7,0)))</f>
        <v>Claims</v>
      </c>
      <c r="P1154" s="11" t="str">
        <f t="shared" ref="P1154:P1217" si="504">TEXT(E1154,"MMM-YY")</f>
        <v>May-17</v>
      </c>
      <c r="Q1154" s="11" t="str">
        <f t="shared" ref="Q1154:Q1217" si="505">Quarterdetails(P1154)</f>
        <v>Q2</v>
      </c>
      <c r="R1154" s="11" t="str">
        <f>IF(ISERROR(VLOOKUP(C1154,'WI Vs ASM'!$B$2:$J$1000,9,0)),0,(VLOOKUP(C1154,'WI Vs ASM'!$B$2:$J$1000,9,0)))</f>
        <v>Jyothi Pai</v>
      </c>
      <c r="S1154" s="11" t="str">
        <f>IF(ISERROR(VLOOKUP(C1154,'WI Vs ASM'!$B$2:$K$1000,10,0)),0,(VLOOKUP(C1154,'WI Vs ASM'!$B$2:$K$1000,10,0)))</f>
        <v>Dana D. Smith</v>
      </c>
      <c r="T1154" s="11" t="str">
        <f>IF(ISERROR(VLOOKUP(C1154,'WI Vs ASM'!$B$2:$L$1000,11,0)),0,(VLOOKUP(C1154,'WI Vs ASM'!$B$2:$L$1000,11,0)))</f>
        <v>Phillip Mclean</v>
      </c>
      <c r="U1154" s="11" t="str">
        <f t="shared" si="485"/>
        <v>WR736001</v>
      </c>
      <c r="V1154" s="11" t="str">
        <f t="shared" ref="V1154:V1217" si="506">IF(OR(AP1154=1,AQ1154=1,AR1154=1,AS1154=1,AT1154=1,AU1154=1,AV1154=1),"Yes","No")</f>
        <v>No</v>
      </c>
      <c r="W1154" s="11" t="str">
        <f t="shared" ref="W1154:W1217" si="507">IF(V1154&lt;&gt;"Yes",IF(AND(K1154&lt;&gt;"09-NonBillable"),"Yes","No"),"No")</f>
        <v>Yes</v>
      </c>
      <c r="X1154" s="11" t="str">
        <f t="shared" ref="X1154:X1217" si="508">IF(ISERROR(IF(OR(RIGHT(C1154,2)="LB",(RIGHT(C1154,2)="MG"),(C1154="WAFCOGEN")),"Yes","No")),"No",(IF(OR(RIGHT(C1154,2)="LB",(RIGHT(C1154,2)="MG"),(C1154="WAFCOGEN")),"Yes","No")))</f>
        <v>No</v>
      </c>
      <c r="Y1154" s="11" t="str">
        <f t="shared" ref="Y1154:Y1217" si="509">CTCdetails(AE1154)</f>
        <v>No</v>
      </c>
      <c r="Z1154" s="11" t="str">
        <f t="shared" ref="Z1154:Z1217" si="510">Ignitedetails(C1154)</f>
        <v>No</v>
      </c>
      <c r="AA1154" s="11" t="str">
        <f t="shared" si="486"/>
        <v>No</v>
      </c>
      <c r="AB1154" s="11">
        <f>IF(ISERROR(VLOOKUP(U1154,'ITWR Dump'!$A$2:$Y$5000,24,0)),0,(VLOOKUP('ILC Report'!U1154,'ITWR Dump'!$A$2:$Y$5000,24,0)))</f>
        <v>0</v>
      </c>
      <c r="AC1154" s="11" t="str">
        <f t="shared" si="487"/>
        <v>No</v>
      </c>
      <c r="AD1154" s="11" t="str">
        <f t="shared" si="488"/>
        <v/>
      </c>
      <c r="AE1154" s="11">
        <f>IF(ISERROR(VLOOKUP(U1154,'ITWR Dump'!$A$2:$Y$5000,13,0)),0,(VLOOKUP(U1154,'ITWR Dump'!$A$2:$Y$5000,13,0)))</f>
        <v>0</v>
      </c>
      <c r="AF1154" s="11">
        <f>IF(ISERROR(VLOOKUP(U1154,'ITWR Dump'!$A$2:$Y$5000,11,0)),0,(VLOOKUP(U1154,'ITWR Dump'!$A$2:$Y$5000,11,0)))</f>
        <v>0</v>
      </c>
      <c r="AG1154" s="11">
        <f>IF(ISERROR(VLOOKUP(U1154,'ITWR Dump'!$A$2:$Y$5000,2,0)),0,(VLOOKUP(U1154,'ITWR Dump'!$A$2:$Y$5000,2,0)))</f>
        <v>0</v>
      </c>
      <c r="AH1154" s="11">
        <f>IF(ISERROR(VLOOKUP(U1154,'ITWR Dump'!$A$2:$Y$5000,14,0)),0,(VLOOKUP(U1154,'ITWR Dump'!$A$2:$Y$5000,14,0)))</f>
        <v>0</v>
      </c>
      <c r="AI1154" s="11" t="str">
        <f t="shared" si="489"/>
        <v>01-Maintenance Offshore</v>
      </c>
      <c r="AJ1154" s="11" t="str">
        <f t="shared" si="490"/>
        <v>Offshore</v>
      </c>
      <c r="AK1154" s="11" t="str">
        <f>IF(ISERROR(VLOOKUP(A1154,'Team Data'!$C$2:$U$213,17,0)),0,(VLOOKUP(A1154,'Team Data'!$C$2:$U$213,17,0)))</f>
        <v>IMS and FN</v>
      </c>
      <c r="AL1154" s="11" t="str">
        <f t="shared" si="491"/>
        <v>2017-04-24</v>
      </c>
      <c r="AM1154" s="11">
        <f>IF(ISERROR(VLOOKUP(U1154,'ITWR Dump'!$A$2:$Y$5000,16,0)),0,(VLOOKUP(U1154,'ITWR Dump'!$A$2:$Y$5000,16,0)))</f>
        <v>0</v>
      </c>
      <c r="AN1154" s="11">
        <f>IF(ISERROR(VLOOKUP(U1154,'ITWR Dump'!$A$2:$Y$5000,18,0)),0,(VLOOKUP(U1154,'ITWR Dump'!$A$2:$Y$5000,18,0)))</f>
        <v>0</v>
      </c>
      <c r="AO1154" s="11">
        <f>IF(ISERROR(VLOOKUP(U1154,'ITWR Dump'!$A$2:$Y$5000,25,0)),0,(VLOOKUP('ILC Report'!U1154,'ITWR Dump'!$A$2:$Y$5000,25,0)))</f>
        <v>0</v>
      </c>
      <c r="AP1154" s="11">
        <f t="shared" si="492"/>
        <v>0</v>
      </c>
      <c r="AQ1154" s="26">
        <f t="shared" si="493"/>
        <v>0</v>
      </c>
      <c r="AR1154" s="26">
        <f t="shared" si="494"/>
        <v>0</v>
      </c>
      <c r="AS1154" s="26">
        <f t="shared" si="495"/>
        <v>0</v>
      </c>
      <c r="AT1154" s="26">
        <f t="shared" si="496"/>
        <v>0</v>
      </c>
      <c r="AU1154" s="26">
        <f t="shared" si="497"/>
        <v>0</v>
      </c>
      <c r="AV1154" s="26">
        <f t="shared" si="498"/>
        <v>0</v>
      </c>
      <c r="AW1154" s="11" t="s">
        <v>653</v>
      </c>
      <c r="AX1154" s="11" t="str">
        <f>VLOOKUP(L1154,Group!$A$2:$B$1000,2,0)</f>
        <v>Maintenance</v>
      </c>
      <c r="AY1154" s="11">
        <f>IF(ISERROR(VLOOKUP(U1154,'ITWR Dump'!$A$2:$Y$5000,15,0)),0,(VLOOKUP('ILC Report'!U1154,'ITWR Dump'!$A$2:$Y$5000,15,0)))</f>
        <v>0</v>
      </c>
      <c r="AZ1154" s="11" t="str">
        <f t="shared" si="499"/>
        <v>Yes</v>
      </c>
      <c r="BA1154" s="11" t="str">
        <f t="shared" si="500"/>
        <v>BKI</v>
      </c>
      <c r="BB1154" s="11" t="str">
        <f t="shared" si="501"/>
        <v>MN</v>
      </c>
      <c r="BC1154" s="11" t="str">
        <f t="shared" si="502"/>
        <v>No</v>
      </c>
    </row>
    <row r="1155" spans="1:55" x14ac:dyDescent="0.3">
      <c r="A1155" s="11" t="s">
        <v>682</v>
      </c>
      <c r="B1155" s="11" t="s">
        <v>1862</v>
      </c>
      <c r="C1155" s="11" t="s">
        <v>566</v>
      </c>
      <c r="D1155" s="11" t="s">
        <v>2549</v>
      </c>
      <c r="E1155" s="38" t="s">
        <v>2903</v>
      </c>
      <c r="F1155" s="11">
        <v>32</v>
      </c>
      <c r="G1155" s="40" t="s">
        <v>218</v>
      </c>
      <c r="H1155" s="11" t="str">
        <f t="shared" ref="H1155:H1218" si="511">Shiftdetails($G1155)</f>
        <v>Regular</v>
      </c>
      <c r="I1155" s="11" t="str">
        <f t="shared" si="503"/>
        <v>INDIA</v>
      </c>
      <c r="J1155" s="11" t="str">
        <f>IF(ISERROR(VLOOKUP(C1155,'WI Vs ASM'!$B$2:$E$1000,4,0)),0,(VLOOKUP(C1155,'WI Vs ASM'!$B$2:$E$1000,4,0)))</f>
        <v>Offshore</v>
      </c>
      <c r="K1155" s="11" t="str">
        <f>IF(ISERROR(VLOOKUP(C1155,'WI Vs ASM'!$B$2:$F$1000,5,0)),0,(VLOOKUP(C1155,'WI Vs ASM'!$B$2:$F$1000,5,0)))</f>
        <v>01-Fixed Price</v>
      </c>
      <c r="L1155" s="11" t="str">
        <f>IF(ISERROR(VLOOKUP(C1155,'WI Vs ASM'!$B$2:$D$1000,3,0)),0,(VLOOKUP(C1155,'WI Vs ASM'!$B$2:$D$1000,3,0)))</f>
        <v>01-Maintenance Offshore</v>
      </c>
      <c r="M1155" s="11" t="str">
        <f>IF(ISERROR(VLOOKUP(C1155,'WI Vs ASM'!$B$2:$I$1000,8,0)),0,(VLOOKUP(C1155,'WI Vs ASM'!$B$2:$I$1000,8,0)))</f>
        <v>Rahul Soman</v>
      </c>
      <c r="N1155" s="11" t="str">
        <f>IF(ISERROR(VLOOKUP(C1155,'WI Vs ASM'!$B$2:$G$1000,6,0)),0,(VLOOKUP(C1155,'WI Vs ASM'!$B$2:$G$1000,6,0)))</f>
        <v>Claims</v>
      </c>
      <c r="O1155" s="11" t="str">
        <f>IF(ISERROR(VLOOKUP(C1155,'WI Vs ASM'!$B$2:$H$1000,7,0)),0,(VLOOKUP(C1155,'WI Vs ASM'!$B$2:$H$1000,7,0)))</f>
        <v>Claims</v>
      </c>
      <c r="P1155" s="11" t="str">
        <f t="shared" si="504"/>
        <v>May-17</v>
      </c>
      <c r="Q1155" s="11" t="str">
        <f t="shared" si="505"/>
        <v>Q2</v>
      </c>
      <c r="R1155" s="11" t="str">
        <f>IF(ISERROR(VLOOKUP(C1155,'WI Vs ASM'!$B$2:$J$1000,9,0)),0,(VLOOKUP(C1155,'WI Vs ASM'!$B$2:$J$1000,9,0)))</f>
        <v>Jyothi Pai</v>
      </c>
      <c r="S1155" s="11" t="str">
        <f>IF(ISERROR(VLOOKUP(C1155,'WI Vs ASM'!$B$2:$K$1000,10,0)),0,(VLOOKUP(C1155,'WI Vs ASM'!$B$2:$K$1000,10,0)))</f>
        <v>Dana D. Smith</v>
      </c>
      <c r="T1155" s="11" t="str">
        <f>IF(ISERROR(VLOOKUP(C1155,'WI Vs ASM'!$B$2:$L$1000,11,0)),0,(VLOOKUP(C1155,'WI Vs ASM'!$B$2:$L$1000,11,0)))</f>
        <v>Phillip Mclean</v>
      </c>
      <c r="U1155" s="11" t="str">
        <f t="shared" ref="U1155:U1218" si="512">IF(ISERROR(MID((UPPER(D1155)),(FIND("WR",(UPPER(D1155)),1)),8)),MID((UPPER(D1155)),(FIND("ENH",(UPPER(D1155)),1)),9),MID((UPPER(D1155)),(FIND("WR",(UPPER(D1155)),1)),8))</f>
        <v>WR736001</v>
      </c>
      <c r="V1155" s="11" t="str">
        <f t="shared" si="506"/>
        <v>No</v>
      </c>
      <c r="W1155" s="11" t="str">
        <f t="shared" si="507"/>
        <v>Yes</v>
      </c>
      <c r="X1155" s="11" t="str">
        <f t="shared" si="508"/>
        <v>No</v>
      </c>
      <c r="Y1155" s="11" t="str">
        <f t="shared" si="509"/>
        <v>No</v>
      </c>
      <c r="Z1155" s="11" t="str">
        <f t="shared" si="510"/>
        <v>No</v>
      </c>
      <c r="AA1155" s="11" t="str">
        <f t="shared" ref="AA1155:AA1218" si="513">RTCdetails(AE1155,AY1155)</f>
        <v>No</v>
      </c>
      <c r="AB1155" s="11">
        <f>IF(ISERROR(VLOOKUP(U1155,'ITWR Dump'!$A$2:$Y$5000,24,0)),0,(VLOOKUP('ILC Report'!U1155,'ITWR Dump'!$A$2:$Y$5000,24,0)))</f>
        <v>0</v>
      </c>
      <c r="AC1155" s="11" t="str">
        <f t="shared" ref="AC1155:AC1218" si="514">Billable(X1155,Y1155,Z1155,AA1155,BC1155)</f>
        <v>No</v>
      </c>
      <c r="AD1155" s="11" t="str">
        <f t="shared" ref="AD1155:AD1218" si="515">IF(X1155="Yes",$X$1,IF(Y1155="Yes",$Y$1,IF(Z1155="Yes",$Z$1,IF(AA1155="Yes",$AA$1,""))))</f>
        <v/>
      </c>
      <c r="AE1155" s="11">
        <f>IF(ISERROR(VLOOKUP(U1155,'ITWR Dump'!$A$2:$Y$5000,13,0)),0,(VLOOKUP(U1155,'ITWR Dump'!$A$2:$Y$5000,13,0)))</f>
        <v>0</v>
      </c>
      <c r="AF1155" s="11">
        <f>IF(ISERROR(VLOOKUP(U1155,'ITWR Dump'!$A$2:$Y$5000,11,0)),0,(VLOOKUP(U1155,'ITWR Dump'!$A$2:$Y$5000,11,0)))</f>
        <v>0</v>
      </c>
      <c r="AG1155" s="11">
        <f>IF(ISERROR(VLOOKUP(U1155,'ITWR Dump'!$A$2:$Y$5000,2,0)),0,(VLOOKUP(U1155,'ITWR Dump'!$A$2:$Y$5000,2,0)))</f>
        <v>0</v>
      </c>
      <c r="AH1155" s="11">
        <f>IF(ISERROR(VLOOKUP(U1155,'ITWR Dump'!$A$2:$Y$5000,14,0)),0,(VLOOKUP(U1155,'ITWR Dump'!$A$2:$Y$5000,14,0)))</f>
        <v>0</v>
      </c>
      <c r="AI1155" s="11" t="str">
        <f t="shared" ref="AI1155:AI1218" si="516">UdfCategory(H1155,L1155,AJ1155)</f>
        <v>01-Maintenance Offshore</v>
      </c>
      <c r="AJ1155" s="11" t="str">
        <f t="shared" ref="AJ1155:AJ1218" si="517">OnOffLanded(A1155,C1155,J1155)</f>
        <v>Offshore</v>
      </c>
      <c r="AK1155" s="11" t="str">
        <f>IF(ISERROR(VLOOKUP(A1155,'Team Data'!$C$2:$U$213,17,0)),0,(VLOOKUP(A1155,'Team Data'!$C$2:$U$213,17,0)))</f>
        <v>IMS and FN</v>
      </c>
      <c r="AL1155" s="11" t="str">
        <f t="shared" ref="AL1155:AL1218" si="518">LEFT(AW1155,10)</f>
        <v>2017-04-24</v>
      </c>
      <c r="AM1155" s="11">
        <f>IF(ISERROR(VLOOKUP(U1155,'ITWR Dump'!$A$2:$Y$5000,16,0)),0,(VLOOKUP(U1155,'ITWR Dump'!$A$2:$Y$5000,16,0)))</f>
        <v>0</v>
      </c>
      <c r="AN1155" s="11">
        <f>IF(ISERROR(VLOOKUP(U1155,'ITWR Dump'!$A$2:$Y$5000,18,0)),0,(VLOOKUP(U1155,'ITWR Dump'!$A$2:$Y$5000,18,0)))</f>
        <v>0</v>
      </c>
      <c r="AO1155" s="11">
        <f>IF(ISERROR(VLOOKUP(U1155,'ITWR Dump'!$A$2:$Y$5000,25,0)),0,(VLOOKUP('ILC Report'!U1155,'ITWR Dump'!$A$2:$Y$5000,25,0)))</f>
        <v>0</v>
      </c>
      <c r="AP1155" s="11">
        <f t="shared" ref="AP1155:AP1218" si="519">IFERROR(FIND("INC0",D1155,1),0)</f>
        <v>0</v>
      </c>
      <c r="AQ1155" s="26">
        <f t="shared" ref="AQ1155:AQ1218" si="520">IFERROR(FIND("INC1",D1155,1),0)</f>
        <v>0</v>
      </c>
      <c r="AR1155" s="26">
        <f t="shared" ref="AR1155:AR1218" si="521">IFERROR(FIND("INC2",D1155,1),0)</f>
        <v>0</v>
      </c>
      <c r="AS1155" s="26">
        <f t="shared" ref="AS1155:AS1218" si="522">IFERROR(FIND("INC3",D1155,1),0)</f>
        <v>0</v>
      </c>
      <c r="AT1155" s="26">
        <f t="shared" ref="AT1155:AT1218" si="523">IFERROR(FIND("INC4",D1155,1),0)</f>
        <v>0</v>
      </c>
      <c r="AU1155" s="26">
        <f t="shared" ref="AU1155:AU1218" si="524">IFERROR(FIND("INC 0",D1155,1),0)</f>
        <v>0</v>
      </c>
      <c r="AV1155" s="26">
        <f t="shared" ref="AV1155:AV1218" si="525">IFERROR(FIND("INC 1",D1155,1),0)</f>
        <v>0</v>
      </c>
      <c r="AW1155" s="11" t="s">
        <v>653</v>
      </c>
      <c r="AX1155" s="11" t="str">
        <f>VLOOKUP(L1155,Group!$A$2:$B$1000,2,0)</f>
        <v>Maintenance</v>
      </c>
      <c r="AY1155" s="11">
        <f>IF(ISERROR(VLOOKUP(U1155,'ITWR Dump'!$A$2:$Y$5000,15,0)),0,(VLOOKUP('ILC Report'!U1155,'ITWR Dump'!$A$2:$Y$5000,15,0)))</f>
        <v>0</v>
      </c>
      <c r="AZ1155" s="11" t="str">
        <f t="shared" ref="AZ1155:AZ1218" si="526">Adoc(BB1155,D1155)</f>
        <v>Yes</v>
      </c>
      <c r="BA1155" s="11" t="str">
        <f t="shared" ref="BA1155:BA1218" si="527">LEFT(C1155,3)</f>
        <v>BKI</v>
      </c>
      <c r="BB1155" s="11" t="str">
        <f t="shared" ref="BB1155:BB1218" si="528">RIGHT(C1155,2)</f>
        <v>MN</v>
      </c>
      <c r="BC1155" s="11" t="str">
        <f t="shared" ref="BC1155:BC1218" si="529">Work(AF1155)</f>
        <v>No</v>
      </c>
    </row>
    <row r="1156" spans="1:55" x14ac:dyDescent="0.3">
      <c r="A1156" s="11" t="s">
        <v>682</v>
      </c>
      <c r="B1156" s="11" t="s">
        <v>1862</v>
      </c>
      <c r="C1156" s="11" t="s">
        <v>562</v>
      </c>
      <c r="D1156" s="11" t="s">
        <v>2550</v>
      </c>
      <c r="E1156" s="38" t="s">
        <v>2903</v>
      </c>
      <c r="F1156" s="11">
        <v>9</v>
      </c>
      <c r="G1156" s="40" t="s">
        <v>218</v>
      </c>
      <c r="H1156" s="11" t="str">
        <f t="shared" si="511"/>
        <v>Regular</v>
      </c>
      <c r="I1156" s="11" t="str">
        <f t="shared" si="503"/>
        <v>INDIA</v>
      </c>
      <c r="J1156" s="11" t="str">
        <f>IF(ISERROR(VLOOKUP(C1156,'WI Vs ASM'!$B$2:$E$1000,4,0)),0,(VLOOKUP(C1156,'WI Vs ASM'!$B$2:$E$1000,4,0)))</f>
        <v>Offshore</v>
      </c>
      <c r="K1156" s="11" t="str">
        <f>IF(ISERROR(VLOOKUP(C1156,'WI Vs ASM'!$B$2:$F$1000,5,0)),0,(VLOOKUP(C1156,'WI Vs ASM'!$B$2:$F$1000,5,0)))</f>
        <v>02-Variable Billable</v>
      </c>
      <c r="L1156" s="11" t="str">
        <f>IF(ISERROR(VLOOKUP(C1156,'WI Vs ASM'!$B$2:$D$1000,3,0)),0,(VLOOKUP(C1156,'WI Vs ASM'!$B$2:$D$1000,3,0)))</f>
        <v>11-Enhancement Offshore</v>
      </c>
      <c r="M1156" s="11" t="str">
        <f>IF(ISERROR(VLOOKUP(C1156,'WI Vs ASM'!$B$2:$I$1000,8,0)),0,(VLOOKUP(C1156,'WI Vs ASM'!$B$2:$I$1000,8,0)))</f>
        <v>Prakash Varadachari</v>
      </c>
      <c r="N1156" s="11" t="str">
        <f>IF(ISERROR(VLOOKUP(C1156,'WI Vs ASM'!$B$2:$G$1000,6,0)),0,(VLOOKUP(C1156,'WI Vs ASM'!$B$2:$G$1000,6,0)))</f>
        <v>Claims</v>
      </c>
      <c r="O1156" s="11" t="str">
        <f>IF(ISERROR(VLOOKUP(C1156,'WI Vs ASM'!$B$2:$H$1000,7,0)),0,(VLOOKUP(C1156,'WI Vs ASM'!$B$2:$H$1000,7,0)))</f>
        <v>Claims</v>
      </c>
      <c r="P1156" s="11" t="str">
        <f t="shared" si="504"/>
        <v>May-17</v>
      </c>
      <c r="Q1156" s="11" t="str">
        <f t="shared" si="505"/>
        <v>Q2</v>
      </c>
      <c r="R1156" s="11" t="str">
        <f>IF(ISERROR(VLOOKUP(C1156,'WI Vs ASM'!$B$2:$J$1000,9,0)),0,(VLOOKUP(C1156,'WI Vs ASM'!$B$2:$J$1000,9,0)))</f>
        <v>Chandraprabha Palaniswamy</v>
      </c>
      <c r="S1156" s="11" t="str">
        <f>IF(ISERROR(VLOOKUP(C1156,'WI Vs ASM'!$B$2:$K$1000,10,0)),0,(VLOOKUP(C1156,'WI Vs ASM'!$B$2:$K$1000,10,0)))</f>
        <v>Dana D. Smith</v>
      </c>
      <c r="T1156" s="11" t="str">
        <f>IF(ISERROR(VLOOKUP(C1156,'WI Vs ASM'!$B$2:$L$1000,11,0)),0,(VLOOKUP(C1156,'WI Vs ASM'!$B$2:$L$1000,11,0)))</f>
        <v>Phillip Mclean</v>
      </c>
      <c r="U1156" s="11" t="str">
        <f t="shared" si="512"/>
        <v>WR736366</v>
      </c>
      <c r="V1156" s="11" t="str">
        <f t="shared" si="506"/>
        <v>No</v>
      </c>
      <c r="W1156" s="11" t="str">
        <f t="shared" si="507"/>
        <v>Yes</v>
      </c>
      <c r="X1156" s="11" t="str">
        <f t="shared" si="508"/>
        <v>No</v>
      </c>
      <c r="Y1156" s="11" t="str">
        <f t="shared" si="509"/>
        <v>No</v>
      </c>
      <c r="Z1156" s="11" t="str">
        <f t="shared" si="510"/>
        <v>No</v>
      </c>
      <c r="AA1156" s="11" t="str">
        <f t="shared" si="513"/>
        <v>No</v>
      </c>
      <c r="AB1156" s="11">
        <f>IF(ISERROR(VLOOKUP(U1156,'ITWR Dump'!$A$2:$Y$5000,24,0)),0,(VLOOKUP('ILC Report'!U1156,'ITWR Dump'!$A$2:$Y$5000,24,0)))</f>
        <v>0</v>
      </c>
      <c r="AC1156" s="11" t="str">
        <f t="shared" si="514"/>
        <v>No</v>
      </c>
      <c r="AD1156" s="11" t="str">
        <f t="shared" si="515"/>
        <v/>
      </c>
      <c r="AE1156" s="11">
        <f>IF(ISERROR(VLOOKUP(U1156,'ITWR Dump'!$A$2:$Y$5000,13,0)),0,(VLOOKUP(U1156,'ITWR Dump'!$A$2:$Y$5000,13,0)))</f>
        <v>0</v>
      </c>
      <c r="AF1156" s="11">
        <f>IF(ISERROR(VLOOKUP(U1156,'ITWR Dump'!$A$2:$Y$5000,11,0)),0,(VLOOKUP(U1156,'ITWR Dump'!$A$2:$Y$5000,11,0)))</f>
        <v>0</v>
      </c>
      <c r="AG1156" s="11">
        <f>IF(ISERROR(VLOOKUP(U1156,'ITWR Dump'!$A$2:$Y$5000,2,0)),0,(VLOOKUP(U1156,'ITWR Dump'!$A$2:$Y$5000,2,0)))</f>
        <v>0</v>
      </c>
      <c r="AH1156" s="11">
        <f>IF(ISERROR(VLOOKUP(U1156,'ITWR Dump'!$A$2:$Y$5000,14,0)),0,(VLOOKUP(U1156,'ITWR Dump'!$A$2:$Y$5000,14,0)))</f>
        <v>0</v>
      </c>
      <c r="AI1156" s="11" t="str">
        <f t="shared" si="516"/>
        <v>11-Enhancement Offshore</v>
      </c>
      <c r="AJ1156" s="11" t="str">
        <f t="shared" si="517"/>
        <v>Offshore</v>
      </c>
      <c r="AK1156" s="11" t="str">
        <f>IF(ISERROR(VLOOKUP(A1156,'Team Data'!$C$2:$U$213,17,0)),0,(VLOOKUP(A1156,'Team Data'!$C$2:$U$213,17,0)))</f>
        <v>IMS and FN</v>
      </c>
      <c r="AL1156" s="11" t="str">
        <f t="shared" si="518"/>
        <v>2017-04-24</v>
      </c>
      <c r="AM1156" s="11">
        <f>IF(ISERROR(VLOOKUP(U1156,'ITWR Dump'!$A$2:$Y$5000,16,0)),0,(VLOOKUP(U1156,'ITWR Dump'!$A$2:$Y$5000,16,0)))</f>
        <v>0</v>
      </c>
      <c r="AN1156" s="11">
        <f>IF(ISERROR(VLOOKUP(U1156,'ITWR Dump'!$A$2:$Y$5000,18,0)),0,(VLOOKUP(U1156,'ITWR Dump'!$A$2:$Y$5000,18,0)))</f>
        <v>0</v>
      </c>
      <c r="AO1156" s="11">
        <f>IF(ISERROR(VLOOKUP(U1156,'ITWR Dump'!$A$2:$Y$5000,25,0)),0,(VLOOKUP('ILC Report'!U1156,'ITWR Dump'!$A$2:$Y$5000,25,0)))</f>
        <v>0</v>
      </c>
      <c r="AP1156" s="11">
        <f t="shared" si="519"/>
        <v>0</v>
      </c>
      <c r="AQ1156" s="26">
        <f t="shared" si="520"/>
        <v>0</v>
      </c>
      <c r="AR1156" s="26">
        <f t="shared" si="521"/>
        <v>0</v>
      </c>
      <c r="AS1156" s="26">
        <f t="shared" si="522"/>
        <v>0</v>
      </c>
      <c r="AT1156" s="26">
        <f t="shared" si="523"/>
        <v>0</v>
      </c>
      <c r="AU1156" s="26">
        <f t="shared" si="524"/>
        <v>0</v>
      </c>
      <c r="AV1156" s="26">
        <f t="shared" si="525"/>
        <v>0</v>
      </c>
      <c r="AW1156" s="11" t="s">
        <v>653</v>
      </c>
      <c r="AX1156" s="11" t="str">
        <f>VLOOKUP(L1156,Group!$A$2:$B$1000,2,0)</f>
        <v>Enhancement</v>
      </c>
      <c r="AY1156" s="11">
        <f>IF(ISERROR(VLOOKUP(U1156,'ITWR Dump'!$A$2:$Y$5000,15,0)),0,(VLOOKUP('ILC Report'!U1156,'ITWR Dump'!$A$2:$Y$5000,15,0)))</f>
        <v>0</v>
      </c>
      <c r="AZ1156" s="11" t="str">
        <f t="shared" si="526"/>
        <v>No</v>
      </c>
      <c r="BA1156" s="11" t="str">
        <f t="shared" si="527"/>
        <v>BKI</v>
      </c>
      <c r="BB1156" s="11" t="str">
        <f t="shared" si="528"/>
        <v>ES</v>
      </c>
      <c r="BC1156" s="11" t="str">
        <f t="shared" si="529"/>
        <v>No</v>
      </c>
    </row>
    <row r="1157" spans="1:55" x14ac:dyDescent="0.3">
      <c r="A1157" s="11" t="s">
        <v>682</v>
      </c>
      <c r="B1157" s="11" t="s">
        <v>1862</v>
      </c>
      <c r="C1157" s="11" t="s">
        <v>564</v>
      </c>
      <c r="D1157" s="11" t="s">
        <v>2551</v>
      </c>
      <c r="E1157" s="38" t="s">
        <v>2904</v>
      </c>
      <c r="F1157" s="11">
        <v>2</v>
      </c>
      <c r="G1157" s="40" t="s">
        <v>218</v>
      </c>
      <c r="H1157" s="11" t="str">
        <f t="shared" si="511"/>
        <v>Regular</v>
      </c>
      <c r="I1157" s="11" t="str">
        <f t="shared" si="503"/>
        <v>INDIA</v>
      </c>
      <c r="J1157" s="11" t="str">
        <f>IF(ISERROR(VLOOKUP(C1157,'WI Vs ASM'!$B$2:$E$1000,4,0)),0,(VLOOKUP(C1157,'WI Vs ASM'!$B$2:$E$1000,4,0)))</f>
        <v>Offshore</v>
      </c>
      <c r="K1157" s="11" t="str">
        <f>IF(ISERROR(VLOOKUP(C1157,'WI Vs ASM'!$B$2:$F$1000,5,0)),0,(VLOOKUP(C1157,'WI Vs ASM'!$B$2:$F$1000,5,0)))</f>
        <v>09-NonBillable</v>
      </c>
      <c r="L1157" s="11" t="str">
        <f>IF(ISERROR(VLOOKUP(C1157,'WI Vs ASM'!$B$2:$D$1000,3,0)),0,(VLOOKUP(C1157,'WI Vs ASM'!$B$2:$D$1000,3,0)))</f>
        <v>54-Knowledge Transfer/Training Offshore</v>
      </c>
      <c r="M1157" s="11" t="str">
        <f>IF(ISERROR(VLOOKUP(C1157,'WI Vs ASM'!$B$2:$I$1000,8,0)),0,(VLOOKUP(C1157,'WI Vs ASM'!$B$2:$I$1000,8,0)))</f>
        <v>Prakash Varadachari</v>
      </c>
      <c r="N1157" s="11" t="str">
        <f>IF(ISERROR(VLOOKUP(C1157,'WI Vs ASM'!$B$2:$G$1000,6,0)),0,(VLOOKUP(C1157,'WI Vs ASM'!$B$2:$G$1000,6,0)))</f>
        <v>Claims</v>
      </c>
      <c r="O1157" s="11" t="str">
        <f>IF(ISERROR(VLOOKUP(C1157,'WI Vs ASM'!$B$2:$H$1000,7,0)),0,(VLOOKUP(C1157,'WI Vs ASM'!$B$2:$H$1000,7,0)))</f>
        <v>Claims</v>
      </c>
      <c r="P1157" s="11" t="str">
        <f t="shared" si="504"/>
        <v>May-17</v>
      </c>
      <c r="Q1157" s="11" t="str">
        <f t="shared" si="505"/>
        <v>Q2</v>
      </c>
      <c r="R1157" s="11" t="str">
        <f>IF(ISERROR(VLOOKUP(C1157,'WI Vs ASM'!$B$2:$J$1000,9,0)),0,(VLOOKUP(C1157,'WI Vs ASM'!$B$2:$J$1000,9,0)))</f>
        <v>Chandraprabha Palaniswamy</v>
      </c>
      <c r="S1157" s="11" t="str">
        <f>IF(ISERROR(VLOOKUP(C1157,'WI Vs ASM'!$B$2:$K$1000,10,0)),0,(VLOOKUP(C1157,'WI Vs ASM'!$B$2:$K$1000,10,0)))</f>
        <v>Dana D. Smith</v>
      </c>
      <c r="T1157" s="11" t="str">
        <f>IF(ISERROR(VLOOKUP(C1157,'WI Vs ASM'!$B$2:$L$1000,11,0)),0,(VLOOKUP(C1157,'WI Vs ASM'!$B$2:$L$1000,11,0)))</f>
        <v>Phillip Mclean</v>
      </c>
      <c r="U1157" s="11" t="e">
        <f t="shared" si="512"/>
        <v>#VALUE!</v>
      </c>
      <c r="V1157" s="11" t="str">
        <f t="shared" si="506"/>
        <v>No</v>
      </c>
      <c r="W1157" s="11" t="str">
        <f t="shared" si="507"/>
        <v>No</v>
      </c>
      <c r="X1157" s="11" t="str">
        <f t="shared" si="508"/>
        <v>No</v>
      </c>
      <c r="Y1157" s="11" t="str">
        <f t="shared" si="509"/>
        <v>No</v>
      </c>
      <c r="Z1157" s="11" t="str">
        <f t="shared" si="510"/>
        <v>No</v>
      </c>
      <c r="AA1157" s="11" t="str">
        <f t="shared" si="513"/>
        <v>No</v>
      </c>
      <c r="AB1157" s="11">
        <f>IF(ISERROR(VLOOKUP(U1157,'ITWR Dump'!$A$2:$Y$5000,24,0)),0,(VLOOKUP('ILC Report'!U1157,'ITWR Dump'!$A$2:$Y$5000,24,0)))</f>
        <v>0</v>
      </c>
      <c r="AC1157" s="11" t="str">
        <f t="shared" si="514"/>
        <v>No</v>
      </c>
      <c r="AD1157" s="11" t="str">
        <f t="shared" si="515"/>
        <v/>
      </c>
      <c r="AE1157" s="11">
        <f>IF(ISERROR(VLOOKUP(U1157,'ITWR Dump'!$A$2:$Y$5000,13,0)),0,(VLOOKUP(U1157,'ITWR Dump'!$A$2:$Y$5000,13,0)))</f>
        <v>0</v>
      </c>
      <c r="AF1157" s="11">
        <f>IF(ISERROR(VLOOKUP(U1157,'ITWR Dump'!$A$2:$Y$5000,11,0)),0,(VLOOKUP(U1157,'ITWR Dump'!$A$2:$Y$5000,11,0)))</f>
        <v>0</v>
      </c>
      <c r="AG1157" s="11">
        <f>IF(ISERROR(VLOOKUP(U1157,'ITWR Dump'!$A$2:$Y$5000,2,0)),0,(VLOOKUP(U1157,'ITWR Dump'!$A$2:$Y$5000,2,0)))</f>
        <v>0</v>
      </c>
      <c r="AH1157" s="11">
        <f>IF(ISERROR(VLOOKUP(U1157,'ITWR Dump'!$A$2:$Y$5000,14,0)),0,(VLOOKUP(U1157,'ITWR Dump'!$A$2:$Y$5000,14,0)))</f>
        <v>0</v>
      </c>
      <c r="AI1157" s="11" t="str">
        <f t="shared" si="516"/>
        <v>54-Knowledge Transfer/Training Offshore</v>
      </c>
      <c r="AJ1157" s="11" t="str">
        <f t="shared" si="517"/>
        <v>Offshore</v>
      </c>
      <c r="AK1157" s="11" t="str">
        <f>IF(ISERROR(VLOOKUP(A1157,'Team Data'!$C$2:$U$213,17,0)),0,(VLOOKUP(A1157,'Team Data'!$C$2:$U$213,17,0)))</f>
        <v>IMS and FN</v>
      </c>
      <c r="AL1157" s="11" t="str">
        <f t="shared" si="518"/>
        <v>2017-04-24</v>
      </c>
      <c r="AM1157" s="11">
        <f>IF(ISERROR(VLOOKUP(U1157,'ITWR Dump'!$A$2:$Y$5000,16,0)),0,(VLOOKUP(U1157,'ITWR Dump'!$A$2:$Y$5000,16,0)))</f>
        <v>0</v>
      </c>
      <c r="AN1157" s="11">
        <f>IF(ISERROR(VLOOKUP(U1157,'ITWR Dump'!$A$2:$Y$5000,18,0)),0,(VLOOKUP(U1157,'ITWR Dump'!$A$2:$Y$5000,18,0)))</f>
        <v>0</v>
      </c>
      <c r="AO1157" s="11">
        <f>IF(ISERROR(VLOOKUP(U1157,'ITWR Dump'!$A$2:$Y$5000,25,0)),0,(VLOOKUP('ILC Report'!U1157,'ITWR Dump'!$A$2:$Y$5000,25,0)))</f>
        <v>0</v>
      </c>
      <c r="AP1157" s="11">
        <f t="shared" si="519"/>
        <v>0</v>
      </c>
      <c r="AQ1157" s="26">
        <f t="shared" si="520"/>
        <v>0</v>
      </c>
      <c r="AR1157" s="26">
        <f t="shared" si="521"/>
        <v>0</v>
      </c>
      <c r="AS1157" s="26">
        <f t="shared" si="522"/>
        <v>0</v>
      </c>
      <c r="AT1157" s="26">
        <f t="shared" si="523"/>
        <v>0</v>
      </c>
      <c r="AU1157" s="26">
        <f t="shared" si="524"/>
        <v>0</v>
      </c>
      <c r="AV1157" s="26">
        <f t="shared" si="525"/>
        <v>0</v>
      </c>
      <c r="AW1157" s="11" t="s">
        <v>653</v>
      </c>
      <c r="AX1157" s="11" t="str">
        <f>VLOOKUP(L1157,Group!$A$2:$B$1000,2,0)</f>
        <v>Maintenance</v>
      </c>
      <c r="AY1157" s="11">
        <f>IF(ISERROR(VLOOKUP(U1157,'ITWR Dump'!$A$2:$Y$5000,15,0)),0,(VLOOKUP('ILC Report'!U1157,'ITWR Dump'!$A$2:$Y$5000,15,0)))</f>
        <v>0</v>
      </c>
      <c r="AZ1157" s="11" t="str">
        <f t="shared" si="526"/>
        <v>No</v>
      </c>
      <c r="BA1157" s="11" t="str">
        <f t="shared" si="527"/>
        <v>BKI</v>
      </c>
      <c r="BB1157" s="11" t="str">
        <f t="shared" si="528"/>
        <v>KT</v>
      </c>
      <c r="BC1157" s="11" t="str">
        <f t="shared" si="529"/>
        <v>No</v>
      </c>
    </row>
    <row r="1158" spans="1:55" x14ac:dyDescent="0.3">
      <c r="A1158" s="11" t="s">
        <v>682</v>
      </c>
      <c r="B1158" s="11" t="s">
        <v>1862</v>
      </c>
      <c r="C1158" s="11" t="s">
        <v>562</v>
      </c>
      <c r="D1158" s="11" t="s">
        <v>2552</v>
      </c>
      <c r="E1158" s="38" t="s">
        <v>2904</v>
      </c>
      <c r="F1158" s="11">
        <v>35</v>
      </c>
      <c r="G1158" s="40" t="s">
        <v>218</v>
      </c>
      <c r="H1158" s="11" t="str">
        <f t="shared" si="511"/>
        <v>Regular</v>
      </c>
      <c r="I1158" s="11" t="str">
        <f t="shared" si="503"/>
        <v>INDIA</v>
      </c>
      <c r="J1158" s="11" t="str">
        <f>IF(ISERROR(VLOOKUP(C1158,'WI Vs ASM'!$B$2:$E$1000,4,0)),0,(VLOOKUP(C1158,'WI Vs ASM'!$B$2:$E$1000,4,0)))</f>
        <v>Offshore</v>
      </c>
      <c r="K1158" s="11" t="str">
        <f>IF(ISERROR(VLOOKUP(C1158,'WI Vs ASM'!$B$2:$F$1000,5,0)),0,(VLOOKUP(C1158,'WI Vs ASM'!$B$2:$F$1000,5,0)))</f>
        <v>02-Variable Billable</v>
      </c>
      <c r="L1158" s="11" t="str">
        <f>IF(ISERROR(VLOOKUP(C1158,'WI Vs ASM'!$B$2:$D$1000,3,0)),0,(VLOOKUP(C1158,'WI Vs ASM'!$B$2:$D$1000,3,0)))</f>
        <v>11-Enhancement Offshore</v>
      </c>
      <c r="M1158" s="11" t="str">
        <f>IF(ISERROR(VLOOKUP(C1158,'WI Vs ASM'!$B$2:$I$1000,8,0)),0,(VLOOKUP(C1158,'WI Vs ASM'!$B$2:$I$1000,8,0)))</f>
        <v>Prakash Varadachari</v>
      </c>
      <c r="N1158" s="11" t="str">
        <f>IF(ISERROR(VLOOKUP(C1158,'WI Vs ASM'!$B$2:$G$1000,6,0)),0,(VLOOKUP(C1158,'WI Vs ASM'!$B$2:$G$1000,6,0)))</f>
        <v>Claims</v>
      </c>
      <c r="O1158" s="11" t="str">
        <f>IF(ISERROR(VLOOKUP(C1158,'WI Vs ASM'!$B$2:$H$1000,7,0)),0,(VLOOKUP(C1158,'WI Vs ASM'!$B$2:$H$1000,7,0)))</f>
        <v>Claims</v>
      </c>
      <c r="P1158" s="11" t="str">
        <f t="shared" si="504"/>
        <v>May-17</v>
      </c>
      <c r="Q1158" s="11" t="str">
        <f t="shared" si="505"/>
        <v>Q2</v>
      </c>
      <c r="R1158" s="11" t="str">
        <f>IF(ISERROR(VLOOKUP(C1158,'WI Vs ASM'!$B$2:$J$1000,9,0)),0,(VLOOKUP(C1158,'WI Vs ASM'!$B$2:$J$1000,9,0)))</f>
        <v>Chandraprabha Palaniswamy</v>
      </c>
      <c r="S1158" s="11" t="str">
        <f>IF(ISERROR(VLOOKUP(C1158,'WI Vs ASM'!$B$2:$K$1000,10,0)),0,(VLOOKUP(C1158,'WI Vs ASM'!$B$2:$K$1000,10,0)))</f>
        <v>Dana D. Smith</v>
      </c>
      <c r="T1158" s="11" t="str">
        <f>IF(ISERROR(VLOOKUP(C1158,'WI Vs ASM'!$B$2:$L$1000,11,0)),0,(VLOOKUP(C1158,'WI Vs ASM'!$B$2:$L$1000,11,0)))</f>
        <v>Phillip Mclean</v>
      </c>
      <c r="U1158" s="11" t="str">
        <f t="shared" si="512"/>
        <v>WR634939</v>
      </c>
      <c r="V1158" s="11" t="str">
        <f t="shared" si="506"/>
        <v>No</v>
      </c>
      <c r="W1158" s="11" t="str">
        <f t="shared" si="507"/>
        <v>Yes</v>
      </c>
      <c r="X1158" s="11" t="str">
        <f t="shared" si="508"/>
        <v>No</v>
      </c>
      <c r="Y1158" s="11" t="str">
        <f t="shared" si="509"/>
        <v>No</v>
      </c>
      <c r="Z1158" s="11" t="str">
        <f t="shared" si="510"/>
        <v>No</v>
      </c>
      <c r="AA1158" s="11" t="str">
        <f t="shared" si="513"/>
        <v>No</v>
      </c>
      <c r="AB1158" s="11">
        <f>IF(ISERROR(VLOOKUP(U1158,'ITWR Dump'!$A$2:$Y$5000,24,0)),0,(VLOOKUP('ILC Report'!U1158,'ITWR Dump'!$A$2:$Y$5000,24,0)))</f>
        <v>0</v>
      </c>
      <c r="AC1158" s="11" t="str">
        <f t="shared" si="514"/>
        <v>No</v>
      </c>
      <c r="AD1158" s="11" t="str">
        <f t="shared" si="515"/>
        <v/>
      </c>
      <c r="AE1158" s="11">
        <f>IF(ISERROR(VLOOKUP(U1158,'ITWR Dump'!$A$2:$Y$5000,13,0)),0,(VLOOKUP(U1158,'ITWR Dump'!$A$2:$Y$5000,13,0)))</f>
        <v>0</v>
      </c>
      <c r="AF1158" s="11">
        <f>IF(ISERROR(VLOOKUP(U1158,'ITWR Dump'!$A$2:$Y$5000,11,0)),0,(VLOOKUP(U1158,'ITWR Dump'!$A$2:$Y$5000,11,0)))</f>
        <v>0</v>
      </c>
      <c r="AG1158" s="11">
        <f>IF(ISERROR(VLOOKUP(U1158,'ITWR Dump'!$A$2:$Y$5000,2,0)),0,(VLOOKUP(U1158,'ITWR Dump'!$A$2:$Y$5000,2,0)))</f>
        <v>0</v>
      </c>
      <c r="AH1158" s="11">
        <f>IF(ISERROR(VLOOKUP(U1158,'ITWR Dump'!$A$2:$Y$5000,14,0)),0,(VLOOKUP(U1158,'ITWR Dump'!$A$2:$Y$5000,14,0)))</f>
        <v>0</v>
      </c>
      <c r="AI1158" s="11" t="str">
        <f t="shared" si="516"/>
        <v>11-Enhancement Offshore</v>
      </c>
      <c r="AJ1158" s="11" t="str">
        <f t="shared" si="517"/>
        <v>Offshore</v>
      </c>
      <c r="AK1158" s="11" t="str">
        <f>IF(ISERROR(VLOOKUP(A1158,'Team Data'!$C$2:$U$213,17,0)),0,(VLOOKUP(A1158,'Team Data'!$C$2:$U$213,17,0)))</f>
        <v>IMS and FN</v>
      </c>
      <c r="AL1158" s="11" t="str">
        <f t="shared" si="518"/>
        <v>2017-04-24</v>
      </c>
      <c r="AM1158" s="11">
        <f>IF(ISERROR(VLOOKUP(U1158,'ITWR Dump'!$A$2:$Y$5000,16,0)),0,(VLOOKUP(U1158,'ITWR Dump'!$A$2:$Y$5000,16,0)))</f>
        <v>0</v>
      </c>
      <c r="AN1158" s="11">
        <f>IF(ISERROR(VLOOKUP(U1158,'ITWR Dump'!$A$2:$Y$5000,18,0)),0,(VLOOKUP(U1158,'ITWR Dump'!$A$2:$Y$5000,18,0)))</f>
        <v>0</v>
      </c>
      <c r="AO1158" s="11">
        <f>IF(ISERROR(VLOOKUP(U1158,'ITWR Dump'!$A$2:$Y$5000,25,0)),0,(VLOOKUP('ILC Report'!U1158,'ITWR Dump'!$A$2:$Y$5000,25,0)))</f>
        <v>0</v>
      </c>
      <c r="AP1158" s="11">
        <f t="shared" si="519"/>
        <v>0</v>
      </c>
      <c r="AQ1158" s="26">
        <f t="shared" si="520"/>
        <v>0</v>
      </c>
      <c r="AR1158" s="26">
        <f t="shared" si="521"/>
        <v>0</v>
      </c>
      <c r="AS1158" s="26">
        <f t="shared" si="522"/>
        <v>0</v>
      </c>
      <c r="AT1158" s="26">
        <f t="shared" si="523"/>
        <v>0</v>
      </c>
      <c r="AU1158" s="26">
        <f t="shared" si="524"/>
        <v>0</v>
      </c>
      <c r="AV1158" s="26">
        <f t="shared" si="525"/>
        <v>0</v>
      </c>
      <c r="AW1158" s="11" t="s">
        <v>653</v>
      </c>
      <c r="AX1158" s="11" t="str">
        <f>VLOOKUP(L1158,Group!$A$2:$B$1000,2,0)</f>
        <v>Enhancement</v>
      </c>
      <c r="AY1158" s="11">
        <f>IF(ISERROR(VLOOKUP(U1158,'ITWR Dump'!$A$2:$Y$5000,15,0)),0,(VLOOKUP('ILC Report'!U1158,'ITWR Dump'!$A$2:$Y$5000,15,0)))</f>
        <v>0</v>
      </c>
      <c r="AZ1158" s="11" t="str">
        <f t="shared" si="526"/>
        <v>No</v>
      </c>
      <c r="BA1158" s="11" t="str">
        <f t="shared" si="527"/>
        <v>BKI</v>
      </c>
      <c r="BB1158" s="11" t="str">
        <f t="shared" si="528"/>
        <v>ES</v>
      </c>
      <c r="BC1158" s="11" t="str">
        <f t="shared" si="529"/>
        <v>No</v>
      </c>
    </row>
    <row r="1159" spans="1:55" x14ac:dyDescent="0.3">
      <c r="A1159" s="11" t="s">
        <v>682</v>
      </c>
      <c r="B1159" s="11" t="s">
        <v>1862</v>
      </c>
      <c r="C1159" s="11" t="s">
        <v>566</v>
      </c>
      <c r="D1159" s="11" t="s">
        <v>2549</v>
      </c>
      <c r="E1159" s="38" t="s">
        <v>2904</v>
      </c>
      <c r="F1159" s="11">
        <v>8</v>
      </c>
      <c r="G1159" s="40" t="s">
        <v>218</v>
      </c>
      <c r="H1159" s="11" t="str">
        <f t="shared" si="511"/>
        <v>Regular</v>
      </c>
      <c r="I1159" s="11" t="str">
        <f t="shared" si="503"/>
        <v>INDIA</v>
      </c>
      <c r="J1159" s="11" t="str">
        <f>IF(ISERROR(VLOOKUP(C1159,'WI Vs ASM'!$B$2:$E$1000,4,0)),0,(VLOOKUP(C1159,'WI Vs ASM'!$B$2:$E$1000,4,0)))</f>
        <v>Offshore</v>
      </c>
      <c r="K1159" s="11" t="str">
        <f>IF(ISERROR(VLOOKUP(C1159,'WI Vs ASM'!$B$2:$F$1000,5,0)),0,(VLOOKUP(C1159,'WI Vs ASM'!$B$2:$F$1000,5,0)))</f>
        <v>01-Fixed Price</v>
      </c>
      <c r="L1159" s="11" t="str">
        <f>IF(ISERROR(VLOOKUP(C1159,'WI Vs ASM'!$B$2:$D$1000,3,0)),0,(VLOOKUP(C1159,'WI Vs ASM'!$B$2:$D$1000,3,0)))</f>
        <v>01-Maintenance Offshore</v>
      </c>
      <c r="M1159" s="11" t="str">
        <f>IF(ISERROR(VLOOKUP(C1159,'WI Vs ASM'!$B$2:$I$1000,8,0)),0,(VLOOKUP(C1159,'WI Vs ASM'!$B$2:$I$1000,8,0)))</f>
        <v>Rahul Soman</v>
      </c>
      <c r="N1159" s="11" t="str">
        <f>IF(ISERROR(VLOOKUP(C1159,'WI Vs ASM'!$B$2:$G$1000,6,0)),0,(VLOOKUP(C1159,'WI Vs ASM'!$B$2:$G$1000,6,0)))</f>
        <v>Claims</v>
      </c>
      <c r="O1159" s="11" t="str">
        <f>IF(ISERROR(VLOOKUP(C1159,'WI Vs ASM'!$B$2:$H$1000,7,0)),0,(VLOOKUP(C1159,'WI Vs ASM'!$B$2:$H$1000,7,0)))</f>
        <v>Claims</v>
      </c>
      <c r="P1159" s="11" t="str">
        <f t="shared" si="504"/>
        <v>May-17</v>
      </c>
      <c r="Q1159" s="11" t="str">
        <f t="shared" si="505"/>
        <v>Q2</v>
      </c>
      <c r="R1159" s="11" t="str">
        <f>IF(ISERROR(VLOOKUP(C1159,'WI Vs ASM'!$B$2:$J$1000,9,0)),0,(VLOOKUP(C1159,'WI Vs ASM'!$B$2:$J$1000,9,0)))</f>
        <v>Jyothi Pai</v>
      </c>
      <c r="S1159" s="11" t="str">
        <f>IF(ISERROR(VLOOKUP(C1159,'WI Vs ASM'!$B$2:$K$1000,10,0)),0,(VLOOKUP(C1159,'WI Vs ASM'!$B$2:$K$1000,10,0)))</f>
        <v>Dana D. Smith</v>
      </c>
      <c r="T1159" s="11" t="str">
        <f>IF(ISERROR(VLOOKUP(C1159,'WI Vs ASM'!$B$2:$L$1000,11,0)),0,(VLOOKUP(C1159,'WI Vs ASM'!$B$2:$L$1000,11,0)))</f>
        <v>Phillip Mclean</v>
      </c>
      <c r="U1159" s="11" t="str">
        <f t="shared" si="512"/>
        <v>WR736001</v>
      </c>
      <c r="V1159" s="11" t="str">
        <f t="shared" si="506"/>
        <v>No</v>
      </c>
      <c r="W1159" s="11" t="str">
        <f t="shared" si="507"/>
        <v>Yes</v>
      </c>
      <c r="X1159" s="11" t="str">
        <f t="shared" si="508"/>
        <v>No</v>
      </c>
      <c r="Y1159" s="11" t="str">
        <f t="shared" si="509"/>
        <v>No</v>
      </c>
      <c r="Z1159" s="11" t="str">
        <f t="shared" si="510"/>
        <v>No</v>
      </c>
      <c r="AA1159" s="11" t="str">
        <f t="shared" si="513"/>
        <v>No</v>
      </c>
      <c r="AB1159" s="11">
        <f>IF(ISERROR(VLOOKUP(U1159,'ITWR Dump'!$A$2:$Y$5000,24,0)),0,(VLOOKUP('ILC Report'!U1159,'ITWR Dump'!$A$2:$Y$5000,24,0)))</f>
        <v>0</v>
      </c>
      <c r="AC1159" s="11" t="str">
        <f t="shared" si="514"/>
        <v>No</v>
      </c>
      <c r="AD1159" s="11" t="str">
        <f t="shared" si="515"/>
        <v/>
      </c>
      <c r="AE1159" s="11">
        <f>IF(ISERROR(VLOOKUP(U1159,'ITWR Dump'!$A$2:$Y$5000,13,0)),0,(VLOOKUP(U1159,'ITWR Dump'!$A$2:$Y$5000,13,0)))</f>
        <v>0</v>
      </c>
      <c r="AF1159" s="11">
        <f>IF(ISERROR(VLOOKUP(U1159,'ITWR Dump'!$A$2:$Y$5000,11,0)),0,(VLOOKUP(U1159,'ITWR Dump'!$A$2:$Y$5000,11,0)))</f>
        <v>0</v>
      </c>
      <c r="AG1159" s="11">
        <f>IF(ISERROR(VLOOKUP(U1159,'ITWR Dump'!$A$2:$Y$5000,2,0)),0,(VLOOKUP(U1159,'ITWR Dump'!$A$2:$Y$5000,2,0)))</f>
        <v>0</v>
      </c>
      <c r="AH1159" s="11">
        <f>IF(ISERROR(VLOOKUP(U1159,'ITWR Dump'!$A$2:$Y$5000,14,0)),0,(VLOOKUP(U1159,'ITWR Dump'!$A$2:$Y$5000,14,0)))</f>
        <v>0</v>
      </c>
      <c r="AI1159" s="11" t="str">
        <f t="shared" si="516"/>
        <v>01-Maintenance Offshore</v>
      </c>
      <c r="AJ1159" s="11" t="str">
        <f t="shared" si="517"/>
        <v>Offshore</v>
      </c>
      <c r="AK1159" s="11" t="str">
        <f>IF(ISERROR(VLOOKUP(A1159,'Team Data'!$C$2:$U$213,17,0)),0,(VLOOKUP(A1159,'Team Data'!$C$2:$U$213,17,0)))</f>
        <v>IMS and FN</v>
      </c>
      <c r="AL1159" s="11" t="str">
        <f t="shared" si="518"/>
        <v>2017-04-24</v>
      </c>
      <c r="AM1159" s="11">
        <f>IF(ISERROR(VLOOKUP(U1159,'ITWR Dump'!$A$2:$Y$5000,16,0)),0,(VLOOKUP(U1159,'ITWR Dump'!$A$2:$Y$5000,16,0)))</f>
        <v>0</v>
      </c>
      <c r="AN1159" s="11">
        <f>IF(ISERROR(VLOOKUP(U1159,'ITWR Dump'!$A$2:$Y$5000,18,0)),0,(VLOOKUP(U1159,'ITWR Dump'!$A$2:$Y$5000,18,0)))</f>
        <v>0</v>
      </c>
      <c r="AO1159" s="11">
        <f>IF(ISERROR(VLOOKUP(U1159,'ITWR Dump'!$A$2:$Y$5000,25,0)),0,(VLOOKUP('ILC Report'!U1159,'ITWR Dump'!$A$2:$Y$5000,25,0)))</f>
        <v>0</v>
      </c>
      <c r="AP1159" s="11">
        <f t="shared" si="519"/>
        <v>0</v>
      </c>
      <c r="AQ1159" s="26">
        <f t="shared" si="520"/>
        <v>0</v>
      </c>
      <c r="AR1159" s="26">
        <f t="shared" si="521"/>
        <v>0</v>
      </c>
      <c r="AS1159" s="26">
        <f t="shared" si="522"/>
        <v>0</v>
      </c>
      <c r="AT1159" s="26">
        <f t="shared" si="523"/>
        <v>0</v>
      </c>
      <c r="AU1159" s="26">
        <f t="shared" si="524"/>
        <v>0</v>
      </c>
      <c r="AV1159" s="26">
        <f t="shared" si="525"/>
        <v>0</v>
      </c>
      <c r="AW1159" s="11" t="s">
        <v>653</v>
      </c>
      <c r="AX1159" s="11" t="str">
        <f>VLOOKUP(L1159,Group!$A$2:$B$1000,2,0)</f>
        <v>Maintenance</v>
      </c>
      <c r="AY1159" s="11">
        <f>IF(ISERROR(VLOOKUP(U1159,'ITWR Dump'!$A$2:$Y$5000,15,0)),0,(VLOOKUP('ILC Report'!U1159,'ITWR Dump'!$A$2:$Y$5000,15,0)))</f>
        <v>0</v>
      </c>
      <c r="AZ1159" s="11" t="str">
        <f t="shared" si="526"/>
        <v>Yes</v>
      </c>
      <c r="BA1159" s="11" t="str">
        <f t="shared" si="527"/>
        <v>BKI</v>
      </c>
      <c r="BB1159" s="11" t="str">
        <f t="shared" si="528"/>
        <v>MN</v>
      </c>
      <c r="BC1159" s="11" t="str">
        <f t="shared" si="529"/>
        <v>No</v>
      </c>
    </row>
    <row r="1160" spans="1:55" x14ac:dyDescent="0.3">
      <c r="A1160" s="11" t="s">
        <v>125</v>
      </c>
      <c r="B1160" s="11" t="s">
        <v>1863</v>
      </c>
      <c r="C1160" s="11" t="s">
        <v>591</v>
      </c>
      <c r="D1160" s="11" t="s">
        <v>2553</v>
      </c>
      <c r="E1160" s="38" t="s">
        <v>652</v>
      </c>
      <c r="F1160" s="11">
        <v>72</v>
      </c>
      <c r="G1160" s="40" t="s">
        <v>2905</v>
      </c>
      <c r="H1160" s="11" t="str">
        <f t="shared" si="511"/>
        <v>Standby</v>
      </c>
      <c r="I1160" s="11" t="str">
        <f t="shared" si="503"/>
        <v>INDIA</v>
      </c>
      <c r="J1160" s="11" t="str">
        <f>IF(ISERROR(VLOOKUP(C1160,'WI Vs ASM'!$B$2:$E$1000,4,0)),0,(VLOOKUP(C1160,'WI Vs ASM'!$B$2:$E$1000,4,0)))</f>
        <v>Offshore</v>
      </c>
      <c r="K1160" s="11" t="str">
        <f>IF(ISERROR(VLOOKUP(C1160,'WI Vs ASM'!$B$2:$F$1000,5,0)),0,(VLOOKUP(C1160,'WI Vs ASM'!$B$2:$F$1000,5,0)))</f>
        <v>01-Fixed Price</v>
      </c>
      <c r="L1160" s="11" t="str">
        <f>IF(ISERROR(VLOOKUP(C1160,'WI Vs ASM'!$B$2:$D$1000,3,0)),0,(VLOOKUP(C1160,'WI Vs ASM'!$B$2:$D$1000,3,0)))</f>
        <v>01-Maintenance Offshore</v>
      </c>
      <c r="M1160" s="11" t="str">
        <f>IF(ISERROR(VLOOKUP(C1160,'WI Vs ASM'!$B$2:$I$1000,8,0)),0,(VLOOKUP(C1160,'WI Vs ASM'!$B$2:$I$1000,8,0)))</f>
        <v>Rahul Soman</v>
      </c>
      <c r="N1160" s="11" t="str">
        <f>IF(ISERROR(VLOOKUP(C1160,'WI Vs ASM'!$B$2:$G$1000,6,0)),0,(VLOOKUP(C1160,'WI Vs ASM'!$B$2:$G$1000,6,0)))</f>
        <v>FileNet</v>
      </c>
      <c r="O1160" s="11" t="str">
        <f>IF(ISERROR(VLOOKUP(C1160,'WI Vs ASM'!$B$2:$H$1000,7,0)),0,(VLOOKUP(C1160,'WI Vs ASM'!$B$2:$H$1000,7,0)))</f>
        <v>FileNet</v>
      </c>
      <c r="P1160" s="11" t="str">
        <f t="shared" si="504"/>
        <v>Apr-17</v>
      </c>
      <c r="Q1160" s="11" t="str">
        <f t="shared" si="505"/>
        <v>Q2</v>
      </c>
      <c r="R1160" s="11" t="str">
        <f>IF(ISERROR(VLOOKUP(C1160,'WI Vs ASM'!$B$2:$J$1000,9,0)),0,(VLOOKUP(C1160,'WI Vs ASM'!$B$2:$J$1000,9,0)))</f>
        <v>Jyothi Pai</v>
      </c>
      <c r="S1160" s="11" t="str">
        <f>IF(ISERROR(VLOOKUP(C1160,'WI Vs ASM'!$B$2:$K$1000,10,0)),0,(VLOOKUP(C1160,'WI Vs ASM'!$B$2:$K$1000,10,0)))</f>
        <v>Vasudevan Srinivasan</v>
      </c>
      <c r="T1160" s="11" t="str">
        <f>IF(ISERROR(VLOOKUP(C1160,'WI Vs ASM'!$B$2:$L$1000,11,0)),0,(VLOOKUP(C1160,'WI Vs ASM'!$B$2:$L$1000,11,0)))</f>
        <v>Noha Salama</v>
      </c>
      <c r="U1160" s="11" t="e">
        <f t="shared" si="512"/>
        <v>#VALUE!</v>
      </c>
      <c r="V1160" s="11" t="str">
        <f t="shared" si="506"/>
        <v>No</v>
      </c>
      <c r="W1160" s="11" t="str">
        <f t="shared" si="507"/>
        <v>Yes</v>
      </c>
      <c r="X1160" s="11" t="str">
        <f t="shared" si="508"/>
        <v>No</v>
      </c>
      <c r="Y1160" s="11" t="str">
        <f t="shared" si="509"/>
        <v>No</v>
      </c>
      <c r="Z1160" s="11" t="str">
        <f t="shared" si="510"/>
        <v>No</v>
      </c>
      <c r="AA1160" s="11" t="str">
        <f t="shared" si="513"/>
        <v>No</v>
      </c>
      <c r="AB1160" s="11">
        <f>IF(ISERROR(VLOOKUP(U1160,'ITWR Dump'!$A$2:$Y$5000,24,0)),0,(VLOOKUP('ILC Report'!U1160,'ITWR Dump'!$A$2:$Y$5000,24,0)))</f>
        <v>0</v>
      </c>
      <c r="AC1160" s="11" t="str">
        <f t="shared" si="514"/>
        <v>No</v>
      </c>
      <c r="AD1160" s="11" t="str">
        <f t="shared" si="515"/>
        <v/>
      </c>
      <c r="AE1160" s="11">
        <f>IF(ISERROR(VLOOKUP(U1160,'ITWR Dump'!$A$2:$Y$5000,13,0)),0,(VLOOKUP(U1160,'ITWR Dump'!$A$2:$Y$5000,13,0)))</f>
        <v>0</v>
      </c>
      <c r="AF1160" s="11">
        <f>IF(ISERROR(VLOOKUP(U1160,'ITWR Dump'!$A$2:$Y$5000,11,0)),0,(VLOOKUP(U1160,'ITWR Dump'!$A$2:$Y$5000,11,0)))</f>
        <v>0</v>
      </c>
      <c r="AG1160" s="11">
        <f>IF(ISERROR(VLOOKUP(U1160,'ITWR Dump'!$A$2:$Y$5000,2,0)),0,(VLOOKUP(U1160,'ITWR Dump'!$A$2:$Y$5000,2,0)))</f>
        <v>0</v>
      </c>
      <c r="AH1160" s="11">
        <f>IF(ISERROR(VLOOKUP(U1160,'ITWR Dump'!$A$2:$Y$5000,14,0)),0,(VLOOKUP(U1160,'ITWR Dump'!$A$2:$Y$5000,14,0)))</f>
        <v>0</v>
      </c>
      <c r="AI1160" s="11" t="str">
        <f t="shared" si="516"/>
        <v>Standby Hours</v>
      </c>
      <c r="AJ1160" s="11" t="str">
        <f t="shared" si="517"/>
        <v>Offshore</v>
      </c>
      <c r="AK1160" s="11" t="str">
        <f>IF(ISERROR(VLOOKUP(A1160,'Team Data'!$C$2:$U$213,17,0)),0,(VLOOKUP(A1160,'Team Data'!$C$2:$U$213,17,0)))</f>
        <v>IMS and FN</v>
      </c>
      <c r="AL1160" s="11" t="str">
        <f t="shared" si="518"/>
        <v>2017-04-24</v>
      </c>
      <c r="AM1160" s="11">
        <f>IF(ISERROR(VLOOKUP(U1160,'ITWR Dump'!$A$2:$Y$5000,16,0)),0,(VLOOKUP(U1160,'ITWR Dump'!$A$2:$Y$5000,16,0)))</f>
        <v>0</v>
      </c>
      <c r="AN1160" s="11">
        <f>IF(ISERROR(VLOOKUP(U1160,'ITWR Dump'!$A$2:$Y$5000,18,0)),0,(VLOOKUP(U1160,'ITWR Dump'!$A$2:$Y$5000,18,0)))</f>
        <v>0</v>
      </c>
      <c r="AO1160" s="11">
        <f>IF(ISERROR(VLOOKUP(U1160,'ITWR Dump'!$A$2:$Y$5000,25,0)),0,(VLOOKUP('ILC Report'!U1160,'ITWR Dump'!$A$2:$Y$5000,25,0)))</f>
        <v>0</v>
      </c>
      <c r="AP1160" s="11">
        <f t="shared" si="519"/>
        <v>0</v>
      </c>
      <c r="AQ1160" s="26">
        <f t="shared" si="520"/>
        <v>0</v>
      </c>
      <c r="AR1160" s="26">
        <f t="shared" si="521"/>
        <v>0</v>
      </c>
      <c r="AS1160" s="26">
        <f t="shared" si="522"/>
        <v>0</v>
      </c>
      <c r="AT1160" s="26">
        <f t="shared" si="523"/>
        <v>0</v>
      </c>
      <c r="AU1160" s="26">
        <f t="shared" si="524"/>
        <v>0</v>
      </c>
      <c r="AV1160" s="26">
        <f t="shared" si="525"/>
        <v>0</v>
      </c>
      <c r="AW1160" s="11" t="s">
        <v>653</v>
      </c>
      <c r="AX1160" s="11" t="str">
        <f>VLOOKUP(L1160,Group!$A$2:$B$1000,2,0)</f>
        <v>Maintenance</v>
      </c>
      <c r="AY1160" s="11">
        <f>IF(ISERROR(VLOOKUP(U1160,'ITWR Dump'!$A$2:$Y$5000,15,0)),0,(VLOOKUP('ILC Report'!U1160,'ITWR Dump'!$A$2:$Y$5000,15,0)))</f>
        <v>0</v>
      </c>
      <c r="AZ1160" s="11" t="str">
        <f t="shared" si="526"/>
        <v>No</v>
      </c>
      <c r="BA1160" s="11" t="str">
        <f t="shared" si="527"/>
        <v>BKI</v>
      </c>
      <c r="BB1160" s="11" t="str">
        <f t="shared" si="528"/>
        <v>MN</v>
      </c>
      <c r="BC1160" s="11" t="str">
        <f t="shared" si="529"/>
        <v>No</v>
      </c>
    </row>
    <row r="1161" spans="1:55" x14ac:dyDescent="0.3">
      <c r="A1161" s="11" t="s">
        <v>125</v>
      </c>
      <c r="B1161" s="11" t="s">
        <v>1863</v>
      </c>
      <c r="C1161" s="11" t="s">
        <v>588</v>
      </c>
      <c r="D1161" s="11" t="s">
        <v>2554</v>
      </c>
      <c r="E1161" s="38" t="s">
        <v>652</v>
      </c>
      <c r="F1161" s="11">
        <v>4</v>
      </c>
      <c r="G1161" s="40" t="s">
        <v>218</v>
      </c>
      <c r="H1161" s="11" t="str">
        <f t="shared" si="511"/>
        <v>Regular</v>
      </c>
      <c r="I1161" s="11" t="str">
        <f t="shared" si="503"/>
        <v>INDIA</v>
      </c>
      <c r="J1161" s="11" t="str">
        <f>IF(ISERROR(VLOOKUP(C1161,'WI Vs ASM'!$B$2:$E$1000,4,0)),0,(VLOOKUP(C1161,'WI Vs ASM'!$B$2:$E$1000,4,0)))</f>
        <v>Offshore</v>
      </c>
      <c r="K1161" s="11" t="str">
        <f>IF(ISERROR(VLOOKUP(C1161,'WI Vs ASM'!$B$2:$F$1000,5,0)),0,(VLOOKUP(C1161,'WI Vs ASM'!$B$2:$F$1000,5,0)))</f>
        <v>02-Variable Billable</v>
      </c>
      <c r="L1161" s="11" t="str">
        <f>IF(ISERROR(VLOOKUP(C1161,'WI Vs ASM'!$B$2:$D$1000,3,0)),0,(VLOOKUP(C1161,'WI Vs ASM'!$B$2:$D$1000,3,0)))</f>
        <v>11-Enhancement Offshore</v>
      </c>
      <c r="M1161" s="11" t="str">
        <f>IF(ISERROR(VLOOKUP(C1161,'WI Vs ASM'!$B$2:$I$1000,8,0)),0,(VLOOKUP(C1161,'WI Vs ASM'!$B$2:$I$1000,8,0)))</f>
        <v>Prasad P Naik</v>
      </c>
      <c r="N1161" s="11" t="str">
        <f>IF(ISERROR(VLOOKUP(C1161,'WI Vs ASM'!$B$2:$G$1000,6,0)),0,(VLOOKUP(C1161,'WI Vs ASM'!$B$2:$G$1000,6,0)))</f>
        <v>FileNet</v>
      </c>
      <c r="O1161" s="11" t="str">
        <f>IF(ISERROR(VLOOKUP(C1161,'WI Vs ASM'!$B$2:$H$1000,7,0)),0,(VLOOKUP(C1161,'WI Vs ASM'!$B$2:$H$1000,7,0)))</f>
        <v>FileNet</v>
      </c>
      <c r="P1161" s="11" t="str">
        <f t="shared" si="504"/>
        <v>Apr-17</v>
      </c>
      <c r="Q1161" s="11" t="str">
        <f t="shared" si="505"/>
        <v>Q2</v>
      </c>
      <c r="R1161" s="11" t="str">
        <f>IF(ISERROR(VLOOKUP(C1161,'WI Vs ASM'!$B$2:$J$1000,9,0)),0,(VLOOKUP(C1161,'WI Vs ASM'!$B$2:$J$1000,9,0)))</f>
        <v>Namita R Baskaran</v>
      </c>
      <c r="S1161" s="11" t="str">
        <f>IF(ISERROR(VLOOKUP(C1161,'WI Vs ASM'!$B$2:$K$1000,10,0)),0,(VLOOKUP(C1161,'WI Vs ASM'!$B$2:$K$1000,10,0)))</f>
        <v>Vasudevan Srinivasan</v>
      </c>
      <c r="T1161" s="11" t="str">
        <f>IF(ISERROR(VLOOKUP(C1161,'WI Vs ASM'!$B$2:$L$1000,11,0)),0,(VLOOKUP(C1161,'WI Vs ASM'!$B$2:$L$1000,11,0)))</f>
        <v>Noha Salama</v>
      </c>
      <c r="U1161" s="11" t="str">
        <f t="shared" si="512"/>
        <v>WR635636</v>
      </c>
      <c r="V1161" s="11" t="str">
        <f t="shared" si="506"/>
        <v>No</v>
      </c>
      <c r="W1161" s="11" t="str">
        <f t="shared" si="507"/>
        <v>Yes</v>
      </c>
      <c r="X1161" s="11" t="str">
        <f t="shared" si="508"/>
        <v>No</v>
      </c>
      <c r="Y1161" s="11" t="str">
        <f t="shared" si="509"/>
        <v>No</v>
      </c>
      <c r="Z1161" s="11" t="str">
        <f t="shared" si="510"/>
        <v>No</v>
      </c>
      <c r="AA1161" s="11" t="str">
        <f t="shared" si="513"/>
        <v>No</v>
      </c>
      <c r="AB1161" s="11">
        <f>IF(ISERROR(VLOOKUP(U1161,'ITWR Dump'!$A$2:$Y$5000,24,0)),0,(VLOOKUP('ILC Report'!U1161,'ITWR Dump'!$A$2:$Y$5000,24,0)))</f>
        <v>0</v>
      </c>
      <c r="AC1161" s="11" t="str">
        <f t="shared" si="514"/>
        <v>No</v>
      </c>
      <c r="AD1161" s="11" t="str">
        <f t="shared" si="515"/>
        <v/>
      </c>
      <c r="AE1161" s="11">
        <f>IF(ISERROR(VLOOKUP(U1161,'ITWR Dump'!$A$2:$Y$5000,13,0)),0,(VLOOKUP(U1161,'ITWR Dump'!$A$2:$Y$5000,13,0)))</f>
        <v>0</v>
      </c>
      <c r="AF1161" s="11">
        <f>IF(ISERROR(VLOOKUP(U1161,'ITWR Dump'!$A$2:$Y$5000,11,0)),0,(VLOOKUP(U1161,'ITWR Dump'!$A$2:$Y$5000,11,0)))</f>
        <v>0</v>
      </c>
      <c r="AG1161" s="11">
        <f>IF(ISERROR(VLOOKUP(U1161,'ITWR Dump'!$A$2:$Y$5000,2,0)),0,(VLOOKUP(U1161,'ITWR Dump'!$A$2:$Y$5000,2,0)))</f>
        <v>0</v>
      </c>
      <c r="AH1161" s="11">
        <f>IF(ISERROR(VLOOKUP(U1161,'ITWR Dump'!$A$2:$Y$5000,14,0)),0,(VLOOKUP(U1161,'ITWR Dump'!$A$2:$Y$5000,14,0)))</f>
        <v>0</v>
      </c>
      <c r="AI1161" s="11" t="str">
        <f t="shared" si="516"/>
        <v>11-Enhancement Offshore</v>
      </c>
      <c r="AJ1161" s="11" t="str">
        <f t="shared" si="517"/>
        <v>Offshore</v>
      </c>
      <c r="AK1161" s="11" t="str">
        <f>IF(ISERROR(VLOOKUP(A1161,'Team Data'!$C$2:$U$213,17,0)),0,(VLOOKUP(A1161,'Team Data'!$C$2:$U$213,17,0)))</f>
        <v>IMS and FN</v>
      </c>
      <c r="AL1161" s="11" t="str">
        <f t="shared" si="518"/>
        <v>2017-04-24</v>
      </c>
      <c r="AM1161" s="11">
        <f>IF(ISERROR(VLOOKUP(U1161,'ITWR Dump'!$A$2:$Y$5000,16,0)),0,(VLOOKUP(U1161,'ITWR Dump'!$A$2:$Y$5000,16,0)))</f>
        <v>0</v>
      </c>
      <c r="AN1161" s="11">
        <f>IF(ISERROR(VLOOKUP(U1161,'ITWR Dump'!$A$2:$Y$5000,18,0)),0,(VLOOKUP(U1161,'ITWR Dump'!$A$2:$Y$5000,18,0)))</f>
        <v>0</v>
      </c>
      <c r="AO1161" s="11">
        <f>IF(ISERROR(VLOOKUP(U1161,'ITWR Dump'!$A$2:$Y$5000,25,0)),0,(VLOOKUP('ILC Report'!U1161,'ITWR Dump'!$A$2:$Y$5000,25,0)))</f>
        <v>0</v>
      </c>
      <c r="AP1161" s="11">
        <f t="shared" si="519"/>
        <v>0</v>
      </c>
      <c r="AQ1161" s="26">
        <f t="shared" si="520"/>
        <v>0</v>
      </c>
      <c r="AR1161" s="26">
        <f t="shared" si="521"/>
        <v>0</v>
      </c>
      <c r="AS1161" s="26">
        <f t="shared" si="522"/>
        <v>0</v>
      </c>
      <c r="AT1161" s="26">
        <f t="shared" si="523"/>
        <v>0</v>
      </c>
      <c r="AU1161" s="26">
        <f t="shared" si="524"/>
        <v>0</v>
      </c>
      <c r="AV1161" s="26">
        <f t="shared" si="525"/>
        <v>0</v>
      </c>
      <c r="AW1161" s="11" t="s">
        <v>653</v>
      </c>
      <c r="AX1161" s="11" t="str">
        <f>VLOOKUP(L1161,Group!$A$2:$B$1000,2,0)</f>
        <v>Enhancement</v>
      </c>
      <c r="AY1161" s="11">
        <f>IF(ISERROR(VLOOKUP(U1161,'ITWR Dump'!$A$2:$Y$5000,15,0)),0,(VLOOKUP('ILC Report'!U1161,'ITWR Dump'!$A$2:$Y$5000,15,0)))</f>
        <v>0</v>
      </c>
      <c r="AZ1161" s="11" t="str">
        <f t="shared" si="526"/>
        <v>No</v>
      </c>
      <c r="BA1161" s="11" t="str">
        <f t="shared" si="527"/>
        <v>BKI</v>
      </c>
      <c r="BB1161" s="11" t="str">
        <f t="shared" si="528"/>
        <v>EL</v>
      </c>
      <c r="BC1161" s="11" t="str">
        <f t="shared" si="529"/>
        <v>No</v>
      </c>
    </row>
    <row r="1162" spans="1:55" x14ac:dyDescent="0.3">
      <c r="A1162" s="11" t="s">
        <v>125</v>
      </c>
      <c r="B1162" s="11" t="s">
        <v>1863</v>
      </c>
      <c r="C1162" s="11" t="s">
        <v>588</v>
      </c>
      <c r="D1162" s="11" t="s">
        <v>2555</v>
      </c>
      <c r="E1162" s="38" t="s">
        <v>652</v>
      </c>
      <c r="F1162" s="11">
        <v>41</v>
      </c>
      <c r="G1162" s="40" t="s">
        <v>218</v>
      </c>
      <c r="H1162" s="11" t="str">
        <f t="shared" si="511"/>
        <v>Regular</v>
      </c>
      <c r="I1162" s="11" t="str">
        <f t="shared" si="503"/>
        <v>INDIA</v>
      </c>
      <c r="J1162" s="11" t="str">
        <f>IF(ISERROR(VLOOKUP(C1162,'WI Vs ASM'!$B$2:$E$1000,4,0)),0,(VLOOKUP(C1162,'WI Vs ASM'!$B$2:$E$1000,4,0)))</f>
        <v>Offshore</v>
      </c>
      <c r="K1162" s="11" t="str">
        <f>IF(ISERROR(VLOOKUP(C1162,'WI Vs ASM'!$B$2:$F$1000,5,0)),0,(VLOOKUP(C1162,'WI Vs ASM'!$B$2:$F$1000,5,0)))</f>
        <v>02-Variable Billable</v>
      </c>
      <c r="L1162" s="11" t="str">
        <f>IF(ISERROR(VLOOKUP(C1162,'WI Vs ASM'!$B$2:$D$1000,3,0)),0,(VLOOKUP(C1162,'WI Vs ASM'!$B$2:$D$1000,3,0)))</f>
        <v>11-Enhancement Offshore</v>
      </c>
      <c r="M1162" s="11" t="str">
        <f>IF(ISERROR(VLOOKUP(C1162,'WI Vs ASM'!$B$2:$I$1000,8,0)),0,(VLOOKUP(C1162,'WI Vs ASM'!$B$2:$I$1000,8,0)))</f>
        <v>Prasad P Naik</v>
      </c>
      <c r="N1162" s="11" t="str">
        <f>IF(ISERROR(VLOOKUP(C1162,'WI Vs ASM'!$B$2:$G$1000,6,0)),0,(VLOOKUP(C1162,'WI Vs ASM'!$B$2:$G$1000,6,0)))</f>
        <v>FileNet</v>
      </c>
      <c r="O1162" s="11" t="str">
        <f>IF(ISERROR(VLOOKUP(C1162,'WI Vs ASM'!$B$2:$H$1000,7,0)),0,(VLOOKUP(C1162,'WI Vs ASM'!$B$2:$H$1000,7,0)))</f>
        <v>FileNet</v>
      </c>
      <c r="P1162" s="11" t="str">
        <f t="shared" si="504"/>
        <v>Apr-17</v>
      </c>
      <c r="Q1162" s="11" t="str">
        <f t="shared" si="505"/>
        <v>Q2</v>
      </c>
      <c r="R1162" s="11" t="str">
        <f>IF(ISERROR(VLOOKUP(C1162,'WI Vs ASM'!$B$2:$J$1000,9,0)),0,(VLOOKUP(C1162,'WI Vs ASM'!$B$2:$J$1000,9,0)))</f>
        <v>Namita R Baskaran</v>
      </c>
      <c r="S1162" s="11" t="str">
        <f>IF(ISERROR(VLOOKUP(C1162,'WI Vs ASM'!$B$2:$K$1000,10,0)),0,(VLOOKUP(C1162,'WI Vs ASM'!$B$2:$K$1000,10,0)))</f>
        <v>Vasudevan Srinivasan</v>
      </c>
      <c r="T1162" s="11" t="str">
        <f>IF(ISERROR(VLOOKUP(C1162,'WI Vs ASM'!$B$2:$L$1000,11,0)),0,(VLOOKUP(C1162,'WI Vs ASM'!$B$2:$L$1000,11,0)))</f>
        <v>Noha Salama</v>
      </c>
      <c r="U1162" s="11" t="str">
        <f t="shared" si="512"/>
        <v>WR736380</v>
      </c>
      <c r="V1162" s="11" t="str">
        <f t="shared" si="506"/>
        <v>No</v>
      </c>
      <c r="W1162" s="11" t="str">
        <f t="shared" si="507"/>
        <v>Yes</v>
      </c>
      <c r="X1162" s="11" t="str">
        <f t="shared" si="508"/>
        <v>No</v>
      </c>
      <c r="Y1162" s="11" t="str">
        <f t="shared" si="509"/>
        <v>No</v>
      </c>
      <c r="Z1162" s="11" t="str">
        <f t="shared" si="510"/>
        <v>No</v>
      </c>
      <c r="AA1162" s="11" t="str">
        <f t="shared" si="513"/>
        <v>No</v>
      </c>
      <c r="AB1162" s="11">
        <f>IF(ISERROR(VLOOKUP(U1162,'ITWR Dump'!$A$2:$Y$5000,24,0)),0,(VLOOKUP('ILC Report'!U1162,'ITWR Dump'!$A$2:$Y$5000,24,0)))</f>
        <v>0</v>
      </c>
      <c r="AC1162" s="11" t="str">
        <f t="shared" si="514"/>
        <v>No</v>
      </c>
      <c r="AD1162" s="11" t="str">
        <f t="shared" si="515"/>
        <v/>
      </c>
      <c r="AE1162" s="11">
        <f>IF(ISERROR(VLOOKUP(U1162,'ITWR Dump'!$A$2:$Y$5000,13,0)),0,(VLOOKUP(U1162,'ITWR Dump'!$A$2:$Y$5000,13,0)))</f>
        <v>0</v>
      </c>
      <c r="AF1162" s="11">
        <f>IF(ISERROR(VLOOKUP(U1162,'ITWR Dump'!$A$2:$Y$5000,11,0)),0,(VLOOKUP(U1162,'ITWR Dump'!$A$2:$Y$5000,11,0)))</f>
        <v>0</v>
      </c>
      <c r="AG1162" s="11">
        <f>IF(ISERROR(VLOOKUP(U1162,'ITWR Dump'!$A$2:$Y$5000,2,0)),0,(VLOOKUP(U1162,'ITWR Dump'!$A$2:$Y$5000,2,0)))</f>
        <v>0</v>
      </c>
      <c r="AH1162" s="11">
        <f>IF(ISERROR(VLOOKUP(U1162,'ITWR Dump'!$A$2:$Y$5000,14,0)),0,(VLOOKUP(U1162,'ITWR Dump'!$A$2:$Y$5000,14,0)))</f>
        <v>0</v>
      </c>
      <c r="AI1162" s="11" t="str">
        <f t="shared" si="516"/>
        <v>11-Enhancement Offshore</v>
      </c>
      <c r="AJ1162" s="11" t="str">
        <f t="shared" si="517"/>
        <v>Offshore</v>
      </c>
      <c r="AK1162" s="11" t="str">
        <f>IF(ISERROR(VLOOKUP(A1162,'Team Data'!$C$2:$U$213,17,0)),0,(VLOOKUP(A1162,'Team Data'!$C$2:$U$213,17,0)))</f>
        <v>IMS and FN</v>
      </c>
      <c r="AL1162" s="11" t="str">
        <f t="shared" si="518"/>
        <v>2017-04-24</v>
      </c>
      <c r="AM1162" s="11">
        <f>IF(ISERROR(VLOOKUP(U1162,'ITWR Dump'!$A$2:$Y$5000,16,0)),0,(VLOOKUP(U1162,'ITWR Dump'!$A$2:$Y$5000,16,0)))</f>
        <v>0</v>
      </c>
      <c r="AN1162" s="11">
        <f>IF(ISERROR(VLOOKUP(U1162,'ITWR Dump'!$A$2:$Y$5000,18,0)),0,(VLOOKUP(U1162,'ITWR Dump'!$A$2:$Y$5000,18,0)))</f>
        <v>0</v>
      </c>
      <c r="AO1162" s="11">
        <f>IF(ISERROR(VLOOKUP(U1162,'ITWR Dump'!$A$2:$Y$5000,25,0)),0,(VLOOKUP('ILC Report'!U1162,'ITWR Dump'!$A$2:$Y$5000,25,0)))</f>
        <v>0</v>
      </c>
      <c r="AP1162" s="11">
        <f t="shared" si="519"/>
        <v>0</v>
      </c>
      <c r="AQ1162" s="26">
        <f t="shared" si="520"/>
        <v>0</v>
      </c>
      <c r="AR1162" s="26">
        <f t="shared" si="521"/>
        <v>0</v>
      </c>
      <c r="AS1162" s="26">
        <f t="shared" si="522"/>
        <v>0</v>
      </c>
      <c r="AT1162" s="26">
        <f t="shared" si="523"/>
        <v>0</v>
      </c>
      <c r="AU1162" s="26">
        <f t="shared" si="524"/>
        <v>0</v>
      </c>
      <c r="AV1162" s="26">
        <f t="shared" si="525"/>
        <v>0</v>
      </c>
      <c r="AW1162" s="11" t="s">
        <v>653</v>
      </c>
      <c r="AX1162" s="11" t="str">
        <f>VLOOKUP(L1162,Group!$A$2:$B$1000,2,0)</f>
        <v>Enhancement</v>
      </c>
      <c r="AY1162" s="11">
        <f>IF(ISERROR(VLOOKUP(U1162,'ITWR Dump'!$A$2:$Y$5000,15,0)),0,(VLOOKUP('ILC Report'!U1162,'ITWR Dump'!$A$2:$Y$5000,15,0)))</f>
        <v>0</v>
      </c>
      <c r="AZ1162" s="11" t="str">
        <f t="shared" si="526"/>
        <v>No</v>
      </c>
      <c r="BA1162" s="11" t="str">
        <f t="shared" si="527"/>
        <v>BKI</v>
      </c>
      <c r="BB1162" s="11" t="str">
        <f t="shared" si="528"/>
        <v>EL</v>
      </c>
      <c r="BC1162" s="11" t="str">
        <f t="shared" si="529"/>
        <v>No</v>
      </c>
    </row>
    <row r="1163" spans="1:55" x14ac:dyDescent="0.3">
      <c r="A1163" s="11" t="s">
        <v>125</v>
      </c>
      <c r="B1163" s="11" t="s">
        <v>1863</v>
      </c>
      <c r="C1163" s="11" t="s">
        <v>591</v>
      </c>
      <c r="D1163" s="11" t="s">
        <v>2553</v>
      </c>
      <c r="E1163" s="38" t="s">
        <v>2901</v>
      </c>
      <c r="F1163" s="11">
        <v>51</v>
      </c>
      <c r="G1163" s="40" t="s">
        <v>2905</v>
      </c>
      <c r="H1163" s="11" t="str">
        <f t="shared" si="511"/>
        <v>Standby</v>
      </c>
      <c r="I1163" s="11" t="str">
        <f t="shared" si="503"/>
        <v>INDIA</v>
      </c>
      <c r="J1163" s="11" t="str">
        <f>IF(ISERROR(VLOOKUP(C1163,'WI Vs ASM'!$B$2:$E$1000,4,0)),0,(VLOOKUP(C1163,'WI Vs ASM'!$B$2:$E$1000,4,0)))</f>
        <v>Offshore</v>
      </c>
      <c r="K1163" s="11" t="str">
        <f>IF(ISERROR(VLOOKUP(C1163,'WI Vs ASM'!$B$2:$F$1000,5,0)),0,(VLOOKUP(C1163,'WI Vs ASM'!$B$2:$F$1000,5,0)))</f>
        <v>01-Fixed Price</v>
      </c>
      <c r="L1163" s="11" t="str">
        <f>IF(ISERROR(VLOOKUP(C1163,'WI Vs ASM'!$B$2:$D$1000,3,0)),0,(VLOOKUP(C1163,'WI Vs ASM'!$B$2:$D$1000,3,0)))</f>
        <v>01-Maintenance Offshore</v>
      </c>
      <c r="M1163" s="11" t="str">
        <f>IF(ISERROR(VLOOKUP(C1163,'WI Vs ASM'!$B$2:$I$1000,8,0)),0,(VLOOKUP(C1163,'WI Vs ASM'!$B$2:$I$1000,8,0)))</f>
        <v>Rahul Soman</v>
      </c>
      <c r="N1163" s="11" t="str">
        <f>IF(ISERROR(VLOOKUP(C1163,'WI Vs ASM'!$B$2:$G$1000,6,0)),0,(VLOOKUP(C1163,'WI Vs ASM'!$B$2:$G$1000,6,0)))</f>
        <v>FileNet</v>
      </c>
      <c r="O1163" s="11" t="str">
        <f>IF(ISERROR(VLOOKUP(C1163,'WI Vs ASM'!$B$2:$H$1000,7,0)),0,(VLOOKUP(C1163,'WI Vs ASM'!$B$2:$H$1000,7,0)))</f>
        <v>FileNet</v>
      </c>
      <c r="P1163" s="11" t="str">
        <f t="shared" si="504"/>
        <v>May-17</v>
      </c>
      <c r="Q1163" s="11" t="str">
        <f t="shared" si="505"/>
        <v>Q2</v>
      </c>
      <c r="R1163" s="11" t="str">
        <f>IF(ISERROR(VLOOKUP(C1163,'WI Vs ASM'!$B$2:$J$1000,9,0)),0,(VLOOKUP(C1163,'WI Vs ASM'!$B$2:$J$1000,9,0)))</f>
        <v>Jyothi Pai</v>
      </c>
      <c r="S1163" s="11" t="str">
        <f>IF(ISERROR(VLOOKUP(C1163,'WI Vs ASM'!$B$2:$K$1000,10,0)),0,(VLOOKUP(C1163,'WI Vs ASM'!$B$2:$K$1000,10,0)))</f>
        <v>Vasudevan Srinivasan</v>
      </c>
      <c r="T1163" s="11" t="str">
        <f>IF(ISERROR(VLOOKUP(C1163,'WI Vs ASM'!$B$2:$L$1000,11,0)),0,(VLOOKUP(C1163,'WI Vs ASM'!$B$2:$L$1000,11,0)))</f>
        <v>Noha Salama</v>
      </c>
      <c r="U1163" s="11" t="e">
        <f t="shared" si="512"/>
        <v>#VALUE!</v>
      </c>
      <c r="V1163" s="11" t="str">
        <f t="shared" si="506"/>
        <v>No</v>
      </c>
      <c r="W1163" s="11" t="str">
        <f t="shared" si="507"/>
        <v>Yes</v>
      </c>
      <c r="X1163" s="11" t="str">
        <f t="shared" si="508"/>
        <v>No</v>
      </c>
      <c r="Y1163" s="11" t="str">
        <f t="shared" si="509"/>
        <v>No</v>
      </c>
      <c r="Z1163" s="11" t="str">
        <f t="shared" si="510"/>
        <v>No</v>
      </c>
      <c r="AA1163" s="11" t="str">
        <f t="shared" si="513"/>
        <v>No</v>
      </c>
      <c r="AB1163" s="11">
        <f>IF(ISERROR(VLOOKUP(U1163,'ITWR Dump'!$A$2:$Y$5000,24,0)),0,(VLOOKUP('ILC Report'!U1163,'ITWR Dump'!$A$2:$Y$5000,24,0)))</f>
        <v>0</v>
      </c>
      <c r="AC1163" s="11" t="str">
        <f t="shared" si="514"/>
        <v>No</v>
      </c>
      <c r="AD1163" s="11" t="str">
        <f t="shared" si="515"/>
        <v/>
      </c>
      <c r="AE1163" s="11">
        <f>IF(ISERROR(VLOOKUP(U1163,'ITWR Dump'!$A$2:$Y$5000,13,0)),0,(VLOOKUP(U1163,'ITWR Dump'!$A$2:$Y$5000,13,0)))</f>
        <v>0</v>
      </c>
      <c r="AF1163" s="11">
        <f>IF(ISERROR(VLOOKUP(U1163,'ITWR Dump'!$A$2:$Y$5000,11,0)),0,(VLOOKUP(U1163,'ITWR Dump'!$A$2:$Y$5000,11,0)))</f>
        <v>0</v>
      </c>
      <c r="AG1163" s="11">
        <f>IF(ISERROR(VLOOKUP(U1163,'ITWR Dump'!$A$2:$Y$5000,2,0)),0,(VLOOKUP(U1163,'ITWR Dump'!$A$2:$Y$5000,2,0)))</f>
        <v>0</v>
      </c>
      <c r="AH1163" s="11">
        <f>IF(ISERROR(VLOOKUP(U1163,'ITWR Dump'!$A$2:$Y$5000,14,0)),0,(VLOOKUP(U1163,'ITWR Dump'!$A$2:$Y$5000,14,0)))</f>
        <v>0</v>
      </c>
      <c r="AI1163" s="11" t="str">
        <f t="shared" si="516"/>
        <v>Standby Hours</v>
      </c>
      <c r="AJ1163" s="11" t="str">
        <f t="shared" si="517"/>
        <v>Offshore</v>
      </c>
      <c r="AK1163" s="11" t="str">
        <f>IF(ISERROR(VLOOKUP(A1163,'Team Data'!$C$2:$U$213,17,0)),0,(VLOOKUP(A1163,'Team Data'!$C$2:$U$213,17,0)))</f>
        <v>IMS and FN</v>
      </c>
      <c r="AL1163" s="11" t="str">
        <f t="shared" si="518"/>
        <v>2017-04-24</v>
      </c>
      <c r="AM1163" s="11">
        <f>IF(ISERROR(VLOOKUP(U1163,'ITWR Dump'!$A$2:$Y$5000,16,0)),0,(VLOOKUP(U1163,'ITWR Dump'!$A$2:$Y$5000,16,0)))</f>
        <v>0</v>
      </c>
      <c r="AN1163" s="11">
        <f>IF(ISERROR(VLOOKUP(U1163,'ITWR Dump'!$A$2:$Y$5000,18,0)),0,(VLOOKUP(U1163,'ITWR Dump'!$A$2:$Y$5000,18,0)))</f>
        <v>0</v>
      </c>
      <c r="AO1163" s="11">
        <f>IF(ISERROR(VLOOKUP(U1163,'ITWR Dump'!$A$2:$Y$5000,25,0)),0,(VLOOKUP('ILC Report'!U1163,'ITWR Dump'!$A$2:$Y$5000,25,0)))</f>
        <v>0</v>
      </c>
      <c r="AP1163" s="11">
        <f t="shared" si="519"/>
        <v>0</v>
      </c>
      <c r="AQ1163" s="26">
        <f t="shared" si="520"/>
        <v>0</v>
      </c>
      <c r="AR1163" s="26">
        <f t="shared" si="521"/>
        <v>0</v>
      </c>
      <c r="AS1163" s="26">
        <f t="shared" si="522"/>
        <v>0</v>
      </c>
      <c r="AT1163" s="26">
        <f t="shared" si="523"/>
        <v>0</v>
      </c>
      <c r="AU1163" s="26">
        <f t="shared" si="524"/>
        <v>0</v>
      </c>
      <c r="AV1163" s="26">
        <f t="shared" si="525"/>
        <v>0</v>
      </c>
      <c r="AW1163" s="11" t="s">
        <v>653</v>
      </c>
      <c r="AX1163" s="11" t="str">
        <f>VLOOKUP(L1163,Group!$A$2:$B$1000,2,0)</f>
        <v>Maintenance</v>
      </c>
      <c r="AY1163" s="11">
        <f>IF(ISERROR(VLOOKUP(U1163,'ITWR Dump'!$A$2:$Y$5000,15,0)),0,(VLOOKUP('ILC Report'!U1163,'ITWR Dump'!$A$2:$Y$5000,15,0)))</f>
        <v>0</v>
      </c>
      <c r="AZ1163" s="11" t="str">
        <f t="shared" si="526"/>
        <v>No</v>
      </c>
      <c r="BA1163" s="11" t="str">
        <f t="shared" si="527"/>
        <v>BKI</v>
      </c>
      <c r="BB1163" s="11" t="str">
        <f t="shared" si="528"/>
        <v>MN</v>
      </c>
      <c r="BC1163" s="11" t="str">
        <f t="shared" si="529"/>
        <v>No</v>
      </c>
    </row>
    <row r="1164" spans="1:55" x14ac:dyDescent="0.3">
      <c r="A1164" s="11" t="s">
        <v>125</v>
      </c>
      <c r="B1164" s="11" t="s">
        <v>1863</v>
      </c>
      <c r="C1164" s="11" t="s">
        <v>591</v>
      </c>
      <c r="D1164" s="11" t="s">
        <v>2556</v>
      </c>
      <c r="E1164" s="38" t="s">
        <v>2901</v>
      </c>
      <c r="F1164" s="11">
        <v>9</v>
      </c>
      <c r="G1164" s="40" t="s">
        <v>218</v>
      </c>
      <c r="H1164" s="11" t="str">
        <f t="shared" si="511"/>
        <v>Regular</v>
      </c>
      <c r="I1164" s="11" t="str">
        <f t="shared" si="503"/>
        <v>INDIA</v>
      </c>
      <c r="J1164" s="11" t="str">
        <f>IF(ISERROR(VLOOKUP(C1164,'WI Vs ASM'!$B$2:$E$1000,4,0)),0,(VLOOKUP(C1164,'WI Vs ASM'!$B$2:$E$1000,4,0)))</f>
        <v>Offshore</v>
      </c>
      <c r="K1164" s="11" t="str">
        <f>IF(ISERROR(VLOOKUP(C1164,'WI Vs ASM'!$B$2:$F$1000,5,0)),0,(VLOOKUP(C1164,'WI Vs ASM'!$B$2:$F$1000,5,0)))</f>
        <v>01-Fixed Price</v>
      </c>
      <c r="L1164" s="11" t="str">
        <f>IF(ISERROR(VLOOKUP(C1164,'WI Vs ASM'!$B$2:$D$1000,3,0)),0,(VLOOKUP(C1164,'WI Vs ASM'!$B$2:$D$1000,3,0)))</f>
        <v>01-Maintenance Offshore</v>
      </c>
      <c r="M1164" s="11" t="str">
        <f>IF(ISERROR(VLOOKUP(C1164,'WI Vs ASM'!$B$2:$I$1000,8,0)),0,(VLOOKUP(C1164,'WI Vs ASM'!$B$2:$I$1000,8,0)))</f>
        <v>Rahul Soman</v>
      </c>
      <c r="N1164" s="11" t="str">
        <f>IF(ISERROR(VLOOKUP(C1164,'WI Vs ASM'!$B$2:$G$1000,6,0)),0,(VLOOKUP(C1164,'WI Vs ASM'!$B$2:$G$1000,6,0)))</f>
        <v>FileNet</v>
      </c>
      <c r="O1164" s="11" t="str">
        <f>IF(ISERROR(VLOOKUP(C1164,'WI Vs ASM'!$B$2:$H$1000,7,0)),0,(VLOOKUP(C1164,'WI Vs ASM'!$B$2:$H$1000,7,0)))</f>
        <v>FileNet</v>
      </c>
      <c r="P1164" s="11" t="str">
        <f t="shared" si="504"/>
        <v>May-17</v>
      </c>
      <c r="Q1164" s="11" t="str">
        <f t="shared" si="505"/>
        <v>Q2</v>
      </c>
      <c r="R1164" s="11" t="str">
        <f>IF(ISERROR(VLOOKUP(C1164,'WI Vs ASM'!$B$2:$J$1000,9,0)),0,(VLOOKUP(C1164,'WI Vs ASM'!$B$2:$J$1000,9,0)))</f>
        <v>Jyothi Pai</v>
      </c>
      <c r="S1164" s="11" t="str">
        <f>IF(ISERROR(VLOOKUP(C1164,'WI Vs ASM'!$B$2:$K$1000,10,0)),0,(VLOOKUP(C1164,'WI Vs ASM'!$B$2:$K$1000,10,0)))</f>
        <v>Vasudevan Srinivasan</v>
      </c>
      <c r="T1164" s="11" t="str">
        <f>IF(ISERROR(VLOOKUP(C1164,'WI Vs ASM'!$B$2:$L$1000,11,0)),0,(VLOOKUP(C1164,'WI Vs ASM'!$B$2:$L$1000,11,0)))</f>
        <v>Noha Salama</v>
      </c>
      <c r="U1164" s="11" t="e">
        <f t="shared" si="512"/>
        <v>#VALUE!</v>
      </c>
      <c r="V1164" s="11" t="str">
        <f t="shared" si="506"/>
        <v>No</v>
      </c>
      <c r="W1164" s="11" t="str">
        <f t="shared" si="507"/>
        <v>Yes</v>
      </c>
      <c r="X1164" s="11" t="str">
        <f t="shared" si="508"/>
        <v>No</v>
      </c>
      <c r="Y1164" s="11" t="str">
        <f t="shared" si="509"/>
        <v>No</v>
      </c>
      <c r="Z1164" s="11" t="str">
        <f t="shared" si="510"/>
        <v>No</v>
      </c>
      <c r="AA1164" s="11" t="str">
        <f t="shared" si="513"/>
        <v>No</v>
      </c>
      <c r="AB1164" s="11">
        <f>IF(ISERROR(VLOOKUP(U1164,'ITWR Dump'!$A$2:$Y$5000,24,0)),0,(VLOOKUP('ILC Report'!U1164,'ITWR Dump'!$A$2:$Y$5000,24,0)))</f>
        <v>0</v>
      </c>
      <c r="AC1164" s="11" t="str">
        <f t="shared" si="514"/>
        <v>No</v>
      </c>
      <c r="AD1164" s="11" t="str">
        <f t="shared" si="515"/>
        <v/>
      </c>
      <c r="AE1164" s="11">
        <f>IF(ISERROR(VLOOKUP(U1164,'ITWR Dump'!$A$2:$Y$5000,13,0)),0,(VLOOKUP(U1164,'ITWR Dump'!$A$2:$Y$5000,13,0)))</f>
        <v>0</v>
      </c>
      <c r="AF1164" s="11">
        <f>IF(ISERROR(VLOOKUP(U1164,'ITWR Dump'!$A$2:$Y$5000,11,0)),0,(VLOOKUP(U1164,'ITWR Dump'!$A$2:$Y$5000,11,0)))</f>
        <v>0</v>
      </c>
      <c r="AG1164" s="11">
        <f>IF(ISERROR(VLOOKUP(U1164,'ITWR Dump'!$A$2:$Y$5000,2,0)),0,(VLOOKUP(U1164,'ITWR Dump'!$A$2:$Y$5000,2,0)))</f>
        <v>0</v>
      </c>
      <c r="AH1164" s="11">
        <f>IF(ISERROR(VLOOKUP(U1164,'ITWR Dump'!$A$2:$Y$5000,14,0)),0,(VLOOKUP(U1164,'ITWR Dump'!$A$2:$Y$5000,14,0)))</f>
        <v>0</v>
      </c>
      <c r="AI1164" s="11" t="str">
        <f t="shared" si="516"/>
        <v>01-Maintenance Offshore</v>
      </c>
      <c r="AJ1164" s="11" t="str">
        <f t="shared" si="517"/>
        <v>Offshore</v>
      </c>
      <c r="AK1164" s="11" t="str">
        <f>IF(ISERROR(VLOOKUP(A1164,'Team Data'!$C$2:$U$213,17,0)),0,(VLOOKUP(A1164,'Team Data'!$C$2:$U$213,17,0)))</f>
        <v>IMS and FN</v>
      </c>
      <c r="AL1164" s="11" t="str">
        <f t="shared" si="518"/>
        <v>2017-04-24</v>
      </c>
      <c r="AM1164" s="11">
        <f>IF(ISERROR(VLOOKUP(U1164,'ITWR Dump'!$A$2:$Y$5000,16,0)),0,(VLOOKUP(U1164,'ITWR Dump'!$A$2:$Y$5000,16,0)))</f>
        <v>0</v>
      </c>
      <c r="AN1164" s="11">
        <f>IF(ISERROR(VLOOKUP(U1164,'ITWR Dump'!$A$2:$Y$5000,18,0)),0,(VLOOKUP(U1164,'ITWR Dump'!$A$2:$Y$5000,18,0)))</f>
        <v>0</v>
      </c>
      <c r="AO1164" s="11">
        <f>IF(ISERROR(VLOOKUP(U1164,'ITWR Dump'!$A$2:$Y$5000,25,0)),0,(VLOOKUP('ILC Report'!U1164,'ITWR Dump'!$A$2:$Y$5000,25,0)))</f>
        <v>0</v>
      </c>
      <c r="AP1164" s="11">
        <f t="shared" si="519"/>
        <v>5</v>
      </c>
      <c r="AQ1164" s="26">
        <f t="shared" si="520"/>
        <v>0</v>
      </c>
      <c r="AR1164" s="26">
        <f t="shared" si="521"/>
        <v>0</v>
      </c>
      <c r="AS1164" s="26">
        <f t="shared" si="522"/>
        <v>0</v>
      </c>
      <c r="AT1164" s="26">
        <f t="shared" si="523"/>
        <v>0</v>
      </c>
      <c r="AU1164" s="26">
        <f t="shared" si="524"/>
        <v>0</v>
      </c>
      <c r="AV1164" s="26">
        <f t="shared" si="525"/>
        <v>0</v>
      </c>
      <c r="AW1164" s="11" t="s">
        <v>653</v>
      </c>
      <c r="AX1164" s="11" t="str">
        <f>VLOOKUP(L1164,Group!$A$2:$B$1000,2,0)</f>
        <v>Maintenance</v>
      </c>
      <c r="AY1164" s="11">
        <f>IF(ISERROR(VLOOKUP(U1164,'ITWR Dump'!$A$2:$Y$5000,15,0)),0,(VLOOKUP('ILC Report'!U1164,'ITWR Dump'!$A$2:$Y$5000,15,0)))</f>
        <v>0</v>
      </c>
      <c r="AZ1164" s="11" t="str">
        <f t="shared" si="526"/>
        <v>Yes</v>
      </c>
      <c r="BA1164" s="11" t="str">
        <f t="shared" si="527"/>
        <v>BKI</v>
      </c>
      <c r="BB1164" s="11" t="str">
        <f t="shared" si="528"/>
        <v>MN</v>
      </c>
      <c r="BC1164" s="11" t="str">
        <f t="shared" si="529"/>
        <v>No</v>
      </c>
    </row>
    <row r="1165" spans="1:55" x14ac:dyDescent="0.3">
      <c r="A1165" s="11" t="s">
        <v>125</v>
      </c>
      <c r="B1165" s="11" t="s">
        <v>1863</v>
      </c>
      <c r="C1165" s="11" t="s">
        <v>588</v>
      </c>
      <c r="D1165" s="11" t="s">
        <v>2555</v>
      </c>
      <c r="E1165" s="38" t="s">
        <v>2901</v>
      </c>
      <c r="F1165" s="11">
        <v>27</v>
      </c>
      <c r="G1165" s="40" t="s">
        <v>218</v>
      </c>
      <c r="H1165" s="11" t="str">
        <f t="shared" si="511"/>
        <v>Regular</v>
      </c>
      <c r="I1165" s="11" t="str">
        <f t="shared" si="503"/>
        <v>INDIA</v>
      </c>
      <c r="J1165" s="11" t="str">
        <f>IF(ISERROR(VLOOKUP(C1165,'WI Vs ASM'!$B$2:$E$1000,4,0)),0,(VLOOKUP(C1165,'WI Vs ASM'!$B$2:$E$1000,4,0)))</f>
        <v>Offshore</v>
      </c>
      <c r="K1165" s="11" t="str">
        <f>IF(ISERROR(VLOOKUP(C1165,'WI Vs ASM'!$B$2:$F$1000,5,0)),0,(VLOOKUP(C1165,'WI Vs ASM'!$B$2:$F$1000,5,0)))</f>
        <v>02-Variable Billable</v>
      </c>
      <c r="L1165" s="11" t="str">
        <f>IF(ISERROR(VLOOKUP(C1165,'WI Vs ASM'!$B$2:$D$1000,3,0)),0,(VLOOKUP(C1165,'WI Vs ASM'!$B$2:$D$1000,3,0)))</f>
        <v>11-Enhancement Offshore</v>
      </c>
      <c r="M1165" s="11" t="str">
        <f>IF(ISERROR(VLOOKUP(C1165,'WI Vs ASM'!$B$2:$I$1000,8,0)),0,(VLOOKUP(C1165,'WI Vs ASM'!$B$2:$I$1000,8,0)))</f>
        <v>Prasad P Naik</v>
      </c>
      <c r="N1165" s="11" t="str">
        <f>IF(ISERROR(VLOOKUP(C1165,'WI Vs ASM'!$B$2:$G$1000,6,0)),0,(VLOOKUP(C1165,'WI Vs ASM'!$B$2:$G$1000,6,0)))</f>
        <v>FileNet</v>
      </c>
      <c r="O1165" s="11" t="str">
        <f>IF(ISERROR(VLOOKUP(C1165,'WI Vs ASM'!$B$2:$H$1000,7,0)),0,(VLOOKUP(C1165,'WI Vs ASM'!$B$2:$H$1000,7,0)))</f>
        <v>FileNet</v>
      </c>
      <c r="P1165" s="11" t="str">
        <f t="shared" si="504"/>
        <v>May-17</v>
      </c>
      <c r="Q1165" s="11" t="str">
        <f t="shared" si="505"/>
        <v>Q2</v>
      </c>
      <c r="R1165" s="11" t="str">
        <f>IF(ISERROR(VLOOKUP(C1165,'WI Vs ASM'!$B$2:$J$1000,9,0)),0,(VLOOKUP(C1165,'WI Vs ASM'!$B$2:$J$1000,9,0)))</f>
        <v>Namita R Baskaran</v>
      </c>
      <c r="S1165" s="11" t="str">
        <f>IF(ISERROR(VLOOKUP(C1165,'WI Vs ASM'!$B$2:$K$1000,10,0)),0,(VLOOKUP(C1165,'WI Vs ASM'!$B$2:$K$1000,10,0)))</f>
        <v>Vasudevan Srinivasan</v>
      </c>
      <c r="T1165" s="11" t="str">
        <f>IF(ISERROR(VLOOKUP(C1165,'WI Vs ASM'!$B$2:$L$1000,11,0)),0,(VLOOKUP(C1165,'WI Vs ASM'!$B$2:$L$1000,11,0)))</f>
        <v>Noha Salama</v>
      </c>
      <c r="U1165" s="11" t="str">
        <f t="shared" si="512"/>
        <v>WR736380</v>
      </c>
      <c r="V1165" s="11" t="str">
        <f t="shared" si="506"/>
        <v>No</v>
      </c>
      <c r="W1165" s="11" t="str">
        <f t="shared" si="507"/>
        <v>Yes</v>
      </c>
      <c r="X1165" s="11" t="str">
        <f t="shared" si="508"/>
        <v>No</v>
      </c>
      <c r="Y1165" s="11" t="str">
        <f t="shared" si="509"/>
        <v>No</v>
      </c>
      <c r="Z1165" s="11" t="str">
        <f t="shared" si="510"/>
        <v>No</v>
      </c>
      <c r="AA1165" s="11" t="str">
        <f t="shared" si="513"/>
        <v>No</v>
      </c>
      <c r="AB1165" s="11">
        <f>IF(ISERROR(VLOOKUP(U1165,'ITWR Dump'!$A$2:$Y$5000,24,0)),0,(VLOOKUP('ILC Report'!U1165,'ITWR Dump'!$A$2:$Y$5000,24,0)))</f>
        <v>0</v>
      </c>
      <c r="AC1165" s="11" t="str">
        <f t="shared" si="514"/>
        <v>No</v>
      </c>
      <c r="AD1165" s="11" t="str">
        <f t="shared" si="515"/>
        <v/>
      </c>
      <c r="AE1165" s="11">
        <f>IF(ISERROR(VLOOKUP(U1165,'ITWR Dump'!$A$2:$Y$5000,13,0)),0,(VLOOKUP(U1165,'ITWR Dump'!$A$2:$Y$5000,13,0)))</f>
        <v>0</v>
      </c>
      <c r="AF1165" s="11">
        <f>IF(ISERROR(VLOOKUP(U1165,'ITWR Dump'!$A$2:$Y$5000,11,0)),0,(VLOOKUP(U1165,'ITWR Dump'!$A$2:$Y$5000,11,0)))</f>
        <v>0</v>
      </c>
      <c r="AG1165" s="11">
        <f>IF(ISERROR(VLOOKUP(U1165,'ITWR Dump'!$A$2:$Y$5000,2,0)),0,(VLOOKUP(U1165,'ITWR Dump'!$A$2:$Y$5000,2,0)))</f>
        <v>0</v>
      </c>
      <c r="AH1165" s="11">
        <f>IF(ISERROR(VLOOKUP(U1165,'ITWR Dump'!$A$2:$Y$5000,14,0)),0,(VLOOKUP(U1165,'ITWR Dump'!$A$2:$Y$5000,14,0)))</f>
        <v>0</v>
      </c>
      <c r="AI1165" s="11" t="str">
        <f t="shared" si="516"/>
        <v>11-Enhancement Offshore</v>
      </c>
      <c r="AJ1165" s="11" t="str">
        <f t="shared" si="517"/>
        <v>Offshore</v>
      </c>
      <c r="AK1165" s="11" t="str">
        <f>IF(ISERROR(VLOOKUP(A1165,'Team Data'!$C$2:$U$213,17,0)),0,(VLOOKUP(A1165,'Team Data'!$C$2:$U$213,17,0)))</f>
        <v>IMS and FN</v>
      </c>
      <c r="AL1165" s="11" t="str">
        <f t="shared" si="518"/>
        <v>2017-04-24</v>
      </c>
      <c r="AM1165" s="11">
        <f>IF(ISERROR(VLOOKUP(U1165,'ITWR Dump'!$A$2:$Y$5000,16,0)),0,(VLOOKUP(U1165,'ITWR Dump'!$A$2:$Y$5000,16,0)))</f>
        <v>0</v>
      </c>
      <c r="AN1165" s="11">
        <f>IF(ISERROR(VLOOKUP(U1165,'ITWR Dump'!$A$2:$Y$5000,18,0)),0,(VLOOKUP(U1165,'ITWR Dump'!$A$2:$Y$5000,18,0)))</f>
        <v>0</v>
      </c>
      <c r="AO1165" s="11">
        <f>IF(ISERROR(VLOOKUP(U1165,'ITWR Dump'!$A$2:$Y$5000,25,0)),0,(VLOOKUP('ILC Report'!U1165,'ITWR Dump'!$A$2:$Y$5000,25,0)))</f>
        <v>0</v>
      </c>
      <c r="AP1165" s="11">
        <f t="shared" si="519"/>
        <v>0</v>
      </c>
      <c r="AQ1165" s="26">
        <f t="shared" si="520"/>
        <v>0</v>
      </c>
      <c r="AR1165" s="26">
        <f t="shared" si="521"/>
        <v>0</v>
      </c>
      <c r="AS1165" s="26">
        <f t="shared" si="522"/>
        <v>0</v>
      </c>
      <c r="AT1165" s="26">
        <f t="shared" si="523"/>
        <v>0</v>
      </c>
      <c r="AU1165" s="26">
        <f t="shared" si="524"/>
        <v>0</v>
      </c>
      <c r="AV1165" s="26">
        <f t="shared" si="525"/>
        <v>0</v>
      </c>
      <c r="AW1165" s="11" t="s">
        <v>653</v>
      </c>
      <c r="AX1165" s="11" t="str">
        <f>VLOOKUP(L1165,Group!$A$2:$B$1000,2,0)</f>
        <v>Enhancement</v>
      </c>
      <c r="AY1165" s="11">
        <f>IF(ISERROR(VLOOKUP(U1165,'ITWR Dump'!$A$2:$Y$5000,15,0)),0,(VLOOKUP('ILC Report'!U1165,'ITWR Dump'!$A$2:$Y$5000,15,0)))</f>
        <v>0</v>
      </c>
      <c r="AZ1165" s="11" t="str">
        <f t="shared" si="526"/>
        <v>No</v>
      </c>
      <c r="BA1165" s="11" t="str">
        <f t="shared" si="527"/>
        <v>BKI</v>
      </c>
      <c r="BB1165" s="11" t="str">
        <f t="shared" si="528"/>
        <v>EL</v>
      </c>
      <c r="BC1165" s="11" t="str">
        <f t="shared" si="529"/>
        <v>No</v>
      </c>
    </row>
    <row r="1166" spans="1:55" x14ac:dyDescent="0.3">
      <c r="A1166" s="11" t="s">
        <v>125</v>
      </c>
      <c r="B1166" s="11" t="s">
        <v>1863</v>
      </c>
      <c r="C1166" s="11" t="s">
        <v>591</v>
      </c>
      <c r="D1166" s="11" t="s">
        <v>2553</v>
      </c>
      <c r="E1166" s="38" t="s">
        <v>2902</v>
      </c>
      <c r="F1166" s="11">
        <v>51</v>
      </c>
      <c r="G1166" s="40" t="s">
        <v>2905</v>
      </c>
      <c r="H1166" s="11" t="str">
        <f t="shared" si="511"/>
        <v>Standby</v>
      </c>
      <c r="I1166" s="11" t="str">
        <f t="shared" si="503"/>
        <v>INDIA</v>
      </c>
      <c r="J1166" s="11" t="str">
        <f>IF(ISERROR(VLOOKUP(C1166,'WI Vs ASM'!$B$2:$E$1000,4,0)),0,(VLOOKUP(C1166,'WI Vs ASM'!$B$2:$E$1000,4,0)))</f>
        <v>Offshore</v>
      </c>
      <c r="K1166" s="11" t="str">
        <f>IF(ISERROR(VLOOKUP(C1166,'WI Vs ASM'!$B$2:$F$1000,5,0)),0,(VLOOKUP(C1166,'WI Vs ASM'!$B$2:$F$1000,5,0)))</f>
        <v>01-Fixed Price</v>
      </c>
      <c r="L1166" s="11" t="str">
        <f>IF(ISERROR(VLOOKUP(C1166,'WI Vs ASM'!$B$2:$D$1000,3,0)),0,(VLOOKUP(C1166,'WI Vs ASM'!$B$2:$D$1000,3,0)))</f>
        <v>01-Maintenance Offshore</v>
      </c>
      <c r="M1166" s="11" t="str">
        <f>IF(ISERROR(VLOOKUP(C1166,'WI Vs ASM'!$B$2:$I$1000,8,0)),0,(VLOOKUP(C1166,'WI Vs ASM'!$B$2:$I$1000,8,0)))</f>
        <v>Rahul Soman</v>
      </c>
      <c r="N1166" s="11" t="str">
        <f>IF(ISERROR(VLOOKUP(C1166,'WI Vs ASM'!$B$2:$G$1000,6,0)),0,(VLOOKUP(C1166,'WI Vs ASM'!$B$2:$G$1000,6,0)))</f>
        <v>FileNet</v>
      </c>
      <c r="O1166" s="11" t="str">
        <f>IF(ISERROR(VLOOKUP(C1166,'WI Vs ASM'!$B$2:$H$1000,7,0)),0,(VLOOKUP(C1166,'WI Vs ASM'!$B$2:$H$1000,7,0)))</f>
        <v>FileNet</v>
      </c>
      <c r="P1166" s="11" t="str">
        <f t="shared" si="504"/>
        <v>May-17</v>
      </c>
      <c r="Q1166" s="11" t="str">
        <f t="shared" si="505"/>
        <v>Q2</v>
      </c>
      <c r="R1166" s="11" t="str">
        <f>IF(ISERROR(VLOOKUP(C1166,'WI Vs ASM'!$B$2:$J$1000,9,0)),0,(VLOOKUP(C1166,'WI Vs ASM'!$B$2:$J$1000,9,0)))</f>
        <v>Jyothi Pai</v>
      </c>
      <c r="S1166" s="11" t="str">
        <f>IF(ISERROR(VLOOKUP(C1166,'WI Vs ASM'!$B$2:$K$1000,10,0)),0,(VLOOKUP(C1166,'WI Vs ASM'!$B$2:$K$1000,10,0)))</f>
        <v>Vasudevan Srinivasan</v>
      </c>
      <c r="T1166" s="11" t="str">
        <f>IF(ISERROR(VLOOKUP(C1166,'WI Vs ASM'!$B$2:$L$1000,11,0)),0,(VLOOKUP(C1166,'WI Vs ASM'!$B$2:$L$1000,11,0)))</f>
        <v>Noha Salama</v>
      </c>
      <c r="U1166" s="11" t="e">
        <f t="shared" si="512"/>
        <v>#VALUE!</v>
      </c>
      <c r="V1166" s="11" t="str">
        <f t="shared" si="506"/>
        <v>No</v>
      </c>
      <c r="W1166" s="11" t="str">
        <f t="shared" si="507"/>
        <v>Yes</v>
      </c>
      <c r="X1166" s="11" t="str">
        <f t="shared" si="508"/>
        <v>No</v>
      </c>
      <c r="Y1166" s="11" t="str">
        <f t="shared" si="509"/>
        <v>No</v>
      </c>
      <c r="Z1166" s="11" t="str">
        <f t="shared" si="510"/>
        <v>No</v>
      </c>
      <c r="AA1166" s="11" t="str">
        <f t="shared" si="513"/>
        <v>No</v>
      </c>
      <c r="AB1166" s="11">
        <f>IF(ISERROR(VLOOKUP(U1166,'ITWR Dump'!$A$2:$Y$5000,24,0)),0,(VLOOKUP('ILC Report'!U1166,'ITWR Dump'!$A$2:$Y$5000,24,0)))</f>
        <v>0</v>
      </c>
      <c r="AC1166" s="11" t="str">
        <f t="shared" si="514"/>
        <v>No</v>
      </c>
      <c r="AD1166" s="11" t="str">
        <f t="shared" si="515"/>
        <v/>
      </c>
      <c r="AE1166" s="11">
        <f>IF(ISERROR(VLOOKUP(U1166,'ITWR Dump'!$A$2:$Y$5000,13,0)),0,(VLOOKUP(U1166,'ITWR Dump'!$A$2:$Y$5000,13,0)))</f>
        <v>0</v>
      </c>
      <c r="AF1166" s="11">
        <f>IF(ISERROR(VLOOKUP(U1166,'ITWR Dump'!$A$2:$Y$5000,11,0)),0,(VLOOKUP(U1166,'ITWR Dump'!$A$2:$Y$5000,11,0)))</f>
        <v>0</v>
      </c>
      <c r="AG1166" s="11">
        <f>IF(ISERROR(VLOOKUP(U1166,'ITWR Dump'!$A$2:$Y$5000,2,0)),0,(VLOOKUP(U1166,'ITWR Dump'!$A$2:$Y$5000,2,0)))</f>
        <v>0</v>
      </c>
      <c r="AH1166" s="11">
        <f>IF(ISERROR(VLOOKUP(U1166,'ITWR Dump'!$A$2:$Y$5000,14,0)),0,(VLOOKUP(U1166,'ITWR Dump'!$A$2:$Y$5000,14,0)))</f>
        <v>0</v>
      </c>
      <c r="AI1166" s="11" t="str">
        <f t="shared" si="516"/>
        <v>Standby Hours</v>
      </c>
      <c r="AJ1166" s="11" t="str">
        <f t="shared" si="517"/>
        <v>Offshore</v>
      </c>
      <c r="AK1166" s="11" t="str">
        <f>IF(ISERROR(VLOOKUP(A1166,'Team Data'!$C$2:$U$213,17,0)),0,(VLOOKUP(A1166,'Team Data'!$C$2:$U$213,17,0)))</f>
        <v>IMS and FN</v>
      </c>
      <c r="AL1166" s="11" t="str">
        <f t="shared" si="518"/>
        <v>2017-04-24</v>
      </c>
      <c r="AM1166" s="11">
        <f>IF(ISERROR(VLOOKUP(U1166,'ITWR Dump'!$A$2:$Y$5000,16,0)),0,(VLOOKUP(U1166,'ITWR Dump'!$A$2:$Y$5000,16,0)))</f>
        <v>0</v>
      </c>
      <c r="AN1166" s="11">
        <f>IF(ISERROR(VLOOKUP(U1166,'ITWR Dump'!$A$2:$Y$5000,18,0)),0,(VLOOKUP(U1166,'ITWR Dump'!$A$2:$Y$5000,18,0)))</f>
        <v>0</v>
      </c>
      <c r="AO1166" s="11">
        <f>IF(ISERROR(VLOOKUP(U1166,'ITWR Dump'!$A$2:$Y$5000,25,0)),0,(VLOOKUP('ILC Report'!U1166,'ITWR Dump'!$A$2:$Y$5000,25,0)))</f>
        <v>0</v>
      </c>
      <c r="AP1166" s="11">
        <f t="shared" si="519"/>
        <v>0</v>
      </c>
      <c r="AQ1166" s="26">
        <f t="shared" si="520"/>
        <v>0</v>
      </c>
      <c r="AR1166" s="26">
        <f t="shared" si="521"/>
        <v>0</v>
      </c>
      <c r="AS1166" s="26">
        <f t="shared" si="522"/>
        <v>0</v>
      </c>
      <c r="AT1166" s="26">
        <f t="shared" si="523"/>
        <v>0</v>
      </c>
      <c r="AU1166" s="26">
        <f t="shared" si="524"/>
        <v>0</v>
      </c>
      <c r="AV1166" s="26">
        <f t="shared" si="525"/>
        <v>0</v>
      </c>
      <c r="AW1166" s="11" t="s">
        <v>653</v>
      </c>
      <c r="AX1166" s="11" t="str">
        <f>VLOOKUP(L1166,Group!$A$2:$B$1000,2,0)</f>
        <v>Maintenance</v>
      </c>
      <c r="AY1166" s="11">
        <f>IF(ISERROR(VLOOKUP(U1166,'ITWR Dump'!$A$2:$Y$5000,15,0)),0,(VLOOKUP('ILC Report'!U1166,'ITWR Dump'!$A$2:$Y$5000,15,0)))</f>
        <v>0</v>
      </c>
      <c r="AZ1166" s="11" t="str">
        <f t="shared" si="526"/>
        <v>No</v>
      </c>
      <c r="BA1166" s="11" t="str">
        <f t="shared" si="527"/>
        <v>BKI</v>
      </c>
      <c r="BB1166" s="11" t="str">
        <f t="shared" si="528"/>
        <v>MN</v>
      </c>
      <c r="BC1166" s="11" t="str">
        <f t="shared" si="529"/>
        <v>No</v>
      </c>
    </row>
    <row r="1167" spans="1:55" x14ac:dyDescent="0.3">
      <c r="A1167" s="11" t="s">
        <v>125</v>
      </c>
      <c r="B1167" s="11" t="s">
        <v>1863</v>
      </c>
      <c r="C1167" s="11" t="s">
        <v>588</v>
      </c>
      <c r="D1167" s="11" t="s">
        <v>2555</v>
      </c>
      <c r="E1167" s="38" t="s">
        <v>2902</v>
      </c>
      <c r="F1167" s="11">
        <v>36</v>
      </c>
      <c r="G1167" s="40" t="s">
        <v>218</v>
      </c>
      <c r="H1167" s="11" t="str">
        <f t="shared" si="511"/>
        <v>Regular</v>
      </c>
      <c r="I1167" s="11" t="str">
        <f t="shared" si="503"/>
        <v>INDIA</v>
      </c>
      <c r="J1167" s="11" t="str">
        <f>IF(ISERROR(VLOOKUP(C1167,'WI Vs ASM'!$B$2:$E$1000,4,0)),0,(VLOOKUP(C1167,'WI Vs ASM'!$B$2:$E$1000,4,0)))</f>
        <v>Offshore</v>
      </c>
      <c r="K1167" s="11" t="str">
        <f>IF(ISERROR(VLOOKUP(C1167,'WI Vs ASM'!$B$2:$F$1000,5,0)),0,(VLOOKUP(C1167,'WI Vs ASM'!$B$2:$F$1000,5,0)))</f>
        <v>02-Variable Billable</v>
      </c>
      <c r="L1167" s="11" t="str">
        <f>IF(ISERROR(VLOOKUP(C1167,'WI Vs ASM'!$B$2:$D$1000,3,0)),0,(VLOOKUP(C1167,'WI Vs ASM'!$B$2:$D$1000,3,0)))</f>
        <v>11-Enhancement Offshore</v>
      </c>
      <c r="M1167" s="11" t="str">
        <f>IF(ISERROR(VLOOKUP(C1167,'WI Vs ASM'!$B$2:$I$1000,8,0)),0,(VLOOKUP(C1167,'WI Vs ASM'!$B$2:$I$1000,8,0)))</f>
        <v>Prasad P Naik</v>
      </c>
      <c r="N1167" s="11" t="str">
        <f>IF(ISERROR(VLOOKUP(C1167,'WI Vs ASM'!$B$2:$G$1000,6,0)),0,(VLOOKUP(C1167,'WI Vs ASM'!$B$2:$G$1000,6,0)))</f>
        <v>FileNet</v>
      </c>
      <c r="O1167" s="11" t="str">
        <f>IF(ISERROR(VLOOKUP(C1167,'WI Vs ASM'!$B$2:$H$1000,7,0)),0,(VLOOKUP(C1167,'WI Vs ASM'!$B$2:$H$1000,7,0)))</f>
        <v>FileNet</v>
      </c>
      <c r="P1167" s="11" t="str">
        <f t="shared" si="504"/>
        <v>May-17</v>
      </c>
      <c r="Q1167" s="11" t="str">
        <f t="shared" si="505"/>
        <v>Q2</v>
      </c>
      <c r="R1167" s="11" t="str">
        <f>IF(ISERROR(VLOOKUP(C1167,'WI Vs ASM'!$B$2:$J$1000,9,0)),0,(VLOOKUP(C1167,'WI Vs ASM'!$B$2:$J$1000,9,0)))</f>
        <v>Namita R Baskaran</v>
      </c>
      <c r="S1167" s="11" t="str">
        <f>IF(ISERROR(VLOOKUP(C1167,'WI Vs ASM'!$B$2:$K$1000,10,0)),0,(VLOOKUP(C1167,'WI Vs ASM'!$B$2:$K$1000,10,0)))</f>
        <v>Vasudevan Srinivasan</v>
      </c>
      <c r="T1167" s="11" t="str">
        <f>IF(ISERROR(VLOOKUP(C1167,'WI Vs ASM'!$B$2:$L$1000,11,0)),0,(VLOOKUP(C1167,'WI Vs ASM'!$B$2:$L$1000,11,0)))</f>
        <v>Noha Salama</v>
      </c>
      <c r="U1167" s="11" t="str">
        <f t="shared" si="512"/>
        <v>WR736380</v>
      </c>
      <c r="V1167" s="11" t="str">
        <f t="shared" si="506"/>
        <v>No</v>
      </c>
      <c r="W1167" s="11" t="str">
        <f t="shared" si="507"/>
        <v>Yes</v>
      </c>
      <c r="X1167" s="11" t="str">
        <f t="shared" si="508"/>
        <v>No</v>
      </c>
      <c r="Y1167" s="11" t="str">
        <f t="shared" si="509"/>
        <v>No</v>
      </c>
      <c r="Z1167" s="11" t="str">
        <f t="shared" si="510"/>
        <v>No</v>
      </c>
      <c r="AA1167" s="11" t="str">
        <f t="shared" si="513"/>
        <v>No</v>
      </c>
      <c r="AB1167" s="11">
        <f>IF(ISERROR(VLOOKUP(U1167,'ITWR Dump'!$A$2:$Y$5000,24,0)),0,(VLOOKUP('ILC Report'!U1167,'ITWR Dump'!$A$2:$Y$5000,24,0)))</f>
        <v>0</v>
      </c>
      <c r="AC1167" s="11" t="str">
        <f t="shared" si="514"/>
        <v>No</v>
      </c>
      <c r="AD1167" s="11" t="str">
        <f t="shared" si="515"/>
        <v/>
      </c>
      <c r="AE1167" s="11">
        <f>IF(ISERROR(VLOOKUP(U1167,'ITWR Dump'!$A$2:$Y$5000,13,0)),0,(VLOOKUP(U1167,'ITWR Dump'!$A$2:$Y$5000,13,0)))</f>
        <v>0</v>
      </c>
      <c r="AF1167" s="11">
        <f>IF(ISERROR(VLOOKUP(U1167,'ITWR Dump'!$A$2:$Y$5000,11,0)),0,(VLOOKUP(U1167,'ITWR Dump'!$A$2:$Y$5000,11,0)))</f>
        <v>0</v>
      </c>
      <c r="AG1167" s="11">
        <f>IF(ISERROR(VLOOKUP(U1167,'ITWR Dump'!$A$2:$Y$5000,2,0)),0,(VLOOKUP(U1167,'ITWR Dump'!$A$2:$Y$5000,2,0)))</f>
        <v>0</v>
      </c>
      <c r="AH1167" s="11">
        <f>IF(ISERROR(VLOOKUP(U1167,'ITWR Dump'!$A$2:$Y$5000,14,0)),0,(VLOOKUP(U1167,'ITWR Dump'!$A$2:$Y$5000,14,0)))</f>
        <v>0</v>
      </c>
      <c r="AI1167" s="11" t="str">
        <f t="shared" si="516"/>
        <v>11-Enhancement Offshore</v>
      </c>
      <c r="AJ1167" s="11" t="str">
        <f t="shared" si="517"/>
        <v>Offshore</v>
      </c>
      <c r="AK1167" s="11" t="str">
        <f>IF(ISERROR(VLOOKUP(A1167,'Team Data'!$C$2:$U$213,17,0)),0,(VLOOKUP(A1167,'Team Data'!$C$2:$U$213,17,0)))</f>
        <v>IMS and FN</v>
      </c>
      <c r="AL1167" s="11" t="str">
        <f t="shared" si="518"/>
        <v>2017-04-24</v>
      </c>
      <c r="AM1167" s="11">
        <f>IF(ISERROR(VLOOKUP(U1167,'ITWR Dump'!$A$2:$Y$5000,16,0)),0,(VLOOKUP(U1167,'ITWR Dump'!$A$2:$Y$5000,16,0)))</f>
        <v>0</v>
      </c>
      <c r="AN1167" s="11">
        <f>IF(ISERROR(VLOOKUP(U1167,'ITWR Dump'!$A$2:$Y$5000,18,0)),0,(VLOOKUP(U1167,'ITWR Dump'!$A$2:$Y$5000,18,0)))</f>
        <v>0</v>
      </c>
      <c r="AO1167" s="11">
        <f>IF(ISERROR(VLOOKUP(U1167,'ITWR Dump'!$A$2:$Y$5000,25,0)),0,(VLOOKUP('ILC Report'!U1167,'ITWR Dump'!$A$2:$Y$5000,25,0)))</f>
        <v>0</v>
      </c>
      <c r="AP1167" s="11">
        <f t="shared" si="519"/>
        <v>0</v>
      </c>
      <c r="AQ1167" s="26">
        <f t="shared" si="520"/>
        <v>0</v>
      </c>
      <c r="AR1167" s="26">
        <f t="shared" si="521"/>
        <v>0</v>
      </c>
      <c r="AS1167" s="26">
        <f t="shared" si="522"/>
        <v>0</v>
      </c>
      <c r="AT1167" s="26">
        <f t="shared" si="523"/>
        <v>0</v>
      </c>
      <c r="AU1167" s="26">
        <f t="shared" si="524"/>
        <v>0</v>
      </c>
      <c r="AV1167" s="26">
        <f t="shared" si="525"/>
        <v>0</v>
      </c>
      <c r="AW1167" s="11" t="s">
        <v>653</v>
      </c>
      <c r="AX1167" s="11" t="str">
        <f>VLOOKUP(L1167,Group!$A$2:$B$1000,2,0)</f>
        <v>Enhancement</v>
      </c>
      <c r="AY1167" s="11">
        <f>IF(ISERROR(VLOOKUP(U1167,'ITWR Dump'!$A$2:$Y$5000,15,0)),0,(VLOOKUP('ILC Report'!U1167,'ITWR Dump'!$A$2:$Y$5000,15,0)))</f>
        <v>0</v>
      </c>
      <c r="AZ1167" s="11" t="str">
        <f t="shared" si="526"/>
        <v>No</v>
      </c>
      <c r="BA1167" s="11" t="str">
        <f t="shared" si="527"/>
        <v>BKI</v>
      </c>
      <c r="BB1167" s="11" t="str">
        <f t="shared" si="528"/>
        <v>EL</v>
      </c>
      <c r="BC1167" s="11" t="str">
        <f t="shared" si="529"/>
        <v>No</v>
      </c>
    </row>
    <row r="1168" spans="1:55" x14ac:dyDescent="0.3">
      <c r="A1168" s="11" t="s">
        <v>125</v>
      </c>
      <c r="B1168" s="11" t="s">
        <v>1863</v>
      </c>
      <c r="C1168" s="11" t="s">
        <v>591</v>
      </c>
      <c r="D1168" s="11" t="s">
        <v>2553</v>
      </c>
      <c r="E1168" s="38" t="s">
        <v>2903</v>
      </c>
      <c r="F1168" s="11">
        <v>48</v>
      </c>
      <c r="G1168" s="40" t="s">
        <v>2905</v>
      </c>
      <c r="H1168" s="11" t="str">
        <f t="shared" si="511"/>
        <v>Standby</v>
      </c>
      <c r="I1168" s="11" t="str">
        <f t="shared" si="503"/>
        <v>INDIA</v>
      </c>
      <c r="J1168" s="11" t="str">
        <f>IF(ISERROR(VLOOKUP(C1168,'WI Vs ASM'!$B$2:$E$1000,4,0)),0,(VLOOKUP(C1168,'WI Vs ASM'!$B$2:$E$1000,4,0)))</f>
        <v>Offshore</v>
      </c>
      <c r="K1168" s="11" t="str">
        <f>IF(ISERROR(VLOOKUP(C1168,'WI Vs ASM'!$B$2:$F$1000,5,0)),0,(VLOOKUP(C1168,'WI Vs ASM'!$B$2:$F$1000,5,0)))</f>
        <v>01-Fixed Price</v>
      </c>
      <c r="L1168" s="11" t="str">
        <f>IF(ISERROR(VLOOKUP(C1168,'WI Vs ASM'!$B$2:$D$1000,3,0)),0,(VLOOKUP(C1168,'WI Vs ASM'!$B$2:$D$1000,3,0)))</f>
        <v>01-Maintenance Offshore</v>
      </c>
      <c r="M1168" s="11" t="str">
        <f>IF(ISERROR(VLOOKUP(C1168,'WI Vs ASM'!$B$2:$I$1000,8,0)),0,(VLOOKUP(C1168,'WI Vs ASM'!$B$2:$I$1000,8,0)))</f>
        <v>Rahul Soman</v>
      </c>
      <c r="N1168" s="11" t="str">
        <f>IF(ISERROR(VLOOKUP(C1168,'WI Vs ASM'!$B$2:$G$1000,6,0)),0,(VLOOKUP(C1168,'WI Vs ASM'!$B$2:$G$1000,6,0)))</f>
        <v>FileNet</v>
      </c>
      <c r="O1168" s="11" t="str">
        <f>IF(ISERROR(VLOOKUP(C1168,'WI Vs ASM'!$B$2:$H$1000,7,0)),0,(VLOOKUP(C1168,'WI Vs ASM'!$B$2:$H$1000,7,0)))</f>
        <v>FileNet</v>
      </c>
      <c r="P1168" s="11" t="str">
        <f t="shared" si="504"/>
        <v>May-17</v>
      </c>
      <c r="Q1168" s="11" t="str">
        <f t="shared" si="505"/>
        <v>Q2</v>
      </c>
      <c r="R1168" s="11" t="str">
        <f>IF(ISERROR(VLOOKUP(C1168,'WI Vs ASM'!$B$2:$J$1000,9,0)),0,(VLOOKUP(C1168,'WI Vs ASM'!$B$2:$J$1000,9,0)))</f>
        <v>Jyothi Pai</v>
      </c>
      <c r="S1168" s="11" t="str">
        <f>IF(ISERROR(VLOOKUP(C1168,'WI Vs ASM'!$B$2:$K$1000,10,0)),0,(VLOOKUP(C1168,'WI Vs ASM'!$B$2:$K$1000,10,0)))</f>
        <v>Vasudevan Srinivasan</v>
      </c>
      <c r="T1168" s="11" t="str">
        <f>IF(ISERROR(VLOOKUP(C1168,'WI Vs ASM'!$B$2:$L$1000,11,0)),0,(VLOOKUP(C1168,'WI Vs ASM'!$B$2:$L$1000,11,0)))</f>
        <v>Noha Salama</v>
      </c>
      <c r="U1168" s="11" t="e">
        <f t="shared" si="512"/>
        <v>#VALUE!</v>
      </c>
      <c r="V1168" s="11" t="str">
        <f t="shared" si="506"/>
        <v>No</v>
      </c>
      <c r="W1168" s="11" t="str">
        <f t="shared" si="507"/>
        <v>Yes</v>
      </c>
      <c r="X1168" s="11" t="str">
        <f t="shared" si="508"/>
        <v>No</v>
      </c>
      <c r="Y1168" s="11" t="str">
        <f t="shared" si="509"/>
        <v>No</v>
      </c>
      <c r="Z1168" s="11" t="str">
        <f t="shared" si="510"/>
        <v>No</v>
      </c>
      <c r="AA1168" s="11" t="str">
        <f t="shared" si="513"/>
        <v>No</v>
      </c>
      <c r="AB1168" s="11">
        <f>IF(ISERROR(VLOOKUP(U1168,'ITWR Dump'!$A$2:$Y$5000,24,0)),0,(VLOOKUP('ILC Report'!U1168,'ITWR Dump'!$A$2:$Y$5000,24,0)))</f>
        <v>0</v>
      </c>
      <c r="AC1168" s="11" t="str">
        <f t="shared" si="514"/>
        <v>No</v>
      </c>
      <c r="AD1168" s="11" t="str">
        <f t="shared" si="515"/>
        <v/>
      </c>
      <c r="AE1168" s="11">
        <f>IF(ISERROR(VLOOKUP(U1168,'ITWR Dump'!$A$2:$Y$5000,13,0)),0,(VLOOKUP(U1168,'ITWR Dump'!$A$2:$Y$5000,13,0)))</f>
        <v>0</v>
      </c>
      <c r="AF1168" s="11">
        <f>IF(ISERROR(VLOOKUP(U1168,'ITWR Dump'!$A$2:$Y$5000,11,0)),0,(VLOOKUP(U1168,'ITWR Dump'!$A$2:$Y$5000,11,0)))</f>
        <v>0</v>
      </c>
      <c r="AG1168" s="11">
        <f>IF(ISERROR(VLOOKUP(U1168,'ITWR Dump'!$A$2:$Y$5000,2,0)),0,(VLOOKUP(U1168,'ITWR Dump'!$A$2:$Y$5000,2,0)))</f>
        <v>0</v>
      </c>
      <c r="AH1168" s="11">
        <f>IF(ISERROR(VLOOKUP(U1168,'ITWR Dump'!$A$2:$Y$5000,14,0)),0,(VLOOKUP(U1168,'ITWR Dump'!$A$2:$Y$5000,14,0)))</f>
        <v>0</v>
      </c>
      <c r="AI1168" s="11" t="str">
        <f t="shared" si="516"/>
        <v>Standby Hours</v>
      </c>
      <c r="AJ1168" s="11" t="str">
        <f t="shared" si="517"/>
        <v>Offshore</v>
      </c>
      <c r="AK1168" s="11" t="str">
        <f>IF(ISERROR(VLOOKUP(A1168,'Team Data'!$C$2:$U$213,17,0)),0,(VLOOKUP(A1168,'Team Data'!$C$2:$U$213,17,0)))</f>
        <v>IMS and FN</v>
      </c>
      <c r="AL1168" s="11" t="str">
        <f t="shared" si="518"/>
        <v>2017-04-24</v>
      </c>
      <c r="AM1168" s="11">
        <f>IF(ISERROR(VLOOKUP(U1168,'ITWR Dump'!$A$2:$Y$5000,16,0)),0,(VLOOKUP(U1168,'ITWR Dump'!$A$2:$Y$5000,16,0)))</f>
        <v>0</v>
      </c>
      <c r="AN1168" s="11">
        <f>IF(ISERROR(VLOOKUP(U1168,'ITWR Dump'!$A$2:$Y$5000,18,0)),0,(VLOOKUP(U1168,'ITWR Dump'!$A$2:$Y$5000,18,0)))</f>
        <v>0</v>
      </c>
      <c r="AO1168" s="11">
        <f>IF(ISERROR(VLOOKUP(U1168,'ITWR Dump'!$A$2:$Y$5000,25,0)),0,(VLOOKUP('ILC Report'!U1168,'ITWR Dump'!$A$2:$Y$5000,25,0)))</f>
        <v>0</v>
      </c>
      <c r="AP1168" s="11">
        <f t="shared" si="519"/>
        <v>0</v>
      </c>
      <c r="AQ1168" s="26">
        <f t="shared" si="520"/>
        <v>0</v>
      </c>
      <c r="AR1168" s="26">
        <f t="shared" si="521"/>
        <v>0</v>
      </c>
      <c r="AS1168" s="26">
        <f t="shared" si="522"/>
        <v>0</v>
      </c>
      <c r="AT1168" s="26">
        <f t="shared" si="523"/>
        <v>0</v>
      </c>
      <c r="AU1168" s="26">
        <f t="shared" si="524"/>
        <v>0</v>
      </c>
      <c r="AV1168" s="26">
        <f t="shared" si="525"/>
        <v>0</v>
      </c>
      <c r="AW1168" s="11" t="s">
        <v>653</v>
      </c>
      <c r="AX1168" s="11" t="str">
        <f>VLOOKUP(L1168,Group!$A$2:$B$1000,2,0)</f>
        <v>Maintenance</v>
      </c>
      <c r="AY1168" s="11">
        <f>IF(ISERROR(VLOOKUP(U1168,'ITWR Dump'!$A$2:$Y$5000,15,0)),0,(VLOOKUP('ILC Report'!U1168,'ITWR Dump'!$A$2:$Y$5000,15,0)))</f>
        <v>0</v>
      </c>
      <c r="AZ1168" s="11" t="str">
        <f t="shared" si="526"/>
        <v>No</v>
      </c>
      <c r="BA1168" s="11" t="str">
        <f t="shared" si="527"/>
        <v>BKI</v>
      </c>
      <c r="BB1168" s="11" t="str">
        <f t="shared" si="528"/>
        <v>MN</v>
      </c>
      <c r="BC1168" s="11" t="str">
        <f t="shared" si="529"/>
        <v>No</v>
      </c>
    </row>
    <row r="1169" spans="1:55" x14ac:dyDescent="0.3">
      <c r="A1169" s="11" t="s">
        <v>125</v>
      </c>
      <c r="B1169" s="11" t="s">
        <v>1863</v>
      </c>
      <c r="C1169" s="11" t="s">
        <v>600</v>
      </c>
      <c r="D1169" s="11" t="s">
        <v>2557</v>
      </c>
      <c r="E1169" s="38" t="s">
        <v>2903</v>
      </c>
      <c r="F1169" s="11">
        <v>10</v>
      </c>
      <c r="G1169" s="40" t="s">
        <v>218</v>
      </c>
      <c r="H1169" s="11" t="str">
        <f t="shared" si="511"/>
        <v>Regular</v>
      </c>
      <c r="I1169" s="11" t="str">
        <f t="shared" si="503"/>
        <v>INDIA</v>
      </c>
      <c r="J1169" s="11" t="str">
        <f>IF(ISERROR(VLOOKUP(C1169,'WI Vs ASM'!$B$2:$E$1000,4,0)),0,(VLOOKUP(C1169,'WI Vs ASM'!$B$2:$E$1000,4,0)))</f>
        <v>Offshore</v>
      </c>
      <c r="K1169" s="11" t="str">
        <f>IF(ISERROR(VLOOKUP(C1169,'WI Vs ASM'!$B$2:$F$1000,5,0)),0,(VLOOKUP(C1169,'WI Vs ASM'!$B$2:$F$1000,5,0)))</f>
        <v>09-NonBillable</v>
      </c>
      <c r="L1169" s="11" t="str">
        <f>IF(ISERROR(VLOOKUP(C1169,'WI Vs ASM'!$B$2:$D$1000,3,0)),0,(VLOOKUP(C1169,'WI Vs ASM'!$B$2:$D$1000,3,0)))</f>
        <v>13-Enhancement Offshore Bench</v>
      </c>
      <c r="M1169" s="11" t="str">
        <f>IF(ISERROR(VLOOKUP(C1169,'WI Vs ASM'!$B$2:$I$1000,8,0)),0,(VLOOKUP(C1169,'WI Vs ASM'!$B$2:$I$1000,8,0)))</f>
        <v>Prakash Varadachari</v>
      </c>
      <c r="N1169" s="11" t="str">
        <f>IF(ISERROR(VLOOKUP(C1169,'WI Vs ASM'!$B$2:$G$1000,6,0)),0,(VLOOKUP(C1169,'WI Vs ASM'!$B$2:$G$1000,6,0)))</f>
        <v>Bench - IMS Tower</v>
      </c>
      <c r="O1169" s="11" t="str">
        <f>IF(ISERROR(VLOOKUP(C1169,'WI Vs ASM'!$B$2:$H$1000,7,0)),0,(VLOOKUP(C1169,'WI Vs ASM'!$B$2:$H$1000,7,0)))</f>
        <v>Bench - IMS Tower</v>
      </c>
      <c r="P1169" s="11" t="str">
        <f t="shared" si="504"/>
        <v>May-17</v>
      </c>
      <c r="Q1169" s="11" t="str">
        <f t="shared" si="505"/>
        <v>Q2</v>
      </c>
      <c r="R1169" s="11" t="str">
        <f>IF(ISERROR(VLOOKUP(C1169,'WI Vs ASM'!$B$2:$J$1000,9,0)),0,(VLOOKUP(C1169,'WI Vs ASM'!$B$2:$J$1000,9,0)))</f>
        <v>Chandraprabha Palaniswamy</v>
      </c>
      <c r="S1169" s="11">
        <f>IF(ISERROR(VLOOKUP(C1169,'WI Vs ASM'!$B$2:$K$1000,10,0)),0,(VLOOKUP(C1169,'WI Vs ASM'!$B$2:$K$1000,10,0)))</f>
        <v>0</v>
      </c>
      <c r="T1169" s="11">
        <f>IF(ISERROR(VLOOKUP(C1169,'WI Vs ASM'!$B$2:$L$1000,11,0)),0,(VLOOKUP(C1169,'WI Vs ASM'!$B$2:$L$1000,11,0)))</f>
        <v>0</v>
      </c>
      <c r="U1169" s="11" t="e">
        <f t="shared" si="512"/>
        <v>#VALUE!</v>
      </c>
      <c r="V1169" s="11" t="str">
        <f t="shared" si="506"/>
        <v>No</v>
      </c>
      <c r="W1169" s="11" t="str">
        <f t="shared" si="507"/>
        <v>No</v>
      </c>
      <c r="X1169" s="11" t="str">
        <f t="shared" si="508"/>
        <v>No</v>
      </c>
      <c r="Y1169" s="11" t="str">
        <f t="shared" si="509"/>
        <v>No</v>
      </c>
      <c r="Z1169" s="11" t="str">
        <f t="shared" si="510"/>
        <v>No</v>
      </c>
      <c r="AA1169" s="11" t="str">
        <f t="shared" si="513"/>
        <v>No</v>
      </c>
      <c r="AB1169" s="11">
        <f>IF(ISERROR(VLOOKUP(U1169,'ITWR Dump'!$A$2:$Y$5000,24,0)),0,(VLOOKUP('ILC Report'!U1169,'ITWR Dump'!$A$2:$Y$5000,24,0)))</f>
        <v>0</v>
      </c>
      <c r="AC1169" s="11" t="str">
        <f t="shared" si="514"/>
        <v>No</v>
      </c>
      <c r="AD1169" s="11" t="str">
        <f t="shared" si="515"/>
        <v/>
      </c>
      <c r="AE1169" s="11">
        <f>IF(ISERROR(VLOOKUP(U1169,'ITWR Dump'!$A$2:$Y$5000,13,0)),0,(VLOOKUP(U1169,'ITWR Dump'!$A$2:$Y$5000,13,0)))</f>
        <v>0</v>
      </c>
      <c r="AF1169" s="11">
        <f>IF(ISERROR(VLOOKUP(U1169,'ITWR Dump'!$A$2:$Y$5000,11,0)),0,(VLOOKUP(U1169,'ITWR Dump'!$A$2:$Y$5000,11,0)))</f>
        <v>0</v>
      </c>
      <c r="AG1169" s="11">
        <f>IF(ISERROR(VLOOKUP(U1169,'ITWR Dump'!$A$2:$Y$5000,2,0)),0,(VLOOKUP(U1169,'ITWR Dump'!$A$2:$Y$5000,2,0)))</f>
        <v>0</v>
      </c>
      <c r="AH1169" s="11">
        <f>IF(ISERROR(VLOOKUP(U1169,'ITWR Dump'!$A$2:$Y$5000,14,0)),0,(VLOOKUP(U1169,'ITWR Dump'!$A$2:$Y$5000,14,0)))</f>
        <v>0</v>
      </c>
      <c r="AI1169" s="11" t="str">
        <f t="shared" si="516"/>
        <v>13-Enhancement Offshore Bench</v>
      </c>
      <c r="AJ1169" s="11" t="str">
        <f t="shared" si="517"/>
        <v>Offshore</v>
      </c>
      <c r="AK1169" s="11" t="str">
        <f>IF(ISERROR(VLOOKUP(A1169,'Team Data'!$C$2:$U$213,17,0)),0,(VLOOKUP(A1169,'Team Data'!$C$2:$U$213,17,0)))</f>
        <v>IMS and FN</v>
      </c>
      <c r="AL1169" s="11" t="str">
        <f t="shared" si="518"/>
        <v>2017-04-24</v>
      </c>
      <c r="AM1169" s="11">
        <f>IF(ISERROR(VLOOKUP(U1169,'ITWR Dump'!$A$2:$Y$5000,16,0)),0,(VLOOKUP(U1169,'ITWR Dump'!$A$2:$Y$5000,16,0)))</f>
        <v>0</v>
      </c>
      <c r="AN1169" s="11">
        <f>IF(ISERROR(VLOOKUP(U1169,'ITWR Dump'!$A$2:$Y$5000,18,0)),0,(VLOOKUP(U1169,'ITWR Dump'!$A$2:$Y$5000,18,0)))</f>
        <v>0</v>
      </c>
      <c r="AO1169" s="11">
        <f>IF(ISERROR(VLOOKUP(U1169,'ITWR Dump'!$A$2:$Y$5000,25,0)),0,(VLOOKUP('ILC Report'!U1169,'ITWR Dump'!$A$2:$Y$5000,25,0)))</f>
        <v>0</v>
      </c>
      <c r="AP1169" s="11">
        <f t="shared" si="519"/>
        <v>0</v>
      </c>
      <c r="AQ1169" s="26">
        <f t="shared" si="520"/>
        <v>0</v>
      </c>
      <c r="AR1169" s="26">
        <f t="shared" si="521"/>
        <v>0</v>
      </c>
      <c r="AS1169" s="26">
        <f t="shared" si="522"/>
        <v>0</v>
      </c>
      <c r="AT1169" s="26">
        <f t="shared" si="523"/>
        <v>0</v>
      </c>
      <c r="AU1169" s="26">
        <f t="shared" si="524"/>
        <v>0</v>
      </c>
      <c r="AV1169" s="26">
        <f t="shared" si="525"/>
        <v>0</v>
      </c>
      <c r="AW1169" s="11" t="s">
        <v>653</v>
      </c>
      <c r="AX1169" s="11" t="str">
        <f>VLOOKUP(L1169,Group!$A$2:$B$1000,2,0)</f>
        <v>Enhancement Bench</v>
      </c>
      <c r="AY1169" s="11">
        <f>IF(ISERROR(VLOOKUP(U1169,'ITWR Dump'!$A$2:$Y$5000,15,0)),0,(VLOOKUP('ILC Report'!U1169,'ITWR Dump'!$A$2:$Y$5000,15,0)))</f>
        <v>0</v>
      </c>
      <c r="AZ1169" s="11" t="str">
        <f t="shared" si="526"/>
        <v>No</v>
      </c>
      <c r="BA1169" s="11" t="str">
        <f t="shared" si="527"/>
        <v>BKI</v>
      </c>
      <c r="BB1169" s="11" t="str">
        <f t="shared" si="528"/>
        <v>BN</v>
      </c>
      <c r="BC1169" s="11" t="str">
        <f t="shared" si="529"/>
        <v>No</v>
      </c>
    </row>
    <row r="1170" spans="1:55" x14ac:dyDescent="0.3">
      <c r="A1170" s="11" t="s">
        <v>125</v>
      </c>
      <c r="B1170" s="11" t="s">
        <v>1863</v>
      </c>
      <c r="C1170" s="11" t="s">
        <v>588</v>
      </c>
      <c r="D1170" s="11" t="s">
        <v>2555</v>
      </c>
      <c r="E1170" s="38" t="s">
        <v>2903</v>
      </c>
      <c r="F1170" s="11">
        <v>35</v>
      </c>
      <c r="G1170" s="40" t="s">
        <v>218</v>
      </c>
      <c r="H1170" s="11" t="str">
        <f t="shared" si="511"/>
        <v>Regular</v>
      </c>
      <c r="I1170" s="11" t="str">
        <f t="shared" si="503"/>
        <v>INDIA</v>
      </c>
      <c r="J1170" s="11" t="str">
        <f>IF(ISERROR(VLOOKUP(C1170,'WI Vs ASM'!$B$2:$E$1000,4,0)),0,(VLOOKUP(C1170,'WI Vs ASM'!$B$2:$E$1000,4,0)))</f>
        <v>Offshore</v>
      </c>
      <c r="K1170" s="11" t="str">
        <f>IF(ISERROR(VLOOKUP(C1170,'WI Vs ASM'!$B$2:$F$1000,5,0)),0,(VLOOKUP(C1170,'WI Vs ASM'!$B$2:$F$1000,5,0)))</f>
        <v>02-Variable Billable</v>
      </c>
      <c r="L1170" s="11" t="str">
        <f>IF(ISERROR(VLOOKUP(C1170,'WI Vs ASM'!$B$2:$D$1000,3,0)),0,(VLOOKUP(C1170,'WI Vs ASM'!$B$2:$D$1000,3,0)))</f>
        <v>11-Enhancement Offshore</v>
      </c>
      <c r="M1170" s="11" t="str">
        <f>IF(ISERROR(VLOOKUP(C1170,'WI Vs ASM'!$B$2:$I$1000,8,0)),0,(VLOOKUP(C1170,'WI Vs ASM'!$B$2:$I$1000,8,0)))</f>
        <v>Prasad P Naik</v>
      </c>
      <c r="N1170" s="11" t="str">
        <f>IF(ISERROR(VLOOKUP(C1170,'WI Vs ASM'!$B$2:$G$1000,6,0)),0,(VLOOKUP(C1170,'WI Vs ASM'!$B$2:$G$1000,6,0)))</f>
        <v>FileNet</v>
      </c>
      <c r="O1170" s="11" t="str">
        <f>IF(ISERROR(VLOOKUP(C1170,'WI Vs ASM'!$B$2:$H$1000,7,0)),0,(VLOOKUP(C1170,'WI Vs ASM'!$B$2:$H$1000,7,0)))</f>
        <v>FileNet</v>
      </c>
      <c r="P1170" s="11" t="str">
        <f t="shared" si="504"/>
        <v>May-17</v>
      </c>
      <c r="Q1170" s="11" t="str">
        <f t="shared" si="505"/>
        <v>Q2</v>
      </c>
      <c r="R1170" s="11" t="str">
        <f>IF(ISERROR(VLOOKUP(C1170,'WI Vs ASM'!$B$2:$J$1000,9,0)),0,(VLOOKUP(C1170,'WI Vs ASM'!$B$2:$J$1000,9,0)))</f>
        <v>Namita R Baskaran</v>
      </c>
      <c r="S1170" s="11" t="str">
        <f>IF(ISERROR(VLOOKUP(C1170,'WI Vs ASM'!$B$2:$K$1000,10,0)),0,(VLOOKUP(C1170,'WI Vs ASM'!$B$2:$K$1000,10,0)))</f>
        <v>Vasudevan Srinivasan</v>
      </c>
      <c r="T1170" s="11" t="str">
        <f>IF(ISERROR(VLOOKUP(C1170,'WI Vs ASM'!$B$2:$L$1000,11,0)),0,(VLOOKUP(C1170,'WI Vs ASM'!$B$2:$L$1000,11,0)))</f>
        <v>Noha Salama</v>
      </c>
      <c r="U1170" s="11" t="str">
        <f t="shared" si="512"/>
        <v>WR736380</v>
      </c>
      <c r="V1170" s="11" t="str">
        <f t="shared" si="506"/>
        <v>No</v>
      </c>
      <c r="W1170" s="11" t="str">
        <f t="shared" si="507"/>
        <v>Yes</v>
      </c>
      <c r="X1170" s="11" t="str">
        <f t="shared" si="508"/>
        <v>No</v>
      </c>
      <c r="Y1170" s="11" t="str">
        <f t="shared" si="509"/>
        <v>No</v>
      </c>
      <c r="Z1170" s="11" t="str">
        <f t="shared" si="510"/>
        <v>No</v>
      </c>
      <c r="AA1170" s="11" t="str">
        <f t="shared" si="513"/>
        <v>No</v>
      </c>
      <c r="AB1170" s="11">
        <f>IF(ISERROR(VLOOKUP(U1170,'ITWR Dump'!$A$2:$Y$5000,24,0)),0,(VLOOKUP('ILC Report'!U1170,'ITWR Dump'!$A$2:$Y$5000,24,0)))</f>
        <v>0</v>
      </c>
      <c r="AC1170" s="11" t="str">
        <f t="shared" si="514"/>
        <v>No</v>
      </c>
      <c r="AD1170" s="11" t="str">
        <f t="shared" si="515"/>
        <v/>
      </c>
      <c r="AE1170" s="11">
        <f>IF(ISERROR(VLOOKUP(U1170,'ITWR Dump'!$A$2:$Y$5000,13,0)),0,(VLOOKUP(U1170,'ITWR Dump'!$A$2:$Y$5000,13,0)))</f>
        <v>0</v>
      </c>
      <c r="AF1170" s="11">
        <f>IF(ISERROR(VLOOKUP(U1170,'ITWR Dump'!$A$2:$Y$5000,11,0)),0,(VLOOKUP(U1170,'ITWR Dump'!$A$2:$Y$5000,11,0)))</f>
        <v>0</v>
      </c>
      <c r="AG1170" s="11">
        <f>IF(ISERROR(VLOOKUP(U1170,'ITWR Dump'!$A$2:$Y$5000,2,0)),0,(VLOOKUP(U1170,'ITWR Dump'!$A$2:$Y$5000,2,0)))</f>
        <v>0</v>
      </c>
      <c r="AH1170" s="11">
        <f>IF(ISERROR(VLOOKUP(U1170,'ITWR Dump'!$A$2:$Y$5000,14,0)),0,(VLOOKUP(U1170,'ITWR Dump'!$A$2:$Y$5000,14,0)))</f>
        <v>0</v>
      </c>
      <c r="AI1170" s="11" t="str">
        <f t="shared" si="516"/>
        <v>11-Enhancement Offshore</v>
      </c>
      <c r="AJ1170" s="11" t="str">
        <f t="shared" si="517"/>
        <v>Offshore</v>
      </c>
      <c r="AK1170" s="11" t="str">
        <f>IF(ISERROR(VLOOKUP(A1170,'Team Data'!$C$2:$U$213,17,0)),0,(VLOOKUP(A1170,'Team Data'!$C$2:$U$213,17,0)))</f>
        <v>IMS and FN</v>
      </c>
      <c r="AL1170" s="11" t="str">
        <f t="shared" si="518"/>
        <v>2017-04-24</v>
      </c>
      <c r="AM1170" s="11">
        <f>IF(ISERROR(VLOOKUP(U1170,'ITWR Dump'!$A$2:$Y$5000,16,0)),0,(VLOOKUP(U1170,'ITWR Dump'!$A$2:$Y$5000,16,0)))</f>
        <v>0</v>
      </c>
      <c r="AN1170" s="11">
        <f>IF(ISERROR(VLOOKUP(U1170,'ITWR Dump'!$A$2:$Y$5000,18,0)),0,(VLOOKUP(U1170,'ITWR Dump'!$A$2:$Y$5000,18,0)))</f>
        <v>0</v>
      </c>
      <c r="AO1170" s="11">
        <f>IF(ISERROR(VLOOKUP(U1170,'ITWR Dump'!$A$2:$Y$5000,25,0)),0,(VLOOKUP('ILC Report'!U1170,'ITWR Dump'!$A$2:$Y$5000,25,0)))</f>
        <v>0</v>
      </c>
      <c r="AP1170" s="11">
        <f t="shared" si="519"/>
        <v>0</v>
      </c>
      <c r="AQ1170" s="26">
        <f t="shared" si="520"/>
        <v>0</v>
      </c>
      <c r="AR1170" s="26">
        <f t="shared" si="521"/>
        <v>0</v>
      </c>
      <c r="AS1170" s="26">
        <f t="shared" si="522"/>
        <v>0</v>
      </c>
      <c r="AT1170" s="26">
        <f t="shared" si="523"/>
        <v>0</v>
      </c>
      <c r="AU1170" s="26">
        <f t="shared" si="524"/>
        <v>0</v>
      </c>
      <c r="AV1170" s="26">
        <f t="shared" si="525"/>
        <v>0</v>
      </c>
      <c r="AW1170" s="11" t="s">
        <v>653</v>
      </c>
      <c r="AX1170" s="11" t="str">
        <f>VLOOKUP(L1170,Group!$A$2:$B$1000,2,0)</f>
        <v>Enhancement</v>
      </c>
      <c r="AY1170" s="11">
        <f>IF(ISERROR(VLOOKUP(U1170,'ITWR Dump'!$A$2:$Y$5000,15,0)),0,(VLOOKUP('ILC Report'!U1170,'ITWR Dump'!$A$2:$Y$5000,15,0)))</f>
        <v>0</v>
      </c>
      <c r="AZ1170" s="11" t="str">
        <f t="shared" si="526"/>
        <v>No</v>
      </c>
      <c r="BA1170" s="11" t="str">
        <f t="shared" si="527"/>
        <v>BKI</v>
      </c>
      <c r="BB1170" s="11" t="str">
        <f t="shared" si="528"/>
        <v>EL</v>
      </c>
      <c r="BC1170" s="11" t="str">
        <f t="shared" si="529"/>
        <v>No</v>
      </c>
    </row>
    <row r="1171" spans="1:55" x14ac:dyDescent="0.3">
      <c r="A1171" s="11" t="s">
        <v>125</v>
      </c>
      <c r="B1171" s="11" t="s">
        <v>1863</v>
      </c>
      <c r="C1171" s="11" t="s">
        <v>591</v>
      </c>
      <c r="D1171" s="11" t="s">
        <v>2553</v>
      </c>
      <c r="E1171" s="38" t="s">
        <v>2904</v>
      </c>
      <c r="F1171" s="11">
        <v>48</v>
      </c>
      <c r="G1171" s="40" t="s">
        <v>2905</v>
      </c>
      <c r="H1171" s="11" t="str">
        <f t="shared" si="511"/>
        <v>Standby</v>
      </c>
      <c r="I1171" s="11" t="str">
        <f t="shared" si="503"/>
        <v>INDIA</v>
      </c>
      <c r="J1171" s="11" t="str">
        <f>IF(ISERROR(VLOOKUP(C1171,'WI Vs ASM'!$B$2:$E$1000,4,0)),0,(VLOOKUP(C1171,'WI Vs ASM'!$B$2:$E$1000,4,0)))</f>
        <v>Offshore</v>
      </c>
      <c r="K1171" s="11" t="str">
        <f>IF(ISERROR(VLOOKUP(C1171,'WI Vs ASM'!$B$2:$F$1000,5,0)),0,(VLOOKUP(C1171,'WI Vs ASM'!$B$2:$F$1000,5,0)))</f>
        <v>01-Fixed Price</v>
      </c>
      <c r="L1171" s="11" t="str">
        <f>IF(ISERROR(VLOOKUP(C1171,'WI Vs ASM'!$B$2:$D$1000,3,0)),0,(VLOOKUP(C1171,'WI Vs ASM'!$B$2:$D$1000,3,0)))</f>
        <v>01-Maintenance Offshore</v>
      </c>
      <c r="M1171" s="11" t="str">
        <f>IF(ISERROR(VLOOKUP(C1171,'WI Vs ASM'!$B$2:$I$1000,8,0)),0,(VLOOKUP(C1171,'WI Vs ASM'!$B$2:$I$1000,8,0)))</f>
        <v>Rahul Soman</v>
      </c>
      <c r="N1171" s="11" t="str">
        <f>IF(ISERROR(VLOOKUP(C1171,'WI Vs ASM'!$B$2:$G$1000,6,0)),0,(VLOOKUP(C1171,'WI Vs ASM'!$B$2:$G$1000,6,0)))</f>
        <v>FileNet</v>
      </c>
      <c r="O1171" s="11" t="str">
        <f>IF(ISERROR(VLOOKUP(C1171,'WI Vs ASM'!$B$2:$H$1000,7,0)),0,(VLOOKUP(C1171,'WI Vs ASM'!$B$2:$H$1000,7,0)))</f>
        <v>FileNet</v>
      </c>
      <c r="P1171" s="11" t="str">
        <f t="shared" si="504"/>
        <v>May-17</v>
      </c>
      <c r="Q1171" s="11" t="str">
        <f t="shared" si="505"/>
        <v>Q2</v>
      </c>
      <c r="R1171" s="11" t="str">
        <f>IF(ISERROR(VLOOKUP(C1171,'WI Vs ASM'!$B$2:$J$1000,9,0)),0,(VLOOKUP(C1171,'WI Vs ASM'!$B$2:$J$1000,9,0)))</f>
        <v>Jyothi Pai</v>
      </c>
      <c r="S1171" s="11" t="str">
        <f>IF(ISERROR(VLOOKUP(C1171,'WI Vs ASM'!$B$2:$K$1000,10,0)),0,(VLOOKUP(C1171,'WI Vs ASM'!$B$2:$K$1000,10,0)))</f>
        <v>Vasudevan Srinivasan</v>
      </c>
      <c r="T1171" s="11" t="str">
        <f>IF(ISERROR(VLOOKUP(C1171,'WI Vs ASM'!$B$2:$L$1000,11,0)),0,(VLOOKUP(C1171,'WI Vs ASM'!$B$2:$L$1000,11,0)))</f>
        <v>Noha Salama</v>
      </c>
      <c r="U1171" s="11" t="e">
        <f t="shared" si="512"/>
        <v>#VALUE!</v>
      </c>
      <c r="V1171" s="11" t="str">
        <f t="shared" si="506"/>
        <v>No</v>
      </c>
      <c r="W1171" s="11" t="str">
        <f t="shared" si="507"/>
        <v>Yes</v>
      </c>
      <c r="X1171" s="11" t="str">
        <f t="shared" si="508"/>
        <v>No</v>
      </c>
      <c r="Y1171" s="11" t="str">
        <f t="shared" si="509"/>
        <v>No</v>
      </c>
      <c r="Z1171" s="11" t="str">
        <f t="shared" si="510"/>
        <v>No</v>
      </c>
      <c r="AA1171" s="11" t="str">
        <f t="shared" si="513"/>
        <v>No</v>
      </c>
      <c r="AB1171" s="11">
        <f>IF(ISERROR(VLOOKUP(U1171,'ITWR Dump'!$A$2:$Y$5000,24,0)),0,(VLOOKUP('ILC Report'!U1171,'ITWR Dump'!$A$2:$Y$5000,24,0)))</f>
        <v>0</v>
      </c>
      <c r="AC1171" s="11" t="str">
        <f t="shared" si="514"/>
        <v>No</v>
      </c>
      <c r="AD1171" s="11" t="str">
        <f t="shared" si="515"/>
        <v/>
      </c>
      <c r="AE1171" s="11">
        <f>IF(ISERROR(VLOOKUP(U1171,'ITWR Dump'!$A$2:$Y$5000,13,0)),0,(VLOOKUP(U1171,'ITWR Dump'!$A$2:$Y$5000,13,0)))</f>
        <v>0</v>
      </c>
      <c r="AF1171" s="11">
        <f>IF(ISERROR(VLOOKUP(U1171,'ITWR Dump'!$A$2:$Y$5000,11,0)),0,(VLOOKUP(U1171,'ITWR Dump'!$A$2:$Y$5000,11,0)))</f>
        <v>0</v>
      </c>
      <c r="AG1171" s="11">
        <f>IF(ISERROR(VLOOKUP(U1171,'ITWR Dump'!$A$2:$Y$5000,2,0)),0,(VLOOKUP(U1171,'ITWR Dump'!$A$2:$Y$5000,2,0)))</f>
        <v>0</v>
      </c>
      <c r="AH1171" s="11">
        <f>IF(ISERROR(VLOOKUP(U1171,'ITWR Dump'!$A$2:$Y$5000,14,0)),0,(VLOOKUP(U1171,'ITWR Dump'!$A$2:$Y$5000,14,0)))</f>
        <v>0</v>
      </c>
      <c r="AI1171" s="11" t="str">
        <f t="shared" si="516"/>
        <v>Standby Hours</v>
      </c>
      <c r="AJ1171" s="11" t="str">
        <f t="shared" si="517"/>
        <v>Offshore</v>
      </c>
      <c r="AK1171" s="11" t="str">
        <f>IF(ISERROR(VLOOKUP(A1171,'Team Data'!$C$2:$U$213,17,0)),0,(VLOOKUP(A1171,'Team Data'!$C$2:$U$213,17,0)))</f>
        <v>IMS and FN</v>
      </c>
      <c r="AL1171" s="11" t="str">
        <f t="shared" si="518"/>
        <v>2017-04-24</v>
      </c>
      <c r="AM1171" s="11">
        <f>IF(ISERROR(VLOOKUP(U1171,'ITWR Dump'!$A$2:$Y$5000,16,0)),0,(VLOOKUP(U1171,'ITWR Dump'!$A$2:$Y$5000,16,0)))</f>
        <v>0</v>
      </c>
      <c r="AN1171" s="11">
        <f>IF(ISERROR(VLOOKUP(U1171,'ITWR Dump'!$A$2:$Y$5000,18,0)),0,(VLOOKUP(U1171,'ITWR Dump'!$A$2:$Y$5000,18,0)))</f>
        <v>0</v>
      </c>
      <c r="AO1171" s="11">
        <f>IF(ISERROR(VLOOKUP(U1171,'ITWR Dump'!$A$2:$Y$5000,25,0)),0,(VLOOKUP('ILC Report'!U1171,'ITWR Dump'!$A$2:$Y$5000,25,0)))</f>
        <v>0</v>
      </c>
      <c r="AP1171" s="11">
        <f t="shared" si="519"/>
        <v>0</v>
      </c>
      <c r="AQ1171" s="26">
        <f t="shared" si="520"/>
        <v>0</v>
      </c>
      <c r="AR1171" s="26">
        <f t="shared" si="521"/>
        <v>0</v>
      </c>
      <c r="AS1171" s="26">
        <f t="shared" si="522"/>
        <v>0</v>
      </c>
      <c r="AT1171" s="26">
        <f t="shared" si="523"/>
        <v>0</v>
      </c>
      <c r="AU1171" s="26">
        <f t="shared" si="524"/>
        <v>0</v>
      </c>
      <c r="AV1171" s="26">
        <f t="shared" si="525"/>
        <v>0</v>
      </c>
      <c r="AW1171" s="11" t="s">
        <v>653</v>
      </c>
      <c r="AX1171" s="11" t="str">
        <f>VLOOKUP(L1171,Group!$A$2:$B$1000,2,0)</f>
        <v>Maintenance</v>
      </c>
      <c r="AY1171" s="11">
        <f>IF(ISERROR(VLOOKUP(U1171,'ITWR Dump'!$A$2:$Y$5000,15,0)),0,(VLOOKUP('ILC Report'!U1171,'ITWR Dump'!$A$2:$Y$5000,15,0)))</f>
        <v>0</v>
      </c>
      <c r="AZ1171" s="11" t="str">
        <f t="shared" si="526"/>
        <v>No</v>
      </c>
      <c r="BA1171" s="11" t="str">
        <f t="shared" si="527"/>
        <v>BKI</v>
      </c>
      <c r="BB1171" s="11" t="str">
        <f t="shared" si="528"/>
        <v>MN</v>
      </c>
      <c r="BC1171" s="11" t="str">
        <f t="shared" si="529"/>
        <v>No</v>
      </c>
    </row>
    <row r="1172" spans="1:55" x14ac:dyDescent="0.3">
      <c r="A1172" s="11" t="s">
        <v>125</v>
      </c>
      <c r="B1172" s="11" t="s">
        <v>1863</v>
      </c>
      <c r="C1172" s="11" t="s">
        <v>600</v>
      </c>
      <c r="D1172" s="11" t="s">
        <v>2557</v>
      </c>
      <c r="E1172" s="38" t="s">
        <v>2904</v>
      </c>
      <c r="F1172" s="11">
        <v>10</v>
      </c>
      <c r="G1172" s="40" t="s">
        <v>218</v>
      </c>
      <c r="H1172" s="11" t="str">
        <f t="shared" si="511"/>
        <v>Regular</v>
      </c>
      <c r="I1172" s="11" t="str">
        <f t="shared" si="503"/>
        <v>INDIA</v>
      </c>
      <c r="J1172" s="11" t="str">
        <f>IF(ISERROR(VLOOKUP(C1172,'WI Vs ASM'!$B$2:$E$1000,4,0)),0,(VLOOKUP(C1172,'WI Vs ASM'!$B$2:$E$1000,4,0)))</f>
        <v>Offshore</v>
      </c>
      <c r="K1172" s="11" t="str">
        <f>IF(ISERROR(VLOOKUP(C1172,'WI Vs ASM'!$B$2:$F$1000,5,0)),0,(VLOOKUP(C1172,'WI Vs ASM'!$B$2:$F$1000,5,0)))</f>
        <v>09-NonBillable</v>
      </c>
      <c r="L1172" s="11" t="str">
        <f>IF(ISERROR(VLOOKUP(C1172,'WI Vs ASM'!$B$2:$D$1000,3,0)),0,(VLOOKUP(C1172,'WI Vs ASM'!$B$2:$D$1000,3,0)))</f>
        <v>13-Enhancement Offshore Bench</v>
      </c>
      <c r="M1172" s="11" t="str">
        <f>IF(ISERROR(VLOOKUP(C1172,'WI Vs ASM'!$B$2:$I$1000,8,0)),0,(VLOOKUP(C1172,'WI Vs ASM'!$B$2:$I$1000,8,0)))</f>
        <v>Prakash Varadachari</v>
      </c>
      <c r="N1172" s="11" t="str">
        <f>IF(ISERROR(VLOOKUP(C1172,'WI Vs ASM'!$B$2:$G$1000,6,0)),0,(VLOOKUP(C1172,'WI Vs ASM'!$B$2:$G$1000,6,0)))</f>
        <v>Bench - IMS Tower</v>
      </c>
      <c r="O1172" s="11" t="str">
        <f>IF(ISERROR(VLOOKUP(C1172,'WI Vs ASM'!$B$2:$H$1000,7,0)),0,(VLOOKUP(C1172,'WI Vs ASM'!$B$2:$H$1000,7,0)))</f>
        <v>Bench - IMS Tower</v>
      </c>
      <c r="P1172" s="11" t="str">
        <f t="shared" si="504"/>
        <v>May-17</v>
      </c>
      <c r="Q1172" s="11" t="str">
        <f t="shared" si="505"/>
        <v>Q2</v>
      </c>
      <c r="R1172" s="11" t="str">
        <f>IF(ISERROR(VLOOKUP(C1172,'WI Vs ASM'!$B$2:$J$1000,9,0)),0,(VLOOKUP(C1172,'WI Vs ASM'!$B$2:$J$1000,9,0)))</f>
        <v>Chandraprabha Palaniswamy</v>
      </c>
      <c r="S1172" s="11">
        <f>IF(ISERROR(VLOOKUP(C1172,'WI Vs ASM'!$B$2:$K$1000,10,0)),0,(VLOOKUP(C1172,'WI Vs ASM'!$B$2:$K$1000,10,0)))</f>
        <v>0</v>
      </c>
      <c r="T1172" s="11">
        <f>IF(ISERROR(VLOOKUP(C1172,'WI Vs ASM'!$B$2:$L$1000,11,0)),0,(VLOOKUP(C1172,'WI Vs ASM'!$B$2:$L$1000,11,0)))</f>
        <v>0</v>
      </c>
      <c r="U1172" s="11" t="e">
        <f t="shared" si="512"/>
        <v>#VALUE!</v>
      </c>
      <c r="V1172" s="11" t="str">
        <f t="shared" si="506"/>
        <v>No</v>
      </c>
      <c r="W1172" s="11" t="str">
        <f t="shared" si="507"/>
        <v>No</v>
      </c>
      <c r="X1172" s="11" t="str">
        <f t="shared" si="508"/>
        <v>No</v>
      </c>
      <c r="Y1172" s="11" t="str">
        <f t="shared" si="509"/>
        <v>No</v>
      </c>
      <c r="Z1172" s="11" t="str">
        <f t="shared" si="510"/>
        <v>No</v>
      </c>
      <c r="AA1172" s="11" t="str">
        <f t="shared" si="513"/>
        <v>No</v>
      </c>
      <c r="AB1172" s="11">
        <f>IF(ISERROR(VLOOKUP(U1172,'ITWR Dump'!$A$2:$Y$5000,24,0)),0,(VLOOKUP('ILC Report'!U1172,'ITWR Dump'!$A$2:$Y$5000,24,0)))</f>
        <v>0</v>
      </c>
      <c r="AC1172" s="11" t="str">
        <f t="shared" si="514"/>
        <v>No</v>
      </c>
      <c r="AD1172" s="11" t="str">
        <f t="shared" si="515"/>
        <v/>
      </c>
      <c r="AE1172" s="11">
        <f>IF(ISERROR(VLOOKUP(U1172,'ITWR Dump'!$A$2:$Y$5000,13,0)),0,(VLOOKUP(U1172,'ITWR Dump'!$A$2:$Y$5000,13,0)))</f>
        <v>0</v>
      </c>
      <c r="AF1172" s="11">
        <f>IF(ISERROR(VLOOKUP(U1172,'ITWR Dump'!$A$2:$Y$5000,11,0)),0,(VLOOKUP(U1172,'ITWR Dump'!$A$2:$Y$5000,11,0)))</f>
        <v>0</v>
      </c>
      <c r="AG1172" s="11">
        <f>IF(ISERROR(VLOOKUP(U1172,'ITWR Dump'!$A$2:$Y$5000,2,0)),0,(VLOOKUP(U1172,'ITWR Dump'!$A$2:$Y$5000,2,0)))</f>
        <v>0</v>
      </c>
      <c r="AH1172" s="11">
        <f>IF(ISERROR(VLOOKUP(U1172,'ITWR Dump'!$A$2:$Y$5000,14,0)),0,(VLOOKUP(U1172,'ITWR Dump'!$A$2:$Y$5000,14,0)))</f>
        <v>0</v>
      </c>
      <c r="AI1172" s="11" t="str">
        <f t="shared" si="516"/>
        <v>13-Enhancement Offshore Bench</v>
      </c>
      <c r="AJ1172" s="11" t="str">
        <f t="shared" si="517"/>
        <v>Offshore</v>
      </c>
      <c r="AK1172" s="11" t="str">
        <f>IF(ISERROR(VLOOKUP(A1172,'Team Data'!$C$2:$U$213,17,0)),0,(VLOOKUP(A1172,'Team Data'!$C$2:$U$213,17,0)))</f>
        <v>IMS and FN</v>
      </c>
      <c r="AL1172" s="11" t="str">
        <f t="shared" si="518"/>
        <v>2017-04-24</v>
      </c>
      <c r="AM1172" s="11">
        <f>IF(ISERROR(VLOOKUP(U1172,'ITWR Dump'!$A$2:$Y$5000,16,0)),0,(VLOOKUP(U1172,'ITWR Dump'!$A$2:$Y$5000,16,0)))</f>
        <v>0</v>
      </c>
      <c r="AN1172" s="11">
        <f>IF(ISERROR(VLOOKUP(U1172,'ITWR Dump'!$A$2:$Y$5000,18,0)),0,(VLOOKUP(U1172,'ITWR Dump'!$A$2:$Y$5000,18,0)))</f>
        <v>0</v>
      </c>
      <c r="AO1172" s="11">
        <f>IF(ISERROR(VLOOKUP(U1172,'ITWR Dump'!$A$2:$Y$5000,25,0)),0,(VLOOKUP('ILC Report'!U1172,'ITWR Dump'!$A$2:$Y$5000,25,0)))</f>
        <v>0</v>
      </c>
      <c r="AP1172" s="11">
        <f t="shared" si="519"/>
        <v>0</v>
      </c>
      <c r="AQ1172" s="26">
        <f t="shared" si="520"/>
        <v>0</v>
      </c>
      <c r="AR1172" s="26">
        <f t="shared" si="521"/>
        <v>0</v>
      </c>
      <c r="AS1172" s="26">
        <f t="shared" si="522"/>
        <v>0</v>
      </c>
      <c r="AT1172" s="26">
        <f t="shared" si="523"/>
        <v>0</v>
      </c>
      <c r="AU1172" s="26">
        <f t="shared" si="524"/>
        <v>0</v>
      </c>
      <c r="AV1172" s="26">
        <f t="shared" si="525"/>
        <v>0</v>
      </c>
      <c r="AW1172" s="11" t="s">
        <v>653</v>
      </c>
      <c r="AX1172" s="11" t="str">
        <f>VLOOKUP(L1172,Group!$A$2:$B$1000,2,0)</f>
        <v>Enhancement Bench</v>
      </c>
      <c r="AY1172" s="11">
        <f>IF(ISERROR(VLOOKUP(U1172,'ITWR Dump'!$A$2:$Y$5000,15,0)),0,(VLOOKUP('ILC Report'!U1172,'ITWR Dump'!$A$2:$Y$5000,15,0)))</f>
        <v>0</v>
      </c>
      <c r="AZ1172" s="11" t="str">
        <f t="shared" si="526"/>
        <v>No</v>
      </c>
      <c r="BA1172" s="11" t="str">
        <f t="shared" si="527"/>
        <v>BKI</v>
      </c>
      <c r="BB1172" s="11" t="str">
        <f t="shared" si="528"/>
        <v>BN</v>
      </c>
      <c r="BC1172" s="11" t="str">
        <f t="shared" si="529"/>
        <v>No</v>
      </c>
    </row>
    <row r="1173" spans="1:55" x14ac:dyDescent="0.3">
      <c r="A1173" s="11" t="s">
        <v>125</v>
      </c>
      <c r="B1173" s="11" t="s">
        <v>1863</v>
      </c>
      <c r="C1173" s="11" t="s">
        <v>588</v>
      </c>
      <c r="D1173" s="11" t="s">
        <v>2555</v>
      </c>
      <c r="E1173" s="38" t="s">
        <v>2904</v>
      </c>
      <c r="F1173" s="11">
        <v>35</v>
      </c>
      <c r="G1173" s="40" t="s">
        <v>218</v>
      </c>
      <c r="H1173" s="11" t="str">
        <f t="shared" si="511"/>
        <v>Regular</v>
      </c>
      <c r="I1173" s="11" t="str">
        <f t="shared" si="503"/>
        <v>INDIA</v>
      </c>
      <c r="J1173" s="11" t="str">
        <f>IF(ISERROR(VLOOKUP(C1173,'WI Vs ASM'!$B$2:$E$1000,4,0)),0,(VLOOKUP(C1173,'WI Vs ASM'!$B$2:$E$1000,4,0)))</f>
        <v>Offshore</v>
      </c>
      <c r="K1173" s="11" t="str">
        <f>IF(ISERROR(VLOOKUP(C1173,'WI Vs ASM'!$B$2:$F$1000,5,0)),0,(VLOOKUP(C1173,'WI Vs ASM'!$B$2:$F$1000,5,0)))</f>
        <v>02-Variable Billable</v>
      </c>
      <c r="L1173" s="11" t="str">
        <f>IF(ISERROR(VLOOKUP(C1173,'WI Vs ASM'!$B$2:$D$1000,3,0)),0,(VLOOKUP(C1173,'WI Vs ASM'!$B$2:$D$1000,3,0)))</f>
        <v>11-Enhancement Offshore</v>
      </c>
      <c r="M1173" s="11" t="str">
        <f>IF(ISERROR(VLOOKUP(C1173,'WI Vs ASM'!$B$2:$I$1000,8,0)),0,(VLOOKUP(C1173,'WI Vs ASM'!$B$2:$I$1000,8,0)))</f>
        <v>Prasad P Naik</v>
      </c>
      <c r="N1173" s="11" t="str">
        <f>IF(ISERROR(VLOOKUP(C1173,'WI Vs ASM'!$B$2:$G$1000,6,0)),0,(VLOOKUP(C1173,'WI Vs ASM'!$B$2:$G$1000,6,0)))</f>
        <v>FileNet</v>
      </c>
      <c r="O1173" s="11" t="str">
        <f>IF(ISERROR(VLOOKUP(C1173,'WI Vs ASM'!$B$2:$H$1000,7,0)),0,(VLOOKUP(C1173,'WI Vs ASM'!$B$2:$H$1000,7,0)))</f>
        <v>FileNet</v>
      </c>
      <c r="P1173" s="11" t="str">
        <f t="shared" si="504"/>
        <v>May-17</v>
      </c>
      <c r="Q1173" s="11" t="str">
        <f t="shared" si="505"/>
        <v>Q2</v>
      </c>
      <c r="R1173" s="11" t="str">
        <f>IF(ISERROR(VLOOKUP(C1173,'WI Vs ASM'!$B$2:$J$1000,9,0)),0,(VLOOKUP(C1173,'WI Vs ASM'!$B$2:$J$1000,9,0)))</f>
        <v>Namita R Baskaran</v>
      </c>
      <c r="S1173" s="11" t="str">
        <f>IF(ISERROR(VLOOKUP(C1173,'WI Vs ASM'!$B$2:$K$1000,10,0)),0,(VLOOKUP(C1173,'WI Vs ASM'!$B$2:$K$1000,10,0)))</f>
        <v>Vasudevan Srinivasan</v>
      </c>
      <c r="T1173" s="11" t="str">
        <f>IF(ISERROR(VLOOKUP(C1173,'WI Vs ASM'!$B$2:$L$1000,11,0)),0,(VLOOKUP(C1173,'WI Vs ASM'!$B$2:$L$1000,11,0)))</f>
        <v>Noha Salama</v>
      </c>
      <c r="U1173" s="11" t="str">
        <f t="shared" si="512"/>
        <v>WR736380</v>
      </c>
      <c r="V1173" s="11" t="str">
        <f t="shared" si="506"/>
        <v>No</v>
      </c>
      <c r="W1173" s="11" t="str">
        <f t="shared" si="507"/>
        <v>Yes</v>
      </c>
      <c r="X1173" s="11" t="str">
        <f t="shared" si="508"/>
        <v>No</v>
      </c>
      <c r="Y1173" s="11" t="str">
        <f t="shared" si="509"/>
        <v>No</v>
      </c>
      <c r="Z1173" s="11" t="str">
        <f t="shared" si="510"/>
        <v>No</v>
      </c>
      <c r="AA1173" s="11" t="str">
        <f t="shared" si="513"/>
        <v>No</v>
      </c>
      <c r="AB1173" s="11">
        <f>IF(ISERROR(VLOOKUP(U1173,'ITWR Dump'!$A$2:$Y$5000,24,0)),0,(VLOOKUP('ILC Report'!U1173,'ITWR Dump'!$A$2:$Y$5000,24,0)))</f>
        <v>0</v>
      </c>
      <c r="AC1173" s="11" t="str">
        <f t="shared" si="514"/>
        <v>No</v>
      </c>
      <c r="AD1173" s="11" t="str">
        <f t="shared" si="515"/>
        <v/>
      </c>
      <c r="AE1173" s="11">
        <f>IF(ISERROR(VLOOKUP(U1173,'ITWR Dump'!$A$2:$Y$5000,13,0)),0,(VLOOKUP(U1173,'ITWR Dump'!$A$2:$Y$5000,13,0)))</f>
        <v>0</v>
      </c>
      <c r="AF1173" s="11">
        <f>IF(ISERROR(VLOOKUP(U1173,'ITWR Dump'!$A$2:$Y$5000,11,0)),0,(VLOOKUP(U1173,'ITWR Dump'!$A$2:$Y$5000,11,0)))</f>
        <v>0</v>
      </c>
      <c r="AG1173" s="11">
        <f>IF(ISERROR(VLOOKUP(U1173,'ITWR Dump'!$A$2:$Y$5000,2,0)),0,(VLOOKUP(U1173,'ITWR Dump'!$A$2:$Y$5000,2,0)))</f>
        <v>0</v>
      </c>
      <c r="AH1173" s="11">
        <f>IF(ISERROR(VLOOKUP(U1173,'ITWR Dump'!$A$2:$Y$5000,14,0)),0,(VLOOKUP(U1173,'ITWR Dump'!$A$2:$Y$5000,14,0)))</f>
        <v>0</v>
      </c>
      <c r="AI1173" s="11" t="str">
        <f t="shared" si="516"/>
        <v>11-Enhancement Offshore</v>
      </c>
      <c r="AJ1173" s="11" t="str">
        <f t="shared" si="517"/>
        <v>Offshore</v>
      </c>
      <c r="AK1173" s="11" t="str">
        <f>IF(ISERROR(VLOOKUP(A1173,'Team Data'!$C$2:$U$213,17,0)),0,(VLOOKUP(A1173,'Team Data'!$C$2:$U$213,17,0)))</f>
        <v>IMS and FN</v>
      </c>
      <c r="AL1173" s="11" t="str">
        <f t="shared" si="518"/>
        <v>2017-04-24</v>
      </c>
      <c r="AM1173" s="11">
        <f>IF(ISERROR(VLOOKUP(U1173,'ITWR Dump'!$A$2:$Y$5000,16,0)),0,(VLOOKUP(U1173,'ITWR Dump'!$A$2:$Y$5000,16,0)))</f>
        <v>0</v>
      </c>
      <c r="AN1173" s="11">
        <f>IF(ISERROR(VLOOKUP(U1173,'ITWR Dump'!$A$2:$Y$5000,18,0)),0,(VLOOKUP(U1173,'ITWR Dump'!$A$2:$Y$5000,18,0)))</f>
        <v>0</v>
      </c>
      <c r="AO1173" s="11">
        <f>IF(ISERROR(VLOOKUP(U1173,'ITWR Dump'!$A$2:$Y$5000,25,0)),0,(VLOOKUP('ILC Report'!U1173,'ITWR Dump'!$A$2:$Y$5000,25,0)))</f>
        <v>0</v>
      </c>
      <c r="AP1173" s="11">
        <f t="shared" si="519"/>
        <v>0</v>
      </c>
      <c r="AQ1173" s="26">
        <f t="shared" si="520"/>
        <v>0</v>
      </c>
      <c r="AR1173" s="26">
        <f t="shared" si="521"/>
        <v>0</v>
      </c>
      <c r="AS1173" s="26">
        <f t="shared" si="522"/>
        <v>0</v>
      </c>
      <c r="AT1173" s="26">
        <f t="shared" si="523"/>
        <v>0</v>
      </c>
      <c r="AU1173" s="26">
        <f t="shared" si="524"/>
        <v>0</v>
      </c>
      <c r="AV1173" s="26">
        <f t="shared" si="525"/>
        <v>0</v>
      </c>
      <c r="AW1173" s="11" t="s">
        <v>653</v>
      </c>
      <c r="AX1173" s="11" t="str">
        <f>VLOOKUP(L1173,Group!$A$2:$B$1000,2,0)</f>
        <v>Enhancement</v>
      </c>
      <c r="AY1173" s="11">
        <f>IF(ISERROR(VLOOKUP(U1173,'ITWR Dump'!$A$2:$Y$5000,15,0)),0,(VLOOKUP('ILC Report'!U1173,'ITWR Dump'!$A$2:$Y$5000,15,0)))</f>
        <v>0</v>
      </c>
      <c r="AZ1173" s="11" t="str">
        <f t="shared" si="526"/>
        <v>No</v>
      </c>
      <c r="BA1173" s="11" t="str">
        <f t="shared" si="527"/>
        <v>BKI</v>
      </c>
      <c r="BB1173" s="11" t="str">
        <f t="shared" si="528"/>
        <v>EL</v>
      </c>
      <c r="BC1173" s="11" t="str">
        <f t="shared" si="529"/>
        <v>No</v>
      </c>
    </row>
    <row r="1174" spans="1:55" x14ac:dyDescent="0.3">
      <c r="A1174" s="11" t="s">
        <v>1864</v>
      </c>
      <c r="B1174" s="11" t="s">
        <v>1865</v>
      </c>
      <c r="C1174" s="11" t="s">
        <v>596</v>
      </c>
      <c r="D1174" s="11" t="s">
        <v>1794</v>
      </c>
      <c r="E1174" s="38" t="s">
        <v>2902</v>
      </c>
      <c r="F1174" s="11">
        <v>7</v>
      </c>
      <c r="G1174" s="40" t="s">
        <v>218</v>
      </c>
      <c r="H1174" s="11" t="str">
        <f t="shared" si="511"/>
        <v>Regular</v>
      </c>
      <c r="I1174" s="11" t="str">
        <f t="shared" si="503"/>
        <v>INDIA</v>
      </c>
      <c r="J1174" s="11" t="str">
        <f>IF(ISERROR(VLOOKUP(C1174,'WI Vs ASM'!$B$2:$E$1000,4,0)),0,(VLOOKUP(C1174,'WI Vs ASM'!$B$2:$E$1000,4,0)))</f>
        <v>Offshore</v>
      </c>
      <c r="K1174" s="11" t="str">
        <f>IF(ISERROR(VLOOKUP(C1174,'WI Vs ASM'!$B$2:$F$1000,5,0)),0,(VLOOKUP(C1174,'WI Vs ASM'!$B$2:$F$1000,5,0)))</f>
        <v>09-NonBillable</v>
      </c>
      <c r="L1174" s="11" t="str">
        <f>IF(ISERROR(VLOOKUP(C1174,'WI Vs ASM'!$B$2:$D$1000,3,0)),0,(VLOOKUP(C1174,'WI Vs ASM'!$B$2:$D$1000,3,0)))</f>
        <v xml:space="preserve">60-Special Projects Offshore </v>
      </c>
      <c r="M1174" s="11" t="str">
        <f>IF(ISERROR(VLOOKUP(C1174,'WI Vs ASM'!$B$2:$I$1000,8,0)),0,(VLOOKUP(C1174,'WI Vs ASM'!$B$2:$I$1000,8,0)))</f>
        <v>Vinodh</v>
      </c>
      <c r="N1174" s="11" t="str">
        <f>IF(ISERROR(VLOOKUP(C1174,'WI Vs ASM'!$B$2:$G$1000,6,0)),0,(VLOOKUP(C1174,'WI Vs ASM'!$B$2:$G$1000,6,0)))</f>
        <v>FFIC Account Team</v>
      </c>
      <c r="O1174" s="11" t="str">
        <f>IF(ISERROR(VLOOKUP(C1174,'WI Vs ASM'!$B$2:$H$1000,7,0)),0,(VLOOKUP(C1174,'WI Vs ASM'!$B$2:$H$1000,7,0)))</f>
        <v>FFIC Account Team</v>
      </c>
      <c r="P1174" s="11" t="str">
        <f t="shared" si="504"/>
        <v>May-17</v>
      </c>
      <c r="Q1174" s="11" t="str">
        <f t="shared" si="505"/>
        <v>Q2</v>
      </c>
      <c r="R1174" s="11" t="str">
        <f>IF(ISERROR(VLOOKUP(C1174,'WI Vs ASM'!$B$2:$J$1000,9,0)),0,(VLOOKUP(C1174,'WI Vs ASM'!$B$2:$J$1000,9,0)))</f>
        <v>Manash M Dutta</v>
      </c>
      <c r="S1174" s="11">
        <f>IF(ISERROR(VLOOKUP(C1174,'WI Vs ASM'!$B$2:$K$1000,10,0)),0,(VLOOKUP(C1174,'WI Vs ASM'!$B$2:$K$1000,10,0)))</f>
        <v>0</v>
      </c>
      <c r="T1174" s="11">
        <f>IF(ISERROR(VLOOKUP(C1174,'WI Vs ASM'!$B$2:$L$1000,11,0)),0,(VLOOKUP(C1174,'WI Vs ASM'!$B$2:$L$1000,11,0)))</f>
        <v>0</v>
      </c>
      <c r="U1174" s="11" t="e">
        <f t="shared" si="512"/>
        <v>#VALUE!</v>
      </c>
      <c r="V1174" s="11" t="str">
        <f t="shared" si="506"/>
        <v>No</v>
      </c>
      <c r="W1174" s="11" t="str">
        <f t="shared" si="507"/>
        <v>No</v>
      </c>
      <c r="X1174" s="11" t="str">
        <f t="shared" si="508"/>
        <v>No</v>
      </c>
      <c r="Y1174" s="11" t="str">
        <f t="shared" si="509"/>
        <v>No</v>
      </c>
      <c r="Z1174" s="11" t="str">
        <f t="shared" si="510"/>
        <v>No</v>
      </c>
      <c r="AA1174" s="11" t="str">
        <f t="shared" si="513"/>
        <v>No</v>
      </c>
      <c r="AB1174" s="11">
        <f>IF(ISERROR(VLOOKUP(U1174,'ITWR Dump'!$A$2:$Y$5000,24,0)),0,(VLOOKUP('ILC Report'!U1174,'ITWR Dump'!$A$2:$Y$5000,24,0)))</f>
        <v>0</v>
      </c>
      <c r="AC1174" s="11" t="str">
        <f t="shared" si="514"/>
        <v>No</v>
      </c>
      <c r="AD1174" s="11" t="str">
        <f t="shared" si="515"/>
        <v/>
      </c>
      <c r="AE1174" s="11">
        <f>IF(ISERROR(VLOOKUP(U1174,'ITWR Dump'!$A$2:$Y$5000,13,0)),0,(VLOOKUP(U1174,'ITWR Dump'!$A$2:$Y$5000,13,0)))</f>
        <v>0</v>
      </c>
      <c r="AF1174" s="11">
        <f>IF(ISERROR(VLOOKUP(U1174,'ITWR Dump'!$A$2:$Y$5000,11,0)),0,(VLOOKUP(U1174,'ITWR Dump'!$A$2:$Y$5000,11,0)))</f>
        <v>0</v>
      </c>
      <c r="AG1174" s="11">
        <f>IF(ISERROR(VLOOKUP(U1174,'ITWR Dump'!$A$2:$Y$5000,2,0)),0,(VLOOKUP(U1174,'ITWR Dump'!$A$2:$Y$5000,2,0)))</f>
        <v>0</v>
      </c>
      <c r="AH1174" s="11">
        <f>IF(ISERROR(VLOOKUP(U1174,'ITWR Dump'!$A$2:$Y$5000,14,0)),0,(VLOOKUP(U1174,'ITWR Dump'!$A$2:$Y$5000,14,0)))</f>
        <v>0</v>
      </c>
      <c r="AI1174" s="11" t="str">
        <f t="shared" si="516"/>
        <v>60-Special Projects Offshore</v>
      </c>
      <c r="AJ1174" s="11" t="str">
        <f t="shared" si="517"/>
        <v>Offshore</v>
      </c>
      <c r="AK1174" s="11">
        <f>IF(ISERROR(VLOOKUP(A1174,'Team Data'!$C$2:$U$213,17,0)),0,(VLOOKUP(A1174,'Team Data'!$C$2:$U$213,17,0)))</f>
        <v>0</v>
      </c>
      <c r="AL1174" s="11" t="str">
        <f t="shared" si="518"/>
        <v>2017-04-24</v>
      </c>
      <c r="AM1174" s="11">
        <f>IF(ISERROR(VLOOKUP(U1174,'ITWR Dump'!$A$2:$Y$5000,16,0)),0,(VLOOKUP(U1174,'ITWR Dump'!$A$2:$Y$5000,16,0)))</f>
        <v>0</v>
      </c>
      <c r="AN1174" s="11">
        <f>IF(ISERROR(VLOOKUP(U1174,'ITWR Dump'!$A$2:$Y$5000,18,0)),0,(VLOOKUP(U1174,'ITWR Dump'!$A$2:$Y$5000,18,0)))</f>
        <v>0</v>
      </c>
      <c r="AO1174" s="11">
        <f>IF(ISERROR(VLOOKUP(U1174,'ITWR Dump'!$A$2:$Y$5000,25,0)),0,(VLOOKUP('ILC Report'!U1174,'ITWR Dump'!$A$2:$Y$5000,25,0)))</f>
        <v>0</v>
      </c>
      <c r="AP1174" s="11">
        <f t="shared" si="519"/>
        <v>0</v>
      </c>
      <c r="AQ1174" s="26">
        <f t="shared" si="520"/>
        <v>0</v>
      </c>
      <c r="AR1174" s="26">
        <f t="shared" si="521"/>
        <v>0</v>
      </c>
      <c r="AS1174" s="26">
        <f t="shared" si="522"/>
        <v>0</v>
      </c>
      <c r="AT1174" s="26">
        <f t="shared" si="523"/>
        <v>0</v>
      </c>
      <c r="AU1174" s="26">
        <f t="shared" si="524"/>
        <v>0</v>
      </c>
      <c r="AV1174" s="26">
        <f t="shared" si="525"/>
        <v>0</v>
      </c>
      <c r="AW1174" s="11" t="s">
        <v>653</v>
      </c>
      <c r="AX1174" s="11" t="str">
        <f>VLOOKUP(L1174,Group!$A$2:$B$1000,2,0)</f>
        <v>Maintenance</v>
      </c>
      <c r="AY1174" s="11">
        <f>IF(ISERROR(VLOOKUP(U1174,'ITWR Dump'!$A$2:$Y$5000,15,0)),0,(VLOOKUP('ILC Report'!U1174,'ITWR Dump'!$A$2:$Y$5000,15,0)))</f>
        <v>0</v>
      </c>
      <c r="AZ1174" s="11" t="str">
        <f t="shared" si="526"/>
        <v>No</v>
      </c>
      <c r="BA1174" s="11" t="str">
        <f t="shared" si="527"/>
        <v>BKI</v>
      </c>
      <c r="BB1174" s="11" t="str">
        <f t="shared" si="528"/>
        <v>SN</v>
      </c>
      <c r="BC1174" s="11" t="str">
        <f t="shared" si="529"/>
        <v>No</v>
      </c>
    </row>
    <row r="1175" spans="1:55" x14ac:dyDescent="0.3">
      <c r="A1175" s="11" t="s">
        <v>1864</v>
      </c>
      <c r="B1175" s="11" t="s">
        <v>1865</v>
      </c>
      <c r="C1175" s="11" t="s">
        <v>596</v>
      </c>
      <c r="D1175" s="11" t="s">
        <v>1794</v>
      </c>
      <c r="E1175" s="38" t="s">
        <v>2903</v>
      </c>
      <c r="F1175" s="11">
        <v>6</v>
      </c>
      <c r="G1175" s="40" t="s">
        <v>218</v>
      </c>
      <c r="H1175" s="11" t="str">
        <f t="shared" si="511"/>
        <v>Regular</v>
      </c>
      <c r="I1175" s="11" t="str">
        <f t="shared" si="503"/>
        <v>INDIA</v>
      </c>
      <c r="J1175" s="11" t="str">
        <f>IF(ISERROR(VLOOKUP(C1175,'WI Vs ASM'!$B$2:$E$1000,4,0)),0,(VLOOKUP(C1175,'WI Vs ASM'!$B$2:$E$1000,4,0)))</f>
        <v>Offshore</v>
      </c>
      <c r="K1175" s="11" t="str">
        <f>IF(ISERROR(VLOOKUP(C1175,'WI Vs ASM'!$B$2:$F$1000,5,0)),0,(VLOOKUP(C1175,'WI Vs ASM'!$B$2:$F$1000,5,0)))</f>
        <v>09-NonBillable</v>
      </c>
      <c r="L1175" s="11" t="str">
        <f>IF(ISERROR(VLOOKUP(C1175,'WI Vs ASM'!$B$2:$D$1000,3,0)),0,(VLOOKUP(C1175,'WI Vs ASM'!$B$2:$D$1000,3,0)))</f>
        <v xml:space="preserve">60-Special Projects Offshore </v>
      </c>
      <c r="M1175" s="11" t="str">
        <f>IF(ISERROR(VLOOKUP(C1175,'WI Vs ASM'!$B$2:$I$1000,8,0)),0,(VLOOKUP(C1175,'WI Vs ASM'!$B$2:$I$1000,8,0)))</f>
        <v>Vinodh</v>
      </c>
      <c r="N1175" s="11" t="str">
        <f>IF(ISERROR(VLOOKUP(C1175,'WI Vs ASM'!$B$2:$G$1000,6,0)),0,(VLOOKUP(C1175,'WI Vs ASM'!$B$2:$G$1000,6,0)))</f>
        <v>FFIC Account Team</v>
      </c>
      <c r="O1175" s="11" t="str">
        <f>IF(ISERROR(VLOOKUP(C1175,'WI Vs ASM'!$B$2:$H$1000,7,0)),0,(VLOOKUP(C1175,'WI Vs ASM'!$B$2:$H$1000,7,0)))</f>
        <v>FFIC Account Team</v>
      </c>
      <c r="P1175" s="11" t="str">
        <f t="shared" si="504"/>
        <v>May-17</v>
      </c>
      <c r="Q1175" s="11" t="str">
        <f t="shared" si="505"/>
        <v>Q2</v>
      </c>
      <c r="R1175" s="11" t="str">
        <f>IF(ISERROR(VLOOKUP(C1175,'WI Vs ASM'!$B$2:$J$1000,9,0)),0,(VLOOKUP(C1175,'WI Vs ASM'!$B$2:$J$1000,9,0)))</f>
        <v>Manash M Dutta</v>
      </c>
      <c r="S1175" s="11">
        <f>IF(ISERROR(VLOOKUP(C1175,'WI Vs ASM'!$B$2:$K$1000,10,0)),0,(VLOOKUP(C1175,'WI Vs ASM'!$B$2:$K$1000,10,0)))</f>
        <v>0</v>
      </c>
      <c r="T1175" s="11">
        <f>IF(ISERROR(VLOOKUP(C1175,'WI Vs ASM'!$B$2:$L$1000,11,0)),0,(VLOOKUP(C1175,'WI Vs ASM'!$B$2:$L$1000,11,0)))</f>
        <v>0</v>
      </c>
      <c r="U1175" s="11" t="e">
        <f t="shared" si="512"/>
        <v>#VALUE!</v>
      </c>
      <c r="V1175" s="11" t="str">
        <f t="shared" si="506"/>
        <v>No</v>
      </c>
      <c r="W1175" s="11" t="str">
        <f t="shared" si="507"/>
        <v>No</v>
      </c>
      <c r="X1175" s="11" t="str">
        <f t="shared" si="508"/>
        <v>No</v>
      </c>
      <c r="Y1175" s="11" t="str">
        <f t="shared" si="509"/>
        <v>No</v>
      </c>
      <c r="Z1175" s="11" t="str">
        <f t="shared" si="510"/>
        <v>No</v>
      </c>
      <c r="AA1175" s="11" t="str">
        <f t="shared" si="513"/>
        <v>No</v>
      </c>
      <c r="AB1175" s="11">
        <f>IF(ISERROR(VLOOKUP(U1175,'ITWR Dump'!$A$2:$Y$5000,24,0)),0,(VLOOKUP('ILC Report'!U1175,'ITWR Dump'!$A$2:$Y$5000,24,0)))</f>
        <v>0</v>
      </c>
      <c r="AC1175" s="11" t="str">
        <f t="shared" si="514"/>
        <v>No</v>
      </c>
      <c r="AD1175" s="11" t="str">
        <f t="shared" si="515"/>
        <v/>
      </c>
      <c r="AE1175" s="11">
        <f>IF(ISERROR(VLOOKUP(U1175,'ITWR Dump'!$A$2:$Y$5000,13,0)),0,(VLOOKUP(U1175,'ITWR Dump'!$A$2:$Y$5000,13,0)))</f>
        <v>0</v>
      </c>
      <c r="AF1175" s="11">
        <f>IF(ISERROR(VLOOKUP(U1175,'ITWR Dump'!$A$2:$Y$5000,11,0)),0,(VLOOKUP(U1175,'ITWR Dump'!$A$2:$Y$5000,11,0)))</f>
        <v>0</v>
      </c>
      <c r="AG1175" s="11">
        <f>IF(ISERROR(VLOOKUP(U1175,'ITWR Dump'!$A$2:$Y$5000,2,0)),0,(VLOOKUP(U1175,'ITWR Dump'!$A$2:$Y$5000,2,0)))</f>
        <v>0</v>
      </c>
      <c r="AH1175" s="11">
        <f>IF(ISERROR(VLOOKUP(U1175,'ITWR Dump'!$A$2:$Y$5000,14,0)),0,(VLOOKUP(U1175,'ITWR Dump'!$A$2:$Y$5000,14,0)))</f>
        <v>0</v>
      </c>
      <c r="AI1175" s="11" t="str">
        <f t="shared" si="516"/>
        <v>60-Special Projects Offshore</v>
      </c>
      <c r="AJ1175" s="11" t="str">
        <f t="shared" si="517"/>
        <v>Offshore</v>
      </c>
      <c r="AK1175" s="11">
        <f>IF(ISERROR(VLOOKUP(A1175,'Team Data'!$C$2:$U$213,17,0)),0,(VLOOKUP(A1175,'Team Data'!$C$2:$U$213,17,0)))</f>
        <v>0</v>
      </c>
      <c r="AL1175" s="11" t="str">
        <f t="shared" si="518"/>
        <v>2017-04-24</v>
      </c>
      <c r="AM1175" s="11">
        <f>IF(ISERROR(VLOOKUP(U1175,'ITWR Dump'!$A$2:$Y$5000,16,0)),0,(VLOOKUP(U1175,'ITWR Dump'!$A$2:$Y$5000,16,0)))</f>
        <v>0</v>
      </c>
      <c r="AN1175" s="11">
        <f>IF(ISERROR(VLOOKUP(U1175,'ITWR Dump'!$A$2:$Y$5000,18,0)),0,(VLOOKUP(U1175,'ITWR Dump'!$A$2:$Y$5000,18,0)))</f>
        <v>0</v>
      </c>
      <c r="AO1175" s="11">
        <f>IF(ISERROR(VLOOKUP(U1175,'ITWR Dump'!$A$2:$Y$5000,25,0)),0,(VLOOKUP('ILC Report'!U1175,'ITWR Dump'!$A$2:$Y$5000,25,0)))</f>
        <v>0</v>
      </c>
      <c r="AP1175" s="11">
        <f t="shared" si="519"/>
        <v>0</v>
      </c>
      <c r="AQ1175" s="26">
        <f t="shared" si="520"/>
        <v>0</v>
      </c>
      <c r="AR1175" s="26">
        <f t="shared" si="521"/>
        <v>0</v>
      </c>
      <c r="AS1175" s="26">
        <f t="shared" si="522"/>
        <v>0</v>
      </c>
      <c r="AT1175" s="26">
        <f t="shared" si="523"/>
        <v>0</v>
      </c>
      <c r="AU1175" s="26">
        <f t="shared" si="524"/>
        <v>0</v>
      </c>
      <c r="AV1175" s="26">
        <f t="shared" si="525"/>
        <v>0</v>
      </c>
      <c r="AW1175" s="11" t="s">
        <v>653</v>
      </c>
      <c r="AX1175" s="11" t="str">
        <f>VLOOKUP(L1175,Group!$A$2:$B$1000,2,0)</f>
        <v>Maintenance</v>
      </c>
      <c r="AY1175" s="11">
        <f>IF(ISERROR(VLOOKUP(U1175,'ITWR Dump'!$A$2:$Y$5000,15,0)),0,(VLOOKUP('ILC Report'!U1175,'ITWR Dump'!$A$2:$Y$5000,15,0)))</f>
        <v>0</v>
      </c>
      <c r="AZ1175" s="11" t="str">
        <f t="shared" si="526"/>
        <v>No</v>
      </c>
      <c r="BA1175" s="11" t="str">
        <f t="shared" si="527"/>
        <v>BKI</v>
      </c>
      <c r="BB1175" s="11" t="str">
        <f t="shared" si="528"/>
        <v>SN</v>
      </c>
      <c r="BC1175" s="11" t="str">
        <f t="shared" si="529"/>
        <v>No</v>
      </c>
    </row>
    <row r="1176" spans="1:55" x14ac:dyDescent="0.3">
      <c r="A1176" s="11" t="s">
        <v>126</v>
      </c>
      <c r="B1176" s="11" t="s">
        <v>1866</v>
      </c>
      <c r="C1176" s="11" t="s">
        <v>624</v>
      </c>
      <c r="D1176" s="11" t="s">
        <v>2558</v>
      </c>
      <c r="E1176" s="38" t="s">
        <v>652</v>
      </c>
      <c r="F1176" s="11">
        <v>24</v>
      </c>
      <c r="G1176" s="40" t="s">
        <v>218</v>
      </c>
      <c r="H1176" s="11" t="str">
        <f t="shared" si="511"/>
        <v>Regular</v>
      </c>
      <c r="I1176" s="11" t="str">
        <f t="shared" si="503"/>
        <v>US</v>
      </c>
      <c r="J1176" s="11" t="str">
        <f>IF(ISERROR(VLOOKUP(C1176,'WI Vs ASM'!$B$2:$E$1000,4,0)),0,(VLOOKUP(C1176,'WI Vs ASM'!$B$2:$E$1000,4,0)))</f>
        <v>Onshore</v>
      </c>
      <c r="K1176" s="11" t="str">
        <f>IF(ISERROR(VLOOKUP(C1176,'WI Vs ASM'!$B$2:$F$1000,5,0)),0,(VLOOKUP(C1176,'WI Vs ASM'!$B$2:$F$1000,5,0)))</f>
        <v>02-Variable Billable</v>
      </c>
      <c r="L1176" s="11" t="str">
        <f>IF(ISERROR(VLOOKUP(C1176,'WI Vs ASM'!$B$2:$D$1000,3,0)),0,(VLOOKUP(C1176,'WI Vs ASM'!$B$2:$D$1000,3,0)))</f>
        <v>10-Enhancement Onshore</v>
      </c>
      <c r="M1176" s="11" t="str">
        <f>IF(ISERROR(VLOOKUP(C1176,'WI Vs ASM'!$B$2:$I$1000,8,0)),0,(VLOOKUP(C1176,'WI Vs ASM'!$B$2:$I$1000,8,0)))</f>
        <v>Prakash Varadachari</v>
      </c>
      <c r="N1176" s="11" t="str">
        <f>IF(ISERROR(VLOOKUP(C1176,'WI Vs ASM'!$B$2:$G$1000,6,0)),0,(VLOOKUP(C1176,'WI Vs ASM'!$B$2:$G$1000,6,0)))</f>
        <v>Claims</v>
      </c>
      <c r="O1176" s="11" t="str">
        <f>IF(ISERROR(VLOOKUP(C1176,'WI Vs ASM'!$B$2:$H$1000,7,0)),0,(VLOOKUP(C1176,'WI Vs ASM'!$B$2:$H$1000,7,0)))</f>
        <v>Claims</v>
      </c>
      <c r="P1176" s="11" t="str">
        <f t="shared" si="504"/>
        <v>Apr-17</v>
      </c>
      <c r="Q1176" s="11" t="str">
        <f t="shared" si="505"/>
        <v>Q2</v>
      </c>
      <c r="R1176" s="11" t="str">
        <f>IF(ISERROR(VLOOKUP(C1176,'WI Vs ASM'!$B$2:$J$1000,9,0)),0,(VLOOKUP(C1176,'WI Vs ASM'!$B$2:$J$1000,9,0)))</f>
        <v>Chandraprabha Palaniswamy</v>
      </c>
      <c r="S1176" s="11" t="str">
        <f>IF(ISERROR(VLOOKUP(C1176,'WI Vs ASM'!$B$2:$K$1000,10,0)),0,(VLOOKUP(C1176,'WI Vs ASM'!$B$2:$K$1000,10,0)))</f>
        <v>Dana D. Smith</v>
      </c>
      <c r="T1176" s="11" t="str">
        <f>IF(ISERROR(VLOOKUP(C1176,'WI Vs ASM'!$B$2:$L$1000,11,0)),0,(VLOOKUP(C1176,'WI Vs ASM'!$B$2:$L$1000,11,0)))</f>
        <v>Phillip Mclean</v>
      </c>
      <c r="U1176" s="11" t="str">
        <f t="shared" si="512"/>
        <v>WR533564</v>
      </c>
      <c r="V1176" s="11" t="str">
        <f t="shared" si="506"/>
        <v>No</v>
      </c>
      <c r="W1176" s="11" t="str">
        <f t="shared" si="507"/>
        <v>Yes</v>
      </c>
      <c r="X1176" s="11" t="str">
        <f t="shared" si="508"/>
        <v>No</v>
      </c>
      <c r="Y1176" s="11" t="str">
        <f t="shared" si="509"/>
        <v>No</v>
      </c>
      <c r="Z1176" s="11" t="str">
        <f t="shared" si="510"/>
        <v>No</v>
      </c>
      <c r="AA1176" s="11" t="str">
        <f t="shared" si="513"/>
        <v>No</v>
      </c>
      <c r="AB1176" s="11">
        <f>IF(ISERROR(VLOOKUP(U1176,'ITWR Dump'!$A$2:$Y$5000,24,0)),0,(VLOOKUP('ILC Report'!U1176,'ITWR Dump'!$A$2:$Y$5000,24,0)))</f>
        <v>0</v>
      </c>
      <c r="AC1176" s="11" t="str">
        <f t="shared" si="514"/>
        <v>No</v>
      </c>
      <c r="AD1176" s="11" t="str">
        <f t="shared" si="515"/>
        <v/>
      </c>
      <c r="AE1176" s="11">
        <f>IF(ISERROR(VLOOKUP(U1176,'ITWR Dump'!$A$2:$Y$5000,13,0)),0,(VLOOKUP(U1176,'ITWR Dump'!$A$2:$Y$5000,13,0)))</f>
        <v>0</v>
      </c>
      <c r="AF1176" s="11">
        <f>IF(ISERROR(VLOOKUP(U1176,'ITWR Dump'!$A$2:$Y$5000,11,0)),0,(VLOOKUP(U1176,'ITWR Dump'!$A$2:$Y$5000,11,0)))</f>
        <v>0</v>
      </c>
      <c r="AG1176" s="11">
        <f>IF(ISERROR(VLOOKUP(U1176,'ITWR Dump'!$A$2:$Y$5000,2,0)),0,(VLOOKUP(U1176,'ITWR Dump'!$A$2:$Y$5000,2,0)))</f>
        <v>0</v>
      </c>
      <c r="AH1176" s="11">
        <f>IF(ISERROR(VLOOKUP(U1176,'ITWR Dump'!$A$2:$Y$5000,14,0)),0,(VLOOKUP(U1176,'ITWR Dump'!$A$2:$Y$5000,14,0)))</f>
        <v>0</v>
      </c>
      <c r="AI1176" s="11" t="str">
        <f t="shared" si="516"/>
        <v>10-Enhancement Onshore Landed</v>
      </c>
      <c r="AJ1176" s="11" t="str">
        <f t="shared" si="517"/>
        <v>Landed Onshore</v>
      </c>
      <c r="AK1176" s="11" t="str">
        <f>IF(ISERROR(VLOOKUP(A1176,'Team Data'!$C$2:$U$213,17,0)),0,(VLOOKUP(A1176,'Team Data'!$C$2:$U$213,17,0)))</f>
        <v>MF PI and CF</v>
      </c>
      <c r="AL1176" s="11" t="str">
        <f t="shared" si="518"/>
        <v>2017-04-24</v>
      </c>
      <c r="AM1176" s="11">
        <f>IF(ISERROR(VLOOKUP(U1176,'ITWR Dump'!$A$2:$Y$5000,16,0)),0,(VLOOKUP(U1176,'ITWR Dump'!$A$2:$Y$5000,16,0)))</f>
        <v>0</v>
      </c>
      <c r="AN1176" s="11">
        <f>IF(ISERROR(VLOOKUP(U1176,'ITWR Dump'!$A$2:$Y$5000,18,0)),0,(VLOOKUP(U1176,'ITWR Dump'!$A$2:$Y$5000,18,0)))</f>
        <v>0</v>
      </c>
      <c r="AO1176" s="11">
        <f>IF(ISERROR(VLOOKUP(U1176,'ITWR Dump'!$A$2:$Y$5000,25,0)),0,(VLOOKUP('ILC Report'!U1176,'ITWR Dump'!$A$2:$Y$5000,25,0)))</f>
        <v>0</v>
      </c>
      <c r="AP1176" s="11">
        <f t="shared" si="519"/>
        <v>0</v>
      </c>
      <c r="AQ1176" s="26">
        <f t="shared" si="520"/>
        <v>0</v>
      </c>
      <c r="AR1176" s="26">
        <f t="shared" si="521"/>
        <v>0</v>
      </c>
      <c r="AS1176" s="26">
        <f t="shared" si="522"/>
        <v>0</v>
      </c>
      <c r="AT1176" s="26">
        <f t="shared" si="523"/>
        <v>0</v>
      </c>
      <c r="AU1176" s="26">
        <f t="shared" si="524"/>
        <v>0</v>
      </c>
      <c r="AV1176" s="26">
        <f t="shared" si="525"/>
        <v>0</v>
      </c>
      <c r="AW1176" s="11" t="s">
        <v>653</v>
      </c>
      <c r="AX1176" s="11" t="str">
        <f>VLOOKUP(L1176,Group!$A$2:$B$1000,2,0)</f>
        <v>Enhancement</v>
      </c>
      <c r="AY1176" s="11">
        <f>IF(ISERROR(VLOOKUP(U1176,'ITWR Dump'!$A$2:$Y$5000,15,0)),0,(VLOOKUP('ILC Report'!U1176,'ITWR Dump'!$A$2:$Y$5000,15,0)))</f>
        <v>0</v>
      </c>
      <c r="AZ1176" s="11" t="str">
        <f t="shared" si="526"/>
        <v>No</v>
      </c>
      <c r="BA1176" s="11" t="str">
        <f t="shared" si="527"/>
        <v>BKO</v>
      </c>
      <c r="BB1176" s="11" t="str">
        <f t="shared" si="528"/>
        <v>ES</v>
      </c>
      <c r="BC1176" s="11" t="str">
        <f t="shared" si="529"/>
        <v>No</v>
      </c>
    </row>
    <row r="1177" spans="1:55" x14ac:dyDescent="0.3">
      <c r="A1177" s="11" t="s">
        <v>126</v>
      </c>
      <c r="B1177" s="11" t="s">
        <v>1866</v>
      </c>
      <c r="C1177" s="11" t="s">
        <v>638</v>
      </c>
      <c r="D1177" s="11" t="s">
        <v>2559</v>
      </c>
      <c r="E1177" s="38" t="s">
        <v>652</v>
      </c>
      <c r="F1177" s="11">
        <v>21</v>
      </c>
      <c r="G1177" s="40" t="s">
        <v>218</v>
      </c>
      <c r="H1177" s="11" t="str">
        <f t="shared" si="511"/>
        <v>Regular</v>
      </c>
      <c r="I1177" s="11" t="str">
        <f t="shared" si="503"/>
        <v>US</v>
      </c>
      <c r="J1177" s="11" t="str">
        <f>IF(ISERROR(VLOOKUP(C1177,'WI Vs ASM'!$B$2:$E$1000,4,0)),0,(VLOOKUP(C1177,'WI Vs ASM'!$B$2:$E$1000,4,0)))</f>
        <v>Onshore</v>
      </c>
      <c r="K1177" s="11" t="str">
        <f>IF(ISERROR(VLOOKUP(C1177,'WI Vs ASM'!$B$2:$F$1000,5,0)),0,(VLOOKUP(C1177,'WI Vs ASM'!$B$2:$F$1000,5,0)))</f>
        <v>02-Variable Billable</v>
      </c>
      <c r="L1177" s="11" t="str">
        <f>IF(ISERROR(VLOOKUP(C1177,'WI Vs ASM'!$B$2:$D$1000,3,0)),0,(VLOOKUP(C1177,'WI Vs ASM'!$B$2:$D$1000,3,0)))</f>
        <v>10-Enhancement Onshore</v>
      </c>
      <c r="M1177" s="11" t="str">
        <f>IF(ISERROR(VLOOKUP(C1177,'WI Vs ASM'!$B$2:$I$1000,8,0)),0,(VLOOKUP(C1177,'WI Vs ASM'!$B$2:$I$1000,8,0)))</f>
        <v>Rahul Soman</v>
      </c>
      <c r="N1177" s="11" t="str">
        <f>IF(ISERROR(VLOOKUP(C1177,'WI Vs ASM'!$B$2:$G$1000,6,0)),0,(VLOOKUP(C1177,'WI Vs ASM'!$B$2:$G$1000,6,0)))</f>
        <v>Property</v>
      </c>
      <c r="O1177" s="11" t="str">
        <f>IF(ISERROR(VLOOKUP(C1177,'WI Vs ASM'!$B$2:$H$1000,7,0)),0,(VLOOKUP(C1177,'WI Vs ASM'!$B$2:$H$1000,7,0)))</f>
        <v>Personal</v>
      </c>
      <c r="P1177" s="11" t="str">
        <f t="shared" si="504"/>
        <v>Apr-17</v>
      </c>
      <c r="Q1177" s="11" t="str">
        <f t="shared" si="505"/>
        <v>Q2</v>
      </c>
      <c r="R1177" s="11" t="str">
        <f>IF(ISERROR(VLOOKUP(C1177,'WI Vs ASM'!$B$2:$J$1000,9,0)),0,(VLOOKUP(C1177,'WI Vs ASM'!$B$2:$J$1000,9,0)))</f>
        <v>Jyothi Pai</v>
      </c>
      <c r="S1177" s="11" t="str">
        <f>IF(ISERROR(VLOOKUP(C1177,'WI Vs ASM'!$B$2:$K$1000,10,0)),0,(VLOOKUP(C1177,'WI Vs ASM'!$B$2:$K$1000,10,0)))</f>
        <v>Adele M. Scotto</v>
      </c>
      <c r="T1177" s="11" t="str">
        <f>IF(ISERROR(VLOOKUP(C1177,'WI Vs ASM'!$B$2:$L$1000,11,0)),0,(VLOOKUP(C1177,'WI Vs ASM'!$B$2:$L$1000,11,0)))</f>
        <v>Savitha Gurumoorthy</v>
      </c>
      <c r="U1177" s="11" t="str">
        <f t="shared" si="512"/>
        <v>WR635909</v>
      </c>
      <c r="V1177" s="11" t="str">
        <f t="shared" si="506"/>
        <v>No</v>
      </c>
      <c r="W1177" s="11" t="str">
        <f t="shared" si="507"/>
        <v>Yes</v>
      </c>
      <c r="X1177" s="11" t="str">
        <f t="shared" si="508"/>
        <v>No</v>
      </c>
      <c r="Y1177" s="11" t="str">
        <f t="shared" si="509"/>
        <v>No</v>
      </c>
      <c r="Z1177" s="11" t="str">
        <f t="shared" si="510"/>
        <v>No</v>
      </c>
      <c r="AA1177" s="11" t="str">
        <f t="shared" si="513"/>
        <v>No</v>
      </c>
      <c r="AB1177" s="11">
        <f>IF(ISERROR(VLOOKUP(U1177,'ITWR Dump'!$A$2:$Y$5000,24,0)),0,(VLOOKUP('ILC Report'!U1177,'ITWR Dump'!$A$2:$Y$5000,24,0)))</f>
        <v>0</v>
      </c>
      <c r="AC1177" s="11" t="str">
        <f t="shared" si="514"/>
        <v>No</v>
      </c>
      <c r="AD1177" s="11" t="str">
        <f t="shared" si="515"/>
        <v/>
      </c>
      <c r="AE1177" s="11">
        <f>IF(ISERROR(VLOOKUP(U1177,'ITWR Dump'!$A$2:$Y$5000,13,0)),0,(VLOOKUP(U1177,'ITWR Dump'!$A$2:$Y$5000,13,0)))</f>
        <v>0</v>
      </c>
      <c r="AF1177" s="11">
        <f>IF(ISERROR(VLOOKUP(U1177,'ITWR Dump'!$A$2:$Y$5000,11,0)),0,(VLOOKUP(U1177,'ITWR Dump'!$A$2:$Y$5000,11,0)))</f>
        <v>0</v>
      </c>
      <c r="AG1177" s="11">
        <f>IF(ISERROR(VLOOKUP(U1177,'ITWR Dump'!$A$2:$Y$5000,2,0)),0,(VLOOKUP(U1177,'ITWR Dump'!$A$2:$Y$5000,2,0)))</f>
        <v>0</v>
      </c>
      <c r="AH1177" s="11">
        <f>IF(ISERROR(VLOOKUP(U1177,'ITWR Dump'!$A$2:$Y$5000,14,0)),0,(VLOOKUP(U1177,'ITWR Dump'!$A$2:$Y$5000,14,0)))</f>
        <v>0</v>
      </c>
      <c r="AI1177" s="11" t="str">
        <f t="shared" si="516"/>
        <v>10-Enhancement Onshore Landed</v>
      </c>
      <c r="AJ1177" s="11" t="str">
        <f t="shared" si="517"/>
        <v>Landed Onshore</v>
      </c>
      <c r="AK1177" s="11" t="str">
        <f>IF(ISERROR(VLOOKUP(A1177,'Team Data'!$C$2:$U$213,17,0)),0,(VLOOKUP(A1177,'Team Data'!$C$2:$U$213,17,0)))</f>
        <v>MF PI and CF</v>
      </c>
      <c r="AL1177" s="11" t="str">
        <f t="shared" si="518"/>
        <v>2017-04-24</v>
      </c>
      <c r="AM1177" s="11">
        <f>IF(ISERROR(VLOOKUP(U1177,'ITWR Dump'!$A$2:$Y$5000,16,0)),0,(VLOOKUP(U1177,'ITWR Dump'!$A$2:$Y$5000,16,0)))</f>
        <v>0</v>
      </c>
      <c r="AN1177" s="11">
        <f>IF(ISERROR(VLOOKUP(U1177,'ITWR Dump'!$A$2:$Y$5000,18,0)),0,(VLOOKUP(U1177,'ITWR Dump'!$A$2:$Y$5000,18,0)))</f>
        <v>0</v>
      </c>
      <c r="AO1177" s="11">
        <f>IF(ISERROR(VLOOKUP(U1177,'ITWR Dump'!$A$2:$Y$5000,25,0)),0,(VLOOKUP('ILC Report'!U1177,'ITWR Dump'!$A$2:$Y$5000,25,0)))</f>
        <v>0</v>
      </c>
      <c r="AP1177" s="11">
        <f t="shared" si="519"/>
        <v>0</v>
      </c>
      <c r="AQ1177" s="26">
        <f t="shared" si="520"/>
        <v>0</v>
      </c>
      <c r="AR1177" s="26">
        <f t="shared" si="521"/>
        <v>0</v>
      </c>
      <c r="AS1177" s="26">
        <f t="shared" si="522"/>
        <v>0</v>
      </c>
      <c r="AT1177" s="26">
        <f t="shared" si="523"/>
        <v>0</v>
      </c>
      <c r="AU1177" s="26">
        <f t="shared" si="524"/>
        <v>0</v>
      </c>
      <c r="AV1177" s="26">
        <f t="shared" si="525"/>
        <v>0</v>
      </c>
      <c r="AW1177" s="11" t="s">
        <v>653</v>
      </c>
      <c r="AX1177" s="11" t="str">
        <f>VLOOKUP(L1177,Group!$A$2:$B$1000,2,0)</f>
        <v>Enhancement</v>
      </c>
      <c r="AY1177" s="11">
        <f>IF(ISERROR(VLOOKUP(U1177,'ITWR Dump'!$A$2:$Y$5000,15,0)),0,(VLOOKUP('ILC Report'!U1177,'ITWR Dump'!$A$2:$Y$5000,15,0)))</f>
        <v>0</v>
      </c>
      <c r="AZ1177" s="11" t="str">
        <f t="shared" si="526"/>
        <v>No</v>
      </c>
      <c r="BA1177" s="11" t="str">
        <f t="shared" si="527"/>
        <v>BKO</v>
      </c>
      <c r="BB1177" s="11" t="str">
        <f t="shared" si="528"/>
        <v>EM</v>
      </c>
      <c r="BC1177" s="11" t="str">
        <f t="shared" si="529"/>
        <v>No</v>
      </c>
    </row>
    <row r="1178" spans="1:55" x14ac:dyDescent="0.3">
      <c r="A1178" s="11" t="s">
        <v>126</v>
      </c>
      <c r="B1178" s="11" t="s">
        <v>1866</v>
      </c>
      <c r="C1178" s="11" t="s">
        <v>624</v>
      </c>
      <c r="D1178" s="11" t="s">
        <v>2558</v>
      </c>
      <c r="E1178" s="38" t="s">
        <v>2901</v>
      </c>
      <c r="F1178" s="11">
        <v>45</v>
      </c>
      <c r="G1178" s="40" t="s">
        <v>218</v>
      </c>
      <c r="H1178" s="11" t="str">
        <f t="shared" si="511"/>
        <v>Regular</v>
      </c>
      <c r="I1178" s="11" t="str">
        <f t="shared" si="503"/>
        <v>US</v>
      </c>
      <c r="J1178" s="11" t="str">
        <f>IF(ISERROR(VLOOKUP(C1178,'WI Vs ASM'!$B$2:$E$1000,4,0)),0,(VLOOKUP(C1178,'WI Vs ASM'!$B$2:$E$1000,4,0)))</f>
        <v>Onshore</v>
      </c>
      <c r="K1178" s="11" t="str">
        <f>IF(ISERROR(VLOOKUP(C1178,'WI Vs ASM'!$B$2:$F$1000,5,0)),0,(VLOOKUP(C1178,'WI Vs ASM'!$B$2:$F$1000,5,0)))</f>
        <v>02-Variable Billable</v>
      </c>
      <c r="L1178" s="11" t="str">
        <f>IF(ISERROR(VLOOKUP(C1178,'WI Vs ASM'!$B$2:$D$1000,3,0)),0,(VLOOKUP(C1178,'WI Vs ASM'!$B$2:$D$1000,3,0)))</f>
        <v>10-Enhancement Onshore</v>
      </c>
      <c r="M1178" s="11" t="str">
        <f>IF(ISERROR(VLOOKUP(C1178,'WI Vs ASM'!$B$2:$I$1000,8,0)),0,(VLOOKUP(C1178,'WI Vs ASM'!$B$2:$I$1000,8,0)))</f>
        <v>Prakash Varadachari</v>
      </c>
      <c r="N1178" s="11" t="str">
        <f>IF(ISERROR(VLOOKUP(C1178,'WI Vs ASM'!$B$2:$G$1000,6,0)),0,(VLOOKUP(C1178,'WI Vs ASM'!$B$2:$G$1000,6,0)))</f>
        <v>Claims</v>
      </c>
      <c r="O1178" s="11" t="str">
        <f>IF(ISERROR(VLOOKUP(C1178,'WI Vs ASM'!$B$2:$H$1000,7,0)),0,(VLOOKUP(C1178,'WI Vs ASM'!$B$2:$H$1000,7,0)))</f>
        <v>Claims</v>
      </c>
      <c r="P1178" s="11" t="str">
        <f t="shared" si="504"/>
        <v>May-17</v>
      </c>
      <c r="Q1178" s="11" t="str">
        <f t="shared" si="505"/>
        <v>Q2</v>
      </c>
      <c r="R1178" s="11" t="str">
        <f>IF(ISERROR(VLOOKUP(C1178,'WI Vs ASM'!$B$2:$J$1000,9,0)),0,(VLOOKUP(C1178,'WI Vs ASM'!$B$2:$J$1000,9,0)))</f>
        <v>Chandraprabha Palaniswamy</v>
      </c>
      <c r="S1178" s="11" t="str">
        <f>IF(ISERROR(VLOOKUP(C1178,'WI Vs ASM'!$B$2:$K$1000,10,0)),0,(VLOOKUP(C1178,'WI Vs ASM'!$B$2:$K$1000,10,0)))</f>
        <v>Dana D. Smith</v>
      </c>
      <c r="T1178" s="11" t="str">
        <f>IF(ISERROR(VLOOKUP(C1178,'WI Vs ASM'!$B$2:$L$1000,11,0)),0,(VLOOKUP(C1178,'WI Vs ASM'!$B$2:$L$1000,11,0)))</f>
        <v>Phillip Mclean</v>
      </c>
      <c r="U1178" s="11" t="str">
        <f t="shared" si="512"/>
        <v>WR533564</v>
      </c>
      <c r="V1178" s="11" t="str">
        <f t="shared" si="506"/>
        <v>No</v>
      </c>
      <c r="W1178" s="11" t="str">
        <f t="shared" si="507"/>
        <v>Yes</v>
      </c>
      <c r="X1178" s="11" t="str">
        <f t="shared" si="508"/>
        <v>No</v>
      </c>
      <c r="Y1178" s="11" t="str">
        <f t="shared" si="509"/>
        <v>No</v>
      </c>
      <c r="Z1178" s="11" t="str">
        <f t="shared" si="510"/>
        <v>No</v>
      </c>
      <c r="AA1178" s="11" t="str">
        <f t="shared" si="513"/>
        <v>No</v>
      </c>
      <c r="AB1178" s="11">
        <f>IF(ISERROR(VLOOKUP(U1178,'ITWR Dump'!$A$2:$Y$5000,24,0)),0,(VLOOKUP('ILC Report'!U1178,'ITWR Dump'!$A$2:$Y$5000,24,0)))</f>
        <v>0</v>
      </c>
      <c r="AC1178" s="11" t="str">
        <f t="shared" si="514"/>
        <v>No</v>
      </c>
      <c r="AD1178" s="11" t="str">
        <f t="shared" si="515"/>
        <v/>
      </c>
      <c r="AE1178" s="11">
        <f>IF(ISERROR(VLOOKUP(U1178,'ITWR Dump'!$A$2:$Y$5000,13,0)),0,(VLOOKUP(U1178,'ITWR Dump'!$A$2:$Y$5000,13,0)))</f>
        <v>0</v>
      </c>
      <c r="AF1178" s="11">
        <f>IF(ISERROR(VLOOKUP(U1178,'ITWR Dump'!$A$2:$Y$5000,11,0)),0,(VLOOKUP(U1178,'ITWR Dump'!$A$2:$Y$5000,11,0)))</f>
        <v>0</v>
      </c>
      <c r="AG1178" s="11">
        <f>IF(ISERROR(VLOOKUP(U1178,'ITWR Dump'!$A$2:$Y$5000,2,0)),0,(VLOOKUP(U1178,'ITWR Dump'!$A$2:$Y$5000,2,0)))</f>
        <v>0</v>
      </c>
      <c r="AH1178" s="11">
        <f>IF(ISERROR(VLOOKUP(U1178,'ITWR Dump'!$A$2:$Y$5000,14,0)),0,(VLOOKUP(U1178,'ITWR Dump'!$A$2:$Y$5000,14,0)))</f>
        <v>0</v>
      </c>
      <c r="AI1178" s="11" t="str">
        <f t="shared" si="516"/>
        <v>10-Enhancement Onshore Landed</v>
      </c>
      <c r="AJ1178" s="11" t="str">
        <f t="shared" si="517"/>
        <v>Landed Onshore</v>
      </c>
      <c r="AK1178" s="11" t="str">
        <f>IF(ISERROR(VLOOKUP(A1178,'Team Data'!$C$2:$U$213,17,0)),0,(VLOOKUP(A1178,'Team Data'!$C$2:$U$213,17,0)))</f>
        <v>MF PI and CF</v>
      </c>
      <c r="AL1178" s="11" t="str">
        <f t="shared" si="518"/>
        <v>2017-04-24</v>
      </c>
      <c r="AM1178" s="11">
        <f>IF(ISERROR(VLOOKUP(U1178,'ITWR Dump'!$A$2:$Y$5000,16,0)),0,(VLOOKUP(U1178,'ITWR Dump'!$A$2:$Y$5000,16,0)))</f>
        <v>0</v>
      </c>
      <c r="AN1178" s="11">
        <f>IF(ISERROR(VLOOKUP(U1178,'ITWR Dump'!$A$2:$Y$5000,18,0)),0,(VLOOKUP(U1178,'ITWR Dump'!$A$2:$Y$5000,18,0)))</f>
        <v>0</v>
      </c>
      <c r="AO1178" s="11">
        <f>IF(ISERROR(VLOOKUP(U1178,'ITWR Dump'!$A$2:$Y$5000,25,0)),0,(VLOOKUP('ILC Report'!U1178,'ITWR Dump'!$A$2:$Y$5000,25,0)))</f>
        <v>0</v>
      </c>
      <c r="AP1178" s="11">
        <f t="shared" si="519"/>
        <v>0</v>
      </c>
      <c r="AQ1178" s="26">
        <f t="shared" si="520"/>
        <v>0</v>
      </c>
      <c r="AR1178" s="26">
        <f t="shared" si="521"/>
        <v>0</v>
      </c>
      <c r="AS1178" s="26">
        <f t="shared" si="522"/>
        <v>0</v>
      </c>
      <c r="AT1178" s="26">
        <f t="shared" si="523"/>
        <v>0</v>
      </c>
      <c r="AU1178" s="26">
        <f t="shared" si="524"/>
        <v>0</v>
      </c>
      <c r="AV1178" s="26">
        <f t="shared" si="525"/>
        <v>0</v>
      </c>
      <c r="AW1178" s="11" t="s">
        <v>653</v>
      </c>
      <c r="AX1178" s="11" t="str">
        <f>VLOOKUP(L1178,Group!$A$2:$B$1000,2,0)</f>
        <v>Enhancement</v>
      </c>
      <c r="AY1178" s="11">
        <f>IF(ISERROR(VLOOKUP(U1178,'ITWR Dump'!$A$2:$Y$5000,15,0)),0,(VLOOKUP('ILC Report'!U1178,'ITWR Dump'!$A$2:$Y$5000,15,0)))</f>
        <v>0</v>
      </c>
      <c r="AZ1178" s="11" t="str">
        <f t="shared" si="526"/>
        <v>No</v>
      </c>
      <c r="BA1178" s="11" t="str">
        <f t="shared" si="527"/>
        <v>BKO</v>
      </c>
      <c r="BB1178" s="11" t="str">
        <f t="shared" si="528"/>
        <v>ES</v>
      </c>
      <c r="BC1178" s="11" t="str">
        <f t="shared" si="529"/>
        <v>No</v>
      </c>
    </row>
    <row r="1179" spans="1:55" x14ac:dyDescent="0.3">
      <c r="A1179" s="11" t="s">
        <v>126</v>
      </c>
      <c r="B1179" s="11" t="s">
        <v>1866</v>
      </c>
      <c r="C1179" s="11" t="s">
        <v>624</v>
      </c>
      <c r="D1179" s="11" t="s">
        <v>2558</v>
      </c>
      <c r="E1179" s="38" t="s">
        <v>2902</v>
      </c>
      <c r="F1179" s="11">
        <v>45</v>
      </c>
      <c r="G1179" s="40" t="s">
        <v>218</v>
      </c>
      <c r="H1179" s="11" t="str">
        <f t="shared" si="511"/>
        <v>Regular</v>
      </c>
      <c r="I1179" s="11" t="str">
        <f t="shared" si="503"/>
        <v>US</v>
      </c>
      <c r="J1179" s="11" t="str">
        <f>IF(ISERROR(VLOOKUP(C1179,'WI Vs ASM'!$B$2:$E$1000,4,0)),0,(VLOOKUP(C1179,'WI Vs ASM'!$B$2:$E$1000,4,0)))</f>
        <v>Onshore</v>
      </c>
      <c r="K1179" s="11" t="str">
        <f>IF(ISERROR(VLOOKUP(C1179,'WI Vs ASM'!$B$2:$F$1000,5,0)),0,(VLOOKUP(C1179,'WI Vs ASM'!$B$2:$F$1000,5,0)))</f>
        <v>02-Variable Billable</v>
      </c>
      <c r="L1179" s="11" t="str">
        <f>IF(ISERROR(VLOOKUP(C1179,'WI Vs ASM'!$B$2:$D$1000,3,0)),0,(VLOOKUP(C1179,'WI Vs ASM'!$B$2:$D$1000,3,0)))</f>
        <v>10-Enhancement Onshore</v>
      </c>
      <c r="M1179" s="11" t="str">
        <f>IF(ISERROR(VLOOKUP(C1179,'WI Vs ASM'!$B$2:$I$1000,8,0)),0,(VLOOKUP(C1179,'WI Vs ASM'!$B$2:$I$1000,8,0)))</f>
        <v>Prakash Varadachari</v>
      </c>
      <c r="N1179" s="11" t="str">
        <f>IF(ISERROR(VLOOKUP(C1179,'WI Vs ASM'!$B$2:$G$1000,6,0)),0,(VLOOKUP(C1179,'WI Vs ASM'!$B$2:$G$1000,6,0)))</f>
        <v>Claims</v>
      </c>
      <c r="O1179" s="11" t="str">
        <f>IF(ISERROR(VLOOKUP(C1179,'WI Vs ASM'!$B$2:$H$1000,7,0)),0,(VLOOKUP(C1179,'WI Vs ASM'!$B$2:$H$1000,7,0)))</f>
        <v>Claims</v>
      </c>
      <c r="P1179" s="11" t="str">
        <f t="shared" si="504"/>
        <v>May-17</v>
      </c>
      <c r="Q1179" s="11" t="str">
        <f t="shared" si="505"/>
        <v>Q2</v>
      </c>
      <c r="R1179" s="11" t="str">
        <f>IF(ISERROR(VLOOKUP(C1179,'WI Vs ASM'!$B$2:$J$1000,9,0)),0,(VLOOKUP(C1179,'WI Vs ASM'!$B$2:$J$1000,9,0)))</f>
        <v>Chandraprabha Palaniswamy</v>
      </c>
      <c r="S1179" s="11" t="str">
        <f>IF(ISERROR(VLOOKUP(C1179,'WI Vs ASM'!$B$2:$K$1000,10,0)),0,(VLOOKUP(C1179,'WI Vs ASM'!$B$2:$K$1000,10,0)))</f>
        <v>Dana D. Smith</v>
      </c>
      <c r="T1179" s="11" t="str">
        <f>IF(ISERROR(VLOOKUP(C1179,'WI Vs ASM'!$B$2:$L$1000,11,0)),0,(VLOOKUP(C1179,'WI Vs ASM'!$B$2:$L$1000,11,0)))</f>
        <v>Phillip Mclean</v>
      </c>
      <c r="U1179" s="11" t="str">
        <f t="shared" si="512"/>
        <v>WR533564</v>
      </c>
      <c r="V1179" s="11" t="str">
        <f t="shared" si="506"/>
        <v>No</v>
      </c>
      <c r="W1179" s="11" t="str">
        <f t="shared" si="507"/>
        <v>Yes</v>
      </c>
      <c r="X1179" s="11" t="str">
        <f t="shared" si="508"/>
        <v>No</v>
      </c>
      <c r="Y1179" s="11" t="str">
        <f t="shared" si="509"/>
        <v>No</v>
      </c>
      <c r="Z1179" s="11" t="str">
        <f t="shared" si="510"/>
        <v>No</v>
      </c>
      <c r="AA1179" s="11" t="str">
        <f t="shared" si="513"/>
        <v>No</v>
      </c>
      <c r="AB1179" s="11">
        <f>IF(ISERROR(VLOOKUP(U1179,'ITWR Dump'!$A$2:$Y$5000,24,0)),0,(VLOOKUP('ILC Report'!U1179,'ITWR Dump'!$A$2:$Y$5000,24,0)))</f>
        <v>0</v>
      </c>
      <c r="AC1179" s="11" t="str">
        <f t="shared" si="514"/>
        <v>No</v>
      </c>
      <c r="AD1179" s="11" t="str">
        <f t="shared" si="515"/>
        <v/>
      </c>
      <c r="AE1179" s="11">
        <f>IF(ISERROR(VLOOKUP(U1179,'ITWR Dump'!$A$2:$Y$5000,13,0)),0,(VLOOKUP(U1179,'ITWR Dump'!$A$2:$Y$5000,13,0)))</f>
        <v>0</v>
      </c>
      <c r="AF1179" s="11">
        <f>IF(ISERROR(VLOOKUP(U1179,'ITWR Dump'!$A$2:$Y$5000,11,0)),0,(VLOOKUP(U1179,'ITWR Dump'!$A$2:$Y$5000,11,0)))</f>
        <v>0</v>
      </c>
      <c r="AG1179" s="11">
        <f>IF(ISERROR(VLOOKUP(U1179,'ITWR Dump'!$A$2:$Y$5000,2,0)),0,(VLOOKUP(U1179,'ITWR Dump'!$A$2:$Y$5000,2,0)))</f>
        <v>0</v>
      </c>
      <c r="AH1179" s="11">
        <f>IF(ISERROR(VLOOKUP(U1179,'ITWR Dump'!$A$2:$Y$5000,14,0)),0,(VLOOKUP(U1179,'ITWR Dump'!$A$2:$Y$5000,14,0)))</f>
        <v>0</v>
      </c>
      <c r="AI1179" s="11" t="str">
        <f t="shared" si="516"/>
        <v>10-Enhancement Onshore Landed</v>
      </c>
      <c r="AJ1179" s="11" t="str">
        <f t="shared" si="517"/>
        <v>Landed Onshore</v>
      </c>
      <c r="AK1179" s="11" t="str">
        <f>IF(ISERROR(VLOOKUP(A1179,'Team Data'!$C$2:$U$213,17,0)),0,(VLOOKUP(A1179,'Team Data'!$C$2:$U$213,17,0)))</f>
        <v>MF PI and CF</v>
      </c>
      <c r="AL1179" s="11" t="str">
        <f t="shared" si="518"/>
        <v>2017-04-24</v>
      </c>
      <c r="AM1179" s="11">
        <f>IF(ISERROR(VLOOKUP(U1179,'ITWR Dump'!$A$2:$Y$5000,16,0)),0,(VLOOKUP(U1179,'ITWR Dump'!$A$2:$Y$5000,16,0)))</f>
        <v>0</v>
      </c>
      <c r="AN1179" s="11">
        <f>IF(ISERROR(VLOOKUP(U1179,'ITWR Dump'!$A$2:$Y$5000,18,0)),0,(VLOOKUP(U1179,'ITWR Dump'!$A$2:$Y$5000,18,0)))</f>
        <v>0</v>
      </c>
      <c r="AO1179" s="11">
        <f>IF(ISERROR(VLOOKUP(U1179,'ITWR Dump'!$A$2:$Y$5000,25,0)),0,(VLOOKUP('ILC Report'!U1179,'ITWR Dump'!$A$2:$Y$5000,25,0)))</f>
        <v>0</v>
      </c>
      <c r="AP1179" s="11">
        <f t="shared" si="519"/>
        <v>0</v>
      </c>
      <c r="AQ1179" s="26">
        <f t="shared" si="520"/>
        <v>0</v>
      </c>
      <c r="AR1179" s="26">
        <f t="shared" si="521"/>
        <v>0</v>
      </c>
      <c r="AS1179" s="26">
        <f t="shared" si="522"/>
        <v>0</v>
      </c>
      <c r="AT1179" s="26">
        <f t="shared" si="523"/>
        <v>0</v>
      </c>
      <c r="AU1179" s="26">
        <f t="shared" si="524"/>
        <v>0</v>
      </c>
      <c r="AV1179" s="26">
        <f t="shared" si="525"/>
        <v>0</v>
      </c>
      <c r="AW1179" s="11" t="s">
        <v>653</v>
      </c>
      <c r="AX1179" s="11" t="str">
        <f>VLOOKUP(L1179,Group!$A$2:$B$1000,2,0)</f>
        <v>Enhancement</v>
      </c>
      <c r="AY1179" s="11">
        <f>IF(ISERROR(VLOOKUP(U1179,'ITWR Dump'!$A$2:$Y$5000,15,0)),0,(VLOOKUP('ILC Report'!U1179,'ITWR Dump'!$A$2:$Y$5000,15,0)))</f>
        <v>0</v>
      </c>
      <c r="AZ1179" s="11" t="str">
        <f t="shared" si="526"/>
        <v>No</v>
      </c>
      <c r="BA1179" s="11" t="str">
        <f t="shared" si="527"/>
        <v>BKO</v>
      </c>
      <c r="BB1179" s="11" t="str">
        <f t="shared" si="528"/>
        <v>ES</v>
      </c>
      <c r="BC1179" s="11" t="str">
        <f t="shared" si="529"/>
        <v>No</v>
      </c>
    </row>
    <row r="1180" spans="1:55" x14ac:dyDescent="0.3">
      <c r="A1180" s="11" t="s">
        <v>126</v>
      </c>
      <c r="B1180" s="11" t="s">
        <v>1866</v>
      </c>
      <c r="C1180" s="11" t="s">
        <v>624</v>
      </c>
      <c r="D1180" s="11" t="s">
        <v>2558</v>
      </c>
      <c r="E1180" s="38" t="s">
        <v>2903</v>
      </c>
      <c r="F1180" s="11">
        <v>30</v>
      </c>
      <c r="G1180" s="40" t="s">
        <v>218</v>
      </c>
      <c r="H1180" s="11" t="str">
        <f t="shared" si="511"/>
        <v>Regular</v>
      </c>
      <c r="I1180" s="11" t="str">
        <f t="shared" si="503"/>
        <v>US</v>
      </c>
      <c r="J1180" s="11" t="str">
        <f>IF(ISERROR(VLOOKUP(C1180,'WI Vs ASM'!$B$2:$E$1000,4,0)),0,(VLOOKUP(C1180,'WI Vs ASM'!$B$2:$E$1000,4,0)))</f>
        <v>Onshore</v>
      </c>
      <c r="K1180" s="11" t="str">
        <f>IF(ISERROR(VLOOKUP(C1180,'WI Vs ASM'!$B$2:$F$1000,5,0)),0,(VLOOKUP(C1180,'WI Vs ASM'!$B$2:$F$1000,5,0)))</f>
        <v>02-Variable Billable</v>
      </c>
      <c r="L1180" s="11" t="str">
        <f>IF(ISERROR(VLOOKUP(C1180,'WI Vs ASM'!$B$2:$D$1000,3,0)),0,(VLOOKUP(C1180,'WI Vs ASM'!$B$2:$D$1000,3,0)))</f>
        <v>10-Enhancement Onshore</v>
      </c>
      <c r="M1180" s="11" t="str">
        <f>IF(ISERROR(VLOOKUP(C1180,'WI Vs ASM'!$B$2:$I$1000,8,0)),0,(VLOOKUP(C1180,'WI Vs ASM'!$B$2:$I$1000,8,0)))</f>
        <v>Prakash Varadachari</v>
      </c>
      <c r="N1180" s="11" t="str">
        <f>IF(ISERROR(VLOOKUP(C1180,'WI Vs ASM'!$B$2:$G$1000,6,0)),0,(VLOOKUP(C1180,'WI Vs ASM'!$B$2:$G$1000,6,0)))</f>
        <v>Claims</v>
      </c>
      <c r="O1180" s="11" t="str">
        <f>IF(ISERROR(VLOOKUP(C1180,'WI Vs ASM'!$B$2:$H$1000,7,0)),0,(VLOOKUP(C1180,'WI Vs ASM'!$B$2:$H$1000,7,0)))</f>
        <v>Claims</v>
      </c>
      <c r="P1180" s="11" t="str">
        <f t="shared" si="504"/>
        <v>May-17</v>
      </c>
      <c r="Q1180" s="11" t="str">
        <f t="shared" si="505"/>
        <v>Q2</v>
      </c>
      <c r="R1180" s="11" t="str">
        <f>IF(ISERROR(VLOOKUP(C1180,'WI Vs ASM'!$B$2:$J$1000,9,0)),0,(VLOOKUP(C1180,'WI Vs ASM'!$B$2:$J$1000,9,0)))</f>
        <v>Chandraprabha Palaniswamy</v>
      </c>
      <c r="S1180" s="11" t="str">
        <f>IF(ISERROR(VLOOKUP(C1180,'WI Vs ASM'!$B$2:$K$1000,10,0)),0,(VLOOKUP(C1180,'WI Vs ASM'!$B$2:$K$1000,10,0)))</f>
        <v>Dana D. Smith</v>
      </c>
      <c r="T1180" s="11" t="str">
        <f>IF(ISERROR(VLOOKUP(C1180,'WI Vs ASM'!$B$2:$L$1000,11,0)),0,(VLOOKUP(C1180,'WI Vs ASM'!$B$2:$L$1000,11,0)))</f>
        <v>Phillip Mclean</v>
      </c>
      <c r="U1180" s="11" t="str">
        <f t="shared" si="512"/>
        <v>WR533564</v>
      </c>
      <c r="V1180" s="11" t="str">
        <f t="shared" si="506"/>
        <v>No</v>
      </c>
      <c r="W1180" s="11" t="str">
        <f t="shared" si="507"/>
        <v>Yes</v>
      </c>
      <c r="X1180" s="11" t="str">
        <f t="shared" si="508"/>
        <v>No</v>
      </c>
      <c r="Y1180" s="11" t="str">
        <f t="shared" si="509"/>
        <v>No</v>
      </c>
      <c r="Z1180" s="11" t="str">
        <f t="shared" si="510"/>
        <v>No</v>
      </c>
      <c r="AA1180" s="11" t="str">
        <f t="shared" si="513"/>
        <v>No</v>
      </c>
      <c r="AB1180" s="11">
        <f>IF(ISERROR(VLOOKUP(U1180,'ITWR Dump'!$A$2:$Y$5000,24,0)),0,(VLOOKUP('ILC Report'!U1180,'ITWR Dump'!$A$2:$Y$5000,24,0)))</f>
        <v>0</v>
      </c>
      <c r="AC1180" s="11" t="str">
        <f t="shared" si="514"/>
        <v>No</v>
      </c>
      <c r="AD1180" s="11" t="str">
        <f t="shared" si="515"/>
        <v/>
      </c>
      <c r="AE1180" s="11">
        <f>IF(ISERROR(VLOOKUP(U1180,'ITWR Dump'!$A$2:$Y$5000,13,0)),0,(VLOOKUP(U1180,'ITWR Dump'!$A$2:$Y$5000,13,0)))</f>
        <v>0</v>
      </c>
      <c r="AF1180" s="11">
        <f>IF(ISERROR(VLOOKUP(U1180,'ITWR Dump'!$A$2:$Y$5000,11,0)),0,(VLOOKUP(U1180,'ITWR Dump'!$A$2:$Y$5000,11,0)))</f>
        <v>0</v>
      </c>
      <c r="AG1180" s="11">
        <f>IF(ISERROR(VLOOKUP(U1180,'ITWR Dump'!$A$2:$Y$5000,2,0)),0,(VLOOKUP(U1180,'ITWR Dump'!$A$2:$Y$5000,2,0)))</f>
        <v>0</v>
      </c>
      <c r="AH1180" s="11">
        <f>IF(ISERROR(VLOOKUP(U1180,'ITWR Dump'!$A$2:$Y$5000,14,0)),0,(VLOOKUP(U1180,'ITWR Dump'!$A$2:$Y$5000,14,0)))</f>
        <v>0</v>
      </c>
      <c r="AI1180" s="11" t="str">
        <f t="shared" si="516"/>
        <v>10-Enhancement Onshore Landed</v>
      </c>
      <c r="AJ1180" s="11" t="str">
        <f t="shared" si="517"/>
        <v>Landed Onshore</v>
      </c>
      <c r="AK1180" s="11" t="str">
        <f>IF(ISERROR(VLOOKUP(A1180,'Team Data'!$C$2:$U$213,17,0)),0,(VLOOKUP(A1180,'Team Data'!$C$2:$U$213,17,0)))</f>
        <v>MF PI and CF</v>
      </c>
      <c r="AL1180" s="11" t="str">
        <f t="shared" si="518"/>
        <v>2017-04-24</v>
      </c>
      <c r="AM1180" s="11">
        <f>IF(ISERROR(VLOOKUP(U1180,'ITWR Dump'!$A$2:$Y$5000,16,0)),0,(VLOOKUP(U1180,'ITWR Dump'!$A$2:$Y$5000,16,0)))</f>
        <v>0</v>
      </c>
      <c r="AN1180" s="11">
        <f>IF(ISERROR(VLOOKUP(U1180,'ITWR Dump'!$A$2:$Y$5000,18,0)),0,(VLOOKUP(U1180,'ITWR Dump'!$A$2:$Y$5000,18,0)))</f>
        <v>0</v>
      </c>
      <c r="AO1180" s="11">
        <f>IF(ISERROR(VLOOKUP(U1180,'ITWR Dump'!$A$2:$Y$5000,25,0)),0,(VLOOKUP('ILC Report'!U1180,'ITWR Dump'!$A$2:$Y$5000,25,0)))</f>
        <v>0</v>
      </c>
      <c r="AP1180" s="11">
        <f t="shared" si="519"/>
        <v>0</v>
      </c>
      <c r="AQ1180" s="26">
        <f t="shared" si="520"/>
        <v>0</v>
      </c>
      <c r="AR1180" s="26">
        <f t="shared" si="521"/>
        <v>0</v>
      </c>
      <c r="AS1180" s="26">
        <f t="shared" si="522"/>
        <v>0</v>
      </c>
      <c r="AT1180" s="26">
        <f t="shared" si="523"/>
        <v>0</v>
      </c>
      <c r="AU1180" s="26">
        <f t="shared" si="524"/>
        <v>0</v>
      </c>
      <c r="AV1180" s="26">
        <f t="shared" si="525"/>
        <v>0</v>
      </c>
      <c r="AW1180" s="11" t="s">
        <v>653</v>
      </c>
      <c r="AX1180" s="11" t="str">
        <f>VLOOKUP(L1180,Group!$A$2:$B$1000,2,0)</f>
        <v>Enhancement</v>
      </c>
      <c r="AY1180" s="11">
        <f>IF(ISERROR(VLOOKUP(U1180,'ITWR Dump'!$A$2:$Y$5000,15,0)),0,(VLOOKUP('ILC Report'!U1180,'ITWR Dump'!$A$2:$Y$5000,15,0)))</f>
        <v>0</v>
      </c>
      <c r="AZ1180" s="11" t="str">
        <f t="shared" si="526"/>
        <v>No</v>
      </c>
      <c r="BA1180" s="11" t="str">
        <f t="shared" si="527"/>
        <v>BKO</v>
      </c>
      <c r="BB1180" s="11" t="str">
        <f t="shared" si="528"/>
        <v>ES</v>
      </c>
      <c r="BC1180" s="11" t="str">
        <f t="shared" si="529"/>
        <v>No</v>
      </c>
    </row>
    <row r="1181" spans="1:55" x14ac:dyDescent="0.3">
      <c r="A1181" s="11" t="s">
        <v>126</v>
      </c>
      <c r="B1181" s="11" t="s">
        <v>1866</v>
      </c>
      <c r="C1181" s="11" t="s">
        <v>638</v>
      </c>
      <c r="D1181" s="11" t="s">
        <v>2560</v>
      </c>
      <c r="E1181" s="38" t="s">
        <v>2903</v>
      </c>
      <c r="F1181" s="11">
        <v>15</v>
      </c>
      <c r="G1181" s="40" t="s">
        <v>218</v>
      </c>
      <c r="H1181" s="11" t="str">
        <f t="shared" si="511"/>
        <v>Regular</v>
      </c>
      <c r="I1181" s="11" t="str">
        <f t="shared" si="503"/>
        <v>US</v>
      </c>
      <c r="J1181" s="11" t="str">
        <f>IF(ISERROR(VLOOKUP(C1181,'WI Vs ASM'!$B$2:$E$1000,4,0)),0,(VLOOKUP(C1181,'WI Vs ASM'!$B$2:$E$1000,4,0)))</f>
        <v>Onshore</v>
      </c>
      <c r="K1181" s="11" t="str">
        <f>IF(ISERROR(VLOOKUP(C1181,'WI Vs ASM'!$B$2:$F$1000,5,0)),0,(VLOOKUP(C1181,'WI Vs ASM'!$B$2:$F$1000,5,0)))</f>
        <v>02-Variable Billable</v>
      </c>
      <c r="L1181" s="11" t="str">
        <f>IF(ISERROR(VLOOKUP(C1181,'WI Vs ASM'!$B$2:$D$1000,3,0)),0,(VLOOKUP(C1181,'WI Vs ASM'!$B$2:$D$1000,3,0)))</f>
        <v>10-Enhancement Onshore</v>
      </c>
      <c r="M1181" s="11" t="str">
        <f>IF(ISERROR(VLOOKUP(C1181,'WI Vs ASM'!$B$2:$I$1000,8,0)),0,(VLOOKUP(C1181,'WI Vs ASM'!$B$2:$I$1000,8,0)))</f>
        <v>Rahul Soman</v>
      </c>
      <c r="N1181" s="11" t="str">
        <f>IF(ISERROR(VLOOKUP(C1181,'WI Vs ASM'!$B$2:$G$1000,6,0)),0,(VLOOKUP(C1181,'WI Vs ASM'!$B$2:$G$1000,6,0)))</f>
        <v>Property</v>
      </c>
      <c r="O1181" s="11" t="str">
        <f>IF(ISERROR(VLOOKUP(C1181,'WI Vs ASM'!$B$2:$H$1000,7,0)),0,(VLOOKUP(C1181,'WI Vs ASM'!$B$2:$H$1000,7,0)))</f>
        <v>Personal</v>
      </c>
      <c r="P1181" s="11" t="str">
        <f t="shared" si="504"/>
        <v>May-17</v>
      </c>
      <c r="Q1181" s="11" t="str">
        <f t="shared" si="505"/>
        <v>Q2</v>
      </c>
      <c r="R1181" s="11" t="str">
        <f>IF(ISERROR(VLOOKUP(C1181,'WI Vs ASM'!$B$2:$J$1000,9,0)),0,(VLOOKUP(C1181,'WI Vs ASM'!$B$2:$J$1000,9,0)))</f>
        <v>Jyothi Pai</v>
      </c>
      <c r="S1181" s="11" t="str">
        <f>IF(ISERROR(VLOOKUP(C1181,'WI Vs ASM'!$B$2:$K$1000,10,0)),0,(VLOOKUP(C1181,'WI Vs ASM'!$B$2:$K$1000,10,0)))</f>
        <v>Adele M. Scotto</v>
      </c>
      <c r="T1181" s="11" t="str">
        <f>IF(ISERROR(VLOOKUP(C1181,'WI Vs ASM'!$B$2:$L$1000,11,0)),0,(VLOOKUP(C1181,'WI Vs ASM'!$B$2:$L$1000,11,0)))</f>
        <v>Savitha Gurumoorthy</v>
      </c>
      <c r="U1181" s="11" t="str">
        <f t="shared" si="512"/>
        <v>WR635908</v>
      </c>
      <c r="V1181" s="11" t="str">
        <f t="shared" si="506"/>
        <v>No</v>
      </c>
      <c r="W1181" s="11" t="str">
        <f t="shared" si="507"/>
        <v>Yes</v>
      </c>
      <c r="X1181" s="11" t="str">
        <f t="shared" si="508"/>
        <v>No</v>
      </c>
      <c r="Y1181" s="11" t="str">
        <f t="shared" si="509"/>
        <v>No</v>
      </c>
      <c r="Z1181" s="11" t="str">
        <f t="shared" si="510"/>
        <v>No</v>
      </c>
      <c r="AA1181" s="11" t="str">
        <f t="shared" si="513"/>
        <v>No</v>
      </c>
      <c r="AB1181" s="11">
        <f>IF(ISERROR(VLOOKUP(U1181,'ITWR Dump'!$A$2:$Y$5000,24,0)),0,(VLOOKUP('ILC Report'!U1181,'ITWR Dump'!$A$2:$Y$5000,24,0)))</f>
        <v>0</v>
      </c>
      <c r="AC1181" s="11" t="str">
        <f t="shared" si="514"/>
        <v>No</v>
      </c>
      <c r="AD1181" s="11" t="str">
        <f t="shared" si="515"/>
        <v/>
      </c>
      <c r="AE1181" s="11">
        <f>IF(ISERROR(VLOOKUP(U1181,'ITWR Dump'!$A$2:$Y$5000,13,0)),0,(VLOOKUP(U1181,'ITWR Dump'!$A$2:$Y$5000,13,0)))</f>
        <v>0</v>
      </c>
      <c r="AF1181" s="11">
        <f>IF(ISERROR(VLOOKUP(U1181,'ITWR Dump'!$A$2:$Y$5000,11,0)),0,(VLOOKUP(U1181,'ITWR Dump'!$A$2:$Y$5000,11,0)))</f>
        <v>0</v>
      </c>
      <c r="AG1181" s="11">
        <f>IF(ISERROR(VLOOKUP(U1181,'ITWR Dump'!$A$2:$Y$5000,2,0)),0,(VLOOKUP(U1181,'ITWR Dump'!$A$2:$Y$5000,2,0)))</f>
        <v>0</v>
      </c>
      <c r="AH1181" s="11">
        <f>IF(ISERROR(VLOOKUP(U1181,'ITWR Dump'!$A$2:$Y$5000,14,0)),0,(VLOOKUP(U1181,'ITWR Dump'!$A$2:$Y$5000,14,0)))</f>
        <v>0</v>
      </c>
      <c r="AI1181" s="11" t="str">
        <f t="shared" si="516"/>
        <v>10-Enhancement Onshore Landed</v>
      </c>
      <c r="AJ1181" s="11" t="str">
        <f t="shared" si="517"/>
        <v>Landed Onshore</v>
      </c>
      <c r="AK1181" s="11" t="str">
        <f>IF(ISERROR(VLOOKUP(A1181,'Team Data'!$C$2:$U$213,17,0)),0,(VLOOKUP(A1181,'Team Data'!$C$2:$U$213,17,0)))</f>
        <v>MF PI and CF</v>
      </c>
      <c r="AL1181" s="11" t="str">
        <f t="shared" si="518"/>
        <v>2017-04-24</v>
      </c>
      <c r="AM1181" s="11">
        <f>IF(ISERROR(VLOOKUP(U1181,'ITWR Dump'!$A$2:$Y$5000,16,0)),0,(VLOOKUP(U1181,'ITWR Dump'!$A$2:$Y$5000,16,0)))</f>
        <v>0</v>
      </c>
      <c r="AN1181" s="11">
        <f>IF(ISERROR(VLOOKUP(U1181,'ITWR Dump'!$A$2:$Y$5000,18,0)),0,(VLOOKUP(U1181,'ITWR Dump'!$A$2:$Y$5000,18,0)))</f>
        <v>0</v>
      </c>
      <c r="AO1181" s="11">
        <f>IF(ISERROR(VLOOKUP(U1181,'ITWR Dump'!$A$2:$Y$5000,25,0)),0,(VLOOKUP('ILC Report'!U1181,'ITWR Dump'!$A$2:$Y$5000,25,0)))</f>
        <v>0</v>
      </c>
      <c r="AP1181" s="11">
        <f t="shared" si="519"/>
        <v>0</v>
      </c>
      <c r="AQ1181" s="26">
        <f t="shared" si="520"/>
        <v>0</v>
      </c>
      <c r="AR1181" s="26">
        <f t="shared" si="521"/>
        <v>0</v>
      </c>
      <c r="AS1181" s="26">
        <f t="shared" si="522"/>
        <v>0</v>
      </c>
      <c r="AT1181" s="26">
        <f t="shared" si="523"/>
        <v>0</v>
      </c>
      <c r="AU1181" s="26">
        <f t="shared" si="524"/>
        <v>0</v>
      </c>
      <c r="AV1181" s="26">
        <f t="shared" si="525"/>
        <v>0</v>
      </c>
      <c r="AW1181" s="11" t="s">
        <v>653</v>
      </c>
      <c r="AX1181" s="11" t="str">
        <f>VLOOKUP(L1181,Group!$A$2:$B$1000,2,0)</f>
        <v>Enhancement</v>
      </c>
      <c r="AY1181" s="11">
        <f>IF(ISERROR(VLOOKUP(U1181,'ITWR Dump'!$A$2:$Y$5000,15,0)),0,(VLOOKUP('ILC Report'!U1181,'ITWR Dump'!$A$2:$Y$5000,15,0)))</f>
        <v>0</v>
      </c>
      <c r="AZ1181" s="11" t="str">
        <f t="shared" si="526"/>
        <v>No</v>
      </c>
      <c r="BA1181" s="11" t="str">
        <f t="shared" si="527"/>
        <v>BKO</v>
      </c>
      <c r="BB1181" s="11" t="str">
        <f t="shared" si="528"/>
        <v>EM</v>
      </c>
      <c r="BC1181" s="11" t="str">
        <f t="shared" si="529"/>
        <v>No</v>
      </c>
    </row>
    <row r="1182" spans="1:55" x14ac:dyDescent="0.3">
      <c r="A1182" s="11" t="s">
        <v>126</v>
      </c>
      <c r="B1182" s="11" t="s">
        <v>1866</v>
      </c>
      <c r="C1182" s="11" t="s">
        <v>638</v>
      </c>
      <c r="D1182" s="11" t="s">
        <v>2560</v>
      </c>
      <c r="E1182" s="38" t="s">
        <v>2904</v>
      </c>
      <c r="F1182" s="11">
        <v>15</v>
      </c>
      <c r="G1182" s="40" t="s">
        <v>218</v>
      </c>
      <c r="H1182" s="11" t="str">
        <f t="shared" si="511"/>
        <v>Regular</v>
      </c>
      <c r="I1182" s="11" t="str">
        <f t="shared" si="503"/>
        <v>US</v>
      </c>
      <c r="J1182" s="11" t="str">
        <f>IF(ISERROR(VLOOKUP(C1182,'WI Vs ASM'!$B$2:$E$1000,4,0)),0,(VLOOKUP(C1182,'WI Vs ASM'!$B$2:$E$1000,4,0)))</f>
        <v>Onshore</v>
      </c>
      <c r="K1182" s="11" t="str">
        <f>IF(ISERROR(VLOOKUP(C1182,'WI Vs ASM'!$B$2:$F$1000,5,0)),0,(VLOOKUP(C1182,'WI Vs ASM'!$B$2:$F$1000,5,0)))</f>
        <v>02-Variable Billable</v>
      </c>
      <c r="L1182" s="11" t="str">
        <f>IF(ISERROR(VLOOKUP(C1182,'WI Vs ASM'!$B$2:$D$1000,3,0)),0,(VLOOKUP(C1182,'WI Vs ASM'!$B$2:$D$1000,3,0)))</f>
        <v>10-Enhancement Onshore</v>
      </c>
      <c r="M1182" s="11" t="str">
        <f>IF(ISERROR(VLOOKUP(C1182,'WI Vs ASM'!$B$2:$I$1000,8,0)),0,(VLOOKUP(C1182,'WI Vs ASM'!$B$2:$I$1000,8,0)))</f>
        <v>Rahul Soman</v>
      </c>
      <c r="N1182" s="11" t="str">
        <f>IF(ISERROR(VLOOKUP(C1182,'WI Vs ASM'!$B$2:$G$1000,6,0)),0,(VLOOKUP(C1182,'WI Vs ASM'!$B$2:$G$1000,6,0)))</f>
        <v>Property</v>
      </c>
      <c r="O1182" s="11" t="str">
        <f>IF(ISERROR(VLOOKUP(C1182,'WI Vs ASM'!$B$2:$H$1000,7,0)),0,(VLOOKUP(C1182,'WI Vs ASM'!$B$2:$H$1000,7,0)))</f>
        <v>Personal</v>
      </c>
      <c r="P1182" s="11" t="str">
        <f t="shared" si="504"/>
        <v>May-17</v>
      </c>
      <c r="Q1182" s="11" t="str">
        <f t="shared" si="505"/>
        <v>Q2</v>
      </c>
      <c r="R1182" s="11" t="str">
        <f>IF(ISERROR(VLOOKUP(C1182,'WI Vs ASM'!$B$2:$J$1000,9,0)),0,(VLOOKUP(C1182,'WI Vs ASM'!$B$2:$J$1000,9,0)))</f>
        <v>Jyothi Pai</v>
      </c>
      <c r="S1182" s="11" t="str">
        <f>IF(ISERROR(VLOOKUP(C1182,'WI Vs ASM'!$B$2:$K$1000,10,0)),0,(VLOOKUP(C1182,'WI Vs ASM'!$B$2:$K$1000,10,0)))</f>
        <v>Adele M. Scotto</v>
      </c>
      <c r="T1182" s="11" t="str">
        <f>IF(ISERROR(VLOOKUP(C1182,'WI Vs ASM'!$B$2:$L$1000,11,0)),0,(VLOOKUP(C1182,'WI Vs ASM'!$B$2:$L$1000,11,0)))</f>
        <v>Savitha Gurumoorthy</v>
      </c>
      <c r="U1182" s="11" t="str">
        <f t="shared" si="512"/>
        <v>WR635908</v>
      </c>
      <c r="V1182" s="11" t="str">
        <f t="shared" si="506"/>
        <v>No</v>
      </c>
      <c r="W1182" s="11" t="str">
        <f t="shared" si="507"/>
        <v>Yes</v>
      </c>
      <c r="X1182" s="11" t="str">
        <f t="shared" si="508"/>
        <v>No</v>
      </c>
      <c r="Y1182" s="11" t="str">
        <f t="shared" si="509"/>
        <v>No</v>
      </c>
      <c r="Z1182" s="11" t="str">
        <f t="shared" si="510"/>
        <v>No</v>
      </c>
      <c r="AA1182" s="11" t="str">
        <f t="shared" si="513"/>
        <v>No</v>
      </c>
      <c r="AB1182" s="11">
        <f>IF(ISERROR(VLOOKUP(U1182,'ITWR Dump'!$A$2:$Y$5000,24,0)),0,(VLOOKUP('ILC Report'!U1182,'ITWR Dump'!$A$2:$Y$5000,24,0)))</f>
        <v>0</v>
      </c>
      <c r="AC1182" s="11" t="str">
        <f t="shared" si="514"/>
        <v>No</v>
      </c>
      <c r="AD1182" s="11" t="str">
        <f t="shared" si="515"/>
        <v/>
      </c>
      <c r="AE1182" s="11">
        <f>IF(ISERROR(VLOOKUP(U1182,'ITWR Dump'!$A$2:$Y$5000,13,0)),0,(VLOOKUP(U1182,'ITWR Dump'!$A$2:$Y$5000,13,0)))</f>
        <v>0</v>
      </c>
      <c r="AF1182" s="11">
        <f>IF(ISERROR(VLOOKUP(U1182,'ITWR Dump'!$A$2:$Y$5000,11,0)),0,(VLOOKUP(U1182,'ITWR Dump'!$A$2:$Y$5000,11,0)))</f>
        <v>0</v>
      </c>
      <c r="AG1182" s="11">
        <f>IF(ISERROR(VLOOKUP(U1182,'ITWR Dump'!$A$2:$Y$5000,2,0)),0,(VLOOKUP(U1182,'ITWR Dump'!$A$2:$Y$5000,2,0)))</f>
        <v>0</v>
      </c>
      <c r="AH1182" s="11">
        <f>IF(ISERROR(VLOOKUP(U1182,'ITWR Dump'!$A$2:$Y$5000,14,0)),0,(VLOOKUP(U1182,'ITWR Dump'!$A$2:$Y$5000,14,0)))</f>
        <v>0</v>
      </c>
      <c r="AI1182" s="11" t="str">
        <f t="shared" si="516"/>
        <v>10-Enhancement Onshore Landed</v>
      </c>
      <c r="AJ1182" s="11" t="str">
        <f t="shared" si="517"/>
        <v>Landed Onshore</v>
      </c>
      <c r="AK1182" s="11" t="str">
        <f>IF(ISERROR(VLOOKUP(A1182,'Team Data'!$C$2:$U$213,17,0)),0,(VLOOKUP(A1182,'Team Data'!$C$2:$U$213,17,0)))</f>
        <v>MF PI and CF</v>
      </c>
      <c r="AL1182" s="11" t="str">
        <f t="shared" si="518"/>
        <v>2017-04-24</v>
      </c>
      <c r="AM1182" s="11">
        <f>IF(ISERROR(VLOOKUP(U1182,'ITWR Dump'!$A$2:$Y$5000,16,0)),0,(VLOOKUP(U1182,'ITWR Dump'!$A$2:$Y$5000,16,0)))</f>
        <v>0</v>
      </c>
      <c r="AN1182" s="11">
        <f>IF(ISERROR(VLOOKUP(U1182,'ITWR Dump'!$A$2:$Y$5000,18,0)),0,(VLOOKUP(U1182,'ITWR Dump'!$A$2:$Y$5000,18,0)))</f>
        <v>0</v>
      </c>
      <c r="AO1182" s="11">
        <f>IF(ISERROR(VLOOKUP(U1182,'ITWR Dump'!$A$2:$Y$5000,25,0)),0,(VLOOKUP('ILC Report'!U1182,'ITWR Dump'!$A$2:$Y$5000,25,0)))</f>
        <v>0</v>
      </c>
      <c r="AP1182" s="11">
        <f t="shared" si="519"/>
        <v>0</v>
      </c>
      <c r="AQ1182" s="26">
        <f t="shared" si="520"/>
        <v>0</v>
      </c>
      <c r="AR1182" s="26">
        <f t="shared" si="521"/>
        <v>0</v>
      </c>
      <c r="AS1182" s="26">
        <f t="shared" si="522"/>
        <v>0</v>
      </c>
      <c r="AT1182" s="26">
        <f t="shared" si="523"/>
        <v>0</v>
      </c>
      <c r="AU1182" s="26">
        <f t="shared" si="524"/>
        <v>0</v>
      </c>
      <c r="AV1182" s="26">
        <f t="shared" si="525"/>
        <v>0</v>
      </c>
      <c r="AW1182" s="11" t="s">
        <v>653</v>
      </c>
      <c r="AX1182" s="11" t="str">
        <f>VLOOKUP(L1182,Group!$A$2:$B$1000,2,0)</f>
        <v>Enhancement</v>
      </c>
      <c r="AY1182" s="11">
        <f>IF(ISERROR(VLOOKUP(U1182,'ITWR Dump'!$A$2:$Y$5000,15,0)),0,(VLOOKUP('ILC Report'!U1182,'ITWR Dump'!$A$2:$Y$5000,15,0)))</f>
        <v>0</v>
      </c>
      <c r="AZ1182" s="11" t="str">
        <f t="shared" si="526"/>
        <v>No</v>
      </c>
      <c r="BA1182" s="11" t="str">
        <f t="shared" si="527"/>
        <v>BKO</v>
      </c>
      <c r="BB1182" s="11" t="str">
        <f t="shared" si="528"/>
        <v>EM</v>
      </c>
      <c r="BC1182" s="11" t="str">
        <f t="shared" si="529"/>
        <v>No</v>
      </c>
    </row>
    <row r="1183" spans="1:55" x14ac:dyDescent="0.3">
      <c r="A1183" s="11" t="s">
        <v>126</v>
      </c>
      <c r="B1183" s="11" t="s">
        <v>1866</v>
      </c>
      <c r="C1183" s="11" t="s">
        <v>638</v>
      </c>
      <c r="D1183" s="11" t="s">
        <v>2559</v>
      </c>
      <c r="E1183" s="38" t="s">
        <v>2904</v>
      </c>
      <c r="F1183" s="11">
        <v>30</v>
      </c>
      <c r="G1183" s="40" t="s">
        <v>218</v>
      </c>
      <c r="H1183" s="11" t="str">
        <f t="shared" si="511"/>
        <v>Regular</v>
      </c>
      <c r="I1183" s="11" t="str">
        <f t="shared" si="503"/>
        <v>US</v>
      </c>
      <c r="J1183" s="11" t="str">
        <f>IF(ISERROR(VLOOKUP(C1183,'WI Vs ASM'!$B$2:$E$1000,4,0)),0,(VLOOKUP(C1183,'WI Vs ASM'!$B$2:$E$1000,4,0)))</f>
        <v>Onshore</v>
      </c>
      <c r="K1183" s="11" t="str">
        <f>IF(ISERROR(VLOOKUP(C1183,'WI Vs ASM'!$B$2:$F$1000,5,0)),0,(VLOOKUP(C1183,'WI Vs ASM'!$B$2:$F$1000,5,0)))</f>
        <v>02-Variable Billable</v>
      </c>
      <c r="L1183" s="11" t="str">
        <f>IF(ISERROR(VLOOKUP(C1183,'WI Vs ASM'!$B$2:$D$1000,3,0)),0,(VLOOKUP(C1183,'WI Vs ASM'!$B$2:$D$1000,3,0)))</f>
        <v>10-Enhancement Onshore</v>
      </c>
      <c r="M1183" s="11" t="str">
        <f>IF(ISERROR(VLOOKUP(C1183,'WI Vs ASM'!$B$2:$I$1000,8,0)),0,(VLOOKUP(C1183,'WI Vs ASM'!$B$2:$I$1000,8,0)))</f>
        <v>Rahul Soman</v>
      </c>
      <c r="N1183" s="11" t="str">
        <f>IF(ISERROR(VLOOKUP(C1183,'WI Vs ASM'!$B$2:$G$1000,6,0)),0,(VLOOKUP(C1183,'WI Vs ASM'!$B$2:$G$1000,6,0)))</f>
        <v>Property</v>
      </c>
      <c r="O1183" s="11" t="str">
        <f>IF(ISERROR(VLOOKUP(C1183,'WI Vs ASM'!$B$2:$H$1000,7,0)),0,(VLOOKUP(C1183,'WI Vs ASM'!$B$2:$H$1000,7,0)))</f>
        <v>Personal</v>
      </c>
      <c r="P1183" s="11" t="str">
        <f t="shared" si="504"/>
        <v>May-17</v>
      </c>
      <c r="Q1183" s="11" t="str">
        <f t="shared" si="505"/>
        <v>Q2</v>
      </c>
      <c r="R1183" s="11" t="str">
        <f>IF(ISERROR(VLOOKUP(C1183,'WI Vs ASM'!$B$2:$J$1000,9,0)),0,(VLOOKUP(C1183,'WI Vs ASM'!$B$2:$J$1000,9,0)))</f>
        <v>Jyothi Pai</v>
      </c>
      <c r="S1183" s="11" t="str">
        <f>IF(ISERROR(VLOOKUP(C1183,'WI Vs ASM'!$B$2:$K$1000,10,0)),0,(VLOOKUP(C1183,'WI Vs ASM'!$B$2:$K$1000,10,0)))</f>
        <v>Adele M. Scotto</v>
      </c>
      <c r="T1183" s="11" t="str">
        <f>IF(ISERROR(VLOOKUP(C1183,'WI Vs ASM'!$B$2:$L$1000,11,0)),0,(VLOOKUP(C1183,'WI Vs ASM'!$B$2:$L$1000,11,0)))</f>
        <v>Savitha Gurumoorthy</v>
      </c>
      <c r="U1183" s="11" t="str">
        <f t="shared" si="512"/>
        <v>WR635909</v>
      </c>
      <c r="V1183" s="11" t="str">
        <f t="shared" si="506"/>
        <v>No</v>
      </c>
      <c r="W1183" s="11" t="str">
        <f t="shared" si="507"/>
        <v>Yes</v>
      </c>
      <c r="X1183" s="11" t="str">
        <f t="shared" si="508"/>
        <v>No</v>
      </c>
      <c r="Y1183" s="11" t="str">
        <f t="shared" si="509"/>
        <v>No</v>
      </c>
      <c r="Z1183" s="11" t="str">
        <f t="shared" si="510"/>
        <v>No</v>
      </c>
      <c r="AA1183" s="11" t="str">
        <f t="shared" si="513"/>
        <v>No</v>
      </c>
      <c r="AB1183" s="11">
        <f>IF(ISERROR(VLOOKUP(U1183,'ITWR Dump'!$A$2:$Y$5000,24,0)),0,(VLOOKUP('ILC Report'!U1183,'ITWR Dump'!$A$2:$Y$5000,24,0)))</f>
        <v>0</v>
      </c>
      <c r="AC1183" s="11" t="str">
        <f t="shared" si="514"/>
        <v>No</v>
      </c>
      <c r="AD1183" s="11" t="str">
        <f t="shared" si="515"/>
        <v/>
      </c>
      <c r="AE1183" s="11">
        <f>IF(ISERROR(VLOOKUP(U1183,'ITWR Dump'!$A$2:$Y$5000,13,0)),0,(VLOOKUP(U1183,'ITWR Dump'!$A$2:$Y$5000,13,0)))</f>
        <v>0</v>
      </c>
      <c r="AF1183" s="11">
        <f>IF(ISERROR(VLOOKUP(U1183,'ITWR Dump'!$A$2:$Y$5000,11,0)),0,(VLOOKUP(U1183,'ITWR Dump'!$A$2:$Y$5000,11,0)))</f>
        <v>0</v>
      </c>
      <c r="AG1183" s="11">
        <f>IF(ISERROR(VLOOKUP(U1183,'ITWR Dump'!$A$2:$Y$5000,2,0)),0,(VLOOKUP(U1183,'ITWR Dump'!$A$2:$Y$5000,2,0)))</f>
        <v>0</v>
      </c>
      <c r="AH1183" s="11">
        <f>IF(ISERROR(VLOOKUP(U1183,'ITWR Dump'!$A$2:$Y$5000,14,0)),0,(VLOOKUP(U1183,'ITWR Dump'!$A$2:$Y$5000,14,0)))</f>
        <v>0</v>
      </c>
      <c r="AI1183" s="11" t="str">
        <f t="shared" si="516"/>
        <v>10-Enhancement Onshore Landed</v>
      </c>
      <c r="AJ1183" s="11" t="str">
        <f t="shared" si="517"/>
        <v>Landed Onshore</v>
      </c>
      <c r="AK1183" s="11" t="str">
        <f>IF(ISERROR(VLOOKUP(A1183,'Team Data'!$C$2:$U$213,17,0)),0,(VLOOKUP(A1183,'Team Data'!$C$2:$U$213,17,0)))</f>
        <v>MF PI and CF</v>
      </c>
      <c r="AL1183" s="11" t="str">
        <f t="shared" si="518"/>
        <v>2017-04-24</v>
      </c>
      <c r="AM1183" s="11">
        <f>IF(ISERROR(VLOOKUP(U1183,'ITWR Dump'!$A$2:$Y$5000,16,0)),0,(VLOOKUP(U1183,'ITWR Dump'!$A$2:$Y$5000,16,0)))</f>
        <v>0</v>
      </c>
      <c r="AN1183" s="11">
        <f>IF(ISERROR(VLOOKUP(U1183,'ITWR Dump'!$A$2:$Y$5000,18,0)),0,(VLOOKUP(U1183,'ITWR Dump'!$A$2:$Y$5000,18,0)))</f>
        <v>0</v>
      </c>
      <c r="AO1183" s="11">
        <f>IF(ISERROR(VLOOKUP(U1183,'ITWR Dump'!$A$2:$Y$5000,25,0)),0,(VLOOKUP('ILC Report'!U1183,'ITWR Dump'!$A$2:$Y$5000,25,0)))</f>
        <v>0</v>
      </c>
      <c r="AP1183" s="11">
        <f t="shared" si="519"/>
        <v>0</v>
      </c>
      <c r="AQ1183" s="26">
        <f t="shared" si="520"/>
        <v>0</v>
      </c>
      <c r="AR1183" s="26">
        <f t="shared" si="521"/>
        <v>0</v>
      </c>
      <c r="AS1183" s="26">
        <f t="shared" si="522"/>
        <v>0</v>
      </c>
      <c r="AT1183" s="26">
        <f t="shared" si="523"/>
        <v>0</v>
      </c>
      <c r="AU1183" s="26">
        <f t="shared" si="524"/>
        <v>0</v>
      </c>
      <c r="AV1183" s="26">
        <f t="shared" si="525"/>
        <v>0</v>
      </c>
      <c r="AW1183" s="11" t="s">
        <v>653</v>
      </c>
      <c r="AX1183" s="11" t="str">
        <f>VLOOKUP(L1183,Group!$A$2:$B$1000,2,0)</f>
        <v>Enhancement</v>
      </c>
      <c r="AY1183" s="11">
        <f>IF(ISERROR(VLOOKUP(U1183,'ITWR Dump'!$A$2:$Y$5000,15,0)),0,(VLOOKUP('ILC Report'!U1183,'ITWR Dump'!$A$2:$Y$5000,15,0)))</f>
        <v>0</v>
      </c>
      <c r="AZ1183" s="11" t="str">
        <f t="shared" si="526"/>
        <v>No</v>
      </c>
      <c r="BA1183" s="11" t="str">
        <f t="shared" si="527"/>
        <v>BKO</v>
      </c>
      <c r="BB1183" s="11" t="str">
        <f t="shared" si="528"/>
        <v>EM</v>
      </c>
      <c r="BC1183" s="11" t="str">
        <f t="shared" si="529"/>
        <v>No</v>
      </c>
    </row>
    <row r="1184" spans="1:55" x14ac:dyDescent="0.3">
      <c r="A1184" s="11" t="s">
        <v>127</v>
      </c>
      <c r="B1184" s="11" t="s">
        <v>1867</v>
      </c>
      <c r="C1184" s="11" t="s">
        <v>626</v>
      </c>
      <c r="D1184" s="11" t="s">
        <v>2561</v>
      </c>
      <c r="E1184" s="38" t="s">
        <v>652</v>
      </c>
      <c r="F1184" s="11">
        <v>13</v>
      </c>
      <c r="G1184" s="40" t="s">
        <v>218</v>
      </c>
      <c r="H1184" s="11" t="str">
        <f t="shared" si="511"/>
        <v>Regular</v>
      </c>
      <c r="I1184" s="11" t="str">
        <f t="shared" si="503"/>
        <v>US</v>
      </c>
      <c r="J1184" s="11" t="str">
        <f>IF(ISERROR(VLOOKUP(C1184,'WI Vs ASM'!$B$2:$E$1000,4,0)),0,(VLOOKUP(C1184,'WI Vs ASM'!$B$2:$E$1000,4,0)))</f>
        <v>Onshore</v>
      </c>
      <c r="K1184" s="11" t="str">
        <f>IF(ISERROR(VLOOKUP(C1184,'WI Vs ASM'!$B$2:$F$1000,5,0)),0,(VLOOKUP(C1184,'WI Vs ASM'!$B$2:$F$1000,5,0)))</f>
        <v>01-Fixed Price</v>
      </c>
      <c r="L1184" s="11" t="str">
        <f>IF(ISERROR(VLOOKUP(C1184,'WI Vs ASM'!$B$2:$D$1000,3,0)),0,(VLOOKUP(C1184,'WI Vs ASM'!$B$2:$D$1000,3,0)))</f>
        <v>00-Maintenance Onshore</v>
      </c>
      <c r="M1184" s="11" t="str">
        <f>IF(ISERROR(VLOOKUP(C1184,'WI Vs ASM'!$B$2:$I$1000,8,0)),0,(VLOOKUP(C1184,'WI Vs ASM'!$B$2:$I$1000,8,0)))</f>
        <v>Rahul Soman</v>
      </c>
      <c r="N1184" s="11" t="str">
        <f>IF(ISERROR(VLOOKUP(C1184,'WI Vs ASM'!$B$2:$G$1000,6,0)),0,(VLOOKUP(C1184,'WI Vs ASM'!$B$2:$G$1000,6,0)))</f>
        <v>Claims</v>
      </c>
      <c r="O1184" s="11" t="str">
        <f>IF(ISERROR(VLOOKUP(C1184,'WI Vs ASM'!$B$2:$H$1000,7,0)),0,(VLOOKUP(C1184,'WI Vs ASM'!$B$2:$H$1000,7,0)))</f>
        <v>Claims</v>
      </c>
      <c r="P1184" s="11" t="str">
        <f t="shared" si="504"/>
        <v>Apr-17</v>
      </c>
      <c r="Q1184" s="11" t="str">
        <f t="shared" si="505"/>
        <v>Q2</v>
      </c>
      <c r="R1184" s="11" t="str">
        <f>IF(ISERROR(VLOOKUP(C1184,'WI Vs ASM'!$B$2:$J$1000,9,0)),0,(VLOOKUP(C1184,'WI Vs ASM'!$B$2:$J$1000,9,0)))</f>
        <v>Jyothi Pai</v>
      </c>
      <c r="S1184" s="11" t="str">
        <f>IF(ISERROR(VLOOKUP(C1184,'WI Vs ASM'!$B$2:$K$1000,10,0)),0,(VLOOKUP(C1184,'WI Vs ASM'!$B$2:$K$1000,10,0)))</f>
        <v>Dana D. Smith</v>
      </c>
      <c r="T1184" s="11" t="str">
        <f>IF(ISERROR(VLOOKUP(C1184,'WI Vs ASM'!$B$2:$L$1000,11,0)),0,(VLOOKUP(C1184,'WI Vs ASM'!$B$2:$L$1000,11,0)))</f>
        <v>Phillip Mclean</v>
      </c>
      <c r="U1184" s="11" t="e">
        <f t="shared" si="512"/>
        <v>#VALUE!</v>
      </c>
      <c r="V1184" s="11" t="str">
        <f t="shared" si="506"/>
        <v>Yes</v>
      </c>
      <c r="W1184" s="11" t="str">
        <f t="shared" si="507"/>
        <v>No</v>
      </c>
      <c r="X1184" s="11" t="str">
        <f t="shared" si="508"/>
        <v>No</v>
      </c>
      <c r="Y1184" s="11" t="str">
        <f t="shared" si="509"/>
        <v>No</v>
      </c>
      <c r="Z1184" s="11" t="str">
        <f t="shared" si="510"/>
        <v>No</v>
      </c>
      <c r="AA1184" s="11" t="str">
        <f t="shared" si="513"/>
        <v>No</v>
      </c>
      <c r="AB1184" s="11">
        <f>IF(ISERROR(VLOOKUP(U1184,'ITWR Dump'!$A$2:$Y$5000,24,0)),0,(VLOOKUP('ILC Report'!U1184,'ITWR Dump'!$A$2:$Y$5000,24,0)))</f>
        <v>0</v>
      </c>
      <c r="AC1184" s="11" t="str">
        <f t="shared" si="514"/>
        <v>No</v>
      </c>
      <c r="AD1184" s="11" t="str">
        <f t="shared" si="515"/>
        <v/>
      </c>
      <c r="AE1184" s="11">
        <f>IF(ISERROR(VLOOKUP(U1184,'ITWR Dump'!$A$2:$Y$5000,13,0)),0,(VLOOKUP(U1184,'ITWR Dump'!$A$2:$Y$5000,13,0)))</f>
        <v>0</v>
      </c>
      <c r="AF1184" s="11">
        <f>IF(ISERROR(VLOOKUP(U1184,'ITWR Dump'!$A$2:$Y$5000,11,0)),0,(VLOOKUP(U1184,'ITWR Dump'!$A$2:$Y$5000,11,0)))</f>
        <v>0</v>
      </c>
      <c r="AG1184" s="11">
        <f>IF(ISERROR(VLOOKUP(U1184,'ITWR Dump'!$A$2:$Y$5000,2,0)),0,(VLOOKUP(U1184,'ITWR Dump'!$A$2:$Y$5000,2,0)))</f>
        <v>0</v>
      </c>
      <c r="AH1184" s="11">
        <f>IF(ISERROR(VLOOKUP(U1184,'ITWR Dump'!$A$2:$Y$5000,14,0)),0,(VLOOKUP(U1184,'ITWR Dump'!$A$2:$Y$5000,14,0)))</f>
        <v>0</v>
      </c>
      <c r="AI1184" s="11" t="str">
        <f t="shared" si="516"/>
        <v>00-Maintenance Onshore Landed</v>
      </c>
      <c r="AJ1184" s="11" t="str">
        <f t="shared" si="517"/>
        <v>Landed Onshore</v>
      </c>
      <c r="AK1184" s="11" t="str">
        <f>IF(ISERROR(VLOOKUP(A1184,'Team Data'!$C$2:$U$213,17,0)),0,(VLOOKUP(A1184,'Team Data'!$C$2:$U$213,17,0)))</f>
        <v>IMS and FN</v>
      </c>
      <c r="AL1184" s="11" t="str">
        <f t="shared" si="518"/>
        <v>2017-04-24</v>
      </c>
      <c r="AM1184" s="11">
        <f>IF(ISERROR(VLOOKUP(U1184,'ITWR Dump'!$A$2:$Y$5000,16,0)),0,(VLOOKUP(U1184,'ITWR Dump'!$A$2:$Y$5000,16,0)))</f>
        <v>0</v>
      </c>
      <c r="AN1184" s="11">
        <f>IF(ISERROR(VLOOKUP(U1184,'ITWR Dump'!$A$2:$Y$5000,18,0)),0,(VLOOKUP(U1184,'ITWR Dump'!$A$2:$Y$5000,18,0)))</f>
        <v>0</v>
      </c>
      <c r="AO1184" s="11">
        <f>IF(ISERROR(VLOOKUP(U1184,'ITWR Dump'!$A$2:$Y$5000,25,0)),0,(VLOOKUP('ILC Report'!U1184,'ITWR Dump'!$A$2:$Y$5000,25,0)))</f>
        <v>0</v>
      </c>
      <c r="AP1184" s="11">
        <f t="shared" si="519"/>
        <v>1</v>
      </c>
      <c r="AQ1184" s="26">
        <f t="shared" si="520"/>
        <v>0</v>
      </c>
      <c r="AR1184" s="26">
        <f t="shared" si="521"/>
        <v>0</v>
      </c>
      <c r="AS1184" s="26">
        <f t="shared" si="522"/>
        <v>0</v>
      </c>
      <c r="AT1184" s="26">
        <f t="shared" si="523"/>
        <v>0</v>
      </c>
      <c r="AU1184" s="26">
        <f t="shared" si="524"/>
        <v>0</v>
      </c>
      <c r="AV1184" s="26">
        <f t="shared" si="525"/>
        <v>0</v>
      </c>
      <c r="AW1184" s="11" t="s">
        <v>653</v>
      </c>
      <c r="AX1184" s="11" t="str">
        <f>VLOOKUP(L1184,Group!$A$2:$B$1000,2,0)</f>
        <v>Maintenance</v>
      </c>
      <c r="AY1184" s="11">
        <f>IF(ISERROR(VLOOKUP(U1184,'ITWR Dump'!$A$2:$Y$5000,15,0)),0,(VLOOKUP('ILC Report'!U1184,'ITWR Dump'!$A$2:$Y$5000,15,0)))</f>
        <v>0</v>
      </c>
      <c r="AZ1184" s="11" t="str">
        <f t="shared" si="526"/>
        <v>Yes</v>
      </c>
      <c r="BA1184" s="11" t="str">
        <f t="shared" si="527"/>
        <v>BKO</v>
      </c>
      <c r="BB1184" s="11" t="str">
        <f t="shared" si="528"/>
        <v>MN</v>
      </c>
      <c r="BC1184" s="11" t="str">
        <f t="shared" si="529"/>
        <v>No</v>
      </c>
    </row>
    <row r="1185" spans="1:55" x14ac:dyDescent="0.3">
      <c r="A1185" s="11" t="s">
        <v>127</v>
      </c>
      <c r="B1185" s="11" t="s">
        <v>1867</v>
      </c>
      <c r="C1185" s="11" t="s">
        <v>625</v>
      </c>
      <c r="D1185" s="11" t="s">
        <v>2562</v>
      </c>
      <c r="E1185" s="38" t="s">
        <v>652</v>
      </c>
      <c r="F1185" s="11">
        <v>40</v>
      </c>
      <c r="G1185" s="40" t="s">
        <v>218</v>
      </c>
      <c r="H1185" s="11" t="str">
        <f t="shared" si="511"/>
        <v>Regular</v>
      </c>
      <c r="I1185" s="11" t="str">
        <f t="shared" si="503"/>
        <v>US</v>
      </c>
      <c r="J1185" s="11" t="str">
        <f>IF(ISERROR(VLOOKUP(C1185,'WI Vs ASM'!$B$2:$E$1000,4,0)),0,(VLOOKUP(C1185,'WI Vs ASM'!$B$2:$E$1000,4,0)))</f>
        <v>Onshore</v>
      </c>
      <c r="K1185" s="11" t="str">
        <f>IF(ISERROR(VLOOKUP(C1185,'WI Vs ASM'!$B$2:$F$1000,5,0)),0,(VLOOKUP(C1185,'WI Vs ASM'!$B$2:$F$1000,5,0)))</f>
        <v>02-Variable Billable</v>
      </c>
      <c r="L1185" s="11" t="str">
        <f>IF(ISERROR(VLOOKUP(C1185,'WI Vs ASM'!$B$2:$D$1000,3,0)),0,(VLOOKUP(C1185,'WI Vs ASM'!$B$2:$D$1000,3,0)))</f>
        <v>77-Landed BA-SE Onshore</v>
      </c>
      <c r="M1185" s="11" t="str">
        <f>IF(ISERROR(VLOOKUP(C1185,'WI Vs ASM'!$B$2:$I$1000,8,0)),0,(VLOOKUP(C1185,'WI Vs ASM'!$B$2:$I$1000,8,0)))</f>
        <v>Rahul Soman</v>
      </c>
      <c r="N1185" s="11" t="str">
        <f>IF(ISERROR(VLOOKUP(C1185,'WI Vs ASM'!$B$2:$G$1000,6,0)),0,(VLOOKUP(C1185,'WI Vs ASM'!$B$2:$G$1000,6,0)))</f>
        <v>Claims</v>
      </c>
      <c r="O1185" s="11" t="str">
        <f>IF(ISERROR(VLOOKUP(C1185,'WI Vs ASM'!$B$2:$H$1000,7,0)),0,(VLOOKUP(C1185,'WI Vs ASM'!$B$2:$H$1000,7,0)))</f>
        <v>Claims</v>
      </c>
      <c r="P1185" s="11" t="str">
        <f t="shared" si="504"/>
        <v>Apr-17</v>
      </c>
      <c r="Q1185" s="11" t="str">
        <f t="shared" si="505"/>
        <v>Q2</v>
      </c>
      <c r="R1185" s="11" t="str">
        <f>IF(ISERROR(VLOOKUP(C1185,'WI Vs ASM'!$B$2:$J$1000,9,0)),0,(VLOOKUP(C1185,'WI Vs ASM'!$B$2:$J$1000,9,0)))</f>
        <v>Jyothi Pai</v>
      </c>
      <c r="S1185" s="11" t="str">
        <f>IF(ISERROR(VLOOKUP(C1185,'WI Vs ASM'!$B$2:$K$1000,10,0)),0,(VLOOKUP(C1185,'WI Vs ASM'!$B$2:$K$1000,10,0)))</f>
        <v>Dana D. Smith</v>
      </c>
      <c r="T1185" s="11" t="str">
        <f>IF(ISERROR(VLOOKUP(C1185,'WI Vs ASM'!$B$2:$L$1000,11,0)),0,(VLOOKUP(C1185,'WI Vs ASM'!$B$2:$L$1000,11,0)))</f>
        <v>Phillip Mclean</v>
      </c>
      <c r="U1185" s="11" t="e">
        <f t="shared" si="512"/>
        <v>#VALUE!</v>
      </c>
      <c r="V1185" s="11" t="str">
        <f t="shared" si="506"/>
        <v>No</v>
      </c>
      <c r="W1185" s="11" t="str">
        <f t="shared" si="507"/>
        <v>Yes</v>
      </c>
      <c r="X1185" s="11" t="str">
        <f t="shared" si="508"/>
        <v>Yes</v>
      </c>
      <c r="Y1185" s="11" t="str">
        <f t="shared" si="509"/>
        <v>No</v>
      </c>
      <c r="Z1185" s="11" t="str">
        <f t="shared" si="510"/>
        <v>No</v>
      </c>
      <c r="AA1185" s="11" t="str">
        <f t="shared" si="513"/>
        <v>No</v>
      </c>
      <c r="AB1185" s="11">
        <f>IF(ISERROR(VLOOKUP(U1185,'ITWR Dump'!$A$2:$Y$5000,24,0)),0,(VLOOKUP('ILC Report'!U1185,'ITWR Dump'!$A$2:$Y$5000,24,0)))</f>
        <v>0</v>
      </c>
      <c r="AC1185" s="11" t="str">
        <f t="shared" si="514"/>
        <v>Yes</v>
      </c>
      <c r="AD1185" s="11" t="str">
        <f t="shared" si="515"/>
        <v>BASE/Staff Aug</v>
      </c>
      <c r="AE1185" s="11">
        <f>IF(ISERROR(VLOOKUP(U1185,'ITWR Dump'!$A$2:$Y$5000,13,0)),0,(VLOOKUP(U1185,'ITWR Dump'!$A$2:$Y$5000,13,0)))</f>
        <v>0</v>
      </c>
      <c r="AF1185" s="11">
        <f>IF(ISERROR(VLOOKUP(U1185,'ITWR Dump'!$A$2:$Y$5000,11,0)),0,(VLOOKUP(U1185,'ITWR Dump'!$A$2:$Y$5000,11,0)))</f>
        <v>0</v>
      </c>
      <c r="AG1185" s="11">
        <f>IF(ISERROR(VLOOKUP(U1185,'ITWR Dump'!$A$2:$Y$5000,2,0)),0,(VLOOKUP(U1185,'ITWR Dump'!$A$2:$Y$5000,2,0)))</f>
        <v>0</v>
      </c>
      <c r="AH1185" s="11">
        <f>IF(ISERROR(VLOOKUP(U1185,'ITWR Dump'!$A$2:$Y$5000,14,0)),0,(VLOOKUP(U1185,'ITWR Dump'!$A$2:$Y$5000,14,0)))</f>
        <v>0</v>
      </c>
      <c r="AI1185" s="11" t="str">
        <f t="shared" si="516"/>
        <v>77-Landed BA-SE Onshore Landed</v>
      </c>
      <c r="AJ1185" s="11" t="str">
        <f t="shared" si="517"/>
        <v>Landed Onshore</v>
      </c>
      <c r="AK1185" s="11" t="str">
        <f>IF(ISERROR(VLOOKUP(A1185,'Team Data'!$C$2:$U$213,17,0)),0,(VLOOKUP(A1185,'Team Data'!$C$2:$U$213,17,0)))</f>
        <v>IMS and FN</v>
      </c>
      <c r="AL1185" s="11" t="str">
        <f t="shared" si="518"/>
        <v>2017-04-24</v>
      </c>
      <c r="AM1185" s="11">
        <f>IF(ISERROR(VLOOKUP(U1185,'ITWR Dump'!$A$2:$Y$5000,16,0)),0,(VLOOKUP(U1185,'ITWR Dump'!$A$2:$Y$5000,16,0)))</f>
        <v>0</v>
      </c>
      <c r="AN1185" s="11">
        <f>IF(ISERROR(VLOOKUP(U1185,'ITWR Dump'!$A$2:$Y$5000,18,0)),0,(VLOOKUP(U1185,'ITWR Dump'!$A$2:$Y$5000,18,0)))</f>
        <v>0</v>
      </c>
      <c r="AO1185" s="11">
        <f>IF(ISERROR(VLOOKUP(U1185,'ITWR Dump'!$A$2:$Y$5000,25,0)),0,(VLOOKUP('ILC Report'!U1185,'ITWR Dump'!$A$2:$Y$5000,25,0)))</f>
        <v>0</v>
      </c>
      <c r="AP1185" s="11">
        <f t="shared" si="519"/>
        <v>0</v>
      </c>
      <c r="AQ1185" s="26">
        <f t="shared" si="520"/>
        <v>0</v>
      </c>
      <c r="AR1185" s="26">
        <f t="shared" si="521"/>
        <v>0</v>
      </c>
      <c r="AS1185" s="26">
        <f t="shared" si="522"/>
        <v>0</v>
      </c>
      <c r="AT1185" s="26">
        <f t="shared" si="523"/>
        <v>0</v>
      </c>
      <c r="AU1185" s="26">
        <f t="shared" si="524"/>
        <v>0</v>
      </c>
      <c r="AV1185" s="26">
        <f t="shared" si="525"/>
        <v>0</v>
      </c>
      <c r="AW1185" s="11" t="s">
        <v>653</v>
      </c>
      <c r="AX1185" s="11" t="str">
        <f>VLOOKUP(L1185,Group!$A$2:$B$1000,2,0)</f>
        <v>Enhancement</v>
      </c>
      <c r="AY1185" s="11">
        <f>IF(ISERROR(VLOOKUP(U1185,'ITWR Dump'!$A$2:$Y$5000,15,0)),0,(VLOOKUP('ILC Report'!U1185,'ITWR Dump'!$A$2:$Y$5000,15,0)))</f>
        <v>0</v>
      </c>
      <c r="AZ1185" s="11" t="str">
        <f t="shared" si="526"/>
        <v>No</v>
      </c>
      <c r="BA1185" s="11" t="str">
        <f t="shared" si="527"/>
        <v>BKO</v>
      </c>
      <c r="BB1185" s="11" t="str">
        <f t="shared" si="528"/>
        <v>LB</v>
      </c>
      <c r="BC1185" s="11" t="str">
        <f t="shared" si="529"/>
        <v>No</v>
      </c>
    </row>
    <row r="1186" spans="1:55" x14ac:dyDescent="0.3">
      <c r="A1186" s="11" t="s">
        <v>127</v>
      </c>
      <c r="B1186" s="11" t="s">
        <v>1867</v>
      </c>
      <c r="C1186" s="11" t="s">
        <v>626</v>
      </c>
      <c r="D1186" s="11" t="s">
        <v>2563</v>
      </c>
      <c r="E1186" s="38" t="s">
        <v>2901</v>
      </c>
      <c r="F1186" s="11">
        <v>3</v>
      </c>
      <c r="G1186" s="40" t="s">
        <v>218</v>
      </c>
      <c r="H1186" s="11" t="str">
        <f t="shared" si="511"/>
        <v>Regular</v>
      </c>
      <c r="I1186" s="11" t="str">
        <f t="shared" si="503"/>
        <v>US</v>
      </c>
      <c r="J1186" s="11" t="str">
        <f>IF(ISERROR(VLOOKUP(C1186,'WI Vs ASM'!$B$2:$E$1000,4,0)),0,(VLOOKUP(C1186,'WI Vs ASM'!$B$2:$E$1000,4,0)))</f>
        <v>Onshore</v>
      </c>
      <c r="K1186" s="11" t="str">
        <f>IF(ISERROR(VLOOKUP(C1186,'WI Vs ASM'!$B$2:$F$1000,5,0)),0,(VLOOKUP(C1186,'WI Vs ASM'!$B$2:$F$1000,5,0)))</f>
        <v>01-Fixed Price</v>
      </c>
      <c r="L1186" s="11" t="str">
        <f>IF(ISERROR(VLOOKUP(C1186,'WI Vs ASM'!$B$2:$D$1000,3,0)),0,(VLOOKUP(C1186,'WI Vs ASM'!$B$2:$D$1000,3,0)))</f>
        <v>00-Maintenance Onshore</v>
      </c>
      <c r="M1186" s="11" t="str">
        <f>IF(ISERROR(VLOOKUP(C1186,'WI Vs ASM'!$B$2:$I$1000,8,0)),0,(VLOOKUP(C1186,'WI Vs ASM'!$B$2:$I$1000,8,0)))</f>
        <v>Rahul Soman</v>
      </c>
      <c r="N1186" s="11" t="str">
        <f>IF(ISERROR(VLOOKUP(C1186,'WI Vs ASM'!$B$2:$G$1000,6,0)),0,(VLOOKUP(C1186,'WI Vs ASM'!$B$2:$G$1000,6,0)))</f>
        <v>Claims</v>
      </c>
      <c r="O1186" s="11" t="str">
        <f>IF(ISERROR(VLOOKUP(C1186,'WI Vs ASM'!$B$2:$H$1000,7,0)),0,(VLOOKUP(C1186,'WI Vs ASM'!$B$2:$H$1000,7,0)))</f>
        <v>Claims</v>
      </c>
      <c r="P1186" s="11" t="str">
        <f t="shared" si="504"/>
        <v>May-17</v>
      </c>
      <c r="Q1186" s="11" t="str">
        <f t="shared" si="505"/>
        <v>Q2</v>
      </c>
      <c r="R1186" s="11" t="str">
        <f>IF(ISERROR(VLOOKUP(C1186,'WI Vs ASM'!$B$2:$J$1000,9,0)),0,(VLOOKUP(C1186,'WI Vs ASM'!$B$2:$J$1000,9,0)))</f>
        <v>Jyothi Pai</v>
      </c>
      <c r="S1186" s="11" t="str">
        <f>IF(ISERROR(VLOOKUP(C1186,'WI Vs ASM'!$B$2:$K$1000,10,0)),0,(VLOOKUP(C1186,'WI Vs ASM'!$B$2:$K$1000,10,0)))</f>
        <v>Dana D. Smith</v>
      </c>
      <c r="T1186" s="11" t="str">
        <f>IF(ISERROR(VLOOKUP(C1186,'WI Vs ASM'!$B$2:$L$1000,11,0)),0,(VLOOKUP(C1186,'WI Vs ASM'!$B$2:$L$1000,11,0)))</f>
        <v>Phillip Mclean</v>
      </c>
      <c r="U1186" s="11" t="e">
        <f t="shared" si="512"/>
        <v>#VALUE!</v>
      </c>
      <c r="V1186" s="11" t="str">
        <f t="shared" si="506"/>
        <v>Yes</v>
      </c>
      <c r="W1186" s="11" t="str">
        <f t="shared" si="507"/>
        <v>No</v>
      </c>
      <c r="X1186" s="11" t="str">
        <f t="shared" si="508"/>
        <v>No</v>
      </c>
      <c r="Y1186" s="11" t="str">
        <f t="shared" si="509"/>
        <v>No</v>
      </c>
      <c r="Z1186" s="11" t="str">
        <f t="shared" si="510"/>
        <v>No</v>
      </c>
      <c r="AA1186" s="11" t="str">
        <f t="shared" si="513"/>
        <v>No</v>
      </c>
      <c r="AB1186" s="11">
        <f>IF(ISERROR(VLOOKUP(U1186,'ITWR Dump'!$A$2:$Y$5000,24,0)),0,(VLOOKUP('ILC Report'!U1186,'ITWR Dump'!$A$2:$Y$5000,24,0)))</f>
        <v>0</v>
      </c>
      <c r="AC1186" s="11" t="str">
        <f t="shared" si="514"/>
        <v>No</v>
      </c>
      <c r="AD1186" s="11" t="str">
        <f t="shared" si="515"/>
        <v/>
      </c>
      <c r="AE1186" s="11">
        <f>IF(ISERROR(VLOOKUP(U1186,'ITWR Dump'!$A$2:$Y$5000,13,0)),0,(VLOOKUP(U1186,'ITWR Dump'!$A$2:$Y$5000,13,0)))</f>
        <v>0</v>
      </c>
      <c r="AF1186" s="11">
        <f>IF(ISERROR(VLOOKUP(U1186,'ITWR Dump'!$A$2:$Y$5000,11,0)),0,(VLOOKUP(U1186,'ITWR Dump'!$A$2:$Y$5000,11,0)))</f>
        <v>0</v>
      </c>
      <c r="AG1186" s="11">
        <f>IF(ISERROR(VLOOKUP(U1186,'ITWR Dump'!$A$2:$Y$5000,2,0)),0,(VLOOKUP(U1186,'ITWR Dump'!$A$2:$Y$5000,2,0)))</f>
        <v>0</v>
      </c>
      <c r="AH1186" s="11">
        <f>IF(ISERROR(VLOOKUP(U1186,'ITWR Dump'!$A$2:$Y$5000,14,0)),0,(VLOOKUP(U1186,'ITWR Dump'!$A$2:$Y$5000,14,0)))</f>
        <v>0</v>
      </c>
      <c r="AI1186" s="11" t="str">
        <f t="shared" si="516"/>
        <v>00-Maintenance Onshore Landed</v>
      </c>
      <c r="AJ1186" s="11" t="str">
        <f t="shared" si="517"/>
        <v>Landed Onshore</v>
      </c>
      <c r="AK1186" s="11" t="str">
        <f>IF(ISERROR(VLOOKUP(A1186,'Team Data'!$C$2:$U$213,17,0)),0,(VLOOKUP(A1186,'Team Data'!$C$2:$U$213,17,0)))</f>
        <v>IMS and FN</v>
      </c>
      <c r="AL1186" s="11" t="str">
        <f t="shared" si="518"/>
        <v>2017-04-24</v>
      </c>
      <c r="AM1186" s="11">
        <f>IF(ISERROR(VLOOKUP(U1186,'ITWR Dump'!$A$2:$Y$5000,16,0)),0,(VLOOKUP(U1186,'ITWR Dump'!$A$2:$Y$5000,16,0)))</f>
        <v>0</v>
      </c>
      <c r="AN1186" s="11">
        <f>IF(ISERROR(VLOOKUP(U1186,'ITWR Dump'!$A$2:$Y$5000,18,0)),0,(VLOOKUP(U1186,'ITWR Dump'!$A$2:$Y$5000,18,0)))</f>
        <v>0</v>
      </c>
      <c r="AO1186" s="11">
        <f>IF(ISERROR(VLOOKUP(U1186,'ITWR Dump'!$A$2:$Y$5000,25,0)),0,(VLOOKUP('ILC Report'!U1186,'ITWR Dump'!$A$2:$Y$5000,25,0)))</f>
        <v>0</v>
      </c>
      <c r="AP1186" s="11">
        <f t="shared" si="519"/>
        <v>1</v>
      </c>
      <c r="AQ1186" s="26">
        <f t="shared" si="520"/>
        <v>0</v>
      </c>
      <c r="AR1186" s="26">
        <f t="shared" si="521"/>
        <v>0</v>
      </c>
      <c r="AS1186" s="26">
        <f t="shared" si="522"/>
        <v>0</v>
      </c>
      <c r="AT1186" s="26">
        <f t="shared" si="523"/>
        <v>0</v>
      </c>
      <c r="AU1186" s="26">
        <f t="shared" si="524"/>
        <v>0</v>
      </c>
      <c r="AV1186" s="26">
        <f t="shared" si="525"/>
        <v>0</v>
      </c>
      <c r="AW1186" s="11" t="s">
        <v>653</v>
      </c>
      <c r="AX1186" s="11" t="str">
        <f>VLOOKUP(L1186,Group!$A$2:$B$1000,2,0)</f>
        <v>Maintenance</v>
      </c>
      <c r="AY1186" s="11">
        <f>IF(ISERROR(VLOOKUP(U1186,'ITWR Dump'!$A$2:$Y$5000,15,0)),0,(VLOOKUP('ILC Report'!U1186,'ITWR Dump'!$A$2:$Y$5000,15,0)))</f>
        <v>0</v>
      </c>
      <c r="AZ1186" s="11" t="str">
        <f t="shared" si="526"/>
        <v>Yes</v>
      </c>
      <c r="BA1186" s="11" t="str">
        <f t="shared" si="527"/>
        <v>BKO</v>
      </c>
      <c r="BB1186" s="11" t="str">
        <f t="shared" si="528"/>
        <v>MN</v>
      </c>
      <c r="BC1186" s="11" t="str">
        <f t="shared" si="529"/>
        <v>No</v>
      </c>
    </row>
    <row r="1187" spans="1:55" x14ac:dyDescent="0.3">
      <c r="A1187" s="11" t="s">
        <v>127</v>
      </c>
      <c r="B1187" s="11" t="s">
        <v>1867</v>
      </c>
      <c r="C1187" s="11" t="s">
        <v>626</v>
      </c>
      <c r="D1187" s="11" t="s">
        <v>2564</v>
      </c>
      <c r="E1187" s="38" t="s">
        <v>2901</v>
      </c>
      <c r="F1187" s="11">
        <v>2</v>
      </c>
      <c r="G1187" s="40" t="s">
        <v>218</v>
      </c>
      <c r="H1187" s="11" t="str">
        <f t="shared" si="511"/>
        <v>Regular</v>
      </c>
      <c r="I1187" s="11" t="str">
        <f t="shared" si="503"/>
        <v>US</v>
      </c>
      <c r="J1187" s="11" t="str">
        <f>IF(ISERROR(VLOOKUP(C1187,'WI Vs ASM'!$B$2:$E$1000,4,0)),0,(VLOOKUP(C1187,'WI Vs ASM'!$B$2:$E$1000,4,0)))</f>
        <v>Onshore</v>
      </c>
      <c r="K1187" s="11" t="str">
        <f>IF(ISERROR(VLOOKUP(C1187,'WI Vs ASM'!$B$2:$F$1000,5,0)),0,(VLOOKUP(C1187,'WI Vs ASM'!$B$2:$F$1000,5,0)))</f>
        <v>01-Fixed Price</v>
      </c>
      <c r="L1187" s="11" t="str">
        <f>IF(ISERROR(VLOOKUP(C1187,'WI Vs ASM'!$B$2:$D$1000,3,0)),0,(VLOOKUP(C1187,'WI Vs ASM'!$B$2:$D$1000,3,0)))</f>
        <v>00-Maintenance Onshore</v>
      </c>
      <c r="M1187" s="11" t="str">
        <f>IF(ISERROR(VLOOKUP(C1187,'WI Vs ASM'!$B$2:$I$1000,8,0)),0,(VLOOKUP(C1187,'WI Vs ASM'!$B$2:$I$1000,8,0)))</f>
        <v>Rahul Soman</v>
      </c>
      <c r="N1187" s="11" t="str">
        <f>IF(ISERROR(VLOOKUP(C1187,'WI Vs ASM'!$B$2:$G$1000,6,0)),0,(VLOOKUP(C1187,'WI Vs ASM'!$B$2:$G$1000,6,0)))</f>
        <v>Claims</v>
      </c>
      <c r="O1187" s="11" t="str">
        <f>IF(ISERROR(VLOOKUP(C1187,'WI Vs ASM'!$B$2:$H$1000,7,0)),0,(VLOOKUP(C1187,'WI Vs ASM'!$B$2:$H$1000,7,0)))</f>
        <v>Claims</v>
      </c>
      <c r="P1187" s="11" t="str">
        <f t="shared" si="504"/>
        <v>May-17</v>
      </c>
      <c r="Q1187" s="11" t="str">
        <f t="shared" si="505"/>
        <v>Q2</v>
      </c>
      <c r="R1187" s="11" t="str">
        <f>IF(ISERROR(VLOOKUP(C1187,'WI Vs ASM'!$B$2:$J$1000,9,0)),0,(VLOOKUP(C1187,'WI Vs ASM'!$B$2:$J$1000,9,0)))</f>
        <v>Jyothi Pai</v>
      </c>
      <c r="S1187" s="11" t="str">
        <f>IF(ISERROR(VLOOKUP(C1187,'WI Vs ASM'!$B$2:$K$1000,10,0)),0,(VLOOKUP(C1187,'WI Vs ASM'!$B$2:$K$1000,10,0)))</f>
        <v>Dana D. Smith</v>
      </c>
      <c r="T1187" s="11" t="str">
        <f>IF(ISERROR(VLOOKUP(C1187,'WI Vs ASM'!$B$2:$L$1000,11,0)),0,(VLOOKUP(C1187,'WI Vs ASM'!$B$2:$L$1000,11,0)))</f>
        <v>Phillip Mclean</v>
      </c>
      <c r="U1187" s="11" t="e">
        <f t="shared" si="512"/>
        <v>#VALUE!</v>
      </c>
      <c r="V1187" s="11" t="str">
        <f t="shared" si="506"/>
        <v>Yes</v>
      </c>
      <c r="W1187" s="11" t="str">
        <f t="shared" si="507"/>
        <v>No</v>
      </c>
      <c r="X1187" s="11" t="str">
        <f t="shared" si="508"/>
        <v>No</v>
      </c>
      <c r="Y1187" s="11" t="str">
        <f t="shared" si="509"/>
        <v>No</v>
      </c>
      <c r="Z1187" s="11" t="str">
        <f t="shared" si="510"/>
        <v>No</v>
      </c>
      <c r="AA1187" s="11" t="str">
        <f t="shared" si="513"/>
        <v>No</v>
      </c>
      <c r="AB1187" s="11">
        <f>IF(ISERROR(VLOOKUP(U1187,'ITWR Dump'!$A$2:$Y$5000,24,0)),0,(VLOOKUP('ILC Report'!U1187,'ITWR Dump'!$A$2:$Y$5000,24,0)))</f>
        <v>0</v>
      </c>
      <c r="AC1187" s="11" t="str">
        <f t="shared" si="514"/>
        <v>No</v>
      </c>
      <c r="AD1187" s="11" t="str">
        <f t="shared" si="515"/>
        <v/>
      </c>
      <c r="AE1187" s="11">
        <f>IF(ISERROR(VLOOKUP(U1187,'ITWR Dump'!$A$2:$Y$5000,13,0)),0,(VLOOKUP(U1187,'ITWR Dump'!$A$2:$Y$5000,13,0)))</f>
        <v>0</v>
      </c>
      <c r="AF1187" s="11">
        <f>IF(ISERROR(VLOOKUP(U1187,'ITWR Dump'!$A$2:$Y$5000,11,0)),0,(VLOOKUP(U1187,'ITWR Dump'!$A$2:$Y$5000,11,0)))</f>
        <v>0</v>
      </c>
      <c r="AG1187" s="11">
        <f>IF(ISERROR(VLOOKUP(U1187,'ITWR Dump'!$A$2:$Y$5000,2,0)),0,(VLOOKUP(U1187,'ITWR Dump'!$A$2:$Y$5000,2,0)))</f>
        <v>0</v>
      </c>
      <c r="AH1187" s="11">
        <f>IF(ISERROR(VLOOKUP(U1187,'ITWR Dump'!$A$2:$Y$5000,14,0)),0,(VLOOKUP(U1187,'ITWR Dump'!$A$2:$Y$5000,14,0)))</f>
        <v>0</v>
      </c>
      <c r="AI1187" s="11" t="str">
        <f t="shared" si="516"/>
        <v>00-Maintenance Onshore Landed</v>
      </c>
      <c r="AJ1187" s="11" t="str">
        <f t="shared" si="517"/>
        <v>Landed Onshore</v>
      </c>
      <c r="AK1187" s="11" t="str">
        <f>IF(ISERROR(VLOOKUP(A1187,'Team Data'!$C$2:$U$213,17,0)),0,(VLOOKUP(A1187,'Team Data'!$C$2:$U$213,17,0)))</f>
        <v>IMS and FN</v>
      </c>
      <c r="AL1187" s="11" t="str">
        <f t="shared" si="518"/>
        <v>2017-04-24</v>
      </c>
      <c r="AM1187" s="11">
        <f>IF(ISERROR(VLOOKUP(U1187,'ITWR Dump'!$A$2:$Y$5000,16,0)),0,(VLOOKUP(U1187,'ITWR Dump'!$A$2:$Y$5000,16,0)))</f>
        <v>0</v>
      </c>
      <c r="AN1187" s="11">
        <f>IF(ISERROR(VLOOKUP(U1187,'ITWR Dump'!$A$2:$Y$5000,18,0)),0,(VLOOKUP(U1187,'ITWR Dump'!$A$2:$Y$5000,18,0)))</f>
        <v>0</v>
      </c>
      <c r="AO1187" s="11">
        <f>IF(ISERROR(VLOOKUP(U1187,'ITWR Dump'!$A$2:$Y$5000,25,0)),0,(VLOOKUP('ILC Report'!U1187,'ITWR Dump'!$A$2:$Y$5000,25,0)))</f>
        <v>0</v>
      </c>
      <c r="AP1187" s="11">
        <f t="shared" si="519"/>
        <v>1</v>
      </c>
      <c r="AQ1187" s="26">
        <f t="shared" si="520"/>
        <v>0</v>
      </c>
      <c r="AR1187" s="26">
        <f t="shared" si="521"/>
        <v>0</v>
      </c>
      <c r="AS1187" s="26">
        <f t="shared" si="522"/>
        <v>0</v>
      </c>
      <c r="AT1187" s="26">
        <f t="shared" si="523"/>
        <v>0</v>
      </c>
      <c r="AU1187" s="26">
        <f t="shared" si="524"/>
        <v>0</v>
      </c>
      <c r="AV1187" s="26">
        <f t="shared" si="525"/>
        <v>0</v>
      </c>
      <c r="AW1187" s="11" t="s">
        <v>653</v>
      </c>
      <c r="AX1187" s="11" t="str">
        <f>VLOOKUP(L1187,Group!$A$2:$B$1000,2,0)</f>
        <v>Maintenance</v>
      </c>
      <c r="AY1187" s="11">
        <f>IF(ISERROR(VLOOKUP(U1187,'ITWR Dump'!$A$2:$Y$5000,15,0)),0,(VLOOKUP('ILC Report'!U1187,'ITWR Dump'!$A$2:$Y$5000,15,0)))</f>
        <v>0</v>
      </c>
      <c r="AZ1187" s="11" t="str">
        <f t="shared" si="526"/>
        <v>Yes</v>
      </c>
      <c r="BA1187" s="11" t="str">
        <f t="shared" si="527"/>
        <v>BKO</v>
      </c>
      <c r="BB1187" s="11" t="str">
        <f t="shared" si="528"/>
        <v>MN</v>
      </c>
      <c r="BC1187" s="11" t="str">
        <f t="shared" si="529"/>
        <v>No</v>
      </c>
    </row>
    <row r="1188" spans="1:55" x14ac:dyDescent="0.3">
      <c r="A1188" s="11" t="s">
        <v>127</v>
      </c>
      <c r="B1188" s="11" t="s">
        <v>1867</v>
      </c>
      <c r="C1188" s="11" t="s">
        <v>625</v>
      </c>
      <c r="D1188" s="11" t="s">
        <v>2562</v>
      </c>
      <c r="E1188" s="38" t="s">
        <v>2901</v>
      </c>
      <c r="F1188" s="11">
        <v>40</v>
      </c>
      <c r="G1188" s="40" t="s">
        <v>218</v>
      </c>
      <c r="H1188" s="11" t="str">
        <f t="shared" si="511"/>
        <v>Regular</v>
      </c>
      <c r="I1188" s="11" t="str">
        <f t="shared" si="503"/>
        <v>US</v>
      </c>
      <c r="J1188" s="11" t="str">
        <f>IF(ISERROR(VLOOKUP(C1188,'WI Vs ASM'!$B$2:$E$1000,4,0)),0,(VLOOKUP(C1188,'WI Vs ASM'!$B$2:$E$1000,4,0)))</f>
        <v>Onshore</v>
      </c>
      <c r="K1188" s="11" t="str">
        <f>IF(ISERROR(VLOOKUP(C1188,'WI Vs ASM'!$B$2:$F$1000,5,0)),0,(VLOOKUP(C1188,'WI Vs ASM'!$B$2:$F$1000,5,0)))</f>
        <v>02-Variable Billable</v>
      </c>
      <c r="L1188" s="11" t="str">
        <f>IF(ISERROR(VLOOKUP(C1188,'WI Vs ASM'!$B$2:$D$1000,3,0)),0,(VLOOKUP(C1188,'WI Vs ASM'!$B$2:$D$1000,3,0)))</f>
        <v>77-Landed BA-SE Onshore</v>
      </c>
      <c r="M1188" s="11" t="str">
        <f>IF(ISERROR(VLOOKUP(C1188,'WI Vs ASM'!$B$2:$I$1000,8,0)),0,(VLOOKUP(C1188,'WI Vs ASM'!$B$2:$I$1000,8,0)))</f>
        <v>Rahul Soman</v>
      </c>
      <c r="N1188" s="11" t="str">
        <f>IF(ISERROR(VLOOKUP(C1188,'WI Vs ASM'!$B$2:$G$1000,6,0)),0,(VLOOKUP(C1188,'WI Vs ASM'!$B$2:$G$1000,6,0)))</f>
        <v>Claims</v>
      </c>
      <c r="O1188" s="11" t="str">
        <f>IF(ISERROR(VLOOKUP(C1188,'WI Vs ASM'!$B$2:$H$1000,7,0)),0,(VLOOKUP(C1188,'WI Vs ASM'!$B$2:$H$1000,7,0)))</f>
        <v>Claims</v>
      </c>
      <c r="P1188" s="11" t="str">
        <f t="shared" si="504"/>
        <v>May-17</v>
      </c>
      <c r="Q1188" s="11" t="str">
        <f t="shared" si="505"/>
        <v>Q2</v>
      </c>
      <c r="R1188" s="11" t="str">
        <f>IF(ISERROR(VLOOKUP(C1188,'WI Vs ASM'!$B$2:$J$1000,9,0)),0,(VLOOKUP(C1188,'WI Vs ASM'!$B$2:$J$1000,9,0)))</f>
        <v>Jyothi Pai</v>
      </c>
      <c r="S1188" s="11" t="str">
        <f>IF(ISERROR(VLOOKUP(C1188,'WI Vs ASM'!$B$2:$K$1000,10,0)),0,(VLOOKUP(C1188,'WI Vs ASM'!$B$2:$K$1000,10,0)))</f>
        <v>Dana D. Smith</v>
      </c>
      <c r="T1188" s="11" t="str">
        <f>IF(ISERROR(VLOOKUP(C1188,'WI Vs ASM'!$B$2:$L$1000,11,0)),0,(VLOOKUP(C1188,'WI Vs ASM'!$B$2:$L$1000,11,0)))</f>
        <v>Phillip Mclean</v>
      </c>
      <c r="U1188" s="11" t="e">
        <f t="shared" si="512"/>
        <v>#VALUE!</v>
      </c>
      <c r="V1188" s="11" t="str">
        <f t="shared" si="506"/>
        <v>No</v>
      </c>
      <c r="W1188" s="11" t="str">
        <f t="shared" si="507"/>
        <v>Yes</v>
      </c>
      <c r="X1188" s="11" t="str">
        <f t="shared" si="508"/>
        <v>Yes</v>
      </c>
      <c r="Y1188" s="11" t="str">
        <f t="shared" si="509"/>
        <v>No</v>
      </c>
      <c r="Z1188" s="11" t="str">
        <f t="shared" si="510"/>
        <v>No</v>
      </c>
      <c r="AA1188" s="11" t="str">
        <f t="shared" si="513"/>
        <v>No</v>
      </c>
      <c r="AB1188" s="11">
        <f>IF(ISERROR(VLOOKUP(U1188,'ITWR Dump'!$A$2:$Y$5000,24,0)),0,(VLOOKUP('ILC Report'!U1188,'ITWR Dump'!$A$2:$Y$5000,24,0)))</f>
        <v>0</v>
      </c>
      <c r="AC1188" s="11" t="str">
        <f t="shared" si="514"/>
        <v>Yes</v>
      </c>
      <c r="AD1188" s="11" t="str">
        <f t="shared" si="515"/>
        <v>BASE/Staff Aug</v>
      </c>
      <c r="AE1188" s="11">
        <f>IF(ISERROR(VLOOKUP(U1188,'ITWR Dump'!$A$2:$Y$5000,13,0)),0,(VLOOKUP(U1188,'ITWR Dump'!$A$2:$Y$5000,13,0)))</f>
        <v>0</v>
      </c>
      <c r="AF1188" s="11">
        <f>IF(ISERROR(VLOOKUP(U1188,'ITWR Dump'!$A$2:$Y$5000,11,0)),0,(VLOOKUP(U1188,'ITWR Dump'!$A$2:$Y$5000,11,0)))</f>
        <v>0</v>
      </c>
      <c r="AG1188" s="11">
        <f>IF(ISERROR(VLOOKUP(U1188,'ITWR Dump'!$A$2:$Y$5000,2,0)),0,(VLOOKUP(U1188,'ITWR Dump'!$A$2:$Y$5000,2,0)))</f>
        <v>0</v>
      </c>
      <c r="AH1188" s="11">
        <f>IF(ISERROR(VLOOKUP(U1188,'ITWR Dump'!$A$2:$Y$5000,14,0)),0,(VLOOKUP(U1188,'ITWR Dump'!$A$2:$Y$5000,14,0)))</f>
        <v>0</v>
      </c>
      <c r="AI1188" s="11" t="str">
        <f t="shared" si="516"/>
        <v>77-Landed BA-SE Onshore Landed</v>
      </c>
      <c r="AJ1188" s="11" t="str">
        <f t="shared" si="517"/>
        <v>Landed Onshore</v>
      </c>
      <c r="AK1188" s="11" t="str">
        <f>IF(ISERROR(VLOOKUP(A1188,'Team Data'!$C$2:$U$213,17,0)),0,(VLOOKUP(A1188,'Team Data'!$C$2:$U$213,17,0)))</f>
        <v>IMS and FN</v>
      </c>
      <c r="AL1188" s="11" t="str">
        <f t="shared" si="518"/>
        <v>2017-04-24</v>
      </c>
      <c r="AM1188" s="11">
        <f>IF(ISERROR(VLOOKUP(U1188,'ITWR Dump'!$A$2:$Y$5000,16,0)),0,(VLOOKUP(U1188,'ITWR Dump'!$A$2:$Y$5000,16,0)))</f>
        <v>0</v>
      </c>
      <c r="AN1188" s="11">
        <f>IF(ISERROR(VLOOKUP(U1188,'ITWR Dump'!$A$2:$Y$5000,18,0)),0,(VLOOKUP(U1188,'ITWR Dump'!$A$2:$Y$5000,18,0)))</f>
        <v>0</v>
      </c>
      <c r="AO1188" s="11">
        <f>IF(ISERROR(VLOOKUP(U1188,'ITWR Dump'!$A$2:$Y$5000,25,0)),0,(VLOOKUP('ILC Report'!U1188,'ITWR Dump'!$A$2:$Y$5000,25,0)))</f>
        <v>0</v>
      </c>
      <c r="AP1188" s="11">
        <f t="shared" si="519"/>
        <v>0</v>
      </c>
      <c r="AQ1188" s="26">
        <f t="shared" si="520"/>
        <v>0</v>
      </c>
      <c r="AR1188" s="26">
        <f t="shared" si="521"/>
        <v>0</v>
      </c>
      <c r="AS1188" s="26">
        <f t="shared" si="522"/>
        <v>0</v>
      </c>
      <c r="AT1188" s="26">
        <f t="shared" si="523"/>
        <v>0</v>
      </c>
      <c r="AU1188" s="26">
        <f t="shared" si="524"/>
        <v>0</v>
      </c>
      <c r="AV1188" s="26">
        <f t="shared" si="525"/>
        <v>0</v>
      </c>
      <c r="AW1188" s="11" t="s">
        <v>653</v>
      </c>
      <c r="AX1188" s="11" t="str">
        <f>VLOOKUP(L1188,Group!$A$2:$B$1000,2,0)</f>
        <v>Enhancement</v>
      </c>
      <c r="AY1188" s="11">
        <f>IF(ISERROR(VLOOKUP(U1188,'ITWR Dump'!$A$2:$Y$5000,15,0)),0,(VLOOKUP('ILC Report'!U1188,'ITWR Dump'!$A$2:$Y$5000,15,0)))</f>
        <v>0</v>
      </c>
      <c r="AZ1188" s="11" t="str">
        <f t="shared" si="526"/>
        <v>No</v>
      </c>
      <c r="BA1188" s="11" t="str">
        <f t="shared" si="527"/>
        <v>BKO</v>
      </c>
      <c r="BB1188" s="11" t="str">
        <f t="shared" si="528"/>
        <v>LB</v>
      </c>
      <c r="BC1188" s="11" t="str">
        <f t="shared" si="529"/>
        <v>No</v>
      </c>
    </row>
    <row r="1189" spans="1:55" x14ac:dyDescent="0.3">
      <c r="A1189" s="11" t="s">
        <v>127</v>
      </c>
      <c r="B1189" s="11" t="s">
        <v>1867</v>
      </c>
      <c r="C1189" s="11" t="s">
        <v>625</v>
      </c>
      <c r="D1189" s="11" t="s">
        <v>2562</v>
      </c>
      <c r="E1189" s="38" t="s">
        <v>2902</v>
      </c>
      <c r="F1189" s="11">
        <v>40</v>
      </c>
      <c r="G1189" s="40" t="s">
        <v>218</v>
      </c>
      <c r="H1189" s="11" t="str">
        <f t="shared" si="511"/>
        <v>Regular</v>
      </c>
      <c r="I1189" s="11" t="str">
        <f t="shared" si="503"/>
        <v>US</v>
      </c>
      <c r="J1189" s="11" t="str">
        <f>IF(ISERROR(VLOOKUP(C1189,'WI Vs ASM'!$B$2:$E$1000,4,0)),0,(VLOOKUP(C1189,'WI Vs ASM'!$B$2:$E$1000,4,0)))</f>
        <v>Onshore</v>
      </c>
      <c r="K1189" s="11" t="str">
        <f>IF(ISERROR(VLOOKUP(C1189,'WI Vs ASM'!$B$2:$F$1000,5,0)),0,(VLOOKUP(C1189,'WI Vs ASM'!$B$2:$F$1000,5,0)))</f>
        <v>02-Variable Billable</v>
      </c>
      <c r="L1189" s="11" t="str">
        <f>IF(ISERROR(VLOOKUP(C1189,'WI Vs ASM'!$B$2:$D$1000,3,0)),0,(VLOOKUP(C1189,'WI Vs ASM'!$B$2:$D$1000,3,0)))</f>
        <v>77-Landed BA-SE Onshore</v>
      </c>
      <c r="M1189" s="11" t="str">
        <f>IF(ISERROR(VLOOKUP(C1189,'WI Vs ASM'!$B$2:$I$1000,8,0)),0,(VLOOKUP(C1189,'WI Vs ASM'!$B$2:$I$1000,8,0)))</f>
        <v>Rahul Soman</v>
      </c>
      <c r="N1189" s="11" t="str">
        <f>IF(ISERROR(VLOOKUP(C1189,'WI Vs ASM'!$B$2:$G$1000,6,0)),0,(VLOOKUP(C1189,'WI Vs ASM'!$B$2:$G$1000,6,0)))</f>
        <v>Claims</v>
      </c>
      <c r="O1189" s="11" t="str">
        <f>IF(ISERROR(VLOOKUP(C1189,'WI Vs ASM'!$B$2:$H$1000,7,0)),0,(VLOOKUP(C1189,'WI Vs ASM'!$B$2:$H$1000,7,0)))</f>
        <v>Claims</v>
      </c>
      <c r="P1189" s="11" t="str">
        <f t="shared" si="504"/>
        <v>May-17</v>
      </c>
      <c r="Q1189" s="11" t="str">
        <f t="shared" si="505"/>
        <v>Q2</v>
      </c>
      <c r="R1189" s="11" t="str">
        <f>IF(ISERROR(VLOOKUP(C1189,'WI Vs ASM'!$B$2:$J$1000,9,0)),0,(VLOOKUP(C1189,'WI Vs ASM'!$B$2:$J$1000,9,0)))</f>
        <v>Jyothi Pai</v>
      </c>
      <c r="S1189" s="11" t="str">
        <f>IF(ISERROR(VLOOKUP(C1189,'WI Vs ASM'!$B$2:$K$1000,10,0)),0,(VLOOKUP(C1189,'WI Vs ASM'!$B$2:$K$1000,10,0)))</f>
        <v>Dana D. Smith</v>
      </c>
      <c r="T1189" s="11" t="str">
        <f>IF(ISERROR(VLOOKUP(C1189,'WI Vs ASM'!$B$2:$L$1000,11,0)),0,(VLOOKUP(C1189,'WI Vs ASM'!$B$2:$L$1000,11,0)))</f>
        <v>Phillip Mclean</v>
      </c>
      <c r="U1189" s="11" t="e">
        <f t="shared" si="512"/>
        <v>#VALUE!</v>
      </c>
      <c r="V1189" s="11" t="str">
        <f t="shared" si="506"/>
        <v>No</v>
      </c>
      <c r="W1189" s="11" t="str">
        <f t="shared" si="507"/>
        <v>Yes</v>
      </c>
      <c r="X1189" s="11" t="str">
        <f t="shared" si="508"/>
        <v>Yes</v>
      </c>
      <c r="Y1189" s="11" t="str">
        <f t="shared" si="509"/>
        <v>No</v>
      </c>
      <c r="Z1189" s="11" t="str">
        <f t="shared" si="510"/>
        <v>No</v>
      </c>
      <c r="AA1189" s="11" t="str">
        <f t="shared" si="513"/>
        <v>No</v>
      </c>
      <c r="AB1189" s="11">
        <f>IF(ISERROR(VLOOKUP(U1189,'ITWR Dump'!$A$2:$Y$5000,24,0)),0,(VLOOKUP('ILC Report'!U1189,'ITWR Dump'!$A$2:$Y$5000,24,0)))</f>
        <v>0</v>
      </c>
      <c r="AC1189" s="11" t="str">
        <f t="shared" si="514"/>
        <v>Yes</v>
      </c>
      <c r="AD1189" s="11" t="str">
        <f t="shared" si="515"/>
        <v>BASE/Staff Aug</v>
      </c>
      <c r="AE1189" s="11">
        <f>IF(ISERROR(VLOOKUP(U1189,'ITWR Dump'!$A$2:$Y$5000,13,0)),0,(VLOOKUP(U1189,'ITWR Dump'!$A$2:$Y$5000,13,0)))</f>
        <v>0</v>
      </c>
      <c r="AF1189" s="11">
        <f>IF(ISERROR(VLOOKUP(U1189,'ITWR Dump'!$A$2:$Y$5000,11,0)),0,(VLOOKUP(U1189,'ITWR Dump'!$A$2:$Y$5000,11,0)))</f>
        <v>0</v>
      </c>
      <c r="AG1189" s="11">
        <f>IF(ISERROR(VLOOKUP(U1189,'ITWR Dump'!$A$2:$Y$5000,2,0)),0,(VLOOKUP(U1189,'ITWR Dump'!$A$2:$Y$5000,2,0)))</f>
        <v>0</v>
      </c>
      <c r="AH1189" s="11">
        <f>IF(ISERROR(VLOOKUP(U1189,'ITWR Dump'!$A$2:$Y$5000,14,0)),0,(VLOOKUP(U1189,'ITWR Dump'!$A$2:$Y$5000,14,0)))</f>
        <v>0</v>
      </c>
      <c r="AI1189" s="11" t="str">
        <f t="shared" si="516"/>
        <v>77-Landed BA-SE Onshore Landed</v>
      </c>
      <c r="AJ1189" s="11" t="str">
        <f t="shared" si="517"/>
        <v>Landed Onshore</v>
      </c>
      <c r="AK1189" s="11" t="str">
        <f>IF(ISERROR(VLOOKUP(A1189,'Team Data'!$C$2:$U$213,17,0)),0,(VLOOKUP(A1189,'Team Data'!$C$2:$U$213,17,0)))</f>
        <v>IMS and FN</v>
      </c>
      <c r="AL1189" s="11" t="str">
        <f t="shared" si="518"/>
        <v>2017-04-24</v>
      </c>
      <c r="AM1189" s="11">
        <f>IF(ISERROR(VLOOKUP(U1189,'ITWR Dump'!$A$2:$Y$5000,16,0)),0,(VLOOKUP(U1189,'ITWR Dump'!$A$2:$Y$5000,16,0)))</f>
        <v>0</v>
      </c>
      <c r="AN1189" s="11">
        <f>IF(ISERROR(VLOOKUP(U1189,'ITWR Dump'!$A$2:$Y$5000,18,0)),0,(VLOOKUP(U1189,'ITWR Dump'!$A$2:$Y$5000,18,0)))</f>
        <v>0</v>
      </c>
      <c r="AO1189" s="11">
        <f>IF(ISERROR(VLOOKUP(U1189,'ITWR Dump'!$A$2:$Y$5000,25,0)),0,(VLOOKUP('ILC Report'!U1189,'ITWR Dump'!$A$2:$Y$5000,25,0)))</f>
        <v>0</v>
      </c>
      <c r="AP1189" s="11">
        <f t="shared" si="519"/>
        <v>0</v>
      </c>
      <c r="AQ1189" s="26">
        <f t="shared" si="520"/>
        <v>0</v>
      </c>
      <c r="AR1189" s="26">
        <f t="shared" si="521"/>
        <v>0</v>
      </c>
      <c r="AS1189" s="26">
        <f t="shared" si="522"/>
        <v>0</v>
      </c>
      <c r="AT1189" s="26">
        <f t="shared" si="523"/>
        <v>0</v>
      </c>
      <c r="AU1189" s="26">
        <f t="shared" si="524"/>
        <v>0</v>
      </c>
      <c r="AV1189" s="26">
        <f t="shared" si="525"/>
        <v>0</v>
      </c>
      <c r="AW1189" s="11" t="s">
        <v>653</v>
      </c>
      <c r="AX1189" s="11" t="str">
        <f>VLOOKUP(L1189,Group!$A$2:$B$1000,2,0)</f>
        <v>Enhancement</v>
      </c>
      <c r="AY1189" s="11">
        <f>IF(ISERROR(VLOOKUP(U1189,'ITWR Dump'!$A$2:$Y$5000,15,0)),0,(VLOOKUP('ILC Report'!U1189,'ITWR Dump'!$A$2:$Y$5000,15,0)))</f>
        <v>0</v>
      </c>
      <c r="AZ1189" s="11" t="str">
        <f t="shared" si="526"/>
        <v>No</v>
      </c>
      <c r="BA1189" s="11" t="str">
        <f t="shared" si="527"/>
        <v>BKO</v>
      </c>
      <c r="BB1189" s="11" t="str">
        <f t="shared" si="528"/>
        <v>LB</v>
      </c>
      <c r="BC1189" s="11" t="str">
        <f t="shared" si="529"/>
        <v>No</v>
      </c>
    </row>
    <row r="1190" spans="1:55" x14ac:dyDescent="0.3">
      <c r="A1190" s="11" t="s">
        <v>127</v>
      </c>
      <c r="B1190" s="11" t="s">
        <v>1867</v>
      </c>
      <c r="C1190" s="11" t="s">
        <v>626</v>
      </c>
      <c r="D1190" s="11" t="s">
        <v>2565</v>
      </c>
      <c r="E1190" s="38" t="s">
        <v>2902</v>
      </c>
      <c r="F1190" s="11">
        <v>5</v>
      </c>
      <c r="G1190" s="40" t="s">
        <v>218</v>
      </c>
      <c r="H1190" s="11" t="str">
        <f t="shared" si="511"/>
        <v>Regular</v>
      </c>
      <c r="I1190" s="11" t="str">
        <f t="shared" si="503"/>
        <v>US</v>
      </c>
      <c r="J1190" s="11" t="str">
        <f>IF(ISERROR(VLOOKUP(C1190,'WI Vs ASM'!$B$2:$E$1000,4,0)),0,(VLOOKUP(C1190,'WI Vs ASM'!$B$2:$E$1000,4,0)))</f>
        <v>Onshore</v>
      </c>
      <c r="K1190" s="11" t="str">
        <f>IF(ISERROR(VLOOKUP(C1190,'WI Vs ASM'!$B$2:$F$1000,5,0)),0,(VLOOKUP(C1190,'WI Vs ASM'!$B$2:$F$1000,5,0)))</f>
        <v>01-Fixed Price</v>
      </c>
      <c r="L1190" s="11" t="str">
        <f>IF(ISERROR(VLOOKUP(C1190,'WI Vs ASM'!$B$2:$D$1000,3,0)),0,(VLOOKUP(C1190,'WI Vs ASM'!$B$2:$D$1000,3,0)))</f>
        <v>00-Maintenance Onshore</v>
      </c>
      <c r="M1190" s="11" t="str">
        <f>IF(ISERROR(VLOOKUP(C1190,'WI Vs ASM'!$B$2:$I$1000,8,0)),0,(VLOOKUP(C1190,'WI Vs ASM'!$B$2:$I$1000,8,0)))</f>
        <v>Rahul Soman</v>
      </c>
      <c r="N1190" s="11" t="str">
        <f>IF(ISERROR(VLOOKUP(C1190,'WI Vs ASM'!$B$2:$G$1000,6,0)),0,(VLOOKUP(C1190,'WI Vs ASM'!$B$2:$G$1000,6,0)))</f>
        <v>Claims</v>
      </c>
      <c r="O1190" s="11" t="str">
        <f>IF(ISERROR(VLOOKUP(C1190,'WI Vs ASM'!$B$2:$H$1000,7,0)),0,(VLOOKUP(C1190,'WI Vs ASM'!$B$2:$H$1000,7,0)))</f>
        <v>Claims</v>
      </c>
      <c r="P1190" s="11" t="str">
        <f t="shared" si="504"/>
        <v>May-17</v>
      </c>
      <c r="Q1190" s="11" t="str">
        <f t="shared" si="505"/>
        <v>Q2</v>
      </c>
      <c r="R1190" s="11" t="str">
        <f>IF(ISERROR(VLOOKUP(C1190,'WI Vs ASM'!$B$2:$J$1000,9,0)),0,(VLOOKUP(C1190,'WI Vs ASM'!$B$2:$J$1000,9,0)))</f>
        <v>Jyothi Pai</v>
      </c>
      <c r="S1190" s="11" t="str">
        <f>IF(ISERROR(VLOOKUP(C1190,'WI Vs ASM'!$B$2:$K$1000,10,0)),0,(VLOOKUP(C1190,'WI Vs ASM'!$B$2:$K$1000,10,0)))</f>
        <v>Dana D. Smith</v>
      </c>
      <c r="T1190" s="11" t="str">
        <f>IF(ISERROR(VLOOKUP(C1190,'WI Vs ASM'!$B$2:$L$1000,11,0)),0,(VLOOKUP(C1190,'WI Vs ASM'!$B$2:$L$1000,11,0)))</f>
        <v>Phillip Mclean</v>
      </c>
      <c r="U1190" s="11" t="str">
        <f t="shared" si="512"/>
        <v>WR736001</v>
      </c>
      <c r="V1190" s="11" t="str">
        <f t="shared" si="506"/>
        <v>No</v>
      </c>
      <c r="W1190" s="11" t="str">
        <f t="shared" si="507"/>
        <v>Yes</v>
      </c>
      <c r="X1190" s="11" t="str">
        <f t="shared" si="508"/>
        <v>No</v>
      </c>
      <c r="Y1190" s="11" t="str">
        <f t="shared" si="509"/>
        <v>No</v>
      </c>
      <c r="Z1190" s="11" t="str">
        <f t="shared" si="510"/>
        <v>No</v>
      </c>
      <c r="AA1190" s="11" t="str">
        <f t="shared" si="513"/>
        <v>No</v>
      </c>
      <c r="AB1190" s="11">
        <f>IF(ISERROR(VLOOKUP(U1190,'ITWR Dump'!$A$2:$Y$5000,24,0)),0,(VLOOKUP('ILC Report'!U1190,'ITWR Dump'!$A$2:$Y$5000,24,0)))</f>
        <v>0</v>
      </c>
      <c r="AC1190" s="11" t="str">
        <f t="shared" si="514"/>
        <v>No</v>
      </c>
      <c r="AD1190" s="11" t="str">
        <f t="shared" si="515"/>
        <v/>
      </c>
      <c r="AE1190" s="11">
        <f>IF(ISERROR(VLOOKUP(U1190,'ITWR Dump'!$A$2:$Y$5000,13,0)),0,(VLOOKUP(U1190,'ITWR Dump'!$A$2:$Y$5000,13,0)))</f>
        <v>0</v>
      </c>
      <c r="AF1190" s="11">
        <f>IF(ISERROR(VLOOKUP(U1190,'ITWR Dump'!$A$2:$Y$5000,11,0)),0,(VLOOKUP(U1190,'ITWR Dump'!$A$2:$Y$5000,11,0)))</f>
        <v>0</v>
      </c>
      <c r="AG1190" s="11">
        <f>IF(ISERROR(VLOOKUP(U1190,'ITWR Dump'!$A$2:$Y$5000,2,0)),0,(VLOOKUP(U1190,'ITWR Dump'!$A$2:$Y$5000,2,0)))</f>
        <v>0</v>
      </c>
      <c r="AH1190" s="11">
        <f>IF(ISERROR(VLOOKUP(U1190,'ITWR Dump'!$A$2:$Y$5000,14,0)),0,(VLOOKUP(U1190,'ITWR Dump'!$A$2:$Y$5000,14,0)))</f>
        <v>0</v>
      </c>
      <c r="AI1190" s="11" t="str">
        <f t="shared" si="516"/>
        <v>00-Maintenance Onshore Landed</v>
      </c>
      <c r="AJ1190" s="11" t="str">
        <f t="shared" si="517"/>
        <v>Landed Onshore</v>
      </c>
      <c r="AK1190" s="11" t="str">
        <f>IF(ISERROR(VLOOKUP(A1190,'Team Data'!$C$2:$U$213,17,0)),0,(VLOOKUP(A1190,'Team Data'!$C$2:$U$213,17,0)))</f>
        <v>IMS and FN</v>
      </c>
      <c r="AL1190" s="11" t="str">
        <f t="shared" si="518"/>
        <v>2017-04-24</v>
      </c>
      <c r="AM1190" s="11">
        <f>IF(ISERROR(VLOOKUP(U1190,'ITWR Dump'!$A$2:$Y$5000,16,0)),0,(VLOOKUP(U1190,'ITWR Dump'!$A$2:$Y$5000,16,0)))</f>
        <v>0</v>
      </c>
      <c r="AN1190" s="11">
        <f>IF(ISERROR(VLOOKUP(U1190,'ITWR Dump'!$A$2:$Y$5000,18,0)),0,(VLOOKUP(U1190,'ITWR Dump'!$A$2:$Y$5000,18,0)))</f>
        <v>0</v>
      </c>
      <c r="AO1190" s="11">
        <f>IF(ISERROR(VLOOKUP(U1190,'ITWR Dump'!$A$2:$Y$5000,25,0)),0,(VLOOKUP('ILC Report'!U1190,'ITWR Dump'!$A$2:$Y$5000,25,0)))</f>
        <v>0</v>
      </c>
      <c r="AP1190" s="11">
        <f t="shared" si="519"/>
        <v>0</v>
      </c>
      <c r="AQ1190" s="26">
        <f t="shared" si="520"/>
        <v>0</v>
      </c>
      <c r="AR1190" s="26">
        <f t="shared" si="521"/>
        <v>0</v>
      </c>
      <c r="AS1190" s="26">
        <f t="shared" si="522"/>
        <v>0</v>
      </c>
      <c r="AT1190" s="26">
        <f t="shared" si="523"/>
        <v>0</v>
      </c>
      <c r="AU1190" s="26">
        <f t="shared" si="524"/>
        <v>0</v>
      </c>
      <c r="AV1190" s="26">
        <f t="shared" si="525"/>
        <v>0</v>
      </c>
      <c r="AW1190" s="11" t="s">
        <v>653</v>
      </c>
      <c r="AX1190" s="11" t="str">
        <f>VLOOKUP(L1190,Group!$A$2:$B$1000,2,0)</f>
        <v>Maintenance</v>
      </c>
      <c r="AY1190" s="11">
        <f>IF(ISERROR(VLOOKUP(U1190,'ITWR Dump'!$A$2:$Y$5000,15,0)),0,(VLOOKUP('ILC Report'!U1190,'ITWR Dump'!$A$2:$Y$5000,15,0)))</f>
        <v>0</v>
      </c>
      <c r="AZ1190" s="11" t="str">
        <f t="shared" si="526"/>
        <v>Yes</v>
      </c>
      <c r="BA1190" s="11" t="str">
        <f t="shared" si="527"/>
        <v>BKO</v>
      </c>
      <c r="BB1190" s="11" t="str">
        <f t="shared" si="528"/>
        <v>MN</v>
      </c>
      <c r="BC1190" s="11" t="str">
        <f t="shared" si="529"/>
        <v>No</v>
      </c>
    </row>
    <row r="1191" spans="1:55" x14ac:dyDescent="0.3">
      <c r="A1191" s="11" t="s">
        <v>127</v>
      </c>
      <c r="B1191" s="11" t="s">
        <v>1867</v>
      </c>
      <c r="C1191" s="11" t="s">
        <v>626</v>
      </c>
      <c r="D1191" s="11" t="s">
        <v>2566</v>
      </c>
      <c r="E1191" s="38" t="s">
        <v>2903</v>
      </c>
      <c r="F1191" s="11">
        <v>1</v>
      </c>
      <c r="G1191" s="40" t="s">
        <v>218</v>
      </c>
      <c r="H1191" s="11" t="str">
        <f t="shared" si="511"/>
        <v>Regular</v>
      </c>
      <c r="I1191" s="11" t="str">
        <f t="shared" si="503"/>
        <v>US</v>
      </c>
      <c r="J1191" s="11" t="str">
        <f>IF(ISERROR(VLOOKUP(C1191,'WI Vs ASM'!$B$2:$E$1000,4,0)),0,(VLOOKUP(C1191,'WI Vs ASM'!$B$2:$E$1000,4,0)))</f>
        <v>Onshore</v>
      </c>
      <c r="K1191" s="11" t="str">
        <f>IF(ISERROR(VLOOKUP(C1191,'WI Vs ASM'!$B$2:$F$1000,5,0)),0,(VLOOKUP(C1191,'WI Vs ASM'!$B$2:$F$1000,5,0)))</f>
        <v>01-Fixed Price</v>
      </c>
      <c r="L1191" s="11" t="str">
        <f>IF(ISERROR(VLOOKUP(C1191,'WI Vs ASM'!$B$2:$D$1000,3,0)),0,(VLOOKUP(C1191,'WI Vs ASM'!$B$2:$D$1000,3,0)))</f>
        <v>00-Maintenance Onshore</v>
      </c>
      <c r="M1191" s="11" t="str">
        <f>IF(ISERROR(VLOOKUP(C1191,'WI Vs ASM'!$B$2:$I$1000,8,0)),0,(VLOOKUP(C1191,'WI Vs ASM'!$B$2:$I$1000,8,0)))</f>
        <v>Rahul Soman</v>
      </c>
      <c r="N1191" s="11" t="str">
        <f>IF(ISERROR(VLOOKUP(C1191,'WI Vs ASM'!$B$2:$G$1000,6,0)),0,(VLOOKUP(C1191,'WI Vs ASM'!$B$2:$G$1000,6,0)))</f>
        <v>Claims</v>
      </c>
      <c r="O1191" s="11" t="str">
        <f>IF(ISERROR(VLOOKUP(C1191,'WI Vs ASM'!$B$2:$H$1000,7,0)),0,(VLOOKUP(C1191,'WI Vs ASM'!$B$2:$H$1000,7,0)))</f>
        <v>Claims</v>
      </c>
      <c r="P1191" s="11" t="str">
        <f t="shared" si="504"/>
        <v>May-17</v>
      </c>
      <c r="Q1191" s="11" t="str">
        <f t="shared" si="505"/>
        <v>Q2</v>
      </c>
      <c r="R1191" s="11" t="str">
        <f>IF(ISERROR(VLOOKUP(C1191,'WI Vs ASM'!$B$2:$J$1000,9,0)),0,(VLOOKUP(C1191,'WI Vs ASM'!$B$2:$J$1000,9,0)))</f>
        <v>Jyothi Pai</v>
      </c>
      <c r="S1191" s="11" t="str">
        <f>IF(ISERROR(VLOOKUP(C1191,'WI Vs ASM'!$B$2:$K$1000,10,0)),0,(VLOOKUP(C1191,'WI Vs ASM'!$B$2:$K$1000,10,0)))</f>
        <v>Dana D. Smith</v>
      </c>
      <c r="T1191" s="11" t="str">
        <f>IF(ISERROR(VLOOKUP(C1191,'WI Vs ASM'!$B$2:$L$1000,11,0)),0,(VLOOKUP(C1191,'WI Vs ASM'!$B$2:$L$1000,11,0)))</f>
        <v>Phillip Mclean</v>
      </c>
      <c r="U1191" s="11" t="e">
        <f t="shared" si="512"/>
        <v>#VALUE!</v>
      </c>
      <c r="V1191" s="11" t="str">
        <f t="shared" si="506"/>
        <v>Yes</v>
      </c>
      <c r="W1191" s="11" t="str">
        <f t="shared" si="507"/>
        <v>No</v>
      </c>
      <c r="X1191" s="11" t="str">
        <f t="shared" si="508"/>
        <v>No</v>
      </c>
      <c r="Y1191" s="11" t="str">
        <f t="shared" si="509"/>
        <v>No</v>
      </c>
      <c r="Z1191" s="11" t="str">
        <f t="shared" si="510"/>
        <v>No</v>
      </c>
      <c r="AA1191" s="11" t="str">
        <f t="shared" si="513"/>
        <v>No</v>
      </c>
      <c r="AB1191" s="11">
        <f>IF(ISERROR(VLOOKUP(U1191,'ITWR Dump'!$A$2:$Y$5000,24,0)),0,(VLOOKUP('ILC Report'!U1191,'ITWR Dump'!$A$2:$Y$5000,24,0)))</f>
        <v>0</v>
      </c>
      <c r="AC1191" s="11" t="str">
        <f t="shared" si="514"/>
        <v>No</v>
      </c>
      <c r="AD1191" s="11" t="str">
        <f t="shared" si="515"/>
        <v/>
      </c>
      <c r="AE1191" s="11">
        <f>IF(ISERROR(VLOOKUP(U1191,'ITWR Dump'!$A$2:$Y$5000,13,0)),0,(VLOOKUP(U1191,'ITWR Dump'!$A$2:$Y$5000,13,0)))</f>
        <v>0</v>
      </c>
      <c r="AF1191" s="11">
        <f>IF(ISERROR(VLOOKUP(U1191,'ITWR Dump'!$A$2:$Y$5000,11,0)),0,(VLOOKUP(U1191,'ITWR Dump'!$A$2:$Y$5000,11,0)))</f>
        <v>0</v>
      </c>
      <c r="AG1191" s="11">
        <f>IF(ISERROR(VLOOKUP(U1191,'ITWR Dump'!$A$2:$Y$5000,2,0)),0,(VLOOKUP(U1191,'ITWR Dump'!$A$2:$Y$5000,2,0)))</f>
        <v>0</v>
      </c>
      <c r="AH1191" s="11">
        <f>IF(ISERROR(VLOOKUP(U1191,'ITWR Dump'!$A$2:$Y$5000,14,0)),0,(VLOOKUP(U1191,'ITWR Dump'!$A$2:$Y$5000,14,0)))</f>
        <v>0</v>
      </c>
      <c r="AI1191" s="11" t="str">
        <f t="shared" si="516"/>
        <v>00-Maintenance Onshore Landed</v>
      </c>
      <c r="AJ1191" s="11" t="str">
        <f t="shared" si="517"/>
        <v>Landed Onshore</v>
      </c>
      <c r="AK1191" s="11" t="str">
        <f>IF(ISERROR(VLOOKUP(A1191,'Team Data'!$C$2:$U$213,17,0)),0,(VLOOKUP(A1191,'Team Data'!$C$2:$U$213,17,0)))</f>
        <v>IMS and FN</v>
      </c>
      <c r="AL1191" s="11" t="str">
        <f t="shared" si="518"/>
        <v>2017-04-24</v>
      </c>
      <c r="AM1191" s="11">
        <f>IF(ISERROR(VLOOKUP(U1191,'ITWR Dump'!$A$2:$Y$5000,16,0)),0,(VLOOKUP(U1191,'ITWR Dump'!$A$2:$Y$5000,16,0)))</f>
        <v>0</v>
      </c>
      <c r="AN1191" s="11">
        <f>IF(ISERROR(VLOOKUP(U1191,'ITWR Dump'!$A$2:$Y$5000,18,0)),0,(VLOOKUP(U1191,'ITWR Dump'!$A$2:$Y$5000,18,0)))</f>
        <v>0</v>
      </c>
      <c r="AO1191" s="11">
        <f>IF(ISERROR(VLOOKUP(U1191,'ITWR Dump'!$A$2:$Y$5000,25,0)),0,(VLOOKUP('ILC Report'!U1191,'ITWR Dump'!$A$2:$Y$5000,25,0)))</f>
        <v>0</v>
      </c>
      <c r="AP1191" s="11">
        <f t="shared" si="519"/>
        <v>1</v>
      </c>
      <c r="AQ1191" s="26">
        <f t="shared" si="520"/>
        <v>0</v>
      </c>
      <c r="AR1191" s="26">
        <f t="shared" si="521"/>
        <v>0</v>
      </c>
      <c r="AS1191" s="26">
        <f t="shared" si="522"/>
        <v>0</v>
      </c>
      <c r="AT1191" s="26">
        <f t="shared" si="523"/>
        <v>0</v>
      </c>
      <c r="AU1191" s="26">
        <f t="shared" si="524"/>
        <v>0</v>
      </c>
      <c r="AV1191" s="26">
        <f t="shared" si="525"/>
        <v>0</v>
      </c>
      <c r="AW1191" s="11" t="s">
        <v>653</v>
      </c>
      <c r="AX1191" s="11" t="str">
        <f>VLOOKUP(L1191,Group!$A$2:$B$1000,2,0)</f>
        <v>Maintenance</v>
      </c>
      <c r="AY1191" s="11">
        <f>IF(ISERROR(VLOOKUP(U1191,'ITWR Dump'!$A$2:$Y$5000,15,0)),0,(VLOOKUP('ILC Report'!U1191,'ITWR Dump'!$A$2:$Y$5000,15,0)))</f>
        <v>0</v>
      </c>
      <c r="AZ1191" s="11" t="str">
        <f t="shared" si="526"/>
        <v>Yes</v>
      </c>
      <c r="BA1191" s="11" t="str">
        <f t="shared" si="527"/>
        <v>BKO</v>
      </c>
      <c r="BB1191" s="11" t="str">
        <f t="shared" si="528"/>
        <v>MN</v>
      </c>
      <c r="BC1191" s="11" t="str">
        <f t="shared" si="529"/>
        <v>No</v>
      </c>
    </row>
    <row r="1192" spans="1:55" x14ac:dyDescent="0.3">
      <c r="A1192" s="11" t="s">
        <v>127</v>
      </c>
      <c r="B1192" s="11" t="s">
        <v>1867</v>
      </c>
      <c r="C1192" s="11" t="s">
        <v>626</v>
      </c>
      <c r="D1192" s="11" t="s">
        <v>2567</v>
      </c>
      <c r="E1192" s="38" t="s">
        <v>2903</v>
      </c>
      <c r="F1192" s="11">
        <v>1</v>
      </c>
      <c r="G1192" s="40" t="s">
        <v>218</v>
      </c>
      <c r="H1192" s="11" t="str">
        <f t="shared" si="511"/>
        <v>Regular</v>
      </c>
      <c r="I1192" s="11" t="str">
        <f t="shared" si="503"/>
        <v>US</v>
      </c>
      <c r="J1192" s="11" t="str">
        <f>IF(ISERROR(VLOOKUP(C1192,'WI Vs ASM'!$B$2:$E$1000,4,0)),0,(VLOOKUP(C1192,'WI Vs ASM'!$B$2:$E$1000,4,0)))</f>
        <v>Onshore</v>
      </c>
      <c r="K1192" s="11" t="str">
        <f>IF(ISERROR(VLOOKUP(C1192,'WI Vs ASM'!$B$2:$F$1000,5,0)),0,(VLOOKUP(C1192,'WI Vs ASM'!$B$2:$F$1000,5,0)))</f>
        <v>01-Fixed Price</v>
      </c>
      <c r="L1192" s="11" t="str">
        <f>IF(ISERROR(VLOOKUP(C1192,'WI Vs ASM'!$B$2:$D$1000,3,0)),0,(VLOOKUP(C1192,'WI Vs ASM'!$B$2:$D$1000,3,0)))</f>
        <v>00-Maintenance Onshore</v>
      </c>
      <c r="M1192" s="11" t="str">
        <f>IF(ISERROR(VLOOKUP(C1192,'WI Vs ASM'!$B$2:$I$1000,8,0)),0,(VLOOKUP(C1192,'WI Vs ASM'!$B$2:$I$1000,8,0)))</f>
        <v>Rahul Soman</v>
      </c>
      <c r="N1192" s="11" t="str">
        <f>IF(ISERROR(VLOOKUP(C1192,'WI Vs ASM'!$B$2:$G$1000,6,0)),0,(VLOOKUP(C1192,'WI Vs ASM'!$B$2:$G$1000,6,0)))</f>
        <v>Claims</v>
      </c>
      <c r="O1192" s="11" t="str">
        <f>IF(ISERROR(VLOOKUP(C1192,'WI Vs ASM'!$B$2:$H$1000,7,0)),0,(VLOOKUP(C1192,'WI Vs ASM'!$B$2:$H$1000,7,0)))</f>
        <v>Claims</v>
      </c>
      <c r="P1192" s="11" t="str">
        <f t="shared" si="504"/>
        <v>May-17</v>
      </c>
      <c r="Q1192" s="11" t="str">
        <f t="shared" si="505"/>
        <v>Q2</v>
      </c>
      <c r="R1192" s="11" t="str">
        <f>IF(ISERROR(VLOOKUP(C1192,'WI Vs ASM'!$B$2:$J$1000,9,0)),0,(VLOOKUP(C1192,'WI Vs ASM'!$B$2:$J$1000,9,0)))</f>
        <v>Jyothi Pai</v>
      </c>
      <c r="S1192" s="11" t="str">
        <f>IF(ISERROR(VLOOKUP(C1192,'WI Vs ASM'!$B$2:$K$1000,10,0)),0,(VLOOKUP(C1192,'WI Vs ASM'!$B$2:$K$1000,10,0)))</f>
        <v>Dana D. Smith</v>
      </c>
      <c r="T1192" s="11" t="str">
        <f>IF(ISERROR(VLOOKUP(C1192,'WI Vs ASM'!$B$2:$L$1000,11,0)),0,(VLOOKUP(C1192,'WI Vs ASM'!$B$2:$L$1000,11,0)))</f>
        <v>Phillip Mclean</v>
      </c>
      <c r="U1192" s="11" t="e">
        <f t="shared" si="512"/>
        <v>#VALUE!</v>
      </c>
      <c r="V1192" s="11" t="str">
        <f t="shared" si="506"/>
        <v>Yes</v>
      </c>
      <c r="W1192" s="11" t="str">
        <f t="shared" si="507"/>
        <v>No</v>
      </c>
      <c r="X1192" s="11" t="str">
        <f t="shared" si="508"/>
        <v>No</v>
      </c>
      <c r="Y1192" s="11" t="str">
        <f t="shared" si="509"/>
        <v>No</v>
      </c>
      <c r="Z1192" s="11" t="str">
        <f t="shared" si="510"/>
        <v>No</v>
      </c>
      <c r="AA1192" s="11" t="str">
        <f t="shared" si="513"/>
        <v>No</v>
      </c>
      <c r="AB1192" s="11">
        <f>IF(ISERROR(VLOOKUP(U1192,'ITWR Dump'!$A$2:$Y$5000,24,0)),0,(VLOOKUP('ILC Report'!U1192,'ITWR Dump'!$A$2:$Y$5000,24,0)))</f>
        <v>0</v>
      </c>
      <c r="AC1192" s="11" t="str">
        <f t="shared" si="514"/>
        <v>No</v>
      </c>
      <c r="AD1192" s="11" t="str">
        <f t="shared" si="515"/>
        <v/>
      </c>
      <c r="AE1192" s="11">
        <f>IF(ISERROR(VLOOKUP(U1192,'ITWR Dump'!$A$2:$Y$5000,13,0)),0,(VLOOKUP(U1192,'ITWR Dump'!$A$2:$Y$5000,13,0)))</f>
        <v>0</v>
      </c>
      <c r="AF1192" s="11">
        <f>IF(ISERROR(VLOOKUP(U1192,'ITWR Dump'!$A$2:$Y$5000,11,0)),0,(VLOOKUP(U1192,'ITWR Dump'!$A$2:$Y$5000,11,0)))</f>
        <v>0</v>
      </c>
      <c r="AG1192" s="11">
        <f>IF(ISERROR(VLOOKUP(U1192,'ITWR Dump'!$A$2:$Y$5000,2,0)),0,(VLOOKUP(U1192,'ITWR Dump'!$A$2:$Y$5000,2,0)))</f>
        <v>0</v>
      </c>
      <c r="AH1192" s="11">
        <f>IF(ISERROR(VLOOKUP(U1192,'ITWR Dump'!$A$2:$Y$5000,14,0)),0,(VLOOKUP(U1192,'ITWR Dump'!$A$2:$Y$5000,14,0)))</f>
        <v>0</v>
      </c>
      <c r="AI1192" s="11" t="str">
        <f t="shared" si="516"/>
        <v>00-Maintenance Onshore Landed</v>
      </c>
      <c r="AJ1192" s="11" t="str">
        <f t="shared" si="517"/>
        <v>Landed Onshore</v>
      </c>
      <c r="AK1192" s="11" t="str">
        <f>IF(ISERROR(VLOOKUP(A1192,'Team Data'!$C$2:$U$213,17,0)),0,(VLOOKUP(A1192,'Team Data'!$C$2:$U$213,17,0)))</f>
        <v>IMS and FN</v>
      </c>
      <c r="AL1192" s="11" t="str">
        <f t="shared" si="518"/>
        <v>2017-04-24</v>
      </c>
      <c r="AM1192" s="11">
        <f>IF(ISERROR(VLOOKUP(U1192,'ITWR Dump'!$A$2:$Y$5000,16,0)),0,(VLOOKUP(U1192,'ITWR Dump'!$A$2:$Y$5000,16,0)))</f>
        <v>0</v>
      </c>
      <c r="AN1192" s="11">
        <f>IF(ISERROR(VLOOKUP(U1192,'ITWR Dump'!$A$2:$Y$5000,18,0)),0,(VLOOKUP(U1192,'ITWR Dump'!$A$2:$Y$5000,18,0)))</f>
        <v>0</v>
      </c>
      <c r="AO1192" s="11">
        <f>IF(ISERROR(VLOOKUP(U1192,'ITWR Dump'!$A$2:$Y$5000,25,0)),0,(VLOOKUP('ILC Report'!U1192,'ITWR Dump'!$A$2:$Y$5000,25,0)))</f>
        <v>0</v>
      </c>
      <c r="AP1192" s="11">
        <f t="shared" si="519"/>
        <v>1</v>
      </c>
      <c r="AQ1192" s="26">
        <f t="shared" si="520"/>
        <v>0</v>
      </c>
      <c r="AR1192" s="26">
        <f t="shared" si="521"/>
        <v>0</v>
      </c>
      <c r="AS1192" s="26">
        <f t="shared" si="522"/>
        <v>0</v>
      </c>
      <c r="AT1192" s="26">
        <f t="shared" si="523"/>
        <v>0</v>
      </c>
      <c r="AU1192" s="26">
        <f t="shared" si="524"/>
        <v>0</v>
      </c>
      <c r="AV1192" s="26">
        <f t="shared" si="525"/>
        <v>0</v>
      </c>
      <c r="AW1192" s="11" t="s">
        <v>653</v>
      </c>
      <c r="AX1192" s="11" t="str">
        <f>VLOOKUP(L1192,Group!$A$2:$B$1000,2,0)</f>
        <v>Maintenance</v>
      </c>
      <c r="AY1192" s="11">
        <f>IF(ISERROR(VLOOKUP(U1192,'ITWR Dump'!$A$2:$Y$5000,15,0)),0,(VLOOKUP('ILC Report'!U1192,'ITWR Dump'!$A$2:$Y$5000,15,0)))</f>
        <v>0</v>
      </c>
      <c r="AZ1192" s="11" t="str">
        <f t="shared" si="526"/>
        <v>Yes</v>
      </c>
      <c r="BA1192" s="11" t="str">
        <f t="shared" si="527"/>
        <v>BKO</v>
      </c>
      <c r="BB1192" s="11" t="str">
        <f t="shared" si="528"/>
        <v>MN</v>
      </c>
      <c r="BC1192" s="11" t="str">
        <f t="shared" si="529"/>
        <v>No</v>
      </c>
    </row>
    <row r="1193" spans="1:55" x14ac:dyDescent="0.3">
      <c r="A1193" s="11" t="s">
        <v>127</v>
      </c>
      <c r="B1193" s="11" t="s">
        <v>1867</v>
      </c>
      <c r="C1193" s="11" t="s">
        <v>625</v>
      </c>
      <c r="D1193" s="11" t="s">
        <v>2562</v>
      </c>
      <c r="E1193" s="38" t="s">
        <v>2903</v>
      </c>
      <c r="F1193" s="11">
        <v>40</v>
      </c>
      <c r="G1193" s="40" t="s">
        <v>218</v>
      </c>
      <c r="H1193" s="11" t="str">
        <f t="shared" si="511"/>
        <v>Regular</v>
      </c>
      <c r="I1193" s="11" t="str">
        <f t="shared" si="503"/>
        <v>US</v>
      </c>
      <c r="J1193" s="11" t="str">
        <f>IF(ISERROR(VLOOKUP(C1193,'WI Vs ASM'!$B$2:$E$1000,4,0)),0,(VLOOKUP(C1193,'WI Vs ASM'!$B$2:$E$1000,4,0)))</f>
        <v>Onshore</v>
      </c>
      <c r="K1193" s="11" t="str">
        <f>IF(ISERROR(VLOOKUP(C1193,'WI Vs ASM'!$B$2:$F$1000,5,0)),0,(VLOOKUP(C1193,'WI Vs ASM'!$B$2:$F$1000,5,0)))</f>
        <v>02-Variable Billable</v>
      </c>
      <c r="L1193" s="11" t="str">
        <f>IF(ISERROR(VLOOKUP(C1193,'WI Vs ASM'!$B$2:$D$1000,3,0)),0,(VLOOKUP(C1193,'WI Vs ASM'!$B$2:$D$1000,3,0)))</f>
        <v>77-Landed BA-SE Onshore</v>
      </c>
      <c r="M1193" s="11" t="str">
        <f>IF(ISERROR(VLOOKUP(C1193,'WI Vs ASM'!$B$2:$I$1000,8,0)),0,(VLOOKUP(C1193,'WI Vs ASM'!$B$2:$I$1000,8,0)))</f>
        <v>Rahul Soman</v>
      </c>
      <c r="N1193" s="11" t="str">
        <f>IF(ISERROR(VLOOKUP(C1193,'WI Vs ASM'!$B$2:$G$1000,6,0)),0,(VLOOKUP(C1193,'WI Vs ASM'!$B$2:$G$1000,6,0)))</f>
        <v>Claims</v>
      </c>
      <c r="O1193" s="11" t="str">
        <f>IF(ISERROR(VLOOKUP(C1193,'WI Vs ASM'!$B$2:$H$1000,7,0)),0,(VLOOKUP(C1193,'WI Vs ASM'!$B$2:$H$1000,7,0)))</f>
        <v>Claims</v>
      </c>
      <c r="P1193" s="11" t="str">
        <f t="shared" si="504"/>
        <v>May-17</v>
      </c>
      <c r="Q1193" s="11" t="str">
        <f t="shared" si="505"/>
        <v>Q2</v>
      </c>
      <c r="R1193" s="11" t="str">
        <f>IF(ISERROR(VLOOKUP(C1193,'WI Vs ASM'!$B$2:$J$1000,9,0)),0,(VLOOKUP(C1193,'WI Vs ASM'!$B$2:$J$1000,9,0)))</f>
        <v>Jyothi Pai</v>
      </c>
      <c r="S1193" s="11" t="str">
        <f>IF(ISERROR(VLOOKUP(C1193,'WI Vs ASM'!$B$2:$K$1000,10,0)),0,(VLOOKUP(C1193,'WI Vs ASM'!$B$2:$K$1000,10,0)))</f>
        <v>Dana D. Smith</v>
      </c>
      <c r="T1193" s="11" t="str">
        <f>IF(ISERROR(VLOOKUP(C1193,'WI Vs ASM'!$B$2:$L$1000,11,0)),0,(VLOOKUP(C1193,'WI Vs ASM'!$B$2:$L$1000,11,0)))</f>
        <v>Phillip Mclean</v>
      </c>
      <c r="U1193" s="11" t="e">
        <f t="shared" si="512"/>
        <v>#VALUE!</v>
      </c>
      <c r="V1193" s="11" t="str">
        <f t="shared" si="506"/>
        <v>No</v>
      </c>
      <c r="W1193" s="11" t="str">
        <f t="shared" si="507"/>
        <v>Yes</v>
      </c>
      <c r="X1193" s="11" t="str">
        <f t="shared" si="508"/>
        <v>Yes</v>
      </c>
      <c r="Y1193" s="11" t="str">
        <f t="shared" si="509"/>
        <v>No</v>
      </c>
      <c r="Z1193" s="11" t="str">
        <f t="shared" si="510"/>
        <v>No</v>
      </c>
      <c r="AA1193" s="11" t="str">
        <f t="shared" si="513"/>
        <v>No</v>
      </c>
      <c r="AB1193" s="11">
        <f>IF(ISERROR(VLOOKUP(U1193,'ITWR Dump'!$A$2:$Y$5000,24,0)),0,(VLOOKUP('ILC Report'!U1193,'ITWR Dump'!$A$2:$Y$5000,24,0)))</f>
        <v>0</v>
      </c>
      <c r="AC1193" s="11" t="str">
        <f t="shared" si="514"/>
        <v>Yes</v>
      </c>
      <c r="AD1193" s="11" t="str">
        <f t="shared" si="515"/>
        <v>BASE/Staff Aug</v>
      </c>
      <c r="AE1193" s="11">
        <f>IF(ISERROR(VLOOKUP(U1193,'ITWR Dump'!$A$2:$Y$5000,13,0)),0,(VLOOKUP(U1193,'ITWR Dump'!$A$2:$Y$5000,13,0)))</f>
        <v>0</v>
      </c>
      <c r="AF1193" s="11">
        <f>IF(ISERROR(VLOOKUP(U1193,'ITWR Dump'!$A$2:$Y$5000,11,0)),0,(VLOOKUP(U1193,'ITWR Dump'!$A$2:$Y$5000,11,0)))</f>
        <v>0</v>
      </c>
      <c r="AG1193" s="11">
        <f>IF(ISERROR(VLOOKUP(U1193,'ITWR Dump'!$A$2:$Y$5000,2,0)),0,(VLOOKUP(U1193,'ITWR Dump'!$A$2:$Y$5000,2,0)))</f>
        <v>0</v>
      </c>
      <c r="AH1193" s="11">
        <f>IF(ISERROR(VLOOKUP(U1193,'ITWR Dump'!$A$2:$Y$5000,14,0)),0,(VLOOKUP(U1193,'ITWR Dump'!$A$2:$Y$5000,14,0)))</f>
        <v>0</v>
      </c>
      <c r="AI1193" s="11" t="str">
        <f t="shared" si="516"/>
        <v>77-Landed BA-SE Onshore Landed</v>
      </c>
      <c r="AJ1193" s="11" t="str">
        <f t="shared" si="517"/>
        <v>Landed Onshore</v>
      </c>
      <c r="AK1193" s="11" t="str">
        <f>IF(ISERROR(VLOOKUP(A1193,'Team Data'!$C$2:$U$213,17,0)),0,(VLOOKUP(A1193,'Team Data'!$C$2:$U$213,17,0)))</f>
        <v>IMS and FN</v>
      </c>
      <c r="AL1193" s="11" t="str">
        <f t="shared" si="518"/>
        <v>2017-04-24</v>
      </c>
      <c r="AM1193" s="11">
        <f>IF(ISERROR(VLOOKUP(U1193,'ITWR Dump'!$A$2:$Y$5000,16,0)),0,(VLOOKUP(U1193,'ITWR Dump'!$A$2:$Y$5000,16,0)))</f>
        <v>0</v>
      </c>
      <c r="AN1193" s="11">
        <f>IF(ISERROR(VLOOKUP(U1193,'ITWR Dump'!$A$2:$Y$5000,18,0)),0,(VLOOKUP(U1193,'ITWR Dump'!$A$2:$Y$5000,18,0)))</f>
        <v>0</v>
      </c>
      <c r="AO1193" s="11">
        <f>IF(ISERROR(VLOOKUP(U1193,'ITWR Dump'!$A$2:$Y$5000,25,0)),0,(VLOOKUP('ILC Report'!U1193,'ITWR Dump'!$A$2:$Y$5000,25,0)))</f>
        <v>0</v>
      </c>
      <c r="AP1193" s="11">
        <f t="shared" si="519"/>
        <v>0</v>
      </c>
      <c r="AQ1193" s="26">
        <f t="shared" si="520"/>
        <v>0</v>
      </c>
      <c r="AR1193" s="26">
        <f t="shared" si="521"/>
        <v>0</v>
      </c>
      <c r="AS1193" s="26">
        <f t="shared" si="522"/>
        <v>0</v>
      </c>
      <c r="AT1193" s="26">
        <f t="shared" si="523"/>
        <v>0</v>
      </c>
      <c r="AU1193" s="26">
        <f t="shared" si="524"/>
        <v>0</v>
      </c>
      <c r="AV1193" s="26">
        <f t="shared" si="525"/>
        <v>0</v>
      </c>
      <c r="AW1193" s="11" t="s">
        <v>653</v>
      </c>
      <c r="AX1193" s="11" t="str">
        <f>VLOOKUP(L1193,Group!$A$2:$B$1000,2,0)</f>
        <v>Enhancement</v>
      </c>
      <c r="AY1193" s="11">
        <f>IF(ISERROR(VLOOKUP(U1193,'ITWR Dump'!$A$2:$Y$5000,15,0)),0,(VLOOKUP('ILC Report'!U1193,'ITWR Dump'!$A$2:$Y$5000,15,0)))</f>
        <v>0</v>
      </c>
      <c r="AZ1193" s="11" t="str">
        <f t="shared" si="526"/>
        <v>No</v>
      </c>
      <c r="BA1193" s="11" t="str">
        <f t="shared" si="527"/>
        <v>BKO</v>
      </c>
      <c r="BB1193" s="11" t="str">
        <f t="shared" si="528"/>
        <v>LB</v>
      </c>
      <c r="BC1193" s="11" t="str">
        <f t="shared" si="529"/>
        <v>No</v>
      </c>
    </row>
    <row r="1194" spans="1:55" x14ac:dyDescent="0.3">
      <c r="A1194" s="11" t="s">
        <v>127</v>
      </c>
      <c r="B1194" s="11" t="s">
        <v>1867</v>
      </c>
      <c r="C1194" s="11" t="s">
        <v>626</v>
      </c>
      <c r="D1194" s="11" t="s">
        <v>2568</v>
      </c>
      <c r="E1194" s="38" t="s">
        <v>2903</v>
      </c>
      <c r="F1194" s="11">
        <v>1</v>
      </c>
      <c r="G1194" s="40" t="s">
        <v>218</v>
      </c>
      <c r="H1194" s="11" t="str">
        <f t="shared" si="511"/>
        <v>Regular</v>
      </c>
      <c r="I1194" s="11" t="str">
        <f t="shared" si="503"/>
        <v>US</v>
      </c>
      <c r="J1194" s="11" t="str">
        <f>IF(ISERROR(VLOOKUP(C1194,'WI Vs ASM'!$B$2:$E$1000,4,0)),0,(VLOOKUP(C1194,'WI Vs ASM'!$B$2:$E$1000,4,0)))</f>
        <v>Onshore</v>
      </c>
      <c r="K1194" s="11" t="str">
        <f>IF(ISERROR(VLOOKUP(C1194,'WI Vs ASM'!$B$2:$F$1000,5,0)),0,(VLOOKUP(C1194,'WI Vs ASM'!$B$2:$F$1000,5,0)))</f>
        <v>01-Fixed Price</v>
      </c>
      <c r="L1194" s="11" t="str">
        <f>IF(ISERROR(VLOOKUP(C1194,'WI Vs ASM'!$B$2:$D$1000,3,0)),0,(VLOOKUP(C1194,'WI Vs ASM'!$B$2:$D$1000,3,0)))</f>
        <v>00-Maintenance Onshore</v>
      </c>
      <c r="M1194" s="11" t="str">
        <f>IF(ISERROR(VLOOKUP(C1194,'WI Vs ASM'!$B$2:$I$1000,8,0)),0,(VLOOKUP(C1194,'WI Vs ASM'!$B$2:$I$1000,8,0)))</f>
        <v>Rahul Soman</v>
      </c>
      <c r="N1194" s="11" t="str">
        <f>IF(ISERROR(VLOOKUP(C1194,'WI Vs ASM'!$B$2:$G$1000,6,0)),0,(VLOOKUP(C1194,'WI Vs ASM'!$B$2:$G$1000,6,0)))</f>
        <v>Claims</v>
      </c>
      <c r="O1194" s="11" t="str">
        <f>IF(ISERROR(VLOOKUP(C1194,'WI Vs ASM'!$B$2:$H$1000,7,0)),0,(VLOOKUP(C1194,'WI Vs ASM'!$B$2:$H$1000,7,0)))</f>
        <v>Claims</v>
      </c>
      <c r="P1194" s="11" t="str">
        <f t="shared" si="504"/>
        <v>May-17</v>
      </c>
      <c r="Q1194" s="11" t="str">
        <f t="shared" si="505"/>
        <v>Q2</v>
      </c>
      <c r="R1194" s="11" t="str">
        <f>IF(ISERROR(VLOOKUP(C1194,'WI Vs ASM'!$B$2:$J$1000,9,0)),0,(VLOOKUP(C1194,'WI Vs ASM'!$B$2:$J$1000,9,0)))</f>
        <v>Jyothi Pai</v>
      </c>
      <c r="S1194" s="11" t="str">
        <f>IF(ISERROR(VLOOKUP(C1194,'WI Vs ASM'!$B$2:$K$1000,10,0)),0,(VLOOKUP(C1194,'WI Vs ASM'!$B$2:$K$1000,10,0)))</f>
        <v>Dana D. Smith</v>
      </c>
      <c r="T1194" s="11" t="str">
        <f>IF(ISERROR(VLOOKUP(C1194,'WI Vs ASM'!$B$2:$L$1000,11,0)),0,(VLOOKUP(C1194,'WI Vs ASM'!$B$2:$L$1000,11,0)))</f>
        <v>Phillip Mclean</v>
      </c>
      <c r="U1194" s="11" t="str">
        <f t="shared" si="512"/>
        <v>WR736001</v>
      </c>
      <c r="V1194" s="11" t="str">
        <f t="shared" si="506"/>
        <v>No</v>
      </c>
      <c r="W1194" s="11" t="str">
        <f t="shared" si="507"/>
        <v>Yes</v>
      </c>
      <c r="X1194" s="11" t="str">
        <f t="shared" si="508"/>
        <v>No</v>
      </c>
      <c r="Y1194" s="11" t="str">
        <f t="shared" si="509"/>
        <v>No</v>
      </c>
      <c r="Z1194" s="11" t="str">
        <f t="shared" si="510"/>
        <v>No</v>
      </c>
      <c r="AA1194" s="11" t="str">
        <f t="shared" si="513"/>
        <v>No</v>
      </c>
      <c r="AB1194" s="11">
        <f>IF(ISERROR(VLOOKUP(U1194,'ITWR Dump'!$A$2:$Y$5000,24,0)),0,(VLOOKUP('ILC Report'!U1194,'ITWR Dump'!$A$2:$Y$5000,24,0)))</f>
        <v>0</v>
      </c>
      <c r="AC1194" s="11" t="str">
        <f t="shared" si="514"/>
        <v>No</v>
      </c>
      <c r="AD1194" s="11" t="str">
        <f t="shared" si="515"/>
        <v/>
      </c>
      <c r="AE1194" s="11">
        <f>IF(ISERROR(VLOOKUP(U1194,'ITWR Dump'!$A$2:$Y$5000,13,0)),0,(VLOOKUP(U1194,'ITWR Dump'!$A$2:$Y$5000,13,0)))</f>
        <v>0</v>
      </c>
      <c r="AF1194" s="11">
        <f>IF(ISERROR(VLOOKUP(U1194,'ITWR Dump'!$A$2:$Y$5000,11,0)),0,(VLOOKUP(U1194,'ITWR Dump'!$A$2:$Y$5000,11,0)))</f>
        <v>0</v>
      </c>
      <c r="AG1194" s="11">
        <f>IF(ISERROR(VLOOKUP(U1194,'ITWR Dump'!$A$2:$Y$5000,2,0)),0,(VLOOKUP(U1194,'ITWR Dump'!$A$2:$Y$5000,2,0)))</f>
        <v>0</v>
      </c>
      <c r="AH1194" s="11">
        <f>IF(ISERROR(VLOOKUP(U1194,'ITWR Dump'!$A$2:$Y$5000,14,0)),0,(VLOOKUP(U1194,'ITWR Dump'!$A$2:$Y$5000,14,0)))</f>
        <v>0</v>
      </c>
      <c r="AI1194" s="11" t="str">
        <f t="shared" si="516"/>
        <v>00-Maintenance Onshore Landed</v>
      </c>
      <c r="AJ1194" s="11" t="str">
        <f t="shared" si="517"/>
        <v>Landed Onshore</v>
      </c>
      <c r="AK1194" s="11" t="str">
        <f>IF(ISERROR(VLOOKUP(A1194,'Team Data'!$C$2:$U$213,17,0)),0,(VLOOKUP(A1194,'Team Data'!$C$2:$U$213,17,0)))</f>
        <v>IMS and FN</v>
      </c>
      <c r="AL1194" s="11" t="str">
        <f t="shared" si="518"/>
        <v>2017-04-24</v>
      </c>
      <c r="AM1194" s="11">
        <f>IF(ISERROR(VLOOKUP(U1194,'ITWR Dump'!$A$2:$Y$5000,16,0)),0,(VLOOKUP(U1194,'ITWR Dump'!$A$2:$Y$5000,16,0)))</f>
        <v>0</v>
      </c>
      <c r="AN1194" s="11">
        <f>IF(ISERROR(VLOOKUP(U1194,'ITWR Dump'!$A$2:$Y$5000,18,0)),0,(VLOOKUP(U1194,'ITWR Dump'!$A$2:$Y$5000,18,0)))</f>
        <v>0</v>
      </c>
      <c r="AO1194" s="11">
        <f>IF(ISERROR(VLOOKUP(U1194,'ITWR Dump'!$A$2:$Y$5000,25,0)),0,(VLOOKUP('ILC Report'!U1194,'ITWR Dump'!$A$2:$Y$5000,25,0)))</f>
        <v>0</v>
      </c>
      <c r="AP1194" s="11">
        <f t="shared" si="519"/>
        <v>0</v>
      </c>
      <c r="AQ1194" s="26">
        <f t="shared" si="520"/>
        <v>0</v>
      </c>
      <c r="AR1194" s="26">
        <f t="shared" si="521"/>
        <v>0</v>
      </c>
      <c r="AS1194" s="26">
        <f t="shared" si="522"/>
        <v>0</v>
      </c>
      <c r="AT1194" s="26">
        <f t="shared" si="523"/>
        <v>0</v>
      </c>
      <c r="AU1194" s="26">
        <f t="shared" si="524"/>
        <v>0</v>
      </c>
      <c r="AV1194" s="26">
        <f t="shared" si="525"/>
        <v>0</v>
      </c>
      <c r="AW1194" s="11" t="s">
        <v>653</v>
      </c>
      <c r="AX1194" s="11" t="str">
        <f>VLOOKUP(L1194,Group!$A$2:$B$1000,2,0)</f>
        <v>Maintenance</v>
      </c>
      <c r="AY1194" s="11">
        <f>IF(ISERROR(VLOOKUP(U1194,'ITWR Dump'!$A$2:$Y$5000,15,0)),0,(VLOOKUP('ILC Report'!U1194,'ITWR Dump'!$A$2:$Y$5000,15,0)))</f>
        <v>0</v>
      </c>
      <c r="AZ1194" s="11" t="str">
        <f t="shared" si="526"/>
        <v>Yes</v>
      </c>
      <c r="BA1194" s="11" t="str">
        <f t="shared" si="527"/>
        <v>BKO</v>
      </c>
      <c r="BB1194" s="11" t="str">
        <f t="shared" si="528"/>
        <v>MN</v>
      </c>
      <c r="BC1194" s="11" t="str">
        <f t="shared" si="529"/>
        <v>No</v>
      </c>
    </row>
    <row r="1195" spans="1:55" x14ac:dyDescent="0.3">
      <c r="A1195" s="11" t="s">
        <v>127</v>
      </c>
      <c r="B1195" s="11" t="s">
        <v>1867</v>
      </c>
      <c r="C1195" s="11" t="s">
        <v>626</v>
      </c>
      <c r="D1195" s="11" t="s">
        <v>2565</v>
      </c>
      <c r="E1195" s="38" t="s">
        <v>2903</v>
      </c>
      <c r="F1195" s="11">
        <v>2</v>
      </c>
      <c r="G1195" s="40" t="s">
        <v>218</v>
      </c>
      <c r="H1195" s="11" t="str">
        <f t="shared" si="511"/>
        <v>Regular</v>
      </c>
      <c r="I1195" s="11" t="str">
        <f t="shared" si="503"/>
        <v>US</v>
      </c>
      <c r="J1195" s="11" t="str">
        <f>IF(ISERROR(VLOOKUP(C1195,'WI Vs ASM'!$B$2:$E$1000,4,0)),0,(VLOOKUP(C1195,'WI Vs ASM'!$B$2:$E$1000,4,0)))</f>
        <v>Onshore</v>
      </c>
      <c r="K1195" s="11" t="str">
        <f>IF(ISERROR(VLOOKUP(C1195,'WI Vs ASM'!$B$2:$F$1000,5,0)),0,(VLOOKUP(C1195,'WI Vs ASM'!$B$2:$F$1000,5,0)))</f>
        <v>01-Fixed Price</v>
      </c>
      <c r="L1195" s="11" t="str">
        <f>IF(ISERROR(VLOOKUP(C1195,'WI Vs ASM'!$B$2:$D$1000,3,0)),0,(VLOOKUP(C1195,'WI Vs ASM'!$B$2:$D$1000,3,0)))</f>
        <v>00-Maintenance Onshore</v>
      </c>
      <c r="M1195" s="11" t="str">
        <f>IF(ISERROR(VLOOKUP(C1195,'WI Vs ASM'!$B$2:$I$1000,8,0)),0,(VLOOKUP(C1195,'WI Vs ASM'!$B$2:$I$1000,8,0)))</f>
        <v>Rahul Soman</v>
      </c>
      <c r="N1195" s="11" t="str">
        <f>IF(ISERROR(VLOOKUP(C1195,'WI Vs ASM'!$B$2:$G$1000,6,0)),0,(VLOOKUP(C1195,'WI Vs ASM'!$B$2:$G$1000,6,0)))</f>
        <v>Claims</v>
      </c>
      <c r="O1195" s="11" t="str">
        <f>IF(ISERROR(VLOOKUP(C1195,'WI Vs ASM'!$B$2:$H$1000,7,0)),0,(VLOOKUP(C1195,'WI Vs ASM'!$B$2:$H$1000,7,0)))</f>
        <v>Claims</v>
      </c>
      <c r="P1195" s="11" t="str">
        <f t="shared" si="504"/>
        <v>May-17</v>
      </c>
      <c r="Q1195" s="11" t="str">
        <f t="shared" si="505"/>
        <v>Q2</v>
      </c>
      <c r="R1195" s="11" t="str">
        <f>IF(ISERROR(VLOOKUP(C1195,'WI Vs ASM'!$B$2:$J$1000,9,0)),0,(VLOOKUP(C1195,'WI Vs ASM'!$B$2:$J$1000,9,0)))</f>
        <v>Jyothi Pai</v>
      </c>
      <c r="S1195" s="11" t="str">
        <f>IF(ISERROR(VLOOKUP(C1195,'WI Vs ASM'!$B$2:$K$1000,10,0)),0,(VLOOKUP(C1195,'WI Vs ASM'!$B$2:$K$1000,10,0)))</f>
        <v>Dana D. Smith</v>
      </c>
      <c r="T1195" s="11" t="str">
        <f>IF(ISERROR(VLOOKUP(C1195,'WI Vs ASM'!$B$2:$L$1000,11,0)),0,(VLOOKUP(C1195,'WI Vs ASM'!$B$2:$L$1000,11,0)))</f>
        <v>Phillip Mclean</v>
      </c>
      <c r="U1195" s="11" t="str">
        <f t="shared" si="512"/>
        <v>WR736001</v>
      </c>
      <c r="V1195" s="11" t="str">
        <f t="shared" si="506"/>
        <v>No</v>
      </c>
      <c r="W1195" s="11" t="str">
        <f t="shared" si="507"/>
        <v>Yes</v>
      </c>
      <c r="X1195" s="11" t="str">
        <f t="shared" si="508"/>
        <v>No</v>
      </c>
      <c r="Y1195" s="11" t="str">
        <f t="shared" si="509"/>
        <v>No</v>
      </c>
      <c r="Z1195" s="11" t="str">
        <f t="shared" si="510"/>
        <v>No</v>
      </c>
      <c r="AA1195" s="11" t="str">
        <f t="shared" si="513"/>
        <v>No</v>
      </c>
      <c r="AB1195" s="11">
        <f>IF(ISERROR(VLOOKUP(U1195,'ITWR Dump'!$A$2:$Y$5000,24,0)),0,(VLOOKUP('ILC Report'!U1195,'ITWR Dump'!$A$2:$Y$5000,24,0)))</f>
        <v>0</v>
      </c>
      <c r="AC1195" s="11" t="str">
        <f t="shared" si="514"/>
        <v>No</v>
      </c>
      <c r="AD1195" s="11" t="str">
        <f t="shared" si="515"/>
        <v/>
      </c>
      <c r="AE1195" s="11">
        <f>IF(ISERROR(VLOOKUP(U1195,'ITWR Dump'!$A$2:$Y$5000,13,0)),0,(VLOOKUP(U1195,'ITWR Dump'!$A$2:$Y$5000,13,0)))</f>
        <v>0</v>
      </c>
      <c r="AF1195" s="11">
        <f>IF(ISERROR(VLOOKUP(U1195,'ITWR Dump'!$A$2:$Y$5000,11,0)),0,(VLOOKUP(U1195,'ITWR Dump'!$A$2:$Y$5000,11,0)))</f>
        <v>0</v>
      </c>
      <c r="AG1195" s="11">
        <f>IF(ISERROR(VLOOKUP(U1195,'ITWR Dump'!$A$2:$Y$5000,2,0)),0,(VLOOKUP(U1195,'ITWR Dump'!$A$2:$Y$5000,2,0)))</f>
        <v>0</v>
      </c>
      <c r="AH1195" s="11">
        <f>IF(ISERROR(VLOOKUP(U1195,'ITWR Dump'!$A$2:$Y$5000,14,0)),0,(VLOOKUP(U1195,'ITWR Dump'!$A$2:$Y$5000,14,0)))</f>
        <v>0</v>
      </c>
      <c r="AI1195" s="11" t="str">
        <f t="shared" si="516"/>
        <v>00-Maintenance Onshore Landed</v>
      </c>
      <c r="AJ1195" s="11" t="str">
        <f t="shared" si="517"/>
        <v>Landed Onshore</v>
      </c>
      <c r="AK1195" s="11" t="str">
        <f>IF(ISERROR(VLOOKUP(A1195,'Team Data'!$C$2:$U$213,17,0)),0,(VLOOKUP(A1195,'Team Data'!$C$2:$U$213,17,0)))</f>
        <v>IMS and FN</v>
      </c>
      <c r="AL1195" s="11" t="str">
        <f t="shared" si="518"/>
        <v>2017-04-24</v>
      </c>
      <c r="AM1195" s="11">
        <f>IF(ISERROR(VLOOKUP(U1195,'ITWR Dump'!$A$2:$Y$5000,16,0)),0,(VLOOKUP(U1195,'ITWR Dump'!$A$2:$Y$5000,16,0)))</f>
        <v>0</v>
      </c>
      <c r="AN1195" s="11">
        <f>IF(ISERROR(VLOOKUP(U1195,'ITWR Dump'!$A$2:$Y$5000,18,0)),0,(VLOOKUP(U1195,'ITWR Dump'!$A$2:$Y$5000,18,0)))</f>
        <v>0</v>
      </c>
      <c r="AO1195" s="11">
        <f>IF(ISERROR(VLOOKUP(U1195,'ITWR Dump'!$A$2:$Y$5000,25,0)),0,(VLOOKUP('ILC Report'!U1195,'ITWR Dump'!$A$2:$Y$5000,25,0)))</f>
        <v>0</v>
      </c>
      <c r="AP1195" s="11">
        <f t="shared" si="519"/>
        <v>0</v>
      </c>
      <c r="AQ1195" s="26">
        <f t="shared" si="520"/>
        <v>0</v>
      </c>
      <c r="AR1195" s="26">
        <f t="shared" si="521"/>
        <v>0</v>
      </c>
      <c r="AS1195" s="26">
        <f t="shared" si="522"/>
        <v>0</v>
      </c>
      <c r="AT1195" s="26">
        <f t="shared" si="523"/>
        <v>0</v>
      </c>
      <c r="AU1195" s="26">
        <f t="shared" si="524"/>
        <v>0</v>
      </c>
      <c r="AV1195" s="26">
        <f t="shared" si="525"/>
        <v>0</v>
      </c>
      <c r="AW1195" s="11" t="s">
        <v>653</v>
      </c>
      <c r="AX1195" s="11" t="str">
        <f>VLOOKUP(L1195,Group!$A$2:$B$1000,2,0)</f>
        <v>Maintenance</v>
      </c>
      <c r="AY1195" s="11">
        <f>IF(ISERROR(VLOOKUP(U1195,'ITWR Dump'!$A$2:$Y$5000,15,0)),0,(VLOOKUP('ILC Report'!U1195,'ITWR Dump'!$A$2:$Y$5000,15,0)))</f>
        <v>0</v>
      </c>
      <c r="AZ1195" s="11" t="str">
        <f t="shared" si="526"/>
        <v>Yes</v>
      </c>
      <c r="BA1195" s="11" t="str">
        <f t="shared" si="527"/>
        <v>BKO</v>
      </c>
      <c r="BB1195" s="11" t="str">
        <f t="shared" si="528"/>
        <v>MN</v>
      </c>
      <c r="BC1195" s="11" t="str">
        <f t="shared" si="529"/>
        <v>No</v>
      </c>
    </row>
    <row r="1196" spans="1:55" x14ac:dyDescent="0.3">
      <c r="A1196" s="11" t="s">
        <v>127</v>
      </c>
      <c r="B1196" s="11" t="s">
        <v>1867</v>
      </c>
      <c r="C1196" s="11" t="s">
        <v>626</v>
      </c>
      <c r="D1196" s="11" t="s">
        <v>2002</v>
      </c>
      <c r="E1196" s="38" t="s">
        <v>2904</v>
      </c>
      <c r="F1196" s="11">
        <v>1</v>
      </c>
      <c r="G1196" s="40" t="s">
        <v>218</v>
      </c>
      <c r="H1196" s="11" t="str">
        <f t="shared" si="511"/>
        <v>Regular</v>
      </c>
      <c r="I1196" s="11" t="str">
        <f t="shared" si="503"/>
        <v>US</v>
      </c>
      <c r="J1196" s="11" t="str">
        <f>IF(ISERROR(VLOOKUP(C1196,'WI Vs ASM'!$B$2:$E$1000,4,0)),0,(VLOOKUP(C1196,'WI Vs ASM'!$B$2:$E$1000,4,0)))</f>
        <v>Onshore</v>
      </c>
      <c r="K1196" s="11" t="str">
        <f>IF(ISERROR(VLOOKUP(C1196,'WI Vs ASM'!$B$2:$F$1000,5,0)),0,(VLOOKUP(C1196,'WI Vs ASM'!$B$2:$F$1000,5,0)))</f>
        <v>01-Fixed Price</v>
      </c>
      <c r="L1196" s="11" t="str">
        <f>IF(ISERROR(VLOOKUP(C1196,'WI Vs ASM'!$B$2:$D$1000,3,0)),0,(VLOOKUP(C1196,'WI Vs ASM'!$B$2:$D$1000,3,0)))</f>
        <v>00-Maintenance Onshore</v>
      </c>
      <c r="M1196" s="11" t="str">
        <f>IF(ISERROR(VLOOKUP(C1196,'WI Vs ASM'!$B$2:$I$1000,8,0)),0,(VLOOKUP(C1196,'WI Vs ASM'!$B$2:$I$1000,8,0)))</f>
        <v>Rahul Soman</v>
      </c>
      <c r="N1196" s="11" t="str">
        <f>IF(ISERROR(VLOOKUP(C1196,'WI Vs ASM'!$B$2:$G$1000,6,0)),0,(VLOOKUP(C1196,'WI Vs ASM'!$B$2:$G$1000,6,0)))</f>
        <v>Claims</v>
      </c>
      <c r="O1196" s="11" t="str">
        <f>IF(ISERROR(VLOOKUP(C1196,'WI Vs ASM'!$B$2:$H$1000,7,0)),0,(VLOOKUP(C1196,'WI Vs ASM'!$B$2:$H$1000,7,0)))</f>
        <v>Claims</v>
      </c>
      <c r="P1196" s="11" t="str">
        <f t="shared" si="504"/>
        <v>May-17</v>
      </c>
      <c r="Q1196" s="11" t="str">
        <f t="shared" si="505"/>
        <v>Q2</v>
      </c>
      <c r="R1196" s="11" t="str">
        <f>IF(ISERROR(VLOOKUP(C1196,'WI Vs ASM'!$B$2:$J$1000,9,0)),0,(VLOOKUP(C1196,'WI Vs ASM'!$B$2:$J$1000,9,0)))</f>
        <v>Jyothi Pai</v>
      </c>
      <c r="S1196" s="11" t="str">
        <f>IF(ISERROR(VLOOKUP(C1196,'WI Vs ASM'!$B$2:$K$1000,10,0)),0,(VLOOKUP(C1196,'WI Vs ASM'!$B$2:$K$1000,10,0)))</f>
        <v>Dana D. Smith</v>
      </c>
      <c r="T1196" s="11" t="str">
        <f>IF(ISERROR(VLOOKUP(C1196,'WI Vs ASM'!$B$2:$L$1000,11,0)),0,(VLOOKUP(C1196,'WI Vs ASM'!$B$2:$L$1000,11,0)))</f>
        <v>Phillip Mclean</v>
      </c>
      <c r="U1196" s="11" t="e">
        <f t="shared" si="512"/>
        <v>#VALUE!</v>
      </c>
      <c r="V1196" s="11" t="str">
        <f t="shared" si="506"/>
        <v>Yes</v>
      </c>
      <c r="W1196" s="11" t="str">
        <f t="shared" si="507"/>
        <v>No</v>
      </c>
      <c r="X1196" s="11" t="str">
        <f t="shared" si="508"/>
        <v>No</v>
      </c>
      <c r="Y1196" s="11" t="str">
        <f t="shared" si="509"/>
        <v>No</v>
      </c>
      <c r="Z1196" s="11" t="str">
        <f t="shared" si="510"/>
        <v>No</v>
      </c>
      <c r="AA1196" s="11" t="str">
        <f t="shared" si="513"/>
        <v>No</v>
      </c>
      <c r="AB1196" s="11">
        <f>IF(ISERROR(VLOOKUP(U1196,'ITWR Dump'!$A$2:$Y$5000,24,0)),0,(VLOOKUP('ILC Report'!U1196,'ITWR Dump'!$A$2:$Y$5000,24,0)))</f>
        <v>0</v>
      </c>
      <c r="AC1196" s="11" t="str">
        <f t="shared" si="514"/>
        <v>No</v>
      </c>
      <c r="AD1196" s="11" t="str">
        <f t="shared" si="515"/>
        <v/>
      </c>
      <c r="AE1196" s="11">
        <f>IF(ISERROR(VLOOKUP(U1196,'ITWR Dump'!$A$2:$Y$5000,13,0)),0,(VLOOKUP(U1196,'ITWR Dump'!$A$2:$Y$5000,13,0)))</f>
        <v>0</v>
      </c>
      <c r="AF1196" s="11">
        <f>IF(ISERROR(VLOOKUP(U1196,'ITWR Dump'!$A$2:$Y$5000,11,0)),0,(VLOOKUP(U1196,'ITWR Dump'!$A$2:$Y$5000,11,0)))</f>
        <v>0</v>
      </c>
      <c r="AG1196" s="11">
        <f>IF(ISERROR(VLOOKUP(U1196,'ITWR Dump'!$A$2:$Y$5000,2,0)),0,(VLOOKUP(U1196,'ITWR Dump'!$A$2:$Y$5000,2,0)))</f>
        <v>0</v>
      </c>
      <c r="AH1196" s="11">
        <f>IF(ISERROR(VLOOKUP(U1196,'ITWR Dump'!$A$2:$Y$5000,14,0)),0,(VLOOKUP(U1196,'ITWR Dump'!$A$2:$Y$5000,14,0)))</f>
        <v>0</v>
      </c>
      <c r="AI1196" s="11" t="str">
        <f t="shared" si="516"/>
        <v>00-Maintenance Onshore Landed</v>
      </c>
      <c r="AJ1196" s="11" t="str">
        <f t="shared" si="517"/>
        <v>Landed Onshore</v>
      </c>
      <c r="AK1196" s="11" t="str">
        <f>IF(ISERROR(VLOOKUP(A1196,'Team Data'!$C$2:$U$213,17,0)),0,(VLOOKUP(A1196,'Team Data'!$C$2:$U$213,17,0)))</f>
        <v>IMS and FN</v>
      </c>
      <c r="AL1196" s="11" t="str">
        <f t="shared" si="518"/>
        <v>2017-04-24</v>
      </c>
      <c r="AM1196" s="11">
        <f>IF(ISERROR(VLOOKUP(U1196,'ITWR Dump'!$A$2:$Y$5000,16,0)),0,(VLOOKUP(U1196,'ITWR Dump'!$A$2:$Y$5000,16,0)))</f>
        <v>0</v>
      </c>
      <c r="AN1196" s="11">
        <f>IF(ISERROR(VLOOKUP(U1196,'ITWR Dump'!$A$2:$Y$5000,18,0)),0,(VLOOKUP(U1196,'ITWR Dump'!$A$2:$Y$5000,18,0)))</f>
        <v>0</v>
      </c>
      <c r="AO1196" s="11">
        <f>IF(ISERROR(VLOOKUP(U1196,'ITWR Dump'!$A$2:$Y$5000,25,0)),0,(VLOOKUP('ILC Report'!U1196,'ITWR Dump'!$A$2:$Y$5000,25,0)))</f>
        <v>0</v>
      </c>
      <c r="AP1196" s="11">
        <f t="shared" si="519"/>
        <v>1</v>
      </c>
      <c r="AQ1196" s="26">
        <f t="shared" si="520"/>
        <v>0</v>
      </c>
      <c r="AR1196" s="26">
        <f t="shared" si="521"/>
        <v>0</v>
      </c>
      <c r="AS1196" s="26">
        <f t="shared" si="522"/>
        <v>0</v>
      </c>
      <c r="AT1196" s="26">
        <f t="shared" si="523"/>
        <v>0</v>
      </c>
      <c r="AU1196" s="26">
        <f t="shared" si="524"/>
        <v>0</v>
      </c>
      <c r="AV1196" s="26">
        <f t="shared" si="525"/>
        <v>0</v>
      </c>
      <c r="AW1196" s="11" t="s">
        <v>653</v>
      </c>
      <c r="AX1196" s="11" t="str">
        <f>VLOOKUP(L1196,Group!$A$2:$B$1000,2,0)</f>
        <v>Maintenance</v>
      </c>
      <c r="AY1196" s="11">
        <f>IF(ISERROR(VLOOKUP(U1196,'ITWR Dump'!$A$2:$Y$5000,15,0)),0,(VLOOKUP('ILC Report'!U1196,'ITWR Dump'!$A$2:$Y$5000,15,0)))</f>
        <v>0</v>
      </c>
      <c r="AZ1196" s="11" t="str">
        <f t="shared" si="526"/>
        <v>Yes</v>
      </c>
      <c r="BA1196" s="11" t="str">
        <f t="shared" si="527"/>
        <v>BKO</v>
      </c>
      <c r="BB1196" s="11" t="str">
        <f t="shared" si="528"/>
        <v>MN</v>
      </c>
      <c r="BC1196" s="11" t="str">
        <f t="shared" si="529"/>
        <v>No</v>
      </c>
    </row>
    <row r="1197" spans="1:55" x14ac:dyDescent="0.3">
      <c r="A1197" s="11" t="s">
        <v>127</v>
      </c>
      <c r="B1197" s="11" t="s">
        <v>1867</v>
      </c>
      <c r="C1197" s="11" t="s">
        <v>626</v>
      </c>
      <c r="D1197" s="11" t="s">
        <v>2569</v>
      </c>
      <c r="E1197" s="38" t="s">
        <v>2904</v>
      </c>
      <c r="F1197" s="11">
        <v>2</v>
      </c>
      <c r="G1197" s="40" t="s">
        <v>218</v>
      </c>
      <c r="H1197" s="11" t="str">
        <f t="shared" si="511"/>
        <v>Regular</v>
      </c>
      <c r="I1197" s="11" t="str">
        <f t="shared" si="503"/>
        <v>US</v>
      </c>
      <c r="J1197" s="11" t="str">
        <f>IF(ISERROR(VLOOKUP(C1197,'WI Vs ASM'!$B$2:$E$1000,4,0)),0,(VLOOKUP(C1197,'WI Vs ASM'!$B$2:$E$1000,4,0)))</f>
        <v>Onshore</v>
      </c>
      <c r="K1197" s="11" t="str">
        <f>IF(ISERROR(VLOOKUP(C1197,'WI Vs ASM'!$B$2:$F$1000,5,0)),0,(VLOOKUP(C1197,'WI Vs ASM'!$B$2:$F$1000,5,0)))</f>
        <v>01-Fixed Price</v>
      </c>
      <c r="L1197" s="11" t="str">
        <f>IF(ISERROR(VLOOKUP(C1197,'WI Vs ASM'!$B$2:$D$1000,3,0)),0,(VLOOKUP(C1197,'WI Vs ASM'!$B$2:$D$1000,3,0)))</f>
        <v>00-Maintenance Onshore</v>
      </c>
      <c r="M1197" s="11" t="str">
        <f>IF(ISERROR(VLOOKUP(C1197,'WI Vs ASM'!$B$2:$I$1000,8,0)),0,(VLOOKUP(C1197,'WI Vs ASM'!$B$2:$I$1000,8,0)))</f>
        <v>Rahul Soman</v>
      </c>
      <c r="N1197" s="11" t="str">
        <f>IF(ISERROR(VLOOKUP(C1197,'WI Vs ASM'!$B$2:$G$1000,6,0)),0,(VLOOKUP(C1197,'WI Vs ASM'!$B$2:$G$1000,6,0)))</f>
        <v>Claims</v>
      </c>
      <c r="O1197" s="11" t="str">
        <f>IF(ISERROR(VLOOKUP(C1197,'WI Vs ASM'!$B$2:$H$1000,7,0)),0,(VLOOKUP(C1197,'WI Vs ASM'!$B$2:$H$1000,7,0)))</f>
        <v>Claims</v>
      </c>
      <c r="P1197" s="11" t="str">
        <f t="shared" si="504"/>
        <v>May-17</v>
      </c>
      <c r="Q1197" s="11" t="str">
        <f t="shared" si="505"/>
        <v>Q2</v>
      </c>
      <c r="R1197" s="11" t="str">
        <f>IF(ISERROR(VLOOKUP(C1197,'WI Vs ASM'!$B$2:$J$1000,9,0)),0,(VLOOKUP(C1197,'WI Vs ASM'!$B$2:$J$1000,9,0)))</f>
        <v>Jyothi Pai</v>
      </c>
      <c r="S1197" s="11" t="str">
        <f>IF(ISERROR(VLOOKUP(C1197,'WI Vs ASM'!$B$2:$K$1000,10,0)),0,(VLOOKUP(C1197,'WI Vs ASM'!$B$2:$K$1000,10,0)))</f>
        <v>Dana D. Smith</v>
      </c>
      <c r="T1197" s="11" t="str">
        <f>IF(ISERROR(VLOOKUP(C1197,'WI Vs ASM'!$B$2:$L$1000,11,0)),0,(VLOOKUP(C1197,'WI Vs ASM'!$B$2:$L$1000,11,0)))</f>
        <v>Phillip Mclean</v>
      </c>
      <c r="U1197" s="11" t="e">
        <f t="shared" si="512"/>
        <v>#VALUE!</v>
      </c>
      <c r="V1197" s="11" t="str">
        <f t="shared" si="506"/>
        <v>Yes</v>
      </c>
      <c r="W1197" s="11" t="str">
        <f t="shared" si="507"/>
        <v>No</v>
      </c>
      <c r="X1197" s="11" t="str">
        <f t="shared" si="508"/>
        <v>No</v>
      </c>
      <c r="Y1197" s="11" t="str">
        <f t="shared" si="509"/>
        <v>No</v>
      </c>
      <c r="Z1197" s="11" t="str">
        <f t="shared" si="510"/>
        <v>No</v>
      </c>
      <c r="AA1197" s="11" t="str">
        <f t="shared" si="513"/>
        <v>No</v>
      </c>
      <c r="AB1197" s="11">
        <f>IF(ISERROR(VLOOKUP(U1197,'ITWR Dump'!$A$2:$Y$5000,24,0)),0,(VLOOKUP('ILC Report'!U1197,'ITWR Dump'!$A$2:$Y$5000,24,0)))</f>
        <v>0</v>
      </c>
      <c r="AC1197" s="11" t="str">
        <f t="shared" si="514"/>
        <v>No</v>
      </c>
      <c r="AD1197" s="11" t="str">
        <f t="shared" si="515"/>
        <v/>
      </c>
      <c r="AE1197" s="11">
        <f>IF(ISERROR(VLOOKUP(U1197,'ITWR Dump'!$A$2:$Y$5000,13,0)),0,(VLOOKUP(U1197,'ITWR Dump'!$A$2:$Y$5000,13,0)))</f>
        <v>0</v>
      </c>
      <c r="AF1197" s="11">
        <f>IF(ISERROR(VLOOKUP(U1197,'ITWR Dump'!$A$2:$Y$5000,11,0)),0,(VLOOKUP(U1197,'ITWR Dump'!$A$2:$Y$5000,11,0)))</f>
        <v>0</v>
      </c>
      <c r="AG1197" s="11">
        <f>IF(ISERROR(VLOOKUP(U1197,'ITWR Dump'!$A$2:$Y$5000,2,0)),0,(VLOOKUP(U1197,'ITWR Dump'!$A$2:$Y$5000,2,0)))</f>
        <v>0</v>
      </c>
      <c r="AH1197" s="11">
        <f>IF(ISERROR(VLOOKUP(U1197,'ITWR Dump'!$A$2:$Y$5000,14,0)),0,(VLOOKUP(U1197,'ITWR Dump'!$A$2:$Y$5000,14,0)))</f>
        <v>0</v>
      </c>
      <c r="AI1197" s="11" t="str">
        <f t="shared" si="516"/>
        <v>00-Maintenance Onshore Landed</v>
      </c>
      <c r="AJ1197" s="11" t="str">
        <f t="shared" si="517"/>
        <v>Landed Onshore</v>
      </c>
      <c r="AK1197" s="11" t="str">
        <f>IF(ISERROR(VLOOKUP(A1197,'Team Data'!$C$2:$U$213,17,0)),0,(VLOOKUP(A1197,'Team Data'!$C$2:$U$213,17,0)))</f>
        <v>IMS and FN</v>
      </c>
      <c r="AL1197" s="11" t="str">
        <f t="shared" si="518"/>
        <v>2017-04-24</v>
      </c>
      <c r="AM1197" s="11">
        <f>IF(ISERROR(VLOOKUP(U1197,'ITWR Dump'!$A$2:$Y$5000,16,0)),0,(VLOOKUP(U1197,'ITWR Dump'!$A$2:$Y$5000,16,0)))</f>
        <v>0</v>
      </c>
      <c r="AN1197" s="11">
        <f>IF(ISERROR(VLOOKUP(U1197,'ITWR Dump'!$A$2:$Y$5000,18,0)),0,(VLOOKUP(U1197,'ITWR Dump'!$A$2:$Y$5000,18,0)))</f>
        <v>0</v>
      </c>
      <c r="AO1197" s="11">
        <f>IF(ISERROR(VLOOKUP(U1197,'ITWR Dump'!$A$2:$Y$5000,25,0)),0,(VLOOKUP('ILC Report'!U1197,'ITWR Dump'!$A$2:$Y$5000,25,0)))</f>
        <v>0</v>
      </c>
      <c r="AP1197" s="11">
        <f t="shared" si="519"/>
        <v>1</v>
      </c>
      <c r="AQ1197" s="26">
        <f t="shared" si="520"/>
        <v>0</v>
      </c>
      <c r="AR1197" s="26">
        <f t="shared" si="521"/>
        <v>0</v>
      </c>
      <c r="AS1197" s="26">
        <f t="shared" si="522"/>
        <v>0</v>
      </c>
      <c r="AT1197" s="26">
        <f t="shared" si="523"/>
        <v>0</v>
      </c>
      <c r="AU1197" s="26">
        <f t="shared" si="524"/>
        <v>0</v>
      </c>
      <c r="AV1197" s="26">
        <f t="shared" si="525"/>
        <v>0</v>
      </c>
      <c r="AW1197" s="11" t="s">
        <v>653</v>
      </c>
      <c r="AX1197" s="11" t="str">
        <f>VLOOKUP(L1197,Group!$A$2:$B$1000,2,0)</f>
        <v>Maintenance</v>
      </c>
      <c r="AY1197" s="11">
        <f>IF(ISERROR(VLOOKUP(U1197,'ITWR Dump'!$A$2:$Y$5000,15,0)),0,(VLOOKUP('ILC Report'!U1197,'ITWR Dump'!$A$2:$Y$5000,15,0)))</f>
        <v>0</v>
      </c>
      <c r="AZ1197" s="11" t="str">
        <f t="shared" si="526"/>
        <v>Yes</v>
      </c>
      <c r="BA1197" s="11" t="str">
        <f t="shared" si="527"/>
        <v>BKO</v>
      </c>
      <c r="BB1197" s="11" t="str">
        <f t="shared" si="528"/>
        <v>MN</v>
      </c>
      <c r="BC1197" s="11" t="str">
        <f t="shared" si="529"/>
        <v>No</v>
      </c>
    </row>
    <row r="1198" spans="1:55" x14ac:dyDescent="0.3">
      <c r="A1198" s="11" t="s">
        <v>127</v>
      </c>
      <c r="B1198" s="11" t="s">
        <v>1867</v>
      </c>
      <c r="C1198" s="11" t="s">
        <v>625</v>
      </c>
      <c r="D1198" s="11" t="s">
        <v>2562</v>
      </c>
      <c r="E1198" s="38" t="s">
        <v>2904</v>
      </c>
      <c r="F1198" s="11">
        <v>40</v>
      </c>
      <c r="G1198" s="40" t="s">
        <v>218</v>
      </c>
      <c r="H1198" s="11" t="str">
        <f t="shared" si="511"/>
        <v>Regular</v>
      </c>
      <c r="I1198" s="11" t="str">
        <f t="shared" si="503"/>
        <v>US</v>
      </c>
      <c r="J1198" s="11" t="str">
        <f>IF(ISERROR(VLOOKUP(C1198,'WI Vs ASM'!$B$2:$E$1000,4,0)),0,(VLOOKUP(C1198,'WI Vs ASM'!$B$2:$E$1000,4,0)))</f>
        <v>Onshore</v>
      </c>
      <c r="K1198" s="11" t="str">
        <f>IF(ISERROR(VLOOKUP(C1198,'WI Vs ASM'!$B$2:$F$1000,5,0)),0,(VLOOKUP(C1198,'WI Vs ASM'!$B$2:$F$1000,5,0)))</f>
        <v>02-Variable Billable</v>
      </c>
      <c r="L1198" s="11" t="str">
        <f>IF(ISERROR(VLOOKUP(C1198,'WI Vs ASM'!$B$2:$D$1000,3,0)),0,(VLOOKUP(C1198,'WI Vs ASM'!$B$2:$D$1000,3,0)))</f>
        <v>77-Landed BA-SE Onshore</v>
      </c>
      <c r="M1198" s="11" t="str">
        <f>IF(ISERROR(VLOOKUP(C1198,'WI Vs ASM'!$B$2:$I$1000,8,0)),0,(VLOOKUP(C1198,'WI Vs ASM'!$B$2:$I$1000,8,0)))</f>
        <v>Rahul Soman</v>
      </c>
      <c r="N1198" s="11" t="str">
        <f>IF(ISERROR(VLOOKUP(C1198,'WI Vs ASM'!$B$2:$G$1000,6,0)),0,(VLOOKUP(C1198,'WI Vs ASM'!$B$2:$G$1000,6,0)))</f>
        <v>Claims</v>
      </c>
      <c r="O1198" s="11" t="str">
        <f>IF(ISERROR(VLOOKUP(C1198,'WI Vs ASM'!$B$2:$H$1000,7,0)),0,(VLOOKUP(C1198,'WI Vs ASM'!$B$2:$H$1000,7,0)))</f>
        <v>Claims</v>
      </c>
      <c r="P1198" s="11" t="str">
        <f t="shared" si="504"/>
        <v>May-17</v>
      </c>
      <c r="Q1198" s="11" t="str">
        <f t="shared" si="505"/>
        <v>Q2</v>
      </c>
      <c r="R1198" s="11" t="str">
        <f>IF(ISERROR(VLOOKUP(C1198,'WI Vs ASM'!$B$2:$J$1000,9,0)),0,(VLOOKUP(C1198,'WI Vs ASM'!$B$2:$J$1000,9,0)))</f>
        <v>Jyothi Pai</v>
      </c>
      <c r="S1198" s="11" t="str">
        <f>IF(ISERROR(VLOOKUP(C1198,'WI Vs ASM'!$B$2:$K$1000,10,0)),0,(VLOOKUP(C1198,'WI Vs ASM'!$B$2:$K$1000,10,0)))</f>
        <v>Dana D. Smith</v>
      </c>
      <c r="T1198" s="11" t="str">
        <f>IF(ISERROR(VLOOKUP(C1198,'WI Vs ASM'!$B$2:$L$1000,11,0)),0,(VLOOKUP(C1198,'WI Vs ASM'!$B$2:$L$1000,11,0)))</f>
        <v>Phillip Mclean</v>
      </c>
      <c r="U1198" s="11" t="e">
        <f t="shared" si="512"/>
        <v>#VALUE!</v>
      </c>
      <c r="V1198" s="11" t="str">
        <f t="shared" si="506"/>
        <v>No</v>
      </c>
      <c r="W1198" s="11" t="str">
        <f t="shared" si="507"/>
        <v>Yes</v>
      </c>
      <c r="X1198" s="11" t="str">
        <f t="shared" si="508"/>
        <v>Yes</v>
      </c>
      <c r="Y1198" s="11" t="str">
        <f t="shared" si="509"/>
        <v>No</v>
      </c>
      <c r="Z1198" s="11" t="str">
        <f t="shared" si="510"/>
        <v>No</v>
      </c>
      <c r="AA1198" s="11" t="str">
        <f t="shared" si="513"/>
        <v>No</v>
      </c>
      <c r="AB1198" s="11">
        <f>IF(ISERROR(VLOOKUP(U1198,'ITWR Dump'!$A$2:$Y$5000,24,0)),0,(VLOOKUP('ILC Report'!U1198,'ITWR Dump'!$A$2:$Y$5000,24,0)))</f>
        <v>0</v>
      </c>
      <c r="AC1198" s="11" t="str">
        <f t="shared" si="514"/>
        <v>Yes</v>
      </c>
      <c r="AD1198" s="11" t="str">
        <f t="shared" si="515"/>
        <v>BASE/Staff Aug</v>
      </c>
      <c r="AE1198" s="11">
        <f>IF(ISERROR(VLOOKUP(U1198,'ITWR Dump'!$A$2:$Y$5000,13,0)),0,(VLOOKUP(U1198,'ITWR Dump'!$A$2:$Y$5000,13,0)))</f>
        <v>0</v>
      </c>
      <c r="AF1198" s="11">
        <f>IF(ISERROR(VLOOKUP(U1198,'ITWR Dump'!$A$2:$Y$5000,11,0)),0,(VLOOKUP(U1198,'ITWR Dump'!$A$2:$Y$5000,11,0)))</f>
        <v>0</v>
      </c>
      <c r="AG1198" s="11">
        <f>IF(ISERROR(VLOOKUP(U1198,'ITWR Dump'!$A$2:$Y$5000,2,0)),0,(VLOOKUP(U1198,'ITWR Dump'!$A$2:$Y$5000,2,0)))</f>
        <v>0</v>
      </c>
      <c r="AH1198" s="11">
        <f>IF(ISERROR(VLOOKUP(U1198,'ITWR Dump'!$A$2:$Y$5000,14,0)),0,(VLOOKUP(U1198,'ITWR Dump'!$A$2:$Y$5000,14,0)))</f>
        <v>0</v>
      </c>
      <c r="AI1198" s="11" t="str">
        <f t="shared" si="516"/>
        <v>77-Landed BA-SE Onshore Landed</v>
      </c>
      <c r="AJ1198" s="11" t="str">
        <f t="shared" si="517"/>
        <v>Landed Onshore</v>
      </c>
      <c r="AK1198" s="11" t="str">
        <f>IF(ISERROR(VLOOKUP(A1198,'Team Data'!$C$2:$U$213,17,0)),0,(VLOOKUP(A1198,'Team Data'!$C$2:$U$213,17,0)))</f>
        <v>IMS and FN</v>
      </c>
      <c r="AL1198" s="11" t="str">
        <f t="shared" si="518"/>
        <v>2017-04-24</v>
      </c>
      <c r="AM1198" s="11">
        <f>IF(ISERROR(VLOOKUP(U1198,'ITWR Dump'!$A$2:$Y$5000,16,0)),0,(VLOOKUP(U1198,'ITWR Dump'!$A$2:$Y$5000,16,0)))</f>
        <v>0</v>
      </c>
      <c r="AN1198" s="11">
        <f>IF(ISERROR(VLOOKUP(U1198,'ITWR Dump'!$A$2:$Y$5000,18,0)),0,(VLOOKUP(U1198,'ITWR Dump'!$A$2:$Y$5000,18,0)))</f>
        <v>0</v>
      </c>
      <c r="AO1198" s="11">
        <f>IF(ISERROR(VLOOKUP(U1198,'ITWR Dump'!$A$2:$Y$5000,25,0)),0,(VLOOKUP('ILC Report'!U1198,'ITWR Dump'!$A$2:$Y$5000,25,0)))</f>
        <v>0</v>
      </c>
      <c r="AP1198" s="11">
        <f t="shared" si="519"/>
        <v>0</v>
      </c>
      <c r="AQ1198" s="26">
        <f t="shared" si="520"/>
        <v>0</v>
      </c>
      <c r="AR1198" s="26">
        <f t="shared" si="521"/>
        <v>0</v>
      </c>
      <c r="AS1198" s="26">
        <f t="shared" si="522"/>
        <v>0</v>
      </c>
      <c r="AT1198" s="26">
        <f t="shared" si="523"/>
        <v>0</v>
      </c>
      <c r="AU1198" s="26">
        <f t="shared" si="524"/>
        <v>0</v>
      </c>
      <c r="AV1198" s="26">
        <f t="shared" si="525"/>
        <v>0</v>
      </c>
      <c r="AW1198" s="11" t="s">
        <v>653</v>
      </c>
      <c r="AX1198" s="11" t="str">
        <f>VLOOKUP(L1198,Group!$A$2:$B$1000,2,0)</f>
        <v>Enhancement</v>
      </c>
      <c r="AY1198" s="11">
        <f>IF(ISERROR(VLOOKUP(U1198,'ITWR Dump'!$A$2:$Y$5000,15,0)),0,(VLOOKUP('ILC Report'!U1198,'ITWR Dump'!$A$2:$Y$5000,15,0)))</f>
        <v>0</v>
      </c>
      <c r="AZ1198" s="11" t="str">
        <f t="shared" si="526"/>
        <v>No</v>
      </c>
      <c r="BA1198" s="11" t="str">
        <f t="shared" si="527"/>
        <v>BKO</v>
      </c>
      <c r="BB1198" s="11" t="str">
        <f t="shared" si="528"/>
        <v>LB</v>
      </c>
      <c r="BC1198" s="11" t="str">
        <f t="shared" si="529"/>
        <v>No</v>
      </c>
    </row>
    <row r="1199" spans="1:55" x14ac:dyDescent="0.3">
      <c r="A1199" s="11" t="s">
        <v>127</v>
      </c>
      <c r="B1199" s="11" t="s">
        <v>1867</v>
      </c>
      <c r="C1199" s="11" t="s">
        <v>626</v>
      </c>
      <c r="D1199" s="11" t="s">
        <v>2570</v>
      </c>
      <c r="E1199" s="38" t="s">
        <v>2904</v>
      </c>
      <c r="F1199" s="11">
        <v>1</v>
      </c>
      <c r="G1199" s="40" t="s">
        <v>218</v>
      </c>
      <c r="H1199" s="11" t="str">
        <f t="shared" si="511"/>
        <v>Regular</v>
      </c>
      <c r="I1199" s="11" t="str">
        <f t="shared" si="503"/>
        <v>US</v>
      </c>
      <c r="J1199" s="11" t="str">
        <f>IF(ISERROR(VLOOKUP(C1199,'WI Vs ASM'!$B$2:$E$1000,4,0)),0,(VLOOKUP(C1199,'WI Vs ASM'!$B$2:$E$1000,4,0)))</f>
        <v>Onshore</v>
      </c>
      <c r="K1199" s="11" t="str">
        <f>IF(ISERROR(VLOOKUP(C1199,'WI Vs ASM'!$B$2:$F$1000,5,0)),0,(VLOOKUP(C1199,'WI Vs ASM'!$B$2:$F$1000,5,0)))</f>
        <v>01-Fixed Price</v>
      </c>
      <c r="L1199" s="11" t="str">
        <f>IF(ISERROR(VLOOKUP(C1199,'WI Vs ASM'!$B$2:$D$1000,3,0)),0,(VLOOKUP(C1199,'WI Vs ASM'!$B$2:$D$1000,3,0)))</f>
        <v>00-Maintenance Onshore</v>
      </c>
      <c r="M1199" s="11" t="str">
        <f>IF(ISERROR(VLOOKUP(C1199,'WI Vs ASM'!$B$2:$I$1000,8,0)),0,(VLOOKUP(C1199,'WI Vs ASM'!$B$2:$I$1000,8,0)))</f>
        <v>Rahul Soman</v>
      </c>
      <c r="N1199" s="11" t="str">
        <f>IF(ISERROR(VLOOKUP(C1199,'WI Vs ASM'!$B$2:$G$1000,6,0)),0,(VLOOKUP(C1199,'WI Vs ASM'!$B$2:$G$1000,6,0)))</f>
        <v>Claims</v>
      </c>
      <c r="O1199" s="11" t="str">
        <f>IF(ISERROR(VLOOKUP(C1199,'WI Vs ASM'!$B$2:$H$1000,7,0)),0,(VLOOKUP(C1199,'WI Vs ASM'!$B$2:$H$1000,7,0)))</f>
        <v>Claims</v>
      </c>
      <c r="P1199" s="11" t="str">
        <f t="shared" si="504"/>
        <v>May-17</v>
      </c>
      <c r="Q1199" s="11" t="str">
        <f t="shared" si="505"/>
        <v>Q2</v>
      </c>
      <c r="R1199" s="11" t="str">
        <f>IF(ISERROR(VLOOKUP(C1199,'WI Vs ASM'!$B$2:$J$1000,9,0)),0,(VLOOKUP(C1199,'WI Vs ASM'!$B$2:$J$1000,9,0)))</f>
        <v>Jyothi Pai</v>
      </c>
      <c r="S1199" s="11" t="str">
        <f>IF(ISERROR(VLOOKUP(C1199,'WI Vs ASM'!$B$2:$K$1000,10,0)),0,(VLOOKUP(C1199,'WI Vs ASM'!$B$2:$K$1000,10,0)))</f>
        <v>Dana D. Smith</v>
      </c>
      <c r="T1199" s="11" t="str">
        <f>IF(ISERROR(VLOOKUP(C1199,'WI Vs ASM'!$B$2:$L$1000,11,0)),0,(VLOOKUP(C1199,'WI Vs ASM'!$B$2:$L$1000,11,0)))</f>
        <v>Phillip Mclean</v>
      </c>
      <c r="U1199" s="11" t="str">
        <f t="shared" si="512"/>
        <v>WR736001</v>
      </c>
      <c r="V1199" s="11" t="str">
        <f t="shared" si="506"/>
        <v>No</v>
      </c>
      <c r="W1199" s="11" t="str">
        <f t="shared" si="507"/>
        <v>Yes</v>
      </c>
      <c r="X1199" s="11" t="str">
        <f t="shared" si="508"/>
        <v>No</v>
      </c>
      <c r="Y1199" s="11" t="str">
        <f t="shared" si="509"/>
        <v>No</v>
      </c>
      <c r="Z1199" s="11" t="str">
        <f t="shared" si="510"/>
        <v>No</v>
      </c>
      <c r="AA1199" s="11" t="str">
        <f t="shared" si="513"/>
        <v>No</v>
      </c>
      <c r="AB1199" s="11">
        <f>IF(ISERROR(VLOOKUP(U1199,'ITWR Dump'!$A$2:$Y$5000,24,0)),0,(VLOOKUP('ILC Report'!U1199,'ITWR Dump'!$A$2:$Y$5000,24,0)))</f>
        <v>0</v>
      </c>
      <c r="AC1199" s="11" t="str">
        <f t="shared" si="514"/>
        <v>No</v>
      </c>
      <c r="AD1199" s="11" t="str">
        <f t="shared" si="515"/>
        <v/>
      </c>
      <c r="AE1199" s="11">
        <f>IF(ISERROR(VLOOKUP(U1199,'ITWR Dump'!$A$2:$Y$5000,13,0)),0,(VLOOKUP(U1199,'ITWR Dump'!$A$2:$Y$5000,13,0)))</f>
        <v>0</v>
      </c>
      <c r="AF1199" s="11">
        <f>IF(ISERROR(VLOOKUP(U1199,'ITWR Dump'!$A$2:$Y$5000,11,0)),0,(VLOOKUP(U1199,'ITWR Dump'!$A$2:$Y$5000,11,0)))</f>
        <v>0</v>
      </c>
      <c r="AG1199" s="11">
        <f>IF(ISERROR(VLOOKUP(U1199,'ITWR Dump'!$A$2:$Y$5000,2,0)),0,(VLOOKUP(U1199,'ITWR Dump'!$A$2:$Y$5000,2,0)))</f>
        <v>0</v>
      </c>
      <c r="AH1199" s="11">
        <f>IF(ISERROR(VLOOKUP(U1199,'ITWR Dump'!$A$2:$Y$5000,14,0)),0,(VLOOKUP(U1199,'ITWR Dump'!$A$2:$Y$5000,14,0)))</f>
        <v>0</v>
      </c>
      <c r="AI1199" s="11" t="str">
        <f t="shared" si="516"/>
        <v>00-Maintenance Onshore Landed</v>
      </c>
      <c r="AJ1199" s="11" t="str">
        <f t="shared" si="517"/>
        <v>Landed Onshore</v>
      </c>
      <c r="AK1199" s="11" t="str">
        <f>IF(ISERROR(VLOOKUP(A1199,'Team Data'!$C$2:$U$213,17,0)),0,(VLOOKUP(A1199,'Team Data'!$C$2:$U$213,17,0)))</f>
        <v>IMS and FN</v>
      </c>
      <c r="AL1199" s="11" t="str">
        <f t="shared" si="518"/>
        <v>2017-04-24</v>
      </c>
      <c r="AM1199" s="11">
        <f>IF(ISERROR(VLOOKUP(U1199,'ITWR Dump'!$A$2:$Y$5000,16,0)),0,(VLOOKUP(U1199,'ITWR Dump'!$A$2:$Y$5000,16,0)))</f>
        <v>0</v>
      </c>
      <c r="AN1199" s="11">
        <f>IF(ISERROR(VLOOKUP(U1199,'ITWR Dump'!$A$2:$Y$5000,18,0)),0,(VLOOKUP(U1199,'ITWR Dump'!$A$2:$Y$5000,18,0)))</f>
        <v>0</v>
      </c>
      <c r="AO1199" s="11">
        <f>IF(ISERROR(VLOOKUP(U1199,'ITWR Dump'!$A$2:$Y$5000,25,0)),0,(VLOOKUP('ILC Report'!U1199,'ITWR Dump'!$A$2:$Y$5000,25,0)))</f>
        <v>0</v>
      </c>
      <c r="AP1199" s="11">
        <f t="shared" si="519"/>
        <v>0</v>
      </c>
      <c r="AQ1199" s="26">
        <f t="shared" si="520"/>
        <v>0</v>
      </c>
      <c r="AR1199" s="26">
        <f t="shared" si="521"/>
        <v>0</v>
      </c>
      <c r="AS1199" s="26">
        <f t="shared" si="522"/>
        <v>0</v>
      </c>
      <c r="AT1199" s="26">
        <f t="shared" si="523"/>
        <v>0</v>
      </c>
      <c r="AU1199" s="26">
        <f t="shared" si="524"/>
        <v>0</v>
      </c>
      <c r="AV1199" s="26">
        <f t="shared" si="525"/>
        <v>0</v>
      </c>
      <c r="AW1199" s="11" t="s">
        <v>653</v>
      </c>
      <c r="AX1199" s="11" t="str">
        <f>VLOOKUP(L1199,Group!$A$2:$B$1000,2,0)</f>
        <v>Maintenance</v>
      </c>
      <c r="AY1199" s="11">
        <f>IF(ISERROR(VLOOKUP(U1199,'ITWR Dump'!$A$2:$Y$5000,15,0)),0,(VLOOKUP('ILC Report'!U1199,'ITWR Dump'!$A$2:$Y$5000,15,0)))</f>
        <v>0</v>
      </c>
      <c r="AZ1199" s="11" t="str">
        <f t="shared" si="526"/>
        <v>Yes</v>
      </c>
      <c r="BA1199" s="11" t="str">
        <f t="shared" si="527"/>
        <v>BKO</v>
      </c>
      <c r="BB1199" s="11" t="str">
        <f t="shared" si="528"/>
        <v>MN</v>
      </c>
      <c r="BC1199" s="11" t="str">
        <f t="shared" si="529"/>
        <v>No</v>
      </c>
    </row>
    <row r="1200" spans="1:55" x14ac:dyDescent="0.3">
      <c r="A1200" s="11" t="s">
        <v>127</v>
      </c>
      <c r="B1200" s="11" t="s">
        <v>1867</v>
      </c>
      <c r="C1200" s="11" t="s">
        <v>626</v>
      </c>
      <c r="D1200" s="11" t="s">
        <v>2568</v>
      </c>
      <c r="E1200" s="38" t="s">
        <v>2904</v>
      </c>
      <c r="F1200" s="11">
        <v>1</v>
      </c>
      <c r="G1200" s="40" t="s">
        <v>218</v>
      </c>
      <c r="H1200" s="11" t="str">
        <f t="shared" si="511"/>
        <v>Regular</v>
      </c>
      <c r="I1200" s="11" t="str">
        <f t="shared" si="503"/>
        <v>US</v>
      </c>
      <c r="J1200" s="11" t="str">
        <f>IF(ISERROR(VLOOKUP(C1200,'WI Vs ASM'!$B$2:$E$1000,4,0)),0,(VLOOKUP(C1200,'WI Vs ASM'!$B$2:$E$1000,4,0)))</f>
        <v>Onshore</v>
      </c>
      <c r="K1200" s="11" t="str">
        <f>IF(ISERROR(VLOOKUP(C1200,'WI Vs ASM'!$B$2:$F$1000,5,0)),0,(VLOOKUP(C1200,'WI Vs ASM'!$B$2:$F$1000,5,0)))</f>
        <v>01-Fixed Price</v>
      </c>
      <c r="L1200" s="11" t="str">
        <f>IF(ISERROR(VLOOKUP(C1200,'WI Vs ASM'!$B$2:$D$1000,3,0)),0,(VLOOKUP(C1200,'WI Vs ASM'!$B$2:$D$1000,3,0)))</f>
        <v>00-Maintenance Onshore</v>
      </c>
      <c r="M1200" s="11" t="str">
        <f>IF(ISERROR(VLOOKUP(C1200,'WI Vs ASM'!$B$2:$I$1000,8,0)),0,(VLOOKUP(C1200,'WI Vs ASM'!$B$2:$I$1000,8,0)))</f>
        <v>Rahul Soman</v>
      </c>
      <c r="N1200" s="11" t="str">
        <f>IF(ISERROR(VLOOKUP(C1200,'WI Vs ASM'!$B$2:$G$1000,6,0)),0,(VLOOKUP(C1200,'WI Vs ASM'!$B$2:$G$1000,6,0)))</f>
        <v>Claims</v>
      </c>
      <c r="O1200" s="11" t="str">
        <f>IF(ISERROR(VLOOKUP(C1200,'WI Vs ASM'!$B$2:$H$1000,7,0)),0,(VLOOKUP(C1200,'WI Vs ASM'!$B$2:$H$1000,7,0)))</f>
        <v>Claims</v>
      </c>
      <c r="P1200" s="11" t="str">
        <f t="shared" si="504"/>
        <v>May-17</v>
      </c>
      <c r="Q1200" s="11" t="str">
        <f t="shared" si="505"/>
        <v>Q2</v>
      </c>
      <c r="R1200" s="11" t="str">
        <f>IF(ISERROR(VLOOKUP(C1200,'WI Vs ASM'!$B$2:$J$1000,9,0)),0,(VLOOKUP(C1200,'WI Vs ASM'!$B$2:$J$1000,9,0)))</f>
        <v>Jyothi Pai</v>
      </c>
      <c r="S1200" s="11" t="str">
        <f>IF(ISERROR(VLOOKUP(C1200,'WI Vs ASM'!$B$2:$K$1000,10,0)),0,(VLOOKUP(C1200,'WI Vs ASM'!$B$2:$K$1000,10,0)))</f>
        <v>Dana D. Smith</v>
      </c>
      <c r="T1200" s="11" t="str">
        <f>IF(ISERROR(VLOOKUP(C1200,'WI Vs ASM'!$B$2:$L$1000,11,0)),0,(VLOOKUP(C1200,'WI Vs ASM'!$B$2:$L$1000,11,0)))</f>
        <v>Phillip Mclean</v>
      </c>
      <c r="U1200" s="11" t="str">
        <f t="shared" si="512"/>
        <v>WR736001</v>
      </c>
      <c r="V1200" s="11" t="str">
        <f t="shared" si="506"/>
        <v>No</v>
      </c>
      <c r="W1200" s="11" t="str">
        <f t="shared" si="507"/>
        <v>Yes</v>
      </c>
      <c r="X1200" s="11" t="str">
        <f t="shared" si="508"/>
        <v>No</v>
      </c>
      <c r="Y1200" s="11" t="str">
        <f t="shared" si="509"/>
        <v>No</v>
      </c>
      <c r="Z1200" s="11" t="str">
        <f t="shared" si="510"/>
        <v>No</v>
      </c>
      <c r="AA1200" s="11" t="str">
        <f t="shared" si="513"/>
        <v>No</v>
      </c>
      <c r="AB1200" s="11">
        <f>IF(ISERROR(VLOOKUP(U1200,'ITWR Dump'!$A$2:$Y$5000,24,0)),0,(VLOOKUP('ILC Report'!U1200,'ITWR Dump'!$A$2:$Y$5000,24,0)))</f>
        <v>0</v>
      </c>
      <c r="AC1200" s="11" t="str">
        <f t="shared" si="514"/>
        <v>No</v>
      </c>
      <c r="AD1200" s="11" t="str">
        <f t="shared" si="515"/>
        <v/>
      </c>
      <c r="AE1200" s="11">
        <f>IF(ISERROR(VLOOKUP(U1200,'ITWR Dump'!$A$2:$Y$5000,13,0)),0,(VLOOKUP(U1200,'ITWR Dump'!$A$2:$Y$5000,13,0)))</f>
        <v>0</v>
      </c>
      <c r="AF1200" s="11">
        <f>IF(ISERROR(VLOOKUP(U1200,'ITWR Dump'!$A$2:$Y$5000,11,0)),0,(VLOOKUP(U1200,'ITWR Dump'!$A$2:$Y$5000,11,0)))</f>
        <v>0</v>
      </c>
      <c r="AG1200" s="11">
        <f>IF(ISERROR(VLOOKUP(U1200,'ITWR Dump'!$A$2:$Y$5000,2,0)),0,(VLOOKUP(U1200,'ITWR Dump'!$A$2:$Y$5000,2,0)))</f>
        <v>0</v>
      </c>
      <c r="AH1200" s="11">
        <f>IF(ISERROR(VLOOKUP(U1200,'ITWR Dump'!$A$2:$Y$5000,14,0)),0,(VLOOKUP(U1200,'ITWR Dump'!$A$2:$Y$5000,14,0)))</f>
        <v>0</v>
      </c>
      <c r="AI1200" s="11" t="str">
        <f t="shared" si="516"/>
        <v>00-Maintenance Onshore Landed</v>
      </c>
      <c r="AJ1200" s="11" t="str">
        <f t="shared" si="517"/>
        <v>Landed Onshore</v>
      </c>
      <c r="AK1200" s="11" t="str">
        <f>IF(ISERROR(VLOOKUP(A1200,'Team Data'!$C$2:$U$213,17,0)),0,(VLOOKUP(A1200,'Team Data'!$C$2:$U$213,17,0)))</f>
        <v>IMS and FN</v>
      </c>
      <c r="AL1200" s="11" t="str">
        <f t="shared" si="518"/>
        <v>2017-04-24</v>
      </c>
      <c r="AM1200" s="11">
        <f>IF(ISERROR(VLOOKUP(U1200,'ITWR Dump'!$A$2:$Y$5000,16,0)),0,(VLOOKUP(U1200,'ITWR Dump'!$A$2:$Y$5000,16,0)))</f>
        <v>0</v>
      </c>
      <c r="AN1200" s="11">
        <f>IF(ISERROR(VLOOKUP(U1200,'ITWR Dump'!$A$2:$Y$5000,18,0)),0,(VLOOKUP(U1200,'ITWR Dump'!$A$2:$Y$5000,18,0)))</f>
        <v>0</v>
      </c>
      <c r="AO1200" s="11">
        <f>IF(ISERROR(VLOOKUP(U1200,'ITWR Dump'!$A$2:$Y$5000,25,0)),0,(VLOOKUP('ILC Report'!U1200,'ITWR Dump'!$A$2:$Y$5000,25,0)))</f>
        <v>0</v>
      </c>
      <c r="AP1200" s="11">
        <f t="shared" si="519"/>
        <v>0</v>
      </c>
      <c r="AQ1200" s="26">
        <f t="shared" si="520"/>
        <v>0</v>
      </c>
      <c r="AR1200" s="26">
        <f t="shared" si="521"/>
        <v>0</v>
      </c>
      <c r="AS1200" s="26">
        <f t="shared" si="522"/>
        <v>0</v>
      </c>
      <c r="AT1200" s="26">
        <f t="shared" si="523"/>
        <v>0</v>
      </c>
      <c r="AU1200" s="26">
        <f t="shared" si="524"/>
        <v>0</v>
      </c>
      <c r="AV1200" s="26">
        <f t="shared" si="525"/>
        <v>0</v>
      </c>
      <c r="AW1200" s="11" t="s">
        <v>653</v>
      </c>
      <c r="AX1200" s="11" t="str">
        <f>VLOOKUP(L1200,Group!$A$2:$B$1000,2,0)</f>
        <v>Maintenance</v>
      </c>
      <c r="AY1200" s="11">
        <f>IF(ISERROR(VLOOKUP(U1200,'ITWR Dump'!$A$2:$Y$5000,15,0)),0,(VLOOKUP('ILC Report'!U1200,'ITWR Dump'!$A$2:$Y$5000,15,0)))</f>
        <v>0</v>
      </c>
      <c r="AZ1200" s="11" t="str">
        <f t="shared" si="526"/>
        <v>Yes</v>
      </c>
      <c r="BA1200" s="11" t="str">
        <f t="shared" si="527"/>
        <v>BKO</v>
      </c>
      <c r="BB1200" s="11" t="str">
        <f t="shared" si="528"/>
        <v>MN</v>
      </c>
      <c r="BC1200" s="11" t="str">
        <f t="shared" si="529"/>
        <v>No</v>
      </c>
    </row>
    <row r="1201" spans="1:55" x14ac:dyDescent="0.3">
      <c r="A1201" s="11" t="s">
        <v>683</v>
      </c>
      <c r="B1201" s="11" t="s">
        <v>1868</v>
      </c>
      <c r="C1201" s="11" t="s">
        <v>573</v>
      </c>
      <c r="D1201" s="11" t="s">
        <v>2571</v>
      </c>
      <c r="E1201" s="38" t="s">
        <v>652</v>
      </c>
      <c r="F1201" s="11">
        <v>4</v>
      </c>
      <c r="G1201" s="40" t="s">
        <v>218</v>
      </c>
      <c r="H1201" s="11" t="str">
        <f t="shared" si="511"/>
        <v>Regular</v>
      </c>
      <c r="I1201" s="11" t="str">
        <f t="shared" si="503"/>
        <v>INDIA</v>
      </c>
      <c r="J1201" s="11" t="str">
        <f>IF(ISERROR(VLOOKUP(C1201,'WI Vs ASM'!$B$2:$E$1000,4,0)),0,(VLOOKUP(C1201,'WI Vs ASM'!$B$2:$E$1000,4,0)))</f>
        <v>Offshore</v>
      </c>
      <c r="K1201" s="11" t="str">
        <f>IF(ISERROR(VLOOKUP(C1201,'WI Vs ASM'!$B$2:$F$1000,5,0)),0,(VLOOKUP(C1201,'WI Vs ASM'!$B$2:$F$1000,5,0)))</f>
        <v>01-Fixed Price</v>
      </c>
      <c r="L1201" s="11" t="str">
        <f>IF(ISERROR(VLOOKUP(C1201,'WI Vs ASM'!$B$2:$D$1000,3,0)),0,(VLOOKUP(C1201,'WI Vs ASM'!$B$2:$D$1000,3,0)))</f>
        <v>01-Maintenance Offshore</v>
      </c>
      <c r="M1201" s="11" t="str">
        <f>IF(ISERROR(VLOOKUP(C1201,'WI Vs ASM'!$B$2:$I$1000,8,0)),0,(VLOOKUP(C1201,'WI Vs ASM'!$B$2:$I$1000,8,0)))</f>
        <v>Rahul Soman</v>
      </c>
      <c r="N1201" s="11" t="str">
        <f>IF(ISERROR(VLOOKUP(C1201,'WI Vs ASM'!$B$2:$G$1000,6,0)),0,(VLOOKUP(C1201,'WI Vs ASM'!$B$2:$G$1000,6,0)))</f>
        <v>Commercial</v>
      </c>
      <c r="O1201" s="11" t="str">
        <f>IF(ISERROR(VLOOKUP(C1201,'WI Vs ASM'!$B$2:$H$1000,7,0)),0,(VLOOKUP(C1201,'WI Vs ASM'!$B$2:$H$1000,7,0)))</f>
        <v>Commercial</v>
      </c>
      <c r="P1201" s="11" t="str">
        <f t="shared" si="504"/>
        <v>Apr-17</v>
      </c>
      <c r="Q1201" s="11" t="str">
        <f t="shared" si="505"/>
        <v>Q2</v>
      </c>
      <c r="R1201" s="11" t="str">
        <f>IF(ISERROR(VLOOKUP(C1201,'WI Vs ASM'!$B$2:$J$1000,9,0)),0,(VLOOKUP(C1201,'WI Vs ASM'!$B$2:$J$1000,9,0)))</f>
        <v>Jyothi Pai</v>
      </c>
      <c r="S1201" s="11" t="str">
        <f>IF(ISERROR(VLOOKUP(C1201,'WI Vs ASM'!$B$2:$K$1000,10,0)),0,(VLOOKUP(C1201,'WI Vs ASM'!$B$2:$K$1000,10,0)))</f>
        <v>Saju Bhaskaran</v>
      </c>
      <c r="T1201" s="11" t="str">
        <f>IF(ISERROR(VLOOKUP(C1201,'WI Vs ASM'!$B$2:$L$1000,11,0)),0,(VLOOKUP(C1201,'WI Vs ASM'!$B$2:$L$1000,11,0)))</f>
        <v>Sreekala Balasubramanian</v>
      </c>
      <c r="U1201" s="11" t="e">
        <f t="shared" si="512"/>
        <v>#VALUE!</v>
      </c>
      <c r="V1201" s="11" t="str">
        <f t="shared" si="506"/>
        <v>No</v>
      </c>
      <c r="W1201" s="11" t="str">
        <f t="shared" si="507"/>
        <v>Yes</v>
      </c>
      <c r="X1201" s="11" t="str">
        <f t="shared" si="508"/>
        <v>No</v>
      </c>
      <c r="Y1201" s="11" t="str">
        <f t="shared" si="509"/>
        <v>No</v>
      </c>
      <c r="Z1201" s="11" t="str">
        <f t="shared" si="510"/>
        <v>No</v>
      </c>
      <c r="AA1201" s="11" t="str">
        <f t="shared" si="513"/>
        <v>No</v>
      </c>
      <c r="AB1201" s="11">
        <f>IF(ISERROR(VLOOKUP(U1201,'ITWR Dump'!$A$2:$Y$5000,24,0)),0,(VLOOKUP('ILC Report'!U1201,'ITWR Dump'!$A$2:$Y$5000,24,0)))</f>
        <v>0</v>
      </c>
      <c r="AC1201" s="11" t="str">
        <f t="shared" si="514"/>
        <v>No</v>
      </c>
      <c r="AD1201" s="11" t="str">
        <f t="shared" si="515"/>
        <v/>
      </c>
      <c r="AE1201" s="11">
        <f>IF(ISERROR(VLOOKUP(U1201,'ITWR Dump'!$A$2:$Y$5000,13,0)),0,(VLOOKUP(U1201,'ITWR Dump'!$A$2:$Y$5000,13,0)))</f>
        <v>0</v>
      </c>
      <c r="AF1201" s="11">
        <f>IF(ISERROR(VLOOKUP(U1201,'ITWR Dump'!$A$2:$Y$5000,11,0)),0,(VLOOKUP(U1201,'ITWR Dump'!$A$2:$Y$5000,11,0)))</f>
        <v>0</v>
      </c>
      <c r="AG1201" s="11">
        <f>IF(ISERROR(VLOOKUP(U1201,'ITWR Dump'!$A$2:$Y$5000,2,0)),0,(VLOOKUP(U1201,'ITWR Dump'!$A$2:$Y$5000,2,0)))</f>
        <v>0</v>
      </c>
      <c r="AH1201" s="11">
        <f>IF(ISERROR(VLOOKUP(U1201,'ITWR Dump'!$A$2:$Y$5000,14,0)),0,(VLOOKUP(U1201,'ITWR Dump'!$A$2:$Y$5000,14,0)))</f>
        <v>0</v>
      </c>
      <c r="AI1201" s="11" t="str">
        <f t="shared" si="516"/>
        <v>01-Maintenance Offshore</v>
      </c>
      <c r="AJ1201" s="11" t="str">
        <f t="shared" si="517"/>
        <v>Offshore</v>
      </c>
      <c r="AK1201" s="11" t="str">
        <f>IF(ISERROR(VLOOKUP(A1201,'Team Data'!$C$2:$U$213,17,0)),0,(VLOOKUP(A1201,'Team Data'!$C$2:$U$213,17,0)))</f>
        <v>PRISM</v>
      </c>
      <c r="AL1201" s="11" t="str">
        <f t="shared" si="518"/>
        <v>2017-04-24</v>
      </c>
      <c r="AM1201" s="11">
        <f>IF(ISERROR(VLOOKUP(U1201,'ITWR Dump'!$A$2:$Y$5000,16,0)),0,(VLOOKUP(U1201,'ITWR Dump'!$A$2:$Y$5000,16,0)))</f>
        <v>0</v>
      </c>
      <c r="AN1201" s="11">
        <f>IF(ISERROR(VLOOKUP(U1201,'ITWR Dump'!$A$2:$Y$5000,18,0)),0,(VLOOKUP(U1201,'ITWR Dump'!$A$2:$Y$5000,18,0)))</f>
        <v>0</v>
      </c>
      <c r="AO1201" s="11">
        <f>IF(ISERROR(VLOOKUP(U1201,'ITWR Dump'!$A$2:$Y$5000,25,0)),0,(VLOOKUP('ILC Report'!U1201,'ITWR Dump'!$A$2:$Y$5000,25,0)))</f>
        <v>0</v>
      </c>
      <c r="AP1201" s="11">
        <f t="shared" si="519"/>
        <v>0</v>
      </c>
      <c r="AQ1201" s="26">
        <f t="shared" si="520"/>
        <v>0</v>
      </c>
      <c r="AR1201" s="26">
        <f t="shared" si="521"/>
        <v>0</v>
      </c>
      <c r="AS1201" s="26">
        <f t="shared" si="522"/>
        <v>0</v>
      </c>
      <c r="AT1201" s="26">
        <f t="shared" si="523"/>
        <v>0</v>
      </c>
      <c r="AU1201" s="26">
        <f t="shared" si="524"/>
        <v>0</v>
      </c>
      <c r="AV1201" s="26">
        <f t="shared" si="525"/>
        <v>0</v>
      </c>
      <c r="AW1201" s="11" t="s">
        <v>653</v>
      </c>
      <c r="AX1201" s="11" t="str">
        <f>VLOOKUP(L1201,Group!$A$2:$B$1000,2,0)</f>
        <v>Maintenance</v>
      </c>
      <c r="AY1201" s="11">
        <f>IF(ISERROR(VLOOKUP(U1201,'ITWR Dump'!$A$2:$Y$5000,15,0)),0,(VLOOKUP('ILC Report'!U1201,'ITWR Dump'!$A$2:$Y$5000,15,0)))</f>
        <v>0</v>
      </c>
      <c r="AZ1201" s="11" t="str">
        <f t="shared" si="526"/>
        <v>No</v>
      </c>
      <c r="BA1201" s="11" t="str">
        <f t="shared" si="527"/>
        <v>BKI</v>
      </c>
      <c r="BB1201" s="11" t="str">
        <f t="shared" si="528"/>
        <v>MN</v>
      </c>
      <c r="BC1201" s="11" t="str">
        <f t="shared" si="529"/>
        <v>No</v>
      </c>
    </row>
    <row r="1202" spans="1:55" x14ac:dyDescent="0.3">
      <c r="A1202" s="11" t="s">
        <v>683</v>
      </c>
      <c r="B1202" s="11" t="s">
        <v>1868</v>
      </c>
      <c r="C1202" s="11" t="s">
        <v>604</v>
      </c>
      <c r="D1202" s="11" t="s">
        <v>2572</v>
      </c>
      <c r="E1202" s="38" t="s">
        <v>652</v>
      </c>
      <c r="F1202" s="11">
        <v>6</v>
      </c>
      <c r="G1202" s="40" t="s">
        <v>218</v>
      </c>
      <c r="H1202" s="11" t="str">
        <f t="shared" si="511"/>
        <v>Regular</v>
      </c>
      <c r="I1202" s="11" t="str">
        <f t="shared" si="503"/>
        <v>INDIA</v>
      </c>
      <c r="J1202" s="11" t="str">
        <f>IF(ISERROR(VLOOKUP(C1202,'WI Vs ASM'!$B$2:$E$1000,4,0)),0,(VLOOKUP(C1202,'WI Vs ASM'!$B$2:$E$1000,4,0)))</f>
        <v>Offshore</v>
      </c>
      <c r="K1202" s="11" t="str">
        <f>IF(ISERROR(VLOOKUP(C1202,'WI Vs ASM'!$B$2:$F$1000,5,0)),0,(VLOOKUP(C1202,'WI Vs ASM'!$B$2:$F$1000,5,0)))</f>
        <v>01-Fixed Price</v>
      </c>
      <c r="L1202" s="11" t="str">
        <f>IF(ISERROR(VLOOKUP(C1202,'WI Vs ASM'!$B$2:$D$1000,3,0)),0,(VLOOKUP(C1202,'WI Vs ASM'!$B$2:$D$1000,3,0)))</f>
        <v>01-Maintenance Offshore</v>
      </c>
      <c r="M1202" s="11" t="str">
        <f>IF(ISERROR(VLOOKUP(C1202,'WI Vs ASM'!$B$2:$I$1000,8,0)),0,(VLOOKUP(C1202,'WI Vs ASM'!$B$2:$I$1000,8,0)))</f>
        <v>Rahul Soman</v>
      </c>
      <c r="N1202" s="11" t="str">
        <f>IF(ISERROR(VLOOKUP(C1202,'WI Vs ASM'!$B$2:$G$1000,6,0)),0,(VLOOKUP(C1202,'WI Vs ASM'!$B$2:$G$1000,6,0)))</f>
        <v>MI Application</v>
      </c>
      <c r="O1202" s="11" t="str">
        <f>IF(ISERROR(VLOOKUP(C1202,'WI Vs ASM'!$B$2:$H$1000,7,0)),0,(VLOOKUP(C1202,'WI Vs ASM'!$B$2:$H$1000,7,0)))</f>
        <v>MI</v>
      </c>
      <c r="P1202" s="11" t="str">
        <f t="shared" si="504"/>
        <v>Apr-17</v>
      </c>
      <c r="Q1202" s="11" t="str">
        <f t="shared" si="505"/>
        <v>Q2</v>
      </c>
      <c r="R1202" s="11" t="str">
        <f>IF(ISERROR(VLOOKUP(C1202,'WI Vs ASM'!$B$2:$J$1000,9,0)),0,(VLOOKUP(C1202,'WI Vs ASM'!$B$2:$J$1000,9,0)))</f>
        <v>Jyothi Pai</v>
      </c>
      <c r="S1202" s="11" t="str">
        <f>IF(ISERROR(VLOOKUP(C1202,'WI Vs ASM'!$B$2:$K$1000,10,0)),0,(VLOOKUP(C1202,'WI Vs ASM'!$B$2:$K$1000,10,0)))</f>
        <v>Kimberly Hale</v>
      </c>
      <c r="T1202" s="11" t="str">
        <f>IF(ISERROR(VLOOKUP(C1202,'WI Vs ASM'!$B$2:$L$1000,11,0)),0,(VLOOKUP(C1202,'WI Vs ASM'!$B$2:$L$1000,11,0)))</f>
        <v>Crystal Romano</v>
      </c>
      <c r="U1202" s="11" t="str">
        <f t="shared" si="512"/>
        <v>WR635861</v>
      </c>
      <c r="V1202" s="11" t="str">
        <f t="shared" si="506"/>
        <v>No</v>
      </c>
      <c r="W1202" s="11" t="str">
        <f t="shared" si="507"/>
        <v>Yes</v>
      </c>
      <c r="X1202" s="11" t="str">
        <f t="shared" si="508"/>
        <v>No</v>
      </c>
      <c r="Y1202" s="11" t="str">
        <f t="shared" si="509"/>
        <v>No</v>
      </c>
      <c r="Z1202" s="11" t="str">
        <f t="shared" si="510"/>
        <v>No</v>
      </c>
      <c r="AA1202" s="11" t="str">
        <f t="shared" si="513"/>
        <v>No</v>
      </c>
      <c r="AB1202" s="11">
        <f>IF(ISERROR(VLOOKUP(U1202,'ITWR Dump'!$A$2:$Y$5000,24,0)),0,(VLOOKUP('ILC Report'!U1202,'ITWR Dump'!$A$2:$Y$5000,24,0)))</f>
        <v>0</v>
      </c>
      <c r="AC1202" s="11" t="str">
        <f t="shared" si="514"/>
        <v>No</v>
      </c>
      <c r="AD1202" s="11" t="str">
        <f t="shared" si="515"/>
        <v/>
      </c>
      <c r="AE1202" s="11">
        <f>IF(ISERROR(VLOOKUP(U1202,'ITWR Dump'!$A$2:$Y$5000,13,0)),0,(VLOOKUP(U1202,'ITWR Dump'!$A$2:$Y$5000,13,0)))</f>
        <v>0</v>
      </c>
      <c r="AF1202" s="11">
        <f>IF(ISERROR(VLOOKUP(U1202,'ITWR Dump'!$A$2:$Y$5000,11,0)),0,(VLOOKUP(U1202,'ITWR Dump'!$A$2:$Y$5000,11,0)))</f>
        <v>0</v>
      </c>
      <c r="AG1202" s="11">
        <f>IF(ISERROR(VLOOKUP(U1202,'ITWR Dump'!$A$2:$Y$5000,2,0)),0,(VLOOKUP(U1202,'ITWR Dump'!$A$2:$Y$5000,2,0)))</f>
        <v>0</v>
      </c>
      <c r="AH1202" s="11">
        <f>IF(ISERROR(VLOOKUP(U1202,'ITWR Dump'!$A$2:$Y$5000,14,0)),0,(VLOOKUP(U1202,'ITWR Dump'!$A$2:$Y$5000,14,0)))</f>
        <v>0</v>
      </c>
      <c r="AI1202" s="11" t="str">
        <f t="shared" si="516"/>
        <v>01-Maintenance Offshore</v>
      </c>
      <c r="AJ1202" s="11" t="str">
        <f t="shared" si="517"/>
        <v>Offshore</v>
      </c>
      <c r="AK1202" s="11" t="str">
        <f>IF(ISERROR(VLOOKUP(A1202,'Team Data'!$C$2:$U$213,17,0)),0,(VLOOKUP(A1202,'Team Data'!$C$2:$U$213,17,0)))</f>
        <v>PRISM</v>
      </c>
      <c r="AL1202" s="11" t="str">
        <f t="shared" si="518"/>
        <v>2017-04-24</v>
      </c>
      <c r="AM1202" s="11">
        <f>IF(ISERROR(VLOOKUP(U1202,'ITWR Dump'!$A$2:$Y$5000,16,0)),0,(VLOOKUP(U1202,'ITWR Dump'!$A$2:$Y$5000,16,0)))</f>
        <v>0</v>
      </c>
      <c r="AN1202" s="11">
        <f>IF(ISERROR(VLOOKUP(U1202,'ITWR Dump'!$A$2:$Y$5000,18,0)),0,(VLOOKUP(U1202,'ITWR Dump'!$A$2:$Y$5000,18,0)))</f>
        <v>0</v>
      </c>
      <c r="AO1202" s="11">
        <f>IF(ISERROR(VLOOKUP(U1202,'ITWR Dump'!$A$2:$Y$5000,25,0)),0,(VLOOKUP('ILC Report'!U1202,'ITWR Dump'!$A$2:$Y$5000,25,0)))</f>
        <v>0</v>
      </c>
      <c r="AP1202" s="11">
        <f t="shared" si="519"/>
        <v>0</v>
      </c>
      <c r="AQ1202" s="26">
        <f t="shared" si="520"/>
        <v>0</v>
      </c>
      <c r="AR1202" s="26">
        <f t="shared" si="521"/>
        <v>0</v>
      </c>
      <c r="AS1202" s="26">
        <f t="shared" si="522"/>
        <v>0</v>
      </c>
      <c r="AT1202" s="26">
        <f t="shared" si="523"/>
        <v>0</v>
      </c>
      <c r="AU1202" s="26">
        <f t="shared" si="524"/>
        <v>0</v>
      </c>
      <c r="AV1202" s="26">
        <f t="shared" si="525"/>
        <v>0</v>
      </c>
      <c r="AW1202" s="11" t="s">
        <v>653</v>
      </c>
      <c r="AX1202" s="11" t="str">
        <f>VLOOKUP(L1202,Group!$A$2:$B$1000,2,0)</f>
        <v>Maintenance</v>
      </c>
      <c r="AY1202" s="11">
        <f>IF(ISERROR(VLOOKUP(U1202,'ITWR Dump'!$A$2:$Y$5000,15,0)),0,(VLOOKUP('ILC Report'!U1202,'ITWR Dump'!$A$2:$Y$5000,15,0)))</f>
        <v>0</v>
      </c>
      <c r="AZ1202" s="11" t="str">
        <f t="shared" si="526"/>
        <v>Yes</v>
      </c>
      <c r="BA1202" s="11" t="str">
        <f t="shared" si="527"/>
        <v>BKI</v>
      </c>
      <c r="BB1202" s="11" t="str">
        <f t="shared" si="528"/>
        <v>MN</v>
      </c>
      <c r="BC1202" s="11" t="str">
        <f t="shared" si="529"/>
        <v>No</v>
      </c>
    </row>
    <row r="1203" spans="1:55" x14ac:dyDescent="0.3">
      <c r="A1203" s="11" t="s">
        <v>683</v>
      </c>
      <c r="B1203" s="11" t="s">
        <v>1868</v>
      </c>
      <c r="C1203" s="11" t="s">
        <v>604</v>
      </c>
      <c r="D1203" s="11" t="s">
        <v>2573</v>
      </c>
      <c r="E1203" s="38" t="s">
        <v>652</v>
      </c>
      <c r="F1203" s="11">
        <v>6</v>
      </c>
      <c r="G1203" s="40" t="s">
        <v>218</v>
      </c>
      <c r="H1203" s="11" t="str">
        <f t="shared" si="511"/>
        <v>Regular</v>
      </c>
      <c r="I1203" s="11" t="str">
        <f t="shared" si="503"/>
        <v>INDIA</v>
      </c>
      <c r="J1203" s="11" t="str">
        <f>IF(ISERROR(VLOOKUP(C1203,'WI Vs ASM'!$B$2:$E$1000,4,0)),0,(VLOOKUP(C1203,'WI Vs ASM'!$B$2:$E$1000,4,0)))</f>
        <v>Offshore</v>
      </c>
      <c r="K1203" s="11" t="str">
        <f>IF(ISERROR(VLOOKUP(C1203,'WI Vs ASM'!$B$2:$F$1000,5,0)),0,(VLOOKUP(C1203,'WI Vs ASM'!$B$2:$F$1000,5,0)))</f>
        <v>01-Fixed Price</v>
      </c>
      <c r="L1203" s="11" t="str">
        <f>IF(ISERROR(VLOOKUP(C1203,'WI Vs ASM'!$B$2:$D$1000,3,0)),0,(VLOOKUP(C1203,'WI Vs ASM'!$B$2:$D$1000,3,0)))</f>
        <v>01-Maintenance Offshore</v>
      </c>
      <c r="M1203" s="11" t="str">
        <f>IF(ISERROR(VLOOKUP(C1203,'WI Vs ASM'!$B$2:$I$1000,8,0)),0,(VLOOKUP(C1203,'WI Vs ASM'!$B$2:$I$1000,8,0)))</f>
        <v>Rahul Soman</v>
      </c>
      <c r="N1203" s="11" t="str">
        <f>IF(ISERROR(VLOOKUP(C1203,'WI Vs ASM'!$B$2:$G$1000,6,0)),0,(VLOOKUP(C1203,'WI Vs ASM'!$B$2:$G$1000,6,0)))</f>
        <v>MI Application</v>
      </c>
      <c r="O1203" s="11" t="str">
        <f>IF(ISERROR(VLOOKUP(C1203,'WI Vs ASM'!$B$2:$H$1000,7,0)),0,(VLOOKUP(C1203,'WI Vs ASM'!$B$2:$H$1000,7,0)))</f>
        <v>MI</v>
      </c>
      <c r="P1203" s="11" t="str">
        <f t="shared" si="504"/>
        <v>Apr-17</v>
      </c>
      <c r="Q1203" s="11" t="str">
        <f t="shared" si="505"/>
        <v>Q2</v>
      </c>
      <c r="R1203" s="11" t="str">
        <f>IF(ISERROR(VLOOKUP(C1203,'WI Vs ASM'!$B$2:$J$1000,9,0)),0,(VLOOKUP(C1203,'WI Vs ASM'!$B$2:$J$1000,9,0)))</f>
        <v>Jyothi Pai</v>
      </c>
      <c r="S1203" s="11" t="str">
        <f>IF(ISERROR(VLOOKUP(C1203,'WI Vs ASM'!$B$2:$K$1000,10,0)),0,(VLOOKUP(C1203,'WI Vs ASM'!$B$2:$K$1000,10,0)))</f>
        <v>Kimberly Hale</v>
      </c>
      <c r="T1203" s="11" t="str">
        <f>IF(ISERROR(VLOOKUP(C1203,'WI Vs ASM'!$B$2:$L$1000,11,0)),0,(VLOOKUP(C1203,'WI Vs ASM'!$B$2:$L$1000,11,0)))</f>
        <v>Crystal Romano</v>
      </c>
      <c r="U1203" s="11" t="str">
        <f t="shared" si="512"/>
        <v>WR635861</v>
      </c>
      <c r="V1203" s="11" t="str">
        <f t="shared" si="506"/>
        <v>No</v>
      </c>
      <c r="W1203" s="11" t="str">
        <f t="shared" si="507"/>
        <v>Yes</v>
      </c>
      <c r="X1203" s="11" t="str">
        <f t="shared" si="508"/>
        <v>No</v>
      </c>
      <c r="Y1203" s="11" t="str">
        <f t="shared" si="509"/>
        <v>No</v>
      </c>
      <c r="Z1203" s="11" t="str">
        <f t="shared" si="510"/>
        <v>No</v>
      </c>
      <c r="AA1203" s="11" t="str">
        <f t="shared" si="513"/>
        <v>No</v>
      </c>
      <c r="AB1203" s="11">
        <f>IF(ISERROR(VLOOKUP(U1203,'ITWR Dump'!$A$2:$Y$5000,24,0)),0,(VLOOKUP('ILC Report'!U1203,'ITWR Dump'!$A$2:$Y$5000,24,0)))</f>
        <v>0</v>
      </c>
      <c r="AC1203" s="11" t="str">
        <f t="shared" si="514"/>
        <v>No</v>
      </c>
      <c r="AD1203" s="11" t="str">
        <f t="shared" si="515"/>
        <v/>
      </c>
      <c r="AE1203" s="11">
        <f>IF(ISERROR(VLOOKUP(U1203,'ITWR Dump'!$A$2:$Y$5000,13,0)),0,(VLOOKUP(U1203,'ITWR Dump'!$A$2:$Y$5000,13,0)))</f>
        <v>0</v>
      </c>
      <c r="AF1203" s="11">
        <f>IF(ISERROR(VLOOKUP(U1203,'ITWR Dump'!$A$2:$Y$5000,11,0)),0,(VLOOKUP(U1203,'ITWR Dump'!$A$2:$Y$5000,11,0)))</f>
        <v>0</v>
      </c>
      <c r="AG1203" s="11">
        <f>IF(ISERROR(VLOOKUP(U1203,'ITWR Dump'!$A$2:$Y$5000,2,0)),0,(VLOOKUP(U1203,'ITWR Dump'!$A$2:$Y$5000,2,0)))</f>
        <v>0</v>
      </c>
      <c r="AH1203" s="11">
        <f>IF(ISERROR(VLOOKUP(U1203,'ITWR Dump'!$A$2:$Y$5000,14,0)),0,(VLOOKUP(U1203,'ITWR Dump'!$A$2:$Y$5000,14,0)))</f>
        <v>0</v>
      </c>
      <c r="AI1203" s="11" t="str">
        <f t="shared" si="516"/>
        <v>01-Maintenance Offshore</v>
      </c>
      <c r="AJ1203" s="11" t="str">
        <f t="shared" si="517"/>
        <v>Offshore</v>
      </c>
      <c r="AK1203" s="11" t="str">
        <f>IF(ISERROR(VLOOKUP(A1203,'Team Data'!$C$2:$U$213,17,0)),0,(VLOOKUP(A1203,'Team Data'!$C$2:$U$213,17,0)))</f>
        <v>PRISM</v>
      </c>
      <c r="AL1203" s="11" t="str">
        <f t="shared" si="518"/>
        <v>2017-04-24</v>
      </c>
      <c r="AM1203" s="11">
        <f>IF(ISERROR(VLOOKUP(U1203,'ITWR Dump'!$A$2:$Y$5000,16,0)),0,(VLOOKUP(U1203,'ITWR Dump'!$A$2:$Y$5000,16,0)))</f>
        <v>0</v>
      </c>
      <c r="AN1203" s="11">
        <f>IF(ISERROR(VLOOKUP(U1203,'ITWR Dump'!$A$2:$Y$5000,18,0)),0,(VLOOKUP(U1203,'ITWR Dump'!$A$2:$Y$5000,18,0)))</f>
        <v>0</v>
      </c>
      <c r="AO1203" s="11">
        <f>IF(ISERROR(VLOOKUP(U1203,'ITWR Dump'!$A$2:$Y$5000,25,0)),0,(VLOOKUP('ILC Report'!U1203,'ITWR Dump'!$A$2:$Y$5000,25,0)))</f>
        <v>0</v>
      </c>
      <c r="AP1203" s="11">
        <f t="shared" si="519"/>
        <v>0</v>
      </c>
      <c r="AQ1203" s="26">
        <f t="shared" si="520"/>
        <v>0</v>
      </c>
      <c r="AR1203" s="26">
        <f t="shared" si="521"/>
        <v>0</v>
      </c>
      <c r="AS1203" s="26">
        <f t="shared" si="522"/>
        <v>0</v>
      </c>
      <c r="AT1203" s="26">
        <f t="shared" si="523"/>
        <v>0</v>
      </c>
      <c r="AU1203" s="26">
        <f t="shared" si="524"/>
        <v>0</v>
      </c>
      <c r="AV1203" s="26">
        <f t="shared" si="525"/>
        <v>0</v>
      </c>
      <c r="AW1203" s="11" t="s">
        <v>653</v>
      </c>
      <c r="AX1203" s="11" t="str">
        <f>VLOOKUP(L1203,Group!$A$2:$B$1000,2,0)</f>
        <v>Maintenance</v>
      </c>
      <c r="AY1203" s="11">
        <f>IF(ISERROR(VLOOKUP(U1203,'ITWR Dump'!$A$2:$Y$5000,15,0)),0,(VLOOKUP('ILC Report'!U1203,'ITWR Dump'!$A$2:$Y$5000,15,0)))</f>
        <v>0</v>
      </c>
      <c r="AZ1203" s="11" t="str">
        <f t="shared" si="526"/>
        <v>Yes</v>
      </c>
      <c r="BA1203" s="11" t="str">
        <f t="shared" si="527"/>
        <v>BKI</v>
      </c>
      <c r="BB1203" s="11" t="str">
        <f t="shared" si="528"/>
        <v>MN</v>
      </c>
      <c r="BC1203" s="11" t="str">
        <f t="shared" si="529"/>
        <v>No</v>
      </c>
    </row>
    <row r="1204" spans="1:55" x14ac:dyDescent="0.3">
      <c r="A1204" s="11" t="s">
        <v>683</v>
      </c>
      <c r="B1204" s="11" t="s">
        <v>1868</v>
      </c>
      <c r="C1204" s="11" t="s">
        <v>614</v>
      </c>
      <c r="D1204" s="11" t="s">
        <v>2574</v>
      </c>
      <c r="E1204" s="38" t="s">
        <v>652</v>
      </c>
      <c r="F1204" s="11">
        <v>3</v>
      </c>
      <c r="G1204" s="40" t="s">
        <v>218</v>
      </c>
      <c r="H1204" s="11" t="str">
        <f t="shared" si="511"/>
        <v>Regular</v>
      </c>
      <c r="I1204" s="11" t="str">
        <f t="shared" si="503"/>
        <v>INDIA</v>
      </c>
      <c r="J1204" s="11" t="str">
        <f>IF(ISERROR(VLOOKUP(C1204,'WI Vs ASM'!$B$2:$E$1000,4,0)),0,(VLOOKUP(C1204,'WI Vs ASM'!$B$2:$E$1000,4,0)))</f>
        <v>Offshore</v>
      </c>
      <c r="K1204" s="11" t="str">
        <f>IF(ISERROR(VLOOKUP(C1204,'WI Vs ASM'!$B$2:$F$1000,5,0)),0,(VLOOKUP(C1204,'WI Vs ASM'!$B$2:$F$1000,5,0)))</f>
        <v>02-Variable Billable</v>
      </c>
      <c r="L1204" s="11" t="str">
        <f>IF(ISERROR(VLOOKUP(C1204,'WI Vs ASM'!$B$2:$D$1000,3,0)),0,(VLOOKUP(C1204,'WI Vs ASM'!$B$2:$D$1000,3,0)))</f>
        <v>11-Enhancement Offshore</v>
      </c>
      <c r="M1204" s="11" t="str">
        <f>IF(ISERROR(VLOOKUP(C1204,'WI Vs ASM'!$B$2:$I$1000,8,0)),0,(VLOOKUP(C1204,'WI Vs ASM'!$B$2:$I$1000,8,0)))</f>
        <v>Teja K Kollala</v>
      </c>
      <c r="N1204" s="11" t="str">
        <f>IF(ISERROR(VLOOKUP(C1204,'WI Vs ASM'!$B$2:$G$1000,6,0)),0,(VLOOKUP(C1204,'WI Vs ASM'!$B$2:$G$1000,6,0)))</f>
        <v>FFIC Account Team</v>
      </c>
      <c r="O1204" s="11" t="str">
        <f>IF(ISERROR(VLOOKUP(C1204,'WI Vs ASM'!$B$2:$H$1000,7,0)),0,(VLOOKUP(C1204,'WI Vs ASM'!$B$2:$H$1000,7,0)))</f>
        <v>FFIC Account Team</v>
      </c>
      <c r="P1204" s="11" t="str">
        <f t="shared" si="504"/>
        <v>Apr-17</v>
      </c>
      <c r="Q1204" s="11" t="str">
        <f t="shared" si="505"/>
        <v>Q2</v>
      </c>
      <c r="R1204" s="11" t="str">
        <f>IF(ISERROR(VLOOKUP(C1204,'WI Vs ASM'!$B$2:$J$1000,9,0)),0,(VLOOKUP(C1204,'WI Vs ASM'!$B$2:$J$1000,9,0)))</f>
        <v>Chandraprabha Palaniswamy</v>
      </c>
      <c r="S1204" s="11" t="str">
        <f>IF(ISERROR(VLOOKUP(C1204,'WI Vs ASM'!$B$2:$K$1000,10,0)),0,(VLOOKUP(C1204,'WI Vs ASM'!$B$2:$K$1000,10,0)))</f>
        <v>Ron Gilmour</v>
      </c>
      <c r="T1204" s="11" t="str">
        <f>IF(ISERROR(VLOOKUP(C1204,'WI Vs ASM'!$B$2:$L$1000,11,0)),0,(VLOOKUP(C1204,'WI Vs ASM'!$B$2:$L$1000,11,0)))</f>
        <v>Ron Gilmour</v>
      </c>
      <c r="U1204" s="11" t="str">
        <f t="shared" si="512"/>
        <v>WR736014</v>
      </c>
      <c r="V1204" s="11" t="str">
        <f t="shared" si="506"/>
        <v>No</v>
      </c>
      <c r="W1204" s="11" t="str">
        <f t="shared" si="507"/>
        <v>Yes</v>
      </c>
      <c r="X1204" s="11" t="str">
        <f t="shared" si="508"/>
        <v>No</v>
      </c>
      <c r="Y1204" s="11" t="str">
        <f t="shared" si="509"/>
        <v>No</v>
      </c>
      <c r="Z1204" s="11" t="str">
        <f t="shared" si="510"/>
        <v>No</v>
      </c>
      <c r="AA1204" s="11" t="str">
        <f t="shared" si="513"/>
        <v>No</v>
      </c>
      <c r="AB1204" s="11">
        <f>IF(ISERROR(VLOOKUP(U1204,'ITWR Dump'!$A$2:$Y$5000,24,0)),0,(VLOOKUP('ILC Report'!U1204,'ITWR Dump'!$A$2:$Y$5000,24,0)))</f>
        <v>0</v>
      </c>
      <c r="AC1204" s="11" t="str">
        <f t="shared" si="514"/>
        <v>No</v>
      </c>
      <c r="AD1204" s="11" t="str">
        <f t="shared" si="515"/>
        <v/>
      </c>
      <c r="AE1204" s="11">
        <f>IF(ISERROR(VLOOKUP(U1204,'ITWR Dump'!$A$2:$Y$5000,13,0)),0,(VLOOKUP(U1204,'ITWR Dump'!$A$2:$Y$5000,13,0)))</f>
        <v>0</v>
      </c>
      <c r="AF1204" s="11">
        <f>IF(ISERROR(VLOOKUP(U1204,'ITWR Dump'!$A$2:$Y$5000,11,0)),0,(VLOOKUP(U1204,'ITWR Dump'!$A$2:$Y$5000,11,0)))</f>
        <v>0</v>
      </c>
      <c r="AG1204" s="11">
        <f>IF(ISERROR(VLOOKUP(U1204,'ITWR Dump'!$A$2:$Y$5000,2,0)),0,(VLOOKUP(U1204,'ITWR Dump'!$A$2:$Y$5000,2,0)))</f>
        <v>0</v>
      </c>
      <c r="AH1204" s="11">
        <f>IF(ISERROR(VLOOKUP(U1204,'ITWR Dump'!$A$2:$Y$5000,14,0)),0,(VLOOKUP(U1204,'ITWR Dump'!$A$2:$Y$5000,14,0)))</f>
        <v>0</v>
      </c>
      <c r="AI1204" s="11" t="str">
        <f t="shared" si="516"/>
        <v>11-Enhancement Offshore</v>
      </c>
      <c r="AJ1204" s="11" t="str">
        <f t="shared" si="517"/>
        <v>Offshore</v>
      </c>
      <c r="AK1204" s="11" t="str">
        <f>IF(ISERROR(VLOOKUP(A1204,'Team Data'!$C$2:$U$213,17,0)),0,(VLOOKUP(A1204,'Team Data'!$C$2:$U$213,17,0)))</f>
        <v>PRISM</v>
      </c>
      <c r="AL1204" s="11" t="str">
        <f t="shared" si="518"/>
        <v>2017-04-24</v>
      </c>
      <c r="AM1204" s="11">
        <f>IF(ISERROR(VLOOKUP(U1204,'ITWR Dump'!$A$2:$Y$5000,16,0)),0,(VLOOKUP(U1204,'ITWR Dump'!$A$2:$Y$5000,16,0)))</f>
        <v>0</v>
      </c>
      <c r="AN1204" s="11">
        <f>IF(ISERROR(VLOOKUP(U1204,'ITWR Dump'!$A$2:$Y$5000,18,0)),0,(VLOOKUP(U1204,'ITWR Dump'!$A$2:$Y$5000,18,0)))</f>
        <v>0</v>
      </c>
      <c r="AO1204" s="11">
        <f>IF(ISERROR(VLOOKUP(U1204,'ITWR Dump'!$A$2:$Y$5000,25,0)),0,(VLOOKUP('ILC Report'!U1204,'ITWR Dump'!$A$2:$Y$5000,25,0)))</f>
        <v>0</v>
      </c>
      <c r="AP1204" s="11">
        <f t="shared" si="519"/>
        <v>0</v>
      </c>
      <c r="AQ1204" s="26">
        <f t="shared" si="520"/>
        <v>0</v>
      </c>
      <c r="AR1204" s="26">
        <f t="shared" si="521"/>
        <v>0</v>
      </c>
      <c r="AS1204" s="26">
        <f t="shared" si="522"/>
        <v>0</v>
      </c>
      <c r="AT1204" s="26">
        <f t="shared" si="523"/>
        <v>0</v>
      </c>
      <c r="AU1204" s="26">
        <f t="shared" si="524"/>
        <v>0</v>
      </c>
      <c r="AV1204" s="26">
        <f t="shared" si="525"/>
        <v>0</v>
      </c>
      <c r="AW1204" s="11" t="s">
        <v>653</v>
      </c>
      <c r="AX1204" s="11" t="str">
        <f>VLOOKUP(L1204,Group!$A$2:$B$1000,2,0)</f>
        <v>Enhancement</v>
      </c>
      <c r="AY1204" s="11">
        <f>IF(ISERROR(VLOOKUP(U1204,'ITWR Dump'!$A$2:$Y$5000,15,0)),0,(VLOOKUP('ILC Report'!U1204,'ITWR Dump'!$A$2:$Y$5000,15,0)))</f>
        <v>0</v>
      </c>
      <c r="AZ1204" s="11" t="str">
        <f t="shared" si="526"/>
        <v>No</v>
      </c>
      <c r="BA1204" s="11" t="str">
        <f t="shared" si="527"/>
        <v>BKI</v>
      </c>
      <c r="BB1204" s="11" t="str">
        <f t="shared" si="528"/>
        <v>EL</v>
      </c>
      <c r="BC1204" s="11" t="str">
        <f t="shared" si="529"/>
        <v>No</v>
      </c>
    </row>
    <row r="1205" spans="1:55" x14ac:dyDescent="0.3">
      <c r="A1205" s="11" t="s">
        <v>683</v>
      </c>
      <c r="B1205" s="11" t="s">
        <v>1868</v>
      </c>
      <c r="C1205" s="11" t="s">
        <v>614</v>
      </c>
      <c r="D1205" s="11" t="s">
        <v>2575</v>
      </c>
      <c r="E1205" s="38" t="s">
        <v>652</v>
      </c>
      <c r="F1205" s="11">
        <v>3</v>
      </c>
      <c r="G1205" s="40" t="s">
        <v>218</v>
      </c>
      <c r="H1205" s="11" t="str">
        <f t="shared" si="511"/>
        <v>Regular</v>
      </c>
      <c r="I1205" s="11" t="str">
        <f t="shared" si="503"/>
        <v>INDIA</v>
      </c>
      <c r="J1205" s="11" t="str">
        <f>IF(ISERROR(VLOOKUP(C1205,'WI Vs ASM'!$B$2:$E$1000,4,0)),0,(VLOOKUP(C1205,'WI Vs ASM'!$B$2:$E$1000,4,0)))</f>
        <v>Offshore</v>
      </c>
      <c r="K1205" s="11" t="str">
        <f>IF(ISERROR(VLOOKUP(C1205,'WI Vs ASM'!$B$2:$F$1000,5,0)),0,(VLOOKUP(C1205,'WI Vs ASM'!$B$2:$F$1000,5,0)))</f>
        <v>02-Variable Billable</v>
      </c>
      <c r="L1205" s="11" t="str">
        <f>IF(ISERROR(VLOOKUP(C1205,'WI Vs ASM'!$B$2:$D$1000,3,0)),0,(VLOOKUP(C1205,'WI Vs ASM'!$B$2:$D$1000,3,0)))</f>
        <v>11-Enhancement Offshore</v>
      </c>
      <c r="M1205" s="11" t="str">
        <f>IF(ISERROR(VLOOKUP(C1205,'WI Vs ASM'!$B$2:$I$1000,8,0)),0,(VLOOKUP(C1205,'WI Vs ASM'!$B$2:$I$1000,8,0)))</f>
        <v>Teja K Kollala</v>
      </c>
      <c r="N1205" s="11" t="str">
        <f>IF(ISERROR(VLOOKUP(C1205,'WI Vs ASM'!$B$2:$G$1000,6,0)),0,(VLOOKUP(C1205,'WI Vs ASM'!$B$2:$G$1000,6,0)))</f>
        <v>FFIC Account Team</v>
      </c>
      <c r="O1205" s="11" t="str">
        <f>IF(ISERROR(VLOOKUP(C1205,'WI Vs ASM'!$B$2:$H$1000,7,0)),0,(VLOOKUP(C1205,'WI Vs ASM'!$B$2:$H$1000,7,0)))</f>
        <v>FFIC Account Team</v>
      </c>
      <c r="P1205" s="11" t="str">
        <f t="shared" si="504"/>
        <v>Apr-17</v>
      </c>
      <c r="Q1205" s="11" t="str">
        <f t="shared" si="505"/>
        <v>Q2</v>
      </c>
      <c r="R1205" s="11" t="str">
        <f>IF(ISERROR(VLOOKUP(C1205,'WI Vs ASM'!$B$2:$J$1000,9,0)),0,(VLOOKUP(C1205,'WI Vs ASM'!$B$2:$J$1000,9,0)))</f>
        <v>Chandraprabha Palaniswamy</v>
      </c>
      <c r="S1205" s="11" t="str">
        <f>IF(ISERROR(VLOOKUP(C1205,'WI Vs ASM'!$B$2:$K$1000,10,0)),0,(VLOOKUP(C1205,'WI Vs ASM'!$B$2:$K$1000,10,0)))</f>
        <v>Ron Gilmour</v>
      </c>
      <c r="T1205" s="11" t="str">
        <f>IF(ISERROR(VLOOKUP(C1205,'WI Vs ASM'!$B$2:$L$1000,11,0)),0,(VLOOKUP(C1205,'WI Vs ASM'!$B$2:$L$1000,11,0)))</f>
        <v>Ron Gilmour</v>
      </c>
      <c r="U1205" s="11" t="str">
        <f t="shared" si="512"/>
        <v>WR736014</v>
      </c>
      <c r="V1205" s="11" t="str">
        <f t="shared" si="506"/>
        <v>No</v>
      </c>
      <c r="W1205" s="11" t="str">
        <f t="shared" si="507"/>
        <v>Yes</v>
      </c>
      <c r="X1205" s="11" t="str">
        <f t="shared" si="508"/>
        <v>No</v>
      </c>
      <c r="Y1205" s="11" t="str">
        <f t="shared" si="509"/>
        <v>No</v>
      </c>
      <c r="Z1205" s="11" t="str">
        <f t="shared" si="510"/>
        <v>No</v>
      </c>
      <c r="AA1205" s="11" t="str">
        <f t="shared" si="513"/>
        <v>No</v>
      </c>
      <c r="AB1205" s="11">
        <f>IF(ISERROR(VLOOKUP(U1205,'ITWR Dump'!$A$2:$Y$5000,24,0)),0,(VLOOKUP('ILC Report'!U1205,'ITWR Dump'!$A$2:$Y$5000,24,0)))</f>
        <v>0</v>
      </c>
      <c r="AC1205" s="11" t="str">
        <f t="shared" si="514"/>
        <v>No</v>
      </c>
      <c r="AD1205" s="11" t="str">
        <f t="shared" si="515"/>
        <v/>
      </c>
      <c r="AE1205" s="11">
        <f>IF(ISERROR(VLOOKUP(U1205,'ITWR Dump'!$A$2:$Y$5000,13,0)),0,(VLOOKUP(U1205,'ITWR Dump'!$A$2:$Y$5000,13,0)))</f>
        <v>0</v>
      </c>
      <c r="AF1205" s="11">
        <f>IF(ISERROR(VLOOKUP(U1205,'ITWR Dump'!$A$2:$Y$5000,11,0)),0,(VLOOKUP(U1205,'ITWR Dump'!$A$2:$Y$5000,11,0)))</f>
        <v>0</v>
      </c>
      <c r="AG1205" s="11">
        <f>IF(ISERROR(VLOOKUP(U1205,'ITWR Dump'!$A$2:$Y$5000,2,0)),0,(VLOOKUP(U1205,'ITWR Dump'!$A$2:$Y$5000,2,0)))</f>
        <v>0</v>
      </c>
      <c r="AH1205" s="11">
        <f>IF(ISERROR(VLOOKUP(U1205,'ITWR Dump'!$A$2:$Y$5000,14,0)),0,(VLOOKUP(U1205,'ITWR Dump'!$A$2:$Y$5000,14,0)))</f>
        <v>0</v>
      </c>
      <c r="AI1205" s="11" t="str">
        <f t="shared" si="516"/>
        <v>11-Enhancement Offshore</v>
      </c>
      <c r="AJ1205" s="11" t="str">
        <f t="shared" si="517"/>
        <v>Offshore</v>
      </c>
      <c r="AK1205" s="11" t="str">
        <f>IF(ISERROR(VLOOKUP(A1205,'Team Data'!$C$2:$U$213,17,0)),0,(VLOOKUP(A1205,'Team Data'!$C$2:$U$213,17,0)))</f>
        <v>PRISM</v>
      </c>
      <c r="AL1205" s="11" t="str">
        <f t="shared" si="518"/>
        <v>2017-04-24</v>
      </c>
      <c r="AM1205" s="11">
        <f>IF(ISERROR(VLOOKUP(U1205,'ITWR Dump'!$A$2:$Y$5000,16,0)),0,(VLOOKUP(U1205,'ITWR Dump'!$A$2:$Y$5000,16,0)))</f>
        <v>0</v>
      </c>
      <c r="AN1205" s="11">
        <f>IF(ISERROR(VLOOKUP(U1205,'ITWR Dump'!$A$2:$Y$5000,18,0)),0,(VLOOKUP(U1205,'ITWR Dump'!$A$2:$Y$5000,18,0)))</f>
        <v>0</v>
      </c>
      <c r="AO1205" s="11">
        <f>IF(ISERROR(VLOOKUP(U1205,'ITWR Dump'!$A$2:$Y$5000,25,0)),0,(VLOOKUP('ILC Report'!U1205,'ITWR Dump'!$A$2:$Y$5000,25,0)))</f>
        <v>0</v>
      </c>
      <c r="AP1205" s="11">
        <f t="shared" si="519"/>
        <v>0</v>
      </c>
      <c r="AQ1205" s="26">
        <f t="shared" si="520"/>
        <v>0</v>
      </c>
      <c r="AR1205" s="26">
        <f t="shared" si="521"/>
        <v>0</v>
      </c>
      <c r="AS1205" s="26">
        <f t="shared" si="522"/>
        <v>0</v>
      </c>
      <c r="AT1205" s="26">
        <f t="shared" si="523"/>
        <v>0</v>
      </c>
      <c r="AU1205" s="26">
        <f t="shared" si="524"/>
        <v>0</v>
      </c>
      <c r="AV1205" s="26">
        <f t="shared" si="525"/>
        <v>0</v>
      </c>
      <c r="AW1205" s="11" t="s">
        <v>653</v>
      </c>
      <c r="AX1205" s="11" t="str">
        <f>VLOOKUP(L1205,Group!$A$2:$B$1000,2,0)</f>
        <v>Enhancement</v>
      </c>
      <c r="AY1205" s="11">
        <f>IF(ISERROR(VLOOKUP(U1205,'ITWR Dump'!$A$2:$Y$5000,15,0)),0,(VLOOKUP('ILC Report'!U1205,'ITWR Dump'!$A$2:$Y$5000,15,0)))</f>
        <v>0</v>
      </c>
      <c r="AZ1205" s="11" t="str">
        <f t="shared" si="526"/>
        <v>No</v>
      </c>
      <c r="BA1205" s="11" t="str">
        <f t="shared" si="527"/>
        <v>BKI</v>
      </c>
      <c r="BB1205" s="11" t="str">
        <f t="shared" si="528"/>
        <v>EL</v>
      </c>
      <c r="BC1205" s="11" t="str">
        <f t="shared" si="529"/>
        <v>No</v>
      </c>
    </row>
    <row r="1206" spans="1:55" x14ac:dyDescent="0.3">
      <c r="A1206" s="11" t="s">
        <v>683</v>
      </c>
      <c r="B1206" s="11" t="s">
        <v>1868</v>
      </c>
      <c r="C1206" s="11" t="s">
        <v>604</v>
      </c>
      <c r="D1206" s="11" t="s">
        <v>2576</v>
      </c>
      <c r="E1206" s="38" t="s">
        <v>652</v>
      </c>
      <c r="F1206" s="11">
        <v>5</v>
      </c>
      <c r="G1206" s="40" t="s">
        <v>218</v>
      </c>
      <c r="H1206" s="11" t="str">
        <f t="shared" si="511"/>
        <v>Regular</v>
      </c>
      <c r="I1206" s="11" t="str">
        <f t="shared" si="503"/>
        <v>INDIA</v>
      </c>
      <c r="J1206" s="11" t="str">
        <f>IF(ISERROR(VLOOKUP(C1206,'WI Vs ASM'!$B$2:$E$1000,4,0)),0,(VLOOKUP(C1206,'WI Vs ASM'!$B$2:$E$1000,4,0)))</f>
        <v>Offshore</v>
      </c>
      <c r="K1206" s="11" t="str">
        <f>IF(ISERROR(VLOOKUP(C1206,'WI Vs ASM'!$B$2:$F$1000,5,0)),0,(VLOOKUP(C1206,'WI Vs ASM'!$B$2:$F$1000,5,0)))</f>
        <v>01-Fixed Price</v>
      </c>
      <c r="L1206" s="11" t="str">
        <f>IF(ISERROR(VLOOKUP(C1206,'WI Vs ASM'!$B$2:$D$1000,3,0)),0,(VLOOKUP(C1206,'WI Vs ASM'!$B$2:$D$1000,3,0)))</f>
        <v>01-Maintenance Offshore</v>
      </c>
      <c r="M1206" s="11" t="str">
        <f>IF(ISERROR(VLOOKUP(C1206,'WI Vs ASM'!$B$2:$I$1000,8,0)),0,(VLOOKUP(C1206,'WI Vs ASM'!$B$2:$I$1000,8,0)))</f>
        <v>Rahul Soman</v>
      </c>
      <c r="N1206" s="11" t="str">
        <f>IF(ISERROR(VLOOKUP(C1206,'WI Vs ASM'!$B$2:$G$1000,6,0)),0,(VLOOKUP(C1206,'WI Vs ASM'!$B$2:$G$1000,6,0)))</f>
        <v>MI Application</v>
      </c>
      <c r="O1206" s="11" t="str">
        <f>IF(ISERROR(VLOOKUP(C1206,'WI Vs ASM'!$B$2:$H$1000,7,0)),0,(VLOOKUP(C1206,'WI Vs ASM'!$B$2:$H$1000,7,0)))</f>
        <v>MI</v>
      </c>
      <c r="P1206" s="11" t="str">
        <f t="shared" si="504"/>
        <v>Apr-17</v>
      </c>
      <c r="Q1206" s="11" t="str">
        <f t="shared" si="505"/>
        <v>Q2</v>
      </c>
      <c r="R1206" s="11" t="str">
        <f>IF(ISERROR(VLOOKUP(C1206,'WI Vs ASM'!$B$2:$J$1000,9,0)),0,(VLOOKUP(C1206,'WI Vs ASM'!$B$2:$J$1000,9,0)))</f>
        <v>Jyothi Pai</v>
      </c>
      <c r="S1206" s="11" t="str">
        <f>IF(ISERROR(VLOOKUP(C1206,'WI Vs ASM'!$B$2:$K$1000,10,0)),0,(VLOOKUP(C1206,'WI Vs ASM'!$B$2:$K$1000,10,0)))</f>
        <v>Kimberly Hale</v>
      </c>
      <c r="T1206" s="11" t="str">
        <f>IF(ISERROR(VLOOKUP(C1206,'WI Vs ASM'!$B$2:$L$1000,11,0)),0,(VLOOKUP(C1206,'WI Vs ASM'!$B$2:$L$1000,11,0)))</f>
        <v>Crystal Romano</v>
      </c>
      <c r="U1206" s="11" t="str">
        <f t="shared" si="512"/>
        <v>WR736365</v>
      </c>
      <c r="V1206" s="11" t="str">
        <f t="shared" si="506"/>
        <v>No</v>
      </c>
      <c r="W1206" s="11" t="str">
        <f t="shared" si="507"/>
        <v>Yes</v>
      </c>
      <c r="X1206" s="11" t="str">
        <f t="shared" si="508"/>
        <v>No</v>
      </c>
      <c r="Y1206" s="11" t="str">
        <f t="shared" si="509"/>
        <v>No</v>
      </c>
      <c r="Z1206" s="11" t="str">
        <f t="shared" si="510"/>
        <v>No</v>
      </c>
      <c r="AA1206" s="11" t="str">
        <f t="shared" si="513"/>
        <v>No</v>
      </c>
      <c r="AB1206" s="11">
        <f>IF(ISERROR(VLOOKUP(U1206,'ITWR Dump'!$A$2:$Y$5000,24,0)),0,(VLOOKUP('ILC Report'!U1206,'ITWR Dump'!$A$2:$Y$5000,24,0)))</f>
        <v>0</v>
      </c>
      <c r="AC1206" s="11" t="str">
        <f t="shared" si="514"/>
        <v>No</v>
      </c>
      <c r="AD1206" s="11" t="str">
        <f t="shared" si="515"/>
        <v/>
      </c>
      <c r="AE1206" s="11">
        <f>IF(ISERROR(VLOOKUP(U1206,'ITWR Dump'!$A$2:$Y$5000,13,0)),0,(VLOOKUP(U1206,'ITWR Dump'!$A$2:$Y$5000,13,0)))</f>
        <v>0</v>
      </c>
      <c r="AF1206" s="11">
        <f>IF(ISERROR(VLOOKUP(U1206,'ITWR Dump'!$A$2:$Y$5000,11,0)),0,(VLOOKUP(U1206,'ITWR Dump'!$A$2:$Y$5000,11,0)))</f>
        <v>0</v>
      </c>
      <c r="AG1206" s="11">
        <f>IF(ISERROR(VLOOKUP(U1206,'ITWR Dump'!$A$2:$Y$5000,2,0)),0,(VLOOKUP(U1206,'ITWR Dump'!$A$2:$Y$5000,2,0)))</f>
        <v>0</v>
      </c>
      <c r="AH1206" s="11">
        <f>IF(ISERROR(VLOOKUP(U1206,'ITWR Dump'!$A$2:$Y$5000,14,0)),0,(VLOOKUP(U1206,'ITWR Dump'!$A$2:$Y$5000,14,0)))</f>
        <v>0</v>
      </c>
      <c r="AI1206" s="11" t="str">
        <f t="shared" si="516"/>
        <v>01-Maintenance Offshore</v>
      </c>
      <c r="AJ1206" s="11" t="str">
        <f t="shared" si="517"/>
        <v>Offshore</v>
      </c>
      <c r="AK1206" s="11" t="str">
        <f>IF(ISERROR(VLOOKUP(A1206,'Team Data'!$C$2:$U$213,17,0)),0,(VLOOKUP(A1206,'Team Data'!$C$2:$U$213,17,0)))</f>
        <v>PRISM</v>
      </c>
      <c r="AL1206" s="11" t="str">
        <f t="shared" si="518"/>
        <v>2017-04-24</v>
      </c>
      <c r="AM1206" s="11">
        <f>IF(ISERROR(VLOOKUP(U1206,'ITWR Dump'!$A$2:$Y$5000,16,0)),0,(VLOOKUP(U1206,'ITWR Dump'!$A$2:$Y$5000,16,0)))</f>
        <v>0</v>
      </c>
      <c r="AN1206" s="11">
        <f>IF(ISERROR(VLOOKUP(U1206,'ITWR Dump'!$A$2:$Y$5000,18,0)),0,(VLOOKUP(U1206,'ITWR Dump'!$A$2:$Y$5000,18,0)))</f>
        <v>0</v>
      </c>
      <c r="AO1206" s="11">
        <f>IF(ISERROR(VLOOKUP(U1206,'ITWR Dump'!$A$2:$Y$5000,25,0)),0,(VLOOKUP('ILC Report'!U1206,'ITWR Dump'!$A$2:$Y$5000,25,0)))</f>
        <v>0</v>
      </c>
      <c r="AP1206" s="11">
        <f t="shared" si="519"/>
        <v>0</v>
      </c>
      <c r="AQ1206" s="26">
        <f t="shared" si="520"/>
        <v>0</v>
      </c>
      <c r="AR1206" s="26">
        <f t="shared" si="521"/>
        <v>0</v>
      </c>
      <c r="AS1206" s="26">
        <f t="shared" si="522"/>
        <v>0</v>
      </c>
      <c r="AT1206" s="26">
        <f t="shared" si="523"/>
        <v>0</v>
      </c>
      <c r="AU1206" s="26">
        <f t="shared" si="524"/>
        <v>0</v>
      </c>
      <c r="AV1206" s="26">
        <f t="shared" si="525"/>
        <v>0</v>
      </c>
      <c r="AW1206" s="11" t="s">
        <v>653</v>
      </c>
      <c r="AX1206" s="11" t="str">
        <f>VLOOKUP(L1206,Group!$A$2:$B$1000,2,0)</f>
        <v>Maintenance</v>
      </c>
      <c r="AY1206" s="11">
        <f>IF(ISERROR(VLOOKUP(U1206,'ITWR Dump'!$A$2:$Y$5000,15,0)),0,(VLOOKUP('ILC Report'!U1206,'ITWR Dump'!$A$2:$Y$5000,15,0)))</f>
        <v>0</v>
      </c>
      <c r="AZ1206" s="11" t="str">
        <f t="shared" si="526"/>
        <v>Yes</v>
      </c>
      <c r="BA1206" s="11" t="str">
        <f t="shared" si="527"/>
        <v>BKI</v>
      </c>
      <c r="BB1206" s="11" t="str">
        <f t="shared" si="528"/>
        <v>MN</v>
      </c>
      <c r="BC1206" s="11" t="str">
        <f t="shared" si="529"/>
        <v>No</v>
      </c>
    </row>
    <row r="1207" spans="1:55" x14ac:dyDescent="0.3">
      <c r="A1207" s="11" t="s">
        <v>683</v>
      </c>
      <c r="B1207" s="11" t="s">
        <v>1868</v>
      </c>
      <c r="C1207" s="11" t="s">
        <v>604</v>
      </c>
      <c r="D1207" s="11" t="s">
        <v>2572</v>
      </c>
      <c r="E1207" s="38" t="s">
        <v>2901</v>
      </c>
      <c r="F1207" s="11">
        <v>4</v>
      </c>
      <c r="G1207" s="40" t="s">
        <v>218</v>
      </c>
      <c r="H1207" s="11" t="str">
        <f t="shared" si="511"/>
        <v>Regular</v>
      </c>
      <c r="I1207" s="11" t="str">
        <f t="shared" si="503"/>
        <v>INDIA</v>
      </c>
      <c r="J1207" s="11" t="str">
        <f>IF(ISERROR(VLOOKUP(C1207,'WI Vs ASM'!$B$2:$E$1000,4,0)),0,(VLOOKUP(C1207,'WI Vs ASM'!$B$2:$E$1000,4,0)))</f>
        <v>Offshore</v>
      </c>
      <c r="K1207" s="11" t="str">
        <f>IF(ISERROR(VLOOKUP(C1207,'WI Vs ASM'!$B$2:$F$1000,5,0)),0,(VLOOKUP(C1207,'WI Vs ASM'!$B$2:$F$1000,5,0)))</f>
        <v>01-Fixed Price</v>
      </c>
      <c r="L1207" s="11" t="str">
        <f>IF(ISERROR(VLOOKUP(C1207,'WI Vs ASM'!$B$2:$D$1000,3,0)),0,(VLOOKUP(C1207,'WI Vs ASM'!$B$2:$D$1000,3,0)))</f>
        <v>01-Maintenance Offshore</v>
      </c>
      <c r="M1207" s="11" t="str">
        <f>IF(ISERROR(VLOOKUP(C1207,'WI Vs ASM'!$B$2:$I$1000,8,0)),0,(VLOOKUP(C1207,'WI Vs ASM'!$B$2:$I$1000,8,0)))</f>
        <v>Rahul Soman</v>
      </c>
      <c r="N1207" s="11" t="str">
        <f>IF(ISERROR(VLOOKUP(C1207,'WI Vs ASM'!$B$2:$G$1000,6,0)),0,(VLOOKUP(C1207,'WI Vs ASM'!$B$2:$G$1000,6,0)))</f>
        <v>MI Application</v>
      </c>
      <c r="O1207" s="11" t="str">
        <f>IF(ISERROR(VLOOKUP(C1207,'WI Vs ASM'!$B$2:$H$1000,7,0)),0,(VLOOKUP(C1207,'WI Vs ASM'!$B$2:$H$1000,7,0)))</f>
        <v>MI</v>
      </c>
      <c r="P1207" s="11" t="str">
        <f t="shared" si="504"/>
        <v>May-17</v>
      </c>
      <c r="Q1207" s="11" t="str">
        <f t="shared" si="505"/>
        <v>Q2</v>
      </c>
      <c r="R1207" s="11" t="str">
        <f>IF(ISERROR(VLOOKUP(C1207,'WI Vs ASM'!$B$2:$J$1000,9,0)),0,(VLOOKUP(C1207,'WI Vs ASM'!$B$2:$J$1000,9,0)))</f>
        <v>Jyothi Pai</v>
      </c>
      <c r="S1207" s="11" t="str">
        <f>IF(ISERROR(VLOOKUP(C1207,'WI Vs ASM'!$B$2:$K$1000,10,0)),0,(VLOOKUP(C1207,'WI Vs ASM'!$B$2:$K$1000,10,0)))</f>
        <v>Kimberly Hale</v>
      </c>
      <c r="T1207" s="11" t="str">
        <f>IF(ISERROR(VLOOKUP(C1207,'WI Vs ASM'!$B$2:$L$1000,11,0)),0,(VLOOKUP(C1207,'WI Vs ASM'!$B$2:$L$1000,11,0)))</f>
        <v>Crystal Romano</v>
      </c>
      <c r="U1207" s="11" t="str">
        <f t="shared" si="512"/>
        <v>WR635861</v>
      </c>
      <c r="V1207" s="11" t="str">
        <f t="shared" si="506"/>
        <v>No</v>
      </c>
      <c r="W1207" s="11" t="str">
        <f t="shared" si="507"/>
        <v>Yes</v>
      </c>
      <c r="X1207" s="11" t="str">
        <f t="shared" si="508"/>
        <v>No</v>
      </c>
      <c r="Y1207" s="11" t="str">
        <f t="shared" si="509"/>
        <v>No</v>
      </c>
      <c r="Z1207" s="11" t="str">
        <f t="shared" si="510"/>
        <v>No</v>
      </c>
      <c r="AA1207" s="11" t="str">
        <f t="shared" si="513"/>
        <v>No</v>
      </c>
      <c r="AB1207" s="11">
        <f>IF(ISERROR(VLOOKUP(U1207,'ITWR Dump'!$A$2:$Y$5000,24,0)),0,(VLOOKUP('ILC Report'!U1207,'ITWR Dump'!$A$2:$Y$5000,24,0)))</f>
        <v>0</v>
      </c>
      <c r="AC1207" s="11" t="str">
        <f t="shared" si="514"/>
        <v>No</v>
      </c>
      <c r="AD1207" s="11" t="str">
        <f t="shared" si="515"/>
        <v/>
      </c>
      <c r="AE1207" s="11">
        <f>IF(ISERROR(VLOOKUP(U1207,'ITWR Dump'!$A$2:$Y$5000,13,0)),0,(VLOOKUP(U1207,'ITWR Dump'!$A$2:$Y$5000,13,0)))</f>
        <v>0</v>
      </c>
      <c r="AF1207" s="11">
        <f>IF(ISERROR(VLOOKUP(U1207,'ITWR Dump'!$A$2:$Y$5000,11,0)),0,(VLOOKUP(U1207,'ITWR Dump'!$A$2:$Y$5000,11,0)))</f>
        <v>0</v>
      </c>
      <c r="AG1207" s="11">
        <f>IF(ISERROR(VLOOKUP(U1207,'ITWR Dump'!$A$2:$Y$5000,2,0)),0,(VLOOKUP(U1207,'ITWR Dump'!$A$2:$Y$5000,2,0)))</f>
        <v>0</v>
      </c>
      <c r="AH1207" s="11">
        <f>IF(ISERROR(VLOOKUP(U1207,'ITWR Dump'!$A$2:$Y$5000,14,0)),0,(VLOOKUP(U1207,'ITWR Dump'!$A$2:$Y$5000,14,0)))</f>
        <v>0</v>
      </c>
      <c r="AI1207" s="11" t="str">
        <f t="shared" si="516"/>
        <v>01-Maintenance Offshore</v>
      </c>
      <c r="AJ1207" s="11" t="str">
        <f t="shared" si="517"/>
        <v>Offshore</v>
      </c>
      <c r="AK1207" s="11" t="str">
        <f>IF(ISERROR(VLOOKUP(A1207,'Team Data'!$C$2:$U$213,17,0)),0,(VLOOKUP(A1207,'Team Data'!$C$2:$U$213,17,0)))</f>
        <v>PRISM</v>
      </c>
      <c r="AL1207" s="11" t="str">
        <f t="shared" si="518"/>
        <v>2017-04-24</v>
      </c>
      <c r="AM1207" s="11">
        <f>IF(ISERROR(VLOOKUP(U1207,'ITWR Dump'!$A$2:$Y$5000,16,0)),0,(VLOOKUP(U1207,'ITWR Dump'!$A$2:$Y$5000,16,0)))</f>
        <v>0</v>
      </c>
      <c r="AN1207" s="11">
        <f>IF(ISERROR(VLOOKUP(U1207,'ITWR Dump'!$A$2:$Y$5000,18,0)),0,(VLOOKUP(U1207,'ITWR Dump'!$A$2:$Y$5000,18,0)))</f>
        <v>0</v>
      </c>
      <c r="AO1207" s="11">
        <f>IF(ISERROR(VLOOKUP(U1207,'ITWR Dump'!$A$2:$Y$5000,25,0)),0,(VLOOKUP('ILC Report'!U1207,'ITWR Dump'!$A$2:$Y$5000,25,0)))</f>
        <v>0</v>
      </c>
      <c r="AP1207" s="11">
        <f t="shared" si="519"/>
        <v>0</v>
      </c>
      <c r="AQ1207" s="26">
        <f t="shared" si="520"/>
        <v>0</v>
      </c>
      <c r="AR1207" s="26">
        <f t="shared" si="521"/>
        <v>0</v>
      </c>
      <c r="AS1207" s="26">
        <f t="shared" si="522"/>
        <v>0</v>
      </c>
      <c r="AT1207" s="26">
        <f t="shared" si="523"/>
        <v>0</v>
      </c>
      <c r="AU1207" s="26">
        <f t="shared" si="524"/>
        <v>0</v>
      </c>
      <c r="AV1207" s="26">
        <f t="shared" si="525"/>
        <v>0</v>
      </c>
      <c r="AW1207" s="11" t="s">
        <v>653</v>
      </c>
      <c r="AX1207" s="11" t="str">
        <f>VLOOKUP(L1207,Group!$A$2:$B$1000,2,0)</f>
        <v>Maintenance</v>
      </c>
      <c r="AY1207" s="11">
        <f>IF(ISERROR(VLOOKUP(U1207,'ITWR Dump'!$A$2:$Y$5000,15,0)),0,(VLOOKUP('ILC Report'!U1207,'ITWR Dump'!$A$2:$Y$5000,15,0)))</f>
        <v>0</v>
      </c>
      <c r="AZ1207" s="11" t="str">
        <f t="shared" si="526"/>
        <v>Yes</v>
      </c>
      <c r="BA1207" s="11" t="str">
        <f t="shared" si="527"/>
        <v>BKI</v>
      </c>
      <c r="BB1207" s="11" t="str">
        <f t="shared" si="528"/>
        <v>MN</v>
      </c>
      <c r="BC1207" s="11" t="str">
        <f t="shared" si="529"/>
        <v>No</v>
      </c>
    </row>
    <row r="1208" spans="1:55" x14ac:dyDescent="0.3">
      <c r="A1208" s="11" t="s">
        <v>683</v>
      </c>
      <c r="B1208" s="11" t="s">
        <v>1868</v>
      </c>
      <c r="C1208" s="11" t="s">
        <v>604</v>
      </c>
      <c r="D1208" s="11" t="s">
        <v>2573</v>
      </c>
      <c r="E1208" s="38" t="s">
        <v>2901</v>
      </c>
      <c r="F1208" s="11">
        <v>4</v>
      </c>
      <c r="G1208" s="40" t="s">
        <v>218</v>
      </c>
      <c r="H1208" s="11" t="str">
        <f t="shared" si="511"/>
        <v>Regular</v>
      </c>
      <c r="I1208" s="11" t="str">
        <f t="shared" si="503"/>
        <v>INDIA</v>
      </c>
      <c r="J1208" s="11" t="str">
        <f>IF(ISERROR(VLOOKUP(C1208,'WI Vs ASM'!$B$2:$E$1000,4,0)),0,(VLOOKUP(C1208,'WI Vs ASM'!$B$2:$E$1000,4,0)))</f>
        <v>Offshore</v>
      </c>
      <c r="K1208" s="11" t="str">
        <f>IF(ISERROR(VLOOKUP(C1208,'WI Vs ASM'!$B$2:$F$1000,5,0)),0,(VLOOKUP(C1208,'WI Vs ASM'!$B$2:$F$1000,5,0)))</f>
        <v>01-Fixed Price</v>
      </c>
      <c r="L1208" s="11" t="str">
        <f>IF(ISERROR(VLOOKUP(C1208,'WI Vs ASM'!$B$2:$D$1000,3,0)),0,(VLOOKUP(C1208,'WI Vs ASM'!$B$2:$D$1000,3,0)))</f>
        <v>01-Maintenance Offshore</v>
      </c>
      <c r="M1208" s="11" t="str">
        <f>IF(ISERROR(VLOOKUP(C1208,'WI Vs ASM'!$B$2:$I$1000,8,0)),0,(VLOOKUP(C1208,'WI Vs ASM'!$B$2:$I$1000,8,0)))</f>
        <v>Rahul Soman</v>
      </c>
      <c r="N1208" s="11" t="str">
        <f>IF(ISERROR(VLOOKUP(C1208,'WI Vs ASM'!$B$2:$G$1000,6,0)),0,(VLOOKUP(C1208,'WI Vs ASM'!$B$2:$G$1000,6,0)))</f>
        <v>MI Application</v>
      </c>
      <c r="O1208" s="11" t="str">
        <f>IF(ISERROR(VLOOKUP(C1208,'WI Vs ASM'!$B$2:$H$1000,7,0)),0,(VLOOKUP(C1208,'WI Vs ASM'!$B$2:$H$1000,7,0)))</f>
        <v>MI</v>
      </c>
      <c r="P1208" s="11" t="str">
        <f t="shared" si="504"/>
        <v>May-17</v>
      </c>
      <c r="Q1208" s="11" t="str">
        <f t="shared" si="505"/>
        <v>Q2</v>
      </c>
      <c r="R1208" s="11" t="str">
        <f>IF(ISERROR(VLOOKUP(C1208,'WI Vs ASM'!$B$2:$J$1000,9,0)),0,(VLOOKUP(C1208,'WI Vs ASM'!$B$2:$J$1000,9,0)))</f>
        <v>Jyothi Pai</v>
      </c>
      <c r="S1208" s="11" t="str">
        <f>IF(ISERROR(VLOOKUP(C1208,'WI Vs ASM'!$B$2:$K$1000,10,0)),0,(VLOOKUP(C1208,'WI Vs ASM'!$B$2:$K$1000,10,0)))</f>
        <v>Kimberly Hale</v>
      </c>
      <c r="T1208" s="11" t="str">
        <f>IF(ISERROR(VLOOKUP(C1208,'WI Vs ASM'!$B$2:$L$1000,11,0)),0,(VLOOKUP(C1208,'WI Vs ASM'!$B$2:$L$1000,11,0)))</f>
        <v>Crystal Romano</v>
      </c>
      <c r="U1208" s="11" t="str">
        <f t="shared" si="512"/>
        <v>WR635861</v>
      </c>
      <c r="V1208" s="11" t="str">
        <f t="shared" si="506"/>
        <v>No</v>
      </c>
      <c r="W1208" s="11" t="str">
        <f t="shared" si="507"/>
        <v>Yes</v>
      </c>
      <c r="X1208" s="11" t="str">
        <f t="shared" si="508"/>
        <v>No</v>
      </c>
      <c r="Y1208" s="11" t="str">
        <f t="shared" si="509"/>
        <v>No</v>
      </c>
      <c r="Z1208" s="11" t="str">
        <f t="shared" si="510"/>
        <v>No</v>
      </c>
      <c r="AA1208" s="11" t="str">
        <f t="shared" si="513"/>
        <v>No</v>
      </c>
      <c r="AB1208" s="11">
        <f>IF(ISERROR(VLOOKUP(U1208,'ITWR Dump'!$A$2:$Y$5000,24,0)),0,(VLOOKUP('ILC Report'!U1208,'ITWR Dump'!$A$2:$Y$5000,24,0)))</f>
        <v>0</v>
      </c>
      <c r="AC1208" s="11" t="str">
        <f t="shared" si="514"/>
        <v>No</v>
      </c>
      <c r="AD1208" s="11" t="str">
        <f t="shared" si="515"/>
        <v/>
      </c>
      <c r="AE1208" s="11">
        <f>IF(ISERROR(VLOOKUP(U1208,'ITWR Dump'!$A$2:$Y$5000,13,0)),0,(VLOOKUP(U1208,'ITWR Dump'!$A$2:$Y$5000,13,0)))</f>
        <v>0</v>
      </c>
      <c r="AF1208" s="11">
        <f>IF(ISERROR(VLOOKUP(U1208,'ITWR Dump'!$A$2:$Y$5000,11,0)),0,(VLOOKUP(U1208,'ITWR Dump'!$A$2:$Y$5000,11,0)))</f>
        <v>0</v>
      </c>
      <c r="AG1208" s="11">
        <f>IF(ISERROR(VLOOKUP(U1208,'ITWR Dump'!$A$2:$Y$5000,2,0)),0,(VLOOKUP(U1208,'ITWR Dump'!$A$2:$Y$5000,2,0)))</f>
        <v>0</v>
      </c>
      <c r="AH1208" s="11">
        <f>IF(ISERROR(VLOOKUP(U1208,'ITWR Dump'!$A$2:$Y$5000,14,0)),0,(VLOOKUP(U1208,'ITWR Dump'!$A$2:$Y$5000,14,0)))</f>
        <v>0</v>
      </c>
      <c r="AI1208" s="11" t="str">
        <f t="shared" si="516"/>
        <v>01-Maintenance Offshore</v>
      </c>
      <c r="AJ1208" s="11" t="str">
        <f t="shared" si="517"/>
        <v>Offshore</v>
      </c>
      <c r="AK1208" s="11" t="str">
        <f>IF(ISERROR(VLOOKUP(A1208,'Team Data'!$C$2:$U$213,17,0)),0,(VLOOKUP(A1208,'Team Data'!$C$2:$U$213,17,0)))</f>
        <v>PRISM</v>
      </c>
      <c r="AL1208" s="11" t="str">
        <f t="shared" si="518"/>
        <v>2017-04-24</v>
      </c>
      <c r="AM1208" s="11">
        <f>IF(ISERROR(VLOOKUP(U1208,'ITWR Dump'!$A$2:$Y$5000,16,0)),0,(VLOOKUP(U1208,'ITWR Dump'!$A$2:$Y$5000,16,0)))</f>
        <v>0</v>
      </c>
      <c r="AN1208" s="11">
        <f>IF(ISERROR(VLOOKUP(U1208,'ITWR Dump'!$A$2:$Y$5000,18,0)),0,(VLOOKUP(U1208,'ITWR Dump'!$A$2:$Y$5000,18,0)))</f>
        <v>0</v>
      </c>
      <c r="AO1208" s="11">
        <f>IF(ISERROR(VLOOKUP(U1208,'ITWR Dump'!$A$2:$Y$5000,25,0)),0,(VLOOKUP('ILC Report'!U1208,'ITWR Dump'!$A$2:$Y$5000,25,0)))</f>
        <v>0</v>
      </c>
      <c r="AP1208" s="11">
        <f t="shared" si="519"/>
        <v>0</v>
      </c>
      <c r="AQ1208" s="26">
        <f t="shared" si="520"/>
        <v>0</v>
      </c>
      <c r="AR1208" s="26">
        <f t="shared" si="521"/>
        <v>0</v>
      </c>
      <c r="AS1208" s="26">
        <f t="shared" si="522"/>
        <v>0</v>
      </c>
      <c r="AT1208" s="26">
        <f t="shared" si="523"/>
        <v>0</v>
      </c>
      <c r="AU1208" s="26">
        <f t="shared" si="524"/>
        <v>0</v>
      </c>
      <c r="AV1208" s="26">
        <f t="shared" si="525"/>
        <v>0</v>
      </c>
      <c r="AW1208" s="11" t="s">
        <v>653</v>
      </c>
      <c r="AX1208" s="11" t="str">
        <f>VLOOKUP(L1208,Group!$A$2:$B$1000,2,0)</f>
        <v>Maintenance</v>
      </c>
      <c r="AY1208" s="11">
        <f>IF(ISERROR(VLOOKUP(U1208,'ITWR Dump'!$A$2:$Y$5000,15,0)),0,(VLOOKUP('ILC Report'!U1208,'ITWR Dump'!$A$2:$Y$5000,15,0)))</f>
        <v>0</v>
      </c>
      <c r="AZ1208" s="11" t="str">
        <f t="shared" si="526"/>
        <v>Yes</v>
      </c>
      <c r="BA1208" s="11" t="str">
        <f t="shared" si="527"/>
        <v>BKI</v>
      </c>
      <c r="BB1208" s="11" t="str">
        <f t="shared" si="528"/>
        <v>MN</v>
      </c>
      <c r="BC1208" s="11" t="str">
        <f t="shared" si="529"/>
        <v>No</v>
      </c>
    </row>
    <row r="1209" spans="1:55" x14ac:dyDescent="0.3">
      <c r="A1209" s="11" t="s">
        <v>683</v>
      </c>
      <c r="B1209" s="11" t="s">
        <v>1868</v>
      </c>
      <c r="C1209" s="11" t="s">
        <v>604</v>
      </c>
      <c r="D1209" s="11" t="s">
        <v>2576</v>
      </c>
      <c r="E1209" s="38" t="s">
        <v>2901</v>
      </c>
      <c r="F1209" s="11">
        <v>10</v>
      </c>
      <c r="G1209" s="40" t="s">
        <v>218</v>
      </c>
      <c r="H1209" s="11" t="str">
        <f t="shared" si="511"/>
        <v>Regular</v>
      </c>
      <c r="I1209" s="11" t="str">
        <f t="shared" si="503"/>
        <v>INDIA</v>
      </c>
      <c r="J1209" s="11" t="str">
        <f>IF(ISERROR(VLOOKUP(C1209,'WI Vs ASM'!$B$2:$E$1000,4,0)),0,(VLOOKUP(C1209,'WI Vs ASM'!$B$2:$E$1000,4,0)))</f>
        <v>Offshore</v>
      </c>
      <c r="K1209" s="11" t="str">
        <f>IF(ISERROR(VLOOKUP(C1209,'WI Vs ASM'!$B$2:$F$1000,5,0)),0,(VLOOKUP(C1209,'WI Vs ASM'!$B$2:$F$1000,5,0)))</f>
        <v>01-Fixed Price</v>
      </c>
      <c r="L1209" s="11" t="str">
        <f>IF(ISERROR(VLOOKUP(C1209,'WI Vs ASM'!$B$2:$D$1000,3,0)),0,(VLOOKUP(C1209,'WI Vs ASM'!$B$2:$D$1000,3,0)))</f>
        <v>01-Maintenance Offshore</v>
      </c>
      <c r="M1209" s="11" t="str">
        <f>IF(ISERROR(VLOOKUP(C1209,'WI Vs ASM'!$B$2:$I$1000,8,0)),0,(VLOOKUP(C1209,'WI Vs ASM'!$B$2:$I$1000,8,0)))</f>
        <v>Rahul Soman</v>
      </c>
      <c r="N1209" s="11" t="str">
        <f>IF(ISERROR(VLOOKUP(C1209,'WI Vs ASM'!$B$2:$G$1000,6,0)),0,(VLOOKUP(C1209,'WI Vs ASM'!$B$2:$G$1000,6,0)))</f>
        <v>MI Application</v>
      </c>
      <c r="O1209" s="11" t="str">
        <f>IF(ISERROR(VLOOKUP(C1209,'WI Vs ASM'!$B$2:$H$1000,7,0)),0,(VLOOKUP(C1209,'WI Vs ASM'!$B$2:$H$1000,7,0)))</f>
        <v>MI</v>
      </c>
      <c r="P1209" s="11" t="str">
        <f t="shared" si="504"/>
        <v>May-17</v>
      </c>
      <c r="Q1209" s="11" t="str">
        <f t="shared" si="505"/>
        <v>Q2</v>
      </c>
      <c r="R1209" s="11" t="str">
        <f>IF(ISERROR(VLOOKUP(C1209,'WI Vs ASM'!$B$2:$J$1000,9,0)),0,(VLOOKUP(C1209,'WI Vs ASM'!$B$2:$J$1000,9,0)))</f>
        <v>Jyothi Pai</v>
      </c>
      <c r="S1209" s="11" t="str">
        <f>IF(ISERROR(VLOOKUP(C1209,'WI Vs ASM'!$B$2:$K$1000,10,0)),0,(VLOOKUP(C1209,'WI Vs ASM'!$B$2:$K$1000,10,0)))</f>
        <v>Kimberly Hale</v>
      </c>
      <c r="T1209" s="11" t="str">
        <f>IF(ISERROR(VLOOKUP(C1209,'WI Vs ASM'!$B$2:$L$1000,11,0)),0,(VLOOKUP(C1209,'WI Vs ASM'!$B$2:$L$1000,11,0)))</f>
        <v>Crystal Romano</v>
      </c>
      <c r="U1209" s="11" t="str">
        <f t="shared" si="512"/>
        <v>WR736365</v>
      </c>
      <c r="V1209" s="11" t="str">
        <f t="shared" si="506"/>
        <v>No</v>
      </c>
      <c r="W1209" s="11" t="str">
        <f t="shared" si="507"/>
        <v>Yes</v>
      </c>
      <c r="X1209" s="11" t="str">
        <f t="shared" si="508"/>
        <v>No</v>
      </c>
      <c r="Y1209" s="11" t="str">
        <f t="shared" si="509"/>
        <v>No</v>
      </c>
      <c r="Z1209" s="11" t="str">
        <f t="shared" si="510"/>
        <v>No</v>
      </c>
      <c r="AA1209" s="11" t="str">
        <f t="shared" si="513"/>
        <v>No</v>
      </c>
      <c r="AB1209" s="11">
        <f>IF(ISERROR(VLOOKUP(U1209,'ITWR Dump'!$A$2:$Y$5000,24,0)),0,(VLOOKUP('ILC Report'!U1209,'ITWR Dump'!$A$2:$Y$5000,24,0)))</f>
        <v>0</v>
      </c>
      <c r="AC1209" s="11" t="str">
        <f t="shared" si="514"/>
        <v>No</v>
      </c>
      <c r="AD1209" s="11" t="str">
        <f t="shared" si="515"/>
        <v/>
      </c>
      <c r="AE1209" s="11">
        <f>IF(ISERROR(VLOOKUP(U1209,'ITWR Dump'!$A$2:$Y$5000,13,0)),0,(VLOOKUP(U1209,'ITWR Dump'!$A$2:$Y$5000,13,0)))</f>
        <v>0</v>
      </c>
      <c r="AF1209" s="11">
        <f>IF(ISERROR(VLOOKUP(U1209,'ITWR Dump'!$A$2:$Y$5000,11,0)),0,(VLOOKUP(U1209,'ITWR Dump'!$A$2:$Y$5000,11,0)))</f>
        <v>0</v>
      </c>
      <c r="AG1209" s="11">
        <f>IF(ISERROR(VLOOKUP(U1209,'ITWR Dump'!$A$2:$Y$5000,2,0)),0,(VLOOKUP(U1209,'ITWR Dump'!$A$2:$Y$5000,2,0)))</f>
        <v>0</v>
      </c>
      <c r="AH1209" s="11">
        <f>IF(ISERROR(VLOOKUP(U1209,'ITWR Dump'!$A$2:$Y$5000,14,0)),0,(VLOOKUP(U1209,'ITWR Dump'!$A$2:$Y$5000,14,0)))</f>
        <v>0</v>
      </c>
      <c r="AI1209" s="11" t="str">
        <f t="shared" si="516"/>
        <v>01-Maintenance Offshore</v>
      </c>
      <c r="AJ1209" s="11" t="str">
        <f t="shared" si="517"/>
        <v>Offshore</v>
      </c>
      <c r="AK1209" s="11" t="str">
        <f>IF(ISERROR(VLOOKUP(A1209,'Team Data'!$C$2:$U$213,17,0)),0,(VLOOKUP(A1209,'Team Data'!$C$2:$U$213,17,0)))</f>
        <v>PRISM</v>
      </c>
      <c r="AL1209" s="11" t="str">
        <f t="shared" si="518"/>
        <v>2017-04-24</v>
      </c>
      <c r="AM1209" s="11">
        <f>IF(ISERROR(VLOOKUP(U1209,'ITWR Dump'!$A$2:$Y$5000,16,0)),0,(VLOOKUP(U1209,'ITWR Dump'!$A$2:$Y$5000,16,0)))</f>
        <v>0</v>
      </c>
      <c r="AN1209" s="11">
        <f>IF(ISERROR(VLOOKUP(U1209,'ITWR Dump'!$A$2:$Y$5000,18,0)),0,(VLOOKUP(U1209,'ITWR Dump'!$A$2:$Y$5000,18,0)))</f>
        <v>0</v>
      </c>
      <c r="AO1209" s="11">
        <f>IF(ISERROR(VLOOKUP(U1209,'ITWR Dump'!$A$2:$Y$5000,25,0)),0,(VLOOKUP('ILC Report'!U1209,'ITWR Dump'!$A$2:$Y$5000,25,0)))</f>
        <v>0</v>
      </c>
      <c r="AP1209" s="11">
        <f t="shared" si="519"/>
        <v>0</v>
      </c>
      <c r="AQ1209" s="26">
        <f t="shared" si="520"/>
        <v>0</v>
      </c>
      <c r="AR1209" s="26">
        <f t="shared" si="521"/>
        <v>0</v>
      </c>
      <c r="AS1209" s="26">
        <f t="shared" si="522"/>
        <v>0</v>
      </c>
      <c r="AT1209" s="26">
        <f t="shared" si="523"/>
        <v>0</v>
      </c>
      <c r="AU1209" s="26">
        <f t="shared" si="524"/>
        <v>0</v>
      </c>
      <c r="AV1209" s="26">
        <f t="shared" si="525"/>
        <v>0</v>
      </c>
      <c r="AW1209" s="11" t="s">
        <v>653</v>
      </c>
      <c r="AX1209" s="11" t="str">
        <f>VLOOKUP(L1209,Group!$A$2:$B$1000,2,0)</f>
        <v>Maintenance</v>
      </c>
      <c r="AY1209" s="11">
        <f>IF(ISERROR(VLOOKUP(U1209,'ITWR Dump'!$A$2:$Y$5000,15,0)),0,(VLOOKUP('ILC Report'!U1209,'ITWR Dump'!$A$2:$Y$5000,15,0)))</f>
        <v>0</v>
      </c>
      <c r="AZ1209" s="11" t="str">
        <f t="shared" si="526"/>
        <v>Yes</v>
      </c>
      <c r="BA1209" s="11" t="str">
        <f t="shared" si="527"/>
        <v>BKI</v>
      </c>
      <c r="BB1209" s="11" t="str">
        <f t="shared" si="528"/>
        <v>MN</v>
      </c>
      <c r="BC1209" s="11" t="str">
        <f t="shared" si="529"/>
        <v>No</v>
      </c>
    </row>
    <row r="1210" spans="1:55" x14ac:dyDescent="0.3">
      <c r="A1210" s="11" t="s">
        <v>683</v>
      </c>
      <c r="B1210" s="11" t="s">
        <v>1868</v>
      </c>
      <c r="C1210" s="11" t="s">
        <v>602</v>
      </c>
      <c r="D1210" s="11" t="s">
        <v>2577</v>
      </c>
      <c r="E1210" s="38" t="s">
        <v>2902</v>
      </c>
      <c r="F1210" s="11">
        <v>9</v>
      </c>
      <c r="G1210" s="40" t="s">
        <v>218</v>
      </c>
      <c r="H1210" s="11" t="str">
        <f t="shared" si="511"/>
        <v>Regular</v>
      </c>
      <c r="I1210" s="11" t="str">
        <f t="shared" si="503"/>
        <v>INDIA</v>
      </c>
      <c r="J1210" s="11" t="str">
        <f>IF(ISERROR(VLOOKUP(C1210,'WI Vs ASM'!$B$2:$E$1000,4,0)),0,(VLOOKUP(C1210,'WI Vs ASM'!$B$2:$E$1000,4,0)))</f>
        <v>Offshore</v>
      </c>
      <c r="K1210" s="11" t="str">
        <f>IF(ISERROR(VLOOKUP(C1210,'WI Vs ASM'!$B$2:$F$1000,5,0)),0,(VLOOKUP(C1210,'WI Vs ASM'!$B$2:$F$1000,5,0)))</f>
        <v>09-NonBillable</v>
      </c>
      <c r="L1210" s="11" t="str">
        <f>IF(ISERROR(VLOOKUP(C1210,'WI Vs ASM'!$B$2:$D$1000,3,0)),0,(VLOOKUP(C1210,'WI Vs ASM'!$B$2:$D$1000,3,0)))</f>
        <v>65-Bench Hours Offshore</v>
      </c>
      <c r="M1210" s="11" t="str">
        <f>IF(ISERROR(VLOOKUP(C1210,'WI Vs ASM'!$B$2:$I$1000,8,0)),0,(VLOOKUP(C1210,'WI Vs ASM'!$B$2:$I$1000,8,0)))</f>
        <v>Prakash Varadachari</v>
      </c>
      <c r="N1210" s="11" t="str">
        <f>IF(ISERROR(VLOOKUP(C1210,'WI Vs ASM'!$B$2:$G$1000,6,0)),0,(VLOOKUP(C1210,'WI Vs ASM'!$B$2:$G$1000,6,0)))</f>
        <v>MI Application</v>
      </c>
      <c r="O1210" s="11" t="str">
        <f>IF(ISERROR(VLOOKUP(C1210,'WI Vs ASM'!$B$2:$H$1000,7,0)),0,(VLOOKUP(C1210,'WI Vs ASM'!$B$2:$H$1000,7,0)))</f>
        <v>MI</v>
      </c>
      <c r="P1210" s="11" t="str">
        <f t="shared" si="504"/>
        <v>May-17</v>
      </c>
      <c r="Q1210" s="11" t="str">
        <f t="shared" si="505"/>
        <v>Q2</v>
      </c>
      <c r="R1210" s="11" t="str">
        <f>IF(ISERROR(VLOOKUP(C1210,'WI Vs ASM'!$B$2:$J$1000,9,0)),0,(VLOOKUP(C1210,'WI Vs ASM'!$B$2:$J$1000,9,0)))</f>
        <v>Rahmathunnisa Shahabuddin</v>
      </c>
      <c r="S1210" s="11" t="str">
        <f>IF(ISERROR(VLOOKUP(C1210,'WI Vs ASM'!$B$2:$K$1000,10,0)),0,(VLOOKUP(C1210,'WI Vs ASM'!$B$2:$K$1000,10,0)))</f>
        <v>Kimberly Hale</v>
      </c>
      <c r="T1210" s="11" t="str">
        <f>IF(ISERROR(VLOOKUP(C1210,'WI Vs ASM'!$B$2:$L$1000,11,0)),0,(VLOOKUP(C1210,'WI Vs ASM'!$B$2:$L$1000,11,0)))</f>
        <v>Crystal Romano</v>
      </c>
      <c r="U1210" s="11" t="e">
        <f t="shared" si="512"/>
        <v>#VALUE!</v>
      </c>
      <c r="V1210" s="11" t="str">
        <f t="shared" si="506"/>
        <v>No</v>
      </c>
      <c r="W1210" s="11" t="str">
        <f t="shared" si="507"/>
        <v>No</v>
      </c>
      <c r="X1210" s="11" t="str">
        <f t="shared" si="508"/>
        <v>No</v>
      </c>
      <c r="Y1210" s="11" t="str">
        <f t="shared" si="509"/>
        <v>No</v>
      </c>
      <c r="Z1210" s="11" t="str">
        <f t="shared" si="510"/>
        <v>No</v>
      </c>
      <c r="AA1210" s="11" t="str">
        <f t="shared" si="513"/>
        <v>No</v>
      </c>
      <c r="AB1210" s="11">
        <f>IF(ISERROR(VLOOKUP(U1210,'ITWR Dump'!$A$2:$Y$5000,24,0)),0,(VLOOKUP('ILC Report'!U1210,'ITWR Dump'!$A$2:$Y$5000,24,0)))</f>
        <v>0</v>
      </c>
      <c r="AC1210" s="11" t="str">
        <f t="shared" si="514"/>
        <v>No</v>
      </c>
      <c r="AD1210" s="11" t="str">
        <f t="shared" si="515"/>
        <v/>
      </c>
      <c r="AE1210" s="11">
        <f>IF(ISERROR(VLOOKUP(U1210,'ITWR Dump'!$A$2:$Y$5000,13,0)),0,(VLOOKUP(U1210,'ITWR Dump'!$A$2:$Y$5000,13,0)))</f>
        <v>0</v>
      </c>
      <c r="AF1210" s="11">
        <f>IF(ISERROR(VLOOKUP(U1210,'ITWR Dump'!$A$2:$Y$5000,11,0)),0,(VLOOKUP(U1210,'ITWR Dump'!$A$2:$Y$5000,11,0)))</f>
        <v>0</v>
      </c>
      <c r="AG1210" s="11">
        <f>IF(ISERROR(VLOOKUP(U1210,'ITWR Dump'!$A$2:$Y$5000,2,0)),0,(VLOOKUP(U1210,'ITWR Dump'!$A$2:$Y$5000,2,0)))</f>
        <v>0</v>
      </c>
      <c r="AH1210" s="11">
        <f>IF(ISERROR(VLOOKUP(U1210,'ITWR Dump'!$A$2:$Y$5000,14,0)),0,(VLOOKUP(U1210,'ITWR Dump'!$A$2:$Y$5000,14,0)))</f>
        <v>0</v>
      </c>
      <c r="AI1210" s="11" t="str">
        <f t="shared" si="516"/>
        <v>65-Bench Hours Offshore</v>
      </c>
      <c r="AJ1210" s="11" t="str">
        <f t="shared" si="517"/>
        <v>Offshore</v>
      </c>
      <c r="AK1210" s="11" t="str">
        <f>IF(ISERROR(VLOOKUP(A1210,'Team Data'!$C$2:$U$213,17,0)),0,(VLOOKUP(A1210,'Team Data'!$C$2:$U$213,17,0)))</f>
        <v>PRISM</v>
      </c>
      <c r="AL1210" s="11" t="str">
        <f t="shared" si="518"/>
        <v>2017-04-24</v>
      </c>
      <c r="AM1210" s="11">
        <f>IF(ISERROR(VLOOKUP(U1210,'ITWR Dump'!$A$2:$Y$5000,16,0)),0,(VLOOKUP(U1210,'ITWR Dump'!$A$2:$Y$5000,16,0)))</f>
        <v>0</v>
      </c>
      <c r="AN1210" s="11">
        <f>IF(ISERROR(VLOOKUP(U1210,'ITWR Dump'!$A$2:$Y$5000,18,0)),0,(VLOOKUP(U1210,'ITWR Dump'!$A$2:$Y$5000,18,0)))</f>
        <v>0</v>
      </c>
      <c r="AO1210" s="11">
        <f>IF(ISERROR(VLOOKUP(U1210,'ITWR Dump'!$A$2:$Y$5000,25,0)),0,(VLOOKUP('ILC Report'!U1210,'ITWR Dump'!$A$2:$Y$5000,25,0)))</f>
        <v>0</v>
      </c>
      <c r="AP1210" s="11">
        <f t="shared" si="519"/>
        <v>0</v>
      </c>
      <c r="AQ1210" s="26">
        <f t="shared" si="520"/>
        <v>0</v>
      </c>
      <c r="AR1210" s="26">
        <f t="shared" si="521"/>
        <v>0</v>
      </c>
      <c r="AS1210" s="26">
        <f t="shared" si="522"/>
        <v>0</v>
      </c>
      <c r="AT1210" s="26">
        <f t="shared" si="523"/>
        <v>0</v>
      </c>
      <c r="AU1210" s="26">
        <f t="shared" si="524"/>
        <v>0</v>
      </c>
      <c r="AV1210" s="26">
        <f t="shared" si="525"/>
        <v>0</v>
      </c>
      <c r="AW1210" s="11" t="s">
        <v>653</v>
      </c>
      <c r="AX1210" s="11" t="str">
        <f>VLOOKUP(L1210,Group!$A$2:$B$1000,2,0)</f>
        <v>Maintenance</v>
      </c>
      <c r="AY1210" s="11">
        <f>IF(ISERROR(VLOOKUP(U1210,'ITWR Dump'!$A$2:$Y$5000,15,0)),0,(VLOOKUP('ILC Report'!U1210,'ITWR Dump'!$A$2:$Y$5000,15,0)))</f>
        <v>0</v>
      </c>
      <c r="AZ1210" s="11" t="str">
        <f t="shared" si="526"/>
        <v>No</v>
      </c>
      <c r="BA1210" s="11" t="str">
        <f t="shared" si="527"/>
        <v>BKI</v>
      </c>
      <c r="BB1210" s="11" t="str">
        <f t="shared" si="528"/>
        <v>BN</v>
      </c>
      <c r="BC1210" s="11" t="str">
        <f t="shared" si="529"/>
        <v>No</v>
      </c>
    </row>
    <row r="1211" spans="1:55" x14ac:dyDescent="0.3">
      <c r="A1211" s="11" t="s">
        <v>683</v>
      </c>
      <c r="B1211" s="11" t="s">
        <v>1868</v>
      </c>
      <c r="C1211" s="11" t="s">
        <v>573</v>
      </c>
      <c r="D1211" s="11" t="s">
        <v>2578</v>
      </c>
      <c r="E1211" s="38" t="s">
        <v>2902</v>
      </c>
      <c r="F1211" s="11">
        <v>3</v>
      </c>
      <c r="G1211" s="40" t="s">
        <v>218</v>
      </c>
      <c r="H1211" s="11" t="str">
        <f t="shared" si="511"/>
        <v>Regular</v>
      </c>
      <c r="I1211" s="11" t="str">
        <f t="shared" si="503"/>
        <v>INDIA</v>
      </c>
      <c r="J1211" s="11" t="str">
        <f>IF(ISERROR(VLOOKUP(C1211,'WI Vs ASM'!$B$2:$E$1000,4,0)),0,(VLOOKUP(C1211,'WI Vs ASM'!$B$2:$E$1000,4,0)))</f>
        <v>Offshore</v>
      </c>
      <c r="K1211" s="11" t="str">
        <f>IF(ISERROR(VLOOKUP(C1211,'WI Vs ASM'!$B$2:$F$1000,5,0)),0,(VLOOKUP(C1211,'WI Vs ASM'!$B$2:$F$1000,5,0)))</f>
        <v>01-Fixed Price</v>
      </c>
      <c r="L1211" s="11" t="str">
        <f>IF(ISERROR(VLOOKUP(C1211,'WI Vs ASM'!$B$2:$D$1000,3,0)),0,(VLOOKUP(C1211,'WI Vs ASM'!$B$2:$D$1000,3,0)))</f>
        <v>01-Maintenance Offshore</v>
      </c>
      <c r="M1211" s="11" t="str">
        <f>IF(ISERROR(VLOOKUP(C1211,'WI Vs ASM'!$B$2:$I$1000,8,0)),0,(VLOOKUP(C1211,'WI Vs ASM'!$B$2:$I$1000,8,0)))</f>
        <v>Rahul Soman</v>
      </c>
      <c r="N1211" s="11" t="str">
        <f>IF(ISERROR(VLOOKUP(C1211,'WI Vs ASM'!$B$2:$G$1000,6,0)),0,(VLOOKUP(C1211,'WI Vs ASM'!$B$2:$G$1000,6,0)))</f>
        <v>Commercial</v>
      </c>
      <c r="O1211" s="11" t="str">
        <f>IF(ISERROR(VLOOKUP(C1211,'WI Vs ASM'!$B$2:$H$1000,7,0)),0,(VLOOKUP(C1211,'WI Vs ASM'!$B$2:$H$1000,7,0)))</f>
        <v>Commercial</v>
      </c>
      <c r="P1211" s="11" t="str">
        <f t="shared" si="504"/>
        <v>May-17</v>
      </c>
      <c r="Q1211" s="11" t="str">
        <f t="shared" si="505"/>
        <v>Q2</v>
      </c>
      <c r="R1211" s="11" t="str">
        <f>IF(ISERROR(VLOOKUP(C1211,'WI Vs ASM'!$B$2:$J$1000,9,0)),0,(VLOOKUP(C1211,'WI Vs ASM'!$B$2:$J$1000,9,0)))</f>
        <v>Jyothi Pai</v>
      </c>
      <c r="S1211" s="11" t="str">
        <f>IF(ISERROR(VLOOKUP(C1211,'WI Vs ASM'!$B$2:$K$1000,10,0)),0,(VLOOKUP(C1211,'WI Vs ASM'!$B$2:$K$1000,10,0)))</f>
        <v>Saju Bhaskaran</v>
      </c>
      <c r="T1211" s="11" t="str">
        <f>IF(ISERROR(VLOOKUP(C1211,'WI Vs ASM'!$B$2:$L$1000,11,0)),0,(VLOOKUP(C1211,'WI Vs ASM'!$B$2:$L$1000,11,0)))</f>
        <v>Sreekala Balasubramanian</v>
      </c>
      <c r="U1211" s="11" t="e">
        <f t="shared" si="512"/>
        <v>#VALUE!</v>
      </c>
      <c r="V1211" s="11" t="str">
        <f t="shared" si="506"/>
        <v>No</v>
      </c>
      <c r="W1211" s="11" t="str">
        <f t="shared" si="507"/>
        <v>Yes</v>
      </c>
      <c r="X1211" s="11" t="str">
        <f t="shared" si="508"/>
        <v>No</v>
      </c>
      <c r="Y1211" s="11" t="str">
        <f t="shared" si="509"/>
        <v>No</v>
      </c>
      <c r="Z1211" s="11" t="str">
        <f t="shared" si="510"/>
        <v>No</v>
      </c>
      <c r="AA1211" s="11" t="str">
        <f t="shared" si="513"/>
        <v>No</v>
      </c>
      <c r="AB1211" s="11">
        <f>IF(ISERROR(VLOOKUP(U1211,'ITWR Dump'!$A$2:$Y$5000,24,0)),0,(VLOOKUP('ILC Report'!U1211,'ITWR Dump'!$A$2:$Y$5000,24,0)))</f>
        <v>0</v>
      </c>
      <c r="AC1211" s="11" t="str">
        <f t="shared" si="514"/>
        <v>No</v>
      </c>
      <c r="AD1211" s="11" t="str">
        <f t="shared" si="515"/>
        <v/>
      </c>
      <c r="AE1211" s="11">
        <f>IF(ISERROR(VLOOKUP(U1211,'ITWR Dump'!$A$2:$Y$5000,13,0)),0,(VLOOKUP(U1211,'ITWR Dump'!$A$2:$Y$5000,13,0)))</f>
        <v>0</v>
      </c>
      <c r="AF1211" s="11">
        <f>IF(ISERROR(VLOOKUP(U1211,'ITWR Dump'!$A$2:$Y$5000,11,0)),0,(VLOOKUP(U1211,'ITWR Dump'!$A$2:$Y$5000,11,0)))</f>
        <v>0</v>
      </c>
      <c r="AG1211" s="11">
        <f>IF(ISERROR(VLOOKUP(U1211,'ITWR Dump'!$A$2:$Y$5000,2,0)),0,(VLOOKUP(U1211,'ITWR Dump'!$A$2:$Y$5000,2,0)))</f>
        <v>0</v>
      </c>
      <c r="AH1211" s="11">
        <f>IF(ISERROR(VLOOKUP(U1211,'ITWR Dump'!$A$2:$Y$5000,14,0)),0,(VLOOKUP(U1211,'ITWR Dump'!$A$2:$Y$5000,14,0)))</f>
        <v>0</v>
      </c>
      <c r="AI1211" s="11" t="str">
        <f t="shared" si="516"/>
        <v>01-Maintenance Offshore</v>
      </c>
      <c r="AJ1211" s="11" t="str">
        <f t="shared" si="517"/>
        <v>Offshore</v>
      </c>
      <c r="AK1211" s="11" t="str">
        <f>IF(ISERROR(VLOOKUP(A1211,'Team Data'!$C$2:$U$213,17,0)),0,(VLOOKUP(A1211,'Team Data'!$C$2:$U$213,17,0)))</f>
        <v>PRISM</v>
      </c>
      <c r="AL1211" s="11" t="str">
        <f t="shared" si="518"/>
        <v>2017-04-24</v>
      </c>
      <c r="AM1211" s="11">
        <f>IF(ISERROR(VLOOKUP(U1211,'ITWR Dump'!$A$2:$Y$5000,16,0)),0,(VLOOKUP(U1211,'ITWR Dump'!$A$2:$Y$5000,16,0)))</f>
        <v>0</v>
      </c>
      <c r="AN1211" s="11">
        <f>IF(ISERROR(VLOOKUP(U1211,'ITWR Dump'!$A$2:$Y$5000,18,0)),0,(VLOOKUP(U1211,'ITWR Dump'!$A$2:$Y$5000,18,0)))</f>
        <v>0</v>
      </c>
      <c r="AO1211" s="11">
        <f>IF(ISERROR(VLOOKUP(U1211,'ITWR Dump'!$A$2:$Y$5000,25,0)),0,(VLOOKUP('ILC Report'!U1211,'ITWR Dump'!$A$2:$Y$5000,25,0)))</f>
        <v>0</v>
      </c>
      <c r="AP1211" s="11">
        <f t="shared" si="519"/>
        <v>0</v>
      </c>
      <c r="AQ1211" s="26">
        <f t="shared" si="520"/>
        <v>0</v>
      </c>
      <c r="AR1211" s="26">
        <f t="shared" si="521"/>
        <v>0</v>
      </c>
      <c r="AS1211" s="26">
        <f t="shared" si="522"/>
        <v>0</v>
      </c>
      <c r="AT1211" s="26">
        <f t="shared" si="523"/>
        <v>0</v>
      </c>
      <c r="AU1211" s="26">
        <f t="shared" si="524"/>
        <v>0</v>
      </c>
      <c r="AV1211" s="26">
        <f t="shared" si="525"/>
        <v>0</v>
      </c>
      <c r="AW1211" s="11" t="s">
        <v>653</v>
      </c>
      <c r="AX1211" s="11" t="str">
        <f>VLOOKUP(L1211,Group!$A$2:$B$1000,2,0)</f>
        <v>Maintenance</v>
      </c>
      <c r="AY1211" s="11">
        <f>IF(ISERROR(VLOOKUP(U1211,'ITWR Dump'!$A$2:$Y$5000,15,0)),0,(VLOOKUP('ILC Report'!U1211,'ITWR Dump'!$A$2:$Y$5000,15,0)))</f>
        <v>0</v>
      </c>
      <c r="AZ1211" s="11" t="str">
        <f t="shared" si="526"/>
        <v>No</v>
      </c>
      <c r="BA1211" s="11" t="str">
        <f t="shared" si="527"/>
        <v>BKI</v>
      </c>
      <c r="BB1211" s="11" t="str">
        <f t="shared" si="528"/>
        <v>MN</v>
      </c>
      <c r="BC1211" s="11" t="str">
        <f t="shared" si="529"/>
        <v>No</v>
      </c>
    </row>
    <row r="1212" spans="1:55" x14ac:dyDescent="0.3">
      <c r="A1212" s="11" t="s">
        <v>683</v>
      </c>
      <c r="B1212" s="11" t="s">
        <v>1868</v>
      </c>
      <c r="C1212" s="11" t="s">
        <v>603</v>
      </c>
      <c r="D1212" s="11" t="s">
        <v>2579</v>
      </c>
      <c r="E1212" s="38" t="s">
        <v>2902</v>
      </c>
      <c r="F1212" s="11">
        <v>8</v>
      </c>
      <c r="G1212" s="40" t="s">
        <v>218</v>
      </c>
      <c r="H1212" s="11" t="str">
        <f t="shared" si="511"/>
        <v>Regular</v>
      </c>
      <c r="I1212" s="11" t="str">
        <f t="shared" si="503"/>
        <v>INDIA</v>
      </c>
      <c r="J1212" s="11" t="str">
        <f>IF(ISERROR(VLOOKUP(C1212,'WI Vs ASM'!$B$2:$E$1000,4,0)),0,(VLOOKUP(C1212,'WI Vs ASM'!$B$2:$E$1000,4,0)))</f>
        <v>Offshore</v>
      </c>
      <c r="K1212" s="11" t="str">
        <f>IF(ISERROR(VLOOKUP(C1212,'WI Vs ASM'!$B$2:$F$1000,5,0)),0,(VLOOKUP(C1212,'WI Vs ASM'!$B$2:$F$1000,5,0)))</f>
        <v>09-NonBillable</v>
      </c>
      <c r="L1212" s="11" t="str">
        <f>IF(ISERROR(VLOOKUP(C1212,'WI Vs ASM'!$B$2:$D$1000,3,0)),0,(VLOOKUP(C1212,'WI Vs ASM'!$B$2:$D$1000,3,0)))</f>
        <v>54-Knowledge Transfer/Training Offshore</v>
      </c>
      <c r="M1212" s="11" t="str">
        <f>IF(ISERROR(VLOOKUP(C1212,'WI Vs ASM'!$B$2:$I$1000,8,0)),0,(VLOOKUP(C1212,'WI Vs ASM'!$B$2:$I$1000,8,0)))</f>
        <v>Prakash Varadachari</v>
      </c>
      <c r="N1212" s="11" t="str">
        <f>IF(ISERROR(VLOOKUP(C1212,'WI Vs ASM'!$B$2:$G$1000,6,0)),0,(VLOOKUP(C1212,'WI Vs ASM'!$B$2:$G$1000,6,0)))</f>
        <v>MI Application</v>
      </c>
      <c r="O1212" s="11" t="str">
        <f>IF(ISERROR(VLOOKUP(C1212,'WI Vs ASM'!$B$2:$H$1000,7,0)),0,(VLOOKUP(C1212,'WI Vs ASM'!$B$2:$H$1000,7,0)))</f>
        <v>MI</v>
      </c>
      <c r="P1212" s="11" t="str">
        <f t="shared" si="504"/>
        <v>May-17</v>
      </c>
      <c r="Q1212" s="11" t="str">
        <f t="shared" si="505"/>
        <v>Q2</v>
      </c>
      <c r="R1212" s="11" t="str">
        <f>IF(ISERROR(VLOOKUP(C1212,'WI Vs ASM'!$B$2:$J$1000,9,0)),0,(VLOOKUP(C1212,'WI Vs ASM'!$B$2:$J$1000,9,0)))</f>
        <v>Rahmathunnisa Shahabuddin</v>
      </c>
      <c r="S1212" s="11" t="str">
        <f>IF(ISERROR(VLOOKUP(C1212,'WI Vs ASM'!$B$2:$K$1000,10,0)),0,(VLOOKUP(C1212,'WI Vs ASM'!$B$2:$K$1000,10,0)))</f>
        <v>Kimberly Hale</v>
      </c>
      <c r="T1212" s="11" t="str">
        <f>IF(ISERROR(VLOOKUP(C1212,'WI Vs ASM'!$B$2:$L$1000,11,0)),0,(VLOOKUP(C1212,'WI Vs ASM'!$B$2:$L$1000,11,0)))</f>
        <v>Crystal Romano</v>
      </c>
      <c r="U1212" s="11" t="e">
        <f t="shared" si="512"/>
        <v>#VALUE!</v>
      </c>
      <c r="V1212" s="11" t="str">
        <f t="shared" si="506"/>
        <v>No</v>
      </c>
      <c r="W1212" s="11" t="str">
        <f t="shared" si="507"/>
        <v>No</v>
      </c>
      <c r="X1212" s="11" t="str">
        <f t="shared" si="508"/>
        <v>No</v>
      </c>
      <c r="Y1212" s="11" t="str">
        <f t="shared" si="509"/>
        <v>No</v>
      </c>
      <c r="Z1212" s="11" t="str">
        <f t="shared" si="510"/>
        <v>No</v>
      </c>
      <c r="AA1212" s="11" t="str">
        <f t="shared" si="513"/>
        <v>No</v>
      </c>
      <c r="AB1212" s="11">
        <f>IF(ISERROR(VLOOKUP(U1212,'ITWR Dump'!$A$2:$Y$5000,24,0)),0,(VLOOKUP('ILC Report'!U1212,'ITWR Dump'!$A$2:$Y$5000,24,0)))</f>
        <v>0</v>
      </c>
      <c r="AC1212" s="11" t="str">
        <f t="shared" si="514"/>
        <v>No</v>
      </c>
      <c r="AD1212" s="11" t="str">
        <f t="shared" si="515"/>
        <v/>
      </c>
      <c r="AE1212" s="11">
        <f>IF(ISERROR(VLOOKUP(U1212,'ITWR Dump'!$A$2:$Y$5000,13,0)),0,(VLOOKUP(U1212,'ITWR Dump'!$A$2:$Y$5000,13,0)))</f>
        <v>0</v>
      </c>
      <c r="AF1212" s="11">
        <f>IF(ISERROR(VLOOKUP(U1212,'ITWR Dump'!$A$2:$Y$5000,11,0)),0,(VLOOKUP(U1212,'ITWR Dump'!$A$2:$Y$5000,11,0)))</f>
        <v>0</v>
      </c>
      <c r="AG1212" s="11">
        <f>IF(ISERROR(VLOOKUP(U1212,'ITWR Dump'!$A$2:$Y$5000,2,0)),0,(VLOOKUP(U1212,'ITWR Dump'!$A$2:$Y$5000,2,0)))</f>
        <v>0</v>
      </c>
      <c r="AH1212" s="11">
        <f>IF(ISERROR(VLOOKUP(U1212,'ITWR Dump'!$A$2:$Y$5000,14,0)),0,(VLOOKUP(U1212,'ITWR Dump'!$A$2:$Y$5000,14,0)))</f>
        <v>0</v>
      </c>
      <c r="AI1212" s="11" t="str">
        <f t="shared" si="516"/>
        <v>54-Knowledge Transfer/Training Offshore</v>
      </c>
      <c r="AJ1212" s="11" t="str">
        <f t="shared" si="517"/>
        <v>Offshore</v>
      </c>
      <c r="AK1212" s="11" t="str">
        <f>IF(ISERROR(VLOOKUP(A1212,'Team Data'!$C$2:$U$213,17,0)),0,(VLOOKUP(A1212,'Team Data'!$C$2:$U$213,17,0)))</f>
        <v>PRISM</v>
      </c>
      <c r="AL1212" s="11" t="str">
        <f t="shared" si="518"/>
        <v>2017-04-24</v>
      </c>
      <c r="AM1212" s="11">
        <f>IF(ISERROR(VLOOKUP(U1212,'ITWR Dump'!$A$2:$Y$5000,16,0)),0,(VLOOKUP(U1212,'ITWR Dump'!$A$2:$Y$5000,16,0)))</f>
        <v>0</v>
      </c>
      <c r="AN1212" s="11">
        <f>IF(ISERROR(VLOOKUP(U1212,'ITWR Dump'!$A$2:$Y$5000,18,0)),0,(VLOOKUP(U1212,'ITWR Dump'!$A$2:$Y$5000,18,0)))</f>
        <v>0</v>
      </c>
      <c r="AO1212" s="11">
        <f>IF(ISERROR(VLOOKUP(U1212,'ITWR Dump'!$A$2:$Y$5000,25,0)),0,(VLOOKUP('ILC Report'!U1212,'ITWR Dump'!$A$2:$Y$5000,25,0)))</f>
        <v>0</v>
      </c>
      <c r="AP1212" s="11">
        <f t="shared" si="519"/>
        <v>0</v>
      </c>
      <c r="AQ1212" s="26">
        <f t="shared" si="520"/>
        <v>0</v>
      </c>
      <c r="AR1212" s="26">
        <f t="shared" si="521"/>
        <v>0</v>
      </c>
      <c r="AS1212" s="26">
        <f t="shared" si="522"/>
        <v>0</v>
      </c>
      <c r="AT1212" s="26">
        <f t="shared" si="523"/>
        <v>0</v>
      </c>
      <c r="AU1212" s="26">
        <f t="shared" si="524"/>
        <v>0</v>
      </c>
      <c r="AV1212" s="26">
        <f t="shared" si="525"/>
        <v>0</v>
      </c>
      <c r="AW1212" s="11" t="s">
        <v>653</v>
      </c>
      <c r="AX1212" s="11" t="str">
        <f>VLOOKUP(L1212,Group!$A$2:$B$1000,2,0)</f>
        <v>Maintenance</v>
      </c>
      <c r="AY1212" s="11">
        <f>IF(ISERROR(VLOOKUP(U1212,'ITWR Dump'!$A$2:$Y$5000,15,0)),0,(VLOOKUP('ILC Report'!U1212,'ITWR Dump'!$A$2:$Y$5000,15,0)))</f>
        <v>0</v>
      </c>
      <c r="AZ1212" s="11" t="str">
        <f t="shared" si="526"/>
        <v>No</v>
      </c>
      <c r="BA1212" s="11" t="str">
        <f t="shared" si="527"/>
        <v>BKI</v>
      </c>
      <c r="BB1212" s="11" t="str">
        <f t="shared" si="528"/>
        <v>KT</v>
      </c>
      <c r="BC1212" s="11" t="str">
        <f t="shared" si="529"/>
        <v>No</v>
      </c>
    </row>
    <row r="1213" spans="1:55" x14ac:dyDescent="0.3">
      <c r="A1213" s="11" t="s">
        <v>683</v>
      </c>
      <c r="B1213" s="11" t="s">
        <v>1868</v>
      </c>
      <c r="C1213" s="11" t="s">
        <v>604</v>
      </c>
      <c r="D1213" s="11" t="s">
        <v>2572</v>
      </c>
      <c r="E1213" s="38" t="s">
        <v>2902</v>
      </c>
      <c r="F1213" s="11">
        <v>10</v>
      </c>
      <c r="G1213" s="40" t="s">
        <v>218</v>
      </c>
      <c r="H1213" s="11" t="str">
        <f t="shared" si="511"/>
        <v>Regular</v>
      </c>
      <c r="I1213" s="11" t="str">
        <f t="shared" si="503"/>
        <v>INDIA</v>
      </c>
      <c r="J1213" s="11" t="str">
        <f>IF(ISERROR(VLOOKUP(C1213,'WI Vs ASM'!$B$2:$E$1000,4,0)),0,(VLOOKUP(C1213,'WI Vs ASM'!$B$2:$E$1000,4,0)))</f>
        <v>Offshore</v>
      </c>
      <c r="K1213" s="11" t="str">
        <f>IF(ISERROR(VLOOKUP(C1213,'WI Vs ASM'!$B$2:$F$1000,5,0)),0,(VLOOKUP(C1213,'WI Vs ASM'!$B$2:$F$1000,5,0)))</f>
        <v>01-Fixed Price</v>
      </c>
      <c r="L1213" s="11" t="str">
        <f>IF(ISERROR(VLOOKUP(C1213,'WI Vs ASM'!$B$2:$D$1000,3,0)),0,(VLOOKUP(C1213,'WI Vs ASM'!$B$2:$D$1000,3,0)))</f>
        <v>01-Maintenance Offshore</v>
      </c>
      <c r="M1213" s="11" t="str">
        <f>IF(ISERROR(VLOOKUP(C1213,'WI Vs ASM'!$B$2:$I$1000,8,0)),0,(VLOOKUP(C1213,'WI Vs ASM'!$B$2:$I$1000,8,0)))</f>
        <v>Rahul Soman</v>
      </c>
      <c r="N1213" s="11" t="str">
        <f>IF(ISERROR(VLOOKUP(C1213,'WI Vs ASM'!$B$2:$G$1000,6,0)),0,(VLOOKUP(C1213,'WI Vs ASM'!$B$2:$G$1000,6,0)))</f>
        <v>MI Application</v>
      </c>
      <c r="O1213" s="11" t="str">
        <f>IF(ISERROR(VLOOKUP(C1213,'WI Vs ASM'!$B$2:$H$1000,7,0)),0,(VLOOKUP(C1213,'WI Vs ASM'!$B$2:$H$1000,7,0)))</f>
        <v>MI</v>
      </c>
      <c r="P1213" s="11" t="str">
        <f t="shared" si="504"/>
        <v>May-17</v>
      </c>
      <c r="Q1213" s="11" t="str">
        <f t="shared" si="505"/>
        <v>Q2</v>
      </c>
      <c r="R1213" s="11" t="str">
        <f>IF(ISERROR(VLOOKUP(C1213,'WI Vs ASM'!$B$2:$J$1000,9,0)),0,(VLOOKUP(C1213,'WI Vs ASM'!$B$2:$J$1000,9,0)))</f>
        <v>Jyothi Pai</v>
      </c>
      <c r="S1213" s="11" t="str">
        <f>IF(ISERROR(VLOOKUP(C1213,'WI Vs ASM'!$B$2:$K$1000,10,0)),0,(VLOOKUP(C1213,'WI Vs ASM'!$B$2:$K$1000,10,0)))</f>
        <v>Kimberly Hale</v>
      </c>
      <c r="T1213" s="11" t="str">
        <f>IF(ISERROR(VLOOKUP(C1213,'WI Vs ASM'!$B$2:$L$1000,11,0)),0,(VLOOKUP(C1213,'WI Vs ASM'!$B$2:$L$1000,11,0)))</f>
        <v>Crystal Romano</v>
      </c>
      <c r="U1213" s="11" t="str">
        <f t="shared" si="512"/>
        <v>WR635861</v>
      </c>
      <c r="V1213" s="11" t="str">
        <f t="shared" si="506"/>
        <v>No</v>
      </c>
      <c r="W1213" s="11" t="str">
        <f t="shared" si="507"/>
        <v>Yes</v>
      </c>
      <c r="X1213" s="11" t="str">
        <f t="shared" si="508"/>
        <v>No</v>
      </c>
      <c r="Y1213" s="11" t="str">
        <f t="shared" si="509"/>
        <v>No</v>
      </c>
      <c r="Z1213" s="11" t="str">
        <f t="shared" si="510"/>
        <v>No</v>
      </c>
      <c r="AA1213" s="11" t="str">
        <f t="shared" si="513"/>
        <v>No</v>
      </c>
      <c r="AB1213" s="11">
        <f>IF(ISERROR(VLOOKUP(U1213,'ITWR Dump'!$A$2:$Y$5000,24,0)),0,(VLOOKUP('ILC Report'!U1213,'ITWR Dump'!$A$2:$Y$5000,24,0)))</f>
        <v>0</v>
      </c>
      <c r="AC1213" s="11" t="str">
        <f t="shared" si="514"/>
        <v>No</v>
      </c>
      <c r="AD1213" s="11" t="str">
        <f t="shared" si="515"/>
        <v/>
      </c>
      <c r="AE1213" s="11">
        <f>IF(ISERROR(VLOOKUP(U1213,'ITWR Dump'!$A$2:$Y$5000,13,0)),0,(VLOOKUP(U1213,'ITWR Dump'!$A$2:$Y$5000,13,0)))</f>
        <v>0</v>
      </c>
      <c r="AF1213" s="11">
        <f>IF(ISERROR(VLOOKUP(U1213,'ITWR Dump'!$A$2:$Y$5000,11,0)),0,(VLOOKUP(U1213,'ITWR Dump'!$A$2:$Y$5000,11,0)))</f>
        <v>0</v>
      </c>
      <c r="AG1213" s="11">
        <f>IF(ISERROR(VLOOKUP(U1213,'ITWR Dump'!$A$2:$Y$5000,2,0)),0,(VLOOKUP(U1213,'ITWR Dump'!$A$2:$Y$5000,2,0)))</f>
        <v>0</v>
      </c>
      <c r="AH1213" s="11">
        <f>IF(ISERROR(VLOOKUP(U1213,'ITWR Dump'!$A$2:$Y$5000,14,0)),0,(VLOOKUP(U1213,'ITWR Dump'!$A$2:$Y$5000,14,0)))</f>
        <v>0</v>
      </c>
      <c r="AI1213" s="11" t="str">
        <f t="shared" si="516"/>
        <v>01-Maintenance Offshore</v>
      </c>
      <c r="AJ1213" s="11" t="str">
        <f t="shared" si="517"/>
        <v>Offshore</v>
      </c>
      <c r="AK1213" s="11" t="str">
        <f>IF(ISERROR(VLOOKUP(A1213,'Team Data'!$C$2:$U$213,17,0)),0,(VLOOKUP(A1213,'Team Data'!$C$2:$U$213,17,0)))</f>
        <v>PRISM</v>
      </c>
      <c r="AL1213" s="11" t="str">
        <f t="shared" si="518"/>
        <v>2017-04-24</v>
      </c>
      <c r="AM1213" s="11">
        <f>IF(ISERROR(VLOOKUP(U1213,'ITWR Dump'!$A$2:$Y$5000,16,0)),0,(VLOOKUP(U1213,'ITWR Dump'!$A$2:$Y$5000,16,0)))</f>
        <v>0</v>
      </c>
      <c r="AN1213" s="11">
        <f>IF(ISERROR(VLOOKUP(U1213,'ITWR Dump'!$A$2:$Y$5000,18,0)),0,(VLOOKUP(U1213,'ITWR Dump'!$A$2:$Y$5000,18,0)))</f>
        <v>0</v>
      </c>
      <c r="AO1213" s="11">
        <f>IF(ISERROR(VLOOKUP(U1213,'ITWR Dump'!$A$2:$Y$5000,25,0)),0,(VLOOKUP('ILC Report'!U1213,'ITWR Dump'!$A$2:$Y$5000,25,0)))</f>
        <v>0</v>
      </c>
      <c r="AP1213" s="11">
        <f t="shared" si="519"/>
        <v>0</v>
      </c>
      <c r="AQ1213" s="26">
        <f t="shared" si="520"/>
        <v>0</v>
      </c>
      <c r="AR1213" s="26">
        <f t="shared" si="521"/>
        <v>0</v>
      </c>
      <c r="AS1213" s="26">
        <f t="shared" si="522"/>
        <v>0</v>
      </c>
      <c r="AT1213" s="26">
        <f t="shared" si="523"/>
        <v>0</v>
      </c>
      <c r="AU1213" s="26">
        <f t="shared" si="524"/>
        <v>0</v>
      </c>
      <c r="AV1213" s="26">
        <f t="shared" si="525"/>
        <v>0</v>
      </c>
      <c r="AW1213" s="11" t="s">
        <v>653</v>
      </c>
      <c r="AX1213" s="11" t="str">
        <f>VLOOKUP(L1213,Group!$A$2:$B$1000,2,0)</f>
        <v>Maintenance</v>
      </c>
      <c r="AY1213" s="11">
        <f>IF(ISERROR(VLOOKUP(U1213,'ITWR Dump'!$A$2:$Y$5000,15,0)),0,(VLOOKUP('ILC Report'!U1213,'ITWR Dump'!$A$2:$Y$5000,15,0)))</f>
        <v>0</v>
      </c>
      <c r="AZ1213" s="11" t="str">
        <f t="shared" si="526"/>
        <v>Yes</v>
      </c>
      <c r="BA1213" s="11" t="str">
        <f t="shared" si="527"/>
        <v>BKI</v>
      </c>
      <c r="BB1213" s="11" t="str">
        <f t="shared" si="528"/>
        <v>MN</v>
      </c>
      <c r="BC1213" s="11" t="str">
        <f t="shared" si="529"/>
        <v>No</v>
      </c>
    </row>
    <row r="1214" spans="1:55" x14ac:dyDescent="0.3">
      <c r="A1214" s="11" t="s">
        <v>683</v>
      </c>
      <c r="B1214" s="11" t="s">
        <v>1868</v>
      </c>
      <c r="C1214" s="11" t="s">
        <v>604</v>
      </c>
      <c r="D1214" s="11" t="s">
        <v>2573</v>
      </c>
      <c r="E1214" s="38" t="s">
        <v>2902</v>
      </c>
      <c r="F1214" s="11">
        <v>10</v>
      </c>
      <c r="G1214" s="40" t="s">
        <v>218</v>
      </c>
      <c r="H1214" s="11" t="str">
        <f t="shared" si="511"/>
        <v>Regular</v>
      </c>
      <c r="I1214" s="11" t="str">
        <f t="shared" si="503"/>
        <v>INDIA</v>
      </c>
      <c r="J1214" s="11" t="str">
        <f>IF(ISERROR(VLOOKUP(C1214,'WI Vs ASM'!$B$2:$E$1000,4,0)),0,(VLOOKUP(C1214,'WI Vs ASM'!$B$2:$E$1000,4,0)))</f>
        <v>Offshore</v>
      </c>
      <c r="K1214" s="11" t="str">
        <f>IF(ISERROR(VLOOKUP(C1214,'WI Vs ASM'!$B$2:$F$1000,5,0)),0,(VLOOKUP(C1214,'WI Vs ASM'!$B$2:$F$1000,5,0)))</f>
        <v>01-Fixed Price</v>
      </c>
      <c r="L1214" s="11" t="str">
        <f>IF(ISERROR(VLOOKUP(C1214,'WI Vs ASM'!$B$2:$D$1000,3,0)),0,(VLOOKUP(C1214,'WI Vs ASM'!$B$2:$D$1000,3,0)))</f>
        <v>01-Maintenance Offshore</v>
      </c>
      <c r="M1214" s="11" t="str">
        <f>IF(ISERROR(VLOOKUP(C1214,'WI Vs ASM'!$B$2:$I$1000,8,0)),0,(VLOOKUP(C1214,'WI Vs ASM'!$B$2:$I$1000,8,0)))</f>
        <v>Rahul Soman</v>
      </c>
      <c r="N1214" s="11" t="str">
        <f>IF(ISERROR(VLOOKUP(C1214,'WI Vs ASM'!$B$2:$G$1000,6,0)),0,(VLOOKUP(C1214,'WI Vs ASM'!$B$2:$G$1000,6,0)))</f>
        <v>MI Application</v>
      </c>
      <c r="O1214" s="11" t="str">
        <f>IF(ISERROR(VLOOKUP(C1214,'WI Vs ASM'!$B$2:$H$1000,7,0)),0,(VLOOKUP(C1214,'WI Vs ASM'!$B$2:$H$1000,7,0)))</f>
        <v>MI</v>
      </c>
      <c r="P1214" s="11" t="str">
        <f t="shared" si="504"/>
        <v>May-17</v>
      </c>
      <c r="Q1214" s="11" t="str">
        <f t="shared" si="505"/>
        <v>Q2</v>
      </c>
      <c r="R1214" s="11" t="str">
        <f>IF(ISERROR(VLOOKUP(C1214,'WI Vs ASM'!$B$2:$J$1000,9,0)),0,(VLOOKUP(C1214,'WI Vs ASM'!$B$2:$J$1000,9,0)))</f>
        <v>Jyothi Pai</v>
      </c>
      <c r="S1214" s="11" t="str">
        <f>IF(ISERROR(VLOOKUP(C1214,'WI Vs ASM'!$B$2:$K$1000,10,0)),0,(VLOOKUP(C1214,'WI Vs ASM'!$B$2:$K$1000,10,0)))</f>
        <v>Kimberly Hale</v>
      </c>
      <c r="T1214" s="11" t="str">
        <f>IF(ISERROR(VLOOKUP(C1214,'WI Vs ASM'!$B$2:$L$1000,11,0)),0,(VLOOKUP(C1214,'WI Vs ASM'!$B$2:$L$1000,11,0)))</f>
        <v>Crystal Romano</v>
      </c>
      <c r="U1214" s="11" t="str">
        <f t="shared" si="512"/>
        <v>WR635861</v>
      </c>
      <c r="V1214" s="11" t="str">
        <f t="shared" si="506"/>
        <v>No</v>
      </c>
      <c r="W1214" s="11" t="str">
        <f t="shared" si="507"/>
        <v>Yes</v>
      </c>
      <c r="X1214" s="11" t="str">
        <f t="shared" si="508"/>
        <v>No</v>
      </c>
      <c r="Y1214" s="11" t="str">
        <f t="shared" si="509"/>
        <v>No</v>
      </c>
      <c r="Z1214" s="11" t="str">
        <f t="shared" si="510"/>
        <v>No</v>
      </c>
      <c r="AA1214" s="11" t="str">
        <f t="shared" si="513"/>
        <v>No</v>
      </c>
      <c r="AB1214" s="11">
        <f>IF(ISERROR(VLOOKUP(U1214,'ITWR Dump'!$A$2:$Y$5000,24,0)),0,(VLOOKUP('ILC Report'!U1214,'ITWR Dump'!$A$2:$Y$5000,24,0)))</f>
        <v>0</v>
      </c>
      <c r="AC1214" s="11" t="str">
        <f t="shared" si="514"/>
        <v>No</v>
      </c>
      <c r="AD1214" s="11" t="str">
        <f t="shared" si="515"/>
        <v/>
      </c>
      <c r="AE1214" s="11">
        <f>IF(ISERROR(VLOOKUP(U1214,'ITWR Dump'!$A$2:$Y$5000,13,0)),0,(VLOOKUP(U1214,'ITWR Dump'!$A$2:$Y$5000,13,0)))</f>
        <v>0</v>
      </c>
      <c r="AF1214" s="11">
        <f>IF(ISERROR(VLOOKUP(U1214,'ITWR Dump'!$A$2:$Y$5000,11,0)),0,(VLOOKUP(U1214,'ITWR Dump'!$A$2:$Y$5000,11,0)))</f>
        <v>0</v>
      </c>
      <c r="AG1214" s="11">
        <f>IF(ISERROR(VLOOKUP(U1214,'ITWR Dump'!$A$2:$Y$5000,2,0)),0,(VLOOKUP(U1214,'ITWR Dump'!$A$2:$Y$5000,2,0)))</f>
        <v>0</v>
      </c>
      <c r="AH1214" s="11">
        <f>IF(ISERROR(VLOOKUP(U1214,'ITWR Dump'!$A$2:$Y$5000,14,0)),0,(VLOOKUP(U1214,'ITWR Dump'!$A$2:$Y$5000,14,0)))</f>
        <v>0</v>
      </c>
      <c r="AI1214" s="11" t="str">
        <f t="shared" si="516"/>
        <v>01-Maintenance Offshore</v>
      </c>
      <c r="AJ1214" s="11" t="str">
        <f t="shared" si="517"/>
        <v>Offshore</v>
      </c>
      <c r="AK1214" s="11" t="str">
        <f>IF(ISERROR(VLOOKUP(A1214,'Team Data'!$C$2:$U$213,17,0)),0,(VLOOKUP(A1214,'Team Data'!$C$2:$U$213,17,0)))</f>
        <v>PRISM</v>
      </c>
      <c r="AL1214" s="11" t="str">
        <f t="shared" si="518"/>
        <v>2017-04-24</v>
      </c>
      <c r="AM1214" s="11">
        <f>IF(ISERROR(VLOOKUP(U1214,'ITWR Dump'!$A$2:$Y$5000,16,0)),0,(VLOOKUP(U1214,'ITWR Dump'!$A$2:$Y$5000,16,0)))</f>
        <v>0</v>
      </c>
      <c r="AN1214" s="11">
        <f>IF(ISERROR(VLOOKUP(U1214,'ITWR Dump'!$A$2:$Y$5000,18,0)),0,(VLOOKUP(U1214,'ITWR Dump'!$A$2:$Y$5000,18,0)))</f>
        <v>0</v>
      </c>
      <c r="AO1214" s="11">
        <f>IF(ISERROR(VLOOKUP(U1214,'ITWR Dump'!$A$2:$Y$5000,25,0)),0,(VLOOKUP('ILC Report'!U1214,'ITWR Dump'!$A$2:$Y$5000,25,0)))</f>
        <v>0</v>
      </c>
      <c r="AP1214" s="11">
        <f t="shared" si="519"/>
        <v>0</v>
      </c>
      <c r="AQ1214" s="26">
        <f t="shared" si="520"/>
        <v>0</v>
      </c>
      <c r="AR1214" s="26">
        <f t="shared" si="521"/>
        <v>0</v>
      </c>
      <c r="AS1214" s="26">
        <f t="shared" si="522"/>
        <v>0</v>
      </c>
      <c r="AT1214" s="26">
        <f t="shared" si="523"/>
        <v>0</v>
      </c>
      <c r="AU1214" s="26">
        <f t="shared" si="524"/>
        <v>0</v>
      </c>
      <c r="AV1214" s="26">
        <f t="shared" si="525"/>
        <v>0</v>
      </c>
      <c r="AW1214" s="11" t="s">
        <v>653</v>
      </c>
      <c r="AX1214" s="11" t="str">
        <f>VLOOKUP(L1214,Group!$A$2:$B$1000,2,0)</f>
        <v>Maintenance</v>
      </c>
      <c r="AY1214" s="11">
        <f>IF(ISERROR(VLOOKUP(U1214,'ITWR Dump'!$A$2:$Y$5000,15,0)),0,(VLOOKUP('ILC Report'!U1214,'ITWR Dump'!$A$2:$Y$5000,15,0)))</f>
        <v>0</v>
      </c>
      <c r="AZ1214" s="11" t="str">
        <f t="shared" si="526"/>
        <v>Yes</v>
      </c>
      <c r="BA1214" s="11" t="str">
        <f t="shared" si="527"/>
        <v>BKI</v>
      </c>
      <c r="BB1214" s="11" t="str">
        <f t="shared" si="528"/>
        <v>MN</v>
      </c>
      <c r="BC1214" s="11" t="str">
        <f t="shared" si="529"/>
        <v>No</v>
      </c>
    </row>
    <row r="1215" spans="1:55" x14ac:dyDescent="0.3">
      <c r="A1215" s="11" t="s">
        <v>683</v>
      </c>
      <c r="B1215" s="11" t="s">
        <v>1868</v>
      </c>
      <c r="C1215" s="11" t="s">
        <v>604</v>
      </c>
      <c r="D1215" s="11" t="s">
        <v>2576</v>
      </c>
      <c r="E1215" s="38" t="s">
        <v>2902</v>
      </c>
      <c r="F1215" s="11">
        <v>5</v>
      </c>
      <c r="G1215" s="40" t="s">
        <v>218</v>
      </c>
      <c r="H1215" s="11" t="str">
        <f t="shared" si="511"/>
        <v>Regular</v>
      </c>
      <c r="I1215" s="11" t="str">
        <f t="shared" si="503"/>
        <v>INDIA</v>
      </c>
      <c r="J1215" s="11" t="str">
        <f>IF(ISERROR(VLOOKUP(C1215,'WI Vs ASM'!$B$2:$E$1000,4,0)),0,(VLOOKUP(C1215,'WI Vs ASM'!$B$2:$E$1000,4,0)))</f>
        <v>Offshore</v>
      </c>
      <c r="K1215" s="11" t="str">
        <f>IF(ISERROR(VLOOKUP(C1215,'WI Vs ASM'!$B$2:$F$1000,5,0)),0,(VLOOKUP(C1215,'WI Vs ASM'!$B$2:$F$1000,5,0)))</f>
        <v>01-Fixed Price</v>
      </c>
      <c r="L1215" s="11" t="str">
        <f>IF(ISERROR(VLOOKUP(C1215,'WI Vs ASM'!$B$2:$D$1000,3,0)),0,(VLOOKUP(C1215,'WI Vs ASM'!$B$2:$D$1000,3,0)))</f>
        <v>01-Maintenance Offshore</v>
      </c>
      <c r="M1215" s="11" t="str">
        <f>IF(ISERROR(VLOOKUP(C1215,'WI Vs ASM'!$B$2:$I$1000,8,0)),0,(VLOOKUP(C1215,'WI Vs ASM'!$B$2:$I$1000,8,0)))</f>
        <v>Rahul Soman</v>
      </c>
      <c r="N1215" s="11" t="str">
        <f>IF(ISERROR(VLOOKUP(C1215,'WI Vs ASM'!$B$2:$G$1000,6,0)),0,(VLOOKUP(C1215,'WI Vs ASM'!$B$2:$G$1000,6,0)))</f>
        <v>MI Application</v>
      </c>
      <c r="O1215" s="11" t="str">
        <f>IF(ISERROR(VLOOKUP(C1215,'WI Vs ASM'!$B$2:$H$1000,7,0)),0,(VLOOKUP(C1215,'WI Vs ASM'!$B$2:$H$1000,7,0)))</f>
        <v>MI</v>
      </c>
      <c r="P1215" s="11" t="str">
        <f t="shared" si="504"/>
        <v>May-17</v>
      </c>
      <c r="Q1215" s="11" t="str">
        <f t="shared" si="505"/>
        <v>Q2</v>
      </c>
      <c r="R1215" s="11" t="str">
        <f>IF(ISERROR(VLOOKUP(C1215,'WI Vs ASM'!$B$2:$J$1000,9,0)),0,(VLOOKUP(C1215,'WI Vs ASM'!$B$2:$J$1000,9,0)))</f>
        <v>Jyothi Pai</v>
      </c>
      <c r="S1215" s="11" t="str">
        <f>IF(ISERROR(VLOOKUP(C1215,'WI Vs ASM'!$B$2:$K$1000,10,0)),0,(VLOOKUP(C1215,'WI Vs ASM'!$B$2:$K$1000,10,0)))</f>
        <v>Kimberly Hale</v>
      </c>
      <c r="T1215" s="11" t="str">
        <f>IF(ISERROR(VLOOKUP(C1215,'WI Vs ASM'!$B$2:$L$1000,11,0)),0,(VLOOKUP(C1215,'WI Vs ASM'!$B$2:$L$1000,11,0)))</f>
        <v>Crystal Romano</v>
      </c>
      <c r="U1215" s="11" t="str">
        <f t="shared" si="512"/>
        <v>WR736365</v>
      </c>
      <c r="V1215" s="11" t="str">
        <f t="shared" si="506"/>
        <v>No</v>
      </c>
      <c r="W1215" s="11" t="str">
        <f t="shared" si="507"/>
        <v>Yes</v>
      </c>
      <c r="X1215" s="11" t="str">
        <f t="shared" si="508"/>
        <v>No</v>
      </c>
      <c r="Y1215" s="11" t="str">
        <f t="shared" si="509"/>
        <v>No</v>
      </c>
      <c r="Z1215" s="11" t="str">
        <f t="shared" si="510"/>
        <v>No</v>
      </c>
      <c r="AA1215" s="11" t="str">
        <f t="shared" si="513"/>
        <v>No</v>
      </c>
      <c r="AB1215" s="11">
        <f>IF(ISERROR(VLOOKUP(U1215,'ITWR Dump'!$A$2:$Y$5000,24,0)),0,(VLOOKUP('ILC Report'!U1215,'ITWR Dump'!$A$2:$Y$5000,24,0)))</f>
        <v>0</v>
      </c>
      <c r="AC1215" s="11" t="str">
        <f t="shared" si="514"/>
        <v>No</v>
      </c>
      <c r="AD1215" s="11" t="str">
        <f t="shared" si="515"/>
        <v/>
      </c>
      <c r="AE1215" s="11">
        <f>IF(ISERROR(VLOOKUP(U1215,'ITWR Dump'!$A$2:$Y$5000,13,0)),0,(VLOOKUP(U1215,'ITWR Dump'!$A$2:$Y$5000,13,0)))</f>
        <v>0</v>
      </c>
      <c r="AF1215" s="11">
        <f>IF(ISERROR(VLOOKUP(U1215,'ITWR Dump'!$A$2:$Y$5000,11,0)),0,(VLOOKUP(U1215,'ITWR Dump'!$A$2:$Y$5000,11,0)))</f>
        <v>0</v>
      </c>
      <c r="AG1215" s="11">
        <f>IF(ISERROR(VLOOKUP(U1215,'ITWR Dump'!$A$2:$Y$5000,2,0)),0,(VLOOKUP(U1215,'ITWR Dump'!$A$2:$Y$5000,2,0)))</f>
        <v>0</v>
      </c>
      <c r="AH1215" s="11">
        <f>IF(ISERROR(VLOOKUP(U1215,'ITWR Dump'!$A$2:$Y$5000,14,0)),0,(VLOOKUP(U1215,'ITWR Dump'!$A$2:$Y$5000,14,0)))</f>
        <v>0</v>
      </c>
      <c r="AI1215" s="11" t="str">
        <f t="shared" si="516"/>
        <v>01-Maintenance Offshore</v>
      </c>
      <c r="AJ1215" s="11" t="str">
        <f t="shared" si="517"/>
        <v>Offshore</v>
      </c>
      <c r="AK1215" s="11" t="str">
        <f>IF(ISERROR(VLOOKUP(A1215,'Team Data'!$C$2:$U$213,17,0)),0,(VLOOKUP(A1215,'Team Data'!$C$2:$U$213,17,0)))</f>
        <v>PRISM</v>
      </c>
      <c r="AL1215" s="11" t="str">
        <f t="shared" si="518"/>
        <v>2017-04-24</v>
      </c>
      <c r="AM1215" s="11">
        <f>IF(ISERROR(VLOOKUP(U1215,'ITWR Dump'!$A$2:$Y$5000,16,0)),0,(VLOOKUP(U1215,'ITWR Dump'!$A$2:$Y$5000,16,0)))</f>
        <v>0</v>
      </c>
      <c r="AN1215" s="11">
        <f>IF(ISERROR(VLOOKUP(U1215,'ITWR Dump'!$A$2:$Y$5000,18,0)),0,(VLOOKUP(U1215,'ITWR Dump'!$A$2:$Y$5000,18,0)))</f>
        <v>0</v>
      </c>
      <c r="AO1215" s="11">
        <f>IF(ISERROR(VLOOKUP(U1215,'ITWR Dump'!$A$2:$Y$5000,25,0)),0,(VLOOKUP('ILC Report'!U1215,'ITWR Dump'!$A$2:$Y$5000,25,0)))</f>
        <v>0</v>
      </c>
      <c r="AP1215" s="11">
        <f t="shared" si="519"/>
        <v>0</v>
      </c>
      <c r="AQ1215" s="26">
        <f t="shared" si="520"/>
        <v>0</v>
      </c>
      <c r="AR1215" s="26">
        <f t="shared" si="521"/>
        <v>0</v>
      </c>
      <c r="AS1215" s="26">
        <f t="shared" si="522"/>
        <v>0</v>
      </c>
      <c r="AT1215" s="26">
        <f t="shared" si="523"/>
        <v>0</v>
      </c>
      <c r="AU1215" s="26">
        <f t="shared" si="524"/>
        <v>0</v>
      </c>
      <c r="AV1215" s="26">
        <f t="shared" si="525"/>
        <v>0</v>
      </c>
      <c r="AW1215" s="11" t="s">
        <v>653</v>
      </c>
      <c r="AX1215" s="11" t="str">
        <f>VLOOKUP(L1215,Group!$A$2:$B$1000,2,0)</f>
        <v>Maintenance</v>
      </c>
      <c r="AY1215" s="11">
        <f>IF(ISERROR(VLOOKUP(U1215,'ITWR Dump'!$A$2:$Y$5000,15,0)),0,(VLOOKUP('ILC Report'!U1215,'ITWR Dump'!$A$2:$Y$5000,15,0)))</f>
        <v>0</v>
      </c>
      <c r="AZ1215" s="11" t="str">
        <f t="shared" si="526"/>
        <v>Yes</v>
      </c>
      <c r="BA1215" s="11" t="str">
        <f t="shared" si="527"/>
        <v>BKI</v>
      </c>
      <c r="BB1215" s="11" t="str">
        <f t="shared" si="528"/>
        <v>MN</v>
      </c>
      <c r="BC1215" s="11" t="str">
        <f t="shared" si="529"/>
        <v>No</v>
      </c>
    </row>
    <row r="1216" spans="1:55" x14ac:dyDescent="0.3">
      <c r="A1216" s="11" t="s">
        <v>683</v>
      </c>
      <c r="B1216" s="11" t="s">
        <v>1868</v>
      </c>
      <c r="C1216" s="11" t="s">
        <v>602</v>
      </c>
      <c r="D1216" s="11" t="s">
        <v>2577</v>
      </c>
      <c r="E1216" s="38" t="s">
        <v>2903</v>
      </c>
      <c r="F1216" s="11">
        <v>3</v>
      </c>
      <c r="G1216" s="40" t="s">
        <v>218</v>
      </c>
      <c r="H1216" s="11" t="str">
        <f t="shared" si="511"/>
        <v>Regular</v>
      </c>
      <c r="I1216" s="11" t="str">
        <f t="shared" si="503"/>
        <v>INDIA</v>
      </c>
      <c r="J1216" s="11" t="str">
        <f>IF(ISERROR(VLOOKUP(C1216,'WI Vs ASM'!$B$2:$E$1000,4,0)),0,(VLOOKUP(C1216,'WI Vs ASM'!$B$2:$E$1000,4,0)))</f>
        <v>Offshore</v>
      </c>
      <c r="K1216" s="11" t="str">
        <f>IF(ISERROR(VLOOKUP(C1216,'WI Vs ASM'!$B$2:$F$1000,5,0)),0,(VLOOKUP(C1216,'WI Vs ASM'!$B$2:$F$1000,5,0)))</f>
        <v>09-NonBillable</v>
      </c>
      <c r="L1216" s="11" t="str">
        <f>IF(ISERROR(VLOOKUP(C1216,'WI Vs ASM'!$B$2:$D$1000,3,0)),0,(VLOOKUP(C1216,'WI Vs ASM'!$B$2:$D$1000,3,0)))</f>
        <v>65-Bench Hours Offshore</v>
      </c>
      <c r="M1216" s="11" t="str">
        <f>IF(ISERROR(VLOOKUP(C1216,'WI Vs ASM'!$B$2:$I$1000,8,0)),0,(VLOOKUP(C1216,'WI Vs ASM'!$B$2:$I$1000,8,0)))</f>
        <v>Prakash Varadachari</v>
      </c>
      <c r="N1216" s="11" t="str">
        <f>IF(ISERROR(VLOOKUP(C1216,'WI Vs ASM'!$B$2:$G$1000,6,0)),0,(VLOOKUP(C1216,'WI Vs ASM'!$B$2:$G$1000,6,0)))</f>
        <v>MI Application</v>
      </c>
      <c r="O1216" s="11" t="str">
        <f>IF(ISERROR(VLOOKUP(C1216,'WI Vs ASM'!$B$2:$H$1000,7,0)),0,(VLOOKUP(C1216,'WI Vs ASM'!$B$2:$H$1000,7,0)))</f>
        <v>MI</v>
      </c>
      <c r="P1216" s="11" t="str">
        <f t="shared" si="504"/>
        <v>May-17</v>
      </c>
      <c r="Q1216" s="11" t="str">
        <f t="shared" si="505"/>
        <v>Q2</v>
      </c>
      <c r="R1216" s="11" t="str">
        <f>IF(ISERROR(VLOOKUP(C1216,'WI Vs ASM'!$B$2:$J$1000,9,0)),0,(VLOOKUP(C1216,'WI Vs ASM'!$B$2:$J$1000,9,0)))</f>
        <v>Rahmathunnisa Shahabuddin</v>
      </c>
      <c r="S1216" s="11" t="str">
        <f>IF(ISERROR(VLOOKUP(C1216,'WI Vs ASM'!$B$2:$K$1000,10,0)),0,(VLOOKUP(C1216,'WI Vs ASM'!$B$2:$K$1000,10,0)))</f>
        <v>Kimberly Hale</v>
      </c>
      <c r="T1216" s="11" t="str">
        <f>IF(ISERROR(VLOOKUP(C1216,'WI Vs ASM'!$B$2:$L$1000,11,0)),0,(VLOOKUP(C1216,'WI Vs ASM'!$B$2:$L$1000,11,0)))</f>
        <v>Crystal Romano</v>
      </c>
      <c r="U1216" s="11" t="e">
        <f t="shared" si="512"/>
        <v>#VALUE!</v>
      </c>
      <c r="V1216" s="11" t="str">
        <f t="shared" si="506"/>
        <v>No</v>
      </c>
      <c r="W1216" s="11" t="str">
        <f t="shared" si="507"/>
        <v>No</v>
      </c>
      <c r="X1216" s="11" t="str">
        <f t="shared" si="508"/>
        <v>No</v>
      </c>
      <c r="Y1216" s="11" t="str">
        <f t="shared" si="509"/>
        <v>No</v>
      </c>
      <c r="Z1216" s="11" t="str">
        <f t="shared" si="510"/>
        <v>No</v>
      </c>
      <c r="AA1216" s="11" t="str">
        <f t="shared" si="513"/>
        <v>No</v>
      </c>
      <c r="AB1216" s="11">
        <f>IF(ISERROR(VLOOKUP(U1216,'ITWR Dump'!$A$2:$Y$5000,24,0)),0,(VLOOKUP('ILC Report'!U1216,'ITWR Dump'!$A$2:$Y$5000,24,0)))</f>
        <v>0</v>
      </c>
      <c r="AC1216" s="11" t="str">
        <f t="shared" si="514"/>
        <v>No</v>
      </c>
      <c r="AD1216" s="11" t="str">
        <f t="shared" si="515"/>
        <v/>
      </c>
      <c r="AE1216" s="11">
        <f>IF(ISERROR(VLOOKUP(U1216,'ITWR Dump'!$A$2:$Y$5000,13,0)),0,(VLOOKUP(U1216,'ITWR Dump'!$A$2:$Y$5000,13,0)))</f>
        <v>0</v>
      </c>
      <c r="AF1216" s="11">
        <f>IF(ISERROR(VLOOKUP(U1216,'ITWR Dump'!$A$2:$Y$5000,11,0)),0,(VLOOKUP(U1216,'ITWR Dump'!$A$2:$Y$5000,11,0)))</f>
        <v>0</v>
      </c>
      <c r="AG1216" s="11">
        <f>IF(ISERROR(VLOOKUP(U1216,'ITWR Dump'!$A$2:$Y$5000,2,0)),0,(VLOOKUP(U1216,'ITWR Dump'!$A$2:$Y$5000,2,0)))</f>
        <v>0</v>
      </c>
      <c r="AH1216" s="11">
        <f>IF(ISERROR(VLOOKUP(U1216,'ITWR Dump'!$A$2:$Y$5000,14,0)),0,(VLOOKUP(U1216,'ITWR Dump'!$A$2:$Y$5000,14,0)))</f>
        <v>0</v>
      </c>
      <c r="AI1216" s="11" t="str">
        <f t="shared" si="516"/>
        <v>65-Bench Hours Offshore</v>
      </c>
      <c r="AJ1216" s="11" t="str">
        <f t="shared" si="517"/>
        <v>Offshore</v>
      </c>
      <c r="AK1216" s="11" t="str">
        <f>IF(ISERROR(VLOOKUP(A1216,'Team Data'!$C$2:$U$213,17,0)),0,(VLOOKUP(A1216,'Team Data'!$C$2:$U$213,17,0)))</f>
        <v>PRISM</v>
      </c>
      <c r="AL1216" s="11" t="str">
        <f t="shared" si="518"/>
        <v>2017-04-24</v>
      </c>
      <c r="AM1216" s="11">
        <f>IF(ISERROR(VLOOKUP(U1216,'ITWR Dump'!$A$2:$Y$5000,16,0)),0,(VLOOKUP(U1216,'ITWR Dump'!$A$2:$Y$5000,16,0)))</f>
        <v>0</v>
      </c>
      <c r="AN1216" s="11">
        <f>IF(ISERROR(VLOOKUP(U1216,'ITWR Dump'!$A$2:$Y$5000,18,0)),0,(VLOOKUP(U1216,'ITWR Dump'!$A$2:$Y$5000,18,0)))</f>
        <v>0</v>
      </c>
      <c r="AO1216" s="11">
        <f>IF(ISERROR(VLOOKUP(U1216,'ITWR Dump'!$A$2:$Y$5000,25,0)),0,(VLOOKUP('ILC Report'!U1216,'ITWR Dump'!$A$2:$Y$5000,25,0)))</f>
        <v>0</v>
      </c>
      <c r="AP1216" s="11">
        <f t="shared" si="519"/>
        <v>0</v>
      </c>
      <c r="AQ1216" s="26">
        <f t="shared" si="520"/>
        <v>0</v>
      </c>
      <c r="AR1216" s="26">
        <f t="shared" si="521"/>
        <v>0</v>
      </c>
      <c r="AS1216" s="26">
        <f t="shared" si="522"/>
        <v>0</v>
      </c>
      <c r="AT1216" s="26">
        <f t="shared" si="523"/>
        <v>0</v>
      </c>
      <c r="AU1216" s="26">
        <f t="shared" si="524"/>
        <v>0</v>
      </c>
      <c r="AV1216" s="26">
        <f t="shared" si="525"/>
        <v>0</v>
      </c>
      <c r="AW1216" s="11" t="s">
        <v>653</v>
      </c>
      <c r="AX1216" s="11" t="str">
        <f>VLOOKUP(L1216,Group!$A$2:$B$1000,2,0)</f>
        <v>Maintenance</v>
      </c>
      <c r="AY1216" s="11">
        <f>IF(ISERROR(VLOOKUP(U1216,'ITWR Dump'!$A$2:$Y$5000,15,0)),0,(VLOOKUP('ILC Report'!U1216,'ITWR Dump'!$A$2:$Y$5000,15,0)))</f>
        <v>0</v>
      </c>
      <c r="AZ1216" s="11" t="str">
        <f t="shared" si="526"/>
        <v>No</v>
      </c>
      <c r="BA1216" s="11" t="str">
        <f t="shared" si="527"/>
        <v>BKI</v>
      </c>
      <c r="BB1216" s="11" t="str">
        <f t="shared" si="528"/>
        <v>BN</v>
      </c>
      <c r="BC1216" s="11" t="str">
        <f t="shared" si="529"/>
        <v>No</v>
      </c>
    </row>
    <row r="1217" spans="1:55" x14ac:dyDescent="0.3">
      <c r="A1217" s="11" t="s">
        <v>683</v>
      </c>
      <c r="B1217" s="11" t="s">
        <v>1868</v>
      </c>
      <c r="C1217" s="11" t="s">
        <v>603</v>
      </c>
      <c r="D1217" s="11" t="s">
        <v>2579</v>
      </c>
      <c r="E1217" s="38" t="s">
        <v>2903</v>
      </c>
      <c r="F1217" s="11">
        <v>10</v>
      </c>
      <c r="G1217" s="40" t="s">
        <v>218</v>
      </c>
      <c r="H1217" s="11" t="str">
        <f t="shared" si="511"/>
        <v>Regular</v>
      </c>
      <c r="I1217" s="11" t="str">
        <f t="shared" si="503"/>
        <v>INDIA</v>
      </c>
      <c r="J1217" s="11" t="str">
        <f>IF(ISERROR(VLOOKUP(C1217,'WI Vs ASM'!$B$2:$E$1000,4,0)),0,(VLOOKUP(C1217,'WI Vs ASM'!$B$2:$E$1000,4,0)))</f>
        <v>Offshore</v>
      </c>
      <c r="K1217" s="11" t="str">
        <f>IF(ISERROR(VLOOKUP(C1217,'WI Vs ASM'!$B$2:$F$1000,5,0)),0,(VLOOKUP(C1217,'WI Vs ASM'!$B$2:$F$1000,5,0)))</f>
        <v>09-NonBillable</v>
      </c>
      <c r="L1217" s="11" t="str">
        <f>IF(ISERROR(VLOOKUP(C1217,'WI Vs ASM'!$B$2:$D$1000,3,0)),0,(VLOOKUP(C1217,'WI Vs ASM'!$B$2:$D$1000,3,0)))</f>
        <v>54-Knowledge Transfer/Training Offshore</v>
      </c>
      <c r="M1217" s="11" t="str">
        <f>IF(ISERROR(VLOOKUP(C1217,'WI Vs ASM'!$B$2:$I$1000,8,0)),0,(VLOOKUP(C1217,'WI Vs ASM'!$B$2:$I$1000,8,0)))</f>
        <v>Prakash Varadachari</v>
      </c>
      <c r="N1217" s="11" t="str">
        <f>IF(ISERROR(VLOOKUP(C1217,'WI Vs ASM'!$B$2:$G$1000,6,0)),0,(VLOOKUP(C1217,'WI Vs ASM'!$B$2:$G$1000,6,0)))</f>
        <v>MI Application</v>
      </c>
      <c r="O1217" s="11" t="str">
        <f>IF(ISERROR(VLOOKUP(C1217,'WI Vs ASM'!$B$2:$H$1000,7,0)),0,(VLOOKUP(C1217,'WI Vs ASM'!$B$2:$H$1000,7,0)))</f>
        <v>MI</v>
      </c>
      <c r="P1217" s="11" t="str">
        <f t="shared" si="504"/>
        <v>May-17</v>
      </c>
      <c r="Q1217" s="11" t="str">
        <f t="shared" si="505"/>
        <v>Q2</v>
      </c>
      <c r="R1217" s="11" t="str">
        <f>IF(ISERROR(VLOOKUP(C1217,'WI Vs ASM'!$B$2:$J$1000,9,0)),0,(VLOOKUP(C1217,'WI Vs ASM'!$B$2:$J$1000,9,0)))</f>
        <v>Rahmathunnisa Shahabuddin</v>
      </c>
      <c r="S1217" s="11" t="str">
        <f>IF(ISERROR(VLOOKUP(C1217,'WI Vs ASM'!$B$2:$K$1000,10,0)),0,(VLOOKUP(C1217,'WI Vs ASM'!$B$2:$K$1000,10,0)))</f>
        <v>Kimberly Hale</v>
      </c>
      <c r="T1217" s="11" t="str">
        <f>IF(ISERROR(VLOOKUP(C1217,'WI Vs ASM'!$B$2:$L$1000,11,0)),0,(VLOOKUP(C1217,'WI Vs ASM'!$B$2:$L$1000,11,0)))</f>
        <v>Crystal Romano</v>
      </c>
      <c r="U1217" s="11" t="e">
        <f t="shared" si="512"/>
        <v>#VALUE!</v>
      </c>
      <c r="V1217" s="11" t="str">
        <f t="shared" si="506"/>
        <v>No</v>
      </c>
      <c r="W1217" s="11" t="str">
        <f t="shared" si="507"/>
        <v>No</v>
      </c>
      <c r="X1217" s="11" t="str">
        <f t="shared" si="508"/>
        <v>No</v>
      </c>
      <c r="Y1217" s="11" t="str">
        <f t="shared" si="509"/>
        <v>No</v>
      </c>
      <c r="Z1217" s="11" t="str">
        <f t="shared" si="510"/>
        <v>No</v>
      </c>
      <c r="AA1217" s="11" t="str">
        <f t="shared" si="513"/>
        <v>No</v>
      </c>
      <c r="AB1217" s="11">
        <f>IF(ISERROR(VLOOKUP(U1217,'ITWR Dump'!$A$2:$Y$5000,24,0)),0,(VLOOKUP('ILC Report'!U1217,'ITWR Dump'!$A$2:$Y$5000,24,0)))</f>
        <v>0</v>
      </c>
      <c r="AC1217" s="11" t="str">
        <f t="shared" si="514"/>
        <v>No</v>
      </c>
      <c r="AD1217" s="11" t="str">
        <f t="shared" si="515"/>
        <v/>
      </c>
      <c r="AE1217" s="11">
        <f>IF(ISERROR(VLOOKUP(U1217,'ITWR Dump'!$A$2:$Y$5000,13,0)),0,(VLOOKUP(U1217,'ITWR Dump'!$A$2:$Y$5000,13,0)))</f>
        <v>0</v>
      </c>
      <c r="AF1217" s="11">
        <f>IF(ISERROR(VLOOKUP(U1217,'ITWR Dump'!$A$2:$Y$5000,11,0)),0,(VLOOKUP(U1217,'ITWR Dump'!$A$2:$Y$5000,11,0)))</f>
        <v>0</v>
      </c>
      <c r="AG1217" s="11">
        <f>IF(ISERROR(VLOOKUP(U1217,'ITWR Dump'!$A$2:$Y$5000,2,0)),0,(VLOOKUP(U1217,'ITWR Dump'!$A$2:$Y$5000,2,0)))</f>
        <v>0</v>
      </c>
      <c r="AH1217" s="11">
        <f>IF(ISERROR(VLOOKUP(U1217,'ITWR Dump'!$A$2:$Y$5000,14,0)),0,(VLOOKUP(U1217,'ITWR Dump'!$A$2:$Y$5000,14,0)))</f>
        <v>0</v>
      </c>
      <c r="AI1217" s="11" t="str">
        <f t="shared" si="516"/>
        <v>54-Knowledge Transfer/Training Offshore</v>
      </c>
      <c r="AJ1217" s="11" t="str">
        <f t="shared" si="517"/>
        <v>Offshore</v>
      </c>
      <c r="AK1217" s="11" t="str">
        <f>IF(ISERROR(VLOOKUP(A1217,'Team Data'!$C$2:$U$213,17,0)),0,(VLOOKUP(A1217,'Team Data'!$C$2:$U$213,17,0)))</f>
        <v>PRISM</v>
      </c>
      <c r="AL1217" s="11" t="str">
        <f t="shared" si="518"/>
        <v>2017-04-24</v>
      </c>
      <c r="AM1217" s="11">
        <f>IF(ISERROR(VLOOKUP(U1217,'ITWR Dump'!$A$2:$Y$5000,16,0)),0,(VLOOKUP(U1217,'ITWR Dump'!$A$2:$Y$5000,16,0)))</f>
        <v>0</v>
      </c>
      <c r="AN1217" s="11">
        <f>IF(ISERROR(VLOOKUP(U1217,'ITWR Dump'!$A$2:$Y$5000,18,0)),0,(VLOOKUP(U1217,'ITWR Dump'!$A$2:$Y$5000,18,0)))</f>
        <v>0</v>
      </c>
      <c r="AO1217" s="11">
        <f>IF(ISERROR(VLOOKUP(U1217,'ITWR Dump'!$A$2:$Y$5000,25,0)),0,(VLOOKUP('ILC Report'!U1217,'ITWR Dump'!$A$2:$Y$5000,25,0)))</f>
        <v>0</v>
      </c>
      <c r="AP1217" s="11">
        <f t="shared" si="519"/>
        <v>0</v>
      </c>
      <c r="AQ1217" s="26">
        <f t="shared" si="520"/>
        <v>0</v>
      </c>
      <c r="AR1217" s="26">
        <f t="shared" si="521"/>
        <v>0</v>
      </c>
      <c r="AS1217" s="26">
        <f t="shared" si="522"/>
        <v>0</v>
      </c>
      <c r="AT1217" s="26">
        <f t="shared" si="523"/>
        <v>0</v>
      </c>
      <c r="AU1217" s="26">
        <f t="shared" si="524"/>
        <v>0</v>
      </c>
      <c r="AV1217" s="26">
        <f t="shared" si="525"/>
        <v>0</v>
      </c>
      <c r="AW1217" s="11" t="s">
        <v>653</v>
      </c>
      <c r="AX1217" s="11" t="str">
        <f>VLOOKUP(L1217,Group!$A$2:$B$1000,2,0)</f>
        <v>Maintenance</v>
      </c>
      <c r="AY1217" s="11">
        <f>IF(ISERROR(VLOOKUP(U1217,'ITWR Dump'!$A$2:$Y$5000,15,0)),0,(VLOOKUP('ILC Report'!U1217,'ITWR Dump'!$A$2:$Y$5000,15,0)))</f>
        <v>0</v>
      </c>
      <c r="AZ1217" s="11" t="str">
        <f t="shared" si="526"/>
        <v>No</v>
      </c>
      <c r="BA1217" s="11" t="str">
        <f t="shared" si="527"/>
        <v>BKI</v>
      </c>
      <c r="BB1217" s="11" t="str">
        <f t="shared" si="528"/>
        <v>KT</v>
      </c>
      <c r="BC1217" s="11" t="str">
        <f t="shared" si="529"/>
        <v>No</v>
      </c>
    </row>
    <row r="1218" spans="1:55" x14ac:dyDescent="0.3">
      <c r="A1218" s="11" t="s">
        <v>683</v>
      </c>
      <c r="B1218" s="11" t="s">
        <v>1868</v>
      </c>
      <c r="C1218" s="11" t="s">
        <v>604</v>
      </c>
      <c r="D1218" s="11" t="s">
        <v>2572</v>
      </c>
      <c r="E1218" s="38" t="s">
        <v>2903</v>
      </c>
      <c r="F1218" s="11">
        <v>10</v>
      </c>
      <c r="G1218" s="40" t="s">
        <v>218</v>
      </c>
      <c r="H1218" s="11" t="str">
        <f t="shared" si="511"/>
        <v>Regular</v>
      </c>
      <c r="I1218" s="11" t="str">
        <f t="shared" ref="I1218:I1281" si="530">Locationdetails(J1218)</f>
        <v>INDIA</v>
      </c>
      <c r="J1218" s="11" t="str">
        <f>IF(ISERROR(VLOOKUP(C1218,'WI Vs ASM'!$B$2:$E$1000,4,0)),0,(VLOOKUP(C1218,'WI Vs ASM'!$B$2:$E$1000,4,0)))</f>
        <v>Offshore</v>
      </c>
      <c r="K1218" s="11" t="str">
        <f>IF(ISERROR(VLOOKUP(C1218,'WI Vs ASM'!$B$2:$F$1000,5,0)),0,(VLOOKUP(C1218,'WI Vs ASM'!$B$2:$F$1000,5,0)))</f>
        <v>01-Fixed Price</v>
      </c>
      <c r="L1218" s="11" t="str">
        <f>IF(ISERROR(VLOOKUP(C1218,'WI Vs ASM'!$B$2:$D$1000,3,0)),0,(VLOOKUP(C1218,'WI Vs ASM'!$B$2:$D$1000,3,0)))</f>
        <v>01-Maintenance Offshore</v>
      </c>
      <c r="M1218" s="11" t="str">
        <f>IF(ISERROR(VLOOKUP(C1218,'WI Vs ASM'!$B$2:$I$1000,8,0)),0,(VLOOKUP(C1218,'WI Vs ASM'!$B$2:$I$1000,8,0)))</f>
        <v>Rahul Soman</v>
      </c>
      <c r="N1218" s="11" t="str">
        <f>IF(ISERROR(VLOOKUP(C1218,'WI Vs ASM'!$B$2:$G$1000,6,0)),0,(VLOOKUP(C1218,'WI Vs ASM'!$B$2:$G$1000,6,0)))</f>
        <v>MI Application</v>
      </c>
      <c r="O1218" s="11" t="str">
        <f>IF(ISERROR(VLOOKUP(C1218,'WI Vs ASM'!$B$2:$H$1000,7,0)),0,(VLOOKUP(C1218,'WI Vs ASM'!$B$2:$H$1000,7,0)))</f>
        <v>MI</v>
      </c>
      <c r="P1218" s="11" t="str">
        <f t="shared" ref="P1218:P1281" si="531">TEXT(E1218,"MMM-YY")</f>
        <v>May-17</v>
      </c>
      <c r="Q1218" s="11" t="str">
        <f t="shared" ref="Q1218:Q1281" si="532">Quarterdetails(P1218)</f>
        <v>Q2</v>
      </c>
      <c r="R1218" s="11" t="str">
        <f>IF(ISERROR(VLOOKUP(C1218,'WI Vs ASM'!$B$2:$J$1000,9,0)),0,(VLOOKUP(C1218,'WI Vs ASM'!$B$2:$J$1000,9,0)))</f>
        <v>Jyothi Pai</v>
      </c>
      <c r="S1218" s="11" t="str">
        <f>IF(ISERROR(VLOOKUP(C1218,'WI Vs ASM'!$B$2:$K$1000,10,0)),0,(VLOOKUP(C1218,'WI Vs ASM'!$B$2:$K$1000,10,0)))</f>
        <v>Kimberly Hale</v>
      </c>
      <c r="T1218" s="11" t="str">
        <f>IF(ISERROR(VLOOKUP(C1218,'WI Vs ASM'!$B$2:$L$1000,11,0)),0,(VLOOKUP(C1218,'WI Vs ASM'!$B$2:$L$1000,11,0)))</f>
        <v>Crystal Romano</v>
      </c>
      <c r="U1218" s="11" t="str">
        <f t="shared" si="512"/>
        <v>WR635861</v>
      </c>
      <c r="V1218" s="11" t="str">
        <f t="shared" ref="V1218:V1281" si="533">IF(OR(AP1218=1,AQ1218=1,AR1218=1,AS1218=1,AT1218=1,AU1218=1,AV1218=1),"Yes","No")</f>
        <v>No</v>
      </c>
      <c r="W1218" s="11" t="str">
        <f t="shared" ref="W1218:W1281" si="534">IF(V1218&lt;&gt;"Yes",IF(AND(K1218&lt;&gt;"09-NonBillable"),"Yes","No"),"No")</f>
        <v>Yes</v>
      </c>
      <c r="X1218" s="11" t="str">
        <f t="shared" ref="X1218:X1281" si="535">IF(ISERROR(IF(OR(RIGHT(C1218,2)="LB",(RIGHT(C1218,2)="MG"),(C1218="WAFCOGEN")),"Yes","No")),"No",(IF(OR(RIGHT(C1218,2)="LB",(RIGHT(C1218,2)="MG"),(C1218="WAFCOGEN")),"Yes","No")))</f>
        <v>No</v>
      </c>
      <c r="Y1218" s="11" t="str">
        <f t="shared" ref="Y1218:Y1281" si="536">CTCdetails(AE1218)</f>
        <v>No</v>
      </c>
      <c r="Z1218" s="11" t="str">
        <f t="shared" ref="Z1218:Z1281" si="537">Ignitedetails(C1218)</f>
        <v>No</v>
      </c>
      <c r="AA1218" s="11" t="str">
        <f t="shared" si="513"/>
        <v>No</v>
      </c>
      <c r="AB1218" s="11">
        <f>IF(ISERROR(VLOOKUP(U1218,'ITWR Dump'!$A$2:$Y$5000,24,0)),0,(VLOOKUP('ILC Report'!U1218,'ITWR Dump'!$A$2:$Y$5000,24,0)))</f>
        <v>0</v>
      </c>
      <c r="AC1218" s="11" t="str">
        <f t="shared" si="514"/>
        <v>No</v>
      </c>
      <c r="AD1218" s="11" t="str">
        <f t="shared" si="515"/>
        <v/>
      </c>
      <c r="AE1218" s="11">
        <f>IF(ISERROR(VLOOKUP(U1218,'ITWR Dump'!$A$2:$Y$5000,13,0)),0,(VLOOKUP(U1218,'ITWR Dump'!$A$2:$Y$5000,13,0)))</f>
        <v>0</v>
      </c>
      <c r="AF1218" s="11">
        <f>IF(ISERROR(VLOOKUP(U1218,'ITWR Dump'!$A$2:$Y$5000,11,0)),0,(VLOOKUP(U1218,'ITWR Dump'!$A$2:$Y$5000,11,0)))</f>
        <v>0</v>
      </c>
      <c r="AG1218" s="11">
        <f>IF(ISERROR(VLOOKUP(U1218,'ITWR Dump'!$A$2:$Y$5000,2,0)),0,(VLOOKUP(U1218,'ITWR Dump'!$A$2:$Y$5000,2,0)))</f>
        <v>0</v>
      </c>
      <c r="AH1218" s="11">
        <f>IF(ISERROR(VLOOKUP(U1218,'ITWR Dump'!$A$2:$Y$5000,14,0)),0,(VLOOKUP(U1218,'ITWR Dump'!$A$2:$Y$5000,14,0)))</f>
        <v>0</v>
      </c>
      <c r="AI1218" s="11" t="str">
        <f t="shared" si="516"/>
        <v>01-Maintenance Offshore</v>
      </c>
      <c r="AJ1218" s="11" t="str">
        <f t="shared" si="517"/>
        <v>Offshore</v>
      </c>
      <c r="AK1218" s="11" t="str">
        <f>IF(ISERROR(VLOOKUP(A1218,'Team Data'!$C$2:$U$213,17,0)),0,(VLOOKUP(A1218,'Team Data'!$C$2:$U$213,17,0)))</f>
        <v>PRISM</v>
      </c>
      <c r="AL1218" s="11" t="str">
        <f t="shared" si="518"/>
        <v>2017-04-24</v>
      </c>
      <c r="AM1218" s="11">
        <f>IF(ISERROR(VLOOKUP(U1218,'ITWR Dump'!$A$2:$Y$5000,16,0)),0,(VLOOKUP(U1218,'ITWR Dump'!$A$2:$Y$5000,16,0)))</f>
        <v>0</v>
      </c>
      <c r="AN1218" s="11">
        <f>IF(ISERROR(VLOOKUP(U1218,'ITWR Dump'!$A$2:$Y$5000,18,0)),0,(VLOOKUP(U1218,'ITWR Dump'!$A$2:$Y$5000,18,0)))</f>
        <v>0</v>
      </c>
      <c r="AO1218" s="11">
        <f>IF(ISERROR(VLOOKUP(U1218,'ITWR Dump'!$A$2:$Y$5000,25,0)),0,(VLOOKUP('ILC Report'!U1218,'ITWR Dump'!$A$2:$Y$5000,25,0)))</f>
        <v>0</v>
      </c>
      <c r="AP1218" s="11">
        <f t="shared" si="519"/>
        <v>0</v>
      </c>
      <c r="AQ1218" s="26">
        <f t="shared" si="520"/>
        <v>0</v>
      </c>
      <c r="AR1218" s="26">
        <f t="shared" si="521"/>
        <v>0</v>
      </c>
      <c r="AS1218" s="26">
        <f t="shared" si="522"/>
        <v>0</v>
      </c>
      <c r="AT1218" s="26">
        <f t="shared" si="523"/>
        <v>0</v>
      </c>
      <c r="AU1218" s="26">
        <f t="shared" si="524"/>
        <v>0</v>
      </c>
      <c r="AV1218" s="26">
        <f t="shared" si="525"/>
        <v>0</v>
      </c>
      <c r="AW1218" s="11" t="s">
        <v>653</v>
      </c>
      <c r="AX1218" s="11" t="str">
        <f>VLOOKUP(L1218,Group!$A$2:$B$1000,2,0)</f>
        <v>Maintenance</v>
      </c>
      <c r="AY1218" s="11">
        <f>IF(ISERROR(VLOOKUP(U1218,'ITWR Dump'!$A$2:$Y$5000,15,0)),0,(VLOOKUP('ILC Report'!U1218,'ITWR Dump'!$A$2:$Y$5000,15,0)))</f>
        <v>0</v>
      </c>
      <c r="AZ1218" s="11" t="str">
        <f t="shared" si="526"/>
        <v>Yes</v>
      </c>
      <c r="BA1218" s="11" t="str">
        <f t="shared" si="527"/>
        <v>BKI</v>
      </c>
      <c r="BB1218" s="11" t="str">
        <f t="shared" si="528"/>
        <v>MN</v>
      </c>
      <c r="BC1218" s="11" t="str">
        <f t="shared" si="529"/>
        <v>No</v>
      </c>
    </row>
    <row r="1219" spans="1:55" x14ac:dyDescent="0.3">
      <c r="A1219" s="11" t="s">
        <v>683</v>
      </c>
      <c r="B1219" s="11" t="s">
        <v>1868</v>
      </c>
      <c r="C1219" s="11" t="s">
        <v>604</v>
      </c>
      <c r="D1219" s="11" t="s">
        <v>2573</v>
      </c>
      <c r="E1219" s="38" t="s">
        <v>2903</v>
      </c>
      <c r="F1219" s="11">
        <v>10</v>
      </c>
      <c r="G1219" s="40" t="s">
        <v>218</v>
      </c>
      <c r="H1219" s="11" t="str">
        <f t="shared" ref="H1219:H1282" si="538">Shiftdetails($G1219)</f>
        <v>Regular</v>
      </c>
      <c r="I1219" s="11" t="str">
        <f t="shared" si="530"/>
        <v>INDIA</v>
      </c>
      <c r="J1219" s="11" t="str">
        <f>IF(ISERROR(VLOOKUP(C1219,'WI Vs ASM'!$B$2:$E$1000,4,0)),0,(VLOOKUP(C1219,'WI Vs ASM'!$B$2:$E$1000,4,0)))</f>
        <v>Offshore</v>
      </c>
      <c r="K1219" s="11" t="str">
        <f>IF(ISERROR(VLOOKUP(C1219,'WI Vs ASM'!$B$2:$F$1000,5,0)),0,(VLOOKUP(C1219,'WI Vs ASM'!$B$2:$F$1000,5,0)))</f>
        <v>01-Fixed Price</v>
      </c>
      <c r="L1219" s="11" t="str">
        <f>IF(ISERROR(VLOOKUP(C1219,'WI Vs ASM'!$B$2:$D$1000,3,0)),0,(VLOOKUP(C1219,'WI Vs ASM'!$B$2:$D$1000,3,0)))</f>
        <v>01-Maintenance Offshore</v>
      </c>
      <c r="M1219" s="11" t="str">
        <f>IF(ISERROR(VLOOKUP(C1219,'WI Vs ASM'!$B$2:$I$1000,8,0)),0,(VLOOKUP(C1219,'WI Vs ASM'!$B$2:$I$1000,8,0)))</f>
        <v>Rahul Soman</v>
      </c>
      <c r="N1219" s="11" t="str">
        <f>IF(ISERROR(VLOOKUP(C1219,'WI Vs ASM'!$B$2:$G$1000,6,0)),0,(VLOOKUP(C1219,'WI Vs ASM'!$B$2:$G$1000,6,0)))</f>
        <v>MI Application</v>
      </c>
      <c r="O1219" s="11" t="str">
        <f>IF(ISERROR(VLOOKUP(C1219,'WI Vs ASM'!$B$2:$H$1000,7,0)),0,(VLOOKUP(C1219,'WI Vs ASM'!$B$2:$H$1000,7,0)))</f>
        <v>MI</v>
      </c>
      <c r="P1219" s="11" t="str">
        <f t="shared" si="531"/>
        <v>May-17</v>
      </c>
      <c r="Q1219" s="11" t="str">
        <f t="shared" si="532"/>
        <v>Q2</v>
      </c>
      <c r="R1219" s="11" t="str">
        <f>IF(ISERROR(VLOOKUP(C1219,'WI Vs ASM'!$B$2:$J$1000,9,0)),0,(VLOOKUP(C1219,'WI Vs ASM'!$B$2:$J$1000,9,0)))</f>
        <v>Jyothi Pai</v>
      </c>
      <c r="S1219" s="11" t="str">
        <f>IF(ISERROR(VLOOKUP(C1219,'WI Vs ASM'!$B$2:$K$1000,10,0)),0,(VLOOKUP(C1219,'WI Vs ASM'!$B$2:$K$1000,10,0)))</f>
        <v>Kimberly Hale</v>
      </c>
      <c r="T1219" s="11" t="str">
        <f>IF(ISERROR(VLOOKUP(C1219,'WI Vs ASM'!$B$2:$L$1000,11,0)),0,(VLOOKUP(C1219,'WI Vs ASM'!$B$2:$L$1000,11,0)))</f>
        <v>Crystal Romano</v>
      </c>
      <c r="U1219" s="11" t="str">
        <f t="shared" ref="U1219:U1282" si="539">IF(ISERROR(MID((UPPER(D1219)),(FIND("WR",(UPPER(D1219)),1)),8)),MID((UPPER(D1219)),(FIND("ENH",(UPPER(D1219)),1)),9),MID((UPPER(D1219)),(FIND("WR",(UPPER(D1219)),1)),8))</f>
        <v>WR635861</v>
      </c>
      <c r="V1219" s="11" t="str">
        <f t="shared" si="533"/>
        <v>No</v>
      </c>
      <c r="W1219" s="11" t="str">
        <f t="shared" si="534"/>
        <v>Yes</v>
      </c>
      <c r="X1219" s="11" t="str">
        <f t="shared" si="535"/>
        <v>No</v>
      </c>
      <c r="Y1219" s="11" t="str">
        <f t="shared" si="536"/>
        <v>No</v>
      </c>
      <c r="Z1219" s="11" t="str">
        <f t="shared" si="537"/>
        <v>No</v>
      </c>
      <c r="AA1219" s="11" t="str">
        <f t="shared" ref="AA1219:AA1282" si="540">RTCdetails(AE1219,AY1219)</f>
        <v>No</v>
      </c>
      <c r="AB1219" s="11">
        <f>IF(ISERROR(VLOOKUP(U1219,'ITWR Dump'!$A$2:$Y$5000,24,0)),0,(VLOOKUP('ILC Report'!U1219,'ITWR Dump'!$A$2:$Y$5000,24,0)))</f>
        <v>0</v>
      </c>
      <c r="AC1219" s="11" t="str">
        <f t="shared" ref="AC1219:AC1282" si="541">Billable(X1219,Y1219,Z1219,AA1219,BC1219)</f>
        <v>No</v>
      </c>
      <c r="AD1219" s="11" t="str">
        <f t="shared" ref="AD1219:AD1282" si="542">IF(X1219="Yes",$X$1,IF(Y1219="Yes",$Y$1,IF(Z1219="Yes",$Z$1,IF(AA1219="Yes",$AA$1,""))))</f>
        <v/>
      </c>
      <c r="AE1219" s="11">
        <f>IF(ISERROR(VLOOKUP(U1219,'ITWR Dump'!$A$2:$Y$5000,13,0)),0,(VLOOKUP(U1219,'ITWR Dump'!$A$2:$Y$5000,13,0)))</f>
        <v>0</v>
      </c>
      <c r="AF1219" s="11">
        <f>IF(ISERROR(VLOOKUP(U1219,'ITWR Dump'!$A$2:$Y$5000,11,0)),0,(VLOOKUP(U1219,'ITWR Dump'!$A$2:$Y$5000,11,0)))</f>
        <v>0</v>
      </c>
      <c r="AG1219" s="11">
        <f>IF(ISERROR(VLOOKUP(U1219,'ITWR Dump'!$A$2:$Y$5000,2,0)),0,(VLOOKUP(U1219,'ITWR Dump'!$A$2:$Y$5000,2,0)))</f>
        <v>0</v>
      </c>
      <c r="AH1219" s="11">
        <f>IF(ISERROR(VLOOKUP(U1219,'ITWR Dump'!$A$2:$Y$5000,14,0)),0,(VLOOKUP(U1219,'ITWR Dump'!$A$2:$Y$5000,14,0)))</f>
        <v>0</v>
      </c>
      <c r="AI1219" s="11" t="str">
        <f t="shared" ref="AI1219:AI1282" si="543">UdfCategory(H1219,L1219,AJ1219)</f>
        <v>01-Maintenance Offshore</v>
      </c>
      <c r="AJ1219" s="11" t="str">
        <f t="shared" ref="AJ1219:AJ1282" si="544">OnOffLanded(A1219,C1219,J1219)</f>
        <v>Offshore</v>
      </c>
      <c r="AK1219" s="11" t="str">
        <f>IF(ISERROR(VLOOKUP(A1219,'Team Data'!$C$2:$U$213,17,0)),0,(VLOOKUP(A1219,'Team Data'!$C$2:$U$213,17,0)))</f>
        <v>PRISM</v>
      </c>
      <c r="AL1219" s="11" t="str">
        <f t="shared" ref="AL1219:AL1282" si="545">LEFT(AW1219,10)</f>
        <v>2017-04-24</v>
      </c>
      <c r="AM1219" s="11">
        <f>IF(ISERROR(VLOOKUP(U1219,'ITWR Dump'!$A$2:$Y$5000,16,0)),0,(VLOOKUP(U1219,'ITWR Dump'!$A$2:$Y$5000,16,0)))</f>
        <v>0</v>
      </c>
      <c r="AN1219" s="11">
        <f>IF(ISERROR(VLOOKUP(U1219,'ITWR Dump'!$A$2:$Y$5000,18,0)),0,(VLOOKUP(U1219,'ITWR Dump'!$A$2:$Y$5000,18,0)))</f>
        <v>0</v>
      </c>
      <c r="AO1219" s="11">
        <f>IF(ISERROR(VLOOKUP(U1219,'ITWR Dump'!$A$2:$Y$5000,25,0)),0,(VLOOKUP('ILC Report'!U1219,'ITWR Dump'!$A$2:$Y$5000,25,0)))</f>
        <v>0</v>
      </c>
      <c r="AP1219" s="11">
        <f t="shared" ref="AP1219:AP1282" si="546">IFERROR(FIND("INC0",D1219,1),0)</f>
        <v>0</v>
      </c>
      <c r="AQ1219" s="26">
        <f t="shared" ref="AQ1219:AQ1282" si="547">IFERROR(FIND("INC1",D1219,1),0)</f>
        <v>0</v>
      </c>
      <c r="AR1219" s="26">
        <f t="shared" ref="AR1219:AR1282" si="548">IFERROR(FIND("INC2",D1219,1),0)</f>
        <v>0</v>
      </c>
      <c r="AS1219" s="26">
        <f t="shared" ref="AS1219:AS1282" si="549">IFERROR(FIND("INC3",D1219,1),0)</f>
        <v>0</v>
      </c>
      <c r="AT1219" s="26">
        <f t="shared" ref="AT1219:AT1282" si="550">IFERROR(FIND("INC4",D1219,1),0)</f>
        <v>0</v>
      </c>
      <c r="AU1219" s="26">
        <f t="shared" ref="AU1219:AU1282" si="551">IFERROR(FIND("INC 0",D1219,1),0)</f>
        <v>0</v>
      </c>
      <c r="AV1219" s="26">
        <f t="shared" ref="AV1219:AV1282" si="552">IFERROR(FIND("INC 1",D1219,1),0)</f>
        <v>0</v>
      </c>
      <c r="AW1219" s="11" t="s">
        <v>653</v>
      </c>
      <c r="AX1219" s="11" t="str">
        <f>VLOOKUP(L1219,Group!$A$2:$B$1000,2,0)</f>
        <v>Maintenance</v>
      </c>
      <c r="AY1219" s="11">
        <f>IF(ISERROR(VLOOKUP(U1219,'ITWR Dump'!$A$2:$Y$5000,15,0)),0,(VLOOKUP('ILC Report'!U1219,'ITWR Dump'!$A$2:$Y$5000,15,0)))</f>
        <v>0</v>
      </c>
      <c r="AZ1219" s="11" t="str">
        <f t="shared" ref="AZ1219:AZ1282" si="553">Adoc(BB1219,D1219)</f>
        <v>Yes</v>
      </c>
      <c r="BA1219" s="11" t="str">
        <f t="shared" ref="BA1219:BA1282" si="554">LEFT(C1219,3)</f>
        <v>BKI</v>
      </c>
      <c r="BB1219" s="11" t="str">
        <f t="shared" ref="BB1219:BB1282" si="555">RIGHT(C1219,2)</f>
        <v>MN</v>
      </c>
      <c r="BC1219" s="11" t="str">
        <f t="shared" ref="BC1219:BC1282" si="556">Work(AF1219)</f>
        <v>No</v>
      </c>
    </row>
    <row r="1220" spans="1:55" x14ac:dyDescent="0.3">
      <c r="A1220" s="11" t="s">
        <v>683</v>
      </c>
      <c r="B1220" s="11" t="s">
        <v>1868</v>
      </c>
      <c r="C1220" s="11" t="s">
        <v>617</v>
      </c>
      <c r="D1220" s="11" t="s">
        <v>2580</v>
      </c>
      <c r="E1220" s="38" t="s">
        <v>2903</v>
      </c>
      <c r="F1220" s="11">
        <v>12</v>
      </c>
      <c r="G1220" s="40" t="s">
        <v>218</v>
      </c>
      <c r="H1220" s="11" t="str">
        <f t="shared" si="538"/>
        <v>Regular</v>
      </c>
      <c r="I1220" s="11" t="str">
        <f t="shared" si="530"/>
        <v>INDIA</v>
      </c>
      <c r="J1220" s="11" t="str">
        <f>IF(ISERROR(VLOOKUP(C1220,'WI Vs ASM'!$B$2:$E$1000,4,0)),0,(VLOOKUP(C1220,'WI Vs ASM'!$B$2:$E$1000,4,0)))</f>
        <v>Offshore</v>
      </c>
      <c r="K1220" s="11" t="str">
        <f>IF(ISERROR(VLOOKUP(C1220,'WI Vs ASM'!$B$2:$F$1000,5,0)),0,(VLOOKUP(C1220,'WI Vs ASM'!$B$2:$F$1000,5,0)))</f>
        <v>01-Fixed Price</v>
      </c>
      <c r="L1220" s="11" t="str">
        <f>IF(ISERROR(VLOOKUP(C1220,'WI Vs ASM'!$B$2:$D$1000,3,0)),0,(VLOOKUP(C1220,'WI Vs ASM'!$B$2:$D$1000,3,0)))</f>
        <v>01-Maintenance Offshore</v>
      </c>
      <c r="M1220" s="11" t="str">
        <f>IF(ISERROR(VLOOKUP(C1220,'WI Vs ASM'!$B$2:$I$1000,8,0)),0,(VLOOKUP(C1220,'WI Vs ASM'!$B$2:$I$1000,8,0)))</f>
        <v>Rahul Soman</v>
      </c>
      <c r="N1220" s="11" t="str">
        <f>IF(ISERROR(VLOOKUP(C1220,'WI Vs ASM'!$B$2:$G$1000,6,0)),0,(VLOOKUP(C1220,'WI Vs ASM'!$B$2:$G$1000,6,0)))</f>
        <v>Treasury</v>
      </c>
      <c r="O1220" s="11" t="str">
        <f>IF(ISERROR(VLOOKUP(C1220,'WI Vs ASM'!$B$2:$H$1000,7,0)),0,(VLOOKUP(C1220,'WI Vs ASM'!$B$2:$H$1000,7,0)))</f>
        <v>Central Functions</v>
      </c>
      <c r="P1220" s="11" t="str">
        <f t="shared" si="531"/>
        <v>May-17</v>
      </c>
      <c r="Q1220" s="11" t="str">
        <f t="shared" si="532"/>
        <v>Q2</v>
      </c>
      <c r="R1220" s="11" t="str">
        <f>IF(ISERROR(VLOOKUP(C1220,'WI Vs ASM'!$B$2:$J$1000,9,0)),0,(VLOOKUP(C1220,'WI Vs ASM'!$B$2:$J$1000,9,0)))</f>
        <v>Jyothi Pai</v>
      </c>
      <c r="S1220" s="11" t="str">
        <f>IF(ISERROR(VLOOKUP(C1220,'WI Vs ASM'!$B$2:$K$1000,10,0)),0,(VLOOKUP(C1220,'WI Vs ASM'!$B$2:$K$1000,10,0)))</f>
        <v>Linda J. Richardson</v>
      </c>
      <c r="T1220" s="11" t="str">
        <f>IF(ISERROR(VLOOKUP(C1220,'WI Vs ASM'!$B$2:$L$1000,11,0)),0,(VLOOKUP(C1220,'WI Vs ASM'!$B$2:$L$1000,11,0)))</f>
        <v>Crystal Romano</v>
      </c>
      <c r="U1220" s="11" t="str">
        <f t="shared" si="539"/>
        <v>WR736098</v>
      </c>
      <c r="V1220" s="11" t="str">
        <f t="shared" si="533"/>
        <v>No</v>
      </c>
      <c r="W1220" s="11" t="str">
        <f t="shared" si="534"/>
        <v>Yes</v>
      </c>
      <c r="X1220" s="11" t="str">
        <f t="shared" si="535"/>
        <v>No</v>
      </c>
      <c r="Y1220" s="11" t="str">
        <f t="shared" si="536"/>
        <v>No</v>
      </c>
      <c r="Z1220" s="11" t="str">
        <f t="shared" si="537"/>
        <v>No</v>
      </c>
      <c r="AA1220" s="11" t="str">
        <f t="shared" si="540"/>
        <v>No</v>
      </c>
      <c r="AB1220" s="11">
        <f>IF(ISERROR(VLOOKUP(U1220,'ITWR Dump'!$A$2:$Y$5000,24,0)),0,(VLOOKUP('ILC Report'!U1220,'ITWR Dump'!$A$2:$Y$5000,24,0)))</f>
        <v>0</v>
      </c>
      <c r="AC1220" s="11" t="str">
        <f t="shared" si="541"/>
        <v>No</v>
      </c>
      <c r="AD1220" s="11" t="str">
        <f t="shared" si="542"/>
        <v/>
      </c>
      <c r="AE1220" s="11">
        <f>IF(ISERROR(VLOOKUP(U1220,'ITWR Dump'!$A$2:$Y$5000,13,0)),0,(VLOOKUP(U1220,'ITWR Dump'!$A$2:$Y$5000,13,0)))</f>
        <v>0</v>
      </c>
      <c r="AF1220" s="11">
        <f>IF(ISERROR(VLOOKUP(U1220,'ITWR Dump'!$A$2:$Y$5000,11,0)),0,(VLOOKUP(U1220,'ITWR Dump'!$A$2:$Y$5000,11,0)))</f>
        <v>0</v>
      </c>
      <c r="AG1220" s="11">
        <f>IF(ISERROR(VLOOKUP(U1220,'ITWR Dump'!$A$2:$Y$5000,2,0)),0,(VLOOKUP(U1220,'ITWR Dump'!$A$2:$Y$5000,2,0)))</f>
        <v>0</v>
      </c>
      <c r="AH1220" s="11">
        <f>IF(ISERROR(VLOOKUP(U1220,'ITWR Dump'!$A$2:$Y$5000,14,0)),0,(VLOOKUP(U1220,'ITWR Dump'!$A$2:$Y$5000,14,0)))</f>
        <v>0</v>
      </c>
      <c r="AI1220" s="11" t="str">
        <f t="shared" si="543"/>
        <v>01-Maintenance Offshore</v>
      </c>
      <c r="AJ1220" s="11" t="str">
        <f t="shared" si="544"/>
        <v>Offshore</v>
      </c>
      <c r="AK1220" s="11" t="str">
        <f>IF(ISERROR(VLOOKUP(A1220,'Team Data'!$C$2:$U$213,17,0)),0,(VLOOKUP(A1220,'Team Data'!$C$2:$U$213,17,0)))</f>
        <v>PRISM</v>
      </c>
      <c r="AL1220" s="11" t="str">
        <f t="shared" si="545"/>
        <v>2017-04-24</v>
      </c>
      <c r="AM1220" s="11">
        <f>IF(ISERROR(VLOOKUP(U1220,'ITWR Dump'!$A$2:$Y$5000,16,0)),0,(VLOOKUP(U1220,'ITWR Dump'!$A$2:$Y$5000,16,0)))</f>
        <v>0</v>
      </c>
      <c r="AN1220" s="11">
        <f>IF(ISERROR(VLOOKUP(U1220,'ITWR Dump'!$A$2:$Y$5000,18,0)),0,(VLOOKUP(U1220,'ITWR Dump'!$A$2:$Y$5000,18,0)))</f>
        <v>0</v>
      </c>
      <c r="AO1220" s="11">
        <f>IF(ISERROR(VLOOKUP(U1220,'ITWR Dump'!$A$2:$Y$5000,25,0)),0,(VLOOKUP('ILC Report'!U1220,'ITWR Dump'!$A$2:$Y$5000,25,0)))</f>
        <v>0</v>
      </c>
      <c r="AP1220" s="11">
        <f t="shared" si="546"/>
        <v>0</v>
      </c>
      <c r="AQ1220" s="26">
        <f t="shared" si="547"/>
        <v>0</v>
      </c>
      <c r="AR1220" s="26">
        <f t="shared" si="548"/>
        <v>0</v>
      </c>
      <c r="AS1220" s="26">
        <f t="shared" si="549"/>
        <v>0</v>
      </c>
      <c r="AT1220" s="26">
        <f t="shared" si="550"/>
        <v>0</v>
      </c>
      <c r="AU1220" s="26">
        <f t="shared" si="551"/>
        <v>0</v>
      </c>
      <c r="AV1220" s="26">
        <f t="shared" si="552"/>
        <v>0</v>
      </c>
      <c r="AW1220" s="11" t="s">
        <v>653</v>
      </c>
      <c r="AX1220" s="11" t="str">
        <f>VLOOKUP(L1220,Group!$A$2:$B$1000,2,0)</f>
        <v>Maintenance</v>
      </c>
      <c r="AY1220" s="11">
        <f>IF(ISERROR(VLOOKUP(U1220,'ITWR Dump'!$A$2:$Y$5000,15,0)),0,(VLOOKUP('ILC Report'!U1220,'ITWR Dump'!$A$2:$Y$5000,15,0)))</f>
        <v>0</v>
      </c>
      <c r="AZ1220" s="11" t="str">
        <f t="shared" si="553"/>
        <v>Yes</v>
      </c>
      <c r="BA1220" s="11" t="str">
        <f t="shared" si="554"/>
        <v>BKI</v>
      </c>
      <c r="BB1220" s="11" t="str">
        <f t="shared" si="555"/>
        <v>MN</v>
      </c>
      <c r="BC1220" s="11" t="str">
        <f t="shared" si="556"/>
        <v>No</v>
      </c>
    </row>
    <row r="1221" spans="1:55" x14ac:dyDescent="0.3">
      <c r="A1221" s="11" t="s">
        <v>683</v>
      </c>
      <c r="B1221" s="11" t="s">
        <v>1868</v>
      </c>
      <c r="C1221" s="11" t="s">
        <v>594</v>
      </c>
      <c r="D1221" s="11" t="s">
        <v>2581</v>
      </c>
      <c r="E1221" s="38" t="s">
        <v>2904</v>
      </c>
      <c r="F1221" s="11">
        <v>4</v>
      </c>
      <c r="G1221" s="40" t="s">
        <v>218</v>
      </c>
      <c r="H1221" s="11" t="str">
        <f t="shared" si="538"/>
        <v>Regular</v>
      </c>
      <c r="I1221" s="11" t="str">
        <f t="shared" si="530"/>
        <v>INDIA</v>
      </c>
      <c r="J1221" s="11" t="str">
        <f>IF(ISERROR(VLOOKUP(C1221,'WI Vs ASM'!$B$2:$E$1000,4,0)),0,(VLOOKUP(C1221,'WI Vs ASM'!$B$2:$E$1000,4,0)))</f>
        <v>Offshore</v>
      </c>
      <c r="K1221" s="11" t="str">
        <f>IF(ISERROR(VLOOKUP(C1221,'WI Vs ASM'!$B$2:$F$1000,5,0)),0,(VLOOKUP(C1221,'WI Vs ASM'!$B$2:$F$1000,5,0)))</f>
        <v>09-NonBillable</v>
      </c>
      <c r="L1221" s="11" t="str">
        <f>IF(ISERROR(VLOOKUP(C1221,'WI Vs ASM'!$B$2:$D$1000,3,0)),0,(VLOOKUP(C1221,'WI Vs ASM'!$B$2:$D$1000,3,0)))</f>
        <v>07-General Technical work Offshore</v>
      </c>
      <c r="M1221" s="11" t="str">
        <f>IF(ISERROR(VLOOKUP(C1221,'WI Vs ASM'!$B$2:$I$1000,8,0)),0,(VLOOKUP(C1221,'WI Vs ASM'!$B$2:$I$1000,8,0)))</f>
        <v>Vinodh</v>
      </c>
      <c r="N1221" s="11" t="str">
        <f>IF(ISERROR(VLOOKUP(C1221,'WI Vs ASM'!$B$2:$G$1000,6,0)),0,(VLOOKUP(C1221,'WI Vs ASM'!$B$2:$G$1000,6,0)))</f>
        <v>FFIC Account Team</v>
      </c>
      <c r="O1221" s="11" t="str">
        <f>IF(ISERROR(VLOOKUP(C1221,'WI Vs ASM'!$B$2:$H$1000,7,0)),0,(VLOOKUP(C1221,'WI Vs ASM'!$B$2:$H$1000,7,0)))</f>
        <v>FFIC Account Team</v>
      </c>
      <c r="P1221" s="11" t="str">
        <f t="shared" si="531"/>
        <v>May-17</v>
      </c>
      <c r="Q1221" s="11" t="str">
        <f t="shared" si="532"/>
        <v>Q2</v>
      </c>
      <c r="R1221" s="11" t="str">
        <f>IF(ISERROR(VLOOKUP(C1221,'WI Vs ASM'!$B$2:$J$1000,9,0)),0,(VLOOKUP(C1221,'WI Vs ASM'!$B$2:$J$1000,9,0)))</f>
        <v>Manash M Dutta</v>
      </c>
      <c r="S1221" s="11">
        <f>IF(ISERROR(VLOOKUP(C1221,'WI Vs ASM'!$B$2:$K$1000,10,0)),0,(VLOOKUP(C1221,'WI Vs ASM'!$B$2:$K$1000,10,0)))</f>
        <v>0</v>
      </c>
      <c r="T1221" s="11">
        <f>IF(ISERROR(VLOOKUP(C1221,'WI Vs ASM'!$B$2:$L$1000,11,0)),0,(VLOOKUP(C1221,'WI Vs ASM'!$B$2:$L$1000,11,0)))</f>
        <v>0</v>
      </c>
      <c r="U1221" s="11" t="e">
        <f t="shared" si="539"/>
        <v>#VALUE!</v>
      </c>
      <c r="V1221" s="11" t="str">
        <f t="shared" si="533"/>
        <v>No</v>
      </c>
      <c r="W1221" s="11" t="str">
        <f t="shared" si="534"/>
        <v>No</v>
      </c>
      <c r="X1221" s="11" t="str">
        <f t="shared" si="535"/>
        <v>No</v>
      </c>
      <c r="Y1221" s="11" t="str">
        <f t="shared" si="536"/>
        <v>No</v>
      </c>
      <c r="Z1221" s="11" t="str">
        <f t="shared" si="537"/>
        <v>No</v>
      </c>
      <c r="AA1221" s="11" t="str">
        <f t="shared" si="540"/>
        <v>No</v>
      </c>
      <c r="AB1221" s="11">
        <f>IF(ISERROR(VLOOKUP(U1221,'ITWR Dump'!$A$2:$Y$5000,24,0)),0,(VLOOKUP('ILC Report'!U1221,'ITWR Dump'!$A$2:$Y$5000,24,0)))</f>
        <v>0</v>
      </c>
      <c r="AC1221" s="11" t="str">
        <f t="shared" si="541"/>
        <v>No</v>
      </c>
      <c r="AD1221" s="11" t="str">
        <f t="shared" si="542"/>
        <v/>
      </c>
      <c r="AE1221" s="11">
        <f>IF(ISERROR(VLOOKUP(U1221,'ITWR Dump'!$A$2:$Y$5000,13,0)),0,(VLOOKUP(U1221,'ITWR Dump'!$A$2:$Y$5000,13,0)))</f>
        <v>0</v>
      </c>
      <c r="AF1221" s="11">
        <f>IF(ISERROR(VLOOKUP(U1221,'ITWR Dump'!$A$2:$Y$5000,11,0)),0,(VLOOKUP(U1221,'ITWR Dump'!$A$2:$Y$5000,11,0)))</f>
        <v>0</v>
      </c>
      <c r="AG1221" s="11">
        <f>IF(ISERROR(VLOOKUP(U1221,'ITWR Dump'!$A$2:$Y$5000,2,0)),0,(VLOOKUP(U1221,'ITWR Dump'!$A$2:$Y$5000,2,0)))</f>
        <v>0</v>
      </c>
      <c r="AH1221" s="11">
        <f>IF(ISERROR(VLOOKUP(U1221,'ITWR Dump'!$A$2:$Y$5000,14,0)),0,(VLOOKUP(U1221,'ITWR Dump'!$A$2:$Y$5000,14,0)))</f>
        <v>0</v>
      </c>
      <c r="AI1221" s="11" t="str">
        <f t="shared" si="543"/>
        <v>07-General Technical work Offshore</v>
      </c>
      <c r="AJ1221" s="11" t="str">
        <f t="shared" si="544"/>
        <v>Offshore</v>
      </c>
      <c r="AK1221" s="11" t="str">
        <f>IF(ISERROR(VLOOKUP(A1221,'Team Data'!$C$2:$U$213,17,0)),0,(VLOOKUP(A1221,'Team Data'!$C$2:$U$213,17,0)))</f>
        <v>PRISM</v>
      </c>
      <c r="AL1221" s="11" t="str">
        <f t="shared" si="545"/>
        <v>2017-04-24</v>
      </c>
      <c r="AM1221" s="11">
        <f>IF(ISERROR(VLOOKUP(U1221,'ITWR Dump'!$A$2:$Y$5000,16,0)),0,(VLOOKUP(U1221,'ITWR Dump'!$A$2:$Y$5000,16,0)))</f>
        <v>0</v>
      </c>
      <c r="AN1221" s="11">
        <f>IF(ISERROR(VLOOKUP(U1221,'ITWR Dump'!$A$2:$Y$5000,18,0)),0,(VLOOKUP(U1221,'ITWR Dump'!$A$2:$Y$5000,18,0)))</f>
        <v>0</v>
      </c>
      <c r="AO1221" s="11">
        <f>IF(ISERROR(VLOOKUP(U1221,'ITWR Dump'!$A$2:$Y$5000,25,0)),0,(VLOOKUP('ILC Report'!U1221,'ITWR Dump'!$A$2:$Y$5000,25,0)))</f>
        <v>0</v>
      </c>
      <c r="AP1221" s="11">
        <f t="shared" si="546"/>
        <v>0</v>
      </c>
      <c r="AQ1221" s="26">
        <f t="shared" si="547"/>
        <v>0</v>
      </c>
      <c r="AR1221" s="26">
        <f t="shared" si="548"/>
        <v>0</v>
      </c>
      <c r="AS1221" s="26">
        <f t="shared" si="549"/>
        <v>0</v>
      </c>
      <c r="AT1221" s="26">
        <f t="shared" si="550"/>
        <v>0</v>
      </c>
      <c r="AU1221" s="26">
        <f t="shared" si="551"/>
        <v>0</v>
      </c>
      <c r="AV1221" s="26">
        <f t="shared" si="552"/>
        <v>0</v>
      </c>
      <c r="AW1221" s="11" t="s">
        <v>653</v>
      </c>
      <c r="AX1221" s="11" t="str">
        <f>VLOOKUP(L1221,Group!$A$2:$B$1000,2,0)</f>
        <v>Maintenance</v>
      </c>
      <c r="AY1221" s="11">
        <f>IF(ISERROR(VLOOKUP(U1221,'ITWR Dump'!$A$2:$Y$5000,15,0)),0,(VLOOKUP('ILC Report'!U1221,'ITWR Dump'!$A$2:$Y$5000,15,0)))</f>
        <v>0</v>
      </c>
      <c r="AZ1221" s="11" t="str">
        <f t="shared" si="553"/>
        <v>No</v>
      </c>
      <c r="BA1221" s="11" t="str">
        <f t="shared" si="554"/>
        <v>BKI</v>
      </c>
      <c r="BB1221" s="11" t="str">
        <f t="shared" si="555"/>
        <v>GT</v>
      </c>
      <c r="BC1221" s="11" t="str">
        <f t="shared" si="556"/>
        <v>No</v>
      </c>
    </row>
    <row r="1222" spans="1:55" x14ac:dyDescent="0.3">
      <c r="A1222" s="11" t="s">
        <v>683</v>
      </c>
      <c r="B1222" s="11" t="s">
        <v>1868</v>
      </c>
      <c r="C1222" s="11" t="s">
        <v>604</v>
      </c>
      <c r="D1222" s="11" t="s">
        <v>2582</v>
      </c>
      <c r="E1222" s="38" t="s">
        <v>2904</v>
      </c>
      <c r="F1222" s="11">
        <v>1</v>
      </c>
      <c r="G1222" s="40" t="s">
        <v>218</v>
      </c>
      <c r="H1222" s="11" t="str">
        <f t="shared" si="538"/>
        <v>Regular</v>
      </c>
      <c r="I1222" s="11" t="str">
        <f t="shared" si="530"/>
        <v>INDIA</v>
      </c>
      <c r="J1222" s="11" t="str">
        <f>IF(ISERROR(VLOOKUP(C1222,'WI Vs ASM'!$B$2:$E$1000,4,0)),0,(VLOOKUP(C1222,'WI Vs ASM'!$B$2:$E$1000,4,0)))</f>
        <v>Offshore</v>
      </c>
      <c r="K1222" s="11" t="str">
        <f>IF(ISERROR(VLOOKUP(C1222,'WI Vs ASM'!$B$2:$F$1000,5,0)),0,(VLOOKUP(C1222,'WI Vs ASM'!$B$2:$F$1000,5,0)))</f>
        <v>01-Fixed Price</v>
      </c>
      <c r="L1222" s="11" t="str">
        <f>IF(ISERROR(VLOOKUP(C1222,'WI Vs ASM'!$B$2:$D$1000,3,0)),0,(VLOOKUP(C1222,'WI Vs ASM'!$B$2:$D$1000,3,0)))</f>
        <v>01-Maintenance Offshore</v>
      </c>
      <c r="M1222" s="11" t="str">
        <f>IF(ISERROR(VLOOKUP(C1222,'WI Vs ASM'!$B$2:$I$1000,8,0)),0,(VLOOKUP(C1222,'WI Vs ASM'!$B$2:$I$1000,8,0)))</f>
        <v>Rahul Soman</v>
      </c>
      <c r="N1222" s="11" t="str">
        <f>IF(ISERROR(VLOOKUP(C1222,'WI Vs ASM'!$B$2:$G$1000,6,0)),0,(VLOOKUP(C1222,'WI Vs ASM'!$B$2:$G$1000,6,0)))</f>
        <v>MI Application</v>
      </c>
      <c r="O1222" s="11" t="str">
        <f>IF(ISERROR(VLOOKUP(C1222,'WI Vs ASM'!$B$2:$H$1000,7,0)),0,(VLOOKUP(C1222,'WI Vs ASM'!$B$2:$H$1000,7,0)))</f>
        <v>MI</v>
      </c>
      <c r="P1222" s="11" t="str">
        <f t="shared" si="531"/>
        <v>May-17</v>
      </c>
      <c r="Q1222" s="11" t="str">
        <f t="shared" si="532"/>
        <v>Q2</v>
      </c>
      <c r="R1222" s="11" t="str">
        <f>IF(ISERROR(VLOOKUP(C1222,'WI Vs ASM'!$B$2:$J$1000,9,0)),0,(VLOOKUP(C1222,'WI Vs ASM'!$B$2:$J$1000,9,0)))</f>
        <v>Jyothi Pai</v>
      </c>
      <c r="S1222" s="11" t="str">
        <f>IF(ISERROR(VLOOKUP(C1222,'WI Vs ASM'!$B$2:$K$1000,10,0)),0,(VLOOKUP(C1222,'WI Vs ASM'!$B$2:$K$1000,10,0)))</f>
        <v>Kimberly Hale</v>
      </c>
      <c r="T1222" s="11" t="str">
        <f>IF(ISERROR(VLOOKUP(C1222,'WI Vs ASM'!$B$2:$L$1000,11,0)),0,(VLOOKUP(C1222,'WI Vs ASM'!$B$2:$L$1000,11,0)))</f>
        <v>Crystal Romano</v>
      </c>
      <c r="U1222" s="11" t="e">
        <f t="shared" si="539"/>
        <v>#VALUE!</v>
      </c>
      <c r="V1222" s="11" t="str">
        <f t="shared" si="533"/>
        <v>Yes</v>
      </c>
      <c r="W1222" s="11" t="str">
        <f t="shared" si="534"/>
        <v>No</v>
      </c>
      <c r="X1222" s="11" t="str">
        <f t="shared" si="535"/>
        <v>No</v>
      </c>
      <c r="Y1222" s="11" t="str">
        <f t="shared" si="536"/>
        <v>No</v>
      </c>
      <c r="Z1222" s="11" t="str">
        <f t="shared" si="537"/>
        <v>No</v>
      </c>
      <c r="AA1222" s="11" t="str">
        <f t="shared" si="540"/>
        <v>No</v>
      </c>
      <c r="AB1222" s="11">
        <f>IF(ISERROR(VLOOKUP(U1222,'ITWR Dump'!$A$2:$Y$5000,24,0)),0,(VLOOKUP('ILC Report'!U1222,'ITWR Dump'!$A$2:$Y$5000,24,0)))</f>
        <v>0</v>
      </c>
      <c r="AC1222" s="11" t="str">
        <f t="shared" si="541"/>
        <v>No</v>
      </c>
      <c r="AD1222" s="11" t="str">
        <f t="shared" si="542"/>
        <v/>
      </c>
      <c r="AE1222" s="11">
        <f>IF(ISERROR(VLOOKUP(U1222,'ITWR Dump'!$A$2:$Y$5000,13,0)),0,(VLOOKUP(U1222,'ITWR Dump'!$A$2:$Y$5000,13,0)))</f>
        <v>0</v>
      </c>
      <c r="AF1222" s="11">
        <f>IF(ISERROR(VLOOKUP(U1222,'ITWR Dump'!$A$2:$Y$5000,11,0)),0,(VLOOKUP(U1222,'ITWR Dump'!$A$2:$Y$5000,11,0)))</f>
        <v>0</v>
      </c>
      <c r="AG1222" s="11">
        <f>IF(ISERROR(VLOOKUP(U1222,'ITWR Dump'!$A$2:$Y$5000,2,0)),0,(VLOOKUP(U1222,'ITWR Dump'!$A$2:$Y$5000,2,0)))</f>
        <v>0</v>
      </c>
      <c r="AH1222" s="11">
        <f>IF(ISERROR(VLOOKUP(U1222,'ITWR Dump'!$A$2:$Y$5000,14,0)),0,(VLOOKUP(U1222,'ITWR Dump'!$A$2:$Y$5000,14,0)))</f>
        <v>0</v>
      </c>
      <c r="AI1222" s="11" t="str">
        <f t="shared" si="543"/>
        <v>01-Maintenance Offshore</v>
      </c>
      <c r="AJ1222" s="11" t="str">
        <f t="shared" si="544"/>
        <v>Offshore</v>
      </c>
      <c r="AK1222" s="11" t="str">
        <f>IF(ISERROR(VLOOKUP(A1222,'Team Data'!$C$2:$U$213,17,0)),0,(VLOOKUP(A1222,'Team Data'!$C$2:$U$213,17,0)))</f>
        <v>PRISM</v>
      </c>
      <c r="AL1222" s="11" t="str">
        <f t="shared" si="545"/>
        <v>2017-04-24</v>
      </c>
      <c r="AM1222" s="11">
        <f>IF(ISERROR(VLOOKUP(U1222,'ITWR Dump'!$A$2:$Y$5000,16,0)),0,(VLOOKUP(U1222,'ITWR Dump'!$A$2:$Y$5000,16,0)))</f>
        <v>0</v>
      </c>
      <c r="AN1222" s="11">
        <f>IF(ISERROR(VLOOKUP(U1222,'ITWR Dump'!$A$2:$Y$5000,18,0)),0,(VLOOKUP(U1222,'ITWR Dump'!$A$2:$Y$5000,18,0)))</f>
        <v>0</v>
      </c>
      <c r="AO1222" s="11">
        <f>IF(ISERROR(VLOOKUP(U1222,'ITWR Dump'!$A$2:$Y$5000,25,0)),0,(VLOOKUP('ILC Report'!U1222,'ITWR Dump'!$A$2:$Y$5000,25,0)))</f>
        <v>0</v>
      </c>
      <c r="AP1222" s="11">
        <f t="shared" si="546"/>
        <v>1</v>
      </c>
      <c r="AQ1222" s="26">
        <f t="shared" si="547"/>
        <v>0</v>
      </c>
      <c r="AR1222" s="26">
        <f t="shared" si="548"/>
        <v>0</v>
      </c>
      <c r="AS1222" s="26">
        <f t="shared" si="549"/>
        <v>0</v>
      </c>
      <c r="AT1222" s="26">
        <f t="shared" si="550"/>
        <v>0</v>
      </c>
      <c r="AU1222" s="26">
        <f t="shared" si="551"/>
        <v>0</v>
      </c>
      <c r="AV1222" s="26">
        <f t="shared" si="552"/>
        <v>0</v>
      </c>
      <c r="AW1222" s="11" t="s">
        <v>653</v>
      </c>
      <c r="AX1222" s="11" t="str">
        <f>VLOOKUP(L1222,Group!$A$2:$B$1000,2,0)</f>
        <v>Maintenance</v>
      </c>
      <c r="AY1222" s="11">
        <f>IF(ISERROR(VLOOKUP(U1222,'ITWR Dump'!$A$2:$Y$5000,15,0)),0,(VLOOKUP('ILC Report'!U1222,'ITWR Dump'!$A$2:$Y$5000,15,0)))</f>
        <v>0</v>
      </c>
      <c r="AZ1222" s="11" t="str">
        <f t="shared" si="553"/>
        <v>Yes</v>
      </c>
      <c r="BA1222" s="11" t="str">
        <f t="shared" si="554"/>
        <v>BKI</v>
      </c>
      <c r="BB1222" s="11" t="str">
        <f t="shared" si="555"/>
        <v>MN</v>
      </c>
      <c r="BC1222" s="11" t="str">
        <f t="shared" si="556"/>
        <v>No</v>
      </c>
    </row>
    <row r="1223" spans="1:55" x14ac:dyDescent="0.3">
      <c r="A1223" s="11" t="s">
        <v>683</v>
      </c>
      <c r="B1223" s="11" t="s">
        <v>1868</v>
      </c>
      <c r="C1223" s="11" t="s">
        <v>603</v>
      </c>
      <c r="D1223" s="11" t="s">
        <v>2579</v>
      </c>
      <c r="E1223" s="38" t="s">
        <v>2904</v>
      </c>
      <c r="F1223" s="11">
        <v>7</v>
      </c>
      <c r="G1223" s="40" t="s">
        <v>218</v>
      </c>
      <c r="H1223" s="11" t="str">
        <f t="shared" si="538"/>
        <v>Regular</v>
      </c>
      <c r="I1223" s="11" t="str">
        <f t="shared" si="530"/>
        <v>INDIA</v>
      </c>
      <c r="J1223" s="11" t="str">
        <f>IF(ISERROR(VLOOKUP(C1223,'WI Vs ASM'!$B$2:$E$1000,4,0)),0,(VLOOKUP(C1223,'WI Vs ASM'!$B$2:$E$1000,4,0)))</f>
        <v>Offshore</v>
      </c>
      <c r="K1223" s="11" t="str">
        <f>IF(ISERROR(VLOOKUP(C1223,'WI Vs ASM'!$B$2:$F$1000,5,0)),0,(VLOOKUP(C1223,'WI Vs ASM'!$B$2:$F$1000,5,0)))</f>
        <v>09-NonBillable</v>
      </c>
      <c r="L1223" s="11" t="str">
        <f>IF(ISERROR(VLOOKUP(C1223,'WI Vs ASM'!$B$2:$D$1000,3,0)),0,(VLOOKUP(C1223,'WI Vs ASM'!$B$2:$D$1000,3,0)))</f>
        <v>54-Knowledge Transfer/Training Offshore</v>
      </c>
      <c r="M1223" s="11" t="str">
        <f>IF(ISERROR(VLOOKUP(C1223,'WI Vs ASM'!$B$2:$I$1000,8,0)),0,(VLOOKUP(C1223,'WI Vs ASM'!$B$2:$I$1000,8,0)))</f>
        <v>Prakash Varadachari</v>
      </c>
      <c r="N1223" s="11" t="str">
        <f>IF(ISERROR(VLOOKUP(C1223,'WI Vs ASM'!$B$2:$G$1000,6,0)),0,(VLOOKUP(C1223,'WI Vs ASM'!$B$2:$G$1000,6,0)))</f>
        <v>MI Application</v>
      </c>
      <c r="O1223" s="11" t="str">
        <f>IF(ISERROR(VLOOKUP(C1223,'WI Vs ASM'!$B$2:$H$1000,7,0)),0,(VLOOKUP(C1223,'WI Vs ASM'!$B$2:$H$1000,7,0)))</f>
        <v>MI</v>
      </c>
      <c r="P1223" s="11" t="str">
        <f t="shared" si="531"/>
        <v>May-17</v>
      </c>
      <c r="Q1223" s="11" t="str">
        <f t="shared" si="532"/>
        <v>Q2</v>
      </c>
      <c r="R1223" s="11" t="str">
        <f>IF(ISERROR(VLOOKUP(C1223,'WI Vs ASM'!$B$2:$J$1000,9,0)),0,(VLOOKUP(C1223,'WI Vs ASM'!$B$2:$J$1000,9,0)))</f>
        <v>Rahmathunnisa Shahabuddin</v>
      </c>
      <c r="S1223" s="11" t="str">
        <f>IF(ISERROR(VLOOKUP(C1223,'WI Vs ASM'!$B$2:$K$1000,10,0)),0,(VLOOKUP(C1223,'WI Vs ASM'!$B$2:$K$1000,10,0)))</f>
        <v>Kimberly Hale</v>
      </c>
      <c r="T1223" s="11" t="str">
        <f>IF(ISERROR(VLOOKUP(C1223,'WI Vs ASM'!$B$2:$L$1000,11,0)),0,(VLOOKUP(C1223,'WI Vs ASM'!$B$2:$L$1000,11,0)))</f>
        <v>Crystal Romano</v>
      </c>
      <c r="U1223" s="11" t="e">
        <f t="shared" si="539"/>
        <v>#VALUE!</v>
      </c>
      <c r="V1223" s="11" t="str">
        <f t="shared" si="533"/>
        <v>No</v>
      </c>
      <c r="W1223" s="11" t="str">
        <f t="shared" si="534"/>
        <v>No</v>
      </c>
      <c r="X1223" s="11" t="str">
        <f t="shared" si="535"/>
        <v>No</v>
      </c>
      <c r="Y1223" s="11" t="str">
        <f t="shared" si="536"/>
        <v>No</v>
      </c>
      <c r="Z1223" s="11" t="str">
        <f t="shared" si="537"/>
        <v>No</v>
      </c>
      <c r="AA1223" s="11" t="str">
        <f t="shared" si="540"/>
        <v>No</v>
      </c>
      <c r="AB1223" s="11">
        <f>IF(ISERROR(VLOOKUP(U1223,'ITWR Dump'!$A$2:$Y$5000,24,0)),0,(VLOOKUP('ILC Report'!U1223,'ITWR Dump'!$A$2:$Y$5000,24,0)))</f>
        <v>0</v>
      </c>
      <c r="AC1223" s="11" t="str">
        <f t="shared" si="541"/>
        <v>No</v>
      </c>
      <c r="AD1223" s="11" t="str">
        <f t="shared" si="542"/>
        <v/>
      </c>
      <c r="AE1223" s="11">
        <f>IF(ISERROR(VLOOKUP(U1223,'ITWR Dump'!$A$2:$Y$5000,13,0)),0,(VLOOKUP(U1223,'ITWR Dump'!$A$2:$Y$5000,13,0)))</f>
        <v>0</v>
      </c>
      <c r="AF1223" s="11">
        <f>IF(ISERROR(VLOOKUP(U1223,'ITWR Dump'!$A$2:$Y$5000,11,0)),0,(VLOOKUP(U1223,'ITWR Dump'!$A$2:$Y$5000,11,0)))</f>
        <v>0</v>
      </c>
      <c r="AG1223" s="11">
        <f>IF(ISERROR(VLOOKUP(U1223,'ITWR Dump'!$A$2:$Y$5000,2,0)),0,(VLOOKUP(U1223,'ITWR Dump'!$A$2:$Y$5000,2,0)))</f>
        <v>0</v>
      </c>
      <c r="AH1223" s="11">
        <f>IF(ISERROR(VLOOKUP(U1223,'ITWR Dump'!$A$2:$Y$5000,14,0)),0,(VLOOKUP(U1223,'ITWR Dump'!$A$2:$Y$5000,14,0)))</f>
        <v>0</v>
      </c>
      <c r="AI1223" s="11" t="str">
        <f t="shared" si="543"/>
        <v>54-Knowledge Transfer/Training Offshore</v>
      </c>
      <c r="AJ1223" s="11" t="str">
        <f t="shared" si="544"/>
        <v>Offshore</v>
      </c>
      <c r="AK1223" s="11" t="str">
        <f>IF(ISERROR(VLOOKUP(A1223,'Team Data'!$C$2:$U$213,17,0)),0,(VLOOKUP(A1223,'Team Data'!$C$2:$U$213,17,0)))</f>
        <v>PRISM</v>
      </c>
      <c r="AL1223" s="11" t="str">
        <f t="shared" si="545"/>
        <v>2017-04-24</v>
      </c>
      <c r="AM1223" s="11">
        <f>IF(ISERROR(VLOOKUP(U1223,'ITWR Dump'!$A$2:$Y$5000,16,0)),0,(VLOOKUP(U1223,'ITWR Dump'!$A$2:$Y$5000,16,0)))</f>
        <v>0</v>
      </c>
      <c r="AN1223" s="11">
        <f>IF(ISERROR(VLOOKUP(U1223,'ITWR Dump'!$A$2:$Y$5000,18,0)),0,(VLOOKUP(U1223,'ITWR Dump'!$A$2:$Y$5000,18,0)))</f>
        <v>0</v>
      </c>
      <c r="AO1223" s="11">
        <f>IF(ISERROR(VLOOKUP(U1223,'ITWR Dump'!$A$2:$Y$5000,25,0)),0,(VLOOKUP('ILC Report'!U1223,'ITWR Dump'!$A$2:$Y$5000,25,0)))</f>
        <v>0</v>
      </c>
      <c r="AP1223" s="11">
        <f t="shared" si="546"/>
        <v>0</v>
      </c>
      <c r="AQ1223" s="26">
        <f t="shared" si="547"/>
        <v>0</v>
      </c>
      <c r="AR1223" s="26">
        <f t="shared" si="548"/>
        <v>0</v>
      </c>
      <c r="AS1223" s="26">
        <f t="shared" si="549"/>
        <v>0</v>
      </c>
      <c r="AT1223" s="26">
        <f t="shared" si="550"/>
        <v>0</v>
      </c>
      <c r="AU1223" s="26">
        <f t="shared" si="551"/>
        <v>0</v>
      </c>
      <c r="AV1223" s="26">
        <f t="shared" si="552"/>
        <v>0</v>
      </c>
      <c r="AW1223" s="11" t="s">
        <v>653</v>
      </c>
      <c r="AX1223" s="11" t="str">
        <f>VLOOKUP(L1223,Group!$A$2:$B$1000,2,0)</f>
        <v>Maintenance</v>
      </c>
      <c r="AY1223" s="11">
        <f>IF(ISERROR(VLOOKUP(U1223,'ITWR Dump'!$A$2:$Y$5000,15,0)),0,(VLOOKUP('ILC Report'!U1223,'ITWR Dump'!$A$2:$Y$5000,15,0)))</f>
        <v>0</v>
      </c>
      <c r="AZ1223" s="11" t="str">
        <f t="shared" si="553"/>
        <v>No</v>
      </c>
      <c r="BA1223" s="11" t="str">
        <f t="shared" si="554"/>
        <v>BKI</v>
      </c>
      <c r="BB1223" s="11" t="str">
        <f t="shared" si="555"/>
        <v>KT</v>
      </c>
      <c r="BC1223" s="11" t="str">
        <f t="shared" si="556"/>
        <v>No</v>
      </c>
    </row>
    <row r="1224" spans="1:55" x14ac:dyDescent="0.3">
      <c r="A1224" s="11" t="s">
        <v>683</v>
      </c>
      <c r="B1224" s="11" t="s">
        <v>1868</v>
      </c>
      <c r="C1224" s="11" t="s">
        <v>604</v>
      </c>
      <c r="D1224" s="11" t="s">
        <v>2572</v>
      </c>
      <c r="E1224" s="38" t="s">
        <v>2904</v>
      </c>
      <c r="F1224" s="11">
        <v>10</v>
      </c>
      <c r="G1224" s="40" t="s">
        <v>218</v>
      </c>
      <c r="H1224" s="11" t="str">
        <f t="shared" si="538"/>
        <v>Regular</v>
      </c>
      <c r="I1224" s="11" t="str">
        <f t="shared" si="530"/>
        <v>INDIA</v>
      </c>
      <c r="J1224" s="11" t="str">
        <f>IF(ISERROR(VLOOKUP(C1224,'WI Vs ASM'!$B$2:$E$1000,4,0)),0,(VLOOKUP(C1224,'WI Vs ASM'!$B$2:$E$1000,4,0)))</f>
        <v>Offshore</v>
      </c>
      <c r="K1224" s="11" t="str">
        <f>IF(ISERROR(VLOOKUP(C1224,'WI Vs ASM'!$B$2:$F$1000,5,0)),0,(VLOOKUP(C1224,'WI Vs ASM'!$B$2:$F$1000,5,0)))</f>
        <v>01-Fixed Price</v>
      </c>
      <c r="L1224" s="11" t="str">
        <f>IF(ISERROR(VLOOKUP(C1224,'WI Vs ASM'!$B$2:$D$1000,3,0)),0,(VLOOKUP(C1224,'WI Vs ASM'!$B$2:$D$1000,3,0)))</f>
        <v>01-Maintenance Offshore</v>
      </c>
      <c r="M1224" s="11" t="str">
        <f>IF(ISERROR(VLOOKUP(C1224,'WI Vs ASM'!$B$2:$I$1000,8,0)),0,(VLOOKUP(C1224,'WI Vs ASM'!$B$2:$I$1000,8,0)))</f>
        <v>Rahul Soman</v>
      </c>
      <c r="N1224" s="11" t="str">
        <f>IF(ISERROR(VLOOKUP(C1224,'WI Vs ASM'!$B$2:$G$1000,6,0)),0,(VLOOKUP(C1224,'WI Vs ASM'!$B$2:$G$1000,6,0)))</f>
        <v>MI Application</v>
      </c>
      <c r="O1224" s="11" t="str">
        <f>IF(ISERROR(VLOOKUP(C1224,'WI Vs ASM'!$B$2:$H$1000,7,0)),0,(VLOOKUP(C1224,'WI Vs ASM'!$B$2:$H$1000,7,0)))</f>
        <v>MI</v>
      </c>
      <c r="P1224" s="11" t="str">
        <f t="shared" si="531"/>
        <v>May-17</v>
      </c>
      <c r="Q1224" s="11" t="str">
        <f t="shared" si="532"/>
        <v>Q2</v>
      </c>
      <c r="R1224" s="11" t="str">
        <f>IF(ISERROR(VLOOKUP(C1224,'WI Vs ASM'!$B$2:$J$1000,9,0)),0,(VLOOKUP(C1224,'WI Vs ASM'!$B$2:$J$1000,9,0)))</f>
        <v>Jyothi Pai</v>
      </c>
      <c r="S1224" s="11" t="str">
        <f>IF(ISERROR(VLOOKUP(C1224,'WI Vs ASM'!$B$2:$K$1000,10,0)),0,(VLOOKUP(C1224,'WI Vs ASM'!$B$2:$K$1000,10,0)))</f>
        <v>Kimberly Hale</v>
      </c>
      <c r="T1224" s="11" t="str">
        <f>IF(ISERROR(VLOOKUP(C1224,'WI Vs ASM'!$B$2:$L$1000,11,0)),0,(VLOOKUP(C1224,'WI Vs ASM'!$B$2:$L$1000,11,0)))</f>
        <v>Crystal Romano</v>
      </c>
      <c r="U1224" s="11" t="str">
        <f t="shared" si="539"/>
        <v>WR635861</v>
      </c>
      <c r="V1224" s="11" t="str">
        <f t="shared" si="533"/>
        <v>No</v>
      </c>
      <c r="W1224" s="11" t="str">
        <f t="shared" si="534"/>
        <v>Yes</v>
      </c>
      <c r="X1224" s="11" t="str">
        <f t="shared" si="535"/>
        <v>No</v>
      </c>
      <c r="Y1224" s="11" t="str">
        <f t="shared" si="536"/>
        <v>No</v>
      </c>
      <c r="Z1224" s="11" t="str">
        <f t="shared" si="537"/>
        <v>No</v>
      </c>
      <c r="AA1224" s="11" t="str">
        <f t="shared" si="540"/>
        <v>No</v>
      </c>
      <c r="AB1224" s="11">
        <f>IF(ISERROR(VLOOKUP(U1224,'ITWR Dump'!$A$2:$Y$5000,24,0)),0,(VLOOKUP('ILC Report'!U1224,'ITWR Dump'!$A$2:$Y$5000,24,0)))</f>
        <v>0</v>
      </c>
      <c r="AC1224" s="11" t="str">
        <f t="shared" si="541"/>
        <v>No</v>
      </c>
      <c r="AD1224" s="11" t="str">
        <f t="shared" si="542"/>
        <v/>
      </c>
      <c r="AE1224" s="11">
        <f>IF(ISERROR(VLOOKUP(U1224,'ITWR Dump'!$A$2:$Y$5000,13,0)),0,(VLOOKUP(U1224,'ITWR Dump'!$A$2:$Y$5000,13,0)))</f>
        <v>0</v>
      </c>
      <c r="AF1224" s="11">
        <f>IF(ISERROR(VLOOKUP(U1224,'ITWR Dump'!$A$2:$Y$5000,11,0)),0,(VLOOKUP(U1224,'ITWR Dump'!$A$2:$Y$5000,11,0)))</f>
        <v>0</v>
      </c>
      <c r="AG1224" s="11">
        <f>IF(ISERROR(VLOOKUP(U1224,'ITWR Dump'!$A$2:$Y$5000,2,0)),0,(VLOOKUP(U1224,'ITWR Dump'!$A$2:$Y$5000,2,0)))</f>
        <v>0</v>
      </c>
      <c r="AH1224" s="11">
        <f>IF(ISERROR(VLOOKUP(U1224,'ITWR Dump'!$A$2:$Y$5000,14,0)),0,(VLOOKUP(U1224,'ITWR Dump'!$A$2:$Y$5000,14,0)))</f>
        <v>0</v>
      </c>
      <c r="AI1224" s="11" t="str">
        <f t="shared" si="543"/>
        <v>01-Maintenance Offshore</v>
      </c>
      <c r="AJ1224" s="11" t="str">
        <f t="shared" si="544"/>
        <v>Offshore</v>
      </c>
      <c r="AK1224" s="11" t="str">
        <f>IF(ISERROR(VLOOKUP(A1224,'Team Data'!$C$2:$U$213,17,0)),0,(VLOOKUP(A1224,'Team Data'!$C$2:$U$213,17,0)))</f>
        <v>PRISM</v>
      </c>
      <c r="AL1224" s="11" t="str">
        <f t="shared" si="545"/>
        <v>2017-04-24</v>
      </c>
      <c r="AM1224" s="11">
        <f>IF(ISERROR(VLOOKUP(U1224,'ITWR Dump'!$A$2:$Y$5000,16,0)),0,(VLOOKUP(U1224,'ITWR Dump'!$A$2:$Y$5000,16,0)))</f>
        <v>0</v>
      </c>
      <c r="AN1224" s="11">
        <f>IF(ISERROR(VLOOKUP(U1224,'ITWR Dump'!$A$2:$Y$5000,18,0)),0,(VLOOKUP(U1224,'ITWR Dump'!$A$2:$Y$5000,18,0)))</f>
        <v>0</v>
      </c>
      <c r="AO1224" s="11">
        <f>IF(ISERROR(VLOOKUP(U1224,'ITWR Dump'!$A$2:$Y$5000,25,0)),0,(VLOOKUP('ILC Report'!U1224,'ITWR Dump'!$A$2:$Y$5000,25,0)))</f>
        <v>0</v>
      </c>
      <c r="AP1224" s="11">
        <f t="shared" si="546"/>
        <v>0</v>
      </c>
      <c r="AQ1224" s="26">
        <f t="shared" si="547"/>
        <v>0</v>
      </c>
      <c r="AR1224" s="26">
        <f t="shared" si="548"/>
        <v>0</v>
      </c>
      <c r="AS1224" s="26">
        <f t="shared" si="549"/>
        <v>0</v>
      </c>
      <c r="AT1224" s="26">
        <f t="shared" si="550"/>
        <v>0</v>
      </c>
      <c r="AU1224" s="26">
        <f t="shared" si="551"/>
        <v>0</v>
      </c>
      <c r="AV1224" s="26">
        <f t="shared" si="552"/>
        <v>0</v>
      </c>
      <c r="AW1224" s="11" t="s">
        <v>653</v>
      </c>
      <c r="AX1224" s="11" t="str">
        <f>VLOOKUP(L1224,Group!$A$2:$B$1000,2,0)</f>
        <v>Maintenance</v>
      </c>
      <c r="AY1224" s="11">
        <f>IF(ISERROR(VLOOKUP(U1224,'ITWR Dump'!$A$2:$Y$5000,15,0)),0,(VLOOKUP('ILC Report'!U1224,'ITWR Dump'!$A$2:$Y$5000,15,0)))</f>
        <v>0</v>
      </c>
      <c r="AZ1224" s="11" t="str">
        <f t="shared" si="553"/>
        <v>Yes</v>
      </c>
      <c r="BA1224" s="11" t="str">
        <f t="shared" si="554"/>
        <v>BKI</v>
      </c>
      <c r="BB1224" s="11" t="str">
        <f t="shared" si="555"/>
        <v>MN</v>
      </c>
      <c r="BC1224" s="11" t="str">
        <f t="shared" si="556"/>
        <v>No</v>
      </c>
    </row>
    <row r="1225" spans="1:55" x14ac:dyDescent="0.3">
      <c r="A1225" s="11" t="s">
        <v>683</v>
      </c>
      <c r="B1225" s="11" t="s">
        <v>1868</v>
      </c>
      <c r="C1225" s="11" t="s">
        <v>604</v>
      </c>
      <c r="D1225" s="11" t="s">
        <v>2573</v>
      </c>
      <c r="E1225" s="38" t="s">
        <v>2904</v>
      </c>
      <c r="F1225" s="11">
        <v>10</v>
      </c>
      <c r="G1225" s="40" t="s">
        <v>218</v>
      </c>
      <c r="H1225" s="11" t="str">
        <f t="shared" si="538"/>
        <v>Regular</v>
      </c>
      <c r="I1225" s="11" t="str">
        <f t="shared" si="530"/>
        <v>INDIA</v>
      </c>
      <c r="J1225" s="11" t="str">
        <f>IF(ISERROR(VLOOKUP(C1225,'WI Vs ASM'!$B$2:$E$1000,4,0)),0,(VLOOKUP(C1225,'WI Vs ASM'!$B$2:$E$1000,4,0)))</f>
        <v>Offshore</v>
      </c>
      <c r="K1225" s="11" t="str">
        <f>IF(ISERROR(VLOOKUP(C1225,'WI Vs ASM'!$B$2:$F$1000,5,0)),0,(VLOOKUP(C1225,'WI Vs ASM'!$B$2:$F$1000,5,0)))</f>
        <v>01-Fixed Price</v>
      </c>
      <c r="L1225" s="11" t="str">
        <f>IF(ISERROR(VLOOKUP(C1225,'WI Vs ASM'!$B$2:$D$1000,3,0)),0,(VLOOKUP(C1225,'WI Vs ASM'!$B$2:$D$1000,3,0)))</f>
        <v>01-Maintenance Offshore</v>
      </c>
      <c r="M1225" s="11" t="str">
        <f>IF(ISERROR(VLOOKUP(C1225,'WI Vs ASM'!$B$2:$I$1000,8,0)),0,(VLOOKUP(C1225,'WI Vs ASM'!$B$2:$I$1000,8,0)))</f>
        <v>Rahul Soman</v>
      </c>
      <c r="N1225" s="11" t="str">
        <f>IF(ISERROR(VLOOKUP(C1225,'WI Vs ASM'!$B$2:$G$1000,6,0)),0,(VLOOKUP(C1225,'WI Vs ASM'!$B$2:$G$1000,6,0)))</f>
        <v>MI Application</v>
      </c>
      <c r="O1225" s="11" t="str">
        <f>IF(ISERROR(VLOOKUP(C1225,'WI Vs ASM'!$B$2:$H$1000,7,0)),0,(VLOOKUP(C1225,'WI Vs ASM'!$B$2:$H$1000,7,0)))</f>
        <v>MI</v>
      </c>
      <c r="P1225" s="11" t="str">
        <f t="shared" si="531"/>
        <v>May-17</v>
      </c>
      <c r="Q1225" s="11" t="str">
        <f t="shared" si="532"/>
        <v>Q2</v>
      </c>
      <c r="R1225" s="11" t="str">
        <f>IF(ISERROR(VLOOKUP(C1225,'WI Vs ASM'!$B$2:$J$1000,9,0)),0,(VLOOKUP(C1225,'WI Vs ASM'!$B$2:$J$1000,9,0)))</f>
        <v>Jyothi Pai</v>
      </c>
      <c r="S1225" s="11" t="str">
        <f>IF(ISERROR(VLOOKUP(C1225,'WI Vs ASM'!$B$2:$K$1000,10,0)),0,(VLOOKUP(C1225,'WI Vs ASM'!$B$2:$K$1000,10,0)))</f>
        <v>Kimberly Hale</v>
      </c>
      <c r="T1225" s="11" t="str">
        <f>IF(ISERROR(VLOOKUP(C1225,'WI Vs ASM'!$B$2:$L$1000,11,0)),0,(VLOOKUP(C1225,'WI Vs ASM'!$B$2:$L$1000,11,0)))</f>
        <v>Crystal Romano</v>
      </c>
      <c r="U1225" s="11" t="str">
        <f t="shared" si="539"/>
        <v>WR635861</v>
      </c>
      <c r="V1225" s="11" t="str">
        <f t="shared" si="533"/>
        <v>No</v>
      </c>
      <c r="W1225" s="11" t="str">
        <f t="shared" si="534"/>
        <v>Yes</v>
      </c>
      <c r="X1225" s="11" t="str">
        <f t="shared" si="535"/>
        <v>No</v>
      </c>
      <c r="Y1225" s="11" t="str">
        <f t="shared" si="536"/>
        <v>No</v>
      </c>
      <c r="Z1225" s="11" t="str">
        <f t="shared" si="537"/>
        <v>No</v>
      </c>
      <c r="AA1225" s="11" t="str">
        <f t="shared" si="540"/>
        <v>No</v>
      </c>
      <c r="AB1225" s="11">
        <f>IF(ISERROR(VLOOKUP(U1225,'ITWR Dump'!$A$2:$Y$5000,24,0)),0,(VLOOKUP('ILC Report'!U1225,'ITWR Dump'!$A$2:$Y$5000,24,0)))</f>
        <v>0</v>
      </c>
      <c r="AC1225" s="11" t="str">
        <f t="shared" si="541"/>
        <v>No</v>
      </c>
      <c r="AD1225" s="11" t="str">
        <f t="shared" si="542"/>
        <v/>
      </c>
      <c r="AE1225" s="11">
        <f>IF(ISERROR(VLOOKUP(U1225,'ITWR Dump'!$A$2:$Y$5000,13,0)),0,(VLOOKUP(U1225,'ITWR Dump'!$A$2:$Y$5000,13,0)))</f>
        <v>0</v>
      </c>
      <c r="AF1225" s="11">
        <f>IF(ISERROR(VLOOKUP(U1225,'ITWR Dump'!$A$2:$Y$5000,11,0)),0,(VLOOKUP(U1225,'ITWR Dump'!$A$2:$Y$5000,11,0)))</f>
        <v>0</v>
      </c>
      <c r="AG1225" s="11">
        <f>IF(ISERROR(VLOOKUP(U1225,'ITWR Dump'!$A$2:$Y$5000,2,0)),0,(VLOOKUP(U1225,'ITWR Dump'!$A$2:$Y$5000,2,0)))</f>
        <v>0</v>
      </c>
      <c r="AH1225" s="11">
        <f>IF(ISERROR(VLOOKUP(U1225,'ITWR Dump'!$A$2:$Y$5000,14,0)),0,(VLOOKUP(U1225,'ITWR Dump'!$A$2:$Y$5000,14,0)))</f>
        <v>0</v>
      </c>
      <c r="AI1225" s="11" t="str">
        <f t="shared" si="543"/>
        <v>01-Maintenance Offshore</v>
      </c>
      <c r="AJ1225" s="11" t="str">
        <f t="shared" si="544"/>
        <v>Offshore</v>
      </c>
      <c r="AK1225" s="11" t="str">
        <f>IF(ISERROR(VLOOKUP(A1225,'Team Data'!$C$2:$U$213,17,0)),0,(VLOOKUP(A1225,'Team Data'!$C$2:$U$213,17,0)))</f>
        <v>PRISM</v>
      </c>
      <c r="AL1225" s="11" t="str">
        <f t="shared" si="545"/>
        <v>2017-04-24</v>
      </c>
      <c r="AM1225" s="11">
        <f>IF(ISERROR(VLOOKUP(U1225,'ITWR Dump'!$A$2:$Y$5000,16,0)),0,(VLOOKUP(U1225,'ITWR Dump'!$A$2:$Y$5000,16,0)))</f>
        <v>0</v>
      </c>
      <c r="AN1225" s="11">
        <f>IF(ISERROR(VLOOKUP(U1225,'ITWR Dump'!$A$2:$Y$5000,18,0)),0,(VLOOKUP(U1225,'ITWR Dump'!$A$2:$Y$5000,18,0)))</f>
        <v>0</v>
      </c>
      <c r="AO1225" s="11">
        <f>IF(ISERROR(VLOOKUP(U1225,'ITWR Dump'!$A$2:$Y$5000,25,0)),0,(VLOOKUP('ILC Report'!U1225,'ITWR Dump'!$A$2:$Y$5000,25,0)))</f>
        <v>0</v>
      </c>
      <c r="AP1225" s="11">
        <f t="shared" si="546"/>
        <v>0</v>
      </c>
      <c r="AQ1225" s="26">
        <f t="shared" si="547"/>
        <v>0</v>
      </c>
      <c r="AR1225" s="26">
        <f t="shared" si="548"/>
        <v>0</v>
      </c>
      <c r="AS1225" s="26">
        <f t="shared" si="549"/>
        <v>0</v>
      </c>
      <c r="AT1225" s="26">
        <f t="shared" si="550"/>
        <v>0</v>
      </c>
      <c r="AU1225" s="26">
        <f t="shared" si="551"/>
        <v>0</v>
      </c>
      <c r="AV1225" s="26">
        <f t="shared" si="552"/>
        <v>0</v>
      </c>
      <c r="AW1225" s="11" t="s">
        <v>653</v>
      </c>
      <c r="AX1225" s="11" t="str">
        <f>VLOOKUP(L1225,Group!$A$2:$B$1000,2,0)</f>
        <v>Maintenance</v>
      </c>
      <c r="AY1225" s="11">
        <f>IF(ISERROR(VLOOKUP(U1225,'ITWR Dump'!$A$2:$Y$5000,15,0)),0,(VLOOKUP('ILC Report'!U1225,'ITWR Dump'!$A$2:$Y$5000,15,0)))</f>
        <v>0</v>
      </c>
      <c r="AZ1225" s="11" t="str">
        <f t="shared" si="553"/>
        <v>Yes</v>
      </c>
      <c r="BA1225" s="11" t="str">
        <f t="shared" si="554"/>
        <v>BKI</v>
      </c>
      <c r="BB1225" s="11" t="str">
        <f t="shared" si="555"/>
        <v>MN</v>
      </c>
      <c r="BC1225" s="11" t="str">
        <f t="shared" si="556"/>
        <v>No</v>
      </c>
    </row>
    <row r="1226" spans="1:55" x14ac:dyDescent="0.3">
      <c r="A1226" s="11" t="s">
        <v>683</v>
      </c>
      <c r="B1226" s="11" t="s">
        <v>1868</v>
      </c>
      <c r="C1226" s="11" t="s">
        <v>604</v>
      </c>
      <c r="D1226" s="11" t="s">
        <v>2583</v>
      </c>
      <c r="E1226" s="38" t="s">
        <v>2904</v>
      </c>
      <c r="F1226" s="11">
        <v>5</v>
      </c>
      <c r="G1226" s="40" t="s">
        <v>218</v>
      </c>
      <c r="H1226" s="11" t="str">
        <f t="shared" si="538"/>
        <v>Regular</v>
      </c>
      <c r="I1226" s="11" t="str">
        <f t="shared" si="530"/>
        <v>INDIA</v>
      </c>
      <c r="J1226" s="11" t="str">
        <f>IF(ISERROR(VLOOKUP(C1226,'WI Vs ASM'!$B$2:$E$1000,4,0)),0,(VLOOKUP(C1226,'WI Vs ASM'!$B$2:$E$1000,4,0)))</f>
        <v>Offshore</v>
      </c>
      <c r="K1226" s="11" t="str">
        <f>IF(ISERROR(VLOOKUP(C1226,'WI Vs ASM'!$B$2:$F$1000,5,0)),0,(VLOOKUP(C1226,'WI Vs ASM'!$B$2:$F$1000,5,0)))</f>
        <v>01-Fixed Price</v>
      </c>
      <c r="L1226" s="11" t="str">
        <f>IF(ISERROR(VLOOKUP(C1226,'WI Vs ASM'!$B$2:$D$1000,3,0)),0,(VLOOKUP(C1226,'WI Vs ASM'!$B$2:$D$1000,3,0)))</f>
        <v>01-Maintenance Offshore</v>
      </c>
      <c r="M1226" s="11" t="str">
        <f>IF(ISERROR(VLOOKUP(C1226,'WI Vs ASM'!$B$2:$I$1000,8,0)),0,(VLOOKUP(C1226,'WI Vs ASM'!$B$2:$I$1000,8,0)))</f>
        <v>Rahul Soman</v>
      </c>
      <c r="N1226" s="11" t="str">
        <f>IF(ISERROR(VLOOKUP(C1226,'WI Vs ASM'!$B$2:$G$1000,6,0)),0,(VLOOKUP(C1226,'WI Vs ASM'!$B$2:$G$1000,6,0)))</f>
        <v>MI Application</v>
      </c>
      <c r="O1226" s="11" t="str">
        <f>IF(ISERROR(VLOOKUP(C1226,'WI Vs ASM'!$B$2:$H$1000,7,0)),0,(VLOOKUP(C1226,'WI Vs ASM'!$B$2:$H$1000,7,0)))</f>
        <v>MI</v>
      </c>
      <c r="P1226" s="11" t="str">
        <f t="shared" si="531"/>
        <v>May-17</v>
      </c>
      <c r="Q1226" s="11" t="str">
        <f t="shared" si="532"/>
        <v>Q2</v>
      </c>
      <c r="R1226" s="11" t="str">
        <f>IF(ISERROR(VLOOKUP(C1226,'WI Vs ASM'!$B$2:$J$1000,9,0)),0,(VLOOKUP(C1226,'WI Vs ASM'!$B$2:$J$1000,9,0)))</f>
        <v>Jyothi Pai</v>
      </c>
      <c r="S1226" s="11" t="str">
        <f>IF(ISERROR(VLOOKUP(C1226,'WI Vs ASM'!$B$2:$K$1000,10,0)),0,(VLOOKUP(C1226,'WI Vs ASM'!$B$2:$K$1000,10,0)))</f>
        <v>Kimberly Hale</v>
      </c>
      <c r="T1226" s="11" t="str">
        <f>IF(ISERROR(VLOOKUP(C1226,'WI Vs ASM'!$B$2:$L$1000,11,0)),0,(VLOOKUP(C1226,'WI Vs ASM'!$B$2:$L$1000,11,0)))</f>
        <v>Crystal Romano</v>
      </c>
      <c r="U1226" s="11" t="str">
        <f t="shared" si="539"/>
        <v>WR736476</v>
      </c>
      <c r="V1226" s="11" t="str">
        <f t="shared" si="533"/>
        <v>No</v>
      </c>
      <c r="W1226" s="11" t="str">
        <f t="shared" si="534"/>
        <v>Yes</v>
      </c>
      <c r="X1226" s="11" t="str">
        <f t="shared" si="535"/>
        <v>No</v>
      </c>
      <c r="Y1226" s="11" t="str">
        <f t="shared" si="536"/>
        <v>No</v>
      </c>
      <c r="Z1226" s="11" t="str">
        <f t="shared" si="537"/>
        <v>No</v>
      </c>
      <c r="AA1226" s="11" t="str">
        <f t="shared" si="540"/>
        <v>No</v>
      </c>
      <c r="AB1226" s="11">
        <f>IF(ISERROR(VLOOKUP(U1226,'ITWR Dump'!$A$2:$Y$5000,24,0)),0,(VLOOKUP('ILC Report'!U1226,'ITWR Dump'!$A$2:$Y$5000,24,0)))</f>
        <v>0</v>
      </c>
      <c r="AC1226" s="11" t="str">
        <f t="shared" si="541"/>
        <v>No</v>
      </c>
      <c r="AD1226" s="11" t="str">
        <f t="shared" si="542"/>
        <v/>
      </c>
      <c r="AE1226" s="11">
        <f>IF(ISERROR(VLOOKUP(U1226,'ITWR Dump'!$A$2:$Y$5000,13,0)),0,(VLOOKUP(U1226,'ITWR Dump'!$A$2:$Y$5000,13,0)))</f>
        <v>0</v>
      </c>
      <c r="AF1226" s="11">
        <f>IF(ISERROR(VLOOKUP(U1226,'ITWR Dump'!$A$2:$Y$5000,11,0)),0,(VLOOKUP(U1226,'ITWR Dump'!$A$2:$Y$5000,11,0)))</f>
        <v>0</v>
      </c>
      <c r="AG1226" s="11">
        <f>IF(ISERROR(VLOOKUP(U1226,'ITWR Dump'!$A$2:$Y$5000,2,0)),0,(VLOOKUP(U1226,'ITWR Dump'!$A$2:$Y$5000,2,0)))</f>
        <v>0</v>
      </c>
      <c r="AH1226" s="11">
        <f>IF(ISERROR(VLOOKUP(U1226,'ITWR Dump'!$A$2:$Y$5000,14,0)),0,(VLOOKUP(U1226,'ITWR Dump'!$A$2:$Y$5000,14,0)))</f>
        <v>0</v>
      </c>
      <c r="AI1226" s="11" t="str">
        <f t="shared" si="543"/>
        <v>01-Maintenance Offshore</v>
      </c>
      <c r="AJ1226" s="11" t="str">
        <f t="shared" si="544"/>
        <v>Offshore</v>
      </c>
      <c r="AK1226" s="11" t="str">
        <f>IF(ISERROR(VLOOKUP(A1226,'Team Data'!$C$2:$U$213,17,0)),0,(VLOOKUP(A1226,'Team Data'!$C$2:$U$213,17,0)))</f>
        <v>PRISM</v>
      </c>
      <c r="AL1226" s="11" t="str">
        <f t="shared" si="545"/>
        <v>2017-04-24</v>
      </c>
      <c r="AM1226" s="11">
        <f>IF(ISERROR(VLOOKUP(U1226,'ITWR Dump'!$A$2:$Y$5000,16,0)),0,(VLOOKUP(U1226,'ITWR Dump'!$A$2:$Y$5000,16,0)))</f>
        <v>0</v>
      </c>
      <c r="AN1226" s="11">
        <f>IF(ISERROR(VLOOKUP(U1226,'ITWR Dump'!$A$2:$Y$5000,18,0)),0,(VLOOKUP(U1226,'ITWR Dump'!$A$2:$Y$5000,18,0)))</f>
        <v>0</v>
      </c>
      <c r="AO1226" s="11">
        <f>IF(ISERROR(VLOOKUP(U1226,'ITWR Dump'!$A$2:$Y$5000,25,0)),0,(VLOOKUP('ILC Report'!U1226,'ITWR Dump'!$A$2:$Y$5000,25,0)))</f>
        <v>0</v>
      </c>
      <c r="AP1226" s="11">
        <f t="shared" si="546"/>
        <v>0</v>
      </c>
      <c r="AQ1226" s="26">
        <f t="shared" si="547"/>
        <v>0</v>
      </c>
      <c r="AR1226" s="26">
        <f t="shared" si="548"/>
        <v>0</v>
      </c>
      <c r="AS1226" s="26">
        <f t="shared" si="549"/>
        <v>0</v>
      </c>
      <c r="AT1226" s="26">
        <f t="shared" si="550"/>
        <v>0</v>
      </c>
      <c r="AU1226" s="26">
        <f t="shared" si="551"/>
        <v>0</v>
      </c>
      <c r="AV1226" s="26">
        <f t="shared" si="552"/>
        <v>0</v>
      </c>
      <c r="AW1226" s="11" t="s">
        <v>653</v>
      </c>
      <c r="AX1226" s="11" t="str">
        <f>VLOOKUP(L1226,Group!$A$2:$B$1000,2,0)</f>
        <v>Maintenance</v>
      </c>
      <c r="AY1226" s="11">
        <f>IF(ISERROR(VLOOKUP(U1226,'ITWR Dump'!$A$2:$Y$5000,15,0)),0,(VLOOKUP('ILC Report'!U1226,'ITWR Dump'!$A$2:$Y$5000,15,0)))</f>
        <v>0</v>
      </c>
      <c r="AZ1226" s="11" t="str">
        <f t="shared" si="553"/>
        <v>Yes</v>
      </c>
      <c r="BA1226" s="11" t="str">
        <f t="shared" si="554"/>
        <v>BKI</v>
      </c>
      <c r="BB1226" s="11" t="str">
        <f t="shared" si="555"/>
        <v>MN</v>
      </c>
      <c r="BC1226" s="11" t="str">
        <f t="shared" si="556"/>
        <v>No</v>
      </c>
    </row>
    <row r="1227" spans="1:55" x14ac:dyDescent="0.3">
      <c r="A1227" s="11" t="s">
        <v>684</v>
      </c>
      <c r="B1227" s="11" t="s">
        <v>1869</v>
      </c>
      <c r="C1227" s="11" t="s">
        <v>546</v>
      </c>
      <c r="D1227" s="11" t="s">
        <v>2584</v>
      </c>
      <c r="E1227" s="38" t="s">
        <v>652</v>
      </c>
      <c r="F1227" s="11">
        <v>29</v>
      </c>
      <c r="G1227" s="40" t="s">
        <v>218</v>
      </c>
      <c r="H1227" s="11" t="str">
        <f t="shared" si="538"/>
        <v>Regular</v>
      </c>
      <c r="I1227" s="11" t="str">
        <f t="shared" si="530"/>
        <v>INDIA</v>
      </c>
      <c r="J1227" s="11" t="str">
        <f>IF(ISERROR(VLOOKUP(C1227,'WI Vs ASM'!$B$2:$E$1000,4,0)),0,(VLOOKUP(C1227,'WI Vs ASM'!$B$2:$E$1000,4,0)))</f>
        <v>Offshore</v>
      </c>
      <c r="K1227" s="11" t="str">
        <f>IF(ISERROR(VLOOKUP(C1227,'WI Vs ASM'!$B$2:$F$1000,5,0)),0,(VLOOKUP(C1227,'WI Vs ASM'!$B$2:$F$1000,5,0)))</f>
        <v>09-NonBillable</v>
      </c>
      <c r="L1227" s="11" t="str">
        <f>IF(ISERROR(VLOOKUP(C1227,'WI Vs ASM'!$B$2:$D$1000,3,0)),0,(VLOOKUP(C1227,'WI Vs ASM'!$B$2:$D$1000,3,0)))</f>
        <v>13-Enhancement Offshore Bench</v>
      </c>
      <c r="M1227" s="11" t="str">
        <f>IF(ISERROR(VLOOKUP(C1227,'WI Vs ASM'!$B$2:$I$1000,8,0)),0,(VLOOKUP(C1227,'WI Vs ASM'!$B$2:$I$1000,8,0)))</f>
        <v>Prakash Varadachari</v>
      </c>
      <c r="N1227" s="11" t="str">
        <f>IF(ISERROR(VLOOKUP(C1227,'WI Vs ASM'!$B$2:$G$1000,6,0)),0,(VLOOKUP(C1227,'WI Vs ASM'!$B$2:$G$1000,6,0)))</f>
        <v>Bench - BIRM Tower</v>
      </c>
      <c r="O1227" s="11" t="str">
        <f>IF(ISERROR(VLOOKUP(C1227,'WI Vs ASM'!$B$2:$H$1000,7,0)),0,(VLOOKUP(C1227,'WI Vs ASM'!$B$2:$H$1000,7,0)))</f>
        <v>Bench - BIRM Tower</v>
      </c>
      <c r="P1227" s="11" t="str">
        <f t="shared" si="531"/>
        <v>Apr-17</v>
      </c>
      <c r="Q1227" s="11" t="str">
        <f t="shared" si="532"/>
        <v>Q2</v>
      </c>
      <c r="R1227" s="11" t="str">
        <f>IF(ISERROR(VLOOKUP(C1227,'WI Vs ASM'!$B$2:$J$1000,9,0)),0,(VLOOKUP(C1227,'WI Vs ASM'!$B$2:$J$1000,9,0)))</f>
        <v>Chandraprabha Palaniswamy</v>
      </c>
      <c r="S1227" s="11" t="str">
        <f>IF(ISERROR(VLOOKUP(C1227,'WI Vs ASM'!$B$2:$K$1000,10,0)),0,(VLOOKUP(C1227,'WI Vs ASM'!$B$2:$K$1000,10,0)))</f>
        <v>Kimberly Hale</v>
      </c>
      <c r="T1227" s="11" t="str">
        <f>IF(ISERROR(VLOOKUP(C1227,'WI Vs ASM'!$B$2:$L$1000,11,0)),0,(VLOOKUP(C1227,'WI Vs ASM'!$B$2:$L$1000,11,0)))</f>
        <v>Crystal Romano</v>
      </c>
      <c r="U1227" s="11" t="e">
        <f t="shared" si="539"/>
        <v>#VALUE!</v>
      </c>
      <c r="V1227" s="11" t="str">
        <f t="shared" si="533"/>
        <v>No</v>
      </c>
      <c r="W1227" s="11" t="str">
        <f t="shared" si="534"/>
        <v>No</v>
      </c>
      <c r="X1227" s="11" t="str">
        <f t="shared" si="535"/>
        <v>No</v>
      </c>
      <c r="Y1227" s="11" t="str">
        <f t="shared" si="536"/>
        <v>No</v>
      </c>
      <c r="Z1227" s="11" t="str">
        <f t="shared" si="537"/>
        <v>No</v>
      </c>
      <c r="AA1227" s="11" t="str">
        <f t="shared" si="540"/>
        <v>No</v>
      </c>
      <c r="AB1227" s="11">
        <f>IF(ISERROR(VLOOKUP(U1227,'ITWR Dump'!$A$2:$Y$5000,24,0)),0,(VLOOKUP('ILC Report'!U1227,'ITWR Dump'!$A$2:$Y$5000,24,0)))</f>
        <v>0</v>
      </c>
      <c r="AC1227" s="11" t="str">
        <f t="shared" si="541"/>
        <v>No</v>
      </c>
      <c r="AD1227" s="11" t="str">
        <f t="shared" si="542"/>
        <v/>
      </c>
      <c r="AE1227" s="11">
        <f>IF(ISERROR(VLOOKUP(U1227,'ITWR Dump'!$A$2:$Y$5000,13,0)),0,(VLOOKUP(U1227,'ITWR Dump'!$A$2:$Y$5000,13,0)))</f>
        <v>0</v>
      </c>
      <c r="AF1227" s="11">
        <f>IF(ISERROR(VLOOKUP(U1227,'ITWR Dump'!$A$2:$Y$5000,11,0)),0,(VLOOKUP(U1227,'ITWR Dump'!$A$2:$Y$5000,11,0)))</f>
        <v>0</v>
      </c>
      <c r="AG1227" s="11">
        <f>IF(ISERROR(VLOOKUP(U1227,'ITWR Dump'!$A$2:$Y$5000,2,0)),0,(VLOOKUP(U1227,'ITWR Dump'!$A$2:$Y$5000,2,0)))</f>
        <v>0</v>
      </c>
      <c r="AH1227" s="11">
        <f>IF(ISERROR(VLOOKUP(U1227,'ITWR Dump'!$A$2:$Y$5000,14,0)),0,(VLOOKUP(U1227,'ITWR Dump'!$A$2:$Y$5000,14,0)))</f>
        <v>0</v>
      </c>
      <c r="AI1227" s="11" t="str">
        <f t="shared" si="543"/>
        <v>13-Enhancement Offshore Bench</v>
      </c>
      <c r="AJ1227" s="11" t="str">
        <f t="shared" si="544"/>
        <v>Offshore</v>
      </c>
      <c r="AK1227" s="11" t="str">
        <f>IF(ISERROR(VLOOKUP(A1227,'Team Data'!$C$2:$U$213,17,0)),0,(VLOOKUP(A1227,'Team Data'!$C$2:$U$213,17,0)))</f>
        <v>BI and RM</v>
      </c>
      <c r="AL1227" s="11" t="str">
        <f t="shared" si="545"/>
        <v>2017-04-24</v>
      </c>
      <c r="AM1227" s="11">
        <f>IF(ISERROR(VLOOKUP(U1227,'ITWR Dump'!$A$2:$Y$5000,16,0)),0,(VLOOKUP(U1227,'ITWR Dump'!$A$2:$Y$5000,16,0)))</f>
        <v>0</v>
      </c>
      <c r="AN1227" s="11">
        <f>IF(ISERROR(VLOOKUP(U1227,'ITWR Dump'!$A$2:$Y$5000,18,0)),0,(VLOOKUP(U1227,'ITWR Dump'!$A$2:$Y$5000,18,0)))</f>
        <v>0</v>
      </c>
      <c r="AO1227" s="11">
        <f>IF(ISERROR(VLOOKUP(U1227,'ITWR Dump'!$A$2:$Y$5000,25,0)),0,(VLOOKUP('ILC Report'!U1227,'ITWR Dump'!$A$2:$Y$5000,25,0)))</f>
        <v>0</v>
      </c>
      <c r="AP1227" s="11">
        <f t="shared" si="546"/>
        <v>0</v>
      </c>
      <c r="AQ1227" s="26">
        <f t="shared" si="547"/>
        <v>0</v>
      </c>
      <c r="AR1227" s="26">
        <f t="shared" si="548"/>
        <v>0</v>
      </c>
      <c r="AS1227" s="26">
        <f t="shared" si="549"/>
        <v>0</v>
      </c>
      <c r="AT1227" s="26">
        <f t="shared" si="550"/>
        <v>0</v>
      </c>
      <c r="AU1227" s="26">
        <f t="shared" si="551"/>
        <v>0</v>
      </c>
      <c r="AV1227" s="26">
        <f t="shared" si="552"/>
        <v>0</v>
      </c>
      <c r="AW1227" s="11" t="s">
        <v>653</v>
      </c>
      <c r="AX1227" s="11" t="str">
        <f>VLOOKUP(L1227,Group!$A$2:$B$1000,2,0)</f>
        <v>Enhancement Bench</v>
      </c>
      <c r="AY1227" s="11">
        <f>IF(ISERROR(VLOOKUP(U1227,'ITWR Dump'!$A$2:$Y$5000,15,0)),0,(VLOOKUP('ILC Report'!U1227,'ITWR Dump'!$A$2:$Y$5000,15,0)))</f>
        <v>0</v>
      </c>
      <c r="AZ1227" s="11" t="str">
        <f t="shared" si="553"/>
        <v>No</v>
      </c>
      <c r="BA1227" s="11" t="str">
        <f t="shared" si="554"/>
        <v>BKI</v>
      </c>
      <c r="BB1227" s="11" t="str">
        <f t="shared" si="555"/>
        <v>BN</v>
      </c>
      <c r="BC1227" s="11" t="str">
        <f t="shared" si="556"/>
        <v>No</v>
      </c>
    </row>
    <row r="1228" spans="1:55" x14ac:dyDescent="0.3">
      <c r="A1228" s="11" t="s">
        <v>684</v>
      </c>
      <c r="B1228" s="11" t="s">
        <v>1869</v>
      </c>
      <c r="C1228" s="11" t="s">
        <v>552</v>
      </c>
      <c r="D1228" s="11" t="s">
        <v>2585</v>
      </c>
      <c r="E1228" s="38" t="s">
        <v>652</v>
      </c>
      <c r="F1228" s="11">
        <v>1</v>
      </c>
      <c r="G1228" s="40" t="s">
        <v>218</v>
      </c>
      <c r="H1228" s="11" t="str">
        <f t="shared" si="538"/>
        <v>Regular</v>
      </c>
      <c r="I1228" s="11" t="str">
        <f t="shared" si="530"/>
        <v>INDIA</v>
      </c>
      <c r="J1228" s="11" t="str">
        <f>IF(ISERROR(VLOOKUP(C1228,'WI Vs ASM'!$B$2:$E$1000,4,0)),0,(VLOOKUP(C1228,'WI Vs ASM'!$B$2:$E$1000,4,0)))</f>
        <v>Offshore</v>
      </c>
      <c r="K1228" s="11" t="str">
        <f>IF(ISERROR(VLOOKUP(C1228,'WI Vs ASM'!$B$2:$F$1000,5,0)),0,(VLOOKUP(C1228,'WI Vs ASM'!$B$2:$F$1000,5,0)))</f>
        <v>01-Fixed Price</v>
      </c>
      <c r="L1228" s="11" t="str">
        <f>IF(ISERROR(VLOOKUP(C1228,'WI Vs ASM'!$B$2:$D$1000,3,0)),0,(VLOOKUP(C1228,'WI Vs ASM'!$B$2:$D$1000,3,0)))</f>
        <v>01-Maintenance Offshore</v>
      </c>
      <c r="M1228" s="11" t="str">
        <f>IF(ISERROR(VLOOKUP(C1228,'WI Vs ASM'!$B$2:$I$1000,8,0)),0,(VLOOKUP(C1228,'WI Vs ASM'!$B$2:$I$1000,8,0)))</f>
        <v>Rahul Soman</v>
      </c>
      <c r="N1228" s="11" t="str">
        <f>IF(ISERROR(VLOOKUP(C1228,'WI Vs ASM'!$B$2:$G$1000,6,0)),0,(VLOOKUP(C1228,'WI Vs ASM'!$B$2:$G$1000,6,0)))</f>
        <v>Business Intelligence</v>
      </c>
      <c r="O1228" s="11" t="str">
        <f>IF(ISERROR(VLOOKUP(C1228,'WI Vs ASM'!$B$2:$H$1000,7,0)),0,(VLOOKUP(C1228,'WI Vs ASM'!$B$2:$H$1000,7,0)))</f>
        <v>EBI</v>
      </c>
      <c r="P1228" s="11" t="str">
        <f t="shared" si="531"/>
        <v>Apr-17</v>
      </c>
      <c r="Q1228" s="11" t="str">
        <f t="shared" si="532"/>
        <v>Q2</v>
      </c>
      <c r="R1228" s="11" t="str">
        <f>IF(ISERROR(VLOOKUP(C1228,'WI Vs ASM'!$B$2:$J$1000,9,0)),0,(VLOOKUP(C1228,'WI Vs ASM'!$B$2:$J$1000,9,0)))</f>
        <v>Jyothi Pai</v>
      </c>
      <c r="S1228" s="11" t="str">
        <f>IF(ISERROR(VLOOKUP(C1228,'WI Vs ASM'!$B$2:$K$1000,10,0)),0,(VLOOKUP(C1228,'WI Vs ASM'!$B$2:$K$1000,10,0)))</f>
        <v>Kimberly Hale</v>
      </c>
      <c r="T1228" s="11" t="str">
        <f>IF(ISERROR(VLOOKUP(C1228,'WI Vs ASM'!$B$2:$L$1000,11,0)),0,(VLOOKUP(C1228,'WI Vs ASM'!$B$2:$L$1000,11,0)))</f>
        <v>Crystal Romano</v>
      </c>
      <c r="U1228" s="11" t="e">
        <f t="shared" si="539"/>
        <v>#VALUE!</v>
      </c>
      <c r="V1228" s="11" t="str">
        <f t="shared" si="533"/>
        <v>No</v>
      </c>
      <c r="W1228" s="11" t="str">
        <f t="shared" si="534"/>
        <v>Yes</v>
      </c>
      <c r="X1228" s="11" t="str">
        <f t="shared" si="535"/>
        <v>No</v>
      </c>
      <c r="Y1228" s="11" t="str">
        <f t="shared" si="536"/>
        <v>No</v>
      </c>
      <c r="Z1228" s="11" t="str">
        <f t="shared" si="537"/>
        <v>No</v>
      </c>
      <c r="AA1228" s="11" t="str">
        <f t="shared" si="540"/>
        <v>No</v>
      </c>
      <c r="AB1228" s="11">
        <f>IF(ISERROR(VLOOKUP(U1228,'ITWR Dump'!$A$2:$Y$5000,24,0)),0,(VLOOKUP('ILC Report'!U1228,'ITWR Dump'!$A$2:$Y$5000,24,0)))</f>
        <v>0</v>
      </c>
      <c r="AC1228" s="11" t="str">
        <f t="shared" si="541"/>
        <v>No</v>
      </c>
      <c r="AD1228" s="11" t="str">
        <f t="shared" si="542"/>
        <v/>
      </c>
      <c r="AE1228" s="11">
        <f>IF(ISERROR(VLOOKUP(U1228,'ITWR Dump'!$A$2:$Y$5000,13,0)),0,(VLOOKUP(U1228,'ITWR Dump'!$A$2:$Y$5000,13,0)))</f>
        <v>0</v>
      </c>
      <c r="AF1228" s="11">
        <f>IF(ISERROR(VLOOKUP(U1228,'ITWR Dump'!$A$2:$Y$5000,11,0)),0,(VLOOKUP(U1228,'ITWR Dump'!$A$2:$Y$5000,11,0)))</f>
        <v>0</v>
      </c>
      <c r="AG1228" s="11">
        <f>IF(ISERROR(VLOOKUP(U1228,'ITWR Dump'!$A$2:$Y$5000,2,0)),0,(VLOOKUP(U1228,'ITWR Dump'!$A$2:$Y$5000,2,0)))</f>
        <v>0</v>
      </c>
      <c r="AH1228" s="11">
        <f>IF(ISERROR(VLOOKUP(U1228,'ITWR Dump'!$A$2:$Y$5000,14,0)),0,(VLOOKUP(U1228,'ITWR Dump'!$A$2:$Y$5000,14,0)))</f>
        <v>0</v>
      </c>
      <c r="AI1228" s="11" t="str">
        <f t="shared" si="543"/>
        <v>01-Maintenance Offshore</v>
      </c>
      <c r="AJ1228" s="11" t="str">
        <f t="shared" si="544"/>
        <v>Offshore</v>
      </c>
      <c r="AK1228" s="11" t="str">
        <f>IF(ISERROR(VLOOKUP(A1228,'Team Data'!$C$2:$U$213,17,0)),0,(VLOOKUP(A1228,'Team Data'!$C$2:$U$213,17,0)))</f>
        <v>BI and RM</v>
      </c>
      <c r="AL1228" s="11" t="str">
        <f t="shared" si="545"/>
        <v>2017-04-24</v>
      </c>
      <c r="AM1228" s="11">
        <f>IF(ISERROR(VLOOKUP(U1228,'ITWR Dump'!$A$2:$Y$5000,16,0)),0,(VLOOKUP(U1228,'ITWR Dump'!$A$2:$Y$5000,16,0)))</f>
        <v>0</v>
      </c>
      <c r="AN1228" s="11">
        <f>IF(ISERROR(VLOOKUP(U1228,'ITWR Dump'!$A$2:$Y$5000,18,0)),0,(VLOOKUP(U1228,'ITWR Dump'!$A$2:$Y$5000,18,0)))</f>
        <v>0</v>
      </c>
      <c r="AO1228" s="11">
        <f>IF(ISERROR(VLOOKUP(U1228,'ITWR Dump'!$A$2:$Y$5000,25,0)),0,(VLOOKUP('ILC Report'!U1228,'ITWR Dump'!$A$2:$Y$5000,25,0)))</f>
        <v>0</v>
      </c>
      <c r="AP1228" s="11">
        <f t="shared" si="546"/>
        <v>0</v>
      </c>
      <c r="AQ1228" s="26">
        <f t="shared" si="547"/>
        <v>0</v>
      </c>
      <c r="AR1228" s="26">
        <f t="shared" si="548"/>
        <v>0</v>
      </c>
      <c r="AS1228" s="26">
        <f t="shared" si="549"/>
        <v>0</v>
      </c>
      <c r="AT1228" s="26">
        <f t="shared" si="550"/>
        <v>0</v>
      </c>
      <c r="AU1228" s="26">
        <f t="shared" si="551"/>
        <v>0</v>
      </c>
      <c r="AV1228" s="26">
        <f t="shared" si="552"/>
        <v>0</v>
      </c>
      <c r="AW1228" s="11" t="s">
        <v>653</v>
      </c>
      <c r="AX1228" s="11" t="str">
        <f>VLOOKUP(L1228,Group!$A$2:$B$1000,2,0)</f>
        <v>Maintenance</v>
      </c>
      <c r="AY1228" s="11">
        <f>IF(ISERROR(VLOOKUP(U1228,'ITWR Dump'!$A$2:$Y$5000,15,0)),0,(VLOOKUP('ILC Report'!U1228,'ITWR Dump'!$A$2:$Y$5000,15,0)))</f>
        <v>0</v>
      </c>
      <c r="AZ1228" s="11" t="str">
        <f t="shared" si="553"/>
        <v>No</v>
      </c>
      <c r="BA1228" s="11" t="str">
        <f t="shared" si="554"/>
        <v>BKI</v>
      </c>
      <c r="BB1228" s="11" t="str">
        <f t="shared" si="555"/>
        <v>MN</v>
      </c>
      <c r="BC1228" s="11" t="str">
        <f t="shared" si="556"/>
        <v>No</v>
      </c>
    </row>
    <row r="1229" spans="1:55" x14ac:dyDescent="0.3">
      <c r="A1229" s="11" t="s">
        <v>684</v>
      </c>
      <c r="B1229" s="11" t="s">
        <v>1869</v>
      </c>
      <c r="C1229" s="11" t="s">
        <v>546</v>
      </c>
      <c r="D1229" s="11" t="s">
        <v>2586</v>
      </c>
      <c r="E1229" s="38" t="s">
        <v>652</v>
      </c>
      <c r="F1229" s="11">
        <v>1</v>
      </c>
      <c r="G1229" s="40" t="s">
        <v>218</v>
      </c>
      <c r="H1229" s="11" t="str">
        <f t="shared" si="538"/>
        <v>Regular</v>
      </c>
      <c r="I1229" s="11" t="str">
        <f t="shared" si="530"/>
        <v>INDIA</v>
      </c>
      <c r="J1229" s="11" t="str">
        <f>IF(ISERROR(VLOOKUP(C1229,'WI Vs ASM'!$B$2:$E$1000,4,0)),0,(VLOOKUP(C1229,'WI Vs ASM'!$B$2:$E$1000,4,0)))</f>
        <v>Offshore</v>
      </c>
      <c r="K1229" s="11" t="str">
        <f>IF(ISERROR(VLOOKUP(C1229,'WI Vs ASM'!$B$2:$F$1000,5,0)),0,(VLOOKUP(C1229,'WI Vs ASM'!$B$2:$F$1000,5,0)))</f>
        <v>09-NonBillable</v>
      </c>
      <c r="L1229" s="11" t="str">
        <f>IF(ISERROR(VLOOKUP(C1229,'WI Vs ASM'!$B$2:$D$1000,3,0)),0,(VLOOKUP(C1229,'WI Vs ASM'!$B$2:$D$1000,3,0)))</f>
        <v>13-Enhancement Offshore Bench</v>
      </c>
      <c r="M1229" s="11" t="str">
        <f>IF(ISERROR(VLOOKUP(C1229,'WI Vs ASM'!$B$2:$I$1000,8,0)),0,(VLOOKUP(C1229,'WI Vs ASM'!$B$2:$I$1000,8,0)))</f>
        <v>Prakash Varadachari</v>
      </c>
      <c r="N1229" s="11" t="str">
        <f>IF(ISERROR(VLOOKUP(C1229,'WI Vs ASM'!$B$2:$G$1000,6,0)),0,(VLOOKUP(C1229,'WI Vs ASM'!$B$2:$G$1000,6,0)))</f>
        <v>Bench - BIRM Tower</v>
      </c>
      <c r="O1229" s="11" t="str">
        <f>IF(ISERROR(VLOOKUP(C1229,'WI Vs ASM'!$B$2:$H$1000,7,0)),0,(VLOOKUP(C1229,'WI Vs ASM'!$B$2:$H$1000,7,0)))</f>
        <v>Bench - BIRM Tower</v>
      </c>
      <c r="P1229" s="11" t="str">
        <f t="shared" si="531"/>
        <v>Apr-17</v>
      </c>
      <c r="Q1229" s="11" t="str">
        <f t="shared" si="532"/>
        <v>Q2</v>
      </c>
      <c r="R1229" s="11" t="str">
        <f>IF(ISERROR(VLOOKUP(C1229,'WI Vs ASM'!$B$2:$J$1000,9,0)),0,(VLOOKUP(C1229,'WI Vs ASM'!$B$2:$J$1000,9,0)))</f>
        <v>Chandraprabha Palaniswamy</v>
      </c>
      <c r="S1229" s="11" t="str">
        <f>IF(ISERROR(VLOOKUP(C1229,'WI Vs ASM'!$B$2:$K$1000,10,0)),0,(VLOOKUP(C1229,'WI Vs ASM'!$B$2:$K$1000,10,0)))</f>
        <v>Kimberly Hale</v>
      </c>
      <c r="T1229" s="11" t="str">
        <f>IF(ISERROR(VLOOKUP(C1229,'WI Vs ASM'!$B$2:$L$1000,11,0)),0,(VLOOKUP(C1229,'WI Vs ASM'!$B$2:$L$1000,11,0)))</f>
        <v>Crystal Romano</v>
      </c>
      <c r="U1229" s="11" t="e">
        <f t="shared" si="539"/>
        <v>#VALUE!</v>
      </c>
      <c r="V1229" s="11" t="str">
        <f t="shared" si="533"/>
        <v>No</v>
      </c>
      <c r="W1229" s="11" t="str">
        <f t="shared" si="534"/>
        <v>No</v>
      </c>
      <c r="X1229" s="11" t="str">
        <f t="shared" si="535"/>
        <v>No</v>
      </c>
      <c r="Y1229" s="11" t="str">
        <f t="shared" si="536"/>
        <v>No</v>
      </c>
      <c r="Z1229" s="11" t="str">
        <f t="shared" si="537"/>
        <v>No</v>
      </c>
      <c r="AA1229" s="11" t="str">
        <f t="shared" si="540"/>
        <v>No</v>
      </c>
      <c r="AB1229" s="11">
        <f>IF(ISERROR(VLOOKUP(U1229,'ITWR Dump'!$A$2:$Y$5000,24,0)),0,(VLOOKUP('ILC Report'!U1229,'ITWR Dump'!$A$2:$Y$5000,24,0)))</f>
        <v>0</v>
      </c>
      <c r="AC1229" s="11" t="str">
        <f t="shared" si="541"/>
        <v>No</v>
      </c>
      <c r="AD1229" s="11" t="str">
        <f t="shared" si="542"/>
        <v/>
      </c>
      <c r="AE1229" s="11">
        <f>IF(ISERROR(VLOOKUP(U1229,'ITWR Dump'!$A$2:$Y$5000,13,0)),0,(VLOOKUP(U1229,'ITWR Dump'!$A$2:$Y$5000,13,0)))</f>
        <v>0</v>
      </c>
      <c r="AF1229" s="11">
        <f>IF(ISERROR(VLOOKUP(U1229,'ITWR Dump'!$A$2:$Y$5000,11,0)),0,(VLOOKUP(U1229,'ITWR Dump'!$A$2:$Y$5000,11,0)))</f>
        <v>0</v>
      </c>
      <c r="AG1229" s="11">
        <f>IF(ISERROR(VLOOKUP(U1229,'ITWR Dump'!$A$2:$Y$5000,2,0)),0,(VLOOKUP(U1229,'ITWR Dump'!$A$2:$Y$5000,2,0)))</f>
        <v>0</v>
      </c>
      <c r="AH1229" s="11">
        <f>IF(ISERROR(VLOOKUP(U1229,'ITWR Dump'!$A$2:$Y$5000,14,0)),0,(VLOOKUP(U1229,'ITWR Dump'!$A$2:$Y$5000,14,0)))</f>
        <v>0</v>
      </c>
      <c r="AI1229" s="11" t="str">
        <f t="shared" si="543"/>
        <v>13-Enhancement Offshore Bench</v>
      </c>
      <c r="AJ1229" s="11" t="str">
        <f t="shared" si="544"/>
        <v>Offshore</v>
      </c>
      <c r="AK1229" s="11" t="str">
        <f>IF(ISERROR(VLOOKUP(A1229,'Team Data'!$C$2:$U$213,17,0)),0,(VLOOKUP(A1229,'Team Data'!$C$2:$U$213,17,0)))</f>
        <v>BI and RM</v>
      </c>
      <c r="AL1229" s="11" t="str">
        <f t="shared" si="545"/>
        <v>2017-04-24</v>
      </c>
      <c r="AM1229" s="11">
        <f>IF(ISERROR(VLOOKUP(U1229,'ITWR Dump'!$A$2:$Y$5000,16,0)),0,(VLOOKUP(U1229,'ITWR Dump'!$A$2:$Y$5000,16,0)))</f>
        <v>0</v>
      </c>
      <c r="AN1229" s="11">
        <f>IF(ISERROR(VLOOKUP(U1229,'ITWR Dump'!$A$2:$Y$5000,18,0)),0,(VLOOKUP(U1229,'ITWR Dump'!$A$2:$Y$5000,18,0)))</f>
        <v>0</v>
      </c>
      <c r="AO1229" s="11">
        <f>IF(ISERROR(VLOOKUP(U1229,'ITWR Dump'!$A$2:$Y$5000,25,0)),0,(VLOOKUP('ILC Report'!U1229,'ITWR Dump'!$A$2:$Y$5000,25,0)))</f>
        <v>0</v>
      </c>
      <c r="AP1229" s="11">
        <f t="shared" si="546"/>
        <v>0</v>
      </c>
      <c r="AQ1229" s="26">
        <f t="shared" si="547"/>
        <v>0</v>
      </c>
      <c r="AR1229" s="26">
        <f t="shared" si="548"/>
        <v>0</v>
      </c>
      <c r="AS1229" s="26">
        <f t="shared" si="549"/>
        <v>0</v>
      </c>
      <c r="AT1229" s="26">
        <f t="shared" si="550"/>
        <v>0</v>
      </c>
      <c r="AU1229" s="26">
        <f t="shared" si="551"/>
        <v>0</v>
      </c>
      <c r="AV1229" s="26">
        <f t="shared" si="552"/>
        <v>0</v>
      </c>
      <c r="AW1229" s="11" t="s">
        <v>653</v>
      </c>
      <c r="AX1229" s="11" t="str">
        <f>VLOOKUP(L1229,Group!$A$2:$B$1000,2,0)</f>
        <v>Enhancement Bench</v>
      </c>
      <c r="AY1229" s="11">
        <f>IF(ISERROR(VLOOKUP(U1229,'ITWR Dump'!$A$2:$Y$5000,15,0)),0,(VLOOKUP('ILC Report'!U1229,'ITWR Dump'!$A$2:$Y$5000,15,0)))</f>
        <v>0</v>
      </c>
      <c r="AZ1229" s="11" t="str">
        <f t="shared" si="553"/>
        <v>No</v>
      </c>
      <c r="BA1229" s="11" t="str">
        <f t="shared" si="554"/>
        <v>BKI</v>
      </c>
      <c r="BB1229" s="11" t="str">
        <f t="shared" si="555"/>
        <v>BN</v>
      </c>
      <c r="BC1229" s="11" t="str">
        <f t="shared" si="556"/>
        <v>No</v>
      </c>
    </row>
    <row r="1230" spans="1:55" x14ac:dyDescent="0.3">
      <c r="A1230" s="11" t="s">
        <v>684</v>
      </c>
      <c r="B1230" s="11" t="s">
        <v>1869</v>
      </c>
      <c r="C1230" s="11" t="s">
        <v>546</v>
      </c>
      <c r="D1230" s="11" t="s">
        <v>2587</v>
      </c>
      <c r="E1230" s="38" t="s">
        <v>652</v>
      </c>
      <c r="F1230" s="11">
        <v>3</v>
      </c>
      <c r="G1230" s="40" t="s">
        <v>218</v>
      </c>
      <c r="H1230" s="11" t="str">
        <f t="shared" si="538"/>
        <v>Regular</v>
      </c>
      <c r="I1230" s="11" t="str">
        <f t="shared" si="530"/>
        <v>INDIA</v>
      </c>
      <c r="J1230" s="11" t="str">
        <f>IF(ISERROR(VLOOKUP(C1230,'WI Vs ASM'!$B$2:$E$1000,4,0)),0,(VLOOKUP(C1230,'WI Vs ASM'!$B$2:$E$1000,4,0)))</f>
        <v>Offshore</v>
      </c>
      <c r="K1230" s="11" t="str">
        <f>IF(ISERROR(VLOOKUP(C1230,'WI Vs ASM'!$B$2:$F$1000,5,0)),0,(VLOOKUP(C1230,'WI Vs ASM'!$B$2:$F$1000,5,0)))</f>
        <v>09-NonBillable</v>
      </c>
      <c r="L1230" s="11" t="str">
        <f>IF(ISERROR(VLOOKUP(C1230,'WI Vs ASM'!$B$2:$D$1000,3,0)),0,(VLOOKUP(C1230,'WI Vs ASM'!$B$2:$D$1000,3,0)))</f>
        <v>13-Enhancement Offshore Bench</v>
      </c>
      <c r="M1230" s="11" t="str">
        <f>IF(ISERROR(VLOOKUP(C1230,'WI Vs ASM'!$B$2:$I$1000,8,0)),0,(VLOOKUP(C1230,'WI Vs ASM'!$B$2:$I$1000,8,0)))</f>
        <v>Prakash Varadachari</v>
      </c>
      <c r="N1230" s="11" t="str">
        <f>IF(ISERROR(VLOOKUP(C1230,'WI Vs ASM'!$B$2:$G$1000,6,0)),0,(VLOOKUP(C1230,'WI Vs ASM'!$B$2:$G$1000,6,0)))</f>
        <v>Bench - BIRM Tower</v>
      </c>
      <c r="O1230" s="11" t="str">
        <f>IF(ISERROR(VLOOKUP(C1230,'WI Vs ASM'!$B$2:$H$1000,7,0)),0,(VLOOKUP(C1230,'WI Vs ASM'!$B$2:$H$1000,7,0)))</f>
        <v>Bench - BIRM Tower</v>
      </c>
      <c r="P1230" s="11" t="str">
        <f t="shared" si="531"/>
        <v>Apr-17</v>
      </c>
      <c r="Q1230" s="11" t="str">
        <f t="shared" si="532"/>
        <v>Q2</v>
      </c>
      <c r="R1230" s="11" t="str">
        <f>IF(ISERROR(VLOOKUP(C1230,'WI Vs ASM'!$B$2:$J$1000,9,0)),0,(VLOOKUP(C1230,'WI Vs ASM'!$B$2:$J$1000,9,0)))</f>
        <v>Chandraprabha Palaniswamy</v>
      </c>
      <c r="S1230" s="11" t="str">
        <f>IF(ISERROR(VLOOKUP(C1230,'WI Vs ASM'!$B$2:$K$1000,10,0)),0,(VLOOKUP(C1230,'WI Vs ASM'!$B$2:$K$1000,10,0)))</f>
        <v>Kimberly Hale</v>
      </c>
      <c r="T1230" s="11" t="str">
        <f>IF(ISERROR(VLOOKUP(C1230,'WI Vs ASM'!$B$2:$L$1000,11,0)),0,(VLOOKUP(C1230,'WI Vs ASM'!$B$2:$L$1000,11,0)))</f>
        <v>Crystal Romano</v>
      </c>
      <c r="U1230" s="11" t="e">
        <f t="shared" si="539"/>
        <v>#VALUE!</v>
      </c>
      <c r="V1230" s="11" t="str">
        <f t="shared" si="533"/>
        <v>No</v>
      </c>
      <c r="W1230" s="11" t="str">
        <f t="shared" si="534"/>
        <v>No</v>
      </c>
      <c r="X1230" s="11" t="str">
        <f t="shared" si="535"/>
        <v>No</v>
      </c>
      <c r="Y1230" s="11" t="str">
        <f t="shared" si="536"/>
        <v>No</v>
      </c>
      <c r="Z1230" s="11" t="str">
        <f t="shared" si="537"/>
        <v>No</v>
      </c>
      <c r="AA1230" s="11" t="str">
        <f t="shared" si="540"/>
        <v>No</v>
      </c>
      <c r="AB1230" s="11">
        <f>IF(ISERROR(VLOOKUP(U1230,'ITWR Dump'!$A$2:$Y$5000,24,0)),0,(VLOOKUP('ILC Report'!U1230,'ITWR Dump'!$A$2:$Y$5000,24,0)))</f>
        <v>0</v>
      </c>
      <c r="AC1230" s="11" t="str">
        <f t="shared" si="541"/>
        <v>No</v>
      </c>
      <c r="AD1230" s="11" t="str">
        <f t="shared" si="542"/>
        <v/>
      </c>
      <c r="AE1230" s="11">
        <f>IF(ISERROR(VLOOKUP(U1230,'ITWR Dump'!$A$2:$Y$5000,13,0)),0,(VLOOKUP(U1230,'ITWR Dump'!$A$2:$Y$5000,13,0)))</f>
        <v>0</v>
      </c>
      <c r="AF1230" s="11">
        <f>IF(ISERROR(VLOOKUP(U1230,'ITWR Dump'!$A$2:$Y$5000,11,0)),0,(VLOOKUP(U1230,'ITWR Dump'!$A$2:$Y$5000,11,0)))</f>
        <v>0</v>
      </c>
      <c r="AG1230" s="11">
        <f>IF(ISERROR(VLOOKUP(U1230,'ITWR Dump'!$A$2:$Y$5000,2,0)),0,(VLOOKUP(U1230,'ITWR Dump'!$A$2:$Y$5000,2,0)))</f>
        <v>0</v>
      </c>
      <c r="AH1230" s="11">
        <f>IF(ISERROR(VLOOKUP(U1230,'ITWR Dump'!$A$2:$Y$5000,14,0)),0,(VLOOKUP(U1230,'ITWR Dump'!$A$2:$Y$5000,14,0)))</f>
        <v>0</v>
      </c>
      <c r="AI1230" s="11" t="str">
        <f t="shared" si="543"/>
        <v>13-Enhancement Offshore Bench</v>
      </c>
      <c r="AJ1230" s="11" t="str">
        <f t="shared" si="544"/>
        <v>Offshore</v>
      </c>
      <c r="AK1230" s="11" t="str">
        <f>IF(ISERROR(VLOOKUP(A1230,'Team Data'!$C$2:$U$213,17,0)),0,(VLOOKUP(A1230,'Team Data'!$C$2:$U$213,17,0)))</f>
        <v>BI and RM</v>
      </c>
      <c r="AL1230" s="11" t="str">
        <f t="shared" si="545"/>
        <v>2017-04-24</v>
      </c>
      <c r="AM1230" s="11">
        <f>IF(ISERROR(VLOOKUP(U1230,'ITWR Dump'!$A$2:$Y$5000,16,0)),0,(VLOOKUP(U1230,'ITWR Dump'!$A$2:$Y$5000,16,0)))</f>
        <v>0</v>
      </c>
      <c r="AN1230" s="11">
        <f>IF(ISERROR(VLOOKUP(U1230,'ITWR Dump'!$A$2:$Y$5000,18,0)),0,(VLOOKUP(U1230,'ITWR Dump'!$A$2:$Y$5000,18,0)))</f>
        <v>0</v>
      </c>
      <c r="AO1230" s="11">
        <f>IF(ISERROR(VLOOKUP(U1230,'ITWR Dump'!$A$2:$Y$5000,25,0)),0,(VLOOKUP('ILC Report'!U1230,'ITWR Dump'!$A$2:$Y$5000,25,0)))</f>
        <v>0</v>
      </c>
      <c r="AP1230" s="11">
        <f t="shared" si="546"/>
        <v>0</v>
      </c>
      <c r="AQ1230" s="26">
        <f t="shared" si="547"/>
        <v>0</v>
      </c>
      <c r="AR1230" s="26">
        <f t="shared" si="548"/>
        <v>0</v>
      </c>
      <c r="AS1230" s="26">
        <f t="shared" si="549"/>
        <v>0</v>
      </c>
      <c r="AT1230" s="26">
        <f t="shared" si="550"/>
        <v>0</v>
      </c>
      <c r="AU1230" s="26">
        <f t="shared" si="551"/>
        <v>0</v>
      </c>
      <c r="AV1230" s="26">
        <f t="shared" si="552"/>
        <v>0</v>
      </c>
      <c r="AW1230" s="11" t="s">
        <v>653</v>
      </c>
      <c r="AX1230" s="11" t="str">
        <f>VLOOKUP(L1230,Group!$A$2:$B$1000,2,0)</f>
        <v>Enhancement Bench</v>
      </c>
      <c r="AY1230" s="11">
        <f>IF(ISERROR(VLOOKUP(U1230,'ITWR Dump'!$A$2:$Y$5000,15,0)),0,(VLOOKUP('ILC Report'!U1230,'ITWR Dump'!$A$2:$Y$5000,15,0)))</f>
        <v>0</v>
      </c>
      <c r="AZ1230" s="11" t="str">
        <f t="shared" si="553"/>
        <v>No</v>
      </c>
      <c r="BA1230" s="11" t="str">
        <f t="shared" si="554"/>
        <v>BKI</v>
      </c>
      <c r="BB1230" s="11" t="str">
        <f t="shared" si="555"/>
        <v>BN</v>
      </c>
      <c r="BC1230" s="11" t="str">
        <f t="shared" si="556"/>
        <v>No</v>
      </c>
    </row>
    <row r="1231" spans="1:55" x14ac:dyDescent="0.3">
      <c r="A1231" s="11" t="s">
        <v>684</v>
      </c>
      <c r="B1231" s="11" t="s">
        <v>1869</v>
      </c>
      <c r="C1231" s="11" t="s">
        <v>617</v>
      </c>
      <c r="D1231" s="11" t="s">
        <v>2588</v>
      </c>
      <c r="E1231" s="38" t="s">
        <v>652</v>
      </c>
      <c r="F1231" s="11">
        <v>1</v>
      </c>
      <c r="G1231" s="40" t="s">
        <v>218</v>
      </c>
      <c r="H1231" s="11" t="str">
        <f t="shared" si="538"/>
        <v>Regular</v>
      </c>
      <c r="I1231" s="11" t="str">
        <f t="shared" si="530"/>
        <v>INDIA</v>
      </c>
      <c r="J1231" s="11" t="str">
        <f>IF(ISERROR(VLOOKUP(C1231,'WI Vs ASM'!$B$2:$E$1000,4,0)),0,(VLOOKUP(C1231,'WI Vs ASM'!$B$2:$E$1000,4,0)))</f>
        <v>Offshore</v>
      </c>
      <c r="K1231" s="11" t="str">
        <f>IF(ISERROR(VLOOKUP(C1231,'WI Vs ASM'!$B$2:$F$1000,5,0)),0,(VLOOKUP(C1231,'WI Vs ASM'!$B$2:$F$1000,5,0)))</f>
        <v>01-Fixed Price</v>
      </c>
      <c r="L1231" s="11" t="str">
        <f>IF(ISERROR(VLOOKUP(C1231,'WI Vs ASM'!$B$2:$D$1000,3,0)),0,(VLOOKUP(C1231,'WI Vs ASM'!$B$2:$D$1000,3,0)))</f>
        <v>01-Maintenance Offshore</v>
      </c>
      <c r="M1231" s="11" t="str">
        <f>IF(ISERROR(VLOOKUP(C1231,'WI Vs ASM'!$B$2:$I$1000,8,0)),0,(VLOOKUP(C1231,'WI Vs ASM'!$B$2:$I$1000,8,0)))</f>
        <v>Rahul Soman</v>
      </c>
      <c r="N1231" s="11" t="str">
        <f>IF(ISERROR(VLOOKUP(C1231,'WI Vs ASM'!$B$2:$G$1000,6,0)),0,(VLOOKUP(C1231,'WI Vs ASM'!$B$2:$G$1000,6,0)))</f>
        <v>Treasury</v>
      </c>
      <c r="O1231" s="11" t="str">
        <f>IF(ISERROR(VLOOKUP(C1231,'WI Vs ASM'!$B$2:$H$1000,7,0)),0,(VLOOKUP(C1231,'WI Vs ASM'!$B$2:$H$1000,7,0)))</f>
        <v>Central Functions</v>
      </c>
      <c r="P1231" s="11" t="str">
        <f t="shared" si="531"/>
        <v>Apr-17</v>
      </c>
      <c r="Q1231" s="11" t="str">
        <f t="shared" si="532"/>
        <v>Q2</v>
      </c>
      <c r="R1231" s="11" t="str">
        <f>IF(ISERROR(VLOOKUP(C1231,'WI Vs ASM'!$B$2:$J$1000,9,0)),0,(VLOOKUP(C1231,'WI Vs ASM'!$B$2:$J$1000,9,0)))</f>
        <v>Jyothi Pai</v>
      </c>
      <c r="S1231" s="11" t="str">
        <f>IF(ISERROR(VLOOKUP(C1231,'WI Vs ASM'!$B$2:$K$1000,10,0)),0,(VLOOKUP(C1231,'WI Vs ASM'!$B$2:$K$1000,10,0)))</f>
        <v>Linda J. Richardson</v>
      </c>
      <c r="T1231" s="11" t="str">
        <f>IF(ISERROR(VLOOKUP(C1231,'WI Vs ASM'!$B$2:$L$1000,11,0)),0,(VLOOKUP(C1231,'WI Vs ASM'!$B$2:$L$1000,11,0)))</f>
        <v>Crystal Romano</v>
      </c>
      <c r="U1231" s="11" t="e">
        <f t="shared" si="539"/>
        <v>#VALUE!</v>
      </c>
      <c r="V1231" s="11" t="str">
        <f t="shared" si="533"/>
        <v>No</v>
      </c>
      <c r="W1231" s="11" t="str">
        <f t="shared" si="534"/>
        <v>Yes</v>
      </c>
      <c r="X1231" s="11" t="str">
        <f t="shared" si="535"/>
        <v>No</v>
      </c>
      <c r="Y1231" s="11" t="str">
        <f t="shared" si="536"/>
        <v>No</v>
      </c>
      <c r="Z1231" s="11" t="str">
        <f t="shared" si="537"/>
        <v>No</v>
      </c>
      <c r="AA1231" s="11" t="str">
        <f t="shared" si="540"/>
        <v>No</v>
      </c>
      <c r="AB1231" s="11">
        <f>IF(ISERROR(VLOOKUP(U1231,'ITWR Dump'!$A$2:$Y$5000,24,0)),0,(VLOOKUP('ILC Report'!U1231,'ITWR Dump'!$A$2:$Y$5000,24,0)))</f>
        <v>0</v>
      </c>
      <c r="AC1231" s="11" t="str">
        <f t="shared" si="541"/>
        <v>No</v>
      </c>
      <c r="AD1231" s="11" t="str">
        <f t="shared" si="542"/>
        <v/>
      </c>
      <c r="AE1231" s="11">
        <f>IF(ISERROR(VLOOKUP(U1231,'ITWR Dump'!$A$2:$Y$5000,13,0)),0,(VLOOKUP(U1231,'ITWR Dump'!$A$2:$Y$5000,13,0)))</f>
        <v>0</v>
      </c>
      <c r="AF1231" s="11">
        <f>IF(ISERROR(VLOOKUP(U1231,'ITWR Dump'!$A$2:$Y$5000,11,0)),0,(VLOOKUP(U1231,'ITWR Dump'!$A$2:$Y$5000,11,0)))</f>
        <v>0</v>
      </c>
      <c r="AG1231" s="11">
        <f>IF(ISERROR(VLOOKUP(U1231,'ITWR Dump'!$A$2:$Y$5000,2,0)),0,(VLOOKUP(U1231,'ITWR Dump'!$A$2:$Y$5000,2,0)))</f>
        <v>0</v>
      </c>
      <c r="AH1231" s="11">
        <f>IF(ISERROR(VLOOKUP(U1231,'ITWR Dump'!$A$2:$Y$5000,14,0)),0,(VLOOKUP(U1231,'ITWR Dump'!$A$2:$Y$5000,14,0)))</f>
        <v>0</v>
      </c>
      <c r="AI1231" s="11" t="str">
        <f t="shared" si="543"/>
        <v>01-Maintenance Offshore</v>
      </c>
      <c r="AJ1231" s="11" t="str">
        <f t="shared" si="544"/>
        <v>Offshore</v>
      </c>
      <c r="AK1231" s="11" t="str">
        <f>IF(ISERROR(VLOOKUP(A1231,'Team Data'!$C$2:$U$213,17,0)),0,(VLOOKUP(A1231,'Team Data'!$C$2:$U$213,17,0)))</f>
        <v>BI and RM</v>
      </c>
      <c r="AL1231" s="11" t="str">
        <f t="shared" si="545"/>
        <v>2017-04-24</v>
      </c>
      <c r="AM1231" s="11">
        <f>IF(ISERROR(VLOOKUP(U1231,'ITWR Dump'!$A$2:$Y$5000,16,0)),0,(VLOOKUP(U1231,'ITWR Dump'!$A$2:$Y$5000,16,0)))</f>
        <v>0</v>
      </c>
      <c r="AN1231" s="11">
        <f>IF(ISERROR(VLOOKUP(U1231,'ITWR Dump'!$A$2:$Y$5000,18,0)),0,(VLOOKUP(U1231,'ITWR Dump'!$A$2:$Y$5000,18,0)))</f>
        <v>0</v>
      </c>
      <c r="AO1231" s="11">
        <f>IF(ISERROR(VLOOKUP(U1231,'ITWR Dump'!$A$2:$Y$5000,25,0)),0,(VLOOKUP('ILC Report'!U1231,'ITWR Dump'!$A$2:$Y$5000,25,0)))</f>
        <v>0</v>
      </c>
      <c r="AP1231" s="11">
        <f t="shared" si="546"/>
        <v>0</v>
      </c>
      <c r="AQ1231" s="26">
        <f t="shared" si="547"/>
        <v>0</v>
      </c>
      <c r="AR1231" s="26">
        <f t="shared" si="548"/>
        <v>0</v>
      </c>
      <c r="AS1231" s="26">
        <f t="shared" si="549"/>
        <v>0</v>
      </c>
      <c r="AT1231" s="26">
        <f t="shared" si="550"/>
        <v>0</v>
      </c>
      <c r="AU1231" s="26">
        <f t="shared" si="551"/>
        <v>0</v>
      </c>
      <c r="AV1231" s="26">
        <f t="shared" si="552"/>
        <v>0</v>
      </c>
      <c r="AW1231" s="11" t="s">
        <v>653</v>
      </c>
      <c r="AX1231" s="11" t="str">
        <f>VLOOKUP(L1231,Group!$A$2:$B$1000,2,0)</f>
        <v>Maintenance</v>
      </c>
      <c r="AY1231" s="11">
        <f>IF(ISERROR(VLOOKUP(U1231,'ITWR Dump'!$A$2:$Y$5000,15,0)),0,(VLOOKUP('ILC Report'!U1231,'ITWR Dump'!$A$2:$Y$5000,15,0)))</f>
        <v>0</v>
      </c>
      <c r="AZ1231" s="11" t="str">
        <f t="shared" si="553"/>
        <v>No</v>
      </c>
      <c r="BA1231" s="11" t="str">
        <f t="shared" si="554"/>
        <v>BKI</v>
      </c>
      <c r="BB1231" s="11" t="str">
        <f t="shared" si="555"/>
        <v>MN</v>
      </c>
      <c r="BC1231" s="11" t="str">
        <f t="shared" si="556"/>
        <v>No</v>
      </c>
    </row>
    <row r="1232" spans="1:55" x14ac:dyDescent="0.3">
      <c r="A1232" s="11" t="s">
        <v>684</v>
      </c>
      <c r="B1232" s="11" t="s">
        <v>1869</v>
      </c>
      <c r="C1232" s="11" t="s">
        <v>617</v>
      </c>
      <c r="D1232" s="11" t="s">
        <v>2589</v>
      </c>
      <c r="E1232" s="38" t="s">
        <v>652</v>
      </c>
      <c r="F1232" s="11">
        <v>10</v>
      </c>
      <c r="G1232" s="40" t="s">
        <v>218</v>
      </c>
      <c r="H1232" s="11" t="str">
        <f t="shared" si="538"/>
        <v>Regular</v>
      </c>
      <c r="I1232" s="11" t="str">
        <f t="shared" si="530"/>
        <v>INDIA</v>
      </c>
      <c r="J1232" s="11" t="str">
        <f>IF(ISERROR(VLOOKUP(C1232,'WI Vs ASM'!$B$2:$E$1000,4,0)),0,(VLOOKUP(C1232,'WI Vs ASM'!$B$2:$E$1000,4,0)))</f>
        <v>Offshore</v>
      </c>
      <c r="K1232" s="11" t="str">
        <f>IF(ISERROR(VLOOKUP(C1232,'WI Vs ASM'!$B$2:$F$1000,5,0)),0,(VLOOKUP(C1232,'WI Vs ASM'!$B$2:$F$1000,5,0)))</f>
        <v>01-Fixed Price</v>
      </c>
      <c r="L1232" s="11" t="str">
        <f>IF(ISERROR(VLOOKUP(C1232,'WI Vs ASM'!$B$2:$D$1000,3,0)),0,(VLOOKUP(C1232,'WI Vs ASM'!$B$2:$D$1000,3,0)))</f>
        <v>01-Maintenance Offshore</v>
      </c>
      <c r="M1232" s="11" t="str">
        <f>IF(ISERROR(VLOOKUP(C1232,'WI Vs ASM'!$B$2:$I$1000,8,0)),0,(VLOOKUP(C1232,'WI Vs ASM'!$B$2:$I$1000,8,0)))</f>
        <v>Rahul Soman</v>
      </c>
      <c r="N1232" s="11" t="str">
        <f>IF(ISERROR(VLOOKUP(C1232,'WI Vs ASM'!$B$2:$G$1000,6,0)),0,(VLOOKUP(C1232,'WI Vs ASM'!$B$2:$G$1000,6,0)))</f>
        <v>Treasury</v>
      </c>
      <c r="O1232" s="11" t="str">
        <f>IF(ISERROR(VLOOKUP(C1232,'WI Vs ASM'!$B$2:$H$1000,7,0)),0,(VLOOKUP(C1232,'WI Vs ASM'!$B$2:$H$1000,7,0)))</f>
        <v>Central Functions</v>
      </c>
      <c r="P1232" s="11" t="str">
        <f t="shared" si="531"/>
        <v>Apr-17</v>
      </c>
      <c r="Q1232" s="11" t="str">
        <f t="shared" si="532"/>
        <v>Q2</v>
      </c>
      <c r="R1232" s="11" t="str">
        <f>IF(ISERROR(VLOOKUP(C1232,'WI Vs ASM'!$B$2:$J$1000,9,0)),0,(VLOOKUP(C1232,'WI Vs ASM'!$B$2:$J$1000,9,0)))</f>
        <v>Jyothi Pai</v>
      </c>
      <c r="S1232" s="11" t="str">
        <f>IF(ISERROR(VLOOKUP(C1232,'WI Vs ASM'!$B$2:$K$1000,10,0)),0,(VLOOKUP(C1232,'WI Vs ASM'!$B$2:$K$1000,10,0)))</f>
        <v>Linda J. Richardson</v>
      </c>
      <c r="T1232" s="11" t="str">
        <f>IF(ISERROR(VLOOKUP(C1232,'WI Vs ASM'!$B$2:$L$1000,11,0)),0,(VLOOKUP(C1232,'WI Vs ASM'!$B$2:$L$1000,11,0)))</f>
        <v>Crystal Romano</v>
      </c>
      <c r="U1232" s="11" t="str">
        <f t="shared" si="539"/>
        <v>WR736246</v>
      </c>
      <c r="V1232" s="11" t="str">
        <f t="shared" si="533"/>
        <v>No</v>
      </c>
      <c r="W1232" s="11" t="str">
        <f t="shared" si="534"/>
        <v>Yes</v>
      </c>
      <c r="X1232" s="11" t="str">
        <f t="shared" si="535"/>
        <v>No</v>
      </c>
      <c r="Y1232" s="11" t="str">
        <f t="shared" si="536"/>
        <v>No</v>
      </c>
      <c r="Z1232" s="11" t="str">
        <f t="shared" si="537"/>
        <v>No</v>
      </c>
      <c r="AA1232" s="11" t="str">
        <f t="shared" si="540"/>
        <v>No</v>
      </c>
      <c r="AB1232" s="11">
        <f>IF(ISERROR(VLOOKUP(U1232,'ITWR Dump'!$A$2:$Y$5000,24,0)),0,(VLOOKUP('ILC Report'!U1232,'ITWR Dump'!$A$2:$Y$5000,24,0)))</f>
        <v>0</v>
      </c>
      <c r="AC1232" s="11" t="str">
        <f t="shared" si="541"/>
        <v>No</v>
      </c>
      <c r="AD1232" s="11" t="str">
        <f t="shared" si="542"/>
        <v/>
      </c>
      <c r="AE1232" s="11">
        <f>IF(ISERROR(VLOOKUP(U1232,'ITWR Dump'!$A$2:$Y$5000,13,0)),0,(VLOOKUP(U1232,'ITWR Dump'!$A$2:$Y$5000,13,0)))</f>
        <v>0</v>
      </c>
      <c r="AF1232" s="11">
        <f>IF(ISERROR(VLOOKUP(U1232,'ITWR Dump'!$A$2:$Y$5000,11,0)),0,(VLOOKUP(U1232,'ITWR Dump'!$A$2:$Y$5000,11,0)))</f>
        <v>0</v>
      </c>
      <c r="AG1232" s="11">
        <f>IF(ISERROR(VLOOKUP(U1232,'ITWR Dump'!$A$2:$Y$5000,2,0)),0,(VLOOKUP(U1232,'ITWR Dump'!$A$2:$Y$5000,2,0)))</f>
        <v>0</v>
      </c>
      <c r="AH1232" s="11">
        <f>IF(ISERROR(VLOOKUP(U1232,'ITWR Dump'!$A$2:$Y$5000,14,0)),0,(VLOOKUP(U1232,'ITWR Dump'!$A$2:$Y$5000,14,0)))</f>
        <v>0</v>
      </c>
      <c r="AI1232" s="11" t="str">
        <f t="shared" si="543"/>
        <v>01-Maintenance Offshore</v>
      </c>
      <c r="AJ1232" s="11" t="str">
        <f t="shared" si="544"/>
        <v>Offshore</v>
      </c>
      <c r="AK1232" s="11" t="str">
        <f>IF(ISERROR(VLOOKUP(A1232,'Team Data'!$C$2:$U$213,17,0)),0,(VLOOKUP(A1232,'Team Data'!$C$2:$U$213,17,0)))</f>
        <v>BI and RM</v>
      </c>
      <c r="AL1232" s="11" t="str">
        <f t="shared" si="545"/>
        <v>2017-04-24</v>
      </c>
      <c r="AM1232" s="11">
        <f>IF(ISERROR(VLOOKUP(U1232,'ITWR Dump'!$A$2:$Y$5000,16,0)),0,(VLOOKUP(U1232,'ITWR Dump'!$A$2:$Y$5000,16,0)))</f>
        <v>0</v>
      </c>
      <c r="AN1232" s="11">
        <f>IF(ISERROR(VLOOKUP(U1232,'ITWR Dump'!$A$2:$Y$5000,18,0)),0,(VLOOKUP(U1232,'ITWR Dump'!$A$2:$Y$5000,18,0)))</f>
        <v>0</v>
      </c>
      <c r="AO1232" s="11">
        <f>IF(ISERROR(VLOOKUP(U1232,'ITWR Dump'!$A$2:$Y$5000,25,0)),0,(VLOOKUP('ILC Report'!U1232,'ITWR Dump'!$A$2:$Y$5000,25,0)))</f>
        <v>0</v>
      </c>
      <c r="AP1232" s="11">
        <f t="shared" si="546"/>
        <v>0</v>
      </c>
      <c r="AQ1232" s="26">
        <f t="shared" si="547"/>
        <v>0</v>
      </c>
      <c r="AR1232" s="26">
        <f t="shared" si="548"/>
        <v>0</v>
      </c>
      <c r="AS1232" s="26">
        <f t="shared" si="549"/>
        <v>0</v>
      </c>
      <c r="AT1232" s="26">
        <f t="shared" si="550"/>
        <v>0</v>
      </c>
      <c r="AU1232" s="26">
        <f t="shared" si="551"/>
        <v>0</v>
      </c>
      <c r="AV1232" s="26">
        <f t="shared" si="552"/>
        <v>0</v>
      </c>
      <c r="AW1232" s="11" t="s">
        <v>653</v>
      </c>
      <c r="AX1232" s="11" t="str">
        <f>VLOOKUP(L1232,Group!$A$2:$B$1000,2,0)</f>
        <v>Maintenance</v>
      </c>
      <c r="AY1232" s="11">
        <f>IF(ISERROR(VLOOKUP(U1232,'ITWR Dump'!$A$2:$Y$5000,15,0)),0,(VLOOKUP('ILC Report'!U1232,'ITWR Dump'!$A$2:$Y$5000,15,0)))</f>
        <v>0</v>
      </c>
      <c r="AZ1232" s="11" t="str">
        <f t="shared" si="553"/>
        <v>Yes</v>
      </c>
      <c r="BA1232" s="11" t="str">
        <f t="shared" si="554"/>
        <v>BKI</v>
      </c>
      <c r="BB1232" s="11" t="str">
        <f t="shared" si="555"/>
        <v>MN</v>
      </c>
      <c r="BC1232" s="11" t="str">
        <f t="shared" si="556"/>
        <v>No</v>
      </c>
    </row>
    <row r="1233" spans="1:55" x14ac:dyDescent="0.3">
      <c r="A1233" s="11" t="s">
        <v>684</v>
      </c>
      <c r="B1233" s="11" t="s">
        <v>1869</v>
      </c>
      <c r="C1233" s="11" t="s">
        <v>546</v>
      </c>
      <c r="D1233" s="11" t="s">
        <v>2584</v>
      </c>
      <c r="E1233" s="38" t="s">
        <v>2901</v>
      </c>
      <c r="F1233" s="11">
        <v>20</v>
      </c>
      <c r="G1233" s="40" t="s">
        <v>218</v>
      </c>
      <c r="H1233" s="11" t="str">
        <f t="shared" si="538"/>
        <v>Regular</v>
      </c>
      <c r="I1233" s="11" t="str">
        <f t="shared" si="530"/>
        <v>INDIA</v>
      </c>
      <c r="J1233" s="11" t="str">
        <f>IF(ISERROR(VLOOKUP(C1233,'WI Vs ASM'!$B$2:$E$1000,4,0)),0,(VLOOKUP(C1233,'WI Vs ASM'!$B$2:$E$1000,4,0)))</f>
        <v>Offshore</v>
      </c>
      <c r="K1233" s="11" t="str">
        <f>IF(ISERROR(VLOOKUP(C1233,'WI Vs ASM'!$B$2:$F$1000,5,0)),0,(VLOOKUP(C1233,'WI Vs ASM'!$B$2:$F$1000,5,0)))</f>
        <v>09-NonBillable</v>
      </c>
      <c r="L1233" s="11" t="str">
        <f>IF(ISERROR(VLOOKUP(C1233,'WI Vs ASM'!$B$2:$D$1000,3,0)),0,(VLOOKUP(C1233,'WI Vs ASM'!$B$2:$D$1000,3,0)))</f>
        <v>13-Enhancement Offshore Bench</v>
      </c>
      <c r="M1233" s="11" t="str">
        <f>IF(ISERROR(VLOOKUP(C1233,'WI Vs ASM'!$B$2:$I$1000,8,0)),0,(VLOOKUP(C1233,'WI Vs ASM'!$B$2:$I$1000,8,0)))</f>
        <v>Prakash Varadachari</v>
      </c>
      <c r="N1233" s="11" t="str">
        <f>IF(ISERROR(VLOOKUP(C1233,'WI Vs ASM'!$B$2:$G$1000,6,0)),0,(VLOOKUP(C1233,'WI Vs ASM'!$B$2:$G$1000,6,0)))</f>
        <v>Bench - BIRM Tower</v>
      </c>
      <c r="O1233" s="11" t="str">
        <f>IF(ISERROR(VLOOKUP(C1233,'WI Vs ASM'!$B$2:$H$1000,7,0)),0,(VLOOKUP(C1233,'WI Vs ASM'!$B$2:$H$1000,7,0)))</f>
        <v>Bench - BIRM Tower</v>
      </c>
      <c r="P1233" s="11" t="str">
        <f t="shared" si="531"/>
        <v>May-17</v>
      </c>
      <c r="Q1233" s="11" t="str">
        <f t="shared" si="532"/>
        <v>Q2</v>
      </c>
      <c r="R1233" s="11" t="str">
        <f>IF(ISERROR(VLOOKUP(C1233,'WI Vs ASM'!$B$2:$J$1000,9,0)),0,(VLOOKUP(C1233,'WI Vs ASM'!$B$2:$J$1000,9,0)))</f>
        <v>Chandraprabha Palaniswamy</v>
      </c>
      <c r="S1233" s="11" t="str">
        <f>IF(ISERROR(VLOOKUP(C1233,'WI Vs ASM'!$B$2:$K$1000,10,0)),0,(VLOOKUP(C1233,'WI Vs ASM'!$B$2:$K$1000,10,0)))</f>
        <v>Kimberly Hale</v>
      </c>
      <c r="T1233" s="11" t="str">
        <f>IF(ISERROR(VLOOKUP(C1233,'WI Vs ASM'!$B$2:$L$1000,11,0)),0,(VLOOKUP(C1233,'WI Vs ASM'!$B$2:$L$1000,11,0)))</f>
        <v>Crystal Romano</v>
      </c>
      <c r="U1233" s="11" t="e">
        <f t="shared" si="539"/>
        <v>#VALUE!</v>
      </c>
      <c r="V1233" s="11" t="str">
        <f t="shared" si="533"/>
        <v>No</v>
      </c>
      <c r="W1233" s="11" t="str">
        <f t="shared" si="534"/>
        <v>No</v>
      </c>
      <c r="X1233" s="11" t="str">
        <f t="shared" si="535"/>
        <v>No</v>
      </c>
      <c r="Y1233" s="11" t="str">
        <f t="shared" si="536"/>
        <v>No</v>
      </c>
      <c r="Z1233" s="11" t="str">
        <f t="shared" si="537"/>
        <v>No</v>
      </c>
      <c r="AA1233" s="11" t="str">
        <f t="shared" si="540"/>
        <v>No</v>
      </c>
      <c r="AB1233" s="11">
        <f>IF(ISERROR(VLOOKUP(U1233,'ITWR Dump'!$A$2:$Y$5000,24,0)),0,(VLOOKUP('ILC Report'!U1233,'ITWR Dump'!$A$2:$Y$5000,24,0)))</f>
        <v>0</v>
      </c>
      <c r="AC1233" s="11" t="str">
        <f t="shared" si="541"/>
        <v>No</v>
      </c>
      <c r="AD1233" s="11" t="str">
        <f t="shared" si="542"/>
        <v/>
      </c>
      <c r="AE1233" s="11">
        <f>IF(ISERROR(VLOOKUP(U1233,'ITWR Dump'!$A$2:$Y$5000,13,0)),0,(VLOOKUP(U1233,'ITWR Dump'!$A$2:$Y$5000,13,0)))</f>
        <v>0</v>
      </c>
      <c r="AF1233" s="11">
        <f>IF(ISERROR(VLOOKUP(U1233,'ITWR Dump'!$A$2:$Y$5000,11,0)),0,(VLOOKUP(U1233,'ITWR Dump'!$A$2:$Y$5000,11,0)))</f>
        <v>0</v>
      </c>
      <c r="AG1233" s="11">
        <f>IF(ISERROR(VLOOKUP(U1233,'ITWR Dump'!$A$2:$Y$5000,2,0)),0,(VLOOKUP(U1233,'ITWR Dump'!$A$2:$Y$5000,2,0)))</f>
        <v>0</v>
      </c>
      <c r="AH1233" s="11">
        <f>IF(ISERROR(VLOOKUP(U1233,'ITWR Dump'!$A$2:$Y$5000,14,0)),0,(VLOOKUP(U1233,'ITWR Dump'!$A$2:$Y$5000,14,0)))</f>
        <v>0</v>
      </c>
      <c r="AI1233" s="11" t="str">
        <f t="shared" si="543"/>
        <v>13-Enhancement Offshore Bench</v>
      </c>
      <c r="AJ1233" s="11" t="str">
        <f t="shared" si="544"/>
        <v>Offshore</v>
      </c>
      <c r="AK1233" s="11" t="str">
        <f>IF(ISERROR(VLOOKUP(A1233,'Team Data'!$C$2:$U$213,17,0)),0,(VLOOKUP(A1233,'Team Data'!$C$2:$U$213,17,0)))</f>
        <v>BI and RM</v>
      </c>
      <c r="AL1233" s="11" t="str">
        <f t="shared" si="545"/>
        <v>2017-04-24</v>
      </c>
      <c r="AM1233" s="11">
        <f>IF(ISERROR(VLOOKUP(U1233,'ITWR Dump'!$A$2:$Y$5000,16,0)),0,(VLOOKUP(U1233,'ITWR Dump'!$A$2:$Y$5000,16,0)))</f>
        <v>0</v>
      </c>
      <c r="AN1233" s="11">
        <f>IF(ISERROR(VLOOKUP(U1233,'ITWR Dump'!$A$2:$Y$5000,18,0)),0,(VLOOKUP(U1233,'ITWR Dump'!$A$2:$Y$5000,18,0)))</f>
        <v>0</v>
      </c>
      <c r="AO1233" s="11">
        <f>IF(ISERROR(VLOOKUP(U1233,'ITWR Dump'!$A$2:$Y$5000,25,0)),0,(VLOOKUP('ILC Report'!U1233,'ITWR Dump'!$A$2:$Y$5000,25,0)))</f>
        <v>0</v>
      </c>
      <c r="AP1233" s="11">
        <f t="shared" si="546"/>
        <v>0</v>
      </c>
      <c r="AQ1233" s="26">
        <f t="shared" si="547"/>
        <v>0</v>
      </c>
      <c r="AR1233" s="26">
        <f t="shared" si="548"/>
        <v>0</v>
      </c>
      <c r="AS1233" s="26">
        <f t="shared" si="549"/>
        <v>0</v>
      </c>
      <c r="AT1233" s="26">
        <f t="shared" si="550"/>
        <v>0</v>
      </c>
      <c r="AU1233" s="26">
        <f t="shared" si="551"/>
        <v>0</v>
      </c>
      <c r="AV1233" s="26">
        <f t="shared" si="552"/>
        <v>0</v>
      </c>
      <c r="AW1233" s="11" t="s">
        <v>653</v>
      </c>
      <c r="AX1233" s="11" t="str">
        <f>VLOOKUP(L1233,Group!$A$2:$B$1000,2,0)</f>
        <v>Enhancement Bench</v>
      </c>
      <c r="AY1233" s="11">
        <f>IF(ISERROR(VLOOKUP(U1233,'ITWR Dump'!$A$2:$Y$5000,15,0)),0,(VLOOKUP('ILC Report'!U1233,'ITWR Dump'!$A$2:$Y$5000,15,0)))</f>
        <v>0</v>
      </c>
      <c r="AZ1233" s="11" t="str">
        <f t="shared" si="553"/>
        <v>No</v>
      </c>
      <c r="BA1233" s="11" t="str">
        <f t="shared" si="554"/>
        <v>BKI</v>
      </c>
      <c r="BB1233" s="11" t="str">
        <f t="shared" si="555"/>
        <v>BN</v>
      </c>
      <c r="BC1233" s="11" t="str">
        <f t="shared" si="556"/>
        <v>No</v>
      </c>
    </row>
    <row r="1234" spans="1:55" x14ac:dyDescent="0.3">
      <c r="A1234" s="11" t="s">
        <v>684</v>
      </c>
      <c r="B1234" s="11" t="s">
        <v>1869</v>
      </c>
      <c r="C1234" s="11" t="s">
        <v>552</v>
      </c>
      <c r="D1234" s="11" t="s">
        <v>2585</v>
      </c>
      <c r="E1234" s="38" t="s">
        <v>2901</v>
      </c>
      <c r="F1234" s="11">
        <v>1</v>
      </c>
      <c r="G1234" s="40" t="s">
        <v>218</v>
      </c>
      <c r="H1234" s="11" t="str">
        <f t="shared" si="538"/>
        <v>Regular</v>
      </c>
      <c r="I1234" s="11" t="str">
        <f t="shared" si="530"/>
        <v>INDIA</v>
      </c>
      <c r="J1234" s="11" t="str">
        <f>IF(ISERROR(VLOOKUP(C1234,'WI Vs ASM'!$B$2:$E$1000,4,0)),0,(VLOOKUP(C1234,'WI Vs ASM'!$B$2:$E$1000,4,0)))</f>
        <v>Offshore</v>
      </c>
      <c r="K1234" s="11" t="str">
        <f>IF(ISERROR(VLOOKUP(C1234,'WI Vs ASM'!$B$2:$F$1000,5,0)),0,(VLOOKUP(C1234,'WI Vs ASM'!$B$2:$F$1000,5,0)))</f>
        <v>01-Fixed Price</v>
      </c>
      <c r="L1234" s="11" t="str">
        <f>IF(ISERROR(VLOOKUP(C1234,'WI Vs ASM'!$B$2:$D$1000,3,0)),0,(VLOOKUP(C1234,'WI Vs ASM'!$B$2:$D$1000,3,0)))</f>
        <v>01-Maintenance Offshore</v>
      </c>
      <c r="M1234" s="11" t="str">
        <f>IF(ISERROR(VLOOKUP(C1234,'WI Vs ASM'!$B$2:$I$1000,8,0)),0,(VLOOKUP(C1234,'WI Vs ASM'!$B$2:$I$1000,8,0)))</f>
        <v>Rahul Soman</v>
      </c>
      <c r="N1234" s="11" t="str">
        <f>IF(ISERROR(VLOOKUP(C1234,'WI Vs ASM'!$B$2:$G$1000,6,0)),0,(VLOOKUP(C1234,'WI Vs ASM'!$B$2:$G$1000,6,0)))</f>
        <v>Business Intelligence</v>
      </c>
      <c r="O1234" s="11" t="str">
        <f>IF(ISERROR(VLOOKUP(C1234,'WI Vs ASM'!$B$2:$H$1000,7,0)),0,(VLOOKUP(C1234,'WI Vs ASM'!$B$2:$H$1000,7,0)))</f>
        <v>EBI</v>
      </c>
      <c r="P1234" s="11" t="str">
        <f t="shared" si="531"/>
        <v>May-17</v>
      </c>
      <c r="Q1234" s="11" t="str">
        <f t="shared" si="532"/>
        <v>Q2</v>
      </c>
      <c r="R1234" s="11" t="str">
        <f>IF(ISERROR(VLOOKUP(C1234,'WI Vs ASM'!$B$2:$J$1000,9,0)),0,(VLOOKUP(C1234,'WI Vs ASM'!$B$2:$J$1000,9,0)))</f>
        <v>Jyothi Pai</v>
      </c>
      <c r="S1234" s="11" t="str">
        <f>IF(ISERROR(VLOOKUP(C1234,'WI Vs ASM'!$B$2:$K$1000,10,0)),0,(VLOOKUP(C1234,'WI Vs ASM'!$B$2:$K$1000,10,0)))</f>
        <v>Kimberly Hale</v>
      </c>
      <c r="T1234" s="11" t="str">
        <f>IF(ISERROR(VLOOKUP(C1234,'WI Vs ASM'!$B$2:$L$1000,11,0)),0,(VLOOKUP(C1234,'WI Vs ASM'!$B$2:$L$1000,11,0)))</f>
        <v>Crystal Romano</v>
      </c>
      <c r="U1234" s="11" t="e">
        <f t="shared" si="539"/>
        <v>#VALUE!</v>
      </c>
      <c r="V1234" s="11" t="str">
        <f t="shared" si="533"/>
        <v>No</v>
      </c>
      <c r="W1234" s="11" t="str">
        <f t="shared" si="534"/>
        <v>Yes</v>
      </c>
      <c r="X1234" s="11" t="str">
        <f t="shared" si="535"/>
        <v>No</v>
      </c>
      <c r="Y1234" s="11" t="str">
        <f t="shared" si="536"/>
        <v>No</v>
      </c>
      <c r="Z1234" s="11" t="str">
        <f t="shared" si="537"/>
        <v>No</v>
      </c>
      <c r="AA1234" s="11" t="str">
        <f t="shared" si="540"/>
        <v>No</v>
      </c>
      <c r="AB1234" s="11">
        <f>IF(ISERROR(VLOOKUP(U1234,'ITWR Dump'!$A$2:$Y$5000,24,0)),0,(VLOOKUP('ILC Report'!U1234,'ITWR Dump'!$A$2:$Y$5000,24,0)))</f>
        <v>0</v>
      </c>
      <c r="AC1234" s="11" t="str">
        <f t="shared" si="541"/>
        <v>No</v>
      </c>
      <c r="AD1234" s="11" t="str">
        <f t="shared" si="542"/>
        <v/>
      </c>
      <c r="AE1234" s="11">
        <f>IF(ISERROR(VLOOKUP(U1234,'ITWR Dump'!$A$2:$Y$5000,13,0)),0,(VLOOKUP(U1234,'ITWR Dump'!$A$2:$Y$5000,13,0)))</f>
        <v>0</v>
      </c>
      <c r="AF1234" s="11">
        <f>IF(ISERROR(VLOOKUP(U1234,'ITWR Dump'!$A$2:$Y$5000,11,0)),0,(VLOOKUP(U1234,'ITWR Dump'!$A$2:$Y$5000,11,0)))</f>
        <v>0</v>
      </c>
      <c r="AG1234" s="11">
        <f>IF(ISERROR(VLOOKUP(U1234,'ITWR Dump'!$A$2:$Y$5000,2,0)),0,(VLOOKUP(U1234,'ITWR Dump'!$A$2:$Y$5000,2,0)))</f>
        <v>0</v>
      </c>
      <c r="AH1234" s="11">
        <f>IF(ISERROR(VLOOKUP(U1234,'ITWR Dump'!$A$2:$Y$5000,14,0)),0,(VLOOKUP(U1234,'ITWR Dump'!$A$2:$Y$5000,14,0)))</f>
        <v>0</v>
      </c>
      <c r="AI1234" s="11" t="str">
        <f t="shared" si="543"/>
        <v>01-Maintenance Offshore</v>
      </c>
      <c r="AJ1234" s="11" t="str">
        <f t="shared" si="544"/>
        <v>Offshore</v>
      </c>
      <c r="AK1234" s="11" t="str">
        <f>IF(ISERROR(VLOOKUP(A1234,'Team Data'!$C$2:$U$213,17,0)),0,(VLOOKUP(A1234,'Team Data'!$C$2:$U$213,17,0)))</f>
        <v>BI and RM</v>
      </c>
      <c r="AL1234" s="11" t="str">
        <f t="shared" si="545"/>
        <v>2017-04-24</v>
      </c>
      <c r="AM1234" s="11">
        <f>IF(ISERROR(VLOOKUP(U1234,'ITWR Dump'!$A$2:$Y$5000,16,0)),0,(VLOOKUP(U1234,'ITWR Dump'!$A$2:$Y$5000,16,0)))</f>
        <v>0</v>
      </c>
      <c r="AN1234" s="11">
        <f>IF(ISERROR(VLOOKUP(U1234,'ITWR Dump'!$A$2:$Y$5000,18,0)),0,(VLOOKUP(U1234,'ITWR Dump'!$A$2:$Y$5000,18,0)))</f>
        <v>0</v>
      </c>
      <c r="AO1234" s="11">
        <f>IF(ISERROR(VLOOKUP(U1234,'ITWR Dump'!$A$2:$Y$5000,25,0)),0,(VLOOKUP('ILC Report'!U1234,'ITWR Dump'!$A$2:$Y$5000,25,0)))</f>
        <v>0</v>
      </c>
      <c r="AP1234" s="11">
        <f t="shared" si="546"/>
        <v>0</v>
      </c>
      <c r="AQ1234" s="26">
        <f t="shared" si="547"/>
        <v>0</v>
      </c>
      <c r="AR1234" s="26">
        <f t="shared" si="548"/>
        <v>0</v>
      </c>
      <c r="AS1234" s="26">
        <f t="shared" si="549"/>
        <v>0</v>
      </c>
      <c r="AT1234" s="26">
        <f t="shared" si="550"/>
        <v>0</v>
      </c>
      <c r="AU1234" s="26">
        <f t="shared" si="551"/>
        <v>0</v>
      </c>
      <c r="AV1234" s="26">
        <f t="shared" si="552"/>
        <v>0</v>
      </c>
      <c r="AW1234" s="11" t="s">
        <v>653</v>
      </c>
      <c r="AX1234" s="11" t="str">
        <f>VLOOKUP(L1234,Group!$A$2:$B$1000,2,0)</f>
        <v>Maintenance</v>
      </c>
      <c r="AY1234" s="11">
        <f>IF(ISERROR(VLOOKUP(U1234,'ITWR Dump'!$A$2:$Y$5000,15,0)),0,(VLOOKUP('ILC Report'!U1234,'ITWR Dump'!$A$2:$Y$5000,15,0)))</f>
        <v>0</v>
      </c>
      <c r="AZ1234" s="11" t="str">
        <f t="shared" si="553"/>
        <v>No</v>
      </c>
      <c r="BA1234" s="11" t="str">
        <f t="shared" si="554"/>
        <v>BKI</v>
      </c>
      <c r="BB1234" s="11" t="str">
        <f t="shared" si="555"/>
        <v>MN</v>
      </c>
      <c r="BC1234" s="11" t="str">
        <f t="shared" si="556"/>
        <v>No</v>
      </c>
    </row>
    <row r="1235" spans="1:55" x14ac:dyDescent="0.3">
      <c r="A1235" s="11" t="s">
        <v>684</v>
      </c>
      <c r="B1235" s="11" t="s">
        <v>1869</v>
      </c>
      <c r="C1235" s="11" t="s">
        <v>617</v>
      </c>
      <c r="D1235" s="11" t="s">
        <v>2590</v>
      </c>
      <c r="E1235" s="38" t="s">
        <v>2901</v>
      </c>
      <c r="F1235" s="11">
        <v>1</v>
      </c>
      <c r="G1235" s="40" t="s">
        <v>218</v>
      </c>
      <c r="H1235" s="11" t="str">
        <f t="shared" si="538"/>
        <v>Regular</v>
      </c>
      <c r="I1235" s="11" t="str">
        <f t="shared" si="530"/>
        <v>INDIA</v>
      </c>
      <c r="J1235" s="11" t="str">
        <f>IF(ISERROR(VLOOKUP(C1235,'WI Vs ASM'!$B$2:$E$1000,4,0)),0,(VLOOKUP(C1235,'WI Vs ASM'!$B$2:$E$1000,4,0)))</f>
        <v>Offshore</v>
      </c>
      <c r="K1235" s="11" t="str">
        <f>IF(ISERROR(VLOOKUP(C1235,'WI Vs ASM'!$B$2:$F$1000,5,0)),0,(VLOOKUP(C1235,'WI Vs ASM'!$B$2:$F$1000,5,0)))</f>
        <v>01-Fixed Price</v>
      </c>
      <c r="L1235" s="11" t="str">
        <f>IF(ISERROR(VLOOKUP(C1235,'WI Vs ASM'!$B$2:$D$1000,3,0)),0,(VLOOKUP(C1235,'WI Vs ASM'!$B$2:$D$1000,3,0)))</f>
        <v>01-Maintenance Offshore</v>
      </c>
      <c r="M1235" s="11" t="str">
        <f>IF(ISERROR(VLOOKUP(C1235,'WI Vs ASM'!$B$2:$I$1000,8,0)),0,(VLOOKUP(C1235,'WI Vs ASM'!$B$2:$I$1000,8,0)))</f>
        <v>Rahul Soman</v>
      </c>
      <c r="N1235" s="11" t="str">
        <f>IF(ISERROR(VLOOKUP(C1235,'WI Vs ASM'!$B$2:$G$1000,6,0)),0,(VLOOKUP(C1235,'WI Vs ASM'!$B$2:$G$1000,6,0)))</f>
        <v>Treasury</v>
      </c>
      <c r="O1235" s="11" t="str">
        <f>IF(ISERROR(VLOOKUP(C1235,'WI Vs ASM'!$B$2:$H$1000,7,0)),0,(VLOOKUP(C1235,'WI Vs ASM'!$B$2:$H$1000,7,0)))</f>
        <v>Central Functions</v>
      </c>
      <c r="P1235" s="11" t="str">
        <f t="shared" si="531"/>
        <v>May-17</v>
      </c>
      <c r="Q1235" s="11" t="str">
        <f t="shared" si="532"/>
        <v>Q2</v>
      </c>
      <c r="R1235" s="11" t="str">
        <f>IF(ISERROR(VLOOKUP(C1235,'WI Vs ASM'!$B$2:$J$1000,9,0)),0,(VLOOKUP(C1235,'WI Vs ASM'!$B$2:$J$1000,9,0)))</f>
        <v>Jyothi Pai</v>
      </c>
      <c r="S1235" s="11" t="str">
        <f>IF(ISERROR(VLOOKUP(C1235,'WI Vs ASM'!$B$2:$K$1000,10,0)),0,(VLOOKUP(C1235,'WI Vs ASM'!$B$2:$K$1000,10,0)))</f>
        <v>Linda J. Richardson</v>
      </c>
      <c r="T1235" s="11" t="str">
        <f>IF(ISERROR(VLOOKUP(C1235,'WI Vs ASM'!$B$2:$L$1000,11,0)),0,(VLOOKUP(C1235,'WI Vs ASM'!$B$2:$L$1000,11,0)))</f>
        <v>Crystal Romano</v>
      </c>
      <c r="U1235" s="11" t="e">
        <f t="shared" si="539"/>
        <v>#VALUE!</v>
      </c>
      <c r="V1235" s="11" t="str">
        <f t="shared" si="533"/>
        <v>No</v>
      </c>
      <c r="W1235" s="11" t="str">
        <f t="shared" si="534"/>
        <v>Yes</v>
      </c>
      <c r="X1235" s="11" t="str">
        <f t="shared" si="535"/>
        <v>No</v>
      </c>
      <c r="Y1235" s="11" t="str">
        <f t="shared" si="536"/>
        <v>No</v>
      </c>
      <c r="Z1235" s="11" t="str">
        <f t="shared" si="537"/>
        <v>No</v>
      </c>
      <c r="AA1235" s="11" t="str">
        <f t="shared" si="540"/>
        <v>No</v>
      </c>
      <c r="AB1235" s="11">
        <f>IF(ISERROR(VLOOKUP(U1235,'ITWR Dump'!$A$2:$Y$5000,24,0)),0,(VLOOKUP('ILC Report'!U1235,'ITWR Dump'!$A$2:$Y$5000,24,0)))</f>
        <v>0</v>
      </c>
      <c r="AC1235" s="11" t="str">
        <f t="shared" si="541"/>
        <v>No</v>
      </c>
      <c r="AD1235" s="11" t="str">
        <f t="shared" si="542"/>
        <v/>
      </c>
      <c r="AE1235" s="11">
        <f>IF(ISERROR(VLOOKUP(U1235,'ITWR Dump'!$A$2:$Y$5000,13,0)),0,(VLOOKUP(U1235,'ITWR Dump'!$A$2:$Y$5000,13,0)))</f>
        <v>0</v>
      </c>
      <c r="AF1235" s="11">
        <f>IF(ISERROR(VLOOKUP(U1235,'ITWR Dump'!$A$2:$Y$5000,11,0)),0,(VLOOKUP(U1235,'ITWR Dump'!$A$2:$Y$5000,11,0)))</f>
        <v>0</v>
      </c>
      <c r="AG1235" s="11">
        <f>IF(ISERROR(VLOOKUP(U1235,'ITWR Dump'!$A$2:$Y$5000,2,0)),0,(VLOOKUP(U1235,'ITWR Dump'!$A$2:$Y$5000,2,0)))</f>
        <v>0</v>
      </c>
      <c r="AH1235" s="11">
        <f>IF(ISERROR(VLOOKUP(U1235,'ITWR Dump'!$A$2:$Y$5000,14,0)),0,(VLOOKUP(U1235,'ITWR Dump'!$A$2:$Y$5000,14,0)))</f>
        <v>0</v>
      </c>
      <c r="AI1235" s="11" t="str">
        <f t="shared" si="543"/>
        <v>01-Maintenance Offshore</v>
      </c>
      <c r="AJ1235" s="11" t="str">
        <f t="shared" si="544"/>
        <v>Offshore</v>
      </c>
      <c r="AK1235" s="11" t="str">
        <f>IF(ISERROR(VLOOKUP(A1235,'Team Data'!$C$2:$U$213,17,0)),0,(VLOOKUP(A1235,'Team Data'!$C$2:$U$213,17,0)))</f>
        <v>BI and RM</v>
      </c>
      <c r="AL1235" s="11" t="str">
        <f t="shared" si="545"/>
        <v>2017-04-24</v>
      </c>
      <c r="AM1235" s="11">
        <f>IF(ISERROR(VLOOKUP(U1235,'ITWR Dump'!$A$2:$Y$5000,16,0)),0,(VLOOKUP(U1235,'ITWR Dump'!$A$2:$Y$5000,16,0)))</f>
        <v>0</v>
      </c>
      <c r="AN1235" s="11">
        <f>IF(ISERROR(VLOOKUP(U1235,'ITWR Dump'!$A$2:$Y$5000,18,0)),0,(VLOOKUP(U1235,'ITWR Dump'!$A$2:$Y$5000,18,0)))</f>
        <v>0</v>
      </c>
      <c r="AO1235" s="11">
        <f>IF(ISERROR(VLOOKUP(U1235,'ITWR Dump'!$A$2:$Y$5000,25,0)),0,(VLOOKUP('ILC Report'!U1235,'ITWR Dump'!$A$2:$Y$5000,25,0)))</f>
        <v>0</v>
      </c>
      <c r="AP1235" s="11">
        <f t="shared" si="546"/>
        <v>0</v>
      </c>
      <c r="AQ1235" s="26">
        <f t="shared" si="547"/>
        <v>0</v>
      </c>
      <c r="AR1235" s="26">
        <f t="shared" si="548"/>
        <v>0</v>
      </c>
      <c r="AS1235" s="26">
        <f t="shared" si="549"/>
        <v>0</v>
      </c>
      <c r="AT1235" s="26">
        <f t="shared" si="550"/>
        <v>0</v>
      </c>
      <c r="AU1235" s="26">
        <f t="shared" si="551"/>
        <v>0</v>
      </c>
      <c r="AV1235" s="26">
        <f t="shared" si="552"/>
        <v>0</v>
      </c>
      <c r="AW1235" s="11" t="s">
        <v>653</v>
      </c>
      <c r="AX1235" s="11" t="str">
        <f>VLOOKUP(L1235,Group!$A$2:$B$1000,2,0)</f>
        <v>Maintenance</v>
      </c>
      <c r="AY1235" s="11">
        <f>IF(ISERROR(VLOOKUP(U1235,'ITWR Dump'!$A$2:$Y$5000,15,0)),0,(VLOOKUP('ILC Report'!U1235,'ITWR Dump'!$A$2:$Y$5000,15,0)))</f>
        <v>0</v>
      </c>
      <c r="AZ1235" s="11" t="str">
        <f t="shared" si="553"/>
        <v>No</v>
      </c>
      <c r="BA1235" s="11" t="str">
        <f t="shared" si="554"/>
        <v>BKI</v>
      </c>
      <c r="BB1235" s="11" t="str">
        <f t="shared" si="555"/>
        <v>MN</v>
      </c>
      <c r="BC1235" s="11" t="str">
        <f t="shared" si="556"/>
        <v>No</v>
      </c>
    </row>
    <row r="1236" spans="1:55" x14ac:dyDescent="0.3">
      <c r="A1236" s="11" t="s">
        <v>684</v>
      </c>
      <c r="B1236" s="11" t="s">
        <v>1869</v>
      </c>
      <c r="C1236" s="11" t="s">
        <v>617</v>
      </c>
      <c r="D1236" s="11" t="s">
        <v>2591</v>
      </c>
      <c r="E1236" s="38" t="s">
        <v>2901</v>
      </c>
      <c r="F1236" s="11">
        <v>2</v>
      </c>
      <c r="G1236" s="40" t="s">
        <v>218</v>
      </c>
      <c r="H1236" s="11" t="str">
        <f t="shared" si="538"/>
        <v>Regular</v>
      </c>
      <c r="I1236" s="11" t="str">
        <f t="shared" si="530"/>
        <v>INDIA</v>
      </c>
      <c r="J1236" s="11" t="str">
        <f>IF(ISERROR(VLOOKUP(C1236,'WI Vs ASM'!$B$2:$E$1000,4,0)),0,(VLOOKUP(C1236,'WI Vs ASM'!$B$2:$E$1000,4,0)))</f>
        <v>Offshore</v>
      </c>
      <c r="K1236" s="11" t="str">
        <f>IF(ISERROR(VLOOKUP(C1236,'WI Vs ASM'!$B$2:$F$1000,5,0)),0,(VLOOKUP(C1236,'WI Vs ASM'!$B$2:$F$1000,5,0)))</f>
        <v>01-Fixed Price</v>
      </c>
      <c r="L1236" s="11" t="str">
        <f>IF(ISERROR(VLOOKUP(C1236,'WI Vs ASM'!$B$2:$D$1000,3,0)),0,(VLOOKUP(C1236,'WI Vs ASM'!$B$2:$D$1000,3,0)))</f>
        <v>01-Maintenance Offshore</v>
      </c>
      <c r="M1236" s="11" t="str">
        <f>IF(ISERROR(VLOOKUP(C1236,'WI Vs ASM'!$B$2:$I$1000,8,0)),0,(VLOOKUP(C1236,'WI Vs ASM'!$B$2:$I$1000,8,0)))</f>
        <v>Rahul Soman</v>
      </c>
      <c r="N1236" s="11" t="str">
        <f>IF(ISERROR(VLOOKUP(C1236,'WI Vs ASM'!$B$2:$G$1000,6,0)),0,(VLOOKUP(C1236,'WI Vs ASM'!$B$2:$G$1000,6,0)))</f>
        <v>Treasury</v>
      </c>
      <c r="O1236" s="11" t="str">
        <f>IF(ISERROR(VLOOKUP(C1236,'WI Vs ASM'!$B$2:$H$1000,7,0)),0,(VLOOKUP(C1236,'WI Vs ASM'!$B$2:$H$1000,7,0)))</f>
        <v>Central Functions</v>
      </c>
      <c r="P1236" s="11" t="str">
        <f t="shared" si="531"/>
        <v>May-17</v>
      </c>
      <c r="Q1236" s="11" t="str">
        <f t="shared" si="532"/>
        <v>Q2</v>
      </c>
      <c r="R1236" s="11" t="str">
        <f>IF(ISERROR(VLOOKUP(C1236,'WI Vs ASM'!$B$2:$J$1000,9,0)),0,(VLOOKUP(C1236,'WI Vs ASM'!$B$2:$J$1000,9,0)))</f>
        <v>Jyothi Pai</v>
      </c>
      <c r="S1236" s="11" t="str">
        <f>IF(ISERROR(VLOOKUP(C1236,'WI Vs ASM'!$B$2:$K$1000,10,0)),0,(VLOOKUP(C1236,'WI Vs ASM'!$B$2:$K$1000,10,0)))</f>
        <v>Linda J. Richardson</v>
      </c>
      <c r="T1236" s="11" t="str">
        <f>IF(ISERROR(VLOOKUP(C1236,'WI Vs ASM'!$B$2:$L$1000,11,0)),0,(VLOOKUP(C1236,'WI Vs ASM'!$B$2:$L$1000,11,0)))</f>
        <v>Crystal Romano</v>
      </c>
      <c r="U1236" s="11" t="e">
        <f t="shared" si="539"/>
        <v>#VALUE!</v>
      </c>
      <c r="V1236" s="11" t="str">
        <f t="shared" si="533"/>
        <v>No</v>
      </c>
      <c r="W1236" s="11" t="str">
        <f t="shared" si="534"/>
        <v>Yes</v>
      </c>
      <c r="X1236" s="11" t="str">
        <f t="shared" si="535"/>
        <v>No</v>
      </c>
      <c r="Y1236" s="11" t="str">
        <f t="shared" si="536"/>
        <v>No</v>
      </c>
      <c r="Z1236" s="11" t="str">
        <f t="shared" si="537"/>
        <v>No</v>
      </c>
      <c r="AA1236" s="11" t="str">
        <f t="shared" si="540"/>
        <v>No</v>
      </c>
      <c r="AB1236" s="11">
        <f>IF(ISERROR(VLOOKUP(U1236,'ITWR Dump'!$A$2:$Y$5000,24,0)),0,(VLOOKUP('ILC Report'!U1236,'ITWR Dump'!$A$2:$Y$5000,24,0)))</f>
        <v>0</v>
      </c>
      <c r="AC1236" s="11" t="str">
        <f t="shared" si="541"/>
        <v>No</v>
      </c>
      <c r="AD1236" s="11" t="str">
        <f t="shared" si="542"/>
        <v/>
      </c>
      <c r="AE1236" s="11">
        <f>IF(ISERROR(VLOOKUP(U1236,'ITWR Dump'!$A$2:$Y$5000,13,0)),0,(VLOOKUP(U1236,'ITWR Dump'!$A$2:$Y$5000,13,0)))</f>
        <v>0</v>
      </c>
      <c r="AF1236" s="11">
        <f>IF(ISERROR(VLOOKUP(U1236,'ITWR Dump'!$A$2:$Y$5000,11,0)),0,(VLOOKUP(U1236,'ITWR Dump'!$A$2:$Y$5000,11,0)))</f>
        <v>0</v>
      </c>
      <c r="AG1236" s="11">
        <f>IF(ISERROR(VLOOKUP(U1236,'ITWR Dump'!$A$2:$Y$5000,2,0)),0,(VLOOKUP(U1236,'ITWR Dump'!$A$2:$Y$5000,2,0)))</f>
        <v>0</v>
      </c>
      <c r="AH1236" s="11">
        <f>IF(ISERROR(VLOOKUP(U1236,'ITWR Dump'!$A$2:$Y$5000,14,0)),0,(VLOOKUP(U1236,'ITWR Dump'!$A$2:$Y$5000,14,0)))</f>
        <v>0</v>
      </c>
      <c r="AI1236" s="11" t="str">
        <f t="shared" si="543"/>
        <v>01-Maintenance Offshore</v>
      </c>
      <c r="AJ1236" s="11" t="str">
        <f t="shared" si="544"/>
        <v>Offshore</v>
      </c>
      <c r="AK1236" s="11" t="str">
        <f>IF(ISERROR(VLOOKUP(A1236,'Team Data'!$C$2:$U$213,17,0)),0,(VLOOKUP(A1236,'Team Data'!$C$2:$U$213,17,0)))</f>
        <v>BI and RM</v>
      </c>
      <c r="AL1236" s="11" t="str">
        <f t="shared" si="545"/>
        <v>2017-04-24</v>
      </c>
      <c r="AM1236" s="11">
        <f>IF(ISERROR(VLOOKUP(U1236,'ITWR Dump'!$A$2:$Y$5000,16,0)),0,(VLOOKUP(U1236,'ITWR Dump'!$A$2:$Y$5000,16,0)))</f>
        <v>0</v>
      </c>
      <c r="AN1236" s="11">
        <f>IF(ISERROR(VLOOKUP(U1236,'ITWR Dump'!$A$2:$Y$5000,18,0)),0,(VLOOKUP(U1236,'ITWR Dump'!$A$2:$Y$5000,18,0)))</f>
        <v>0</v>
      </c>
      <c r="AO1236" s="11">
        <f>IF(ISERROR(VLOOKUP(U1236,'ITWR Dump'!$A$2:$Y$5000,25,0)),0,(VLOOKUP('ILC Report'!U1236,'ITWR Dump'!$A$2:$Y$5000,25,0)))</f>
        <v>0</v>
      </c>
      <c r="AP1236" s="11">
        <f t="shared" si="546"/>
        <v>0</v>
      </c>
      <c r="AQ1236" s="26">
        <f t="shared" si="547"/>
        <v>0</v>
      </c>
      <c r="AR1236" s="26">
        <f t="shared" si="548"/>
        <v>0</v>
      </c>
      <c r="AS1236" s="26">
        <f t="shared" si="549"/>
        <v>0</v>
      </c>
      <c r="AT1236" s="26">
        <f t="shared" si="550"/>
        <v>0</v>
      </c>
      <c r="AU1236" s="26">
        <f t="shared" si="551"/>
        <v>0</v>
      </c>
      <c r="AV1236" s="26">
        <f t="shared" si="552"/>
        <v>0</v>
      </c>
      <c r="AW1236" s="11" t="s">
        <v>653</v>
      </c>
      <c r="AX1236" s="11" t="str">
        <f>VLOOKUP(L1236,Group!$A$2:$B$1000,2,0)</f>
        <v>Maintenance</v>
      </c>
      <c r="AY1236" s="11">
        <f>IF(ISERROR(VLOOKUP(U1236,'ITWR Dump'!$A$2:$Y$5000,15,0)),0,(VLOOKUP('ILC Report'!U1236,'ITWR Dump'!$A$2:$Y$5000,15,0)))</f>
        <v>0</v>
      </c>
      <c r="AZ1236" s="11" t="str">
        <f t="shared" si="553"/>
        <v>No</v>
      </c>
      <c r="BA1236" s="11" t="str">
        <f t="shared" si="554"/>
        <v>BKI</v>
      </c>
      <c r="BB1236" s="11" t="str">
        <f t="shared" si="555"/>
        <v>MN</v>
      </c>
      <c r="BC1236" s="11" t="str">
        <f t="shared" si="556"/>
        <v>No</v>
      </c>
    </row>
    <row r="1237" spans="1:55" x14ac:dyDescent="0.3">
      <c r="A1237" s="11" t="s">
        <v>684</v>
      </c>
      <c r="B1237" s="11" t="s">
        <v>1869</v>
      </c>
      <c r="C1237" s="11" t="s">
        <v>617</v>
      </c>
      <c r="D1237" s="11" t="s">
        <v>2592</v>
      </c>
      <c r="E1237" s="38" t="s">
        <v>2901</v>
      </c>
      <c r="F1237" s="11">
        <v>1</v>
      </c>
      <c r="G1237" s="40" t="s">
        <v>218</v>
      </c>
      <c r="H1237" s="11" t="str">
        <f t="shared" si="538"/>
        <v>Regular</v>
      </c>
      <c r="I1237" s="11" t="str">
        <f t="shared" si="530"/>
        <v>INDIA</v>
      </c>
      <c r="J1237" s="11" t="str">
        <f>IF(ISERROR(VLOOKUP(C1237,'WI Vs ASM'!$B$2:$E$1000,4,0)),0,(VLOOKUP(C1237,'WI Vs ASM'!$B$2:$E$1000,4,0)))</f>
        <v>Offshore</v>
      </c>
      <c r="K1237" s="11" t="str">
        <f>IF(ISERROR(VLOOKUP(C1237,'WI Vs ASM'!$B$2:$F$1000,5,0)),0,(VLOOKUP(C1237,'WI Vs ASM'!$B$2:$F$1000,5,0)))</f>
        <v>01-Fixed Price</v>
      </c>
      <c r="L1237" s="11" t="str">
        <f>IF(ISERROR(VLOOKUP(C1237,'WI Vs ASM'!$B$2:$D$1000,3,0)),0,(VLOOKUP(C1237,'WI Vs ASM'!$B$2:$D$1000,3,0)))</f>
        <v>01-Maintenance Offshore</v>
      </c>
      <c r="M1237" s="11" t="str">
        <f>IF(ISERROR(VLOOKUP(C1237,'WI Vs ASM'!$B$2:$I$1000,8,0)),0,(VLOOKUP(C1237,'WI Vs ASM'!$B$2:$I$1000,8,0)))</f>
        <v>Rahul Soman</v>
      </c>
      <c r="N1237" s="11" t="str">
        <f>IF(ISERROR(VLOOKUP(C1237,'WI Vs ASM'!$B$2:$G$1000,6,0)),0,(VLOOKUP(C1237,'WI Vs ASM'!$B$2:$G$1000,6,0)))</f>
        <v>Treasury</v>
      </c>
      <c r="O1237" s="11" t="str">
        <f>IF(ISERROR(VLOOKUP(C1237,'WI Vs ASM'!$B$2:$H$1000,7,0)),0,(VLOOKUP(C1237,'WI Vs ASM'!$B$2:$H$1000,7,0)))</f>
        <v>Central Functions</v>
      </c>
      <c r="P1237" s="11" t="str">
        <f t="shared" si="531"/>
        <v>May-17</v>
      </c>
      <c r="Q1237" s="11" t="str">
        <f t="shared" si="532"/>
        <v>Q2</v>
      </c>
      <c r="R1237" s="11" t="str">
        <f>IF(ISERROR(VLOOKUP(C1237,'WI Vs ASM'!$B$2:$J$1000,9,0)),0,(VLOOKUP(C1237,'WI Vs ASM'!$B$2:$J$1000,9,0)))</f>
        <v>Jyothi Pai</v>
      </c>
      <c r="S1237" s="11" t="str">
        <f>IF(ISERROR(VLOOKUP(C1237,'WI Vs ASM'!$B$2:$K$1000,10,0)),0,(VLOOKUP(C1237,'WI Vs ASM'!$B$2:$K$1000,10,0)))</f>
        <v>Linda J. Richardson</v>
      </c>
      <c r="T1237" s="11" t="str">
        <f>IF(ISERROR(VLOOKUP(C1237,'WI Vs ASM'!$B$2:$L$1000,11,0)),0,(VLOOKUP(C1237,'WI Vs ASM'!$B$2:$L$1000,11,0)))</f>
        <v>Crystal Romano</v>
      </c>
      <c r="U1237" s="11" t="e">
        <f t="shared" si="539"/>
        <v>#VALUE!</v>
      </c>
      <c r="V1237" s="11" t="str">
        <f t="shared" si="533"/>
        <v>No</v>
      </c>
      <c r="W1237" s="11" t="str">
        <f t="shared" si="534"/>
        <v>Yes</v>
      </c>
      <c r="X1237" s="11" t="str">
        <f t="shared" si="535"/>
        <v>No</v>
      </c>
      <c r="Y1237" s="11" t="str">
        <f t="shared" si="536"/>
        <v>No</v>
      </c>
      <c r="Z1237" s="11" t="str">
        <f t="shared" si="537"/>
        <v>No</v>
      </c>
      <c r="AA1237" s="11" t="str">
        <f t="shared" si="540"/>
        <v>No</v>
      </c>
      <c r="AB1237" s="11">
        <f>IF(ISERROR(VLOOKUP(U1237,'ITWR Dump'!$A$2:$Y$5000,24,0)),0,(VLOOKUP('ILC Report'!U1237,'ITWR Dump'!$A$2:$Y$5000,24,0)))</f>
        <v>0</v>
      </c>
      <c r="AC1237" s="11" t="str">
        <f t="shared" si="541"/>
        <v>No</v>
      </c>
      <c r="AD1237" s="11" t="str">
        <f t="shared" si="542"/>
        <v/>
      </c>
      <c r="AE1237" s="11">
        <f>IF(ISERROR(VLOOKUP(U1237,'ITWR Dump'!$A$2:$Y$5000,13,0)),0,(VLOOKUP(U1237,'ITWR Dump'!$A$2:$Y$5000,13,0)))</f>
        <v>0</v>
      </c>
      <c r="AF1237" s="11">
        <f>IF(ISERROR(VLOOKUP(U1237,'ITWR Dump'!$A$2:$Y$5000,11,0)),0,(VLOOKUP(U1237,'ITWR Dump'!$A$2:$Y$5000,11,0)))</f>
        <v>0</v>
      </c>
      <c r="AG1237" s="11">
        <f>IF(ISERROR(VLOOKUP(U1237,'ITWR Dump'!$A$2:$Y$5000,2,0)),0,(VLOOKUP(U1237,'ITWR Dump'!$A$2:$Y$5000,2,0)))</f>
        <v>0</v>
      </c>
      <c r="AH1237" s="11">
        <f>IF(ISERROR(VLOOKUP(U1237,'ITWR Dump'!$A$2:$Y$5000,14,0)),0,(VLOOKUP(U1237,'ITWR Dump'!$A$2:$Y$5000,14,0)))</f>
        <v>0</v>
      </c>
      <c r="AI1237" s="11" t="str">
        <f t="shared" si="543"/>
        <v>01-Maintenance Offshore</v>
      </c>
      <c r="AJ1237" s="11" t="str">
        <f t="shared" si="544"/>
        <v>Offshore</v>
      </c>
      <c r="AK1237" s="11" t="str">
        <f>IF(ISERROR(VLOOKUP(A1237,'Team Data'!$C$2:$U$213,17,0)),0,(VLOOKUP(A1237,'Team Data'!$C$2:$U$213,17,0)))</f>
        <v>BI and RM</v>
      </c>
      <c r="AL1237" s="11" t="str">
        <f t="shared" si="545"/>
        <v>2017-04-24</v>
      </c>
      <c r="AM1237" s="11">
        <f>IF(ISERROR(VLOOKUP(U1237,'ITWR Dump'!$A$2:$Y$5000,16,0)),0,(VLOOKUP(U1237,'ITWR Dump'!$A$2:$Y$5000,16,0)))</f>
        <v>0</v>
      </c>
      <c r="AN1237" s="11">
        <f>IF(ISERROR(VLOOKUP(U1237,'ITWR Dump'!$A$2:$Y$5000,18,0)),0,(VLOOKUP(U1237,'ITWR Dump'!$A$2:$Y$5000,18,0)))</f>
        <v>0</v>
      </c>
      <c r="AO1237" s="11">
        <f>IF(ISERROR(VLOOKUP(U1237,'ITWR Dump'!$A$2:$Y$5000,25,0)),0,(VLOOKUP('ILC Report'!U1237,'ITWR Dump'!$A$2:$Y$5000,25,0)))</f>
        <v>0</v>
      </c>
      <c r="AP1237" s="11">
        <f t="shared" si="546"/>
        <v>0</v>
      </c>
      <c r="AQ1237" s="26">
        <f t="shared" si="547"/>
        <v>0</v>
      </c>
      <c r="AR1237" s="26">
        <f t="shared" si="548"/>
        <v>0</v>
      </c>
      <c r="AS1237" s="26">
        <f t="shared" si="549"/>
        <v>0</v>
      </c>
      <c r="AT1237" s="26">
        <f t="shared" si="550"/>
        <v>0</v>
      </c>
      <c r="AU1237" s="26">
        <f t="shared" si="551"/>
        <v>0</v>
      </c>
      <c r="AV1237" s="26">
        <f t="shared" si="552"/>
        <v>0</v>
      </c>
      <c r="AW1237" s="11" t="s">
        <v>653</v>
      </c>
      <c r="AX1237" s="11" t="str">
        <f>VLOOKUP(L1237,Group!$A$2:$B$1000,2,0)</f>
        <v>Maintenance</v>
      </c>
      <c r="AY1237" s="11">
        <f>IF(ISERROR(VLOOKUP(U1237,'ITWR Dump'!$A$2:$Y$5000,15,0)),0,(VLOOKUP('ILC Report'!U1237,'ITWR Dump'!$A$2:$Y$5000,15,0)))</f>
        <v>0</v>
      </c>
      <c r="AZ1237" s="11" t="str">
        <f t="shared" si="553"/>
        <v>No</v>
      </c>
      <c r="BA1237" s="11" t="str">
        <f t="shared" si="554"/>
        <v>BKI</v>
      </c>
      <c r="BB1237" s="11" t="str">
        <f t="shared" si="555"/>
        <v>MN</v>
      </c>
      <c r="BC1237" s="11" t="str">
        <f t="shared" si="556"/>
        <v>No</v>
      </c>
    </row>
    <row r="1238" spans="1:55" x14ac:dyDescent="0.3">
      <c r="A1238" s="11" t="s">
        <v>684</v>
      </c>
      <c r="B1238" s="11" t="s">
        <v>1869</v>
      </c>
      <c r="C1238" s="11" t="s">
        <v>551</v>
      </c>
      <c r="D1238" s="11" t="s">
        <v>2593</v>
      </c>
      <c r="E1238" s="38" t="s">
        <v>2901</v>
      </c>
      <c r="F1238" s="11">
        <v>10</v>
      </c>
      <c r="G1238" s="40" t="s">
        <v>218</v>
      </c>
      <c r="H1238" s="11" t="str">
        <f t="shared" si="538"/>
        <v>Regular</v>
      </c>
      <c r="I1238" s="11" t="str">
        <f t="shared" si="530"/>
        <v>INDIA</v>
      </c>
      <c r="J1238" s="11" t="str">
        <f>IF(ISERROR(VLOOKUP(C1238,'WI Vs ASM'!$B$2:$E$1000,4,0)),0,(VLOOKUP(C1238,'WI Vs ASM'!$B$2:$E$1000,4,0)))</f>
        <v>Offshore</v>
      </c>
      <c r="K1238" s="11" t="str">
        <f>IF(ISERROR(VLOOKUP(C1238,'WI Vs ASM'!$B$2:$F$1000,5,0)),0,(VLOOKUP(C1238,'WI Vs ASM'!$B$2:$F$1000,5,0)))</f>
        <v>09-NonBillable</v>
      </c>
      <c r="L1238" s="11" t="str">
        <f>IF(ISERROR(VLOOKUP(C1238,'WI Vs ASM'!$B$2:$D$1000,3,0)),0,(VLOOKUP(C1238,'WI Vs ASM'!$B$2:$D$1000,3,0)))</f>
        <v>54-Knowledge Transfer/Training Offshore</v>
      </c>
      <c r="M1238" s="11" t="str">
        <f>IF(ISERROR(VLOOKUP(C1238,'WI Vs ASM'!$B$2:$I$1000,8,0)),0,(VLOOKUP(C1238,'WI Vs ASM'!$B$2:$I$1000,8,0)))</f>
        <v>Prakash Varadachari</v>
      </c>
      <c r="N1238" s="11" t="str">
        <f>IF(ISERROR(VLOOKUP(C1238,'WI Vs ASM'!$B$2:$G$1000,6,0)),0,(VLOOKUP(C1238,'WI Vs ASM'!$B$2:$G$1000,6,0)))</f>
        <v>Business Intelligence</v>
      </c>
      <c r="O1238" s="11" t="str">
        <f>IF(ISERROR(VLOOKUP(C1238,'WI Vs ASM'!$B$2:$H$1000,7,0)),0,(VLOOKUP(C1238,'WI Vs ASM'!$B$2:$H$1000,7,0)))</f>
        <v>EBI</v>
      </c>
      <c r="P1238" s="11" t="str">
        <f t="shared" si="531"/>
        <v>May-17</v>
      </c>
      <c r="Q1238" s="11" t="str">
        <f t="shared" si="532"/>
        <v>Q2</v>
      </c>
      <c r="R1238" s="11" t="str">
        <f>IF(ISERROR(VLOOKUP(C1238,'WI Vs ASM'!$B$2:$J$1000,9,0)),0,(VLOOKUP(C1238,'WI Vs ASM'!$B$2:$J$1000,9,0)))</f>
        <v>Rahmathunnisa Shahabuddin</v>
      </c>
      <c r="S1238" s="11" t="str">
        <f>IF(ISERROR(VLOOKUP(C1238,'WI Vs ASM'!$B$2:$K$1000,10,0)),0,(VLOOKUP(C1238,'WI Vs ASM'!$B$2:$K$1000,10,0)))</f>
        <v>Kimberly Hale</v>
      </c>
      <c r="T1238" s="11" t="str">
        <f>IF(ISERROR(VLOOKUP(C1238,'WI Vs ASM'!$B$2:$L$1000,11,0)),0,(VLOOKUP(C1238,'WI Vs ASM'!$B$2:$L$1000,11,0)))</f>
        <v>Crystal Romano</v>
      </c>
      <c r="U1238" s="11" t="e">
        <f t="shared" si="539"/>
        <v>#VALUE!</v>
      </c>
      <c r="V1238" s="11" t="str">
        <f t="shared" si="533"/>
        <v>No</v>
      </c>
      <c r="W1238" s="11" t="str">
        <f t="shared" si="534"/>
        <v>No</v>
      </c>
      <c r="X1238" s="11" t="str">
        <f t="shared" si="535"/>
        <v>No</v>
      </c>
      <c r="Y1238" s="11" t="str">
        <f t="shared" si="536"/>
        <v>No</v>
      </c>
      <c r="Z1238" s="11" t="str">
        <f t="shared" si="537"/>
        <v>No</v>
      </c>
      <c r="AA1238" s="11" t="str">
        <f t="shared" si="540"/>
        <v>No</v>
      </c>
      <c r="AB1238" s="11">
        <f>IF(ISERROR(VLOOKUP(U1238,'ITWR Dump'!$A$2:$Y$5000,24,0)),0,(VLOOKUP('ILC Report'!U1238,'ITWR Dump'!$A$2:$Y$5000,24,0)))</f>
        <v>0</v>
      </c>
      <c r="AC1238" s="11" t="str">
        <f t="shared" si="541"/>
        <v>No</v>
      </c>
      <c r="AD1238" s="11" t="str">
        <f t="shared" si="542"/>
        <v/>
      </c>
      <c r="AE1238" s="11">
        <f>IF(ISERROR(VLOOKUP(U1238,'ITWR Dump'!$A$2:$Y$5000,13,0)),0,(VLOOKUP(U1238,'ITWR Dump'!$A$2:$Y$5000,13,0)))</f>
        <v>0</v>
      </c>
      <c r="AF1238" s="11">
        <f>IF(ISERROR(VLOOKUP(U1238,'ITWR Dump'!$A$2:$Y$5000,11,0)),0,(VLOOKUP(U1238,'ITWR Dump'!$A$2:$Y$5000,11,0)))</f>
        <v>0</v>
      </c>
      <c r="AG1238" s="11">
        <f>IF(ISERROR(VLOOKUP(U1238,'ITWR Dump'!$A$2:$Y$5000,2,0)),0,(VLOOKUP(U1238,'ITWR Dump'!$A$2:$Y$5000,2,0)))</f>
        <v>0</v>
      </c>
      <c r="AH1238" s="11">
        <f>IF(ISERROR(VLOOKUP(U1238,'ITWR Dump'!$A$2:$Y$5000,14,0)),0,(VLOOKUP(U1238,'ITWR Dump'!$A$2:$Y$5000,14,0)))</f>
        <v>0</v>
      </c>
      <c r="AI1238" s="11" t="str">
        <f t="shared" si="543"/>
        <v>54-Knowledge Transfer/Training Offshore</v>
      </c>
      <c r="AJ1238" s="11" t="str">
        <f t="shared" si="544"/>
        <v>Offshore</v>
      </c>
      <c r="AK1238" s="11" t="str">
        <f>IF(ISERROR(VLOOKUP(A1238,'Team Data'!$C$2:$U$213,17,0)),0,(VLOOKUP(A1238,'Team Data'!$C$2:$U$213,17,0)))</f>
        <v>BI and RM</v>
      </c>
      <c r="AL1238" s="11" t="str">
        <f t="shared" si="545"/>
        <v>2017-04-24</v>
      </c>
      <c r="AM1238" s="11">
        <f>IF(ISERROR(VLOOKUP(U1238,'ITWR Dump'!$A$2:$Y$5000,16,0)),0,(VLOOKUP(U1238,'ITWR Dump'!$A$2:$Y$5000,16,0)))</f>
        <v>0</v>
      </c>
      <c r="AN1238" s="11">
        <f>IF(ISERROR(VLOOKUP(U1238,'ITWR Dump'!$A$2:$Y$5000,18,0)),0,(VLOOKUP(U1238,'ITWR Dump'!$A$2:$Y$5000,18,0)))</f>
        <v>0</v>
      </c>
      <c r="AO1238" s="11">
        <f>IF(ISERROR(VLOOKUP(U1238,'ITWR Dump'!$A$2:$Y$5000,25,0)),0,(VLOOKUP('ILC Report'!U1238,'ITWR Dump'!$A$2:$Y$5000,25,0)))</f>
        <v>0</v>
      </c>
      <c r="AP1238" s="11">
        <f t="shared" si="546"/>
        <v>0</v>
      </c>
      <c r="AQ1238" s="26">
        <f t="shared" si="547"/>
        <v>0</v>
      </c>
      <c r="AR1238" s="26">
        <f t="shared" si="548"/>
        <v>0</v>
      </c>
      <c r="AS1238" s="26">
        <f t="shared" si="549"/>
        <v>0</v>
      </c>
      <c r="AT1238" s="26">
        <f t="shared" si="550"/>
        <v>0</v>
      </c>
      <c r="AU1238" s="26">
        <f t="shared" si="551"/>
        <v>0</v>
      </c>
      <c r="AV1238" s="26">
        <f t="shared" si="552"/>
        <v>0</v>
      </c>
      <c r="AW1238" s="11" t="s">
        <v>653</v>
      </c>
      <c r="AX1238" s="11" t="str">
        <f>VLOOKUP(L1238,Group!$A$2:$B$1000,2,0)</f>
        <v>Maintenance</v>
      </c>
      <c r="AY1238" s="11">
        <f>IF(ISERROR(VLOOKUP(U1238,'ITWR Dump'!$A$2:$Y$5000,15,0)),0,(VLOOKUP('ILC Report'!U1238,'ITWR Dump'!$A$2:$Y$5000,15,0)))</f>
        <v>0</v>
      </c>
      <c r="AZ1238" s="11" t="str">
        <f t="shared" si="553"/>
        <v>No</v>
      </c>
      <c r="BA1238" s="11" t="str">
        <f t="shared" si="554"/>
        <v>BKI</v>
      </c>
      <c r="BB1238" s="11" t="str">
        <f t="shared" si="555"/>
        <v>KT</v>
      </c>
      <c r="BC1238" s="11" t="str">
        <f t="shared" si="556"/>
        <v>No</v>
      </c>
    </row>
    <row r="1239" spans="1:55" x14ac:dyDescent="0.3">
      <c r="A1239" s="11" t="s">
        <v>684</v>
      </c>
      <c r="B1239" s="11" t="s">
        <v>1869</v>
      </c>
      <c r="C1239" s="11" t="s">
        <v>550</v>
      </c>
      <c r="D1239" s="11" t="s">
        <v>2594</v>
      </c>
      <c r="E1239" s="38" t="s">
        <v>2901</v>
      </c>
      <c r="F1239" s="11">
        <v>2</v>
      </c>
      <c r="G1239" s="40" t="s">
        <v>218</v>
      </c>
      <c r="H1239" s="11" t="str">
        <f t="shared" si="538"/>
        <v>Regular</v>
      </c>
      <c r="I1239" s="11" t="str">
        <f t="shared" si="530"/>
        <v>INDIA</v>
      </c>
      <c r="J1239" s="11" t="str">
        <f>IF(ISERROR(VLOOKUP(C1239,'WI Vs ASM'!$B$2:$E$1000,4,0)),0,(VLOOKUP(C1239,'WI Vs ASM'!$B$2:$E$1000,4,0)))</f>
        <v>Offshore</v>
      </c>
      <c r="K1239" s="11" t="str">
        <f>IF(ISERROR(VLOOKUP(C1239,'WI Vs ASM'!$B$2:$F$1000,5,0)),0,(VLOOKUP(C1239,'WI Vs ASM'!$B$2:$F$1000,5,0)))</f>
        <v>02-Variable Billable</v>
      </c>
      <c r="L1239" s="11" t="str">
        <f>IF(ISERROR(VLOOKUP(C1239,'WI Vs ASM'!$B$2:$D$1000,3,0)),0,(VLOOKUP(C1239,'WI Vs ASM'!$B$2:$D$1000,3,0)))</f>
        <v>11-Enhancement Offshore</v>
      </c>
      <c r="M1239" s="11" t="str">
        <f>IF(ISERROR(VLOOKUP(C1239,'WI Vs ASM'!$B$2:$I$1000,8,0)),0,(VLOOKUP(C1239,'WI Vs ASM'!$B$2:$I$1000,8,0)))</f>
        <v>Prakash Varadachari</v>
      </c>
      <c r="N1239" s="11" t="str">
        <f>IF(ISERROR(VLOOKUP(C1239,'WI Vs ASM'!$B$2:$G$1000,6,0)),0,(VLOOKUP(C1239,'WI Vs ASM'!$B$2:$G$1000,6,0)))</f>
        <v>Business Intelligence</v>
      </c>
      <c r="O1239" s="11" t="str">
        <f>IF(ISERROR(VLOOKUP(C1239,'WI Vs ASM'!$B$2:$H$1000,7,0)),0,(VLOOKUP(C1239,'WI Vs ASM'!$B$2:$H$1000,7,0)))</f>
        <v>EBI</v>
      </c>
      <c r="P1239" s="11" t="str">
        <f t="shared" si="531"/>
        <v>May-17</v>
      </c>
      <c r="Q1239" s="11" t="str">
        <f t="shared" si="532"/>
        <v>Q2</v>
      </c>
      <c r="R1239" s="11" t="str">
        <f>IF(ISERROR(VLOOKUP(C1239,'WI Vs ASM'!$B$2:$J$1000,9,0)),0,(VLOOKUP(C1239,'WI Vs ASM'!$B$2:$J$1000,9,0)))</f>
        <v>Chandraprabha Palaniswamy</v>
      </c>
      <c r="S1239" s="11" t="str">
        <f>IF(ISERROR(VLOOKUP(C1239,'WI Vs ASM'!$B$2:$K$1000,10,0)),0,(VLOOKUP(C1239,'WI Vs ASM'!$B$2:$K$1000,10,0)))</f>
        <v>Kimberly Hale</v>
      </c>
      <c r="T1239" s="11" t="str">
        <f>IF(ISERROR(VLOOKUP(C1239,'WI Vs ASM'!$B$2:$L$1000,11,0)),0,(VLOOKUP(C1239,'WI Vs ASM'!$B$2:$L$1000,11,0)))</f>
        <v>Crystal Romano</v>
      </c>
      <c r="U1239" s="11" t="str">
        <f t="shared" si="539"/>
        <v>WR736246</v>
      </c>
      <c r="V1239" s="11" t="str">
        <f t="shared" si="533"/>
        <v>No</v>
      </c>
      <c r="W1239" s="11" t="str">
        <f t="shared" si="534"/>
        <v>Yes</v>
      </c>
      <c r="X1239" s="11" t="str">
        <f t="shared" si="535"/>
        <v>No</v>
      </c>
      <c r="Y1239" s="11" t="str">
        <f t="shared" si="536"/>
        <v>No</v>
      </c>
      <c r="Z1239" s="11" t="str">
        <f t="shared" si="537"/>
        <v>No</v>
      </c>
      <c r="AA1239" s="11" t="str">
        <f t="shared" si="540"/>
        <v>No</v>
      </c>
      <c r="AB1239" s="11">
        <f>IF(ISERROR(VLOOKUP(U1239,'ITWR Dump'!$A$2:$Y$5000,24,0)),0,(VLOOKUP('ILC Report'!U1239,'ITWR Dump'!$A$2:$Y$5000,24,0)))</f>
        <v>0</v>
      </c>
      <c r="AC1239" s="11" t="str">
        <f t="shared" si="541"/>
        <v>No</v>
      </c>
      <c r="AD1239" s="11" t="str">
        <f t="shared" si="542"/>
        <v/>
      </c>
      <c r="AE1239" s="11">
        <f>IF(ISERROR(VLOOKUP(U1239,'ITWR Dump'!$A$2:$Y$5000,13,0)),0,(VLOOKUP(U1239,'ITWR Dump'!$A$2:$Y$5000,13,0)))</f>
        <v>0</v>
      </c>
      <c r="AF1239" s="11">
        <f>IF(ISERROR(VLOOKUP(U1239,'ITWR Dump'!$A$2:$Y$5000,11,0)),0,(VLOOKUP(U1239,'ITWR Dump'!$A$2:$Y$5000,11,0)))</f>
        <v>0</v>
      </c>
      <c r="AG1239" s="11">
        <f>IF(ISERROR(VLOOKUP(U1239,'ITWR Dump'!$A$2:$Y$5000,2,0)),0,(VLOOKUP(U1239,'ITWR Dump'!$A$2:$Y$5000,2,0)))</f>
        <v>0</v>
      </c>
      <c r="AH1239" s="11">
        <f>IF(ISERROR(VLOOKUP(U1239,'ITWR Dump'!$A$2:$Y$5000,14,0)),0,(VLOOKUP(U1239,'ITWR Dump'!$A$2:$Y$5000,14,0)))</f>
        <v>0</v>
      </c>
      <c r="AI1239" s="11" t="str">
        <f t="shared" si="543"/>
        <v>11-Enhancement Offshore</v>
      </c>
      <c r="AJ1239" s="11" t="str">
        <f t="shared" si="544"/>
        <v>Offshore</v>
      </c>
      <c r="AK1239" s="11" t="str">
        <f>IF(ISERROR(VLOOKUP(A1239,'Team Data'!$C$2:$U$213,17,0)),0,(VLOOKUP(A1239,'Team Data'!$C$2:$U$213,17,0)))</f>
        <v>BI and RM</v>
      </c>
      <c r="AL1239" s="11" t="str">
        <f t="shared" si="545"/>
        <v>2017-04-24</v>
      </c>
      <c r="AM1239" s="11">
        <f>IF(ISERROR(VLOOKUP(U1239,'ITWR Dump'!$A$2:$Y$5000,16,0)),0,(VLOOKUP(U1239,'ITWR Dump'!$A$2:$Y$5000,16,0)))</f>
        <v>0</v>
      </c>
      <c r="AN1239" s="11">
        <f>IF(ISERROR(VLOOKUP(U1239,'ITWR Dump'!$A$2:$Y$5000,18,0)),0,(VLOOKUP(U1239,'ITWR Dump'!$A$2:$Y$5000,18,0)))</f>
        <v>0</v>
      </c>
      <c r="AO1239" s="11">
        <f>IF(ISERROR(VLOOKUP(U1239,'ITWR Dump'!$A$2:$Y$5000,25,0)),0,(VLOOKUP('ILC Report'!U1239,'ITWR Dump'!$A$2:$Y$5000,25,0)))</f>
        <v>0</v>
      </c>
      <c r="AP1239" s="11">
        <f t="shared" si="546"/>
        <v>0</v>
      </c>
      <c r="AQ1239" s="26">
        <f t="shared" si="547"/>
        <v>0</v>
      </c>
      <c r="AR1239" s="26">
        <f t="shared" si="548"/>
        <v>0</v>
      </c>
      <c r="AS1239" s="26">
        <f t="shared" si="549"/>
        <v>0</v>
      </c>
      <c r="AT1239" s="26">
        <f t="shared" si="550"/>
        <v>0</v>
      </c>
      <c r="AU1239" s="26">
        <f t="shared" si="551"/>
        <v>0</v>
      </c>
      <c r="AV1239" s="26">
        <f t="shared" si="552"/>
        <v>0</v>
      </c>
      <c r="AW1239" s="11" t="s">
        <v>653</v>
      </c>
      <c r="AX1239" s="11" t="str">
        <f>VLOOKUP(L1239,Group!$A$2:$B$1000,2,0)</f>
        <v>Enhancement</v>
      </c>
      <c r="AY1239" s="11">
        <f>IF(ISERROR(VLOOKUP(U1239,'ITWR Dump'!$A$2:$Y$5000,15,0)),0,(VLOOKUP('ILC Report'!U1239,'ITWR Dump'!$A$2:$Y$5000,15,0)))</f>
        <v>0</v>
      </c>
      <c r="AZ1239" s="11" t="str">
        <f t="shared" si="553"/>
        <v>No</v>
      </c>
      <c r="BA1239" s="11" t="str">
        <f t="shared" si="554"/>
        <v>BKI</v>
      </c>
      <c r="BB1239" s="11" t="str">
        <f t="shared" si="555"/>
        <v>EN</v>
      </c>
      <c r="BC1239" s="11" t="str">
        <f t="shared" si="556"/>
        <v>No</v>
      </c>
    </row>
    <row r="1240" spans="1:55" x14ac:dyDescent="0.3">
      <c r="A1240" s="11" t="s">
        <v>684</v>
      </c>
      <c r="B1240" s="11" t="s">
        <v>1869</v>
      </c>
      <c r="C1240" s="11" t="s">
        <v>617</v>
      </c>
      <c r="D1240" s="11" t="s">
        <v>2589</v>
      </c>
      <c r="E1240" s="38" t="s">
        <v>2901</v>
      </c>
      <c r="F1240" s="11">
        <v>8</v>
      </c>
      <c r="G1240" s="40" t="s">
        <v>218</v>
      </c>
      <c r="H1240" s="11" t="str">
        <f t="shared" si="538"/>
        <v>Regular</v>
      </c>
      <c r="I1240" s="11" t="str">
        <f t="shared" si="530"/>
        <v>INDIA</v>
      </c>
      <c r="J1240" s="11" t="str">
        <f>IF(ISERROR(VLOOKUP(C1240,'WI Vs ASM'!$B$2:$E$1000,4,0)),0,(VLOOKUP(C1240,'WI Vs ASM'!$B$2:$E$1000,4,0)))</f>
        <v>Offshore</v>
      </c>
      <c r="K1240" s="11" t="str">
        <f>IF(ISERROR(VLOOKUP(C1240,'WI Vs ASM'!$B$2:$F$1000,5,0)),0,(VLOOKUP(C1240,'WI Vs ASM'!$B$2:$F$1000,5,0)))</f>
        <v>01-Fixed Price</v>
      </c>
      <c r="L1240" s="11" t="str">
        <f>IF(ISERROR(VLOOKUP(C1240,'WI Vs ASM'!$B$2:$D$1000,3,0)),0,(VLOOKUP(C1240,'WI Vs ASM'!$B$2:$D$1000,3,0)))</f>
        <v>01-Maintenance Offshore</v>
      </c>
      <c r="M1240" s="11" t="str">
        <f>IF(ISERROR(VLOOKUP(C1240,'WI Vs ASM'!$B$2:$I$1000,8,0)),0,(VLOOKUP(C1240,'WI Vs ASM'!$B$2:$I$1000,8,0)))</f>
        <v>Rahul Soman</v>
      </c>
      <c r="N1240" s="11" t="str">
        <f>IF(ISERROR(VLOOKUP(C1240,'WI Vs ASM'!$B$2:$G$1000,6,0)),0,(VLOOKUP(C1240,'WI Vs ASM'!$B$2:$G$1000,6,0)))</f>
        <v>Treasury</v>
      </c>
      <c r="O1240" s="11" t="str">
        <f>IF(ISERROR(VLOOKUP(C1240,'WI Vs ASM'!$B$2:$H$1000,7,0)),0,(VLOOKUP(C1240,'WI Vs ASM'!$B$2:$H$1000,7,0)))</f>
        <v>Central Functions</v>
      </c>
      <c r="P1240" s="11" t="str">
        <f t="shared" si="531"/>
        <v>May-17</v>
      </c>
      <c r="Q1240" s="11" t="str">
        <f t="shared" si="532"/>
        <v>Q2</v>
      </c>
      <c r="R1240" s="11" t="str">
        <f>IF(ISERROR(VLOOKUP(C1240,'WI Vs ASM'!$B$2:$J$1000,9,0)),0,(VLOOKUP(C1240,'WI Vs ASM'!$B$2:$J$1000,9,0)))</f>
        <v>Jyothi Pai</v>
      </c>
      <c r="S1240" s="11" t="str">
        <f>IF(ISERROR(VLOOKUP(C1240,'WI Vs ASM'!$B$2:$K$1000,10,0)),0,(VLOOKUP(C1240,'WI Vs ASM'!$B$2:$K$1000,10,0)))</f>
        <v>Linda J. Richardson</v>
      </c>
      <c r="T1240" s="11" t="str">
        <f>IF(ISERROR(VLOOKUP(C1240,'WI Vs ASM'!$B$2:$L$1000,11,0)),0,(VLOOKUP(C1240,'WI Vs ASM'!$B$2:$L$1000,11,0)))</f>
        <v>Crystal Romano</v>
      </c>
      <c r="U1240" s="11" t="str">
        <f t="shared" si="539"/>
        <v>WR736246</v>
      </c>
      <c r="V1240" s="11" t="str">
        <f t="shared" si="533"/>
        <v>No</v>
      </c>
      <c r="W1240" s="11" t="str">
        <f t="shared" si="534"/>
        <v>Yes</v>
      </c>
      <c r="X1240" s="11" t="str">
        <f t="shared" si="535"/>
        <v>No</v>
      </c>
      <c r="Y1240" s="11" t="str">
        <f t="shared" si="536"/>
        <v>No</v>
      </c>
      <c r="Z1240" s="11" t="str">
        <f t="shared" si="537"/>
        <v>No</v>
      </c>
      <c r="AA1240" s="11" t="str">
        <f t="shared" si="540"/>
        <v>No</v>
      </c>
      <c r="AB1240" s="11">
        <f>IF(ISERROR(VLOOKUP(U1240,'ITWR Dump'!$A$2:$Y$5000,24,0)),0,(VLOOKUP('ILC Report'!U1240,'ITWR Dump'!$A$2:$Y$5000,24,0)))</f>
        <v>0</v>
      </c>
      <c r="AC1240" s="11" t="str">
        <f t="shared" si="541"/>
        <v>No</v>
      </c>
      <c r="AD1240" s="11" t="str">
        <f t="shared" si="542"/>
        <v/>
      </c>
      <c r="AE1240" s="11">
        <f>IF(ISERROR(VLOOKUP(U1240,'ITWR Dump'!$A$2:$Y$5000,13,0)),0,(VLOOKUP(U1240,'ITWR Dump'!$A$2:$Y$5000,13,0)))</f>
        <v>0</v>
      </c>
      <c r="AF1240" s="11">
        <f>IF(ISERROR(VLOOKUP(U1240,'ITWR Dump'!$A$2:$Y$5000,11,0)),0,(VLOOKUP(U1240,'ITWR Dump'!$A$2:$Y$5000,11,0)))</f>
        <v>0</v>
      </c>
      <c r="AG1240" s="11">
        <f>IF(ISERROR(VLOOKUP(U1240,'ITWR Dump'!$A$2:$Y$5000,2,0)),0,(VLOOKUP(U1240,'ITWR Dump'!$A$2:$Y$5000,2,0)))</f>
        <v>0</v>
      </c>
      <c r="AH1240" s="11">
        <f>IF(ISERROR(VLOOKUP(U1240,'ITWR Dump'!$A$2:$Y$5000,14,0)),0,(VLOOKUP(U1240,'ITWR Dump'!$A$2:$Y$5000,14,0)))</f>
        <v>0</v>
      </c>
      <c r="AI1240" s="11" t="str">
        <f t="shared" si="543"/>
        <v>01-Maintenance Offshore</v>
      </c>
      <c r="AJ1240" s="11" t="str">
        <f t="shared" si="544"/>
        <v>Offshore</v>
      </c>
      <c r="AK1240" s="11" t="str">
        <f>IF(ISERROR(VLOOKUP(A1240,'Team Data'!$C$2:$U$213,17,0)),0,(VLOOKUP(A1240,'Team Data'!$C$2:$U$213,17,0)))</f>
        <v>BI and RM</v>
      </c>
      <c r="AL1240" s="11" t="str">
        <f t="shared" si="545"/>
        <v>2017-04-24</v>
      </c>
      <c r="AM1240" s="11">
        <f>IF(ISERROR(VLOOKUP(U1240,'ITWR Dump'!$A$2:$Y$5000,16,0)),0,(VLOOKUP(U1240,'ITWR Dump'!$A$2:$Y$5000,16,0)))</f>
        <v>0</v>
      </c>
      <c r="AN1240" s="11">
        <f>IF(ISERROR(VLOOKUP(U1240,'ITWR Dump'!$A$2:$Y$5000,18,0)),0,(VLOOKUP(U1240,'ITWR Dump'!$A$2:$Y$5000,18,0)))</f>
        <v>0</v>
      </c>
      <c r="AO1240" s="11">
        <f>IF(ISERROR(VLOOKUP(U1240,'ITWR Dump'!$A$2:$Y$5000,25,0)),0,(VLOOKUP('ILC Report'!U1240,'ITWR Dump'!$A$2:$Y$5000,25,0)))</f>
        <v>0</v>
      </c>
      <c r="AP1240" s="11">
        <f t="shared" si="546"/>
        <v>0</v>
      </c>
      <c r="AQ1240" s="26">
        <f t="shared" si="547"/>
        <v>0</v>
      </c>
      <c r="AR1240" s="26">
        <f t="shared" si="548"/>
        <v>0</v>
      </c>
      <c r="AS1240" s="26">
        <f t="shared" si="549"/>
        <v>0</v>
      </c>
      <c r="AT1240" s="26">
        <f t="shared" si="550"/>
        <v>0</v>
      </c>
      <c r="AU1240" s="26">
        <f t="shared" si="551"/>
        <v>0</v>
      </c>
      <c r="AV1240" s="26">
        <f t="shared" si="552"/>
        <v>0</v>
      </c>
      <c r="AW1240" s="11" t="s">
        <v>653</v>
      </c>
      <c r="AX1240" s="11" t="str">
        <f>VLOOKUP(L1240,Group!$A$2:$B$1000,2,0)</f>
        <v>Maintenance</v>
      </c>
      <c r="AY1240" s="11">
        <f>IF(ISERROR(VLOOKUP(U1240,'ITWR Dump'!$A$2:$Y$5000,15,0)),0,(VLOOKUP('ILC Report'!U1240,'ITWR Dump'!$A$2:$Y$5000,15,0)))</f>
        <v>0</v>
      </c>
      <c r="AZ1240" s="11" t="str">
        <f t="shared" si="553"/>
        <v>Yes</v>
      </c>
      <c r="BA1240" s="11" t="str">
        <f t="shared" si="554"/>
        <v>BKI</v>
      </c>
      <c r="BB1240" s="11" t="str">
        <f t="shared" si="555"/>
        <v>MN</v>
      </c>
      <c r="BC1240" s="11" t="str">
        <f t="shared" si="556"/>
        <v>No</v>
      </c>
    </row>
    <row r="1241" spans="1:55" x14ac:dyDescent="0.3">
      <c r="A1241" s="11" t="s">
        <v>684</v>
      </c>
      <c r="B1241" s="11" t="s">
        <v>1869</v>
      </c>
      <c r="C1241" s="11" t="s">
        <v>546</v>
      </c>
      <c r="D1241" s="11" t="s">
        <v>2584</v>
      </c>
      <c r="E1241" s="38" t="s">
        <v>2902</v>
      </c>
      <c r="F1241" s="11">
        <v>15</v>
      </c>
      <c r="G1241" s="40" t="s">
        <v>218</v>
      </c>
      <c r="H1241" s="11" t="str">
        <f t="shared" si="538"/>
        <v>Regular</v>
      </c>
      <c r="I1241" s="11" t="str">
        <f t="shared" si="530"/>
        <v>INDIA</v>
      </c>
      <c r="J1241" s="11" t="str">
        <f>IF(ISERROR(VLOOKUP(C1241,'WI Vs ASM'!$B$2:$E$1000,4,0)),0,(VLOOKUP(C1241,'WI Vs ASM'!$B$2:$E$1000,4,0)))</f>
        <v>Offshore</v>
      </c>
      <c r="K1241" s="11" t="str">
        <f>IF(ISERROR(VLOOKUP(C1241,'WI Vs ASM'!$B$2:$F$1000,5,0)),0,(VLOOKUP(C1241,'WI Vs ASM'!$B$2:$F$1000,5,0)))</f>
        <v>09-NonBillable</v>
      </c>
      <c r="L1241" s="11" t="str">
        <f>IF(ISERROR(VLOOKUP(C1241,'WI Vs ASM'!$B$2:$D$1000,3,0)),0,(VLOOKUP(C1241,'WI Vs ASM'!$B$2:$D$1000,3,0)))</f>
        <v>13-Enhancement Offshore Bench</v>
      </c>
      <c r="M1241" s="11" t="str">
        <f>IF(ISERROR(VLOOKUP(C1241,'WI Vs ASM'!$B$2:$I$1000,8,0)),0,(VLOOKUP(C1241,'WI Vs ASM'!$B$2:$I$1000,8,0)))</f>
        <v>Prakash Varadachari</v>
      </c>
      <c r="N1241" s="11" t="str">
        <f>IF(ISERROR(VLOOKUP(C1241,'WI Vs ASM'!$B$2:$G$1000,6,0)),0,(VLOOKUP(C1241,'WI Vs ASM'!$B$2:$G$1000,6,0)))</f>
        <v>Bench - BIRM Tower</v>
      </c>
      <c r="O1241" s="11" t="str">
        <f>IF(ISERROR(VLOOKUP(C1241,'WI Vs ASM'!$B$2:$H$1000,7,0)),0,(VLOOKUP(C1241,'WI Vs ASM'!$B$2:$H$1000,7,0)))</f>
        <v>Bench - BIRM Tower</v>
      </c>
      <c r="P1241" s="11" t="str">
        <f t="shared" si="531"/>
        <v>May-17</v>
      </c>
      <c r="Q1241" s="11" t="str">
        <f t="shared" si="532"/>
        <v>Q2</v>
      </c>
      <c r="R1241" s="11" t="str">
        <f>IF(ISERROR(VLOOKUP(C1241,'WI Vs ASM'!$B$2:$J$1000,9,0)),0,(VLOOKUP(C1241,'WI Vs ASM'!$B$2:$J$1000,9,0)))</f>
        <v>Chandraprabha Palaniswamy</v>
      </c>
      <c r="S1241" s="11" t="str">
        <f>IF(ISERROR(VLOOKUP(C1241,'WI Vs ASM'!$B$2:$K$1000,10,0)),0,(VLOOKUP(C1241,'WI Vs ASM'!$B$2:$K$1000,10,0)))</f>
        <v>Kimberly Hale</v>
      </c>
      <c r="T1241" s="11" t="str">
        <f>IF(ISERROR(VLOOKUP(C1241,'WI Vs ASM'!$B$2:$L$1000,11,0)),0,(VLOOKUP(C1241,'WI Vs ASM'!$B$2:$L$1000,11,0)))</f>
        <v>Crystal Romano</v>
      </c>
      <c r="U1241" s="11" t="e">
        <f t="shared" si="539"/>
        <v>#VALUE!</v>
      </c>
      <c r="V1241" s="11" t="str">
        <f t="shared" si="533"/>
        <v>No</v>
      </c>
      <c r="W1241" s="11" t="str">
        <f t="shared" si="534"/>
        <v>No</v>
      </c>
      <c r="X1241" s="11" t="str">
        <f t="shared" si="535"/>
        <v>No</v>
      </c>
      <c r="Y1241" s="11" t="str">
        <f t="shared" si="536"/>
        <v>No</v>
      </c>
      <c r="Z1241" s="11" t="str">
        <f t="shared" si="537"/>
        <v>No</v>
      </c>
      <c r="AA1241" s="11" t="str">
        <f t="shared" si="540"/>
        <v>No</v>
      </c>
      <c r="AB1241" s="11">
        <f>IF(ISERROR(VLOOKUP(U1241,'ITWR Dump'!$A$2:$Y$5000,24,0)),0,(VLOOKUP('ILC Report'!U1241,'ITWR Dump'!$A$2:$Y$5000,24,0)))</f>
        <v>0</v>
      </c>
      <c r="AC1241" s="11" t="str">
        <f t="shared" si="541"/>
        <v>No</v>
      </c>
      <c r="AD1241" s="11" t="str">
        <f t="shared" si="542"/>
        <v/>
      </c>
      <c r="AE1241" s="11">
        <f>IF(ISERROR(VLOOKUP(U1241,'ITWR Dump'!$A$2:$Y$5000,13,0)),0,(VLOOKUP(U1241,'ITWR Dump'!$A$2:$Y$5000,13,0)))</f>
        <v>0</v>
      </c>
      <c r="AF1241" s="11">
        <f>IF(ISERROR(VLOOKUP(U1241,'ITWR Dump'!$A$2:$Y$5000,11,0)),0,(VLOOKUP(U1241,'ITWR Dump'!$A$2:$Y$5000,11,0)))</f>
        <v>0</v>
      </c>
      <c r="AG1241" s="11">
        <f>IF(ISERROR(VLOOKUP(U1241,'ITWR Dump'!$A$2:$Y$5000,2,0)),0,(VLOOKUP(U1241,'ITWR Dump'!$A$2:$Y$5000,2,0)))</f>
        <v>0</v>
      </c>
      <c r="AH1241" s="11">
        <f>IF(ISERROR(VLOOKUP(U1241,'ITWR Dump'!$A$2:$Y$5000,14,0)),0,(VLOOKUP(U1241,'ITWR Dump'!$A$2:$Y$5000,14,0)))</f>
        <v>0</v>
      </c>
      <c r="AI1241" s="11" t="str">
        <f t="shared" si="543"/>
        <v>13-Enhancement Offshore Bench</v>
      </c>
      <c r="AJ1241" s="11" t="str">
        <f t="shared" si="544"/>
        <v>Offshore</v>
      </c>
      <c r="AK1241" s="11" t="str">
        <f>IF(ISERROR(VLOOKUP(A1241,'Team Data'!$C$2:$U$213,17,0)),0,(VLOOKUP(A1241,'Team Data'!$C$2:$U$213,17,0)))</f>
        <v>BI and RM</v>
      </c>
      <c r="AL1241" s="11" t="str">
        <f t="shared" si="545"/>
        <v>2017-04-24</v>
      </c>
      <c r="AM1241" s="11">
        <f>IF(ISERROR(VLOOKUP(U1241,'ITWR Dump'!$A$2:$Y$5000,16,0)),0,(VLOOKUP(U1241,'ITWR Dump'!$A$2:$Y$5000,16,0)))</f>
        <v>0</v>
      </c>
      <c r="AN1241" s="11">
        <f>IF(ISERROR(VLOOKUP(U1241,'ITWR Dump'!$A$2:$Y$5000,18,0)),0,(VLOOKUP(U1241,'ITWR Dump'!$A$2:$Y$5000,18,0)))</f>
        <v>0</v>
      </c>
      <c r="AO1241" s="11">
        <f>IF(ISERROR(VLOOKUP(U1241,'ITWR Dump'!$A$2:$Y$5000,25,0)),0,(VLOOKUP('ILC Report'!U1241,'ITWR Dump'!$A$2:$Y$5000,25,0)))</f>
        <v>0</v>
      </c>
      <c r="AP1241" s="11">
        <f t="shared" si="546"/>
        <v>0</v>
      </c>
      <c r="AQ1241" s="26">
        <f t="shared" si="547"/>
        <v>0</v>
      </c>
      <c r="AR1241" s="26">
        <f t="shared" si="548"/>
        <v>0</v>
      </c>
      <c r="AS1241" s="26">
        <f t="shared" si="549"/>
        <v>0</v>
      </c>
      <c r="AT1241" s="26">
        <f t="shared" si="550"/>
        <v>0</v>
      </c>
      <c r="AU1241" s="26">
        <f t="shared" si="551"/>
        <v>0</v>
      </c>
      <c r="AV1241" s="26">
        <f t="shared" si="552"/>
        <v>0</v>
      </c>
      <c r="AW1241" s="11" t="s">
        <v>653</v>
      </c>
      <c r="AX1241" s="11" t="str">
        <f>VLOOKUP(L1241,Group!$A$2:$B$1000,2,0)</f>
        <v>Enhancement Bench</v>
      </c>
      <c r="AY1241" s="11">
        <f>IF(ISERROR(VLOOKUP(U1241,'ITWR Dump'!$A$2:$Y$5000,15,0)),0,(VLOOKUP('ILC Report'!U1241,'ITWR Dump'!$A$2:$Y$5000,15,0)))</f>
        <v>0</v>
      </c>
      <c r="AZ1241" s="11" t="str">
        <f t="shared" si="553"/>
        <v>No</v>
      </c>
      <c r="BA1241" s="11" t="str">
        <f t="shared" si="554"/>
        <v>BKI</v>
      </c>
      <c r="BB1241" s="11" t="str">
        <f t="shared" si="555"/>
        <v>BN</v>
      </c>
      <c r="BC1241" s="11" t="str">
        <f t="shared" si="556"/>
        <v>No</v>
      </c>
    </row>
    <row r="1242" spans="1:55" x14ac:dyDescent="0.3">
      <c r="A1242" s="11" t="s">
        <v>684</v>
      </c>
      <c r="B1242" s="11" t="s">
        <v>1869</v>
      </c>
      <c r="C1242" s="11" t="s">
        <v>552</v>
      </c>
      <c r="D1242" s="11" t="s">
        <v>2585</v>
      </c>
      <c r="E1242" s="38" t="s">
        <v>2902</v>
      </c>
      <c r="F1242" s="11">
        <v>1</v>
      </c>
      <c r="G1242" s="40" t="s">
        <v>218</v>
      </c>
      <c r="H1242" s="11" t="str">
        <f t="shared" si="538"/>
        <v>Regular</v>
      </c>
      <c r="I1242" s="11" t="str">
        <f t="shared" si="530"/>
        <v>INDIA</v>
      </c>
      <c r="J1242" s="11" t="str">
        <f>IF(ISERROR(VLOOKUP(C1242,'WI Vs ASM'!$B$2:$E$1000,4,0)),0,(VLOOKUP(C1242,'WI Vs ASM'!$B$2:$E$1000,4,0)))</f>
        <v>Offshore</v>
      </c>
      <c r="K1242" s="11" t="str">
        <f>IF(ISERROR(VLOOKUP(C1242,'WI Vs ASM'!$B$2:$F$1000,5,0)),0,(VLOOKUP(C1242,'WI Vs ASM'!$B$2:$F$1000,5,0)))</f>
        <v>01-Fixed Price</v>
      </c>
      <c r="L1242" s="11" t="str">
        <f>IF(ISERROR(VLOOKUP(C1242,'WI Vs ASM'!$B$2:$D$1000,3,0)),0,(VLOOKUP(C1242,'WI Vs ASM'!$B$2:$D$1000,3,0)))</f>
        <v>01-Maintenance Offshore</v>
      </c>
      <c r="M1242" s="11" t="str">
        <f>IF(ISERROR(VLOOKUP(C1242,'WI Vs ASM'!$B$2:$I$1000,8,0)),0,(VLOOKUP(C1242,'WI Vs ASM'!$B$2:$I$1000,8,0)))</f>
        <v>Rahul Soman</v>
      </c>
      <c r="N1242" s="11" t="str">
        <f>IF(ISERROR(VLOOKUP(C1242,'WI Vs ASM'!$B$2:$G$1000,6,0)),0,(VLOOKUP(C1242,'WI Vs ASM'!$B$2:$G$1000,6,0)))</f>
        <v>Business Intelligence</v>
      </c>
      <c r="O1242" s="11" t="str">
        <f>IF(ISERROR(VLOOKUP(C1242,'WI Vs ASM'!$B$2:$H$1000,7,0)),0,(VLOOKUP(C1242,'WI Vs ASM'!$B$2:$H$1000,7,0)))</f>
        <v>EBI</v>
      </c>
      <c r="P1242" s="11" t="str">
        <f t="shared" si="531"/>
        <v>May-17</v>
      </c>
      <c r="Q1242" s="11" t="str">
        <f t="shared" si="532"/>
        <v>Q2</v>
      </c>
      <c r="R1242" s="11" t="str">
        <f>IF(ISERROR(VLOOKUP(C1242,'WI Vs ASM'!$B$2:$J$1000,9,0)),0,(VLOOKUP(C1242,'WI Vs ASM'!$B$2:$J$1000,9,0)))</f>
        <v>Jyothi Pai</v>
      </c>
      <c r="S1242" s="11" t="str">
        <f>IF(ISERROR(VLOOKUP(C1242,'WI Vs ASM'!$B$2:$K$1000,10,0)),0,(VLOOKUP(C1242,'WI Vs ASM'!$B$2:$K$1000,10,0)))</f>
        <v>Kimberly Hale</v>
      </c>
      <c r="T1242" s="11" t="str">
        <f>IF(ISERROR(VLOOKUP(C1242,'WI Vs ASM'!$B$2:$L$1000,11,0)),0,(VLOOKUP(C1242,'WI Vs ASM'!$B$2:$L$1000,11,0)))</f>
        <v>Crystal Romano</v>
      </c>
      <c r="U1242" s="11" t="e">
        <f t="shared" si="539"/>
        <v>#VALUE!</v>
      </c>
      <c r="V1242" s="11" t="str">
        <f t="shared" si="533"/>
        <v>No</v>
      </c>
      <c r="W1242" s="11" t="str">
        <f t="shared" si="534"/>
        <v>Yes</v>
      </c>
      <c r="X1242" s="11" t="str">
        <f t="shared" si="535"/>
        <v>No</v>
      </c>
      <c r="Y1242" s="11" t="str">
        <f t="shared" si="536"/>
        <v>No</v>
      </c>
      <c r="Z1242" s="11" t="str">
        <f t="shared" si="537"/>
        <v>No</v>
      </c>
      <c r="AA1242" s="11" t="str">
        <f t="shared" si="540"/>
        <v>No</v>
      </c>
      <c r="AB1242" s="11">
        <f>IF(ISERROR(VLOOKUP(U1242,'ITWR Dump'!$A$2:$Y$5000,24,0)),0,(VLOOKUP('ILC Report'!U1242,'ITWR Dump'!$A$2:$Y$5000,24,0)))</f>
        <v>0</v>
      </c>
      <c r="AC1242" s="11" t="str">
        <f t="shared" si="541"/>
        <v>No</v>
      </c>
      <c r="AD1242" s="11" t="str">
        <f t="shared" si="542"/>
        <v/>
      </c>
      <c r="AE1242" s="11">
        <f>IF(ISERROR(VLOOKUP(U1242,'ITWR Dump'!$A$2:$Y$5000,13,0)),0,(VLOOKUP(U1242,'ITWR Dump'!$A$2:$Y$5000,13,0)))</f>
        <v>0</v>
      </c>
      <c r="AF1242" s="11">
        <f>IF(ISERROR(VLOOKUP(U1242,'ITWR Dump'!$A$2:$Y$5000,11,0)),0,(VLOOKUP(U1242,'ITWR Dump'!$A$2:$Y$5000,11,0)))</f>
        <v>0</v>
      </c>
      <c r="AG1242" s="11">
        <f>IF(ISERROR(VLOOKUP(U1242,'ITWR Dump'!$A$2:$Y$5000,2,0)),0,(VLOOKUP(U1242,'ITWR Dump'!$A$2:$Y$5000,2,0)))</f>
        <v>0</v>
      </c>
      <c r="AH1242" s="11">
        <f>IF(ISERROR(VLOOKUP(U1242,'ITWR Dump'!$A$2:$Y$5000,14,0)),0,(VLOOKUP(U1242,'ITWR Dump'!$A$2:$Y$5000,14,0)))</f>
        <v>0</v>
      </c>
      <c r="AI1242" s="11" t="str">
        <f t="shared" si="543"/>
        <v>01-Maintenance Offshore</v>
      </c>
      <c r="AJ1242" s="11" t="str">
        <f t="shared" si="544"/>
        <v>Offshore</v>
      </c>
      <c r="AK1242" s="11" t="str">
        <f>IF(ISERROR(VLOOKUP(A1242,'Team Data'!$C$2:$U$213,17,0)),0,(VLOOKUP(A1242,'Team Data'!$C$2:$U$213,17,0)))</f>
        <v>BI and RM</v>
      </c>
      <c r="AL1242" s="11" t="str">
        <f t="shared" si="545"/>
        <v>2017-04-24</v>
      </c>
      <c r="AM1242" s="11">
        <f>IF(ISERROR(VLOOKUP(U1242,'ITWR Dump'!$A$2:$Y$5000,16,0)),0,(VLOOKUP(U1242,'ITWR Dump'!$A$2:$Y$5000,16,0)))</f>
        <v>0</v>
      </c>
      <c r="AN1242" s="11">
        <f>IF(ISERROR(VLOOKUP(U1242,'ITWR Dump'!$A$2:$Y$5000,18,0)),0,(VLOOKUP(U1242,'ITWR Dump'!$A$2:$Y$5000,18,0)))</f>
        <v>0</v>
      </c>
      <c r="AO1242" s="11">
        <f>IF(ISERROR(VLOOKUP(U1242,'ITWR Dump'!$A$2:$Y$5000,25,0)),0,(VLOOKUP('ILC Report'!U1242,'ITWR Dump'!$A$2:$Y$5000,25,0)))</f>
        <v>0</v>
      </c>
      <c r="AP1242" s="11">
        <f t="shared" si="546"/>
        <v>0</v>
      </c>
      <c r="AQ1242" s="26">
        <f t="shared" si="547"/>
        <v>0</v>
      </c>
      <c r="AR1242" s="26">
        <f t="shared" si="548"/>
        <v>0</v>
      </c>
      <c r="AS1242" s="26">
        <f t="shared" si="549"/>
        <v>0</v>
      </c>
      <c r="AT1242" s="26">
        <f t="shared" si="550"/>
        <v>0</v>
      </c>
      <c r="AU1242" s="26">
        <f t="shared" si="551"/>
        <v>0</v>
      </c>
      <c r="AV1242" s="26">
        <f t="shared" si="552"/>
        <v>0</v>
      </c>
      <c r="AW1242" s="11" t="s">
        <v>653</v>
      </c>
      <c r="AX1242" s="11" t="str">
        <f>VLOOKUP(L1242,Group!$A$2:$B$1000,2,0)</f>
        <v>Maintenance</v>
      </c>
      <c r="AY1242" s="11">
        <f>IF(ISERROR(VLOOKUP(U1242,'ITWR Dump'!$A$2:$Y$5000,15,0)),0,(VLOOKUP('ILC Report'!U1242,'ITWR Dump'!$A$2:$Y$5000,15,0)))</f>
        <v>0</v>
      </c>
      <c r="AZ1242" s="11" t="str">
        <f t="shared" si="553"/>
        <v>No</v>
      </c>
      <c r="BA1242" s="11" t="str">
        <f t="shared" si="554"/>
        <v>BKI</v>
      </c>
      <c r="BB1242" s="11" t="str">
        <f t="shared" si="555"/>
        <v>MN</v>
      </c>
      <c r="BC1242" s="11" t="str">
        <f t="shared" si="556"/>
        <v>No</v>
      </c>
    </row>
    <row r="1243" spans="1:55" x14ac:dyDescent="0.3">
      <c r="A1243" s="11" t="s">
        <v>684</v>
      </c>
      <c r="B1243" s="11" t="s">
        <v>1869</v>
      </c>
      <c r="C1243" s="11" t="s">
        <v>617</v>
      </c>
      <c r="D1243" s="11" t="s">
        <v>2591</v>
      </c>
      <c r="E1243" s="38" t="s">
        <v>2902</v>
      </c>
      <c r="F1243" s="11">
        <v>2</v>
      </c>
      <c r="G1243" s="40" t="s">
        <v>218</v>
      </c>
      <c r="H1243" s="11" t="str">
        <f t="shared" si="538"/>
        <v>Regular</v>
      </c>
      <c r="I1243" s="11" t="str">
        <f t="shared" si="530"/>
        <v>INDIA</v>
      </c>
      <c r="J1243" s="11" t="str">
        <f>IF(ISERROR(VLOOKUP(C1243,'WI Vs ASM'!$B$2:$E$1000,4,0)),0,(VLOOKUP(C1243,'WI Vs ASM'!$B$2:$E$1000,4,0)))</f>
        <v>Offshore</v>
      </c>
      <c r="K1243" s="11" t="str">
        <f>IF(ISERROR(VLOOKUP(C1243,'WI Vs ASM'!$B$2:$F$1000,5,0)),0,(VLOOKUP(C1243,'WI Vs ASM'!$B$2:$F$1000,5,0)))</f>
        <v>01-Fixed Price</v>
      </c>
      <c r="L1243" s="11" t="str">
        <f>IF(ISERROR(VLOOKUP(C1243,'WI Vs ASM'!$B$2:$D$1000,3,0)),0,(VLOOKUP(C1243,'WI Vs ASM'!$B$2:$D$1000,3,0)))</f>
        <v>01-Maintenance Offshore</v>
      </c>
      <c r="M1243" s="11" t="str">
        <f>IF(ISERROR(VLOOKUP(C1243,'WI Vs ASM'!$B$2:$I$1000,8,0)),0,(VLOOKUP(C1243,'WI Vs ASM'!$B$2:$I$1000,8,0)))</f>
        <v>Rahul Soman</v>
      </c>
      <c r="N1243" s="11" t="str">
        <f>IF(ISERROR(VLOOKUP(C1243,'WI Vs ASM'!$B$2:$G$1000,6,0)),0,(VLOOKUP(C1243,'WI Vs ASM'!$B$2:$G$1000,6,0)))</f>
        <v>Treasury</v>
      </c>
      <c r="O1243" s="11" t="str">
        <f>IF(ISERROR(VLOOKUP(C1243,'WI Vs ASM'!$B$2:$H$1000,7,0)),0,(VLOOKUP(C1243,'WI Vs ASM'!$B$2:$H$1000,7,0)))</f>
        <v>Central Functions</v>
      </c>
      <c r="P1243" s="11" t="str">
        <f t="shared" si="531"/>
        <v>May-17</v>
      </c>
      <c r="Q1243" s="11" t="str">
        <f t="shared" si="532"/>
        <v>Q2</v>
      </c>
      <c r="R1243" s="11" t="str">
        <f>IF(ISERROR(VLOOKUP(C1243,'WI Vs ASM'!$B$2:$J$1000,9,0)),0,(VLOOKUP(C1243,'WI Vs ASM'!$B$2:$J$1000,9,0)))</f>
        <v>Jyothi Pai</v>
      </c>
      <c r="S1243" s="11" t="str">
        <f>IF(ISERROR(VLOOKUP(C1243,'WI Vs ASM'!$B$2:$K$1000,10,0)),0,(VLOOKUP(C1243,'WI Vs ASM'!$B$2:$K$1000,10,0)))</f>
        <v>Linda J. Richardson</v>
      </c>
      <c r="T1243" s="11" t="str">
        <f>IF(ISERROR(VLOOKUP(C1243,'WI Vs ASM'!$B$2:$L$1000,11,0)),0,(VLOOKUP(C1243,'WI Vs ASM'!$B$2:$L$1000,11,0)))</f>
        <v>Crystal Romano</v>
      </c>
      <c r="U1243" s="11" t="e">
        <f t="shared" si="539"/>
        <v>#VALUE!</v>
      </c>
      <c r="V1243" s="11" t="str">
        <f t="shared" si="533"/>
        <v>No</v>
      </c>
      <c r="W1243" s="11" t="str">
        <f t="shared" si="534"/>
        <v>Yes</v>
      </c>
      <c r="X1243" s="11" t="str">
        <f t="shared" si="535"/>
        <v>No</v>
      </c>
      <c r="Y1243" s="11" t="str">
        <f t="shared" si="536"/>
        <v>No</v>
      </c>
      <c r="Z1243" s="11" t="str">
        <f t="shared" si="537"/>
        <v>No</v>
      </c>
      <c r="AA1243" s="11" t="str">
        <f t="shared" si="540"/>
        <v>No</v>
      </c>
      <c r="AB1243" s="11">
        <f>IF(ISERROR(VLOOKUP(U1243,'ITWR Dump'!$A$2:$Y$5000,24,0)),0,(VLOOKUP('ILC Report'!U1243,'ITWR Dump'!$A$2:$Y$5000,24,0)))</f>
        <v>0</v>
      </c>
      <c r="AC1243" s="11" t="str">
        <f t="shared" si="541"/>
        <v>No</v>
      </c>
      <c r="AD1243" s="11" t="str">
        <f t="shared" si="542"/>
        <v/>
      </c>
      <c r="AE1243" s="11">
        <f>IF(ISERROR(VLOOKUP(U1243,'ITWR Dump'!$A$2:$Y$5000,13,0)),0,(VLOOKUP(U1243,'ITWR Dump'!$A$2:$Y$5000,13,0)))</f>
        <v>0</v>
      </c>
      <c r="AF1243" s="11">
        <f>IF(ISERROR(VLOOKUP(U1243,'ITWR Dump'!$A$2:$Y$5000,11,0)),0,(VLOOKUP(U1243,'ITWR Dump'!$A$2:$Y$5000,11,0)))</f>
        <v>0</v>
      </c>
      <c r="AG1243" s="11">
        <f>IF(ISERROR(VLOOKUP(U1243,'ITWR Dump'!$A$2:$Y$5000,2,0)),0,(VLOOKUP(U1243,'ITWR Dump'!$A$2:$Y$5000,2,0)))</f>
        <v>0</v>
      </c>
      <c r="AH1243" s="11">
        <f>IF(ISERROR(VLOOKUP(U1243,'ITWR Dump'!$A$2:$Y$5000,14,0)),0,(VLOOKUP(U1243,'ITWR Dump'!$A$2:$Y$5000,14,0)))</f>
        <v>0</v>
      </c>
      <c r="AI1243" s="11" t="str">
        <f t="shared" si="543"/>
        <v>01-Maintenance Offshore</v>
      </c>
      <c r="AJ1243" s="11" t="str">
        <f t="shared" si="544"/>
        <v>Offshore</v>
      </c>
      <c r="AK1243" s="11" t="str">
        <f>IF(ISERROR(VLOOKUP(A1243,'Team Data'!$C$2:$U$213,17,0)),0,(VLOOKUP(A1243,'Team Data'!$C$2:$U$213,17,0)))</f>
        <v>BI and RM</v>
      </c>
      <c r="AL1243" s="11" t="str">
        <f t="shared" si="545"/>
        <v>2017-04-24</v>
      </c>
      <c r="AM1243" s="11">
        <f>IF(ISERROR(VLOOKUP(U1243,'ITWR Dump'!$A$2:$Y$5000,16,0)),0,(VLOOKUP(U1243,'ITWR Dump'!$A$2:$Y$5000,16,0)))</f>
        <v>0</v>
      </c>
      <c r="AN1243" s="11">
        <f>IF(ISERROR(VLOOKUP(U1243,'ITWR Dump'!$A$2:$Y$5000,18,0)),0,(VLOOKUP(U1243,'ITWR Dump'!$A$2:$Y$5000,18,0)))</f>
        <v>0</v>
      </c>
      <c r="AO1243" s="11">
        <f>IF(ISERROR(VLOOKUP(U1243,'ITWR Dump'!$A$2:$Y$5000,25,0)),0,(VLOOKUP('ILC Report'!U1243,'ITWR Dump'!$A$2:$Y$5000,25,0)))</f>
        <v>0</v>
      </c>
      <c r="AP1243" s="11">
        <f t="shared" si="546"/>
        <v>0</v>
      </c>
      <c r="AQ1243" s="26">
        <f t="shared" si="547"/>
        <v>0</v>
      </c>
      <c r="AR1243" s="26">
        <f t="shared" si="548"/>
        <v>0</v>
      </c>
      <c r="AS1243" s="26">
        <f t="shared" si="549"/>
        <v>0</v>
      </c>
      <c r="AT1243" s="26">
        <f t="shared" si="550"/>
        <v>0</v>
      </c>
      <c r="AU1243" s="26">
        <f t="shared" si="551"/>
        <v>0</v>
      </c>
      <c r="AV1243" s="26">
        <f t="shared" si="552"/>
        <v>0</v>
      </c>
      <c r="AW1243" s="11" t="s">
        <v>653</v>
      </c>
      <c r="AX1243" s="11" t="str">
        <f>VLOOKUP(L1243,Group!$A$2:$B$1000,2,0)</f>
        <v>Maintenance</v>
      </c>
      <c r="AY1243" s="11">
        <f>IF(ISERROR(VLOOKUP(U1243,'ITWR Dump'!$A$2:$Y$5000,15,0)),0,(VLOOKUP('ILC Report'!U1243,'ITWR Dump'!$A$2:$Y$5000,15,0)))</f>
        <v>0</v>
      </c>
      <c r="AZ1243" s="11" t="str">
        <f t="shared" si="553"/>
        <v>No</v>
      </c>
      <c r="BA1243" s="11" t="str">
        <f t="shared" si="554"/>
        <v>BKI</v>
      </c>
      <c r="BB1243" s="11" t="str">
        <f t="shared" si="555"/>
        <v>MN</v>
      </c>
      <c r="BC1243" s="11" t="str">
        <f t="shared" si="556"/>
        <v>No</v>
      </c>
    </row>
    <row r="1244" spans="1:55" x14ac:dyDescent="0.3">
      <c r="A1244" s="11" t="s">
        <v>684</v>
      </c>
      <c r="B1244" s="11" t="s">
        <v>1869</v>
      </c>
      <c r="C1244" s="11" t="s">
        <v>617</v>
      </c>
      <c r="D1244" s="11" t="s">
        <v>2592</v>
      </c>
      <c r="E1244" s="38" t="s">
        <v>2902</v>
      </c>
      <c r="F1244" s="11">
        <v>1</v>
      </c>
      <c r="G1244" s="40" t="s">
        <v>218</v>
      </c>
      <c r="H1244" s="11" t="str">
        <f t="shared" si="538"/>
        <v>Regular</v>
      </c>
      <c r="I1244" s="11" t="str">
        <f t="shared" si="530"/>
        <v>INDIA</v>
      </c>
      <c r="J1244" s="11" t="str">
        <f>IF(ISERROR(VLOOKUP(C1244,'WI Vs ASM'!$B$2:$E$1000,4,0)),0,(VLOOKUP(C1244,'WI Vs ASM'!$B$2:$E$1000,4,0)))</f>
        <v>Offshore</v>
      </c>
      <c r="K1244" s="11" t="str">
        <f>IF(ISERROR(VLOOKUP(C1244,'WI Vs ASM'!$B$2:$F$1000,5,0)),0,(VLOOKUP(C1244,'WI Vs ASM'!$B$2:$F$1000,5,0)))</f>
        <v>01-Fixed Price</v>
      </c>
      <c r="L1244" s="11" t="str">
        <f>IF(ISERROR(VLOOKUP(C1244,'WI Vs ASM'!$B$2:$D$1000,3,0)),0,(VLOOKUP(C1244,'WI Vs ASM'!$B$2:$D$1000,3,0)))</f>
        <v>01-Maintenance Offshore</v>
      </c>
      <c r="M1244" s="11" t="str">
        <f>IF(ISERROR(VLOOKUP(C1244,'WI Vs ASM'!$B$2:$I$1000,8,0)),0,(VLOOKUP(C1244,'WI Vs ASM'!$B$2:$I$1000,8,0)))</f>
        <v>Rahul Soman</v>
      </c>
      <c r="N1244" s="11" t="str">
        <f>IF(ISERROR(VLOOKUP(C1244,'WI Vs ASM'!$B$2:$G$1000,6,0)),0,(VLOOKUP(C1244,'WI Vs ASM'!$B$2:$G$1000,6,0)))</f>
        <v>Treasury</v>
      </c>
      <c r="O1244" s="11" t="str">
        <f>IF(ISERROR(VLOOKUP(C1244,'WI Vs ASM'!$B$2:$H$1000,7,0)),0,(VLOOKUP(C1244,'WI Vs ASM'!$B$2:$H$1000,7,0)))</f>
        <v>Central Functions</v>
      </c>
      <c r="P1244" s="11" t="str">
        <f t="shared" si="531"/>
        <v>May-17</v>
      </c>
      <c r="Q1244" s="11" t="str">
        <f t="shared" si="532"/>
        <v>Q2</v>
      </c>
      <c r="R1244" s="11" t="str">
        <f>IF(ISERROR(VLOOKUP(C1244,'WI Vs ASM'!$B$2:$J$1000,9,0)),0,(VLOOKUP(C1244,'WI Vs ASM'!$B$2:$J$1000,9,0)))</f>
        <v>Jyothi Pai</v>
      </c>
      <c r="S1244" s="11" t="str">
        <f>IF(ISERROR(VLOOKUP(C1244,'WI Vs ASM'!$B$2:$K$1000,10,0)),0,(VLOOKUP(C1244,'WI Vs ASM'!$B$2:$K$1000,10,0)))</f>
        <v>Linda J. Richardson</v>
      </c>
      <c r="T1244" s="11" t="str">
        <f>IF(ISERROR(VLOOKUP(C1244,'WI Vs ASM'!$B$2:$L$1000,11,0)),0,(VLOOKUP(C1244,'WI Vs ASM'!$B$2:$L$1000,11,0)))</f>
        <v>Crystal Romano</v>
      </c>
      <c r="U1244" s="11" t="e">
        <f t="shared" si="539"/>
        <v>#VALUE!</v>
      </c>
      <c r="V1244" s="11" t="str">
        <f t="shared" si="533"/>
        <v>No</v>
      </c>
      <c r="W1244" s="11" t="str">
        <f t="shared" si="534"/>
        <v>Yes</v>
      </c>
      <c r="X1244" s="11" t="str">
        <f t="shared" si="535"/>
        <v>No</v>
      </c>
      <c r="Y1244" s="11" t="str">
        <f t="shared" si="536"/>
        <v>No</v>
      </c>
      <c r="Z1244" s="11" t="str">
        <f t="shared" si="537"/>
        <v>No</v>
      </c>
      <c r="AA1244" s="11" t="str">
        <f t="shared" si="540"/>
        <v>No</v>
      </c>
      <c r="AB1244" s="11">
        <f>IF(ISERROR(VLOOKUP(U1244,'ITWR Dump'!$A$2:$Y$5000,24,0)),0,(VLOOKUP('ILC Report'!U1244,'ITWR Dump'!$A$2:$Y$5000,24,0)))</f>
        <v>0</v>
      </c>
      <c r="AC1244" s="11" t="str">
        <f t="shared" si="541"/>
        <v>No</v>
      </c>
      <c r="AD1244" s="11" t="str">
        <f t="shared" si="542"/>
        <v/>
      </c>
      <c r="AE1244" s="11">
        <f>IF(ISERROR(VLOOKUP(U1244,'ITWR Dump'!$A$2:$Y$5000,13,0)),0,(VLOOKUP(U1244,'ITWR Dump'!$A$2:$Y$5000,13,0)))</f>
        <v>0</v>
      </c>
      <c r="AF1244" s="11">
        <f>IF(ISERROR(VLOOKUP(U1244,'ITWR Dump'!$A$2:$Y$5000,11,0)),0,(VLOOKUP(U1244,'ITWR Dump'!$A$2:$Y$5000,11,0)))</f>
        <v>0</v>
      </c>
      <c r="AG1244" s="11">
        <f>IF(ISERROR(VLOOKUP(U1244,'ITWR Dump'!$A$2:$Y$5000,2,0)),0,(VLOOKUP(U1244,'ITWR Dump'!$A$2:$Y$5000,2,0)))</f>
        <v>0</v>
      </c>
      <c r="AH1244" s="11">
        <f>IF(ISERROR(VLOOKUP(U1244,'ITWR Dump'!$A$2:$Y$5000,14,0)),0,(VLOOKUP(U1244,'ITWR Dump'!$A$2:$Y$5000,14,0)))</f>
        <v>0</v>
      </c>
      <c r="AI1244" s="11" t="str">
        <f t="shared" si="543"/>
        <v>01-Maintenance Offshore</v>
      </c>
      <c r="AJ1244" s="11" t="str">
        <f t="shared" si="544"/>
        <v>Offshore</v>
      </c>
      <c r="AK1244" s="11" t="str">
        <f>IF(ISERROR(VLOOKUP(A1244,'Team Data'!$C$2:$U$213,17,0)),0,(VLOOKUP(A1244,'Team Data'!$C$2:$U$213,17,0)))</f>
        <v>BI and RM</v>
      </c>
      <c r="AL1244" s="11" t="str">
        <f t="shared" si="545"/>
        <v>2017-04-24</v>
      </c>
      <c r="AM1244" s="11">
        <f>IF(ISERROR(VLOOKUP(U1244,'ITWR Dump'!$A$2:$Y$5000,16,0)),0,(VLOOKUP(U1244,'ITWR Dump'!$A$2:$Y$5000,16,0)))</f>
        <v>0</v>
      </c>
      <c r="AN1244" s="11">
        <f>IF(ISERROR(VLOOKUP(U1244,'ITWR Dump'!$A$2:$Y$5000,18,0)),0,(VLOOKUP(U1244,'ITWR Dump'!$A$2:$Y$5000,18,0)))</f>
        <v>0</v>
      </c>
      <c r="AO1244" s="11">
        <f>IF(ISERROR(VLOOKUP(U1244,'ITWR Dump'!$A$2:$Y$5000,25,0)),0,(VLOOKUP('ILC Report'!U1244,'ITWR Dump'!$A$2:$Y$5000,25,0)))</f>
        <v>0</v>
      </c>
      <c r="AP1244" s="11">
        <f t="shared" si="546"/>
        <v>0</v>
      </c>
      <c r="AQ1244" s="26">
        <f t="shared" si="547"/>
        <v>0</v>
      </c>
      <c r="AR1244" s="26">
        <f t="shared" si="548"/>
        <v>0</v>
      </c>
      <c r="AS1244" s="26">
        <f t="shared" si="549"/>
        <v>0</v>
      </c>
      <c r="AT1244" s="26">
        <f t="shared" si="550"/>
        <v>0</v>
      </c>
      <c r="AU1244" s="26">
        <f t="shared" si="551"/>
        <v>0</v>
      </c>
      <c r="AV1244" s="26">
        <f t="shared" si="552"/>
        <v>0</v>
      </c>
      <c r="AW1244" s="11" t="s">
        <v>653</v>
      </c>
      <c r="AX1244" s="11" t="str">
        <f>VLOOKUP(L1244,Group!$A$2:$B$1000,2,0)</f>
        <v>Maintenance</v>
      </c>
      <c r="AY1244" s="11">
        <f>IF(ISERROR(VLOOKUP(U1244,'ITWR Dump'!$A$2:$Y$5000,15,0)),0,(VLOOKUP('ILC Report'!U1244,'ITWR Dump'!$A$2:$Y$5000,15,0)))</f>
        <v>0</v>
      </c>
      <c r="AZ1244" s="11" t="str">
        <f t="shared" si="553"/>
        <v>No</v>
      </c>
      <c r="BA1244" s="11" t="str">
        <f t="shared" si="554"/>
        <v>BKI</v>
      </c>
      <c r="BB1244" s="11" t="str">
        <f t="shared" si="555"/>
        <v>MN</v>
      </c>
      <c r="BC1244" s="11" t="str">
        <f t="shared" si="556"/>
        <v>No</v>
      </c>
    </row>
    <row r="1245" spans="1:55" x14ac:dyDescent="0.3">
      <c r="A1245" s="11" t="s">
        <v>684</v>
      </c>
      <c r="B1245" s="11" t="s">
        <v>1869</v>
      </c>
      <c r="C1245" s="11" t="s">
        <v>551</v>
      </c>
      <c r="D1245" s="11" t="s">
        <v>2595</v>
      </c>
      <c r="E1245" s="38" t="s">
        <v>2902</v>
      </c>
      <c r="F1245" s="11">
        <v>24</v>
      </c>
      <c r="G1245" s="40" t="s">
        <v>218</v>
      </c>
      <c r="H1245" s="11" t="str">
        <f t="shared" si="538"/>
        <v>Regular</v>
      </c>
      <c r="I1245" s="11" t="str">
        <f t="shared" si="530"/>
        <v>INDIA</v>
      </c>
      <c r="J1245" s="11" t="str">
        <f>IF(ISERROR(VLOOKUP(C1245,'WI Vs ASM'!$B$2:$E$1000,4,0)),0,(VLOOKUP(C1245,'WI Vs ASM'!$B$2:$E$1000,4,0)))</f>
        <v>Offshore</v>
      </c>
      <c r="K1245" s="11" t="str">
        <f>IF(ISERROR(VLOOKUP(C1245,'WI Vs ASM'!$B$2:$F$1000,5,0)),0,(VLOOKUP(C1245,'WI Vs ASM'!$B$2:$F$1000,5,0)))</f>
        <v>09-NonBillable</v>
      </c>
      <c r="L1245" s="11" t="str">
        <f>IF(ISERROR(VLOOKUP(C1245,'WI Vs ASM'!$B$2:$D$1000,3,0)),0,(VLOOKUP(C1245,'WI Vs ASM'!$B$2:$D$1000,3,0)))</f>
        <v>54-Knowledge Transfer/Training Offshore</v>
      </c>
      <c r="M1245" s="11" t="str">
        <f>IF(ISERROR(VLOOKUP(C1245,'WI Vs ASM'!$B$2:$I$1000,8,0)),0,(VLOOKUP(C1245,'WI Vs ASM'!$B$2:$I$1000,8,0)))</f>
        <v>Prakash Varadachari</v>
      </c>
      <c r="N1245" s="11" t="str">
        <f>IF(ISERROR(VLOOKUP(C1245,'WI Vs ASM'!$B$2:$G$1000,6,0)),0,(VLOOKUP(C1245,'WI Vs ASM'!$B$2:$G$1000,6,0)))</f>
        <v>Business Intelligence</v>
      </c>
      <c r="O1245" s="11" t="str">
        <f>IF(ISERROR(VLOOKUP(C1245,'WI Vs ASM'!$B$2:$H$1000,7,0)),0,(VLOOKUP(C1245,'WI Vs ASM'!$B$2:$H$1000,7,0)))</f>
        <v>EBI</v>
      </c>
      <c r="P1245" s="11" t="str">
        <f t="shared" si="531"/>
        <v>May-17</v>
      </c>
      <c r="Q1245" s="11" t="str">
        <f t="shared" si="532"/>
        <v>Q2</v>
      </c>
      <c r="R1245" s="11" t="str">
        <f>IF(ISERROR(VLOOKUP(C1245,'WI Vs ASM'!$B$2:$J$1000,9,0)),0,(VLOOKUP(C1245,'WI Vs ASM'!$B$2:$J$1000,9,0)))</f>
        <v>Rahmathunnisa Shahabuddin</v>
      </c>
      <c r="S1245" s="11" t="str">
        <f>IF(ISERROR(VLOOKUP(C1245,'WI Vs ASM'!$B$2:$K$1000,10,0)),0,(VLOOKUP(C1245,'WI Vs ASM'!$B$2:$K$1000,10,0)))</f>
        <v>Kimberly Hale</v>
      </c>
      <c r="T1245" s="11" t="str">
        <f>IF(ISERROR(VLOOKUP(C1245,'WI Vs ASM'!$B$2:$L$1000,11,0)),0,(VLOOKUP(C1245,'WI Vs ASM'!$B$2:$L$1000,11,0)))</f>
        <v>Crystal Romano</v>
      </c>
      <c r="U1245" s="11" t="e">
        <f t="shared" si="539"/>
        <v>#VALUE!</v>
      </c>
      <c r="V1245" s="11" t="str">
        <f t="shared" si="533"/>
        <v>No</v>
      </c>
      <c r="W1245" s="11" t="str">
        <f t="shared" si="534"/>
        <v>No</v>
      </c>
      <c r="X1245" s="11" t="str">
        <f t="shared" si="535"/>
        <v>No</v>
      </c>
      <c r="Y1245" s="11" t="str">
        <f t="shared" si="536"/>
        <v>No</v>
      </c>
      <c r="Z1245" s="11" t="str">
        <f t="shared" si="537"/>
        <v>No</v>
      </c>
      <c r="AA1245" s="11" t="str">
        <f t="shared" si="540"/>
        <v>No</v>
      </c>
      <c r="AB1245" s="11">
        <f>IF(ISERROR(VLOOKUP(U1245,'ITWR Dump'!$A$2:$Y$5000,24,0)),0,(VLOOKUP('ILC Report'!U1245,'ITWR Dump'!$A$2:$Y$5000,24,0)))</f>
        <v>0</v>
      </c>
      <c r="AC1245" s="11" t="str">
        <f t="shared" si="541"/>
        <v>No</v>
      </c>
      <c r="AD1245" s="11" t="str">
        <f t="shared" si="542"/>
        <v/>
      </c>
      <c r="AE1245" s="11">
        <f>IF(ISERROR(VLOOKUP(U1245,'ITWR Dump'!$A$2:$Y$5000,13,0)),0,(VLOOKUP(U1245,'ITWR Dump'!$A$2:$Y$5000,13,0)))</f>
        <v>0</v>
      </c>
      <c r="AF1245" s="11">
        <f>IF(ISERROR(VLOOKUP(U1245,'ITWR Dump'!$A$2:$Y$5000,11,0)),0,(VLOOKUP(U1245,'ITWR Dump'!$A$2:$Y$5000,11,0)))</f>
        <v>0</v>
      </c>
      <c r="AG1245" s="11">
        <f>IF(ISERROR(VLOOKUP(U1245,'ITWR Dump'!$A$2:$Y$5000,2,0)),0,(VLOOKUP(U1245,'ITWR Dump'!$A$2:$Y$5000,2,0)))</f>
        <v>0</v>
      </c>
      <c r="AH1245" s="11">
        <f>IF(ISERROR(VLOOKUP(U1245,'ITWR Dump'!$A$2:$Y$5000,14,0)),0,(VLOOKUP(U1245,'ITWR Dump'!$A$2:$Y$5000,14,0)))</f>
        <v>0</v>
      </c>
      <c r="AI1245" s="11" t="str">
        <f t="shared" si="543"/>
        <v>54-Knowledge Transfer/Training Offshore</v>
      </c>
      <c r="AJ1245" s="11" t="str">
        <f t="shared" si="544"/>
        <v>Offshore</v>
      </c>
      <c r="AK1245" s="11" t="str">
        <f>IF(ISERROR(VLOOKUP(A1245,'Team Data'!$C$2:$U$213,17,0)),0,(VLOOKUP(A1245,'Team Data'!$C$2:$U$213,17,0)))</f>
        <v>BI and RM</v>
      </c>
      <c r="AL1245" s="11" t="str">
        <f t="shared" si="545"/>
        <v>2017-04-24</v>
      </c>
      <c r="AM1245" s="11">
        <f>IF(ISERROR(VLOOKUP(U1245,'ITWR Dump'!$A$2:$Y$5000,16,0)),0,(VLOOKUP(U1245,'ITWR Dump'!$A$2:$Y$5000,16,0)))</f>
        <v>0</v>
      </c>
      <c r="AN1245" s="11">
        <f>IF(ISERROR(VLOOKUP(U1245,'ITWR Dump'!$A$2:$Y$5000,18,0)),0,(VLOOKUP(U1245,'ITWR Dump'!$A$2:$Y$5000,18,0)))</f>
        <v>0</v>
      </c>
      <c r="AO1245" s="11">
        <f>IF(ISERROR(VLOOKUP(U1245,'ITWR Dump'!$A$2:$Y$5000,25,0)),0,(VLOOKUP('ILC Report'!U1245,'ITWR Dump'!$A$2:$Y$5000,25,0)))</f>
        <v>0</v>
      </c>
      <c r="AP1245" s="11">
        <f t="shared" si="546"/>
        <v>0</v>
      </c>
      <c r="AQ1245" s="26">
        <f t="shared" si="547"/>
        <v>0</v>
      </c>
      <c r="AR1245" s="26">
        <f t="shared" si="548"/>
        <v>0</v>
      </c>
      <c r="AS1245" s="26">
        <f t="shared" si="549"/>
        <v>0</v>
      </c>
      <c r="AT1245" s="26">
        <f t="shared" si="550"/>
        <v>0</v>
      </c>
      <c r="AU1245" s="26">
        <f t="shared" si="551"/>
        <v>0</v>
      </c>
      <c r="AV1245" s="26">
        <f t="shared" si="552"/>
        <v>0</v>
      </c>
      <c r="AW1245" s="11" t="s">
        <v>653</v>
      </c>
      <c r="AX1245" s="11" t="str">
        <f>VLOOKUP(L1245,Group!$A$2:$B$1000,2,0)</f>
        <v>Maintenance</v>
      </c>
      <c r="AY1245" s="11">
        <f>IF(ISERROR(VLOOKUP(U1245,'ITWR Dump'!$A$2:$Y$5000,15,0)),0,(VLOOKUP('ILC Report'!U1245,'ITWR Dump'!$A$2:$Y$5000,15,0)))</f>
        <v>0</v>
      </c>
      <c r="AZ1245" s="11" t="str">
        <f t="shared" si="553"/>
        <v>No</v>
      </c>
      <c r="BA1245" s="11" t="str">
        <f t="shared" si="554"/>
        <v>BKI</v>
      </c>
      <c r="BB1245" s="11" t="str">
        <f t="shared" si="555"/>
        <v>KT</v>
      </c>
      <c r="BC1245" s="11" t="str">
        <f t="shared" si="556"/>
        <v>No</v>
      </c>
    </row>
    <row r="1246" spans="1:55" x14ac:dyDescent="0.3">
      <c r="A1246" s="11" t="s">
        <v>684</v>
      </c>
      <c r="B1246" s="11" t="s">
        <v>1869</v>
      </c>
      <c r="C1246" s="11" t="s">
        <v>551</v>
      </c>
      <c r="D1246" s="11" t="s">
        <v>2593</v>
      </c>
      <c r="E1246" s="38" t="s">
        <v>2902</v>
      </c>
      <c r="F1246" s="11">
        <v>1</v>
      </c>
      <c r="G1246" s="40" t="s">
        <v>218</v>
      </c>
      <c r="H1246" s="11" t="str">
        <f t="shared" si="538"/>
        <v>Regular</v>
      </c>
      <c r="I1246" s="11" t="str">
        <f t="shared" si="530"/>
        <v>INDIA</v>
      </c>
      <c r="J1246" s="11" t="str">
        <f>IF(ISERROR(VLOOKUP(C1246,'WI Vs ASM'!$B$2:$E$1000,4,0)),0,(VLOOKUP(C1246,'WI Vs ASM'!$B$2:$E$1000,4,0)))</f>
        <v>Offshore</v>
      </c>
      <c r="K1246" s="11" t="str">
        <f>IF(ISERROR(VLOOKUP(C1246,'WI Vs ASM'!$B$2:$F$1000,5,0)),0,(VLOOKUP(C1246,'WI Vs ASM'!$B$2:$F$1000,5,0)))</f>
        <v>09-NonBillable</v>
      </c>
      <c r="L1246" s="11" t="str">
        <f>IF(ISERROR(VLOOKUP(C1246,'WI Vs ASM'!$B$2:$D$1000,3,0)),0,(VLOOKUP(C1246,'WI Vs ASM'!$B$2:$D$1000,3,0)))</f>
        <v>54-Knowledge Transfer/Training Offshore</v>
      </c>
      <c r="M1246" s="11" t="str">
        <f>IF(ISERROR(VLOOKUP(C1246,'WI Vs ASM'!$B$2:$I$1000,8,0)),0,(VLOOKUP(C1246,'WI Vs ASM'!$B$2:$I$1000,8,0)))</f>
        <v>Prakash Varadachari</v>
      </c>
      <c r="N1246" s="11" t="str">
        <f>IF(ISERROR(VLOOKUP(C1246,'WI Vs ASM'!$B$2:$G$1000,6,0)),0,(VLOOKUP(C1246,'WI Vs ASM'!$B$2:$G$1000,6,0)))</f>
        <v>Business Intelligence</v>
      </c>
      <c r="O1246" s="11" t="str">
        <f>IF(ISERROR(VLOOKUP(C1246,'WI Vs ASM'!$B$2:$H$1000,7,0)),0,(VLOOKUP(C1246,'WI Vs ASM'!$B$2:$H$1000,7,0)))</f>
        <v>EBI</v>
      </c>
      <c r="P1246" s="11" t="str">
        <f t="shared" si="531"/>
        <v>May-17</v>
      </c>
      <c r="Q1246" s="11" t="str">
        <f t="shared" si="532"/>
        <v>Q2</v>
      </c>
      <c r="R1246" s="11" t="str">
        <f>IF(ISERROR(VLOOKUP(C1246,'WI Vs ASM'!$B$2:$J$1000,9,0)),0,(VLOOKUP(C1246,'WI Vs ASM'!$B$2:$J$1000,9,0)))</f>
        <v>Rahmathunnisa Shahabuddin</v>
      </c>
      <c r="S1246" s="11" t="str">
        <f>IF(ISERROR(VLOOKUP(C1246,'WI Vs ASM'!$B$2:$K$1000,10,0)),0,(VLOOKUP(C1246,'WI Vs ASM'!$B$2:$K$1000,10,0)))</f>
        <v>Kimberly Hale</v>
      </c>
      <c r="T1246" s="11" t="str">
        <f>IF(ISERROR(VLOOKUP(C1246,'WI Vs ASM'!$B$2:$L$1000,11,0)),0,(VLOOKUP(C1246,'WI Vs ASM'!$B$2:$L$1000,11,0)))</f>
        <v>Crystal Romano</v>
      </c>
      <c r="U1246" s="11" t="e">
        <f t="shared" si="539"/>
        <v>#VALUE!</v>
      </c>
      <c r="V1246" s="11" t="str">
        <f t="shared" si="533"/>
        <v>No</v>
      </c>
      <c r="W1246" s="11" t="str">
        <f t="shared" si="534"/>
        <v>No</v>
      </c>
      <c r="X1246" s="11" t="str">
        <f t="shared" si="535"/>
        <v>No</v>
      </c>
      <c r="Y1246" s="11" t="str">
        <f t="shared" si="536"/>
        <v>No</v>
      </c>
      <c r="Z1246" s="11" t="str">
        <f t="shared" si="537"/>
        <v>No</v>
      </c>
      <c r="AA1246" s="11" t="str">
        <f t="shared" si="540"/>
        <v>No</v>
      </c>
      <c r="AB1246" s="11">
        <f>IF(ISERROR(VLOOKUP(U1246,'ITWR Dump'!$A$2:$Y$5000,24,0)),0,(VLOOKUP('ILC Report'!U1246,'ITWR Dump'!$A$2:$Y$5000,24,0)))</f>
        <v>0</v>
      </c>
      <c r="AC1246" s="11" t="str">
        <f t="shared" si="541"/>
        <v>No</v>
      </c>
      <c r="AD1246" s="11" t="str">
        <f t="shared" si="542"/>
        <v/>
      </c>
      <c r="AE1246" s="11">
        <f>IF(ISERROR(VLOOKUP(U1246,'ITWR Dump'!$A$2:$Y$5000,13,0)),0,(VLOOKUP(U1246,'ITWR Dump'!$A$2:$Y$5000,13,0)))</f>
        <v>0</v>
      </c>
      <c r="AF1246" s="11">
        <f>IF(ISERROR(VLOOKUP(U1246,'ITWR Dump'!$A$2:$Y$5000,11,0)),0,(VLOOKUP(U1246,'ITWR Dump'!$A$2:$Y$5000,11,0)))</f>
        <v>0</v>
      </c>
      <c r="AG1246" s="11">
        <f>IF(ISERROR(VLOOKUP(U1246,'ITWR Dump'!$A$2:$Y$5000,2,0)),0,(VLOOKUP(U1246,'ITWR Dump'!$A$2:$Y$5000,2,0)))</f>
        <v>0</v>
      </c>
      <c r="AH1246" s="11">
        <f>IF(ISERROR(VLOOKUP(U1246,'ITWR Dump'!$A$2:$Y$5000,14,0)),0,(VLOOKUP(U1246,'ITWR Dump'!$A$2:$Y$5000,14,0)))</f>
        <v>0</v>
      </c>
      <c r="AI1246" s="11" t="str">
        <f t="shared" si="543"/>
        <v>54-Knowledge Transfer/Training Offshore</v>
      </c>
      <c r="AJ1246" s="11" t="str">
        <f t="shared" si="544"/>
        <v>Offshore</v>
      </c>
      <c r="AK1246" s="11" t="str">
        <f>IF(ISERROR(VLOOKUP(A1246,'Team Data'!$C$2:$U$213,17,0)),0,(VLOOKUP(A1246,'Team Data'!$C$2:$U$213,17,0)))</f>
        <v>BI and RM</v>
      </c>
      <c r="AL1246" s="11" t="str">
        <f t="shared" si="545"/>
        <v>2017-04-24</v>
      </c>
      <c r="AM1246" s="11">
        <f>IF(ISERROR(VLOOKUP(U1246,'ITWR Dump'!$A$2:$Y$5000,16,0)),0,(VLOOKUP(U1246,'ITWR Dump'!$A$2:$Y$5000,16,0)))</f>
        <v>0</v>
      </c>
      <c r="AN1246" s="11">
        <f>IF(ISERROR(VLOOKUP(U1246,'ITWR Dump'!$A$2:$Y$5000,18,0)),0,(VLOOKUP(U1246,'ITWR Dump'!$A$2:$Y$5000,18,0)))</f>
        <v>0</v>
      </c>
      <c r="AO1246" s="11">
        <f>IF(ISERROR(VLOOKUP(U1246,'ITWR Dump'!$A$2:$Y$5000,25,0)),0,(VLOOKUP('ILC Report'!U1246,'ITWR Dump'!$A$2:$Y$5000,25,0)))</f>
        <v>0</v>
      </c>
      <c r="AP1246" s="11">
        <f t="shared" si="546"/>
        <v>0</v>
      </c>
      <c r="AQ1246" s="26">
        <f t="shared" si="547"/>
        <v>0</v>
      </c>
      <c r="AR1246" s="26">
        <f t="shared" si="548"/>
        <v>0</v>
      </c>
      <c r="AS1246" s="26">
        <f t="shared" si="549"/>
        <v>0</v>
      </c>
      <c r="AT1246" s="26">
        <f t="shared" si="550"/>
        <v>0</v>
      </c>
      <c r="AU1246" s="26">
        <f t="shared" si="551"/>
        <v>0</v>
      </c>
      <c r="AV1246" s="26">
        <f t="shared" si="552"/>
        <v>0</v>
      </c>
      <c r="AW1246" s="11" t="s">
        <v>653</v>
      </c>
      <c r="AX1246" s="11" t="str">
        <f>VLOOKUP(L1246,Group!$A$2:$B$1000,2,0)</f>
        <v>Maintenance</v>
      </c>
      <c r="AY1246" s="11">
        <f>IF(ISERROR(VLOOKUP(U1246,'ITWR Dump'!$A$2:$Y$5000,15,0)),0,(VLOOKUP('ILC Report'!U1246,'ITWR Dump'!$A$2:$Y$5000,15,0)))</f>
        <v>0</v>
      </c>
      <c r="AZ1246" s="11" t="str">
        <f t="shared" si="553"/>
        <v>No</v>
      </c>
      <c r="BA1246" s="11" t="str">
        <f t="shared" si="554"/>
        <v>BKI</v>
      </c>
      <c r="BB1246" s="11" t="str">
        <f t="shared" si="555"/>
        <v>KT</v>
      </c>
      <c r="BC1246" s="11" t="str">
        <f t="shared" si="556"/>
        <v>No</v>
      </c>
    </row>
    <row r="1247" spans="1:55" x14ac:dyDescent="0.3">
      <c r="A1247" s="11" t="s">
        <v>684</v>
      </c>
      <c r="B1247" s="11" t="s">
        <v>1869</v>
      </c>
      <c r="C1247" s="11" t="s">
        <v>550</v>
      </c>
      <c r="D1247" s="11" t="s">
        <v>2594</v>
      </c>
      <c r="E1247" s="38" t="s">
        <v>2902</v>
      </c>
      <c r="F1247" s="11">
        <v>1</v>
      </c>
      <c r="G1247" s="40" t="s">
        <v>218</v>
      </c>
      <c r="H1247" s="11" t="str">
        <f t="shared" si="538"/>
        <v>Regular</v>
      </c>
      <c r="I1247" s="11" t="str">
        <f t="shared" si="530"/>
        <v>INDIA</v>
      </c>
      <c r="J1247" s="11" t="str">
        <f>IF(ISERROR(VLOOKUP(C1247,'WI Vs ASM'!$B$2:$E$1000,4,0)),0,(VLOOKUP(C1247,'WI Vs ASM'!$B$2:$E$1000,4,0)))</f>
        <v>Offshore</v>
      </c>
      <c r="K1247" s="11" t="str">
        <f>IF(ISERROR(VLOOKUP(C1247,'WI Vs ASM'!$B$2:$F$1000,5,0)),0,(VLOOKUP(C1247,'WI Vs ASM'!$B$2:$F$1000,5,0)))</f>
        <v>02-Variable Billable</v>
      </c>
      <c r="L1247" s="11" t="str">
        <f>IF(ISERROR(VLOOKUP(C1247,'WI Vs ASM'!$B$2:$D$1000,3,0)),0,(VLOOKUP(C1247,'WI Vs ASM'!$B$2:$D$1000,3,0)))</f>
        <v>11-Enhancement Offshore</v>
      </c>
      <c r="M1247" s="11" t="str">
        <f>IF(ISERROR(VLOOKUP(C1247,'WI Vs ASM'!$B$2:$I$1000,8,0)),0,(VLOOKUP(C1247,'WI Vs ASM'!$B$2:$I$1000,8,0)))</f>
        <v>Prakash Varadachari</v>
      </c>
      <c r="N1247" s="11" t="str">
        <f>IF(ISERROR(VLOOKUP(C1247,'WI Vs ASM'!$B$2:$G$1000,6,0)),0,(VLOOKUP(C1247,'WI Vs ASM'!$B$2:$G$1000,6,0)))</f>
        <v>Business Intelligence</v>
      </c>
      <c r="O1247" s="11" t="str">
        <f>IF(ISERROR(VLOOKUP(C1247,'WI Vs ASM'!$B$2:$H$1000,7,0)),0,(VLOOKUP(C1247,'WI Vs ASM'!$B$2:$H$1000,7,0)))</f>
        <v>EBI</v>
      </c>
      <c r="P1247" s="11" t="str">
        <f t="shared" si="531"/>
        <v>May-17</v>
      </c>
      <c r="Q1247" s="11" t="str">
        <f t="shared" si="532"/>
        <v>Q2</v>
      </c>
      <c r="R1247" s="11" t="str">
        <f>IF(ISERROR(VLOOKUP(C1247,'WI Vs ASM'!$B$2:$J$1000,9,0)),0,(VLOOKUP(C1247,'WI Vs ASM'!$B$2:$J$1000,9,0)))</f>
        <v>Chandraprabha Palaniswamy</v>
      </c>
      <c r="S1247" s="11" t="str">
        <f>IF(ISERROR(VLOOKUP(C1247,'WI Vs ASM'!$B$2:$K$1000,10,0)),0,(VLOOKUP(C1247,'WI Vs ASM'!$B$2:$K$1000,10,0)))</f>
        <v>Kimberly Hale</v>
      </c>
      <c r="T1247" s="11" t="str">
        <f>IF(ISERROR(VLOOKUP(C1247,'WI Vs ASM'!$B$2:$L$1000,11,0)),0,(VLOOKUP(C1247,'WI Vs ASM'!$B$2:$L$1000,11,0)))</f>
        <v>Crystal Romano</v>
      </c>
      <c r="U1247" s="11" t="str">
        <f t="shared" si="539"/>
        <v>WR736246</v>
      </c>
      <c r="V1247" s="11" t="str">
        <f t="shared" si="533"/>
        <v>No</v>
      </c>
      <c r="W1247" s="11" t="str">
        <f t="shared" si="534"/>
        <v>Yes</v>
      </c>
      <c r="X1247" s="11" t="str">
        <f t="shared" si="535"/>
        <v>No</v>
      </c>
      <c r="Y1247" s="11" t="str">
        <f t="shared" si="536"/>
        <v>No</v>
      </c>
      <c r="Z1247" s="11" t="str">
        <f t="shared" si="537"/>
        <v>No</v>
      </c>
      <c r="AA1247" s="11" t="str">
        <f t="shared" si="540"/>
        <v>No</v>
      </c>
      <c r="AB1247" s="11">
        <f>IF(ISERROR(VLOOKUP(U1247,'ITWR Dump'!$A$2:$Y$5000,24,0)),0,(VLOOKUP('ILC Report'!U1247,'ITWR Dump'!$A$2:$Y$5000,24,0)))</f>
        <v>0</v>
      </c>
      <c r="AC1247" s="11" t="str">
        <f t="shared" si="541"/>
        <v>No</v>
      </c>
      <c r="AD1247" s="11" t="str">
        <f t="shared" si="542"/>
        <v/>
      </c>
      <c r="AE1247" s="11">
        <f>IF(ISERROR(VLOOKUP(U1247,'ITWR Dump'!$A$2:$Y$5000,13,0)),0,(VLOOKUP(U1247,'ITWR Dump'!$A$2:$Y$5000,13,0)))</f>
        <v>0</v>
      </c>
      <c r="AF1247" s="11">
        <f>IF(ISERROR(VLOOKUP(U1247,'ITWR Dump'!$A$2:$Y$5000,11,0)),0,(VLOOKUP(U1247,'ITWR Dump'!$A$2:$Y$5000,11,0)))</f>
        <v>0</v>
      </c>
      <c r="AG1247" s="11">
        <f>IF(ISERROR(VLOOKUP(U1247,'ITWR Dump'!$A$2:$Y$5000,2,0)),0,(VLOOKUP(U1247,'ITWR Dump'!$A$2:$Y$5000,2,0)))</f>
        <v>0</v>
      </c>
      <c r="AH1247" s="11">
        <f>IF(ISERROR(VLOOKUP(U1247,'ITWR Dump'!$A$2:$Y$5000,14,0)),0,(VLOOKUP(U1247,'ITWR Dump'!$A$2:$Y$5000,14,0)))</f>
        <v>0</v>
      </c>
      <c r="AI1247" s="11" t="str">
        <f t="shared" si="543"/>
        <v>11-Enhancement Offshore</v>
      </c>
      <c r="AJ1247" s="11" t="str">
        <f t="shared" si="544"/>
        <v>Offshore</v>
      </c>
      <c r="AK1247" s="11" t="str">
        <f>IF(ISERROR(VLOOKUP(A1247,'Team Data'!$C$2:$U$213,17,0)),0,(VLOOKUP(A1247,'Team Data'!$C$2:$U$213,17,0)))</f>
        <v>BI and RM</v>
      </c>
      <c r="AL1247" s="11" t="str">
        <f t="shared" si="545"/>
        <v>2017-04-24</v>
      </c>
      <c r="AM1247" s="11">
        <f>IF(ISERROR(VLOOKUP(U1247,'ITWR Dump'!$A$2:$Y$5000,16,0)),0,(VLOOKUP(U1247,'ITWR Dump'!$A$2:$Y$5000,16,0)))</f>
        <v>0</v>
      </c>
      <c r="AN1247" s="11">
        <f>IF(ISERROR(VLOOKUP(U1247,'ITWR Dump'!$A$2:$Y$5000,18,0)),0,(VLOOKUP(U1247,'ITWR Dump'!$A$2:$Y$5000,18,0)))</f>
        <v>0</v>
      </c>
      <c r="AO1247" s="11">
        <f>IF(ISERROR(VLOOKUP(U1247,'ITWR Dump'!$A$2:$Y$5000,25,0)),0,(VLOOKUP('ILC Report'!U1247,'ITWR Dump'!$A$2:$Y$5000,25,0)))</f>
        <v>0</v>
      </c>
      <c r="AP1247" s="11">
        <f t="shared" si="546"/>
        <v>0</v>
      </c>
      <c r="AQ1247" s="26">
        <f t="shared" si="547"/>
        <v>0</v>
      </c>
      <c r="AR1247" s="26">
        <f t="shared" si="548"/>
        <v>0</v>
      </c>
      <c r="AS1247" s="26">
        <f t="shared" si="549"/>
        <v>0</v>
      </c>
      <c r="AT1247" s="26">
        <f t="shared" si="550"/>
        <v>0</v>
      </c>
      <c r="AU1247" s="26">
        <f t="shared" si="551"/>
        <v>0</v>
      </c>
      <c r="AV1247" s="26">
        <f t="shared" si="552"/>
        <v>0</v>
      </c>
      <c r="AW1247" s="11" t="s">
        <v>653</v>
      </c>
      <c r="AX1247" s="11" t="str">
        <f>VLOOKUP(L1247,Group!$A$2:$B$1000,2,0)</f>
        <v>Enhancement</v>
      </c>
      <c r="AY1247" s="11">
        <f>IF(ISERROR(VLOOKUP(U1247,'ITWR Dump'!$A$2:$Y$5000,15,0)),0,(VLOOKUP('ILC Report'!U1247,'ITWR Dump'!$A$2:$Y$5000,15,0)))</f>
        <v>0</v>
      </c>
      <c r="AZ1247" s="11" t="str">
        <f t="shared" si="553"/>
        <v>No</v>
      </c>
      <c r="BA1247" s="11" t="str">
        <f t="shared" si="554"/>
        <v>BKI</v>
      </c>
      <c r="BB1247" s="11" t="str">
        <f t="shared" si="555"/>
        <v>EN</v>
      </c>
      <c r="BC1247" s="11" t="str">
        <f t="shared" si="556"/>
        <v>No</v>
      </c>
    </row>
    <row r="1248" spans="1:55" x14ac:dyDescent="0.3">
      <c r="A1248" s="11" t="s">
        <v>684</v>
      </c>
      <c r="B1248" s="11" t="s">
        <v>1869</v>
      </c>
      <c r="C1248" s="11" t="s">
        <v>546</v>
      </c>
      <c r="D1248" s="11" t="s">
        <v>2584</v>
      </c>
      <c r="E1248" s="38" t="s">
        <v>2903</v>
      </c>
      <c r="F1248" s="11">
        <v>18</v>
      </c>
      <c r="G1248" s="40" t="s">
        <v>218</v>
      </c>
      <c r="H1248" s="11" t="str">
        <f t="shared" si="538"/>
        <v>Regular</v>
      </c>
      <c r="I1248" s="11" t="str">
        <f t="shared" si="530"/>
        <v>INDIA</v>
      </c>
      <c r="J1248" s="11" t="str">
        <f>IF(ISERROR(VLOOKUP(C1248,'WI Vs ASM'!$B$2:$E$1000,4,0)),0,(VLOOKUP(C1248,'WI Vs ASM'!$B$2:$E$1000,4,0)))</f>
        <v>Offshore</v>
      </c>
      <c r="K1248" s="11" t="str">
        <f>IF(ISERROR(VLOOKUP(C1248,'WI Vs ASM'!$B$2:$F$1000,5,0)),0,(VLOOKUP(C1248,'WI Vs ASM'!$B$2:$F$1000,5,0)))</f>
        <v>09-NonBillable</v>
      </c>
      <c r="L1248" s="11" t="str">
        <f>IF(ISERROR(VLOOKUP(C1248,'WI Vs ASM'!$B$2:$D$1000,3,0)),0,(VLOOKUP(C1248,'WI Vs ASM'!$B$2:$D$1000,3,0)))</f>
        <v>13-Enhancement Offshore Bench</v>
      </c>
      <c r="M1248" s="11" t="str">
        <f>IF(ISERROR(VLOOKUP(C1248,'WI Vs ASM'!$B$2:$I$1000,8,0)),0,(VLOOKUP(C1248,'WI Vs ASM'!$B$2:$I$1000,8,0)))</f>
        <v>Prakash Varadachari</v>
      </c>
      <c r="N1248" s="11" t="str">
        <f>IF(ISERROR(VLOOKUP(C1248,'WI Vs ASM'!$B$2:$G$1000,6,0)),0,(VLOOKUP(C1248,'WI Vs ASM'!$B$2:$G$1000,6,0)))</f>
        <v>Bench - BIRM Tower</v>
      </c>
      <c r="O1248" s="11" t="str">
        <f>IF(ISERROR(VLOOKUP(C1248,'WI Vs ASM'!$B$2:$H$1000,7,0)),0,(VLOOKUP(C1248,'WI Vs ASM'!$B$2:$H$1000,7,0)))</f>
        <v>Bench - BIRM Tower</v>
      </c>
      <c r="P1248" s="11" t="str">
        <f t="shared" si="531"/>
        <v>May-17</v>
      </c>
      <c r="Q1248" s="11" t="str">
        <f t="shared" si="532"/>
        <v>Q2</v>
      </c>
      <c r="R1248" s="11" t="str">
        <f>IF(ISERROR(VLOOKUP(C1248,'WI Vs ASM'!$B$2:$J$1000,9,0)),0,(VLOOKUP(C1248,'WI Vs ASM'!$B$2:$J$1000,9,0)))</f>
        <v>Chandraprabha Palaniswamy</v>
      </c>
      <c r="S1248" s="11" t="str">
        <f>IF(ISERROR(VLOOKUP(C1248,'WI Vs ASM'!$B$2:$K$1000,10,0)),0,(VLOOKUP(C1248,'WI Vs ASM'!$B$2:$K$1000,10,0)))</f>
        <v>Kimberly Hale</v>
      </c>
      <c r="T1248" s="11" t="str">
        <f>IF(ISERROR(VLOOKUP(C1248,'WI Vs ASM'!$B$2:$L$1000,11,0)),0,(VLOOKUP(C1248,'WI Vs ASM'!$B$2:$L$1000,11,0)))</f>
        <v>Crystal Romano</v>
      </c>
      <c r="U1248" s="11" t="e">
        <f t="shared" si="539"/>
        <v>#VALUE!</v>
      </c>
      <c r="V1248" s="11" t="str">
        <f t="shared" si="533"/>
        <v>No</v>
      </c>
      <c r="W1248" s="11" t="str">
        <f t="shared" si="534"/>
        <v>No</v>
      </c>
      <c r="X1248" s="11" t="str">
        <f t="shared" si="535"/>
        <v>No</v>
      </c>
      <c r="Y1248" s="11" t="str">
        <f t="shared" si="536"/>
        <v>No</v>
      </c>
      <c r="Z1248" s="11" t="str">
        <f t="shared" si="537"/>
        <v>No</v>
      </c>
      <c r="AA1248" s="11" t="str">
        <f t="shared" si="540"/>
        <v>No</v>
      </c>
      <c r="AB1248" s="11">
        <f>IF(ISERROR(VLOOKUP(U1248,'ITWR Dump'!$A$2:$Y$5000,24,0)),0,(VLOOKUP('ILC Report'!U1248,'ITWR Dump'!$A$2:$Y$5000,24,0)))</f>
        <v>0</v>
      </c>
      <c r="AC1248" s="11" t="str">
        <f t="shared" si="541"/>
        <v>No</v>
      </c>
      <c r="AD1248" s="11" t="str">
        <f t="shared" si="542"/>
        <v/>
      </c>
      <c r="AE1248" s="11">
        <f>IF(ISERROR(VLOOKUP(U1248,'ITWR Dump'!$A$2:$Y$5000,13,0)),0,(VLOOKUP(U1248,'ITWR Dump'!$A$2:$Y$5000,13,0)))</f>
        <v>0</v>
      </c>
      <c r="AF1248" s="11">
        <f>IF(ISERROR(VLOOKUP(U1248,'ITWR Dump'!$A$2:$Y$5000,11,0)),0,(VLOOKUP(U1248,'ITWR Dump'!$A$2:$Y$5000,11,0)))</f>
        <v>0</v>
      </c>
      <c r="AG1248" s="11">
        <f>IF(ISERROR(VLOOKUP(U1248,'ITWR Dump'!$A$2:$Y$5000,2,0)),0,(VLOOKUP(U1248,'ITWR Dump'!$A$2:$Y$5000,2,0)))</f>
        <v>0</v>
      </c>
      <c r="AH1248" s="11">
        <f>IF(ISERROR(VLOOKUP(U1248,'ITWR Dump'!$A$2:$Y$5000,14,0)),0,(VLOOKUP(U1248,'ITWR Dump'!$A$2:$Y$5000,14,0)))</f>
        <v>0</v>
      </c>
      <c r="AI1248" s="11" t="str">
        <f t="shared" si="543"/>
        <v>13-Enhancement Offshore Bench</v>
      </c>
      <c r="AJ1248" s="11" t="str">
        <f t="shared" si="544"/>
        <v>Offshore</v>
      </c>
      <c r="AK1248" s="11" t="str">
        <f>IF(ISERROR(VLOOKUP(A1248,'Team Data'!$C$2:$U$213,17,0)),0,(VLOOKUP(A1248,'Team Data'!$C$2:$U$213,17,0)))</f>
        <v>BI and RM</v>
      </c>
      <c r="AL1248" s="11" t="str">
        <f t="shared" si="545"/>
        <v>2017-04-24</v>
      </c>
      <c r="AM1248" s="11">
        <f>IF(ISERROR(VLOOKUP(U1248,'ITWR Dump'!$A$2:$Y$5000,16,0)),0,(VLOOKUP(U1248,'ITWR Dump'!$A$2:$Y$5000,16,0)))</f>
        <v>0</v>
      </c>
      <c r="AN1248" s="11">
        <f>IF(ISERROR(VLOOKUP(U1248,'ITWR Dump'!$A$2:$Y$5000,18,0)),0,(VLOOKUP(U1248,'ITWR Dump'!$A$2:$Y$5000,18,0)))</f>
        <v>0</v>
      </c>
      <c r="AO1248" s="11">
        <f>IF(ISERROR(VLOOKUP(U1248,'ITWR Dump'!$A$2:$Y$5000,25,0)),0,(VLOOKUP('ILC Report'!U1248,'ITWR Dump'!$A$2:$Y$5000,25,0)))</f>
        <v>0</v>
      </c>
      <c r="AP1248" s="11">
        <f t="shared" si="546"/>
        <v>0</v>
      </c>
      <c r="AQ1248" s="26">
        <f t="shared" si="547"/>
        <v>0</v>
      </c>
      <c r="AR1248" s="26">
        <f t="shared" si="548"/>
        <v>0</v>
      </c>
      <c r="AS1248" s="26">
        <f t="shared" si="549"/>
        <v>0</v>
      </c>
      <c r="AT1248" s="26">
        <f t="shared" si="550"/>
        <v>0</v>
      </c>
      <c r="AU1248" s="26">
        <f t="shared" si="551"/>
        <v>0</v>
      </c>
      <c r="AV1248" s="26">
        <f t="shared" si="552"/>
        <v>0</v>
      </c>
      <c r="AW1248" s="11" t="s">
        <v>653</v>
      </c>
      <c r="AX1248" s="11" t="str">
        <f>VLOOKUP(L1248,Group!$A$2:$B$1000,2,0)</f>
        <v>Enhancement Bench</v>
      </c>
      <c r="AY1248" s="11">
        <f>IF(ISERROR(VLOOKUP(U1248,'ITWR Dump'!$A$2:$Y$5000,15,0)),0,(VLOOKUP('ILC Report'!U1248,'ITWR Dump'!$A$2:$Y$5000,15,0)))</f>
        <v>0</v>
      </c>
      <c r="AZ1248" s="11" t="str">
        <f t="shared" si="553"/>
        <v>No</v>
      </c>
      <c r="BA1248" s="11" t="str">
        <f t="shared" si="554"/>
        <v>BKI</v>
      </c>
      <c r="BB1248" s="11" t="str">
        <f t="shared" si="555"/>
        <v>BN</v>
      </c>
      <c r="BC1248" s="11" t="str">
        <f t="shared" si="556"/>
        <v>No</v>
      </c>
    </row>
    <row r="1249" spans="1:55" x14ac:dyDescent="0.3">
      <c r="A1249" s="11" t="s">
        <v>684</v>
      </c>
      <c r="B1249" s="11" t="s">
        <v>1869</v>
      </c>
      <c r="C1249" s="11" t="s">
        <v>552</v>
      </c>
      <c r="D1249" s="11" t="s">
        <v>2585</v>
      </c>
      <c r="E1249" s="38" t="s">
        <v>2903</v>
      </c>
      <c r="F1249" s="11">
        <v>1</v>
      </c>
      <c r="G1249" s="40" t="s">
        <v>218</v>
      </c>
      <c r="H1249" s="11" t="str">
        <f t="shared" si="538"/>
        <v>Regular</v>
      </c>
      <c r="I1249" s="11" t="str">
        <f t="shared" si="530"/>
        <v>INDIA</v>
      </c>
      <c r="J1249" s="11" t="str">
        <f>IF(ISERROR(VLOOKUP(C1249,'WI Vs ASM'!$B$2:$E$1000,4,0)),0,(VLOOKUP(C1249,'WI Vs ASM'!$B$2:$E$1000,4,0)))</f>
        <v>Offshore</v>
      </c>
      <c r="K1249" s="11" t="str">
        <f>IF(ISERROR(VLOOKUP(C1249,'WI Vs ASM'!$B$2:$F$1000,5,0)),0,(VLOOKUP(C1249,'WI Vs ASM'!$B$2:$F$1000,5,0)))</f>
        <v>01-Fixed Price</v>
      </c>
      <c r="L1249" s="11" t="str">
        <f>IF(ISERROR(VLOOKUP(C1249,'WI Vs ASM'!$B$2:$D$1000,3,0)),0,(VLOOKUP(C1249,'WI Vs ASM'!$B$2:$D$1000,3,0)))</f>
        <v>01-Maintenance Offshore</v>
      </c>
      <c r="M1249" s="11" t="str">
        <f>IF(ISERROR(VLOOKUP(C1249,'WI Vs ASM'!$B$2:$I$1000,8,0)),0,(VLOOKUP(C1249,'WI Vs ASM'!$B$2:$I$1000,8,0)))</f>
        <v>Rahul Soman</v>
      </c>
      <c r="N1249" s="11" t="str">
        <f>IF(ISERROR(VLOOKUP(C1249,'WI Vs ASM'!$B$2:$G$1000,6,0)),0,(VLOOKUP(C1249,'WI Vs ASM'!$B$2:$G$1000,6,0)))</f>
        <v>Business Intelligence</v>
      </c>
      <c r="O1249" s="11" t="str">
        <f>IF(ISERROR(VLOOKUP(C1249,'WI Vs ASM'!$B$2:$H$1000,7,0)),0,(VLOOKUP(C1249,'WI Vs ASM'!$B$2:$H$1000,7,0)))</f>
        <v>EBI</v>
      </c>
      <c r="P1249" s="11" t="str">
        <f t="shared" si="531"/>
        <v>May-17</v>
      </c>
      <c r="Q1249" s="11" t="str">
        <f t="shared" si="532"/>
        <v>Q2</v>
      </c>
      <c r="R1249" s="11" t="str">
        <f>IF(ISERROR(VLOOKUP(C1249,'WI Vs ASM'!$B$2:$J$1000,9,0)),0,(VLOOKUP(C1249,'WI Vs ASM'!$B$2:$J$1000,9,0)))</f>
        <v>Jyothi Pai</v>
      </c>
      <c r="S1249" s="11" t="str">
        <f>IF(ISERROR(VLOOKUP(C1249,'WI Vs ASM'!$B$2:$K$1000,10,0)),0,(VLOOKUP(C1249,'WI Vs ASM'!$B$2:$K$1000,10,0)))</f>
        <v>Kimberly Hale</v>
      </c>
      <c r="T1249" s="11" t="str">
        <f>IF(ISERROR(VLOOKUP(C1249,'WI Vs ASM'!$B$2:$L$1000,11,0)),0,(VLOOKUP(C1249,'WI Vs ASM'!$B$2:$L$1000,11,0)))</f>
        <v>Crystal Romano</v>
      </c>
      <c r="U1249" s="11" t="e">
        <f t="shared" si="539"/>
        <v>#VALUE!</v>
      </c>
      <c r="V1249" s="11" t="str">
        <f t="shared" si="533"/>
        <v>No</v>
      </c>
      <c r="W1249" s="11" t="str">
        <f t="shared" si="534"/>
        <v>Yes</v>
      </c>
      <c r="X1249" s="11" t="str">
        <f t="shared" si="535"/>
        <v>No</v>
      </c>
      <c r="Y1249" s="11" t="str">
        <f t="shared" si="536"/>
        <v>No</v>
      </c>
      <c r="Z1249" s="11" t="str">
        <f t="shared" si="537"/>
        <v>No</v>
      </c>
      <c r="AA1249" s="11" t="str">
        <f t="shared" si="540"/>
        <v>No</v>
      </c>
      <c r="AB1249" s="11">
        <f>IF(ISERROR(VLOOKUP(U1249,'ITWR Dump'!$A$2:$Y$5000,24,0)),0,(VLOOKUP('ILC Report'!U1249,'ITWR Dump'!$A$2:$Y$5000,24,0)))</f>
        <v>0</v>
      </c>
      <c r="AC1249" s="11" t="str">
        <f t="shared" si="541"/>
        <v>No</v>
      </c>
      <c r="AD1249" s="11" t="str">
        <f t="shared" si="542"/>
        <v/>
      </c>
      <c r="AE1249" s="11">
        <f>IF(ISERROR(VLOOKUP(U1249,'ITWR Dump'!$A$2:$Y$5000,13,0)),0,(VLOOKUP(U1249,'ITWR Dump'!$A$2:$Y$5000,13,0)))</f>
        <v>0</v>
      </c>
      <c r="AF1249" s="11">
        <f>IF(ISERROR(VLOOKUP(U1249,'ITWR Dump'!$A$2:$Y$5000,11,0)),0,(VLOOKUP(U1249,'ITWR Dump'!$A$2:$Y$5000,11,0)))</f>
        <v>0</v>
      </c>
      <c r="AG1249" s="11">
        <f>IF(ISERROR(VLOOKUP(U1249,'ITWR Dump'!$A$2:$Y$5000,2,0)),0,(VLOOKUP(U1249,'ITWR Dump'!$A$2:$Y$5000,2,0)))</f>
        <v>0</v>
      </c>
      <c r="AH1249" s="11">
        <f>IF(ISERROR(VLOOKUP(U1249,'ITWR Dump'!$A$2:$Y$5000,14,0)),0,(VLOOKUP(U1249,'ITWR Dump'!$A$2:$Y$5000,14,0)))</f>
        <v>0</v>
      </c>
      <c r="AI1249" s="11" t="str">
        <f t="shared" si="543"/>
        <v>01-Maintenance Offshore</v>
      </c>
      <c r="AJ1249" s="11" t="str">
        <f t="shared" si="544"/>
        <v>Offshore</v>
      </c>
      <c r="AK1249" s="11" t="str">
        <f>IF(ISERROR(VLOOKUP(A1249,'Team Data'!$C$2:$U$213,17,0)),0,(VLOOKUP(A1249,'Team Data'!$C$2:$U$213,17,0)))</f>
        <v>BI and RM</v>
      </c>
      <c r="AL1249" s="11" t="str">
        <f t="shared" si="545"/>
        <v>2017-04-24</v>
      </c>
      <c r="AM1249" s="11">
        <f>IF(ISERROR(VLOOKUP(U1249,'ITWR Dump'!$A$2:$Y$5000,16,0)),0,(VLOOKUP(U1249,'ITWR Dump'!$A$2:$Y$5000,16,0)))</f>
        <v>0</v>
      </c>
      <c r="AN1249" s="11">
        <f>IF(ISERROR(VLOOKUP(U1249,'ITWR Dump'!$A$2:$Y$5000,18,0)),0,(VLOOKUP(U1249,'ITWR Dump'!$A$2:$Y$5000,18,0)))</f>
        <v>0</v>
      </c>
      <c r="AO1249" s="11">
        <f>IF(ISERROR(VLOOKUP(U1249,'ITWR Dump'!$A$2:$Y$5000,25,0)),0,(VLOOKUP('ILC Report'!U1249,'ITWR Dump'!$A$2:$Y$5000,25,0)))</f>
        <v>0</v>
      </c>
      <c r="AP1249" s="11">
        <f t="shared" si="546"/>
        <v>0</v>
      </c>
      <c r="AQ1249" s="26">
        <f t="shared" si="547"/>
        <v>0</v>
      </c>
      <c r="AR1249" s="26">
        <f t="shared" si="548"/>
        <v>0</v>
      </c>
      <c r="AS1249" s="26">
        <f t="shared" si="549"/>
        <v>0</v>
      </c>
      <c r="AT1249" s="26">
        <f t="shared" si="550"/>
        <v>0</v>
      </c>
      <c r="AU1249" s="26">
        <f t="shared" si="551"/>
        <v>0</v>
      </c>
      <c r="AV1249" s="26">
        <f t="shared" si="552"/>
        <v>0</v>
      </c>
      <c r="AW1249" s="11" t="s">
        <v>653</v>
      </c>
      <c r="AX1249" s="11" t="str">
        <f>VLOOKUP(L1249,Group!$A$2:$B$1000,2,0)</f>
        <v>Maintenance</v>
      </c>
      <c r="AY1249" s="11">
        <f>IF(ISERROR(VLOOKUP(U1249,'ITWR Dump'!$A$2:$Y$5000,15,0)),0,(VLOOKUP('ILC Report'!U1249,'ITWR Dump'!$A$2:$Y$5000,15,0)))</f>
        <v>0</v>
      </c>
      <c r="AZ1249" s="11" t="str">
        <f t="shared" si="553"/>
        <v>No</v>
      </c>
      <c r="BA1249" s="11" t="str">
        <f t="shared" si="554"/>
        <v>BKI</v>
      </c>
      <c r="BB1249" s="11" t="str">
        <f t="shared" si="555"/>
        <v>MN</v>
      </c>
      <c r="BC1249" s="11" t="str">
        <f t="shared" si="556"/>
        <v>No</v>
      </c>
    </row>
    <row r="1250" spans="1:55" x14ac:dyDescent="0.3">
      <c r="A1250" s="11" t="s">
        <v>684</v>
      </c>
      <c r="B1250" s="11" t="s">
        <v>1869</v>
      </c>
      <c r="C1250" s="11" t="s">
        <v>617</v>
      </c>
      <c r="D1250" s="11" t="s">
        <v>2592</v>
      </c>
      <c r="E1250" s="38" t="s">
        <v>2903</v>
      </c>
      <c r="F1250" s="11">
        <v>1</v>
      </c>
      <c r="G1250" s="40" t="s">
        <v>218</v>
      </c>
      <c r="H1250" s="11" t="str">
        <f t="shared" si="538"/>
        <v>Regular</v>
      </c>
      <c r="I1250" s="11" t="str">
        <f t="shared" si="530"/>
        <v>INDIA</v>
      </c>
      <c r="J1250" s="11" t="str">
        <f>IF(ISERROR(VLOOKUP(C1250,'WI Vs ASM'!$B$2:$E$1000,4,0)),0,(VLOOKUP(C1250,'WI Vs ASM'!$B$2:$E$1000,4,0)))</f>
        <v>Offshore</v>
      </c>
      <c r="K1250" s="11" t="str">
        <f>IF(ISERROR(VLOOKUP(C1250,'WI Vs ASM'!$B$2:$F$1000,5,0)),0,(VLOOKUP(C1250,'WI Vs ASM'!$B$2:$F$1000,5,0)))</f>
        <v>01-Fixed Price</v>
      </c>
      <c r="L1250" s="11" t="str">
        <f>IF(ISERROR(VLOOKUP(C1250,'WI Vs ASM'!$B$2:$D$1000,3,0)),0,(VLOOKUP(C1250,'WI Vs ASM'!$B$2:$D$1000,3,0)))</f>
        <v>01-Maintenance Offshore</v>
      </c>
      <c r="M1250" s="11" t="str">
        <f>IF(ISERROR(VLOOKUP(C1250,'WI Vs ASM'!$B$2:$I$1000,8,0)),0,(VLOOKUP(C1250,'WI Vs ASM'!$B$2:$I$1000,8,0)))</f>
        <v>Rahul Soman</v>
      </c>
      <c r="N1250" s="11" t="str">
        <f>IF(ISERROR(VLOOKUP(C1250,'WI Vs ASM'!$B$2:$G$1000,6,0)),0,(VLOOKUP(C1250,'WI Vs ASM'!$B$2:$G$1000,6,0)))</f>
        <v>Treasury</v>
      </c>
      <c r="O1250" s="11" t="str">
        <f>IF(ISERROR(VLOOKUP(C1250,'WI Vs ASM'!$B$2:$H$1000,7,0)),0,(VLOOKUP(C1250,'WI Vs ASM'!$B$2:$H$1000,7,0)))</f>
        <v>Central Functions</v>
      </c>
      <c r="P1250" s="11" t="str">
        <f t="shared" si="531"/>
        <v>May-17</v>
      </c>
      <c r="Q1250" s="11" t="str">
        <f t="shared" si="532"/>
        <v>Q2</v>
      </c>
      <c r="R1250" s="11" t="str">
        <f>IF(ISERROR(VLOOKUP(C1250,'WI Vs ASM'!$B$2:$J$1000,9,0)),0,(VLOOKUP(C1250,'WI Vs ASM'!$B$2:$J$1000,9,0)))</f>
        <v>Jyothi Pai</v>
      </c>
      <c r="S1250" s="11" t="str">
        <f>IF(ISERROR(VLOOKUP(C1250,'WI Vs ASM'!$B$2:$K$1000,10,0)),0,(VLOOKUP(C1250,'WI Vs ASM'!$B$2:$K$1000,10,0)))</f>
        <v>Linda J. Richardson</v>
      </c>
      <c r="T1250" s="11" t="str">
        <f>IF(ISERROR(VLOOKUP(C1250,'WI Vs ASM'!$B$2:$L$1000,11,0)),0,(VLOOKUP(C1250,'WI Vs ASM'!$B$2:$L$1000,11,0)))</f>
        <v>Crystal Romano</v>
      </c>
      <c r="U1250" s="11" t="e">
        <f t="shared" si="539"/>
        <v>#VALUE!</v>
      </c>
      <c r="V1250" s="11" t="str">
        <f t="shared" si="533"/>
        <v>No</v>
      </c>
      <c r="W1250" s="11" t="str">
        <f t="shared" si="534"/>
        <v>Yes</v>
      </c>
      <c r="X1250" s="11" t="str">
        <f t="shared" si="535"/>
        <v>No</v>
      </c>
      <c r="Y1250" s="11" t="str">
        <f t="shared" si="536"/>
        <v>No</v>
      </c>
      <c r="Z1250" s="11" t="str">
        <f t="shared" si="537"/>
        <v>No</v>
      </c>
      <c r="AA1250" s="11" t="str">
        <f t="shared" si="540"/>
        <v>No</v>
      </c>
      <c r="AB1250" s="11">
        <f>IF(ISERROR(VLOOKUP(U1250,'ITWR Dump'!$A$2:$Y$5000,24,0)),0,(VLOOKUP('ILC Report'!U1250,'ITWR Dump'!$A$2:$Y$5000,24,0)))</f>
        <v>0</v>
      </c>
      <c r="AC1250" s="11" t="str">
        <f t="shared" si="541"/>
        <v>No</v>
      </c>
      <c r="AD1250" s="11" t="str">
        <f t="shared" si="542"/>
        <v/>
      </c>
      <c r="AE1250" s="11">
        <f>IF(ISERROR(VLOOKUP(U1250,'ITWR Dump'!$A$2:$Y$5000,13,0)),0,(VLOOKUP(U1250,'ITWR Dump'!$A$2:$Y$5000,13,0)))</f>
        <v>0</v>
      </c>
      <c r="AF1250" s="11">
        <f>IF(ISERROR(VLOOKUP(U1250,'ITWR Dump'!$A$2:$Y$5000,11,0)),0,(VLOOKUP(U1250,'ITWR Dump'!$A$2:$Y$5000,11,0)))</f>
        <v>0</v>
      </c>
      <c r="AG1250" s="11">
        <f>IF(ISERROR(VLOOKUP(U1250,'ITWR Dump'!$A$2:$Y$5000,2,0)),0,(VLOOKUP(U1250,'ITWR Dump'!$A$2:$Y$5000,2,0)))</f>
        <v>0</v>
      </c>
      <c r="AH1250" s="11">
        <f>IF(ISERROR(VLOOKUP(U1250,'ITWR Dump'!$A$2:$Y$5000,14,0)),0,(VLOOKUP(U1250,'ITWR Dump'!$A$2:$Y$5000,14,0)))</f>
        <v>0</v>
      </c>
      <c r="AI1250" s="11" t="str">
        <f t="shared" si="543"/>
        <v>01-Maintenance Offshore</v>
      </c>
      <c r="AJ1250" s="11" t="str">
        <f t="shared" si="544"/>
        <v>Offshore</v>
      </c>
      <c r="AK1250" s="11" t="str">
        <f>IF(ISERROR(VLOOKUP(A1250,'Team Data'!$C$2:$U$213,17,0)),0,(VLOOKUP(A1250,'Team Data'!$C$2:$U$213,17,0)))</f>
        <v>BI and RM</v>
      </c>
      <c r="AL1250" s="11" t="str">
        <f t="shared" si="545"/>
        <v>2017-04-24</v>
      </c>
      <c r="AM1250" s="11">
        <f>IF(ISERROR(VLOOKUP(U1250,'ITWR Dump'!$A$2:$Y$5000,16,0)),0,(VLOOKUP(U1250,'ITWR Dump'!$A$2:$Y$5000,16,0)))</f>
        <v>0</v>
      </c>
      <c r="AN1250" s="11">
        <f>IF(ISERROR(VLOOKUP(U1250,'ITWR Dump'!$A$2:$Y$5000,18,0)),0,(VLOOKUP(U1250,'ITWR Dump'!$A$2:$Y$5000,18,0)))</f>
        <v>0</v>
      </c>
      <c r="AO1250" s="11">
        <f>IF(ISERROR(VLOOKUP(U1250,'ITWR Dump'!$A$2:$Y$5000,25,0)),0,(VLOOKUP('ILC Report'!U1250,'ITWR Dump'!$A$2:$Y$5000,25,0)))</f>
        <v>0</v>
      </c>
      <c r="AP1250" s="11">
        <f t="shared" si="546"/>
        <v>0</v>
      </c>
      <c r="AQ1250" s="26">
        <f t="shared" si="547"/>
        <v>0</v>
      </c>
      <c r="AR1250" s="26">
        <f t="shared" si="548"/>
        <v>0</v>
      </c>
      <c r="AS1250" s="26">
        <f t="shared" si="549"/>
        <v>0</v>
      </c>
      <c r="AT1250" s="26">
        <f t="shared" si="550"/>
        <v>0</v>
      </c>
      <c r="AU1250" s="26">
        <f t="shared" si="551"/>
        <v>0</v>
      </c>
      <c r="AV1250" s="26">
        <f t="shared" si="552"/>
        <v>0</v>
      </c>
      <c r="AW1250" s="11" t="s">
        <v>653</v>
      </c>
      <c r="AX1250" s="11" t="str">
        <f>VLOOKUP(L1250,Group!$A$2:$B$1000,2,0)</f>
        <v>Maintenance</v>
      </c>
      <c r="AY1250" s="11">
        <f>IF(ISERROR(VLOOKUP(U1250,'ITWR Dump'!$A$2:$Y$5000,15,0)),0,(VLOOKUP('ILC Report'!U1250,'ITWR Dump'!$A$2:$Y$5000,15,0)))</f>
        <v>0</v>
      </c>
      <c r="AZ1250" s="11" t="str">
        <f t="shared" si="553"/>
        <v>No</v>
      </c>
      <c r="BA1250" s="11" t="str">
        <f t="shared" si="554"/>
        <v>BKI</v>
      </c>
      <c r="BB1250" s="11" t="str">
        <f t="shared" si="555"/>
        <v>MN</v>
      </c>
      <c r="BC1250" s="11" t="str">
        <f t="shared" si="556"/>
        <v>No</v>
      </c>
    </row>
    <row r="1251" spans="1:55" x14ac:dyDescent="0.3">
      <c r="A1251" s="11" t="s">
        <v>684</v>
      </c>
      <c r="B1251" s="11" t="s">
        <v>1869</v>
      </c>
      <c r="C1251" s="11" t="s">
        <v>551</v>
      </c>
      <c r="D1251" s="11" t="s">
        <v>2595</v>
      </c>
      <c r="E1251" s="38" t="s">
        <v>2903</v>
      </c>
      <c r="F1251" s="11">
        <v>24</v>
      </c>
      <c r="G1251" s="40" t="s">
        <v>218</v>
      </c>
      <c r="H1251" s="11" t="str">
        <f t="shared" si="538"/>
        <v>Regular</v>
      </c>
      <c r="I1251" s="11" t="str">
        <f t="shared" si="530"/>
        <v>INDIA</v>
      </c>
      <c r="J1251" s="11" t="str">
        <f>IF(ISERROR(VLOOKUP(C1251,'WI Vs ASM'!$B$2:$E$1000,4,0)),0,(VLOOKUP(C1251,'WI Vs ASM'!$B$2:$E$1000,4,0)))</f>
        <v>Offshore</v>
      </c>
      <c r="K1251" s="11" t="str">
        <f>IF(ISERROR(VLOOKUP(C1251,'WI Vs ASM'!$B$2:$F$1000,5,0)),0,(VLOOKUP(C1251,'WI Vs ASM'!$B$2:$F$1000,5,0)))</f>
        <v>09-NonBillable</v>
      </c>
      <c r="L1251" s="11" t="str">
        <f>IF(ISERROR(VLOOKUP(C1251,'WI Vs ASM'!$B$2:$D$1000,3,0)),0,(VLOOKUP(C1251,'WI Vs ASM'!$B$2:$D$1000,3,0)))</f>
        <v>54-Knowledge Transfer/Training Offshore</v>
      </c>
      <c r="M1251" s="11" t="str">
        <f>IF(ISERROR(VLOOKUP(C1251,'WI Vs ASM'!$B$2:$I$1000,8,0)),0,(VLOOKUP(C1251,'WI Vs ASM'!$B$2:$I$1000,8,0)))</f>
        <v>Prakash Varadachari</v>
      </c>
      <c r="N1251" s="11" t="str">
        <f>IF(ISERROR(VLOOKUP(C1251,'WI Vs ASM'!$B$2:$G$1000,6,0)),0,(VLOOKUP(C1251,'WI Vs ASM'!$B$2:$G$1000,6,0)))</f>
        <v>Business Intelligence</v>
      </c>
      <c r="O1251" s="11" t="str">
        <f>IF(ISERROR(VLOOKUP(C1251,'WI Vs ASM'!$B$2:$H$1000,7,0)),0,(VLOOKUP(C1251,'WI Vs ASM'!$B$2:$H$1000,7,0)))</f>
        <v>EBI</v>
      </c>
      <c r="P1251" s="11" t="str">
        <f t="shared" si="531"/>
        <v>May-17</v>
      </c>
      <c r="Q1251" s="11" t="str">
        <f t="shared" si="532"/>
        <v>Q2</v>
      </c>
      <c r="R1251" s="11" t="str">
        <f>IF(ISERROR(VLOOKUP(C1251,'WI Vs ASM'!$B$2:$J$1000,9,0)),0,(VLOOKUP(C1251,'WI Vs ASM'!$B$2:$J$1000,9,0)))</f>
        <v>Rahmathunnisa Shahabuddin</v>
      </c>
      <c r="S1251" s="11" t="str">
        <f>IF(ISERROR(VLOOKUP(C1251,'WI Vs ASM'!$B$2:$K$1000,10,0)),0,(VLOOKUP(C1251,'WI Vs ASM'!$B$2:$K$1000,10,0)))</f>
        <v>Kimberly Hale</v>
      </c>
      <c r="T1251" s="11" t="str">
        <f>IF(ISERROR(VLOOKUP(C1251,'WI Vs ASM'!$B$2:$L$1000,11,0)),0,(VLOOKUP(C1251,'WI Vs ASM'!$B$2:$L$1000,11,0)))</f>
        <v>Crystal Romano</v>
      </c>
      <c r="U1251" s="11" t="e">
        <f t="shared" si="539"/>
        <v>#VALUE!</v>
      </c>
      <c r="V1251" s="11" t="str">
        <f t="shared" si="533"/>
        <v>No</v>
      </c>
      <c r="W1251" s="11" t="str">
        <f t="shared" si="534"/>
        <v>No</v>
      </c>
      <c r="X1251" s="11" t="str">
        <f t="shared" si="535"/>
        <v>No</v>
      </c>
      <c r="Y1251" s="11" t="str">
        <f t="shared" si="536"/>
        <v>No</v>
      </c>
      <c r="Z1251" s="11" t="str">
        <f t="shared" si="537"/>
        <v>No</v>
      </c>
      <c r="AA1251" s="11" t="str">
        <f t="shared" si="540"/>
        <v>No</v>
      </c>
      <c r="AB1251" s="11">
        <f>IF(ISERROR(VLOOKUP(U1251,'ITWR Dump'!$A$2:$Y$5000,24,0)),0,(VLOOKUP('ILC Report'!U1251,'ITWR Dump'!$A$2:$Y$5000,24,0)))</f>
        <v>0</v>
      </c>
      <c r="AC1251" s="11" t="str">
        <f t="shared" si="541"/>
        <v>No</v>
      </c>
      <c r="AD1251" s="11" t="str">
        <f t="shared" si="542"/>
        <v/>
      </c>
      <c r="AE1251" s="11">
        <f>IF(ISERROR(VLOOKUP(U1251,'ITWR Dump'!$A$2:$Y$5000,13,0)),0,(VLOOKUP(U1251,'ITWR Dump'!$A$2:$Y$5000,13,0)))</f>
        <v>0</v>
      </c>
      <c r="AF1251" s="11">
        <f>IF(ISERROR(VLOOKUP(U1251,'ITWR Dump'!$A$2:$Y$5000,11,0)),0,(VLOOKUP(U1251,'ITWR Dump'!$A$2:$Y$5000,11,0)))</f>
        <v>0</v>
      </c>
      <c r="AG1251" s="11">
        <f>IF(ISERROR(VLOOKUP(U1251,'ITWR Dump'!$A$2:$Y$5000,2,0)),0,(VLOOKUP(U1251,'ITWR Dump'!$A$2:$Y$5000,2,0)))</f>
        <v>0</v>
      </c>
      <c r="AH1251" s="11">
        <f>IF(ISERROR(VLOOKUP(U1251,'ITWR Dump'!$A$2:$Y$5000,14,0)),0,(VLOOKUP(U1251,'ITWR Dump'!$A$2:$Y$5000,14,0)))</f>
        <v>0</v>
      </c>
      <c r="AI1251" s="11" t="str">
        <f t="shared" si="543"/>
        <v>54-Knowledge Transfer/Training Offshore</v>
      </c>
      <c r="AJ1251" s="11" t="str">
        <f t="shared" si="544"/>
        <v>Offshore</v>
      </c>
      <c r="AK1251" s="11" t="str">
        <f>IF(ISERROR(VLOOKUP(A1251,'Team Data'!$C$2:$U$213,17,0)),0,(VLOOKUP(A1251,'Team Data'!$C$2:$U$213,17,0)))</f>
        <v>BI and RM</v>
      </c>
      <c r="AL1251" s="11" t="str">
        <f t="shared" si="545"/>
        <v>2017-04-24</v>
      </c>
      <c r="AM1251" s="11">
        <f>IF(ISERROR(VLOOKUP(U1251,'ITWR Dump'!$A$2:$Y$5000,16,0)),0,(VLOOKUP(U1251,'ITWR Dump'!$A$2:$Y$5000,16,0)))</f>
        <v>0</v>
      </c>
      <c r="AN1251" s="11">
        <f>IF(ISERROR(VLOOKUP(U1251,'ITWR Dump'!$A$2:$Y$5000,18,0)),0,(VLOOKUP(U1251,'ITWR Dump'!$A$2:$Y$5000,18,0)))</f>
        <v>0</v>
      </c>
      <c r="AO1251" s="11">
        <f>IF(ISERROR(VLOOKUP(U1251,'ITWR Dump'!$A$2:$Y$5000,25,0)),0,(VLOOKUP('ILC Report'!U1251,'ITWR Dump'!$A$2:$Y$5000,25,0)))</f>
        <v>0</v>
      </c>
      <c r="AP1251" s="11">
        <f t="shared" si="546"/>
        <v>0</v>
      </c>
      <c r="AQ1251" s="26">
        <f t="shared" si="547"/>
        <v>0</v>
      </c>
      <c r="AR1251" s="26">
        <f t="shared" si="548"/>
        <v>0</v>
      </c>
      <c r="AS1251" s="26">
        <f t="shared" si="549"/>
        <v>0</v>
      </c>
      <c r="AT1251" s="26">
        <f t="shared" si="550"/>
        <v>0</v>
      </c>
      <c r="AU1251" s="26">
        <f t="shared" si="551"/>
        <v>0</v>
      </c>
      <c r="AV1251" s="26">
        <f t="shared" si="552"/>
        <v>0</v>
      </c>
      <c r="AW1251" s="11" t="s">
        <v>653</v>
      </c>
      <c r="AX1251" s="11" t="str">
        <f>VLOOKUP(L1251,Group!$A$2:$B$1000,2,0)</f>
        <v>Maintenance</v>
      </c>
      <c r="AY1251" s="11">
        <f>IF(ISERROR(VLOOKUP(U1251,'ITWR Dump'!$A$2:$Y$5000,15,0)),0,(VLOOKUP('ILC Report'!U1251,'ITWR Dump'!$A$2:$Y$5000,15,0)))</f>
        <v>0</v>
      </c>
      <c r="AZ1251" s="11" t="str">
        <f t="shared" si="553"/>
        <v>No</v>
      </c>
      <c r="BA1251" s="11" t="str">
        <f t="shared" si="554"/>
        <v>BKI</v>
      </c>
      <c r="BB1251" s="11" t="str">
        <f t="shared" si="555"/>
        <v>KT</v>
      </c>
      <c r="BC1251" s="11" t="str">
        <f t="shared" si="556"/>
        <v>No</v>
      </c>
    </row>
    <row r="1252" spans="1:55" x14ac:dyDescent="0.3">
      <c r="A1252" s="11" t="s">
        <v>684</v>
      </c>
      <c r="B1252" s="11" t="s">
        <v>1869</v>
      </c>
      <c r="C1252" s="11" t="s">
        <v>551</v>
      </c>
      <c r="D1252" s="11" t="s">
        <v>2593</v>
      </c>
      <c r="E1252" s="38" t="s">
        <v>2903</v>
      </c>
      <c r="F1252" s="11">
        <v>1</v>
      </c>
      <c r="G1252" s="40" t="s">
        <v>218</v>
      </c>
      <c r="H1252" s="11" t="str">
        <f t="shared" si="538"/>
        <v>Regular</v>
      </c>
      <c r="I1252" s="11" t="str">
        <f t="shared" si="530"/>
        <v>INDIA</v>
      </c>
      <c r="J1252" s="11" t="str">
        <f>IF(ISERROR(VLOOKUP(C1252,'WI Vs ASM'!$B$2:$E$1000,4,0)),0,(VLOOKUP(C1252,'WI Vs ASM'!$B$2:$E$1000,4,0)))</f>
        <v>Offshore</v>
      </c>
      <c r="K1252" s="11" t="str">
        <f>IF(ISERROR(VLOOKUP(C1252,'WI Vs ASM'!$B$2:$F$1000,5,0)),0,(VLOOKUP(C1252,'WI Vs ASM'!$B$2:$F$1000,5,0)))</f>
        <v>09-NonBillable</v>
      </c>
      <c r="L1252" s="11" t="str">
        <f>IF(ISERROR(VLOOKUP(C1252,'WI Vs ASM'!$B$2:$D$1000,3,0)),0,(VLOOKUP(C1252,'WI Vs ASM'!$B$2:$D$1000,3,0)))</f>
        <v>54-Knowledge Transfer/Training Offshore</v>
      </c>
      <c r="M1252" s="11" t="str">
        <f>IF(ISERROR(VLOOKUP(C1252,'WI Vs ASM'!$B$2:$I$1000,8,0)),0,(VLOOKUP(C1252,'WI Vs ASM'!$B$2:$I$1000,8,0)))</f>
        <v>Prakash Varadachari</v>
      </c>
      <c r="N1252" s="11" t="str">
        <f>IF(ISERROR(VLOOKUP(C1252,'WI Vs ASM'!$B$2:$G$1000,6,0)),0,(VLOOKUP(C1252,'WI Vs ASM'!$B$2:$G$1000,6,0)))</f>
        <v>Business Intelligence</v>
      </c>
      <c r="O1252" s="11" t="str">
        <f>IF(ISERROR(VLOOKUP(C1252,'WI Vs ASM'!$B$2:$H$1000,7,0)),0,(VLOOKUP(C1252,'WI Vs ASM'!$B$2:$H$1000,7,0)))</f>
        <v>EBI</v>
      </c>
      <c r="P1252" s="11" t="str">
        <f t="shared" si="531"/>
        <v>May-17</v>
      </c>
      <c r="Q1252" s="11" t="str">
        <f t="shared" si="532"/>
        <v>Q2</v>
      </c>
      <c r="R1252" s="11" t="str">
        <f>IF(ISERROR(VLOOKUP(C1252,'WI Vs ASM'!$B$2:$J$1000,9,0)),0,(VLOOKUP(C1252,'WI Vs ASM'!$B$2:$J$1000,9,0)))</f>
        <v>Rahmathunnisa Shahabuddin</v>
      </c>
      <c r="S1252" s="11" t="str">
        <f>IF(ISERROR(VLOOKUP(C1252,'WI Vs ASM'!$B$2:$K$1000,10,0)),0,(VLOOKUP(C1252,'WI Vs ASM'!$B$2:$K$1000,10,0)))</f>
        <v>Kimberly Hale</v>
      </c>
      <c r="T1252" s="11" t="str">
        <f>IF(ISERROR(VLOOKUP(C1252,'WI Vs ASM'!$B$2:$L$1000,11,0)),0,(VLOOKUP(C1252,'WI Vs ASM'!$B$2:$L$1000,11,0)))</f>
        <v>Crystal Romano</v>
      </c>
      <c r="U1252" s="11" t="e">
        <f t="shared" si="539"/>
        <v>#VALUE!</v>
      </c>
      <c r="V1252" s="11" t="str">
        <f t="shared" si="533"/>
        <v>No</v>
      </c>
      <c r="W1252" s="11" t="str">
        <f t="shared" si="534"/>
        <v>No</v>
      </c>
      <c r="X1252" s="11" t="str">
        <f t="shared" si="535"/>
        <v>No</v>
      </c>
      <c r="Y1252" s="11" t="str">
        <f t="shared" si="536"/>
        <v>No</v>
      </c>
      <c r="Z1252" s="11" t="str">
        <f t="shared" si="537"/>
        <v>No</v>
      </c>
      <c r="AA1252" s="11" t="str">
        <f t="shared" si="540"/>
        <v>No</v>
      </c>
      <c r="AB1252" s="11">
        <f>IF(ISERROR(VLOOKUP(U1252,'ITWR Dump'!$A$2:$Y$5000,24,0)),0,(VLOOKUP('ILC Report'!U1252,'ITWR Dump'!$A$2:$Y$5000,24,0)))</f>
        <v>0</v>
      </c>
      <c r="AC1252" s="11" t="str">
        <f t="shared" si="541"/>
        <v>No</v>
      </c>
      <c r="AD1252" s="11" t="str">
        <f t="shared" si="542"/>
        <v/>
      </c>
      <c r="AE1252" s="11">
        <f>IF(ISERROR(VLOOKUP(U1252,'ITWR Dump'!$A$2:$Y$5000,13,0)),0,(VLOOKUP(U1252,'ITWR Dump'!$A$2:$Y$5000,13,0)))</f>
        <v>0</v>
      </c>
      <c r="AF1252" s="11">
        <f>IF(ISERROR(VLOOKUP(U1252,'ITWR Dump'!$A$2:$Y$5000,11,0)),0,(VLOOKUP(U1252,'ITWR Dump'!$A$2:$Y$5000,11,0)))</f>
        <v>0</v>
      </c>
      <c r="AG1252" s="11">
        <f>IF(ISERROR(VLOOKUP(U1252,'ITWR Dump'!$A$2:$Y$5000,2,0)),0,(VLOOKUP(U1252,'ITWR Dump'!$A$2:$Y$5000,2,0)))</f>
        <v>0</v>
      </c>
      <c r="AH1252" s="11">
        <f>IF(ISERROR(VLOOKUP(U1252,'ITWR Dump'!$A$2:$Y$5000,14,0)),0,(VLOOKUP(U1252,'ITWR Dump'!$A$2:$Y$5000,14,0)))</f>
        <v>0</v>
      </c>
      <c r="AI1252" s="11" t="str">
        <f t="shared" si="543"/>
        <v>54-Knowledge Transfer/Training Offshore</v>
      </c>
      <c r="AJ1252" s="11" t="str">
        <f t="shared" si="544"/>
        <v>Offshore</v>
      </c>
      <c r="AK1252" s="11" t="str">
        <f>IF(ISERROR(VLOOKUP(A1252,'Team Data'!$C$2:$U$213,17,0)),0,(VLOOKUP(A1252,'Team Data'!$C$2:$U$213,17,0)))</f>
        <v>BI and RM</v>
      </c>
      <c r="AL1252" s="11" t="str">
        <f t="shared" si="545"/>
        <v>2017-04-24</v>
      </c>
      <c r="AM1252" s="11">
        <f>IF(ISERROR(VLOOKUP(U1252,'ITWR Dump'!$A$2:$Y$5000,16,0)),0,(VLOOKUP(U1252,'ITWR Dump'!$A$2:$Y$5000,16,0)))</f>
        <v>0</v>
      </c>
      <c r="AN1252" s="11">
        <f>IF(ISERROR(VLOOKUP(U1252,'ITWR Dump'!$A$2:$Y$5000,18,0)),0,(VLOOKUP(U1252,'ITWR Dump'!$A$2:$Y$5000,18,0)))</f>
        <v>0</v>
      </c>
      <c r="AO1252" s="11">
        <f>IF(ISERROR(VLOOKUP(U1252,'ITWR Dump'!$A$2:$Y$5000,25,0)),0,(VLOOKUP('ILC Report'!U1252,'ITWR Dump'!$A$2:$Y$5000,25,0)))</f>
        <v>0</v>
      </c>
      <c r="AP1252" s="11">
        <f t="shared" si="546"/>
        <v>0</v>
      </c>
      <c r="AQ1252" s="26">
        <f t="shared" si="547"/>
        <v>0</v>
      </c>
      <c r="AR1252" s="26">
        <f t="shared" si="548"/>
        <v>0</v>
      </c>
      <c r="AS1252" s="26">
        <f t="shared" si="549"/>
        <v>0</v>
      </c>
      <c r="AT1252" s="26">
        <f t="shared" si="550"/>
        <v>0</v>
      </c>
      <c r="AU1252" s="26">
        <f t="shared" si="551"/>
        <v>0</v>
      </c>
      <c r="AV1252" s="26">
        <f t="shared" si="552"/>
        <v>0</v>
      </c>
      <c r="AW1252" s="11" t="s">
        <v>653</v>
      </c>
      <c r="AX1252" s="11" t="str">
        <f>VLOOKUP(L1252,Group!$A$2:$B$1000,2,0)</f>
        <v>Maintenance</v>
      </c>
      <c r="AY1252" s="11">
        <f>IF(ISERROR(VLOOKUP(U1252,'ITWR Dump'!$A$2:$Y$5000,15,0)),0,(VLOOKUP('ILC Report'!U1252,'ITWR Dump'!$A$2:$Y$5000,15,0)))</f>
        <v>0</v>
      </c>
      <c r="AZ1252" s="11" t="str">
        <f t="shared" si="553"/>
        <v>No</v>
      </c>
      <c r="BA1252" s="11" t="str">
        <f t="shared" si="554"/>
        <v>BKI</v>
      </c>
      <c r="BB1252" s="11" t="str">
        <f t="shared" si="555"/>
        <v>KT</v>
      </c>
      <c r="BC1252" s="11" t="str">
        <f t="shared" si="556"/>
        <v>No</v>
      </c>
    </row>
    <row r="1253" spans="1:55" x14ac:dyDescent="0.3">
      <c r="A1253" s="11" t="s">
        <v>684</v>
      </c>
      <c r="B1253" s="11" t="s">
        <v>1869</v>
      </c>
      <c r="C1253" s="11" t="s">
        <v>546</v>
      </c>
      <c r="D1253" s="11" t="s">
        <v>2584</v>
      </c>
      <c r="E1253" s="38" t="s">
        <v>2904</v>
      </c>
      <c r="F1253" s="11">
        <v>16</v>
      </c>
      <c r="G1253" s="40" t="s">
        <v>218</v>
      </c>
      <c r="H1253" s="11" t="str">
        <f t="shared" si="538"/>
        <v>Regular</v>
      </c>
      <c r="I1253" s="11" t="str">
        <f t="shared" si="530"/>
        <v>INDIA</v>
      </c>
      <c r="J1253" s="11" t="str">
        <f>IF(ISERROR(VLOOKUP(C1253,'WI Vs ASM'!$B$2:$E$1000,4,0)),0,(VLOOKUP(C1253,'WI Vs ASM'!$B$2:$E$1000,4,0)))</f>
        <v>Offshore</v>
      </c>
      <c r="K1253" s="11" t="str">
        <f>IF(ISERROR(VLOOKUP(C1253,'WI Vs ASM'!$B$2:$F$1000,5,0)),0,(VLOOKUP(C1253,'WI Vs ASM'!$B$2:$F$1000,5,0)))</f>
        <v>09-NonBillable</v>
      </c>
      <c r="L1253" s="11" t="str">
        <f>IF(ISERROR(VLOOKUP(C1253,'WI Vs ASM'!$B$2:$D$1000,3,0)),0,(VLOOKUP(C1253,'WI Vs ASM'!$B$2:$D$1000,3,0)))</f>
        <v>13-Enhancement Offshore Bench</v>
      </c>
      <c r="M1253" s="11" t="str">
        <f>IF(ISERROR(VLOOKUP(C1253,'WI Vs ASM'!$B$2:$I$1000,8,0)),0,(VLOOKUP(C1253,'WI Vs ASM'!$B$2:$I$1000,8,0)))</f>
        <v>Prakash Varadachari</v>
      </c>
      <c r="N1253" s="11" t="str">
        <f>IF(ISERROR(VLOOKUP(C1253,'WI Vs ASM'!$B$2:$G$1000,6,0)),0,(VLOOKUP(C1253,'WI Vs ASM'!$B$2:$G$1000,6,0)))</f>
        <v>Bench - BIRM Tower</v>
      </c>
      <c r="O1253" s="11" t="str">
        <f>IF(ISERROR(VLOOKUP(C1253,'WI Vs ASM'!$B$2:$H$1000,7,0)),0,(VLOOKUP(C1253,'WI Vs ASM'!$B$2:$H$1000,7,0)))</f>
        <v>Bench - BIRM Tower</v>
      </c>
      <c r="P1253" s="11" t="str">
        <f t="shared" si="531"/>
        <v>May-17</v>
      </c>
      <c r="Q1253" s="11" t="str">
        <f t="shared" si="532"/>
        <v>Q2</v>
      </c>
      <c r="R1253" s="11" t="str">
        <f>IF(ISERROR(VLOOKUP(C1253,'WI Vs ASM'!$B$2:$J$1000,9,0)),0,(VLOOKUP(C1253,'WI Vs ASM'!$B$2:$J$1000,9,0)))</f>
        <v>Chandraprabha Palaniswamy</v>
      </c>
      <c r="S1253" s="11" t="str">
        <f>IF(ISERROR(VLOOKUP(C1253,'WI Vs ASM'!$B$2:$K$1000,10,0)),0,(VLOOKUP(C1253,'WI Vs ASM'!$B$2:$K$1000,10,0)))</f>
        <v>Kimberly Hale</v>
      </c>
      <c r="T1253" s="11" t="str">
        <f>IF(ISERROR(VLOOKUP(C1253,'WI Vs ASM'!$B$2:$L$1000,11,0)),0,(VLOOKUP(C1253,'WI Vs ASM'!$B$2:$L$1000,11,0)))</f>
        <v>Crystal Romano</v>
      </c>
      <c r="U1253" s="11" t="e">
        <f t="shared" si="539"/>
        <v>#VALUE!</v>
      </c>
      <c r="V1253" s="11" t="str">
        <f t="shared" si="533"/>
        <v>No</v>
      </c>
      <c r="W1253" s="11" t="str">
        <f t="shared" si="534"/>
        <v>No</v>
      </c>
      <c r="X1253" s="11" t="str">
        <f t="shared" si="535"/>
        <v>No</v>
      </c>
      <c r="Y1253" s="11" t="str">
        <f t="shared" si="536"/>
        <v>No</v>
      </c>
      <c r="Z1253" s="11" t="str">
        <f t="shared" si="537"/>
        <v>No</v>
      </c>
      <c r="AA1253" s="11" t="str">
        <f t="shared" si="540"/>
        <v>No</v>
      </c>
      <c r="AB1253" s="11">
        <f>IF(ISERROR(VLOOKUP(U1253,'ITWR Dump'!$A$2:$Y$5000,24,0)),0,(VLOOKUP('ILC Report'!U1253,'ITWR Dump'!$A$2:$Y$5000,24,0)))</f>
        <v>0</v>
      </c>
      <c r="AC1253" s="11" t="str">
        <f t="shared" si="541"/>
        <v>No</v>
      </c>
      <c r="AD1253" s="11" t="str">
        <f t="shared" si="542"/>
        <v/>
      </c>
      <c r="AE1253" s="11">
        <f>IF(ISERROR(VLOOKUP(U1253,'ITWR Dump'!$A$2:$Y$5000,13,0)),0,(VLOOKUP(U1253,'ITWR Dump'!$A$2:$Y$5000,13,0)))</f>
        <v>0</v>
      </c>
      <c r="AF1253" s="11">
        <f>IF(ISERROR(VLOOKUP(U1253,'ITWR Dump'!$A$2:$Y$5000,11,0)),0,(VLOOKUP(U1253,'ITWR Dump'!$A$2:$Y$5000,11,0)))</f>
        <v>0</v>
      </c>
      <c r="AG1253" s="11">
        <f>IF(ISERROR(VLOOKUP(U1253,'ITWR Dump'!$A$2:$Y$5000,2,0)),0,(VLOOKUP(U1253,'ITWR Dump'!$A$2:$Y$5000,2,0)))</f>
        <v>0</v>
      </c>
      <c r="AH1253" s="11">
        <f>IF(ISERROR(VLOOKUP(U1253,'ITWR Dump'!$A$2:$Y$5000,14,0)),0,(VLOOKUP(U1253,'ITWR Dump'!$A$2:$Y$5000,14,0)))</f>
        <v>0</v>
      </c>
      <c r="AI1253" s="11" t="str">
        <f t="shared" si="543"/>
        <v>13-Enhancement Offshore Bench</v>
      </c>
      <c r="AJ1253" s="11" t="str">
        <f t="shared" si="544"/>
        <v>Offshore</v>
      </c>
      <c r="AK1253" s="11" t="str">
        <f>IF(ISERROR(VLOOKUP(A1253,'Team Data'!$C$2:$U$213,17,0)),0,(VLOOKUP(A1253,'Team Data'!$C$2:$U$213,17,0)))</f>
        <v>BI and RM</v>
      </c>
      <c r="AL1253" s="11" t="str">
        <f t="shared" si="545"/>
        <v>2017-04-24</v>
      </c>
      <c r="AM1253" s="11">
        <f>IF(ISERROR(VLOOKUP(U1253,'ITWR Dump'!$A$2:$Y$5000,16,0)),0,(VLOOKUP(U1253,'ITWR Dump'!$A$2:$Y$5000,16,0)))</f>
        <v>0</v>
      </c>
      <c r="AN1253" s="11">
        <f>IF(ISERROR(VLOOKUP(U1253,'ITWR Dump'!$A$2:$Y$5000,18,0)),0,(VLOOKUP(U1253,'ITWR Dump'!$A$2:$Y$5000,18,0)))</f>
        <v>0</v>
      </c>
      <c r="AO1253" s="11">
        <f>IF(ISERROR(VLOOKUP(U1253,'ITWR Dump'!$A$2:$Y$5000,25,0)),0,(VLOOKUP('ILC Report'!U1253,'ITWR Dump'!$A$2:$Y$5000,25,0)))</f>
        <v>0</v>
      </c>
      <c r="AP1253" s="11">
        <f t="shared" si="546"/>
        <v>0</v>
      </c>
      <c r="AQ1253" s="26">
        <f t="shared" si="547"/>
        <v>0</v>
      </c>
      <c r="AR1253" s="26">
        <f t="shared" si="548"/>
        <v>0</v>
      </c>
      <c r="AS1253" s="26">
        <f t="shared" si="549"/>
        <v>0</v>
      </c>
      <c r="AT1253" s="26">
        <f t="shared" si="550"/>
        <v>0</v>
      </c>
      <c r="AU1253" s="26">
        <f t="shared" si="551"/>
        <v>0</v>
      </c>
      <c r="AV1253" s="26">
        <f t="shared" si="552"/>
        <v>0</v>
      </c>
      <c r="AW1253" s="11" t="s">
        <v>653</v>
      </c>
      <c r="AX1253" s="11" t="str">
        <f>VLOOKUP(L1253,Group!$A$2:$B$1000,2,0)</f>
        <v>Enhancement Bench</v>
      </c>
      <c r="AY1253" s="11">
        <f>IF(ISERROR(VLOOKUP(U1253,'ITWR Dump'!$A$2:$Y$5000,15,0)),0,(VLOOKUP('ILC Report'!U1253,'ITWR Dump'!$A$2:$Y$5000,15,0)))</f>
        <v>0</v>
      </c>
      <c r="AZ1253" s="11" t="str">
        <f t="shared" si="553"/>
        <v>No</v>
      </c>
      <c r="BA1253" s="11" t="str">
        <f t="shared" si="554"/>
        <v>BKI</v>
      </c>
      <c r="BB1253" s="11" t="str">
        <f t="shared" si="555"/>
        <v>BN</v>
      </c>
      <c r="BC1253" s="11" t="str">
        <f t="shared" si="556"/>
        <v>No</v>
      </c>
    </row>
    <row r="1254" spans="1:55" x14ac:dyDescent="0.3">
      <c r="A1254" s="11" t="s">
        <v>684</v>
      </c>
      <c r="B1254" s="11" t="s">
        <v>1869</v>
      </c>
      <c r="C1254" s="11" t="s">
        <v>552</v>
      </c>
      <c r="D1254" s="11" t="s">
        <v>2585</v>
      </c>
      <c r="E1254" s="38" t="s">
        <v>2904</v>
      </c>
      <c r="F1254" s="11">
        <v>1</v>
      </c>
      <c r="G1254" s="40" t="s">
        <v>218</v>
      </c>
      <c r="H1254" s="11" t="str">
        <f t="shared" si="538"/>
        <v>Regular</v>
      </c>
      <c r="I1254" s="11" t="str">
        <f t="shared" si="530"/>
        <v>INDIA</v>
      </c>
      <c r="J1254" s="11" t="str">
        <f>IF(ISERROR(VLOOKUP(C1254,'WI Vs ASM'!$B$2:$E$1000,4,0)),0,(VLOOKUP(C1254,'WI Vs ASM'!$B$2:$E$1000,4,0)))</f>
        <v>Offshore</v>
      </c>
      <c r="K1254" s="11" t="str">
        <f>IF(ISERROR(VLOOKUP(C1254,'WI Vs ASM'!$B$2:$F$1000,5,0)),0,(VLOOKUP(C1254,'WI Vs ASM'!$B$2:$F$1000,5,0)))</f>
        <v>01-Fixed Price</v>
      </c>
      <c r="L1254" s="11" t="str">
        <f>IF(ISERROR(VLOOKUP(C1254,'WI Vs ASM'!$B$2:$D$1000,3,0)),0,(VLOOKUP(C1254,'WI Vs ASM'!$B$2:$D$1000,3,0)))</f>
        <v>01-Maintenance Offshore</v>
      </c>
      <c r="M1254" s="11" t="str">
        <f>IF(ISERROR(VLOOKUP(C1254,'WI Vs ASM'!$B$2:$I$1000,8,0)),0,(VLOOKUP(C1254,'WI Vs ASM'!$B$2:$I$1000,8,0)))</f>
        <v>Rahul Soman</v>
      </c>
      <c r="N1254" s="11" t="str">
        <f>IF(ISERROR(VLOOKUP(C1254,'WI Vs ASM'!$B$2:$G$1000,6,0)),0,(VLOOKUP(C1254,'WI Vs ASM'!$B$2:$G$1000,6,0)))</f>
        <v>Business Intelligence</v>
      </c>
      <c r="O1254" s="11" t="str">
        <f>IF(ISERROR(VLOOKUP(C1254,'WI Vs ASM'!$B$2:$H$1000,7,0)),0,(VLOOKUP(C1254,'WI Vs ASM'!$B$2:$H$1000,7,0)))</f>
        <v>EBI</v>
      </c>
      <c r="P1254" s="11" t="str">
        <f t="shared" si="531"/>
        <v>May-17</v>
      </c>
      <c r="Q1254" s="11" t="str">
        <f t="shared" si="532"/>
        <v>Q2</v>
      </c>
      <c r="R1254" s="11" t="str">
        <f>IF(ISERROR(VLOOKUP(C1254,'WI Vs ASM'!$B$2:$J$1000,9,0)),0,(VLOOKUP(C1254,'WI Vs ASM'!$B$2:$J$1000,9,0)))</f>
        <v>Jyothi Pai</v>
      </c>
      <c r="S1254" s="11" t="str">
        <f>IF(ISERROR(VLOOKUP(C1254,'WI Vs ASM'!$B$2:$K$1000,10,0)),0,(VLOOKUP(C1254,'WI Vs ASM'!$B$2:$K$1000,10,0)))</f>
        <v>Kimberly Hale</v>
      </c>
      <c r="T1254" s="11" t="str">
        <f>IF(ISERROR(VLOOKUP(C1254,'WI Vs ASM'!$B$2:$L$1000,11,0)),0,(VLOOKUP(C1254,'WI Vs ASM'!$B$2:$L$1000,11,0)))</f>
        <v>Crystal Romano</v>
      </c>
      <c r="U1254" s="11" t="e">
        <f t="shared" si="539"/>
        <v>#VALUE!</v>
      </c>
      <c r="V1254" s="11" t="str">
        <f t="shared" si="533"/>
        <v>No</v>
      </c>
      <c r="W1254" s="11" t="str">
        <f t="shared" si="534"/>
        <v>Yes</v>
      </c>
      <c r="X1254" s="11" t="str">
        <f t="shared" si="535"/>
        <v>No</v>
      </c>
      <c r="Y1254" s="11" t="str">
        <f t="shared" si="536"/>
        <v>No</v>
      </c>
      <c r="Z1254" s="11" t="str">
        <f t="shared" si="537"/>
        <v>No</v>
      </c>
      <c r="AA1254" s="11" t="str">
        <f t="shared" si="540"/>
        <v>No</v>
      </c>
      <c r="AB1254" s="11">
        <f>IF(ISERROR(VLOOKUP(U1254,'ITWR Dump'!$A$2:$Y$5000,24,0)),0,(VLOOKUP('ILC Report'!U1254,'ITWR Dump'!$A$2:$Y$5000,24,0)))</f>
        <v>0</v>
      </c>
      <c r="AC1254" s="11" t="str">
        <f t="shared" si="541"/>
        <v>No</v>
      </c>
      <c r="AD1254" s="11" t="str">
        <f t="shared" si="542"/>
        <v/>
      </c>
      <c r="AE1254" s="11">
        <f>IF(ISERROR(VLOOKUP(U1254,'ITWR Dump'!$A$2:$Y$5000,13,0)),0,(VLOOKUP(U1254,'ITWR Dump'!$A$2:$Y$5000,13,0)))</f>
        <v>0</v>
      </c>
      <c r="AF1254" s="11">
        <f>IF(ISERROR(VLOOKUP(U1254,'ITWR Dump'!$A$2:$Y$5000,11,0)),0,(VLOOKUP(U1254,'ITWR Dump'!$A$2:$Y$5000,11,0)))</f>
        <v>0</v>
      </c>
      <c r="AG1254" s="11">
        <f>IF(ISERROR(VLOOKUP(U1254,'ITWR Dump'!$A$2:$Y$5000,2,0)),0,(VLOOKUP(U1254,'ITWR Dump'!$A$2:$Y$5000,2,0)))</f>
        <v>0</v>
      </c>
      <c r="AH1254" s="11">
        <f>IF(ISERROR(VLOOKUP(U1254,'ITWR Dump'!$A$2:$Y$5000,14,0)),0,(VLOOKUP(U1254,'ITWR Dump'!$A$2:$Y$5000,14,0)))</f>
        <v>0</v>
      </c>
      <c r="AI1254" s="11" t="str">
        <f t="shared" si="543"/>
        <v>01-Maintenance Offshore</v>
      </c>
      <c r="AJ1254" s="11" t="str">
        <f t="shared" si="544"/>
        <v>Offshore</v>
      </c>
      <c r="AK1254" s="11" t="str">
        <f>IF(ISERROR(VLOOKUP(A1254,'Team Data'!$C$2:$U$213,17,0)),0,(VLOOKUP(A1254,'Team Data'!$C$2:$U$213,17,0)))</f>
        <v>BI and RM</v>
      </c>
      <c r="AL1254" s="11" t="str">
        <f t="shared" si="545"/>
        <v>2017-04-24</v>
      </c>
      <c r="AM1254" s="11">
        <f>IF(ISERROR(VLOOKUP(U1254,'ITWR Dump'!$A$2:$Y$5000,16,0)),0,(VLOOKUP(U1254,'ITWR Dump'!$A$2:$Y$5000,16,0)))</f>
        <v>0</v>
      </c>
      <c r="AN1254" s="11">
        <f>IF(ISERROR(VLOOKUP(U1254,'ITWR Dump'!$A$2:$Y$5000,18,0)),0,(VLOOKUP(U1254,'ITWR Dump'!$A$2:$Y$5000,18,0)))</f>
        <v>0</v>
      </c>
      <c r="AO1254" s="11">
        <f>IF(ISERROR(VLOOKUP(U1254,'ITWR Dump'!$A$2:$Y$5000,25,0)),0,(VLOOKUP('ILC Report'!U1254,'ITWR Dump'!$A$2:$Y$5000,25,0)))</f>
        <v>0</v>
      </c>
      <c r="AP1254" s="11">
        <f t="shared" si="546"/>
        <v>0</v>
      </c>
      <c r="AQ1254" s="26">
        <f t="shared" si="547"/>
        <v>0</v>
      </c>
      <c r="AR1254" s="26">
        <f t="shared" si="548"/>
        <v>0</v>
      </c>
      <c r="AS1254" s="26">
        <f t="shared" si="549"/>
        <v>0</v>
      </c>
      <c r="AT1254" s="26">
        <f t="shared" si="550"/>
        <v>0</v>
      </c>
      <c r="AU1254" s="26">
        <f t="shared" si="551"/>
        <v>0</v>
      </c>
      <c r="AV1254" s="26">
        <f t="shared" si="552"/>
        <v>0</v>
      </c>
      <c r="AW1254" s="11" t="s">
        <v>653</v>
      </c>
      <c r="AX1254" s="11" t="str">
        <f>VLOOKUP(L1254,Group!$A$2:$B$1000,2,0)</f>
        <v>Maintenance</v>
      </c>
      <c r="AY1254" s="11">
        <f>IF(ISERROR(VLOOKUP(U1254,'ITWR Dump'!$A$2:$Y$5000,15,0)),0,(VLOOKUP('ILC Report'!U1254,'ITWR Dump'!$A$2:$Y$5000,15,0)))</f>
        <v>0</v>
      </c>
      <c r="AZ1254" s="11" t="str">
        <f t="shared" si="553"/>
        <v>No</v>
      </c>
      <c r="BA1254" s="11" t="str">
        <f t="shared" si="554"/>
        <v>BKI</v>
      </c>
      <c r="BB1254" s="11" t="str">
        <f t="shared" si="555"/>
        <v>MN</v>
      </c>
      <c r="BC1254" s="11" t="str">
        <f t="shared" si="556"/>
        <v>No</v>
      </c>
    </row>
    <row r="1255" spans="1:55" x14ac:dyDescent="0.3">
      <c r="A1255" s="11" t="s">
        <v>684</v>
      </c>
      <c r="B1255" s="11" t="s">
        <v>1869</v>
      </c>
      <c r="C1255" s="11" t="s">
        <v>551</v>
      </c>
      <c r="D1255" s="11" t="s">
        <v>2596</v>
      </c>
      <c r="E1255" s="38" t="s">
        <v>2904</v>
      </c>
      <c r="F1255" s="11">
        <v>2</v>
      </c>
      <c r="G1255" s="40" t="s">
        <v>218</v>
      </c>
      <c r="H1255" s="11" t="str">
        <f t="shared" si="538"/>
        <v>Regular</v>
      </c>
      <c r="I1255" s="11" t="str">
        <f t="shared" si="530"/>
        <v>INDIA</v>
      </c>
      <c r="J1255" s="11" t="str">
        <f>IF(ISERROR(VLOOKUP(C1255,'WI Vs ASM'!$B$2:$E$1000,4,0)),0,(VLOOKUP(C1255,'WI Vs ASM'!$B$2:$E$1000,4,0)))</f>
        <v>Offshore</v>
      </c>
      <c r="K1255" s="11" t="str">
        <f>IF(ISERROR(VLOOKUP(C1255,'WI Vs ASM'!$B$2:$F$1000,5,0)),0,(VLOOKUP(C1255,'WI Vs ASM'!$B$2:$F$1000,5,0)))</f>
        <v>09-NonBillable</v>
      </c>
      <c r="L1255" s="11" t="str">
        <f>IF(ISERROR(VLOOKUP(C1255,'WI Vs ASM'!$B$2:$D$1000,3,0)),0,(VLOOKUP(C1255,'WI Vs ASM'!$B$2:$D$1000,3,0)))</f>
        <v>54-Knowledge Transfer/Training Offshore</v>
      </c>
      <c r="M1255" s="11" t="str">
        <f>IF(ISERROR(VLOOKUP(C1255,'WI Vs ASM'!$B$2:$I$1000,8,0)),0,(VLOOKUP(C1255,'WI Vs ASM'!$B$2:$I$1000,8,0)))</f>
        <v>Prakash Varadachari</v>
      </c>
      <c r="N1255" s="11" t="str">
        <f>IF(ISERROR(VLOOKUP(C1255,'WI Vs ASM'!$B$2:$G$1000,6,0)),0,(VLOOKUP(C1255,'WI Vs ASM'!$B$2:$G$1000,6,0)))</f>
        <v>Business Intelligence</v>
      </c>
      <c r="O1255" s="11" t="str">
        <f>IF(ISERROR(VLOOKUP(C1255,'WI Vs ASM'!$B$2:$H$1000,7,0)),0,(VLOOKUP(C1255,'WI Vs ASM'!$B$2:$H$1000,7,0)))</f>
        <v>EBI</v>
      </c>
      <c r="P1255" s="11" t="str">
        <f t="shared" si="531"/>
        <v>May-17</v>
      </c>
      <c r="Q1255" s="11" t="str">
        <f t="shared" si="532"/>
        <v>Q2</v>
      </c>
      <c r="R1255" s="11" t="str">
        <f>IF(ISERROR(VLOOKUP(C1255,'WI Vs ASM'!$B$2:$J$1000,9,0)),0,(VLOOKUP(C1255,'WI Vs ASM'!$B$2:$J$1000,9,0)))</f>
        <v>Rahmathunnisa Shahabuddin</v>
      </c>
      <c r="S1255" s="11" t="str">
        <f>IF(ISERROR(VLOOKUP(C1255,'WI Vs ASM'!$B$2:$K$1000,10,0)),0,(VLOOKUP(C1255,'WI Vs ASM'!$B$2:$K$1000,10,0)))</f>
        <v>Kimberly Hale</v>
      </c>
      <c r="T1255" s="11" t="str">
        <f>IF(ISERROR(VLOOKUP(C1255,'WI Vs ASM'!$B$2:$L$1000,11,0)),0,(VLOOKUP(C1255,'WI Vs ASM'!$B$2:$L$1000,11,0)))</f>
        <v>Crystal Romano</v>
      </c>
      <c r="U1255" s="11" t="e">
        <f t="shared" si="539"/>
        <v>#VALUE!</v>
      </c>
      <c r="V1255" s="11" t="str">
        <f t="shared" si="533"/>
        <v>No</v>
      </c>
      <c r="W1255" s="11" t="str">
        <f t="shared" si="534"/>
        <v>No</v>
      </c>
      <c r="X1255" s="11" t="str">
        <f t="shared" si="535"/>
        <v>No</v>
      </c>
      <c r="Y1255" s="11" t="str">
        <f t="shared" si="536"/>
        <v>No</v>
      </c>
      <c r="Z1255" s="11" t="str">
        <f t="shared" si="537"/>
        <v>No</v>
      </c>
      <c r="AA1255" s="11" t="str">
        <f t="shared" si="540"/>
        <v>No</v>
      </c>
      <c r="AB1255" s="11">
        <f>IF(ISERROR(VLOOKUP(U1255,'ITWR Dump'!$A$2:$Y$5000,24,0)),0,(VLOOKUP('ILC Report'!U1255,'ITWR Dump'!$A$2:$Y$5000,24,0)))</f>
        <v>0</v>
      </c>
      <c r="AC1255" s="11" t="str">
        <f t="shared" si="541"/>
        <v>No</v>
      </c>
      <c r="AD1255" s="11" t="str">
        <f t="shared" si="542"/>
        <v/>
      </c>
      <c r="AE1255" s="11">
        <f>IF(ISERROR(VLOOKUP(U1255,'ITWR Dump'!$A$2:$Y$5000,13,0)),0,(VLOOKUP(U1255,'ITWR Dump'!$A$2:$Y$5000,13,0)))</f>
        <v>0</v>
      </c>
      <c r="AF1255" s="11">
        <f>IF(ISERROR(VLOOKUP(U1255,'ITWR Dump'!$A$2:$Y$5000,11,0)),0,(VLOOKUP(U1255,'ITWR Dump'!$A$2:$Y$5000,11,0)))</f>
        <v>0</v>
      </c>
      <c r="AG1255" s="11">
        <f>IF(ISERROR(VLOOKUP(U1255,'ITWR Dump'!$A$2:$Y$5000,2,0)),0,(VLOOKUP(U1255,'ITWR Dump'!$A$2:$Y$5000,2,0)))</f>
        <v>0</v>
      </c>
      <c r="AH1255" s="11">
        <f>IF(ISERROR(VLOOKUP(U1255,'ITWR Dump'!$A$2:$Y$5000,14,0)),0,(VLOOKUP(U1255,'ITWR Dump'!$A$2:$Y$5000,14,0)))</f>
        <v>0</v>
      </c>
      <c r="AI1255" s="11" t="str">
        <f t="shared" si="543"/>
        <v>54-Knowledge Transfer/Training Offshore</v>
      </c>
      <c r="AJ1255" s="11" t="str">
        <f t="shared" si="544"/>
        <v>Offshore</v>
      </c>
      <c r="AK1255" s="11" t="str">
        <f>IF(ISERROR(VLOOKUP(A1255,'Team Data'!$C$2:$U$213,17,0)),0,(VLOOKUP(A1255,'Team Data'!$C$2:$U$213,17,0)))</f>
        <v>BI and RM</v>
      </c>
      <c r="AL1255" s="11" t="str">
        <f t="shared" si="545"/>
        <v>2017-04-24</v>
      </c>
      <c r="AM1255" s="11">
        <f>IF(ISERROR(VLOOKUP(U1255,'ITWR Dump'!$A$2:$Y$5000,16,0)),0,(VLOOKUP(U1255,'ITWR Dump'!$A$2:$Y$5000,16,0)))</f>
        <v>0</v>
      </c>
      <c r="AN1255" s="11">
        <f>IF(ISERROR(VLOOKUP(U1255,'ITWR Dump'!$A$2:$Y$5000,18,0)),0,(VLOOKUP(U1255,'ITWR Dump'!$A$2:$Y$5000,18,0)))</f>
        <v>0</v>
      </c>
      <c r="AO1255" s="11">
        <f>IF(ISERROR(VLOOKUP(U1255,'ITWR Dump'!$A$2:$Y$5000,25,0)),0,(VLOOKUP('ILC Report'!U1255,'ITWR Dump'!$A$2:$Y$5000,25,0)))</f>
        <v>0</v>
      </c>
      <c r="AP1255" s="11">
        <f t="shared" si="546"/>
        <v>0</v>
      </c>
      <c r="AQ1255" s="26">
        <f t="shared" si="547"/>
        <v>0</v>
      </c>
      <c r="AR1255" s="26">
        <f t="shared" si="548"/>
        <v>0</v>
      </c>
      <c r="AS1255" s="26">
        <f t="shared" si="549"/>
        <v>0</v>
      </c>
      <c r="AT1255" s="26">
        <f t="shared" si="550"/>
        <v>0</v>
      </c>
      <c r="AU1255" s="26">
        <f t="shared" si="551"/>
        <v>0</v>
      </c>
      <c r="AV1255" s="26">
        <f t="shared" si="552"/>
        <v>0</v>
      </c>
      <c r="AW1255" s="11" t="s">
        <v>653</v>
      </c>
      <c r="AX1255" s="11" t="str">
        <f>VLOOKUP(L1255,Group!$A$2:$B$1000,2,0)</f>
        <v>Maintenance</v>
      </c>
      <c r="AY1255" s="11">
        <f>IF(ISERROR(VLOOKUP(U1255,'ITWR Dump'!$A$2:$Y$5000,15,0)),0,(VLOOKUP('ILC Report'!U1255,'ITWR Dump'!$A$2:$Y$5000,15,0)))</f>
        <v>0</v>
      </c>
      <c r="AZ1255" s="11" t="str">
        <f t="shared" si="553"/>
        <v>No</v>
      </c>
      <c r="BA1255" s="11" t="str">
        <f t="shared" si="554"/>
        <v>BKI</v>
      </c>
      <c r="BB1255" s="11" t="str">
        <f t="shared" si="555"/>
        <v>KT</v>
      </c>
      <c r="BC1255" s="11" t="str">
        <f t="shared" si="556"/>
        <v>No</v>
      </c>
    </row>
    <row r="1256" spans="1:55" x14ac:dyDescent="0.3">
      <c r="A1256" s="11" t="s">
        <v>684</v>
      </c>
      <c r="B1256" s="11" t="s">
        <v>1869</v>
      </c>
      <c r="C1256" s="11" t="s">
        <v>617</v>
      </c>
      <c r="D1256" s="11" t="s">
        <v>2592</v>
      </c>
      <c r="E1256" s="38" t="s">
        <v>2904</v>
      </c>
      <c r="F1256" s="11">
        <v>1</v>
      </c>
      <c r="G1256" s="40" t="s">
        <v>218</v>
      </c>
      <c r="H1256" s="11" t="str">
        <f t="shared" si="538"/>
        <v>Regular</v>
      </c>
      <c r="I1256" s="11" t="str">
        <f t="shared" si="530"/>
        <v>INDIA</v>
      </c>
      <c r="J1256" s="11" t="str">
        <f>IF(ISERROR(VLOOKUP(C1256,'WI Vs ASM'!$B$2:$E$1000,4,0)),0,(VLOOKUP(C1256,'WI Vs ASM'!$B$2:$E$1000,4,0)))</f>
        <v>Offshore</v>
      </c>
      <c r="K1256" s="11" t="str">
        <f>IF(ISERROR(VLOOKUP(C1256,'WI Vs ASM'!$B$2:$F$1000,5,0)),0,(VLOOKUP(C1256,'WI Vs ASM'!$B$2:$F$1000,5,0)))</f>
        <v>01-Fixed Price</v>
      </c>
      <c r="L1256" s="11" t="str">
        <f>IF(ISERROR(VLOOKUP(C1256,'WI Vs ASM'!$B$2:$D$1000,3,0)),0,(VLOOKUP(C1256,'WI Vs ASM'!$B$2:$D$1000,3,0)))</f>
        <v>01-Maintenance Offshore</v>
      </c>
      <c r="M1256" s="11" t="str">
        <f>IF(ISERROR(VLOOKUP(C1256,'WI Vs ASM'!$B$2:$I$1000,8,0)),0,(VLOOKUP(C1256,'WI Vs ASM'!$B$2:$I$1000,8,0)))</f>
        <v>Rahul Soman</v>
      </c>
      <c r="N1256" s="11" t="str">
        <f>IF(ISERROR(VLOOKUP(C1256,'WI Vs ASM'!$B$2:$G$1000,6,0)),0,(VLOOKUP(C1256,'WI Vs ASM'!$B$2:$G$1000,6,0)))</f>
        <v>Treasury</v>
      </c>
      <c r="O1256" s="11" t="str">
        <f>IF(ISERROR(VLOOKUP(C1256,'WI Vs ASM'!$B$2:$H$1000,7,0)),0,(VLOOKUP(C1256,'WI Vs ASM'!$B$2:$H$1000,7,0)))</f>
        <v>Central Functions</v>
      </c>
      <c r="P1256" s="11" t="str">
        <f t="shared" si="531"/>
        <v>May-17</v>
      </c>
      <c r="Q1256" s="11" t="str">
        <f t="shared" si="532"/>
        <v>Q2</v>
      </c>
      <c r="R1256" s="11" t="str">
        <f>IF(ISERROR(VLOOKUP(C1256,'WI Vs ASM'!$B$2:$J$1000,9,0)),0,(VLOOKUP(C1256,'WI Vs ASM'!$B$2:$J$1000,9,0)))</f>
        <v>Jyothi Pai</v>
      </c>
      <c r="S1256" s="11" t="str">
        <f>IF(ISERROR(VLOOKUP(C1256,'WI Vs ASM'!$B$2:$K$1000,10,0)),0,(VLOOKUP(C1256,'WI Vs ASM'!$B$2:$K$1000,10,0)))</f>
        <v>Linda J. Richardson</v>
      </c>
      <c r="T1256" s="11" t="str">
        <f>IF(ISERROR(VLOOKUP(C1256,'WI Vs ASM'!$B$2:$L$1000,11,0)),0,(VLOOKUP(C1256,'WI Vs ASM'!$B$2:$L$1000,11,0)))</f>
        <v>Crystal Romano</v>
      </c>
      <c r="U1256" s="11" t="e">
        <f t="shared" si="539"/>
        <v>#VALUE!</v>
      </c>
      <c r="V1256" s="11" t="str">
        <f t="shared" si="533"/>
        <v>No</v>
      </c>
      <c r="W1256" s="11" t="str">
        <f t="shared" si="534"/>
        <v>Yes</v>
      </c>
      <c r="X1256" s="11" t="str">
        <f t="shared" si="535"/>
        <v>No</v>
      </c>
      <c r="Y1256" s="11" t="str">
        <f t="shared" si="536"/>
        <v>No</v>
      </c>
      <c r="Z1256" s="11" t="str">
        <f t="shared" si="537"/>
        <v>No</v>
      </c>
      <c r="AA1256" s="11" t="str">
        <f t="shared" si="540"/>
        <v>No</v>
      </c>
      <c r="AB1256" s="11">
        <f>IF(ISERROR(VLOOKUP(U1256,'ITWR Dump'!$A$2:$Y$5000,24,0)),0,(VLOOKUP('ILC Report'!U1256,'ITWR Dump'!$A$2:$Y$5000,24,0)))</f>
        <v>0</v>
      </c>
      <c r="AC1256" s="11" t="str">
        <f t="shared" si="541"/>
        <v>No</v>
      </c>
      <c r="AD1256" s="11" t="str">
        <f t="shared" si="542"/>
        <v/>
      </c>
      <c r="AE1256" s="11">
        <f>IF(ISERROR(VLOOKUP(U1256,'ITWR Dump'!$A$2:$Y$5000,13,0)),0,(VLOOKUP(U1256,'ITWR Dump'!$A$2:$Y$5000,13,0)))</f>
        <v>0</v>
      </c>
      <c r="AF1256" s="11">
        <f>IF(ISERROR(VLOOKUP(U1256,'ITWR Dump'!$A$2:$Y$5000,11,0)),0,(VLOOKUP(U1256,'ITWR Dump'!$A$2:$Y$5000,11,0)))</f>
        <v>0</v>
      </c>
      <c r="AG1256" s="11">
        <f>IF(ISERROR(VLOOKUP(U1256,'ITWR Dump'!$A$2:$Y$5000,2,0)),0,(VLOOKUP(U1256,'ITWR Dump'!$A$2:$Y$5000,2,0)))</f>
        <v>0</v>
      </c>
      <c r="AH1256" s="11">
        <f>IF(ISERROR(VLOOKUP(U1256,'ITWR Dump'!$A$2:$Y$5000,14,0)),0,(VLOOKUP(U1256,'ITWR Dump'!$A$2:$Y$5000,14,0)))</f>
        <v>0</v>
      </c>
      <c r="AI1256" s="11" t="str">
        <f t="shared" si="543"/>
        <v>01-Maintenance Offshore</v>
      </c>
      <c r="AJ1256" s="11" t="str">
        <f t="shared" si="544"/>
        <v>Offshore</v>
      </c>
      <c r="AK1256" s="11" t="str">
        <f>IF(ISERROR(VLOOKUP(A1256,'Team Data'!$C$2:$U$213,17,0)),0,(VLOOKUP(A1256,'Team Data'!$C$2:$U$213,17,0)))</f>
        <v>BI and RM</v>
      </c>
      <c r="AL1256" s="11" t="str">
        <f t="shared" si="545"/>
        <v>2017-04-24</v>
      </c>
      <c r="AM1256" s="11">
        <f>IF(ISERROR(VLOOKUP(U1256,'ITWR Dump'!$A$2:$Y$5000,16,0)),0,(VLOOKUP(U1256,'ITWR Dump'!$A$2:$Y$5000,16,0)))</f>
        <v>0</v>
      </c>
      <c r="AN1256" s="11">
        <f>IF(ISERROR(VLOOKUP(U1256,'ITWR Dump'!$A$2:$Y$5000,18,0)),0,(VLOOKUP(U1256,'ITWR Dump'!$A$2:$Y$5000,18,0)))</f>
        <v>0</v>
      </c>
      <c r="AO1256" s="11">
        <f>IF(ISERROR(VLOOKUP(U1256,'ITWR Dump'!$A$2:$Y$5000,25,0)),0,(VLOOKUP('ILC Report'!U1256,'ITWR Dump'!$A$2:$Y$5000,25,0)))</f>
        <v>0</v>
      </c>
      <c r="AP1256" s="11">
        <f t="shared" si="546"/>
        <v>0</v>
      </c>
      <c r="AQ1256" s="26">
        <f t="shared" si="547"/>
        <v>0</v>
      </c>
      <c r="AR1256" s="26">
        <f t="shared" si="548"/>
        <v>0</v>
      </c>
      <c r="AS1256" s="26">
        <f t="shared" si="549"/>
        <v>0</v>
      </c>
      <c r="AT1256" s="26">
        <f t="shared" si="550"/>
        <v>0</v>
      </c>
      <c r="AU1256" s="26">
        <f t="shared" si="551"/>
        <v>0</v>
      </c>
      <c r="AV1256" s="26">
        <f t="shared" si="552"/>
        <v>0</v>
      </c>
      <c r="AW1256" s="11" t="s">
        <v>653</v>
      </c>
      <c r="AX1256" s="11" t="str">
        <f>VLOOKUP(L1256,Group!$A$2:$B$1000,2,0)</f>
        <v>Maintenance</v>
      </c>
      <c r="AY1256" s="11">
        <f>IF(ISERROR(VLOOKUP(U1256,'ITWR Dump'!$A$2:$Y$5000,15,0)),0,(VLOOKUP('ILC Report'!U1256,'ITWR Dump'!$A$2:$Y$5000,15,0)))</f>
        <v>0</v>
      </c>
      <c r="AZ1256" s="11" t="str">
        <f t="shared" si="553"/>
        <v>No</v>
      </c>
      <c r="BA1256" s="11" t="str">
        <f t="shared" si="554"/>
        <v>BKI</v>
      </c>
      <c r="BB1256" s="11" t="str">
        <f t="shared" si="555"/>
        <v>MN</v>
      </c>
      <c r="BC1256" s="11" t="str">
        <f t="shared" si="556"/>
        <v>No</v>
      </c>
    </row>
    <row r="1257" spans="1:55" x14ac:dyDescent="0.3">
      <c r="A1257" s="11" t="s">
        <v>684</v>
      </c>
      <c r="B1257" s="11" t="s">
        <v>1869</v>
      </c>
      <c r="C1257" s="11" t="s">
        <v>551</v>
      </c>
      <c r="D1257" s="11" t="s">
        <v>2595</v>
      </c>
      <c r="E1257" s="38" t="s">
        <v>2904</v>
      </c>
      <c r="F1257" s="11">
        <v>24</v>
      </c>
      <c r="G1257" s="40" t="s">
        <v>218</v>
      </c>
      <c r="H1257" s="11" t="str">
        <f t="shared" si="538"/>
        <v>Regular</v>
      </c>
      <c r="I1257" s="11" t="str">
        <f t="shared" si="530"/>
        <v>INDIA</v>
      </c>
      <c r="J1257" s="11" t="str">
        <f>IF(ISERROR(VLOOKUP(C1257,'WI Vs ASM'!$B$2:$E$1000,4,0)),0,(VLOOKUP(C1257,'WI Vs ASM'!$B$2:$E$1000,4,0)))</f>
        <v>Offshore</v>
      </c>
      <c r="K1257" s="11" t="str">
        <f>IF(ISERROR(VLOOKUP(C1257,'WI Vs ASM'!$B$2:$F$1000,5,0)),0,(VLOOKUP(C1257,'WI Vs ASM'!$B$2:$F$1000,5,0)))</f>
        <v>09-NonBillable</v>
      </c>
      <c r="L1257" s="11" t="str">
        <f>IF(ISERROR(VLOOKUP(C1257,'WI Vs ASM'!$B$2:$D$1000,3,0)),0,(VLOOKUP(C1257,'WI Vs ASM'!$B$2:$D$1000,3,0)))</f>
        <v>54-Knowledge Transfer/Training Offshore</v>
      </c>
      <c r="M1257" s="11" t="str">
        <f>IF(ISERROR(VLOOKUP(C1257,'WI Vs ASM'!$B$2:$I$1000,8,0)),0,(VLOOKUP(C1257,'WI Vs ASM'!$B$2:$I$1000,8,0)))</f>
        <v>Prakash Varadachari</v>
      </c>
      <c r="N1257" s="11" t="str">
        <f>IF(ISERROR(VLOOKUP(C1257,'WI Vs ASM'!$B$2:$G$1000,6,0)),0,(VLOOKUP(C1257,'WI Vs ASM'!$B$2:$G$1000,6,0)))</f>
        <v>Business Intelligence</v>
      </c>
      <c r="O1257" s="11" t="str">
        <f>IF(ISERROR(VLOOKUP(C1257,'WI Vs ASM'!$B$2:$H$1000,7,0)),0,(VLOOKUP(C1257,'WI Vs ASM'!$B$2:$H$1000,7,0)))</f>
        <v>EBI</v>
      </c>
      <c r="P1257" s="11" t="str">
        <f t="shared" si="531"/>
        <v>May-17</v>
      </c>
      <c r="Q1257" s="11" t="str">
        <f t="shared" si="532"/>
        <v>Q2</v>
      </c>
      <c r="R1257" s="11" t="str">
        <f>IF(ISERROR(VLOOKUP(C1257,'WI Vs ASM'!$B$2:$J$1000,9,0)),0,(VLOOKUP(C1257,'WI Vs ASM'!$B$2:$J$1000,9,0)))</f>
        <v>Rahmathunnisa Shahabuddin</v>
      </c>
      <c r="S1257" s="11" t="str">
        <f>IF(ISERROR(VLOOKUP(C1257,'WI Vs ASM'!$B$2:$K$1000,10,0)),0,(VLOOKUP(C1257,'WI Vs ASM'!$B$2:$K$1000,10,0)))</f>
        <v>Kimberly Hale</v>
      </c>
      <c r="T1257" s="11" t="str">
        <f>IF(ISERROR(VLOOKUP(C1257,'WI Vs ASM'!$B$2:$L$1000,11,0)),0,(VLOOKUP(C1257,'WI Vs ASM'!$B$2:$L$1000,11,0)))</f>
        <v>Crystal Romano</v>
      </c>
      <c r="U1257" s="11" t="e">
        <f t="shared" si="539"/>
        <v>#VALUE!</v>
      </c>
      <c r="V1257" s="11" t="str">
        <f t="shared" si="533"/>
        <v>No</v>
      </c>
      <c r="W1257" s="11" t="str">
        <f t="shared" si="534"/>
        <v>No</v>
      </c>
      <c r="X1257" s="11" t="str">
        <f t="shared" si="535"/>
        <v>No</v>
      </c>
      <c r="Y1257" s="11" t="str">
        <f t="shared" si="536"/>
        <v>No</v>
      </c>
      <c r="Z1257" s="11" t="str">
        <f t="shared" si="537"/>
        <v>No</v>
      </c>
      <c r="AA1257" s="11" t="str">
        <f t="shared" si="540"/>
        <v>No</v>
      </c>
      <c r="AB1257" s="11">
        <f>IF(ISERROR(VLOOKUP(U1257,'ITWR Dump'!$A$2:$Y$5000,24,0)),0,(VLOOKUP('ILC Report'!U1257,'ITWR Dump'!$A$2:$Y$5000,24,0)))</f>
        <v>0</v>
      </c>
      <c r="AC1257" s="11" t="str">
        <f t="shared" si="541"/>
        <v>No</v>
      </c>
      <c r="AD1257" s="11" t="str">
        <f t="shared" si="542"/>
        <v/>
      </c>
      <c r="AE1257" s="11">
        <f>IF(ISERROR(VLOOKUP(U1257,'ITWR Dump'!$A$2:$Y$5000,13,0)),0,(VLOOKUP(U1257,'ITWR Dump'!$A$2:$Y$5000,13,0)))</f>
        <v>0</v>
      </c>
      <c r="AF1257" s="11">
        <f>IF(ISERROR(VLOOKUP(U1257,'ITWR Dump'!$A$2:$Y$5000,11,0)),0,(VLOOKUP(U1257,'ITWR Dump'!$A$2:$Y$5000,11,0)))</f>
        <v>0</v>
      </c>
      <c r="AG1257" s="11">
        <f>IF(ISERROR(VLOOKUP(U1257,'ITWR Dump'!$A$2:$Y$5000,2,0)),0,(VLOOKUP(U1257,'ITWR Dump'!$A$2:$Y$5000,2,0)))</f>
        <v>0</v>
      </c>
      <c r="AH1257" s="11">
        <f>IF(ISERROR(VLOOKUP(U1257,'ITWR Dump'!$A$2:$Y$5000,14,0)),0,(VLOOKUP(U1257,'ITWR Dump'!$A$2:$Y$5000,14,0)))</f>
        <v>0</v>
      </c>
      <c r="AI1257" s="11" t="str">
        <f t="shared" si="543"/>
        <v>54-Knowledge Transfer/Training Offshore</v>
      </c>
      <c r="AJ1257" s="11" t="str">
        <f t="shared" si="544"/>
        <v>Offshore</v>
      </c>
      <c r="AK1257" s="11" t="str">
        <f>IF(ISERROR(VLOOKUP(A1257,'Team Data'!$C$2:$U$213,17,0)),0,(VLOOKUP(A1257,'Team Data'!$C$2:$U$213,17,0)))</f>
        <v>BI and RM</v>
      </c>
      <c r="AL1257" s="11" t="str">
        <f t="shared" si="545"/>
        <v>2017-04-24</v>
      </c>
      <c r="AM1257" s="11">
        <f>IF(ISERROR(VLOOKUP(U1257,'ITWR Dump'!$A$2:$Y$5000,16,0)),0,(VLOOKUP(U1257,'ITWR Dump'!$A$2:$Y$5000,16,0)))</f>
        <v>0</v>
      </c>
      <c r="AN1257" s="11">
        <f>IF(ISERROR(VLOOKUP(U1257,'ITWR Dump'!$A$2:$Y$5000,18,0)),0,(VLOOKUP(U1257,'ITWR Dump'!$A$2:$Y$5000,18,0)))</f>
        <v>0</v>
      </c>
      <c r="AO1257" s="11">
        <f>IF(ISERROR(VLOOKUP(U1257,'ITWR Dump'!$A$2:$Y$5000,25,0)),0,(VLOOKUP('ILC Report'!U1257,'ITWR Dump'!$A$2:$Y$5000,25,0)))</f>
        <v>0</v>
      </c>
      <c r="AP1257" s="11">
        <f t="shared" si="546"/>
        <v>0</v>
      </c>
      <c r="AQ1257" s="26">
        <f t="shared" si="547"/>
        <v>0</v>
      </c>
      <c r="AR1257" s="26">
        <f t="shared" si="548"/>
        <v>0</v>
      </c>
      <c r="AS1257" s="26">
        <f t="shared" si="549"/>
        <v>0</v>
      </c>
      <c r="AT1257" s="26">
        <f t="shared" si="550"/>
        <v>0</v>
      </c>
      <c r="AU1257" s="26">
        <f t="shared" si="551"/>
        <v>0</v>
      </c>
      <c r="AV1257" s="26">
        <f t="shared" si="552"/>
        <v>0</v>
      </c>
      <c r="AW1257" s="11" t="s">
        <v>653</v>
      </c>
      <c r="AX1257" s="11" t="str">
        <f>VLOOKUP(L1257,Group!$A$2:$B$1000,2,0)</f>
        <v>Maintenance</v>
      </c>
      <c r="AY1257" s="11">
        <f>IF(ISERROR(VLOOKUP(U1257,'ITWR Dump'!$A$2:$Y$5000,15,0)),0,(VLOOKUP('ILC Report'!U1257,'ITWR Dump'!$A$2:$Y$5000,15,0)))</f>
        <v>0</v>
      </c>
      <c r="AZ1257" s="11" t="str">
        <f t="shared" si="553"/>
        <v>No</v>
      </c>
      <c r="BA1257" s="11" t="str">
        <f t="shared" si="554"/>
        <v>BKI</v>
      </c>
      <c r="BB1257" s="11" t="str">
        <f t="shared" si="555"/>
        <v>KT</v>
      </c>
      <c r="BC1257" s="11" t="str">
        <f t="shared" si="556"/>
        <v>No</v>
      </c>
    </row>
    <row r="1258" spans="1:55" x14ac:dyDescent="0.3">
      <c r="A1258" s="11" t="s">
        <v>684</v>
      </c>
      <c r="B1258" s="11" t="s">
        <v>1869</v>
      </c>
      <c r="C1258" s="11" t="s">
        <v>551</v>
      </c>
      <c r="D1258" s="11" t="s">
        <v>2593</v>
      </c>
      <c r="E1258" s="38" t="s">
        <v>2904</v>
      </c>
      <c r="F1258" s="11">
        <v>1</v>
      </c>
      <c r="G1258" s="40" t="s">
        <v>218</v>
      </c>
      <c r="H1258" s="11" t="str">
        <f t="shared" si="538"/>
        <v>Regular</v>
      </c>
      <c r="I1258" s="11" t="str">
        <f t="shared" si="530"/>
        <v>INDIA</v>
      </c>
      <c r="J1258" s="11" t="str">
        <f>IF(ISERROR(VLOOKUP(C1258,'WI Vs ASM'!$B$2:$E$1000,4,0)),0,(VLOOKUP(C1258,'WI Vs ASM'!$B$2:$E$1000,4,0)))</f>
        <v>Offshore</v>
      </c>
      <c r="K1258" s="11" t="str">
        <f>IF(ISERROR(VLOOKUP(C1258,'WI Vs ASM'!$B$2:$F$1000,5,0)),0,(VLOOKUP(C1258,'WI Vs ASM'!$B$2:$F$1000,5,0)))</f>
        <v>09-NonBillable</v>
      </c>
      <c r="L1258" s="11" t="str">
        <f>IF(ISERROR(VLOOKUP(C1258,'WI Vs ASM'!$B$2:$D$1000,3,0)),0,(VLOOKUP(C1258,'WI Vs ASM'!$B$2:$D$1000,3,0)))</f>
        <v>54-Knowledge Transfer/Training Offshore</v>
      </c>
      <c r="M1258" s="11" t="str">
        <f>IF(ISERROR(VLOOKUP(C1258,'WI Vs ASM'!$B$2:$I$1000,8,0)),0,(VLOOKUP(C1258,'WI Vs ASM'!$B$2:$I$1000,8,0)))</f>
        <v>Prakash Varadachari</v>
      </c>
      <c r="N1258" s="11" t="str">
        <f>IF(ISERROR(VLOOKUP(C1258,'WI Vs ASM'!$B$2:$G$1000,6,0)),0,(VLOOKUP(C1258,'WI Vs ASM'!$B$2:$G$1000,6,0)))</f>
        <v>Business Intelligence</v>
      </c>
      <c r="O1258" s="11" t="str">
        <f>IF(ISERROR(VLOOKUP(C1258,'WI Vs ASM'!$B$2:$H$1000,7,0)),0,(VLOOKUP(C1258,'WI Vs ASM'!$B$2:$H$1000,7,0)))</f>
        <v>EBI</v>
      </c>
      <c r="P1258" s="11" t="str">
        <f t="shared" si="531"/>
        <v>May-17</v>
      </c>
      <c r="Q1258" s="11" t="str">
        <f t="shared" si="532"/>
        <v>Q2</v>
      </c>
      <c r="R1258" s="11" t="str">
        <f>IF(ISERROR(VLOOKUP(C1258,'WI Vs ASM'!$B$2:$J$1000,9,0)),0,(VLOOKUP(C1258,'WI Vs ASM'!$B$2:$J$1000,9,0)))</f>
        <v>Rahmathunnisa Shahabuddin</v>
      </c>
      <c r="S1258" s="11" t="str">
        <f>IF(ISERROR(VLOOKUP(C1258,'WI Vs ASM'!$B$2:$K$1000,10,0)),0,(VLOOKUP(C1258,'WI Vs ASM'!$B$2:$K$1000,10,0)))</f>
        <v>Kimberly Hale</v>
      </c>
      <c r="T1258" s="11" t="str">
        <f>IF(ISERROR(VLOOKUP(C1258,'WI Vs ASM'!$B$2:$L$1000,11,0)),0,(VLOOKUP(C1258,'WI Vs ASM'!$B$2:$L$1000,11,0)))</f>
        <v>Crystal Romano</v>
      </c>
      <c r="U1258" s="11" t="e">
        <f t="shared" si="539"/>
        <v>#VALUE!</v>
      </c>
      <c r="V1258" s="11" t="str">
        <f t="shared" si="533"/>
        <v>No</v>
      </c>
      <c r="W1258" s="11" t="str">
        <f t="shared" si="534"/>
        <v>No</v>
      </c>
      <c r="X1258" s="11" t="str">
        <f t="shared" si="535"/>
        <v>No</v>
      </c>
      <c r="Y1258" s="11" t="str">
        <f t="shared" si="536"/>
        <v>No</v>
      </c>
      <c r="Z1258" s="11" t="str">
        <f t="shared" si="537"/>
        <v>No</v>
      </c>
      <c r="AA1258" s="11" t="str">
        <f t="shared" si="540"/>
        <v>No</v>
      </c>
      <c r="AB1258" s="11">
        <f>IF(ISERROR(VLOOKUP(U1258,'ITWR Dump'!$A$2:$Y$5000,24,0)),0,(VLOOKUP('ILC Report'!U1258,'ITWR Dump'!$A$2:$Y$5000,24,0)))</f>
        <v>0</v>
      </c>
      <c r="AC1258" s="11" t="str">
        <f t="shared" si="541"/>
        <v>No</v>
      </c>
      <c r="AD1258" s="11" t="str">
        <f t="shared" si="542"/>
        <v/>
      </c>
      <c r="AE1258" s="11">
        <f>IF(ISERROR(VLOOKUP(U1258,'ITWR Dump'!$A$2:$Y$5000,13,0)),0,(VLOOKUP(U1258,'ITWR Dump'!$A$2:$Y$5000,13,0)))</f>
        <v>0</v>
      </c>
      <c r="AF1258" s="11">
        <f>IF(ISERROR(VLOOKUP(U1258,'ITWR Dump'!$A$2:$Y$5000,11,0)),0,(VLOOKUP(U1258,'ITWR Dump'!$A$2:$Y$5000,11,0)))</f>
        <v>0</v>
      </c>
      <c r="AG1258" s="11">
        <f>IF(ISERROR(VLOOKUP(U1258,'ITWR Dump'!$A$2:$Y$5000,2,0)),0,(VLOOKUP(U1258,'ITWR Dump'!$A$2:$Y$5000,2,0)))</f>
        <v>0</v>
      </c>
      <c r="AH1258" s="11">
        <f>IF(ISERROR(VLOOKUP(U1258,'ITWR Dump'!$A$2:$Y$5000,14,0)),0,(VLOOKUP(U1258,'ITWR Dump'!$A$2:$Y$5000,14,0)))</f>
        <v>0</v>
      </c>
      <c r="AI1258" s="11" t="str">
        <f t="shared" si="543"/>
        <v>54-Knowledge Transfer/Training Offshore</v>
      </c>
      <c r="AJ1258" s="11" t="str">
        <f t="shared" si="544"/>
        <v>Offshore</v>
      </c>
      <c r="AK1258" s="11" t="str">
        <f>IF(ISERROR(VLOOKUP(A1258,'Team Data'!$C$2:$U$213,17,0)),0,(VLOOKUP(A1258,'Team Data'!$C$2:$U$213,17,0)))</f>
        <v>BI and RM</v>
      </c>
      <c r="AL1258" s="11" t="str">
        <f t="shared" si="545"/>
        <v>2017-04-24</v>
      </c>
      <c r="AM1258" s="11">
        <f>IF(ISERROR(VLOOKUP(U1258,'ITWR Dump'!$A$2:$Y$5000,16,0)),0,(VLOOKUP(U1258,'ITWR Dump'!$A$2:$Y$5000,16,0)))</f>
        <v>0</v>
      </c>
      <c r="AN1258" s="11">
        <f>IF(ISERROR(VLOOKUP(U1258,'ITWR Dump'!$A$2:$Y$5000,18,0)),0,(VLOOKUP(U1258,'ITWR Dump'!$A$2:$Y$5000,18,0)))</f>
        <v>0</v>
      </c>
      <c r="AO1258" s="11">
        <f>IF(ISERROR(VLOOKUP(U1258,'ITWR Dump'!$A$2:$Y$5000,25,0)),0,(VLOOKUP('ILC Report'!U1258,'ITWR Dump'!$A$2:$Y$5000,25,0)))</f>
        <v>0</v>
      </c>
      <c r="AP1258" s="11">
        <f t="shared" si="546"/>
        <v>0</v>
      </c>
      <c r="AQ1258" s="26">
        <f t="shared" si="547"/>
        <v>0</v>
      </c>
      <c r="AR1258" s="26">
        <f t="shared" si="548"/>
        <v>0</v>
      </c>
      <c r="AS1258" s="26">
        <f t="shared" si="549"/>
        <v>0</v>
      </c>
      <c r="AT1258" s="26">
        <f t="shared" si="550"/>
        <v>0</v>
      </c>
      <c r="AU1258" s="26">
        <f t="shared" si="551"/>
        <v>0</v>
      </c>
      <c r="AV1258" s="26">
        <f t="shared" si="552"/>
        <v>0</v>
      </c>
      <c r="AW1258" s="11" t="s">
        <v>653</v>
      </c>
      <c r="AX1258" s="11" t="str">
        <f>VLOOKUP(L1258,Group!$A$2:$B$1000,2,0)</f>
        <v>Maintenance</v>
      </c>
      <c r="AY1258" s="11">
        <f>IF(ISERROR(VLOOKUP(U1258,'ITWR Dump'!$A$2:$Y$5000,15,0)),0,(VLOOKUP('ILC Report'!U1258,'ITWR Dump'!$A$2:$Y$5000,15,0)))</f>
        <v>0</v>
      </c>
      <c r="AZ1258" s="11" t="str">
        <f t="shared" si="553"/>
        <v>No</v>
      </c>
      <c r="BA1258" s="11" t="str">
        <f t="shared" si="554"/>
        <v>BKI</v>
      </c>
      <c r="BB1258" s="11" t="str">
        <f t="shared" si="555"/>
        <v>KT</v>
      </c>
      <c r="BC1258" s="11" t="str">
        <f t="shared" si="556"/>
        <v>No</v>
      </c>
    </row>
    <row r="1259" spans="1:55" x14ac:dyDescent="0.3">
      <c r="A1259" s="11" t="s">
        <v>130</v>
      </c>
      <c r="B1259" s="11" t="s">
        <v>1870</v>
      </c>
      <c r="C1259" s="11" t="s">
        <v>544</v>
      </c>
      <c r="D1259" s="11" t="s">
        <v>2597</v>
      </c>
      <c r="E1259" s="38" t="s">
        <v>652</v>
      </c>
      <c r="F1259" s="11">
        <v>15</v>
      </c>
      <c r="G1259" s="40" t="s">
        <v>218</v>
      </c>
      <c r="H1259" s="11" t="str">
        <f t="shared" si="538"/>
        <v>Regular</v>
      </c>
      <c r="I1259" s="11" t="str">
        <f t="shared" si="530"/>
        <v>INDIA</v>
      </c>
      <c r="J1259" s="11" t="str">
        <f>IF(ISERROR(VLOOKUP(C1259,'WI Vs ASM'!$B$2:$E$1000,4,0)),0,(VLOOKUP(C1259,'WI Vs ASM'!$B$2:$E$1000,4,0)))</f>
        <v>Offshore</v>
      </c>
      <c r="K1259" s="11" t="str">
        <f>IF(ISERROR(VLOOKUP(C1259,'WI Vs ASM'!$B$2:$F$1000,5,0)),0,(VLOOKUP(C1259,'WI Vs ASM'!$B$2:$F$1000,5,0)))</f>
        <v>02-Variable Billable</v>
      </c>
      <c r="L1259" s="11" t="str">
        <f>IF(ISERROR(VLOOKUP(C1259,'WI Vs ASM'!$B$2:$D$1000,3,0)),0,(VLOOKUP(C1259,'WI Vs ASM'!$B$2:$D$1000,3,0)))</f>
        <v>78-Landed BA-SE Offshore</v>
      </c>
      <c r="M1259" s="11" t="str">
        <f>IF(ISERROR(VLOOKUP(C1259,'WI Vs ASM'!$B$2:$I$1000,8,0)),0,(VLOOKUP(C1259,'WI Vs ASM'!$B$2:$I$1000,8,0)))</f>
        <v>Rahul Soman</v>
      </c>
      <c r="N1259" s="11" t="str">
        <f>IF(ISERROR(VLOOKUP(C1259,'WI Vs ASM'!$B$2:$G$1000,6,0)),0,(VLOOKUP(C1259,'WI Vs ASM'!$B$2:$G$1000,6,0)))</f>
        <v>Data Archive</v>
      </c>
      <c r="O1259" s="11" t="str">
        <f>IF(ISERROR(VLOOKUP(C1259,'WI Vs ASM'!$B$2:$H$1000,7,0)),0,(VLOOKUP(C1259,'WI Vs ASM'!$B$2:$H$1000,7,0)))</f>
        <v>Central Functions</v>
      </c>
      <c r="P1259" s="11" t="str">
        <f t="shared" si="531"/>
        <v>Apr-17</v>
      </c>
      <c r="Q1259" s="11" t="str">
        <f t="shared" si="532"/>
        <v>Q2</v>
      </c>
      <c r="R1259" s="11" t="str">
        <f>IF(ISERROR(VLOOKUP(C1259,'WI Vs ASM'!$B$2:$J$1000,9,0)),0,(VLOOKUP(C1259,'WI Vs ASM'!$B$2:$J$1000,9,0)))</f>
        <v>Jyothi Pai</v>
      </c>
      <c r="S1259" s="11" t="str">
        <f>IF(ISERROR(VLOOKUP(C1259,'WI Vs ASM'!$B$2:$K$1000,10,0)),0,(VLOOKUP(C1259,'WI Vs ASM'!$B$2:$K$1000,10,0)))</f>
        <v>Linda J. Richardson</v>
      </c>
      <c r="T1259" s="11" t="str">
        <f>IF(ISERROR(VLOOKUP(C1259,'WI Vs ASM'!$B$2:$L$1000,11,0)),0,(VLOOKUP(C1259,'WI Vs ASM'!$B$2:$L$1000,11,0)))</f>
        <v>Crystal Romano</v>
      </c>
      <c r="U1259" s="11" t="str">
        <f t="shared" si="539"/>
        <v>WR736219</v>
      </c>
      <c r="V1259" s="11" t="str">
        <f t="shared" si="533"/>
        <v>No</v>
      </c>
      <c r="W1259" s="11" t="str">
        <f t="shared" si="534"/>
        <v>Yes</v>
      </c>
      <c r="X1259" s="11" t="str">
        <f t="shared" si="535"/>
        <v>Yes</v>
      </c>
      <c r="Y1259" s="11" t="str">
        <f t="shared" si="536"/>
        <v>No</v>
      </c>
      <c r="Z1259" s="11" t="str">
        <f t="shared" si="537"/>
        <v>No</v>
      </c>
      <c r="AA1259" s="11" t="str">
        <f t="shared" si="540"/>
        <v>No</v>
      </c>
      <c r="AB1259" s="11">
        <f>IF(ISERROR(VLOOKUP(U1259,'ITWR Dump'!$A$2:$Y$5000,24,0)),0,(VLOOKUP('ILC Report'!U1259,'ITWR Dump'!$A$2:$Y$5000,24,0)))</f>
        <v>0</v>
      </c>
      <c r="AC1259" s="11" t="str">
        <f t="shared" si="541"/>
        <v>Yes</v>
      </c>
      <c r="AD1259" s="11" t="str">
        <f t="shared" si="542"/>
        <v>BASE/Staff Aug</v>
      </c>
      <c r="AE1259" s="11">
        <f>IF(ISERROR(VLOOKUP(U1259,'ITWR Dump'!$A$2:$Y$5000,13,0)),0,(VLOOKUP(U1259,'ITWR Dump'!$A$2:$Y$5000,13,0)))</f>
        <v>0</v>
      </c>
      <c r="AF1259" s="11">
        <f>IF(ISERROR(VLOOKUP(U1259,'ITWR Dump'!$A$2:$Y$5000,11,0)),0,(VLOOKUP(U1259,'ITWR Dump'!$A$2:$Y$5000,11,0)))</f>
        <v>0</v>
      </c>
      <c r="AG1259" s="11">
        <f>IF(ISERROR(VLOOKUP(U1259,'ITWR Dump'!$A$2:$Y$5000,2,0)),0,(VLOOKUP(U1259,'ITWR Dump'!$A$2:$Y$5000,2,0)))</f>
        <v>0</v>
      </c>
      <c r="AH1259" s="11">
        <f>IF(ISERROR(VLOOKUP(U1259,'ITWR Dump'!$A$2:$Y$5000,14,0)),0,(VLOOKUP(U1259,'ITWR Dump'!$A$2:$Y$5000,14,0)))</f>
        <v>0</v>
      </c>
      <c r="AI1259" s="11" t="str">
        <f t="shared" si="543"/>
        <v>78-Landed BA-SE Offshore</v>
      </c>
      <c r="AJ1259" s="11" t="str">
        <f t="shared" si="544"/>
        <v>Offshore</v>
      </c>
      <c r="AK1259" s="11" t="str">
        <f>IF(ISERROR(VLOOKUP(A1259,'Team Data'!$C$2:$U$213,17,0)),0,(VLOOKUP(A1259,'Team Data'!$C$2:$U$213,17,0)))</f>
        <v>MF PI and CF</v>
      </c>
      <c r="AL1259" s="11" t="str">
        <f t="shared" si="545"/>
        <v>2017-04-24</v>
      </c>
      <c r="AM1259" s="11">
        <f>IF(ISERROR(VLOOKUP(U1259,'ITWR Dump'!$A$2:$Y$5000,16,0)),0,(VLOOKUP(U1259,'ITWR Dump'!$A$2:$Y$5000,16,0)))</f>
        <v>0</v>
      </c>
      <c r="AN1259" s="11">
        <f>IF(ISERROR(VLOOKUP(U1259,'ITWR Dump'!$A$2:$Y$5000,18,0)),0,(VLOOKUP(U1259,'ITWR Dump'!$A$2:$Y$5000,18,0)))</f>
        <v>0</v>
      </c>
      <c r="AO1259" s="11">
        <f>IF(ISERROR(VLOOKUP(U1259,'ITWR Dump'!$A$2:$Y$5000,25,0)),0,(VLOOKUP('ILC Report'!U1259,'ITWR Dump'!$A$2:$Y$5000,25,0)))</f>
        <v>0</v>
      </c>
      <c r="AP1259" s="11">
        <f t="shared" si="546"/>
        <v>0</v>
      </c>
      <c r="AQ1259" s="26">
        <f t="shared" si="547"/>
        <v>0</v>
      </c>
      <c r="AR1259" s="26">
        <f t="shared" si="548"/>
        <v>0</v>
      </c>
      <c r="AS1259" s="26">
        <f t="shared" si="549"/>
        <v>0</v>
      </c>
      <c r="AT1259" s="26">
        <f t="shared" si="550"/>
        <v>0</v>
      </c>
      <c r="AU1259" s="26">
        <f t="shared" si="551"/>
        <v>0</v>
      </c>
      <c r="AV1259" s="26">
        <f t="shared" si="552"/>
        <v>0</v>
      </c>
      <c r="AW1259" s="11" t="s">
        <v>653</v>
      </c>
      <c r="AX1259" s="11" t="str">
        <f>VLOOKUP(L1259,Group!$A$2:$B$1000,2,0)</f>
        <v>Enhancement</v>
      </c>
      <c r="AY1259" s="11">
        <f>IF(ISERROR(VLOOKUP(U1259,'ITWR Dump'!$A$2:$Y$5000,15,0)),0,(VLOOKUP('ILC Report'!U1259,'ITWR Dump'!$A$2:$Y$5000,15,0)))</f>
        <v>0</v>
      </c>
      <c r="AZ1259" s="11" t="str">
        <f t="shared" si="553"/>
        <v>No</v>
      </c>
      <c r="BA1259" s="11" t="str">
        <f t="shared" si="554"/>
        <v>BKI</v>
      </c>
      <c r="BB1259" s="11" t="str">
        <f t="shared" si="555"/>
        <v>LB</v>
      </c>
      <c r="BC1259" s="11" t="str">
        <f t="shared" si="556"/>
        <v>No</v>
      </c>
    </row>
    <row r="1260" spans="1:55" x14ac:dyDescent="0.3">
      <c r="A1260" s="11" t="s">
        <v>130</v>
      </c>
      <c r="B1260" s="11" t="s">
        <v>1870</v>
      </c>
      <c r="C1260" s="11" t="s">
        <v>544</v>
      </c>
      <c r="D1260" s="11" t="s">
        <v>2598</v>
      </c>
      <c r="E1260" s="38" t="s">
        <v>652</v>
      </c>
      <c r="F1260" s="11">
        <v>30</v>
      </c>
      <c r="G1260" s="40" t="s">
        <v>218</v>
      </c>
      <c r="H1260" s="11" t="str">
        <f t="shared" si="538"/>
        <v>Regular</v>
      </c>
      <c r="I1260" s="11" t="str">
        <f t="shared" si="530"/>
        <v>INDIA</v>
      </c>
      <c r="J1260" s="11" t="str">
        <f>IF(ISERROR(VLOOKUP(C1260,'WI Vs ASM'!$B$2:$E$1000,4,0)),0,(VLOOKUP(C1260,'WI Vs ASM'!$B$2:$E$1000,4,0)))</f>
        <v>Offshore</v>
      </c>
      <c r="K1260" s="11" t="str">
        <f>IF(ISERROR(VLOOKUP(C1260,'WI Vs ASM'!$B$2:$F$1000,5,0)),0,(VLOOKUP(C1260,'WI Vs ASM'!$B$2:$F$1000,5,0)))</f>
        <v>02-Variable Billable</v>
      </c>
      <c r="L1260" s="11" t="str">
        <f>IF(ISERROR(VLOOKUP(C1260,'WI Vs ASM'!$B$2:$D$1000,3,0)),0,(VLOOKUP(C1260,'WI Vs ASM'!$B$2:$D$1000,3,0)))</f>
        <v>78-Landed BA-SE Offshore</v>
      </c>
      <c r="M1260" s="11" t="str">
        <f>IF(ISERROR(VLOOKUP(C1260,'WI Vs ASM'!$B$2:$I$1000,8,0)),0,(VLOOKUP(C1260,'WI Vs ASM'!$B$2:$I$1000,8,0)))</f>
        <v>Rahul Soman</v>
      </c>
      <c r="N1260" s="11" t="str">
        <f>IF(ISERROR(VLOOKUP(C1260,'WI Vs ASM'!$B$2:$G$1000,6,0)),0,(VLOOKUP(C1260,'WI Vs ASM'!$B$2:$G$1000,6,0)))</f>
        <v>Data Archive</v>
      </c>
      <c r="O1260" s="11" t="str">
        <f>IF(ISERROR(VLOOKUP(C1260,'WI Vs ASM'!$B$2:$H$1000,7,0)),0,(VLOOKUP(C1260,'WI Vs ASM'!$B$2:$H$1000,7,0)))</f>
        <v>Central Functions</v>
      </c>
      <c r="P1260" s="11" t="str">
        <f t="shared" si="531"/>
        <v>Apr-17</v>
      </c>
      <c r="Q1260" s="11" t="str">
        <f t="shared" si="532"/>
        <v>Q2</v>
      </c>
      <c r="R1260" s="11" t="str">
        <f>IF(ISERROR(VLOOKUP(C1260,'WI Vs ASM'!$B$2:$J$1000,9,0)),0,(VLOOKUP(C1260,'WI Vs ASM'!$B$2:$J$1000,9,0)))</f>
        <v>Jyothi Pai</v>
      </c>
      <c r="S1260" s="11" t="str">
        <f>IF(ISERROR(VLOOKUP(C1260,'WI Vs ASM'!$B$2:$K$1000,10,0)),0,(VLOOKUP(C1260,'WI Vs ASM'!$B$2:$K$1000,10,0)))</f>
        <v>Linda J. Richardson</v>
      </c>
      <c r="T1260" s="11" t="str">
        <f>IF(ISERROR(VLOOKUP(C1260,'WI Vs ASM'!$B$2:$L$1000,11,0)),0,(VLOOKUP(C1260,'WI Vs ASM'!$B$2:$L$1000,11,0)))</f>
        <v>Crystal Romano</v>
      </c>
      <c r="U1260" s="11" t="str">
        <f t="shared" si="539"/>
        <v>WR736355</v>
      </c>
      <c r="V1260" s="11" t="str">
        <f t="shared" si="533"/>
        <v>No</v>
      </c>
      <c r="W1260" s="11" t="str">
        <f t="shared" si="534"/>
        <v>Yes</v>
      </c>
      <c r="X1260" s="11" t="str">
        <f t="shared" si="535"/>
        <v>Yes</v>
      </c>
      <c r="Y1260" s="11" t="str">
        <f t="shared" si="536"/>
        <v>No</v>
      </c>
      <c r="Z1260" s="11" t="str">
        <f t="shared" si="537"/>
        <v>No</v>
      </c>
      <c r="AA1260" s="11" t="str">
        <f t="shared" si="540"/>
        <v>No</v>
      </c>
      <c r="AB1260" s="11">
        <f>IF(ISERROR(VLOOKUP(U1260,'ITWR Dump'!$A$2:$Y$5000,24,0)),0,(VLOOKUP('ILC Report'!U1260,'ITWR Dump'!$A$2:$Y$5000,24,0)))</f>
        <v>0</v>
      </c>
      <c r="AC1260" s="11" t="str">
        <f t="shared" si="541"/>
        <v>Yes</v>
      </c>
      <c r="AD1260" s="11" t="str">
        <f t="shared" si="542"/>
        <v>BASE/Staff Aug</v>
      </c>
      <c r="AE1260" s="11">
        <f>IF(ISERROR(VLOOKUP(U1260,'ITWR Dump'!$A$2:$Y$5000,13,0)),0,(VLOOKUP(U1260,'ITWR Dump'!$A$2:$Y$5000,13,0)))</f>
        <v>0</v>
      </c>
      <c r="AF1260" s="11">
        <f>IF(ISERROR(VLOOKUP(U1260,'ITWR Dump'!$A$2:$Y$5000,11,0)),0,(VLOOKUP(U1260,'ITWR Dump'!$A$2:$Y$5000,11,0)))</f>
        <v>0</v>
      </c>
      <c r="AG1260" s="11">
        <f>IF(ISERROR(VLOOKUP(U1260,'ITWR Dump'!$A$2:$Y$5000,2,0)),0,(VLOOKUP(U1260,'ITWR Dump'!$A$2:$Y$5000,2,0)))</f>
        <v>0</v>
      </c>
      <c r="AH1260" s="11">
        <f>IF(ISERROR(VLOOKUP(U1260,'ITWR Dump'!$A$2:$Y$5000,14,0)),0,(VLOOKUP(U1260,'ITWR Dump'!$A$2:$Y$5000,14,0)))</f>
        <v>0</v>
      </c>
      <c r="AI1260" s="11" t="str">
        <f t="shared" si="543"/>
        <v>78-Landed BA-SE Offshore</v>
      </c>
      <c r="AJ1260" s="11" t="str">
        <f t="shared" si="544"/>
        <v>Offshore</v>
      </c>
      <c r="AK1260" s="11" t="str">
        <f>IF(ISERROR(VLOOKUP(A1260,'Team Data'!$C$2:$U$213,17,0)),0,(VLOOKUP(A1260,'Team Data'!$C$2:$U$213,17,0)))</f>
        <v>MF PI and CF</v>
      </c>
      <c r="AL1260" s="11" t="str">
        <f t="shared" si="545"/>
        <v>2017-04-24</v>
      </c>
      <c r="AM1260" s="11">
        <f>IF(ISERROR(VLOOKUP(U1260,'ITWR Dump'!$A$2:$Y$5000,16,0)),0,(VLOOKUP(U1260,'ITWR Dump'!$A$2:$Y$5000,16,0)))</f>
        <v>0</v>
      </c>
      <c r="AN1260" s="11">
        <f>IF(ISERROR(VLOOKUP(U1260,'ITWR Dump'!$A$2:$Y$5000,18,0)),0,(VLOOKUP(U1260,'ITWR Dump'!$A$2:$Y$5000,18,0)))</f>
        <v>0</v>
      </c>
      <c r="AO1260" s="11">
        <f>IF(ISERROR(VLOOKUP(U1260,'ITWR Dump'!$A$2:$Y$5000,25,0)),0,(VLOOKUP('ILC Report'!U1260,'ITWR Dump'!$A$2:$Y$5000,25,0)))</f>
        <v>0</v>
      </c>
      <c r="AP1260" s="11">
        <f t="shared" si="546"/>
        <v>0</v>
      </c>
      <c r="AQ1260" s="26">
        <f t="shared" si="547"/>
        <v>0</v>
      </c>
      <c r="AR1260" s="26">
        <f t="shared" si="548"/>
        <v>0</v>
      </c>
      <c r="AS1260" s="26">
        <f t="shared" si="549"/>
        <v>0</v>
      </c>
      <c r="AT1260" s="26">
        <f t="shared" si="550"/>
        <v>0</v>
      </c>
      <c r="AU1260" s="26">
        <f t="shared" si="551"/>
        <v>0</v>
      </c>
      <c r="AV1260" s="26">
        <f t="shared" si="552"/>
        <v>0</v>
      </c>
      <c r="AW1260" s="11" t="s">
        <v>653</v>
      </c>
      <c r="AX1260" s="11" t="str">
        <f>VLOOKUP(L1260,Group!$A$2:$B$1000,2,0)</f>
        <v>Enhancement</v>
      </c>
      <c r="AY1260" s="11">
        <f>IF(ISERROR(VLOOKUP(U1260,'ITWR Dump'!$A$2:$Y$5000,15,0)),0,(VLOOKUP('ILC Report'!U1260,'ITWR Dump'!$A$2:$Y$5000,15,0)))</f>
        <v>0</v>
      </c>
      <c r="AZ1260" s="11" t="str">
        <f t="shared" si="553"/>
        <v>No</v>
      </c>
      <c r="BA1260" s="11" t="str">
        <f t="shared" si="554"/>
        <v>BKI</v>
      </c>
      <c r="BB1260" s="11" t="str">
        <f t="shared" si="555"/>
        <v>LB</v>
      </c>
      <c r="BC1260" s="11" t="str">
        <f t="shared" si="556"/>
        <v>No</v>
      </c>
    </row>
    <row r="1261" spans="1:55" x14ac:dyDescent="0.3">
      <c r="A1261" s="11" t="s">
        <v>130</v>
      </c>
      <c r="B1261" s="11" t="s">
        <v>1870</v>
      </c>
      <c r="C1261" s="11" t="s">
        <v>544</v>
      </c>
      <c r="D1261" s="11" t="s">
        <v>2597</v>
      </c>
      <c r="E1261" s="38" t="s">
        <v>2901</v>
      </c>
      <c r="F1261" s="11">
        <v>8</v>
      </c>
      <c r="G1261" s="40" t="s">
        <v>218</v>
      </c>
      <c r="H1261" s="11" t="str">
        <f t="shared" si="538"/>
        <v>Regular</v>
      </c>
      <c r="I1261" s="11" t="str">
        <f t="shared" si="530"/>
        <v>INDIA</v>
      </c>
      <c r="J1261" s="11" t="str">
        <f>IF(ISERROR(VLOOKUP(C1261,'WI Vs ASM'!$B$2:$E$1000,4,0)),0,(VLOOKUP(C1261,'WI Vs ASM'!$B$2:$E$1000,4,0)))</f>
        <v>Offshore</v>
      </c>
      <c r="K1261" s="11" t="str">
        <f>IF(ISERROR(VLOOKUP(C1261,'WI Vs ASM'!$B$2:$F$1000,5,0)),0,(VLOOKUP(C1261,'WI Vs ASM'!$B$2:$F$1000,5,0)))</f>
        <v>02-Variable Billable</v>
      </c>
      <c r="L1261" s="11" t="str">
        <f>IF(ISERROR(VLOOKUP(C1261,'WI Vs ASM'!$B$2:$D$1000,3,0)),0,(VLOOKUP(C1261,'WI Vs ASM'!$B$2:$D$1000,3,0)))</f>
        <v>78-Landed BA-SE Offshore</v>
      </c>
      <c r="M1261" s="11" t="str">
        <f>IF(ISERROR(VLOOKUP(C1261,'WI Vs ASM'!$B$2:$I$1000,8,0)),0,(VLOOKUP(C1261,'WI Vs ASM'!$B$2:$I$1000,8,0)))</f>
        <v>Rahul Soman</v>
      </c>
      <c r="N1261" s="11" t="str">
        <f>IF(ISERROR(VLOOKUP(C1261,'WI Vs ASM'!$B$2:$G$1000,6,0)),0,(VLOOKUP(C1261,'WI Vs ASM'!$B$2:$G$1000,6,0)))</f>
        <v>Data Archive</v>
      </c>
      <c r="O1261" s="11" t="str">
        <f>IF(ISERROR(VLOOKUP(C1261,'WI Vs ASM'!$B$2:$H$1000,7,0)),0,(VLOOKUP(C1261,'WI Vs ASM'!$B$2:$H$1000,7,0)))</f>
        <v>Central Functions</v>
      </c>
      <c r="P1261" s="11" t="str">
        <f t="shared" si="531"/>
        <v>May-17</v>
      </c>
      <c r="Q1261" s="11" t="str">
        <f t="shared" si="532"/>
        <v>Q2</v>
      </c>
      <c r="R1261" s="11" t="str">
        <f>IF(ISERROR(VLOOKUP(C1261,'WI Vs ASM'!$B$2:$J$1000,9,0)),0,(VLOOKUP(C1261,'WI Vs ASM'!$B$2:$J$1000,9,0)))</f>
        <v>Jyothi Pai</v>
      </c>
      <c r="S1261" s="11" t="str">
        <f>IF(ISERROR(VLOOKUP(C1261,'WI Vs ASM'!$B$2:$K$1000,10,0)),0,(VLOOKUP(C1261,'WI Vs ASM'!$B$2:$K$1000,10,0)))</f>
        <v>Linda J. Richardson</v>
      </c>
      <c r="T1261" s="11" t="str">
        <f>IF(ISERROR(VLOOKUP(C1261,'WI Vs ASM'!$B$2:$L$1000,11,0)),0,(VLOOKUP(C1261,'WI Vs ASM'!$B$2:$L$1000,11,0)))</f>
        <v>Crystal Romano</v>
      </c>
      <c r="U1261" s="11" t="str">
        <f t="shared" si="539"/>
        <v>WR736219</v>
      </c>
      <c r="V1261" s="11" t="str">
        <f t="shared" si="533"/>
        <v>No</v>
      </c>
      <c r="W1261" s="11" t="str">
        <f t="shared" si="534"/>
        <v>Yes</v>
      </c>
      <c r="X1261" s="11" t="str">
        <f t="shared" si="535"/>
        <v>Yes</v>
      </c>
      <c r="Y1261" s="11" t="str">
        <f t="shared" si="536"/>
        <v>No</v>
      </c>
      <c r="Z1261" s="11" t="str">
        <f t="shared" si="537"/>
        <v>No</v>
      </c>
      <c r="AA1261" s="11" t="str">
        <f t="shared" si="540"/>
        <v>No</v>
      </c>
      <c r="AB1261" s="11">
        <f>IF(ISERROR(VLOOKUP(U1261,'ITWR Dump'!$A$2:$Y$5000,24,0)),0,(VLOOKUP('ILC Report'!U1261,'ITWR Dump'!$A$2:$Y$5000,24,0)))</f>
        <v>0</v>
      </c>
      <c r="AC1261" s="11" t="str">
        <f t="shared" si="541"/>
        <v>Yes</v>
      </c>
      <c r="AD1261" s="11" t="str">
        <f t="shared" si="542"/>
        <v>BASE/Staff Aug</v>
      </c>
      <c r="AE1261" s="11">
        <f>IF(ISERROR(VLOOKUP(U1261,'ITWR Dump'!$A$2:$Y$5000,13,0)),0,(VLOOKUP(U1261,'ITWR Dump'!$A$2:$Y$5000,13,0)))</f>
        <v>0</v>
      </c>
      <c r="AF1261" s="11">
        <f>IF(ISERROR(VLOOKUP(U1261,'ITWR Dump'!$A$2:$Y$5000,11,0)),0,(VLOOKUP(U1261,'ITWR Dump'!$A$2:$Y$5000,11,0)))</f>
        <v>0</v>
      </c>
      <c r="AG1261" s="11">
        <f>IF(ISERROR(VLOOKUP(U1261,'ITWR Dump'!$A$2:$Y$5000,2,0)),0,(VLOOKUP(U1261,'ITWR Dump'!$A$2:$Y$5000,2,0)))</f>
        <v>0</v>
      </c>
      <c r="AH1261" s="11">
        <f>IF(ISERROR(VLOOKUP(U1261,'ITWR Dump'!$A$2:$Y$5000,14,0)),0,(VLOOKUP(U1261,'ITWR Dump'!$A$2:$Y$5000,14,0)))</f>
        <v>0</v>
      </c>
      <c r="AI1261" s="11" t="str">
        <f t="shared" si="543"/>
        <v>78-Landed BA-SE Offshore</v>
      </c>
      <c r="AJ1261" s="11" t="str">
        <f t="shared" si="544"/>
        <v>Offshore</v>
      </c>
      <c r="AK1261" s="11" t="str">
        <f>IF(ISERROR(VLOOKUP(A1261,'Team Data'!$C$2:$U$213,17,0)),0,(VLOOKUP(A1261,'Team Data'!$C$2:$U$213,17,0)))</f>
        <v>MF PI and CF</v>
      </c>
      <c r="AL1261" s="11" t="str">
        <f t="shared" si="545"/>
        <v>2017-04-24</v>
      </c>
      <c r="AM1261" s="11">
        <f>IF(ISERROR(VLOOKUP(U1261,'ITWR Dump'!$A$2:$Y$5000,16,0)),0,(VLOOKUP(U1261,'ITWR Dump'!$A$2:$Y$5000,16,0)))</f>
        <v>0</v>
      </c>
      <c r="AN1261" s="11">
        <f>IF(ISERROR(VLOOKUP(U1261,'ITWR Dump'!$A$2:$Y$5000,18,0)),0,(VLOOKUP(U1261,'ITWR Dump'!$A$2:$Y$5000,18,0)))</f>
        <v>0</v>
      </c>
      <c r="AO1261" s="11">
        <f>IF(ISERROR(VLOOKUP(U1261,'ITWR Dump'!$A$2:$Y$5000,25,0)),0,(VLOOKUP('ILC Report'!U1261,'ITWR Dump'!$A$2:$Y$5000,25,0)))</f>
        <v>0</v>
      </c>
      <c r="AP1261" s="11">
        <f t="shared" si="546"/>
        <v>0</v>
      </c>
      <c r="AQ1261" s="26">
        <f t="shared" si="547"/>
        <v>0</v>
      </c>
      <c r="AR1261" s="26">
        <f t="shared" si="548"/>
        <v>0</v>
      </c>
      <c r="AS1261" s="26">
        <f t="shared" si="549"/>
        <v>0</v>
      </c>
      <c r="AT1261" s="26">
        <f t="shared" si="550"/>
        <v>0</v>
      </c>
      <c r="AU1261" s="26">
        <f t="shared" si="551"/>
        <v>0</v>
      </c>
      <c r="AV1261" s="26">
        <f t="shared" si="552"/>
        <v>0</v>
      </c>
      <c r="AW1261" s="11" t="s">
        <v>653</v>
      </c>
      <c r="AX1261" s="11" t="str">
        <f>VLOOKUP(L1261,Group!$A$2:$B$1000,2,0)</f>
        <v>Enhancement</v>
      </c>
      <c r="AY1261" s="11">
        <f>IF(ISERROR(VLOOKUP(U1261,'ITWR Dump'!$A$2:$Y$5000,15,0)),0,(VLOOKUP('ILC Report'!U1261,'ITWR Dump'!$A$2:$Y$5000,15,0)))</f>
        <v>0</v>
      </c>
      <c r="AZ1261" s="11" t="str">
        <f t="shared" si="553"/>
        <v>No</v>
      </c>
      <c r="BA1261" s="11" t="str">
        <f t="shared" si="554"/>
        <v>BKI</v>
      </c>
      <c r="BB1261" s="11" t="str">
        <f t="shared" si="555"/>
        <v>LB</v>
      </c>
      <c r="BC1261" s="11" t="str">
        <f t="shared" si="556"/>
        <v>No</v>
      </c>
    </row>
    <row r="1262" spans="1:55" x14ac:dyDescent="0.3">
      <c r="A1262" s="11" t="s">
        <v>130</v>
      </c>
      <c r="B1262" s="11" t="s">
        <v>1870</v>
      </c>
      <c r="C1262" s="11" t="s">
        <v>544</v>
      </c>
      <c r="D1262" s="11" t="s">
        <v>2598</v>
      </c>
      <c r="E1262" s="38" t="s">
        <v>2901</v>
      </c>
      <c r="F1262" s="11">
        <v>32</v>
      </c>
      <c r="G1262" s="40" t="s">
        <v>218</v>
      </c>
      <c r="H1262" s="11" t="str">
        <f t="shared" si="538"/>
        <v>Regular</v>
      </c>
      <c r="I1262" s="11" t="str">
        <f t="shared" si="530"/>
        <v>INDIA</v>
      </c>
      <c r="J1262" s="11" t="str">
        <f>IF(ISERROR(VLOOKUP(C1262,'WI Vs ASM'!$B$2:$E$1000,4,0)),0,(VLOOKUP(C1262,'WI Vs ASM'!$B$2:$E$1000,4,0)))</f>
        <v>Offshore</v>
      </c>
      <c r="K1262" s="11" t="str">
        <f>IF(ISERROR(VLOOKUP(C1262,'WI Vs ASM'!$B$2:$F$1000,5,0)),0,(VLOOKUP(C1262,'WI Vs ASM'!$B$2:$F$1000,5,0)))</f>
        <v>02-Variable Billable</v>
      </c>
      <c r="L1262" s="11" t="str">
        <f>IF(ISERROR(VLOOKUP(C1262,'WI Vs ASM'!$B$2:$D$1000,3,0)),0,(VLOOKUP(C1262,'WI Vs ASM'!$B$2:$D$1000,3,0)))</f>
        <v>78-Landed BA-SE Offshore</v>
      </c>
      <c r="M1262" s="11" t="str">
        <f>IF(ISERROR(VLOOKUP(C1262,'WI Vs ASM'!$B$2:$I$1000,8,0)),0,(VLOOKUP(C1262,'WI Vs ASM'!$B$2:$I$1000,8,0)))</f>
        <v>Rahul Soman</v>
      </c>
      <c r="N1262" s="11" t="str">
        <f>IF(ISERROR(VLOOKUP(C1262,'WI Vs ASM'!$B$2:$G$1000,6,0)),0,(VLOOKUP(C1262,'WI Vs ASM'!$B$2:$G$1000,6,0)))</f>
        <v>Data Archive</v>
      </c>
      <c r="O1262" s="11" t="str">
        <f>IF(ISERROR(VLOOKUP(C1262,'WI Vs ASM'!$B$2:$H$1000,7,0)),0,(VLOOKUP(C1262,'WI Vs ASM'!$B$2:$H$1000,7,0)))</f>
        <v>Central Functions</v>
      </c>
      <c r="P1262" s="11" t="str">
        <f t="shared" si="531"/>
        <v>May-17</v>
      </c>
      <c r="Q1262" s="11" t="str">
        <f t="shared" si="532"/>
        <v>Q2</v>
      </c>
      <c r="R1262" s="11" t="str">
        <f>IF(ISERROR(VLOOKUP(C1262,'WI Vs ASM'!$B$2:$J$1000,9,0)),0,(VLOOKUP(C1262,'WI Vs ASM'!$B$2:$J$1000,9,0)))</f>
        <v>Jyothi Pai</v>
      </c>
      <c r="S1262" s="11" t="str">
        <f>IF(ISERROR(VLOOKUP(C1262,'WI Vs ASM'!$B$2:$K$1000,10,0)),0,(VLOOKUP(C1262,'WI Vs ASM'!$B$2:$K$1000,10,0)))</f>
        <v>Linda J. Richardson</v>
      </c>
      <c r="T1262" s="11" t="str">
        <f>IF(ISERROR(VLOOKUP(C1262,'WI Vs ASM'!$B$2:$L$1000,11,0)),0,(VLOOKUP(C1262,'WI Vs ASM'!$B$2:$L$1000,11,0)))</f>
        <v>Crystal Romano</v>
      </c>
      <c r="U1262" s="11" t="str">
        <f t="shared" si="539"/>
        <v>WR736355</v>
      </c>
      <c r="V1262" s="11" t="str">
        <f t="shared" si="533"/>
        <v>No</v>
      </c>
      <c r="W1262" s="11" t="str">
        <f t="shared" si="534"/>
        <v>Yes</v>
      </c>
      <c r="X1262" s="11" t="str">
        <f t="shared" si="535"/>
        <v>Yes</v>
      </c>
      <c r="Y1262" s="11" t="str">
        <f t="shared" si="536"/>
        <v>No</v>
      </c>
      <c r="Z1262" s="11" t="str">
        <f t="shared" si="537"/>
        <v>No</v>
      </c>
      <c r="AA1262" s="11" t="str">
        <f t="shared" si="540"/>
        <v>No</v>
      </c>
      <c r="AB1262" s="11">
        <f>IF(ISERROR(VLOOKUP(U1262,'ITWR Dump'!$A$2:$Y$5000,24,0)),0,(VLOOKUP('ILC Report'!U1262,'ITWR Dump'!$A$2:$Y$5000,24,0)))</f>
        <v>0</v>
      </c>
      <c r="AC1262" s="11" t="str">
        <f t="shared" si="541"/>
        <v>Yes</v>
      </c>
      <c r="AD1262" s="11" t="str">
        <f t="shared" si="542"/>
        <v>BASE/Staff Aug</v>
      </c>
      <c r="AE1262" s="11">
        <f>IF(ISERROR(VLOOKUP(U1262,'ITWR Dump'!$A$2:$Y$5000,13,0)),0,(VLOOKUP(U1262,'ITWR Dump'!$A$2:$Y$5000,13,0)))</f>
        <v>0</v>
      </c>
      <c r="AF1262" s="11">
        <f>IF(ISERROR(VLOOKUP(U1262,'ITWR Dump'!$A$2:$Y$5000,11,0)),0,(VLOOKUP(U1262,'ITWR Dump'!$A$2:$Y$5000,11,0)))</f>
        <v>0</v>
      </c>
      <c r="AG1262" s="11">
        <f>IF(ISERROR(VLOOKUP(U1262,'ITWR Dump'!$A$2:$Y$5000,2,0)),0,(VLOOKUP(U1262,'ITWR Dump'!$A$2:$Y$5000,2,0)))</f>
        <v>0</v>
      </c>
      <c r="AH1262" s="11">
        <f>IF(ISERROR(VLOOKUP(U1262,'ITWR Dump'!$A$2:$Y$5000,14,0)),0,(VLOOKUP(U1262,'ITWR Dump'!$A$2:$Y$5000,14,0)))</f>
        <v>0</v>
      </c>
      <c r="AI1262" s="11" t="str">
        <f t="shared" si="543"/>
        <v>78-Landed BA-SE Offshore</v>
      </c>
      <c r="AJ1262" s="11" t="str">
        <f t="shared" si="544"/>
        <v>Offshore</v>
      </c>
      <c r="AK1262" s="11" t="str">
        <f>IF(ISERROR(VLOOKUP(A1262,'Team Data'!$C$2:$U$213,17,0)),0,(VLOOKUP(A1262,'Team Data'!$C$2:$U$213,17,0)))</f>
        <v>MF PI and CF</v>
      </c>
      <c r="AL1262" s="11" t="str">
        <f t="shared" si="545"/>
        <v>2017-04-24</v>
      </c>
      <c r="AM1262" s="11">
        <f>IF(ISERROR(VLOOKUP(U1262,'ITWR Dump'!$A$2:$Y$5000,16,0)),0,(VLOOKUP(U1262,'ITWR Dump'!$A$2:$Y$5000,16,0)))</f>
        <v>0</v>
      </c>
      <c r="AN1262" s="11">
        <f>IF(ISERROR(VLOOKUP(U1262,'ITWR Dump'!$A$2:$Y$5000,18,0)),0,(VLOOKUP(U1262,'ITWR Dump'!$A$2:$Y$5000,18,0)))</f>
        <v>0</v>
      </c>
      <c r="AO1262" s="11">
        <f>IF(ISERROR(VLOOKUP(U1262,'ITWR Dump'!$A$2:$Y$5000,25,0)),0,(VLOOKUP('ILC Report'!U1262,'ITWR Dump'!$A$2:$Y$5000,25,0)))</f>
        <v>0</v>
      </c>
      <c r="AP1262" s="11">
        <f t="shared" si="546"/>
        <v>0</v>
      </c>
      <c r="AQ1262" s="26">
        <f t="shared" si="547"/>
        <v>0</v>
      </c>
      <c r="AR1262" s="26">
        <f t="shared" si="548"/>
        <v>0</v>
      </c>
      <c r="AS1262" s="26">
        <f t="shared" si="549"/>
        <v>0</v>
      </c>
      <c r="AT1262" s="26">
        <f t="shared" si="550"/>
        <v>0</v>
      </c>
      <c r="AU1262" s="26">
        <f t="shared" si="551"/>
        <v>0</v>
      </c>
      <c r="AV1262" s="26">
        <f t="shared" si="552"/>
        <v>0</v>
      </c>
      <c r="AW1262" s="11" t="s">
        <v>653</v>
      </c>
      <c r="AX1262" s="11" t="str">
        <f>VLOOKUP(L1262,Group!$A$2:$B$1000,2,0)</f>
        <v>Enhancement</v>
      </c>
      <c r="AY1262" s="11">
        <f>IF(ISERROR(VLOOKUP(U1262,'ITWR Dump'!$A$2:$Y$5000,15,0)),0,(VLOOKUP('ILC Report'!U1262,'ITWR Dump'!$A$2:$Y$5000,15,0)))</f>
        <v>0</v>
      </c>
      <c r="AZ1262" s="11" t="str">
        <f t="shared" si="553"/>
        <v>No</v>
      </c>
      <c r="BA1262" s="11" t="str">
        <f t="shared" si="554"/>
        <v>BKI</v>
      </c>
      <c r="BB1262" s="11" t="str">
        <f t="shared" si="555"/>
        <v>LB</v>
      </c>
      <c r="BC1262" s="11" t="str">
        <f t="shared" si="556"/>
        <v>No</v>
      </c>
    </row>
    <row r="1263" spans="1:55" x14ac:dyDescent="0.3">
      <c r="A1263" s="11" t="s">
        <v>130</v>
      </c>
      <c r="B1263" s="11" t="s">
        <v>1870</v>
      </c>
      <c r="C1263" s="11" t="s">
        <v>545</v>
      </c>
      <c r="D1263" s="11" t="s">
        <v>2599</v>
      </c>
      <c r="E1263" s="38" t="s">
        <v>2902</v>
      </c>
      <c r="F1263" s="11">
        <v>4</v>
      </c>
      <c r="G1263" s="40" t="s">
        <v>218</v>
      </c>
      <c r="H1263" s="11" t="str">
        <f t="shared" si="538"/>
        <v>Regular</v>
      </c>
      <c r="I1263" s="11" t="str">
        <f t="shared" si="530"/>
        <v>INDIA</v>
      </c>
      <c r="J1263" s="11" t="str">
        <f>IF(ISERROR(VLOOKUP(C1263,'WI Vs ASM'!$B$2:$E$1000,4,0)),0,(VLOOKUP(C1263,'WI Vs ASM'!$B$2:$E$1000,4,0)))</f>
        <v>Offshore</v>
      </c>
      <c r="K1263" s="11" t="str">
        <f>IF(ISERROR(VLOOKUP(C1263,'WI Vs ASM'!$B$2:$F$1000,5,0)),0,(VLOOKUP(C1263,'WI Vs ASM'!$B$2:$F$1000,5,0)))</f>
        <v>01-Fixed Price</v>
      </c>
      <c r="L1263" s="11" t="str">
        <f>IF(ISERROR(VLOOKUP(C1263,'WI Vs ASM'!$B$2:$D$1000,3,0)),0,(VLOOKUP(C1263,'WI Vs ASM'!$B$2:$D$1000,3,0)))</f>
        <v>01-Maintenance Offshore</v>
      </c>
      <c r="M1263" s="11" t="str">
        <f>IF(ISERROR(VLOOKUP(C1263,'WI Vs ASM'!$B$2:$I$1000,8,0)),0,(VLOOKUP(C1263,'WI Vs ASM'!$B$2:$I$1000,8,0)))</f>
        <v>Rahul Soman</v>
      </c>
      <c r="N1263" s="11" t="str">
        <f>IF(ISERROR(VLOOKUP(C1263,'WI Vs ASM'!$B$2:$G$1000,6,0)),0,(VLOOKUP(C1263,'WI Vs ASM'!$B$2:$G$1000,6,0)))</f>
        <v>Data Archive</v>
      </c>
      <c r="O1263" s="11" t="str">
        <f>IF(ISERROR(VLOOKUP(C1263,'WI Vs ASM'!$B$2:$H$1000,7,0)),0,(VLOOKUP(C1263,'WI Vs ASM'!$B$2:$H$1000,7,0)))</f>
        <v>Central Functions</v>
      </c>
      <c r="P1263" s="11" t="str">
        <f t="shared" si="531"/>
        <v>May-17</v>
      </c>
      <c r="Q1263" s="11" t="str">
        <f t="shared" si="532"/>
        <v>Q2</v>
      </c>
      <c r="R1263" s="11" t="str">
        <f>IF(ISERROR(VLOOKUP(C1263,'WI Vs ASM'!$B$2:$J$1000,9,0)),0,(VLOOKUP(C1263,'WI Vs ASM'!$B$2:$J$1000,9,0)))</f>
        <v>Jyothi Pai</v>
      </c>
      <c r="S1263" s="11" t="str">
        <f>IF(ISERROR(VLOOKUP(C1263,'WI Vs ASM'!$B$2:$K$1000,10,0)),0,(VLOOKUP(C1263,'WI Vs ASM'!$B$2:$K$1000,10,0)))</f>
        <v>Linda J. Richardson</v>
      </c>
      <c r="T1263" s="11" t="str">
        <f>IF(ISERROR(VLOOKUP(C1263,'WI Vs ASM'!$B$2:$L$1000,11,0)),0,(VLOOKUP(C1263,'WI Vs ASM'!$B$2:$L$1000,11,0)))</f>
        <v>Crystal Romano</v>
      </c>
      <c r="U1263" s="11" t="e">
        <f t="shared" si="539"/>
        <v>#VALUE!</v>
      </c>
      <c r="V1263" s="11" t="str">
        <f t="shared" si="533"/>
        <v>No</v>
      </c>
      <c r="W1263" s="11" t="str">
        <f t="shared" si="534"/>
        <v>Yes</v>
      </c>
      <c r="X1263" s="11" t="str">
        <f t="shared" si="535"/>
        <v>No</v>
      </c>
      <c r="Y1263" s="11" t="str">
        <f t="shared" si="536"/>
        <v>No</v>
      </c>
      <c r="Z1263" s="11" t="str">
        <f t="shared" si="537"/>
        <v>No</v>
      </c>
      <c r="AA1263" s="11" t="str">
        <f t="shared" si="540"/>
        <v>No</v>
      </c>
      <c r="AB1263" s="11">
        <f>IF(ISERROR(VLOOKUP(U1263,'ITWR Dump'!$A$2:$Y$5000,24,0)),0,(VLOOKUP('ILC Report'!U1263,'ITWR Dump'!$A$2:$Y$5000,24,0)))</f>
        <v>0</v>
      </c>
      <c r="AC1263" s="11" t="str">
        <f t="shared" si="541"/>
        <v>No</v>
      </c>
      <c r="AD1263" s="11" t="str">
        <f t="shared" si="542"/>
        <v/>
      </c>
      <c r="AE1263" s="11">
        <f>IF(ISERROR(VLOOKUP(U1263,'ITWR Dump'!$A$2:$Y$5000,13,0)),0,(VLOOKUP(U1263,'ITWR Dump'!$A$2:$Y$5000,13,0)))</f>
        <v>0</v>
      </c>
      <c r="AF1263" s="11">
        <f>IF(ISERROR(VLOOKUP(U1263,'ITWR Dump'!$A$2:$Y$5000,11,0)),0,(VLOOKUP(U1263,'ITWR Dump'!$A$2:$Y$5000,11,0)))</f>
        <v>0</v>
      </c>
      <c r="AG1263" s="11">
        <f>IF(ISERROR(VLOOKUP(U1263,'ITWR Dump'!$A$2:$Y$5000,2,0)),0,(VLOOKUP(U1263,'ITWR Dump'!$A$2:$Y$5000,2,0)))</f>
        <v>0</v>
      </c>
      <c r="AH1263" s="11">
        <f>IF(ISERROR(VLOOKUP(U1263,'ITWR Dump'!$A$2:$Y$5000,14,0)),0,(VLOOKUP(U1263,'ITWR Dump'!$A$2:$Y$5000,14,0)))</f>
        <v>0</v>
      </c>
      <c r="AI1263" s="11" t="str">
        <f t="shared" si="543"/>
        <v>01-Maintenance Offshore</v>
      </c>
      <c r="AJ1263" s="11" t="str">
        <f t="shared" si="544"/>
        <v>Offshore</v>
      </c>
      <c r="AK1263" s="11" t="str">
        <f>IF(ISERROR(VLOOKUP(A1263,'Team Data'!$C$2:$U$213,17,0)),0,(VLOOKUP(A1263,'Team Data'!$C$2:$U$213,17,0)))</f>
        <v>MF PI and CF</v>
      </c>
      <c r="AL1263" s="11" t="str">
        <f t="shared" si="545"/>
        <v>2017-04-24</v>
      </c>
      <c r="AM1263" s="11">
        <f>IF(ISERROR(VLOOKUP(U1263,'ITWR Dump'!$A$2:$Y$5000,16,0)),0,(VLOOKUP(U1263,'ITWR Dump'!$A$2:$Y$5000,16,0)))</f>
        <v>0</v>
      </c>
      <c r="AN1263" s="11">
        <f>IF(ISERROR(VLOOKUP(U1263,'ITWR Dump'!$A$2:$Y$5000,18,0)),0,(VLOOKUP(U1263,'ITWR Dump'!$A$2:$Y$5000,18,0)))</f>
        <v>0</v>
      </c>
      <c r="AO1263" s="11">
        <f>IF(ISERROR(VLOOKUP(U1263,'ITWR Dump'!$A$2:$Y$5000,25,0)),0,(VLOOKUP('ILC Report'!U1263,'ITWR Dump'!$A$2:$Y$5000,25,0)))</f>
        <v>0</v>
      </c>
      <c r="AP1263" s="11">
        <f t="shared" si="546"/>
        <v>0</v>
      </c>
      <c r="AQ1263" s="26">
        <f t="shared" si="547"/>
        <v>0</v>
      </c>
      <c r="AR1263" s="26">
        <f t="shared" si="548"/>
        <v>0</v>
      </c>
      <c r="AS1263" s="26">
        <f t="shared" si="549"/>
        <v>0</v>
      </c>
      <c r="AT1263" s="26">
        <f t="shared" si="550"/>
        <v>0</v>
      </c>
      <c r="AU1263" s="26">
        <f t="shared" si="551"/>
        <v>0</v>
      </c>
      <c r="AV1263" s="26">
        <f t="shared" si="552"/>
        <v>0</v>
      </c>
      <c r="AW1263" s="11" t="s">
        <v>653</v>
      </c>
      <c r="AX1263" s="11" t="str">
        <f>VLOOKUP(L1263,Group!$A$2:$B$1000,2,0)</f>
        <v>Maintenance</v>
      </c>
      <c r="AY1263" s="11">
        <f>IF(ISERROR(VLOOKUP(U1263,'ITWR Dump'!$A$2:$Y$5000,15,0)),0,(VLOOKUP('ILC Report'!U1263,'ITWR Dump'!$A$2:$Y$5000,15,0)))</f>
        <v>0</v>
      </c>
      <c r="AZ1263" s="11" t="str">
        <f t="shared" si="553"/>
        <v>No</v>
      </c>
      <c r="BA1263" s="11" t="str">
        <f t="shared" si="554"/>
        <v>BKI</v>
      </c>
      <c r="BB1263" s="11" t="str">
        <f t="shared" si="555"/>
        <v>MN</v>
      </c>
      <c r="BC1263" s="11" t="str">
        <f t="shared" si="556"/>
        <v>No</v>
      </c>
    </row>
    <row r="1264" spans="1:55" x14ac:dyDescent="0.3">
      <c r="A1264" s="11" t="s">
        <v>130</v>
      </c>
      <c r="B1264" s="11" t="s">
        <v>1870</v>
      </c>
      <c r="C1264" s="11" t="s">
        <v>544</v>
      </c>
      <c r="D1264" s="11" t="s">
        <v>2600</v>
      </c>
      <c r="E1264" s="38" t="s">
        <v>2902</v>
      </c>
      <c r="F1264" s="11">
        <v>40</v>
      </c>
      <c r="G1264" s="40" t="s">
        <v>218</v>
      </c>
      <c r="H1264" s="11" t="str">
        <f t="shared" si="538"/>
        <v>Regular</v>
      </c>
      <c r="I1264" s="11" t="str">
        <f t="shared" si="530"/>
        <v>INDIA</v>
      </c>
      <c r="J1264" s="11" t="str">
        <f>IF(ISERROR(VLOOKUP(C1264,'WI Vs ASM'!$B$2:$E$1000,4,0)),0,(VLOOKUP(C1264,'WI Vs ASM'!$B$2:$E$1000,4,0)))</f>
        <v>Offshore</v>
      </c>
      <c r="K1264" s="11" t="str">
        <f>IF(ISERROR(VLOOKUP(C1264,'WI Vs ASM'!$B$2:$F$1000,5,0)),0,(VLOOKUP(C1264,'WI Vs ASM'!$B$2:$F$1000,5,0)))</f>
        <v>02-Variable Billable</v>
      </c>
      <c r="L1264" s="11" t="str">
        <f>IF(ISERROR(VLOOKUP(C1264,'WI Vs ASM'!$B$2:$D$1000,3,0)),0,(VLOOKUP(C1264,'WI Vs ASM'!$B$2:$D$1000,3,0)))</f>
        <v>78-Landed BA-SE Offshore</v>
      </c>
      <c r="M1264" s="11" t="str">
        <f>IF(ISERROR(VLOOKUP(C1264,'WI Vs ASM'!$B$2:$I$1000,8,0)),0,(VLOOKUP(C1264,'WI Vs ASM'!$B$2:$I$1000,8,0)))</f>
        <v>Rahul Soman</v>
      </c>
      <c r="N1264" s="11" t="str">
        <f>IF(ISERROR(VLOOKUP(C1264,'WI Vs ASM'!$B$2:$G$1000,6,0)),0,(VLOOKUP(C1264,'WI Vs ASM'!$B$2:$G$1000,6,0)))</f>
        <v>Data Archive</v>
      </c>
      <c r="O1264" s="11" t="str">
        <f>IF(ISERROR(VLOOKUP(C1264,'WI Vs ASM'!$B$2:$H$1000,7,0)),0,(VLOOKUP(C1264,'WI Vs ASM'!$B$2:$H$1000,7,0)))</f>
        <v>Central Functions</v>
      </c>
      <c r="P1264" s="11" t="str">
        <f t="shared" si="531"/>
        <v>May-17</v>
      </c>
      <c r="Q1264" s="11" t="str">
        <f t="shared" si="532"/>
        <v>Q2</v>
      </c>
      <c r="R1264" s="11" t="str">
        <f>IF(ISERROR(VLOOKUP(C1264,'WI Vs ASM'!$B$2:$J$1000,9,0)),0,(VLOOKUP(C1264,'WI Vs ASM'!$B$2:$J$1000,9,0)))</f>
        <v>Jyothi Pai</v>
      </c>
      <c r="S1264" s="11" t="str">
        <f>IF(ISERROR(VLOOKUP(C1264,'WI Vs ASM'!$B$2:$K$1000,10,0)),0,(VLOOKUP(C1264,'WI Vs ASM'!$B$2:$K$1000,10,0)))</f>
        <v>Linda J. Richardson</v>
      </c>
      <c r="T1264" s="11" t="str">
        <f>IF(ISERROR(VLOOKUP(C1264,'WI Vs ASM'!$B$2:$L$1000,11,0)),0,(VLOOKUP(C1264,'WI Vs ASM'!$B$2:$L$1000,11,0)))</f>
        <v>Crystal Romano</v>
      </c>
      <c r="U1264" s="11" t="e">
        <f t="shared" si="539"/>
        <v>#VALUE!</v>
      </c>
      <c r="V1264" s="11" t="str">
        <f t="shared" si="533"/>
        <v>No</v>
      </c>
      <c r="W1264" s="11" t="str">
        <f t="shared" si="534"/>
        <v>Yes</v>
      </c>
      <c r="X1264" s="11" t="str">
        <f t="shared" si="535"/>
        <v>Yes</v>
      </c>
      <c r="Y1264" s="11" t="str">
        <f t="shared" si="536"/>
        <v>No</v>
      </c>
      <c r="Z1264" s="11" t="str">
        <f t="shared" si="537"/>
        <v>No</v>
      </c>
      <c r="AA1264" s="11" t="str">
        <f t="shared" si="540"/>
        <v>No</v>
      </c>
      <c r="AB1264" s="11">
        <f>IF(ISERROR(VLOOKUP(U1264,'ITWR Dump'!$A$2:$Y$5000,24,0)),0,(VLOOKUP('ILC Report'!U1264,'ITWR Dump'!$A$2:$Y$5000,24,0)))</f>
        <v>0</v>
      </c>
      <c r="AC1264" s="11" t="str">
        <f t="shared" si="541"/>
        <v>Yes</v>
      </c>
      <c r="AD1264" s="11" t="str">
        <f t="shared" si="542"/>
        <v>BASE/Staff Aug</v>
      </c>
      <c r="AE1264" s="11">
        <f>IF(ISERROR(VLOOKUP(U1264,'ITWR Dump'!$A$2:$Y$5000,13,0)),0,(VLOOKUP(U1264,'ITWR Dump'!$A$2:$Y$5000,13,0)))</f>
        <v>0</v>
      </c>
      <c r="AF1264" s="11">
        <f>IF(ISERROR(VLOOKUP(U1264,'ITWR Dump'!$A$2:$Y$5000,11,0)),0,(VLOOKUP(U1264,'ITWR Dump'!$A$2:$Y$5000,11,0)))</f>
        <v>0</v>
      </c>
      <c r="AG1264" s="11">
        <f>IF(ISERROR(VLOOKUP(U1264,'ITWR Dump'!$A$2:$Y$5000,2,0)),0,(VLOOKUP(U1264,'ITWR Dump'!$A$2:$Y$5000,2,0)))</f>
        <v>0</v>
      </c>
      <c r="AH1264" s="11">
        <f>IF(ISERROR(VLOOKUP(U1264,'ITWR Dump'!$A$2:$Y$5000,14,0)),0,(VLOOKUP(U1264,'ITWR Dump'!$A$2:$Y$5000,14,0)))</f>
        <v>0</v>
      </c>
      <c r="AI1264" s="11" t="str">
        <f t="shared" si="543"/>
        <v>78-Landed BA-SE Offshore</v>
      </c>
      <c r="AJ1264" s="11" t="str">
        <f t="shared" si="544"/>
        <v>Offshore</v>
      </c>
      <c r="AK1264" s="11" t="str">
        <f>IF(ISERROR(VLOOKUP(A1264,'Team Data'!$C$2:$U$213,17,0)),0,(VLOOKUP(A1264,'Team Data'!$C$2:$U$213,17,0)))</f>
        <v>MF PI and CF</v>
      </c>
      <c r="AL1264" s="11" t="str">
        <f t="shared" si="545"/>
        <v>2017-04-24</v>
      </c>
      <c r="AM1264" s="11">
        <f>IF(ISERROR(VLOOKUP(U1264,'ITWR Dump'!$A$2:$Y$5000,16,0)),0,(VLOOKUP(U1264,'ITWR Dump'!$A$2:$Y$5000,16,0)))</f>
        <v>0</v>
      </c>
      <c r="AN1264" s="11">
        <f>IF(ISERROR(VLOOKUP(U1264,'ITWR Dump'!$A$2:$Y$5000,18,0)),0,(VLOOKUP(U1264,'ITWR Dump'!$A$2:$Y$5000,18,0)))</f>
        <v>0</v>
      </c>
      <c r="AO1264" s="11">
        <f>IF(ISERROR(VLOOKUP(U1264,'ITWR Dump'!$A$2:$Y$5000,25,0)),0,(VLOOKUP('ILC Report'!U1264,'ITWR Dump'!$A$2:$Y$5000,25,0)))</f>
        <v>0</v>
      </c>
      <c r="AP1264" s="11">
        <f t="shared" si="546"/>
        <v>0</v>
      </c>
      <c r="AQ1264" s="26">
        <f t="shared" si="547"/>
        <v>0</v>
      </c>
      <c r="AR1264" s="26">
        <f t="shared" si="548"/>
        <v>0</v>
      </c>
      <c r="AS1264" s="26">
        <f t="shared" si="549"/>
        <v>0</v>
      </c>
      <c r="AT1264" s="26">
        <f t="shared" si="550"/>
        <v>0</v>
      </c>
      <c r="AU1264" s="26">
        <f t="shared" si="551"/>
        <v>0</v>
      </c>
      <c r="AV1264" s="26">
        <f t="shared" si="552"/>
        <v>0</v>
      </c>
      <c r="AW1264" s="11" t="s">
        <v>653</v>
      </c>
      <c r="AX1264" s="11" t="str">
        <f>VLOOKUP(L1264,Group!$A$2:$B$1000,2,0)</f>
        <v>Enhancement</v>
      </c>
      <c r="AY1264" s="11">
        <f>IF(ISERROR(VLOOKUP(U1264,'ITWR Dump'!$A$2:$Y$5000,15,0)),0,(VLOOKUP('ILC Report'!U1264,'ITWR Dump'!$A$2:$Y$5000,15,0)))</f>
        <v>0</v>
      </c>
      <c r="AZ1264" s="11" t="str">
        <f t="shared" si="553"/>
        <v>No</v>
      </c>
      <c r="BA1264" s="11" t="str">
        <f t="shared" si="554"/>
        <v>BKI</v>
      </c>
      <c r="BB1264" s="11" t="str">
        <f t="shared" si="555"/>
        <v>LB</v>
      </c>
      <c r="BC1264" s="11" t="str">
        <f t="shared" si="556"/>
        <v>No</v>
      </c>
    </row>
    <row r="1265" spans="1:55" x14ac:dyDescent="0.3">
      <c r="A1265" s="11" t="s">
        <v>130</v>
      </c>
      <c r="B1265" s="11" t="s">
        <v>1870</v>
      </c>
      <c r="C1265" s="11" t="s">
        <v>544</v>
      </c>
      <c r="D1265" s="11" t="s">
        <v>2600</v>
      </c>
      <c r="E1265" s="38" t="s">
        <v>2903</v>
      </c>
      <c r="F1265" s="11">
        <v>40</v>
      </c>
      <c r="G1265" s="40" t="s">
        <v>218</v>
      </c>
      <c r="H1265" s="11" t="str">
        <f t="shared" si="538"/>
        <v>Regular</v>
      </c>
      <c r="I1265" s="11" t="str">
        <f t="shared" si="530"/>
        <v>INDIA</v>
      </c>
      <c r="J1265" s="11" t="str">
        <f>IF(ISERROR(VLOOKUP(C1265,'WI Vs ASM'!$B$2:$E$1000,4,0)),0,(VLOOKUP(C1265,'WI Vs ASM'!$B$2:$E$1000,4,0)))</f>
        <v>Offshore</v>
      </c>
      <c r="K1265" s="11" t="str">
        <f>IF(ISERROR(VLOOKUP(C1265,'WI Vs ASM'!$B$2:$F$1000,5,0)),0,(VLOOKUP(C1265,'WI Vs ASM'!$B$2:$F$1000,5,0)))</f>
        <v>02-Variable Billable</v>
      </c>
      <c r="L1265" s="11" t="str">
        <f>IF(ISERROR(VLOOKUP(C1265,'WI Vs ASM'!$B$2:$D$1000,3,0)),0,(VLOOKUP(C1265,'WI Vs ASM'!$B$2:$D$1000,3,0)))</f>
        <v>78-Landed BA-SE Offshore</v>
      </c>
      <c r="M1265" s="11" t="str">
        <f>IF(ISERROR(VLOOKUP(C1265,'WI Vs ASM'!$B$2:$I$1000,8,0)),0,(VLOOKUP(C1265,'WI Vs ASM'!$B$2:$I$1000,8,0)))</f>
        <v>Rahul Soman</v>
      </c>
      <c r="N1265" s="11" t="str">
        <f>IF(ISERROR(VLOOKUP(C1265,'WI Vs ASM'!$B$2:$G$1000,6,0)),0,(VLOOKUP(C1265,'WI Vs ASM'!$B$2:$G$1000,6,0)))</f>
        <v>Data Archive</v>
      </c>
      <c r="O1265" s="11" t="str">
        <f>IF(ISERROR(VLOOKUP(C1265,'WI Vs ASM'!$B$2:$H$1000,7,0)),0,(VLOOKUP(C1265,'WI Vs ASM'!$B$2:$H$1000,7,0)))</f>
        <v>Central Functions</v>
      </c>
      <c r="P1265" s="11" t="str">
        <f t="shared" si="531"/>
        <v>May-17</v>
      </c>
      <c r="Q1265" s="11" t="str">
        <f t="shared" si="532"/>
        <v>Q2</v>
      </c>
      <c r="R1265" s="11" t="str">
        <f>IF(ISERROR(VLOOKUP(C1265,'WI Vs ASM'!$B$2:$J$1000,9,0)),0,(VLOOKUP(C1265,'WI Vs ASM'!$B$2:$J$1000,9,0)))</f>
        <v>Jyothi Pai</v>
      </c>
      <c r="S1265" s="11" t="str">
        <f>IF(ISERROR(VLOOKUP(C1265,'WI Vs ASM'!$B$2:$K$1000,10,0)),0,(VLOOKUP(C1265,'WI Vs ASM'!$B$2:$K$1000,10,0)))</f>
        <v>Linda J. Richardson</v>
      </c>
      <c r="T1265" s="11" t="str">
        <f>IF(ISERROR(VLOOKUP(C1265,'WI Vs ASM'!$B$2:$L$1000,11,0)),0,(VLOOKUP(C1265,'WI Vs ASM'!$B$2:$L$1000,11,0)))</f>
        <v>Crystal Romano</v>
      </c>
      <c r="U1265" s="11" t="e">
        <f t="shared" si="539"/>
        <v>#VALUE!</v>
      </c>
      <c r="V1265" s="11" t="str">
        <f t="shared" si="533"/>
        <v>No</v>
      </c>
      <c r="W1265" s="11" t="str">
        <f t="shared" si="534"/>
        <v>Yes</v>
      </c>
      <c r="X1265" s="11" t="str">
        <f t="shared" si="535"/>
        <v>Yes</v>
      </c>
      <c r="Y1265" s="11" t="str">
        <f t="shared" si="536"/>
        <v>No</v>
      </c>
      <c r="Z1265" s="11" t="str">
        <f t="shared" si="537"/>
        <v>No</v>
      </c>
      <c r="AA1265" s="11" t="str">
        <f t="shared" si="540"/>
        <v>No</v>
      </c>
      <c r="AB1265" s="11">
        <f>IF(ISERROR(VLOOKUP(U1265,'ITWR Dump'!$A$2:$Y$5000,24,0)),0,(VLOOKUP('ILC Report'!U1265,'ITWR Dump'!$A$2:$Y$5000,24,0)))</f>
        <v>0</v>
      </c>
      <c r="AC1265" s="11" t="str">
        <f t="shared" si="541"/>
        <v>Yes</v>
      </c>
      <c r="AD1265" s="11" t="str">
        <f t="shared" si="542"/>
        <v>BASE/Staff Aug</v>
      </c>
      <c r="AE1265" s="11">
        <f>IF(ISERROR(VLOOKUP(U1265,'ITWR Dump'!$A$2:$Y$5000,13,0)),0,(VLOOKUP(U1265,'ITWR Dump'!$A$2:$Y$5000,13,0)))</f>
        <v>0</v>
      </c>
      <c r="AF1265" s="11">
        <f>IF(ISERROR(VLOOKUP(U1265,'ITWR Dump'!$A$2:$Y$5000,11,0)),0,(VLOOKUP(U1265,'ITWR Dump'!$A$2:$Y$5000,11,0)))</f>
        <v>0</v>
      </c>
      <c r="AG1265" s="11">
        <f>IF(ISERROR(VLOOKUP(U1265,'ITWR Dump'!$A$2:$Y$5000,2,0)),0,(VLOOKUP(U1265,'ITWR Dump'!$A$2:$Y$5000,2,0)))</f>
        <v>0</v>
      </c>
      <c r="AH1265" s="11">
        <f>IF(ISERROR(VLOOKUP(U1265,'ITWR Dump'!$A$2:$Y$5000,14,0)),0,(VLOOKUP(U1265,'ITWR Dump'!$A$2:$Y$5000,14,0)))</f>
        <v>0</v>
      </c>
      <c r="AI1265" s="11" t="str">
        <f t="shared" si="543"/>
        <v>78-Landed BA-SE Offshore</v>
      </c>
      <c r="AJ1265" s="11" t="str">
        <f t="shared" si="544"/>
        <v>Offshore</v>
      </c>
      <c r="AK1265" s="11" t="str">
        <f>IF(ISERROR(VLOOKUP(A1265,'Team Data'!$C$2:$U$213,17,0)),0,(VLOOKUP(A1265,'Team Data'!$C$2:$U$213,17,0)))</f>
        <v>MF PI and CF</v>
      </c>
      <c r="AL1265" s="11" t="str">
        <f t="shared" si="545"/>
        <v>2017-04-24</v>
      </c>
      <c r="AM1265" s="11">
        <f>IF(ISERROR(VLOOKUP(U1265,'ITWR Dump'!$A$2:$Y$5000,16,0)),0,(VLOOKUP(U1265,'ITWR Dump'!$A$2:$Y$5000,16,0)))</f>
        <v>0</v>
      </c>
      <c r="AN1265" s="11">
        <f>IF(ISERROR(VLOOKUP(U1265,'ITWR Dump'!$A$2:$Y$5000,18,0)),0,(VLOOKUP(U1265,'ITWR Dump'!$A$2:$Y$5000,18,0)))</f>
        <v>0</v>
      </c>
      <c r="AO1265" s="11">
        <f>IF(ISERROR(VLOOKUP(U1265,'ITWR Dump'!$A$2:$Y$5000,25,0)),0,(VLOOKUP('ILC Report'!U1265,'ITWR Dump'!$A$2:$Y$5000,25,0)))</f>
        <v>0</v>
      </c>
      <c r="AP1265" s="11">
        <f t="shared" si="546"/>
        <v>0</v>
      </c>
      <c r="AQ1265" s="26">
        <f t="shared" si="547"/>
        <v>0</v>
      </c>
      <c r="AR1265" s="26">
        <f t="shared" si="548"/>
        <v>0</v>
      </c>
      <c r="AS1265" s="26">
        <f t="shared" si="549"/>
        <v>0</v>
      </c>
      <c r="AT1265" s="26">
        <f t="shared" si="550"/>
        <v>0</v>
      </c>
      <c r="AU1265" s="26">
        <f t="shared" si="551"/>
        <v>0</v>
      </c>
      <c r="AV1265" s="26">
        <f t="shared" si="552"/>
        <v>0</v>
      </c>
      <c r="AW1265" s="11" t="s">
        <v>653</v>
      </c>
      <c r="AX1265" s="11" t="str">
        <f>VLOOKUP(L1265,Group!$A$2:$B$1000,2,0)</f>
        <v>Enhancement</v>
      </c>
      <c r="AY1265" s="11">
        <f>IF(ISERROR(VLOOKUP(U1265,'ITWR Dump'!$A$2:$Y$5000,15,0)),0,(VLOOKUP('ILC Report'!U1265,'ITWR Dump'!$A$2:$Y$5000,15,0)))</f>
        <v>0</v>
      </c>
      <c r="AZ1265" s="11" t="str">
        <f t="shared" si="553"/>
        <v>No</v>
      </c>
      <c r="BA1265" s="11" t="str">
        <f t="shared" si="554"/>
        <v>BKI</v>
      </c>
      <c r="BB1265" s="11" t="str">
        <f t="shared" si="555"/>
        <v>LB</v>
      </c>
      <c r="BC1265" s="11" t="str">
        <f t="shared" si="556"/>
        <v>No</v>
      </c>
    </row>
    <row r="1266" spans="1:55" x14ac:dyDescent="0.3">
      <c r="A1266" s="11" t="s">
        <v>130</v>
      </c>
      <c r="B1266" s="11" t="s">
        <v>1870</v>
      </c>
      <c r="C1266" s="11" t="s">
        <v>544</v>
      </c>
      <c r="D1266" s="11" t="s">
        <v>2600</v>
      </c>
      <c r="E1266" s="38" t="s">
        <v>2904</v>
      </c>
      <c r="F1266" s="11">
        <v>40</v>
      </c>
      <c r="G1266" s="40" t="s">
        <v>218</v>
      </c>
      <c r="H1266" s="11" t="str">
        <f t="shared" si="538"/>
        <v>Regular</v>
      </c>
      <c r="I1266" s="11" t="str">
        <f t="shared" si="530"/>
        <v>INDIA</v>
      </c>
      <c r="J1266" s="11" t="str">
        <f>IF(ISERROR(VLOOKUP(C1266,'WI Vs ASM'!$B$2:$E$1000,4,0)),0,(VLOOKUP(C1266,'WI Vs ASM'!$B$2:$E$1000,4,0)))</f>
        <v>Offshore</v>
      </c>
      <c r="K1266" s="11" t="str">
        <f>IF(ISERROR(VLOOKUP(C1266,'WI Vs ASM'!$B$2:$F$1000,5,0)),0,(VLOOKUP(C1266,'WI Vs ASM'!$B$2:$F$1000,5,0)))</f>
        <v>02-Variable Billable</v>
      </c>
      <c r="L1266" s="11" t="str">
        <f>IF(ISERROR(VLOOKUP(C1266,'WI Vs ASM'!$B$2:$D$1000,3,0)),0,(VLOOKUP(C1266,'WI Vs ASM'!$B$2:$D$1000,3,0)))</f>
        <v>78-Landed BA-SE Offshore</v>
      </c>
      <c r="M1266" s="11" t="str">
        <f>IF(ISERROR(VLOOKUP(C1266,'WI Vs ASM'!$B$2:$I$1000,8,0)),0,(VLOOKUP(C1266,'WI Vs ASM'!$B$2:$I$1000,8,0)))</f>
        <v>Rahul Soman</v>
      </c>
      <c r="N1266" s="11" t="str">
        <f>IF(ISERROR(VLOOKUP(C1266,'WI Vs ASM'!$B$2:$G$1000,6,0)),0,(VLOOKUP(C1266,'WI Vs ASM'!$B$2:$G$1000,6,0)))</f>
        <v>Data Archive</v>
      </c>
      <c r="O1266" s="11" t="str">
        <f>IF(ISERROR(VLOOKUP(C1266,'WI Vs ASM'!$B$2:$H$1000,7,0)),0,(VLOOKUP(C1266,'WI Vs ASM'!$B$2:$H$1000,7,0)))</f>
        <v>Central Functions</v>
      </c>
      <c r="P1266" s="11" t="str">
        <f t="shared" si="531"/>
        <v>May-17</v>
      </c>
      <c r="Q1266" s="11" t="str">
        <f t="shared" si="532"/>
        <v>Q2</v>
      </c>
      <c r="R1266" s="11" t="str">
        <f>IF(ISERROR(VLOOKUP(C1266,'WI Vs ASM'!$B$2:$J$1000,9,0)),0,(VLOOKUP(C1266,'WI Vs ASM'!$B$2:$J$1000,9,0)))</f>
        <v>Jyothi Pai</v>
      </c>
      <c r="S1266" s="11" t="str">
        <f>IF(ISERROR(VLOOKUP(C1266,'WI Vs ASM'!$B$2:$K$1000,10,0)),0,(VLOOKUP(C1266,'WI Vs ASM'!$B$2:$K$1000,10,0)))</f>
        <v>Linda J. Richardson</v>
      </c>
      <c r="T1266" s="11" t="str">
        <f>IF(ISERROR(VLOOKUP(C1266,'WI Vs ASM'!$B$2:$L$1000,11,0)),0,(VLOOKUP(C1266,'WI Vs ASM'!$B$2:$L$1000,11,0)))</f>
        <v>Crystal Romano</v>
      </c>
      <c r="U1266" s="11" t="e">
        <f t="shared" si="539"/>
        <v>#VALUE!</v>
      </c>
      <c r="V1266" s="11" t="str">
        <f t="shared" si="533"/>
        <v>No</v>
      </c>
      <c r="W1266" s="11" t="str">
        <f t="shared" si="534"/>
        <v>Yes</v>
      </c>
      <c r="X1266" s="11" t="str">
        <f t="shared" si="535"/>
        <v>Yes</v>
      </c>
      <c r="Y1266" s="11" t="str">
        <f t="shared" si="536"/>
        <v>No</v>
      </c>
      <c r="Z1266" s="11" t="str">
        <f t="shared" si="537"/>
        <v>No</v>
      </c>
      <c r="AA1266" s="11" t="str">
        <f t="shared" si="540"/>
        <v>No</v>
      </c>
      <c r="AB1266" s="11">
        <f>IF(ISERROR(VLOOKUP(U1266,'ITWR Dump'!$A$2:$Y$5000,24,0)),0,(VLOOKUP('ILC Report'!U1266,'ITWR Dump'!$A$2:$Y$5000,24,0)))</f>
        <v>0</v>
      </c>
      <c r="AC1266" s="11" t="str">
        <f t="shared" si="541"/>
        <v>Yes</v>
      </c>
      <c r="AD1266" s="11" t="str">
        <f t="shared" si="542"/>
        <v>BASE/Staff Aug</v>
      </c>
      <c r="AE1266" s="11">
        <f>IF(ISERROR(VLOOKUP(U1266,'ITWR Dump'!$A$2:$Y$5000,13,0)),0,(VLOOKUP(U1266,'ITWR Dump'!$A$2:$Y$5000,13,0)))</f>
        <v>0</v>
      </c>
      <c r="AF1266" s="11">
        <f>IF(ISERROR(VLOOKUP(U1266,'ITWR Dump'!$A$2:$Y$5000,11,0)),0,(VLOOKUP(U1266,'ITWR Dump'!$A$2:$Y$5000,11,0)))</f>
        <v>0</v>
      </c>
      <c r="AG1266" s="11">
        <f>IF(ISERROR(VLOOKUP(U1266,'ITWR Dump'!$A$2:$Y$5000,2,0)),0,(VLOOKUP(U1266,'ITWR Dump'!$A$2:$Y$5000,2,0)))</f>
        <v>0</v>
      </c>
      <c r="AH1266" s="11">
        <f>IF(ISERROR(VLOOKUP(U1266,'ITWR Dump'!$A$2:$Y$5000,14,0)),0,(VLOOKUP(U1266,'ITWR Dump'!$A$2:$Y$5000,14,0)))</f>
        <v>0</v>
      </c>
      <c r="AI1266" s="11" t="str">
        <f t="shared" si="543"/>
        <v>78-Landed BA-SE Offshore</v>
      </c>
      <c r="AJ1266" s="11" t="str">
        <f t="shared" si="544"/>
        <v>Offshore</v>
      </c>
      <c r="AK1266" s="11" t="str">
        <f>IF(ISERROR(VLOOKUP(A1266,'Team Data'!$C$2:$U$213,17,0)),0,(VLOOKUP(A1266,'Team Data'!$C$2:$U$213,17,0)))</f>
        <v>MF PI and CF</v>
      </c>
      <c r="AL1266" s="11" t="str">
        <f t="shared" si="545"/>
        <v>2017-04-24</v>
      </c>
      <c r="AM1266" s="11">
        <f>IF(ISERROR(VLOOKUP(U1266,'ITWR Dump'!$A$2:$Y$5000,16,0)),0,(VLOOKUP(U1266,'ITWR Dump'!$A$2:$Y$5000,16,0)))</f>
        <v>0</v>
      </c>
      <c r="AN1266" s="11">
        <f>IF(ISERROR(VLOOKUP(U1266,'ITWR Dump'!$A$2:$Y$5000,18,0)),0,(VLOOKUP(U1266,'ITWR Dump'!$A$2:$Y$5000,18,0)))</f>
        <v>0</v>
      </c>
      <c r="AO1266" s="11">
        <f>IF(ISERROR(VLOOKUP(U1266,'ITWR Dump'!$A$2:$Y$5000,25,0)),0,(VLOOKUP('ILC Report'!U1266,'ITWR Dump'!$A$2:$Y$5000,25,0)))</f>
        <v>0</v>
      </c>
      <c r="AP1266" s="11">
        <f t="shared" si="546"/>
        <v>0</v>
      </c>
      <c r="AQ1266" s="26">
        <f t="shared" si="547"/>
        <v>0</v>
      </c>
      <c r="AR1266" s="26">
        <f t="shared" si="548"/>
        <v>0</v>
      </c>
      <c r="AS1266" s="26">
        <f t="shared" si="549"/>
        <v>0</v>
      </c>
      <c r="AT1266" s="26">
        <f t="shared" si="550"/>
        <v>0</v>
      </c>
      <c r="AU1266" s="26">
        <f t="shared" si="551"/>
        <v>0</v>
      </c>
      <c r="AV1266" s="26">
        <f t="shared" si="552"/>
        <v>0</v>
      </c>
      <c r="AW1266" s="11" t="s">
        <v>653</v>
      </c>
      <c r="AX1266" s="11" t="str">
        <f>VLOOKUP(L1266,Group!$A$2:$B$1000,2,0)</f>
        <v>Enhancement</v>
      </c>
      <c r="AY1266" s="11">
        <f>IF(ISERROR(VLOOKUP(U1266,'ITWR Dump'!$A$2:$Y$5000,15,0)),0,(VLOOKUP('ILC Report'!U1266,'ITWR Dump'!$A$2:$Y$5000,15,0)))</f>
        <v>0</v>
      </c>
      <c r="AZ1266" s="11" t="str">
        <f t="shared" si="553"/>
        <v>No</v>
      </c>
      <c r="BA1266" s="11" t="str">
        <f t="shared" si="554"/>
        <v>BKI</v>
      </c>
      <c r="BB1266" s="11" t="str">
        <f t="shared" si="555"/>
        <v>LB</v>
      </c>
      <c r="BC1266" s="11" t="str">
        <f t="shared" si="556"/>
        <v>No</v>
      </c>
    </row>
    <row r="1267" spans="1:55" x14ac:dyDescent="0.3">
      <c r="A1267" s="11" t="s">
        <v>131</v>
      </c>
      <c r="B1267" s="11" t="s">
        <v>1871</v>
      </c>
      <c r="C1267" s="11" t="s">
        <v>614</v>
      </c>
      <c r="D1267" s="11" t="s">
        <v>2601</v>
      </c>
      <c r="E1267" s="38" t="s">
        <v>652</v>
      </c>
      <c r="F1267" s="11">
        <v>12.5</v>
      </c>
      <c r="G1267" s="40" t="s">
        <v>218</v>
      </c>
      <c r="H1267" s="11" t="str">
        <f t="shared" si="538"/>
        <v>Regular</v>
      </c>
      <c r="I1267" s="11" t="str">
        <f t="shared" si="530"/>
        <v>INDIA</v>
      </c>
      <c r="J1267" s="11" t="str">
        <f>IF(ISERROR(VLOOKUP(C1267,'WI Vs ASM'!$B$2:$E$1000,4,0)),0,(VLOOKUP(C1267,'WI Vs ASM'!$B$2:$E$1000,4,0)))</f>
        <v>Offshore</v>
      </c>
      <c r="K1267" s="11" t="str">
        <f>IF(ISERROR(VLOOKUP(C1267,'WI Vs ASM'!$B$2:$F$1000,5,0)),0,(VLOOKUP(C1267,'WI Vs ASM'!$B$2:$F$1000,5,0)))</f>
        <v>02-Variable Billable</v>
      </c>
      <c r="L1267" s="11" t="str">
        <f>IF(ISERROR(VLOOKUP(C1267,'WI Vs ASM'!$B$2:$D$1000,3,0)),0,(VLOOKUP(C1267,'WI Vs ASM'!$B$2:$D$1000,3,0)))</f>
        <v>11-Enhancement Offshore</v>
      </c>
      <c r="M1267" s="11" t="str">
        <f>IF(ISERROR(VLOOKUP(C1267,'WI Vs ASM'!$B$2:$I$1000,8,0)),0,(VLOOKUP(C1267,'WI Vs ASM'!$B$2:$I$1000,8,0)))</f>
        <v>Teja K Kollala</v>
      </c>
      <c r="N1267" s="11" t="str">
        <f>IF(ISERROR(VLOOKUP(C1267,'WI Vs ASM'!$B$2:$G$1000,6,0)),0,(VLOOKUP(C1267,'WI Vs ASM'!$B$2:$G$1000,6,0)))</f>
        <v>FFIC Account Team</v>
      </c>
      <c r="O1267" s="11" t="str">
        <f>IF(ISERROR(VLOOKUP(C1267,'WI Vs ASM'!$B$2:$H$1000,7,0)),0,(VLOOKUP(C1267,'WI Vs ASM'!$B$2:$H$1000,7,0)))</f>
        <v>FFIC Account Team</v>
      </c>
      <c r="P1267" s="11" t="str">
        <f t="shared" si="531"/>
        <v>Apr-17</v>
      </c>
      <c r="Q1267" s="11" t="str">
        <f t="shared" si="532"/>
        <v>Q2</v>
      </c>
      <c r="R1267" s="11" t="str">
        <f>IF(ISERROR(VLOOKUP(C1267,'WI Vs ASM'!$B$2:$J$1000,9,0)),0,(VLOOKUP(C1267,'WI Vs ASM'!$B$2:$J$1000,9,0)))</f>
        <v>Chandraprabha Palaniswamy</v>
      </c>
      <c r="S1267" s="11" t="str">
        <f>IF(ISERROR(VLOOKUP(C1267,'WI Vs ASM'!$B$2:$K$1000,10,0)),0,(VLOOKUP(C1267,'WI Vs ASM'!$B$2:$K$1000,10,0)))</f>
        <v>Ron Gilmour</v>
      </c>
      <c r="T1267" s="11" t="str">
        <f>IF(ISERROR(VLOOKUP(C1267,'WI Vs ASM'!$B$2:$L$1000,11,0)),0,(VLOOKUP(C1267,'WI Vs ASM'!$B$2:$L$1000,11,0)))</f>
        <v>Ron Gilmour</v>
      </c>
      <c r="U1267" s="11" t="str">
        <f t="shared" si="539"/>
        <v>WR635908</v>
      </c>
      <c r="V1267" s="11" t="str">
        <f t="shared" si="533"/>
        <v>No</v>
      </c>
      <c r="W1267" s="11" t="str">
        <f t="shared" si="534"/>
        <v>Yes</v>
      </c>
      <c r="X1267" s="11" t="str">
        <f t="shared" si="535"/>
        <v>No</v>
      </c>
      <c r="Y1267" s="11" t="str">
        <f t="shared" si="536"/>
        <v>No</v>
      </c>
      <c r="Z1267" s="11" t="str">
        <f t="shared" si="537"/>
        <v>No</v>
      </c>
      <c r="AA1267" s="11" t="str">
        <f t="shared" si="540"/>
        <v>No</v>
      </c>
      <c r="AB1267" s="11">
        <f>IF(ISERROR(VLOOKUP(U1267,'ITWR Dump'!$A$2:$Y$5000,24,0)),0,(VLOOKUP('ILC Report'!U1267,'ITWR Dump'!$A$2:$Y$5000,24,0)))</f>
        <v>0</v>
      </c>
      <c r="AC1267" s="11" t="str">
        <f t="shared" si="541"/>
        <v>No</v>
      </c>
      <c r="AD1267" s="11" t="str">
        <f t="shared" si="542"/>
        <v/>
      </c>
      <c r="AE1267" s="11">
        <f>IF(ISERROR(VLOOKUP(U1267,'ITWR Dump'!$A$2:$Y$5000,13,0)),0,(VLOOKUP(U1267,'ITWR Dump'!$A$2:$Y$5000,13,0)))</f>
        <v>0</v>
      </c>
      <c r="AF1267" s="11">
        <f>IF(ISERROR(VLOOKUP(U1267,'ITWR Dump'!$A$2:$Y$5000,11,0)),0,(VLOOKUP(U1267,'ITWR Dump'!$A$2:$Y$5000,11,0)))</f>
        <v>0</v>
      </c>
      <c r="AG1267" s="11">
        <f>IF(ISERROR(VLOOKUP(U1267,'ITWR Dump'!$A$2:$Y$5000,2,0)),0,(VLOOKUP(U1267,'ITWR Dump'!$A$2:$Y$5000,2,0)))</f>
        <v>0</v>
      </c>
      <c r="AH1267" s="11">
        <f>IF(ISERROR(VLOOKUP(U1267,'ITWR Dump'!$A$2:$Y$5000,14,0)),0,(VLOOKUP(U1267,'ITWR Dump'!$A$2:$Y$5000,14,0)))</f>
        <v>0</v>
      </c>
      <c r="AI1267" s="11" t="str">
        <f t="shared" si="543"/>
        <v>11-Enhancement Offshore</v>
      </c>
      <c r="AJ1267" s="11" t="str">
        <f t="shared" si="544"/>
        <v>Offshore</v>
      </c>
      <c r="AK1267" s="11" t="str">
        <f>IF(ISERROR(VLOOKUP(A1267,'Team Data'!$C$2:$U$213,17,0)),0,(VLOOKUP(A1267,'Team Data'!$C$2:$U$213,17,0)))</f>
        <v>IMS and FN</v>
      </c>
      <c r="AL1267" s="11" t="str">
        <f t="shared" si="545"/>
        <v>2017-04-24</v>
      </c>
      <c r="AM1267" s="11">
        <f>IF(ISERROR(VLOOKUP(U1267,'ITWR Dump'!$A$2:$Y$5000,16,0)),0,(VLOOKUP(U1267,'ITWR Dump'!$A$2:$Y$5000,16,0)))</f>
        <v>0</v>
      </c>
      <c r="AN1267" s="11">
        <f>IF(ISERROR(VLOOKUP(U1267,'ITWR Dump'!$A$2:$Y$5000,18,0)),0,(VLOOKUP(U1267,'ITWR Dump'!$A$2:$Y$5000,18,0)))</f>
        <v>0</v>
      </c>
      <c r="AO1267" s="11">
        <f>IF(ISERROR(VLOOKUP(U1267,'ITWR Dump'!$A$2:$Y$5000,25,0)),0,(VLOOKUP('ILC Report'!U1267,'ITWR Dump'!$A$2:$Y$5000,25,0)))</f>
        <v>0</v>
      </c>
      <c r="AP1267" s="11">
        <f t="shared" si="546"/>
        <v>0</v>
      </c>
      <c r="AQ1267" s="26">
        <f t="shared" si="547"/>
        <v>0</v>
      </c>
      <c r="AR1267" s="26">
        <f t="shared" si="548"/>
        <v>0</v>
      </c>
      <c r="AS1267" s="26">
        <f t="shared" si="549"/>
        <v>0</v>
      </c>
      <c r="AT1267" s="26">
        <f t="shared" si="550"/>
        <v>0</v>
      </c>
      <c r="AU1267" s="26">
        <f t="shared" si="551"/>
        <v>0</v>
      </c>
      <c r="AV1267" s="26">
        <f t="shared" si="552"/>
        <v>0</v>
      </c>
      <c r="AW1267" s="11" t="s">
        <v>653</v>
      </c>
      <c r="AX1267" s="11" t="str">
        <f>VLOOKUP(L1267,Group!$A$2:$B$1000,2,0)</f>
        <v>Enhancement</v>
      </c>
      <c r="AY1267" s="11">
        <f>IF(ISERROR(VLOOKUP(U1267,'ITWR Dump'!$A$2:$Y$5000,15,0)),0,(VLOOKUP('ILC Report'!U1267,'ITWR Dump'!$A$2:$Y$5000,15,0)))</f>
        <v>0</v>
      </c>
      <c r="AZ1267" s="11" t="str">
        <f t="shared" si="553"/>
        <v>No</v>
      </c>
      <c r="BA1267" s="11" t="str">
        <f t="shared" si="554"/>
        <v>BKI</v>
      </c>
      <c r="BB1267" s="11" t="str">
        <f t="shared" si="555"/>
        <v>EL</v>
      </c>
      <c r="BC1267" s="11" t="str">
        <f t="shared" si="556"/>
        <v>No</v>
      </c>
    </row>
    <row r="1268" spans="1:55" x14ac:dyDescent="0.3">
      <c r="A1268" s="11" t="s">
        <v>131</v>
      </c>
      <c r="B1268" s="11" t="s">
        <v>1871</v>
      </c>
      <c r="C1268" s="11" t="s">
        <v>646</v>
      </c>
      <c r="D1268" s="11" t="s">
        <v>2601</v>
      </c>
      <c r="E1268" s="38" t="s">
        <v>2901</v>
      </c>
      <c r="F1268" s="11">
        <v>12</v>
      </c>
      <c r="G1268" s="40" t="s">
        <v>218</v>
      </c>
      <c r="H1268" s="11" t="str">
        <f t="shared" si="538"/>
        <v>Regular</v>
      </c>
      <c r="I1268" s="11" t="str">
        <f t="shared" si="530"/>
        <v>US</v>
      </c>
      <c r="J1268" s="11" t="str">
        <f>IF(ISERROR(VLOOKUP(C1268,'WI Vs ASM'!$B$2:$E$1000,4,0)),0,(VLOOKUP(C1268,'WI Vs ASM'!$B$2:$E$1000,4,0)))</f>
        <v>Onshore</v>
      </c>
      <c r="K1268" s="11" t="str">
        <f>IF(ISERROR(VLOOKUP(C1268,'WI Vs ASM'!$B$2:$F$1000,5,0)),0,(VLOOKUP(C1268,'WI Vs ASM'!$B$2:$F$1000,5,0)))</f>
        <v>02-Variable Billable</v>
      </c>
      <c r="L1268" s="11" t="str">
        <f>IF(ISERROR(VLOOKUP(C1268,'WI Vs ASM'!$B$2:$D$1000,3,0)),0,(VLOOKUP(C1268,'WI Vs ASM'!$B$2:$D$1000,3,0)))</f>
        <v>10-Enhancement Onshore</v>
      </c>
      <c r="M1268" s="11" t="str">
        <f>IF(ISERROR(VLOOKUP(C1268,'WI Vs ASM'!$B$2:$I$1000,8,0)),0,(VLOOKUP(C1268,'WI Vs ASM'!$B$2:$I$1000,8,0)))</f>
        <v>Prakash Varadachari</v>
      </c>
      <c r="N1268" s="11" t="str">
        <f>IF(ISERROR(VLOOKUP(C1268,'WI Vs ASM'!$B$2:$G$1000,6,0)),0,(VLOOKUP(C1268,'WI Vs ASM'!$B$2:$G$1000,6,0)))</f>
        <v>FFIC Account Team</v>
      </c>
      <c r="O1268" s="11" t="str">
        <f>IF(ISERROR(VLOOKUP(C1268,'WI Vs ASM'!$B$2:$H$1000,7,0)),0,(VLOOKUP(C1268,'WI Vs ASM'!$B$2:$H$1000,7,0)))</f>
        <v>FFIC Account Team</v>
      </c>
      <c r="P1268" s="11" t="str">
        <f t="shared" si="531"/>
        <v>May-17</v>
      </c>
      <c r="Q1268" s="11" t="str">
        <f t="shared" si="532"/>
        <v>Q2</v>
      </c>
      <c r="R1268" s="11" t="str">
        <f>IF(ISERROR(VLOOKUP(C1268,'WI Vs ASM'!$B$2:$J$1000,9,0)),0,(VLOOKUP(C1268,'WI Vs ASM'!$B$2:$J$1000,9,0)))</f>
        <v>Chandraprabha Palaniswamy</v>
      </c>
      <c r="S1268" s="11" t="str">
        <f>IF(ISERROR(VLOOKUP(C1268,'WI Vs ASM'!$B$2:$K$1000,10,0)),0,(VLOOKUP(C1268,'WI Vs ASM'!$B$2:$K$1000,10,0)))</f>
        <v>Ron Gilmour</v>
      </c>
      <c r="T1268" s="11" t="str">
        <f>IF(ISERROR(VLOOKUP(C1268,'WI Vs ASM'!$B$2:$L$1000,11,0)),0,(VLOOKUP(C1268,'WI Vs ASM'!$B$2:$L$1000,11,0)))</f>
        <v>Ron Gilmour</v>
      </c>
      <c r="U1268" s="11" t="str">
        <f t="shared" si="539"/>
        <v>WR635908</v>
      </c>
      <c r="V1268" s="11" t="str">
        <f t="shared" si="533"/>
        <v>No</v>
      </c>
      <c r="W1268" s="11" t="str">
        <f t="shared" si="534"/>
        <v>Yes</v>
      </c>
      <c r="X1268" s="11" t="str">
        <f t="shared" si="535"/>
        <v>No</v>
      </c>
      <c r="Y1268" s="11" t="str">
        <f t="shared" si="536"/>
        <v>No</v>
      </c>
      <c r="Z1268" s="11" t="str">
        <f t="shared" si="537"/>
        <v>No</v>
      </c>
      <c r="AA1268" s="11" t="str">
        <f t="shared" si="540"/>
        <v>No</v>
      </c>
      <c r="AB1268" s="11">
        <f>IF(ISERROR(VLOOKUP(U1268,'ITWR Dump'!$A$2:$Y$5000,24,0)),0,(VLOOKUP('ILC Report'!U1268,'ITWR Dump'!$A$2:$Y$5000,24,0)))</f>
        <v>0</v>
      </c>
      <c r="AC1268" s="11" t="str">
        <f t="shared" si="541"/>
        <v>No</v>
      </c>
      <c r="AD1268" s="11" t="str">
        <f t="shared" si="542"/>
        <v/>
      </c>
      <c r="AE1268" s="11">
        <f>IF(ISERROR(VLOOKUP(U1268,'ITWR Dump'!$A$2:$Y$5000,13,0)),0,(VLOOKUP(U1268,'ITWR Dump'!$A$2:$Y$5000,13,0)))</f>
        <v>0</v>
      </c>
      <c r="AF1268" s="11">
        <f>IF(ISERROR(VLOOKUP(U1268,'ITWR Dump'!$A$2:$Y$5000,11,0)),0,(VLOOKUP(U1268,'ITWR Dump'!$A$2:$Y$5000,11,0)))</f>
        <v>0</v>
      </c>
      <c r="AG1268" s="11">
        <f>IF(ISERROR(VLOOKUP(U1268,'ITWR Dump'!$A$2:$Y$5000,2,0)),0,(VLOOKUP(U1268,'ITWR Dump'!$A$2:$Y$5000,2,0)))</f>
        <v>0</v>
      </c>
      <c r="AH1268" s="11">
        <f>IF(ISERROR(VLOOKUP(U1268,'ITWR Dump'!$A$2:$Y$5000,14,0)),0,(VLOOKUP(U1268,'ITWR Dump'!$A$2:$Y$5000,14,0)))</f>
        <v>0</v>
      </c>
      <c r="AI1268" s="11" t="str">
        <f t="shared" si="543"/>
        <v>10-Enhancement Onshore Landed</v>
      </c>
      <c r="AJ1268" s="11" t="str">
        <f t="shared" si="544"/>
        <v>Landed Onshore</v>
      </c>
      <c r="AK1268" s="11" t="str">
        <f>IF(ISERROR(VLOOKUP(A1268,'Team Data'!$C$2:$U$213,17,0)),0,(VLOOKUP(A1268,'Team Data'!$C$2:$U$213,17,0)))</f>
        <v>IMS and FN</v>
      </c>
      <c r="AL1268" s="11" t="str">
        <f t="shared" si="545"/>
        <v>2017-04-24</v>
      </c>
      <c r="AM1268" s="11">
        <f>IF(ISERROR(VLOOKUP(U1268,'ITWR Dump'!$A$2:$Y$5000,16,0)),0,(VLOOKUP(U1268,'ITWR Dump'!$A$2:$Y$5000,16,0)))</f>
        <v>0</v>
      </c>
      <c r="AN1268" s="11">
        <f>IF(ISERROR(VLOOKUP(U1268,'ITWR Dump'!$A$2:$Y$5000,18,0)),0,(VLOOKUP(U1268,'ITWR Dump'!$A$2:$Y$5000,18,0)))</f>
        <v>0</v>
      </c>
      <c r="AO1268" s="11">
        <f>IF(ISERROR(VLOOKUP(U1268,'ITWR Dump'!$A$2:$Y$5000,25,0)),0,(VLOOKUP('ILC Report'!U1268,'ITWR Dump'!$A$2:$Y$5000,25,0)))</f>
        <v>0</v>
      </c>
      <c r="AP1268" s="11">
        <f t="shared" si="546"/>
        <v>0</v>
      </c>
      <c r="AQ1268" s="26">
        <f t="shared" si="547"/>
        <v>0</v>
      </c>
      <c r="AR1268" s="26">
        <f t="shared" si="548"/>
        <v>0</v>
      </c>
      <c r="AS1268" s="26">
        <f t="shared" si="549"/>
        <v>0</v>
      </c>
      <c r="AT1268" s="26">
        <f t="shared" si="550"/>
        <v>0</v>
      </c>
      <c r="AU1268" s="26">
        <f t="shared" si="551"/>
        <v>0</v>
      </c>
      <c r="AV1268" s="26">
        <f t="shared" si="552"/>
        <v>0</v>
      </c>
      <c r="AW1268" s="11" t="s">
        <v>653</v>
      </c>
      <c r="AX1268" s="11" t="str">
        <f>VLOOKUP(L1268,Group!$A$2:$B$1000,2,0)</f>
        <v>Enhancement</v>
      </c>
      <c r="AY1268" s="11">
        <f>IF(ISERROR(VLOOKUP(U1268,'ITWR Dump'!$A$2:$Y$5000,15,0)),0,(VLOOKUP('ILC Report'!U1268,'ITWR Dump'!$A$2:$Y$5000,15,0)))</f>
        <v>0</v>
      </c>
      <c r="AZ1268" s="11" t="str">
        <f t="shared" si="553"/>
        <v>No</v>
      </c>
      <c r="BA1268" s="11" t="str">
        <f t="shared" si="554"/>
        <v>BKO</v>
      </c>
      <c r="BB1268" s="11" t="str">
        <f t="shared" si="555"/>
        <v>EL</v>
      </c>
      <c r="BC1268" s="11" t="str">
        <f t="shared" si="556"/>
        <v>No</v>
      </c>
    </row>
    <row r="1269" spans="1:55" x14ac:dyDescent="0.3">
      <c r="A1269" s="11" t="s">
        <v>508</v>
      </c>
      <c r="B1269" s="11" t="s">
        <v>1872</v>
      </c>
      <c r="C1269" s="11" t="s">
        <v>572</v>
      </c>
      <c r="D1269" s="11" t="s">
        <v>2602</v>
      </c>
      <c r="E1269" s="38" t="s">
        <v>652</v>
      </c>
      <c r="F1269" s="11">
        <v>18</v>
      </c>
      <c r="G1269" s="40" t="s">
        <v>218</v>
      </c>
      <c r="H1269" s="11" t="str">
        <f t="shared" si="538"/>
        <v>Regular</v>
      </c>
      <c r="I1269" s="11" t="str">
        <f t="shared" si="530"/>
        <v>INDIA</v>
      </c>
      <c r="J1269" s="11" t="str">
        <f>IF(ISERROR(VLOOKUP(C1269,'WI Vs ASM'!$B$2:$E$1000,4,0)),0,(VLOOKUP(C1269,'WI Vs ASM'!$B$2:$E$1000,4,0)))</f>
        <v>Offshore</v>
      </c>
      <c r="K1269" s="11" t="str">
        <f>IF(ISERROR(VLOOKUP(C1269,'WI Vs ASM'!$B$2:$F$1000,5,0)),0,(VLOOKUP(C1269,'WI Vs ASM'!$B$2:$F$1000,5,0)))</f>
        <v>02-Variable Billable</v>
      </c>
      <c r="L1269" s="11" t="str">
        <f>IF(ISERROR(VLOOKUP(C1269,'WI Vs ASM'!$B$2:$D$1000,3,0)),0,(VLOOKUP(C1269,'WI Vs ASM'!$B$2:$D$1000,3,0)))</f>
        <v>78-Landed BA-SE Offshore</v>
      </c>
      <c r="M1269" s="11" t="str">
        <f>IF(ISERROR(VLOOKUP(C1269,'WI Vs ASM'!$B$2:$I$1000,8,0)),0,(VLOOKUP(C1269,'WI Vs ASM'!$B$2:$I$1000,8,0)))</f>
        <v>Rahul Soman</v>
      </c>
      <c r="N1269" s="11" t="str">
        <f>IF(ISERROR(VLOOKUP(C1269,'WI Vs ASM'!$B$2:$G$1000,6,0)),0,(VLOOKUP(C1269,'WI Vs ASM'!$B$2:$G$1000,6,0)))</f>
        <v>Commercial</v>
      </c>
      <c r="O1269" s="11" t="str">
        <f>IF(ISERROR(VLOOKUP(C1269,'WI Vs ASM'!$B$2:$H$1000,7,0)),0,(VLOOKUP(C1269,'WI Vs ASM'!$B$2:$H$1000,7,0)))</f>
        <v>Commercial</v>
      </c>
      <c r="P1269" s="11" t="str">
        <f t="shared" si="531"/>
        <v>Apr-17</v>
      </c>
      <c r="Q1269" s="11" t="str">
        <f t="shared" si="532"/>
        <v>Q2</v>
      </c>
      <c r="R1269" s="11" t="str">
        <f>IF(ISERROR(VLOOKUP(C1269,'WI Vs ASM'!$B$2:$J$1000,9,0)),0,(VLOOKUP(C1269,'WI Vs ASM'!$B$2:$J$1000,9,0)))</f>
        <v>Jyothi Pai</v>
      </c>
      <c r="S1269" s="11" t="str">
        <f>IF(ISERROR(VLOOKUP(C1269,'WI Vs ASM'!$B$2:$K$1000,10,0)),0,(VLOOKUP(C1269,'WI Vs ASM'!$B$2:$K$1000,10,0)))</f>
        <v>Steve J Sorensen</v>
      </c>
      <c r="T1269" s="11" t="str">
        <f>IF(ISERROR(VLOOKUP(C1269,'WI Vs ASM'!$B$2:$L$1000,11,0)),0,(VLOOKUP(C1269,'WI Vs ASM'!$B$2:$L$1000,11,0)))</f>
        <v>Sreekala Balasubramanian</v>
      </c>
      <c r="U1269" s="11" t="e">
        <f t="shared" si="539"/>
        <v>#VALUE!</v>
      </c>
      <c r="V1269" s="11" t="str">
        <f t="shared" si="533"/>
        <v>No</v>
      </c>
      <c r="W1269" s="11" t="str">
        <f t="shared" si="534"/>
        <v>Yes</v>
      </c>
      <c r="X1269" s="11" t="str">
        <f t="shared" si="535"/>
        <v>Yes</v>
      </c>
      <c r="Y1269" s="11" t="str">
        <f t="shared" si="536"/>
        <v>No</v>
      </c>
      <c r="Z1269" s="11" t="str">
        <f t="shared" si="537"/>
        <v>No</v>
      </c>
      <c r="AA1269" s="11" t="str">
        <f t="shared" si="540"/>
        <v>No</v>
      </c>
      <c r="AB1269" s="11">
        <f>IF(ISERROR(VLOOKUP(U1269,'ITWR Dump'!$A$2:$Y$5000,24,0)),0,(VLOOKUP('ILC Report'!U1269,'ITWR Dump'!$A$2:$Y$5000,24,0)))</f>
        <v>0</v>
      </c>
      <c r="AC1269" s="11" t="str">
        <f t="shared" si="541"/>
        <v>Yes</v>
      </c>
      <c r="AD1269" s="11" t="str">
        <f t="shared" si="542"/>
        <v>BASE/Staff Aug</v>
      </c>
      <c r="AE1269" s="11">
        <f>IF(ISERROR(VLOOKUP(U1269,'ITWR Dump'!$A$2:$Y$5000,13,0)),0,(VLOOKUP(U1269,'ITWR Dump'!$A$2:$Y$5000,13,0)))</f>
        <v>0</v>
      </c>
      <c r="AF1269" s="11">
        <f>IF(ISERROR(VLOOKUP(U1269,'ITWR Dump'!$A$2:$Y$5000,11,0)),0,(VLOOKUP(U1269,'ITWR Dump'!$A$2:$Y$5000,11,0)))</f>
        <v>0</v>
      </c>
      <c r="AG1269" s="11">
        <f>IF(ISERROR(VLOOKUP(U1269,'ITWR Dump'!$A$2:$Y$5000,2,0)),0,(VLOOKUP(U1269,'ITWR Dump'!$A$2:$Y$5000,2,0)))</f>
        <v>0</v>
      </c>
      <c r="AH1269" s="11">
        <f>IF(ISERROR(VLOOKUP(U1269,'ITWR Dump'!$A$2:$Y$5000,14,0)),0,(VLOOKUP(U1269,'ITWR Dump'!$A$2:$Y$5000,14,0)))</f>
        <v>0</v>
      </c>
      <c r="AI1269" s="11" t="str">
        <f t="shared" si="543"/>
        <v>78-Landed BA-SE Offshore</v>
      </c>
      <c r="AJ1269" s="11" t="str">
        <f t="shared" si="544"/>
        <v>Offshore</v>
      </c>
      <c r="AK1269" s="11" t="str">
        <f>IF(ISERROR(VLOOKUP(A1269,'Team Data'!$C$2:$U$213,17,0)),0,(VLOOKUP(A1269,'Team Data'!$C$2:$U$213,17,0)))</f>
        <v>IMS and FN</v>
      </c>
      <c r="AL1269" s="11" t="str">
        <f t="shared" si="545"/>
        <v>2017-04-24</v>
      </c>
      <c r="AM1269" s="11">
        <f>IF(ISERROR(VLOOKUP(U1269,'ITWR Dump'!$A$2:$Y$5000,16,0)),0,(VLOOKUP(U1269,'ITWR Dump'!$A$2:$Y$5000,16,0)))</f>
        <v>0</v>
      </c>
      <c r="AN1269" s="11">
        <f>IF(ISERROR(VLOOKUP(U1269,'ITWR Dump'!$A$2:$Y$5000,18,0)),0,(VLOOKUP(U1269,'ITWR Dump'!$A$2:$Y$5000,18,0)))</f>
        <v>0</v>
      </c>
      <c r="AO1269" s="11">
        <f>IF(ISERROR(VLOOKUP(U1269,'ITWR Dump'!$A$2:$Y$5000,25,0)),0,(VLOOKUP('ILC Report'!U1269,'ITWR Dump'!$A$2:$Y$5000,25,0)))</f>
        <v>0</v>
      </c>
      <c r="AP1269" s="11">
        <f t="shared" si="546"/>
        <v>0</v>
      </c>
      <c r="AQ1269" s="26">
        <f t="shared" si="547"/>
        <v>0</v>
      </c>
      <c r="AR1269" s="26">
        <f t="shared" si="548"/>
        <v>0</v>
      </c>
      <c r="AS1269" s="26">
        <f t="shared" si="549"/>
        <v>0</v>
      </c>
      <c r="AT1269" s="26">
        <f t="shared" si="550"/>
        <v>0</v>
      </c>
      <c r="AU1269" s="26">
        <f t="shared" si="551"/>
        <v>0</v>
      </c>
      <c r="AV1269" s="26">
        <f t="shared" si="552"/>
        <v>0</v>
      </c>
      <c r="AW1269" s="11" t="s">
        <v>653</v>
      </c>
      <c r="AX1269" s="11" t="str">
        <f>VLOOKUP(L1269,Group!$A$2:$B$1000,2,0)</f>
        <v>Enhancement</v>
      </c>
      <c r="AY1269" s="11">
        <f>IF(ISERROR(VLOOKUP(U1269,'ITWR Dump'!$A$2:$Y$5000,15,0)),0,(VLOOKUP('ILC Report'!U1269,'ITWR Dump'!$A$2:$Y$5000,15,0)))</f>
        <v>0</v>
      </c>
      <c r="AZ1269" s="11" t="str">
        <f t="shared" si="553"/>
        <v>No</v>
      </c>
      <c r="BA1269" s="11" t="str">
        <f t="shared" si="554"/>
        <v>BKI</v>
      </c>
      <c r="BB1269" s="11" t="str">
        <f t="shared" si="555"/>
        <v>LB</v>
      </c>
      <c r="BC1269" s="11" t="str">
        <f t="shared" si="556"/>
        <v>No</v>
      </c>
    </row>
    <row r="1270" spans="1:55" x14ac:dyDescent="0.3">
      <c r="A1270" s="11" t="s">
        <v>508</v>
      </c>
      <c r="B1270" s="11" t="s">
        <v>1872</v>
      </c>
      <c r="C1270" s="11" t="s">
        <v>572</v>
      </c>
      <c r="D1270" s="11" t="s">
        <v>2602</v>
      </c>
      <c r="E1270" s="38" t="s">
        <v>652</v>
      </c>
      <c r="F1270" s="11">
        <v>27</v>
      </c>
      <c r="G1270" s="40" t="s">
        <v>2900</v>
      </c>
      <c r="H1270" s="11" t="str">
        <f t="shared" si="538"/>
        <v>Shift</v>
      </c>
      <c r="I1270" s="11" t="str">
        <f t="shared" si="530"/>
        <v>INDIA</v>
      </c>
      <c r="J1270" s="11" t="str">
        <f>IF(ISERROR(VLOOKUP(C1270,'WI Vs ASM'!$B$2:$E$1000,4,0)),0,(VLOOKUP(C1270,'WI Vs ASM'!$B$2:$E$1000,4,0)))</f>
        <v>Offshore</v>
      </c>
      <c r="K1270" s="11" t="str">
        <f>IF(ISERROR(VLOOKUP(C1270,'WI Vs ASM'!$B$2:$F$1000,5,0)),0,(VLOOKUP(C1270,'WI Vs ASM'!$B$2:$F$1000,5,0)))</f>
        <v>02-Variable Billable</v>
      </c>
      <c r="L1270" s="11" t="str">
        <f>IF(ISERROR(VLOOKUP(C1270,'WI Vs ASM'!$B$2:$D$1000,3,0)),0,(VLOOKUP(C1270,'WI Vs ASM'!$B$2:$D$1000,3,0)))</f>
        <v>78-Landed BA-SE Offshore</v>
      </c>
      <c r="M1270" s="11" t="str">
        <f>IF(ISERROR(VLOOKUP(C1270,'WI Vs ASM'!$B$2:$I$1000,8,0)),0,(VLOOKUP(C1270,'WI Vs ASM'!$B$2:$I$1000,8,0)))</f>
        <v>Rahul Soman</v>
      </c>
      <c r="N1270" s="11" t="str">
        <f>IF(ISERROR(VLOOKUP(C1270,'WI Vs ASM'!$B$2:$G$1000,6,0)),0,(VLOOKUP(C1270,'WI Vs ASM'!$B$2:$G$1000,6,0)))</f>
        <v>Commercial</v>
      </c>
      <c r="O1270" s="11" t="str">
        <f>IF(ISERROR(VLOOKUP(C1270,'WI Vs ASM'!$B$2:$H$1000,7,0)),0,(VLOOKUP(C1270,'WI Vs ASM'!$B$2:$H$1000,7,0)))</f>
        <v>Commercial</v>
      </c>
      <c r="P1270" s="11" t="str">
        <f t="shared" si="531"/>
        <v>Apr-17</v>
      </c>
      <c r="Q1270" s="11" t="str">
        <f t="shared" si="532"/>
        <v>Q2</v>
      </c>
      <c r="R1270" s="11" t="str">
        <f>IF(ISERROR(VLOOKUP(C1270,'WI Vs ASM'!$B$2:$J$1000,9,0)),0,(VLOOKUP(C1270,'WI Vs ASM'!$B$2:$J$1000,9,0)))</f>
        <v>Jyothi Pai</v>
      </c>
      <c r="S1270" s="11" t="str">
        <f>IF(ISERROR(VLOOKUP(C1270,'WI Vs ASM'!$B$2:$K$1000,10,0)),0,(VLOOKUP(C1270,'WI Vs ASM'!$B$2:$K$1000,10,0)))</f>
        <v>Steve J Sorensen</v>
      </c>
      <c r="T1270" s="11" t="str">
        <f>IF(ISERROR(VLOOKUP(C1270,'WI Vs ASM'!$B$2:$L$1000,11,0)),0,(VLOOKUP(C1270,'WI Vs ASM'!$B$2:$L$1000,11,0)))</f>
        <v>Sreekala Balasubramanian</v>
      </c>
      <c r="U1270" s="11" t="e">
        <f t="shared" si="539"/>
        <v>#VALUE!</v>
      </c>
      <c r="V1270" s="11" t="str">
        <f t="shared" si="533"/>
        <v>No</v>
      </c>
      <c r="W1270" s="11" t="str">
        <f t="shared" si="534"/>
        <v>Yes</v>
      </c>
      <c r="X1270" s="11" t="str">
        <f t="shared" si="535"/>
        <v>Yes</v>
      </c>
      <c r="Y1270" s="11" t="str">
        <f t="shared" si="536"/>
        <v>No</v>
      </c>
      <c r="Z1270" s="11" t="str">
        <f t="shared" si="537"/>
        <v>No</v>
      </c>
      <c r="AA1270" s="11" t="str">
        <f t="shared" si="540"/>
        <v>No</v>
      </c>
      <c r="AB1270" s="11">
        <f>IF(ISERROR(VLOOKUP(U1270,'ITWR Dump'!$A$2:$Y$5000,24,0)),0,(VLOOKUP('ILC Report'!U1270,'ITWR Dump'!$A$2:$Y$5000,24,0)))</f>
        <v>0</v>
      </c>
      <c r="AC1270" s="11" t="str">
        <f t="shared" si="541"/>
        <v>Yes</v>
      </c>
      <c r="AD1270" s="11" t="str">
        <f t="shared" si="542"/>
        <v>BASE/Staff Aug</v>
      </c>
      <c r="AE1270" s="11">
        <f>IF(ISERROR(VLOOKUP(U1270,'ITWR Dump'!$A$2:$Y$5000,13,0)),0,(VLOOKUP(U1270,'ITWR Dump'!$A$2:$Y$5000,13,0)))</f>
        <v>0</v>
      </c>
      <c r="AF1270" s="11">
        <f>IF(ISERROR(VLOOKUP(U1270,'ITWR Dump'!$A$2:$Y$5000,11,0)),0,(VLOOKUP(U1270,'ITWR Dump'!$A$2:$Y$5000,11,0)))</f>
        <v>0</v>
      </c>
      <c r="AG1270" s="11">
        <f>IF(ISERROR(VLOOKUP(U1270,'ITWR Dump'!$A$2:$Y$5000,2,0)),0,(VLOOKUP(U1270,'ITWR Dump'!$A$2:$Y$5000,2,0)))</f>
        <v>0</v>
      </c>
      <c r="AH1270" s="11">
        <f>IF(ISERROR(VLOOKUP(U1270,'ITWR Dump'!$A$2:$Y$5000,14,0)),0,(VLOOKUP(U1270,'ITWR Dump'!$A$2:$Y$5000,14,0)))</f>
        <v>0</v>
      </c>
      <c r="AI1270" s="11" t="str">
        <f t="shared" si="543"/>
        <v>78-Landed BA-SE Offshore</v>
      </c>
      <c r="AJ1270" s="11" t="str">
        <f t="shared" si="544"/>
        <v>Offshore</v>
      </c>
      <c r="AK1270" s="11" t="str">
        <f>IF(ISERROR(VLOOKUP(A1270,'Team Data'!$C$2:$U$213,17,0)),0,(VLOOKUP(A1270,'Team Data'!$C$2:$U$213,17,0)))</f>
        <v>IMS and FN</v>
      </c>
      <c r="AL1270" s="11" t="str">
        <f t="shared" si="545"/>
        <v>2017-04-24</v>
      </c>
      <c r="AM1270" s="11">
        <f>IF(ISERROR(VLOOKUP(U1270,'ITWR Dump'!$A$2:$Y$5000,16,0)),0,(VLOOKUP(U1270,'ITWR Dump'!$A$2:$Y$5000,16,0)))</f>
        <v>0</v>
      </c>
      <c r="AN1270" s="11">
        <f>IF(ISERROR(VLOOKUP(U1270,'ITWR Dump'!$A$2:$Y$5000,18,0)),0,(VLOOKUP(U1270,'ITWR Dump'!$A$2:$Y$5000,18,0)))</f>
        <v>0</v>
      </c>
      <c r="AO1270" s="11">
        <f>IF(ISERROR(VLOOKUP(U1270,'ITWR Dump'!$A$2:$Y$5000,25,0)),0,(VLOOKUP('ILC Report'!U1270,'ITWR Dump'!$A$2:$Y$5000,25,0)))</f>
        <v>0</v>
      </c>
      <c r="AP1270" s="11">
        <f t="shared" si="546"/>
        <v>0</v>
      </c>
      <c r="AQ1270" s="26">
        <f t="shared" si="547"/>
        <v>0</v>
      </c>
      <c r="AR1270" s="26">
        <f t="shared" si="548"/>
        <v>0</v>
      </c>
      <c r="AS1270" s="26">
        <f t="shared" si="549"/>
        <v>0</v>
      </c>
      <c r="AT1270" s="26">
        <f t="shared" si="550"/>
        <v>0</v>
      </c>
      <c r="AU1270" s="26">
        <f t="shared" si="551"/>
        <v>0</v>
      </c>
      <c r="AV1270" s="26">
        <f t="shared" si="552"/>
        <v>0</v>
      </c>
      <c r="AW1270" s="11" t="s">
        <v>653</v>
      </c>
      <c r="AX1270" s="11" t="str">
        <f>VLOOKUP(L1270,Group!$A$2:$B$1000,2,0)</f>
        <v>Enhancement</v>
      </c>
      <c r="AY1270" s="11">
        <f>IF(ISERROR(VLOOKUP(U1270,'ITWR Dump'!$A$2:$Y$5000,15,0)),0,(VLOOKUP('ILC Report'!U1270,'ITWR Dump'!$A$2:$Y$5000,15,0)))</f>
        <v>0</v>
      </c>
      <c r="AZ1270" s="11" t="str">
        <f t="shared" si="553"/>
        <v>No</v>
      </c>
      <c r="BA1270" s="11" t="str">
        <f t="shared" si="554"/>
        <v>BKI</v>
      </c>
      <c r="BB1270" s="11" t="str">
        <f t="shared" si="555"/>
        <v>LB</v>
      </c>
      <c r="BC1270" s="11" t="str">
        <f t="shared" si="556"/>
        <v>No</v>
      </c>
    </row>
    <row r="1271" spans="1:55" x14ac:dyDescent="0.3">
      <c r="A1271" s="11" t="s">
        <v>508</v>
      </c>
      <c r="B1271" s="11" t="s">
        <v>1872</v>
      </c>
      <c r="C1271" s="11" t="s">
        <v>572</v>
      </c>
      <c r="D1271" s="11" t="s">
        <v>2602</v>
      </c>
      <c r="E1271" s="38" t="s">
        <v>2901</v>
      </c>
      <c r="F1271" s="11">
        <v>9</v>
      </c>
      <c r="G1271" s="40" t="s">
        <v>218</v>
      </c>
      <c r="H1271" s="11" t="str">
        <f t="shared" si="538"/>
        <v>Regular</v>
      </c>
      <c r="I1271" s="11" t="str">
        <f t="shared" si="530"/>
        <v>INDIA</v>
      </c>
      <c r="J1271" s="11" t="str">
        <f>IF(ISERROR(VLOOKUP(C1271,'WI Vs ASM'!$B$2:$E$1000,4,0)),0,(VLOOKUP(C1271,'WI Vs ASM'!$B$2:$E$1000,4,0)))</f>
        <v>Offshore</v>
      </c>
      <c r="K1271" s="11" t="str">
        <f>IF(ISERROR(VLOOKUP(C1271,'WI Vs ASM'!$B$2:$F$1000,5,0)),0,(VLOOKUP(C1271,'WI Vs ASM'!$B$2:$F$1000,5,0)))</f>
        <v>02-Variable Billable</v>
      </c>
      <c r="L1271" s="11" t="str">
        <f>IF(ISERROR(VLOOKUP(C1271,'WI Vs ASM'!$B$2:$D$1000,3,0)),0,(VLOOKUP(C1271,'WI Vs ASM'!$B$2:$D$1000,3,0)))</f>
        <v>78-Landed BA-SE Offshore</v>
      </c>
      <c r="M1271" s="11" t="str">
        <f>IF(ISERROR(VLOOKUP(C1271,'WI Vs ASM'!$B$2:$I$1000,8,0)),0,(VLOOKUP(C1271,'WI Vs ASM'!$B$2:$I$1000,8,0)))</f>
        <v>Rahul Soman</v>
      </c>
      <c r="N1271" s="11" t="str">
        <f>IF(ISERROR(VLOOKUP(C1271,'WI Vs ASM'!$B$2:$G$1000,6,0)),0,(VLOOKUP(C1271,'WI Vs ASM'!$B$2:$G$1000,6,0)))</f>
        <v>Commercial</v>
      </c>
      <c r="O1271" s="11" t="str">
        <f>IF(ISERROR(VLOOKUP(C1271,'WI Vs ASM'!$B$2:$H$1000,7,0)),0,(VLOOKUP(C1271,'WI Vs ASM'!$B$2:$H$1000,7,0)))</f>
        <v>Commercial</v>
      </c>
      <c r="P1271" s="11" t="str">
        <f t="shared" si="531"/>
        <v>May-17</v>
      </c>
      <c r="Q1271" s="11" t="str">
        <f t="shared" si="532"/>
        <v>Q2</v>
      </c>
      <c r="R1271" s="11" t="str">
        <f>IF(ISERROR(VLOOKUP(C1271,'WI Vs ASM'!$B$2:$J$1000,9,0)),0,(VLOOKUP(C1271,'WI Vs ASM'!$B$2:$J$1000,9,0)))</f>
        <v>Jyothi Pai</v>
      </c>
      <c r="S1271" s="11" t="str">
        <f>IF(ISERROR(VLOOKUP(C1271,'WI Vs ASM'!$B$2:$K$1000,10,0)),0,(VLOOKUP(C1271,'WI Vs ASM'!$B$2:$K$1000,10,0)))</f>
        <v>Steve J Sorensen</v>
      </c>
      <c r="T1271" s="11" t="str">
        <f>IF(ISERROR(VLOOKUP(C1271,'WI Vs ASM'!$B$2:$L$1000,11,0)),0,(VLOOKUP(C1271,'WI Vs ASM'!$B$2:$L$1000,11,0)))</f>
        <v>Sreekala Balasubramanian</v>
      </c>
      <c r="U1271" s="11" t="e">
        <f t="shared" si="539"/>
        <v>#VALUE!</v>
      </c>
      <c r="V1271" s="11" t="str">
        <f t="shared" si="533"/>
        <v>No</v>
      </c>
      <c r="W1271" s="11" t="str">
        <f t="shared" si="534"/>
        <v>Yes</v>
      </c>
      <c r="X1271" s="11" t="str">
        <f t="shared" si="535"/>
        <v>Yes</v>
      </c>
      <c r="Y1271" s="11" t="str">
        <f t="shared" si="536"/>
        <v>No</v>
      </c>
      <c r="Z1271" s="11" t="str">
        <f t="shared" si="537"/>
        <v>No</v>
      </c>
      <c r="AA1271" s="11" t="str">
        <f t="shared" si="540"/>
        <v>No</v>
      </c>
      <c r="AB1271" s="11">
        <f>IF(ISERROR(VLOOKUP(U1271,'ITWR Dump'!$A$2:$Y$5000,24,0)),0,(VLOOKUP('ILC Report'!U1271,'ITWR Dump'!$A$2:$Y$5000,24,0)))</f>
        <v>0</v>
      </c>
      <c r="AC1271" s="11" t="str">
        <f t="shared" si="541"/>
        <v>Yes</v>
      </c>
      <c r="AD1271" s="11" t="str">
        <f t="shared" si="542"/>
        <v>BASE/Staff Aug</v>
      </c>
      <c r="AE1271" s="11">
        <f>IF(ISERROR(VLOOKUP(U1271,'ITWR Dump'!$A$2:$Y$5000,13,0)),0,(VLOOKUP(U1271,'ITWR Dump'!$A$2:$Y$5000,13,0)))</f>
        <v>0</v>
      </c>
      <c r="AF1271" s="11">
        <f>IF(ISERROR(VLOOKUP(U1271,'ITWR Dump'!$A$2:$Y$5000,11,0)),0,(VLOOKUP(U1271,'ITWR Dump'!$A$2:$Y$5000,11,0)))</f>
        <v>0</v>
      </c>
      <c r="AG1271" s="11">
        <f>IF(ISERROR(VLOOKUP(U1271,'ITWR Dump'!$A$2:$Y$5000,2,0)),0,(VLOOKUP(U1271,'ITWR Dump'!$A$2:$Y$5000,2,0)))</f>
        <v>0</v>
      </c>
      <c r="AH1271" s="11">
        <f>IF(ISERROR(VLOOKUP(U1271,'ITWR Dump'!$A$2:$Y$5000,14,0)),0,(VLOOKUP(U1271,'ITWR Dump'!$A$2:$Y$5000,14,0)))</f>
        <v>0</v>
      </c>
      <c r="AI1271" s="11" t="str">
        <f t="shared" si="543"/>
        <v>78-Landed BA-SE Offshore</v>
      </c>
      <c r="AJ1271" s="11" t="str">
        <f t="shared" si="544"/>
        <v>Offshore</v>
      </c>
      <c r="AK1271" s="11" t="str">
        <f>IF(ISERROR(VLOOKUP(A1271,'Team Data'!$C$2:$U$213,17,0)),0,(VLOOKUP(A1271,'Team Data'!$C$2:$U$213,17,0)))</f>
        <v>IMS and FN</v>
      </c>
      <c r="AL1271" s="11" t="str">
        <f t="shared" si="545"/>
        <v>2017-04-24</v>
      </c>
      <c r="AM1271" s="11">
        <f>IF(ISERROR(VLOOKUP(U1271,'ITWR Dump'!$A$2:$Y$5000,16,0)),0,(VLOOKUP(U1271,'ITWR Dump'!$A$2:$Y$5000,16,0)))</f>
        <v>0</v>
      </c>
      <c r="AN1271" s="11">
        <f>IF(ISERROR(VLOOKUP(U1271,'ITWR Dump'!$A$2:$Y$5000,18,0)),0,(VLOOKUP(U1271,'ITWR Dump'!$A$2:$Y$5000,18,0)))</f>
        <v>0</v>
      </c>
      <c r="AO1271" s="11">
        <f>IF(ISERROR(VLOOKUP(U1271,'ITWR Dump'!$A$2:$Y$5000,25,0)),0,(VLOOKUP('ILC Report'!U1271,'ITWR Dump'!$A$2:$Y$5000,25,0)))</f>
        <v>0</v>
      </c>
      <c r="AP1271" s="11">
        <f t="shared" si="546"/>
        <v>0</v>
      </c>
      <c r="AQ1271" s="26">
        <f t="shared" si="547"/>
        <v>0</v>
      </c>
      <c r="AR1271" s="26">
        <f t="shared" si="548"/>
        <v>0</v>
      </c>
      <c r="AS1271" s="26">
        <f t="shared" si="549"/>
        <v>0</v>
      </c>
      <c r="AT1271" s="26">
        <f t="shared" si="550"/>
        <v>0</v>
      </c>
      <c r="AU1271" s="26">
        <f t="shared" si="551"/>
        <v>0</v>
      </c>
      <c r="AV1271" s="26">
        <f t="shared" si="552"/>
        <v>0</v>
      </c>
      <c r="AW1271" s="11" t="s">
        <v>653</v>
      </c>
      <c r="AX1271" s="11" t="str">
        <f>VLOOKUP(L1271,Group!$A$2:$B$1000,2,0)</f>
        <v>Enhancement</v>
      </c>
      <c r="AY1271" s="11">
        <f>IF(ISERROR(VLOOKUP(U1271,'ITWR Dump'!$A$2:$Y$5000,15,0)),0,(VLOOKUP('ILC Report'!U1271,'ITWR Dump'!$A$2:$Y$5000,15,0)))</f>
        <v>0</v>
      </c>
      <c r="AZ1271" s="11" t="str">
        <f t="shared" si="553"/>
        <v>No</v>
      </c>
      <c r="BA1271" s="11" t="str">
        <f t="shared" si="554"/>
        <v>BKI</v>
      </c>
      <c r="BB1271" s="11" t="str">
        <f t="shared" si="555"/>
        <v>LB</v>
      </c>
      <c r="BC1271" s="11" t="str">
        <f t="shared" si="556"/>
        <v>No</v>
      </c>
    </row>
    <row r="1272" spans="1:55" x14ac:dyDescent="0.3">
      <c r="A1272" s="11" t="s">
        <v>508</v>
      </c>
      <c r="B1272" s="11" t="s">
        <v>1872</v>
      </c>
      <c r="C1272" s="11" t="s">
        <v>572</v>
      </c>
      <c r="D1272" s="11" t="s">
        <v>2602</v>
      </c>
      <c r="E1272" s="38" t="s">
        <v>2901</v>
      </c>
      <c r="F1272" s="11">
        <v>27</v>
      </c>
      <c r="G1272" s="40" t="s">
        <v>2900</v>
      </c>
      <c r="H1272" s="11" t="str">
        <f t="shared" si="538"/>
        <v>Shift</v>
      </c>
      <c r="I1272" s="11" t="str">
        <f t="shared" si="530"/>
        <v>INDIA</v>
      </c>
      <c r="J1272" s="11" t="str">
        <f>IF(ISERROR(VLOOKUP(C1272,'WI Vs ASM'!$B$2:$E$1000,4,0)),0,(VLOOKUP(C1272,'WI Vs ASM'!$B$2:$E$1000,4,0)))</f>
        <v>Offshore</v>
      </c>
      <c r="K1272" s="11" t="str">
        <f>IF(ISERROR(VLOOKUP(C1272,'WI Vs ASM'!$B$2:$F$1000,5,0)),0,(VLOOKUP(C1272,'WI Vs ASM'!$B$2:$F$1000,5,0)))</f>
        <v>02-Variable Billable</v>
      </c>
      <c r="L1272" s="11" t="str">
        <f>IF(ISERROR(VLOOKUP(C1272,'WI Vs ASM'!$B$2:$D$1000,3,0)),0,(VLOOKUP(C1272,'WI Vs ASM'!$B$2:$D$1000,3,0)))</f>
        <v>78-Landed BA-SE Offshore</v>
      </c>
      <c r="M1272" s="11" t="str">
        <f>IF(ISERROR(VLOOKUP(C1272,'WI Vs ASM'!$B$2:$I$1000,8,0)),0,(VLOOKUP(C1272,'WI Vs ASM'!$B$2:$I$1000,8,0)))</f>
        <v>Rahul Soman</v>
      </c>
      <c r="N1272" s="11" t="str">
        <f>IF(ISERROR(VLOOKUP(C1272,'WI Vs ASM'!$B$2:$G$1000,6,0)),0,(VLOOKUP(C1272,'WI Vs ASM'!$B$2:$G$1000,6,0)))</f>
        <v>Commercial</v>
      </c>
      <c r="O1272" s="11" t="str">
        <f>IF(ISERROR(VLOOKUP(C1272,'WI Vs ASM'!$B$2:$H$1000,7,0)),0,(VLOOKUP(C1272,'WI Vs ASM'!$B$2:$H$1000,7,0)))</f>
        <v>Commercial</v>
      </c>
      <c r="P1272" s="11" t="str">
        <f t="shared" si="531"/>
        <v>May-17</v>
      </c>
      <c r="Q1272" s="11" t="str">
        <f t="shared" si="532"/>
        <v>Q2</v>
      </c>
      <c r="R1272" s="11" t="str">
        <f>IF(ISERROR(VLOOKUP(C1272,'WI Vs ASM'!$B$2:$J$1000,9,0)),0,(VLOOKUP(C1272,'WI Vs ASM'!$B$2:$J$1000,9,0)))</f>
        <v>Jyothi Pai</v>
      </c>
      <c r="S1272" s="11" t="str">
        <f>IF(ISERROR(VLOOKUP(C1272,'WI Vs ASM'!$B$2:$K$1000,10,0)),0,(VLOOKUP(C1272,'WI Vs ASM'!$B$2:$K$1000,10,0)))</f>
        <v>Steve J Sorensen</v>
      </c>
      <c r="T1272" s="11" t="str">
        <f>IF(ISERROR(VLOOKUP(C1272,'WI Vs ASM'!$B$2:$L$1000,11,0)),0,(VLOOKUP(C1272,'WI Vs ASM'!$B$2:$L$1000,11,0)))</f>
        <v>Sreekala Balasubramanian</v>
      </c>
      <c r="U1272" s="11" t="e">
        <f t="shared" si="539"/>
        <v>#VALUE!</v>
      </c>
      <c r="V1272" s="11" t="str">
        <f t="shared" si="533"/>
        <v>No</v>
      </c>
      <c r="W1272" s="11" t="str">
        <f t="shared" si="534"/>
        <v>Yes</v>
      </c>
      <c r="X1272" s="11" t="str">
        <f t="shared" si="535"/>
        <v>Yes</v>
      </c>
      <c r="Y1272" s="11" t="str">
        <f t="shared" si="536"/>
        <v>No</v>
      </c>
      <c r="Z1272" s="11" t="str">
        <f t="shared" si="537"/>
        <v>No</v>
      </c>
      <c r="AA1272" s="11" t="str">
        <f t="shared" si="540"/>
        <v>No</v>
      </c>
      <c r="AB1272" s="11">
        <f>IF(ISERROR(VLOOKUP(U1272,'ITWR Dump'!$A$2:$Y$5000,24,0)),0,(VLOOKUP('ILC Report'!U1272,'ITWR Dump'!$A$2:$Y$5000,24,0)))</f>
        <v>0</v>
      </c>
      <c r="AC1272" s="11" t="str">
        <f t="shared" si="541"/>
        <v>Yes</v>
      </c>
      <c r="AD1272" s="11" t="str">
        <f t="shared" si="542"/>
        <v>BASE/Staff Aug</v>
      </c>
      <c r="AE1272" s="11">
        <f>IF(ISERROR(VLOOKUP(U1272,'ITWR Dump'!$A$2:$Y$5000,13,0)),0,(VLOOKUP(U1272,'ITWR Dump'!$A$2:$Y$5000,13,0)))</f>
        <v>0</v>
      </c>
      <c r="AF1272" s="11">
        <f>IF(ISERROR(VLOOKUP(U1272,'ITWR Dump'!$A$2:$Y$5000,11,0)),0,(VLOOKUP(U1272,'ITWR Dump'!$A$2:$Y$5000,11,0)))</f>
        <v>0</v>
      </c>
      <c r="AG1272" s="11">
        <f>IF(ISERROR(VLOOKUP(U1272,'ITWR Dump'!$A$2:$Y$5000,2,0)),0,(VLOOKUP(U1272,'ITWR Dump'!$A$2:$Y$5000,2,0)))</f>
        <v>0</v>
      </c>
      <c r="AH1272" s="11">
        <f>IF(ISERROR(VLOOKUP(U1272,'ITWR Dump'!$A$2:$Y$5000,14,0)),0,(VLOOKUP(U1272,'ITWR Dump'!$A$2:$Y$5000,14,0)))</f>
        <v>0</v>
      </c>
      <c r="AI1272" s="11" t="str">
        <f t="shared" si="543"/>
        <v>78-Landed BA-SE Offshore</v>
      </c>
      <c r="AJ1272" s="11" t="str">
        <f t="shared" si="544"/>
        <v>Offshore</v>
      </c>
      <c r="AK1272" s="11" t="str">
        <f>IF(ISERROR(VLOOKUP(A1272,'Team Data'!$C$2:$U$213,17,0)),0,(VLOOKUP(A1272,'Team Data'!$C$2:$U$213,17,0)))</f>
        <v>IMS and FN</v>
      </c>
      <c r="AL1272" s="11" t="str">
        <f t="shared" si="545"/>
        <v>2017-04-24</v>
      </c>
      <c r="AM1272" s="11">
        <f>IF(ISERROR(VLOOKUP(U1272,'ITWR Dump'!$A$2:$Y$5000,16,0)),0,(VLOOKUP(U1272,'ITWR Dump'!$A$2:$Y$5000,16,0)))</f>
        <v>0</v>
      </c>
      <c r="AN1272" s="11">
        <f>IF(ISERROR(VLOOKUP(U1272,'ITWR Dump'!$A$2:$Y$5000,18,0)),0,(VLOOKUP(U1272,'ITWR Dump'!$A$2:$Y$5000,18,0)))</f>
        <v>0</v>
      </c>
      <c r="AO1272" s="11">
        <f>IF(ISERROR(VLOOKUP(U1272,'ITWR Dump'!$A$2:$Y$5000,25,0)),0,(VLOOKUP('ILC Report'!U1272,'ITWR Dump'!$A$2:$Y$5000,25,0)))</f>
        <v>0</v>
      </c>
      <c r="AP1272" s="11">
        <f t="shared" si="546"/>
        <v>0</v>
      </c>
      <c r="AQ1272" s="26">
        <f t="shared" si="547"/>
        <v>0</v>
      </c>
      <c r="AR1272" s="26">
        <f t="shared" si="548"/>
        <v>0</v>
      </c>
      <c r="AS1272" s="26">
        <f t="shared" si="549"/>
        <v>0</v>
      </c>
      <c r="AT1272" s="26">
        <f t="shared" si="550"/>
        <v>0</v>
      </c>
      <c r="AU1272" s="26">
        <f t="shared" si="551"/>
        <v>0</v>
      </c>
      <c r="AV1272" s="26">
        <f t="shared" si="552"/>
        <v>0</v>
      </c>
      <c r="AW1272" s="11" t="s">
        <v>653</v>
      </c>
      <c r="AX1272" s="11" t="str">
        <f>VLOOKUP(L1272,Group!$A$2:$B$1000,2,0)</f>
        <v>Enhancement</v>
      </c>
      <c r="AY1272" s="11">
        <f>IF(ISERROR(VLOOKUP(U1272,'ITWR Dump'!$A$2:$Y$5000,15,0)),0,(VLOOKUP('ILC Report'!U1272,'ITWR Dump'!$A$2:$Y$5000,15,0)))</f>
        <v>0</v>
      </c>
      <c r="AZ1272" s="11" t="str">
        <f t="shared" si="553"/>
        <v>No</v>
      </c>
      <c r="BA1272" s="11" t="str">
        <f t="shared" si="554"/>
        <v>BKI</v>
      </c>
      <c r="BB1272" s="11" t="str">
        <f t="shared" si="555"/>
        <v>LB</v>
      </c>
      <c r="BC1272" s="11" t="str">
        <f t="shared" si="556"/>
        <v>No</v>
      </c>
    </row>
    <row r="1273" spans="1:55" x14ac:dyDescent="0.3">
      <c r="A1273" s="11" t="s">
        <v>508</v>
      </c>
      <c r="B1273" s="11" t="s">
        <v>1872</v>
      </c>
      <c r="C1273" s="11" t="s">
        <v>572</v>
      </c>
      <c r="D1273" s="11" t="s">
        <v>2602</v>
      </c>
      <c r="E1273" s="38" t="s">
        <v>2902</v>
      </c>
      <c r="F1273" s="11">
        <v>18</v>
      </c>
      <c r="G1273" s="40" t="s">
        <v>218</v>
      </c>
      <c r="H1273" s="11" t="str">
        <f t="shared" si="538"/>
        <v>Regular</v>
      </c>
      <c r="I1273" s="11" t="str">
        <f t="shared" si="530"/>
        <v>INDIA</v>
      </c>
      <c r="J1273" s="11" t="str">
        <f>IF(ISERROR(VLOOKUP(C1273,'WI Vs ASM'!$B$2:$E$1000,4,0)),0,(VLOOKUP(C1273,'WI Vs ASM'!$B$2:$E$1000,4,0)))</f>
        <v>Offshore</v>
      </c>
      <c r="K1273" s="11" t="str">
        <f>IF(ISERROR(VLOOKUP(C1273,'WI Vs ASM'!$B$2:$F$1000,5,0)),0,(VLOOKUP(C1273,'WI Vs ASM'!$B$2:$F$1000,5,0)))</f>
        <v>02-Variable Billable</v>
      </c>
      <c r="L1273" s="11" t="str">
        <f>IF(ISERROR(VLOOKUP(C1273,'WI Vs ASM'!$B$2:$D$1000,3,0)),0,(VLOOKUP(C1273,'WI Vs ASM'!$B$2:$D$1000,3,0)))</f>
        <v>78-Landed BA-SE Offshore</v>
      </c>
      <c r="M1273" s="11" t="str">
        <f>IF(ISERROR(VLOOKUP(C1273,'WI Vs ASM'!$B$2:$I$1000,8,0)),0,(VLOOKUP(C1273,'WI Vs ASM'!$B$2:$I$1000,8,0)))</f>
        <v>Rahul Soman</v>
      </c>
      <c r="N1273" s="11" t="str">
        <f>IF(ISERROR(VLOOKUP(C1273,'WI Vs ASM'!$B$2:$G$1000,6,0)),0,(VLOOKUP(C1273,'WI Vs ASM'!$B$2:$G$1000,6,0)))</f>
        <v>Commercial</v>
      </c>
      <c r="O1273" s="11" t="str">
        <f>IF(ISERROR(VLOOKUP(C1273,'WI Vs ASM'!$B$2:$H$1000,7,0)),0,(VLOOKUP(C1273,'WI Vs ASM'!$B$2:$H$1000,7,0)))</f>
        <v>Commercial</v>
      </c>
      <c r="P1273" s="11" t="str">
        <f t="shared" si="531"/>
        <v>May-17</v>
      </c>
      <c r="Q1273" s="11" t="str">
        <f t="shared" si="532"/>
        <v>Q2</v>
      </c>
      <c r="R1273" s="11" t="str">
        <f>IF(ISERROR(VLOOKUP(C1273,'WI Vs ASM'!$B$2:$J$1000,9,0)),0,(VLOOKUP(C1273,'WI Vs ASM'!$B$2:$J$1000,9,0)))</f>
        <v>Jyothi Pai</v>
      </c>
      <c r="S1273" s="11" t="str">
        <f>IF(ISERROR(VLOOKUP(C1273,'WI Vs ASM'!$B$2:$K$1000,10,0)),0,(VLOOKUP(C1273,'WI Vs ASM'!$B$2:$K$1000,10,0)))</f>
        <v>Steve J Sorensen</v>
      </c>
      <c r="T1273" s="11" t="str">
        <f>IF(ISERROR(VLOOKUP(C1273,'WI Vs ASM'!$B$2:$L$1000,11,0)),0,(VLOOKUP(C1273,'WI Vs ASM'!$B$2:$L$1000,11,0)))</f>
        <v>Sreekala Balasubramanian</v>
      </c>
      <c r="U1273" s="11" t="e">
        <f t="shared" si="539"/>
        <v>#VALUE!</v>
      </c>
      <c r="V1273" s="11" t="str">
        <f t="shared" si="533"/>
        <v>No</v>
      </c>
      <c r="W1273" s="11" t="str">
        <f t="shared" si="534"/>
        <v>Yes</v>
      </c>
      <c r="X1273" s="11" t="str">
        <f t="shared" si="535"/>
        <v>Yes</v>
      </c>
      <c r="Y1273" s="11" t="str">
        <f t="shared" si="536"/>
        <v>No</v>
      </c>
      <c r="Z1273" s="11" t="str">
        <f t="shared" si="537"/>
        <v>No</v>
      </c>
      <c r="AA1273" s="11" t="str">
        <f t="shared" si="540"/>
        <v>No</v>
      </c>
      <c r="AB1273" s="11">
        <f>IF(ISERROR(VLOOKUP(U1273,'ITWR Dump'!$A$2:$Y$5000,24,0)),0,(VLOOKUP('ILC Report'!U1273,'ITWR Dump'!$A$2:$Y$5000,24,0)))</f>
        <v>0</v>
      </c>
      <c r="AC1273" s="11" t="str">
        <f t="shared" si="541"/>
        <v>Yes</v>
      </c>
      <c r="AD1273" s="11" t="str">
        <f t="shared" si="542"/>
        <v>BASE/Staff Aug</v>
      </c>
      <c r="AE1273" s="11">
        <f>IF(ISERROR(VLOOKUP(U1273,'ITWR Dump'!$A$2:$Y$5000,13,0)),0,(VLOOKUP(U1273,'ITWR Dump'!$A$2:$Y$5000,13,0)))</f>
        <v>0</v>
      </c>
      <c r="AF1273" s="11">
        <f>IF(ISERROR(VLOOKUP(U1273,'ITWR Dump'!$A$2:$Y$5000,11,0)),0,(VLOOKUP(U1273,'ITWR Dump'!$A$2:$Y$5000,11,0)))</f>
        <v>0</v>
      </c>
      <c r="AG1273" s="11">
        <f>IF(ISERROR(VLOOKUP(U1273,'ITWR Dump'!$A$2:$Y$5000,2,0)),0,(VLOOKUP(U1273,'ITWR Dump'!$A$2:$Y$5000,2,0)))</f>
        <v>0</v>
      </c>
      <c r="AH1273" s="11">
        <f>IF(ISERROR(VLOOKUP(U1273,'ITWR Dump'!$A$2:$Y$5000,14,0)),0,(VLOOKUP(U1273,'ITWR Dump'!$A$2:$Y$5000,14,0)))</f>
        <v>0</v>
      </c>
      <c r="AI1273" s="11" t="str">
        <f t="shared" si="543"/>
        <v>78-Landed BA-SE Offshore</v>
      </c>
      <c r="AJ1273" s="11" t="str">
        <f t="shared" si="544"/>
        <v>Offshore</v>
      </c>
      <c r="AK1273" s="11" t="str">
        <f>IF(ISERROR(VLOOKUP(A1273,'Team Data'!$C$2:$U$213,17,0)),0,(VLOOKUP(A1273,'Team Data'!$C$2:$U$213,17,0)))</f>
        <v>IMS and FN</v>
      </c>
      <c r="AL1273" s="11" t="str">
        <f t="shared" si="545"/>
        <v>2017-04-24</v>
      </c>
      <c r="AM1273" s="11">
        <f>IF(ISERROR(VLOOKUP(U1273,'ITWR Dump'!$A$2:$Y$5000,16,0)),0,(VLOOKUP(U1273,'ITWR Dump'!$A$2:$Y$5000,16,0)))</f>
        <v>0</v>
      </c>
      <c r="AN1273" s="11">
        <f>IF(ISERROR(VLOOKUP(U1273,'ITWR Dump'!$A$2:$Y$5000,18,0)),0,(VLOOKUP(U1273,'ITWR Dump'!$A$2:$Y$5000,18,0)))</f>
        <v>0</v>
      </c>
      <c r="AO1273" s="11">
        <f>IF(ISERROR(VLOOKUP(U1273,'ITWR Dump'!$A$2:$Y$5000,25,0)),0,(VLOOKUP('ILC Report'!U1273,'ITWR Dump'!$A$2:$Y$5000,25,0)))</f>
        <v>0</v>
      </c>
      <c r="AP1273" s="11">
        <f t="shared" si="546"/>
        <v>0</v>
      </c>
      <c r="AQ1273" s="26">
        <f t="shared" si="547"/>
        <v>0</v>
      </c>
      <c r="AR1273" s="26">
        <f t="shared" si="548"/>
        <v>0</v>
      </c>
      <c r="AS1273" s="26">
        <f t="shared" si="549"/>
        <v>0</v>
      </c>
      <c r="AT1273" s="26">
        <f t="shared" si="550"/>
        <v>0</v>
      </c>
      <c r="AU1273" s="26">
        <f t="shared" si="551"/>
        <v>0</v>
      </c>
      <c r="AV1273" s="26">
        <f t="shared" si="552"/>
        <v>0</v>
      </c>
      <c r="AW1273" s="11" t="s">
        <v>653</v>
      </c>
      <c r="AX1273" s="11" t="str">
        <f>VLOOKUP(L1273,Group!$A$2:$B$1000,2,0)</f>
        <v>Enhancement</v>
      </c>
      <c r="AY1273" s="11">
        <f>IF(ISERROR(VLOOKUP(U1273,'ITWR Dump'!$A$2:$Y$5000,15,0)),0,(VLOOKUP('ILC Report'!U1273,'ITWR Dump'!$A$2:$Y$5000,15,0)))</f>
        <v>0</v>
      </c>
      <c r="AZ1273" s="11" t="str">
        <f t="shared" si="553"/>
        <v>No</v>
      </c>
      <c r="BA1273" s="11" t="str">
        <f t="shared" si="554"/>
        <v>BKI</v>
      </c>
      <c r="BB1273" s="11" t="str">
        <f t="shared" si="555"/>
        <v>LB</v>
      </c>
      <c r="BC1273" s="11" t="str">
        <f t="shared" si="556"/>
        <v>No</v>
      </c>
    </row>
    <row r="1274" spans="1:55" x14ac:dyDescent="0.3">
      <c r="A1274" s="11" t="s">
        <v>508</v>
      </c>
      <c r="B1274" s="11" t="s">
        <v>1872</v>
      </c>
      <c r="C1274" s="11" t="s">
        <v>572</v>
      </c>
      <c r="D1274" s="11" t="s">
        <v>2602</v>
      </c>
      <c r="E1274" s="38" t="s">
        <v>2902</v>
      </c>
      <c r="F1274" s="11">
        <v>27</v>
      </c>
      <c r="G1274" s="40" t="s">
        <v>2900</v>
      </c>
      <c r="H1274" s="11" t="str">
        <f t="shared" si="538"/>
        <v>Shift</v>
      </c>
      <c r="I1274" s="11" t="str">
        <f t="shared" si="530"/>
        <v>INDIA</v>
      </c>
      <c r="J1274" s="11" t="str">
        <f>IF(ISERROR(VLOOKUP(C1274,'WI Vs ASM'!$B$2:$E$1000,4,0)),0,(VLOOKUP(C1274,'WI Vs ASM'!$B$2:$E$1000,4,0)))</f>
        <v>Offshore</v>
      </c>
      <c r="K1274" s="11" t="str">
        <f>IF(ISERROR(VLOOKUP(C1274,'WI Vs ASM'!$B$2:$F$1000,5,0)),0,(VLOOKUP(C1274,'WI Vs ASM'!$B$2:$F$1000,5,0)))</f>
        <v>02-Variable Billable</v>
      </c>
      <c r="L1274" s="11" t="str">
        <f>IF(ISERROR(VLOOKUP(C1274,'WI Vs ASM'!$B$2:$D$1000,3,0)),0,(VLOOKUP(C1274,'WI Vs ASM'!$B$2:$D$1000,3,0)))</f>
        <v>78-Landed BA-SE Offshore</v>
      </c>
      <c r="M1274" s="11" t="str">
        <f>IF(ISERROR(VLOOKUP(C1274,'WI Vs ASM'!$B$2:$I$1000,8,0)),0,(VLOOKUP(C1274,'WI Vs ASM'!$B$2:$I$1000,8,0)))</f>
        <v>Rahul Soman</v>
      </c>
      <c r="N1274" s="11" t="str">
        <f>IF(ISERROR(VLOOKUP(C1274,'WI Vs ASM'!$B$2:$G$1000,6,0)),0,(VLOOKUP(C1274,'WI Vs ASM'!$B$2:$G$1000,6,0)))</f>
        <v>Commercial</v>
      </c>
      <c r="O1274" s="11" t="str">
        <f>IF(ISERROR(VLOOKUP(C1274,'WI Vs ASM'!$B$2:$H$1000,7,0)),0,(VLOOKUP(C1274,'WI Vs ASM'!$B$2:$H$1000,7,0)))</f>
        <v>Commercial</v>
      </c>
      <c r="P1274" s="11" t="str">
        <f t="shared" si="531"/>
        <v>May-17</v>
      </c>
      <c r="Q1274" s="11" t="str">
        <f t="shared" si="532"/>
        <v>Q2</v>
      </c>
      <c r="R1274" s="11" t="str">
        <f>IF(ISERROR(VLOOKUP(C1274,'WI Vs ASM'!$B$2:$J$1000,9,0)),0,(VLOOKUP(C1274,'WI Vs ASM'!$B$2:$J$1000,9,0)))</f>
        <v>Jyothi Pai</v>
      </c>
      <c r="S1274" s="11" t="str">
        <f>IF(ISERROR(VLOOKUP(C1274,'WI Vs ASM'!$B$2:$K$1000,10,0)),0,(VLOOKUP(C1274,'WI Vs ASM'!$B$2:$K$1000,10,0)))</f>
        <v>Steve J Sorensen</v>
      </c>
      <c r="T1274" s="11" t="str">
        <f>IF(ISERROR(VLOOKUP(C1274,'WI Vs ASM'!$B$2:$L$1000,11,0)),0,(VLOOKUP(C1274,'WI Vs ASM'!$B$2:$L$1000,11,0)))</f>
        <v>Sreekala Balasubramanian</v>
      </c>
      <c r="U1274" s="11" t="e">
        <f t="shared" si="539"/>
        <v>#VALUE!</v>
      </c>
      <c r="V1274" s="11" t="str">
        <f t="shared" si="533"/>
        <v>No</v>
      </c>
      <c r="W1274" s="11" t="str">
        <f t="shared" si="534"/>
        <v>Yes</v>
      </c>
      <c r="X1274" s="11" t="str">
        <f t="shared" si="535"/>
        <v>Yes</v>
      </c>
      <c r="Y1274" s="11" t="str">
        <f t="shared" si="536"/>
        <v>No</v>
      </c>
      <c r="Z1274" s="11" t="str">
        <f t="shared" si="537"/>
        <v>No</v>
      </c>
      <c r="AA1274" s="11" t="str">
        <f t="shared" si="540"/>
        <v>No</v>
      </c>
      <c r="AB1274" s="11">
        <f>IF(ISERROR(VLOOKUP(U1274,'ITWR Dump'!$A$2:$Y$5000,24,0)),0,(VLOOKUP('ILC Report'!U1274,'ITWR Dump'!$A$2:$Y$5000,24,0)))</f>
        <v>0</v>
      </c>
      <c r="AC1274" s="11" t="str">
        <f t="shared" si="541"/>
        <v>Yes</v>
      </c>
      <c r="AD1274" s="11" t="str">
        <f t="shared" si="542"/>
        <v>BASE/Staff Aug</v>
      </c>
      <c r="AE1274" s="11">
        <f>IF(ISERROR(VLOOKUP(U1274,'ITWR Dump'!$A$2:$Y$5000,13,0)),0,(VLOOKUP(U1274,'ITWR Dump'!$A$2:$Y$5000,13,0)))</f>
        <v>0</v>
      </c>
      <c r="AF1274" s="11">
        <f>IF(ISERROR(VLOOKUP(U1274,'ITWR Dump'!$A$2:$Y$5000,11,0)),0,(VLOOKUP(U1274,'ITWR Dump'!$A$2:$Y$5000,11,0)))</f>
        <v>0</v>
      </c>
      <c r="AG1274" s="11">
        <f>IF(ISERROR(VLOOKUP(U1274,'ITWR Dump'!$A$2:$Y$5000,2,0)),0,(VLOOKUP(U1274,'ITWR Dump'!$A$2:$Y$5000,2,0)))</f>
        <v>0</v>
      </c>
      <c r="AH1274" s="11">
        <f>IF(ISERROR(VLOOKUP(U1274,'ITWR Dump'!$A$2:$Y$5000,14,0)),0,(VLOOKUP(U1274,'ITWR Dump'!$A$2:$Y$5000,14,0)))</f>
        <v>0</v>
      </c>
      <c r="AI1274" s="11" t="str">
        <f t="shared" si="543"/>
        <v>78-Landed BA-SE Offshore</v>
      </c>
      <c r="AJ1274" s="11" t="str">
        <f t="shared" si="544"/>
        <v>Offshore</v>
      </c>
      <c r="AK1274" s="11" t="str">
        <f>IF(ISERROR(VLOOKUP(A1274,'Team Data'!$C$2:$U$213,17,0)),0,(VLOOKUP(A1274,'Team Data'!$C$2:$U$213,17,0)))</f>
        <v>IMS and FN</v>
      </c>
      <c r="AL1274" s="11" t="str">
        <f t="shared" si="545"/>
        <v>2017-04-24</v>
      </c>
      <c r="AM1274" s="11">
        <f>IF(ISERROR(VLOOKUP(U1274,'ITWR Dump'!$A$2:$Y$5000,16,0)),0,(VLOOKUP(U1274,'ITWR Dump'!$A$2:$Y$5000,16,0)))</f>
        <v>0</v>
      </c>
      <c r="AN1274" s="11">
        <f>IF(ISERROR(VLOOKUP(U1274,'ITWR Dump'!$A$2:$Y$5000,18,0)),0,(VLOOKUP(U1274,'ITWR Dump'!$A$2:$Y$5000,18,0)))</f>
        <v>0</v>
      </c>
      <c r="AO1274" s="11">
        <f>IF(ISERROR(VLOOKUP(U1274,'ITWR Dump'!$A$2:$Y$5000,25,0)),0,(VLOOKUP('ILC Report'!U1274,'ITWR Dump'!$A$2:$Y$5000,25,0)))</f>
        <v>0</v>
      </c>
      <c r="AP1274" s="11">
        <f t="shared" si="546"/>
        <v>0</v>
      </c>
      <c r="AQ1274" s="26">
        <f t="shared" si="547"/>
        <v>0</v>
      </c>
      <c r="AR1274" s="26">
        <f t="shared" si="548"/>
        <v>0</v>
      </c>
      <c r="AS1274" s="26">
        <f t="shared" si="549"/>
        <v>0</v>
      </c>
      <c r="AT1274" s="26">
        <f t="shared" si="550"/>
        <v>0</v>
      </c>
      <c r="AU1274" s="26">
        <f t="shared" si="551"/>
        <v>0</v>
      </c>
      <c r="AV1274" s="26">
        <f t="shared" si="552"/>
        <v>0</v>
      </c>
      <c r="AW1274" s="11" t="s">
        <v>653</v>
      </c>
      <c r="AX1274" s="11" t="str">
        <f>VLOOKUP(L1274,Group!$A$2:$B$1000,2,0)</f>
        <v>Enhancement</v>
      </c>
      <c r="AY1274" s="11">
        <f>IF(ISERROR(VLOOKUP(U1274,'ITWR Dump'!$A$2:$Y$5000,15,0)),0,(VLOOKUP('ILC Report'!U1274,'ITWR Dump'!$A$2:$Y$5000,15,0)))</f>
        <v>0</v>
      </c>
      <c r="AZ1274" s="11" t="str">
        <f t="shared" si="553"/>
        <v>No</v>
      </c>
      <c r="BA1274" s="11" t="str">
        <f t="shared" si="554"/>
        <v>BKI</v>
      </c>
      <c r="BB1274" s="11" t="str">
        <f t="shared" si="555"/>
        <v>LB</v>
      </c>
      <c r="BC1274" s="11" t="str">
        <f t="shared" si="556"/>
        <v>No</v>
      </c>
    </row>
    <row r="1275" spans="1:55" x14ac:dyDescent="0.3">
      <c r="A1275" s="11" t="s">
        <v>508</v>
      </c>
      <c r="B1275" s="11" t="s">
        <v>1872</v>
      </c>
      <c r="C1275" s="11" t="s">
        <v>572</v>
      </c>
      <c r="D1275" s="11" t="s">
        <v>2602</v>
      </c>
      <c r="E1275" s="38" t="s">
        <v>2903</v>
      </c>
      <c r="F1275" s="11">
        <v>18</v>
      </c>
      <c r="G1275" s="40" t="s">
        <v>218</v>
      </c>
      <c r="H1275" s="11" t="str">
        <f t="shared" si="538"/>
        <v>Regular</v>
      </c>
      <c r="I1275" s="11" t="str">
        <f t="shared" si="530"/>
        <v>INDIA</v>
      </c>
      <c r="J1275" s="11" t="str">
        <f>IF(ISERROR(VLOOKUP(C1275,'WI Vs ASM'!$B$2:$E$1000,4,0)),0,(VLOOKUP(C1275,'WI Vs ASM'!$B$2:$E$1000,4,0)))</f>
        <v>Offshore</v>
      </c>
      <c r="K1275" s="11" t="str">
        <f>IF(ISERROR(VLOOKUP(C1275,'WI Vs ASM'!$B$2:$F$1000,5,0)),0,(VLOOKUP(C1275,'WI Vs ASM'!$B$2:$F$1000,5,0)))</f>
        <v>02-Variable Billable</v>
      </c>
      <c r="L1275" s="11" t="str">
        <f>IF(ISERROR(VLOOKUP(C1275,'WI Vs ASM'!$B$2:$D$1000,3,0)),0,(VLOOKUP(C1275,'WI Vs ASM'!$B$2:$D$1000,3,0)))</f>
        <v>78-Landed BA-SE Offshore</v>
      </c>
      <c r="M1275" s="11" t="str">
        <f>IF(ISERROR(VLOOKUP(C1275,'WI Vs ASM'!$B$2:$I$1000,8,0)),0,(VLOOKUP(C1275,'WI Vs ASM'!$B$2:$I$1000,8,0)))</f>
        <v>Rahul Soman</v>
      </c>
      <c r="N1275" s="11" t="str">
        <f>IF(ISERROR(VLOOKUP(C1275,'WI Vs ASM'!$B$2:$G$1000,6,0)),0,(VLOOKUP(C1275,'WI Vs ASM'!$B$2:$G$1000,6,0)))</f>
        <v>Commercial</v>
      </c>
      <c r="O1275" s="11" t="str">
        <f>IF(ISERROR(VLOOKUP(C1275,'WI Vs ASM'!$B$2:$H$1000,7,0)),0,(VLOOKUP(C1275,'WI Vs ASM'!$B$2:$H$1000,7,0)))</f>
        <v>Commercial</v>
      </c>
      <c r="P1275" s="11" t="str">
        <f t="shared" si="531"/>
        <v>May-17</v>
      </c>
      <c r="Q1275" s="11" t="str">
        <f t="shared" si="532"/>
        <v>Q2</v>
      </c>
      <c r="R1275" s="11" t="str">
        <f>IF(ISERROR(VLOOKUP(C1275,'WI Vs ASM'!$B$2:$J$1000,9,0)),0,(VLOOKUP(C1275,'WI Vs ASM'!$B$2:$J$1000,9,0)))</f>
        <v>Jyothi Pai</v>
      </c>
      <c r="S1275" s="11" t="str">
        <f>IF(ISERROR(VLOOKUP(C1275,'WI Vs ASM'!$B$2:$K$1000,10,0)),0,(VLOOKUP(C1275,'WI Vs ASM'!$B$2:$K$1000,10,0)))</f>
        <v>Steve J Sorensen</v>
      </c>
      <c r="T1275" s="11" t="str">
        <f>IF(ISERROR(VLOOKUP(C1275,'WI Vs ASM'!$B$2:$L$1000,11,0)),0,(VLOOKUP(C1275,'WI Vs ASM'!$B$2:$L$1000,11,0)))</f>
        <v>Sreekala Balasubramanian</v>
      </c>
      <c r="U1275" s="11" t="e">
        <f t="shared" si="539"/>
        <v>#VALUE!</v>
      </c>
      <c r="V1275" s="11" t="str">
        <f t="shared" si="533"/>
        <v>No</v>
      </c>
      <c r="W1275" s="11" t="str">
        <f t="shared" si="534"/>
        <v>Yes</v>
      </c>
      <c r="X1275" s="11" t="str">
        <f t="shared" si="535"/>
        <v>Yes</v>
      </c>
      <c r="Y1275" s="11" t="str">
        <f t="shared" si="536"/>
        <v>No</v>
      </c>
      <c r="Z1275" s="11" t="str">
        <f t="shared" si="537"/>
        <v>No</v>
      </c>
      <c r="AA1275" s="11" t="str">
        <f t="shared" si="540"/>
        <v>No</v>
      </c>
      <c r="AB1275" s="11">
        <f>IF(ISERROR(VLOOKUP(U1275,'ITWR Dump'!$A$2:$Y$5000,24,0)),0,(VLOOKUP('ILC Report'!U1275,'ITWR Dump'!$A$2:$Y$5000,24,0)))</f>
        <v>0</v>
      </c>
      <c r="AC1275" s="11" t="str">
        <f t="shared" si="541"/>
        <v>Yes</v>
      </c>
      <c r="AD1275" s="11" t="str">
        <f t="shared" si="542"/>
        <v>BASE/Staff Aug</v>
      </c>
      <c r="AE1275" s="11">
        <f>IF(ISERROR(VLOOKUP(U1275,'ITWR Dump'!$A$2:$Y$5000,13,0)),0,(VLOOKUP(U1275,'ITWR Dump'!$A$2:$Y$5000,13,0)))</f>
        <v>0</v>
      </c>
      <c r="AF1275" s="11">
        <f>IF(ISERROR(VLOOKUP(U1275,'ITWR Dump'!$A$2:$Y$5000,11,0)),0,(VLOOKUP(U1275,'ITWR Dump'!$A$2:$Y$5000,11,0)))</f>
        <v>0</v>
      </c>
      <c r="AG1275" s="11">
        <f>IF(ISERROR(VLOOKUP(U1275,'ITWR Dump'!$A$2:$Y$5000,2,0)),0,(VLOOKUP(U1275,'ITWR Dump'!$A$2:$Y$5000,2,0)))</f>
        <v>0</v>
      </c>
      <c r="AH1275" s="11">
        <f>IF(ISERROR(VLOOKUP(U1275,'ITWR Dump'!$A$2:$Y$5000,14,0)),0,(VLOOKUP(U1275,'ITWR Dump'!$A$2:$Y$5000,14,0)))</f>
        <v>0</v>
      </c>
      <c r="AI1275" s="11" t="str">
        <f t="shared" si="543"/>
        <v>78-Landed BA-SE Offshore</v>
      </c>
      <c r="AJ1275" s="11" t="str">
        <f t="shared" si="544"/>
        <v>Offshore</v>
      </c>
      <c r="AK1275" s="11" t="str">
        <f>IF(ISERROR(VLOOKUP(A1275,'Team Data'!$C$2:$U$213,17,0)),0,(VLOOKUP(A1275,'Team Data'!$C$2:$U$213,17,0)))</f>
        <v>IMS and FN</v>
      </c>
      <c r="AL1275" s="11" t="str">
        <f t="shared" si="545"/>
        <v>2017-04-24</v>
      </c>
      <c r="AM1275" s="11">
        <f>IF(ISERROR(VLOOKUP(U1275,'ITWR Dump'!$A$2:$Y$5000,16,0)),0,(VLOOKUP(U1275,'ITWR Dump'!$A$2:$Y$5000,16,0)))</f>
        <v>0</v>
      </c>
      <c r="AN1275" s="11">
        <f>IF(ISERROR(VLOOKUP(U1275,'ITWR Dump'!$A$2:$Y$5000,18,0)),0,(VLOOKUP(U1275,'ITWR Dump'!$A$2:$Y$5000,18,0)))</f>
        <v>0</v>
      </c>
      <c r="AO1275" s="11">
        <f>IF(ISERROR(VLOOKUP(U1275,'ITWR Dump'!$A$2:$Y$5000,25,0)),0,(VLOOKUP('ILC Report'!U1275,'ITWR Dump'!$A$2:$Y$5000,25,0)))</f>
        <v>0</v>
      </c>
      <c r="AP1275" s="11">
        <f t="shared" si="546"/>
        <v>0</v>
      </c>
      <c r="AQ1275" s="26">
        <f t="shared" si="547"/>
        <v>0</v>
      </c>
      <c r="AR1275" s="26">
        <f t="shared" si="548"/>
        <v>0</v>
      </c>
      <c r="AS1275" s="26">
        <f t="shared" si="549"/>
        <v>0</v>
      </c>
      <c r="AT1275" s="26">
        <f t="shared" si="550"/>
        <v>0</v>
      </c>
      <c r="AU1275" s="26">
        <f t="shared" si="551"/>
        <v>0</v>
      </c>
      <c r="AV1275" s="26">
        <f t="shared" si="552"/>
        <v>0</v>
      </c>
      <c r="AW1275" s="11" t="s">
        <v>653</v>
      </c>
      <c r="AX1275" s="11" t="str">
        <f>VLOOKUP(L1275,Group!$A$2:$B$1000,2,0)</f>
        <v>Enhancement</v>
      </c>
      <c r="AY1275" s="11">
        <f>IF(ISERROR(VLOOKUP(U1275,'ITWR Dump'!$A$2:$Y$5000,15,0)),0,(VLOOKUP('ILC Report'!U1275,'ITWR Dump'!$A$2:$Y$5000,15,0)))</f>
        <v>0</v>
      </c>
      <c r="AZ1275" s="11" t="str">
        <f t="shared" si="553"/>
        <v>No</v>
      </c>
      <c r="BA1275" s="11" t="str">
        <f t="shared" si="554"/>
        <v>BKI</v>
      </c>
      <c r="BB1275" s="11" t="str">
        <f t="shared" si="555"/>
        <v>LB</v>
      </c>
      <c r="BC1275" s="11" t="str">
        <f t="shared" si="556"/>
        <v>No</v>
      </c>
    </row>
    <row r="1276" spans="1:55" x14ac:dyDescent="0.3">
      <c r="A1276" s="11" t="s">
        <v>508</v>
      </c>
      <c r="B1276" s="11" t="s">
        <v>1872</v>
      </c>
      <c r="C1276" s="11" t="s">
        <v>572</v>
      </c>
      <c r="D1276" s="11" t="s">
        <v>2602</v>
      </c>
      <c r="E1276" s="38" t="s">
        <v>2903</v>
      </c>
      <c r="F1276" s="11">
        <v>27</v>
      </c>
      <c r="G1276" s="40" t="s">
        <v>2900</v>
      </c>
      <c r="H1276" s="11" t="str">
        <f t="shared" si="538"/>
        <v>Shift</v>
      </c>
      <c r="I1276" s="11" t="str">
        <f t="shared" si="530"/>
        <v>INDIA</v>
      </c>
      <c r="J1276" s="11" t="str">
        <f>IF(ISERROR(VLOOKUP(C1276,'WI Vs ASM'!$B$2:$E$1000,4,0)),0,(VLOOKUP(C1276,'WI Vs ASM'!$B$2:$E$1000,4,0)))</f>
        <v>Offshore</v>
      </c>
      <c r="K1276" s="11" t="str">
        <f>IF(ISERROR(VLOOKUP(C1276,'WI Vs ASM'!$B$2:$F$1000,5,0)),0,(VLOOKUP(C1276,'WI Vs ASM'!$B$2:$F$1000,5,0)))</f>
        <v>02-Variable Billable</v>
      </c>
      <c r="L1276" s="11" t="str">
        <f>IF(ISERROR(VLOOKUP(C1276,'WI Vs ASM'!$B$2:$D$1000,3,0)),0,(VLOOKUP(C1276,'WI Vs ASM'!$B$2:$D$1000,3,0)))</f>
        <v>78-Landed BA-SE Offshore</v>
      </c>
      <c r="M1276" s="11" t="str">
        <f>IF(ISERROR(VLOOKUP(C1276,'WI Vs ASM'!$B$2:$I$1000,8,0)),0,(VLOOKUP(C1276,'WI Vs ASM'!$B$2:$I$1000,8,0)))</f>
        <v>Rahul Soman</v>
      </c>
      <c r="N1276" s="11" t="str">
        <f>IF(ISERROR(VLOOKUP(C1276,'WI Vs ASM'!$B$2:$G$1000,6,0)),0,(VLOOKUP(C1276,'WI Vs ASM'!$B$2:$G$1000,6,0)))</f>
        <v>Commercial</v>
      </c>
      <c r="O1276" s="11" t="str">
        <f>IF(ISERROR(VLOOKUP(C1276,'WI Vs ASM'!$B$2:$H$1000,7,0)),0,(VLOOKUP(C1276,'WI Vs ASM'!$B$2:$H$1000,7,0)))</f>
        <v>Commercial</v>
      </c>
      <c r="P1276" s="11" t="str">
        <f t="shared" si="531"/>
        <v>May-17</v>
      </c>
      <c r="Q1276" s="11" t="str">
        <f t="shared" si="532"/>
        <v>Q2</v>
      </c>
      <c r="R1276" s="11" t="str">
        <f>IF(ISERROR(VLOOKUP(C1276,'WI Vs ASM'!$B$2:$J$1000,9,0)),0,(VLOOKUP(C1276,'WI Vs ASM'!$B$2:$J$1000,9,0)))</f>
        <v>Jyothi Pai</v>
      </c>
      <c r="S1276" s="11" t="str">
        <f>IF(ISERROR(VLOOKUP(C1276,'WI Vs ASM'!$B$2:$K$1000,10,0)),0,(VLOOKUP(C1276,'WI Vs ASM'!$B$2:$K$1000,10,0)))</f>
        <v>Steve J Sorensen</v>
      </c>
      <c r="T1276" s="11" t="str">
        <f>IF(ISERROR(VLOOKUP(C1276,'WI Vs ASM'!$B$2:$L$1000,11,0)),0,(VLOOKUP(C1276,'WI Vs ASM'!$B$2:$L$1000,11,0)))</f>
        <v>Sreekala Balasubramanian</v>
      </c>
      <c r="U1276" s="11" t="e">
        <f t="shared" si="539"/>
        <v>#VALUE!</v>
      </c>
      <c r="V1276" s="11" t="str">
        <f t="shared" si="533"/>
        <v>No</v>
      </c>
      <c r="W1276" s="11" t="str">
        <f t="shared" si="534"/>
        <v>Yes</v>
      </c>
      <c r="X1276" s="11" t="str">
        <f t="shared" si="535"/>
        <v>Yes</v>
      </c>
      <c r="Y1276" s="11" t="str">
        <f t="shared" si="536"/>
        <v>No</v>
      </c>
      <c r="Z1276" s="11" t="str">
        <f t="shared" si="537"/>
        <v>No</v>
      </c>
      <c r="AA1276" s="11" t="str">
        <f t="shared" si="540"/>
        <v>No</v>
      </c>
      <c r="AB1276" s="11">
        <f>IF(ISERROR(VLOOKUP(U1276,'ITWR Dump'!$A$2:$Y$5000,24,0)),0,(VLOOKUP('ILC Report'!U1276,'ITWR Dump'!$A$2:$Y$5000,24,0)))</f>
        <v>0</v>
      </c>
      <c r="AC1276" s="11" t="str">
        <f t="shared" si="541"/>
        <v>Yes</v>
      </c>
      <c r="AD1276" s="11" t="str">
        <f t="shared" si="542"/>
        <v>BASE/Staff Aug</v>
      </c>
      <c r="AE1276" s="11">
        <f>IF(ISERROR(VLOOKUP(U1276,'ITWR Dump'!$A$2:$Y$5000,13,0)),0,(VLOOKUP(U1276,'ITWR Dump'!$A$2:$Y$5000,13,0)))</f>
        <v>0</v>
      </c>
      <c r="AF1276" s="11">
        <f>IF(ISERROR(VLOOKUP(U1276,'ITWR Dump'!$A$2:$Y$5000,11,0)),0,(VLOOKUP(U1276,'ITWR Dump'!$A$2:$Y$5000,11,0)))</f>
        <v>0</v>
      </c>
      <c r="AG1276" s="11">
        <f>IF(ISERROR(VLOOKUP(U1276,'ITWR Dump'!$A$2:$Y$5000,2,0)),0,(VLOOKUP(U1276,'ITWR Dump'!$A$2:$Y$5000,2,0)))</f>
        <v>0</v>
      </c>
      <c r="AH1276" s="11">
        <f>IF(ISERROR(VLOOKUP(U1276,'ITWR Dump'!$A$2:$Y$5000,14,0)),0,(VLOOKUP(U1276,'ITWR Dump'!$A$2:$Y$5000,14,0)))</f>
        <v>0</v>
      </c>
      <c r="AI1276" s="11" t="str">
        <f t="shared" si="543"/>
        <v>78-Landed BA-SE Offshore</v>
      </c>
      <c r="AJ1276" s="11" t="str">
        <f t="shared" si="544"/>
        <v>Offshore</v>
      </c>
      <c r="AK1276" s="11" t="str">
        <f>IF(ISERROR(VLOOKUP(A1276,'Team Data'!$C$2:$U$213,17,0)),0,(VLOOKUP(A1276,'Team Data'!$C$2:$U$213,17,0)))</f>
        <v>IMS and FN</v>
      </c>
      <c r="AL1276" s="11" t="str">
        <f t="shared" si="545"/>
        <v>2017-04-24</v>
      </c>
      <c r="AM1276" s="11">
        <f>IF(ISERROR(VLOOKUP(U1276,'ITWR Dump'!$A$2:$Y$5000,16,0)),0,(VLOOKUP(U1276,'ITWR Dump'!$A$2:$Y$5000,16,0)))</f>
        <v>0</v>
      </c>
      <c r="AN1276" s="11">
        <f>IF(ISERROR(VLOOKUP(U1276,'ITWR Dump'!$A$2:$Y$5000,18,0)),0,(VLOOKUP(U1276,'ITWR Dump'!$A$2:$Y$5000,18,0)))</f>
        <v>0</v>
      </c>
      <c r="AO1276" s="11">
        <f>IF(ISERROR(VLOOKUP(U1276,'ITWR Dump'!$A$2:$Y$5000,25,0)),0,(VLOOKUP('ILC Report'!U1276,'ITWR Dump'!$A$2:$Y$5000,25,0)))</f>
        <v>0</v>
      </c>
      <c r="AP1276" s="11">
        <f t="shared" si="546"/>
        <v>0</v>
      </c>
      <c r="AQ1276" s="26">
        <f t="shared" si="547"/>
        <v>0</v>
      </c>
      <c r="AR1276" s="26">
        <f t="shared" si="548"/>
        <v>0</v>
      </c>
      <c r="AS1276" s="26">
        <f t="shared" si="549"/>
        <v>0</v>
      </c>
      <c r="AT1276" s="26">
        <f t="shared" si="550"/>
        <v>0</v>
      </c>
      <c r="AU1276" s="26">
        <f t="shared" si="551"/>
        <v>0</v>
      </c>
      <c r="AV1276" s="26">
        <f t="shared" si="552"/>
        <v>0</v>
      </c>
      <c r="AW1276" s="11" t="s">
        <v>653</v>
      </c>
      <c r="AX1276" s="11" t="str">
        <f>VLOOKUP(L1276,Group!$A$2:$B$1000,2,0)</f>
        <v>Enhancement</v>
      </c>
      <c r="AY1276" s="11">
        <f>IF(ISERROR(VLOOKUP(U1276,'ITWR Dump'!$A$2:$Y$5000,15,0)),0,(VLOOKUP('ILC Report'!U1276,'ITWR Dump'!$A$2:$Y$5000,15,0)))</f>
        <v>0</v>
      </c>
      <c r="AZ1276" s="11" t="str">
        <f t="shared" si="553"/>
        <v>No</v>
      </c>
      <c r="BA1276" s="11" t="str">
        <f t="shared" si="554"/>
        <v>BKI</v>
      </c>
      <c r="BB1276" s="11" t="str">
        <f t="shared" si="555"/>
        <v>LB</v>
      </c>
      <c r="BC1276" s="11" t="str">
        <f t="shared" si="556"/>
        <v>No</v>
      </c>
    </row>
    <row r="1277" spans="1:55" x14ac:dyDescent="0.3">
      <c r="A1277" s="11" t="s">
        <v>508</v>
      </c>
      <c r="B1277" s="11" t="s">
        <v>1872</v>
      </c>
      <c r="C1277" s="11" t="s">
        <v>572</v>
      </c>
      <c r="D1277" s="11" t="s">
        <v>2602</v>
      </c>
      <c r="E1277" s="38" t="s">
        <v>2904</v>
      </c>
      <c r="F1277" s="11">
        <v>18</v>
      </c>
      <c r="G1277" s="40" t="s">
        <v>218</v>
      </c>
      <c r="H1277" s="11" t="str">
        <f t="shared" si="538"/>
        <v>Regular</v>
      </c>
      <c r="I1277" s="11" t="str">
        <f t="shared" si="530"/>
        <v>INDIA</v>
      </c>
      <c r="J1277" s="11" t="str">
        <f>IF(ISERROR(VLOOKUP(C1277,'WI Vs ASM'!$B$2:$E$1000,4,0)),0,(VLOOKUP(C1277,'WI Vs ASM'!$B$2:$E$1000,4,0)))</f>
        <v>Offshore</v>
      </c>
      <c r="K1277" s="11" t="str">
        <f>IF(ISERROR(VLOOKUP(C1277,'WI Vs ASM'!$B$2:$F$1000,5,0)),0,(VLOOKUP(C1277,'WI Vs ASM'!$B$2:$F$1000,5,0)))</f>
        <v>02-Variable Billable</v>
      </c>
      <c r="L1277" s="11" t="str">
        <f>IF(ISERROR(VLOOKUP(C1277,'WI Vs ASM'!$B$2:$D$1000,3,0)),0,(VLOOKUP(C1277,'WI Vs ASM'!$B$2:$D$1000,3,0)))</f>
        <v>78-Landed BA-SE Offshore</v>
      </c>
      <c r="M1277" s="11" t="str">
        <f>IF(ISERROR(VLOOKUP(C1277,'WI Vs ASM'!$B$2:$I$1000,8,0)),0,(VLOOKUP(C1277,'WI Vs ASM'!$B$2:$I$1000,8,0)))</f>
        <v>Rahul Soman</v>
      </c>
      <c r="N1277" s="11" t="str">
        <f>IF(ISERROR(VLOOKUP(C1277,'WI Vs ASM'!$B$2:$G$1000,6,0)),0,(VLOOKUP(C1277,'WI Vs ASM'!$B$2:$G$1000,6,0)))</f>
        <v>Commercial</v>
      </c>
      <c r="O1277" s="11" t="str">
        <f>IF(ISERROR(VLOOKUP(C1277,'WI Vs ASM'!$B$2:$H$1000,7,0)),0,(VLOOKUP(C1277,'WI Vs ASM'!$B$2:$H$1000,7,0)))</f>
        <v>Commercial</v>
      </c>
      <c r="P1277" s="11" t="str">
        <f t="shared" si="531"/>
        <v>May-17</v>
      </c>
      <c r="Q1277" s="11" t="str">
        <f t="shared" si="532"/>
        <v>Q2</v>
      </c>
      <c r="R1277" s="11" t="str">
        <f>IF(ISERROR(VLOOKUP(C1277,'WI Vs ASM'!$B$2:$J$1000,9,0)),0,(VLOOKUP(C1277,'WI Vs ASM'!$B$2:$J$1000,9,0)))</f>
        <v>Jyothi Pai</v>
      </c>
      <c r="S1277" s="11" t="str">
        <f>IF(ISERROR(VLOOKUP(C1277,'WI Vs ASM'!$B$2:$K$1000,10,0)),0,(VLOOKUP(C1277,'WI Vs ASM'!$B$2:$K$1000,10,0)))</f>
        <v>Steve J Sorensen</v>
      </c>
      <c r="T1277" s="11" t="str">
        <f>IF(ISERROR(VLOOKUP(C1277,'WI Vs ASM'!$B$2:$L$1000,11,0)),0,(VLOOKUP(C1277,'WI Vs ASM'!$B$2:$L$1000,11,0)))</f>
        <v>Sreekala Balasubramanian</v>
      </c>
      <c r="U1277" s="11" t="e">
        <f t="shared" si="539"/>
        <v>#VALUE!</v>
      </c>
      <c r="V1277" s="11" t="str">
        <f t="shared" si="533"/>
        <v>No</v>
      </c>
      <c r="W1277" s="11" t="str">
        <f t="shared" si="534"/>
        <v>Yes</v>
      </c>
      <c r="X1277" s="11" t="str">
        <f t="shared" si="535"/>
        <v>Yes</v>
      </c>
      <c r="Y1277" s="11" t="str">
        <f t="shared" si="536"/>
        <v>No</v>
      </c>
      <c r="Z1277" s="11" t="str">
        <f t="shared" si="537"/>
        <v>No</v>
      </c>
      <c r="AA1277" s="11" t="str">
        <f t="shared" si="540"/>
        <v>No</v>
      </c>
      <c r="AB1277" s="11">
        <f>IF(ISERROR(VLOOKUP(U1277,'ITWR Dump'!$A$2:$Y$5000,24,0)),0,(VLOOKUP('ILC Report'!U1277,'ITWR Dump'!$A$2:$Y$5000,24,0)))</f>
        <v>0</v>
      </c>
      <c r="AC1277" s="11" t="str">
        <f t="shared" si="541"/>
        <v>Yes</v>
      </c>
      <c r="AD1277" s="11" t="str">
        <f t="shared" si="542"/>
        <v>BASE/Staff Aug</v>
      </c>
      <c r="AE1277" s="11">
        <f>IF(ISERROR(VLOOKUP(U1277,'ITWR Dump'!$A$2:$Y$5000,13,0)),0,(VLOOKUP(U1277,'ITWR Dump'!$A$2:$Y$5000,13,0)))</f>
        <v>0</v>
      </c>
      <c r="AF1277" s="11">
        <f>IF(ISERROR(VLOOKUP(U1277,'ITWR Dump'!$A$2:$Y$5000,11,0)),0,(VLOOKUP(U1277,'ITWR Dump'!$A$2:$Y$5000,11,0)))</f>
        <v>0</v>
      </c>
      <c r="AG1277" s="11">
        <f>IF(ISERROR(VLOOKUP(U1277,'ITWR Dump'!$A$2:$Y$5000,2,0)),0,(VLOOKUP(U1277,'ITWR Dump'!$A$2:$Y$5000,2,0)))</f>
        <v>0</v>
      </c>
      <c r="AH1277" s="11">
        <f>IF(ISERROR(VLOOKUP(U1277,'ITWR Dump'!$A$2:$Y$5000,14,0)),0,(VLOOKUP(U1277,'ITWR Dump'!$A$2:$Y$5000,14,0)))</f>
        <v>0</v>
      </c>
      <c r="AI1277" s="11" t="str">
        <f t="shared" si="543"/>
        <v>78-Landed BA-SE Offshore</v>
      </c>
      <c r="AJ1277" s="11" t="str">
        <f t="shared" si="544"/>
        <v>Offshore</v>
      </c>
      <c r="AK1277" s="11" t="str">
        <f>IF(ISERROR(VLOOKUP(A1277,'Team Data'!$C$2:$U$213,17,0)),0,(VLOOKUP(A1277,'Team Data'!$C$2:$U$213,17,0)))</f>
        <v>IMS and FN</v>
      </c>
      <c r="AL1277" s="11" t="str">
        <f t="shared" si="545"/>
        <v>2017-04-24</v>
      </c>
      <c r="AM1277" s="11">
        <f>IF(ISERROR(VLOOKUP(U1277,'ITWR Dump'!$A$2:$Y$5000,16,0)),0,(VLOOKUP(U1277,'ITWR Dump'!$A$2:$Y$5000,16,0)))</f>
        <v>0</v>
      </c>
      <c r="AN1277" s="11">
        <f>IF(ISERROR(VLOOKUP(U1277,'ITWR Dump'!$A$2:$Y$5000,18,0)),0,(VLOOKUP(U1277,'ITWR Dump'!$A$2:$Y$5000,18,0)))</f>
        <v>0</v>
      </c>
      <c r="AO1277" s="11">
        <f>IF(ISERROR(VLOOKUP(U1277,'ITWR Dump'!$A$2:$Y$5000,25,0)),0,(VLOOKUP('ILC Report'!U1277,'ITWR Dump'!$A$2:$Y$5000,25,0)))</f>
        <v>0</v>
      </c>
      <c r="AP1277" s="11">
        <f t="shared" si="546"/>
        <v>0</v>
      </c>
      <c r="AQ1277" s="26">
        <f t="shared" si="547"/>
        <v>0</v>
      </c>
      <c r="AR1277" s="26">
        <f t="shared" si="548"/>
        <v>0</v>
      </c>
      <c r="AS1277" s="26">
        <f t="shared" si="549"/>
        <v>0</v>
      </c>
      <c r="AT1277" s="26">
        <f t="shared" si="550"/>
        <v>0</v>
      </c>
      <c r="AU1277" s="26">
        <f t="shared" si="551"/>
        <v>0</v>
      </c>
      <c r="AV1277" s="26">
        <f t="shared" si="552"/>
        <v>0</v>
      </c>
      <c r="AW1277" s="11" t="s">
        <v>653</v>
      </c>
      <c r="AX1277" s="11" t="str">
        <f>VLOOKUP(L1277,Group!$A$2:$B$1000,2,0)</f>
        <v>Enhancement</v>
      </c>
      <c r="AY1277" s="11">
        <f>IF(ISERROR(VLOOKUP(U1277,'ITWR Dump'!$A$2:$Y$5000,15,0)),0,(VLOOKUP('ILC Report'!U1277,'ITWR Dump'!$A$2:$Y$5000,15,0)))</f>
        <v>0</v>
      </c>
      <c r="AZ1277" s="11" t="str">
        <f t="shared" si="553"/>
        <v>No</v>
      </c>
      <c r="BA1277" s="11" t="str">
        <f t="shared" si="554"/>
        <v>BKI</v>
      </c>
      <c r="BB1277" s="11" t="str">
        <f t="shared" si="555"/>
        <v>LB</v>
      </c>
      <c r="BC1277" s="11" t="str">
        <f t="shared" si="556"/>
        <v>No</v>
      </c>
    </row>
    <row r="1278" spans="1:55" x14ac:dyDescent="0.3">
      <c r="A1278" s="11" t="s">
        <v>508</v>
      </c>
      <c r="B1278" s="11" t="s">
        <v>1872</v>
      </c>
      <c r="C1278" s="11" t="s">
        <v>572</v>
      </c>
      <c r="D1278" s="11" t="s">
        <v>2602</v>
      </c>
      <c r="E1278" s="38" t="s">
        <v>2904</v>
      </c>
      <c r="F1278" s="11">
        <v>27</v>
      </c>
      <c r="G1278" s="40" t="s">
        <v>2900</v>
      </c>
      <c r="H1278" s="11" t="str">
        <f t="shared" si="538"/>
        <v>Shift</v>
      </c>
      <c r="I1278" s="11" t="str">
        <f t="shared" si="530"/>
        <v>INDIA</v>
      </c>
      <c r="J1278" s="11" t="str">
        <f>IF(ISERROR(VLOOKUP(C1278,'WI Vs ASM'!$B$2:$E$1000,4,0)),0,(VLOOKUP(C1278,'WI Vs ASM'!$B$2:$E$1000,4,0)))</f>
        <v>Offshore</v>
      </c>
      <c r="K1278" s="11" t="str">
        <f>IF(ISERROR(VLOOKUP(C1278,'WI Vs ASM'!$B$2:$F$1000,5,0)),0,(VLOOKUP(C1278,'WI Vs ASM'!$B$2:$F$1000,5,0)))</f>
        <v>02-Variable Billable</v>
      </c>
      <c r="L1278" s="11" t="str">
        <f>IF(ISERROR(VLOOKUP(C1278,'WI Vs ASM'!$B$2:$D$1000,3,0)),0,(VLOOKUP(C1278,'WI Vs ASM'!$B$2:$D$1000,3,0)))</f>
        <v>78-Landed BA-SE Offshore</v>
      </c>
      <c r="M1278" s="11" t="str">
        <f>IF(ISERROR(VLOOKUP(C1278,'WI Vs ASM'!$B$2:$I$1000,8,0)),0,(VLOOKUP(C1278,'WI Vs ASM'!$B$2:$I$1000,8,0)))</f>
        <v>Rahul Soman</v>
      </c>
      <c r="N1278" s="11" t="str">
        <f>IF(ISERROR(VLOOKUP(C1278,'WI Vs ASM'!$B$2:$G$1000,6,0)),0,(VLOOKUP(C1278,'WI Vs ASM'!$B$2:$G$1000,6,0)))</f>
        <v>Commercial</v>
      </c>
      <c r="O1278" s="11" t="str">
        <f>IF(ISERROR(VLOOKUP(C1278,'WI Vs ASM'!$B$2:$H$1000,7,0)),0,(VLOOKUP(C1278,'WI Vs ASM'!$B$2:$H$1000,7,0)))</f>
        <v>Commercial</v>
      </c>
      <c r="P1278" s="11" t="str">
        <f t="shared" si="531"/>
        <v>May-17</v>
      </c>
      <c r="Q1278" s="11" t="str">
        <f t="shared" si="532"/>
        <v>Q2</v>
      </c>
      <c r="R1278" s="11" t="str">
        <f>IF(ISERROR(VLOOKUP(C1278,'WI Vs ASM'!$B$2:$J$1000,9,0)),0,(VLOOKUP(C1278,'WI Vs ASM'!$B$2:$J$1000,9,0)))</f>
        <v>Jyothi Pai</v>
      </c>
      <c r="S1278" s="11" t="str">
        <f>IF(ISERROR(VLOOKUP(C1278,'WI Vs ASM'!$B$2:$K$1000,10,0)),0,(VLOOKUP(C1278,'WI Vs ASM'!$B$2:$K$1000,10,0)))</f>
        <v>Steve J Sorensen</v>
      </c>
      <c r="T1278" s="11" t="str">
        <f>IF(ISERROR(VLOOKUP(C1278,'WI Vs ASM'!$B$2:$L$1000,11,0)),0,(VLOOKUP(C1278,'WI Vs ASM'!$B$2:$L$1000,11,0)))</f>
        <v>Sreekala Balasubramanian</v>
      </c>
      <c r="U1278" s="11" t="e">
        <f t="shared" si="539"/>
        <v>#VALUE!</v>
      </c>
      <c r="V1278" s="11" t="str">
        <f t="shared" si="533"/>
        <v>No</v>
      </c>
      <c r="W1278" s="11" t="str">
        <f t="shared" si="534"/>
        <v>Yes</v>
      </c>
      <c r="X1278" s="11" t="str">
        <f t="shared" si="535"/>
        <v>Yes</v>
      </c>
      <c r="Y1278" s="11" t="str">
        <f t="shared" si="536"/>
        <v>No</v>
      </c>
      <c r="Z1278" s="11" t="str">
        <f t="shared" si="537"/>
        <v>No</v>
      </c>
      <c r="AA1278" s="11" t="str">
        <f t="shared" si="540"/>
        <v>No</v>
      </c>
      <c r="AB1278" s="11">
        <f>IF(ISERROR(VLOOKUP(U1278,'ITWR Dump'!$A$2:$Y$5000,24,0)),0,(VLOOKUP('ILC Report'!U1278,'ITWR Dump'!$A$2:$Y$5000,24,0)))</f>
        <v>0</v>
      </c>
      <c r="AC1278" s="11" t="str">
        <f t="shared" si="541"/>
        <v>Yes</v>
      </c>
      <c r="AD1278" s="11" t="str">
        <f t="shared" si="542"/>
        <v>BASE/Staff Aug</v>
      </c>
      <c r="AE1278" s="11">
        <f>IF(ISERROR(VLOOKUP(U1278,'ITWR Dump'!$A$2:$Y$5000,13,0)),0,(VLOOKUP(U1278,'ITWR Dump'!$A$2:$Y$5000,13,0)))</f>
        <v>0</v>
      </c>
      <c r="AF1278" s="11">
        <f>IF(ISERROR(VLOOKUP(U1278,'ITWR Dump'!$A$2:$Y$5000,11,0)),0,(VLOOKUP(U1278,'ITWR Dump'!$A$2:$Y$5000,11,0)))</f>
        <v>0</v>
      </c>
      <c r="AG1278" s="11">
        <f>IF(ISERROR(VLOOKUP(U1278,'ITWR Dump'!$A$2:$Y$5000,2,0)),0,(VLOOKUP(U1278,'ITWR Dump'!$A$2:$Y$5000,2,0)))</f>
        <v>0</v>
      </c>
      <c r="AH1278" s="11">
        <f>IF(ISERROR(VLOOKUP(U1278,'ITWR Dump'!$A$2:$Y$5000,14,0)),0,(VLOOKUP(U1278,'ITWR Dump'!$A$2:$Y$5000,14,0)))</f>
        <v>0</v>
      </c>
      <c r="AI1278" s="11" t="str">
        <f t="shared" si="543"/>
        <v>78-Landed BA-SE Offshore</v>
      </c>
      <c r="AJ1278" s="11" t="str">
        <f t="shared" si="544"/>
        <v>Offshore</v>
      </c>
      <c r="AK1278" s="11" t="str">
        <f>IF(ISERROR(VLOOKUP(A1278,'Team Data'!$C$2:$U$213,17,0)),0,(VLOOKUP(A1278,'Team Data'!$C$2:$U$213,17,0)))</f>
        <v>IMS and FN</v>
      </c>
      <c r="AL1278" s="11" t="str">
        <f t="shared" si="545"/>
        <v>2017-04-24</v>
      </c>
      <c r="AM1278" s="11">
        <f>IF(ISERROR(VLOOKUP(U1278,'ITWR Dump'!$A$2:$Y$5000,16,0)),0,(VLOOKUP(U1278,'ITWR Dump'!$A$2:$Y$5000,16,0)))</f>
        <v>0</v>
      </c>
      <c r="AN1278" s="11">
        <f>IF(ISERROR(VLOOKUP(U1278,'ITWR Dump'!$A$2:$Y$5000,18,0)),0,(VLOOKUP(U1278,'ITWR Dump'!$A$2:$Y$5000,18,0)))</f>
        <v>0</v>
      </c>
      <c r="AO1278" s="11">
        <f>IF(ISERROR(VLOOKUP(U1278,'ITWR Dump'!$A$2:$Y$5000,25,0)),0,(VLOOKUP('ILC Report'!U1278,'ITWR Dump'!$A$2:$Y$5000,25,0)))</f>
        <v>0</v>
      </c>
      <c r="AP1278" s="11">
        <f t="shared" si="546"/>
        <v>0</v>
      </c>
      <c r="AQ1278" s="26">
        <f t="shared" si="547"/>
        <v>0</v>
      </c>
      <c r="AR1278" s="26">
        <f t="shared" si="548"/>
        <v>0</v>
      </c>
      <c r="AS1278" s="26">
        <f t="shared" si="549"/>
        <v>0</v>
      </c>
      <c r="AT1278" s="26">
        <f t="shared" si="550"/>
        <v>0</v>
      </c>
      <c r="AU1278" s="26">
        <f t="shared" si="551"/>
        <v>0</v>
      </c>
      <c r="AV1278" s="26">
        <f t="shared" si="552"/>
        <v>0</v>
      </c>
      <c r="AW1278" s="11" t="s">
        <v>653</v>
      </c>
      <c r="AX1278" s="11" t="str">
        <f>VLOOKUP(L1278,Group!$A$2:$B$1000,2,0)</f>
        <v>Enhancement</v>
      </c>
      <c r="AY1278" s="11">
        <f>IF(ISERROR(VLOOKUP(U1278,'ITWR Dump'!$A$2:$Y$5000,15,0)),0,(VLOOKUP('ILC Report'!U1278,'ITWR Dump'!$A$2:$Y$5000,15,0)))</f>
        <v>0</v>
      </c>
      <c r="AZ1278" s="11" t="str">
        <f t="shared" si="553"/>
        <v>No</v>
      </c>
      <c r="BA1278" s="11" t="str">
        <f t="shared" si="554"/>
        <v>BKI</v>
      </c>
      <c r="BB1278" s="11" t="str">
        <f t="shared" si="555"/>
        <v>LB</v>
      </c>
      <c r="BC1278" s="11" t="str">
        <f t="shared" si="556"/>
        <v>No</v>
      </c>
    </row>
    <row r="1279" spans="1:55" x14ac:dyDescent="0.3">
      <c r="A1279" s="11" t="s">
        <v>685</v>
      </c>
      <c r="B1279" s="11" t="s">
        <v>1873</v>
      </c>
      <c r="C1279" s="11" t="s">
        <v>573</v>
      </c>
      <c r="D1279" s="11" t="s">
        <v>2603</v>
      </c>
      <c r="E1279" s="38" t="s">
        <v>652</v>
      </c>
      <c r="F1279" s="11">
        <v>2</v>
      </c>
      <c r="G1279" s="40" t="s">
        <v>218</v>
      </c>
      <c r="H1279" s="11" t="str">
        <f t="shared" si="538"/>
        <v>Regular</v>
      </c>
      <c r="I1279" s="11" t="str">
        <f t="shared" si="530"/>
        <v>INDIA</v>
      </c>
      <c r="J1279" s="11" t="str">
        <f>IF(ISERROR(VLOOKUP(C1279,'WI Vs ASM'!$B$2:$E$1000,4,0)),0,(VLOOKUP(C1279,'WI Vs ASM'!$B$2:$E$1000,4,0)))</f>
        <v>Offshore</v>
      </c>
      <c r="K1279" s="11" t="str">
        <f>IF(ISERROR(VLOOKUP(C1279,'WI Vs ASM'!$B$2:$F$1000,5,0)),0,(VLOOKUP(C1279,'WI Vs ASM'!$B$2:$F$1000,5,0)))</f>
        <v>01-Fixed Price</v>
      </c>
      <c r="L1279" s="11" t="str">
        <f>IF(ISERROR(VLOOKUP(C1279,'WI Vs ASM'!$B$2:$D$1000,3,0)),0,(VLOOKUP(C1279,'WI Vs ASM'!$B$2:$D$1000,3,0)))</f>
        <v>01-Maintenance Offshore</v>
      </c>
      <c r="M1279" s="11" t="str">
        <f>IF(ISERROR(VLOOKUP(C1279,'WI Vs ASM'!$B$2:$I$1000,8,0)),0,(VLOOKUP(C1279,'WI Vs ASM'!$B$2:$I$1000,8,0)))</f>
        <v>Rahul Soman</v>
      </c>
      <c r="N1279" s="11" t="str">
        <f>IF(ISERROR(VLOOKUP(C1279,'WI Vs ASM'!$B$2:$G$1000,6,0)),0,(VLOOKUP(C1279,'WI Vs ASM'!$B$2:$G$1000,6,0)))</f>
        <v>Commercial</v>
      </c>
      <c r="O1279" s="11" t="str">
        <f>IF(ISERROR(VLOOKUP(C1279,'WI Vs ASM'!$B$2:$H$1000,7,0)),0,(VLOOKUP(C1279,'WI Vs ASM'!$B$2:$H$1000,7,0)))</f>
        <v>Commercial</v>
      </c>
      <c r="P1279" s="11" t="str">
        <f t="shared" si="531"/>
        <v>Apr-17</v>
      </c>
      <c r="Q1279" s="11" t="str">
        <f t="shared" si="532"/>
        <v>Q2</v>
      </c>
      <c r="R1279" s="11" t="str">
        <f>IF(ISERROR(VLOOKUP(C1279,'WI Vs ASM'!$B$2:$J$1000,9,0)),0,(VLOOKUP(C1279,'WI Vs ASM'!$B$2:$J$1000,9,0)))</f>
        <v>Jyothi Pai</v>
      </c>
      <c r="S1279" s="11" t="str">
        <f>IF(ISERROR(VLOOKUP(C1279,'WI Vs ASM'!$B$2:$K$1000,10,0)),0,(VLOOKUP(C1279,'WI Vs ASM'!$B$2:$K$1000,10,0)))</f>
        <v>Saju Bhaskaran</v>
      </c>
      <c r="T1279" s="11" t="str">
        <f>IF(ISERROR(VLOOKUP(C1279,'WI Vs ASM'!$B$2:$L$1000,11,0)),0,(VLOOKUP(C1279,'WI Vs ASM'!$B$2:$L$1000,11,0)))</f>
        <v>Sreekala Balasubramanian</v>
      </c>
      <c r="U1279" s="11" t="e">
        <f t="shared" si="539"/>
        <v>#VALUE!</v>
      </c>
      <c r="V1279" s="11" t="str">
        <f t="shared" si="533"/>
        <v>Yes</v>
      </c>
      <c r="W1279" s="11" t="str">
        <f t="shared" si="534"/>
        <v>No</v>
      </c>
      <c r="X1279" s="11" t="str">
        <f t="shared" si="535"/>
        <v>No</v>
      </c>
      <c r="Y1279" s="11" t="str">
        <f t="shared" si="536"/>
        <v>No</v>
      </c>
      <c r="Z1279" s="11" t="str">
        <f t="shared" si="537"/>
        <v>No</v>
      </c>
      <c r="AA1279" s="11" t="str">
        <f t="shared" si="540"/>
        <v>No</v>
      </c>
      <c r="AB1279" s="11">
        <f>IF(ISERROR(VLOOKUP(U1279,'ITWR Dump'!$A$2:$Y$5000,24,0)),0,(VLOOKUP('ILC Report'!U1279,'ITWR Dump'!$A$2:$Y$5000,24,0)))</f>
        <v>0</v>
      </c>
      <c r="AC1279" s="11" t="str">
        <f t="shared" si="541"/>
        <v>No</v>
      </c>
      <c r="AD1279" s="11" t="str">
        <f t="shared" si="542"/>
        <v/>
      </c>
      <c r="AE1279" s="11">
        <f>IF(ISERROR(VLOOKUP(U1279,'ITWR Dump'!$A$2:$Y$5000,13,0)),0,(VLOOKUP(U1279,'ITWR Dump'!$A$2:$Y$5000,13,0)))</f>
        <v>0</v>
      </c>
      <c r="AF1279" s="11">
        <f>IF(ISERROR(VLOOKUP(U1279,'ITWR Dump'!$A$2:$Y$5000,11,0)),0,(VLOOKUP(U1279,'ITWR Dump'!$A$2:$Y$5000,11,0)))</f>
        <v>0</v>
      </c>
      <c r="AG1279" s="11">
        <f>IF(ISERROR(VLOOKUP(U1279,'ITWR Dump'!$A$2:$Y$5000,2,0)),0,(VLOOKUP(U1279,'ITWR Dump'!$A$2:$Y$5000,2,0)))</f>
        <v>0</v>
      </c>
      <c r="AH1279" s="11">
        <f>IF(ISERROR(VLOOKUP(U1279,'ITWR Dump'!$A$2:$Y$5000,14,0)),0,(VLOOKUP(U1279,'ITWR Dump'!$A$2:$Y$5000,14,0)))</f>
        <v>0</v>
      </c>
      <c r="AI1279" s="11" t="str">
        <f t="shared" si="543"/>
        <v>01-Maintenance Offshore</v>
      </c>
      <c r="AJ1279" s="11" t="str">
        <f t="shared" si="544"/>
        <v>Offshore</v>
      </c>
      <c r="AK1279" s="11" t="str">
        <f>IF(ISERROR(VLOOKUP(A1279,'Team Data'!$C$2:$U$213,17,0)),0,(VLOOKUP(A1279,'Team Data'!$C$2:$U$213,17,0)))</f>
        <v>IMS and FN</v>
      </c>
      <c r="AL1279" s="11" t="str">
        <f t="shared" si="545"/>
        <v>2017-04-24</v>
      </c>
      <c r="AM1279" s="11">
        <f>IF(ISERROR(VLOOKUP(U1279,'ITWR Dump'!$A$2:$Y$5000,16,0)),0,(VLOOKUP(U1279,'ITWR Dump'!$A$2:$Y$5000,16,0)))</f>
        <v>0</v>
      </c>
      <c r="AN1279" s="11">
        <f>IF(ISERROR(VLOOKUP(U1279,'ITWR Dump'!$A$2:$Y$5000,18,0)),0,(VLOOKUP(U1279,'ITWR Dump'!$A$2:$Y$5000,18,0)))</f>
        <v>0</v>
      </c>
      <c r="AO1279" s="11">
        <f>IF(ISERROR(VLOOKUP(U1279,'ITWR Dump'!$A$2:$Y$5000,25,0)),0,(VLOOKUP('ILC Report'!U1279,'ITWR Dump'!$A$2:$Y$5000,25,0)))</f>
        <v>0</v>
      </c>
      <c r="AP1279" s="11">
        <f t="shared" si="546"/>
        <v>1</v>
      </c>
      <c r="AQ1279" s="26">
        <f t="shared" si="547"/>
        <v>0</v>
      </c>
      <c r="AR1279" s="26">
        <f t="shared" si="548"/>
        <v>0</v>
      </c>
      <c r="AS1279" s="26">
        <f t="shared" si="549"/>
        <v>0</v>
      </c>
      <c r="AT1279" s="26">
        <f t="shared" si="550"/>
        <v>0</v>
      </c>
      <c r="AU1279" s="26">
        <f t="shared" si="551"/>
        <v>0</v>
      </c>
      <c r="AV1279" s="26">
        <f t="shared" si="552"/>
        <v>0</v>
      </c>
      <c r="AW1279" s="11" t="s">
        <v>653</v>
      </c>
      <c r="AX1279" s="11" t="str">
        <f>VLOOKUP(L1279,Group!$A$2:$B$1000,2,0)</f>
        <v>Maintenance</v>
      </c>
      <c r="AY1279" s="11">
        <f>IF(ISERROR(VLOOKUP(U1279,'ITWR Dump'!$A$2:$Y$5000,15,0)),0,(VLOOKUP('ILC Report'!U1279,'ITWR Dump'!$A$2:$Y$5000,15,0)))</f>
        <v>0</v>
      </c>
      <c r="AZ1279" s="11" t="str">
        <f t="shared" si="553"/>
        <v>Yes</v>
      </c>
      <c r="BA1279" s="11" t="str">
        <f t="shared" si="554"/>
        <v>BKI</v>
      </c>
      <c r="BB1279" s="11" t="str">
        <f t="shared" si="555"/>
        <v>MN</v>
      </c>
      <c r="BC1279" s="11" t="str">
        <f t="shared" si="556"/>
        <v>No</v>
      </c>
    </row>
    <row r="1280" spans="1:55" x14ac:dyDescent="0.3">
      <c r="A1280" s="11" t="s">
        <v>685</v>
      </c>
      <c r="B1280" s="11" t="s">
        <v>1873</v>
      </c>
      <c r="C1280" s="11" t="s">
        <v>572</v>
      </c>
      <c r="D1280" s="11" t="s">
        <v>2456</v>
      </c>
      <c r="E1280" s="38" t="s">
        <v>652</v>
      </c>
      <c r="F1280" s="11">
        <v>40</v>
      </c>
      <c r="G1280" s="40" t="s">
        <v>218</v>
      </c>
      <c r="H1280" s="11" t="str">
        <f t="shared" si="538"/>
        <v>Regular</v>
      </c>
      <c r="I1280" s="11" t="str">
        <f t="shared" si="530"/>
        <v>INDIA</v>
      </c>
      <c r="J1280" s="11" t="str">
        <f>IF(ISERROR(VLOOKUP(C1280,'WI Vs ASM'!$B$2:$E$1000,4,0)),0,(VLOOKUP(C1280,'WI Vs ASM'!$B$2:$E$1000,4,0)))</f>
        <v>Offshore</v>
      </c>
      <c r="K1280" s="11" t="str">
        <f>IF(ISERROR(VLOOKUP(C1280,'WI Vs ASM'!$B$2:$F$1000,5,0)),0,(VLOOKUP(C1280,'WI Vs ASM'!$B$2:$F$1000,5,0)))</f>
        <v>02-Variable Billable</v>
      </c>
      <c r="L1280" s="11" t="str">
        <f>IF(ISERROR(VLOOKUP(C1280,'WI Vs ASM'!$B$2:$D$1000,3,0)),0,(VLOOKUP(C1280,'WI Vs ASM'!$B$2:$D$1000,3,0)))</f>
        <v>78-Landed BA-SE Offshore</v>
      </c>
      <c r="M1280" s="11" t="str">
        <f>IF(ISERROR(VLOOKUP(C1280,'WI Vs ASM'!$B$2:$I$1000,8,0)),0,(VLOOKUP(C1280,'WI Vs ASM'!$B$2:$I$1000,8,0)))</f>
        <v>Rahul Soman</v>
      </c>
      <c r="N1280" s="11" t="str">
        <f>IF(ISERROR(VLOOKUP(C1280,'WI Vs ASM'!$B$2:$G$1000,6,0)),0,(VLOOKUP(C1280,'WI Vs ASM'!$B$2:$G$1000,6,0)))</f>
        <v>Commercial</v>
      </c>
      <c r="O1280" s="11" t="str">
        <f>IF(ISERROR(VLOOKUP(C1280,'WI Vs ASM'!$B$2:$H$1000,7,0)),0,(VLOOKUP(C1280,'WI Vs ASM'!$B$2:$H$1000,7,0)))</f>
        <v>Commercial</v>
      </c>
      <c r="P1280" s="11" t="str">
        <f t="shared" si="531"/>
        <v>Apr-17</v>
      </c>
      <c r="Q1280" s="11" t="str">
        <f t="shared" si="532"/>
        <v>Q2</v>
      </c>
      <c r="R1280" s="11" t="str">
        <f>IF(ISERROR(VLOOKUP(C1280,'WI Vs ASM'!$B$2:$J$1000,9,0)),0,(VLOOKUP(C1280,'WI Vs ASM'!$B$2:$J$1000,9,0)))</f>
        <v>Jyothi Pai</v>
      </c>
      <c r="S1280" s="11" t="str">
        <f>IF(ISERROR(VLOOKUP(C1280,'WI Vs ASM'!$B$2:$K$1000,10,0)),0,(VLOOKUP(C1280,'WI Vs ASM'!$B$2:$K$1000,10,0)))</f>
        <v>Steve J Sorensen</v>
      </c>
      <c r="T1280" s="11" t="str">
        <f>IF(ISERROR(VLOOKUP(C1280,'WI Vs ASM'!$B$2:$L$1000,11,0)),0,(VLOOKUP(C1280,'WI Vs ASM'!$B$2:$L$1000,11,0)))</f>
        <v>Sreekala Balasubramanian</v>
      </c>
      <c r="U1280" s="11" t="e">
        <f t="shared" si="539"/>
        <v>#VALUE!</v>
      </c>
      <c r="V1280" s="11" t="str">
        <f t="shared" si="533"/>
        <v>No</v>
      </c>
      <c r="W1280" s="11" t="str">
        <f t="shared" si="534"/>
        <v>Yes</v>
      </c>
      <c r="X1280" s="11" t="str">
        <f t="shared" si="535"/>
        <v>Yes</v>
      </c>
      <c r="Y1280" s="11" t="str">
        <f t="shared" si="536"/>
        <v>No</v>
      </c>
      <c r="Z1280" s="11" t="str">
        <f t="shared" si="537"/>
        <v>No</v>
      </c>
      <c r="AA1280" s="11" t="str">
        <f t="shared" si="540"/>
        <v>No</v>
      </c>
      <c r="AB1280" s="11">
        <f>IF(ISERROR(VLOOKUP(U1280,'ITWR Dump'!$A$2:$Y$5000,24,0)),0,(VLOOKUP('ILC Report'!U1280,'ITWR Dump'!$A$2:$Y$5000,24,0)))</f>
        <v>0</v>
      </c>
      <c r="AC1280" s="11" t="str">
        <f t="shared" si="541"/>
        <v>Yes</v>
      </c>
      <c r="AD1280" s="11" t="str">
        <f t="shared" si="542"/>
        <v>BASE/Staff Aug</v>
      </c>
      <c r="AE1280" s="11">
        <f>IF(ISERROR(VLOOKUP(U1280,'ITWR Dump'!$A$2:$Y$5000,13,0)),0,(VLOOKUP(U1280,'ITWR Dump'!$A$2:$Y$5000,13,0)))</f>
        <v>0</v>
      </c>
      <c r="AF1280" s="11">
        <f>IF(ISERROR(VLOOKUP(U1280,'ITWR Dump'!$A$2:$Y$5000,11,0)),0,(VLOOKUP(U1280,'ITWR Dump'!$A$2:$Y$5000,11,0)))</f>
        <v>0</v>
      </c>
      <c r="AG1280" s="11">
        <f>IF(ISERROR(VLOOKUP(U1280,'ITWR Dump'!$A$2:$Y$5000,2,0)),0,(VLOOKUP(U1280,'ITWR Dump'!$A$2:$Y$5000,2,0)))</f>
        <v>0</v>
      </c>
      <c r="AH1280" s="11">
        <f>IF(ISERROR(VLOOKUP(U1280,'ITWR Dump'!$A$2:$Y$5000,14,0)),0,(VLOOKUP(U1280,'ITWR Dump'!$A$2:$Y$5000,14,0)))</f>
        <v>0</v>
      </c>
      <c r="AI1280" s="11" t="str">
        <f t="shared" si="543"/>
        <v>78-Landed BA-SE Offshore</v>
      </c>
      <c r="AJ1280" s="11" t="str">
        <f t="shared" si="544"/>
        <v>Offshore</v>
      </c>
      <c r="AK1280" s="11" t="str">
        <f>IF(ISERROR(VLOOKUP(A1280,'Team Data'!$C$2:$U$213,17,0)),0,(VLOOKUP(A1280,'Team Data'!$C$2:$U$213,17,0)))</f>
        <v>IMS and FN</v>
      </c>
      <c r="AL1280" s="11" t="str">
        <f t="shared" si="545"/>
        <v>2017-04-24</v>
      </c>
      <c r="AM1280" s="11">
        <f>IF(ISERROR(VLOOKUP(U1280,'ITWR Dump'!$A$2:$Y$5000,16,0)),0,(VLOOKUP(U1280,'ITWR Dump'!$A$2:$Y$5000,16,0)))</f>
        <v>0</v>
      </c>
      <c r="AN1280" s="11">
        <f>IF(ISERROR(VLOOKUP(U1280,'ITWR Dump'!$A$2:$Y$5000,18,0)),0,(VLOOKUP(U1280,'ITWR Dump'!$A$2:$Y$5000,18,0)))</f>
        <v>0</v>
      </c>
      <c r="AO1280" s="11">
        <f>IF(ISERROR(VLOOKUP(U1280,'ITWR Dump'!$A$2:$Y$5000,25,0)),0,(VLOOKUP('ILC Report'!U1280,'ITWR Dump'!$A$2:$Y$5000,25,0)))</f>
        <v>0</v>
      </c>
      <c r="AP1280" s="11">
        <f t="shared" si="546"/>
        <v>0</v>
      </c>
      <c r="AQ1280" s="26">
        <f t="shared" si="547"/>
        <v>0</v>
      </c>
      <c r="AR1280" s="26">
        <f t="shared" si="548"/>
        <v>0</v>
      </c>
      <c r="AS1280" s="26">
        <f t="shared" si="549"/>
        <v>0</v>
      </c>
      <c r="AT1280" s="26">
        <f t="shared" si="550"/>
        <v>0</v>
      </c>
      <c r="AU1280" s="26">
        <f t="shared" si="551"/>
        <v>0</v>
      </c>
      <c r="AV1280" s="26">
        <f t="shared" si="552"/>
        <v>0</v>
      </c>
      <c r="AW1280" s="11" t="s">
        <v>653</v>
      </c>
      <c r="AX1280" s="11" t="str">
        <f>VLOOKUP(L1280,Group!$A$2:$B$1000,2,0)</f>
        <v>Enhancement</v>
      </c>
      <c r="AY1280" s="11">
        <f>IF(ISERROR(VLOOKUP(U1280,'ITWR Dump'!$A$2:$Y$5000,15,0)),0,(VLOOKUP('ILC Report'!U1280,'ITWR Dump'!$A$2:$Y$5000,15,0)))</f>
        <v>0</v>
      </c>
      <c r="AZ1280" s="11" t="str">
        <f t="shared" si="553"/>
        <v>No</v>
      </c>
      <c r="BA1280" s="11" t="str">
        <f t="shared" si="554"/>
        <v>BKI</v>
      </c>
      <c r="BB1280" s="11" t="str">
        <f t="shared" si="555"/>
        <v>LB</v>
      </c>
      <c r="BC1280" s="11" t="str">
        <f t="shared" si="556"/>
        <v>No</v>
      </c>
    </row>
    <row r="1281" spans="1:55" x14ac:dyDescent="0.3">
      <c r="A1281" s="11" t="s">
        <v>685</v>
      </c>
      <c r="B1281" s="11" t="s">
        <v>1873</v>
      </c>
      <c r="C1281" s="11" t="s">
        <v>572</v>
      </c>
      <c r="D1281" s="11" t="s">
        <v>2456</v>
      </c>
      <c r="E1281" s="38" t="s">
        <v>2901</v>
      </c>
      <c r="F1281" s="11">
        <v>40</v>
      </c>
      <c r="G1281" s="40" t="s">
        <v>218</v>
      </c>
      <c r="H1281" s="11" t="str">
        <f t="shared" si="538"/>
        <v>Regular</v>
      </c>
      <c r="I1281" s="11" t="str">
        <f t="shared" si="530"/>
        <v>INDIA</v>
      </c>
      <c r="J1281" s="11" t="str">
        <f>IF(ISERROR(VLOOKUP(C1281,'WI Vs ASM'!$B$2:$E$1000,4,0)),0,(VLOOKUP(C1281,'WI Vs ASM'!$B$2:$E$1000,4,0)))</f>
        <v>Offshore</v>
      </c>
      <c r="K1281" s="11" t="str">
        <f>IF(ISERROR(VLOOKUP(C1281,'WI Vs ASM'!$B$2:$F$1000,5,0)),0,(VLOOKUP(C1281,'WI Vs ASM'!$B$2:$F$1000,5,0)))</f>
        <v>02-Variable Billable</v>
      </c>
      <c r="L1281" s="11" t="str">
        <f>IF(ISERROR(VLOOKUP(C1281,'WI Vs ASM'!$B$2:$D$1000,3,0)),0,(VLOOKUP(C1281,'WI Vs ASM'!$B$2:$D$1000,3,0)))</f>
        <v>78-Landed BA-SE Offshore</v>
      </c>
      <c r="M1281" s="11" t="str">
        <f>IF(ISERROR(VLOOKUP(C1281,'WI Vs ASM'!$B$2:$I$1000,8,0)),0,(VLOOKUP(C1281,'WI Vs ASM'!$B$2:$I$1000,8,0)))</f>
        <v>Rahul Soman</v>
      </c>
      <c r="N1281" s="11" t="str">
        <f>IF(ISERROR(VLOOKUP(C1281,'WI Vs ASM'!$B$2:$G$1000,6,0)),0,(VLOOKUP(C1281,'WI Vs ASM'!$B$2:$G$1000,6,0)))</f>
        <v>Commercial</v>
      </c>
      <c r="O1281" s="11" t="str">
        <f>IF(ISERROR(VLOOKUP(C1281,'WI Vs ASM'!$B$2:$H$1000,7,0)),0,(VLOOKUP(C1281,'WI Vs ASM'!$B$2:$H$1000,7,0)))</f>
        <v>Commercial</v>
      </c>
      <c r="P1281" s="11" t="str">
        <f t="shared" si="531"/>
        <v>May-17</v>
      </c>
      <c r="Q1281" s="11" t="str">
        <f t="shared" si="532"/>
        <v>Q2</v>
      </c>
      <c r="R1281" s="11" t="str">
        <f>IF(ISERROR(VLOOKUP(C1281,'WI Vs ASM'!$B$2:$J$1000,9,0)),0,(VLOOKUP(C1281,'WI Vs ASM'!$B$2:$J$1000,9,0)))</f>
        <v>Jyothi Pai</v>
      </c>
      <c r="S1281" s="11" t="str">
        <f>IF(ISERROR(VLOOKUP(C1281,'WI Vs ASM'!$B$2:$K$1000,10,0)),0,(VLOOKUP(C1281,'WI Vs ASM'!$B$2:$K$1000,10,0)))</f>
        <v>Steve J Sorensen</v>
      </c>
      <c r="T1281" s="11" t="str">
        <f>IF(ISERROR(VLOOKUP(C1281,'WI Vs ASM'!$B$2:$L$1000,11,0)),0,(VLOOKUP(C1281,'WI Vs ASM'!$B$2:$L$1000,11,0)))</f>
        <v>Sreekala Balasubramanian</v>
      </c>
      <c r="U1281" s="11" t="e">
        <f t="shared" si="539"/>
        <v>#VALUE!</v>
      </c>
      <c r="V1281" s="11" t="str">
        <f t="shared" si="533"/>
        <v>No</v>
      </c>
      <c r="W1281" s="11" t="str">
        <f t="shared" si="534"/>
        <v>Yes</v>
      </c>
      <c r="X1281" s="11" t="str">
        <f t="shared" si="535"/>
        <v>Yes</v>
      </c>
      <c r="Y1281" s="11" t="str">
        <f t="shared" si="536"/>
        <v>No</v>
      </c>
      <c r="Z1281" s="11" t="str">
        <f t="shared" si="537"/>
        <v>No</v>
      </c>
      <c r="AA1281" s="11" t="str">
        <f t="shared" si="540"/>
        <v>No</v>
      </c>
      <c r="AB1281" s="11">
        <f>IF(ISERROR(VLOOKUP(U1281,'ITWR Dump'!$A$2:$Y$5000,24,0)),0,(VLOOKUP('ILC Report'!U1281,'ITWR Dump'!$A$2:$Y$5000,24,0)))</f>
        <v>0</v>
      </c>
      <c r="AC1281" s="11" t="str">
        <f t="shared" si="541"/>
        <v>Yes</v>
      </c>
      <c r="AD1281" s="11" t="str">
        <f t="shared" si="542"/>
        <v>BASE/Staff Aug</v>
      </c>
      <c r="AE1281" s="11">
        <f>IF(ISERROR(VLOOKUP(U1281,'ITWR Dump'!$A$2:$Y$5000,13,0)),0,(VLOOKUP(U1281,'ITWR Dump'!$A$2:$Y$5000,13,0)))</f>
        <v>0</v>
      </c>
      <c r="AF1281" s="11">
        <f>IF(ISERROR(VLOOKUP(U1281,'ITWR Dump'!$A$2:$Y$5000,11,0)),0,(VLOOKUP(U1281,'ITWR Dump'!$A$2:$Y$5000,11,0)))</f>
        <v>0</v>
      </c>
      <c r="AG1281" s="11">
        <f>IF(ISERROR(VLOOKUP(U1281,'ITWR Dump'!$A$2:$Y$5000,2,0)),0,(VLOOKUP(U1281,'ITWR Dump'!$A$2:$Y$5000,2,0)))</f>
        <v>0</v>
      </c>
      <c r="AH1281" s="11">
        <f>IF(ISERROR(VLOOKUP(U1281,'ITWR Dump'!$A$2:$Y$5000,14,0)),0,(VLOOKUP(U1281,'ITWR Dump'!$A$2:$Y$5000,14,0)))</f>
        <v>0</v>
      </c>
      <c r="AI1281" s="11" t="str">
        <f t="shared" si="543"/>
        <v>78-Landed BA-SE Offshore</v>
      </c>
      <c r="AJ1281" s="11" t="str">
        <f t="shared" si="544"/>
        <v>Offshore</v>
      </c>
      <c r="AK1281" s="11" t="str">
        <f>IF(ISERROR(VLOOKUP(A1281,'Team Data'!$C$2:$U$213,17,0)),0,(VLOOKUP(A1281,'Team Data'!$C$2:$U$213,17,0)))</f>
        <v>IMS and FN</v>
      </c>
      <c r="AL1281" s="11" t="str">
        <f t="shared" si="545"/>
        <v>2017-04-24</v>
      </c>
      <c r="AM1281" s="11">
        <f>IF(ISERROR(VLOOKUP(U1281,'ITWR Dump'!$A$2:$Y$5000,16,0)),0,(VLOOKUP(U1281,'ITWR Dump'!$A$2:$Y$5000,16,0)))</f>
        <v>0</v>
      </c>
      <c r="AN1281" s="11">
        <f>IF(ISERROR(VLOOKUP(U1281,'ITWR Dump'!$A$2:$Y$5000,18,0)),0,(VLOOKUP(U1281,'ITWR Dump'!$A$2:$Y$5000,18,0)))</f>
        <v>0</v>
      </c>
      <c r="AO1281" s="11">
        <f>IF(ISERROR(VLOOKUP(U1281,'ITWR Dump'!$A$2:$Y$5000,25,0)),0,(VLOOKUP('ILC Report'!U1281,'ITWR Dump'!$A$2:$Y$5000,25,0)))</f>
        <v>0</v>
      </c>
      <c r="AP1281" s="11">
        <f t="shared" si="546"/>
        <v>0</v>
      </c>
      <c r="AQ1281" s="26">
        <f t="shared" si="547"/>
        <v>0</v>
      </c>
      <c r="AR1281" s="26">
        <f t="shared" si="548"/>
        <v>0</v>
      </c>
      <c r="AS1281" s="26">
        <f t="shared" si="549"/>
        <v>0</v>
      </c>
      <c r="AT1281" s="26">
        <f t="shared" si="550"/>
        <v>0</v>
      </c>
      <c r="AU1281" s="26">
        <f t="shared" si="551"/>
        <v>0</v>
      </c>
      <c r="AV1281" s="26">
        <f t="shared" si="552"/>
        <v>0</v>
      </c>
      <c r="AW1281" s="11" t="s">
        <v>653</v>
      </c>
      <c r="AX1281" s="11" t="str">
        <f>VLOOKUP(L1281,Group!$A$2:$B$1000,2,0)</f>
        <v>Enhancement</v>
      </c>
      <c r="AY1281" s="11">
        <f>IF(ISERROR(VLOOKUP(U1281,'ITWR Dump'!$A$2:$Y$5000,15,0)),0,(VLOOKUP('ILC Report'!U1281,'ITWR Dump'!$A$2:$Y$5000,15,0)))</f>
        <v>0</v>
      </c>
      <c r="AZ1281" s="11" t="str">
        <f t="shared" si="553"/>
        <v>No</v>
      </c>
      <c r="BA1281" s="11" t="str">
        <f t="shared" si="554"/>
        <v>BKI</v>
      </c>
      <c r="BB1281" s="11" t="str">
        <f t="shared" si="555"/>
        <v>LB</v>
      </c>
      <c r="BC1281" s="11" t="str">
        <f t="shared" si="556"/>
        <v>No</v>
      </c>
    </row>
    <row r="1282" spans="1:55" x14ac:dyDescent="0.3">
      <c r="A1282" s="11" t="s">
        <v>685</v>
      </c>
      <c r="B1282" s="11" t="s">
        <v>1873</v>
      </c>
      <c r="C1282" s="11" t="s">
        <v>572</v>
      </c>
      <c r="D1282" s="11" t="s">
        <v>2456</v>
      </c>
      <c r="E1282" s="38" t="s">
        <v>2902</v>
      </c>
      <c r="F1282" s="11">
        <v>40</v>
      </c>
      <c r="G1282" s="40" t="s">
        <v>218</v>
      </c>
      <c r="H1282" s="11" t="str">
        <f t="shared" si="538"/>
        <v>Regular</v>
      </c>
      <c r="I1282" s="11" t="str">
        <f t="shared" ref="I1282:I1345" si="557">Locationdetails(J1282)</f>
        <v>INDIA</v>
      </c>
      <c r="J1282" s="11" t="str">
        <f>IF(ISERROR(VLOOKUP(C1282,'WI Vs ASM'!$B$2:$E$1000,4,0)),0,(VLOOKUP(C1282,'WI Vs ASM'!$B$2:$E$1000,4,0)))</f>
        <v>Offshore</v>
      </c>
      <c r="K1282" s="11" t="str">
        <f>IF(ISERROR(VLOOKUP(C1282,'WI Vs ASM'!$B$2:$F$1000,5,0)),0,(VLOOKUP(C1282,'WI Vs ASM'!$B$2:$F$1000,5,0)))</f>
        <v>02-Variable Billable</v>
      </c>
      <c r="L1282" s="11" t="str">
        <f>IF(ISERROR(VLOOKUP(C1282,'WI Vs ASM'!$B$2:$D$1000,3,0)),0,(VLOOKUP(C1282,'WI Vs ASM'!$B$2:$D$1000,3,0)))</f>
        <v>78-Landed BA-SE Offshore</v>
      </c>
      <c r="M1282" s="11" t="str">
        <f>IF(ISERROR(VLOOKUP(C1282,'WI Vs ASM'!$B$2:$I$1000,8,0)),0,(VLOOKUP(C1282,'WI Vs ASM'!$B$2:$I$1000,8,0)))</f>
        <v>Rahul Soman</v>
      </c>
      <c r="N1282" s="11" t="str">
        <f>IF(ISERROR(VLOOKUP(C1282,'WI Vs ASM'!$B$2:$G$1000,6,0)),0,(VLOOKUP(C1282,'WI Vs ASM'!$B$2:$G$1000,6,0)))</f>
        <v>Commercial</v>
      </c>
      <c r="O1282" s="11" t="str">
        <f>IF(ISERROR(VLOOKUP(C1282,'WI Vs ASM'!$B$2:$H$1000,7,0)),0,(VLOOKUP(C1282,'WI Vs ASM'!$B$2:$H$1000,7,0)))</f>
        <v>Commercial</v>
      </c>
      <c r="P1282" s="11" t="str">
        <f t="shared" ref="P1282:P1345" si="558">TEXT(E1282,"MMM-YY")</f>
        <v>May-17</v>
      </c>
      <c r="Q1282" s="11" t="str">
        <f t="shared" ref="Q1282:Q1345" si="559">Quarterdetails(P1282)</f>
        <v>Q2</v>
      </c>
      <c r="R1282" s="11" t="str">
        <f>IF(ISERROR(VLOOKUP(C1282,'WI Vs ASM'!$B$2:$J$1000,9,0)),0,(VLOOKUP(C1282,'WI Vs ASM'!$B$2:$J$1000,9,0)))</f>
        <v>Jyothi Pai</v>
      </c>
      <c r="S1282" s="11" t="str">
        <f>IF(ISERROR(VLOOKUP(C1282,'WI Vs ASM'!$B$2:$K$1000,10,0)),0,(VLOOKUP(C1282,'WI Vs ASM'!$B$2:$K$1000,10,0)))</f>
        <v>Steve J Sorensen</v>
      </c>
      <c r="T1282" s="11" t="str">
        <f>IF(ISERROR(VLOOKUP(C1282,'WI Vs ASM'!$B$2:$L$1000,11,0)),0,(VLOOKUP(C1282,'WI Vs ASM'!$B$2:$L$1000,11,0)))</f>
        <v>Sreekala Balasubramanian</v>
      </c>
      <c r="U1282" s="11" t="e">
        <f t="shared" si="539"/>
        <v>#VALUE!</v>
      </c>
      <c r="V1282" s="11" t="str">
        <f t="shared" ref="V1282:V1345" si="560">IF(OR(AP1282=1,AQ1282=1,AR1282=1,AS1282=1,AT1282=1,AU1282=1,AV1282=1),"Yes","No")</f>
        <v>No</v>
      </c>
      <c r="W1282" s="11" t="str">
        <f t="shared" ref="W1282:W1345" si="561">IF(V1282&lt;&gt;"Yes",IF(AND(K1282&lt;&gt;"09-NonBillable"),"Yes","No"),"No")</f>
        <v>Yes</v>
      </c>
      <c r="X1282" s="11" t="str">
        <f t="shared" ref="X1282:X1345" si="562">IF(ISERROR(IF(OR(RIGHT(C1282,2)="LB",(RIGHT(C1282,2)="MG"),(C1282="WAFCOGEN")),"Yes","No")),"No",(IF(OR(RIGHT(C1282,2)="LB",(RIGHT(C1282,2)="MG"),(C1282="WAFCOGEN")),"Yes","No")))</f>
        <v>Yes</v>
      </c>
      <c r="Y1282" s="11" t="str">
        <f t="shared" ref="Y1282:Y1345" si="563">CTCdetails(AE1282)</f>
        <v>No</v>
      </c>
      <c r="Z1282" s="11" t="str">
        <f t="shared" ref="Z1282:Z1345" si="564">Ignitedetails(C1282)</f>
        <v>No</v>
      </c>
      <c r="AA1282" s="11" t="str">
        <f t="shared" si="540"/>
        <v>No</v>
      </c>
      <c r="AB1282" s="11">
        <f>IF(ISERROR(VLOOKUP(U1282,'ITWR Dump'!$A$2:$Y$5000,24,0)),0,(VLOOKUP('ILC Report'!U1282,'ITWR Dump'!$A$2:$Y$5000,24,0)))</f>
        <v>0</v>
      </c>
      <c r="AC1282" s="11" t="str">
        <f t="shared" si="541"/>
        <v>Yes</v>
      </c>
      <c r="AD1282" s="11" t="str">
        <f t="shared" si="542"/>
        <v>BASE/Staff Aug</v>
      </c>
      <c r="AE1282" s="11">
        <f>IF(ISERROR(VLOOKUP(U1282,'ITWR Dump'!$A$2:$Y$5000,13,0)),0,(VLOOKUP(U1282,'ITWR Dump'!$A$2:$Y$5000,13,0)))</f>
        <v>0</v>
      </c>
      <c r="AF1282" s="11">
        <f>IF(ISERROR(VLOOKUP(U1282,'ITWR Dump'!$A$2:$Y$5000,11,0)),0,(VLOOKUP(U1282,'ITWR Dump'!$A$2:$Y$5000,11,0)))</f>
        <v>0</v>
      </c>
      <c r="AG1282" s="11">
        <f>IF(ISERROR(VLOOKUP(U1282,'ITWR Dump'!$A$2:$Y$5000,2,0)),0,(VLOOKUP(U1282,'ITWR Dump'!$A$2:$Y$5000,2,0)))</f>
        <v>0</v>
      </c>
      <c r="AH1282" s="11">
        <f>IF(ISERROR(VLOOKUP(U1282,'ITWR Dump'!$A$2:$Y$5000,14,0)),0,(VLOOKUP(U1282,'ITWR Dump'!$A$2:$Y$5000,14,0)))</f>
        <v>0</v>
      </c>
      <c r="AI1282" s="11" t="str">
        <f t="shared" si="543"/>
        <v>78-Landed BA-SE Offshore</v>
      </c>
      <c r="AJ1282" s="11" t="str">
        <f t="shared" si="544"/>
        <v>Offshore</v>
      </c>
      <c r="AK1282" s="11" t="str">
        <f>IF(ISERROR(VLOOKUP(A1282,'Team Data'!$C$2:$U$213,17,0)),0,(VLOOKUP(A1282,'Team Data'!$C$2:$U$213,17,0)))</f>
        <v>IMS and FN</v>
      </c>
      <c r="AL1282" s="11" t="str">
        <f t="shared" si="545"/>
        <v>2017-04-24</v>
      </c>
      <c r="AM1282" s="11">
        <f>IF(ISERROR(VLOOKUP(U1282,'ITWR Dump'!$A$2:$Y$5000,16,0)),0,(VLOOKUP(U1282,'ITWR Dump'!$A$2:$Y$5000,16,0)))</f>
        <v>0</v>
      </c>
      <c r="AN1282" s="11">
        <f>IF(ISERROR(VLOOKUP(U1282,'ITWR Dump'!$A$2:$Y$5000,18,0)),0,(VLOOKUP(U1282,'ITWR Dump'!$A$2:$Y$5000,18,0)))</f>
        <v>0</v>
      </c>
      <c r="AO1282" s="11">
        <f>IF(ISERROR(VLOOKUP(U1282,'ITWR Dump'!$A$2:$Y$5000,25,0)),0,(VLOOKUP('ILC Report'!U1282,'ITWR Dump'!$A$2:$Y$5000,25,0)))</f>
        <v>0</v>
      </c>
      <c r="AP1282" s="11">
        <f t="shared" si="546"/>
        <v>0</v>
      </c>
      <c r="AQ1282" s="26">
        <f t="shared" si="547"/>
        <v>0</v>
      </c>
      <c r="AR1282" s="26">
        <f t="shared" si="548"/>
        <v>0</v>
      </c>
      <c r="AS1282" s="26">
        <f t="shared" si="549"/>
        <v>0</v>
      </c>
      <c r="AT1282" s="26">
        <f t="shared" si="550"/>
        <v>0</v>
      </c>
      <c r="AU1282" s="26">
        <f t="shared" si="551"/>
        <v>0</v>
      </c>
      <c r="AV1282" s="26">
        <f t="shared" si="552"/>
        <v>0</v>
      </c>
      <c r="AW1282" s="11" t="s">
        <v>653</v>
      </c>
      <c r="AX1282" s="11" t="str">
        <f>VLOOKUP(L1282,Group!$A$2:$B$1000,2,0)</f>
        <v>Enhancement</v>
      </c>
      <c r="AY1282" s="11">
        <f>IF(ISERROR(VLOOKUP(U1282,'ITWR Dump'!$A$2:$Y$5000,15,0)),0,(VLOOKUP('ILC Report'!U1282,'ITWR Dump'!$A$2:$Y$5000,15,0)))</f>
        <v>0</v>
      </c>
      <c r="AZ1282" s="11" t="str">
        <f t="shared" si="553"/>
        <v>No</v>
      </c>
      <c r="BA1282" s="11" t="str">
        <f t="shared" si="554"/>
        <v>BKI</v>
      </c>
      <c r="BB1282" s="11" t="str">
        <f t="shared" si="555"/>
        <v>LB</v>
      </c>
      <c r="BC1282" s="11" t="str">
        <f t="shared" si="556"/>
        <v>No</v>
      </c>
    </row>
    <row r="1283" spans="1:55" x14ac:dyDescent="0.3">
      <c r="A1283" s="11" t="s">
        <v>685</v>
      </c>
      <c r="B1283" s="11" t="s">
        <v>1873</v>
      </c>
      <c r="C1283" s="11" t="s">
        <v>572</v>
      </c>
      <c r="D1283" s="11" t="s">
        <v>2456</v>
      </c>
      <c r="E1283" s="38" t="s">
        <v>2903</v>
      </c>
      <c r="F1283" s="11">
        <v>40</v>
      </c>
      <c r="G1283" s="40" t="s">
        <v>218</v>
      </c>
      <c r="H1283" s="11" t="str">
        <f t="shared" ref="H1283:H1346" si="565">Shiftdetails($G1283)</f>
        <v>Regular</v>
      </c>
      <c r="I1283" s="11" t="str">
        <f t="shared" si="557"/>
        <v>INDIA</v>
      </c>
      <c r="J1283" s="11" t="str">
        <f>IF(ISERROR(VLOOKUP(C1283,'WI Vs ASM'!$B$2:$E$1000,4,0)),0,(VLOOKUP(C1283,'WI Vs ASM'!$B$2:$E$1000,4,0)))</f>
        <v>Offshore</v>
      </c>
      <c r="K1283" s="11" t="str">
        <f>IF(ISERROR(VLOOKUP(C1283,'WI Vs ASM'!$B$2:$F$1000,5,0)),0,(VLOOKUP(C1283,'WI Vs ASM'!$B$2:$F$1000,5,0)))</f>
        <v>02-Variable Billable</v>
      </c>
      <c r="L1283" s="11" t="str">
        <f>IF(ISERROR(VLOOKUP(C1283,'WI Vs ASM'!$B$2:$D$1000,3,0)),0,(VLOOKUP(C1283,'WI Vs ASM'!$B$2:$D$1000,3,0)))</f>
        <v>78-Landed BA-SE Offshore</v>
      </c>
      <c r="M1283" s="11" t="str">
        <f>IF(ISERROR(VLOOKUP(C1283,'WI Vs ASM'!$B$2:$I$1000,8,0)),0,(VLOOKUP(C1283,'WI Vs ASM'!$B$2:$I$1000,8,0)))</f>
        <v>Rahul Soman</v>
      </c>
      <c r="N1283" s="11" t="str">
        <f>IF(ISERROR(VLOOKUP(C1283,'WI Vs ASM'!$B$2:$G$1000,6,0)),0,(VLOOKUP(C1283,'WI Vs ASM'!$B$2:$G$1000,6,0)))</f>
        <v>Commercial</v>
      </c>
      <c r="O1283" s="11" t="str">
        <f>IF(ISERROR(VLOOKUP(C1283,'WI Vs ASM'!$B$2:$H$1000,7,0)),0,(VLOOKUP(C1283,'WI Vs ASM'!$B$2:$H$1000,7,0)))</f>
        <v>Commercial</v>
      </c>
      <c r="P1283" s="11" t="str">
        <f t="shared" si="558"/>
        <v>May-17</v>
      </c>
      <c r="Q1283" s="11" t="str">
        <f t="shared" si="559"/>
        <v>Q2</v>
      </c>
      <c r="R1283" s="11" t="str">
        <f>IF(ISERROR(VLOOKUP(C1283,'WI Vs ASM'!$B$2:$J$1000,9,0)),0,(VLOOKUP(C1283,'WI Vs ASM'!$B$2:$J$1000,9,0)))</f>
        <v>Jyothi Pai</v>
      </c>
      <c r="S1283" s="11" t="str">
        <f>IF(ISERROR(VLOOKUP(C1283,'WI Vs ASM'!$B$2:$K$1000,10,0)),0,(VLOOKUP(C1283,'WI Vs ASM'!$B$2:$K$1000,10,0)))</f>
        <v>Steve J Sorensen</v>
      </c>
      <c r="T1283" s="11" t="str">
        <f>IF(ISERROR(VLOOKUP(C1283,'WI Vs ASM'!$B$2:$L$1000,11,0)),0,(VLOOKUP(C1283,'WI Vs ASM'!$B$2:$L$1000,11,0)))</f>
        <v>Sreekala Balasubramanian</v>
      </c>
      <c r="U1283" s="11" t="e">
        <f t="shared" ref="U1283:U1346" si="566">IF(ISERROR(MID((UPPER(D1283)),(FIND("WR",(UPPER(D1283)),1)),8)),MID((UPPER(D1283)),(FIND("ENH",(UPPER(D1283)),1)),9),MID((UPPER(D1283)),(FIND("WR",(UPPER(D1283)),1)),8))</f>
        <v>#VALUE!</v>
      </c>
      <c r="V1283" s="11" t="str">
        <f t="shared" si="560"/>
        <v>No</v>
      </c>
      <c r="W1283" s="11" t="str">
        <f t="shared" si="561"/>
        <v>Yes</v>
      </c>
      <c r="X1283" s="11" t="str">
        <f t="shared" si="562"/>
        <v>Yes</v>
      </c>
      <c r="Y1283" s="11" t="str">
        <f t="shared" si="563"/>
        <v>No</v>
      </c>
      <c r="Z1283" s="11" t="str">
        <f t="shared" si="564"/>
        <v>No</v>
      </c>
      <c r="AA1283" s="11" t="str">
        <f t="shared" ref="AA1283:AA1346" si="567">RTCdetails(AE1283,AY1283)</f>
        <v>No</v>
      </c>
      <c r="AB1283" s="11">
        <f>IF(ISERROR(VLOOKUP(U1283,'ITWR Dump'!$A$2:$Y$5000,24,0)),0,(VLOOKUP('ILC Report'!U1283,'ITWR Dump'!$A$2:$Y$5000,24,0)))</f>
        <v>0</v>
      </c>
      <c r="AC1283" s="11" t="str">
        <f t="shared" ref="AC1283:AC1346" si="568">Billable(X1283,Y1283,Z1283,AA1283,BC1283)</f>
        <v>Yes</v>
      </c>
      <c r="AD1283" s="11" t="str">
        <f t="shared" ref="AD1283:AD1346" si="569">IF(X1283="Yes",$X$1,IF(Y1283="Yes",$Y$1,IF(Z1283="Yes",$Z$1,IF(AA1283="Yes",$AA$1,""))))</f>
        <v>BASE/Staff Aug</v>
      </c>
      <c r="AE1283" s="11">
        <f>IF(ISERROR(VLOOKUP(U1283,'ITWR Dump'!$A$2:$Y$5000,13,0)),0,(VLOOKUP(U1283,'ITWR Dump'!$A$2:$Y$5000,13,0)))</f>
        <v>0</v>
      </c>
      <c r="AF1283" s="11">
        <f>IF(ISERROR(VLOOKUP(U1283,'ITWR Dump'!$A$2:$Y$5000,11,0)),0,(VLOOKUP(U1283,'ITWR Dump'!$A$2:$Y$5000,11,0)))</f>
        <v>0</v>
      </c>
      <c r="AG1283" s="11">
        <f>IF(ISERROR(VLOOKUP(U1283,'ITWR Dump'!$A$2:$Y$5000,2,0)),0,(VLOOKUP(U1283,'ITWR Dump'!$A$2:$Y$5000,2,0)))</f>
        <v>0</v>
      </c>
      <c r="AH1283" s="11">
        <f>IF(ISERROR(VLOOKUP(U1283,'ITWR Dump'!$A$2:$Y$5000,14,0)),0,(VLOOKUP(U1283,'ITWR Dump'!$A$2:$Y$5000,14,0)))</f>
        <v>0</v>
      </c>
      <c r="AI1283" s="11" t="str">
        <f t="shared" ref="AI1283:AI1346" si="570">UdfCategory(H1283,L1283,AJ1283)</f>
        <v>78-Landed BA-SE Offshore</v>
      </c>
      <c r="AJ1283" s="11" t="str">
        <f t="shared" ref="AJ1283:AJ1346" si="571">OnOffLanded(A1283,C1283,J1283)</f>
        <v>Offshore</v>
      </c>
      <c r="AK1283" s="11" t="str">
        <f>IF(ISERROR(VLOOKUP(A1283,'Team Data'!$C$2:$U$213,17,0)),0,(VLOOKUP(A1283,'Team Data'!$C$2:$U$213,17,0)))</f>
        <v>IMS and FN</v>
      </c>
      <c r="AL1283" s="11" t="str">
        <f t="shared" ref="AL1283:AL1346" si="572">LEFT(AW1283,10)</f>
        <v>2017-04-24</v>
      </c>
      <c r="AM1283" s="11">
        <f>IF(ISERROR(VLOOKUP(U1283,'ITWR Dump'!$A$2:$Y$5000,16,0)),0,(VLOOKUP(U1283,'ITWR Dump'!$A$2:$Y$5000,16,0)))</f>
        <v>0</v>
      </c>
      <c r="AN1283" s="11">
        <f>IF(ISERROR(VLOOKUP(U1283,'ITWR Dump'!$A$2:$Y$5000,18,0)),0,(VLOOKUP(U1283,'ITWR Dump'!$A$2:$Y$5000,18,0)))</f>
        <v>0</v>
      </c>
      <c r="AO1283" s="11">
        <f>IF(ISERROR(VLOOKUP(U1283,'ITWR Dump'!$A$2:$Y$5000,25,0)),0,(VLOOKUP('ILC Report'!U1283,'ITWR Dump'!$A$2:$Y$5000,25,0)))</f>
        <v>0</v>
      </c>
      <c r="AP1283" s="11">
        <f t="shared" ref="AP1283:AP1346" si="573">IFERROR(FIND("INC0",D1283,1),0)</f>
        <v>0</v>
      </c>
      <c r="AQ1283" s="26">
        <f t="shared" ref="AQ1283:AQ1346" si="574">IFERROR(FIND("INC1",D1283,1),0)</f>
        <v>0</v>
      </c>
      <c r="AR1283" s="26">
        <f t="shared" ref="AR1283:AR1346" si="575">IFERROR(FIND("INC2",D1283,1),0)</f>
        <v>0</v>
      </c>
      <c r="AS1283" s="26">
        <f t="shared" ref="AS1283:AS1346" si="576">IFERROR(FIND("INC3",D1283,1),0)</f>
        <v>0</v>
      </c>
      <c r="AT1283" s="26">
        <f t="shared" ref="AT1283:AT1346" si="577">IFERROR(FIND("INC4",D1283,1),0)</f>
        <v>0</v>
      </c>
      <c r="AU1283" s="26">
        <f t="shared" ref="AU1283:AU1346" si="578">IFERROR(FIND("INC 0",D1283,1),0)</f>
        <v>0</v>
      </c>
      <c r="AV1283" s="26">
        <f t="shared" ref="AV1283:AV1346" si="579">IFERROR(FIND("INC 1",D1283,1),0)</f>
        <v>0</v>
      </c>
      <c r="AW1283" s="11" t="s">
        <v>653</v>
      </c>
      <c r="AX1283" s="11" t="str">
        <f>VLOOKUP(L1283,Group!$A$2:$B$1000,2,0)</f>
        <v>Enhancement</v>
      </c>
      <c r="AY1283" s="11">
        <f>IF(ISERROR(VLOOKUP(U1283,'ITWR Dump'!$A$2:$Y$5000,15,0)),0,(VLOOKUP('ILC Report'!U1283,'ITWR Dump'!$A$2:$Y$5000,15,0)))</f>
        <v>0</v>
      </c>
      <c r="AZ1283" s="11" t="str">
        <f t="shared" ref="AZ1283:AZ1346" si="580">Adoc(BB1283,D1283)</f>
        <v>No</v>
      </c>
      <c r="BA1283" s="11" t="str">
        <f t="shared" ref="BA1283:BA1346" si="581">LEFT(C1283,3)</f>
        <v>BKI</v>
      </c>
      <c r="BB1283" s="11" t="str">
        <f t="shared" ref="BB1283:BB1346" si="582">RIGHT(C1283,2)</f>
        <v>LB</v>
      </c>
      <c r="BC1283" s="11" t="str">
        <f t="shared" ref="BC1283:BC1346" si="583">Work(AF1283)</f>
        <v>No</v>
      </c>
    </row>
    <row r="1284" spans="1:55" x14ac:dyDescent="0.3">
      <c r="A1284" s="11" t="s">
        <v>685</v>
      </c>
      <c r="B1284" s="11" t="s">
        <v>1873</v>
      </c>
      <c r="C1284" s="11" t="s">
        <v>572</v>
      </c>
      <c r="D1284" s="11" t="s">
        <v>2456</v>
      </c>
      <c r="E1284" s="38" t="s">
        <v>2904</v>
      </c>
      <c r="F1284" s="11">
        <v>40</v>
      </c>
      <c r="G1284" s="40" t="s">
        <v>218</v>
      </c>
      <c r="H1284" s="11" t="str">
        <f t="shared" si="565"/>
        <v>Regular</v>
      </c>
      <c r="I1284" s="11" t="str">
        <f t="shared" si="557"/>
        <v>INDIA</v>
      </c>
      <c r="J1284" s="11" t="str">
        <f>IF(ISERROR(VLOOKUP(C1284,'WI Vs ASM'!$B$2:$E$1000,4,0)),0,(VLOOKUP(C1284,'WI Vs ASM'!$B$2:$E$1000,4,0)))</f>
        <v>Offshore</v>
      </c>
      <c r="K1284" s="11" t="str">
        <f>IF(ISERROR(VLOOKUP(C1284,'WI Vs ASM'!$B$2:$F$1000,5,0)),0,(VLOOKUP(C1284,'WI Vs ASM'!$B$2:$F$1000,5,0)))</f>
        <v>02-Variable Billable</v>
      </c>
      <c r="L1284" s="11" t="str">
        <f>IF(ISERROR(VLOOKUP(C1284,'WI Vs ASM'!$B$2:$D$1000,3,0)),0,(VLOOKUP(C1284,'WI Vs ASM'!$B$2:$D$1000,3,0)))</f>
        <v>78-Landed BA-SE Offshore</v>
      </c>
      <c r="M1284" s="11" t="str">
        <f>IF(ISERROR(VLOOKUP(C1284,'WI Vs ASM'!$B$2:$I$1000,8,0)),0,(VLOOKUP(C1284,'WI Vs ASM'!$B$2:$I$1000,8,0)))</f>
        <v>Rahul Soman</v>
      </c>
      <c r="N1284" s="11" t="str">
        <f>IF(ISERROR(VLOOKUP(C1284,'WI Vs ASM'!$B$2:$G$1000,6,0)),0,(VLOOKUP(C1284,'WI Vs ASM'!$B$2:$G$1000,6,0)))</f>
        <v>Commercial</v>
      </c>
      <c r="O1284" s="11" t="str">
        <f>IF(ISERROR(VLOOKUP(C1284,'WI Vs ASM'!$B$2:$H$1000,7,0)),0,(VLOOKUP(C1284,'WI Vs ASM'!$B$2:$H$1000,7,0)))</f>
        <v>Commercial</v>
      </c>
      <c r="P1284" s="11" t="str">
        <f t="shared" si="558"/>
        <v>May-17</v>
      </c>
      <c r="Q1284" s="11" t="str">
        <f t="shared" si="559"/>
        <v>Q2</v>
      </c>
      <c r="R1284" s="11" t="str">
        <f>IF(ISERROR(VLOOKUP(C1284,'WI Vs ASM'!$B$2:$J$1000,9,0)),0,(VLOOKUP(C1284,'WI Vs ASM'!$B$2:$J$1000,9,0)))</f>
        <v>Jyothi Pai</v>
      </c>
      <c r="S1284" s="11" t="str">
        <f>IF(ISERROR(VLOOKUP(C1284,'WI Vs ASM'!$B$2:$K$1000,10,0)),0,(VLOOKUP(C1284,'WI Vs ASM'!$B$2:$K$1000,10,0)))</f>
        <v>Steve J Sorensen</v>
      </c>
      <c r="T1284" s="11" t="str">
        <f>IF(ISERROR(VLOOKUP(C1284,'WI Vs ASM'!$B$2:$L$1000,11,0)),0,(VLOOKUP(C1284,'WI Vs ASM'!$B$2:$L$1000,11,0)))</f>
        <v>Sreekala Balasubramanian</v>
      </c>
      <c r="U1284" s="11" t="e">
        <f t="shared" si="566"/>
        <v>#VALUE!</v>
      </c>
      <c r="V1284" s="11" t="str">
        <f t="shared" si="560"/>
        <v>No</v>
      </c>
      <c r="W1284" s="11" t="str">
        <f t="shared" si="561"/>
        <v>Yes</v>
      </c>
      <c r="X1284" s="11" t="str">
        <f t="shared" si="562"/>
        <v>Yes</v>
      </c>
      <c r="Y1284" s="11" t="str">
        <f t="shared" si="563"/>
        <v>No</v>
      </c>
      <c r="Z1284" s="11" t="str">
        <f t="shared" si="564"/>
        <v>No</v>
      </c>
      <c r="AA1284" s="11" t="str">
        <f t="shared" si="567"/>
        <v>No</v>
      </c>
      <c r="AB1284" s="11">
        <f>IF(ISERROR(VLOOKUP(U1284,'ITWR Dump'!$A$2:$Y$5000,24,0)),0,(VLOOKUP('ILC Report'!U1284,'ITWR Dump'!$A$2:$Y$5000,24,0)))</f>
        <v>0</v>
      </c>
      <c r="AC1284" s="11" t="str">
        <f t="shared" si="568"/>
        <v>Yes</v>
      </c>
      <c r="AD1284" s="11" t="str">
        <f t="shared" si="569"/>
        <v>BASE/Staff Aug</v>
      </c>
      <c r="AE1284" s="11">
        <f>IF(ISERROR(VLOOKUP(U1284,'ITWR Dump'!$A$2:$Y$5000,13,0)),0,(VLOOKUP(U1284,'ITWR Dump'!$A$2:$Y$5000,13,0)))</f>
        <v>0</v>
      </c>
      <c r="AF1284" s="11">
        <f>IF(ISERROR(VLOOKUP(U1284,'ITWR Dump'!$A$2:$Y$5000,11,0)),0,(VLOOKUP(U1284,'ITWR Dump'!$A$2:$Y$5000,11,0)))</f>
        <v>0</v>
      </c>
      <c r="AG1284" s="11">
        <f>IF(ISERROR(VLOOKUP(U1284,'ITWR Dump'!$A$2:$Y$5000,2,0)),0,(VLOOKUP(U1284,'ITWR Dump'!$A$2:$Y$5000,2,0)))</f>
        <v>0</v>
      </c>
      <c r="AH1284" s="11">
        <f>IF(ISERROR(VLOOKUP(U1284,'ITWR Dump'!$A$2:$Y$5000,14,0)),0,(VLOOKUP(U1284,'ITWR Dump'!$A$2:$Y$5000,14,0)))</f>
        <v>0</v>
      </c>
      <c r="AI1284" s="11" t="str">
        <f t="shared" si="570"/>
        <v>78-Landed BA-SE Offshore</v>
      </c>
      <c r="AJ1284" s="11" t="str">
        <f t="shared" si="571"/>
        <v>Offshore</v>
      </c>
      <c r="AK1284" s="11" t="str">
        <f>IF(ISERROR(VLOOKUP(A1284,'Team Data'!$C$2:$U$213,17,0)),0,(VLOOKUP(A1284,'Team Data'!$C$2:$U$213,17,0)))</f>
        <v>IMS and FN</v>
      </c>
      <c r="AL1284" s="11" t="str">
        <f t="shared" si="572"/>
        <v>2017-04-24</v>
      </c>
      <c r="AM1284" s="11">
        <f>IF(ISERROR(VLOOKUP(U1284,'ITWR Dump'!$A$2:$Y$5000,16,0)),0,(VLOOKUP(U1284,'ITWR Dump'!$A$2:$Y$5000,16,0)))</f>
        <v>0</v>
      </c>
      <c r="AN1284" s="11">
        <f>IF(ISERROR(VLOOKUP(U1284,'ITWR Dump'!$A$2:$Y$5000,18,0)),0,(VLOOKUP(U1284,'ITWR Dump'!$A$2:$Y$5000,18,0)))</f>
        <v>0</v>
      </c>
      <c r="AO1284" s="11">
        <f>IF(ISERROR(VLOOKUP(U1284,'ITWR Dump'!$A$2:$Y$5000,25,0)),0,(VLOOKUP('ILC Report'!U1284,'ITWR Dump'!$A$2:$Y$5000,25,0)))</f>
        <v>0</v>
      </c>
      <c r="AP1284" s="11">
        <f t="shared" si="573"/>
        <v>0</v>
      </c>
      <c r="AQ1284" s="26">
        <f t="shared" si="574"/>
        <v>0</v>
      </c>
      <c r="AR1284" s="26">
        <f t="shared" si="575"/>
        <v>0</v>
      </c>
      <c r="AS1284" s="26">
        <f t="shared" si="576"/>
        <v>0</v>
      </c>
      <c r="AT1284" s="26">
        <f t="shared" si="577"/>
        <v>0</v>
      </c>
      <c r="AU1284" s="26">
        <f t="shared" si="578"/>
        <v>0</v>
      </c>
      <c r="AV1284" s="26">
        <f t="shared" si="579"/>
        <v>0</v>
      </c>
      <c r="AW1284" s="11" t="s">
        <v>653</v>
      </c>
      <c r="AX1284" s="11" t="str">
        <f>VLOOKUP(L1284,Group!$A$2:$B$1000,2,0)</f>
        <v>Enhancement</v>
      </c>
      <c r="AY1284" s="11">
        <f>IF(ISERROR(VLOOKUP(U1284,'ITWR Dump'!$A$2:$Y$5000,15,0)),0,(VLOOKUP('ILC Report'!U1284,'ITWR Dump'!$A$2:$Y$5000,15,0)))</f>
        <v>0</v>
      </c>
      <c r="AZ1284" s="11" t="str">
        <f t="shared" si="580"/>
        <v>No</v>
      </c>
      <c r="BA1284" s="11" t="str">
        <f t="shared" si="581"/>
        <v>BKI</v>
      </c>
      <c r="BB1284" s="11" t="str">
        <f t="shared" si="582"/>
        <v>LB</v>
      </c>
      <c r="BC1284" s="11" t="str">
        <f t="shared" si="583"/>
        <v>No</v>
      </c>
    </row>
    <row r="1285" spans="1:55" x14ac:dyDescent="0.3">
      <c r="A1285" s="11" t="s">
        <v>686</v>
      </c>
      <c r="B1285" s="11" t="s">
        <v>1874</v>
      </c>
      <c r="C1285" s="11" t="s">
        <v>558</v>
      </c>
      <c r="D1285" s="11" t="s">
        <v>2604</v>
      </c>
      <c r="E1285" s="38" t="s">
        <v>652</v>
      </c>
      <c r="F1285" s="11">
        <v>18</v>
      </c>
      <c r="G1285" s="40" t="s">
        <v>218</v>
      </c>
      <c r="H1285" s="11" t="str">
        <f t="shared" si="565"/>
        <v>Regular</v>
      </c>
      <c r="I1285" s="11" t="str">
        <f t="shared" si="557"/>
        <v>INDIA</v>
      </c>
      <c r="J1285" s="11" t="str">
        <f>IF(ISERROR(VLOOKUP(C1285,'WI Vs ASM'!$B$2:$E$1000,4,0)),0,(VLOOKUP(C1285,'WI Vs ASM'!$B$2:$E$1000,4,0)))</f>
        <v>Offshore</v>
      </c>
      <c r="K1285" s="11" t="str">
        <f>IF(ISERROR(VLOOKUP(C1285,'WI Vs ASM'!$B$2:$F$1000,5,0)),0,(VLOOKUP(C1285,'WI Vs ASM'!$B$2:$F$1000,5,0)))</f>
        <v>02-Variable Billable</v>
      </c>
      <c r="L1285" s="11" t="str">
        <f>IF(ISERROR(VLOOKUP(C1285,'WI Vs ASM'!$B$2:$D$1000,3,0)),0,(VLOOKUP(C1285,'WI Vs ASM'!$B$2:$D$1000,3,0)))</f>
        <v>78-Landed BA-SE Offshore</v>
      </c>
      <c r="M1285" s="11" t="str">
        <f>IF(ISERROR(VLOOKUP(C1285,'WI Vs ASM'!$B$2:$I$1000,8,0)),0,(VLOOKUP(C1285,'WI Vs ASM'!$B$2:$I$1000,8,0)))</f>
        <v>Rahul Soman</v>
      </c>
      <c r="N1285" s="11" t="str">
        <f>IF(ISERROR(VLOOKUP(C1285,'WI Vs ASM'!$B$2:$G$1000,6,0)),0,(VLOOKUP(C1285,'WI Vs ASM'!$B$2:$G$1000,6,0)))</f>
        <v>CIS</v>
      </c>
      <c r="O1285" s="11" t="str">
        <f>IF(ISERROR(VLOOKUP(C1285,'WI Vs ASM'!$B$2:$H$1000,7,0)),0,(VLOOKUP(C1285,'WI Vs ASM'!$B$2:$H$1000,7,0)))</f>
        <v>CIS</v>
      </c>
      <c r="P1285" s="11" t="str">
        <f t="shared" si="558"/>
        <v>Apr-17</v>
      </c>
      <c r="Q1285" s="11" t="str">
        <f t="shared" si="559"/>
        <v>Q2</v>
      </c>
      <c r="R1285" s="11" t="str">
        <f>IF(ISERROR(VLOOKUP(C1285,'WI Vs ASM'!$B$2:$J$1000,9,0)),0,(VLOOKUP(C1285,'WI Vs ASM'!$B$2:$J$1000,9,0)))</f>
        <v>Jyothi Pai</v>
      </c>
      <c r="S1285" s="11" t="str">
        <f>IF(ISERROR(VLOOKUP(C1285,'WI Vs ASM'!$B$2:$K$1000,10,0)),0,(VLOOKUP(C1285,'WI Vs ASM'!$B$2:$K$1000,10,0)))</f>
        <v>Steve J Sorensen</v>
      </c>
      <c r="T1285" s="11" t="str">
        <f>IF(ISERROR(VLOOKUP(C1285,'WI Vs ASM'!$B$2:$L$1000,11,0)),0,(VLOOKUP(C1285,'WI Vs ASM'!$B$2:$L$1000,11,0)))</f>
        <v>Sreekala Balasubramanian</v>
      </c>
      <c r="U1285" s="11" t="e">
        <f t="shared" si="566"/>
        <v>#VALUE!</v>
      </c>
      <c r="V1285" s="11" t="str">
        <f t="shared" si="560"/>
        <v>No</v>
      </c>
      <c r="W1285" s="11" t="str">
        <f t="shared" si="561"/>
        <v>Yes</v>
      </c>
      <c r="X1285" s="11" t="str">
        <f t="shared" si="562"/>
        <v>Yes</v>
      </c>
      <c r="Y1285" s="11" t="str">
        <f t="shared" si="563"/>
        <v>No</v>
      </c>
      <c r="Z1285" s="11" t="str">
        <f t="shared" si="564"/>
        <v>No</v>
      </c>
      <c r="AA1285" s="11" t="str">
        <f t="shared" si="567"/>
        <v>No</v>
      </c>
      <c r="AB1285" s="11">
        <f>IF(ISERROR(VLOOKUP(U1285,'ITWR Dump'!$A$2:$Y$5000,24,0)),0,(VLOOKUP('ILC Report'!U1285,'ITWR Dump'!$A$2:$Y$5000,24,0)))</f>
        <v>0</v>
      </c>
      <c r="AC1285" s="11" t="str">
        <f t="shared" si="568"/>
        <v>Yes</v>
      </c>
      <c r="AD1285" s="11" t="str">
        <f t="shared" si="569"/>
        <v>BASE/Staff Aug</v>
      </c>
      <c r="AE1285" s="11">
        <f>IF(ISERROR(VLOOKUP(U1285,'ITWR Dump'!$A$2:$Y$5000,13,0)),0,(VLOOKUP(U1285,'ITWR Dump'!$A$2:$Y$5000,13,0)))</f>
        <v>0</v>
      </c>
      <c r="AF1285" s="11">
        <f>IF(ISERROR(VLOOKUP(U1285,'ITWR Dump'!$A$2:$Y$5000,11,0)),0,(VLOOKUP(U1285,'ITWR Dump'!$A$2:$Y$5000,11,0)))</f>
        <v>0</v>
      </c>
      <c r="AG1285" s="11">
        <f>IF(ISERROR(VLOOKUP(U1285,'ITWR Dump'!$A$2:$Y$5000,2,0)),0,(VLOOKUP(U1285,'ITWR Dump'!$A$2:$Y$5000,2,0)))</f>
        <v>0</v>
      </c>
      <c r="AH1285" s="11">
        <f>IF(ISERROR(VLOOKUP(U1285,'ITWR Dump'!$A$2:$Y$5000,14,0)),0,(VLOOKUP(U1285,'ITWR Dump'!$A$2:$Y$5000,14,0)))</f>
        <v>0</v>
      </c>
      <c r="AI1285" s="11" t="str">
        <f t="shared" si="570"/>
        <v>78-Landed BA-SE Offshore</v>
      </c>
      <c r="AJ1285" s="11" t="str">
        <f t="shared" si="571"/>
        <v>Offshore</v>
      </c>
      <c r="AK1285" s="11" t="str">
        <f>IF(ISERROR(VLOOKUP(A1285,'Team Data'!$C$2:$U$213,17,0)),0,(VLOOKUP(A1285,'Team Data'!$C$2:$U$213,17,0)))</f>
        <v>IMS and FN</v>
      </c>
      <c r="AL1285" s="11" t="str">
        <f t="shared" si="572"/>
        <v>2017-04-24</v>
      </c>
      <c r="AM1285" s="11">
        <f>IF(ISERROR(VLOOKUP(U1285,'ITWR Dump'!$A$2:$Y$5000,16,0)),0,(VLOOKUP(U1285,'ITWR Dump'!$A$2:$Y$5000,16,0)))</f>
        <v>0</v>
      </c>
      <c r="AN1285" s="11">
        <f>IF(ISERROR(VLOOKUP(U1285,'ITWR Dump'!$A$2:$Y$5000,18,0)),0,(VLOOKUP(U1285,'ITWR Dump'!$A$2:$Y$5000,18,0)))</f>
        <v>0</v>
      </c>
      <c r="AO1285" s="11">
        <f>IF(ISERROR(VLOOKUP(U1285,'ITWR Dump'!$A$2:$Y$5000,25,0)),0,(VLOOKUP('ILC Report'!U1285,'ITWR Dump'!$A$2:$Y$5000,25,0)))</f>
        <v>0</v>
      </c>
      <c r="AP1285" s="11">
        <f t="shared" si="573"/>
        <v>0</v>
      </c>
      <c r="AQ1285" s="26">
        <f t="shared" si="574"/>
        <v>0</v>
      </c>
      <c r="AR1285" s="26">
        <f t="shared" si="575"/>
        <v>0</v>
      </c>
      <c r="AS1285" s="26">
        <f t="shared" si="576"/>
        <v>0</v>
      </c>
      <c r="AT1285" s="26">
        <f t="shared" si="577"/>
        <v>0</v>
      </c>
      <c r="AU1285" s="26">
        <f t="shared" si="578"/>
        <v>0</v>
      </c>
      <c r="AV1285" s="26">
        <f t="shared" si="579"/>
        <v>0</v>
      </c>
      <c r="AW1285" s="11" t="s">
        <v>653</v>
      </c>
      <c r="AX1285" s="11" t="str">
        <f>VLOOKUP(L1285,Group!$A$2:$B$1000,2,0)</f>
        <v>Enhancement</v>
      </c>
      <c r="AY1285" s="11">
        <f>IF(ISERROR(VLOOKUP(U1285,'ITWR Dump'!$A$2:$Y$5000,15,0)),0,(VLOOKUP('ILC Report'!U1285,'ITWR Dump'!$A$2:$Y$5000,15,0)))</f>
        <v>0</v>
      </c>
      <c r="AZ1285" s="11" t="str">
        <f t="shared" si="580"/>
        <v>No</v>
      </c>
      <c r="BA1285" s="11" t="str">
        <f t="shared" si="581"/>
        <v>BKI</v>
      </c>
      <c r="BB1285" s="11" t="str">
        <f t="shared" si="582"/>
        <v>LB</v>
      </c>
      <c r="BC1285" s="11" t="str">
        <f t="shared" si="583"/>
        <v>No</v>
      </c>
    </row>
    <row r="1286" spans="1:55" x14ac:dyDescent="0.3">
      <c r="A1286" s="11" t="s">
        <v>686</v>
      </c>
      <c r="B1286" s="11" t="s">
        <v>1874</v>
      </c>
      <c r="C1286" s="11" t="s">
        <v>558</v>
      </c>
      <c r="D1286" s="11" t="s">
        <v>2604</v>
      </c>
      <c r="E1286" s="38" t="s">
        <v>652</v>
      </c>
      <c r="F1286" s="11">
        <v>27</v>
      </c>
      <c r="G1286" s="40" t="s">
        <v>2900</v>
      </c>
      <c r="H1286" s="11" t="str">
        <f t="shared" si="565"/>
        <v>Shift</v>
      </c>
      <c r="I1286" s="11" t="str">
        <f t="shared" si="557"/>
        <v>INDIA</v>
      </c>
      <c r="J1286" s="11" t="str">
        <f>IF(ISERROR(VLOOKUP(C1286,'WI Vs ASM'!$B$2:$E$1000,4,0)),0,(VLOOKUP(C1286,'WI Vs ASM'!$B$2:$E$1000,4,0)))</f>
        <v>Offshore</v>
      </c>
      <c r="K1286" s="11" t="str">
        <f>IF(ISERROR(VLOOKUP(C1286,'WI Vs ASM'!$B$2:$F$1000,5,0)),0,(VLOOKUP(C1286,'WI Vs ASM'!$B$2:$F$1000,5,0)))</f>
        <v>02-Variable Billable</v>
      </c>
      <c r="L1286" s="11" t="str">
        <f>IF(ISERROR(VLOOKUP(C1286,'WI Vs ASM'!$B$2:$D$1000,3,0)),0,(VLOOKUP(C1286,'WI Vs ASM'!$B$2:$D$1000,3,0)))</f>
        <v>78-Landed BA-SE Offshore</v>
      </c>
      <c r="M1286" s="11" t="str">
        <f>IF(ISERROR(VLOOKUP(C1286,'WI Vs ASM'!$B$2:$I$1000,8,0)),0,(VLOOKUP(C1286,'WI Vs ASM'!$B$2:$I$1000,8,0)))</f>
        <v>Rahul Soman</v>
      </c>
      <c r="N1286" s="11" t="str">
        <f>IF(ISERROR(VLOOKUP(C1286,'WI Vs ASM'!$B$2:$G$1000,6,0)),0,(VLOOKUP(C1286,'WI Vs ASM'!$B$2:$G$1000,6,0)))</f>
        <v>CIS</v>
      </c>
      <c r="O1286" s="11" t="str">
        <f>IF(ISERROR(VLOOKUP(C1286,'WI Vs ASM'!$B$2:$H$1000,7,0)),0,(VLOOKUP(C1286,'WI Vs ASM'!$B$2:$H$1000,7,0)))</f>
        <v>CIS</v>
      </c>
      <c r="P1286" s="11" t="str">
        <f t="shared" si="558"/>
        <v>Apr-17</v>
      </c>
      <c r="Q1286" s="11" t="str">
        <f t="shared" si="559"/>
        <v>Q2</v>
      </c>
      <c r="R1286" s="11" t="str">
        <f>IF(ISERROR(VLOOKUP(C1286,'WI Vs ASM'!$B$2:$J$1000,9,0)),0,(VLOOKUP(C1286,'WI Vs ASM'!$B$2:$J$1000,9,0)))</f>
        <v>Jyothi Pai</v>
      </c>
      <c r="S1286" s="11" t="str">
        <f>IF(ISERROR(VLOOKUP(C1286,'WI Vs ASM'!$B$2:$K$1000,10,0)),0,(VLOOKUP(C1286,'WI Vs ASM'!$B$2:$K$1000,10,0)))</f>
        <v>Steve J Sorensen</v>
      </c>
      <c r="T1286" s="11" t="str">
        <f>IF(ISERROR(VLOOKUP(C1286,'WI Vs ASM'!$B$2:$L$1000,11,0)),0,(VLOOKUP(C1286,'WI Vs ASM'!$B$2:$L$1000,11,0)))</f>
        <v>Sreekala Balasubramanian</v>
      </c>
      <c r="U1286" s="11" t="e">
        <f t="shared" si="566"/>
        <v>#VALUE!</v>
      </c>
      <c r="V1286" s="11" t="str">
        <f t="shared" si="560"/>
        <v>No</v>
      </c>
      <c r="W1286" s="11" t="str">
        <f t="shared" si="561"/>
        <v>Yes</v>
      </c>
      <c r="X1286" s="11" t="str">
        <f t="shared" si="562"/>
        <v>Yes</v>
      </c>
      <c r="Y1286" s="11" t="str">
        <f t="shared" si="563"/>
        <v>No</v>
      </c>
      <c r="Z1286" s="11" t="str">
        <f t="shared" si="564"/>
        <v>No</v>
      </c>
      <c r="AA1286" s="11" t="str">
        <f t="shared" si="567"/>
        <v>No</v>
      </c>
      <c r="AB1286" s="11">
        <f>IF(ISERROR(VLOOKUP(U1286,'ITWR Dump'!$A$2:$Y$5000,24,0)),0,(VLOOKUP('ILC Report'!U1286,'ITWR Dump'!$A$2:$Y$5000,24,0)))</f>
        <v>0</v>
      </c>
      <c r="AC1286" s="11" t="str">
        <f t="shared" si="568"/>
        <v>Yes</v>
      </c>
      <c r="AD1286" s="11" t="str">
        <f t="shared" si="569"/>
        <v>BASE/Staff Aug</v>
      </c>
      <c r="AE1286" s="11">
        <f>IF(ISERROR(VLOOKUP(U1286,'ITWR Dump'!$A$2:$Y$5000,13,0)),0,(VLOOKUP(U1286,'ITWR Dump'!$A$2:$Y$5000,13,0)))</f>
        <v>0</v>
      </c>
      <c r="AF1286" s="11">
        <f>IF(ISERROR(VLOOKUP(U1286,'ITWR Dump'!$A$2:$Y$5000,11,0)),0,(VLOOKUP(U1286,'ITWR Dump'!$A$2:$Y$5000,11,0)))</f>
        <v>0</v>
      </c>
      <c r="AG1286" s="11">
        <f>IF(ISERROR(VLOOKUP(U1286,'ITWR Dump'!$A$2:$Y$5000,2,0)),0,(VLOOKUP(U1286,'ITWR Dump'!$A$2:$Y$5000,2,0)))</f>
        <v>0</v>
      </c>
      <c r="AH1286" s="11">
        <f>IF(ISERROR(VLOOKUP(U1286,'ITWR Dump'!$A$2:$Y$5000,14,0)),0,(VLOOKUP(U1286,'ITWR Dump'!$A$2:$Y$5000,14,0)))</f>
        <v>0</v>
      </c>
      <c r="AI1286" s="11" t="str">
        <f t="shared" si="570"/>
        <v>78-Landed BA-SE Offshore</v>
      </c>
      <c r="AJ1286" s="11" t="str">
        <f t="shared" si="571"/>
        <v>Offshore</v>
      </c>
      <c r="AK1286" s="11" t="str">
        <f>IF(ISERROR(VLOOKUP(A1286,'Team Data'!$C$2:$U$213,17,0)),0,(VLOOKUP(A1286,'Team Data'!$C$2:$U$213,17,0)))</f>
        <v>IMS and FN</v>
      </c>
      <c r="AL1286" s="11" t="str">
        <f t="shared" si="572"/>
        <v>2017-04-24</v>
      </c>
      <c r="AM1286" s="11">
        <f>IF(ISERROR(VLOOKUP(U1286,'ITWR Dump'!$A$2:$Y$5000,16,0)),0,(VLOOKUP(U1286,'ITWR Dump'!$A$2:$Y$5000,16,0)))</f>
        <v>0</v>
      </c>
      <c r="AN1286" s="11">
        <f>IF(ISERROR(VLOOKUP(U1286,'ITWR Dump'!$A$2:$Y$5000,18,0)),0,(VLOOKUP(U1286,'ITWR Dump'!$A$2:$Y$5000,18,0)))</f>
        <v>0</v>
      </c>
      <c r="AO1286" s="11">
        <f>IF(ISERROR(VLOOKUP(U1286,'ITWR Dump'!$A$2:$Y$5000,25,0)),0,(VLOOKUP('ILC Report'!U1286,'ITWR Dump'!$A$2:$Y$5000,25,0)))</f>
        <v>0</v>
      </c>
      <c r="AP1286" s="11">
        <f t="shared" si="573"/>
        <v>0</v>
      </c>
      <c r="AQ1286" s="26">
        <f t="shared" si="574"/>
        <v>0</v>
      </c>
      <c r="AR1286" s="26">
        <f t="shared" si="575"/>
        <v>0</v>
      </c>
      <c r="AS1286" s="26">
        <f t="shared" si="576"/>
        <v>0</v>
      </c>
      <c r="AT1286" s="26">
        <f t="shared" si="577"/>
        <v>0</v>
      </c>
      <c r="AU1286" s="26">
        <f t="shared" si="578"/>
        <v>0</v>
      </c>
      <c r="AV1286" s="26">
        <f t="shared" si="579"/>
        <v>0</v>
      </c>
      <c r="AW1286" s="11" t="s">
        <v>653</v>
      </c>
      <c r="AX1286" s="11" t="str">
        <f>VLOOKUP(L1286,Group!$A$2:$B$1000,2,0)</f>
        <v>Enhancement</v>
      </c>
      <c r="AY1286" s="11">
        <f>IF(ISERROR(VLOOKUP(U1286,'ITWR Dump'!$A$2:$Y$5000,15,0)),0,(VLOOKUP('ILC Report'!U1286,'ITWR Dump'!$A$2:$Y$5000,15,0)))</f>
        <v>0</v>
      </c>
      <c r="AZ1286" s="11" t="str">
        <f t="shared" si="580"/>
        <v>No</v>
      </c>
      <c r="BA1286" s="11" t="str">
        <f t="shared" si="581"/>
        <v>BKI</v>
      </c>
      <c r="BB1286" s="11" t="str">
        <f t="shared" si="582"/>
        <v>LB</v>
      </c>
      <c r="BC1286" s="11" t="str">
        <f t="shared" si="583"/>
        <v>No</v>
      </c>
    </row>
    <row r="1287" spans="1:55" x14ac:dyDescent="0.3">
      <c r="A1287" s="11" t="s">
        <v>686</v>
      </c>
      <c r="B1287" s="11" t="s">
        <v>1874</v>
      </c>
      <c r="C1287" s="11" t="s">
        <v>558</v>
      </c>
      <c r="D1287" s="11" t="s">
        <v>2604</v>
      </c>
      <c r="E1287" s="38" t="s">
        <v>2901</v>
      </c>
      <c r="F1287" s="11">
        <v>9</v>
      </c>
      <c r="G1287" s="40" t="s">
        <v>218</v>
      </c>
      <c r="H1287" s="11" t="str">
        <f t="shared" si="565"/>
        <v>Regular</v>
      </c>
      <c r="I1287" s="11" t="str">
        <f t="shared" si="557"/>
        <v>INDIA</v>
      </c>
      <c r="J1287" s="11" t="str">
        <f>IF(ISERROR(VLOOKUP(C1287,'WI Vs ASM'!$B$2:$E$1000,4,0)),0,(VLOOKUP(C1287,'WI Vs ASM'!$B$2:$E$1000,4,0)))</f>
        <v>Offshore</v>
      </c>
      <c r="K1287" s="11" t="str">
        <f>IF(ISERROR(VLOOKUP(C1287,'WI Vs ASM'!$B$2:$F$1000,5,0)),0,(VLOOKUP(C1287,'WI Vs ASM'!$B$2:$F$1000,5,0)))</f>
        <v>02-Variable Billable</v>
      </c>
      <c r="L1287" s="11" t="str">
        <f>IF(ISERROR(VLOOKUP(C1287,'WI Vs ASM'!$B$2:$D$1000,3,0)),0,(VLOOKUP(C1287,'WI Vs ASM'!$B$2:$D$1000,3,0)))</f>
        <v>78-Landed BA-SE Offshore</v>
      </c>
      <c r="M1287" s="11" t="str">
        <f>IF(ISERROR(VLOOKUP(C1287,'WI Vs ASM'!$B$2:$I$1000,8,0)),0,(VLOOKUP(C1287,'WI Vs ASM'!$B$2:$I$1000,8,0)))</f>
        <v>Rahul Soman</v>
      </c>
      <c r="N1287" s="11" t="str">
        <f>IF(ISERROR(VLOOKUP(C1287,'WI Vs ASM'!$B$2:$G$1000,6,0)),0,(VLOOKUP(C1287,'WI Vs ASM'!$B$2:$G$1000,6,0)))</f>
        <v>CIS</v>
      </c>
      <c r="O1287" s="11" t="str">
        <f>IF(ISERROR(VLOOKUP(C1287,'WI Vs ASM'!$B$2:$H$1000,7,0)),0,(VLOOKUP(C1287,'WI Vs ASM'!$B$2:$H$1000,7,0)))</f>
        <v>CIS</v>
      </c>
      <c r="P1287" s="11" t="str">
        <f t="shared" si="558"/>
        <v>May-17</v>
      </c>
      <c r="Q1287" s="11" t="str">
        <f t="shared" si="559"/>
        <v>Q2</v>
      </c>
      <c r="R1287" s="11" t="str">
        <f>IF(ISERROR(VLOOKUP(C1287,'WI Vs ASM'!$B$2:$J$1000,9,0)),0,(VLOOKUP(C1287,'WI Vs ASM'!$B$2:$J$1000,9,0)))</f>
        <v>Jyothi Pai</v>
      </c>
      <c r="S1287" s="11" t="str">
        <f>IF(ISERROR(VLOOKUP(C1287,'WI Vs ASM'!$B$2:$K$1000,10,0)),0,(VLOOKUP(C1287,'WI Vs ASM'!$B$2:$K$1000,10,0)))</f>
        <v>Steve J Sorensen</v>
      </c>
      <c r="T1287" s="11" t="str">
        <f>IF(ISERROR(VLOOKUP(C1287,'WI Vs ASM'!$B$2:$L$1000,11,0)),0,(VLOOKUP(C1287,'WI Vs ASM'!$B$2:$L$1000,11,0)))</f>
        <v>Sreekala Balasubramanian</v>
      </c>
      <c r="U1287" s="11" t="e">
        <f t="shared" si="566"/>
        <v>#VALUE!</v>
      </c>
      <c r="V1287" s="11" t="str">
        <f t="shared" si="560"/>
        <v>No</v>
      </c>
      <c r="W1287" s="11" t="str">
        <f t="shared" si="561"/>
        <v>Yes</v>
      </c>
      <c r="X1287" s="11" t="str">
        <f t="shared" si="562"/>
        <v>Yes</v>
      </c>
      <c r="Y1287" s="11" t="str">
        <f t="shared" si="563"/>
        <v>No</v>
      </c>
      <c r="Z1287" s="11" t="str">
        <f t="shared" si="564"/>
        <v>No</v>
      </c>
      <c r="AA1287" s="11" t="str">
        <f t="shared" si="567"/>
        <v>No</v>
      </c>
      <c r="AB1287" s="11">
        <f>IF(ISERROR(VLOOKUP(U1287,'ITWR Dump'!$A$2:$Y$5000,24,0)),0,(VLOOKUP('ILC Report'!U1287,'ITWR Dump'!$A$2:$Y$5000,24,0)))</f>
        <v>0</v>
      </c>
      <c r="AC1287" s="11" t="str">
        <f t="shared" si="568"/>
        <v>Yes</v>
      </c>
      <c r="AD1287" s="11" t="str">
        <f t="shared" si="569"/>
        <v>BASE/Staff Aug</v>
      </c>
      <c r="AE1287" s="11">
        <f>IF(ISERROR(VLOOKUP(U1287,'ITWR Dump'!$A$2:$Y$5000,13,0)),0,(VLOOKUP(U1287,'ITWR Dump'!$A$2:$Y$5000,13,0)))</f>
        <v>0</v>
      </c>
      <c r="AF1287" s="11">
        <f>IF(ISERROR(VLOOKUP(U1287,'ITWR Dump'!$A$2:$Y$5000,11,0)),0,(VLOOKUP(U1287,'ITWR Dump'!$A$2:$Y$5000,11,0)))</f>
        <v>0</v>
      </c>
      <c r="AG1287" s="11">
        <f>IF(ISERROR(VLOOKUP(U1287,'ITWR Dump'!$A$2:$Y$5000,2,0)),0,(VLOOKUP(U1287,'ITWR Dump'!$A$2:$Y$5000,2,0)))</f>
        <v>0</v>
      </c>
      <c r="AH1287" s="11">
        <f>IF(ISERROR(VLOOKUP(U1287,'ITWR Dump'!$A$2:$Y$5000,14,0)),0,(VLOOKUP(U1287,'ITWR Dump'!$A$2:$Y$5000,14,0)))</f>
        <v>0</v>
      </c>
      <c r="AI1287" s="11" t="str">
        <f t="shared" si="570"/>
        <v>78-Landed BA-SE Offshore</v>
      </c>
      <c r="AJ1287" s="11" t="str">
        <f t="shared" si="571"/>
        <v>Offshore</v>
      </c>
      <c r="AK1287" s="11" t="str">
        <f>IF(ISERROR(VLOOKUP(A1287,'Team Data'!$C$2:$U$213,17,0)),0,(VLOOKUP(A1287,'Team Data'!$C$2:$U$213,17,0)))</f>
        <v>IMS and FN</v>
      </c>
      <c r="AL1287" s="11" t="str">
        <f t="shared" si="572"/>
        <v>2017-04-24</v>
      </c>
      <c r="AM1287" s="11">
        <f>IF(ISERROR(VLOOKUP(U1287,'ITWR Dump'!$A$2:$Y$5000,16,0)),0,(VLOOKUP(U1287,'ITWR Dump'!$A$2:$Y$5000,16,0)))</f>
        <v>0</v>
      </c>
      <c r="AN1287" s="11">
        <f>IF(ISERROR(VLOOKUP(U1287,'ITWR Dump'!$A$2:$Y$5000,18,0)),0,(VLOOKUP(U1287,'ITWR Dump'!$A$2:$Y$5000,18,0)))</f>
        <v>0</v>
      </c>
      <c r="AO1287" s="11">
        <f>IF(ISERROR(VLOOKUP(U1287,'ITWR Dump'!$A$2:$Y$5000,25,0)),0,(VLOOKUP('ILC Report'!U1287,'ITWR Dump'!$A$2:$Y$5000,25,0)))</f>
        <v>0</v>
      </c>
      <c r="AP1287" s="11">
        <f t="shared" si="573"/>
        <v>0</v>
      </c>
      <c r="AQ1287" s="26">
        <f t="shared" si="574"/>
        <v>0</v>
      </c>
      <c r="AR1287" s="26">
        <f t="shared" si="575"/>
        <v>0</v>
      </c>
      <c r="AS1287" s="26">
        <f t="shared" si="576"/>
        <v>0</v>
      </c>
      <c r="AT1287" s="26">
        <f t="shared" si="577"/>
        <v>0</v>
      </c>
      <c r="AU1287" s="26">
        <f t="shared" si="578"/>
        <v>0</v>
      </c>
      <c r="AV1287" s="26">
        <f t="shared" si="579"/>
        <v>0</v>
      </c>
      <c r="AW1287" s="11" t="s">
        <v>653</v>
      </c>
      <c r="AX1287" s="11" t="str">
        <f>VLOOKUP(L1287,Group!$A$2:$B$1000,2,0)</f>
        <v>Enhancement</v>
      </c>
      <c r="AY1287" s="11">
        <f>IF(ISERROR(VLOOKUP(U1287,'ITWR Dump'!$A$2:$Y$5000,15,0)),0,(VLOOKUP('ILC Report'!U1287,'ITWR Dump'!$A$2:$Y$5000,15,0)))</f>
        <v>0</v>
      </c>
      <c r="AZ1287" s="11" t="str">
        <f t="shared" si="580"/>
        <v>No</v>
      </c>
      <c r="BA1287" s="11" t="str">
        <f t="shared" si="581"/>
        <v>BKI</v>
      </c>
      <c r="BB1287" s="11" t="str">
        <f t="shared" si="582"/>
        <v>LB</v>
      </c>
      <c r="BC1287" s="11" t="str">
        <f t="shared" si="583"/>
        <v>No</v>
      </c>
    </row>
    <row r="1288" spans="1:55" x14ac:dyDescent="0.3">
      <c r="A1288" s="11" t="s">
        <v>686</v>
      </c>
      <c r="B1288" s="11" t="s">
        <v>1874</v>
      </c>
      <c r="C1288" s="11" t="s">
        <v>558</v>
      </c>
      <c r="D1288" s="11" t="s">
        <v>2604</v>
      </c>
      <c r="E1288" s="38" t="s">
        <v>2901</v>
      </c>
      <c r="F1288" s="11">
        <v>27</v>
      </c>
      <c r="G1288" s="40" t="s">
        <v>2900</v>
      </c>
      <c r="H1288" s="11" t="str">
        <f t="shared" si="565"/>
        <v>Shift</v>
      </c>
      <c r="I1288" s="11" t="str">
        <f t="shared" si="557"/>
        <v>INDIA</v>
      </c>
      <c r="J1288" s="11" t="str">
        <f>IF(ISERROR(VLOOKUP(C1288,'WI Vs ASM'!$B$2:$E$1000,4,0)),0,(VLOOKUP(C1288,'WI Vs ASM'!$B$2:$E$1000,4,0)))</f>
        <v>Offshore</v>
      </c>
      <c r="K1288" s="11" t="str">
        <f>IF(ISERROR(VLOOKUP(C1288,'WI Vs ASM'!$B$2:$F$1000,5,0)),0,(VLOOKUP(C1288,'WI Vs ASM'!$B$2:$F$1000,5,0)))</f>
        <v>02-Variable Billable</v>
      </c>
      <c r="L1288" s="11" t="str">
        <f>IF(ISERROR(VLOOKUP(C1288,'WI Vs ASM'!$B$2:$D$1000,3,0)),0,(VLOOKUP(C1288,'WI Vs ASM'!$B$2:$D$1000,3,0)))</f>
        <v>78-Landed BA-SE Offshore</v>
      </c>
      <c r="M1288" s="11" t="str">
        <f>IF(ISERROR(VLOOKUP(C1288,'WI Vs ASM'!$B$2:$I$1000,8,0)),0,(VLOOKUP(C1288,'WI Vs ASM'!$B$2:$I$1000,8,0)))</f>
        <v>Rahul Soman</v>
      </c>
      <c r="N1288" s="11" t="str">
        <f>IF(ISERROR(VLOOKUP(C1288,'WI Vs ASM'!$B$2:$G$1000,6,0)),0,(VLOOKUP(C1288,'WI Vs ASM'!$B$2:$G$1000,6,0)))</f>
        <v>CIS</v>
      </c>
      <c r="O1288" s="11" t="str">
        <f>IF(ISERROR(VLOOKUP(C1288,'WI Vs ASM'!$B$2:$H$1000,7,0)),0,(VLOOKUP(C1288,'WI Vs ASM'!$B$2:$H$1000,7,0)))</f>
        <v>CIS</v>
      </c>
      <c r="P1288" s="11" t="str">
        <f t="shared" si="558"/>
        <v>May-17</v>
      </c>
      <c r="Q1288" s="11" t="str">
        <f t="shared" si="559"/>
        <v>Q2</v>
      </c>
      <c r="R1288" s="11" t="str">
        <f>IF(ISERROR(VLOOKUP(C1288,'WI Vs ASM'!$B$2:$J$1000,9,0)),0,(VLOOKUP(C1288,'WI Vs ASM'!$B$2:$J$1000,9,0)))</f>
        <v>Jyothi Pai</v>
      </c>
      <c r="S1288" s="11" t="str">
        <f>IF(ISERROR(VLOOKUP(C1288,'WI Vs ASM'!$B$2:$K$1000,10,0)),0,(VLOOKUP(C1288,'WI Vs ASM'!$B$2:$K$1000,10,0)))</f>
        <v>Steve J Sorensen</v>
      </c>
      <c r="T1288" s="11" t="str">
        <f>IF(ISERROR(VLOOKUP(C1288,'WI Vs ASM'!$B$2:$L$1000,11,0)),0,(VLOOKUP(C1288,'WI Vs ASM'!$B$2:$L$1000,11,0)))</f>
        <v>Sreekala Balasubramanian</v>
      </c>
      <c r="U1288" s="11" t="e">
        <f t="shared" si="566"/>
        <v>#VALUE!</v>
      </c>
      <c r="V1288" s="11" t="str">
        <f t="shared" si="560"/>
        <v>No</v>
      </c>
      <c r="W1288" s="11" t="str">
        <f t="shared" si="561"/>
        <v>Yes</v>
      </c>
      <c r="X1288" s="11" t="str">
        <f t="shared" si="562"/>
        <v>Yes</v>
      </c>
      <c r="Y1288" s="11" t="str">
        <f t="shared" si="563"/>
        <v>No</v>
      </c>
      <c r="Z1288" s="11" t="str">
        <f t="shared" si="564"/>
        <v>No</v>
      </c>
      <c r="AA1288" s="11" t="str">
        <f t="shared" si="567"/>
        <v>No</v>
      </c>
      <c r="AB1288" s="11">
        <f>IF(ISERROR(VLOOKUP(U1288,'ITWR Dump'!$A$2:$Y$5000,24,0)),0,(VLOOKUP('ILC Report'!U1288,'ITWR Dump'!$A$2:$Y$5000,24,0)))</f>
        <v>0</v>
      </c>
      <c r="AC1288" s="11" t="str">
        <f t="shared" si="568"/>
        <v>Yes</v>
      </c>
      <c r="AD1288" s="11" t="str">
        <f t="shared" si="569"/>
        <v>BASE/Staff Aug</v>
      </c>
      <c r="AE1288" s="11">
        <f>IF(ISERROR(VLOOKUP(U1288,'ITWR Dump'!$A$2:$Y$5000,13,0)),0,(VLOOKUP(U1288,'ITWR Dump'!$A$2:$Y$5000,13,0)))</f>
        <v>0</v>
      </c>
      <c r="AF1288" s="11">
        <f>IF(ISERROR(VLOOKUP(U1288,'ITWR Dump'!$A$2:$Y$5000,11,0)),0,(VLOOKUP(U1288,'ITWR Dump'!$A$2:$Y$5000,11,0)))</f>
        <v>0</v>
      </c>
      <c r="AG1288" s="11">
        <f>IF(ISERROR(VLOOKUP(U1288,'ITWR Dump'!$A$2:$Y$5000,2,0)),0,(VLOOKUP(U1288,'ITWR Dump'!$A$2:$Y$5000,2,0)))</f>
        <v>0</v>
      </c>
      <c r="AH1288" s="11">
        <f>IF(ISERROR(VLOOKUP(U1288,'ITWR Dump'!$A$2:$Y$5000,14,0)),0,(VLOOKUP(U1288,'ITWR Dump'!$A$2:$Y$5000,14,0)))</f>
        <v>0</v>
      </c>
      <c r="AI1288" s="11" t="str">
        <f t="shared" si="570"/>
        <v>78-Landed BA-SE Offshore</v>
      </c>
      <c r="AJ1288" s="11" t="str">
        <f t="shared" si="571"/>
        <v>Offshore</v>
      </c>
      <c r="AK1288" s="11" t="str">
        <f>IF(ISERROR(VLOOKUP(A1288,'Team Data'!$C$2:$U$213,17,0)),0,(VLOOKUP(A1288,'Team Data'!$C$2:$U$213,17,0)))</f>
        <v>IMS and FN</v>
      </c>
      <c r="AL1288" s="11" t="str">
        <f t="shared" si="572"/>
        <v>2017-04-24</v>
      </c>
      <c r="AM1288" s="11">
        <f>IF(ISERROR(VLOOKUP(U1288,'ITWR Dump'!$A$2:$Y$5000,16,0)),0,(VLOOKUP(U1288,'ITWR Dump'!$A$2:$Y$5000,16,0)))</f>
        <v>0</v>
      </c>
      <c r="AN1288" s="11">
        <f>IF(ISERROR(VLOOKUP(U1288,'ITWR Dump'!$A$2:$Y$5000,18,0)),0,(VLOOKUP(U1288,'ITWR Dump'!$A$2:$Y$5000,18,0)))</f>
        <v>0</v>
      </c>
      <c r="AO1288" s="11">
        <f>IF(ISERROR(VLOOKUP(U1288,'ITWR Dump'!$A$2:$Y$5000,25,0)),0,(VLOOKUP('ILC Report'!U1288,'ITWR Dump'!$A$2:$Y$5000,25,0)))</f>
        <v>0</v>
      </c>
      <c r="AP1288" s="11">
        <f t="shared" si="573"/>
        <v>0</v>
      </c>
      <c r="AQ1288" s="26">
        <f t="shared" si="574"/>
        <v>0</v>
      </c>
      <c r="AR1288" s="26">
        <f t="shared" si="575"/>
        <v>0</v>
      </c>
      <c r="AS1288" s="26">
        <f t="shared" si="576"/>
        <v>0</v>
      </c>
      <c r="AT1288" s="26">
        <f t="shared" si="577"/>
        <v>0</v>
      </c>
      <c r="AU1288" s="26">
        <f t="shared" si="578"/>
        <v>0</v>
      </c>
      <c r="AV1288" s="26">
        <f t="shared" si="579"/>
        <v>0</v>
      </c>
      <c r="AW1288" s="11" t="s">
        <v>653</v>
      </c>
      <c r="AX1288" s="11" t="str">
        <f>VLOOKUP(L1288,Group!$A$2:$B$1000,2,0)</f>
        <v>Enhancement</v>
      </c>
      <c r="AY1288" s="11">
        <f>IF(ISERROR(VLOOKUP(U1288,'ITWR Dump'!$A$2:$Y$5000,15,0)),0,(VLOOKUP('ILC Report'!U1288,'ITWR Dump'!$A$2:$Y$5000,15,0)))</f>
        <v>0</v>
      </c>
      <c r="AZ1288" s="11" t="str">
        <f t="shared" si="580"/>
        <v>No</v>
      </c>
      <c r="BA1288" s="11" t="str">
        <f t="shared" si="581"/>
        <v>BKI</v>
      </c>
      <c r="BB1288" s="11" t="str">
        <f t="shared" si="582"/>
        <v>LB</v>
      </c>
      <c r="BC1288" s="11" t="str">
        <f t="shared" si="583"/>
        <v>No</v>
      </c>
    </row>
    <row r="1289" spans="1:55" x14ac:dyDescent="0.3">
      <c r="A1289" s="11" t="s">
        <v>686</v>
      </c>
      <c r="B1289" s="11" t="s">
        <v>1874</v>
      </c>
      <c r="C1289" s="11" t="s">
        <v>558</v>
      </c>
      <c r="D1289" s="11" t="s">
        <v>2604</v>
      </c>
      <c r="E1289" s="38" t="s">
        <v>2902</v>
      </c>
      <c r="F1289" s="11">
        <v>18</v>
      </c>
      <c r="G1289" s="40" t="s">
        <v>218</v>
      </c>
      <c r="H1289" s="11" t="str">
        <f t="shared" si="565"/>
        <v>Regular</v>
      </c>
      <c r="I1289" s="11" t="str">
        <f t="shared" si="557"/>
        <v>INDIA</v>
      </c>
      <c r="J1289" s="11" t="str">
        <f>IF(ISERROR(VLOOKUP(C1289,'WI Vs ASM'!$B$2:$E$1000,4,0)),0,(VLOOKUP(C1289,'WI Vs ASM'!$B$2:$E$1000,4,0)))</f>
        <v>Offshore</v>
      </c>
      <c r="K1289" s="11" t="str">
        <f>IF(ISERROR(VLOOKUP(C1289,'WI Vs ASM'!$B$2:$F$1000,5,0)),0,(VLOOKUP(C1289,'WI Vs ASM'!$B$2:$F$1000,5,0)))</f>
        <v>02-Variable Billable</v>
      </c>
      <c r="L1289" s="11" t="str">
        <f>IF(ISERROR(VLOOKUP(C1289,'WI Vs ASM'!$B$2:$D$1000,3,0)),0,(VLOOKUP(C1289,'WI Vs ASM'!$B$2:$D$1000,3,0)))</f>
        <v>78-Landed BA-SE Offshore</v>
      </c>
      <c r="M1289" s="11" t="str">
        <f>IF(ISERROR(VLOOKUP(C1289,'WI Vs ASM'!$B$2:$I$1000,8,0)),0,(VLOOKUP(C1289,'WI Vs ASM'!$B$2:$I$1000,8,0)))</f>
        <v>Rahul Soman</v>
      </c>
      <c r="N1289" s="11" t="str">
        <f>IF(ISERROR(VLOOKUP(C1289,'WI Vs ASM'!$B$2:$G$1000,6,0)),0,(VLOOKUP(C1289,'WI Vs ASM'!$B$2:$G$1000,6,0)))</f>
        <v>CIS</v>
      </c>
      <c r="O1289" s="11" t="str">
        <f>IF(ISERROR(VLOOKUP(C1289,'WI Vs ASM'!$B$2:$H$1000,7,0)),0,(VLOOKUP(C1289,'WI Vs ASM'!$B$2:$H$1000,7,0)))</f>
        <v>CIS</v>
      </c>
      <c r="P1289" s="11" t="str">
        <f t="shared" si="558"/>
        <v>May-17</v>
      </c>
      <c r="Q1289" s="11" t="str">
        <f t="shared" si="559"/>
        <v>Q2</v>
      </c>
      <c r="R1289" s="11" t="str">
        <f>IF(ISERROR(VLOOKUP(C1289,'WI Vs ASM'!$B$2:$J$1000,9,0)),0,(VLOOKUP(C1289,'WI Vs ASM'!$B$2:$J$1000,9,0)))</f>
        <v>Jyothi Pai</v>
      </c>
      <c r="S1289" s="11" t="str">
        <f>IF(ISERROR(VLOOKUP(C1289,'WI Vs ASM'!$B$2:$K$1000,10,0)),0,(VLOOKUP(C1289,'WI Vs ASM'!$B$2:$K$1000,10,0)))</f>
        <v>Steve J Sorensen</v>
      </c>
      <c r="T1289" s="11" t="str">
        <f>IF(ISERROR(VLOOKUP(C1289,'WI Vs ASM'!$B$2:$L$1000,11,0)),0,(VLOOKUP(C1289,'WI Vs ASM'!$B$2:$L$1000,11,0)))</f>
        <v>Sreekala Balasubramanian</v>
      </c>
      <c r="U1289" s="11" t="e">
        <f t="shared" si="566"/>
        <v>#VALUE!</v>
      </c>
      <c r="V1289" s="11" t="str">
        <f t="shared" si="560"/>
        <v>No</v>
      </c>
      <c r="W1289" s="11" t="str">
        <f t="shared" si="561"/>
        <v>Yes</v>
      </c>
      <c r="X1289" s="11" t="str">
        <f t="shared" si="562"/>
        <v>Yes</v>
      </c>
      <c r="Y1289" s="11" t="str">
        <f t="shared" si="563"/>
        <v>No</v>
      </c>
      <c r="Z1289" s="11" t="str">
        <f t="shared" si="564"/>
        <v>No</v>
      </c>
      <c r="AA1289" s="11" t="str">
        <f t="shared" si="567"/>
        <v>No</v>
      </c>
      <c r="AB1289" s="11">
        <f>IF(ISERROR(VLOOKUP(U1289,'ITWR Dump'!$A$2:$Y$5000,24,0)),0,(VLOOKUP('ILC Report'!U1289,'ITWR Dump'!$A$2:$Y$5000,24,0)))</f>
        <v>0</v>
      </c>
      <c r="AC1289" s="11" t="str">
        <f t="shared" si="568"/>
        <v>Yes</v>
      </c>
      <c r="AD1289" s="11" t="str">
        <f t="shared" si="569"/>
        <v>BASE/Staff Aug</v>
      </c>
      <c r="AE1289" s="11">
        <f>IF(ISERROR(VLOOKUP(U1289,'ITWR Dump'!$A$2:$Y$5000,13,0)),0,(VLOOKUP(U1289,'ITWR Dump'!$A$2:$Y$5000,13,0)))</f>
        <v>0</v>
      </c>
      <c r="AF1289" s="11">
        <f>IF(ISERROR(VLOOKUP(U1289,'ITWR Dump'!$A$2:$Y$5000,11,0)),0,(VLOOKUP(U1289,'ITWR Dump'!$A$2:$Y$5000,11,0)))</f>
        <v>0</v>
      </c>
      <c r="AG1289" s="11">
        <f>IF(ISERROR(VLOOKUP(U1289,'ITWR Dump'!$A$2:$Y$5000,2,0)),0,(VLOOKUP(U1289,'ITWR Dump'!$A$2:$Y$5000,2,0)))</f>
        <v>0</v>
      </c>
      <c r="AH1289" s="11">
        <f>IF(ISERROR(VLOOKUP(U1289,'ITWR Dump'!$A$2:$Y$5000,14,0)),0,(VLOOKUP(U1289,'ITWR Dump'!$A$2:$Y$5000,14,0)))</f>
        <v>0</v>
      </c>
      <c r="AI1289" s="11" t="str">
        <f t="shared" si="570"/>
        <v>78-Landed BA-SE Offshore</v>
      </c>
      <c r="AJ1289" s="11" t="str">
        <f t="shared" si="571"/>
        <v>Offshore</v>
      </c>
      <c r="AK1289" s="11" t="str">
        <f>IF(ISERROR(VLOOKUP(A1289,'Team Data'!$C$2:$U$213,17,0)),0,(VLOOKUP(A1289,'Team Data'!$C$2:$U$213,17,0)))</f>
        <v>IMS and FN</v>
      </c>
      <c r="AL1289" s="11" t="str">
        <f t="shared" si="572"/>
        <v>2017-04-24</v>
      </c>
      <c r="AM1289" s="11">
        <f>IF(ISERROR(VLOOKUP(U1289,'ITWR Dump'!$A$2:$Y$5000,16,0)),0,(VLOOKUP(U1289,'ITWR Dump'!$A$2:$Y$5000,16,0)))</f>
        <v>0</v>
      </c>
      <c r="AN1289" s="11">
        <f>IF(ISERROR(VLOOKUP(U1289,'ITWR Dump'!$A$2:$Y$5000,18,0)),0,(VLOOKUP(U1289,'ITWR Dump'!$A$2:$Y$5000,18,0)))</f>
        <v>0</v>
      </c>
      <c r="AO1289" s="11">
        <f>IF(ISERROR(VLOOKUP(U1289,'ITWR Dump'!$A$2:$Y$5000,25,0)),0,(VLOOKUP('ILC Report'!U1289,'ITWR Dump'!$A$2:$Y$5000,25,0)))</f>
        <v>0</v>
      </c>
      <c r="AP1289" s="11">
        <f t="shared" si="573"/>
        <v>0</v>
      </c>
      <c r="AQ1289" s="26">
        <f t="shared" si="574"/>
        <v>0</v>
      </c>
      <c r="AR1289" s="26">
        <f t="shared" si="575"/>
        <v>0</v>
      </c>
      <c r="AS1289" s="26">
        <f t="shared" si="576"/>
        <v>0</v>
      </c>
      <c r="AT1289" s="26">
        <f t="shared" si="577"/>
        <v>0</v>
      </c>
      <c r="AU1289" s="26">
        <f t="shared" si="578"/>
        <v>0</v>
      </c>
      <c r="AV1289" s="26">
        <f t="shared" si="579"/>
        <v>0</v>
      </c>
      <c r="AW1289" s="11" t="s">
        <v>653</v>
      </c>
      <c r="AX1289" s="11" t="str">
        <f>VLOOKUP(L1289,Group!$A$2:$B$1000,2,0)</f>
        <v>Enhancement</v>
      </c>
      <c r="AY1289" s="11">
        <f>IF(ISERROR(VLOOKUP(U1289,'ITWR Dump'!$A$2:$Y$5000,15,0)),0,(VLOOKUP('ILC Report'!U1289,'ITWR Dump'!$A$2:$Y$5000,15,0)))</f>
        <v>0</v>
      </c>
      <c r="AZ1289" s="11" t="str">
        <f t="shared" si="580"/>
        <v>No</v>
      </c>
      <c r="BA1289" s="11" t="str">
        <f t="shared" si="581"/>
        <v>BKI</v>
      </c>
      <c r="BB1289" s="11" t="str">
        <f t="shared" si="582"/>
        <v>LB</v>
      </c>
      <c r="BC1289" s="11" t="str">
        <f t="shared" si="583"/>
        <v>No</v>
      </c>
    </row>
    <row r="1290" spans="1:55" x14ac:dyDescent="0.3">
      <c r="A1290" s="11" t="s">
        <v>686</v>
      </c>
      <c r="B1290" s="11" t="s">
        <v>1874</v>
      </c>
      <c r="C1290" s="11" t="s">
        <v>558</v>
      </c>
      <c r="D1290" s="11" t="s">
        <v>2604</v>
      </c>
      <c r="E1290" s="38" t="s">
        <v>2902</v>
      </c>
      <c r="F1290" s="11">
        <v>27</v>
      </c>
      <c r="G1290" s="40" t="s">
        <v>2900</v>
      </c>
      <c r="H1290" s="11" t="str">
        <f t="shared" si="565"/>
        <v>Shift</v>
      </c>
      <c r="I1290" s="11" t="str">
        <f t="shared" si="557"/>
        <v>INDIA</v>
      </c>
      <c r="J1290" s="11" t="str">
        <f>IF(ISERROR(VLOOKUP(C1290,'WI Vs ASM'!$B$2:$E$1000,4,0)),0,(VLOOKUP(C1290,'WI Vs ASM'!$B$2:$E$1000,4,0)))</f>
        <v>Offshore</v>
      </c>
      <c r="K1290" s="11" t="str">
        <f>IF(ISERROR(VLOOKUP(C1290,'WI Vs ASM'!$B$2:$F$1000,5,0)),0,(VLOOKUP(C1290,'WI Vs ASM'!$B$2:$F$1000,5,0)))</f>
        <v>02-Variable Billable</v>
      </c>
      <c r="L1290" s="11" t="str">
        <f>IF(ISERROR(VLOOKUP(C1290,'WI Vs ASM'!$B$2:$D$1000,3,0)),0,(VLOOKUP(C1290,'WI Vs ASM'!$B$2:$D$1000,3,0)))</f>
        <v>78-Landed BA-SE Offshore</v>
      </c>
      <c r="M1290" s="11" t="str">
        <f>IF(ISERROR(VLOOKUP(C1290,'WI Vs ASM'!$B$2:$I$1000,8,0)),0,(VLOOKUP(C1290,'WI Vs ASM'!$B$2:$I$1000,8,0)))</f>
        <v>Rahul Soman</v>
      </c>
      <c r="N1290" s="11" t="str">
        <f>IF(ISERROR(VLOOKUP(C1290,'WI Vs ASM'!$B$2:$G$1000,6,0)),0,(VLOOKUP(C1290,'WI Vs ASM'!$B$2:$G$1000,6,0)))</f>
        <v>CIS</v>
      </c>
      <c r="O1290" s="11" t="str">
        <f>IF(ISERROR(VLOOKUP(C1290,'WI Vs ASM'!$B$2:$H$1000,7,0)),0,(VLOOKUP(C1290,'WI Vs ASM'!$B$2:$H$1000,7,0)))</f>
        <v>CIS</v>
      </c>
      <c r="P1290" s="11" t="str">
        <f t="shared" si="558"/>
        <v>May-17</v>
      </c>
      <c r="Q1290" s="11" t="str">
        <f t="shared" si="559"/>
        <v>Q2</v>
      </c>
      <c r="R1290" s="11" t="str">
        <f>IF(ISERROR(VLOOKUP(C1290,'WI Vs ASM'!$B$2:$J$1000,9,0)),0,(VLOOKUP(C1290,'WI Vs ASM'!$B$2:$J$1000,9,0)))</f>
        <v>Jyothi Pai</v>
      </c>
      <c r="S1290" s="11" t="str">
        <f>IF(ISERROR(VLOOKUP(C1290,'WI Vs ASM'!$B$2:$K$1000,10,0)),0,(VLOOKUP(C1290,'WI Vs ASM'!$B$2:$K$1000,10,0)))</f>
        <v>Steve J Sorensen</v>
      </c>
      <c r="T1290" s="11" t="str">
        <f>IF(ISERROR(VLOOKUP(C1290,'WI Vs ASM'!$B$2:$L$1000,11,0)),0,(VLOOKUP(C1290,'WI Vs ASM'!$B$2:$L$1000,11,0)))</f>
        <v>Sreekala Balasubramanian</v>
      </c>
      <c r="U1290" s="11" t="e">
        <f t="shared" si="566"/>
        <v>#VALUE!</v>
      </c>
      <c r="V1290" s="11" t="str">
        <f t="shared" si="560"/>
        <v>No</v>
      </c>
      <c r="W1290" s="11" t="str">
        <f t="shared" si="561"/>
        <v>Yes</v>
      </c>
      <c r="X1290" s="11" t="str">
        <f t="shared" si="562"/>
        <v>Yes</v>
      </c>
      <c r="Y1290" s="11" t="str">
        <f t="shared" si="563"/>
        <v>No</v>
      </c>
      <c r="Z1290" s="11" t="str">
        <f t="shared" si="564"/>
        <v>No</v>
      </c>
      <c r="AA1290" s="11" t="str">
        <f t="shared" si="567"/>
        <v>No</v>
      </c>
      <c r="AB1290" s="11">
        <f>IF(ISERROR(VLOOKUP(U1290,'ITWR Dump'!$A$2:$Y$5000,24,0)),0,(VLOOKUP('ILC Report'!U1290,'ITWR Dump'!$A$2:$Y$5000,24,0)))</f>
        <v>0</v>
      </c>
      <c r="AC1290" s="11" t="str">
        <f t="shared" si="568"/>
        <v>Yes</v>
      </c>
      <c r="AD1290" s="11" t="str">
        <f t="shared" si="569"/>
        <v>BASE/Staff Aug</v>
      </c>
      <c r="AE1290" s="11">
        <f>IF(ISERROR(VLOOKUP(U1290,'ITWR Dump'!$A$2:$Y$5000,13,0)),0,(VLOOKUP(U1290,'ITWR Dump'!$A$2:$Y$5000,13,0)))</f>
        <v>0</v>
      </c>
      <c r="AF1290" s="11">
        <f>IF(ISERROR(VLOOKUP(U1290,'ITWR Dump'!$A$2:$Y$5000,11,0)),0,(VLOOKUP(U1290,'ITWR Dump'!$A$2:$Y$5000,11,0)))</f>
        <v>0</v>
      </c>
      <c r="AG1290" s="11">
        <f>IF(ISERROR(VLOOKUP(U1290,'ITWR Dump'!$A$2:$Y$5000,2,0)),0,(VLOOKUP(U1290,'ITWR Dump'!$A$2:$Y$5000,2,0)))</f>
        <v>0</v>
      </c>
      <c r="AH1290" s="11">
        <f>IF(ISERROR(VLOOKUP(U1290,'ITWR Dump'!$A$2:$Y$5000,14,0)),0,(VLOOKUP(U1290,'ITWR Dump'!$A$2:$Y$5000,14,0)))</f>
        <v>0</v>
      </c>
      <c r="AI1290" s="11" t="str">
        <f t="shared" si="570"/>
        <v>78-Landed BA-SE Offshore</v>
      </c>
      <c r="AJ1290" s="11" t="str">
        <f t="shared" si="571"/>
        <v>Offshore</v>
      </c>
      <c r="AK1290" s="11" t="str">
        <f>IF(ISERROR(VLOOKUP(A1290,'Team Data'!$C$2:$U$213,17,0)),0,(VLOOKUP(A1290,'Team Data'!$C$2:$U$213,17,0)))</f>
        <v>IMS and FN</v>
      </c>
      <c r="AL1290" s="11" t="str">
        <f t="shared" si="572"/>
        <v>2017-04-24</v>
      </c>
      <c r="AM1290" s="11">
        <f>IF(ISERROR(VLOOKUP(U1290,'ITWR Dump'!$A$2:$Y$5000,16,0)),0,(VLOOKUP(U1290,'ITWR Dump'!$A$2:$Y$5000,16,0)))</f>
        <v>0</v>
      </c>
      <c r="AN1290" s="11">
        <f>IF(ISERROR(VLOOKUP(U1290,'ITWR Dump'!$A$2:$Y$5000,18,0)),0,(VLOOKUP(U1290,'ITWR Dump'!$A$2:$Y$5000,18,0)))</f>
        <v>0</v>
      </c>
      <c r="AO1290" s="11">
        <f>IF(ISERROR(VLOOKUP(U1290,'ITWR Dump'!$A$2:$Y$5000,25,0)),0,(VLOOKUP('ILC Report'!U1290,'ITWR Dump'!$A$2:$Y$5000,25,0)))</f>
        <v>0</v>
      </c>
      <c r="AP1290" s="11">
        <f t="shared" si="573"/>
        <v>0</v>
      </c>
      <c r="AQ1290" s="26">
        <f t="shared" si="574"/>
        <v>0</v>
      </c>
      <c r="AR1290" s="26">
        <f t="shared" si="575"/>
        <v>0</v>
      </c>
      <c r="AS1290" s="26">
        <f t="shared" si="576"/>
        <v>0</v>
      </c>
      <c r="AT1290" s="26">
        <f t="shared" si="577"/>
        <v>0</v>
      </c>
      <c r="AU1290" s="26">
        <f t="shared" si="578"/>
        <v>0</v>
      </c>
      <c r="AV1290" s="26">
        <f t="shared" si="579"/>
        <v>0</v>
      </c>
      <c r="AW1290" s="11" t="s">
        <v>653</v>
      </c>
      <c r="AX1290" s="11" t="str">
        <f>VLOOKUP(L1290,Group!$A$2:$B$1000,2,0)</f>
        <v>Enhancement</v>
      </c>
      <c r="AY1290" s="11">
        <f>IF(ISERROR(VLOOKUP(U1290,'ITWR Dump'!$A$2:$Y$5000,15,0)),0,(VLOOKUP('ILC Report'!U1290,'ITWR Dump'!$A$2:$Y$5000,15,0)))</f>
        <v>0</v>
      </c>
      <c r="AZ1290" s="11" t="str">
        <f t="shared" si="580"/>
        <v>No</v>
      </c>
      <c r="BA1290" s="11" t="str">
        <f t="shared" si="581"/>
        <v>BKI</v>
      </c>
      <c r="BB1290" s="11" t="str">
        <f t="shared" si="582"/>
        <v>LB</v>
      </c>
      <c r="BC1290" s="11" t="str">
        <f t="shared" si="583"/>
        <v>No</v>
      </c>
    </row>
    <row r="1291" spans="1:55" x14ac:dyDescent="0.3">
      <c r="A1291" s="11" t="s">
        <v>686</v>
      </c>
      <c r="B1291" s="11" t="s">
        <v>1874</v>
      </c>
      <c r="C1291" s="11" t="s">
        <v>558</v>
      </c>
      <c r="D1291" s="11" t="s">
        <v>2604</v>
      </c>
      <c r="E1291" s="38" t="s">
        <v>2903</v>
      </c>
      <c r="F1291" s="11">
        <v>9</v>
      </c>
      <c r="G1291" s="40" t="s">
        <v>218</v>
      </c>
      <c r="H1291" s="11" t="str">
        <f t="shared" si="565"/>
        <v>Regular</v>
      </c>
      <c r="I1291" s="11" t="str">
        <f t="shared" si="557"/>
        <v>INDIA</v>
      </c>
      <c r="J1291" s="11" t="str">
        <f>IF(ISERROR(VLOOKUP(C1291,'WI Vs ASM'!$B$2:$E$1000,4,0)),0,(VLOOKUP(C1291,'WI Vs ASM'!$B$2:$E$1000,4,0)))</f>
        <v>Offshore</v>
      </c>
      <c r="K1291" s="11" t="str">
        <f>IF(ISERROR(VLOOKUP(C1291,'WI Vs ASM'!$B$2:$F$1000,5,0)),0,(VLOOKUP(C1291,'WI Vs ASM'!$B$2:$F$1000,5,0)))</f>
        <v>02-Variable Billable</v>
      </c>
      <c r="L1291" s="11" t="str">
        <f>IF(ISERROR(VLOOKUP(C1291,'WI Vs ASM'!$B$2:$D$1000,3,0)),0,(VLOOKUP(C1291,'WI Vs ASM'!$B$2:$D$1000,3,0)))</f>
        <v>78-Landed BA-SE Offshore</v>
      </c>
      <c r="M1291" s="11" t="str">
        <f>IF(ISERROR(VLOOKUP(C1291,'WI Vs ASM'!$B$2:$I$1000,8,0)),0,(VLOOKUP(C1291,'WI Vs ASM'!$B$2:$I$1000,8,0)))</f>
        <v>Rahul Soman</v>
      </c>
      <c r="N1291" s="11" t="str">
        <f>IF(ISERROR(VLOOKUP(C1291,'WI Vs ASM'!$B$2:$G$1000,6,0)),0,(VLOOKUP(C1291,'WI Vs ASM'!$B$2:$G$1000,6,0)))</f>
        <v>CIS</v>
      </c>
      <c r="O1291" s="11" t="str">
        <f>IF(ISERROR(VLOOKUP(C1291,'WI Vs ASM'!$B$2:$H$1000,7,0)),0,(VLOOKUP(C1291,'WI Vs ASM'!$B$2:$H$1000,7,0)))</f>
        <v>CIS</v>
      </c>
      <c r="P1291" s="11" t="str">
        <f t="shared" si="558"/>
        <v>May-17</v>
      </c>
      <c r="Q1291" s="11" t="str">
        <f t="shared" si="559"/>
        <v>Q2</v>
      </c>
      <c r="R1291" s="11" t="str">
        <f>IF(ISERROR(VLOOKUP(C1291,'WI Vs ASM'!$B$2:$J$1000,9,0)),0,(VLOOKUP(C1291,'WI Vs ASM'!$B$2:$J$1000,9,0)))</f>
        <v>Jyothi Pai</v>
      </c>
      <c r="S1291" s="11" t="str">
        <f>IF(ISERROR(VLOOKUP(C1291,'WI Vs ASM'!$B$2:$K$1000,10,0)),0,(VLOOKUP(C1291,'WI Vs ASM'!$B$2:$K$1000,10,0)))</f>
        <v>Steve J Sorensen</v>
      </c>
      <c r="T1291" s="11" t="str">
        <f>IF(ISERROR(VLOOKUP(C1291,'WI Vs ASM'!$B$2:$L$1000,11,0)),0,(VLOOKUP(C1291,'WI Vs ASM'!$B$2:$L$1000,11,0)))</f>
        <v>Sreekala Balasubramanian</v>
      </c>
      <c r="U1291" s="11" t="e">
        <f t="shared" si="566"/>
        <v>#VALUE!</v>
      </c>
      <c r="V1291" s="11" t="str">
        <f t="shared" si="560"/>
        <v>No</v>
      </c>
      <c r="W1291" s="11" t="str">
        <f t="shared" si="561"/>
        <v>Yes</v>
      </c>
      <c r="X1291" s="11" t="str">
        <f t="shared" si="562"/>
        <v>Yes</v>
      </c>
      <c r="Y1291" s="11" t="str">
        <f t="shared" si="563"/>
        <v>No</v>
      </c>
      <c r="Z1291" s="11" t="str">
        <f t="shared" si="564"/>
        <v>No</v>
      </c>
      <c r="AA1291" s="11" t="str">
        <f t="shared" si="567"/>
        <v>No</v>
      </c>
      <c r="AB1291" s="11">
        <f>IF(ISERROR(VLOOKUP(U1291,'ITWR Dump'!$A$2:$Y$5000,24,0)),0,(VLOOKUP('ILC Report'!U1291,'ITWR Dump'!$A$2:$Y$5000,24,0)))</f>
        <v>0</v>
      </c>
      <c r="AC1291" s="11" t="str">
        <f t="shared" si="568"/>
        <v>Yes</v>
      </c>
      <c r="AD1291" s="11" t="str">
        <f t="shared" si="569"/>
        <v>BASE/Staff Aug</v>
      </c>
      <c r="AE1291" s="11">
        <f>IF(ISERROR(VLOOKUP(U1291,'ITWR Dump'!$A$2:$Y$5000,13,0)),0,(VLOOKUP(U1291,'ITWR Dump'!$A$2:$Y$5000,13,0)))</f>
        <v>0</v>
      </c>
      <c r="AF1291" s="11">
        <f>IF(ISERROR(VLOOKUP(U1291,'ITWR Dump'!$A$2:$Y$5000,11,0)),0,(VLOOKUP(U1291,'ITWR Dump'!$A$2:$Y$5000,11,0)))</f>
        <v>0</v>
      </c>
      <c r="AG1291" s="11">
        <f>IF(ISERROR(VLOOKUP(U1291,'ITWR Dump'!$A$2:$Y$5000,2,0)),0,(VLOOKUP(U1291,'ITWR Dump'!$A$2:$Y$5000,2,0)))</f>
        <v>0</v>
      </c>
      <c r="AH1291" s="11">
        <f>IF(ISERROR(VLOOKUP(U1291,'ITWR Dump'!$A$2:$Y$5000,14,0)),0,(VLOOKUP(U1291,'ITWR Dump'!$A$2:$Y$5000,14,0)))</f>
        <v>0</v>
      </c>
      <c r="AI1291" s="11" t="str">
        <f t="shared" si="570"/>
        <v>78-Landed BA-SE Offshore</v>
      </c>
      <c r="AJ1291" s="11" t="str">
        <f t="shared" si="571"/>
        <v>Offshore</v>
      </c>
      <c r="AK1291" s="11" t="str">
        <f>IF(ISERROR(VLOOKUP(A1291,'Team Data'!$C$2:$U$213,17,0)),0,(VLOOKUP(A1291,'Team Data'!$C$2:$U$213,17,0)))</f>
        <v>IMS and FN</v>
      </c>
      <c r="AL1291" s="11" t="str">
        <f t="shared" si="572"/>
        <v>2017-04-24</v>
      </c>
      <c r="AM1291" s="11">
        <f>IF(ISERROR(VLOOKUP(U1291,'ITWR Dump'!$A$2:$Y$5000,16,0)),0,(VLOOKUP(U1291,'ITWR Dump'!$A$2:$Y$5000,16,0)))</f>
        <v>0</v>
      </c>
      <c r="AN1291" s="11">
        <f>IF(ISERROR(VLOOKUP(U1291,'ITWR Dump'!$A$2:$Y$5000,18,0)),0,(VLOOKUP(U1291,'ITWR Dump'!$A$2:$Y$5000,18,0)))</f>
        <v>0</v>
      </c>
      <c r="AO1291" s="11">
        <f>IF(ISERROR(VLOOKUP(U1291,'ITWR Dump'!$A$2:$Y$5000,25,0)),0,(VLOOKUP('ILC Report'!U1291,'ITWR Dump'!$A$2:$Y$5000,25,0)))</f>
        <v>0</v>
      </c>
      <c r="AP1291" s="11">
        <f t="shared" si="573"/>
        <v>0</v>
      </c>
      <c r="AQ1291" s="26">
        <f t="shared" si="574"/>
        <v>0</v>
      </c>
      <c r="AR1291" s="26">
        <f t="shared" si="575"/>
        <v>0</v>
      </c>
      <c r="AS1291" s="26">
        <f t="shared" si="576"/>
        <v>0</v>
      </c>
      <c r="AT1291" s="26">
        <f t="shared" si="577"/>
        <v>0</v>
      </c>
      <c r="AU1291" s="26">
        <f t="shared" si="578"/>
        <v>0</v>
      </c>
      <c r="AV1291" s="26">
        <f t="shared" si="579"/>
        <v>0</v>
      </c>
      <c r="AW1291" s="11" t="s">
        <v>653</v>
      </c>
      <c r="AX1291" s="11" t="str">
        <f>VLOOKUP(L1291,Group!$A$2:$B$1000,2,0)</f>
        <v>Enhancement</v>
      </c>
      <c r="AY1291" s="11">
        <f>IF(ISERROR(VLOOKUP(U1291,'ITWR Dump'!$A$2:$Y$5000,15,0)),0,(VLOOKUP('ILC Report'!U1291,'ITWR Dump'!$A$2:$Y$5000,15,0)))</f>
        <v>0</v>
      </c>
      <c r="AZ1291" s="11" t="str">
        <f t="shared" si="580"/>
        <v>No</v>
      </c>
      <c r="BA1291" s="11" t="str">
        <f t="shared" si="581"/>
        <v>BKI</v>
      </c>
      <c r="BB1291" s="11" t="str">
        <f t="shared" si="582"/>
        <v>LB</v>
      </c>
      <c r="BC1291" s="11" t="str">
        <f t="shared" si="583"/>
        <v>No</v>
      </c>
    </row>
    <row r="1292" spans="1:55" x14ac:dyDescent="0.3">
      <c r="A1292" s="11" t="s">
        <v>686</v>
      </c>
      <c r="B1292" s="11" t="s">
        <v>1874</v>
      </c>
      <c r="C1292" s="11" t="s">
        <v>558</v>
      </c>
      <c r="D1292" s="11" t="s">
        <v>2604</v>
      </c>
      <c r="E1292" s="38" t="s">
        <v>2903</v>
      </c>
      <c r="F1292" s="11">
        <v>18</v>
      </c>
      <c r="G1292" s="40" t="s">
        <v>2900</v>
      </c>
      <c r="H1292" s="11" t="str">
        <f t="shared" si="565"/>
        <v>Shift</v>
      </c>
      <c r="I1292" s="11" t="str">
        <f t="shared" si="557"/>
        <v>INDIA</v>
      </c>
      <c r="J1292" s="11" t="str">
        <f>IF(ISERROR(VLOOKUP(C1292,'WI Vs ASM'!$B$2:$E$1000,4,0)),0,(VLOOKUP(C1292,'WI Vs ASM'!$B$2:$E$1000,4,0)))</f>
        <v>Offshore</v>
      </c>
      <c r="K1292" s="11" t="str">
        <f>IF(ISERROR(VLOOKUP(C1292,'WI Vs ASM'!$B$2:$F$1000,5,0)),0,(VLOOKUP(C1292,'WI Vs ASM'!$B$2:$F$1000,5,0)))</f>
        <v>02-Variable Billable</v>
      </c>
      <c r="L1292" s="11" t="str">
        <f>IF(ISERROR(VLOOKUP(C1292,'WI Vs ASM'!$B$2:$D$1000,3,0)),0,(VLOOKUP(C1292,'WI Vs ASM'!$B$2:$D$1000,3,0)))</f>
        <v>78-Landed BA-SE Offshore</v>
      </c>
      <c r="M1292" s="11" t="str">
        <f>IF(ISERROR(VLOOKUP(C1292,'WI Vs ASM'!$B$2:$I$1000,8,0)),0,(VLOOKUP(C1292,'WI Vs ASM'!$B$2:$I$1000,8,0)))</f>
        <v>Rahul Soman</v>
      </c>
      <c r="N1292" s="11" t="str">
        <f>IF(ISERROR(VLOOKUP(C1292,'WI Vs ASM'!$B$2:$G$1000,6,0)),0,(VLOOKUP(C1292,'WI Vs ASM'!$B$2:$G$1000,6,0)))</f>
        <v>CIS</v>
      </c>
      <c r="O1292" s="11" t="str">
        <f>IF(ISERROR(VLOOKUP(C1292,'WI Vs ASM'!$B$2:$H$1000,7,0)),0,(VLOOKUP(C1292,'WI Vs ASM'!$B$2:$H$1000,7,0)))</f>
        <v>CIS</v>
      </c>
      <c r="P1292" s="11" t="str">
        <f t="shared" si="558"/>
        <v>May-17</v>
      </c>
      <c r="Q1292" s="11" t="str">
        <f t="shared" si="559"/>
        <v>Q2</v>
      </c>
      <c r="R1292" s="11" t="str">
        <f>IF(ISERROR(VLOOKUP(C1292,'WI Vs ASM'!$B$2:$J$1000,9,0)),0,(VLOOKUP(C1292,'WI Vs ASM'!$B$2:$J$1000,9,0)))</f>
        <v>Jyothi Pai</v>
      </c>
      <c r="S1292" s="11" t="str">
        <f>IF(ISERROR(VLOOKUP(C1292,'WI Vs ASM'!$B$2:$K$1000,10,0)),0,(VLOOKUP(C1292,'WI Vs ASM'!$B$2:$K$1000,10,0)))</f>
        <v>Steve J Sorensen</v>
      </c>
      <c r="T1292" s="11" t="str">
        <f>IF(ISERROR(VLOOKUP(C1292,'WI Vs ASM'!$B$2:$L$1000,11,0)),0,(VLOOKUP(C1292,'WI Vs ASM'!$B$2:$L$1000,11,0)))</f>
        <v>Sreekala Balasubramanian</v>
      </c>
      <c r="U1292" s="11" t="e">
        <f t="shared" si="566"/>
        <v>#VALUE!</v>
      </c>
      <c r="V1292" s="11" t="str">
        <f t="shared" si="560"/>
        <v>No</v>
      </c>
      <c r="W1292" s="11" t="str">
        <f t="shared" si="561"/>
        <v>Yes</v>
      </c>
      <c r="X1292" s="11" t="str">
        <f t="shared" si="562"/>
        <v>Yes</v>
      </c>
      <c r="Y1292" s="11" t="str">
        <f t="shared" si="563"/>
        <v>No</v>
      </c>
      <c r="Z1292" s="11" t="str">
        <f t="shared" si="564"/>
        <v>No</v>
      </c>
      <c r="AA1292" s="11" t="str">
        <f t="shared" si="567"/>
        <v>No</v>
      </c>
      <c r="AB1292" s="11">
        <f>IF(ISERROR(VLOOKUP(U1292,'ITWR Dump'!$A$2:$Y$5000,24,0)),0,(VLOOKUP('ILC Report'!U1292,'ITWR Dump'!$A$2:$Y$5000,24,0)))</f>
        <v>0</v>
      </c>
      <c r="AC1292" s="11" t="str">
        <f t="shared" si="568"/>
        <v>Yes</v>
      </c>
      <c r="AD1292" s="11" t="str">
        <f t="shared" si="569"/>
        <v>BASE/Staff Aug</v>
      </c>
      <c r="AE1292" s="11">
        <f>IF(ISERROR(VLOOKUP(U1292,'ITWR Dump'!$A$2:$Y$5000,13,0)),0,(VLOOKUP(U1292,'ITWR Dump'!$A$2:$Y$5000,13,0)))</f>
        <v>0</v>
      </c>
      <c r="AF1292" s="11">
        <f>IF(ISERROR(VLOOKUP(U1292,'ITWR Dump'!$A$2:$Y$5000,11,0)),0,(VLOOKUP(U1292,'ITWR Dump'!$A$2:$Y$5000,11,0)))</f>
        <v>0</v>
      </c>
      <c r="AG1292" s="11">
        <f>IF(ISERROR(VLOOKUP(U1292,'ITWR Dump'!$A$2:$Y$5000,2,0)),0,(VLOOKUP(U1292,'ITWR Dump'!$A$2:$Y$5000,2,0)))</f>
        <v>0</v>
      </c>
      <c r="AH1292" s="11">
        <f>IF(ISERROR(VLOOKUP(U1292,'ITWR Dump'!$A$2:$Y$5000,14,0)),0,(VLOOKUP(U1292,'ITWR Dump'!$A$2:$Y$5000,14,0)))</f>
        <v>0</v>
      </c>
      <c r="AI1292" s="11" t="str">
        <f t="shared" si="570"/>
        <v>78-Landed BA-SE Offshore</v>
      </c>
      <c r="AJ1292" s="11" t="str">
        <f t="shared" si="571"/>
        <v>Offshore</v>
      </c>
      <c r="AK1292" s="11" t="str">
        <f>IF(ISERROR(VLOOKUP(A1292,'Team Data'!$C$2:$U$213,17,0)),0,(VLOOKUP(A1292,'Team Data'!$C$2:$U$213,17,0)))</f>
        <v>IMS and FN</v>
      </c>
      <c r="AL1292" s="11" t="str">
        <f t="shared" si="572"/>
        <v>2017-04-24</v>
      </c>
      <c r="AM1292" s="11">
        <f>IF(ISERROR(VLOOKUP(U1292,'ITWR Dump'!$A$2:$Y$5000,16,0)),0,(VLOOKUP(U1292,'ITWR Dump'!$A$2:$Y$5000,16,0)))</f>
        <v>0</v>
      </c>
      <c r="AN1292" s="11">
        <f>IF(ISERROR(VLOOKUP(U1292,'ITWR Dump'!$A$2:$Y$5000,18,0)),0,(VLOOKUP(U1292,'ITWR Dump'!$A$2:$Y$5000,18,0)))</f>
        <v>0</v>
      </c>
      <c r="AO1292" s="11">
        <f>IF(ISERROR(VLOOKUP(U1292,'ITWR Dump'!$A$2:$Y$5000,25,0)),0,(VLOOKUP('ILC Report'!U1292,'ITWR Dump'!$A$2:$Y$5000,25,0)))</f>
        <v>0</v>
      </c>
      <c r="AP1292" s="11">
        <f t="shared" si="573"/>
        <v>0</v>
      </c>
      <c r="AQ1292" s="26">
        <f t="shared" si="574"/>
        <v>0</v>
      </c>
      <c r="AR1292" s="26">
        <f t="shared" si="575"/>
        <v>0</v>
      </c>
      <c r="AS1292" s="26">
        <f t="shared" si="576"/>
        <v>0</v>
      </c>
      <c r="AT1292" s="26">
        <f t="shared" si="577"/>
        <v>0</v>
      </c>
      <c r="AU1292" s="26">
        <f t="shared" si="578"/>
        <v>0</v>
      </c>
      <c r="AV1292" s="26">
        <f t="shared" si="579"/>
        <v>0</v>
      </c>
      <c r="AW1292" s="11" t="s">
        <v>653</v>
      </c>
      <c r="AX1292" s="11" t="str">
        <f>VLOOKUP(L1292,Group!$A$2:$B$1000,2,0)</f>
        <v>Enhancement</v>
      </c>
      <c r="AY1292" s="11">
        <f>IF(ISERROR(VLOOKUP(U1292,'ITWR Dump'!$A$2:$Y$5000,15,0)),0,(VLOOKUP('ILC Report'!U1292,'ITWR Dump'!$A$2:$Y$5000,15,0)))</f>
        <v>0</v>
      </c>
      <c r="AZ1292" s="11" t="str">
        <f t="shared" si="580"/>
        <v>No</v>
      </c>
      <c r="BA1292" s="11" t="str">
        <f t="shared" si="581"/>
        <v>BKI</v>
      </c>
      <c r="BB1292" s="11" t="str">
        <f t="shared" si="582"/>
        <v>LB</v>
      </c>
      <c r="BC1292" s="11" t="str">
        <f t="shared" si="583"/>
        <v>No</v>
      </c>
    </row>
    <row r="1293" spans="1:55" x14ac:dyDescent="0.3">
      <c r="A1293" s="11" t="s">
        <v>686</v>
      </c>
      <c r="B1293" s="11" t="s">
        <v>1874</v>
      </c>
      <c r="C1293" s="11" t="s">
        <v>558</v>
      </c>
      <c r="D1293" s="11" t="s">
        <v>2604</v>
      </c>
      <c r="E1293" s="38" t="s">
        <v>2904</v>
      </c>
      <c r="F1293" s="11">
        <v>18</v>
      </c>
      <c r="G1293" s="40" t="s">
        <v>218</v>
      </c>
      <c r="H1293" s="11" t="str">
        <f t="shared" si="565"/>
        <v>Regular</v>
      </c>
      <c r="I1293" s="11" t="str">
        <f t="shared" si="557"/>
        <v>INDIA</v>
      </c>
      <c r="J1293" s="11" t="str">
        <f>IF(ISERROR(VLOOKUP(C1293,'WI Vs ASM'!$B$2:$E$1000,4,0)),0,(VLOOKUP(C1293,'WI Vs ASM'!$B$2:$E$1000,4,0)))</f>
        <v>Offshore</v>
      </c>
      <c r="K1293" s="11" t="str">
        <f>IF(ISERROR(VLOOKUP(C1293,'WI Vs ASM'!$B$2:$F$1000,5,0)),0,(VLOOKUP(C1293,'WI Vs ASM'!$B$2:$F$1000,5,0)))</f>
        <v>02-Variable Billable</v>
      </c>
      <c r="L1293" s="11" t="str">
        <f>IF(ISERROR(VLOOKUP(C1293,'WI Vs ASM'!$B$2:$D$1000,3,0)),0,(VLOOKUP(C1293,'WI Vs ASM'!$B$2:$D$1000,3,0)))</f>
        <v>78-Landed BA-SE Offshore</v>
      </c>
      <c r="M1293" s="11" t="str">
        <f>IF(ISERROR(VLOOKUP(C1293,'WI Vs ASM'!$B$2:$I$1000,8,0)),0,(VLOOKUP(C1293,'WI Vs ASM'!$B$2:$I$1000,8,0)))</f>
        <v>Rahul Soman</v>
      </c>
      <c r="N1293" s="11" t="str">
        <f>IF(ISERROR(VLOOKUP(C1293,'WI Vs ASM'!$B$2:$G$1000,6,0)),0,(VLOOKUP(C1293,'WI Vs ASM'!$B$2:$G$1000,6,0)))</f>
        <v>CIS</v>
      </c>
      <c r="O1293" s="11" t="str">
        <f>IF(ISERROR(VLOOKUP(C1293,'WI Vs ASM'!$B$2:$H$1000,7,0)),0,(VLOOKUP(C1293,'WI Vs ASM'!$B$2:$H$1000,7,0)))</f>
        <v>CIS</v>
      </c>
      <c r="P1293" s="11" t="str">
        <f t="shared" si="558"/>
        <v>May-17</v>
      </c>
      <c r="Q1293" s="11" t="str">
        <f t="shared" si="559"/>
        <v>Q2</v>
      </c>
      <c r="R1293" s="11" t="str">
        <f>IF(ISERROR(VLOOKUP(C1293,'WI Vs ASM'!$B$2:$J$1000,9,0)),0,(VLOOKUP(C1293,'WI Vs ASM'!$B$2:$J$1000,9,0)))</f>
        <v>Jyothi Pai</v>
      </c>
      <c r="S1293" s="11" t="str">
        <f>IF(ISERROR(VLOOKUP(C1293,'WI Vs ASM'!$B$2:$K$1000,10,0)),0,(VLOOKUP(C1293,'WI Vs ASM'!$B$2:$K$1000,10,0)))</f>
        <v>Steve J Sorensen</v>
      </c>
      <c r="T1293" s="11" t="str">
        <f>IF(ISERROR(VLOOKUP(C1293,'WI Vs ASM'!$B$2:$L$1000,11,0)),0,(VLOOKUP(C1293,'WI Vs ASM'!$B$2:$L$1000,11,0)))</f>
        <v>Sreekala Balasubramanian</v>
      </c>
      <c r="U1293" s="11" t="e">
        <f t="shared" si="566"/>
        <v>#VALUE!</v>
      </c>
      <c r="V1293" s="11" t="str">
        <f t="shared" si="560"/>
        <v>No</v>
      </c>
      <c r="W1293" s="11" t="str">
        <f t="shared" si="561"/>
        <v>Yes</v>
      </c>
      <c r="X1293" s="11" t="str">
        <f t="shared" si="562"/>
        <v>Yes</v>
      </c>
      <c r="Y1293" s="11" t="str">
        <f t="shared" si="563"/>
        <v>No</v>
      </c>
      <c r="Z1293" s="11" t="str">
        <f t="shared" si="564"/>
        <v>No</v>
      </c>
      <c r="AA1293" s="11" t="str">
        <f t="shared" si="567"/>
        <v>No</v>
      </c>
      <c r="AB1293" s="11">
        <f>IF(ISERROR(VLOOKUP(U1293,'ITWR Dump'!$A$2:$Y$5000,24,0)),0,(VLOOKUP('ILC Report'!U1293,'ITWR Dump'!$A$2:$Y$5000,24,0)))</f>
        <v>0</v>
      </c>
      <c r="AC1293" s="11" t="str">
        <f t="shared" si="568"/>
        <v>Yes</v>
      </c>
      <c r="AD1293" s="11" t="str">
        <f t="shared" si="569"/>
        <v>BASE/Staff Aug</v>
      </c>
      <c r="AE1293" s="11">
        <f>IF(ISERROR(VLOOKUP(U1293,'ITWR Dump'!$A$2:$Y$5000,13,0)),0,(VLOOKUP(U1293,'ITWR Dump'!$A$2:$Y$5000,13,0)))</f>
        <v>0</v>
      </c>
      <c r="AF1293" s="11">
        <f>IF(ISERROR(VLOOKUP(U1293,'ITWR Dump'!$A$2:$Y$5000,11,0)),0,(VLOOKUP(U1293,'ITWR Dump'!$A$2:$Y$5000,11,0)))</f>
        <v>0</v>
      </c>
      <c r="AG1293" s="11">
        <f>IF(ISERROR(VLOOKUP(U1293,'ITWR Dump'!$A$2:$Y$5000,2,0)),0,(VLOOKUP(U1293,'ITWR Dump'!$A$2:$Y$5000,2,0)))</f>
        <v>0</v>
      </c>
      <c r="AH1293" s="11">
        <f>IF(ISERROR(VLOOKUP(U1293,'ITWR Dump'!$A$2:$Y$5000,14,0)),0,(VLOOKUP(U1293,'ITWR Dump'!$A$2:$Y$5000,14,0)))</f>
        <v>0</v>
      </c>
      <c r="AI1293" s="11" t="str">
        <f t="shared" si="570"/>
        <v>78-Landed BA-SE Offshore</v>
      </c>
      <c r="AJ1293" s="11" t="str">
        <f t="shared" si="571"/>
        <v>Offshore</v>
      </c>
      <c r="AK1293" s="11" t="str">
        <f>IF(ISERROR(VLOOKUP(A1293,'Team Data'!$C$2:$U$213,17,0)),0,(VLOOKUP(A1293,'Team Data'!$C$2:$U$213,17,0)))</f>
        <v>IMS and FN</v>
      </c>
      <c r="AL1293" s="11" t="str">
        <f t="shared" si="572"/>
        <v>2017-04-24</v>
      </c>
      <c r="AM1293" s="11">
        <f>IF(ISERROR(VLOOKUP(U1293,'ITWR Dump'!$A$2:$Y$5000,16,0)),0,(VLOOKUP(U1293,'ITWR Dump'!$A$2:$Y$5000,16,0)))</f>
        <v>0</v>
      </c>
      <c r="AN1293" s="11">
        <f>IF(ISERROR(VLOOKUP(U1293,'ITWR Dump'!$A$2:$Y$5000,18,0)),0,(VLOOKUP(U1293,'ITWR Dump'!$A$2:$Y$5000,18,0)))</f>
        <v>0</v>
      </c>
      <c r="AO1293" s="11">
        <f>IF(ISERROR(VLOOKUP(U1293,'ITWR Dump'!$A$2:$Y$5000,25,0)),0,(VLOOKUP('ILC Report'!U1293,'ITWR Dump'!$A$2:$Y$5000,25,0)))</f>
        <v>0</v>
      </c>
      <c r="AP1293" s="11">
        <f t="shared" si="573"/>
        <v>0</v>
      </c>
      <c r="AQ1293" s="26">
        <f t="shared" si="574"/>
        <v>0</v>
      </c>
      <c r="AR1293" s="26">
        <f t="shared" si="575"/>
        <v>0</v>
      </c>
      <c r="AS1293" s="26">
        <f t="shared" si="576"/>
        <v>0</v>
      </c>
      <c r="AT1293" s="26">
        <f t="shared" si="577"/>
        <v>0</v>
      </c>
      <c r="AU1293" s="26">
        <f t="shared" si="578"/>
        <v>0</v>
      </c>
      <c r="AV1293" s="26">
        <f t="shared" si="579"/>
        <v>0</v>
      </c>
      <c r="AW1293" s="11" t="s">
        <v>653</v>
      </c>
      <c r="AX1293" s="11" t="str">
        <f>VLOOKUP(L1293,Group!$A$2:$B$1000,2,0)</f>
        <v>Enhancement</v>
      </c>
      <c r="AY1293" s="11">
        <f>IF(ISERROR(VLOOKUP(U1293,'ITWR Dump'!$A$2:$Y$5000,15,0)),0,(VLOOKUP('ILC Report'!U1293,'ITWR Dump'!$A$2:$Y$5000,15,0)))</f>
        <v>0</v>
      </c>
      <c r="AZ1293" s="11" t="str">
        <f t="shared" si="580"/>
        <v>No</v>
      </c>
      <c r="BA1293" s="11" t="str">
        <f t="shared" si="581"/>
        <v>BKI</v>
      </c>
      <c r="BB1293" s="11" t="str">
        <f t="shared" si="582"/>
        <v>LB</v>
      </c>
      <c r="BC1293" s="11" t="str">
        <f t="shared" si="583"/>
        <v>No</v>
      </c>
    </row>
    <row r="1294" spans="1:55" x14ac:dyDescent="0.3">
      <c r="A1294" s="11" t="s">
        <v>686</v>
      </c>
      <c r="B1294" s="11" t="s">
        <v>1874</v>
      </c>
      <c r="C1294" s="11" t="s">
        <v>558</v>
      </c>
      <c r="D1294" s="11" t="s">
        <v>2604</v>
      </c>
      <c r="E1294" s="38" t="s">
        <v>2904</v>
      </c>
      <c r="F1294" s="11">
        <v>27</v>
      </c>
      <c r="G1294" s="40" t="s">
        <v>2900</v>
      </c>
      <c r="H1294" s="11" t="str">
        <f t="shared" si="565"/>
        <v>Shift</v>
      </c>
      <c r="I1294" s="11" t="str">
        <f t="shared" si="557"/>
        <v>INDIA</v>
      </c>
      <c r="J1294" s="11" t="str">
        <f>IF(ISERROR(VLOOKUP(C1294,'WI Vs ASM'!$B$2:$E$1000,4,0)),0,(VLOOKUP(C1294,'WI Vs ASM'!$B$2:$E$1000,4,0)))</f>
        <v>Offshore</v>
      </c>
      <c r="K1294" s="11" t="str">
        <f>IF(ISERROR(VLOOKUP(C1294,'WI Vs ASM'!$B$2:$F$1000,5,0)),0,(VLOOKUP(C1294,'WI Vs ASM'!$B$2:$F$1000,5,0)))</f>
        <v>02-Variable Billable</v>
      </c>
      <c r="L1294" s="11" t="str">
        <f>IF(ISERROR(VLOOKUP(C1294,'WI Vs ASM'!$B$2:$D$1000,3,0)),0,(VLOOKUP(C1294,'WI Vs ASM'!$B$2:$D$1000,3,0)))</f>
        <v>78-Landed BA-SE Offshore</v>
      </c>
      <c r="M1294" s="11" t="str">
        <f>IF(ISERROR(VLOOKUP(C1294,'WI Vs ASM'!$B$2:$I$1000,8,0)),0,(VLOOKUP(C1294,'WI Vs ASM'!$B$2:$I$1000,8,0)))</f>
        <v>Rahul Soman</v>
      </c>
      <c r="N1294" s="11" t="str">
        <f>IF(ISERROR(VLOOKUP(C1294,'WI Vs ASM'!$B$2:$G$1000,6,0)),0,(VLOOKUP(C1294,'WI Vs ASM'!$B$2:$G$1000,6,0)))</f>
        <v>CIS</v>
      </c>
      <c r="O1294" s="11" t="str">
        <f>IF(ISERROR(VLOOKUP(C1294,'WI Vs ASM'!$B$2:$H$1000,7,0)),0,(VLOOKUP(C1294,'WI Vs ASM'!$B$2:$H$1000,7,0)))</f>
        <v>CIS</v>
      </c>
      <c r="P1294" s="11" t="str">
        <f t="shared" si="558"/>
        <v>May-17</v>
      </c>
      <c r="Q1294" s="11" t="str">
        <f t="shared" si="559"/>
        <v>Q2</v>
      </c>
      <c r="R1294" s="11" t="str">
        <f>IF(ISERROR(VLOOKUP(C1294,'WI Vs ASM'!$B$2:$J$1000,9,0)),0,(VLOOKUP(C1294,'WI Vs ASM'!$B$2:$J$1000,9,0)))</f>
        <v>Jyothi Pai</v>
      </c>
      <c r="S1294" s="11" t="str">
        <f>IF(ISERROR(VLOOKUP(C1294,'WI Vs ASM'!$B$2:$K$1000,10,0)),0,(VLOOKUP(C1294,'WI Vs ASM'!$B$2:$K$1000,10,0)))</f>
        <v>Steve J Sorensen</v>
      </c>
      <c r="T1294" s="11" t="str">
        <f>IF(ISERROR(VLOOKUP(C1294,'WI Vs ASM'!$B$2:$L$1000,11,0)),0,(VLOOKUP(C1294,'WI Vs ASM'!$B$2:$L$1000,11,0)))</f>
        <v>Sreekala Balasubramanian</v>
      </c>
      <c r="U1294" s="11" t="e">
        <f t="shared" si="566"/>
        <v>#VALUE!</v>
      </c>
      <c r="V1294" s="11" t="str">
        <f t="shared" si="560"/>
        <v>No</v>
      </c>
      <c r="W1294" s="11" t="str">
        <f t="shared" si="561"/>
        <v>Yes</v>
      </c>
      <c r="X1294" s="11" t="str">
        <f t="shared" si="562"/>
        <v>Yes</v>
      </c>
      <c r="Y1294" s="11" t="str">
        <f t="shared" si="563"/>
        <v>No</v>
      </c>
      <c r="Z1294" s="11" t="str">
        <f t="shared" si="564"/>
        <v>No</v>
      </c>
      <c r="AA1294" s="11" t="str">
        <f t="shared" si="567"/>
        <v>No</v>
      </c>
      <c r="AB1294" s="11">
        <f>IF(ISERROR(VLOOKUP(U1294,'ITWR Dump'!$A$2:$Y$5000,24,0)),0,(VLOOKUP('ILC Report'!U1294,'ITWR Dump'!$A$2:$Y$5000,24,0)))</f>
        <v>0</v>
      </c>
      <c r="AC1294" s="11" t="str">
        <f t="shared" si="568"/>
        <v>Yes</v>
      </c>
      <c r="AD1294" s="11" t="str">
        <f t="shared" si="569"/>
        <v>BASE/Staff Aug</v>
      </c>
      <c r="AE1294" s="11">
        <f>IF(ISERROR(VLOOKUP(U1294,'ITWR Dump'!$A$2:$Y$5000,13,0)),0,(VLOOKUP(U1294,'ITWR Dump'!$A$2:$Y$5000,13,0)))</f>
        <v>0</v>
      </c>
      <c r="AF1294" s="11">
        <f>IF(ISERROR(VLOOKUP(U1294,'ITWR Dump'!$A$2:$Y$5000,11,0)),0,(VLOOKUP(U1294,'ITWR Dump'!$A$2:$Y$5000,11,0)))</f>
        <v>0</v>
      </c>
      <c r="AG1294" s="11">
        <f>IF(ISERROR(VLOOKUP(U1294,'ITWR Dump'!$A$2:$Y$5000,2,0)),0,(VLOOKUP(U1294,'ITWR Dump'!$A$2:$Y$5000,2,0)))</f>
        <v>0</v>
      </c>
      <c r="AH1294" s="11">
        <f>IF(ISERROR(VLOOKUP(U1294,'ITWR Dump'!$A$2:$Y$5000,14,0)),0,(VLOOKUP(U1294,'ITWR Dump'!$A$2:$Y$5000,14,0)))</f>
        <v>0</v>
      </c>
      <c r="AI1294" s="11" t="str">
        <f t="shared" si="570"/>
        <v>78-Landed BA-SE Offshore</v>
      </c>
      <c r="AJ1294" s="11" t="str">
        <f t="shared" si="571"/>
        <v>Offshore</v>
      </c>
      <c r="AK1294" s="11" t="str">
        <f>IF(ISERROR(VLOOKUP(A1294,'Team Data'!$C$2:$U$213,17,0)),0,(VLOOKUP(A1294,'Team Data'!$C$2:$U$213,17,0)))</f>
        <v>IMS and FN</v>
      </c>
      <c r="AL1294" s="11" t="str">
        <f t="shared" si="572"/>
        <v>2017-04-24</v>
      </c>
      <c r="AM1294" s="11">
        <f>IF(ISERROR(VLOOKUP(U1294,'ITWR Dump'!$A$2:$Y$5000,16,0)),0,(VLOOKUP(U1294,'ITWR Dump'!$A$2:$Y$5000,16,0)))</f>
        <v>0</v>
      </c>
      <c r="AN1294" s="11">
        <f>IF(ISERROR(VLOOKUP(U1294,'ITWR Dump'!$A$2:$Y$5000,18,0)),0,(VLOOKUP(U1294,'ITWR Dump'!$A$2:$Y$5000,18,0)))</f>
        <v>0</v>
      </c>
      <c r="AO1294" s="11">
        <f>IF(ISERROR(VLOOKUP(U1294,'ITWR Dump'!$A$2:$Y$5000,25,0)),0,(VLOOKUP('ILC Report'!U1294,'ITWR Dump'!$A$2:$Y$5000,25,0)))</f>
        <v>0</v>
      </c>
      <c r="AP1294" s="11">
        <f t="shared" si="573"/>
        <v>0</v>
      </c>
      <c r="AQ1294" s="26">
        <f t="shared" si="574"/>
        <v>0</v>
      </c>
      <c r="AR1294" s="26">
        <f t="shared" si="575"/>
        <v>0</v>
      </c>
      <c r="AS1294" s="26">
        <f t="shared" si="576"/>
        <v>0</v>
      </c>
      <c r="AT1294" s="26">
        <f t="shared" si="577"/>
        <v>0</v>
      </c>
      <c r="AU1294" s="26">
        <f t="shared" si="578"/>
        <v>0</v>
      </c>
      <c r="AV1294" s="26">
        <f t="shared" si="579"/>
        <v>0</v>
      </c>
      <c r="AW1294" s="11" t="s">
        <v>653</v>
      </c>
      <c r="AX1294" s="11" t="str">
        <f>VLOOKUP(L1294,Group!$A$2:$B$1000,2,0)</f>
        <v>Enhancement</v>
      </c>
      <c r="AY1294" s="11">
        <f>IF(ISERROR(VLOOKUP(U1294,'ITWR Dump'!$A$2:$Y$5000,15,0)),0,(VLOOKUP('ILC Report'!U1294,'ITWR Dump'!$A$2:$Y$5000,15,0)))</f>
        <v>0</v>
      </c>
      <c r="AZ1294" s="11" t="str">
        <f t="shared" si="580"/>
        <v>No</v>
      </c>
      <c r="BA1294" s="11" t="str">
        <f t="shared" si="581"/>
        <v>BKI</v>
      </c>
      <c r="BB1294" s="11" t="str">
        <f t="shared" si="582"/>
        <v>LB</v>
      </c>
      <c r="BC1294" s="11" t="str">
        <f t="shared" si="583"/>
        <v>No</v>
      </c>
    </row>
    <row r="1295" spans="1:55" x14ac:dyDescent="0.3">
      <c r="A1295" s="11" t="s">
        <v>133</v>
      </c>
      <c r="B1295" s="11" t="s">
        <v>1875</v>
      </c>
      <c r="C1295" s="11" t="s">
        <v>628</v>
      </c>
      <c r="D1295" s="11" t="s">
        <v>2605</v>
      </c>
      <c r="E1295" s="38" t="s">
        <v>652</v>
      </c>
      <c r="F1295" s="11">
        <v>20</v>
      </c>
      <c r="G1295" s="40" t="s">
        <v>218</v>
      </c>
      <c r="H1295" s="11" t="str">
        <f t="shared" si="565"/>
        <v>Regular</v>
      </c>
      <c r="I1295" s="11" t="str">
        <f t="shared" si="557"/>
        <v>US</v>
      </c>
      <c r="J1295" s="11" t="str">
        <f>IF(ISERROR(VLOOKUP(C1295,'WI Vs ASM'!$B$2:$E$1000,4,0)),0,(VLOOKUP(C1295,'WI Vs ASM'!$B$2:$E$1000,4,0)))</f>
        <v>Onshore</v>
      </c>
      <c r="K1295" s="11" t="str">
        <f>IF(ISERROR(VLOOKUP(C1295,'WI Vs ASM'!$B$2:$F$1000,5,0)),0,(VLOOKUP(C1295,'WI Vs ASM'!$B$2:$F$1000,5,0)))</f>
        <v>09-NonBillable</v>
      </c>
      <c r="L1295" s="11" t="str">
        <f>IF(ISERROR(VLOOKUP(C1295,'WI Vs ASM'!$B$2:$D$1000,3,0)),0,(VLOOKUP(C1295,'WI Vs ASM'!$B$2:$D$1000,3,0)))</f>
        <v>92-Mgmt Onshore (OH)</v>
      </c>
      <c r="M1295" s="11" t="str">
        <f>IF(ISERROR(VLOOKUP(C1295,'WI Vs ASM'!$B$2:$I$1000,8,0)),0,(VLOOKUP(C1295,'WI Vs ASM'!$B$2:$I$1000,8,0)))</f>
        <v>Prasad P Naik</v>
      </c>
      <c r="N1295" s="11" t="str">
        <f>IF(ISERROR(VLOOKUP(C1295,'WI Vs ASM'!$B$2:$G$1000,6,0)),0,(VLOOKUP(C1295,'WI Vs ASM'!$B$2:$G$1000,6,0)))</f>
        <v>Commercial</v>
      </c>
      <c r="O1295" s="11" t="str">
        <f>IF(ISERROR(VLOOKUP(C1295,'WI Vs ASM'!$B$2:$H$1000,7,0)),0,(VLOOKUP(C1295,'WI Vs ASM'!$B$2:$H$1000,7,0)))</f>
        <v>Commercial</v>
      </c>
      <c r="P1295" s="11" t="str">
        <f t="shared" si="558"/>
        <v>Apr-17</v>
      </c>
      <c r="Q1295" s="11" t="str">
        <f t="shared" si="559"/>
        <v>Q2</v>
      </c>
      <c r="R1295" s="11" t="str">
        <f>IF(ISERROR(VLOOKUP(C1295,'WI Vs ASM'!$B$2:$J$1000,9,0)),0,(VLOOKUP(C1295,'WI Vs ASM'!$B$2:$J$1000,9,0)))</f>
        <v>Chandraprabha Palaniswamy</v>
      </c>
      <c r="S1295" s="11" t="str">
        <f>IF(ISERROR(VLOOKUP(C1295,'WI Vs ASM'!$B$2:$K$1000,10,0)),0,(VLOOKUP(C1295,'WI Vs ASM'!$B$2:$K$1000,10,0)))</f>
        <v>Saju Bhaskaran</v>
      </c>
      <c r="T1295" s="11" t="str">
        <f>IF(ISERROR(VLOOKUP(C1295,'WI Vs ASM'!$B$2:$L$1000,11,0)),0,(VLOOKUP(C1295,'WI Vs ASM'!$B$2:$L$1000,11,0)))</f>
        <v>Sreekala Balasubramanian</v>
      </c>
      <c r="U1295" s="11" t="e">
        <f t="shared" si="566"/>
        <v>#VALUE!</v>
      </c>
      <c r="V1295" s="11" t="str">
        <f t="shared" si="560"/>
        <v>No</v>
      </c>
      <c r="W1295" s="11" t="str">
        <f t="shared" si="561"/>
        <v>No</v>
      </c>
      <c r="X1295" s="11" t="str">
        <f t="shared" si="562"/>
        <v>No</v>
      </c>
      <c r="Y1295" s="11" t="str">
        <f t="shared" si="563"/>
        <v>No</v>
      </c>
      <c r="Z1295" s="11" t="str">
        <f t="shared" si="564"/>
        <v>No</v>
      </c>
      <c r="AA1295" s="11" t="str">
        <f t="shared" si="567"/>
        <v>No</v>
      </c>
      <c r="AB1295" s="11">
        <f>IF(ISERROR(VLOOKUP(U1295,'ITWR Dump'!$A$2:$Y$5000,24,0)),0,(VLOOKUP('ILC Report'!U1295,'ITWR Dump'!$A$2:$Y$5000,24,0)))</f>
        <v>0</v>
      </c>
      <c r="AC1295" s="11" t="str">
        <f t="shared" si="568"/>
        <v>No</v>
      </c>
      <c r="AD1295" s="11" t="str">
        <f t="shared" si="569"/>
        <v/>
      </c>
      <c r="AE1295" s="11">
        <f>IF(ISERROR(VLOOKUP(U1295,'ITWR Dump'!$A$2:$Y$5000,13,0)),0,(VLOOKUP(U1295,'ITWR Dump'!$A$2:$Y$5000,13,0)))</f>
        <v>0</v>
      </c>
      <c r="AF1295" s="11">
        <f>IF(ISERROR(VLOOKUP(U1295,'ITWR Dump'!$A$2:$Y$5000,11,0)),0,(VLOOKUP(U1295,'ITWR Dump'!$A$2:$Y$5000,11,0)))</f>
        <v>0</v>
      </c>
      <c r="AG1295" s="11">
        <f>IF(ISERROR(VLOOKUP(U1295,'ITWR Dump'!$A$2:$Y$5000,2,0)),0,(VLOOKUP(U1295,'ITWR Dump'!$A$2:$Y$5000,2,0)))</f>
        <v>0</v>
      </c>
      <c r="AH1295" s="11">
        <f>IF(ISERROR(VLOOKUP(U1295,'ITWR Dump'!$A$2:$Y$5000,14,0)),0,(VLOOKUP(U1295,'ITWR Dump'!$A$2:$Y$5000,14,0)))</f>
        <v>0</v>
      </c>
      <c r="AI1295" s="11" t="str">
        <f t="shared" si="570"/>
        <v>92-Mgmt Onshore (OH) Landed</v>
      </c>
      <c r="AJ1295" s="11" t="str">
        <f t="shared" si="571"/>
        <v>Landed Onshore</v>
      </c>
      <c r="AK1295" s="11" t="str">
        <f>IF(ISERROR(VLOOKUP(A1295,'Team Data'!$C$2:$U$213,17,0)),0,(VLOOKUP(A1295,'Team Data'!$C$2:$U$213,17,0)))</f>
        <v>Open System</v>
      </c>
      <c r="AL1295" s="11" t="str">
        <f t="shared" si="572"/>
        <v>2017-04-24</v>
      </c>
      <c r="AM1295" s="11">
        <f>IF(ISERROR(VLOOKUP(U1295,'ITWR Dump'!$A$2:$Y$5000,16,0)),0,(VLOOKUP(U1295,'ITWR Dump'!$A$2:$Y$5000,16,0)))</f>
        <v>0</v>
      </c>
      <c r="AN1295" s="11">
        <f>IF(ISERROR(VLOOKUP(U1295,'ITWR Dump'!$A$2:$Y$5000,18,0)),0,(VLOOKUP(U1295,'ITWR Dump'!$A$2:$Y$5000,18,0)))</f>
        <v>0</v>
      </c>
      <c r="AO1295" s="11">
        <f>IF(ISERROR(VLOOKUP(U1295,'ITWR Dump'!$A$2:$Y$5000,25,0)),0,(VLOOKUP('ILC Report'!U1295,'ITWR Dump'!$A$2:$Y$5000,25,0)))</f>
        <v>0</v>
      </c>
      <c r="AP1295" s="11">
        <f t="shared" si="573"/>
        <v>0</v>
      </c>
      <c r="AQ1295" s="26">
        <f t="shared" si="574"/>
        <v>0</v>
      </c>
      <c r="AR1295" s="26">
        <f t="shared" si="575"/>
        <v>0</v>
      </c>
      <c r="AS1295" s="26">
        <f t="shared" si="576"/>
        <v>0</v>
      </c>
      <c r="AT1295" s="26">
        <f t="shared" si="577"/>
        <v>0</v>
      </c>
      <c r="AU1295" s="26">
        <f t="shared" si="578"/>
        <v>0</v>
      </c>
      <c r="AV1295" s="26">
        <f t="shared" si="579"/>
        <v>0</v>
      </c>
      <c r="AW1295" s="11" t="s">
        <v>653</v>
      </c>
      <c r="AX1295" s="11" t="str">
        <f>VLOOKUP(L1295,Group!$A$2:$B$1000,2,0)</f>
        <v>Maintenance</v>
      </c>
      <c r="AY1295" s="11">
        <f>IF(ISERROR(VLOOKUP(U1295,'ITWR Dump'!$A$2:$Y$5000,15,0)),0,(VLOOKUP('ILC Report'!U1295,'ITWR Dump'!$A$2:$Y$5000,15,0)))</f>
        <v>0</v>
      </c>
      <c r="AZ1295" s="11" t="str">
        <f t="shared" si="580"/>
        <v>No</v>
      </c>
      <c r="BA1295" s="11" t="str">
        <f t="shared" si="581"/>
        <v>BKO</v>
      </c>
      <c r="BB1295" s="11" t="str">
        <f t="shared" si="582"/>
        <v>GM</v>
      </c>
      <c r="BC1295" s="11" t="str">
        <f t="shared" si="583"/>
        <v>No</v>
      </c>
    </row>
    <row r="1296" spans="1:55" x14ac:dyDescent="0.3">
      <c r="A1296" s="11" t="s">
        <v>133</v>
      </c>
      <c r="B1296" s="11" t="s">
        <v>1875</v>
      </c>
      <c r="C1296" s="11" t="s">
        <v>623</v>
      </c>
      <c r="D1296" s="11" t="s">
        <v>2606</v>
      </c>
      <c r="E1296" s="38" t="s">
        <v>652</v>
      </c>
      <c r="F1296" s="11">
        <v>10</v>
      </c>
      <c r="G1296" s="40" t="s">
        <v>218</v>
      </c>
      <c r="H1296" s="11" t="str">
        <f t="shared" si="565"/>
        <v>Regular</v>
      </c>
      <c r="I1296" s="11" t="str">
        <f t="shared" si="557"/>
        <v>US</v>
      </c>
      <c r="J1296" s="11" t="str">
        <f>IF(ISERROR(VLOOKUP(C1296,'WI Vs ASM'!$B$2:$E$1000,4,0)),0,(VLOOKUP(C1296,'WI Vs ASM'!$B$2:$E$1000,4,0)))</f>
        <v>Onshore</v>
      </c>
      <c r="K1296" s="11" t="str">
        <f>IF(ISERROR(VLOOKUP(C1296,'WI Vs ASM'!$B$2:$F$1000,5,0)),0,(VLOOKUP(C1296,'WI Vs ASM'!$B$2:$F$1000,5,0)))</f>
        <v>09-NonBillable</v>
      </c>
      <c r="L1296" s="11" t="str">
        <f>IF(ISERROR(VLOOKUP(C1296,'WI Vs ASM'!$B$2:$D$1000,3,0)),0,(VLOOKUP(C1296,'WI Vs ASM'!$B$2:$D$1000,3,0)))</f>
        <v>92-Mgmt Onshore (OH)</v>
      </c>
      <c r="M1296" s="11" t="str">
        <f>IF(ISERROR(VLOOKUP(C1296,'WI Vs ASM'!$B$2:$I$1000,8,0)),0,(VLOOKUP(C1296,'WI Vs ASM'!$B$2:$I$1000,8,0)))</f>
        <v>Prasad P Naik</v>
      </c>
      <c r="N1296" s="11" t="str">
        <f>IF(ISERROR(VLOOKUP(C1296,'WI Vs ASM'!$B$2:$G$1000,6,0)),0,(VLOOKUP(C1296,'WI Vs ASM'!$B$2:$G$1000,6,0)))</f>
        <v>CIS</v>
      </c>
      <c r="O1296" s="11" t="str">
        <f>IF(ISERROR(VLOOKUP(C1296,'WI Vs ASM'!$B$2:$H$1000,7,0)),0,(VLOOKUP(C1296,'WI Vs ASM'!$B$2:$H$1000,7,0)))</f>
        <v>CIS</v>
      </c>
      <c r="P1296" s="11" t="str">
        <f t="shared" si="558"/>
        <v>Apr-17</v>
      </c>
      <c r="Q1296" s="11" t="str">
        <f t="shared" si="559"/>
        <v>Q2</v>
      </c>
      <c r="R1296" s="11" t="str">
        <f>IF(ISERROR(VLOOKUP(C1296,'WI Vs ASM'!$B$2:$J$1000,9,0)),0,(VLOOKUP(C1296,'WI Vs ASM'!$B$2:$J$1000,9,0)))</f>
        <v>Chandraprabha Palaniswamy</v>
      </c>
      <c r="S1296" s="11" t="str">
        <f>IF(ISERROR(VLOOKUP(C1296,'WI Vs ASM'!$B$2:$K$1000,10,0)),0,(VLOOKUP(C1296,'WI Vs ASM'!$B$2:$K$1000,10,0)))</f>
        <v>Saju Bhaskaran</v>
      </c>
      <c r="T1296" s="11" t="str">
        <f>IF(ISERROR(VLOOKUP(C1296,'WI Vs ASM'!$B$2:$L$1000,11,0)),0,(VLOOKUP(C1296,'WI Vs ASM'!$B$2:$L$1000,11,0)))</f>
        <v>Sreekala Balasubramanian</v>
      </c>
      <c r="U1296" s="11" t="e">
        <f t="shared" si="566"/>
        <v>#VALUE!</v>
      </c>
      <c r="V1296" s="11" t="str">
        <f t="shared" si="560"/>
        <v>No</v>
      </c>
      <c r="W1296" s="11" t="str">
        <f t="shared" si="561"/>
        <v>No</v>
      </c>
      <c r="X1296" s="11" t="str">
        <f t="shared" si="562"/>
        <v>No</v>
      </c>
      <c r="Y1296" s="11" t="str">
        <f t="shared" si="563"/>
        <v>No</v>
      </c>
      <c r="Z1296" s="11" t="str">
        <f t="shared" si="564"/>
        <v>No</v>
      </c>
      <c r="AA1296" s="11" t="str">
        <f t="shared" si="567"/>
        <v>No</v>
      </c>
      <c r="AB1296" s="11">
        <f>IF(ISERROR(VLOOKUP(U1296,'ITWR Dump'!$A$2:$Y$5000,24,0)),0,(VLOOKUP('ILC Report'!U1296,'ITWR Dump'!$A$2:$Y$5000,24,0)))</f>
        <v>0</v>
      </c>
      <c r="AC1296" s="11" t="str">
        <f t="shared" si="568"/>
        <v>No</v>
      </c>
      <c r="AD1296" s="11" t="str">
        <f t="shared" si="569"/>
        <v/>
      </c>
      <c r="AE1296" s="11">
        <f>IF(ISERROR(VLOOKUP(U1296,'ITWR Dump'!$A$2:$Y$5000,13,0)),0,(VLOOKUP(U1296,'ITWR Dump'!$A$2:$Y$5000,13,0)))</f>
        <v>0</v>
      </c>
      <c r="AF1296" s="11">
        <f>IF(ISERROR(VLOOKUP(U1296,'ITWR Dump'!$A$2:$Y$5000,11,0)),0,(VLOOKUP(U1296,'ITWR Dump'!$A$2:$Y$5000,11,0)))</f>
        <v>0</v>
      </c>
      <c r="AG1296" s="11">
        <f>IF(ISERROR(VLOOKUP(U1296,'ITWR Dump'!$A$2:$Y$5000,2,0)),0,(VLOOKUP(U1296,'ITWR Dump'!$A$2:$Y$5000,2,0)))</f>
        <v>0</v>
      </c>
      <c r="AH1296" s="11">
        <f>IF(ISERROR(VLOOKUP(U1296,'ITWR Dump'!$A$2:$Y$5000,14,0)),0,(VLOOKUP(U1296,'ITWR Dump'!$A$2:$Y$5000,14,0)))</f>
        <v>0</v>
      </c>
      <c r="AI1296" s="11" t="str">
        <f t="shared" si="570"/>
        <v>92-Mgmt Onshore (OH) Landed</v>
      </c>
      <c r="AJ1296" s="11" t="str">
        <f t="shared" si="571"/>
        <v>Landed Onshore</v>
      </c>
      <c r="AK1296" s="11" t="str">
        <f>IF(ISERROR(VLOOKUP(A1296,'Team Data'!$C$2:$U$213,17,0)),0,(VLOOKUP(A1296,'Team Data'!$C$2:$U$213,17,0)))</f>
        <v>Open System</v>
      </c>
      <c r="AL1296" s="11" t="str">
        <f t="shared" si="572"/>
        <v>2017-04-24</v>
      </c>
      <c r="AM1296" s="11">
        <f>IF(ISERROR(VLOOKUP(U1296,'ITWR Dump'!$A$2:$Y$5000,16,0)),0,(VLOOKUP(U1296,'ITWR Dump'!$A$2:$Y$5000,16,0)))</f>
        <v>0</v>
      </c>
      <c r="AN1296" s="11">
        <f>IF(ISERROR(VLOOKUP(U1296,'ITWR Dump'!$A$2:$Y$5000,18,0)),0,(VLOOKUP(U1296,'ITWR Dump'!$A$2:$Y$5000,18,0)))</f>
        <v>0</v>
      </c>
      <c r="AO1296" s="11">
        <f>IF(ISERROR(VLOOKUP(U1296,'ITWR Dump'!$A$2:$Y$5000,25,0)),0,(VLOOKUP('ILC Report'!U1296,'ITWR Dump'!$A$2:$Y$5000,25,0)))</f>
        <v>0</v>
      </c>
      <c r="AP1296" s="11">
        <f t="shared" si="573"/>
        <v>0</v>
      </c>
      <c r="AQ1296" s="26">
        <f t="shared" si="574"/>
        <v>0</v>
      </c>
      <c r="AR1296" s="26">
        <f t="shared" si="575"/>
        <v>0</v>
      </c>
      <c r="AS1296" s="26">
        <f t="shared" si="576"/>
        <v>0</v>
      </c>
      <c r="AT1296" s="26">
        <f t="shared" si="577"/>
        <v>0</v>
      </c>
      <c r="AU1296" s="26">
        <f t="shared" si="578"/>
        <v>0</v>
      </c>
      <c r="AV1296" s="26">
        <f t="shared" si="579"/>
        <v>0</v>
      </c>
      <c r="AW1296" s="11" t="s">
        <v>653</v>
      </c>
      <c r="AX1296" s="11" t="str">
        <f>VLOOKUP(L1296,Group!$A$2:$B$1000,2,0)</f>
        <v>Maintenance</v>
      </c>
      <c r="AY1296" s="11">
        <f>IF(ISERROR(VLOOKUP(U1296,'ITWR Dump'!$A$2:$Y$5000,15,0)),0,(VLOOKUP('ILC Report'!U1296,'ITWR Dump'!$A$2:$Y$5000,15,0)))</f>
        <v>0</v>
      </c>
      <c r="AZ1296" s="11" t="str">
        <f t="shared" si="580"/>
        <v>No</v>
      </c>
      <c r="BA1296" s="11" t="str">
        <f t="shared" si="581"/>
        <v>BKO</v>
      </c>
      <c r="BB1296" s="11" t="str">
        <f t="shared" si="582"/>
        <v>GM</v>
      </c>
      <c r="BC1296" s="11" t="str">
        <f t="shared" si="583"/>
        <v>No</v>
      </c>
    </row>
    <row r="1297" spans="1:55" x14ac:dyDescent="0.3">
      <c r="A1297" s="11" t="s">
        <v>133</v>
      </c>
      <c r="B1297" s="11" t="s">
        <v>1875</v>
      </c>
      <c r="C1297" s="11" t="s">
        <v>631</v>
      </c>
      <c r="D1297" s="11" t="s">
        <v>2607</v>
      </c>
      <c r="E1297" s="38" t="s">
        <v>652</v>
      </c>
      <c r="F1297" s="11">
        <v>11</v>
      </c>
      <c r="G1297" s="40" t="s">
        <v>218</v>
      </c>
      <c r="H1297" s="11" t="str">
        <f t="shared" si="565"/>
        <v>Regular</v>
      </c>
      <c r="I1297" s="11" t="str">
        <f t="shared" si="557"/>
        <v>US</v>
      </c>
      <c r="J1297" s="11" t="str">
        <f>IF(ISERROR(VLOOKUP(C1297,'WI Vs ASM'!$B$2:$E$1000,4,0)),0,(VLOOKUP(C1297,'WI Vs ASM'!$B$2:$E$1000,4,0)))</f>
        <v>Onshore</v>
      </c>
      <c r="K1297" s="11" t="str">
        <f>IF(ISERROR(VLOOKUP(C1297,'WI Vs ASM'!$B$2:$F$1000,5,0)),0,(VLOOKUP(C1297,'WI Vs ASM'!$B$2:$F$1000,5,0)))</f>
        <v>09-NonBillable</v>
      </c>
      <c r="L1297" s="11" t="str">
        <f>IF(ISERROR(VLOOKUP(C1297,'WI Vs ASM'!$B$2:$D$1000,3,0)),0,(VLOOKUP(C1297,'WI Vs ASM'!$B$2:$D$1000,3,0)))</f>
        <v>92-Mgmt Onshore (OH)</v>
      </c>
      <c r="M1297" s="11" t="str">
        <f>IF(ISERROR(VLOOKUP(C1297,'WI Vs ASM'!$B$2:$I$1000,8,0)),0,(VLOOKUP(C1297,'WI Vs ASM'!$B$2:$I$1000,8,0)))</f>
        <v>Aneez Ak Rehman</v>
      </c>
      <c r="N1297" s="11" t="str">
        <f>IF(ISERROR(VLOOKUP(C1297,'WI Vs ASM'!$B$2:$G$1000,6,0)),0,(VLOOKUP(C1297,'WI Vs ASM'!$B$2:$G$1000,6,0)))</f>
        <v>Shared Services</v>
      </c>
      <c r="O1297" s="11" t="str">
        <f>IF(ISERROR(VLOOKUP(C1297,'WI Vs ASM'!$B$2:$H$1000,7,0)),0,(VLOOKUP(C1297,'WI Vs ASM'!$B$2:$H$1000,7,0)))</f>
        <v>Shared Services</v>
      </c>
      <c r="P1297" s="11" t="str">
        <f t="shared" si="558"/>
        <v>Apr-17</v>
      </c>
      <c r="Q1297" s="11" t="str">
        <f t="shared" si="559"/>
        <v>Q2</v>
      </c>
      <c r="R1297" s="11" t="str">
        <f>IF(ISERROR(VLOOKUP(C1297,'WI Vs ASM'!$B$2:$J$1000,9,0)),0,(VLOOKUP(C1297,'WI Vs ASM'!$B$2:$J$1000,9,0)))</f>
        <v>Jyothi Pai</v>
      </c>
      <c r="S1297" s="11" t="str">
        <f>IF(ISERROR(VLOOKUP(C1297,'WI Vs ASM'!$B$2:$K$1000,10,0)),0,(VLOOKUP(C1297,'WI Vs ASM'!$B$2:$K$1000,10,0)))</f>
        <v>Vasudevan Srinivasan</v>
      </c>
      <c r="T1297" s="11" t="str">
        <f>IF(ISERROR(VLOOKUP(C1297,'WI Vs ASM'!$B$2:$L$1000,11,0)),0,(VLOOKUP(C1297,'WI Vs ASM'!$B$2:$L$1000,11,0)))</f>
        <v>Noha Salama</v>
      </c>
      <c r="U1297" s="11" t="e">
        <f t="shared" si="566"/>
        <v>#VALUE!</v>
      </c>
      <c r="V1297" s="11" t="str">
        <f t="shared" si="560"/>
        <v>No</v>
      </c>
      <c r="W1297" s="11" t="str">
        <f t="shared" si="561"/>
        <v>No</v>
      </c>
      <c r="X1297" s="11" t="str">
        <f t="shared" si="562"/>
        <v>No</v>
      </c>
      <c r="Y1297" s="11" t="str">
        <f t="shared" si="563"/>
        <v>No</v>
      </c>
      <c r="Z1297" s="11" t="str">
        <f t="shared" si="564"/>
        <v>No</v>
      </c>
      <c r="AA1297" s="11" t="str">
        <f t="shared" si="567"/>
        <v>No</v>
      </c>
      <c r="AB1297" s="11">
        <f>IF(ISERROR(VLOOKUP(U1297,'ITWR Dump'!$A$2:$Y$5000,24,0)),0,(VLOOKUP('ILC Report'!U1297,'ITWR Dump'!$A$2:$Y$5000,24,0)))</f>
        <v>0</v>
      </c>
      <c r="AC1297" s="11" t="str">
        <f t="shared" si="568"/>
        <v>No</v>
      </c>
      <c r="AD1297" s="11" t="str">
        <f t="shared" si="569"/>
        <v/>
      </c>
      <c r="AE1297" s="11">
        <f>IF(ISERROR(VLOOKUP(U1297,'ITWR Dump'!$A$2:$Y$5000,13,0)),0,(VLOOKUP(U1297,'ITWR Dump'!$A$2:$Y$5000,13,0)))</f>
        <v>0</v>
      </c>
      <c r="AF1297" s="11">
        <f>IF(ISERROR(VLOOKUP(U1297,'ITWR Dump'!$A$2:$Y$5000,11,0)),0,(VLOOKUP(U1297,'ITWR Dump'!$A$2:$Y$5000,11,0)))</f>
        <v>0</v>
      </c>
      <c r="AG1297" s="11">
        <f>IF(ISERROR(VLOOKUP(U1297,'ITWR Dump'!$A$2:$Y$5000,2,0)),0,(VLOOKUP(U1297,'ITWR Dump'!$A$2:$Y$5000,2,0)))</f>
        <v>0</v>
      </c>
      <c r="AH1297" s="11">
        <f>IF(ISERROR(VLOOKUP(U1297,'ITWR Dump'!$A$2:$Y$5000,14,0)),0,(VLOOKUP(U1297,'ITWR Dump'!$A$2:$Y$5000,14,0)))</f>
        <v>0</v>
      </c>
      <c r="AI1297" s="11" t="str">
        <f t="shared" si="570"/>
        <v>92-Mgmt Onshore (OH) Landed</v>
      </c>
      <c r="AJ1297" s="11" t="str">
        <f t="shared" si="571"/>
        <v>Landed Onshore</v>
      </c>
      <c r="AK1297" s="11" t="str">
        <f>IF(ISERROR(VLOOKUP(A1297,'Team Data'!$C$2:$U$213,17,0)),0,(VLOOKUP(A1297,'Team Data'!$C$2:$U$213,17,0)))</f>
        <v>Open System</v>
      </c>
      <c r="AL1297" s="11" t="str">
        <f t="shared" si="572"/>
        <v>2017-04-24</v>
      </c>
      <c r="AM1297" s="11">
        <f>IF(ISERROR(VLOOKUP(U1297,'ITWR Dump'!$A$2:$Y$5000,16,0)),0,(VLOOKUP(U1297,'ITWR Dump'!$A$2:$Y$5000,16,0)))</f>
        <v>0</v>
      </c>
      <c r="AN1297" s="11">
        <f>IF(ISERROR(VLOOKUP(U1297,'ITWR Dump'!$A$2:$Y$5000,18,0)),0,(VLOOKUP(U1297,'ITWR Dump'!$A$2:$Y$5000,18,0)))</f>
        <v>0</v>
      </c>
      <c r="AO1297" s="11">
        <f>IF(ISERROR(VLOOKUP(U1297,'ITWR Dump'!$A$2:$Y$5000,25,0)),0,(VLOOKUP('ILC Report'!U1297,'ITWR Dump'!$A$2:$Y$5000,25,0)))</f>
        <v>0</v>
      </c>
      <c r="AP1297" s="11">
        <f t="shared" si="573"/>
        <v>0</v>
      </c>
      <c r="AQ1297" s="26">
        <f t="shared" si="574"/>
        <v>0</v>
      </c>
      <c r="AR1297" s="26">
        <f t="shared" si="575"/>
        <v>0</v>
      </c>
      <c r="AS1297" s="26">
        <f t="shared" si="576"/>
        <v>0</v>
      </c>
      <c r="AT1297" s="26">
        <f t="shared" si="577"/>
        <v>0</v>
      </c>
      <c r="AU1297" s="26">
        <f t="shared" si="578"/>
        <v>0</v>
      </c>
      <c r="AV1297" s="26">
        <f t="shared" si="579"/>
        <v>0</v>
      </c>
      <c r="AW1297" s="11" t="s">
        <v>653</v>
      </c>
      <c r="AX1297" s="11" t="str">
        <f>VLOOKUP(L1297,Group!$A$2:$B$1000,2,0)</f>
        <v>Maintenance</v>
      </c>
      <c r="AY1297" s="11">
        <f>IF(ISERROR(VLOOKUP(U1297,'ITWR Dump'!$A$2:$Y$5000,15,0)),0,(VLOOKUP('ILC Report'!U1297,'ITWR Dump'!$A$2:$Y$5000,15,0)))</f>
        <v>0</v>
      </c>
      <c r="AZ1297" s="11" t="str">
        <f t="shared" si="580"/>
        <v>No</v>
      </c>
      <c r="BA1297" s="11" t="str">
        <f t="shared" si="581"/>
        <v>BKO</v>
      </c>
      <c r="BB1297" s="11" t="str">
        <f t="shared" si="582"/>
        <v>GM</v>
      </c>
      <c r="BC1297" s="11" t="str">
        <f t="shared" si="583"/>
        <v>No</v>
      </c>
    </row>
    <row r="1298" spans="1:55" x14ac:dyDescent="0.3">
      <c r="A1298" s="11" t="s">
        <v>133</v>
      </c>
      <c r="B1298" s="11" t="s">
        <v>1875</v>
      </c>
      <c r="C1298" s="11" t="s">
        <v>628</v>
      </c>
      <c r="D1298" s="11" t="s">
        <v>2605</v>
      </c>
      <c r="E1298" s="38" t="s">
        <v>2901</v>
      </c>
      <c r="F1298" s="11">
        <v>20</v>
      </c>
      <c r="G1298" s="40" t="s">
        <v>218</v>
      </c>
      <c r="H1298" s="11" t="str">
        <f t="shared" si="565"/>
        <v>Regular</v>
      </c>
      <c r="I1298" s="11" t="str">
        <f t="shared" si="557"/>
        <v>US</v>
      </c>
      <c r="J1298" s="11" t="str">
        <f>IF(ISERROR(VLOOKUP(C1298,'WI Vs ASM'!$B$2:$E$1000,4,0)),0,(VLOOKUP(C1298,'WI Vs ASM'!$B$2:$E$1000,4,0)))</f>
        <v>Onshore</v>
      </c>
      <c r="K1298" s="11" t="str">
        <f>IF(ISERROR(VLOOKUP(C1298,'WI Vs ASM'!$B$2:$F$1000,5,0)),0,(VLOOKUP(C1298,'WI Vs ASM'!$B$2:$F$1000,5,0)))</f>
        <v>09-NonBillable</v>
      </c>
      <c r="L1298" s="11" t="str">
        <f>IF(ISERROR(VLOOKUP(C1298,'WI Vs ASM'!$B$2:$D$1000,3,0)),0,(VLOOKUP(C1298,'WI Vs ASM'!$B$2:$D$1000,3,0)))</f>
        <v>92-Mgmt Onshore (OH)</v>
      </c>
      <c r="M1298" s="11" t="str">
        <f>IF(ISERROR(VLOOKUP(C1298,'WI Vs ASM'!$B$2:$I$1000,8,0)),0,(VLOOKUP(C1298,'WI Vs ASM'!$B$2:$I$1000,8,0)))</f>
        <v>Prasad P Naik</v>
      </c>
      <c r="N1298" s="11" t="str">
        <f>IF(ISERROR(VLOOKUP(C1298,'WI Vs ASM'!$B$2:$G$1000,6,0)),0,(VLOOKUP(C1298,'WI Vs ASM'!$B$2:$G$1000,6,0)))</f>
        <v>Commercial</v>
      </c>
      <c r="O1298" s="11" t="str">
        <f>IF(ISERROR(VLOOKUP(C1298,'WI Vs ASM'!$B$2:$H$1000,7,0)),0,(VLOOKUP(C1298,'WI Vs ASM'!$B$2:$H$1000,7,0)))</f>
        <v>Commercial</v>
      </c>
      <c r="P1298" s="11" t="str">
        <f t="shared" si="558"/>
        <v>May-17</v>
      </c>
      <c r="Q1298" s="11" t="str">
        <f t="shared" si="559"/>
        <v>Q2</v>
      </c>
      <c r="R1298" s="11" t="str">
        <f>IF(ISERROR(VLOOKUP(C1298,'WI Vs ASM'!$B$2:$J$1000,9,0)),0,(VLOOKUP(C1298,'WI Vs ASM'!$B$2:$J$1000,9,0)))</f>
        <v>Chandraprabha Palaniswamy</v>
      </c>
      <c r="S1298" s="11" t="str">
        <f>IF(ISERROR(VLOOKUP(C1298,'WI Vs ASM'!$B$2:$K$1000,10,0)),0,(VLOOKUP(C1298,'WI Vs ASM'!$B$2:$K$1000,10,0)))</f>
        <v>Saju Bhaskaran</v>
      </c>
      <c r="T1298" s="11" t="str">
        <f>IF(ISERROR(VLOOKUP(C1298,'WI Vs ASM'!$B$2:$L$1000,11,0)),0,(VLOOKUP(C1298,'WI Vs ASM'!$B$2:$L$1000,11,0)))</f>
        <v>Sreekala Balasubramanian</v>
      </c>
      <c r="U1298" s="11" t="e">
        <f t="shared" si="566"/>
        <v>#VALUE!</v>
      </c>
      <c r="V1298" s="11" t="str">
        <f t="shared" si="560"/>
        <v>No</v>
      </c>
      <c r="W1298" s="11" t="str">
        <f t="shared" si="561"/>
        <v>No</v>
      </c>
      <c r="X1298" s="11" t="str">
        <f t="shared" si="562"/>
        <v>No</v>
      </c>
      <c r="Y1298" s="11" t="str">
        <f t="shared" si="563"/>
        <v>No</v>
      </c>
      <c r="Z1298" s="11" t="str">
        <f t="shared" si="564"/>
        <v>No</v>
      </c>
      <c r="AA1298" s="11" t="str">
        <f t="shared" si="567"/>
        <v>No</v>
      </c>
      <c r="AB1298" s="11">
        <f>IF(ISERROR(VLOOKUP(U1298,'ITWR Dump'!$A$2:$Y$5000,24,0)),0,(VLOOKUP('ILC Report'!U1298,'ITWR Dump'!$A$2:$Y$5000,24,0)))</f>
        <v>0</v>
      </c>
      <c r="AC1298" s="11" t="str">
        <f t="shared" si="568"/>
        <v>No</v>
      </c>
      <c r="AD1298" s="11" t="str">
        <f t="shared" si="569"/>
        <v/>
      </c>
      <c r="AE1298" s="11">
        <f>IF(ISERROR(VLOOKUP(U1298,'ITWR Dump'!$A$2:$Y$5000,13,0)),0,(VLOOKUP(U1298,'ITWR Dump'!$A$2:$Y$5000,13,0)))</f>
        <v>0</v>
      </c>
      <c r="AF1298" s="11">
        <f>IF(ISERROR(VLOOKUP(U1298,'ITWR Dump'!$A$2:$Y$5000,11,0)),0,(VLOOKUP(U1298,'ITWR Dump'!$A$2:$Y$5000,11,0)))</f>
        <v>0</v>
      </c>
      <c r="AG1298" s="11">
        <f>IF(ISERROR(VLOOKUP(U1298,'ITWR Dump'!$A$2:$Y$5000,2,0)),0,(VLOOKUP(U1298,'ITWR Dump'!$A$2:$Y$5000,2,0)))</f>
        <v>0</v>
      </c>
      <c r="AH1298" s="11">
        <f>IF(ISERROR(VLOOKUP(U1298,'ITWR Dump'!$A$2:$Y$5000,14,0)),0,(VLOOKUP(U1298,'ITWR Dump'!$A$2:$Y$5000,14,0)))</f>
        <v>0</v>
      </c>
      <c r="AI1298" s="11" t="str">
        <f t="shared" si="570"/>
        <v>92-Mgmt Onshore (OH) Landed</v>
      </c>
      <c r="AJ1298" s="11" t="str">
        <f t="shared" si="571"/>
        <v>Landed Onshore</v>
      </c>
      <c r="AK1298" s="11" t="str">
        <f>IF(ISERROR(VLOOKUP(A1298,'Team Data'!$C$2:$U$213,17,0)),0,(VLOOKUP(A1298,'Team Data'!$C$2:$U$213,17,0)))</f>
        <v>Open System</v>
      </c>
      <c r="AL1298" s="11" t="str">
        <f t="shared" si="572"/>
        <v>2017-04-24</v>
      </c>
      <c r="AM1298" s="11">
        <f>IF(ISERROR(VLOOKUP(U1298,'ITWR Dump'!$A$2:$Y$5000,16,0)),0,(VLOOKUP(U1298,'ITWR Dump'!$A$2:$Y$5000,16,0)))</f>
        <v>0</v>
      </c>
      <c r="AN1298" s="11">
        <f>IF(ISERROR(VLOOKUP(U1298,'ITWR Dump'!$A$2:$Y$5000,18,0)),0,(VLOOKUP(U1298,'ITWR Dump'!$A$2:$Y$5000,18,0)))</f>
        <v>0</v>
      </c>
      <c r="AO1298" s="11">
        <f>IF(ISERROR(VLOOKUP(U1298,'ITWR Dump'!$A$2:$Y$5000,25,0)),0,(VLOOKUP('ILC Report'!U1298,'ITWR Dump'!$A$2:$Y$5000,25,0)))</f>
        <v>0</v>
      </c>
      <c r="AP1298" s="11">
        <f t="shared" si="573"/>
        <v>0</v>
      </c>
      <c r="AQ1298" s="26">
        <f t="shared" si="574"/>
        <v>0</v>
      </c>
      <c r="AR1298" s="26">
        <f t="shared" si="575"/>
        <v>0</v>
      </c>
      <c r="AS1298" s="26">
        <f t="shared" si="576"/>
        <v>0</v>
      </c>
      <c r="AT1298" s="26">
        <f t="shared" si="577"/>
        <v>0</v>
      </c>
      <c r="AU1298" s="26">
        <f t="shared" si="578"/>
        <v>0</v>
      </c>
      <c r="AV1298" s="26">
        <f t="shared" si="579"/>
        <v>0</v>
      </c>
      <c r="AW1298" s="11" t="s">
        <v>653</v>
      </c>
      <c r="AX1298" s="11" t="str">
        <f>VLOOKUP(L1298,Group!$A$2:$B$1000,2,0)</f>
        <v>Maintenance</v>
      </c>
      <c r="AY1298" s="11">
        <f>IF(ISERROR(VLOOKUP(U1298,'ITWR Dump'!$A$2:$Y$5000,15,0)),0,(VLOOKUP('ILC Report'!U1298,'ITWR Dump'!$A$2:$Y$5000,15,0)))</f>
        <v>0</v>
      </c>
      <c r="AZ1298" s="11" t="str">
        <f t="shared" si="580"/>
        <v>No</v>
      </c>
      <c r="BA1298" s="11" t="str">
        <f t="shared" si="581"/>
        <v>BKO</v>
      </c>
      <c r="BB1298" s="11" t="str">
        <f t="shared" si="582"/>
        <v>GM</v>
      </c>
      <c r="BC1298" s="11" t="str">
        <f t="shared" si="583"/>
        <v>No</v>
      </c>
    </row>
    <row r="1299" spans="1:55" x14ac:dyDescent="0.3">
      <c r="A1299" s="11" t="s">
        <v>133</v>
      </c>
      <c r="B1299" s="11" t="s">
        <v>1875</v>
      </c>
      <c r="C1299" s="11" t="s">
        <v>623</v>
      </c>
      <c r="D1299" s="11" t="s">
        <v>2606</v>
      </c>
      <c r="E1299" s="38" t="s">
        <v>2901</v>
      </c>
      <c r="F1299" s="11">
        <v>10</v>
      </c>
      <c r="G1299" s="40" t="s">
        <v>218</v>
      </c>
      <c r="H1299" s="11" t="str">
        <f t="shared" si="565"/>
        <v>Regular</v>
      </c>
      <c r="I1299" s="11" t="str">
        <f t="shared" si="557"/>
        <v>US</v>
      </c>
      <c r="J1299" s="11" t="str">
        <f>IF(ISERROR(VLOOKUP(C1299,'WI Vs ASM'!$B$2:$E$1000,4,0)),0,(VLOOKUP(C1299,'WI Vs ASM'!$B$2:$E$1000,4,0)))</f>
        <v>Onshore</v>
      </c>
      <c r="K1299" s="11" t="str">
        <f>IF(ISERROR(VLOOKUP(C1299,'WI Vs ASM'!$B$2:$F$1000,5,0)),0,(VLOOKUP(C1299,'WI Vs ASM'!$B$2:$F$1000,5,0)))</f>
        <v>09-NonBillable</v>
      </c>
      <c r="L1299" s="11" t="str">
        <f>IF(ISERROR(VLOOKUP(C1299,'WI Vs ASM'!$B$2:$D$1000,3,0)),0,(VLOOKUP(C1299,'WI Vs ASM'!$B$2:$D$1000,3,0)))</f>
        <v>92-Mgmt Onshore (OH)</v>
      </c>
      <c r="M1299" s="11" t="str">
        <f>IF(ISERROR(VLOOKUP(C1299,'WI Vs ASM'!$B$2:$I$1000,8,0)),0,(VLOOKUP(C1299,'WI Vs ASM'!$B$2:$I$1000,8,0)))</f>
        <v>Prasad P Naik</v>
      </c>
      <c r="N1299" s="11" t="str">
        <f>IF(ISERROR(VLOOKUP(C1299,'WI Vs ASM'!$B$2:$G$1000,6,0)),0,(VLOOKUP(C1299,'WI Vs ASM'!$B$2:$G$1000,6,0)))</f>
        <v>CIS</v>
      </c>
      <c r="O1299" s="11" t="str">
        <f>IF(ISERROR(VLOOKUP(C1299,'WI Vs ASM'!$B$2:$H$1000,7,0)),0,(VLOOKUP(C1299,'WI Vs ASM'!$B$2:$H$1000,7,0)))</f>
        <v>CIS</v>
      </c>
      <c r="P1299" s="11" t="str">
        <f t="shared" si="558"/>
        <v>May-17</v>
      </c>
      <c r="Q1299" s="11" t="str">
        <f t="shared" si="559"/>
        <v>Q2</v>
      </c>
      <c r="R1299" s="11" t="str">
        <f>IF(ISERROR(VLOOKUP(C1299,'WI Vs ASM'!$B$2:$J$1000,9,0)),0,(VLOOKUP(C1299,'WI Vs ASM'!$B$2:$J$1000,9,0)))</f>
        <v>Chandraprabha Palaniswamy</v>
      </c>
      <c r="S1299" s="11" t="str">
        <f>IF(ISERROR(VLOOKUP(C1299,'WI Vs ASM'!$B$2:$K$1000,10,0)),0,(VLOOKUP(C1299,'WI Vs ASM'!$B$2:$K$1000,10,0)))</f>
        <v>Saju Bhaskaran</v>
      </c>
      <c r="T1299" s="11" t="str">
        <f>IF(ISERROR(VLOOKUP(C1299,'WI Vs ASM'!$B$2:$L$1000,11,0)),0,(VLOOKUP(C1299,'WI Vs ASM'!$B$2:$L$1000,11,0)))</f>
        <v>Sreekala Balasubramanian</v>
      </c>
      <c r="U1299" s="11" t="e">
        <f t="shared" si="566"/>
        <v>#VALUE!</v>
      </c>
      <c r="V1299" s="11" t="str">
        <f t="shared" si="560"/>
        <v>No</v>
      </c>
      <c r="W1299" s="11" t="str">
        <f t="shared" si="561"/>
        <v>No</v>
      </c>
      <c r="X1299" s="11" t="str">
        <f t="shared" si="562"/>
        <v>No</v>
      </c>
      <c r="Y1299" s="11" t="str">
        <f t="shared" si="563"/>
        <v>No</v>
      </c>
      <c r="Z1299" s="11" t="str">
        <f t="shared" si="564"/>
        <v>No</v>
      </c>
      <c r="AA1299" s="11" t="str">
        <f t="shared" si="567"/>
        <v>No</v>
      </c>
      <c r="AB1299" s="11">
        <f>IF(ISERROR(VLOOKUP(U1299,'ITWR Dump'!$A$2:$Y$5000,24,0)),0,(VLOOKUP('ILC Report'!U1299,'ITWR Dump'!$A$2:$Y$5000,24,0)))</f>
        <v>0</v>
      </c>
      <c r="AC1299" s="11" t="str">
        <f t="shared" si="568"/>
        <v>No</v>
      </c>
      <c r="AD1299" s="11" t="str">
        <f t="shared" si="569"/>
        <v/>
      </c>
      <c r="AE1299" s="11">
        <f>IF(ISERROR(VLOOKUP(U1299,'ITWR Dump'!$A$2:$Y$5000,13,0)),0,(VLOOKUP(U1299,'ITWR Dump'!$A$2:$Y$5000,13,0)))</f>
        <v>0</v>
      </c>
      <c r="AF1299" s="11">
        <f>IF(ISERROR(VLOOKUP(U1299,'ITWR Dump'!$A$2:$Y$5000,11,0)),0,(VLOOKUP(U1299,'ITWR Dump'!$A$2:$Y$5000,11,0)))</f>
        <v>0</v>
      </c>
      <c r="AG1299" s="11">
        <f>IF(ISERROR(VLOOKUP(U1299,'ITWR Dump'!$A$2:$Y$5000,2,0)),0,(VLOOKUP(U1299,'ITWR Dump'!$A$2:$Y$5000,2,0)))</f>
        <v>0</v>
      </c>
      <c r="AH1299" s="11">
        <f>IF(ISERROR(VLOOKUP(U1299,'ITWR Dump'!$A$2:$Y$5000,14,0)),0,(VLOOKUP(U1299,'ITWR Dump'!$A$2:$Y$5000,14,0)))</f>
        <v>0</v>
      </c>
      <c r="AI1299" s="11" t="str">
        <f t="shared" si="570"/>
        <v>92-Mgmt Onshore (OH) Landed</v>
      </c>
      <c r="AJ1299" s="11" t="str">
        <f t="shared" si="571"/>
        <v>Landed Onshore</v>
      </c>
      <c r="AK1299" s="11" t="str">
        <f>IF(ISERROR(VLOOKUP(A1299,'Team Data'!$C$2:$U$213,17,0)),0,(VLOOKUP(A1299,'Team Data'!$C$2:$U$213,17,0)))</f>
        <v>Open System</v>
      </c>
      <c r="AL1299" s="11" t="str">
        <f t="shared" si="572"/>
        <v>2017-04-24</v>
      </c>
      <c r="AM1299" s="11">
        <f>IF(ISERROR(VLOOKUP(U1299,'ITWR Dump'!$A$2:$Y$5000,16,0)),0,(VLOOKUP(U1299,'ITWR Dump'!$A$2:$Y$5000,16,0)))</f>
        <v>0</v>
      </c>
      <c r="AN1299" s="11">
        <f>IF(ISERROR(VLOOKUP(U1299,'ITWR Dump'!$A$2:$Y$5000,18,0)),0,(VLOOKUP(U1299,'ITWR Dump'!$A$2:$Y$5000,18,0)))</f>
        <v>0</v>
      </c>
      <c r="AO1299" s="11">
        <f>IF(ISERROR(VLOOKUP(U1299,'ITWR Dump'!$A$2:$Y$5000,25,0)),0,(VLOOKUP('ILC Report'!U1299,'ITWR Dump'!$A$2:$Y$5000,25,0)))</f>
        <v>0</v>
      </c>
      <c r="AP1299" s="11">
        <f t="shared" si="573"/>
        <v>0</v>
      </c>
      <c r="AQ1299" s="26">
        <f t="shared" si="574"/>
        <v>0</v>
      </c>
      <c r="AR1299" s="26">
        <f t="shared" si="575"/>
        <v>0</v>
      </c>
      <c r="AS1299" s="26">
        <f t="shared" si="576"/>
        <v>0</v>
      </c>
      <c r="AT1299" s="26">
        <f t="shared" si="577"/>
        <v>0</v>
      </c>
      <c r="AU1299" s="26">
        <f t="shared" si="578"/>
        <v>0</v>
      </c>
      <c r="AV1299" s="26">
        <f t="shared" si="579"/>
        <v>0</v>
      </c>
      <c r="AW1299" s="11" t="s">
        <v>653</v>
      </c>
      <c r="AX1299" s="11" t="str">
        <f>VLOOKUP(L1299,Group!$A$2:$B$1000,2,0)</f>
        <v>Maintenance</v>
      </c>
      <c r="AY1299" s="11">
        <f>IF(ISERROR(VLOOKUP(U1299,'ITWR Dump'!$A$2:$Y$5000,15,0)),0,(VLOOKUP('ILC Report'!U1299,'ITWR Dump'!$A$2:$Y$5000,15,0)))</f>
        <v>0</v>
      </c>
      <c r="AZ1299" s="11" t="str">
        <f t="shared" si="580"/>
        <v>No</v>
      </c>
      <c r="BA1299" s="11" t="str">
        <f t="shared" si="581"/>
        <v>BKO</v>
      </c>
      <c r="BB1299" s="11" t="str">
        <f t="shared" si="582"/>
        <v>GM</v>
      </c>
      <c r="BC1299" s="11" t="str">
        <f t="shared" si="583"/>
        <v>No</v>
      </c>
    </row>
    <row r="1300" spans="1:55" x14ac:dyDescent="0.3">
      <c r="A1300" s="11" t="s">
        <v>133</v>
      </c>
      <c r="B1300" s="11" t="s">
        <v>1875</v>
      </c>
      <c r="C1300" s="11" t="s">
        <v>631</v>
      </c>
      <c r="D1300" s="11" t="s">
        <v>2607</v>
      </c>
      <c r="E1300" s="38" t="s">
        <v>2901</v>
      </c>
      <c r="F1300" s="11">
        <v>11</v>
      </c>
      <c r="G1300" s="40" t="s">
        <v>218</v>
      </c>
      <c r="H1300" s="11" t="str">
        <f t="shared" si="565"/>
        <v>Regular</v>
      </c>
      <c r="I1300" s="11" t="str">
        <f t="shared" si="557"/>
        <v>US</v>
      </c>
      <c r="J1300" s="11" t="str">
        <f>IF(ISERROR(VLOOKUP(C1300,'WI Vs ASM'!$B$2:$E$1000,4,0)),0,(VLOOKUP(C1300,'WI Vs ASM'!$B$2:$E$1000,4,0)))</f>
        <v>Onshore</v>
      </c>
      <c r="K1300" s="11" t="str">
        <f>IF(ISERROR(VLOOKUP(C1300,'WI Vs ASM'!$B$2:$F$1000,5,0)),0,(VLOOKUP(C1300,'WI Vs ASM'!$B$2:$F$1000,5,0)))</f>
        <v>09-NonBillable</v>
      </c>
      <c r="L1300" s="11" t="str">
        <f>IF(ISERROR(VLOOKUP(C1300,'WI Vs ASM'!$B$2:$D$1000,3,0)),0,(VLOOKUP(C1300,'WI Vs ASM'!$B$2:$D$1000,3,0)))</f>
        <v>92-Mgmt Onshore (OH)</v>
      </c>
      <c r="M1300" s="11" t="str">
        <f>IF(ISERROR(VLOOKUP(C1300,'WI Vs ASM'!$B$2:$I$1000,8,0)),0,(VLOOKUP(C1300,'WI Vs ASM'!$B$2:$I$1000,8,0)))</f>
        <v>Aneez Ak Rehman</v>
      </c>
      <c r="N1300" s="11" t="str">
        <f>IF(ISERROR(VLOOKUP(C1300,'WI Vs ASM'!$B$2:$G$1000,6,0)),0,(VLOOKUP(C1300,'WI Vs ASM'!$B$2:$G$1000,6,0)))</f>
        <v>Shared Services</v>
      </c>
      <c r="O1300" s="11" t="str">
        <f>IF(ISERROR(VLOOKUP(C1300,'WI Vs ASM'!$B$2:$H$1000,7,0)),0,(VLOOKUP(C1300,'WI Vs ASM'!$B$2:$H$1000,7,0)))</f>
        <v>Shared Services</v>
      </c>
      <c r="P1300" s="11" t="str">
        <f t="shared" si="558"/>
        <v>May-17</v>
      </c>
      <c r="Q1300" s="11" t="str">
        <f t="shared" si="559"/>
        <v>Q2</v>
      </c>
      <c r="R1300" s="11" t="str">
        <f>IF(ISERROR(VLOOKUP(C1300,'WI Vs ASM'!$B$2:$J$1000,9,0)),0,(VLOOKUP(C1300,'WI Vs ASM'!$B$2:$J$1000,9,0)))</f>
        <v>Jyothi Pai</v>
      </c>
      <c r="S1300" s="11" t="str">
        <f>IF(ISERROR(VLOOKUP(C1300,'WI Vs ASM'!$B$2:$K$1000,10,0)),0,(VLOOKUP(C1300,'WI Vs ASM'!$B$2:$K$1000,10,0)))</f>
        <v>Vasudevan Srinivasan</v>
      </c>
      <c r="T1300" s="11" t="str">
        <f>IF(ISERROR(VLOOKUP(C1300,'WI Vs ASM'!$B$2:$L$1000,11,0)),0,(VLOOKUP(C1300,'WI Vs ASM'!$B$2:$L$1000,11,0)))</f>
        <v>Noha Salama</v>
      </c>
      <c r="U1300" s="11" t="e">
        <f t="shared" si="566"/>
        <v>#VALUE!</v>
      </c>
      <c r="V1300" s="11" t="str">
        <f t="shared" si="560"/>
        <v>No</v>
      </c>
      <c r="W1300" s="11" t="str">
        <f t="shared" si="561"/>
        <v>No</v>
      </c>
      <c r="X1300" s="11" t="str">
        <f t="shared" si="562"/>
        <v>No</v>
      </c>
      <c r="Y1300" s="11" t="str">
        <f t="shared" si="563"/>
        <v>No</v>
      </c>
      <c r="Z1300" s="11" t="str">
        <f t="shared" si="564"/>
        <v>No</v>
      </c>
      <c r="AA1300" s="11" t="str">
        <f t="shared" si="567"/>
        <v>No</v>
      </c>
      <c r="AB1300" s="11">
        <f>IF(ISERROR(VLOOKUP(U1300,'ITWR Dump'!$A$2:$Y$5000,24,0)),0,(VLOOKUP('ILC Report'!U1300,'ITWR Dump'!$A$2:$Y$5000,24,0)))</f>
        <v>0</v>
      </c>
      <c r="AC1300" s="11" t="str">
        <f t="shared" si="568"/>
        <v>No</v>
      </c>
      <c r="AD1300" s="11" t="str">
        <f t="shared" si="569"/>
        <v/>
      </c>
      <c r="AE1300" s="11">
        <f>IF(ISERROR(VLOOKUP(U1300,'ITWR Dump'!$A$2:$Y$5000,13,0)),0,(VLOOKUP(U1300,'ITWR Dump'!$A$2:$Y$5000,13,0)))</f>
        <v>0</v>
      </c>
      <c r="AF1300" s="11">
        <f>IF(ISERROR(VLOOKUP(U1300,'ITWR Dump'!$A$2:$Y$5000,11,0)),0,(VLOOKUP(U1300,'ITWR Dump'!$A$2:$Y$5000,11,0)))</f>
        <v>0</v>
      </c>
      <c r="AG1300" s="11">
        <f>IF(ISERROR(VLOOKUP(U1300,'ITWR Dump'!$A$2:$Y$5000,2,0)),0,(VLOOKUP(U1300,'ITWR Dump'!$A$2:$Y$5000,2,0)))</f>
        <v>0</v>
      </c>
      <c r="AH1300" s="11">
        <f>IF(ISERROR(VLOOKUP(U1300,'ITWR Dump'!$A$2:$Y$5000,14,0)),0,(VLOOKUP(U1300,'ITWR Dump'!$A$2:$Y$5000,14,0)))</f>
        <v>0</v>
      </c>
      <c r="AI1300" s="11" t="str">
        <f t="shared" si="570"/>
        <v>92-Mgmt Onshore (OH) Landed</v>
      </c>
      <c r="AJ1300" s="11" t="str">
        <f t="shared" si="571"/>
        <v>Landed Onshore</v>
      </c>
      <c r="AK1300" s="11" t="str">
        <f>IF(ISERROR(VLOOKUP(A1300,'Team Data'!$C$2:$U$213,17,0)),0,(VLOOKUP(A1300,'Team Data'!$C$2:$U$213,17,0)))</f>
        <v>Open System</v>
      </c>
      <c r="AL1300" s="11" t="str">
        <f t="shared" si="572"/>
        <v>2017-04-24</v>
      </c>
      <c r="AM1300" s="11">
        <f>IF(ISERROR(VLOOKUP(U1300,'ITWR Dump'!$A$2:$Y$5000,16,0)),0,(VLOOKUP(U1300,'ITWR Dump'!$A$2:$Y$5000,16,0)))</f>
        <v>0</v>
      </c>
      <c r="AN1300" s="11">
        <f>IF(ISERROR(VLOOKUP(U1300,'ITWR Dump'!$A$2:$Y$5000,18,0)),0,(VLOOKUP(U1300,'ITWR Dump'!$A$2:$Y$5000,18,0)))</f>
        <v>0</v>
      </c>
      <c r="AO1300" s="11">
        <f>IF(ISERROR(VLOOKUP(U1300,'ITWR Dump'!$A$2:$Y$5000,25,0)),0,(VLOOKUP('ILC Report'!U1300,'ITWR Dump'!$A$2:$Y$5000,25,0)))</f>
        <v>0</v>
      </c>
      <c r="AP1300" s="11">
        <f t="shared" si="573"/>
        <v>0</v>
      </c>
      <c r="AQ1300" s="26">
        <f t="shared" si="574"/>
        <v>0</v>
      </c>
      <c r="AR1300" s="26">
        <f t="shared" si="575"/>
        <v>0</v>
      </c>
      <c r="AS1300" s="26">
        <f t="shared" si="576"/>
        <v>0</v>
      </c>
      <c r="AT1300" s="26">
        <f t="shared" si="577"/>
        <v>0</v>
      </c>
      <c r="AU1300" s="26">
        <f t="shared" si="578"/>
        <v>0</v>
      </c>
      <c r="AV1300" s="26">
        <f t="shared" si="579"/>
        <v>0</v>
      </c>
      <c r="AW1300" s="11" t="s">
        <v>653</v>
      </c>
      <c r="AX1300" s="11" t="str">
        <f>VLOOKUP(L1300,Group!$A$2:$B$1000,2,0)</f>
        <v>Maintenance</v>
      </c>
      <c r="AY1300" s="11">
        <f>IF(ISERROR(VLOOKUP(U1300,'ITWR Dump'!$A$2:$Y$5000,15,0)),0,(VLOOKUP('ILC Report'!U1300,'ITWR Dump'!$A$2:$Y$5000,15,0)))</f>
        <v>0</v>
      </c>
      <c r="AZ1300" s="11" t="str">
        <f t="shared" si="580"/>
        <v>No</v>
      </c>
      <c r="BA1300" s="11" t="str">
        <f t="shared" si="581"/>
        <v>BKO</v>
      </c>
      <c r="BB1300" s="11" t="str">
        <f t="shared" si="582"/>
        <v>GM</v>
      </c>
      <c r="BC1300" s="11" t="str">
        <f t="shared" si="583"/>
        <v>No</v>
      </c>
    </row>
    <row r="1301" spans="1:55" x14ac:dyDescent="0.3">
      <c r="A1301" s="11" t="s">
        <v>133</v>
      </c>
      <c r="B1301" s="11" t="s">
        <v>1875</v>
      </c>
      <c r="C1301" s="11" t="s">
        <v>628</v>
      </c>
      <c r="D1301" s="11" t="s">
        <v>2605</v>
      </c>
      <c r="E1301" s="38" t="s">
        <v>2902</v>
      </c>
      <c r="F1301" s="11">
        <v>20</v>
      </c>
      <c r="G1301" s="40" t="s">
        <v>218</v>
      </c>
      <c r="H1301" s="11" t="str">
        <f t="shared" si="565"/>
        <v>Regular</v>
      </c>
      <c r="I1301" s="11" t="str">
        <f t="shared" si="557"/>
        <v>US</v>
      </c>
      <c r="J1301" s="11" t="str">
        <f>IF(ISERROR(VLOOKUP(C1301,'WI Vs ASM'!$B$2:$E$1000,4,0)),0,(VLOOKUP(C1301,'WI Vs ASM'!$B$2:$E$1000,4,0)))</f>
        <v>Onshore</v>
      </c>
      <c r="K1301" s="11" t="str">
        <f>IF(ISERROR(VLOOKUP(C1301,'WI Vs ASM'!$B$2:$F$1000,5,0)),0,(VLOOKUP(C1301,'WI Vs ASM'!$B$2:$F$1000,5,0)))</f>
        <v>09-NonBillable</v>
      </c>
      <c r="L1301" s="11" t="str">
        <f>IF(ISERROR(VLOOKUP(C1301,'WI Vs ASM'!$B$2:$D$1000,3,0)),0,(VLOOKUP(C1301,'WI Vs ASM'!$B$2:$D$1000,3,0)))</f>
        <v>92-Mgmt Onshore (OH)</v>
      </c>
      <c r="M1301" s="11" t="str">
        <f>IF(ISERROR(VLOOKUP(C1301,'WI Vs ASM'!$B$2:$I$1000,8,0)),0,(VLOOKUP(C1301,'WI Vs ASM'!$B$2:$I$1000,8,0)))</f>
        <v>Prasad P Naik</v>
      </c>
      <c r="N1301" s="11" t="str">
        <f>IF(ISERROR(VLOOKUP(C1301,'WI Vs ASM'!$B$2:$G$1000,6,0)),0,(VLOOKUP(C1301,'WI Vs ASM'!$B$2:$G$1000,6,0)))</f>
        <v>Commercial</v>
      </c>
      <c r="O1301" s="11" t="str">
        <f>IF(ISERROR(VLOOKUP(C1301,'WI Vs ASM'!$B$2:$H$1000,7,0)),0,(VLOOKUP(C1301,'WI Vs ASM'!$B$2:$H$1000,7,0)))</f>
        <v>Commercial</v>
      </c>
      <c r="P1301" s="11" t="str">
        <f t="shared" si="558"/>
        <v>May-17</v>
      </c>
      <c r="Q1301" s="11" t="str">
        <f t="shared" si="559"/>
        <v>Q2</v>
      </c>
      <c r="R1301" s="11" t="str">
        <f>IF(ISERROR(VLOOKUP(C1301,'WI Vs ASM'!$B$2:$J$1000,9,0)),0,(VLOOKUP(C1301,'WI Vs ASM'!$B$2:$J$1000,9,0)))</f>
        <v>Chandraprabha Palaniswamy</v>
      </c>
      <c r="S1301" s="11" t="str">
        <f>IF(ISERROR(VLOOKUP(C1301,'WI Vs ASM'!$B$2:$K$1000,10,0)),0,(VLOOKUP(C1301,'WI Vs ASM'!$B$2:$K$1000,10,0)))</f>
        <v>Saju Bhaskaran</v>
      </c>
      <c r="T1301" s="11" t="str">
        <f>IF(ISERROR(VLOOKUP(C1301,'WI Vs ASM'!$B$2:$L$1000,11,0)),0,(VLOOKUP(C1301,'WI Vs ASM'!$B$2:$L$1000,11,0)))</f>
        <v>Sreekala Balasubramanian</v>
      </c>
      <c r="U1301" s="11" t="e">
        <f t="shared" si="566"/>
        <v>#VALUE!</v>
      </c>
      <c r="V1301" s="11" t="str">
        <f t="shared" si="560"/>
        <v>No</v>
      </c>
      <c r="W1301" s="11" t="str">
        <f t="shared" si="561"/>
        <v>No</v>
      </c>
      <c r="X1301" s="11" t="str">
        <f t="shared" si="562"/>
        <v>No</v>
      </c>
      <c r="Y1301" s="11" t="str">
        <f t="shared" si="563"/>
        <v>No</v>
      </c>
      <c r="Z1301" s="11" t="str">
        <f t="shared" si="564"/>
        <v>No</v>
      </c>
      <c r="AA1301" s="11" t="str">
        <f t="shared" si="567"/>
        <v>No</v>
      </c>
      <c r="AB1301" s="11">
        <f>IF(ISERROR(VLOOKUP(U1301,'ITWR Dump'!$A$2:$Y$5000,24,0)),0,(VLOOKUP('ILC Report'!U1301,'ITWR Dump'!$A$2:$Y$5000,24,0)))</f>
        <v>0</v>
      </c>
      <c r="AC1301" s="11" t="str">
        <f t="shared" si="568"/>
        <v>No</v>
      </c>
      <c r="AD1301" s="11" t="str">
        <f t="shared" si="569"/>
        <v/>
      </c>
      <c r="AE1301" s="11">
        <f>IF(ISERROR(VLOOKUP(U1301,'ITWR Dump'!$A$2:$Y$5000,13,0)),0,(VLOOKUP(U1301,'ITWR Dump'!$A$2:$Y$5000,13,0)))</f>
        <v>0</v>
      </c>
      <c r="AF1301" s="11">
        <f>IF(ISERROR(VLOOKUP(U1301,'ITWR Dump'!$A$2:$Y$5000,11,0)),0,(VLOOKUP(U1301,'ITWR Dump'!$A$2:$Y$5000,11,0)))</f>
        <v>0</v>
      </c>
      <c r="AG1301" s="11">
        <f>IF(ISERROR(VLOOKUP(U1301,'ITWR Dump'!$A$2:$Y$5000,2,0)),0,(VLOOKUP(U1301,'ITWR Dump'!$A$2:$Y$5000,2,0)))</f>
        <v>0</v>
      </c>
      <c r="AH1301" s="11">
        <f>IF(ISERROR(VLOOKUP(U1301,'ITWR Dump'!$A$2:$Y$5000,14,0)),0,(VLOOKUP(U1301,'ITWR Dump'!$A$2:$Y$5000,14,0)))</f>
        <v>0</v>
      </c>
      <c r="AI1301" s="11" t="str">
        <f t="shared" si="570"/>
        <v>92-Mgmt Onshore (OH) Landed</v>
      </c>
      <c r="AJ1301" s="11" t="str">
        <f t="shared" si="571"/>
        <v>Landed Onshore</v>
      </c>
      <c r="AK1301" s="11" t="str">
        <f>IF(ISERROR(VLOOKUP(A1301,'Team Data'!$C$2:$U$213,17,0)),0,(VLOOKUP(A1301,'Team Data'!$C$2:$U$213,17,0)))</f>
        <v>Open System</v>
      </c>
      <c r="AL1301" s="11" t="str">
        <f t="shared" si="572"/>
        <v>2017-04-24</v>
      </c>
      <c r="AM1301" s="11">
        <f>IF(ISERROR(VLOOKUP(U1301,'ITWR Dump'!$A$2:$Y$5000,16,0)),0,(VLOOKUP(U1301,'ITWR Dump'!$A$2:$Y$5000,16,0)))</f>
        <v>0</v>
      </c>
      <c r="AN1301" s="11">
        <f>IF(ISERROR(VLOOKUP(U1301,'ITWR Dump'!$A$2:$Y$5000,18,0)),0,(VLOOKUP(U1301,'ITWR Dump'!$A$2:$Y$5000,18,0)))</f>
        <v>0</v>
      </c>
      <c r="AO1301" s="11">
        <f>IF(ISERROR(VLOOKUP(U1301,'ITWR Dump'!$A$2:$Y$5000,25,0)),0,(VLOOKUP('ILC Report'!U1301,'ITWR Dump'!$A$2:$Y$5000,25,0)))</f>
        <v>0</v>
      </c>
      <c r="AP1301" s="11">
        <f t="shared" si="573"/>
        <v>0</v>
      </c>
      <c r="AQ1301" s="26">
        <f t="shared" si="574"/>
        <v>0</v>
      </c>
      <c r="AR1301" s="26">
        <f t="shared" si="575"/>
        <v>0</v>
      </c>
      <c r="AS1301" s="26">
        <f t="shared" si="576"/>
        <v>0</v>
      </c>
      <c r="AT1301" s="26">
        <f t="shared" si="577"/>
        <v>0</v>
      </c>
      <c r="AU1301" s="26">
        <f t="shared" si="578"/>
        <v>0</v>
      </c>
      <c r="AV1301" s="26">
        <f t="shared" si="579"/>
        <v>0</v>
      </c>
      <c r="AW1301" s="11" t="s">
        <v>653</v>
      </c>
      <c r="AX1301" s="11" t="str">
        <f>VLOOKUP(L1301,Group!$A$2:$B$1000,2,0)</f>
        <v>Maintenance</v>
      </c>
      <c r="AY1301" s="11">
        <f>IF(ISERROR(VLOOKUP(U1301,'ITWR Dump'!$A$2:$Y$5000,15,0)),0,(VLOOKUP('ILC Report'!U1301,'ITWR Dump'!$A$2:$Y$5000,15,0)))</f>
        <v>0</v>
      </c>
      <c r="AZ1301" s="11" t="str">
        <f t="shared" si="580"/>
        <v>No</v>
      </c>
      <c r="BA1301" s="11" t="str">
        <f t="shared" si="581"/>
        <v>BKO</v>
      </c>
      <c r="BB1301" s="11" t="str">
        <f t="shared" si="582"/>
        <v>GM</v>
      </c>
      <c r="BC1301" s="11" t="str">
        <f t="shared" si="583"/>
        <v>No</v>
      </c>
    </row>
    <row r="1302" spans="1:55" x14ac:dyDescent="0.3">
      <c r="A1302" s="11" t="s">
        <v>133</v>
      </c>
      <c r="B1302" s="11" t="s">
        <v>1875</v>
      </c>
      <c r="C1302" s="11" t="s">
        <v>623</v>
      </c>
      <c r="D1302" s="11" t="s">
        <v>2606</v>
      </c>
      <c r="E1302" s="38" t="s">
        <v>2902</v>
      </c>
      <c r="F1302" s="11">
        <v>10</v>
      </c>
      <c r="G1302" s="40" t="s">
        <v>218</v>
      </c>
      <c r="H1302" s="11" t="str">
        <f t="shared" si="565"/>
        <v>Regular</v>
      </c>
      <c r="I1302" s="11" t="str">
        <f t="shared" si="557"/>
        <v>US</v>
      </c>
      <c r="J1302" s="11" t="str">
        <f>IF(ISERROR(VLOOKUP(C1302,'WI Vs ASM'!$B$2:$E$1000,4,0)),0,(VLOOKUP(C1302,'WI Vs ASM'!$B$2:$E$1000,4,0)))</f>
        <v>Onshore</v>
      </c>
      <c r="K1302" s="11" t="str">
        <f>IF(ISERROR(VLOOKUP(C1302,'WI Vs ASM'!$B$2:$F$1000,5,0)),0,(VLOOKUP(C1302,'WI Vs ASM'!$B$2:$F$1000,5,0)))</f>
        <v>09-NonBillable</v>
      </c>
      <c r="L1302" s="11" t="str">
        <f>IF(ISERROR(VLOOKUP(C1302,'WI Vs ASM'!$B$2:$D$1000,3,0)),0,(VLOOKUP(C1302,'WI Vs ASM'!$B$2:$D$1000,3,0)))</f>
        <v>92-Mgmt Onshore (OH)</v>
      </c>
      <c r="M1302" s="11" t="str">
        <f>IF(ISERROR(VLOOKUP(C1302,'WI Vs ASM'!$B$2:$I$1000,8,0)),0,(VLOOKUP(C1302,'WI Vs ASM'!$B$2:$I$1000,8,0)))</f>
        <v>Prasad P Naik</v>
      </c>
      <c r="N1302" s="11" t="str">
        <f>IF(ISERROR(VLOOKUP(C1302,'WI Vs ASM'!$B$2:$G$1000,6,0)),0,(VLOOKUP(C1302,'WI Vs ASM'!$B$2:$G$1000,6,0)))</f>
        <v>CIS</v>
      </c>
      <c r="O1302" s="11" t="str">
        <f>IF(ISERROR(VLOOKUP(C1302,'WI Vs ASM'!$B$2:$H$1000,7,0)),0,(VLOOKUP(C1302,'WI Vs ASM'!$B$2:$H$1000,7,0)))</f>
        <v>CIS</v>
      </c>
      <c r="P1302" s="11" t="str">
        <f t="shared" si="558"/>
        <v>May-17</v>
      </c>
      <c r="Q1302" s="11" t="str">
        <f t="shared" si="559"/>
        <v>Q2</v>
      </c>
      <c r="R1302" s="11" t="str">
        <f>IF(ISERROR(VLOOKUP(C1302,'WI Vs ASM'!$B$2:$J$1000,9,0)),0,(VLOOKUP(C1302,'WI Vs ASM'!$B$2:$J$1000,9,0)))</f>
        <v>Chandraprabha Palaniswamy</v>
      </c>
      <c r="S1302" s="11" t="str">
        <f>IF(ISERROR(VLOOKUP(C1302,'WI Vs ASM'!$B$2:$K$1000,10,0)),0,(VLOOKUP(C1302,'WI Vs ASM'!$B$2:$K$1000,10,0)))</f>
        <v>Saju Bhaskaran</v>
      </c>
      <c r="T1302" s="11" t="str">
        <f>IF(ISERROR(VLOOKUP(C1302,'WI Vs ASM'!$B$2:$L$1000,11,0)),0,(VLOOKUP(C1302,'WI Vs ASM'!$B$2:$L$1000,11,0)))</f>
        <v>Sreekala Balasubramanian</v>
      </c>
      <c r="U1302" s="11" t="e">
        <f t="shared" si="566"/>
        <v>#VALUE!</v>
      </c>
      <c r="V1302" s="11" t="str">
        <f t="shared" si="560"/>
        <v>No</v>
      </c>
      <c r="W1302" s="11" t="str">
        <f t="shared" si="561"/>
        <v>No</v>
      </c>
      <c r="X1302" s="11" t="str">
        <f t="shared" si="562"/>
        <v>No</v>
      </c>
      <c r="Y1302" s="11" t="str">
        <f t="shared" si="563"/>
        <v>No</v>
      </c>
      <c r="Z1302" s="11" t="str">
        <f t="shared" si="564"/>
        <v>No</v>
      </c>
      <c r="AA1302" s="11" t="str">
        <f t="shared" si="567"/>
        <v>No</v>
      </c>
      <c r="AB1302" s="11">
        <f>IF(ISERROR(VLOOKUP(U1302,'ITWR Dump'!$A$2:$Y$5000,24,0)),0,(VLOOKUP('ILC Report'!U1302,'ITWR Dump'!$A$2:$Y$5000,24,0)))</f>
        <v>0</v>
      </c>
      <c r="AC1302" s="11" t="str">
        <f t="shared" si="568"/>
        <v>No</v>
      </c>
      <c r="AD1302" s="11" t="str">
        <f t="shared" si="569"/>
        <v/>
      </c>
      <c r="AE1302" s="11">
        <f>IF(ISERROR(VLOOKUP(U1302,'ITWR Dump'!$A$2:$Y$5000,13,0)),0,(VLOOKUP(U1302,'ITWR Dump'!$A$2:$Y$5000,13,0)))</f>
        <v>0</v>
      </c>
      <c r="AF1302" s="11">
        <f>IF(ISERROR(VLOOKUP(U1302,'ITWR Dump'!$A$2:$Y$5000,11,0)),0,(VLOOKUP(U1302,'ITWR Dump'!$A$2:$Y$5000,11,0)))</f>
        <v>0</v>
      </c>
      <c r="AG1302" s="11">
        <f>IF(ISERROR(VLOOKUP(U1302,'ITWR Dump'!$A$2:$Y$5000,2,0)),0,(VLOOKUP(U1302,'ITWR Dump'!$A$2:$Y$5000,2,0)))</f>
        <v>0</v>
      </c>
      <c r="AH1302" s="11">
        <f>IF(ISERROR(VLOOKUP(U1302,'ITWR Dump'!$A$2:$Y$5000,14,0)),0,(VLOOKUP(U1302,'ITWR Dump'!$A$2:$Y$5000,14,0)))</f>
        <v>0</v>
      </c>
      <c r="AI1302" s="11" t="str">
        <f t="shared" si="570"/>
        <v>92-Mgmt Onshore (OH) Landed</v>
      </c>
      <c r="AJ1302" s="11" t="str">
        <f t="shared" si="571"/>
        <v>Landed Onshore</v>
      </c>
      <c r="AK1302" s="11" t="str">
        <f>IF(ISERROR(VLOOKUP(A1302,'Team Data'!$C$2:$U$213,17,0)),0,(VLOOKUP(A1302,'Team Data'!$C$2:$U$213,17,0)))</f>
        <v>Open System</v>
      </c>
      <c r="AL1302" s="11" t="str">
        <f t="shared" si="572"/>
        <v>2017-04-24</v>
      </c>
      <c r="AM1302" s="11">
        <f>IF(ISERROR(VLOOKUP(U1302,'ITWR Dump'!$A$2:$Y$5000,16,0)),0,(VLOOKUP(U1302,'ITWR Dump'!$A$2:$Y$5000,16,0)))</f>
        <v>0</v>
      </c>
      <c r="AN1302" s="11">
        <f>IF(ISERROR(VLOOKUP(U1302,'ITWR Dump'!$A$2:$Y$5000,18,0)),0,(VLOOKUP(U1302,'ITWR Dump'!$A$2:$Y$5000,18,0)))</f>
        <v>0</v>
      </c>
      <c r="AO1302" s="11">
        <f>IF(ISERROR(VLOOKUP(U1302,'ITWR Dump'!$A$2:$Y$5000,25,0)),0,(VLOOKUP('ILC Report'!U1302,'ITWR Dump'!$A$2:$Y$5000,25,0)))</f>
        <v>0</v>
      </c>
      <c r="AP1302" s="11">
        <f t="shared" si="573"/>
        <v>0</v>
      </c>
      <c r="AQ1302" s="26">
        <f t="shared" si="574"/>
        <v>0</v>
      </c>
      <c r="AR1302" s="26">
        <f t="shared" si="575"/>
        <v>0</v>
      </c>
      <c r="AS1302" s="26">
        <f t="shared" si="576"/>
        <v>0</v>
      </c>
      <c r="AT1302" s="26">
        <f t="shared" si="577"/>
        <v>0</v>
      </c>
      <c r="AU1302" s="26">
        <f t="shared" si="578"/>
        <v>0</v>
      </c>
      <c r="AV1302" s="26">
        <f t="shared" si="579"/>
        <v>0</v>
      </c>
      <c r="AW1302" s="11" t="s">
        <v>653</v>
      </c>
      <c r="AX1302" s="11" t="str">
        <f>VLOOKUP(L1302,Group!$A$2:$B$1000,2,0)</f>
        <v>Maintenance</v>
      </c>
      <c r="AY1302" s="11">
        <f>IF(ISERROR(VLOOKUP(U1302,'ITWR Dump'!$A$2:$Y$5000,15,0)),0,(VLOOKUP('ILC Report'!U1302,'ITWR Dump'!$A$2:$Y$5000,15,0)))</f>
        <v>0</v>
      </c>
      <c r="AZ1302" s="11" t="str">
        <f t="shared" si="580"/>
        <v>No</v>
      </c>
      <c r="BA1302" s="11" t="str">
        <f t="shared" si="581"/>
        <v>BKO</v>
      </c>
      <c r="BB1302" s="11" t="str">
        <f t="shared" si="582"/>
        <v>GM</v>
      </c>
      <c r="BC1302" s="11" t="str">
        <f t="shared" si="583"/>
        <v>No</v>
      </c>
    </row>
    <row r="1303" spans="1:55" x14ac:dyDescent="0.3">
      <c r="A1303" s="11" t="s">
        <v>133</v>
      </c>
      <c r="B1303" s="11" t="s">
        <v>1875</v>
      </c>
      <c r="C1303" s="11" t="s">
        <v>631</v>
      </c>
      <c r="D1303" s="11" t="s">
        <v>2607</v>
      </c>
      <c r="E1303" s="38" t="s">
        <v>2902</v>
      </c>
      <c r="F1303" s="11">
        <v>11</v>
      </c>
      <c r="G1303" s="40" t="s">
        <v>218</v>
      </c>
      <c r="H1303" s="11" t="str">
        <f t="shared" si="565"/>
        <v>Regular</v>
      </c>
      <c r="I1303" s="11" t="str">
        <f t="shared" si="557"/>
        <v>US</v>
      </c>
      <c r="J1303" s="11" t="str">
        <f>IF(ISERROR(VLOOKUP(C1303,'WI Vs ASM'!$B$2:$E$1000,4,0)),0,(VLOOKUP(C1303,'WI Vs ASM'!$B$2:$E$1000,4,0)))</f>
        <v>Onshore</v>
      </c>
      <c r="K1303" s="11" t="str">
        <f>IF(ISERROR(VLOOKUP(C1303,'WI Vs ASM'!$B$2:$F$1000,5,0)),0,(VLOOKUP(C1303,'WI Vs ASM'!$B$2:$F$1000,5,0)))</f>
        <v>09-NonBillable</v>
      </c>
      <c r="L1303" s="11" t="str">
        <f>IF(ISERROR(VLOOKUP(C1303,'WI Vs ASM'!$B$2:$D$1000,3,0)),0,(VLOOKUP(C1303,'WI Vs ASM'!$B$2:$D$1000,3,0)))</f>
        <v>92-Mgmt Onshore (OH)</v>
      </c>
      <c r="M1303" s="11" t="str">
        <f>IF(ISERROR(VLOOKUP(C1303,'WI Vs ASM'!$B$2:$I$1000,8,0)),0,(VLOOKUP(C1303,'WI Vs ASM'!$B$2:$I$1000,8,0)))</f>
        <v>Aneez Ak Rehman</v>
      </c>
      <c r="N1303" s="11" t="str">
        <f>IF(ISERROR(VLOOKUP(C1303,'WI Vs ASM'!$B$2:$G$1000,6,0)),0,(VLOOKUP(C1303,'WI Vs ASM'!$B$2:$G$1000,6,0)))</f>
        <v>Shared Services</v>
      </c>
      <c r="O1303" s="11" t="str">
        <f>IF(ISERROR(VLOOKUP(C1303,'WI Vs ASM'!$B$2:$H$1000,7,0)),0,(VLOOKUP(C1303,'WI Vs ASM'!$B$2:$H$1000,7,0)))</f>
        <v>Shared Services</v>
      </c>
      <c r="P1303" s="11" t="str">
        <f t="shared" si="558"/>
        <v>May-17</v>
      </c>
      <c r="Q1303" s="11" t="str">
        <f t="shared" si="559"/>
        <v>Q2</v>
      </c>
      <c r="R1303" s="11" t="str">
        <f>IF(ISERROR(VLOOKUP(C1303,'WI Vs ASM'!$B$2:$J$1000,9,0)),0,(VLOOKUP(C1303,'WI Vs ASM'!$B$2:$J$1000,9,0)))</f>
        <v>Jyothi Pai</v>
      </c>
      <c r="S1303" s="11" t="str">
        <f>IF(ISERROR(VLOOKUP(C1303,'WI Vs ASM'!$B$2:$K$1000,10,0)),0,(VLOOKUP(C1303,'WI Vs ASM'!$B$2:$K$1000,10,0)))</f>
        <v>Vasudevan Srinivasan</v>
      </c>
      <c r="T1303" s="11" t="str">
        <f>IF(ISERROR(VLOOKUP(C1303,'WI Vs ASM'!$B$2:$L$1000,11,0)),0,(VLOOKUP(C1303,'WI Vs ASM'!$B$2:$L$1000,11,0)))</f>
        <v>Noha Salama</v>
      </c>
      <c r="U1303" s="11" t="e">
        <f t="shared" si="566"/>
        <v>#VALUE!</v>
      </c>
      <c r="V1303" s="11" t="str">
        <f t="shared" si="560"/>
        <v>No</v>
      </c>
      <c r="W1303" s="11" t="str">
        <f t="shared" si="561"/>
        <v>No</v>
      </c>
      <c r="X1303" s="11" t="str">
        <f t="shared" si="562"/>
        <v>No</v>
      </c>
      <c r="Y1303" s="11" t="str">
        <f t="shared" si="563"/>
        <v>No</v>
      </c>
      <c r="Z1303" s="11" t="str">
        <f t="shared" si="564"/>
        <v>No</v>
      </c>
      <c r="AA1303" s="11" t="str">
        <f t="shared" si="567"/>
        <v>No</v>
      </c>
      <c r="AB1303" s="11">
        <f>IF(ISERROR(VLOOKUP(U1303,'ITWR Dump'!$A$2:$Y$5000,24,0)),0,(VLOOKUP('ILC Report'!U1303,'ITWR Dump'!$A$2:$Y$5000,24,0)))</f>
        <v>0</v>
      </c>
      <c r="AC1303" s="11" t="str">
        <f t="shared" si="568"/>
        <v>No</v>
      </c>
      <c r="AD1303" s="11" t="str">
        <f t="shared" si="569"/>
        <v/>
      </c>
      <c r="AE1303" s="11">
        <f>IF(ISERROR(VLOOKUP(U1303,'ITWR Dump'!$A$2:$Y$5000,13,0)),0,(VLOOKUP(U1303,'ITWR Dump'!$A$2:$Y$5000,13,0)))</f>
        <v>0</v>
      </c>
      <c r="AF1303" s="11">
        <f>IF(ISERROR(VLOOKUP(U1303,'ITWR Dump'!$A$2:$Y$5000,11,0)),0,(VLOOKUP(U1303,'ITWR Dump'!$A$2:$Y$5000,11,0)))</f>
        <v>0</v>
      </c>
      <c r="AG1303" s="11">
        <f>IF(ISERROR(VLOOKUP(U1303,'ITWR Dump'!$A$2:$Y$5000,2,0)),0,(VLOOKUP(U1303,'ITWR Dump'!$A$2:$Y$5000,2,0)))</f>
        <v>0</v>
      </c>
      <c r="AH1303" s="11">
        <f>IF(ISERROR(VLOOKUP(U1303,'ITWR Dump'!$A$2:$Y$5000,14,0)),0,(VLOOKUP(U1303,'ITWR Dump'!$A$2:$Y$5000,14,0)))</f>
        <v>0</v>
      </c>
      <c r="AI1303" s="11" t="str">
        <f t="shared" si="570"/>
        <v>92-Mgmt Onshore (OH) Landed</v>
      </c>
      <c r="AJ1303" s="11" t="str">
        <f t="shared" si="571"/>
        <v>Landed Onshore</v>
      </c>
      <c r="AK1303" s="11" t="str">
        <f>IF(ISERROR(VLOOKUP(A1303,'Team Data'!$C$2:$U$213,17,0)),0,(VLOOKUP(A1303,'Team Data'!$C$2:$U$213,17,0)))</f>
        <v>Open System</v>
      </c>
      <c r="AL1303" s="11" t="str">
        <f t="shared" si="572"/>
        <v>2017-04-24</v>
      </c>
      <c r="AM1303" s="11">
        <f>IF(ISERROR(VLOOKUP(U1303,'ITWR Dump'!$A$2:$Y$5000,16,0)),0,(VLOOKUP(U1303,'ITWR Dump'!$A$2:$Y$5000,16,0)))</f>
        <v>0</v>
      </c>
      <c r="AN1303" s="11">
        <f>IF(ISERROR(VLOOKUP(U1303,'ITWR Dump'!$A$2:$Y$5000,18,0)),0,(VLOOKUP(U1303,'ITWR Dump'!$A$2:$Y$5000,18,0)))</f>
        <v>0</v>
      </c>
      <c r="AO1303" s="11">
        <f>IF(ISERROR(VLOOKUP(U1303,'ITWR Dump'!$A$2:$Y$5000,25,0)),0,(VLOOKUP('ILC Report'!U1303,'ITWR Dump'!$A$2:$Y$5000,25,0)))</f>
        <v>0</v>
      </c>
      <c r="AP1303" s="11">
        <f t="shared" si="573"/>
        <v>0</v>
      </c>
      <c r="AQ1303" s="26">
        <f t="shared" si="574"/>
        <v>0</v>
      </c>
      <c r="AR1303" s="26">
        <f t="shared" si="575"/>
        <v>0</v>
      </c>
      <c r="AS1303" s="26">
        <f t="shared" si="576"/>
        <v>0</v>
      </c>
      <c r="AT1303" s="26">
        <f t="shared" si="577"/>
        <v>0</v>
      </c>
      <c r="AU1303" s="26">
        <f t="shared" si="578"/>
        <v>0</v>
      </c>
      <c r="AV1303" s="26">
        <f t="shared" si="579"/>
        <v>0</v>
      </c>
      <c r="AW1303" s="11" t="s">
        <v>653</v>
      </c>
      <c r="AX1303" s="11" t="str">
        <f>VLOOKUP(L1303,Group!$A$2:$B$1000,2,0)</f>
        <v>Maintenance</v>
      </c>
      <c r="AY1303" s="11">
        <f>IF(ISERROR(VLOOKUP(U1303,'ITWR Dump'!$A$2:$Y$5000,15,0)),0,(VLOOKUP('ILC Report'!U1303,'ITWR Dump'!$A$2:$Y$5000,15,0)))</f>
        <v>0</v>
      </c>
      <c r="AZ1303" s="11" t="str">
        <f t="shared" si="580"/>
        <v>No</v>
      </c>
      <c r="BA1303" s="11" t="str">
        <f t="shared" si="581"/>
        <v>BKO</v>
      </c>
      <c r="BB1303" s="11" t="str">
        <f t="shared" si="582"/>
        <v>GM</v>
      </c>
      <c r="BC1303" s="11" t="str">
        <f t="shared" si="583"/>
        <v>No</v>
      </c>
    </row>
    <row r="1304" spans="1:55" x14ac:dyDescent="0.3">
      <c r="A1304" s="11" t="s">
        <v>133</v>
      </c>
      <c r="B1304" s="11" t="s">
        <v>1875</v>
      </c>
      <c r="C1304" s="11" t="s">
        <v>628</v>
      </c>
      <c r="D1304" s="11" t="s">
        <v>2605</v>
      </c>
      <c r="E1304" s="38" t="s">
        <v>2903</v>
      </c>
      <c r="F1304" s="11">
        <v>18</v>
      </c>
      <c r="G1304" s="40" t="s">
        <v>218</v>
      </c>
      <c r="H1304" s="11" t="str">
        <f t="shared" si="565"/>
        <v>Regular</v>
      </c>
      <c r="I1304" s="11" t="str">
        <f t="shared" si="557"/>
        <v>US</v>
      </c>
      <c r="J1304" s="11" t="str">
        <f>IF(ISERROR(VLOOKUP(C1304,'WI Vs ASM'!$B$2:$E$1000,4,0)),0,(VLOOKUP(C1304,'WI Vs ASM'!$B$2:$E$1000,4,0)))</f>
        <v>Onshore</v>
      </c>
      <c r="K1304" s="11" t="str">
        <f>IF(ISERROR(VLOOKUP(C1304,'WI Vs ASM'!$B$2:$F$1000,5,0)),0,(VLOOKUP(C1304,'WI Vs ASM'!$B$2:$F$1000,5,0)))</f>
        <v>09-NonBillable</v>
      </c>
      <c r="L1304" s="11" t="str">
        <f>IF(ISERROR(VLOOKUP(C1304,'WI Vs ASM'!$B$2:$D$1000,3,0)),0,(VLOOKUP(C1304,'WI Vs ASM'!$B$2:$D$1000,3,0)))</f>
        <v>92-Mgmt Onshore (OH)</v>
      </c>
      <c r="M1304" s="11" t="str">
        <f>IF(ISERROR(VLOOKUP(C1304,'WI Vs ASM'!$B$2:$I$1000,8,0)),0,(VLOOKUP(C1304,'WI Vs ASM'!$B$2:$I$1000,8,0)))</f>
        <v>Prasad P Naik</v>
      </c>
      <c r="N1304" s="11" t="str">
        <f>IF(ISERROR(VLOOKUP(C1304,'WI Vs ASM'!$B$2:$G$1000,6,0)),0,(VLOOKUP(C1304,'WI Vs ASM'!$B$2:$G$1000,6,0)))</f>
        <v>Commercial</v>
      </c>
      <c r="O1304" s="11" t="str">
        <f>IF(ISERROR(VLOOKUP(C1304,'WI Vs ASM'!$B$2:$H$1000,7,0)),0,(VLOOKUP(C1304,'WI Vs ASM'!$B$2:$H$1000,7,0)))</f>
        <v>Commercial</v>
      </c>
      <c r="P1304" s="11" t="str">
        <f t="shared" si="558"/>
        <v>May-17</v>
      </c>
      <c r="Q1304" s="11" t="str">
        <f t="shared" si="559"/>
        <v>Q2</v>
      </c>
      <c r="R1304" s="11" t="str">
        <f>IF(ISERROR(VLOOKUP(C1304,'WI Vs ASM'!$B$2:$J$1000,9,0)),0,(VLOOKUP(C1304,'WI Vs ASM'!$B$2:$J$1000,9,0)))</f>
        <v>Chandraprabha Palaniswamy</v>
      </c>
      <c r="S1304" s="11" t="str">
        <f>IF(ISERROR(VLOOKUP(C1304,'WI Vs ASM'!$B$2:$K$1000,10,0)),0,(VLOOKUP(C1304,'WI Vs ASM'!$B$2:$K$1000,10,0)))</f>
        <v>Saju Bhaskaran</v>
      </c>
      <c r="T1304" s="11" t="str">
        <f>IF(ISERROR(VLOOKUP(C1304,'WI Vs ASM'!$B$2:$L$1000,11,0)),0,(VLOOKUP(C1304,'WI Vs ASM'!$B$2:$L$1000,11,0)))</f>
        <v>Sreekala Balasubramanian</v>
      </c>
      <c r="U1304" s="11" t="e">
        <f t="shared" si="566"/>
        <v>#VALUE!</v>
      </c>
      <c r="V1304" s="11" t="str">
        <f t="shared" si="560"/>
        <v>No</v>
      </c>
      <c r="W1304" s="11" t="str">
        <f t="shared" si="561"/>
        <v>No</v>
      </c>
      <c r="X1304" s="11" t="str">
        <f t="shared" si="562"/>
        <v>No</v>
      </c>
      <c r="Y1304" s="11" t="str">
        <f t="shared" si="563"/>
        <v>No</v>
      </c>
      <c r="Z1304" s="11" t="str">
        <f t="shared" si="564"/>
        <v>No</v>
      </c>
      <c r="AA1304" s="11" t="str">
        <f t="shared" si="567"/>
        <v>No</v>
      </c>
      <c r="AB1304" s="11">
        <f>IF(ISERROR(VLOOKUP(U1304,'ITWR Dump'!$A$2:$Y$5000,24,0)),0,(VLOOKUP('ILC Report'!U1304,'ITWR Dump'!$A$2:$Y$5000,24,0)))</f>
        <v>0</v>
      </c>
      <c r="AC1304" s="11" t="str">
        <f t="shared" si="568"/>
        <v>No</v>
      </c>
      <c r="AD1304" s="11" t="str">
        <f t="shared" si="569"/>
        <v/>
      </c>
      <c r="AE1304" s="11">
        <f>IF(ISERROR(VLOOKUP(U1304,'ITWR Dump'!$A$2:$Y$5000,13,0)),0,(VLOOKUP(U1304,'ITWR Dump'!$A$2:$Y$5000,13,0)))</f>
        <v>0</v>
      </c>
      <c r="AF1304" s="11">
        <f>IF(ISERROR(VLOOKUP(U1304,'ITWR Dump'!$A$2:$Y$5000,11,0)),0,(VLOOKUP(U1304,'ITWR Dump'!$A$2:$Y$5000,11,0)))</f>
        <v>0</v>
      </c>
      <c r="AG1304" s="11">
        <f>IF(ISERROR(VLOOKUP(U1304,'ITWR Dump'!$A$2:$Y$5000,2,0)),0,(VLOOKUP(U1304,'ITWR Dump'!$A$2:$Y$5000,2,0)))</f>
        <v>0</v>
      </c>
      <c r="AH1304" s="11">
        <f>IF(ISERROR(VLOOKUP(U1304,'ITWR Dump'!$A$2:$Y$5000,14,0)),0,(VLOOKUP(U1304,'ITWR Dump'!$A$2:$Y$5000,14,0)))</f>
        <v>0</v>
      </c>
      <c r="AI1304" s="11" t="str">
        <f t="shared" si="570"/>
        <v>92-Mgmt Onshore (OH) Landed</v>
      </c>
      <c r="AJ1304" s="11" t="str">
        <f t="shared" si="571"/>
        <v>Landed Onshore</v>
      </c>
      <c r="AK1304" s="11" t="str">
        <f>IF(ISERROR(VLOOKUP(A1304,'Team Data'!$C$2:$U$213,17,0)),0,(VLOOKUP(A1304,'Team Data'!$C$2:$U$213,17,0)))</f>
        <v>Open System</v>
      </c>
      <c r="AL1304" s="11" t="str">
        <f t="shared" si="572"/>
        <v>2017-04-24</v>
      </c>
      <c r="AM1304" s="11">
        <f>IF(ISERROR(VLOOKUP(U1304,'ITWR Dump'!$A$2:$Y$5000,16,0)),0,(VLOOKUP(U1304,'ITWR Dump'!$A$2:$Y$5000,16,0)))</f>
        <v>0</v>
      </c>
      <c r="AN1304" s="11">
        <f>IF(ISERROR(VLOOKUP(U1304,'ITWR Dump'!$A$2:$Y$5000,18,0)),0,(VLOOKUP(U1304,'ITWR Dump'!$A$2:$Y$5000,18,0)))</f>
        <v>0</v>
      </c>
      <c r="AO1304" s="11">
        <f>IF(ISERROR(VLOOKUP(U1304,'ITWR Dump'!$A$2:$Y$5000,25,0)),0,(VLOOKUP('ILC Report'!U1304,'ITWR Dump'!$A$2:$Y$5000,25,0)))</f>
        <v>0</v>
      </c>
      <c r="AP1304" s="11">
        <f t="shared" si="573"/>
        <v>0</v>
      </c>
      <c r="AQ1304" s="26">
        <f t="shared" si="574"/>
        <v>0</v>
      </c>
      <c r="AR1304" s="26">
        <f t="shared" si="575"/>
        <v>0</v>
      </c>
      <c r="AS1304" s="26">
        <f t="shared" si="576"/>
        <v>0</v>
      </c>
      <c r="AT1304" s="26">
        <f t="shared" si="577"/>
        <v>0</v>
      </c>
      <c r="AU1304" s="26">
        <f t="shared" si="578"/>
        <v>0</v>
      </c>
      <c r="AV1304" s="26">
        <f t="shared" si="579"/>
        <v>0</v>
      </c>
      <c r="AW1304" s="11" t="s">
        <v>653</v>
      </c>
      <c r="AX1304" s="11" t="str">
        <f>VLOOKUP(L1304,Group!$A$2:$B$1000,2,0)</f>
        <v>Maintenance</v>
      </c>
      <c r="AY1304" s="11">
        <f>IF(ISERROR(VLOOKUP(U1304,'ITWR Dump'!$A$2:$Y$5000,15,0)),0,(VLOOKUP('ILC Report'!U1304,'ITWR Dump'!$A$2:$Y$5000,15,0)))</f>
        <v>0</v>
      </c>
      <c r="AZ1304" s="11" t="str">
        <f t="shared" si="580"/>
        <v>No</v>
      </c>
      <c r="BA1304" s="11" t="str">
        <f t="shared" si="581"/>
        <v>BKO</v>
      </c>
      <c r="BB1304" s="11" t="str">
        <f t="shared" si="582"/>
        <v>GM</v>
      </c>
      <c r="BC1304" s="11" t="str">
        <f t="shared" si="583"/>
        <v>No</v>
      </c>
    </row>
    <row r="1305" spans="1:55" x14ac:dyDescent="0.3">
      <c r="A1305" s="11" t="s">
        <v>133</v>
      </c>
      <c r="B1305" s="11" t="s">
        <v>1875</v>
      </c>
      <c r="C1305" s="11" t="s">
        <v>623</v>
      </c>
      <c r="D1305" s="11" t="s">
        <v>2606</v>
      </c>
      <c r="E1305" s="38" t="s">
        <v>2903</v>
      </c>
      <c r="F1305" s="11">
        <v>10</v>
      </c>
      <c r="G1305" s="40" t="s">
        <v>218</v>
      </c>
      <c r="H1305" s="11" t="str">
        <f t="shared" si="565"/>
        <v>Regular</v>
      </c>
      <c r="I1305" s="11" t="str">
        <f t="shared" si="557"/>
        <v>US</v>
      </c>
      <c r="J1305" s="11" t="str">
        <f>IF(ISERROR(VLOOKUP(C1305,'WI Vs ASM'!$B$2:$E$1000,4,0)),0,(VLOOKUP(C1305,'WI Vs ASM'!$B$2:$E$1000,4,0)))</f>
        <v>Onshore</v>
      </c>
      <c r="K1305" s="11" t="str">
        <f>IF(ISERROR(VLOOKUP(C1305,'WI Vs ASM'!$B$2:$F$1000,5,0)),0,(VLOOKUP(C1305,'WI Vs ASM'!$B$2:$F$1000,5,0)))</f>
        <v>09-NonBillable</v>
      </c>
      <c r="L1305" s="11" t="str">
        <f>IF(ISERROR(VLOOKUP(C1305,'WI Vs ASM'!$B$2:$D$1000,3,0)),0,(VLOOKUP(C1305,'WI Vs ASM'!$B$2:$D$1000,3,0)))</f>
        <v>92-Mgmt Onshore (OH)</v>
      </c>
      <c r="M1305" s="11" t="str">
        <f>IF(ISERROR(VLOOKUP(C1305,'WI Vs ASM'!$B$2:$I$1000,8,0)),0,(VLOOKUP(C1305,'WI Vs ASM'!$B$2:$I$1000,8,0)))</f>
        <v>Prasad P Naik</v>
      </c>
      <c r="N1305" s="11" t="str">
        <f>IF(ISERROR(VLOOKUP(C1305,'WI Vs ASM'!$B$2:$G$1000,6,0)),0,(VLOOKUP(C1305,'WI Vs ASM'!$B$2:$G$1000,6,0)))</f>
        <v>CIS</v>
      </c>
      <c r="O1305" s="11" t="str">
        <f>IF(ISERROR(VLOOKUP(C1305,'WI Vs ASM'!$B$2:$H$1000,7,0)),0,(VLOOKUP(C1305,'WI Vs ASM'!$B$2:$H$1000,7,0)))</f>
        <v>CIS</v>
      </c>
      <c r="P1305" s="11" t="str">
        <f t="shared" si="558"/>
        <v>May-17</v>
      </c>
      <c r="Q1305" s="11" t="str">
        <f t="shared" si="559"/>
        <v>Q2</v>
      </c>
      <c r="R1305" s="11" t="str">
        <f>IF(ISERROR(VLOOKUP(C1305,'WI Vs ASM'!$B$2:$J$1000,9,0)),0,(VLOOKUP(C1305,'WI Vs ASM'!$B$2:$J$1000,9,0)))</f>
        <v>Chandraprabha Palaniswamy</v>
      </c>
      <c r="S1305" s="11" t="str">
        <f>IF(ISERROR(VLOOKUP(C1305,'WI Vs ASM'!$B$2:$K$1000,10,0)),0,(VLOOKUP(C1305,'WI Vs ASM'!$B$2:$K$1000,10,0)))</f>
        <v>Saju Bhaskaran</v>
      </c>
      <c r="T1305" s="11" t="str">
        <f>IF(ISERROR(VLOOKUP(C1305,'WI Vs ASM'!$B$2:$L$1000,11,0)),0,(VLOOKUP(C1305,'WI Vs ASM'!$B$2:$L$1000,11,0)))</f>
        <v>Sreekala Balasubramanian</v>
      </c>
      <c r="U1305" s="11" t="e">
        <f t="shared" si="566"/>
        <v>#VALUE!</v>
      </c>
      <c r="V1305" s="11" t="str">
        <f t="shared" si="560"/>
        <v>No</v>
      </c>
      <c r="W1305" s="11" t="str">
        <f t="shared" si="561"/>
        <v>No</v>
      </c>
      <c r="X1305" s="11" t="str">
        <f t="shared" si="562"/>
        <v>No</v>
      </c>
      <c r="Y1305" s="11" t="str">
        <f t="shared" si="563"/>
        <v>No</v>
      </c>
      <c r="Z1305" s="11" t="str">
        <f t="shared" si="564"/>
        <v>No</v>
      </c>
      <c r="AA1305" s="11" t="str">
        <f t="shared" si="567"/>
        <v>No</v>
      </c>
      <c r="AB1305" s="11">
        <f>IF(ISERROR(VLOOKUP(U1305,'ITWR Dump'!$A$2:$Y$5000,24,0)),0,(VLOOKUP('ILC Report'!U1305,'ITWR Dump'!$A$2:$Y$5000,24,0)))</f>
        <v>0</v>
      </c>
      <c r="AC1305" s="11" t="str">
        <f t="shared" si="568"/>
        <v>No</v>
      </c>
      <c r="AD1305" s="11" t="str">
        <f t="shared" si="569"/>
        <v/>
      </c>
      <c r="AE1305" s="11">
        <f>IF(ISERROR(VLOOKUP(U1305,'ITWR Dump'!$A$2:$Y$5000,13,0)),0,(VLOOKUP(U1305,'ITWR Dump'!$A$2:$Y$5000,13,0)))</f>
        <v>0</v>
      </c>
      <c r="AF1305" s="11">
        <f>IF(ISERROR(VLOOKUP(U1305,'ITWR Dump'!$A$2:$Y$5000,11,0)),0,(VLOOKUP(U1305,'ITWR Dump'!$A$2:$Y$5000,11,0)))</f>
        <v>0</v>
      </c>
      <c r="AG1305" s="11">
        <f>IF(ISERROR(VLOOKUP(U1305,'ITWR Dump'!$A$2:$Y$5000,2,0)),0,(VLOOKUP(U1305,'ITWR Dump'!$A$2:$Y$5000,2,0)))</f>
        <v>0</v>
      </c>
      <c r="AH1305" s="11">
        <f>IF(ISERROR(VLOOKUP(U1305,'ITWR Dump'!$A$2:$Y$5000,14,0)),0,(VLOOKUP(U1305,'ITWR Dump'!$A$2:$Y$5000,14,0)))</f>
        <v>0</v>
      </c>
      <c r="AI1305" s="11" t="str">
        <f t="shared" si="570"/>
        <v>92-Mgmt Onshore (OH) Landed</v>
      </c>
      <c r="AJ1305" s="11" t="str">
        <f t="shared" si="571"/>
        <v>Landed Onshore</v>
      </c>
      <c r="AK1305" s="11" t="str">
        <f>IF(ISERROR(VLOOKUP(A1305,'Team Data'!$C$2:$U$213,17,0)),0,(VLOOKUP(A1305,'Team Data'!$C$2:$U$213,17,0)))</f>
        <v>Open System</v>
      </c>
      <c r="AL1305" s="11" t="str">
        <f t="shared" si="572"/>
        <v>2017-04-24</v>
      </c>
      <c r="AM1305" s="11">
        <f>IF(ISERROR(VLOOKUP(U1305,'ITWR Dump'!$A$2:$Y$5000,16,0)),0,(VLOOKUP(U1305,'ITWR Dump'!$A$2:$Y$5000,16,0)))</f>
        <v>0</v>
      </c>
      <c r="AN1305" s="11">
        <f>IF(ISERROR(VLOOKUP(U1305,'ITWR Dump'!$A$2:$Y$5000,18,0)),0,(VLOOKUP(U1305,'ITWR Dump'!$A$2:$Y$5000,18,0)))</f>
        <v>0</v>
      </c>
      <c r="AO1305" s="11">
        <f>IF(ISERROR(VLOOKUP(U1305,'ITWR Dump'!$A$2:$Y$5000,25,0)),0,(VLOOKUP('ILC Report'!U1305,'ITWR Dump'!$A$2:$Y$5000,25,0)))</f>
        <v>0</v>
      </c>
      <c r="AP1305" s="11">
        <f t="shared" si="573"/>
        <v>0</v>
      </c>
      <c r="AQ1305" s="26">
        <f t="shared" si="574"/>
        <v>0</v>
      </c>
      <c r="AR1305" s="26">
        <f t="shared" si="575"/>
        <v>0</v>
      </c>
      <c r="AS1305" s="26">
        <f t="shared" si="576"/>
        <v>0</v>
      </c>
      <c r="AT1305" s="26">
        <f t="shared" si="577"/>
        <v>0</v>
      </c>
      <c r="AU1305" s="26">
        <f t="shared" si="578"/>
        <v>0</v>
      </c>
      <c r="AV1305" s="26">
        <f t="shared" si="579"/>
        <v>0</v>
      </c>
      <c r="AW1305" s="11" t="s">
        <v>653</v>
      </c>
      <c r="AX1305" s="11" t="str">
        <f>VLOOKUP(L1305,Group!$A$2:$B$1000,2,0)</f>
        <v>Maintenance</v>
      </c>
      <c r="AY1305" s="11">
        <f>IF(ISERROR(VLOOKUP(U1305,'ITWR Dump'!$A$2:$Y$5000,15,0)),0,(VLOOKUP('ILC Report'!U1305,'ITWR Dump'!$A$2:$Y$5000,15,0)))</f>
        <v>0</v>
      </c>
      <c r="AZ1305" s="11" t="str">
        <f t="shared" si="580"/>
        <v>No</v>
      </c>
      <c r="BA1305" s="11" t="str">
        <f t="shared" si="581"/>
        <v>BKO</v>
      </c>
      <c r="BB1305" s="11" t="str">
        <f t="shared" si="582"/>
        <v>GM</v>
      </c>
      <c r="BC1305" s="11" t="str">
        <f t="shared" si="583"/>
        <v>No</v>
      </c>
    </row>
    <row r="1306" spans="1:55" x14ac:dyDescent="0.3">
      <c r="A1306" s="11" t="s">
        <v>133</v>
      </c>
      <c r="B1306" s="11" t="s">
        <v>1875</v>
      </c>
      <c r="C1306" s="11" t="s">
        <v>631</v>
      </c>
      <c r="D1306" s="11" t="s">
        <v>2607</v>
      </c>
      <c r="E1306" s="38" t="s">
        <v>2903</v>
      </c>
      <c r="F1306" s="11">
        <v>7</v>
      </c>
      <c r="G1306" s="40" t="s">
        <v>218</v>
      </c>
      <c r="H1306" s="11" t="str">
        <f t="shared" si="565"/>
        <v>Regular</v>
      </c>
      <c r="I1306" s="11" t="str">
        <f t="shared" si="557"/>
        <v>US</v>
      </c>
      <c r="J1306" s="11" t="str">
        <f>IF(ISERROR(VLOOKUP(C1306,'WI Vs ASM'!$B$2:$E$1000,4,0)),0,(VLOOKUP(C1306,'WI Vs ASM'!$B$2:$E$1000,4,0)))</f>
        <v>Onshore</v>
      </c>
      <c r="K1306" s="11" t="str">
        <f>IF(ISERROR(VLOOKUP(C1306,'WI Vs ASM'!$B$2:$F$1000,5,0)),0,(VLOOKUP(C1306,'WI Vs ASM'!$B$2:$F$1000,5,0)))</f>
        <v>09-NonBillable</v>
      </c>
      <c r="L1306" s="11" t="str">
        <f>IF(ISERROR(VLOOKUP(C1306,'WI Vs ASM'!$B$2:$D$1000,3,0)),0,(VLOOKUP(C1306,'WI Vs ASM'!$B$2:$D$1000,3,0)))</f>
        <v>92-Mgmt Onshore (OH)</v>
      </c>
      <c r="M1306" s="11" t="str">
        <f>IF(ISERROR(VLOOKUP(C1306,'WI Vs ASM'!$B$2:$I$1000,8,0)),0,(VLOOKUP(C1306,'WI Vs ASM'!$B$2:$I$1000,8,0)))</f>
        <v>Aneez Ak Rehman</v>
      </c>
      <c r="N1306" s="11" t="str">
        <f>IF(ISERROR(VLOOKUP(C1306,'WI Vs ASM'!$B$2:$G$1000,6,0)),0,(VLOOKUP(C1306,'WI Vs ASM'!$B$2:$G$1000,6,0)))</f>
        <v>Shared Services</v>
      </c>
      <c r="O1306" s="11" t="str">
        <f>IF(ISERROR(VLOOKUP(C1306,'WI Vs ASM'!$B$2:$H$1000,7,0)),0,(VLOOKUP(C1306,'WI Vs ASM'!$B$2:$H$1000,7,0)))</f>
        <v>Shared Services</v>
      </c>
      <c r="P1306" s="11" t="str">
        <f t="shared" si="558"/>
        <v>May-17</v>
      </c>
      <c r="Q1306" s="11" t="str">
        <f t="shared" si="559"/>
        <v>Q2</v>
      </c>
      <c r="R1306" s="11" t="str">
        <f>IF(ISERROR(VLOOKUP(C1306,'WI Vs ASM'!$B$2:$J$1000,9,0)),0,(VLOOKUP(C1306,'WI Vs ASM'!$B$2:$J$1000,9,0)))</f>
        <v>Jyothi Pai</v>
      </c>
      <c r="S1306" s="11" t="str">
        <f>IF(ISERROR(VLOOKUP(C1306,'WI Vs ASM'!$B$2:$K$1000,10,0)),0,(VLOOKUP(C1306,'WI Vs ASM'!$B$2:$K$1000,10,0)))</f>
        <v>Vasudevan Srinivasan</v>
      </c>
      <c r="T1306" s="11" t="str">
        <f>IF(ISERROR(VLOOKUP(C1306,'WI Vs ASM'!$B$2:$L$1000,11,0)),0,(VLOOKUP(C1306,'WI Vs ASM'!$B$2:$L$1000,11,0)))</f>
        <v>Noha Salama</v>
      </c>
      <c r="U1306" s="11" t="e">
        <f t="shared" si="566"/>
        <v>#VALUE!</v>
      </c>
      <c r="V1306" s="11" t="str">
        <f t="shared" si="560"/>
        <v>No</v>
      </c>
      <c r="W1306" s="11" t="str">
        <f t="shared" si="561"/>
        <v>No</v>
      </c>
      <c r="X1306" s="11" t="str">
        <f t="shared" si="562"/>
        <v>No</v>
      </c>
      <c r="Y1306" s="11" t="str">
        <f t="shared" si="563"/>
        <v>No</v>
      </c>
      <c r="Z1306" s="11" t="str">
        <f t="shared" si="564"/>
        <v>No</v>
      </c>
      <c r="AA1306" s="11" t="str">
        <f t="shared" si="567"/>
        <v>No</v>
      </c>
      <c r="AB1306" s="11">
        <f>IF(ISERROR(VLOOKUP(U1306,'ITWR Dump'!$A$2:$Y$5000,24,0)),0,(VLOOKUP('ILC Report'!U1306,'ITWR Dump'!$A$2:$Y$5000,24,0)))</f>
        <v>0</v>
      </c>
      <c r="AC1306" s="11" t="str">
        <f t="shared" si="568"/>
        <v>No</v>
      </c>
      <c r="AD1306" s="11" t="str">
        <f t="shared" si="569"/>
        <v/>
      </c>
      <c r="AE1306" s="11">
        <f>IF(ISERROR(VLOOKUP(U1306,'ITWR Dump'!$A$2:$Y$5000,13,0)),0,(VLOOKUP(U1306,'ITWR Dump'!$A$2:$Y$5000,13,0)))</f>
        <v>0</v>
      </c>
      <c r="AF1306" s="11">
        <f>IF(ISERROR(VLOOKUP(U1306,'ITWR Dump'!$A$2:$Y$5000,11,0)),0,(VLOOKUP(U1306,'ITWR Dump'!$A$2:$Y$5000,11,0)))</f>
        <v>0</v>
      </c>
      <c r="AG1306" s="11">
        <f>IF(ISERROR(VLOOKUP(U1306,'ITWR Dump'!$A$2:$Y$5000,2,0)),0,(VLOOKUP(U1306,'ITWR Dump'!$A$2:$Y$5000,2,0)))</f>
        <v>0</v>
      </c>
      <c r="AH1306" s="11">
        <f>IF(ISERROR(VLOOKUP(U1306,'ITWR Dump'!$A$2:$Y$5000,14,0)),0,(VLOOKUP(U1306,'ITWR Dump'!$A$2:$Y$5000,14,0)))</f>
        <v>0</v>
      </c>
      <c r="AI1306" s="11" t="str">
        <f t="shared" si="570"/>
        <v>92-Mgmt Onshore (OH) Landed</v>
      </c>
      <c r="AJ1306" s="11" t="str">
        <f t="shared" si="571"/>
        <v>Landed Onshore</v>
      </c>
      <c r="AK1306" s="11" t="str">
        <f>IF(ISERROR(VLOOKUP(A1306,'Team Data'!$C$2:$U$213,17,0)),0,(VLOOKUP(A1306,'Team Data'!$C$2:$U$213,17,0)))</f>
        <v>Open System</v>
      </c>
      <c r="AL1306" s="11" t="str">
        <f t="shared" si="572"/>
        <v>2017-04-24</v>
      </c>
      <c r="AM1306" s="11">
        <f>IF(ISERROR(VLOOKUP(U1306,'ITWR Dump'!$A$2:$Y$5000,16,0)),0,(VLOOKUP(U1306,'ITWR Dump'!$A$2:$Y$5000,16,0)))</f>
        <v>0</v>
      </c>
      <c r="AN1306" s="11">
        <f>IF(ISERROR(VLOOKUP(U1306,'ITWR Dump'!$A$2:$Y$5000,18,0)),0,(VLOOKUP(U1306,'ITWR Dump'!$A$2:$Y$5000,18,0)))</f>
        <v>0</v>
      </c>
      <c r="AO1306" s="11">
        <f>IF(ISERROR(VLOOKUP(U1306,'ITWR Dump'!$A$2:$Y$5000,25,0)),0,(VLOOKUP('ILC Report'!U1306,'ITWR Dump'!$A$2:$Y$5000,25,0)))</f>
        <v>0</v>
      </c>
      <c r="AP1306" s="11">
        <f t="shared" si="573"/>
        <v>0</v>
      </c>
      <c r="AQ1306" s="26">
        <f t="shared" si="574"/>
        <v>0</v>
      </c>
      <c r="AR1306" s="26">
        <f t="shared" si="575"/>
        <v>0</v>
      </c>
      <c r="AS1306" s="26">
        <f t="shared" si="576"/>
        <v>0</v>
      </c>
      <c r="AT1306" s="26">
        <f t="shared" si="577"/>
        <v>0</v>
      </c>
      <c r="AU1306" s="26">
        <f t="shared" si="578"/>
        <v>0</v>
      </c>
      <c r="AV1306" s="26">
        <f t="shared" si="579"/>
        <v>0</v>
      </c>
      <c r="AW1306" s="11" t="s">
        <v>653</v>
      </c>
      <c r="AX1306" s="11" t="str">
        <f>VLOOKUP(L1306,Group!$A$2:$B$1000,2,0)</f>
        <v>Maintenance</v>
      </c>
      <c r="AY1306" s="11">
        <f>IF(ISERROR(VLOOKUP(U1306,'ITWR Dump'!$A$2:$Y$5000,15,0)),0,(VLOOKUP('ILC Report'!U1306,'ITWR Dump'!$A$2:$Y$5000,15,0)))</f>
        <v>0</v>
      </c>
      <c r="AZ1306" s="11" t="str">
        <f t="shared" si="580"/>
        <v>No</v>
      </c>
      <c r="BA1306" s="11" t="str">
        <f t="shared" si="581"/>
        <v>BKO</v>
      </c>
      <c r="BB1306" s="11" t="str">
        <f t="shared" si="582"/>
        <v>GM</v>
      </c>
      <c r="BC1306" s="11" t="str">
        <f t="shared" si="583"/>
        <v>No</v>
      </c>
    </row>
    <row r="1307" spans="1:55" x14ac:dyDescent="0.3">
      <c r="A1307" s="11" t="s">
        <v>133</v>
      </c>
      <c r="B1307" s="11" t="s">
        <v>1875</v>
      </c>
      <c r="C1307" s="11" t="s">
        <v>628</v>
      </c>
      <c r="D1307" s="11" t="s">
        <v>2605</v>
      </c>
      <c r="E1307" s="38" t="s">
        <v>2904</v>
      </c>
      <c r="F1307" s="11">
        <v>18</v>
      </c>
      <c r="G1307" s="40" t="s">
        <v>218</v>
      </c>
      <c r="H1307" s="11" t="str">
        <f t="shared" si="565"/>
        <v>Regular</v>
      </c>
      <c r="I1307" s="11" t="str">
        <f t="shared" si="557"/>
        <v>US</v>
      </c>
      <c r="J1307" s="11" t="str">
        <f>IF(ISERROR(VLOOKUP(C1307,'WI Vs ASM'!$B$2:$E$1000,4,0)),0,(VLOOKUP(C1307,'WI Vs ASM'!$B$2:$E$1000,4,0)))</f>
        <v>Onshore</v>
      </c>
      <c r="K1307" s="11" t="str">
        <f>IF(ISERROR(VLOOKUP(C1307,'WI Vs ASM'!$B$2:$F$1000,5,0)),0,(VLOOKUP(C1307,'WI Vs ASM'!$B$2:$F$1000,5,0)))</f>
        <v>09-NonBillable</v>
      </c>
      <c r="L1307" s="11" t="str">
        <f>IF(ISERROR(VLOOKUP(C1307,'WI Vs ASM'!$B$2:$D$1000,3,0)),0,(VLOOKUP(C1307,'WI Vs ASM'!$B$2:$D$1000,3,0)))</f>
        <v>92-Mgmt Onshore (OH)</v>
      </c>
      <c r="M1307" s="11" t="str">
        <f>IF(ISERROR(VLOOKUP(C1307,'WI Vs ASM'!$B$2:$I$1000,8,0)),0,(VLOOKUP(C1307,'WI Vs ASM'!$B$2:$I$1000,8,0)))</f>
        <v>Prasad P Naik</v>
      </c>
      <c r="N1307" s="11" t="str">
        <f>IF(ISERROR(VLOOKUP(C1307,'WI Vs ASM'!$B$2:$G$1000,6,0)),0,(VLOOKUP(C1307,'WI Vs ASM'!$B$2:$G$1000,6,0)))</f>
        <v>Commercial</v>
      </c>
      <c r="O1307" s="11" t="str">
        <f>IF(ISERROR(VLOOKUP(C1307,'WI Vs ASM'!$B$2:$H$1000,7,0)),0,(VLOOKUP(C1307,'WI Vs ASM'!$B$2:$H$1000,7,0)))</f>
        <v>Commercial</v>
      </c>
      <c r="P1307" s="11" t="str">
        <f t="shared" si="558"/>
        <v>May-17</v>
      </c>
      <c r="Q1307" s="11" t="str">
        <f t="shared" si="559"/>
        <v>Q2</v>
      </c>
      <c r="R1307" s="11" t="str">
        <f>IF(ISERROR(VLOOKUP(C1307,'WI Vs ASM'!$B$2:$J$1000,9,0)),0,(VLOOKUP(C1307,'WI Vs ASM'!$B$2:$J$1000,9,0)))</f>
        <v>Chandraprabha Palaniswamy</v>
      </c>
      <c r="S1307" s="11" t="str">
        <f>IF(ISERROR(VLOOKUP(C1307,'WI Vs ASM'!$B$2:$K$1000,10,0)),0,(VLOOKUP(C1307,'WI Vs ASM'!$B$2:$K$1000,10,0)))</f>
        <v>Saju Bhaskaran</v>
      </c>
      <c r="T1307" s="11" t="str">
        <f>IF(ISERROR(VLOOKUP(C1307,'WI Vs ASM'!$B$2:$L$1000,11,0)),0,(VLOOKUP(C1307,'WI Vs ASM'!$B$2:$L$1000,11,0)))</f>
        <v>Sreekala Balasubramanian</v>
      </c>
      <c r="U1307" s="11" t="e">
        <f t="shared" si="566"/>
        <v>#VALUE!</v>
      </c>
      <c r="V1307" s="11" t="str">
        <f t="shared" si="560"/>
        <v>No</v>
      </c>
      <c r="W1307" s="11" t="str">
        <f t="shared" si="561"/>
        <v>No</v>
      </c>
      <c r="X1307" s="11" t="str">
        <f t="shared" si="562"/>
        <v>No</v>
      </c>
      <c r="Y1307" s="11" t="str">
        <f t="shared" si="563"/>
        <v>No</v>
      </c>
      <c r="Z1307" s="11" t="str">
        <f t="shared" si="564"/>
        <v>No</v>
      </c>
      <c r="AA1307" s="11" t="str">
        <f t="shared" si="567"/>
        <v>No</v>
      </c>
      <c r="AB1307" s="11">
        <f>IF(ISERROR(VLOOKUP(U1307,'ITWR Dump'!$A$2:$Y$5000,24,0)),0,(VLOOKUP('ILC Report'!U1307,'ITWR Dump'!$A$2:$Y$5000,24,0)))</f>
        <v>0</v>
      </c>
      <c r="AC1307" s="11" t="str">
        <f t="shared" si="568"/>
        <v>No</v>
      </c>
      <c r="AD1307" s="11" t="str">
        <f t="shared" si="569"/>
        <v/>
      </c>
      <c r="AE1307" s="11">
        <f>IF(ISERROR(VLOOKUP(U1307,'ITWR Dump'!$A$2:$Y$5000,13,0)),0,(VLOOKUP(U1307,'ITWR Dump'!$A$2:$Y$5000,13,0)))</f>
        <v>0</v>
      </c>
      <c r="AF1307" s="11">
        <f>IF(ISERROR(VLOOKUP(U1307,'ITWR Dump'!$A$2:$Y$5000,11,0)),0,(VLOOKUP(U1307,'ITWR Dump'!$A$2:$Y$5000,11,0)))</f>
        <v>0</v>
      </c>
      <c r="AG1307" s="11">
        <f>IF(ISERROR(VLOOKUP(U1307,'ITWR Dump'!$A$2:$Y$5000,2,0)),0,(VLOOKUP(U1307,'ITWR Dump'!$A$2:$Y$5000,2,0)))</f>
        <v>0</v>
      </c>
      <c r="AH1307" s="11">
        <f>IF(ISERROR(VLOOKUP(U1307,'ITWR Dump'!$A$2:$Y$5000,14,0)),0,(VLOOKUP(U1307,'ITWR Dump'!$A$2:$Y$5000,14,0)))</f>
        <v>0</v>
      </c>
      <c r="AI1307" s="11" t="str">
        <f t="shared" si="570"/>
        <v>92-Mgmt Onshore (OH) Landed</v>
      </c>
      <c r="AJ1307" s="11" t="str">
        <f t="shared" si="571"/>
        <v>Landed Onshore</v>
      </c>
      <c r="AK1307" s="11" t="str">
        <f>IF(ISERROR(VLOOKUP(A1307,'Team Data'!$C$2:$U$213,17,0)),0,(VLOOKUP(A1307,'Team Data'!$C$2:$U$213,17,0)))</f>
        <v>Open System</v>
      </c>
      <c r="AL1307" s="11" t="str">
        <f t="shared" si="572"/>
        <v>2017-04-24</v>
      </c>
      <c r="AM1307" s="11">
        <f>IF(ISERROR(VLOOKUP(U1307,'ITWR Dump'!$A$2:$Y$5000,16,0)),0,(VLOOKUP(U1307,'ITWR Dump'!$A$2:$Y$5000,16,0)))</f>
        <v>0</v>
      </c>
      <c r="AN1307" s="11">
        <f>IF(ISERROR(VLOOKUP(U1307,'ITWR Dump'!$A$2:$Y$5000,18,0)),0,(VLOOKUP(U1307,'ITWR Dump'!$A$2:$Y$5000,18,0)))</f>
        <v>0</v>
      </c>
      <c r="AO1307" s="11">
        <f>IF(ISERROR(VLOOKUP(U1307,'ITWR Dump'!$A$2:$Y$5000,25,0)),0,(VLOOKUP('ILC Report'!U1307,'ITWR Dump'!$A$2:$Y$5000,25,0)))</f>
        <v>0</v>
      </c>
      <c r="AP1307" s="11">
        <f t="shared" si="573"/>
        <v>0</v>
      </c>
      <c r="AQ1307" s="26">
        <f t="shared" si="574"/>
        <v>0</v>
      </c>
      <c r="AR1307" s="26">
        <f t="shared" si="575"/>
        <v>0</v>
      </c>
      <c r="AS1307" s="26">
        <f t="shared" si="576"/>
        <v>0</v>
      </c>
      <c r="AT1307" s="26">
        <f t="shared" si="577"/>
        <v>0</v>
      </c>
      <c r="AU1307" s="26">
        <f t="shared" si="578"/>
        <v>0</v>
      </c>
      <c r="AV1307" s="26">
        <f t="shared" si="579"/>
        <v>0</v>
      </c>
      <c r="AW1307" s="11" t="s">
        <v>653</v>
      </c>
      <c r="AX1307" s="11" t="str">
        <f>VLOOKUP(L1307,Group!$A$2:$B$1000,2,0)</f>
        <v>Maintenance</v>
      </c>
      <c r="AY1307" s="11">
        <f>IF(ISERROR(VLOOKUP(U1307,'ITWR Dump'!$A$2:$Y$5000,15,0)),0,(VLOOKUP('ILC Report'!U1307,'ITWR Dump'!$A$2:$Y$5000,15,0)))</f>
        <v>0</v>
      </c>
      <c r="AZ1307" s="11" t="str">
        <f t="shared" si="580"/>
        <v>No</v>
      </c>
      <c r="BA1307" s="11" t="str">
        <f t="shared" si="581"/>
        <v>BKO</v>
      </c>
      <c r="BB1307" s="11" t="str">
        <f t="shared" si="582"/>
        <v>GM</v>
      </c>
      <c r="BC1307" s="11" t="str">
        <f t="shared" si="583"/>
        <v>No</v>
      </c>
    </row>
    <row r="1308" spans="1:55" x14ac:dyDescent="0.3">
      <c r="A1308" s="11" t="s">
        <v>133</v>
      </c>
      <c r="B1308" s="11" t="s">
        <v>1875</v>
      </c>
      <c r="C1308" s="11" t="s">
        <v>623</v>
      </c>
      <c r="D1308" s="11" t="s">
        <v>2606</v>
      </c>
      <c r="E1308" s="38" t="s">
        <v>2904</v>
      </c>
      <c r="F1308" s="11">
        <v>10</v>
      </c>
      <c r="G1308" s="40" t="s">
        <v>218</v>
      </c>
      <c r="H1308" s="11" t="str">
        <f t="shared" si="565"/>
        <v>Regular</v>
      </c>
      <c r="I1308" s="11" t="str">
        <f t="shared" si="557"/>
        <v>US</v>
      </c>
      <c r="J1308" s="11" t="str">
        <f>IF(ISERROR(VLOOKUP(C1308,'WI Vs ASM'!$B$2:$E$1000,4,0)),0,(VLOOKUP(C1308,'WI Vs ASM'!$B$2:$E$1000,4,0)))</f>
        <v>Onshore</v>
      </c>
      <c r="K1308" s="11" t="str">
        <f>IF(ISERROR(VLOOKUP(C1308,'WI Vs ASM'!$B$2:$F$1000,5,0)),0,(VLOOKUP(C1308,'WI Vs ASM'!$B$2:$F$1000,5,0)))</f>
        <v>09-NonBillable</v>
      </c>
      <c r="L1308" s="11" t="str">
        <f>IF(ISERROR(VLOOKUP(C1308,'WI Vs ASM'!$B$2:$D$1000,3,0)),0,(VLOOKUP(C1308,'WI Vs ASM'!$B$2:$D$1000,3,0)))</f>
        <v>92-Mgmt Onshore (OH)</v>
      </c>
      <c r="M1308" s="11" t="str">
        <f>IF(ISERROR(VLOOKUP(C1308,'WI Vs ASM'!$B$2:$I$1000,8,0)),0,(VLOOKUP(C1308,'WI Vs ASM'!$B$2:$I$1000,8,0)))</f>
        <v>Prasad P Naik</v>
      </c>
      <c r="N1308" s="11" t="str">
        <f>IF(ISERROR(VLOOKUP(C1308,'WI Vs ASM'!$B$2:$G$1000,6,0)),0,(VLOOKUP(C1308,'WI Vs ASM'!$B$2:$G$1000,6,0)))</f>
        <v>CIS</v>
      </c>
      <c r="O1308" s="11" t="str">
        <f>IF(ISERROR(VLOOKUP(C1308,'WI Vs ASM'!$B$2:$H$1000,7,0)),0,(VLOOKUP(C1308,'WI Vs ASM'!$B$2:$H$1000,7,0)))</f>
        <v>CIS</v>
      </c>
      <c r="P1308" s="11" t="str">
        <f t="shared" si="558"/>
        <v>May-17</v>
      </c>
      <c r="Q1308" s="11" t="str">
        <f t="shared" si="559"/>
        <v>Q2</v>
      </c>
      <c r="R1308" s="11" t="str">
        <f>IF(ISERROR(VLOOKUP(C1308,'WI Vs ASM'!$B$2:$J$1000,9,0)),0,(VLOOKUP(C1308,'WI Vs ASM'!$B$2:$J$1000,9,0)))</f>
        <v>Chandraprabha Palaniswamy</v>
      </c>
      <c r="S1308" s="11" t="str">
        <f>IF(ISERROR(VLOOKUP(C1308,'WI Vs ASM'!$B$2:$K$1000,10,0)),0,(VLOOKUP(C1308,'WI Vs ASM'!$B$2:$K$1000,10,0)))</f>
        <v>Saju Bhaskaran</v>
      </c>
      <c r="T1308" s="11" t="str">
        <f>IF(ISERROR(VLOOKUP(C1308,'WI Vs ASM'!$B$2:$L$1000,11,0)),0,(VLOOKUP(C1308,'WI Vs ASM'!$B$2:$L$1000,11,0)))</f>
        <v>Sreekala Balasubramanian</v>
      </c>
      <c r="U1308" s="11" t="e">
        <f t="shared" si="566"/>
        <v>#VALUE!</v>
      </c>
      <c r="V1308" s="11" t="str">
        <f t="shared" si="560"/>
        <v>No</v>
      </c>
      <c r="W1308" s="11" t="str">
        <f t="shared" si="561"/>
        <v>No</v>
      </c>
      <c r="X1308" s="11" t="str">
        <f t="shared" si="562"/>
        <v>No</v>
      </c>
      <c r="Y1308" s="11" t="str">
        <f t="shared" si="563"/>
        <v>No</v>
      </c>
      <c r="Z1308" s="11" t="str">
        <f t="shared" si="564"/>
        <v>No</v>
      </c>
      <c r="AA1308" s="11" t="str">
        <f t="shared" si="567"/>
        <v>No</v>
      </c>
      <c r="AB1308" s="11">
        <f>IF(ISERROR(VLOOKUP(U1308,'ITWR Dump'!$A$2:$Y$5000,24,0)),0,(VLOOKUP('ILC Report'!U1308,'ITWR Dump'!$A$2:$Y$5000,24,0)))</f>
        <v>0</v>
      </c>
      <c r="AC1308" s="11" t="str">
        <f t="shared" si="568"/>
        <v>No</v>
      </c>
      <c r="AD1308" s="11" t="str">
        <f t="shared" si="569"/>
        <v/>
      </c>
      <c r="AE1308" s="11">
        <f>IF(ISERROR(VLOOKUP(U1308,'ITWR Dump'!$A$2:$Y$5000,13,0)),0,(VLOOKUP(U1308,'ITWR Dump'!$A$2:$Y$5000,13,0)))</f>
        <v>0</v>
      </c>
      <c r="AF1308" s="11">
        <f>IF(ISERROR(VLOOKUP(U1308,'ITWR Dump'!$A$2:$Y$5000,11,0)),0,(VLOOKUP(U1308,'ITWR Dump'!$A$2:$Y$5000,11,0)))</f>
        <v>0</v>
      </c>
      <c r="AG1308" s="11">
        <f>IF(ISERROR(VLOOKUP(U1308,'ITWR Dump'!$A$2:$Y$5000,2,0)),0,(VLOOKUP(U1308,'ITWR Dump'!$A$2:$Y$5000,2,0)))</f>
        <v>0</v>
      </c>
      <c r="AH1308" s="11">
        <f>IF(ISERROR(VLOOKUP(U1308,'ITWR Dump'!$A$2:$Y$5000,14,0)),0,(VLOOKUP(U1308,'ITWR Dump'!$A$2:$Y$5000,14,0)))</f>
        <v>0</v>
      </c>
      <c r="AI1308" s="11" t="str">
        <f t="shared" si="570"/>
        <v>92-Mgmt Onshore (OH) Landed</v>
      </c>
      <c r="AJ1308" s="11" t="str">
        <f t="shared" si="571"/>
        <v>Landed Onshore</v>
      </c>
      <c r="AK1308" s="11" t="str">
        <f>IF(ISERROR(VLOOKUP(A1308,'Team Data'!$C$2:$U$213,17,0)),0,(VLOOKUP(A1308,'Team Data'!$C$2:$U$213,17,0)))</f>
        <v>Open System</v>
      </c>
      <c r="AL1308" s="11" t="str">
        <f t="shared" si="572"/>
        <v>2017-04-24</v>
      </c>
      <c r="AM1308" s="11">
        <f>IF(ISERROR(VLOOKUP(U1308,'ITWR Dump'!$A$2:$Y$5000,16,0)),0,(VLOOKUP(U1308,'ITWR Dump'!$A$2:$Y$5000,16,0)))</f>
        <v>0</v>
      </c>
      <c r="AN1308" s="11">
        <f>IF(ISERROR(VLOOKUP(U1308,'ITWR Dump'!$A$2:$Y$5000,18,0)),0,(VLOOKUP(U1308,'ITWR Dump'!$A$2:$Y$5000,18,0)))</f>
        <v>0</v>
      </c>
      <c r="AO1308" s="11">
        <f>IF(ISERROR(VLOOKUP(U1308,'ITWR Dump'!$A$2:$Y$5000,25,0)),0,(VLOOKUP('ILC Report'!U1308,'ITWR Dump'!$A$2:$Y$5000,25,0)))</f>
        <v>0</v>
      </c>
      <c r="AP1308" s="11">
        <f t="shared" si="573"/>
        <v>0</v>
      </c>
      <c r="AQ1308" s="26">
        <f t="shared" si="574"/>
        <v>0</v>
      </c>
      <c r="AR1308" s="26">
        <f t="shared" si="575"/>
        <v>0</v>
      </c>
      <c r="AS1308" s="26">
        <f t="shared" si="576"/>
        <v>0</v>
      </c>
      <c r="AT1308" s="26">
        <f t="shared" si="577"/>
        <v>0</v>
      </c>
      <c r="AU1308" s="26">
        <f t="shared" si="578"/>
        <v>0</v>
      </c>
      <c r="AV1308" s="26">
        <f t="shared" si="579"/>
        <v>0</v>
      </c>
      <c r="AW1308" s="11" t="s">
        <v>653</v>
      </c>
      <c r="AX1308" s="11" t="str">
        <f>VLOOKUP(L1308,Group!$A$2:$B$1000,2,0)</f>
        <v>Maintenance</v>
      </c>
      <c r="AY1308" s="11">
        <f>IF(ISERROR(VLOOKUP(U1308,'ITWR Dump'!$A$2:$Y$5000,15,0)),0,(VLOOKUP('ILC Report'!U1308,'ITWR Dump'!$A$2:$Y$5000,15,0)))</f>
        <v>0</v>
      </c>
      <c r="AZ1308" s="11" t="str">
        <f t="shared" si="580"/>
        <v>No</v>
      </c>
      <c r="BA1308" s="11" t="str">
        <f t="shared" si="581"/>
        <v>BKO</v>
      </c>
      <c r="BB1308" s="11" t="str">
        <f t="shared" si="582"/>
        <v>GM</v>
      </c>
      <c r="BC1308" s="11" t="str">
        <f t="shared" si="583"/>
        <v>No</v>
      </c>
    </row>
    <row r="1309" spans="1:55" x14ac:dyDescent="0.3">
      <c r="A1309" s="11" t="s">
        <v>133</v>
      </c>
      <c r="B1309" s="11" t="s">
        <v>1875</v>
      </c>
      <c r="C1309" s="11" t="s">
        <v>631</v>
      </c>
      <c r="D1309" s="11" t="s">
        <v>2607</v>
      </c>
      <c r="E1309" s="38" t="s">
        <v>2904</v>
      </c>
      <c r="F1309" s="11">
        <v>7</v>
      </c>
      <c r="G1309" s="40" t="s">
        <v>218</v>
      </c>
      <c r="H1309" s="11" t="str">
        <f t="shared" si="565"/>
        <v>Regular</v>
      </c>
      <c r="I1309" s="11" t="str">
        <f t="shared" si="557"/>
        <v>US</v>
      </c>
      <c r="J1309" s="11" t="str">
        <f>IF(ISERROR(VLOOKUP(C1309,'WI Vs ASM'!$B$2:$E$1000,4,0)),0,(VLOOKUP(C1309,'WI Vs ASM'!$B$2:$E$1000,4,0)))</f>
        <v>Onshore</v>
      </c>
      <c r="K1309" s="11" t="str">
        <f>IF(ISERROR(VLOOKUP(C1309,'WI Vs ASM'!$B$2:$F$1000,5,0)),0,(VLOOKUP(C1309,'WI Vs ASM'!$B$2:$F$1000,5,0)))</f>
        <v>09-NonBillable</v>
      </c>
      <c r="L1309" s="11" t="str">
        <f>IF(ISERROR(VLOOKUP(C1309,'WI Vs ASM'!$B$2:$D$1000,3,0)),0,(VLOOKUP(C1309,'WI Vs ASM'!$B$2:$D$1000,3,0)))</f>
        <v>92-Mgmt Onshore (OH)</v>
      </c>
      <c r="M1309" s="11" t="str">
        <f>IF(ISERROR(VLOOKUP(C1309,'WI Vs ASM'!$B$2:$I$1000,8,0)),0,(VLOOKUP(C1309,'WI Vs ASM'!$B$2:$I$1000,8,0)))</f>
        <v>Aneez Ak Rehman</v>
      </c>
      <c r="N1309" s="11" t="str">
        <f>IF(ISERROR(VLOOKUP(C1309,'WI Vs ASM'!$B$2:$G$1000,6,0)),0,(VLOOKUP(C1309,'WI Vs ASM'!$B$2:$G$1000,6,0)))</f>
        <v>Shared Services</v>
      </c>
      <c r="O1309" s="11" t="str">
        <f>IF(ISERROR(VLOOKUP(C1309,'WI Vs ASM'!$B$2:$H$1000,7,0)),0,(VLOOKUP(C1309,'WI Vs ASM'!$B$2:$H$1000,7,0)))</f>
        <v>Shared Services</v>
      </c>
      <c r="P1309" s="11" t="str">
        <f t="shared" si="558"/>
        <v>May-17</v>
      </c>
      <c r="Q1309" s="11" t="str">
        <f t="shared" si="559"/>
        <v>Q2</v>
      </c>
      <c r="R1309" s="11" t="str">
        <f>IF(ISERROR(VLOOKUP(C1309,'WI Vs ASM'!$B$2:$J$1000,9,0)),0,(VLOOKUP(C1309,'WI Vs ASM'!$B$2:$J$1000,9,0)))</f>
        <v>Jyothi Pai</v>
      </c>
      <c r="S1309" s="11" t="str">
        <f>IF(ISERROR(VLOOKUP(C1309,'WI Vs ASM'!$B$2:$K$1000,10,0)),0,(VLOOKUP(C1309,'WI Vs ASM'!$B$2:$K$1000,10,0)))</f>
        <v>Vasudevan Srinivasan</v>
      </c>
      <c r="T1309" s="11" t="str">
        <f>IF(ISERROR(VLOOKUP(C1309,'WI Vs ASM'!$B$2:$L$1000,11,0)),0,(VLOOKUP(C1309,'WI Vs ASM'!$B$2:$L$1000,11,0)))</f>
        <v>Noha Salama</v>
      </c>
      <c r="U1309" s="11" t="e">
        <f t="shared" si="566"/>
        <v>#VALUE!</v>
      </c>
      <c r="V1309" s="11" t="str">
        <f t="shared" si="560"/>
        <v>No</v>
      </c>
      <c r="W1309" s="11" t="str">
        <f t="shared" si="561"/>
        <v>No</v>
      </c>
      <c r="X1309" s="11" t="str">
        <f t="shared" si="562"/>
        <v>No</v>
      </c>
      <c r="Y1309" s="11" t="str">
        <f t="shared" si="563"/>
        <v>No</v>
      </c>
      <c r="Z1309" s="11" t="str">
        <f t="shared" si="564"/>
        <v>No</v>
      </c>
      <c r="AA1309" s="11" t="str">
        <f t="shared" si="567"/>
        <v>No</v>
      </c>
      <c r="AB1309" s="11">
        <f>IF(ISERROR(VLOOKUP(U1309,'ITWR Dump'!$A$2:$Y$5000,24,0)),0,(VLOOKUP('ILC Report'!U1309,'ITWR Dump'!$A$2:$Y$5000,24,0)))</f>
        <v>0</v>
      </c>
      <c r="AC1309" s="11" t="str">
        <f t="shared" si="568"/>
        <v>No</v>
      </c>
      <c r="AD1309" s="11" t="str">
        <f t="shared" si="569"/>
        <v/>
      </c>
      <c r="AE1309" s="11">
        <f>IF(ISERROR(VLOOKUP(U1309,'ITWR Dump'!$A$2:$Y$5000,13,0)),0,(VLOOKUP(U1309,'ITWR Dump'!$A$2:$Y$5000,13,0)))</f>
        <v>0</v>
      </c>
      <c r="AF1309" s="11">
        <f>IF(ISERROR(VLOOKUP(U1309,'ITWR Dump'!$A$2:$Y$5000,11,0)),0,(VLOOKUP(U1309,'ITWR Dump'!$A$2:$Y$5000,11,0)))</f>
        <v>0</v>
      </c>
      <c r="AG1309" s="11">
        <f>IF(ISERROR(VLOOKUP(U1309,'ITWR Dump'!$A$2:$Y$5000,2,0)),0,(VLOOKUP(U1309,'ITWR Dump'!$A$2:$Y$5000,2,0)))</f>
        <v>0</v>
      </c>
      <c r="AH1309" s="11">
        <f>IF(ISERROR(VLOOKUP(U1309,'ITWR Dump'!$A$2:$Y$5000,14,0)),0,(VLOOKUP(U1309,'ITWR Dump'!$A$2:$Y$5000,14,0)))</f>
        <v>0</v>
      </c>
      <c r="AI1309" s="11" t="str">
        <f t="shared" si="570"/>
        <v>92-Mgmt Onshore (OH) Landed</v>
      </c>
      <c r="AJ1309" s="11" t="str">
        <f t="shared" si="571"/>
        <v>Landed Onshore</v>
      </c>
      <c r="AK1309" s="11" t="str">
        <f>IF(ISERROR(VLOOKUP(A1309,'Team Data'!$C$2:$U$213,17,0)),0,(VLOOKUP(A1309,'Team Data'!$C$2:$U$213,17,0)))</f>
        <v>Open System</v>
      </c>
      <c r="AL1309" s="11" t="str">
        <f t="shared" si="572"/>
        <v>2017-04-24</v>
      </c>
      <c r="AM1309" s="11">
        <f>IF(ISERROR(VLOOKUP(U1309,'ITWR Dump'!$A$2:$Y$5000,16,0)),0,(VLOOKUP(U1309,'ITWR Dump'!$A$2:$Y$5000,16,0)))</f>
        <v>0</v>
      </c>
      <c r="AN1309" s="11">
        <f>IF(ISERROR(VLOOKUP(U1309,'ITWR Dump'!$A$2:$Y$5000,18,0)),0,(VLOOKUP(U1309,'ITWR Dump'!$A$2:$Y$5000,18,0)))</f>
        <v>0</v>
      </c>
      <c r="AO1309" s="11">
        <f>IF(ISERROR(VLOOKUP(U1309,'ITWR Dump'!$A$2:$Y$5000,25,0)),0,(VLOOKUP('ILC Report'!U1309,'ITWR Dump'!$A$2:$Y$5000,25,0)))</f>
        <v>0</v>
      </c>
      <c r="AP1309" s="11">
        <f t="shared" si="573"/>
        <v>0</v>
      </c>
      <c r="AQ1309" s="26">
        <f t="shared" si="574"/>
        <v>0</v>
      </c>
      <c r="AR1309" s="26">
        <f t="shared" si="575"/>
        <v>0</v>
      </c>
      <c r="AS1309" s="26">
        <f t="shared" si="576"/>
        <v>0</v>
      </c>
      <c r="AT1309" s="26">
        <f t="shared" si="577"/>
        <v>0</v>
      </c>
      <c r="AU1309" s="26">
        <f t="shared" si="578"/>
        <v>0</v>
      </c>
      <c r="AV1309" s="26">
        <f t="shared" si="579"/>
        <v>0</v>
      </c>
      <c r="AW1309" s="11" t="s">
        <v>653</v>
      </c>
      <c r="AX1309" s="11" t="str">
        <f>VLOOKUP(L1309,Group!$A$2:$B$1000,2,0)</f>
        <v>Maintenance</v>
      </c>
      <c r="AY1309" s="11">
        <f>IF(ISERROR(VLOOKUP(U1309,'ITWR Dump'!$A$2:$Y$5000,15,0)),0,(VLOOKUP('ILC Report'!U1309,'ITWR Dump'!$A$2:$Y$5000,15,0)))</f>
        <v>0</v>
      </c>
      <c r="AZ1309" s="11" t="str">
        <f t="shared" si="580"/>
        <v>No</v>
      </c>
      <c r="BA1309" s="11" t="str">
        <f t="shared" si="581"/>
        <v>BKO</v>
      </c>
      <c r="BB1309" s="11" t="str">
        <f t="shared" si="582"/>
        <v>GM</v>
      </c>
      <c r="BC1309" s="11" t="str">
        <f t="shared" si="583"/>
        <v>No</v>
      </c>
    </row>
    <row r="1310" spans="1:55" x14ac:dyDescent="0.3">
      <c r="A1310" s="11" t="s">
        <v>134</v>
      </c>
      <c r="B1310" s="11" t="s">
        <v>1876</v>
      </c>
      <c r="C1310" s="11" t="s">
        <v>635</v>
      </c>
      <c r="D1310" s="11" t="s">
        <v>2608</v>
      </c>
      <c r="E1310" s="38" t="s">
        <v>652</v>
      </c>
      <c r="F1310" s="11">
        <v>12</v>
      </c>
      <c r="G1310" s="40" t="s">
        <v>218</v>
      </c>
      <c r="H1310" s="11" t="str">
        <f t="shared" si="565"/>
        <v>Regular</v>
      </c>
      <c r="I1310" s="11" t="str">
        <f t="shared" si="557"/>
        <v>US</v>
      </c>
      <c r="J1310" s="11" t="str">
        <f>IF(ISERROR(VLOOKUP(C1310,'WI Vs ASM'!$B$2:$E$1000,4,0)),0,(VLOOKUP(C1310,'WI Vs ASM'!$B$2:$E$1000,4,0)))</f>
        <v>Onshore</v>
      </c>
      <c r="K1310" s="11" t="str">
        <f>IF(ISERROR(VLOOKUP(C1310,'WI Vs ASM'!$B$2:$F$1000,5,0)),0,(VLOOKUP(C1310,'WI Vs ASM'!$B$2:$F$1000,5,0)))</f>
        <v>01-Fixed Price</v>
      </c>
      <c r="L1310" s="11" t="str">
        <f>IF(ISERROR(VLOOKUP(C1310,'WI Vs ASM'!$B$2:$D$1000,3,0)),0,(VLOOKUP(C1310,'WI Vs ASM'!$B$2:$D$1000,3,0)))</f>
        <v>92-Mgmt Onshore (OH)</v>
      </c>
      <c r="M1310" s="11" t="str">
        <f>IF(ISERROR(VLOOKUP(C1310,'WI Vs ASM'!$B$2:$I$1000,8,0)),0,(VLOOKUP(C1310,'WI Vs ASM'!$B$2:$I$1000,8,0)))</f>
        <v>Aneez Ak Rehman</v>
      </c>
      <c r="N1310" s="11" t="str">
        <f>IF(ISERROR(VLOOKUP(C1310,'WI Vs ASM'!$B$2:$G$1000,6,0)),0,(VLOOKUP(C1310,'WI Vs ASM'!$B$2:$G$1000,6,0)))</f>
        <v>FileNet</v>
      </c>
      <c r="O1310" s="11" t="str">
        <f>IF(ISERROR(VLOOKUP(C1310,'WI Vs ASM'!$B$2:$H$1000,7,0)),0,(VLOOKUP(C1310,'WI Vs ASM'!$B$2:$H$1000,7,0)))</f>
        <v>FileNet</v>
      </c>
      <c r="P1310" s="11" t="str">
        <f t="shared" si="558"/>
        <v>Apr-17</v>
      </c>
      <c r="Q1310" s="11" t="str">
        <f t="shared" si="559"/>
        <v>Q2</v>
      </c>
      <c r="R1310" s="11" t="str">
        <f>IF(ISERROR(VLOOKUP(C1310,'WI Vs ASM'!$B$2:$J$1000,9,0)),0,(VLOOKUP(C1310,'WI Vs ASM'!$B$2:$J$1000,9,0)))</f>
        <v>Chandraprabha Palaniswamy</v>
      </c>
      <c r="S1310" s="11" t="str">
        <f>IF(ISERROR(VLOOKUP(C1310,'WI Vs ASM'!$B$2:$K$1000,10,0)),0,(VLOOKUP(C1310,'WI Vs ASM'!$B$2:$K$1000,10,0)))</f>
        <v>Vasudevan Srinivasan</v>
      </c>
      <c r="T1310" s="11" t="str">
        <f>IF(ISERROR(VLOOKUP(C1310,'WI Vs ASM'!$B$2:$L$1000,11,0)),0,(VLOOKUP(C1310,'WI Vs ASM'!$B$2:$L$1000,11,0)))</f>
        <v>Noha Salama</v>
      </c>
      <c r="U1310" s="11" t="e">
        <f t="shared" si="566"/>
        <v>#VALUE!</v>
      </c>
      <c r="V1310" s="11" t="str">
        <f t="shared" si="560"/>
        <v>No</v>
      </c>
      <c r="W1310" s="11" t="str">
        <f t="shared" si="561"/>
        <v>Yes</v>
      </c>
      <c r="X1310" s="11" t="str">
        <f t="shared" si="562"/>
        <v>No</v>
      </c>
      <c r="Y1310" s="11" t="str">
        <f t="shared" si="563"/>
        <v>No</v>
      </c>
      <c r="Z1310" s="11" t="str">
        <f t="shared" si="564"/>
        <v>No</v>
      </c>
      <c r="AA1310" s="11" t="str">
        <f t="shared" si="567"/>
        <v>No</v>
      </c>
      <c r="AB1310" s="11">
        <f>IF(ISERROR(VLOOKUP(U1310,'ITWR Dump'!$A$2:$Y$5000,24,0)),0,(VLOOKUP('ILC Report'!U1310,'ITWR Dump'!$A$2:$Y$5000,24,0)))</f>
        <v>0</v>
      </c>
      <c r="AC1310" s="11" t="str">
        <f t="shared" si="568"/>
        <v>No</v>
      </c>
      <c r="AD1310" s="11" t="str">
        <f t="shared" si="569"/>
        <v/>
      </c>
      <c r="AE1310" s="11">
        <f>IF(ISERROR(VLOOKUP(U1310,'ITWR Dump'!$A$2:$Y$5000,13,0)),0,(VLOOKUP(U1310,'ITWR Dump'!$A$2:$Y$5000,13,0)))</f>
        <v>0</v>
      </c>
      <c r="AF1310" s="11">
        <f>IF(ISERROR(VLOOKUP(U1310,'ITWR Dump'!$A$2:$Y$5000,11,0)),0,(VLOOKUP(U1310,'ITWR Dump'!$A$2:$Y$5000,11,0)))</f>
        <v>0</v>
      </c>
      <c r="AG1310" s="11">
        <f>IF(ISERROR(VLOOKUP(U1310,'ITWR Dump'!$A$2:$Y$5000,2,0)),0,(VLOOKUP(U1310,'ITWR Dump'!$A$2:$Y$5000,2,0)))</f>
        <v>0</v>
      </c>
      <c r="AH1310" s="11">
        <f>IF(ISERROR(VLOOKUP(U1310,'ITWR Dump'!$A$2:$Y$5000,14,0)),0,(VLOOKUP(U1310,'ITWR Dump'!$A$2:$Y$5000,14,0)))</f>
        <v>0</v>
      </c>
      <c r="AI1310" s="11" t="str">
        <f t="shared" si="570"/>
        <v>92-Mgmt Onshore (OH) Landed</v>
      </c>
      <c r="AJ1310" s="11" t="str">
        <f t="shared" si="571"/>
        <v>Landed Onshore</v>
      </c>
      <c r="AK1310" s="11" t="str">
        <f>IF(ISERROR(VLOOKUP(A1310,'Team Data'!$C$2:$U$213,17,0)),0,(VLOOKUP(A1310,'Team Data'!$C$2:$U$213,17,0)))</f>
        <v>BI and RM</v>
      </c>
      <c r="AL1310" s="11" t="str">
        <f t="shared" si="572"/>
        <v>2017-04-24</v>
      </c>
      <c r="AM1310" s="11">
        <f>IF(ISERROR(VLOOKUP(U1310,'ITWR Dump'!$A$2:$Y$5000,16,0)),0,(VLOOKUP(U1310,'ITWR Dump'!$A$2:$Y$5000,16,0)))</f>
        <v>0</v>
      </c>
      <c r="AN1310" s="11">
        <f>IF(ISERROR(VLOOKUP(U1310,'ITWR Dump'!$A$2:$Y$5000,18,0)),0,(VLOOKUP(U1310,'ITWR Dump'!$A$2:$Y$5000,18,0)))</f>
        <v>0</v>
      </c>
      <c r="AO1310" s="11">
        <f>IF(ISERROR(VLOOKUP(U1310,'ITWR Dump'!$A$2:$Y$5000,25,0)),0,(VLOOKUP('ILC Report'!U1310,'ITWR Dump'!$A$2:$Y$5000,25,0)))</f>
        <v>0</v>
      </c>
      <c r="AP1310" s="11">
        <f t="shared" si="573"/>
        <v>0</v>
      </c>
      <c r="AQ1310" s="26">
        <f t="shared" si="574"/>
        <v>0</v>
      </c>
      <c r="AR1310" s="26">
        <f t="shared" si="575"/>
        <v>0</v>
      </c>
      <c r="AS1310" s="26">
        <f t="shared" si="576"/>
        <v>0</v>
      </c>
      <c r="AT1310" s="26">
        <f t="shared" si="577"/>
        <v>0</v>
      </c>
      <c r="AU1310" s="26">
        <f t="shared" si="578"/>
        <v>0</v>
      </c>
      <c r="AV1310" s="26">
        <f t="shared" si="579"/>
        <v>0</v>
      </c>
      <c r="AW1310" s="11" t="s">
        <v>653</v>
      </c>
      <c r="AX1310" s="11" t="str">
        <f>VLOOKUP(L1310,Group!$A$2:$B$1000,2,0)</f>
        <v>Maintenance</v>
      </c>
      <c r="AY1310" s="11">
        <f>IF(ISERROR(VLOOKUP(U1310,'ITWR Dump'!$A$2:$Y$5000,15,0)),0,(VLOOKUP('ILC Report'!U1310,'ITWR Dump'!$A$2:$Y$5000,15,0)))</f>
        <v>0</v>
      </c>
      <c r="AZ1310" s="11" t="str">
        <f t="shared" si="580"/>
        <v>No</v>
      </c>
      <c r="BA1310" s="11" t="str">
        <f t="shared" si="581"/>
        <v>BKO</v>
      </c>
      <c r="BB1310" s="11" t="str">
        <f t="shared" si="582"/>
        <v>GM</v>
      </c>
      <c r="BC1310" s="11" t="str">
        <f t="shared" si="583"/>
        <v>No</v>
      </c>
    </row>
    <row r="1311" spans="1:55" x14ac:dyDescent="0.3">
      <c r="A1311" s="11" t="s">
        <v>134</v>
      </c>
      <c r="B1311" s="11" t="s">
        <v>1876</v>
      </c>
      <c r="C1311" s="11" t="s">
        <v>640</v>
      </c>
      <c r="D1311" s="11" t="s">
        <v>2609</v>
      </c>
      <c r="E1311" s="38" t="s">
        <v>652</v>
      </c>
      <c r="F1311" s="11">
        <v>12</v>
      </c>
      <c r="G1311" s="40" t="s">
        <v>218</v>
      </c>
      <c r="H1311" s="11" t="str">
        <f t="shared" si="565"/>
        <v>Regular</v>
      </c>
      <c r="I1311" s="11" t="str">
        <f t="shared" si="557"/>
        <v>US</v>
      </c>
      <c r="J1311" s="11" t="str">
        <f>IF(ISERROR(VLOOKUP(C1311,'WI Vs ASM'!$B$2:$E$1000,4,0)),0,(VLOOKUP(C1311,'WI Vs ASM'!$B$2:$E$1000,4,0)))</f>
        <v>Onshore</v>
      </c>
      <c r="K1311" s="11" t="str">
        <f>IF(ISERROR(VLOOKUP(C1311,'WI Vs ASM'!$B$2:$F$1000,5,0)),0,(VLOOKUP(C1311,'WI Vs ASM'!$B$2:$F$1000,5,0)))</f>
        <v>09-NonBillable</v>
      </c>
      <c r="L1311" s="11" t="str">
        <f>IF(ISERROR(VLOOKUP(C1311,'WI Vs ASM'!$B$2:$D$1000,3,0)),0,(VLOOKUP(C1311,'WI Vs ASM'!$B$2:$D$1000,3,0)))</f>
        <v>92-Mgmt Onshore (OH)</v>
      </c>
      <c r="M1311" s="11" t="str">
        <f>IF(ISERROR(VLOOKUP(C1311,'WI Vs ASM'!$B$2:$I$1000,8,0)),0,(VLOOKUP(C1311,'WI Vs ASM'!$B$2:$I$1000,8,0)))</f>
        <v>Aneez Ak Rehman</v>
      </c>
      <c r="N1311" s="11" t="str">
        <f>IF(ISERROR(VLOOKUP(C1311,'WI Vs ASM'!$B$2:$G$1000,6,0)),0,(VLOOKUP(C1311,'WI Vs ASM'!$B$2:$G$1000,6,0)))</f>
        <v>Security &amp; IAM</v>
      </c>
      <c r="O1311" s="11" t="str">
        <f>IF(ISERROR(VLOOKUP(C1311,'WI Vs ASM'!$B$2:$H$1000,7,0)),0,(VLOOKUP(C1311,'WI Vs ASM'!$B$2:$H$1000,7,0)))</f>
        <v>Security &amp; IAM</v>
      </c>
      <c r="P1311" s="11" t="str">
        <f t="shared" si="558"/>
        <v>Apr-17</v>
      </c>
      <c r="Q1311" s="11" t="str">
        <f t="shared" si="559"/>
        <v>Q2</v>
      </c>
      <c r="R1311" s="11" t="str">
        <f>IF(ISERROR(VLOOKUP(C1311,'WI Vs ASM'!$B$2:$J$1000,9,0)),0,(VLOOKUP(C1311,'WI Vs ASM'!$B$2:$J$1000,9,0)))</f>
        <v>Rahmathunnisa Shahabuddin</v>
      </c>
      <c r="S1311" s="11" t="str">
        <f>IF(ISERROR(VLOOKUP(C1311,'WI Vs ASM'!$B$2:$K$1000,10,0)),0,(VLOOKUP(C1311,'WI Vs ASM'!$B$2:$K$1000,10,0)))</f>
        <v>Melody J Pereira</v>
      </c>
      <c r="T1311" s="11" t="str">
        <f>IF(ISERROR(VLOOKUP(C1311,'WI Vs ASM'!$B$2:$L$1000,11,0)),0,(VLOOKUP(C1311,'WI Vs ASM'!$B$2:$L$1000,11,0)))</f>
        <v>Melody J Pereira</v>
      </c>
      <c r="U1311" s="11" t="e">
        <f t="shared" si="566"/>
        <v>#VALUE!</v>
      </c>
      <c r="V1311" s="11" t="str">
        <f t="shared" si="560"/>
        <v>No</v>
      </c>
      <c r="W1311" s="11" t="str">
        <f t="shared" si="561"/>
        <v>No</v>
      </c>
      <c r="X1311" s="11" t="str">
        <f t="shared" si="562"/>
        <v>No</v>
      </c>
      <c r="Y1311" s="11" t="str">
        <f t="shared" si="563"/>
        <v>No</v>
      </c>
      <c r="Z1311" s="11" t="str">
        <f t="shared" si="564"/>
        <v>No</v>
      </c>
      <c r="AA1311" s="11" t="str">
        <f t="shared" si="567"/>
        <v>No</v>
      </c>
      <c r="AB1311" s="11">
        <f>IF(ISERROR(VLOOKUP(U1311,'ITWR Dump'!$A$2:$Y$5000,24,0)),0,(VLOOKUP('ILC Report'!U1311,'ITWR Dump'!$A$2:$Y$5000,24,0)))</f>
        <v>0</v>
      </c>
      <c r="AC1311" s="11" t="str">
        <f t="shared" si="568"/>
        <v>No</v>
      </c>
      <c r="AD1311" s="11" t="str">
        <f t="shared" si="569"/>
        <v/>
      </c>
      <c r="AE1311" s="11">
        <f>IF(ISERROR(VLOOKUP(U1311,'ITWR Dump'!$A$2:$Y$5000,13,0)),0,(VLOOKUP(U1311,'ITWR Dump'!$A$2:$Y$5000,13,0)))</f>
        <v>0</v>
      </c>
      <c r="AF1311" s="11">
        <f>IF(ISERROR(VLOOKUP(U1311,'ITWR Dump'!$A$2:$Y$5000,11,0)),0,(VLOOKUP(U1311,'ITWR Dump'!$A$2:$Y$5000,11,0)))</f>
        <v>0</v>
      </c>
      <c r="AG1311" s="11">
        <f>IF(ISERROR(VLOOKUP(U1311,'ITWR Dump'!$A$2:$Y$5000,2,0)),0,(VLOOKUP(U1311,'ITWR Dump'!$A$2:$Y$5000,2,0)))</f>
        <v>0</v>
      </c>
      <c r="AH1311" s="11">
        <f>IF(ISERROR(VLOOKUP(U1311,'ITWR Dump'!$A$2:$Y$5000,14,0)),0,(VLOOKUP(U1311,'ITWR Dump'!$A$2:$Y$5000,14,0)))</f>
        <v>0</v>
      </c>
      <c r="AI1311" s="11" t="str">
        <f t="shared" si="570"/>
        <v>92-Mgmt Onshore (OH) Landed</v>
      </c>
      <c r="AJ1311" s="11" t="str">
        <f t="shared" si="571"/>
        <v>Landed Onshore</v>
      </c>
      <c r="AK1311" s="11" t="str">
        <f>IF(ISERROR(VLOOKUP(A1311,'Team Data'!$C$2:$U$213,17,0)),0,(VLOOKUP(A1311,'Team Data'!$C$2:$U$213,17,0)))</f>
        <v>BI and RM</v>
      </c>
      <c r="AL1311" s="11" t="str">
        <f t="shared" si="572"/>
        <v>2017-04-24</v>
      </c>
      <c r="AM1311" s="11">
        <f>IF(ISERROR(VLOOKUP(U1311,'ITWR Dump'!$A$2:$Y$5000,16,0)),0,(VLOOKUP(U1311,'ITWR Dump'!$A$2:$Y$5000,16,0)))</f>
        <v>0</v>
      </c>
      <c r="AN1311" s="11">
        <f>IF(ISERROR(VLOOKUP(U1311,'ITWR Dump'!$A$2:$Y$5000,18,0)),0,(VLOOKUP(U1311,'ITWR Dump'!$A$2:$Y$5000,18,0)))</f>
        <v>0</v>
      </c>
      <c r="AO1311" s="11">
        <f>IF(ISERROR(VLOOKUP(U1311,'ITWR Dump'!$A$2:$Y$5000,25,0)),0,(VLOOKUP('ILC Report'!U1311,'ITWR Dump'!$A$2:$Y$5000,25,0)))</f>
        <v>0</v>
      </c>
      <c r="AP1311" s="11">
        <f t="shared" si="573"/>
        <v>0</v>
      </c>
      <c r="AQ1311" s="26">
        <f t="shared" si="574"/>
        <v>0</v>
      </c>
      <c r="AR1311" s="26">
        <f t="shared" si="575"/>
        <v>0</v>
      </c>
      <c r="AS1311" s="26">
        <f t="shared" si="576"/>
        <v>0</v>
      </c>
      <c r="AT1311" s="26">
        <f t="shared" si="577"/>
        <v>0</v>
      </c>
      <c r="AU1311" s="26">
        <f t="shared" si="578"/>
        <v>0</v>
      </c>
      <c r="AV1311" s="26">
        <f t="shared" si="579"/>
        <v>0</v>
      </c>
      <c r="AW1311" s="11" t="s">
        <v>653</v>
      </c>
      <c r="AX1311" s="11" t="str">
        <f>VLOOKUP(L1311,Group!$A$2:$B$1000,2,0)</f>
        <v>Maintenance</v>
      </c>
      <c r="AY1311" s="11">
        <f>IF(ISERROR(VLOOKUP(U1311,'ITWR Dump'!$A$2:$Y$5000,15,0)),0,(VLOOKUP('ILC Report'!U1311,'ITWR Dump'!$A$2:$Y$5000,15,0)))</f>
        <v>0</v>
      </c>
      <c r="AZ1311" s="11" t="str">
        <f t="shared" si="580"/>
        <v>No</v>
      </c>
      <c r="BA1311" s="11" t="str">
        <f t="shared" si="581"/>
        <v>BKO</v>
      </c>
      <c r="BB1311" s="11" t="str">
        <f t="shared" si="582"/>
        <v>GM</v>
      </c>
      <c r="BC1311" s="11" t="str">
        <f t="shared" si="583"/>
        <v>No</v>
      </c>
    </row>
    <row r="1312" spans="1:55" x14ac:dyDescent="0.3">
      <c r="A1312" s="11" t="s">
        <v>134</v>
      </c>
      <c r="B1312" s="11" t="s">
        <v>1876</v>
      </c>
      <c r="C1312" s="11" t="s">
        <v>631</v>
      </c>
      <c r="D1312" s="11" t="s">
        <v>2610</v>
      </c>
      <c r="E1312" s="38" t="s">
        <v>652</v>
      </c>
      <c r="F1312" s="11">
        <v>8</v>
      </c>
      <c r="G1312" s="40" t="s">
        <v>218</v>
      </c>
      <c r="H1312" s="11" t="str">
        <f t="shared" si="565"/>
        <v>Regular</v>
      </c>
      <c r="I1312" s="11" t="str">
        <f t="shared" si="557"/>
        <v>US</v>
      </c>
      <c r="J1312" s="11" t="str">
        <f>IF(ISERROR(VLOOKUP(C1312,'WI Vs ASM'!$B$2:$E$1000,4,0)),0,(VLOOKUP(C1312,'WI Vs ASM'!$B$2:$E$1000,4,0)))</f>
        <v>Onshore</v>
      </c>
      <c r="K1312" s="11" t="str">
        <f>IF(ISERROR(VLOOKUP(C1312,'WI Vs ASM'!$B$2:$F$1000,5,0)),0,(VLOOKUP(C1312,'WI Vs ASM'!$B$2:$F$1000,5,0)))</f>
        <v>09-NonBillable</v>
      </c>
      <c r="L1312" s="11" t="str">
        <f>IF(ISERROR(VLOOKUP(C1312,'WI Vs ASM'!$B$2:$D$1000,3,0)),0,(VLOOKUP(C1312,'WI Vs ASM'!$B$2:$D$1000,3,0)))</f>
        <v>92-Mgmt Onshore (OH)</v>
      </c>
      <c r="M1312" s="11" t="str">
        <f>IF(ISERROR(VLOOKUP(C1312,'WI Vs ASM'!$B$2:$I$1000,8,0)),0,(VLOOKUP(C1312,'WI Vs ASM'!$B$2:$I$1000,8,0)))</f>
        <v>Aneez Ak Rehman</v>
      </c>
      <c r="N1312" s="11" t="str">
        <f>IF(ISERROR(VLOOKUP(C1312,'WI Vs ASM'!$B$2:$G$1000,6,0)),0,(VLOOKUP(C1312,'WI Vs ASM'!$B$2:$G$1000,6,0)))</f>
        <v>Shared Services</v>
      </c>
      <c r="O1312" s="11" t="str">
        <f>IF(ISERROR(VLOOKUP(C1312,'WI Vs ASM'!$B$2:$H$1000,7,0)),0,(VLOOKUP(C1312,'WI Vs ASM'!$B$2:$H$1000,7,0)))</f>
        <v>Shared Services</v>
      </c>
      <c r="P1312" s="11" t="str">
        <f t="shared" si="558"/>
        <v>Apr-17</v>
      </c>
      <c r="Q1312" s="11" t="str">
        <f t="shared" si="559"/>
        <v>Q2</v>
      </c>
      <c r="R1312" s="11" t="str">
        <f>IF(ISERROR(VLOOKUP(C1312,'WI Vs ASM'!$B$2:$J$1000,9,0)),0,(VLOOKUP(C1312,'WI Vs ASM'!$B$2:$J$1000,9,0)))</f>
        <v>Jyothi Pai</v>
      </c>
      <c r="S1312" s="11" t="str">
        <f>IF(ISERROR(VLOOKUP(C1312,'WI Vs ASM'!$B$2:$K$1000,10,0)),0,(VLOOKUP(C1312,'WI Vs ASM'!$B$2:$K$1000,10,0)))</f>
        <v>Vasudevan Srinivasan</v>
      </c>
      <c r="T1312" s="11" t="str">
        <f>IF(ISERROR(VLOOKUP(C1312,'WI Vs ASM'!$B$2:$L$1000,11,0)),0,(VLOOKUP(C1312,'WI Vs ASM'!$B$2:$L$1000,11,0)))</f>
        <v>Noha Salama</v>
      </c>
      <c r="U1312" s="11" t="e">
        <f t="shared" si="566"/>
        <v>#VALUE!</v>
      </c>
      <c r="V1312" s="11" t="str">
        <f t="shared" si="560"/>
        <v>No</v>
      </c>
      <c r="W1312" s="11" t="str">
        <f t="shared" si="561"/>
        <v>No</v>
      </c>
      <c r="X1312" s="11" t="str">
        <f t="shared" si="562"/>
        <v>No</v>
      </c>
      <c r="Y1312" s="11" t="str">
        <f t="shared" si="563"/>
        <v>No</v>
      </c>
      <c r="Z1312" s="11" t="str">
        <f t="shared" si="564"/>
        <v>No</v>
      </c>
      <c r="AA1312" s="11" t="str">
        <f t="shared" si="567"/>
        <v>No</v>
      </c>
      <c r="AB1312" s="11">
        <f>IF(ISERROR(VLOOKUP(U1312,'ITWR Dump'!$A$2:$Y$5000,24,0)),0,(VLOOKUP('ILC Report'!U1312,'ITWR Dump'!$A$2:$Y$5000,24,0)))</f>
        <v>0</v>
      </c>
      <c r="AC1312" s="11" t="str">
        <f t="shared" si="568"/>
        <v>No</v>
      </c>
      <c r="AD1312" s="11" t="str">
        <f t="shared" si="569"/>
        <v/>
      </c>
      <c r="AE1312" s="11">
        <f>IF(ISERROR(VLOOKUP(U1312,'ITWR Dump'!$A$2:$Y$5000,13,0)),0,(VLOOKUP(U1312,'ITWR Dump'!$A$2:$Y$5000,13,0)))</f>
        <v>0</v>
      </c>
      <c r="AF1312" s="11">
        <f>IF(ISERROR(VLOOKUP(U1312,'ITWR Dump'!$A$2:$Y$5000,11,0)),0,(VLOOKUP(U1312,'ITWR Dump'!$A$2:$Y$5000,11,0)))</f>
        <v>0</v>
      </c>
      <c r="AG1312" s="11">
        <f>IF(ISERROR(VLOOKUP(U1312,'ITWR Dump'!$A$2:$Y$5000,2,0)),0,(VLOOKUP(U1312,'ITWR Dump'!$A$2:$Y$5000,2,0)))</f>
        <v>0</v>
      </c>
      <c r="AH1312" s="11">
        <f>IF(ISERROR(VLOOKUP(U1312,'ITWR Dump'!$A$2:$Y$5000,14,0)),0,(VLOOKUP(U1312,'ITWR Dump'!$A$2:$Y$5000,14,0)))</f>
        <v>0</v>
      </c>
      <c r="AI1312" s="11" t="str">
        <f t="shared" si="570"/>
        <v>92-Mgmt Onshore (OH) Landed</v>
      </c>
      <c r="AJ1312" s="11" t="str">
        <f t="shared" si="571"/>
        <v>Landed Onshore</v>
      </c>
      <c r="AK1312" s="11" t="str">
        <f>IF(ISERROR(VLOOKUP(A1312,'Team Data'!$C$2:$U$213,17,0)),0,(VLOOKUP(A1312,'Team Data'!$C$2:$U$213,17,0)))</f>
        <v>BI and RM</v>
      </c>
      <c r="AL1312" s="11" t="str">
        <f t="shared" si="572"/>
        <v>2017-04-24</v>
      </c>
      <c r="AM1312" s="11">
        <f>IF(ISERROR(VLOOKUP(U1312,'ITWR Dump'!$A$2:$Y$5000,16,0)),0,(VLOOKUP(U1312,'ITWR Dump'!$A$2:$Y$5000,16,0)))</f>
        <v>0</v>
      </c>
      <c r="AN1312" s="11">
        <f>IF(ISERROR(VLOOKUP(U1312,'ITWR Dump'!$A$2:$Y$5000,18,0)),0,(VLOOKUP(U1312,'ITWR Dump'!$A$2:$Y$5000,18,0)))</f>
        <v>0</v>
      </c>
      <c r="AO1312" s="11">
        <f>IF(ISERROR(VLOOKUP(U1312,'ITWR Dump'!$A$2:$Y$5000,25,0)),0,(VLOOKUP('ILC Report'!U1312,'ITWR Dump'!$A$2:$Y$5000,25,0)))</f>
        <v>0</v>
      </c>
      <c r="AP1312" s="11">
        <f t="shared" si="573"/>
        <v>0</v>
      </c>
      <c r="AQ1312" s="26">
        <f t="shared" si="574"/>
        <v>0</v>
      </c>
      <c r="AR1312" s="26">
        <f t="shared" si="575"/>
        <v>0</v>
      </c>
      <c r="AS1312" s="26">
        <f t="shared" si="576"/>
        <v>0</v>
      </c>
      <c r="AT1312" s="26">
        <f t="shared" si="577"/>
        <v>0</v>
      </c>
      <c r="AU1312" s="26">
        <f t="shared" si="578"/>
        <v>0</v>
      </c>
      <c r="AV1312" s="26">
        <f t="shared" si="579"/>
        <v>0</v>
      </c>
      <c r="AW1312" s="11" t="s">
        <v>653</v>
      </c>
      <c r="AX1312" s="11" t="str">
        <f>VLOOKUP(L1312,Group!$A$2:$B$1000,2,0)</f>
        <v>Maintenance</v>
      </c>
      <c r="AY1312" s="11">
        <f>IF(ISERROR(VLOOKUP(U1312,'ITWR Dump'!$A$2:$Y$5000,15,0)),0,(VLOOKUP('ILC Report'!U1312,'ITWR Dump'!$A$2:$Y$5000,15,0)))</f>
        <v>0</v>
      </c>
      <c r="AZ1312" s="11" t="str">
        <f t="shared" si="580"/>
        <v>No</v>
      </c>
      <c r="BA1312" s="11" t="str">
        <f t="shared" si="581"/>
        <v>BKO</v>
      </c>
      <c r="BB1312" s="11" t="str">
        <f t="shared" si="582"/>
        <v>GM</v>
      </c>
      <c r="BC1312" s="11" t="str">
        <f t="shared" si="583"/>
        <v>No</v>
      </c>
    </row>
    <row r="1313" spans="1:55" x14ac:dyDescent="0.3">
      <c r="A1313" s="11" t="s">
        <v>134</v>
      </c>
      <c r="B1313" s="11" t="s">
        <v>1876</v>
      </c>
      <c r="C1313" s="11" t="s">
        <v>646</v>
      </c>
      <c r="D1313" s="11" t="s">
        <v>2611</v>
      </c>
      <c r="E1313" s="38" t="s">
        <v>652</v>
      </c>
      <c r="F1313" s="11">
        <v>9</v>
      </c>
      <c r="G1313" s="40" t="s">
        <v>218</v>
      </c>
      <c r="H1313" s="11" t="str">
        <f t="shared" si="565"/>
        <v>Regular</v>
      </c>
      <c r="I1313" s="11" t="str">
        <f t="shared" si="557"/>
        <v>US</v>
      </c>
      <c r="J1313" s="11" t="str">
        <f>IF(ISERROR(VLOOKUP(C1313,'WI Vs ASM'!$B$2:$E$1000,4,0)),0,(VLOOKUP(C1313,'WI Vs ASM'!$B$2:$E$1000,4,0)))</f>
        <v>Onshore</v>
      </c>
      <c r="K1313" s="11" t="str">
        <f>IF(ISERROR(VLOOKUP(C1313,'WI Vs ASM'!$B$2:$F$1000,5,0)),0,(VLOOKUP(C1313,'WI Vs ASM'!$B$2:$F$1000,5,0)))</f>
        <v>02-Variable Billable</v>
      </c>
      <c r="L1313" s="11" t="str">
        <f>IF(ISERROR(VLOOKUP(C1313,'WI Vs ASM'!$B$2:$D$1000,3,0)),0,(VLOOKUP(C1313,'WI Vs ASM'!$B$2:$D$1000,3,0)))</f>
        <v>10-Enhancement Onshore</v>
      </c>
      <c r="M1313" s="11" t="str">
        <f>IF(ISERROR(VLOOKUP(C1313,'WI Vs ASM'!$B$2:$I$1000,8,0)),0,(VLOOKUP(C1313,'WI Vs ASM'!$B$2:$I$1000,8,0)))</f>
        <v>Prakash Varadachari</v>
      </c>
      <c r="N1313" s="11" t="str">
        <f>IF(ISERROR(VLOOKUP(C1313,'WI Vs ASM'!$B$2:$G$1000,6,0)),0,(VLOOKUP(C1313,'WI Vs ASM'!$B$2:$G$1000,6,0)))</f>
        <v>FFIC Account Team</v>
      </c>
      <c r="O1313" s="11" t="str">
        <f>IF(ISERROR(VLOOKUP(C1313,'WI Vs ASM'!$B$2:$H$1000,7,0)),0,(VLOOKUP(C1313,'WI Vs ASM'!$B$2:$H$1000,7,0)))</f>
        <v>FFIC Account Team</v>
      </c>
      <c r="P1313" s="11" t="str">
        <f t="shared" si="558"/>
        <v>Apr-17</v>
      </c>
      <c r="Q1313" s="11" t="str">
        <f t="shared" si="559"/>
        <v>Q2</v>
      </c>
      <c r="R1313" s="11" t="str">
        <f>IF(ISERROR(VLOOKUP(C1313,'WI Vs ASM'!$B$2:$J$1000,9,0)),0,(VLOOKUP(C1313,'WI Vs ASM'!$B$2:$J$1000,9,0)))</f>
        <v>Chandraprabha Palaniswamy</v>
      </c>
      <c r="S1313" s="11" t="str">
        <f>IF(ISERROR(VLOOKUP(C1313,'WI Vs ASM'!$B$2:$K$1000,10,0)),0,(VLOOKUP(C1313,'WI Vs ASM'!$B$2:$K$1000,10,0)))</f>
        <v>Ron Gilmour</v>
      </c>
      <c r="T1313" s="11" t="str">
        <f>IF(ISERROR(VLOOKUP(C1313,'WI Vs ASM'!$B$2:$L$1000,11,0)),0,(VLOOKUP(C1313,'WI Vs ASM'!$B$2:$L$1000,11,0)))</f>
        <v>Ron Gilmour</v>
      </c>
      <c r="U1313" s="11" t="str">
        <f t="shared" si="566"/>
        <v>WR533960</v>
      </c>
      <c r="V1313" s="11" t="str">
        <f t="shared" si="560"/>
        <v>No</v>
      </c>
      <c r="W1313" s="11" t="str">
        <f t="shared" si="561"/>
        <v>Yes</v>
      </c>
      <c r="X1313" s="11" t="str">
        <f t="shared" si="562"/>
        <v>No</v>
      </c>
      <c r="Y1313" s="11" t="str">
        <f t="shared" si="563"/>
        <v>No</v>
      </c>
      <c r="Z1313" s="11" t="str">
        <f t="shared" si="564"/>
        <v>No</v>
      </c>
      <c r="AA1313" s="11" t="str">
        <f t="shared" si="567"/>
        <v>No</v>
      </c>
      <c r="AB1313" s="11">
        <f>IF(ISERROR(VLOOKUP(U1313,'ITWR Dump'!$A$2:$Y$5000,24,0)),0,(VLOOKUP('ILC Report'!U1313,'ITWR Dump'!$A$2:$Y$5000,24,0)))</f>
        <v>0</v>
      </c>
      <c r="AC1313" s="11" t="str">
        <f t="shared" si="568"/>
        <v>No</v>
      </c>
      <c r="AD1313" s="11" t="str">
        <f t="shared" si="569"/>
        <v/>
      </c>
      <c r="AE1313" s="11">
        <f>IF(ISERROR(VLOOKUP(U1313,'ITWR Dump'!$A$2:$Y$5000,13,0)),0,(VLOOKUP(U1313,'ITWR Dump'!$A$2:$Y$5000,13,0)))</f>
        <v>0</v>
      </c>
      <c r="AF1313" s="11">
        <f>IF(ISERROR(VLOOKUP(U1313,'ITWR Dump'!$A$2:$Y$5000,11,0)),0,(VLOOKUP(U1313,'ITWR Dump'!$A$2:$Y$5000,11,0)))</f>
        <v>0</v>
      </c>
      <c r="AG1313" s="11">
        <f>IF(ISERROR(VLOOKUP(U1313,'ITWR Dump'!$A$2:$Y$5000,2,0)),0,(VLOOKUP(U1313,'ITWR Dump'!$A$2:$Y$5000,2,0)))</f>
        <v>0</v>
      </c>
      <c r="AH1313" s="11">
        <f>IF(ISERROR(VLOOKUP(U1313,'ITWR Dump'!$A$2:$Y$5000,14,0)),0,(VLOOKUP(U1313,'ITWR Dump'!$A$2:$Y$5000,14,0)))</f>
        <v>0</v>
      </c>
      <c r="AI1313" s="11" t="str">
        <f t="shared" si="570"/>
        <v>10-Enhancement Onshore Landed</v>
      </c>
      <c r="AJ1313" s="11" t="str">
        <f t="shared" si="571"/>
        <v>Landed Onshore</v>
      </c>
      <c r="AK1313" s="11" t="str">
        <f>IF(ISERROR(VLOOKUP(A1313,'Team Data'!$C$2:$U$213,17,0)),0,(VLOOKUP(A1313,'Team Data'!$C$2:$U$213,17,0)))</f>
        <v>BI and RM</v>
      </c>
      <c r="AL1313" s="11" t="str">
        <f t="shared" si="572"/>
        <v>2017-04-24</v>
      </c>
      <c r="AM1313" s="11">
        <f>IF(ISERROR(VLOOKUP(U1313,'ITWR Dump'!$A$2:$Y$5000,16,0)),0,(VLOOKUP(U1313,'ITWR Dump'!$A$2:$Y$5000,16,0)))</f>
        <v>0</v>
      </c>
      <c r="AN1313" s="11">
        <f>IF(ISERROR(VLOOKUP(U1313,'ITWR Dump'!$A$2:$Y$5000,18,0)),0,(VLOOKUP(U1313,'ITWR Dump'!$A$2:$Y$5000,18,0)))</f>
        <v>0</v>
      </c>
      <c r="AO1313" s="11">
        <f>IF(ISERROR(VLOOKUP(U1313,'ITWR Dump'!$A$2:$Y$5000,25,0)),0,(VLOOKUP('ILC Report'!U1313,'ITWR Dump'!$A$2:$Y$5000,25,0)))</f>
        <v>0</v>
      </c>
      <c r="AP1313" s="11">
        <f t="shared" si="573"/>
        <v>0</v>
      </c>
      <c r="AQ1313" s="26">
        <f t="shared" si="574"/>
        <v>0</v>
      </c>
      <c r="AR1313" s="26">
        <f t="shared" si="575"/>
        <v>0</v>
      </c>
      <c r="AS1313" s="26">
        <f t="shared" si="576"/>
        <v>0</v>
      </c>
      <c r="AT1313" s="26">
        <f t="shared" si="577"/>
        <v>0</v>
      </c>
      <c r="AU1313" s="26">
        <f t="shared" si="578"/>
        <v>0</v>
      </c>
      <c r="AV1313" s="26">
        <f t="shared" si="579"/>
        <v>0</v>
      </c>
      <c r="AW1313" s="11" t="s">
        <v>653</v>
      </c>
      <c r="AX1313" s="11" t="str">
        <f>VLOOKUP(L1313,Group!$A$2:$B$1000,2,0)</f>
        <v>Enhancement</v>
      </c>
      <c r="AY1313" s="11">
        <f>IF(ISERROR(VLOOKUP(U1313,'ITWR Dump'!$A$2:$Y$5000,15,0)),0,(VLOOKUP('ILC Report'!U1313,'ITWR Dump'!$A$2:$Y$5000,15,0)))</f>
        <v>0</v>
      </c>
      <c r="AZ1313" s="11" t="str">
        <f t="shared" si="580"/>
        <v>No</v>
      </c>
      <c r="BA1313" s="11" t="str">
        <f t="shared" si="581"/>
        <v>BKO</v>
      </c>
      <c r="BB1313" s="11" t="str">
        <f t="shared" si="582"/>
        <v>EL</v>
      </c>
      <c r="BC1313" s="11" t="str">
        <f t="shared" si="583"/>
        <v>No</v>
      </c>
    </row>
    <row r="1314" spans="1:55" x14ac:dyDescent="0.3">
      <c r="A1314" s="11" t="s">
        <v>134</v>
      </c>
      <c r="B1314" s="11" t="s">
        <v>1876</v>
      </c>
      <c r="C1314" s="11" t="s">
        <v>646</v>
      </c>
      <c r="D1314" s="11" t="s">
        <v>2612</v>
      </c>
      <c r="E1314" s="38" t="s">
        <v>652</v>
      </c>
      <c r="F1314" s="11">
        <v>4</v>
      </c>
      <c r="G1314" s="40" t="s">
        <v>218</v>
      </c>
      <c r="H1314" s="11" t="str">
        <f t="shared" si="565"/>
        <v>Regular</v>
      </c>
      <c r="I1314" s="11" t="str">
        <f t="shared" si="557"/>
        <v>US</v>
      </c>
      <c r="J1314" s="11" t="str">
        <f>IF(ISERROR(VLOOKUP(C1314,'WI Vs ASM'!$B$2:$E$1000,4,0)),0,(VLOOKUP(C1314,'WI Vs ASM'!$B$2:$E$1000,4,0)))</f>
        <v>Onshore</v>
      </c>
      <c r="K1314" s="11" t="str">
        <f>IF(ISERROR(VLOOKUP(C1314,'WI Vs ASM'!$B$2:$F$1000,5,0)),0,(VLOOKUP(C1314,'WI Vs ASM'!$B$2:$F$1000,5,0)))</f>
        <v>02-Variable Billable</v>
      </c>
      <c r="L1314" s="11" t="str">
        <f>IF(ISERROR(VLOOKUP(C1314,'WI Vs ASM'!$B$2:$D$1000,3,0)),0,(VLOOKUP(C1314,'WI Vs ASM'!$B$2:$D$1000,3,0)))</f>
        <v>10-Enhancement Onshore</v>
      </c>
      <c r="M1314" s="11" t="str">
        <f>IF(ISERROR(VLOOKUP(C1314,'WI Vs ASM'!$B$2:$I$1000,8,0)),0,(VLOOKUP(C1314,'WI Vs ASM'!$B$2:$I$1000,8,0)))</f>
        <v>Prakash Varadachari</v>
      </c>
      <c r="N1314" s="11" t="str">
        <f>IF(ISERROR(VLOOKUP(C1314,'WI Vs ASM'!$B$2:$G$1000,6,0)),0,(VLOOKUP(C1314,'WI Vs ASM'!$B$2:$G$1000,6,0)))</f>
        <v>FFIC Account Team</v>
      </c>
      <c r="O1314" s="11" t="str">
        <f>IF(ISERROR(VLOOKUP(C1314,'WI Vs ASM'!$B$2:$H$1000,7,0)),0,(VLOOKUP(C1314,'WI Vs ASM'!$B$2:$H$1000,7,0)))</f>
        <v>FFIC Account Team</v>
      </c>
      <c r="P1314" s="11" t="str">
        <f t="shared" si="558"/>
        <v>Apr-17</v>
      </c>
      <c r="Q1314" s="11" t="str">
        <f t="shared" si="559"/>
        <v>Q2</v>
      </c>
      <c r="R1314" s="11" t="str">
        <f>IF(ISERROR(VLOOKUP(C1314,'WI Vs ASM'!$B$2:$J$1000,9,0)),0,(VLOOKUP(C1314,'WI Vs ASM'!$B$2:$J$1000,9,0)))</f>
        <v>Chandraprabha Palaniswamy</v>
      </c>
      <c r="S1314" s="11" t="str">
        <f>IF(ISERROR(VLOOKUP(C1314,'WI Vs ASM'!$B$2:$K$1000,10,0)),0,(VLOOKUP(C1314,'WI Vs ASM'!$B$2:$K$1000,10,0)))</f>
        <v>Ron Gilmour</v>
      </c>
      <c r="T1314" s="11" t="str">
        <f>IF(ISERROR(VLOOKUP(C1314,'WI Vs ASM'!$B$2:$L$1000,11,0)),0,(VLOOKUP(C1314,'WI Vs ASM'!$B$2:$L$1000,11,0)))</f>
        <v>Ron Gilmour</v>
      </c>
      <c r="U1314" s="11" t="str">
        <f t="shared" si="566"/>
        <v>WR736014</v>
      </c>
      <c r="V1314" s="11" t="str">
        <f t="shared" si="560"/>
        <v>No</v>
      </c>
      <c r="W1314" s="11" t="str">
        <f t="shared" si="561"/>
        <v>Yes</v>
      </c>
      <c r="X1314" s="11" t="str">
        <f t="shared" si="562"/>
        <v>No</v>
      </c>
      <c r="Y1314" s="11" t="str">
        <f t="shared" si="563"/>
        <v>No</v>
      </c>
      <c r="Z1314" s="11" t="str">
        <f t="shared" si="564"/>
        <v>No</v>
      </c>
      <c r="AA1314" s="11" t="str">
        <f t="shared" si="567"/>
        <v>No</v>
      </c>
      <c r="AB1314" s="11">
        <f>IF(ISERROR(VLOOKUP(U1314,'ITWR Dump'!$A$2:$Y$5000,24,0)),0,(VLOOKUP('ILC Report'!U1314,'ITWR Dump'!$A$2:$Y$5000,24,0)))</f>
        <v>0</v>
      </c>
      <c r="AC1314" s="11" t="str">
        <f t="shared" si="568"/>
        <v>No</v>
      </c>
      <c r="AD1314" s="11" t="str">
        <f t="shared" si="569"/>
        <v/>
      </c>
      <c r="AE1314" s="11">
        <f>IF(ISERROR(VLOOKUP(U1314,'ITWR Dump'!$A$2:$Y$5000,13,0)),0,(VLOOKUP(U1314,'ITWR Dump'!$A$2:$Y$5000,13,0)))</f>
        <v>0</v>
      </c>
      <c r="AF1314" s="11">
        <f>IF(ISERROR(VLOOKUP(U1314,'ITWR Dump'!$A$2:$Y$5000,11,0)),0,(VLOOKUP(U1314,'ITWR Dump'!$A$2:$Y$5000,11,0)))</f>
        <v>0</v>
      </c>
      <c r="AG1314" s="11">
        <f>IF(ISERROR(VLOOKUP(U1314,'ITWR Dump'!$A$2:$Y$5000,2,0)),0,(VLOOKUP(U1314,'ITWR Dump'!$A$2:$Y$5000,2,0)))</f>
        <v>0</v>
      </c>
      <c r="AH1314" s="11">
        <f>IF(ISERROR(VLOOKUP(U1314,'ITWR Dump'!$A$2:$Y$5000,14,0)),0,(VLOOKUP(U1314,'ITWR Dump'!$A$2:$Y$5000,14,0)))</f>
        <v>0</v>
      </c>
      <c r="AI1314" s="11" t="str">
        <f t="shared" si="570"/>
        <v>10-Enhancement Onshore Landed</v>
      </c>
      <c r="AJ1314" s="11" t="str">
        <f t="shared" si="571"/>
        <v>Landed Onshore</v>
      </c>
      <c r="AK1314" s="11" t="str">
        <f>IF(ISERROR(VLOOKUP(A1314,'Team Data'!$C$2:$U$213,17,0)),0,(VLOOKUP(A1314,'Team Data'!$C$2:$U$213,17,0)))</f>
        <v>BI and RM</v>
      </c>
      <c r="AL1314" s="11" t="str">
        <f t="shared" si="572"/>
        <v>2017-04-24</v>
      </c>
      <c r="AM1314" s="11">
        <f>IF(ISERROR(VLOOKUP(U1314,'ITWR Dump'!$A$2:$Y$5000,16,0)),0,(VLOOKUP(U1314,'ITWR Dump'!$A$2:$Y$5000,16,0)))</f>
        <v>0</v>
      </c>
      <c r="AN1314" s="11">
        <f>IF(ISERROR(VLOOKUP(U1314,'ITWR Dump'!$A$2:$Y$5000,18,0)),0,(VLOOKUP(U1314,'ITWR Dump'!$A$2:$Y$5000,18,0)))</f>
        <v>0</v>
      </c>
      <c r="AO1314" s="11">
        <f>IF(ISERROR(VLOOKUP(U1314,'ITWR Dump'!$A$2:$Y$5000,25,0)),0,(VLOOKUP('ILC Report'!U1314,'ITWR Dump'!$A$2:$Y$5000,25,0)))</f>
        <v>0</v>
      </c>
      <c r="AP1314" s="11">
        <f t="shared" si="573"/>
        <v>0</v>
      </c>
      <c r="AQ1314" s="26">
        <f t="shared" si="574"/>
        <v>0</v>
      </c>
      <c r="AR1314" s="26">
        <f t="shared" si="575"/>
        <v>0</v>
      </c>
      <c r="AS1314" s="26">
        <f t="shared" si="576"/>
        <v>0</v>
      </c>
      <c r="AT1314" s="26">
        <f t="shared" si="577"/>
        <v>0</v>
      </c>
      <c r="AU1314" s="26">
        <f t="shared" si="578"/>
        <v>0</v>
      </c>
      <c r="AV1314" s="26">
        <f t="shared" si="579"/>
        <v>0</v>
      </c>
      <c r="AW1314" s="11" t="s">
        <v>653</v>
      </c>
      <c r="AX1314" s="11" t="str">
        <f>VLOOKUP(L1314,Group!$A$2:$B$1000,2,0)</f>
        <v>Enhancement</v>
      </c>
      <c r="AY1314" s="11">
        <f>IF(ISERROR(VLOOKUP(U1314,'ITWR Dump'!$A$2:$Y$5000,15,0)),0,(VLOOKUP('ILC Report'!U1314,'ITWR Dump'!$A$2:$Y$5000,15,0)))</f>
        <v>0</v>
      </c>
      <c r="AZ1314" s="11" t="str">
        <f t="shared" si="580"/>
        <v>No</v>
      </c>
      <c r="BA1314" s="11" t="str">
        <f t="shared" si="581"/>
        <v>BKO</v>
      </c>
      <c r="BB1314" s="11" t="str">
        <f t="shared" si="582"/>
        <v>EL</v>
      </c>
      <c r="BC1314" s="11" t="str">
        <f t="shared" si="583"/>
        <v>No</v>
      </c>
    </row>
    <row r="1315" spans="1:55" x14ac:dyDescent="0.3">
      <c r="A1315" s="11" t="s">
        <v>134</v>
      </c>
      <c r="B1315" s="11" t="s">
        <v>1876</v>
      </c>
      <c r="C1315" s="11" t="s">
        <v>635</v>
      </c>
      <c r="D1315" s="11" t="s">
        <v>2608</v>
      </c>
      <c r="E1315" s="38" t="s">
        <v>2901</v>
      </c>
      <c r="F1315" s="11">
        <v>12</v>
      </c>
      <c r="G1315" s="40" t="s">
        <v>218</v>
      </c>
      <c r="H1315" s="11" t="str">
        <f t="shared" si="565"/>
        <v>Regular</v>
      </c>
      <c r="I1315" s="11" t="str">
        <f t="shared" si="557"/>
        <v>US</v>
      </c>
      <c r="J1315" s="11" t="str">
        <f>IF(ISERROR(VLOOKUP(C1315,'WI Vs ASM'!$B$2:$E$1000,4,0)),0,(VLOOKUP(C1315,'WI Vs ASM'!$B$2:$E$1000,4,0)))</f>
        <v>Onshore</v>
      </c>
      <c r="K1315" s="11" t="str">
        <f>IF(ISERROR(VLOOKUP(C1315,'WI Vs ASM'!$B$2:$F$1000,5,0)),0,(VLOOKUP(C1315,'WI Vs ASM'!$B$2:$F$1000,5,0)))</f>
        <v>01-Fixed Price</v>
      </c>
      <c r="L1315" s="11" t="str">
        <f>IF(ISERROR(VLOOKUP(C1315,'WI Vs ASM'!$B$2:$D$1000,3,0)),0,(VLOOKUP(C1315,'WI Vs ASM'!$B$2:$D$1000,3,0)))</f>
        <v>92-Mgmt Onshore (OH)</v>
      </c>
      <c r="M1315" s="11" t="str">
        <f>IF(ISERROR(VLOOKUP(C1315,'WI Vs ASM'!$B$2:$I$1000,8,0)),0,(VLOOKUP(C1315,'WI Vs ASM'!$B$2:$I$1000,8,0)))</f>
        <v>Aneez Ak Rehman</v>
      </c>
      <c r="N1315" s="11" t="str">
        <f>IF(ISERROR(VLOOKUP(C1315,'WI Vs ASM'!$B$2:$G$1000,6,0)),0,(VLOOKUP(C1315,'WI Vs ASM'!$B$2:$G$1000,6,0)))</f>
        <v>FileNet</v>
      </c>
      <c r="O1315" s="11" t="str">
        <f>IF(ISERROR(VLOOKUP(C1315,'WI Vs ASM'!$B$2:$H$1000,7,0)),0,(VLOOKUP(C1315,'WI Vs ASM'!$B$2:$H$1000,7,0)))</f>
        <v>FileNet</v>
      </c>
      <c r="P1315" s="11" t="str">
        <f t="shared" si="558"/>
        <v>May-17</v>
      </c>
      <c r="Q1315" s="11" t="str">
        <f t="shared" si="559"/>
        <v>Q2</v>
      </c>
      <c r="R1315" s="11" t="str">
        <f>IF(ISERROR(VLOOKUP(C1315,'WI Vs ASM'!$B$2:$J$1000,9,0)),0,(VLOOKUP(C1315,'WI Vs ASM'!$B$2:$J$1000,9,0)))</f>
        <v>Chandraprabha Palaniswamy</v>
      </c>
      <c r="S1315" s="11" t="str">
        <f>IF(ISERROR(VLOOKUP(C1315,'WI Vs ASM'!$B$2:$K$1000,10,0)),0,(VLOOKUP(C1315,'WI Vs ASM'!$B$2:$K$1000,10,0)))</f>
        <v>Vasudevan Srinivasan</v>
      </c>
      <c r="T1315" s="11" t="str">
        <f>IF(ISERROR(VLOOKUP(C1315,'WI Vs ASM'!$B$2:$L$1000,11,0)),0,(VLOOKUP(C1315,'WI Vs ASM'!$B$2:$L$1000,11,0)))</f>
        <v>Noha Salama</v>
      </c>
      <c r="U1315" s="11" t="e">
        <f t="shared" si="566"/>
        <v>#VALUE!</v>
      </c>
      <c r="V1315" s="11" t="str">
        <f t="shared" si="560"/>
        <v>No</v>
      </c>
      <c r="W1315" s="11" t="str">
        <f t="shared" si="561"/>
        <v>Yes</v>
      </c>
      <c r="X1315" s="11" t="str">
        <f t="shared" si="562"/>
        <v>No</v>
      </c>
      <c r="Y1315" s="11" t="str">
        <f t="shared" si="563"/>
        <v>No</v>
      </c>
      <c r="Z1315" s="11" t="str">
        <f t="shared" si="564"/>
        <v>No</v>
      </c>
      <c r="AA1315" s="11" t="str">
        <f t="shared" si="567"/>
        <v>No</v>
      </c>
      <c r="AB1315" s="11">
        <f>IF(ISERROR(VLOOKUP(U1315,'ITWR Dump'!$A$2:$Y$5000,24,0)),0,(VLOOKUP('ILC Report'!U1315,'ITWR Dump'!$A$2:$Y$5000,24,0)))</f>
        <v>0</v>
      </c>
      <c r="AC1315" s="11" t="str">
        <f t="shared" si="568"/>
        <v>No</v>
      </c>
      <c r="AD1315" s="11" t="str">
        <f t="shared" si="569"/>
        <v/>
      </c>
      <c r="AE1315" s="11">
        <f>IF(ISERROR(VLOOKUP(U1315,'ITWR Dump'!$A$2:$Y$5000,13,0)),0,(VLOOKUP(U1315,'ITWR Dump'!$A$2:$Y$5000,13,0)))</f>
        <v>0</v>
      </c>
      <c r="AF1315" s="11">
        <f>IF(ISERROR(VLOOKUP(U1315,'ITWR Dump'!$A$2:$Y$5000,11,0)),0,(VLOOKUP(U1315,'ITWR Dump'!$A$2:$Y$5000,11,0)))</f>
        <v>0</v>
      </c>
      <c r="AG1315" s="11">
        <f>IF(ISERROR(VLOOKUP(U1315,'ITWR Dump'!$A$2:$Y$5000,2,0)),0,(VLOOKUP(U1315,'ITWR Dump'!$A$2:$Y$5000,2,0)))</f>
        <v>0</v>
      </c>
      <c r="AH1315" s="11">
        <f>IF(ISERROR(VLOOKUP(U1315,'ITWR Dump'!$A$2:$Y$5000,14,0)),0,(VLOOKUP(U1315,'ITWR Dump'!$A$2:$Y$5000,14,0)))</f>
        <v>0</v>
      </c>
      <c r="AI1315" s="11" t="str">
        <f t="shared" si="570"/>
        <v>92-Mgmt Onshore (OH) Landed</v>
      </c>
      <c r="AJ1315" s="11" t="str">
        <f t="shared" si="571"/>
        <v>Landed Onshore</v>
      </c>
      <c r="AK1315" s="11" t="str">
        <f>IF(ISERROR(VLOOKUP(A1315,'Team Data'!$C$2:$U$213,17,0)),0,(VLOOKUP(A1315,'Team Data'!$C$2:$U$213,17,0)))</f>
        <v>BI and RM</v>
      </c>
      <c r="AL1315" s="11" t="str">
        <f t="shared" si="572"/>
        <v>2017-04-24</v>
      </c>
      <c r="AM1315" s="11">
        <f>IF(ISERROR(VLOOKUP(U1315,'ITWR Dump'!$A$2:$Y$5000,16,0)),0,(VLOOKUP(U1315,'ITWR Dump'!$A$2:$Y$5000,16,0)))</f>
        <v>0</v>
      </c>
      <c r="AN1315" s="11">
        <f>IF(ISERROR(VLOOKUP(U1315,'ITWR Dump'!$A$2:$Y$5000,18,0)),0,(VLOOKUP(U1315,'ITWR Dump'!$A$2:$Y$5000,18,0)))</f>
        <v>0</v>
      </c>
      <c r="AO1315" s="11">
        <f>IF(ISERROR(VLOOKUP(U1315,'ITWR Dump'!$A$2:$Y$5000,25,0)),0,(VLOOKUP('ILC Report'!U1315,'ITWR Dump'!$A$2:$Y$5000,25,0)))</f>
        <v>0</v>
      </c>
      <c r="AP1315" s="11">
        <f t="shared" si="573"/>
        <v>0</v>
      </c>
      <c r="AQ1315" s="26">
        <f t="shared" si="574"/>
        <v>0</v>
      </c>
      <c r="AR1315" s="26">
        <f t="shared" si="575"/>
        <v>0</v>
      </c>
      <c r="AS1315" s="26">
        <f t="shared" si="576"/>
        <v>0</v>
      </c>
      <c r="AT1315" s="26">
        <f t="shared" si="577"/>
        <v>0</v>
      </c>
      <c r="AU1315" s="26">
        <f t="shared" si="578"/>
        <v>0</v>
      </c>
      <c r="AV1315" s="26">
        <f t="shared" si="579"/>
        <v>0</v>
      </c>
      <c r="AW1315" s="11" t="s">
        <v>653</v>
      </c>
      <c r="AX1315" s="11" t="str">
        <f>VLOOKUP(L1315,Group!$A$2:$B$1000,2,0)</f>
        <v>Maintenance</v>
      </c>
      <c r="AY1315" s="11">
        <f>IF(ISERROR(VLOOKUP(U1315,'ITWR Dump'!$A$2:$Y$5000,15,0)),0,(VLOOKUP('ILC Report'!U1315,'ITWR Dump'!$A$2:$Y$5000,15,0)))</f>
        <v>0</v>
      </c>
      <c r="AZ1315" s="11" t="str">
        <f t="shared" si="580"/>
        <v>No</v>
      </c>
      <c r="BA1315" s="11" t="str">
        <f t="shared" si="581"/>
        <v>BKO</v>
      </c>
      <c r="BB1315" s="11" t="str">
        <f t="shared" si="582"/>
        <v>GM</v>
      </c>
      <c r="BC1315" s="11" t="str">
        <f t="shared" si="583"/>
        <v>No</v>
      </c>
    </row>
    <row r="1316" spans="1:55" x14ac:dyDescent="0.3">
      <c r="A1316" s="11" t="s">
        <v>134</v>
      </c>
      <c r="B1316" s="11" t="s">
        <v>1876</v>
      </c>
      <c r="C1316" s="11" t="s">
        <v>640</v>
      </c>
      <c r="D1316" s="11" t="s">
        <v>2609</v>
      </c>
      <c r="E1316" s="38" t="s">
        <v>2901</v>
      </c>
      <c r="F1316" s="11">
        <v>12</v>
      </c>
      <c r="G1316" s="40" t="s">
        <v>218</v>
      </c>
      <c r="H1316" s="11" t="str">
        <f t="shared" si="565"/>
        <v>Regular</v>
      </c>
      <c r="I1316" s="11" t="str">
        <f t="shared" si="557"/>
        <v>US</v>
      </c>
      <c r="J1316" s="11" t="str">
        <f>IF(ISERROR(VLOOKUP(C1316,'WI Vs ASM'!$B$2:$E$1000,4,0)),0,(VLOOKUP(C1316,'WI Vs ASM'!$B$2:$E$1000,4,0)))</f>
        <v>Onshore</v>
      </c>
      <c r="K1316" s="11" t="str">
        <f>IF(ISERROR(VLOOKUP(C1316,'WI Vs ASM'!$B$2:$F$1000,5,0)),0,(VLOOKUP(C1316,'WI Vs ASM'!$B$2:$F$1000,5,0)))</f>
        <v>09-NonBillable</v>
      </c>
      <c r="L1316" s="11" t="str">
        <f>IF(ISERROR(VLOOKUP(C1316,'WI Vs ASM'!$B$2:$D$1000,3,0)),0,(VLOOKUP(C1316,'WI Vs ASM'!$B$2:$D$1000,3,0)))</f>
        <v>92-Mgmt Onshore (OH)</v>
      </c>
      <c r="M1316" s="11" t="str">
        <f>IF(ISERROR(VLOOKUP(C1316,'WI Vs ASM'!$B$2:$I$1000,8,0)),0,(VLOOKUP(C1316,'WI Vs ASM'!$B$2:$I$1000,8,0)))</f>
        <v>Aneez Ak Rehman</v>
      </c>
      <c r="N1316" s="11" t="str">
        <f>IF(ISERROR(VLOOKUP(C1316,'WI Vs ASM'!$B$2:$G$1000,6,0)),0,(VLOOKUP(C1316,'WI Vs ASM'!$B$2:$G$1000,6,0)))</f>
        <v>Security &amp; IAM</v>
      </c>
      <c r="O1316" s="11" t="str">
        <f>IF(ISERROR(VLOOKUP(C1316,'WI Vs ASM'!$B$2:$H$1000,7,0)),0,(VLOOKUP(C1316,'WI Vs ASM'!$B$2:$H$1000,7,0)))</f>
        <v>Security &amp; IAM</v>
      </c>
      <c r="P1316" s="11" t="str">
        <f t="shared" si="558"/>
        <v>May-17</v>
      </c>
      <c r="Q1316" s="11" t="str">
        <f t="shared" si="559"/>
        <v>Q2</v>
      </c>
      <c r="R1316" s="11" t="str">
        <f>IF(ISERROR(VLOOKUP(C1316,'WI Vs ASM'!$B$2:$J$1000,9,0)),0,(VLOOKUP(C1316,'WI Vs ASM'!$B$2:$J$1000,9,0)))</f>
        <v>Rahmathunnisa Shahabuddin</v>
      </c>
      <c r="S1316" s="11" t="str">
        <f>IF(ISERROR(VLOOKUP(C1316,'WI Vs ASM'!$B$2:$K$1000,10,0)),0,(VLOOKUP(C1316,'WI Vs ASM'!$B$2:$K$1000,10,0)))</f>
        <v>Melody J Pereira</v>
      </c>
      <c r="T1316" s="11" t="str">
        <f>IF(ISERROR(VLOOKUP(C1316,'WI Vs ASM'!$B$2:$L$1000,11,0)),0,(VLOOKUP(C1316,'WI Vs ASM'!$B$2:$L$1000,11,0)))</f>
        <v>Melody J Pereira</v>
      </c>
      <c r="U1316" s="11" t="e">
        <f t="shared" si="566"/>
        <v>#VALUE!</v>
      </c>
      <c r="V1316" s="11" t="str">
        <f t="shared" si="560"/>
        <v>No</v>
      </c>
      <c r="W1316" s="11" t="str">
        <f t="shared" si="561"/>
        <v>No</v>
      </c>
      <c r="X1316" s="11" t="str">
        <f t="shared" si="562"/>
        <v>No</v>
      </c>
      <c r="Y1316" s="11" t="str">
        <f t="shared" si="563"/>
        <v>No</v>
      </c>
      <c r="Z1316" s="11" t="str">
        <f t="shared" si="564"/>
        <v>No</v>
      </c>
      <c r="AA1316" s="11" t="str">
        <f t="shared" si="567"/>
        <v>No</v>
      </c>
      <c r="AB1316" s="11">
        <f>IF(ISERROR(VLOOKUP(U1316,'ITWR Dump'!$A$2:$Y$5000,24,0)),0,(VLOOKUP('ILC Report'!U1316,'ITWR Dump'!$A$2:$Y$5000,24,0)))</f>
        <v>0</v>
      </c>
      <c r="AC1316" s="11" t="str">
        <f t="shared" si="568"/>
        <v>No</v>
      </c>
      <c r="AD1316" s="11" t="str">
        <f t="shared" si="569"/>
        <v/>
      </c>
      <c r="AE1316" s="11">
        <f>IF(ISERROR(VLOOKUP(U1316,'ITWR Dump'!$A$2:$Y$5000,13,0)),0,(VLOOKUP(U1316,'ITWR Dump'!$A$2:$Y$5000,13,0)))</f>
        <v>0</v>
      </c>
      <c r="AF1316" s="11">
        <f>IF(ISERROR(VLOOKUP(U1316,'ITWR Dump'!$A$2:$Y$5000,11,0)),0,(VLOOKUP(U1316,'ITWR Dump'!$A$2:$Y$5000,11,0)))</f>
        <v>0</v>
      </c>
      <c r="AG1316" s="11">
        <f>IF(ISERROR(VLOOKUP(U1316,'ITWR Dump'!$A$2:$Y$5000,2,0)),0,(VLOOKUP(U1316,'ITWR Dump'!$A$2:$Y$5000,2,0)))</f>
        <v>0</v>
      </c>
      <c r="AH1316" s="11">
        <f>IF(ISERROR(VLOOKUP(U1316,'ITWR Dump'!$A$2:$Y$5000,14,0)),0,(VLOOKUP(U1316,'ITWR Dump'!$A$2:$Y$5000,14,0)))</f>
        <v>0</v>
      </c>
      <c r="AI1316" s="11" t="str">
        <f t="shared" si="570"/>
        <v>92-Mgmt Onshore (OH) Landed</v>
      </c>
      <c r="AJ1316" s="11" t="str">
        <f t="shared" si="571"/>
        <v>Landed Onshore</v>
      </c>
      <c r="AK1316" s="11" t="str">
        <f>IF(ISERROR(VLOOKUP(A1316,'Team Data'!$C$2:$U$213,17,0)),0,(VLOOKUP(A1316,'Team Data'!$C$2:$U$213,17,0)))</f>
        <v>BI and RM</v>
      </c>
      <c r="AL1316" s="11" t="str">
        <f t="shared" si="572"/>
        <v>2017-04-24</v>
      </c>
      <c r="AM1316" s="11">
        <f>IF(ISERROR(VLOOKUP(U1316,'ITWR Dump'!$A$2:$Y$5000,16,0)),0,(VLOOKUP(U1316,'ITWR Dump'!$A$2:$Y$5000,16,0)))</f>
        <v>0</v>
      </c>
      <c r="AN1316" s="11">
        <f>IF(ISERROR(VLOOKUP(U1316,'ITWR Dump'!$A$2:$Y$5000,18,0)),0,(VLOOKUP(U1316,'ITWR Dump'!$A$2:$Y$5000,18,0)))</f>
        <v>0</v>
      </c>
      <c r="AO1316" s="11">
        <f>IF(ISERROR(VLOOKUP(U1316,'ITWR Dump'!$A$2:$Y$5000,25,0)),0,(VLOOKUP('ILC Report'!U1316,'ITWR Dump'!$A$2:$Y$5000,25,0)))</f>
        <v>0</v>
      </c>
      <c r="AP1316" s="11">
        <f t="shared" si="573"/>
        <v>0</v>
      </c>
      <c r="AQ1316" s="26">
        <f t="shared" si="574"/>
        <v>0</v>
      </c>
      <c r="AR1316" s="26">
        <f t="shared" si="575"/>
        <v>0</v>
      </c>
      <c r="AS1316" s="26">
        <f t="shared" si="576"/>
        <v>0</v>
      </c>
      <c r="AT1316" s="26">
        <f t="shared" si="577"/>
        <v>0</v>
      </c>
      <c r="AU1316" s="26">
        <f t="shared" si="578"/>
        <v>0</v>
      </c>
      <c r="AV1316" s="26">
        <f t="shared" si="579"/>
        <v>0</v>
      </c>
      <c r="AW1316" s="11" t="s">
        <v>653</v>
      </c>
      <c r="AX1316" s="11" t="str">
        <f>VLOOKUP(L1316,Group!$A$2:$B$1000,2,0)</f>
        <v>Maintenance</v>
      </c>
      <c r="AY1316" s="11">
        <f>IF(ISERROR(VLOOKUP(U1316,'ITWR Dump'!$A$2:$Y$5000,15,0)),0,(VLOOKUP('ILC Report'!U1316,'ITWR Dump'!$A$2:$Y$5000,15,0)))</f>
        <v>0</v>
      </c>
      <c r="AZ1316" s="11" t="str">
        <f t="shared" si="580"/>
        <v>No</v>
      </c>
      <c r="BA1316" s="11" t="str">
        <f t="shared" si="581"/>
        <v>BKO</v>
      </c>
      <c r="BB1316" s="11" t="str">
        <f t="shared" si="582"/>
        <v>GM</v>
      </c>
      <c r="BC1316" s="11" t="str">
        <f t="shared" si="583"/>
        <v>No</v>
      </c>
    </row>
    <row r="1317" spans="1:55" x14ac:dyDescent="0.3">
      <c r="A1317" s="11" t="s">
        <v>134</v>
      </c>
      <c r="B1317" s="11" t="s">
        <v>1876</v>
      </c>
      <c r="C1317" s="11" t="s">
        <v>631</v>
      </c>
      <c r="D1317" s="11" t="s">
        <v>2610</v>
      </c>
      <c r="E1317" s="38" t="s">
        <v>2901</v>
      </c>
      <c r="F1317" s="11">
        <v>8</v>
      </c>
      <c r="G1317" s="40" t="s">
        <v>218</v>
      </c>
      <c r="H1317" s="11" t="str">
        <f t="shared" si="565"/>
        <v>Regular</v>
      </c>
      <c r="I1317" s="11" t="str">
        <f t="shared" si="557"/>
        <v>US</v>
      </c>
      <c r="J1317" s="11" t="str">
        <f>IF(ISERROR(VLOOKUP(C1317,'WI Vs ASM'!$B$2:$E$1000,4,0)),0,(VLOOKUP(C1317,'WI Vs ASM'!$B$2:$E$1000,4,0)))</f>
        <v>Onshore</v>
      </c>
      <c r="K1317" s="11" t="str">
        <f>IF(ISERROR(VLOOKUP(C1317,'WI Vs ASM'!$B$2:$F$1000,5,0)),0,(VLOOKUP(C1317,'WI Vs ASM'!$B$2:$F$1000,5,0)))</f>
        <v>09-NonBillable</v>
      </c>
      <c r="L1317" s="11" t="str">
        <f>IF(ISERROR(VLOOKUP(C1317,'WI Vs ASM'!$B$2:$D$1000,3,0)),0,(VLOOKUP(C1317,'WI Vs ASM'!$B$2:$D$1000,3,0)))</f>
        <v>92-Mgmt Onshore (OH)</v>
      </c>
      <c r="M1317" s="11" t="str">
        <f>IF(ISERROR(VLOOKUP(C1317,'WI Vs ASM'!$B$2:$I$1000,8,0)),0,(VLOOKUP(C1317,'WI Vs ASM'!$B$2:$I$1000,8,0)))</f>
        <v>Aneez Ak Rehman</v>
      </c>
      <c r="N1317" s="11" t="str">
        <f>IF(ISERROR(VLOOKUP(C1317,'WI Vs ASM'!$B$2:$G$1000,6,0)),0,(VLOOKUP(C1317,'WI Vs ASM'!$B$2:$G$1000,6,0)))</f>
        <v>Shared Services</v>
      </c>
      <c r="O1317" s="11" t="str">
        <f>IF(ISERROR(VLOOKUP(C1317,'WI Vs ASM'!$B$2:$H$1000,7,0)),0,(VLOOKUP(C1317,'WI Vs ASM'!$B$2:$H$1000,7,0)))</f>
        <v>Shared Services</v>
      </c>
      <c r="P1317" s="11" t="str">
        <f t="shared" si="558"/>
        <v>May-17</v>
      </c>
      <c r="Q1317" s="11" t="str">
        <f t="shared" si="559"/>
        <v>Q2</v>
      </c>
      <c r="R1317" s="11" t="str">
        <f>IF(ISERROR(VLOOKUP(C1317,'WI Vs ASM'!$B$2:$J$1000,9,0)),0,(VLOOKUP(C1317,'WI Vs ASM'!$B$2:$J$1000,9,0)))</f>
        <v>Jyothi Pai</v>
      </c>
      <c r="S1317" s="11" t="str">
        <f>IF(ISERROR(VLOOKUP(C1317,'WI Vs ASM'!$B$2:$K$1000,10,0)),0,(VLOOKUP(C1317,'WI Vs ASM'!$B$2:$K$1000,10,0)))</f>
        <v>Vasudevan Srinivasan</v>
      </c>
      <c r="T1317" s="11" t="str">
        <f>IF(ISERROR(VLOOKUP(C1317,'WI Vs ASM'!$B$2:$L$1000,11,0)),0,(VLOOKUP(C1317,'WI Vs ASM'!$B$2:$L$1000,11,0)))</f>
        <v>Noha Salama</v>
      </c>
      <c r="U1317" s="11" t="e">
        <f t="shared" si="566"/>
        <v>#VALUE!</v>
      </c>
      <c r="V1317" s="11" t="str">
        <f t="shared" si="560"/>
        <v>No</v>
      </c>
      <c r="W1317" s="11" t="str">
        <f t="shared" si="561"/>
        <v>No</v>
      </c>
      <c r="X1317" s="11" t="str">
        <f t="shared" si="562"/>
        <v>No</v>
      </c>
      <c r="Y1317" s="11" t="str">
        <f t="shared" si="563"/>
        <v>No</v>
      </c>
      <c r="Z1317" s="11" t="str">
        <f t="shared" si="564"/>
        <v>No</v>
      </c>
      <c r="AA1317" s="11" t="str">
        <f t="shared" si="567"/>
        <v>No</v>
      </c>
      <c r="AB1317" s="11">
        <f>IF(ISERROR(VLOOKUP(U1317,'ITWR Dump'!$A$2:$Y$5000,24,0)),0,(VLOOKUP('ILC Report'!U1317,'ITWR Dump'!$A$2:$Y$5000,24,0)))</f>
        <v>0</v>
      </c>
      <c r="AC1317" s="11" t="str">
        <f t="shared" si="568"/>
        <v>No</v>
      </c>
      <c r="AD1317" s="11" t="str">
        <f t="shared" si="569"/>
        <v/>
      </c>
      <c r="AE1317" s="11">
        <f>IF(ISERROR(VLOOKUP(U1317,'ITWR Dump'!$A$2:$Y$5000,13,0)),0,(VLOOKUP(U1317,'ITWR Dump'!$A$2:$Y$5000,13,0)))</f>
        <v>0</v>
      </c>
      <c r="AF1317" s="11">
        <f>IF(ISERROR(VLOOKUP(U1317,'ITWR Dump'!$A$2:$Y$5000,11,0)),0,(VLOOKUP(U1317,'ITWR Dump'!$A$2:$Y$5000,11,0)))</f>
        <v>0</v>
      </c>
      <c r="AG1317" s="11">
        <f>IF(ISERROR(VLOOKUP(U1317,'ITWR Dump'!$A$2:$Y$5000,2,0)),0,(VLOOKUP(U1317,'ITWR Dump'!$A$2:$Y$5000,2,0)))</f>
        <v>0</v>
      </c>
      <c r="AH1317" s="11">
        <f>IF(ISERROR(VLOOKUP(U1317,'ITWR Dump'!$A$2:$Y$5000,14,0)),0,(VLOOKUP(U1317,'ITWR Dump'!$A$2:$Y$5000,14,0)))</f>
        <v>0</v>
      </c>
      <c r="AI1317" s="11" t="str">
        <f t="shared" si="570"/>
        <v>92-Mgmt Onshore (OH) Landed</v>
      </c>
      <c r="AJ1317" s="11" t="str">
        <f t="shared" si="571"/>
        <v>Landed Onshore</v>
      </c>
      <c r="AK1317" s="11" t="str">
        <f>IF(ISERROR(VLOOKUP(A1317,'Team Data'!$C$2:$U$213,17,0)),0,(VLOOKUP(A1317,'Team Data'!$C$2:$U$213,17,0)))</f>
        <v>BI and RM</v>
      </c>
      <c r="AL1317" s="11" t="str">
        <f t="shared" si="572"/>
        <v>2017-04-24</v>
      </c>
      <c r="AM1317" s="11">
        <f>IF(ISERROR(VLOOKUP(U1317,'ITWR Dump'!$A$2:$Y$5000,16,0)),0,(VLOOKUP(U1317,'ITWR Dump'!$A$2:$Y$5000,16,0)))</f>
        <v>0</v>
      </c>
      <c r="AN1317" s="11">
        <f>IF(ISERROR(VLOOKUP(U1317,'ITWR Dump'!$A$2:$Y$5000,18,0)),0,(VLOOKUP(U1317,'ITWR Dump'!$A$2:$Y$5000,18,0)))</f>
        <v>0</v>
      </c>
      <c r="AO1317" s="11">
        <f>IF(ISERROR(VLOOKUP(U1317,'ITWR Dump'!$A$2:$Y$5000,25,0)),0,(VLOOKUP('ILC Report'!U1317,'ITWR Dump'!$A$2:$Y$5000,25,0)))</f>
        <v>0</v>
      </c>
      <c r="AP1317" s="11">
        <f t="shared" si="573"/>
        <v>0</v>
      </c>
      <c r="AQ1317" s="26">
        <f t="shared" si="574"/>
        <v>0</v>
      </c>
      <c r="AR1317" s="26">
        <f t="shared" si="575"/>
        <v>0</v>
      </c>
      <c r="AS1317" s="26">
        <f t="shared" si="576"/>
        <v>0</v>
      </c>
      <c r="AT1317" s="26">
        <f t="shared" si="577"/>
        <v>0</v>
      </c>
      <c r="AU1317" s="26">
        <f t="shared" si="578"/>
        <v>0</v>
      </c>
      <c r="AV1317" s="26">
        <f t="shared" si="579"/>
        <v>0</v>
      </c>
      <c r="AW1317" s="11" t="s">
        <v>653</v>
      </c>
      <c r="AX1317" s="11" t="str">
        <f>VLOOKUP(L1317,Group!$A$2:$B$1000,2,0)</f>
        <v>Maintenance</v>
      </c>
      <c r="AY1317" s="11">
        <f>IF(ISERROR(VLOOKUP(U1317,'ITWR Dump'!$A$2:$Y$5000,15,0)),0,(VLOOKUP('ILC Report'!U1317,'ITWR Dump'!$A$2:$Y$5000,15,0)))</f>
        <v>0</v>
      </c>
      <c r="AZ1317" s="11" t="str">
        <f t="shared" si="580"/>
        <v>No</v>
      </c>
      <c r="BA1317" s="11" t="str">
        <f t="shared" si="581"/>
        <v>BKO</v>
      </c>
      <c r="BB1317" s="11" t="str">
        <f t="shared" si="582"/>
        <v>GM</v>
      </c>
      <c r="BC1317" s="11" t="str">
        <f t="shared" si="583"/>
        <v>No</v>
      </c>
    </row>
    <row r="1318" spans="1:55" x14ac:dyDescent="0.3">
      <c r="A1318" s="11" t="s">
        <v>134</v>
      </c>
      <c r="B1318" s="11" t="s">
        <v>1876</v>
      </c>
      <c r="C1318" s="11" t="s">
        <v>646</v>
      </c>
      <c r="D1318" s="11" t="s">
        <v>2611</v>
      </c>
      <c r="E1318" s="38" t="s">
        <v>2901</v>
      </c>
      <c r="F1318" s="11">
        <v>9</v>
      </c>
      <c r="G1318" s="40" t="s">
        <v>218</v>
      </c>
      <c r="H1318" s="11" t="str">
        <f t="shared" si="565"/>
        <v>Regular</v>
      </c>
      <c r="I1318" s="11" t="str">
        <f t="shared" si="557"/>
        <v>US</v>
      </c>
      <c r="J1318" s="11" t="str">
        <f>IF(ISERROR(VLOOKUP(C1318,'WI Vs ASM'!$B$2:$E$1000,4,0)),0,(VLOOKUP(C1318,'WI Vs ASM'!$B$2:$E$1000,4,0)))</f>
        <v>Onshore</v>
      </c>
      <c r="K1318" s="11" t="str">
        <f>IF(ISERROR(VLOOKUP(C1318,'WI Vs ASM'!$B$2:$F$1000,5,0)),0,(VLOOKUP(C1318,'WI Vs ASM'!$B$2:$F$1000,5,0)))</f>
        <v>02-Variable Billable</v>
      </c>
      <c r="L1318" s="11" t="str">
        <f>IF(ISERROR(VLOOKUP(C1318,'WI Vs ASM'!$B$2:$D$1000,3,0)),0,(VLOOKUP(C1318,'WI Vs ASM'!$B$2:$D$1000,3,0)))</f>
        <v>10-Enhancement Onshore</v>
      </c>
      <c r="M1318" s="11" t="str">
        <f>IF(ISERROR(VLOOKUP(C1318,'WI Vs ASM'!$B$2:$I$1000,8,0)),0,(VLOOKUP(C1318,'WI Vs ASM'!$B$2:$I$1000,8,0)))</f>
        <v>Prakash Varadachari</v>
      </c>
      <c r="N1318" s="11" t="str">
        <f>IF(ISERROR(VLOOKUP(C1318,'WI Vs ASM'!$B$2:$G$1000,6,0)),0,(VLOOKUP(C1318,'WI Vs ASM'!$B$2:$G$1000,6,0)))</f>
        <v>FFIC Account Team</v>
      </c>
      <c r="O1318" s="11" t="str">
        <f>IF(ISERROR(VLOOKUP(C1318,'WI Vs ASM'!$B$2:$H$1000,7,0)),0,(VLOOKUP(C1318,'WI Vs ASM'!$B$2:$H$1000,7,0)))</f>
        <v>FFIC Account Team</v>
      </c>
      <c r="P1318" s="11" t="str">
        <f t="shared" si="558"/>
        <v>May-17</v>
      </c>
      <c r="Q1318" s="11" t="str">
        <f t="shared" si="559"/>
        <v>Q2</v>
      </c>
      <c r="R1318" s="11" t="str">
        <f>IF(ISERROR(VLOOKUP(C1318,'WI Vs ASM'!$B$2:$J$1000,9,0)),0,(VLOOKUP(C1318,'WI Vs ASM'!$B$2:$J$1000,9,0)))</f>
        <v>Chandraprabha Palaniswamy</v>
      </c>
      <c r="S1318" s="11" t="str">
        <f>IF(ISERROR(VLOOKUP(C1318,'WI Vs ASM'!$B$2:$K$1000,10,0)),0,(VLOOKUP(C1318,'WI Vs ASM'!$B$2:$K$1000,10,0)))</f>
        <v>Ron Gilmour</v>
      </c>
      <c r="T1318" s="11" t="str">
        <f>IF(ISERROR(VLOOKUP(C1318,'WI Vs ASM'!$B$2:$L$1000,11,0)),0,(VLOOKUP(C1318,'WI Vs ASM'!$B$2:$L$1000,11,0)))</f>
        <v>Ron Gilmour</v>
      </c>
      <c r="U1318" s="11" t="str">
        <f t="shared" si="566"/>
        <v>WR533960</v>
      </c>
      <c r="V1318" s="11" t="str">
        <f t="shared" si="560"/>
        <v>No</v>
      </c>
      <c r="W1318" s="11" t="str">
        <f t="shared" si="561"/>
        <v>Yes</v>
      </c>
      <c r="X1318" s="11" t="str">
        <f t="shared" si="562"/>
        <v>No</v>
      </c>
      <c r="Y1318" s="11" t="str">
        <f t="shared" si="563"/>
        <v>No</v>
      </c>
      <c r="Z1318" s="11" t="str">
        <f t="shared" si="564"/>
        <v>No</v>
      </c>
      <c r="AA1318" s="11" t="str">
        <f t="shared" si="567"/>
        <v>No</v>
      </c>
      <c r="AB1318" s="11">
        <f>IF(ISERROR(VLOOKUP(U1318,'ITWR Dump'!$A$2:$Y$5000,24,0)),0,(VLOOKUP('ILC Report'!U1318,'ITWR Dump'!$A$2:$Y$5000,24,0)))</f>
        <v>0</v>
      </c>
      <c r="AC1318" s="11" t="str">
        <f t="shared" si="568"/>
        <v>No</v>
      </c>
      <c r="AD1318" s="11" t="str">
        <f t="shared" si="569"/>
        <v/>
      </c>
      <c r="AE1318" s="11">
        <f>IF(ISERROR(VLOOKUP(U1318,'ITWR Dump'!$A$2:$Y$5000,13,0)),0,(VLOOKUP(U1318,'ITWR Dump'!$A$2:$Y$5000,13,0)))</f>
        <v>0</v>
      </c>
      <c r="AF1318" s="11">
        <f>IF(ISERROR(VLOOKUP(U1318,'ITWR Dump'!$A$2:$Y$5000,11,0)),0,(VLOOKUP(U1318,'ITWR Dump'!$A$2:$Y$5000,11,0)))</f>
        <v>0</v>
      </c>
      <c r="AG1318" s="11">
        <f>IF(ISERROR(VLOOKUP(U1318,'ITWR Dump'!$A$2:$Y$5000,2,0)),0,(VLOOKUP(U1318,'ITWR Dump'!$A$2:$Y$5000,2,0)))</f>
        <v>0</v>
      </c>
      <c r="AH1318" s="11">
        <f>IF(ISERROR(VLOOKUP(U1318,'ITWR Dump'!$A$2:$Y$5000,14,0)),0,(VLOOKUP(U1318,'ITWR Dump'!$A$2:$Y$5000,14,0)))</f>
        <v>0</v>
      </c>
      <c r="AI1318" s="11" t="str">
        <f t="shared" si="570"/>
        <v>10-Enhancement Onshore Landed</v>
      </c>
      <c r="AJ1318" s="11" t="str">
        <f t="shared" si="571"/>
        <v>Landed Onshore</v>
      </c>
      <c r="AK1318" s="11" t="str">
        <f>IF(ISERROR(VLOOKUP(A1318,'Team Data'!$C$2:$U$213,17,0)),0,(VLOOKUP(A1318,'Team Data'!$C$2:$U$213,17,0)))</f>
        <v>BI and RM</v>
      </c>
      <c r="AL1318" s="11" t="str">
        <f t="shared" si="572"/>
        <v>2017-04-24</v>
      </c>
      <c r="AM1318" s="11">
        <f>IF(ISERROR(VLOOKUP(U1318,'ITWR Dump'!$A$2:$Y$5000,16,0)),0,(VLOOKUP(U1318,'ITWR Dump'!$A$2:$Y$5000,16,0)))</f>
        <v>0</v>
      </c>
      <c r="AN1318" s="11">
        <f>IF(ISERROR(VLOOKUP(U1318,'ITWR Dump'!$A$2:$Y$5000,18,0)),0,(VLOOKUP(U1318,'ITWR Dump'!$A$2:$Y$5000,18,0)))</f>
        <v>0</v>
      </c>
      <c r="AO1318" s="11">
        <f>IF(ISERROR(VLOOKUP(U1318,'ITWR Dump'!$A$2:$Y$5000,25,0)),0,(VLOOKUP('ILC Report'!U1318,'ITWR Dump'!$A$2:$Y$5000,25,0)))</f>
        <v>0</v>
      </c>
      <c r="AP1318" s="11">
        <f t="shared" si="573"/>
        <v>0</v>
      </c>
      <c r="AQ1318" s="26">
        <f t="shared" si="574"/>
        <v>0</v>
      </c>
      <c r="AR1318" s="26">
        <f t="shared" si="575"/>
        <v>0</v>
      </c>
      <c r="AS1318" s="26">
        <f t="shared" si="576"/>
        <v>0</v>
      </c>
      <c r="AT1318" s="26">
        <f t="shared" si="577"/>
        <v>0</v>
      </c>
      <c r="AU1318" s="26">
        <f t="shared" si="578"/>
        <v>0</v>
      </c>
      <c r="AV1318" s="26">
        <f t="shared" si="579"/>
        <v>0</v>
      </c>
      <c r="AW1318" s="11" t="s">
        <v>653</v>
      </c>
      <c r="AX1318" s="11" t="str">
        <f>VLOOKUP(L1318,Group!$A$2:$B$1000,2,0)</f>
        <v>Enhancement</v>
      </c>
      <c r="AY1318" s="11">
        <f>IF(ISERROR(VLOOKUP(U1318,'ITWR Dump'!$A$2:$Y$5000,15,0)),0,(VLOOKUP('ILC Report'!U1318,'ITWR Dump'!$A$2:$Y$5000,15,0)))</f>
        <v>0</v>
      </c>
      <c r="AZ1318" s="11" t="str">
        <f t="shared" si="580"/>
        <v>No</v>
      </c>
      <c r="BA1318" s="11" t="str">
        <f t="shared" si="581"/>
        <v>BKO</v>
      </c>
      <c r="BB1318" s="11" t="str">
        <f t="shared" si="582"/>
        <v>EL</v>
      </c>
      <c r="BC1318" s="11" t="str">
        <f t="shared" si="583"/>
        <v>No</v>
      </c>
    </row>
    <row r="1319" spans="1:55" x14ac:dyDescent="0.3">
      <c r="A1319" s="11" t="s">
        <v>134</v>
      </c>
      <c r="B1319" s="11" t="s">
        <v>1876</v>
      </c>
      <c r="C1319" s="11" t="s">
        <v>646</v>
      </c>
      <c r="D1319" s="11" t="s">
        <v>2612</v>
      </c>
      <c r="E1319" s="38" t="s">
        <v>2901</v>
      </c>
      <c r="F1319" s="11">
        <v>4</v>
      </c>
      <c r="G1319" s="40" t="s">
        <v>218</v>
      </c>
      <c r="H1319" s="11" t="str">
        <f t="shared" si="565"/>
        <v>Regular</v>
      </c>
      <c r="I1319" s="11" t="str">
        <f t="shared" si="557"/>
        <v>US</v>
      </c>
      <c r="J1319" s="11" t="str">
        <f>IF(ISERROR(VLOOKUP(C1319,'WI Vs ASM'!$B$2:$E$1000,4,0)),0,(VLOOKUP(C1319,'WI Vs ASM'!$B$2:$E$1000,4,0)))</f>
        <v>Onshore</v>
      </c>
      <c r="K1319" s="11" t="str">
        <f>IF(ISERROR(VLOOKUP(C1319,'WI Vs ASM'!$B$2:$F$1000,5,0)),0,(VLOOKUP(C1319,'WI Vs ASM'!$B$2:$F$1000,5,0)))</f>
        <v>02-Variable Billable</v>
      </c>
      <c r="L1319" s="11" t="str">
        <f>IF(ISERROR(VLOOKUP(C1319,'WI Vs ASM'!$B$2:$D$1000,3,0)),0,(VLOOKUP(C1319,'WI Vs ASM'!$B$2:$D$1000,3,0)))</f>
        <v>10-Enhancement Onshore</v>
      </c>
      <c r="M1319" s="11" t="str">
        <f>IF(ISERROR(VLOOKUP(C1319,'WI Vs ASM'!$B$2:$I$1000,8,0)),0,(VLOOKUP(C1319,'WI Vs ASM'!$B$2:$I$1000,8,0)))</f>
        <v>Prakash Varadachari</v>
      </c>
      <c r="N1319" s="11" t="str">
        <f>IF(ISERROR(VLOOKUP(C1319,'WI Vs ASM'!$B$2:$G$1000,6,0)),0,(VLOOKUP(C1319,'WI Vs ASM'!$B$2:$G$1000,6,0)))</f>
        <v>FFIC Account Team</v>
      </c>
      <c r="O1319" s="11" t="str">
        <f>IF(ISERROR(VLOOKUP(C1319,'WI Vs ASM'!$B$2:$H$1000,7,0)),0,(VLOOKUP(C1319,'WI Vs ASM'!$B$2:$H$1000,7,0)))</f>
        <v>FFIC Account Team</v>
      </c>
      <c r="P1319" s="11" t="str">
        <f t="shared" si="558"/>
        <v>May-17</v>
      </c>
      <c r="Q1319" s="11" t="str">
        <f t="shared" si="559"/>
        <v>Q2</v>
      </c>
      <c r="R1319" s="11" t="str">
        <f>IF(ISERROR(VLOOKUP(C1319,'WI Vs ASM'!$B$2:$J$1000,9,0)),0,(VLOOKUP(C1319,'WI Vs ASM'!$B$2:$J$1000,9,0)))</f>
        <v>Chandraprabha Palaniswamy</v>
      </c>
      <c r="S1319" s="11" t="str">
        <f>IF(ISERROR(VLOOKUP(C1319,'WI Vs ASM'!$B$2:$K$1000,10,0)),0,(VLOOKUP(C1319,'WI Vs ASM'!$B$2:$K$1000,10,0)))</f>
        <v>Ron Gilmour</v>
      </c>
      <c r="T1319" s="11" t="str">
        <f>IF(ISERROR(VLOOKUP(C1319,'WI Vs ASM'!$B$2:$L$1000,11,0)),0,(VLOOKUP(C1319,'WI Vs ASM'!$B$2:$L$1000,11,0)))</f>
        <v>Ron Gilmour</v>
      </c>
      <c r="U1319" s="11" t="str">
        <f t="shared" si="566"/>
        <v>WR736014</v>
      </c>
      <c r="V1319" s="11" t="str">
        <f t="shared" si="560"/>
        <v>No</v>
      </c>
      <c r="W1319" s="11" t="str">
        <f t="shared" si="561"/>
        <v>Yes</v>
      </c>
      <c r="X1319" s="11" t="str">
        <f t="shared" si="562"/>
        <v>No</v>
      </c>
      <c r="Y1319" s="11" t="str">
        <f t="shared" si="563"/>
        <v>No</v>
      </c>
      <c r="Z1319" s="11" t="str">
        <f t="shared" si="564"/>
        <v>No</v>
      </c>
      <c r="AA1319" s="11" t="str">
        <f t="shared" si="567"/>
        <v>No</v>
      </c>
      <c r="AB1319" s="11">
        <f>IF(ISERROR(VLOOKUP(U1319,'ITWR Dump'!$A$2:$Y$5000,24,0)),0,(VLOOKUP('ILC Report'!U1319,'ITWR Dump'!$A$2:$Y$5000,24,0)))</f>
        <v>0</v>
      </c>
      <c r="AC1319" s="11" t="str">
        <f t="shared" si="568"/>
        <v>No</v>
      </c>
      <c r="AD1319" s="11" t="str">
        <f t="shared" si="569"/>
        <v/>
      </c>
      <c r="AE1319" s="11">
        <f>IF(ISERROR(VLOOKUP(U1319,'ITWR Dump'!$A$2:$Y$5000,13,0)),0,(VLOOKUP(U1319,'ITWR Dump'!$A$2:$Y$5000,13,0)))</f>
        <v>0</v>
      </c>
      <c r="AF1319" s="11">
        <f>IF(ISERROR(VLOOKUP(U1319,'ITWR Dump'!$A$2:$Y$5000,11,0)),0,(VLOOKUP(U1319,'ITWR Dump'!$A$2:$Y$5000,11,0)))</f>
        <v>0</v>
      </c>
      <c r="AG1319" s="11">
        <f>IF(ISERROR(VLOOKUP(U1319,'ITWR Dump'!$A$2:$Y$5000,2,0)),0,(VLOOKUP(U1319,'ITWR Dump'!$A$2:$Y$5000,2,0)))</f>
        <v>0</v>
      </c>
      <c r="AH1319" s="11">
        <f>IF(ISERROR(VLOOKUP(U1319,'ITWR Dump'!$A$2:$Y$5000,14,0)),0,(VLOOKUP(U1319,'ITWR Dump'!$A$2:$Y$5000,14,0)))</f>
        <v>0</v>
      </c>
      <c r="AI1319" s="11" t="str">
        <f t="shared" si="570"/>
        <v>10-Enhancement Onshore Landed</v>
      </c>
      <c r="AJ1319" s="11" t="str">
        <f t="shared" si="571"/>
        <v>Landed Onshore</v>
      </c>
      <c r="AK1319" s="11" t="str">
        <f>IF(ISERROR(VLOOKUP(A1319,'Team Data'!$C$2:$U$213,17,0)),0,(VLOOKUP(A1319,'Team Data'!$C$2:$U$213,17,0)))</f>
        <v>BI and RM</v>
      </c>
      <c r="AL1319" s="11" t="str">
        <f t="shared" si="572"/>
        <v>2017-04-24</v>
      </c>
      <c r="AM1319" s="11">
        <f>IF(ISERROR(VLOOKUP(U1319,'ITWR Dump'!$A$2:$Y$5000,16,0)),0,(VLOOKUP(U1319,'ITWR Dump'!$A$2:$Y$5000,16,0)))</f>
        <v>0</v>
      </c>
      <c r="AN1319" s="11">
        <f>IF(ISERROR(VLOOKUP(U1319,'ITWR Dump'!$A$2:$Y$5000,18,0)),0,(VLOOKUP(U1319,'ITWR Dump'!$A$2:$Y$5000,18,0)))</f>
        <v>0</v>
      </c>
      <c r="AO1319" s="11">
        <f>IF(ISERROR(VLOOKUP(U1319,'ITWR Dump'!$A$2:$Y$5000,25,0)),0,(VLOOKUP('ILC Report'!U1319,'ITWR Dump'!$A$2:$Y$5000,25,0)))</f>
        <v>0</v>
      </c>
      <c r="AP1319" s="11">
        <f t="shared" si="573"/>
        <v>0</v>
      </c>
      <c r="AQ1319" s="26">
        <f t="shared" si="574"/>
        <v>0</v>
      </c>
      <c r="AR1319" s="26">
        <f t="shared" si="575"/>
        <v>0</v>
      </c>
      <c r="AS1319" s="26">
        <f t="shared" si="576"/>
        <v>0</v>
      </c>
      <c r="AT1319" s="26">
        <f t="shared" si="577"/>
        <v>0</v>
      </c>
      <c r="AU1319" s="26">
        <f t="shared" si="578"/>
        <v>0</v>
      </c>
      <c r="AV1319" s="26">
        <f t="shared" si="579"/>
        <v>0</v>
      </c>
      <c r="AW1319" s="11" t="s">
        <v>653</v>
      </c>
      <c r="AX1319" s="11" t="str">
        <f>VLOOKUP(L1319,Group!$A$2:$B$1000,2,0)</f>
        <v>Enhancement</v>
      </c>
      <c r="AY1319" s="11">
        <f>IF(ISERROR(VLOOKUP(U1319,'ITWR Dump'!$A$2:$Y$5000,15,0)),0,(VLOOKUP('ILC Report'!U1319,'ITWR Dump'!$A$2:$Y$5000,15,0)))</f>
        <v>0</v>
      </c>
      <c r="AZ1319" s="11" t="str">
        <f t="shared" si="580"/>
        <v>No</v>
      </c>
      <c r="BA1319" s="11" t="str">
        <f t="shared" si="581"/>
        <v>BKO</v>
      </c>
      <c r="BB1319" s="11" t="str">
        <f t="shared" si="582"/>
        <v>EL</v>
      </c>
      <c r="BC1319" s="11" t="str">
        <f t="shared" si="583"/>
        <v>No</v>
      </c>
    </row>
    <row r="1320" spans="1:55" x14ac:dyDescent="0.3">
      <c r="A1320" s="11" t="s">
        <v>134</v>
      </c>
      <c r="B1320" s="11" t="s">
        <v>1876</v>
      </c>
      <c r="C1320" s="11" t="s">
        <v>635</v>
      </c>
      <c r="D1320" s="11" t="s">
        <v>2608</v>
      </c>
      <c r="E1320" s="38" t="s">
        <v>2902</v>
      </c>
      <c r="F1320" s="11">
        <v>12</v>
      </c>
      <c r="G1320" s="40" t="s">
        <v>218</v>
      </c>
      <c r="H1320" s="11" t="str">
        <f t="shared" si="565"/>
        <v>Regular</v>
      </c>
      <c r="I1320" s="11" t="str">
        <f t="shared" si="557"/>
        <v>US</v>
      </c>
      <c r="J1320" s="11" t="str">
        <f>IF(ISERROR(VLOOKUP(C1320,'WI Vs ASM'!$B$2:$E$1000,4,0)),0,(VLOOKUP(C1320,'WI Vs ASM'!$B$2:$E$1000,4,0)))</f>
        <v>Onshore</v>
      </c>
      <c r="K1320" s="11" t="str">
        <f>IF(ISERROR(VLOOKUP(C1320,'WI Vs ASM'!$B$2:$F$1000,5,0)),0,(VLOOKUP(C1320,'WI Vs ASM'!$B$2:$F$1000,5,0)))</f>
        <v>01-Fixed Price</v>
      </c>
      <c r="L1320" s="11" t="str">
        <f>IF(ISERROR(VLOOKUP(C1320,'WI Vs ASM'!$B$2:$D$1000,3,0)),0,(VLOOKUP(C1320,'WI Vs ASM'!$B$2:$D$1000,3,0)))</f>
        <v>92-Mgmt Onshore (OH)</v>
      </c>
      <c r="M1320" s="11" t="str">
        <f>IF(ISERROR(VLOOKUP(C1320,'WI Vs ASM'!$B$2:$I$1000,8,0)),0,(VLOOKUP(C1320,'WI Vs ASM'!$B$2:$I$1000,8,0)))</f>
        <v>Aneez Ak Rehman</v>
      </c>
      <c r="N1320" s="11" t="str">
        <f>IF(ISERROR(VLOOKUP(C1320,'WI Vs ASM'!$B$2:$G$1000,6,0)),0,(VLOOKUP(C1320,'WI Vs ASM'!$B$2:$G$1000,6,0)))</f>
        <v>FileNet</v>
      </c>
      <c r="O1320" s="11" t="str">
        <f>IF(ISERROR(VLOOKUP(C1320,'WI Vs ASM'!$B$2:$H$1000,7,0)),0,(VLOOKUP(C1320,'WI Vs ASM'!$B$2:$H$1000,7,0)))</f>
        <v>FileNet</v>
      </c>
      <c r="P1320" s="11" t="str">
        <f t="shared" si="558"/>
        <v>May-17</v>
      </c>
      <c r="Q1320" s="11" t="str">
        <f t="shared" si="559"/>
        <v>Q2</v>
      </c>
      <c r="R1320" s="11" t="str">
        <f>IF(ISERROR(VLOOKUP(C1320,'WI Vs ASM'!$B$2:$J$1000,9,0)),0,(VLOOKUP(C1320,'WI Vs ASM'!$B$2:$J$1000,9,0)))</f>
        <v>Chandraprabha Palaniswamy</v>
      </c>
      <c r="S1320" s="11" t="str">
        <f>IF(ISERROR(VLOOKUP(C1320,'WI Vs ASM'!$B$2:$K$1000,10,0)),0,(VLOOKUP(C1320,'WI Vs ASM'!$B$2:$K$1000,10,0)))</f>
        <v>Vasudevan Srinivasan</v>
      </c>
      <c r="T1320" s="11" t="str">
        <f>IF(ISERROR(VLOOKUP(C1320,'WI Vs ASM'!$B$2:$L$1000,11,0)),0,(VLOOKUP(C1320,'WI Vs ASM'!$B$2:$L$1000,11,0)))</f>
        <v>Noha Salama</v>
      </c>
      <c r="U1320" s="11" t="e">
        <f t="shared" si="566"/>
        <v>#VALUE!</v>
      </c>
      <c r="V1320" s="11" t="str">
        <f t="shared" si="560"/>
        <v>No</v>
      </c>
      <c r="W1320" s="11" t="str">
        <f t="shared" si="561"/>
        <v>Yes</v>
      </c>
      <c r="X1320" s="11" t="str">
        <f t="shared" si="562"/>
        <v>No</v>
      </c>
      <c r="Y1320" s="11" t="str">
        <f t="shared" si="563"/>
        <v>No</v>
      </c>
      <c r="Z1320" s="11" t="str">
        <f t="shared" si="564"/>
        <v>No</v>
      </c>
      <c r="AA1320" s="11" t="str">
        <f t="shared" si="567"/>
        <v>No</v>
      </c>
      <c r="AB1320" s="11">
        <f>IF(ISERROR(VLOOKUP(U1320,'ITWR Dump'!$A$2:$Y$5000,24,0)),0,(VLOOKUP('ILC Report'!U1320,'ITWR Dump'!$A$2:$Y$5000,24,0)))</f>
        <v>0</v>
      </c>
      <c r="AC1320" s="11" t="str">
        <f t="shared" si="568"/>
        <v>No</v>
      </c>
      <c r="AD1320" s="11" t="str">
        <f t="shared" si="569"/>
        <v/>
      </c>
      <c r="AE1320" s="11">
        <f>IF(ISERROR(VLOOKUP(U1320,'ITWR Dump'!$A$2:$Y$5000,13,0)),0,(VLOOKUP(U1320,'ITWR Dump'!$A$2:$Y$5000,13,0)))</f>
        <v>0</v>
      </c>
      <c r="AF1320" s="11">
        <f>IF(ISERROR(VLOOKUP(U1320,'ITWR Dump'!$A$2:$Y$5000,11,0)),0,(VLOOKUP(U1320,'ITWR Dump'!$A$2:$Y$5000,11,0)))</f>
        <v>0</v>
      </c>
      <c r="AG1320" s="11">
        <f>IF(ISERROR(VLOOKUP(U1320,'ITWR Dump'!$A$2:$Y$5000,2,0)),0,(VLOOKUP(U1320,'ITWR Dump'!$A$2:$Y$5000,2,0)))</f>
        <v>0</v>
      </c>
      <c r="AH1320" s="11">
        <f>IF(ISERROR(VLOOKUP(U1320,'ITWR Dump'!$A$2:$Y$5000,14,0)),0,(VLOOKUP(U1320,'ITWR Dump'!$A$2:$Y$5000,14,0)))</f>
        <v>0</v>
      </c>
      <c r="AI1320" s="11" t="str">
        <f t="shared" si="570"/>
        <v>92-Mgmt Onshore (OH) Landed</v>
      </c>
      <c r="AJ1320" s="11" t="str">
        <f t="shared" si="571"/>
        <v>Landed Onshore</v>
      </c>
      <c r="AK1320" s="11" t="str">
        <f>IF(ISERROR(VLOOKUP(A1320,'Team Data'!$C$2:$U$213,17,0)),0,(VLOOKUP(A1320,'Team Data'!$C$2:$U$213,17,0)))</f>
        <v>BI and RM</v>
      </c>
      <c r="AL1320" s="11" t="str">
        <f t="shared" si="572"/>
        <v>2017-04-24</v>
      </c>
      <c r="AM1320" s="11">
        <f>IF(ISERROR(VLOOKUP(U1320,'ITWR Dump'!$A$2:$Y$5000,16,0)),0,(VLOOKUP(U1320,'ITWR Dump'!$A$2:$Y$5000,16,0)))</f>
        <v>0</v>
      </c>
      <c r="AN1320" s="11">
        <f>IF(ISERROR(VLOOKUP(U1320,'ITWR Dump'!$A$2:$Y$5000,18,0)),0,(VLOOKUP(U1320,'ITWR Dump'!$A$2:$Y$5000,18,0)))</f>
        <v>0</v>
      </c>
      <c r="AO1320" s="11">
        <f>IF(ISERROR(VLOOKUP(U1320,'ITWR Dump'!$A$2:$Y$5000,25,0)),0,(VLOOKUP('ILC Report'!U1320,'ITWR Dump'!$A$2:$Y$5000,25,0)))</f>
        <v>0</v>
      </c>
      <c r="AP1320" s="11">
        <f t="shared" si="573"/>
        <v>0</v>
      </c>
      <c r="AQ1320" s="26">
        <f t="shared" si="574"/>
        <v>0</v>
      </c>
      <c r="AR1320" s="26">
        <f t="shared" si="575"/>
        <v>0</v>
      </c>
      <c r="AS1320" s="26">
        <f t="shared" si="576"/>
        <v>0</v>
      </c>
      <c r="AT1320" s="26">
        <f t="shared" si="577"/>
        <v>0</v>
      </c>
      <c r="AU1320" s="26">
        <f t="shared" si="578"/>
        <v>0</v>
      </c>
      <c r="AV1320" s="26">
        <f t="shared" si="579"/>
        <v>0</v>
      </c>
      <c r="AW1320" s="11" t="s">
        <v>653</v>
      </c>
      <c r="AX1320" s="11" t="str">
        <f>VLOOKUP(L1320,Group!$A$2:$B$1000,2,0)</f>
        <v>Maintenance</v>
      </c>
      <c r="AY1320" s="11">
        <f>IF(ISERROR(VLOOKUP(U1320,'ITWR Dump'!$A$2:$Y$5000,15,0)),0,(VLOOKUP('ILC Report'!U1320,'ITWR Dump'!$A$2:$Y$5000,15,0)))</f>
        <v>0</v>
      </c>
      <c r="AZ1320" s="11" t="str">
        <f t="shared" si="580"/>
        <v>No</v>
      </c>
      <c r="BA1320" s="11" t="str">
        <f t="shared" si="581"/>
        <v>BKO</v>
      </c>
      <c r="BB1320" s="11" t="str">
        <f t="shared" si="582"/>
        <v>GM</v>
      </c>
      <c r="BC1320" s="11" t="str">
        <f t="shared" si="583"/>
        <v>No</v>
      </c>
    </row>
    <row r="1321" spans="1:55" x14ac:dyDescent="0.3">
      <c r="A1321" s="11" t="s">
        <v>134</v>
      </c>
      <c r="B1321" s="11" t="s">
        <v>1876</v>
      </c>
      <c r="C1321" s="11" t="s">
        <v>640</v>
      </c>
      <c r="D1321" s="11" t="s">
        <v>2609</v>
      </c>
      <c r="E1321" s="38" t="s">
        <v>2902</v>
      </c>
      <c r="F1321" s="11">
        <v>12</v>
      </c>
      <c r="G1321" s="40" t="s">
        <v>218</v>
      </c>
      <c r="H1321" s="11" t="str">
        <f t="shared" si="565"/>
        <v>Regular</v>
      </c>
      <c r="I1321" s="11" t="str">
        <f t="shared" si="557"/>
        <v>US</v>
      </c>
      <c r="J1321" s="11" t="str">
        <f>IF(ISERROR(VLOOKUP(C1321,'WI Vs ASM'!$B$2:$E$1000,4,0)),0,(VLOOKUP(C1321,'WI Vs ASM'!$B$2:$E$1000,4,0)))</f>
        <v>Onshore</v>
      </c>
      <c r="K1321" s="11" t="str">
        <f>IF(ISERROR(VLOOKUP(C1321,'WI Vs ASM'!$B$2:$F$1000,5,0)),0,(VLOOKUP(C1321,'WI Vs ASM'!$B$2:$F$1000,5,0)))</f>
        <v>09-NonBillable</v>
      </c>
      <c r="L1321" s="11" t="str">
        <f>IF(ISERROR(VLOOKUP(C1321,'WI Vs ASM'!$B$2:$D$1000,3,0)),0,(VLOOKUP(C1321,'WI Vs ASM'!$B$2:$D$1000,3,0)))</f>
        <v>92-Mgmt Onshore (OH)</v>
      </c>
      <c r="M1321" s="11" t="str">
        <f>IF(ISERROR(VLOOKUP(C1321,'WI Vs ASM'!$B$2:$I$1000,8,0)),0,(VLOOKUP(C1321,'WI Vs ASM'!$B$2:$I$1000,8,0)))</f>
        <v>Aneez Ak Rehman</v>
      </c>
      <c r="N1321" s="11" t="str">
        <f>IF(ISERROR(VLOOKUP(C1321,'WI Vs ASM'!$B$2:$G$1000,6,0)),0,(VLOOKUP(C1321,'WI Vs ASM'!$B$2:$G$1000,6,0)))</f>
        <v>Security &amp; IAM</v>
      </c>
      <c r="O1321" s="11" t="str">
        <f>IF(ISERROR(VLOOKUP(C1321,'WI Vs ASM'!$B$2:$H$1000,7,0)),0,(VLOOKUP(C1321,'WI Vs ASM'!$B$2:$H$1000,7,0)))</f>
        <v>Security &amp; IAM</v>
      </c>
      <c r="P1321" s="11" t="str">
        <f t="shared" si="558"/>
        <v>May-17</v>
      </c>
      <c r="Q1321" s="11" t="str">
        <f t="shared" si="559"/>
        <v>Q2</v>
      </c>
      <c r="R1321" s="11" t="str">
        <f>IF(ISERROR(VLOOKUP(C1321,'WI Vs ASM'!$B$2:$J$1000,9,0)),0,(VLOOKUP(C1321,'WI Vs ASM'!$B$2:$J$1000,9,0)))</f>
        <v>Rahmathunnisa Shahabuddin</v>
      </c>
      <c r="S1321" s="11" t="str">
        <f>IF(ISERROR(VLOOKUP(C1321,'WI Vs ASM'!$B$2:$K$1000,10,0)),0,(VLOOKUP(C1321,'WI Vs ASM'!$B$2:$K$1000,10,0)))</f>
        <v>Melody J Pereira</v>
      </c>
      <c r="T1321" s="11" t="str">
        <f>IF(ISERROR(VLOOKUP(C1321,'WI Vs ASM'!$B$2:$L$1000,11,0)),0,(VLOOKUP(C1321,'WI Vs ASM'!$B$2:$L$1000,11,0)))</f>
        <v>Melody J Pereira</v>
      </c>
      <c r="U1321" s="11" t="e">
        <f t="shared" si="566"/>
        <v>#VALUE!</v>
      </c>
      <c r="V1321" s="11" t="str">
        <f t="shared" si="560"/>
        <v>No</v>
      </c>
      <c r="W1321" s="11" t="str">
        <f t="shared" si="561"/>
        <v>No</v>
      </c>
      <c r="X1321" s="11" t="str">
        <f t="shared" si="562"/>
        <v>No</v>
      </c>
      <c r="Y1321" s="11" t="str">
        <f t="shared" si="563"/>
        <v>No</v>
      </c>
      <c r="Z1321" s="11" t="str">
        <f t="shared" si="564"/>
        <v>No</v>
      </c>
      <c r="AA1321" s="11" t="str">
        <f t="shared" si="567"/>
        <v>No</v>
      </c>
      <c r="AB1321" s="11">
        <f>IF(ISERROR(VLOOKUP(U1321,'ITWR Dump'!$A$2:$Y$5000,24,0)),0,(VLOOKUP('ILC Report'!U1321,'ITWR Dump'!$A$2:$Y$5000,24,0)))</f>
        <v>0</v>
      </c>
      <c r="AC1321" s="11" t="str">
        <f t="shared" si="568"/>
        <v>No</v>
      </c>
      <c r="AD1321" s="11" t="str">
        <f t="shared" si="569"/>
        <v/>
      </c>
      <c r="AE1321" s="11">
        <f>IF(ISERROR(VLOOKUP(U1321,'ITWR Dump'!$A$2:$Y$5000,13,0)),0,(VLOOKUP(U1321,'ITWR Dump'!$A$2:$Y$5000,13,0)))</f>
        <v>0</v>
      </c>
      <c r="AF1321" s="11">
        <f>IF(ISERROR(VLOOKUP(U1321,'ITWR Dump'!$A$2:$Y$5000,11,0)),0,(VLOOKUP(U1321,'ITWR Dump'!$A$2:$Y$5000,11,0)))</f>
        <v>0</v>
      </c>
      <c r="AG1321" s="11">
        <f>IF(ISERROR(VLOOKUP(U1321,'ITWR Dump'!$A$2:$Y$5000,2,0)),0,(VLOOKUP(U1321,'ITWR Dump'!$A$2:$Y$5000,2,0)))</f>
        <v>0</v>
      </c>
      <c r="AH1321" s="11">
        <f>IF(ISERROR(VLOOKUP(U1321,'ITWR Dump'!$A$2:$Y$5000,14,0)),0,(VLOOKUP(U1321,'ITWR Dump'!$A$2:$Y$5000,14,0)))</f>
        <v>0</v>
      </c>
      <c r="AI1321" s="11" t="str">
        <f t="shared" si="570"/>
        <v>92-Mgmt Onshore (OH) Landed</v>
      </c>
      <c r="AJ1321" s="11" t="str">
        <f t="shared" si="571"/>
        <v>Landed Onshore</v>
      </c>
      <c r="AK1321" s="11" t="str">
        <f>IF(ISERROR(VLOOKUP(A1321,'Team Data'!$C$2:$U$213,17,0)),0,(VLOOKUP(A1321,'Team Data'!$C$2:$U$213,17,0)))</f>
        <v>BI and RM</v>
      </c>
      <c r="AL1321" s="11" t="str">
        <f t="shared" si="572"/>
        <v>2017-04-24</v>
      </c>
      <c r="AM1321" s="11">
        <f>IF(ISERROR(VLOOKUP(U1321,'ITWR Dump'!$A$2:$Y$5000,16,0)),0,(VLOOKUP(U1321,'ITWR Dump'!$A$2:$Y$5000,16,0)))</f>
        <v>0</v>
      </c>
      <c r="AN1321" s="11">
        <f>IF(ISERROR(VLOOKUP(U1321,'ITWR Dump'!$A$2:$Y$5000,18,0)),0,(VLOOKUP(U1321,'ITWR Dump'!$A$2:$Y$5000,18,0)))</f>
        <v>0</v>
      </c>
      <c r="AO1321" s="11">
        <f>IF(ISERROR(VLOOKUP(U1321,'ITWR Dump'!$A$2:$Y$5000,25,0)),0,(VLOOKUP('ILC Report'!U1321,'ITWR Dump'!$A$2:$Y$5000,25,0)))</f>
        <v>0</v>
      </c>
      <c r="AP1321" s="11">
        <f t="shared" si="573"/>
        <v>0</v>
      </c>
      <c r="AQ1321" s="26">
        <f t="shared" si="574"/>
        <v>0</v>
      </c>
      <c r="AR1321" s="26">
        <f t="shared" si="575"/>
        <v>0</v>
      </c>
      <c r="AS1321" s="26">
        <f t="shared" si="576"/>
        <v>0</v>
      </c>
      <c r="AT1321" s="26">
        <f t="shared" si="577"/>
        <v>0</v>
      </c>
      <c r="AU1321" s="26">
        <f t="shared" si="578"/>
        <v>0</v>
      </c>
      <c r="AV1321" s="26">
        <f t="shared" si="579"/>
        <v>0</v>
      </c>
      <c r="AW1321" s="11" t="s">
        <v>653</v>
      </c>
      <c r="AX1321" s="11" t="str">
        <f>VLOOKUP(L1321,Group!$A$2:$B$1000,2,0)</f>
        <v>Maintenance</v>
      </c>
      <c r="AY1321" s="11">
        <f>IF(ISERROR(VLOOKUP(U1321,'ITWR Dump'!$A$2:$Y$5000,15,0)),0,(VLOOKUP('ILC Report'!U1321,'ITWR Dump'!$A$2:$Y$5000,15,0)))</f>
        <v>0</v>
      </c>
      <c r="AZ1321" s="11" t="str">
        <f t="shared" si="580"/>
        <v>No</v>
      </c>
      <c r="BA1321" s="11" t="str">
        <f t="shared" si="581"/>
        <v>BKO</v>
      </c>
      <c r="BB1321" s="11" t="str">
        <f t="shared" si="582"/>
        <v>GM</v>
      </c>
      <c r="BC1321" s="11" t="str">
        <f t="shared" si="583"/>
        <v>No</v>
      </c>
    </row>
    <row r="1322" spans="1:55" x14ac:dyDescent="0.3">
      <c r="A1322" s="11" t="s">
        <v>134</v>
      </c>
      <c r="B1322" s="11" t="s">
        <v>1876</v>
      </c>
      <c r="C1322" s="11" t="s">
        <v>631</v>
      </c>
      <c r="D1322" s="11" t="s">
        <v>2610</v>
      </c>
      <c r="E1322" s="38" t="s">
        <v>2902</v>
      </c>
      <c r="F1322" s="11">
        <v>8</v>
      </c>
      <c r="G1322" s="40" t="s">
        <v>218</v>
      </c>
      <c r="H1322" s="11" t="str">
        <f t="shared" si="565"/>
        <v>Regular</v>
      </c>
      <c r="I1322" s="11" t="str">
        <f t="shared" si="557"/>
        <v>US</v>
      </c>
      <c r="J1322" s="11" t="str">
        <f>IF(ISERROR(VLOOKUP(C1322,'WI Vs ASM'!$B$2:$E$1000,4,0)),0,(VLOOKUP(C1322,'WI Vs ASM'!$B$2:$E$1000,4,0)))</f>
        <v>Onshore</v>
      </c>
      <c r="K1322" s="11" t="str">
        <f>IF(ISERROR(VLOOKUP(C1322,'WI Vs ASM'!$B$2:$F$1000,5,0)),0,(VLOOKUP(C1322,'WI Vs ASM'!$B$2:$F$1000,5,0)))</f>
        <v>09-NonBillable</v>
      </c>
      <c r="L1322" s="11" t="str">
        <f>IF(ISERROR(VLOOKUP(C1322,'WI Vs ASM'!$B$2:$D$1000,3,0)),0,(VLOOKUP(C1322,'WI Vs ASM'!$B$2:$D$1000,3,0)))</f>
        <v>92-Mgmt Onshore (OH)</v>
      </c>
      <c r="M1322" s="11" t="str">
        <f>IF(ISERROR(VLOOKUP(C1322,'WI Vs ASM'!$B$2:$I$1000,8,0)),0,(VLOOKUP(C1322,'WI Vs ASM'!$B$2:$I$1000,8,0)))</f>
        <v>Aneez Ak Rehman</v>
      </c>
      <c r="N1322" s="11" t="str">
        <f>IF(ISERROR(VLOOKUP(C1322,'WI Vs ASM'!$B$2:$G$1000,6,0)),0,(VLOOKUP(C1322,'WI Vs ASM'!$B$2:$G$1000,6,0)))</f>
        <v>Shared Services</v>
      </c>
      <c r="O1322" s="11" t="str">
        <f>IF(ISERROR(VLOOKUP(C1322,'WI Vs ASM'!$B$2:$H$1000,7,0)),0,(VLOOKUP(C1322,'WI Vs ASM'!$B$2:$H$1000,7,0)))</f>
        <v>Shared Services</v>
      </c>
      <c r="P1322" s="11" t="str">
        <f t="shared" si="558"/>
        <v>May-17</v>
      </c>
      <c r="Q1322" s="11" t="str">
        <f t="shared" si="559"/>
        <v>Q2</v>
      </c>
      <c r="R1322" s="11" t="str">
        <f>IF(ISERROR(VLOOKUP(C1322,'WI Vs ASM'!$B$2:$J$1000,9,0)),0,(VLOOKUP(C1322,'WI Vs ASM'!$B$2:$J$1000,9,0)))</f>
        <v>Jyothi Pai</v>
      </c>
      <c r="S1322" s="11" t="str">
        <f>IF(ISERROR(VLOOKUP(C1322,'WI Vs ASM'!$B$2:$K$1000,10,0)),0,(VLOOKUP(C1322,'WI Vs ASM'!$B$2:$K$1000,10,0)))</f>
        <v>Vasudevan Srinivasan</v>
      </c>
      <c r="T1322" s="11" t="str">
        <f>IF(ISERROR(VLOOKUP(C1322,'WI Vs ASM'!$B$2:$L$1000,11,0)),0,(VLOOKUP(C1322,'WI Vs ASM'!$B$2:$L$1000,11,0)))</f>
        <v>Noha Salama</v>
      </c>
      <c r="U1322" s="11" t="e">
        <f t="shared" si="566"/>
        <v>#VALUE!</v>
      </c>
      <c r="V1322" s="11" t="str">
        <f t="shared" si="560"/>
        <v>No</v>
      </c>
      <c r="W1322" s="11" t="str">
        <f t="shared" si="561"/>
        <v>No</v>
      </c>
      <c r="X1322" s="11" t="str">
        <f t="shared" si="562"/>
        <v>No</v>
      </c>
      <c r="Y1322" s="11" t="str">
        <f t="shared" si="563"/>
        <v>No</v>
      </c>
      <c r="Z1322" s="11" t="str">
        <f t="shared" si="564"/>
        <v>No</v>
      </c>
      <c r="AA1322" s="11" t="str">
        <f t="shared" si="567"/>
        <v>No</v>
      </c>
      <c r="AB1322" s="11">
        <f>IF(ISERROR(VLOOKUP(U1322,'ITWR Dump'!$A$2:$Y$5000,24,0)),0,(VLOOKUP('ILC Report'!U1322,'ITWR Dump'!$A$2:$Y$5000,24,0)))</f>
        <v>0</v>
      </c>
      <c r="AC1322" s="11" t="str">
        <f t="shared" si="568"/>
        <v>No</v>
      </c>
      <c r="AD1322" s="11" t="str">
        <f t="shared" si="569"/>
        <v/>
      </c>
      <c r="AE1322" s="11">
        <f>IF(ISERROR(VLOOKUP(U1322,'ITWR Dump'!$A$2:$Y$5000,13,0)),0,(VLOOKUP(U1322,'ITWR Dump'!$A$2:$Y$5000,13,0)))</f>
        <v>0</v>
      </c>
      <c r="AF1322" s="11">
        <f>IF(ISERROR(VLOOKUP(U1322,'ITWR Dump'!$A$2:$Y$5000,11,0)),0,(VLOOKUP(U1322,'ITWR Dump'!$A$2:$Y$5000,11,0)))</f>
        <v>0</v>
      </c>
      <c r="AG1322" s="11">
        <f>IF(ISERROR(VLOOKUP(U1322,'ITWR Dump'!$A$2:$Y$5000,2,0)),0,(VLOOKUP(U1322,'ITWR Dump'!$A$2:$Y$5000,2,0)))</f>
        <v>0</v>
      </c>
      <c r="AH1322" s="11">
        <f>IF(ISERROR(VLOOKUP(U1322,'ITWR Dump'!$A$2:$Y$5000,14,0)),0,(VLOOKUP(U1322,'ITWR Dump'!$A$2:$Y$5000,14,0)))</f>
        <v>0</v>
      </c>
      <c r="AI1322" s="11" t="str">
        <f t="shared" si="570"/>
        <v>92-Mgmt Onshore (OH) Landed</v>
      </c>
      <c r="AJ1322" s="11" t="str">
        <f t="shared" si="571"/>
        <v>Landed Onshore</v>
      </c>
      <c r="AK1322" s="11" t="str">
        <f>IF(ISERROR(VLOOKUP(A1322,'Team Data'!$C$2:$U$213,17,0)),0,(VLOOKUP(A1322,'Team Data'!$C$2:$U$213,17,0)))</f>
        <v>BI and RM</v>
      </c>
      <c r="AL1322" s="11" t="str">
        <f t="shared" si="572"/>
        <v>2017-04-24</v>
      </c>
      <c r="AM1322" s="11">
        <f>IF(ISERROR(VLOOKUP(U1322,'ITWR Dump'!$A$2:$Y$5000,16,0)),0,(VLOOKUP(U1322,'ITWR Dump'!$A$2:$Y$5000,16,0)))</f>
        <v>0</v>
      </c>
      <c r="AN1322" s="11">
        <f>IF(ISERROR(VLOOKUP(U1322,'ITWR Dump'!$A$2:$Y$5000,18,0)),0,(VLOOKUP(U1322,'ITWR Dump'!$A$2:$Y$5000,18,0)))</f>
        <v>0</v>
      </c>
      <c r="AO1322" s="11">
        <f>IF(ISERROR(VLOOKUP(U1322,'ITWR Dump'!$A$2:$Y$5000,25,0)),0,(VLOOKUP('ILC Report'!U1322,'ITWR Dump'!$A$2:$Y$5000,25,0)))</f>
        <v>0</v>
      </c>
      <c r="AP1322" s="11">
        <f t="shared" si="573"/>
        <v>0</v>
      </c>
      <c r="AQ1322" s="26">
        <f t="shared" si="574"/>
        <v>0</v>
      </c>
      <c r="AR1322" s="26">
        <f t="shared" si="575"/>
        <v>0</v>
      </c>
      <c r="AS1322" s="26">
        <f t="shared" si="576"/>
        <v>0</v>
      </c>
      <c r="AT1322" s="26">
        <f t="shared" si="577"/>
        <v>0</v>
      </c>
      <c r="AU1322" s="26">
        <f t="shared" si="578"/>
        <v>0</v>
      </c>
      <c r="AV1322" s="26">
        <f t="shared" si="579"/>
        <v>0</v>
      </c>
      <c r="AW1322" s="11" t="s">
        <v>653</v>
      </c>
      <c r="AX1322" s="11" t="str">
        <f>VLOOKUP(L1322,Group!$A$2:$B$1000,2,0)</f>
        <v>Maintenance</v>
      </c>
      <c r="AY1322" s="11">
        <f>IF(ISERROR(VLOOKUP(U1322,'ITWR Dump'!$A$2:$Y$5000,15,0)),0,(VLOOKUP('ILC Report'!U1322,'ITWR Dump'!$A$2:$Y$5000,15,0)))</f>
        <v>0</v>
      </c>
      <c r="AZ1322" s="11" t="str">
        <f t="shared" si="580"/>
        <v>No</v>
      </c>
      <c r="BA1322" s="11" t="str">
        <f t="shared" si="581"/>
        <v>BKO</v>
      </c>
      <c r="BB1322" s="11" t="str">
        <f t="shared" si="582"/>
        <v>GM</v>
      </c>
      <c r="BC1322" s="11" t="str">
        <f t="shared" si="583"/>
        <v>No</v>
      </c>
    </row>
    <row r="1323" spans="1:55" x14ac:dyDescent="0.3">
      <c r="A1323" s="11" t="s">
        <v>134</v>
      </c>
      <c r="B1323" s="11" t="s">
        <v>1876</v>
      </c>
      <c r="C1323" s="11" t="s">
        <v>646</v>
      </c>
      <c r="D1323" s="11" t="s">
        <v>2611</v>
      </c>
      <c r="E1323" s="38" t="s">
        <v>2902</v>
      </c>
      <c r="F1323" s="11">
        <v>9</v>
      </c>
      <c r="G1323" s="40" t="s">
        <v>218</v>
      </c>
      <c r="H1323" s="11" t="str">
        <f t="shared" si="565"/>
        <v>Regular</v>
      </c>
      <c r="I1323" s="11" t="str">
        <f t="shared" si="557"/>
        <v>US</v>
      </c>
      <c r="J1323" s="11" t="str">
        <f>IF(ISERROR(VLOOKUP(C1323,'WI Vs ASM'!$B$2:$E$1000,4,0)),0,(VLOOKUP(C1323,'WI Vs ASM'!$B$2:$E$1000,4,0)))</f>
        <v>Onshore</v>
      </c>
      <c r="K1323" s="11" t="str">
        <f>IF(ISERROR(VLOOKUP(C1323,'WI Vs ASM'!$B$2:$F$1000,5,0)),0,(VLOOKUP(C1323,'WI Vs ASM'!$B$2:$F$1000,5,0)))</f>
        <v>02-Variable Billable</v>
      </c>
      <c r="L1323" s="11" t="str">
        <f>IF(ISERROR(VLOOKUP(C1323,'WI Vs ASM'!$B$2:$D$1000,3,0)),0,(VLOOKUP(C1323,'WI Vs ASM'!$B$2:$D$1000,3,0)))</f>
        <v>10-Enhancement Onshore</v>
      </c>
      <c r="M1323" s="11" t="str">
        <f>IF(ISERROR(VLOOKUP(C1323,'WI Vs ASM'!$B$2:$I$1000,8,0)),0,(VLOOKUP(C1323,'WI Vs ASM'!$B$2:$I$1000,8,0)))</f>
        <v>Prakash Varadachari</v>
      </c>
      <c r="N1323" s="11" t="str">
        <f>IF(ISERROR(VLOOKUP(C1323,'WI Vs ASM'!$B$2:$G$1000,6,0)),0,(VLOOKUP(C1323,'WI Vs ASM'!$B$2:$G$1000,6,0)))</f>
        <v>FFIC Account Team</v>
      </c>
      <c r="O1323" s="11" t="str">
        <f>IF(ISERROR(VLOOKUP(C1323,'WI Vs ASM'!$B$2:$H$1000,7,0)),0,(VLOOKUP(C1323,'WI Vs ASM'!$B$2:$H$1000,7,0)))</f>
        <v>FFIC Account Team</v>
      </c>
      <c r="P1323" s="11" t="str">
        <f t="shared" si="558"/>
        <v>May-17</v>
      </c>
      <c r="Q1323" s="11" t="str">
        <f t="shared" si="559"/>
        <v>Q2</v>
      </c>
      <c r="R1323" s="11" t="str">
        <f>IF(ISERROR(VLOOKUP(C1323,'WI Vs ASM'!$B$2:$J$1000,9,0)),0,(VLOOKUP(C1323,'WI Vs ASM'!$B$2:$J$1000,9,0)))</f>
        <v>Chandraprabha Palaniswamy</v>
      </c>
      <c r="S1323" s="11" t="str">
        <f>IF(ISERROR(VLOOKUP(C1323,'WI Vs ASM'!$B$2:$K$1000,10,0)),0,(VLOOKUP(C1323,'WI Vs ASM'!$B$2:$K$1000,10,0)))</f>
        <v>Ron Gilmour</v>
      </c>
      <c r="T1323" s="11" t="str">
        <f>IF(ISERROR(VLOOKUP(C1323,'WI Vs ASM'!$B$2:$L$1000,11,0)),0,(VLOOKUP(C1323,'WI Vs ASM'!$B$2:$L$1000,11,0)))</f>
        <v>Ron Gilmour</v>
      </c>
      <c r="U1323" s="11" t="str">
        <f t="shared" si="566"/>
        <v>WR533960</v>
      </c>
      <c r="V1323" s="11" t="str">
        <f t="shared" si="560"/>
        <v>No</v>
      </c>
      <c r="W1323" s="11" t="str">
        <f t="shared" si="561"/>
        <v>Yes</v>
      </c>
      <c r="X1323" s="11" t="str">
        <f t="shared" si="562"/>
        <v>No</v>
      </c>
      <c r="Y1323" s="11" t="str">
        <f t="shared" si="563"/>
        <v>No</v>
      </c>
      <c r="Z1323" s="11" t="str">
        <f t="shared" si="564"/>
        <v>No</v>
      </c>
      <c r="AA1323" s="11" t="str">
        <f t="shared" si="567"/>
        <v>No</v>
      </c>
      <c r="AB1323" s="11">
        <f>IF(ISERROR(VLOOKUP(U1323,'ITWR Dump'!$A$2:$Y$5000,24,0)),0,(VLOOKUP('ILC Report'!U1323,'ITWR Dump'!$A$2:$Y$5000,24,0)))</f>
        <v>0</v>
      </c>
      <c r="AC1323" s="11" t="str">
        <f t="shared" si="568"/>
        <v>No</v>
      </c>
      <c r="AD1323" s="11" t="str">
        <f t="shared" si="569"/>
        <v/>
      </c>
      <c r="AE1323" s="11">
        <f>IF(ISERROR(VLOOKUP(U1323,'ITWR Dump'!$A$2:$Y$5000,13,0)),0,(VLOOKUP(U1323,'ITWR Dump'!$A$2:$Y$5000,13,0)))</f>
        <v>0</v>
      </c>
      <c r="AF1323" s="11">
        <f>IF(ISERROR(VLOOKUP(U1323,'ITWR Dump'!$A$2:$Y$5000,11,0)),0,(VLOOKUP(U1323,'ITWR Dump'!$A$2:$Y$5000,11,0)))</f>
        <v>0</v>
      </c>
      <c r="AG1323" s="11">
        <f>IF(ISERROR(VLOOKUP(U1323,'ITWR Dump'!$A$2:$Y$5000,2,0)),0,(VLOOKUP(U1323,'ITWR Dump'!$A$2:$Y$5000,2,0)))</f>
        <v>0</v>
      </c>
      <c r="AH1323" s="11">
        <f>IF(ISERROR(VLOOKUP(U1323,'ITWR Dump'!$A$2:$Y$5000,14,0)),0,(VLOOKUP(U1323,'ITWR Dump'!$A$2:$Y$5000,14,0)))</f>
        <v>0</v>
      </c>
      <c r="AI1323" s="11" t="str">
        <f t="shared" si="570"/>
        <v>10-Enhancement Onshore Landed</v>
      </c>
      <c r="AJ1323" s="11" t="str">
        <f t="shared" si="571"/>
        <v>Landed Onshore</v>
      </c>
      <c r="AK1323" s="11" t="str">
        <f>IF(ISERROR(VLOOKUP(A1323,'Team Data'!$C$2:$U$213,17,0)),0,(VLOOKUP(A1323,'Team Data'!$C$2:$U$213,17,0)))</f>
        <v>BI and RM</v>
      </c>
      <c r="AL1323" s="11" t="str">
        <f t="shared" si="572"/>
        <v>2017-04-24</v>
      </c>
      <c r="AM1323" s="11">
        <f>IF(ISERROR(VLOOKUP(U1323,'ITWR Dump'!$A$2:$Y$5000,16,0)),0,(VLOOKUP(U1323,'ITWR Dump'!$A$2:$Y$5000,16,0)))</f>
        <v>0</v>
      </c>
      <c r="AN1323" s="11">
        <f>IF(ISERROR(VLOOKUP(U1323,'ITWR Dump'!$A$2:$Y$5000,18,0)),0,(VLOOKUP(U1323,'ITWR Dump'!$A$2:$Y$5000,18,0)))</f>
        <v>0</v>
      </c>
      <c r="AO1323" s="11">
        <f>IF(ISERROR(VLOOKUP(U1323,'ITWR Dump'!$A$2:$Y$5000,25,0)),0,(VLOOKUP('ILC Report'!U1323,'ITWR Dump'!$A$2:$Y$5000,25,0)))</f>
        <v>0</v>
      </c>
      <c r="AP1323" s="11">
        <f t="shared" si="573"/>
        <v>0</v>
      </c>
      <c r="AQ1323" s="26">
        <f t="shared" si="574"/>
        <v>0</v>
      </c>
      <c r="AR1323" s="26">
        <f t="shared" si="575"/>
        <v>0</v>
      </c>
      <c r="AS1323" s="26">
        <f t="shared" si="576"/>
        <v>0</v>
      </c>
      <c r="AT1323" s="26">
        <f t="shared" si="577"/>
        <v>0</v>
      </c>
      <c r="AU1323" s="26">
        <f t="shared" si="578"/>
        <v>0</v>
      </c>
      <c r="AV1323" s="26">
        <f t="shared" si="579"/>
        <v>0</v>
      </c>
      <c r="AW1323" s="11" t="s">
        <v>653</v>
      </c>
      <c r="AX1323" s="11" t="str">
        <f>VLOOKUP(L1323,Group!$A$2:$B$1000,2,0)</f>
        <v>Enhancement</v>
      </c>
      <c r="AY1323" s="11">
        <f>IF(ISERROR(VLOOKUP(U1323,'ITWR Dump'!$A$2:$Y$5000,15,0)),0,(VLOOKUP('ILC Report'!U1323,'ITWR Dump'!$A$2:$Y$5000,15,0)))</f>
        <v>0</v>
      </c>
      <c r="AZ1323" s="11" t="str">
        <f t="shared" si="580"/>
        <v>No</v>
      </c>
      <c r="BA1323" s="11" t="str">
        <f t="shared" si="581"/>
        <v>BKO</v>
      </c>
      <c r="BB1323" s="11" t="str">
        <f t="shared" si="582"/>
        <v>EL</v>
      </c>
      <c r="BC1323" s="11" t="str">
        <f t="shared" si="583"/>
        <v>No</v>
      </c>
    </row>
    <row r="1324" spans="1:55" x14ac:dyDescent="0.3">
      <c r="A1324" s="11" t="s">
        <v>134</v>
      </c>
      <c r="B1324" s="11" t="s">
        <v>1876</v>
      </c>
      <c r="C1324" s="11" t="s">
        <v>646</v>
      </c>
      <c r="D1324" s="11" t="s">
        <v>2612</v>
      </c>
      <c r="E1324" s="38" t="s">
        <v>2902</v>
      </c>
      <c r="F1324" s="11">
        <v>4</v>
      </c>
      <c r="G1324" s="40" t="s">
        <v>218</v>
      </c>
      <c r="H1324" s="11" t="str">
        <f t="shared" si="565"/>
        <v>Regular</v>
      </c>
      <c r="I1324" s="11" t="str">
        <f t="shared" si="557"/>
        <v>US</v>
      </c>
      <c r="J1324" s="11" t="str">
        <f>IF(ISERROR(VLOOKUP(C1324,'WI Vs ASM'!$B$2:$E$1000,4,0)),0,(VLOOKUP(C1324,'WI Vs ASM'!$B$2:$E$1000,4,0)))</f>
        <v>Onshore</v>
      </c>
      <c r="K1324" s="11" t="str">
        <f>IF(ISERROR(VLOOKUP(C1324,'WI Vs ASM'!$B$2:$F$1000,5,0)),0,(VLOOKUP(C1324,'WI Vs ASM'!$B$2:$F$1000,5,0)))</f>
        <v>02-Variable Billable</v>
      </c>
      <c r="L1324" s="11" t="str">
        <f>IF(ISERROR(VLOOKUP(C1324,'WI Vs ASM'!$B$2:$D$1000,3,0)),0,(VLOOKUP(C1324,'WI Vs ASM'!$B$2:$D$1000,3,0)))</f>
        <v>10-Enhancement Onshore</v>
      </c>
      <c r="M1324" s="11" t="str">
        <f>IF(ISERROR(VLOOKUP(C1324,'WI Vs ASM'!$B$2:$I$1000,8,0)),0,(VLOOKUP(C1324,'WI Vs ASM'!$B$2:$I$1000,8,0)))</f>
        <v>Prakash Varadachari</v>
      </c>
      <c r="N1324" s="11" t="str">
        <f>IF(ISERROR(VLOOKUP(C1324,'WI Vs ASM'!$B$2:$G$1000,6,0)),0,(VLOOKUP(C1324,'WI Vs ASM'!$B$2:$G$1000,6,0)))</f>
        <v>FFIC Account Team</v>
      </c>
      <c r="O1324" s="11" t="str">
        <f>IF(ISERROR(VLOOKUP(C1324,'WI Vs ASM'!$B$2:$H$1000,7,0)),0,(VLOOKUP(C1324,'WI Vs ASM'!$B$2:$H$1000,7,0)))</f>
        <v>FFIC Account Team</v>
      </c>
      <c r="P1324" s="11" t="str">
        <f t="shared" si="558"/>
        <v>May-17</v>
      </c>
      <c r="Q1324" s="11" t="str">
        <f t="shared" si="559"/>
        <v>Q2</v>
      </c>
      <c r="R1324" s="11" t="str">
        <f>IF(ISERROR(VLOOKUP(C1324,'WI Vs ASM'!$B$2:$J$1000,9,0)),0,(VLOOKUP(C1324,'WI Vs ASM'!$B$2:$J$1000,9,0)))</f>
        <v>Chandraprabha Palaniswamy</v>
      </c>
      <c r="S1324" s="11" t="str">
        <f>IF(ISERROR(VLOOKUP(C1324,'WI Vs ASM'!$B$2:$K$1000,10,0)),0,(VLOOKUP(C1324,'WI Vs ASM'!$B$2:$K$1000,10,0)))</f>
        <v>Ron Gilmour</v>
      </c>
      <c r="T1324" s="11" t="str">
        <f>IF(ISERROR(VLOOKUP(C1324,'WI Vs ASM'!$B$2:$L$1000,11,0)),0,(VLOOKUP(C1324,'WI Vs ASM'!$B$2:$L$1000,11,0)))</f>
        <v>Ron Gilmour</v>
      </c>
      <c r="U1324" s="11" t="str">
        <f t="shared" si="566"/>
        <v>WR736014</v>
      </c>
      <c r="V1324" s="11" t="str">
        <f t="shared" si="560"/>
        <v>No</v>
      </c>
      <c r="W1324" s="11" t="str">
        <f t="shared" si="561"/>
        <v>Yes</v>
      </c>
      <c r="X1324" s="11" t="str">
        <f t="shared" si="562"/>
        <v>No</v>
      </c>
      <c r="Y1324" s="11" t="str">
        <f t="shared" si="563"/>
        <v>No</v>
      </c>
      <c r="Z1324" s="11" t="str">
        <f t="shared" si="564"/>
        <v>No</v>
      </c>
      <c r="AA1324" s="11" t="str">
        <f t="shared" si="567"/>
        <v>No</v>
      </c>
      <c r="AB1324" s="11">
        <f>IF(ISERROR(VLOOKUP(U1324,'ITWR Dump'!$A$2:$Y$5000,24,0)),0,(VLOOKUP('ILC Report'!U1324,'ITWR Dump'!$A$2:$Y$5000,24,0)))</f>
        <v>0</v>
      </c>
      <c r="AC1324" s="11" t="str">
        <f t="shared" si="568"/>
        <v>No</v>
      </c>
      <c r="AD1324" s="11" t="str">
        <f t="shared" si="569"/>
        <v/>
      </c>
      <c r="AE1324" s="11">
        <f>IF(ISERROR(VLOOKUP(U1324,'ITWR Dump'!$A$2:$Y$5000,13,0)),0,(VLOOKUP(U1324,'ITWR Dump'!$A$2:$Y$5000,13,0)))</f>
        <v>0</v>
      </c>
      <c r="AF1324" s="11">
        <f>IF(ISERROR(VLOOKUP(U1324,'ITWR Dump'!$A$2:$Y$5000,11,0)),0,(VLOOKUP(U1324,'ITWR Dump'!$A$2:$Y$5000,11,0)))</f>
        <v>0</v>
      </c>
      <c r="AG1324" s="11">
        <f>IF(ISERROR(VLOOKUP(U1324,'ITWR Dump'!$A$2:$Y$5000,2,0)),0,(VLOOKUP(U1324,'ITWR Dump'!$A$2:$Y$5000,2,0)))</f>
        <v>0</v>
      </c>
      <c r="AH1324" s="11">
        <f>IF(ISERROR(VLOOKUP(U1324,'ITWR Dump'!$A$2:$Y$5000,14,0)),0,(VLOOKUP(U1324,'ITWR Dump'!$A$2:$Y$5000,14,0)))</f>
        <v>0</v>
      </c>
      <c r="AI1324" s="11" t="str">
        <f t="shared" si="570"/>
        <v>10-Enhancement Onshore Landed</v>
      </c>
      <c r="AJ1324" s="11" t="str">
        <f t="shared" si="571"/>
        <v>Landed Onshore</v>
      </c>
      <c r="AK1324" s="11" t="str">
        <f>IF(ISERROR(VLOOKUP(A1324,'Team Data'!$C$2:$U$213,17,0)),0,(VLOOKUP(A1324,'Team Data'!$C$2:$U$213,17,0)))</f>
        <v>BI and RM</v>
      </c>
      <c r="AL1324" s="11" t="str">
        <f t="shared" si="572"/>
        <v>2017-04-24</v>
      </c>
      <c r="AM1324" s="11">
        <f>IF(ISERROR(VLOOKUP(U1324,'ITWR Dump'!$A$2:$Y$5000,16,0)),0,(VLOOKUP(U1324,'ITWR Dump'!$A$2:$Y$5000,16,0)))</f>
        <v>0</v>
      </c>
      <c r="AN1324" s="11">
        <f>IF(ISERROR(VLOOKUP(U1324,'ITWR Dump'!$A$2:$Y$5000,18,0)),0,(VLOOKUP(U1324,'ITWR Dump'!$A$2:$Y$5000,18,0)))</f>
        <v>0</v>
      </c>
      <c r="AO1324" s="11">
        <f>IF(ISERROR(VLOOKUP(U1324,'ITWR Dump'!$A$2:$Y$5000,25,0)),0,(VLOOKUP('ILC Report'!U1324,'ITWR Dump'!$A$2:$Y$5000,25,0)))</f>
        <v>0</v>
      </c>
      <c r="AP1324" s="11">
        <f t="shared" si="573"/>
        <v>0</v>
      </c>
      <c r="AQ1324" s="26">
        <f t="shared" si="574"/>
        <v>0</v>
      </c>
      <c r="AR1324" s="26">
        <f t="shared" si="575"/>
        <v>0</v>
      </c>
      <c r="AS1324" s="26">
        <f t="shared" si="576"/>
        <v>0</v>
      </c>
      <c r="AT1324" s="26">
        <f t="shared" si="577"/>
        <v>0</v>
      </c>
      <c r="AU1324" s="26">
        <f t="shared" si="578"/>
        <v>0</v>
      </c>
      <c r="AV1324" s="26">
        <f t="shared" si="579"/>
        <v>0</v>
      </c>
      <c r="AW1324" s="11" t="s">
        <v>653</v>
      </c>
      <c r="AX1324" s="11" t="str">
        <f>VLOOKUP(L1324,Group!$A$2:$B$1000,2,0)</f>
        <v>Enhancement</v>
      </c>
      <c r="AY1324" s="11">
        <f>IF(ISERROR(VLOOKUP(U1324,'ITWR Dump'!$A$2:$Y$5000,15,0)),0,(VLOOKUP('ILC Report'!U1324,'ITWR Dump'!$A$2:$Y$5000,15,0)))</f>
        <v>0</v>
      </c>
      <c r="AZ1324" s="11" t="str">
        <f t="shared" si="580"/>
        <v>No</v>
      </c>
      <c r="BA1324" s="11" t="str">
        <f t="shared" si="581"/>
        <v>BKO</v>
      </c>
      <c r="BB1324" s="11" t="str">
        <f t="shared" si="582"/>
        <v>EL</v>
      </c>
      <c r="BC1324" s="11" t="str">
        <f t="shared" si="583"/>
        <v>No</v>
      </c>
    </row>
    <row r="1325" spans="1:55" x14ac:dyDescent="0.3">
      <c r="A1325" s="11" t="s">
        <v>134</v>
      </c>
      <c r="B1325" s="11" t="s">
        <v>1876</v>
      </c>
      <c r="C1325" s="11" t="s">
        <v>635</v>
      </c>
      <c r="D1325" s="11" t="s">
        <v>2608</v>
      </c>
      <c r="E1325" s="38" t="s">
        <v>2903</v>
      </c>
      <c r="F1325" s="11">
        <v>14</v>
      </c>
      <c r="G1325" s="40" t="s">
        <v>218</v>
      </c>
      <c r="H1325" s="11" t="str">
        <f t="shared" si="565"/>
        <v>Regular</v>
      </c>
      <c r="I1325" s="11" t="str">
        <f t="shared" si="557"/>
        <v>US</v>
      </c>
      <c r="J1325" s="11" t="str">
        <f>IF(ISERROR(VLOOKUP(C1325,'WI Vs ASM'!$B$2:$E$1000,4,0)),0,(VLOOKUP(C1325,'WI Vs ASM'!$B$2:$E$1000,4,0)))</f>
        <v>Onshore</v>
      </c>
      <c r="K1325" s="11" t="str">
        <f>IF(ISERROR(VLOOKUP(C1325,'WI Vs ASM'!$B$2:$F$1000,5,0)),0,(VLOOKUP(C1325,'WI Vs ASM'!$B$2:$F$1000,5,0)))</f>
        <v>01-Fixed Price</v>
      </c>
      <c r="L1325" s="11" t="str">
        <f>IF(ISERROR(VLOOKUP(C1325,'WI Vs ASM'!$B$2:$D$1000,3,0)),0,(VLOOKUP(C1325,'WI Vs ASM'!$B$2:$D$1000,3,0)))</f>
        <v>92-Mgmt Onshore (OH)</v>
      </c>
      <c r="M1325" s="11" t="str">
        <f>IF(ISERROR(VLOOKUP(C1325,'WI Vs ASM'!$B$2:$I$1000,8,0)),0,(VLOOKUP(C1325,'WI Vs ASM'!$B$2:$I$1000,8,0)))</f>
        <v>Aneez Ak Rehman</v>
      </c>
      <c r="N1325" s="11" t="str">
        <f>IF(ISERROR(VLOOKUP(C1325,'WI Vs ASM'!$B$2:$G$1000,6,0)),0,(VLOOKUP(C1325,'WI Vs ASM'!$B$2:$G$1000,6,0)))</f>
        <v>FileNet</v>
      </c>
      <c r="O1325" s="11" t="str">
        <f>IF(ISERROR(VLOOKUP(C1325,'WI Vs ASM'!$B$2:$H$1000,7,0)),0,(VLOOKUP(C1325,'WI Vs ASM'!$B$2:$H$1000,7,0)))</f>
        <v>FileNet</v>
      </c>
      <c r="P1325" s="11" t="str">
        <f t="shared" si="558"/>
        <v>May-17</v>
      </c>
      <c r="Q1325" s="11" t="str">
        <f t="shared" si="559"/>
        <v>Q2</v>
      </c>
      <c r="R1325" s="11" t="str">
        <f>IF(ISERROR(VLOOKUP(C1325,'WI Vs ASM'!$B$2:$J$1000,9,0)),0,(VLOOKUP(C1325,'WI Vs ASM'!$B$2:$J$1000,9,0)))</f>
        <v>Chandraprabha Palaniswamy</v>
      </c>
      <c r="S1325" s="11" t="str">
        <f>IF(ISERROR(VLOOKUP(C1325,'WI Vs ASM'!$B$2:$K$1000,10,0)),0,(VLOOKUP(C1325,'WI Vs ASM'!$B$2:$K$1000,10,0)))</f>
        <v>Vasudevan Srinivasan</v>
      </c>
      <c r="T1325" s="11" t="str">
        <f>IF(ISERROR(VLOOKUP(C1325,'WI Vs ASM'!$B$2:$L$1000,11,0)),0,(VLOOKUP(C1325,'WI Vs ASM'!$B$2:$L$1000,11,0)))</f>
        <v>Noha Salama</v>
      </c>
      <c r="U1325" s="11" t="e">
        <f t="shared" si="566"/>
        <v>#VALUE!</v>
      </c>
      <c r="V1325" s="11" t="str">
        <f t="shared" si="560"/>
        <v>No</v>
      </c>
      <c r="W1325" s="11" t="str">
        <f t="shared" si="561"/>
        <v>Yes</v>
      </c>
      <c r="X1325" s="11" t="str">
        <f t="shared" si="562"/>
        <v>No</v>
      </c>
      <c r="Y1325" s="11" t="str">
        <f t="shared" si="563"/>
        <v>No</v>
      </c>
      <c r="Z1325" s="11" t="str">
        <f t="shared" si="564"/>
        <v>No</v>
      </c>
      <c r="AA1325" s="11" t="str">
        <f t="shared" si="567"/>
        <v>No</v>
      </c>
      <c r="AB1325" s="11">
        <f>IF(ISERROR(VLOOKUP(U1325,'ITWR Dump'!$A$2:$Y$5000,24,0)),0,(VLOOKUP('ILC Report'!U1325,'ITWR Dump'!$A$2:$Y$5000,24,0)))</f>
        <v>0</v>
      </c>
      <c r="AC1325" s="11" t="str">
        <f t="shared" si="568"/>
        <v>No</v>
      </c>
      <c r="AD1325" s="11" t="str">
        <f t="shared" si="569"/>
        <v/>
      </c>
      <c r="AE1325" s="11">
        <f>IF(ISERROR(VLOOKUP(U1325,'ITWR Dump'!$A$2:$Y$5000,13,0)),0,(VLOOKUP(U1325,'ITWR Dump'!$A$2:$Y$5000,13,0)))</f>
        <v>0</v>
      </c>
      <c r="AF1325" s="11">
        <f>IF(ISERROR(VLOOKUP(U1325,'ITWR Dump'!$A$2:$Y$5000,11,0)),0,(VLOOKUP(U1325,'ITWR Dump'!$A$2:$Y$5000,11,0)))</f>
        <v>0</v>
      </c>
      <c r="AG1325" s="11">
        <f>IF(ISERROR(VLOOKUP(U1325,'ITWR Dump'!$A$2:$Y$5000,2,0)),0,(VLOOKUP(U1325,'ITWR Dump'!$A$2:$Y$5000,2,0)))</f>
        <v>0</v>
      </c>
      <c r="AH1325" s="11">
        <f>IF(ISERROR(VLOOKUP(U1325,'ITWR Dump'!$A$2:$Y$5000,14,0)),0,(VLOOKUP(U1325,'ITWR Dump'!$A$2:$Y$5000,14,0)))</f>
        <v>0</v>
      </c>
      <c r="AI1325" s="11" t="str">
        <f t="shared" si="570"/>
        <v>92-Mgmt Onshore (OH) Landed</v>
      </c>
      <c r="AJ1325" s="11" t="str">
        <f t="shared" si="571"/>
        <v>Landed Onshore</v>
      </c>
      <c r="AK1325" s="11" t="str">
        <f>IF(ISERROR(VLOOKUP(A1325,'Team Data'!$C$2:$U$213,17,0)),0,(VLOOKUP(A1325,'Team Data'!$C$2:$U$213,17,0)))</f>
        <v>BI and RM</v>
      </c>
      <c r="AL1325" s="11" t="str">
        <f t="shared" si="572"/>
        <v>2017-04-24</v>
      </c>
      <c r="AM1325" s="11">
        <f>IF(ISERROR(VLOOKUP(U1325,'ITWR Dump'!$A$2:$Y$5000,16,0)),0,(VLOOKUP(U1325,'ITWR Dump'!$A$2:$Y$5000,16,0)))</f>
        <v>0</v>
      </c>
      <c r="AN1325" s="11">
        <f>IF(ISERROR(VLOOKUP(U1325,'ITWR Dump'!$A$2:$Y$5000,18,0)),0,(VLOOKUP(U1325,'ITWR Dump'!$A$2:$Y$5000,18,0)))</f>
        <v>0</v>
      </c>
      <c r="AO1325" s="11">
        <f>IF(ISERROR(VLOOKUP(U1325,'ITWR Dump'!$A$2:$Y$5000,25,0)),0,(VLOOKUP('ILC Report'!U1325,'ITWR Dump'!$A$2:$Y$5000,25,0)))</f>
        <v>0</v>
      </c>
      <c r="AP1325" s="11">
        <f t="shared" si="573"/>
        <v>0</v>
      </c>
      <c r="AQ1325" s="26">
        <f t="shared" si="574"/>
        <v>0</v>
      </c>
      <c r="AR1325" s="26">
        <f t="shared" si="575"/>
        <v>0</v>
      </c>
      <c r="AS1325" s="26">
        <f t="shared" si="576"/>
        <v>0</v>
      </c>
      <c r="AT1325" s="26">
        <f t="shared" si="577"/>
        <v>0</v>
      </c>
      <c r="AU1325" s="26">
        <f t="shared" si="578"/>
        <v>0</v>
      </c>
      <c r="AV1325" s="26">
        <f t="shared" si="579"/>
        <v>0</v>
      </c>
      <c r="AW1325" s="11" t="s">
        <v>653</v>
      </c>
      <c r="AX1325" s="11" t="str">
        <f>VLOOKUP(L1325,Group!$A$2:$B$1000,2,0)</f>
        <v>Maintenance</v>
      </c>
      <c r="AY1325" s="11">
        <f>IF(ISERROR(VLOOKUP(U1325,'ITWR Dump'!$A$2:$Y$5000,15,0)),0,(VLOOKUP('ILC Report'!U1325,'ITWR Dump'!$A$2:$Y$5000,15,0)))</f>
        <v>0</v>
      </c>
      <c r="AZ1325" s="11" t="str">
        <f t="shared" si="580"/>
        <v>No</v>
      </c>
      <c r="BA1325" s="11" t="str">
        <f t="shared" si="581"/>
        <v>BKO</v>
      </c>
      <c r="BB1325" s="11" t="str">
        <f t="shared" si="582"/>
        <v>GM</v>
      </c>
      <c r="BC1325" s="11" t="str">
        <f t="shared" si="583"/>
        <v>No</v>
      </c>
    </row>
    <row r="1326" spans="1:55" x14ac:dyDescent="0.3">
      <c r="A1326" s="11" t="s">
        <v>134</v>
      </c>
      <c r="B1326" s="11" t="s">
        <v>1876</v>
      </c>
      <c r="C1326" s="11" t="s">
        <v>640</v>
      </c>
      <c r="D1326" s="11" t="s">
        <v>2609</v>
      </c>
      <c r="E1326" s="38" t="s">
        <v>2903</v>
      </c>
      <c r="F1326" s="11">
        <v>12</v>
      </c>
      <c r="G1326" s="40" t="s">
        <v>218</v>
      </c>
      <c r="H1326" s="11" t="str">
        <f t="shared" si="565"/>
        <v>Regular</v>
      </c>
      <c r="I1326" s="11" t="str">
        <f t="shared" si="557"/>
        <v>US</v>
      </c>
      <c r="J1326" s="11" t="str">
        <f>IF(ISERROR(VLOOKUP(C1326,'WI Vs ASM'!$B$2:$E$1000,4,0)),0,(VLOOKUP(C1326,'WI Vs ASM'!$B$2:$E$1000,4,0)))</f>
        <v>Onshore</v>
      </c>
      <c r="K1326" s="11" t="str">
        <f>IF(ISERROR(VLOOKUP(C1326,'WI Vs ASM'!$B$2:$F$1000,5,0)),0,(VLOOKUP(C1326,'WI Vs ASM'!$B$2:$F$1000,5,0)))</f>
        <v>09-NonBillable</v>
      </c>
      <c r="L1326" s="11" t="str">
        <f>IF(ISERROR(VLOOKUP(C1326,'WI Vs ASM'!$B$2:$D$1000,3,0)),0,(VLOOKUP(C1326,'WI Vs ASM'!$B$2:$D$1000,3,0)))</f>
        <v>92-Mgmt Onshore (OH)</v>
      </c>
      <c r="M1326" s="11" t="str">
        <f>IF(ISERROR(VLOOKUP(C1326,'WI Vs ASM'!$B$2:$I$1000,8,0)),0,(VLOOKUP(C1326,'WI Vs ASM'!$B$2:$I$1000,8,0)))</f>
        <v>Aneez Ak Rehman</v>
      </c>
      <c r="N1326" s="11" t="str">
        <f>IF(ISERROR(VLOOKUP(C1326,'WI Vs ASM'!$B$2:$G$1000,6,0)),0,(VLOOKUP(C1326,'WI Vs ASM'!$B$2:$G$1000,6,0)))</f>
        <v>Security &amp; IAM</v>
      </c>
      <c r="O1326" s="11" t="str">
        <f>IF(ISERROR(VLOOKUP(C1326,'WI Vs ASM'!$B$2:$H$1000,7,0)),0,(VLOOKUP(C1326,'WI Vs ASM'!$B$2:$H$1000,7,0)))</f>
        <v>Security &amp; IAM</v>
      </c>
      <c r="P1326" s="11" t="str">
        <f t="shared" si="558"/>
        <v>May-17</v>
      </c>
      <c r="Q1326" s="11" t="str">
        <f t="shared" si="559"/>
        <v>Q2</v>
      </c>
      <c r="R1326" s="11" t="str">
        <f>IF(ISERROR(VLOOKUP(C1326,'WI Vs ASM'!$B$2:$J$1000,9,0)),0,(VLOOKUP(C1326,'WI Vs ASM'!$B$2:$J$1000,9,0)))</f>
        <v>Rahmathunnisa Shahabuddin</v>
      </c>
      <c r="S1326" s="11" t="str">
        <f>IF(ISERROR(VLOOKUP(C1326,'WI Vs ASM'!$B$2:$K$1000,10,0)),0,(VLOOKUP(C1326,'WI Vs ASM'!$B$2:$K$1000,10,0)))</f>
        <v>Melody J Pereira</v>
      </c>
      <c r="T1326" s="11" t="str">
        <f>IF(ISERROR(VLOOKUP(C1326,'WI Vs ASM'!$B$2:$L$1000,11,0)),0,(VLOOKUP(C1326,'WI Vs ASM'!$B$2:$L$1000,11,0)))</f>
        <v>Melody J Pereira</v>
      </c>
      <c r="U1326" s="11" t="e">
        <f t="shared" si="566"/>
        <v>#VALUE!</v>
      </c>
      <c r="V1326" s="11" t="str">
        <f t="shared" si="560"/>
        <v>No</v>
      </c>
      <c r="W1326" s="11" t="str">
        <f t="shared" si="561"/>
        <v>No</v>
      </c>
      <c r="X1326" s="11" t="str">
        <f t="shared" si="562"/>
        <v>No</v>
      </c>
      <c r="Y1326" s="11" t="str">
        <f t="shared" si="563"/>
        <v>No</v>
      </c>
      <c r="Z1326" s="11" t="str">
        <f t="shared" si="564"/>
        <v>No</v>
      </c>
      <c r="AA1326" s="11" t="str">
        <f t="shared" si="567"/>
        <v>No</v>
      </c>
      <c r="AB1326" s="11">
        <f>IF(ISERROR(VLOOKUP(U1326,'ITWR Dump'!$A$2:$Y$5000,24,0)),0,(VLOOKUP('ILC Report'!U1326,'ITWR Dump'!$A$2:$Y$5000,24,0)))</f>
        <v>0</v>
      </c>
      <c r="AC1326" s="11" t="str">
        <f t="shared" si="568"/>
        <v>No</v>
      </c>
      <c r="AD1326" s="11" t="str">
        <f t="shared" si="569"/>
        <v/>
      </c>
      <c r="AE1326" s="11">
        <f>IF(ISERROR(VLOOKUP(U1326,'ITWR Dump'!$A$2:$Y$5000,13,0)),0,(VLOOKUP(U1326,'ITWR Dump'!$A$2:$Y$5000,13,0)))</f>
        <v>0</v>
      </c>
      <c r="AF1326" s="11">
        <f>IF(ISERROR(VLOOKUP(U1326,'ITWR Dump'!$A$2:$Y$5000,11,0)),0,(VLOOKUP(U1326,'ITWR Dump'!$A$2:$Y$5000,11,0)))</f>
        <v>0</v>
      </c>
      <c r="AG1326" s="11">
        <f>IF(ISERROR(VLOOKUP(U1326,'ITWR Dump'!$A$2:$Y$5000,2,0)),0,(VLOOKUP(U1326,'ITWR Dump'!$A$2:$Y$5000,2,0)))</f>
        <v>0</v>
      </c>
      <c r="AH1326" s="11">
        <f>IF(ISERROR(VLOOKUP(U1326,'ITWR Dump'!$A$2:$Y$5000,14,0)),0,(VLOOKUP(U1326,'ITWR Dump'!$A$2:$Y$5000,14,0)))</f>
        <v>0</v>
      </c>
      <c r="AI1326" s="11" t="str">
        <f t="shared" si="570"/>
        <v>92-Mgmt Onshore (OH) Landed</v>
      </c>
      <c r="AJ1326" s="11" t="str">
        <f t="shared" si="571"/>
        <v>Landed Onshore</v>
      </c>
      <c r="AK1326" s="11" t="str">
        <f>IF(ISERROR(VLOOKUP(A1326,'Team Data'!$C$2:$U$213,17,0)),0,(VLOOKUP(A1326,'Team Data'!$C$2:$U$213,17,0)))</f>
        <v>BI and RM</v>
      </c>
      <c r="AL1326" s="11" t="str">
        <f t="shared" si="572"/>
        <v>2017-04-24</v>
      </c>
      <c r="AM1326" s="11">
        <f>IF(ISERROR(VLOOKUP(U1326,'ITWR Dump'!$A$2:$Y$5000,16,0)),0,(VLOOKUP(U1326,'ITWR Dump'!$A$2:$Y$5000,16,0)))</f>
        <v>0</v>
      </c>
      <c r="AN1326" s="11">
        <f>IF(ISERROR(VLOOKUP(U1326,'ITWR Dump'!$A$2:$Y$5000,18,0)),0,(VLOOKUP(U1326,'ITWR Dump'!$A$2:$Y$5000,18,0)))</f>
        <v>0</v>
      </c>
      <c r="AO1326" s="11">
        <f>IF(ISERROR(VLOOKUP(U1326,'ITWR Dump'!$A$2:$Y$5000,25,0)),0,(VLOOKUP('ILC Report'!U1326,'ITWR Dump'!$A$2:$Y$5000,25,0)))</f>
        <v>0</v>
      </c>
      <c r="AP1326" s="11">
        <f t="shared" si="573"/>
        <v>0</v>
      </c>
      <c r="AQ1326" s="26">
        <f t="shared" si="574"/>
        <v>0</v>
      </c>
      <c r="AR1326" s="26">
        <f t="shared" si="575"/>
        <v>0</v>
      </c>
      <c r="AS1326" s="26">
        <f t="shared" si="576"/>
        <v>0</v>
      </c>
      <c r="AT1326" s="26">
        <f t="shared" si="577"/>
        <v>0</v>
      </c>
      <c r="AU1326" s="26">
        <f t="shared" si="578"/>
        <v>0</v>
      </c>
      <c r="AV1326" s="26">
        <f t="shared" si="579"/>
        <v>0</v>
      </c>
      <c r="AW1326" s="11" t="s">
        <v>653</v>
      </c>
      <c r="AX1326" s="11" t="str">
        <f>VLOOKUP(L1326,Group!$A$2:$B$1000,2,0)</f>
        <v>Maintenance</v>
      </c>
      <c r="AY1326" s="11">
        <f>IF(ISERROR(VLOOKUP(U1326,'ITWR Dump'!$A$2:$Y$5000,15,0)),0,(VLOOKUP('ILC Report'!U1326,'ITWR Dump'!$A$2:$Y$5000,15,0)))</f>
        <v>0</v>
      </c>
      <c r="AZ1326" s="11" t="str">
        <f t="shared" si="580"/>
        <v>No</v>
      </c>
      <c r="BA1326" s="11" t="str">
        <f t="shared" si="581"/>
        <v>BKO</v>
      </c>
      <c r="BB1326" s="11" t="str">
        <f t="shared" si="582"/>
        <v>GM</v>
      </c>
      <c r="BC1326" s="11" t="str">
        <f t="shared" si="583"/>
        <v>No</v>
      </c>
    </row>
    <row r="1327" spans="1:55" x14ac:dyDescent="0.3">
      <c r="A1327" s="11" t="s">
        <v>134</v>
      </c>
      <c r="B1327" s="11" t="s">
        <v>1876</v>
      </c>
      <c r="C1327" s="11" t="s">
        <v>631</v>
      </c>
      <c r="D1327" s="11" t="s">
        <v>2610</v>
      </c>
      <c r="E1327" s="38" t="s">
        <v>2903</v>
      </c>
      <c r="F1327" s="11">
        <v>10</v>
      </c>
      <c r="G1327" s="40" t="s">
        <v>218</v>
      </c>
      <c r="H1327" s="11" t="str">
        <f t="shared" si="565"/>
        <v>Regular</v>
      </c>
      <c r="I1327" s="11" t="str">
        <f t="shared" si="557"/>
        <v>US</v>
      </c>
      <c r="J1327" s="11" t="str">
        <f>IF(ISERROR(VLOOKUP(C1327,'WI Vs ASM'!$B$2:$E$1000,4,0)),0,(VLOOKUP(C1327,'WI Vs ASM'!$B$2:$E$1000,4,0)))</f>
        <v>Onshore</v>
      </c>
      <c r="K1327" s="11" t="str">
        <f>IF(ISERROR(VLOOKUP(C1327,'WI Vs ASM'!$B$2:$F$1000,5,0)),0,(VLOOKUP(C1327,'WI Vs ASM'!$B$2:$F$1000,5,0)))</f>
        <v>09-NonBillable</v>
      </c>
      <c r="L1327" s="11" t="str">
        <f>IF(ISERROR(VLOOKUP(C1327,'WI Vs ASM'!$B$2:$D$1000,3,0)),0,(VLOOKUP(C1327,'WI Vs ASM'!$B$2:$D$1000,3,0)))</f>
        <v>92-Mgmt Onshore (OH)</v>
      </c>
      <c r="M1327" s="11" t="str">
        <f>IF(ISERROR(VLOOKUP(C1327,'WI Vs ASM'!$B$2:$I$1000,8,0)),0,(VLOOKUP(C1327,'WI Vs ASM'!$B$2:$I$1000,8,0)))</f>
        <v>Aneez Ak Rehman</v>
      </c>
      <c r="N1327" s="11" t="str">
        <f>IF(ISERROR(VLOOKUP(C1327,'WI Vs ASM'!$B$2:$G$1000,6,0)),0,(VLOOKUP(C1327,'WI Vs ASM'!$B$2:$G$1000,6,0)))</f>
        <v>Shared Services</v>
      </c>
      <c r="O1327" s="11" t="str">
        <f>IF(ISERROR(VLOOKUP(C1327,'WI Vs ASM'!$B$2:$H$1000,7,0)),0,(VLOOKUP(C1327,'WI Vs ASM'!$B$2:$H$1000,7,0)))</f>
        <v>Shared Services</v>
      </c>
      <c r="P1327" s="11" t="str">
        <f t="shared" si="558"/>
        <v>May-17</v>
      </c>
      <c r="Q1327" s="11" t="str">
        <f t="shared" si="559"/>
        <v>Q2</v>
      </c>
      <c r="R1327" s="11" t="str">
        <f>IF(ISERROR(VLOOKUP(C1327,'WI Vs ASM'!$B$2:$J$1000,9,0)),0,(VLOOKUP(C1327,'WI Vs ASM'!$B$2:$J$1000,9,0)))</f>
        <v>Jyothi Pai</v>
      </c>
      <c r="S1327" s="11" t="str">
        <f>IF(ISERROR(VLOOKUP(C1327,'WI Vs ASM'!$B$2:$K$1000,10,0)),0,(VLOOKUP(C1327,'WI Vs ASM'!$B$2:$K$1000,10,0)))</f>
        <v>Vasudevan Srinivasan</v>
      </c>
      <c r="T1327" s="11" t="str">
        <f>IF(ISERROR(VLOOKUP(C1327,'WI Vs ASM'!$B$2:$L$1000,11,0)),0,(VLOOKUP(C1327,'WI Vs ASM'!$B$2:$L$1000,11,0)))</f>
        <v>Noha Salama</v>
      </c>
      <c r="U1327" s="11" t="e">
        <f t="shared" si="566"/>
        <v>#VALUE!</v>
      </c>
      <c r="V1327" s="11" t="str">
        <f t="shared" si="560"/>
        <v>No</v>
      </c>
      <c r="W1327" s="11" t="str">
        <f t="shared" si="561"/>
        <v>No</v>
      </c>
      <c r="X1327" s="11" t="str">
        <f t="shared" si="562"/>
        <v>No</v>
      </c>
      <c r="Y1327" s="11" t="str">
        <f t="shared" si="563"/>
        <v>No</v>
      </c>
      <c r="Z1327" s="11" t="str">
        <f t="shared" si="564"/>
        <v>No</v>
      </c>
      <c r="AA1327" s="11" t="str">
        <f t="shared" si="567"/>
        <v>No</v>
      </c>
      <c r="AB1327" s="11">
        <f>IF(ISERROR(VLOOKUP(U1327,'ITWR Dump'!$A$2:$Y$5000,24,0)),0,(VLOOKUP('ILC Report'!U1327,'ITWR Dump'!$A$2:$Y$5000,24,0)))</f>
        <v>0</v>
      </c>
      <c r="AC1327" s="11" t="str">
        <f t="shared" si="568"/>
        <v>No</v>
      </c>
      <c r="AD1327" s="11" t="str">
        <f t="shared" si="569"/>
        <v/>
      </c>
      <c r="AE1327" s="11">
        <f>IF(ISERROR(VLOOKUP(U1327,'ITWR Dump'!$A$2:$Y$5000,13,0)),0,(VLOOKUP(U1327,'ITWR Dump'!$A$2:$Y$5000,13,0)))</f>
        <v>0</v>
      </c>
      <c r="AF1327" s="11">
        <f>IF(ISERROR(VLOOKUP(U1327,'ITWR Dump'!$A$2:$Y$5000,11,0)),0,(VLOOKUP(U1327,'ITWR Dump'!$A$2:$Y$5000,11,0)))</f>
        <v>0</v>
      </c>
      <c r="AG1327" s="11">
        <f>IF(ISERROR(VLOOKUP(U1327,'ITWR Dump'!$A$2:$Y$5000,2,0)),0,(VLOOKUP(U1327,'ITWR Dump'!$A$2:$Y$5000,2,0)))</f>
        <v>0</v>
      </c>
      <c r="AH1327" s="11">
        <f>IF(ISERROR(VLOOKUP(U1327,'ITWR Dump'!$A$2:$Y$5000,14,0)),0,(VLOOKUP(U1327,'ITWR Dump'!$A$2:$Y$5000,14,0)))</f>
        <v>0</v>
      </c>
      <c r="AI1327" s="11" t="str">
        <f t="shared" si="570"/>
        <v>92-Mgmt Onshore (OH) Landed</v>
      </c>
      <c r="AJ1327" s="11" t="str">
        <f t="shared" si="571"/>
        <v>Landed Onshore</v>
      </c>
      <c r="AK1327" s="11" t="str">
        <f>IF(ISERROR(VLOOKUP(A1327,'Team Data'!$C$2:$U$213,17,0)),0,(VLOOKUP(A1327,'Team Data'!$C$2:$U$213,17,0)))</f>
        <v>BI and RM</v>
      </c>
      <c r="AL1327" s="11" t="str">
        <f t="shared" si="572"/>
        <v>2017-04-24</v>
      </c>
      <c r="AM1327" s="11">
        <f>IF(ISERROR(VLOOKUP(U1327,'ITWR Dump'!$A$2:$Y$5000,16,0)),0,(VLOOKUP(U1327,'ITWR Dump'!$A$2:$Y$5000,16,0)))</f>
        <v>0</v>
      </c>
      <c r="AN1327" s="11">
        <f>IF(ISERROR(VLOOKUP(U1327,'ITWR Dump'!$A$2:$Y$5000,18,0)),0,(VLOOKUP(U1327,'ITWR Dump'!$A$2:$Y$5000,18,0)))</f>
        <v>0</v>
      </c>
      <c r="AO1327" s="11">
        <f>IF(ISERROR(VLOOKUP(U1327,'ITWR Dump'!$A$2:$Y$5000,25,0)),0,(VLOOKUP('ILC Report'!U1327,'ITWR Dump'!$A$2:$Y$5000,25,0)))</f>
        <v>0</v>
      </c>
      <c r="AP1327" s="11">
        <f t="shared" si="573"/>
        <v>0</v>
      </c>
      <c r="AQ1327" s="26">
        <f t="shared" si="574"/>
        <v>0</v>
      </c>
      <c r="AR1327" s="26">
        <f t="shared" si="575"/>
        <v>0</v>
      </c>
      <c r="AS1327" s="26">
        <f t="shared" si="576"/>
        <v>0</v>
      </c>
      <c r="AT1327" s="26">
        <f t="shared" si="577"/>
        <v>0</v>
      </c>
      <c r="AU1327" s="26">
        <f t="shared" si="578"/>
        <v>0</v>
      </c>
      <c r="AV1327" s="26">
        <f t="shared" si="579"/>
        <v>0</v>
      </c>
      <c r="AW1327" s="11" t="s">
        <v>653</v>
      </c>
      <c r="AX1327" s="11" t="str">
        <f>VLOOKUP(L1327,Group!$A$2:$B$1000,2,0)</f>
        <v>Maintenance</v>
      </c>
      <c r="AY1327" s="11">
        <f>IF(ISERROR(VLOOKUP(U1327,'ITWR Dump'!$A$2:$Y$5000,15,0)),0,(VLOOKUP('ILC Report'!U1327,'ITWR Dump'!$A$2:$Y$5000,15,0)))</f>
        <v>0</v>
      </c>
      <c r="AZ1327" s="11" t="str">
        <f t="shared" si="580"/>
        <v>No</v>
      </c>
      <c r="BA1327" s="11" t="str">
        <f t="shared" si="581"/>
        <v>BKO</v>
      </c>
      <c r="BB1327" s="11" t="str">
        <f t="shared" si="582"/>
        <v>GM</v>
      </c>
      <c r="BC1327" s="11" t="str">
        <f t="shared" si="583"/>
        <v>No</v>
      </c>
    </row>
    <row r="1328" spans="1:55" x14ac:dyDescent="0.3">
      <c r="A1328" s="11" t="s">
        <v>134</v>
      </c>
      <c r="B1328" s="11" t="s">
        <v>1876</v>
      </c>
      <c r="C1328" s="11" t="s">
        <v>646</v>
      </c>
      <c r="D1328" s="11" t="s">
        <v>2611</v>
      </c>
      <c r="E1328" s="38" t="s">
        <v>2903</v>
      </c>
      <c r="F1328" s="11">
        <v>9</v>
      </c>
      <c r="G1328" s="40" t="s">
        <v>218</v>
      </c>
      <c r="H1328" s="11" t="str">
        <f t="shared" si="565"/>
        <v>Regular</v>
      </c>
      <c r="I1328" s="11" t="str">
        <f t="shared" si="557"/>
        <v>US</v>
      </c>
      <c r="J1328" s="11" t="str">
        <f>IF(ISERROR(VLOOKUP(C1328,'WI Vs ASM'!$B$2:$E$1000,4,0)),0,(VLOOKUP(C1328,'WI Vs ASM'!$B$2:$E$1000,4,0)))</f>
        <v>Onshore</v>
      </c>
      <c r="K1328" s="11" t="str">
        <f>IF(ISERROR(VLOOKUP(C1328,'WI Vs ASM'!$B$2:$F$1000,5,0)),0,(VLOOKUP(C1328,'WI Vs ASM'!$B$2:$F$1000,5,0)))</f>
        <v>02-Variable Billable</v>
      </c>
      <c r="L1328" s="11" t="str">
        <f>IF(ISERROR(VLOOKUP(C1328,'WI Vs ASM'!$B$2:$D$1000,3,0)),0,(VLOOKUP(C1328,'WI Vs ASM'!$B$2:$D$1000,3,0)))</f>
        <v>10-Enhancement Onshore</v>
      </c>
      <c r="M1328" s="11" t="str">
        <f>IF(ISERROR(VLOOKUP(C1328,'WI Vs ASM'!$B$2:$I$1000,8,0)),0,(VLOOKUP(C1328,'WI Vs ASM'!$B$2:$I$1000,8,0)))</f>
        <v>Prakash Varadachari</v>
      </c>
      <c r="N1328" s="11" t="str">
        <f>IF(ISERROR(VLOOKUP(C1328,'WI Vs ASM'!$B$2:$G$1000,6,0)),0,(VLOOKUP(C1328,'WI Vs ASM'!$B$2:$G$1000,6,0)))</f>
        <v>FFIC Account Team</v>
      </c>
      <c r="O1328" s="11" t="str">
        <f>IF(ISERROR(VLOOKUP(C1328,'WI Vs ASM'!$B$2:$H$1000,7,0)),0,(VLOOKUP(C1328,'WI Vs ASM'!$B$2:$H$1000,7,0)))</f>
        <v>FFIC Account Team</v>
      </c>
      <c r="P1328" s="11" t="str">
        <f t="shared" si="558"/>
        <v>May-17</v>
      </c>
      <c r="Q1328" s="11" t="str">
        <f t="shared" si="559"/>
        <v>Q2</v>
      </c>
      <c r="R1328" s="11" t="str">
        <f>IF(ISERROR(VLOOKUP(C1328,'WI Vs ASM'!$B$2:$J$1000,9,0)),0,(VLOOKUP(C1328,'WI Vs ASM'!$B$2:$J$1000,9,0)))</f>
        <v>Chandraprabha Palaniswamy</v>
      </c>
      <c r="S1328" s="11" t="str">
        <f>IF(ISERROR(VLOOKUP(C1328,'WI Vs ASM'!$B$2:$K$1000,10,0)),0,(VLOOKUP(C1328,'WI Vs ASM'!$B$2:$K$1000,10,0)))</f>
        <v>Ron Gilmour</v>
      </c>
      <c r="T1328" s="11" t="str">
        <f>IF(ISERROR(VLOOKUP(C1328,'WI Vs ASM'!$B$2:$L$1000,11,0)),0,(VLOOKUP(C1328,'WI Vs ASM'!$B$2:$L$1000,11,0)))</f>
        <v>Ron Gilmour</v>
      </c>
      <c r="U1328" s="11" t="str">
        <f t="shared" si="566"/>
        <v>WR533960</v>
      </c>
      <c r="V1328" s="11" t="str">
        <f t="shared" si="560"/>
        <v>No</v>
      </c>
      <c r="W1328" s="11" t="str">
        <f t="shared" si="561"/>
        <v>Yes</v>
      </c>
      <c r="X1328" s="11" t="str">
        <f t="shared" si="562"/>
        <v>No</v>
      </c>
      <c r="Y1328" s="11" t="str">
        <f t="shared" si="563"/>
        <v>No</v>
      </c>
      <c r="Z1328" s="11" t="str">
        <f t="shared" si="564"/>
        <v>No</v>
      </c>
      <c r="AA1328" s="11" t="str">
        <f t="shared" si="567"/>
        <v>No</v>
      </c>
      <c r="AB1328" s="11">
        <f>IF(ISERROR(VLOOKUP(U1328,'ITWR Dump'!$A$2:$Y$5000,24,0)),0,(VLOOKUP('ILC Report'!U1328,'ITWR Dump'!$A$2:$Y$5000,24,0)))</f>
        <v>0</v>
      </c>
      <c r="AC1328" s="11" t="str">
        <f t="shared" si="568"/>
        <v>No</v>
      </c>
      <c r="AD1328" s="11" t="str">
        <f t="shared" si="569"/>
        <v/>
      </c>
      <c r="AE1328" s="11">
        <f>IF(ISERROR(VLOOKUP(U1328,'ITWR Dump'!$A$2:$Y$5000,13,0)),0,(VLOOKUP(U1328,'ITWR Dump'!$A$2:$Y$5000,13,0)))</f>
        <v>0</v>
      </c>
      <c r="AF1328" s="11">
        <f>IF(ISERROR(VLOOKUP(U1328,'ITWR Dump'!$A$2:$Y$5000,11,0)),0,(VLOOKUP(U1328,'ITWR Dump'!$A$2:$Y$5000,11,0)))</f>
        <v>0</v>
      </c>
      <c r="AG1328" s="11">
        <f>IF(ISERROR(VLOOKUP(U1328,'ITWR Dump'!$A$2:$Y$5000,2,0)),0,(VLOOKUP(U1328,'ITWR Dump'!$A$2:$Y$5000,2,0)))</f>
        <v>0</v>
      </c>
      <c r="AH1328" s="11">
        <f>IF(ISERROR(VLOOKUP(U1328,'ITWR Dump'!$A$2:$Y$5000,14,0)),0,(VLOOKUP(U1328,'ITWR Dump'!$A$2:$Y$5000,14,0)))</f>
        <v>0</v>
      </c>
      <c r="AI1328" s="11" t="str">
        <f t="shared" si="570"/>
        <v>10-Enhancement Onshore Landed</v>
      </c>
      <c r="AJ1328" s="11" t="str">
        <f t="shared" si="571"/>
        <v>Landed Onshore</v>
      </c>
      <c r="AK1328" s="11" t="str">
        <f>IF(ISERROR(VLOOKUP(A1328,'Team Data'!$C$2:$U$213,17,0)),0,(VLOOKUP(A1328,'Team Data'!$C$2:$U$213,17,0)))</f>
        <v>BI and RM</v>
      </c>
      <c r="AL1328" s="11" t="str">
        <f t="shared" si="572"/>
        <v>2017-04-24</v>
      </c>
      <c r="AM1328" s="11">
        <f>IF(ISERROR(VLOOKUP(U1328,'ITWR Dump'!$A$2:$Y$5000,16,0)),0,(VLOOKUP(U1328,'ITWR Dump'!$A$2:$Y$5000,16,0)))</f>
        <v>0</v>
      </c>
      <c r="AN1328" s="11">
        <f>IF(ISERROR(VLOOKUP(U1328,'ITWR Dump'!$A$2:$Y$5000,18,0)),0,(VLOOKUP(U1328,'ITWR Dump'!$A$2:$Y$5000,18,0)))</f>
        <v>0</v>
      </c>
      <c r="AO1328" s="11">
        <f>IF(ISERROR(VLOOKUP(U1328,'ITWR Dump'!$A$2:$Y$5000,25,0)),0,(VLOOKUP('ILC Report'!U1328,'ITWR Dump'!$A$2:$Y$5000,25,0)))</f>
        <v>0</v>
      </c>
      <c r="AP1328" s="11">
        <f t="shared" si="573"/>
        <v>0</v>
      </c>
      <c r="AQ1328" s="26">
        <f t="shared" si="574"/>
        <v>0</v>
      </c>
      <c r="AR1328" s="26">
        <f t="shared" si="575"/>
        <v>0</v>
      </c>
      <c r="AS1328" s="26">
        <f t="shared" si="576"/>
        <v>0</v>
      </c>
      <c r="AT1328" s="26">
        <f t="shared" si="577"/>
        <v>0</v>
      </c>
      <c r="AU1328" s="26">
        <f t="shared" si="578"/>
        <v>0</v>
      </c>
      <c r="AV1328" s="26">
        <f t="shared" si="579"/>
        <v>0</v>
      </c>
      <c r="AW1328" s="11" t="s">
        <v>653</v>
      </c>
      <c r="AX1328" s="11" t="str">
        <f>VLOOKUP(L1328,Group!$A$2:$B$1000,2,0)</f>
        <v>Enhancement</v>
      </c>
      <c r="AY1328" s="11">
        <f>IF(ISERROR(VLOOKUP(U1328,'ITWR Dump'!$A$2:$Y$5000,15,0)),0,(VLOOKUP('ILC Report'!U1328,'ITWR Dump'!$A$2:$Y$5000,15,0)))</f>
        <v>0</v>
      </c>
      <c r="AZ1328" s="11" t="str">
        <f t="shared" si="580"/>
        <v>No</v>
      </c>
      <c r="BA1328" s="11" t="str">
        <f t="shared" si="581"/>
        <v>BKO</v>
      </c>
      <c r="BB1328" s="11" t="str">
        <f t="shared" si="582"/>
        <v>EL</v>
      </c>
      <c r="BC1328" s="11" t="str">
        <f t="shared" si="583"/>
        <v>No</v>
      </c>
    </row>
    <row r="1329" spans="1:55" x14ac:dyDescent="0.3">
      <c r="A1329" s="11" t="s">
        <v>134</v>
      </c>
      <c r="B1329" s="11" t="s">
        <v>1876</v>
      </c>
      <c r="C1329" s="11" t="s">
        <v>635</v>
      </c>
      <c r="D1329" s="11" t="s">
        <v>2608</v>
      </c>
      <c r="E1329" s="38" t="s">
        <v>2904</v>
      </c>
      <c r="F1329" s="11">
        <v>14</v>
      </c>
      <c r="G1329" s="40" t="s">
        <v>218</v>
      </c>
      <c r="H1329" s="11" t="str">
        <f t="shared" si="565"/>
        <v>Regular</v>
      </c>
      <c r="I1329" s="11" t="str">
        <f t="shared" si="557"/>
        <v>US</v>
      </c>
      <c r="J1329" s="11" t="str">
        <f>IF(ISERROR(VLOOKUP(C1329,'WI Vs ASM'!$B$2:$E$1000,4,0)),0,(VLOOKUP(C1329,'WI Vs ASM'!$B$2:$E$1000,4,0)))</f>
        <v>Onshore</v>
      </c>
      <c r="K1329" s="11" t="str">
        <f>IF(ISERROR(VLOOKUP(C1329,'WI Vs ASM'!$B$2:$F$1000,5,0)),0,(VLOOKUP(C1329,'WI Vs ASM'!$B$2:$F$1000,5,0)))</f>
        <v>01-Fixed Price</v>
      </c>
      <c r="L1329" s="11" t="str">
        <f>IF(ISERROR(VLOOKUP(C1329,'WI Vs ASM'!$B$2:$D$1000,3,0)),0,(VLOOKUP(C1329,'WI Vs ASM'!$B$2:$D$1000,3,0)))</f>
        <v>92-Mgmt Onshore (OH)</v>
      </c>
      <c r="M1329" s="11" t="str">
        <f>IF(ISERROR(VLOOKUP(C1329,'WI Vs ASM'!$B$2:$I$1000,8,0)),0,(VLOOKUP(C1329,'WI Vs ASM'!$B$2:$I$1000,8,0)))</f>
        <v>Aneez Ak Rehman</v>
      </c>
      <c r="N1329" s="11" t="str">
        <f>IF(ISERROR(VLOOKUP(C1329,'WI Vs ASM'!$B$2:$G$1000,6,0)),0,(VLOOKUP(C1329,'WI Vs ASM'!$B$2:$G$1000,6,0)))</f>
        <v>FileNet</v>
      </c>
      <c r="O1329" s="11" t="str">
        <f>IF(ISERROR(VLOOKUP(C1329,'WI Vs ASM'!$B$2:$H$1000,7,0)),0,(VLOOKUP(C1329,'WI Vs ASM'!$B$2:$H$1000,7,0)))</f>
        <v>FileNet</v>
      </c>
      <c r="P1329" s="11" t="str">
        <f t="shared" si="558"/>
        <v>May-17</v>
      </c>
      <c r="Q1329" s="11" t="str">
        <f t="shared" si="559"/>
        <v>Q2</v>
      </c>
      <c r="R1329" s="11" t="str">
        <f>IF(ISERROR(VLOOKUP(C1329,'WI Vs ASM'!$B$2:$J$1000,9,0)),0,(VLOOKUP(C1329,'WI Vs ASM'!$B$2:$J$1000,9,0)))</f>
        <v>Chandraprabha Palaniswamy</v>
      </c>
      <c r="S1329" s="11" t="str">
        <f>IF(ISERROR(VLOOKUP(C1329,'WI Vs ASM'!$B$2:$K$1000,10,0)),0,(VLOOKUP(C1329,'WI Vs ASM'!$B$2:$K$1000,10,0)))</f>
        <v>Vasudevan Srinivasan</v>
      </c>
      <c r="T1329" s="11" t="str">
        <f>IF(ISERROR(VLOOKUP(C1329,'WI Vs ASM'!$B$2:$L$1000,11,0)),0,(VLOOKUP(C1329,'WI Vs ASM'!$B$2:$L$1000,11,0)))</f>
        <v>Noha Salama</v>
      </c>
      <c r="U1329" s="11" t="e">
        <f t="shared" si="566"/>
        <v>#VALUE!</v>
      </c>
      <c r="V1329" s="11" t="str">
        <f t="shared" si="560"/>
        <v>No</v>
      </c>
      <c r="W1329" s="11" t="str">
        <f t="shared" si="561"/>
        <v>Yes</v>
      </c>
      <c r="X1329" s="11" t="str">
        <f t="shared" si="562"/>
        <v>No</v>
      </c>
      <c r="Y1329" s="11" t="str">
        <f t="shared" si="563"/>
        <v>No</v>
      </c>
      <c r="Z1329" s="11" t="str">
        <f t="shared" si="564"/>
        <v>No</v>
      </c>
      <c r="AA1329" s="11" t="str">
        <f t="shared" si="567"/>
        <v>No</v>
      </c>
      <c r="AB1329" s="11">
        <f>IF(ISERROR(VLOOKUP(U1329,'ITWR Dump'!$A$2:$Y$5000,24,0)),0,(VLOOKUP('ILC Report'!U1329,'ITWR Dump'!$A$2:$Y$5000,24,0)))</f>
        <v>0</v>
      </c>
      <c r="AC1329" s="11" t="str">
        <f t="shared" si="568"/>
        <v>No</v>
      </c>
      <c r="AD1329" s="11" t="str">
        <f t="shared" si="569"/>
        <v/>
      </c>
      <c r="AE1329" s="11">
        <f>IF(ISERROR(VLOOKUP(U1329,'ITWR Dump'!$A$2:$Y$5000,13,0)),0,(VLOOKUP(U1329,'ITWR Dump'!$A$2:$Y$5000,13,0)))</f>
        <v>0</v>
      </c>
      <c r="AF1329" s="11">
        <f>IF(ISERROR(VLOOKUP(U1329,'ITWR Dump'!$A$2:$Y$5000,11,0)),0,(VLOOKUP(U1329,'ITWR Dump'!$A$2:$Y$5000,11,0)))</f>
        <v>0</v>
      </c>
      <c r="AG1329" s="11">
        <f>IF(ISERROR(VLOOKUP(U1329,'ITWR Dump'!$A$2:$Y$5000,2,0)),0,(VLOOKUP(U1329,'ITWR Dump'!$A$2:$Y$5000,2,0)))</f>
        <v>0</v>
      </c>
      <c r="AH1329" s="11">
        <f>IF(ISERROR(VLOOKUP(U1329,'ITWR Dump'!$A$2:$Y$5000,14,0)),0,(VLOOKUP(U1329,'ITWR Dump'!$A$2:$Y$5000,14,0)))</f>
        <v>0</v>
      </c>
      <c r="AI1329" s="11" t="str">
        <f t="shared" si="570"/>
        <v>92-Mgmt Onshore (OH) Landed</v>
      </c>
      <c r="AJ1329" s="11" t="str">
        <f t="shared" si="571"/>
        <v>Landed Onshore</v>
      </c>
      <c r="AK1329" s="11" t="str">
        <f>IF(ISERROR(VLOOKUP(A1329,'Team Data'!$C$2:$U$213,17,0)),0,(VLOOKUP(A1329,'Team Data'!$C$2:$U$213,17,0)))</f>
        <v>BI and RM</v>
      </c>
      <c r="AL1329" s="11" t="str">
        <f t="shared" si="572"/>
        <v>2017-04-24</v>
      </c>
      <c r="AM1329" s="11">
        <f>IF(ISERROR(VLOOKUP(U1329,'ITWR Dump'!$A$2:$Y$5000,16,0)),0,(VLOOKUP(U1329,'ITWR Dump'!$A$2:$Y$5000,16,0)))</f>
        <v>0</v>
      </c>
      <c r="AN1329" s="11">
        <f>IF(ISERROR(VLOOKUP(U1329,'ITWR Dump'!$A$2:$Y$5000,18,0)),0,(VLOOKUP(U1329,'ITWR Dump'!$A$2:$Y$5000,18,0)))</f>
        <v>0</v>
      </c>
      <c r="AO1329" s="11">
        <f>IF(ISERROR(VLOOKUP(U1329,'ITWR Dump'!$A$2:$Y$5000,25,0)),0,(VLOOKUP('ILC Report'!U1329,'ITWR Dump'!$A$2:$Y$5000,25,0)))</f>
        <v>0</v>
      </c>
      <c r="AP1329" s="11">
        <f t="shared" si="573"/>
        <v>0</v>
      </c>
      <c r="AQ1329" s="26">
        <f t="shared" si="574"/>
        <v>0</v>
      </c>
      <c r="AR1329" s="26">
        <f t="shared" si="575"/>
        <v>0</v>
      </c>
      <c r="AS1329" s="26">
        <f t="shared" si="576"/>
        <v>0</v>
      </c>
      <c r="AT1329" s="26">
        <f t="shared" si="577"/>
        <v>0</v>
      </c>
      <c r="AU1329" s="26">
        <f t="shared" si="578"/>
        <v>0</v>
      </c>
      <c r="AV1329" s="26">
        <f t="shared" si="579"/>
        <v>0</v>
      </c>
      <c r="AW1329" s="11" t="s">
        <v>653</v>
      </c>
      <c r="AX1329" s="11" t="str">
        <f>VLOOKUP(L1329,Group!$A$2:$B$1000,2,0)</f>
        <v>Maintenance</v>
      </c>
      <c r="AY1329" s="11">
        <f>IF(ISERROR(VLOOKUP(U1329,'ITWR Dump'!$A$2:$Y$5000,15,0)),0,(VLOOKUP('ILC Report'!U1329,'ITWR Dump'!$A$2:$Y$5000,15,0)))</f>
        <v>0</v>
      </c>
      <c r="AZ1329" s="11" t="str">
        <f t="shared" si="580"/>
        <v>No</v>
      </c>
      <c r="BA1329" s="11" t="str">
        <f t="shared" si="581"/>
        <v>BKO</v>
      </c>
      <c r="BB1329" s="11" t="str">
        <f t="shared" si="582"/>
        <v>GM</v>
      </c>
      <c r="BC1329" s="11" t="str">
        <f t="shared" si="583"/>
        <v>No</v>
      </c>
    </row>
    <row r="1330" spans="1:55" x14ac:dyDescent="0.3">
      <c r="A1330" s="11" t="s">
        <v>134</v>
      </c>
      <c r="B1330" s="11" t="s">
        <v>1876</v>
      </c>
      <c r="C1330" s="11" t="s">
        <v>640</v>
      </c>
      <c r="D1330" s="11" t="s">
        <v>2609</v>
      </c>
      <c r="E1330" s="38" t="s">
        <v>2904</v>
      </c>
      <c r="F1330" s="11">
        <v>12</v>
      </c>
      <c r="G1330" s="40" t="s">
        <v>218</v>
      </c>
      <c r="H1330" s="11" t="str">
        <f t="shared" si="565"/>
        <v>Regular</v>
      </c>
      <c r="I1330" s="11" t="str">
        <f t="shared" si="557"/>
        <v>US</v>
      </c>
      <c r="J1330" s="11" t="str">
        <f>IF(ISERROR(VLOOKUP(C1330,'WI Vs ASM'!$B$2:$E$1000,4,0)),0,(VLOOKUP(C1330,'WI Vs ASM'!$B$2:$E$1000,4,0)))</f>
        <v>Onshore</v>
      </c>
      <c r="K1330" s="11" t="str">
        <f>IF(ISERROR(VLOOKUP(C1330,'WI Vs ASM'!$B$2:$F$1000,5,0)),0,(VLOOKUP(C1330,'WI Vs ASM'!$B$2:$F$1000,5,0)))</f>
        <v>09-NonBillable</v>
      </c>
      <c r="L1330" s="11" t="str">
        <f>IF(ISERROR(VLOOKUP(C1330,'WI Vs ASM'!$B$2:$D$1000,3,0)),0,(VLOOKUP(C1330,'WI Vs ASM'!$B$2:$D$1000,3,0)))</f>
        <v>92-Mgmt Onshore (OH)</v>
      </c>
      <c r="M1330" s="11" t="str">
        <f>IF(ISERROR(VLOOKUP(C1330,'WI Vs ASM'!$B$2:$I$1000,8,0)),0,(VLOOKUP(C1330,'WI Vs ASM'!$B$2:$I$1000,8,0)))</f>
        <v>Aneez Ak Rehman</v>
      </c>
      <c r="N1330" s="11" t="str">
        <f>IF(ISERROR(VLOOKUP(C1330,'WI Vs ASM'!$B$2:$G$1000,6,0)),0,(VLOOKUP(C1330,'WI Vs ASM'!$B$2:$G$1000,6,0)))</f>
        <v>Security &amp; IAM</v>
      </c>
      <c r="O1330" s="11" t="str">
        <f>IF(ISERROR(VLOOKUP(C1330,'WI Vs ASM'!$B$2:$H$1000,7,0)),0,(VLOOKUP(C1330,'WI Vs ASM'!$B$2:$H$1000,7,0)))</f>
        <v>Security &amp; IAM</v>
      </c>
      <c r="P1330" s="11" t="str">
        <f t="shared" si="558"/>
        <v>May-17</v>
      </c>
      <c r="Q1330" s="11" t="str">
        <f t="shared" si="559"/>
        <v>Q2</v>
      </c>
      <c r="R1330" s="11" t="str">
        <f>IF(ISERROR(VLOOKUP(C1330,'WI Vs ASM'!$B$2:$J$1000,9,0)),0,(VLOOKUP(C1330,'WI Vs ASM'!$B$2:$J$1000,9,0)))</f>
        <v>Rahmathunnisa Shahabuddin</v>
      </c>
      <c r="S1330" s="11" t="str">
        <f>IF(ISERROR(VLOOKUP(C1330,'WI Vs ASM'!$B$2:$K$1000,10,0)),0,(VLOOKUP(C1330,'WI Vs ASM'!$B$2:$K$1000,10,0)))</f>
        <v>Melody J Pereira</v>
      </c>
      <c r="T1330" s="11" t="str">
        <f>IF(ISERROR(VLOOKUP(C1330,'WI Vs ASM'!$B$2:$L$1000,11,0)),0,(VLOOKUP(C1330,'WI Vs ASM'!$B$2:$L$1000,11,0)))</f>
        <v>Melody J Pereira</v>
      </c>
      <c r="U1330" s="11" t="e">
        <f t="shared" si="566"/>
        <v>#VALUE!</v>
      </c>
      <c r="V1330" s="11" t="str">
        <f t="shared" si="560"/>
        <v>No</v>
      </c>
      <c r="W1330" s="11" t="str">
        <f t="shared" si="561"/>
        <v>No</v>
      </c>
      <c r="X1330" s="11" t="str">
        <f t="shared" si="562"/>
        <v>No</v>
      </c>
      <c r="Y1330" s="11" t="str">
        <f t="shared" si="563"/>
        <v>No</v>
      </c>
      <c r="Z1330" s="11" t="str">
        <f t="shared" si="564"/>
        <v>No</v>
      </c>
      <c r="AA1330" s="11" t="str">
        <f t="shared" si="567"/>
        <v>No</v>
      </c>
      <c r="AB1330" s="11">
        <f>IF(ISERROR(VLOOKUP(U1330,'ITWR Dump'!$A$2:$Y$5000,24,0)),0,(VLOOKUP('ILC Report'!U1330,'ITWR Dump'!$A$2:$Y$5000,24,0)))</f>
        <v>0</v>
      </c>
      <c r="AC1330" s="11" t="str">
        <f t="shared" si="568"/>
        <v>No</v>
      </c>
      <c r="AD1330" s="11" t="str">
        <f t="shared" si="569"/>
        <v/>
      </c>
      <c r="AE1330" s="11">
        <f>IF(ISERROR(VLOOKUP(U1330,'ITWR Dump'!$A$2:$Y$5000,13,0)),0,(VLOOKUP(U1330,'ITWR Dump'!$A$2:$Y$5000,13,0)))</f>
        <v>0</v>
      </c>
      <c r="AF1330" s="11">
        <f>IF(ISERROR(VLOOKUP(U1330,'ITWR Dump'!$A$2:$Y$5000,11,0)),0,(VLOOKUP(U1330,'ITWR Dump'!$A$2:$Y$5000,11,0)))</f>
        <v>0</v>
      </c>
      <c r="AG1330" s="11">
        <f>IF(ISERROR(VLOOKUP(U1330,'ITWR Dump'!$A$2:$Y$5000,2,0)),0,(VLOOKUP(U1330,'ITWR Dump'!$A$2:$Y$5000,2,0)))</f>
        <v>0</v>
      </c>
      <c r="AH1330" s="11">
        <f>IF(ISERROR(VLOOKUP(U1330,'ITWR Dump'!$A$2:$Y$5000,14,0)),0,(VLOOKUP(U1330,'ITWR Dump'!$A$2:$Y$5000,14,0)))</f>
        <v>0</v>
      </c>
      <c r="AI1330" s="11" t="str">
        <f t="shared" si="570"/>
        <v>92-Mgmt Onshore (OH) Landed</v>
      </c>
      <c r="AJ1330" s="11" t="str">
        <f t="shared" si="571"/>
        <v>Landed Onshore</v>
      </c>
      <c r="AK1330" s="11" t="str">
        <f>IF(ISERROR(VLOOKUP(A1330,'Team Data'!$C$2:$U$213,17,0)),0,(VLOOKUP(A1330,'Team Data'!$C$2:$U$213,17,0)))</f>
        <v>BI and RM</v>
      </c>
      <c r="AL1330" s="11" t="str">
        <f t="shared" si="572"/>
        <v>2017-04-24</v>
      </c>
      <c r="AM1330" s="11">
        <f>IF(ISERROR(VLOOKUP(U1330,'ITWR Dump'!$A$2:$Y$5000,16,0)),0,(VLOOKUP(U1330,'ITWR Dump'!$A$2:$Y$5000,16,0)))</f>
        <v>0</v>
      </c>
      <c r="AN1330" s="11">
        <f>IF(ISERROR(VLOOKUP(U1330,'ITWR Dump'!$A$2:$Y$5000,18,0)),0,(VLOOKUP(U1330,'ITWR Dump'!$A$2:$Y$5000,18,0)))</f>
        <v>0</v>
      </c>
      <c r="AO1330" s="11">
        <f>IF(ISERROR(VLOOKUP(U1330,'ITWR Dump'!$A$2:$Y$5000,25,0)),0,(VLOOKUP('ILC Report'!U1330,'ITWR Dump'!$A$2:$Y$5000,25,0)))</f>
        <v>0</v>
      </c>
      <c r="AP1330" s="11">
        <f t="shared" si="573"/>
        <v>0</v>
      </c>
      <c r="AQ1330" s="26">
        <f t="shared" si="574"/>
        <v>0</v>
      </c>
      <c r="AR1330" s="26">
        <f t="shared" si="575"/>
        <v>0</v>
      </c>
      <c r="AS1330" s="26">
        <f t="shared" si="576"/>
        <v>0</v>
      </c>
      <c r="AT1330" s="26">
        <f t="shared" si="577"/>
        <v>0</v>
      </c>
      <c r="AU1330" s="26">
        <f t="shared" si="578"/>
        <v>0</v>
      </c>
      <c r="AV1330" s="26">
        <f t="shared" si="579"/>
        <v>0</v>
      </c>
      <c r="AW1330" s="11" t="s">
        <v>653</v>
      </c>
      <c r="AX1330" s="11" t="str">
        <f>VLOOKUP(L1330,Group!$A$2:$B$1000,2,0)</f>
        <v>Maintenance</v>
      </c>
      <c r="AY1330" s="11">
        <f>IF(ISERROR(VLOOKUP(U1330,'ITWR Dump'!$A$2:$Y$5000,15,0)),0,(VLOOKUP('ILC Report'!U1330,'ITWR Dump'!$A$2:$Y$5000,15,0)))</f>
        <v>0</v>
      </c>
      <c r="AZ1330" s="11" t="str">
        <f t="shared" si="580"/>
        <v>No</v>
      </c>
      <c r="BA1330" s="11" t="str">
        <f t="shared" si="581"/>
        <v>BKO</v>
      </c>
      <c r="BB1330" s="11" t="str">
        <f t="shared" si="582"/>
        <v>GM</v>
      </c>
      <c r="BC1330" s="11" t="str">
        <f t="shared" si="583"/>
        <v>No</v>
      </c>
    </row>
    <row r="1331" spans="1:55" x14ac:dyDescent="0.3">
      <c r="A1331" s="11" t="s">
        <v>134</v>
      </c>
      <c r="B1331" s="11" t="s">
        <v>1876</v>
      </c>
      <c r="C1331" s="11" t="s">
        <v>631</v>
      </c>
      <c r="D1331" s="11" t="s">
        <v>2610</v>
      </c>
      <c r="E1331" s="38" t="s">
        <v>2904</v>
      </c>
      <c r="F1331" s="11">
        <v>10</v>
      </c>
      <c r="G1331" s="40" t="s">
        <v>218</v>
      </c>
      <c r="H1331" s="11" t="str">
        <f t="shared" si="565"/>
        <v>Regular</v>
      </c>
      <c r="I1331" s="11" t="str">
        <f t="shared" si="557"/>
        <v>US</v>
      </c>
      <c r="J1331" s="11" t="str">
        <f>IF(ISERROR(VLOOKUP(C1331,'WI Vs ASM'!$B$2:$E$1000,4,0)),0,(VLOOKUP(C1331,'WI Vs ASM'!$B$2:$E$1000,4,0)))</f>
        <v>Onshore</v>
      </c>
      <c r="K1331" s="11" t="str">
        <f>IF(ISERROR(VLOOKUP(C1331,'WI Vs ASM'!$B$2:$F$1000,5,0)),0,(VLOOKUP(C1331,'WI Vs ASM'!$B$2:$F$1000,5,0)))</f>
        <v>09-NonBillable</v>
      </c>
      <c r="L1331" s="11" t="str">
        <f>IF(ISERROR(VLOOKUP(C1331,'WI Vs ASM'!$B$2:$D$1000,3,0)),0,(VLOOKUP(C1331,'WI Vs ASM'!$B$2:$D$1000,3,0)))</f>
        <v>92-Mgmt Onshore (OH)</v>
      </c>
      <c r="M1331" s="11" t="str">
        <f>IF(ISERROR(VLOOKUP(C1331,'WI Vs ASM'!$B$2:$I$1000,8,0)),0,(VLOOKUP(C1331,'WI Vs ASM'!$B$2:$I$1000,8,0)))</f>
        <v>Aneez Ak Rehman</v>
      </c>
      <c r="N1331" s="11" t="str">
        <f>IF(ISERROR(VLOOKUP(C1331,'WI Vs ASM'!$B$2:$G$1000,6,0)),0,(VLOOKUP(C1331,'WI Vs ASM'!$B$2:$G$1000,6,0)))</f>
        <v>Shared Services</v>
      </c>
      <c r="O1331" s="11" t="str">
        <f>IF(ISERROR(VLOOKUP(C1331,'WI Vs ASM'!$B$2:$H$1000,7,0)),0,(VLOOKUP(C1331,'WI Vs ASM'!$B$2:$H$1000,7,0)))</f>
        <v>Shared Services</v>
      </c>
      <c r="P1331" s="11" t="str">
        <f t="shared" si="558"/>
        <v>May-17</v>
      </c>
      <c r="Q1331" s="11" t="str">
        <f t="shared" si="559"/>
        <v>Q2</v>
      </c>
      <c r="R1331" s="11" t="str">
        <f>IF(ISERROR(VLOOKUP(C1331,'WI Vs ASM'!$B$2:$J$1000,9,0)),0,(VLOOKUP(C1331,'WI Vs ASM'!$B$2:$J$1000,9,0)))</f>
        <v>Jyothi Pai</v>
      </c>
      <c r="S1331" s="11" t="str">
        <f>IF(ISERROR(VLOOKUP(C1331,'WI Vs ASM'!$B$2:$K$1000,10,0)),0,(VLOOKUP(C1331,'WI Vs ASM'!$B$2:$K$1000,10,0)))</f>
        <v>Vasudevan Srinivasan</v>
      </c>
      <c r="T1331" s="11" t="str">
        <f>IF(ISERROR(VLOOKUP(C1331,'WI Vs ASM'!$B$2:$L$1000,11,0)),0,(VLOOKUP(C1331,'WI Vs ASM'!$B$2:$L$1000,11,0)))</f>
        <v>Noha Salama</v>
      </c>
      <c r="U1331" s="11" t="e">
        <f t="shared" si="566"/>
        <v>#VALUE!</v>
      </c>
      <c r="V1331" s="11" t="str">
        <f t="shared" si="560"/>
        <v>No</v>
      </c>
      <c r="W1331" s="11" t="str">
        <f t="shared" si="561"/>
        <v>No</v>
      </c>
      <c r="X1331" s="11" t="str">
        <f t="shared" si="562"/>
        <v>No</v>
      </c>
      <c r="Y1331" s="11" t="str">
        <f t="shared" si="563"/>
        <v>No</v>
      </c>
      <c r="Z1331" s="11" t="str">
        <f t="shared" si="564"/>
        <v>No</v>
      </c>
      <c r="AA1331" s="11" t="str">
        <f t="shared" si="567"/>
        <v>No</v>
      </c>
      <c r="AB1331" s="11">
        <f>IF(ISERROR(VLOOKUP(U1331,'ITWR Dump'!$A$2:$Y$5000,24,0)),0,(VLOOKUP('ILC Report'!U1331,'ITWR Dump'!$A$2:$Y$5000,24,0)))</f>
        <v>0</v>
      </c>
      <c r="AC1331" s="11" t="str">
        <f t="shared" si="568"/>
        <v>No</v>
      </c>
      <c r="AD1331" s="11" t="str">
        <f t="shared" si="569"/>
        <v/>
      </c>
      <c r="AE1331" s="11">
        <f>IF(ISERROR(VLOOKUP(U1331,'ITWR Dump'!$A$2:$Y$5000,13,0)),0,(VLOOKUP(U1331,'ITWR Dump'!$A$2:$Y$5000,13,0)))</f>
        <v>0</v>
      </c>
      <c r="AF1331" s="11">
        <f>IF(ISERROR(VLOOKUP(U1331,'ITWR Dump'!$A$2:$Y$5000,11,0)),0,(VLOOKUP(U1331,'ITWR Dump'!$A$2:$Y$5000,11,0)))</f>
        <v>0</v>
      </c>
      <c r="AG1331" s="11">
        <f>IF(ISERROR(VLOOKUP(U1331,'ITWR Dump'!$A$2:$Y$5000,2,0)),0,(VLOOKUP(U1331,'ITWR Dump'!$A$2:$Y$5000,2,0)))</f>
        <v>0</v>
      </c>
      <c r="AH1331" s="11">
        <f>IF(ISERROR(VLOOKUP(U1331,'ITWR Dump'!$A$2:$Y$5000,14,0)),0,(VLOOKUP(U1331,'ITWR Dump'!$A$2:$Y$5000,14,0)))</f>
        <v>0</v>
      </c>
      <c r="AI1331" s="11" t="str">
        <f t="shared" si="570"/>
        <v>92-Mgmt Onshore (OH) Landed</v>
      </c>
      <c r="AJ1331" s="11" t="str">
        <f t="shared" si="571"/>
        <v>Landed Onshore</v>
      </c>
      <c r="AK1331" s="11" t="str">
        <f>IF(ISERROR(VLOOKUP(A1331,'Team Data'!$C$2:$U$213,17,0)),0,(VLOOKUP(A1331,'Team Data'!$C$2:$U$213,17,0)))</f>
        <v>BI and RM</v>
      </c>
      <c r="AL1331" s="11" t="str">
        <f t="shared" si="572"/>
        <v>2017-04-24</v>
      </c>
      <c r="AM1331" s="11">
        <f>IF(ISERROR(VLOOKUP(U1331,'ITWR Dump'!$A$2:$Y$5000,16,0)),0,(VLOOKUP(U1331,'ITWR Dump'!$A$2:$Y$5000,16,0)))</f>
        <v>0</v>
      </c>
      <c r="AN1331" s="11">
        <f>IF(ISERROR(VLOOKUP(U1331,'ITWR Dump'!$A$2:$Y$5000,18,0)),0,(VLOOKUP(U1331,'ITWR Dump'!$A$2:$Y$5000,18,0)))</f>
        <v>0</v>
      </c>
      <c r="AO1331" s="11">
        <f>IF(ISERROR(VLOOKUP(U1331,'ITWR Dump'!$A$2:$Y$5000,25,0)),0,(VLOOKUP('ILC Report'!U1331,'ITWR Dump'!$A$2:$Y$5000,25,0)))</f>
        <v>0</v>
      </c>
      <c r="AP1331" s="11">
        <f t="shared" si="573"/>
        <v>0</v>
      </c>
      <c r="AQ1331" s="26">
        <f t="shared" si="574"/>
        <v>0</v>
      </c>
      <c r="AR1331" s="26">
        <f t="shared" si="575"/>
        <v>0</v>
      </c>
      <c r="AS1331" s="26">
        <f t="shared" si="576"/>
        <v>0</v>
      </c>
      <c r="AT1331" s="26">
        <f t="shared" si="577"/>
        <v>0</v>
      </c>
      <c r="AU1331" s="26">
        <f t="shared" si="578"/>
        <v>0</v>
      </c>
      <c r="AV1331" s="26">
        <f t="shared" si="579"/>
        <v>0</v>
      </c>
      <c r="AW1331" s="11" t="s">
        <v>653</v>
      </c>
      <c r="AX1331" s="11" t="str">
        <f>VLOOKUP(L1331,Group!$A$2:$B$1000,2,0)</f>
        <v>Maintenance</v>
      </c>
      <c r="AY1331" s="11">
        <f>IF(ISERROR(VLOOKUP(U1331,'ITWR Dump'!$A$2:$Y$5000,15,0)),0,(VLOOKUP('ILC Report'!U1331,'ITWR Dump'!$A$2:$Y$5000,15,0)))</f>
        <v>0</v>
      </c>
      <c r="AZ1331" s="11" t="str">
        <f t="shared" si="580"/>
        <v>No</v>
      </c>
      <c r="BA1331" s="11" t="str">
        <f t="shared" si="581"/>
        <v>BKO</v>
      </c>
      <c r="BB1331" s="11" t="str">
        <f t="shared" si="582"/>
        <v>GM</v>
      </c>
      <c r="BC1331" s="11" t="str">
        <f t="shared" si="583"/>
        <v>No</v>
      </c>
    </row>
    <row r="1332" spans="1:55" x14ac:dyDescent="0.3">
      <c r="A1332" s="11" t="s">
        <v>134</v>
      </c>
      <c r="B1332" s="11" t="s">
        <v>1876</v>
      </c>
      <c r="C1332" s="11" t="s">
        <v>646</v>
      </c>
      <c r="D1332" s="11" t="s">
        <v>2611</v>
      </c>
      <c r="E1332" s="38" t="s">
        <v>2904</v>
      </c>
      <c r="F1332" s="11">
        <v>9</v>
      </c>
      <c r="G1332" s="40" t="s">
        <v>218</v>
      </c>
      <c r="H1332" s="11" t="str">
        <f t="shared" si="565"/>
        <v>Regular</v>
      </c>
      <c r="I1332" s="11" t="str">
        <f t="shared" si="557"/>
        <v>US</v>
      </c>
      <c r="J1332" s="11" t="str">
        <f>IF(ISERROR(VLOOKUP(C1332,'WI Vs ASM'!$B$2:$E$1000,4,0)),0,(VLOOKUP(C1332,'WI Vs ASM'!$B$2:$E$1000,4,0)))</f>
        <v>Onshore</v>
      </c>
      <c r="K1332" s="11" t="str">
        <f>IF(ISERROR(VLOOKUP(C1332,'WI Vs ASM'!$B$2:$F$1000,5,0)),0,(VLOOKUP(C1332,'WI Vs ASM'!$B$2:$F$1000,5,0)))</f>
        <v>02-Variable Billable</v>
      </c>
      <c r="L1332" s="11" t="str">
        <f>IF(ISERROR(VLOOKUP(C1332,'WI Vs ASM'!$B$2:$D$1000,3,0)),0,(VLOOKUP(C1332,'WI Vs ASM'!$B$2:$D$1000,3,0)))</f>
        <v>10-Enhancement Onshore</v>
      </c>
      <c r="M1332" s="11" t="str">
        <f>IF(ISERROR(VLOOKUP(C1332,'WI Vs ASM'!$B$2:$I$1000,8,0)),0,(VLOOKUP(C1332,'WI Vs ASM'!$B$2:$I$1000,8,0)))</f>
        <v>Prakash Varadachari</v>
      </c>
      <c r="N1332" s="11" t="str">
        <f>IF(ISERROR(VLOOKUP(C1332,'WI Vs ASM'!$B$2:$G$1000,6,0)),0,(VLOOKUP(C1332,'WI Vs ASM'!$B$2:$G$1000,6,0)))</f>
        <v>FFIC Account Team</v>
      </c>
      <c r="O1332" s="11" t="str">
        <f>IF(ISERROR(VLOOKUP(C1332,'WI Vs ASM'!$B$2:$H$1000,7,0)),0,(VLOOKUP(C1332,'WI Vs ASM'!$B$2:$H$1000,7,0)))</f>
        <v>FFIC Account Team</v>
      </c>
      <c r="P1332" s="11" t="str">
        <f t="shared" si="558"/>
        <v>May-17</v>
      </c>
      <c r="Q1332" s="11" t="str">
        <f t="shared" si="559"/>
        <v>Q2</v>
      </c>
      <c r="R1332" s="11" t="str">
        <f>IF(ISERROR(VLOOKUP(C1332,'WI Vs ASM'!$B$2:$J$1000,9,0)),0,(VLOOKUP(C1332,'WI Vs ASM'!$B$2:$J$1000,9,0)))</f>
        <v>Chandraprabha Palaniswamy</v>
      </c>
      <c r="S1332" s="11" t="str">
        <f>IF(ISERROR(VLOOKUP(C1332,'WI Vs ASM'!$B$2:$K$1000,10,0)),0,(VLOOKUP(C1332,'WI Vs ASM'!$B$2:$K$1000,10,0)))</f>
        <v>Ron Gilmour</v>
      </c>
      <c r="T1332" s="11" t="str">
        <f>IF(ISERROR(VLOOKUP(C1332,'WI Vs ASM'!$B$2:$L$1000,11,0)),0,(VLOOKUP(C1332,'WI Vs ASM'!$B$2:$L$1000,11,0)))</f>
        <v>Ron Gilmour</v>
      </c>
      <c r="U1332" s="11" t="str">
        <f t="shared" si="566"/>
        <v>WR533960</v>
      </c>
      <c r="V1332" s="11" t="str">
        <f t="shared" si="560"/>
        <v>No</v>
      </c>
      <c r="W1332" s="11" t="str">
        <f t="shared" si="561"/>
        <v>Yes</v>
      </c>
      <c r="X1332" s="11" t="str">
        <f t="shared" si="562"/>
        <v>No</v>
      </c>
      <c r="Y1332" s="11" t="str">
        <f t="shared" si="563"/>
        <v>No</v>
      </c>
      <c r="Z1332" s="11" t="str">
        <f t="shared" si="564"/>
        <v>No</v>
      </c>
      <c r="AA1332" s="11" t="str">
        <f t="shared" si="567"/>
        <v>No</v>
      </c>
      <c r="AB1332" s="11">
        <f>IF(ISERROR(VLOOKUP(U1332,'ITWR Dump'!$A$2:$Y$5000,24,0)),0,(VLOOKUP('ILC Report'!U1332,'ITWR Dump'!$A$2:$Y$5000,24,0)))</f>
        <v>0</v>
      </c>
      <c r="AC1332" s="11" t="str">
        <f t="shared" si="568"/>
        <v>No</v>
      </c>
      <c r="AD1332" s="11" t="str">
        <f t="shared" si="569"/>
        <v/>
      </c>
      <c r="AE1332" s="11">
        <f>IF(ISERROR(VLOOKUP(U1332,'ITWR Dump'!$A$2:$Y$5000,13,0)),0,(VLOOKUP(U1332,'ITWR Dump'!$A$2:$Y$5000,13,0)))</f>
        <v>0</v>
      </c>
      <c r="AF1332" s="11">
        <f>IF(ISERROR(VLOOKUP(U1332,'ITWR Dump'!$A$2:$Y$5000,11,0)),0,(VLOOKUP(U1332,'ITWR Dump'!$A$2:$Y$5000,11,0)))</f>
        <v>0</v>
      </c>
      <c r="AG1332" s="11">
        <f>IF(ISERROR(VLOOKUP(U1332,'ITWR Dump'!$A$2:$Y$5000,2,0)),0,(VLOOKUP(U1332,'ITWR Dump'!$A$2:$Y$5000,2,0)))</f>
        <v>0</v>
      </c>
      <c r="AH1332" s="11">
        <f>IF(ISERROR(VLOOKUP(U1332,'ITWR Dump'!$A$2:$Y$5000,14,0)),0,(VLOOKUP(U1332,'ITWR Dump'!$A$2:$Y$5000,14,0)))</f>
        <v>0</v>
      </c>
      <c r="AI1332" s="11" t="str">
        <f t="shared" si="570"/>
        <v>10-Enhancement Onshore Landed</v>
      </c>
      <c r="AJ1332" s="11" t="str">
        <f t="shared" si="571"/>
        <v>Landed Onshore</v>
      </c>
      <c r="AK1332" s="11" t="str">
        <f>IF(ISERROR(VLOOKUP(A1332,'Team Data'!$C$2:$U$213,17,0)),0,(VLOOKUP(A1332,'Team Data'!$C$2:$U$213,17,0)))</f>
        <v>BI and RM</v>
      </c>
      <c r="AL1332" s="11" t="str">
        <f t="shared" si="572"/>
        <v>2017-04-24</v>
      </c>
      <c r="AM1332" s="11">
        <f>IF(ISERROR(VLOOKUP(U1332,'ITWR Dump'!$A$2:$Y$5000,16,0)),0,(VLOOKUP(U1332,'ITWR Dump'!$A$2:$Y$5000,16,0)))</f>
        <v>0</v>
      </c>
      <c r="AN1332" s="11">
        <f>IF(ISERROR(VLOOKUP(U1332,'ITWR Dump'!$A$2:$Y$5000,18,0)),0,(VLOOKUP(U1332,'ITWR Dump'!$A$2:$Y$5000,18,0)))</f>
        <v>0</v>
      </c>
      <c r="AO1332" s="11">
        <f>IF(ISERROR(VLOOKUP(U1332,'ITWR Dump'!$A$2:$Y$5000,25,0)),0,(VLOOKUP('ILC Report'!U1332,'ITWR Dump'!$A$2:$Y$5000,25,0)))</f>
        <v>0</v>
      </c>
      <c r="AP1332" s="11">
        <f t="shared" si="573"/>
        <v>0</v>
      </c>
      <c r="AQ1332" s="26">
        <f t="shared" si="574"/>
        <v>0</v>
      </c>
      <c r="AR1332" s="26">
        <f t="shared" si="575"/>
        <v>0</v>
      </c>
      <c r="AS1332" s="26">
        <f t="shared" si="576"/>
        <v>0</v>
      </c>
      <c r="AT1332" s="26">
        <f t="shared" si="577"/>
        <v>0</v>
      </c>
      <c r="AU1332" s="26">
        <f t="shared" si="578"/>
        <v>0</v>
      </c>
      <c r="AV1332" s="26">
        <f t="shared" si="579"/>
        <v>0</v>
      </c>
      <c r="AW1332" s="11" t="s">
        <v>653</v>
      </c>
      <c r="AX1332" s="11" t="str">
        <f>VLOOKUP(L1332,Group!$A$2:$B$1000,2,0)</f>
        <v>Enhancement</v>
      </c>
      <c r="AY1332" s="11">
        <f>IF(ISERROR(VLOOKUP(U1332,'ITWR Dump'!$A$2:$Y$5000,15,0)),0,(VLOOKUP('ILC Report'!U1332,'ITWR Dump'!$A$2:$Y$5000,15,0)))</f>
        <v>0</v>
      </c>
      <c r="AZ1332" s="11" t="str">
        <f t="shared" si="580"/>
        <v>No</v>
      </c>
      <c r="BA1332" s="11" t="str">
        <f t="shared" si="581"/>
        <v>BKO</v>
      </c>
      <c r="BB1332" s="11" t="str">
        <f t="shared" si="582"/>
        <v>EL</v>
      </c>
      <c r="BC1332" s="11" t="str">
        <f t="shared" si="583"/>
        <v>No</v>
      </c>
    </row>
    <row r="1333" spans="1:55" x14ac:dyDescent="0.3">
      <c r="A1333" s="11" t="s">
        <v>687</v>
      </c>
      <c r="B1333" s="11" t="s">
        <v>1877</v>
      </c>
      <c r="C1333" s="11" t="s">
        <v>558</v>
      </c>
      <c r="D1333" s="11" t="s">
        <v>1919</v>
      </c>
      <c r="E1333" s="38" t="s">
        <v>652</v>
      </c>
      <c r="F1333" s="11">
        <v>18</v>
      </c>
      <c r="G1333" s="40" t="s">
        <v>218</v>
      </c>
      <c r="H1333" s="11" t="str">
        <f t="shared" si="565"/>
        <v>Regular</v>
      </c>
      <c r="I1333" s="11" t="str">
        <f t="shared" si="557"/>
        <v>INDIA</v>
      </c>
      <c r="J1333" s="11" t="str">
        <f>IF(ISERROR(VLOOKUP(C1333,'WI Vs ASM'!$B$2:$E$1000,4,0)),0,(VLOOKUP(C1333,'WI Vs ASM'!$B$2:$E$1000,4,0)))</f>
        <v>Offshore</v>
      </c>
      <c r="K1333" s="11" t="str">
        <f>IF(ISERROR(VLOOKUP(C1333,'WI Vs ASM'!$B$2:$F$1000,5,0)),0,(VLOOKUP(C1333,'WI Vs ASM'!$B$2:$F$1000,5,0)))</f>
        <v>02-Variable Billable</v>
      </c>
      <c r="L1333" s="11" t="str">
        <f>IF(ISERROR(VLOOKUP(C1333,'WI Vs ASM'!$B$2:$D$1000,3,0)),0,(VLOOKUP(C1333,'WI Vs ASM'!$B$2:$D$1000,3,0)))</f>
        <v>78-Landed BA-SE Offshore</v>
      </c>
      <c r="M1333" s="11" t="str">
        <f>IF(ISERROR(VLOOKUP(C1333,'WI Vs ASM'!$B$2:$I$1000,8,0)),0,(VLOOKUP(C1333,'WI Vs ASM'!$B$2:$I$1000,8,0)))</f>
        <v>Rahul Soman</v>
      </c>
      <c r="N1333" s="11" t="str">
        <f>IF(ISERROR(VLOOKUP(C1333,'WI Vs ASM'!$B$2:$G$1000,6,0)),0,(VLOOKUP(C1333,'WI Vs ASM'!$B$2:$G$1000,6,0)))</f>
        <v>CIS</v>
      </c>
      <c r="O1333" s="11" t="str">
        <f>IF(ISERROR(VLOOKUP(C1333,'WI Vs ASM'!$B$2:$H$1000,7,0)),0,(VLOOKUP(C1333,'WI Vs ASM'!$B$2:$H$1000,7,0)))</f>
        <v>CIS</v>
      </c>
      <c r="P1333" s="11" t="str">
        <f t="shared" si="558"/>
        <v>Apr-17</v>
      </c>
      <c r="Q1333" s="11" t="str">
        <f t="shared" si="559"/>
        <v>Q2</v>
      </c>
      <c r="R1333" s="11" t="str">
        <f>IF(ISERROR(VLOOKUP(C1333,'WI Vs ASM'!$B$2:$J$1000,9,0)),0,(VLOOKUP(C1333,'WI Vs ASM'!$B$2:$J$1000,9,0)))</f>
        <v>Jyothi Pai</v>
      </c>
      <c r="S1333" s="11" t="str">
        <f>IF(ISERROR(VLOOKUP(C1333,'WI Vs ASM'!$B$2:$K$1000,10,0)),0,(VLOOKUP(C1333,'WI Vs ASM'!$B$2:$K$1000,10,0)))</f>
        <v>Steve J Sorensen</v>
      </c>
      <c r="T1333" s="11" t="str">
        <f>IF(ISERROR(VLOOKUP(C1333,'WI Vs ASM'!$B$2:$L$1000,11,0)),0,(VLOOKUP(C1333,'WI Vs ASM'!$B$2:$L$1000,11,0)))</f>
        <v>Sreekala Balasubramanian</v>
      </c>
      <c r="U1333" s="11" t="e">
        <f t="shared" si="566"/>
        <v>#VALUE!</v>
      </c>
      <c r="V1333" s="11" t="str">
        <f t="shared" si="560"/>
        <v>No</v>
      </c>
      <c r="W1333" s="11" t="str">
        <f t="shared" si="561"/>
        <v>Yes</v>
      </c>
      <c r="X1333" s="11" t="str">
        <f t="shared" si="562"/>
        <v>Yes</v>
      </c>
      <c r="Y1333" s="11" t="str">
        <f t="shared" si="563"/>
        <v>No</v>
      </c>
      <c r="Z1333" s="11" t="str">
        <f t="shared" si="564"/>
        <v>No</v>
      </c>
      <c r="AA1333" s="11" t="str">
        <f t="shared" si="567"/>
        <v>No</v>
      </c>
      <c r="AB1333" s="11">
        <f>IF(ISERROR(VLOOKUP(U1333,'ITWR Dump'!$A$2:$Y$5000,24,0)),0,(VLOOKUP('ILC Report'!U1333,'ITWR Dump'!$A$2:$Y$5000,24,0)))</f>
        <v>0</v>
      </c>
      <c r="AC1333" s="11" t="str">
        <f t="shared" si="568"/>
        <v>Yes</v>
      </c>
      <c r="AD1333" s="11" t="str">
        <f t="shared" si="569"/>
        <v>BASE/Staff Aug</v>
      </c>
      <c r="AE1333" s="11">
        <f>IF(ISERROR(VLOOKUP(U1333,'ITWR Dump'!$A$2:$Y$5000,13,0)),0,(VLOOKUP(U1333,'ITWR Dump'!$A$2:$Y$5000,13,0)))</f>
        <v>0</v>
      </c>
      <c r="AF1333" s="11">
        <f>IF(ISERROR(VLOOKUP(U1333,'ITWR Dump'!$A$2:$Y$5000,11,0)),0,(VLOOKUP(U1333,'ITWR Dump'!$A$2:$Y$5000,11,0)))</f>
        <v>0</v>
      </c>
      <c r="AG1333" s="11">
        <f>IF(ISERROR(VLOOKUP(U1333,'ITWR Dump'!$A$2:$Y$5000,2,0)),0,(VLOOKUP(U1333,'ITWR Dump'!$A$2:$Y$5000,2,0)))</f>
        <v>0</v>
      </c>
      <c r="AH1333" s="11">
        <f>IF(ISERROR(VLOOKUP(U1333,'ITWR Dump'!$A$2:$Y$5000,14,0)),0,(VLOOKUP(U1333,'ITWR Dump'!$A$2:$Y$5000,14,0)))</f>
        <v>0</v>
      </c>
      <c r="AI1333" s="11" t="str">
        <f t="shared" si="570"/>
        <v>78-Landed BA-SE Offshore</v>
      </c>
      <c r="AJ1333" s="11" t="str">
        <f t="shared" si="571"/>
        <v>Offshore</v>
      </c>
      <c r="AK1333" s="11" t="str">
        <f>IF(ISERROR(VLOOKUP(A1333,'Team Data'!$C$2:$U$213,17,0)),0,(VLOOKUP(A1333,'Team Data'!$C$2:$U$213,17,0)))</f>
        <v>IMS and FN</v>
      </c>
      <c r="AL1333" s="11" t="str">
        <f t="shared" si="572"/>
        <v>2017-04-24</v>
      </c>
      <c r="AM1333" s="11">
        <f>IF(ISERROR(VLOOKUP(U1333,'ITWR Dump'!$A$2:$Y$5000,16,0)),0,(VLOOKUP(U1333,'ITWR Dump'!$A$2:$Y$5000,16,0)))</f>
        <v>0</v>
      </c>
      <c r="AN1333" s="11">
        <f>IF(ISERROR(VLOOKUP(U1333,'ITWR Dump'!$A$2:$Y$5000,18,0)),0,(VLOOKUP(U1333,'ITWR Dump'!$A$2:$Y$5000,18,0)))</f>
        <v>0</v>
      </c>
      <c r="AO1333" s="11">
        <f>IF(ISERROR(VLOOKUP(U1333,'ITWR Dump'!$A$2:$Y$5000,25,0)),0,(VLOOKUP('ILC Report'!U1333,'ITWR Dump'!$A$2:$Y$5000,25,0)))</f>
        <v>0</v>
      </c>
      <c r="AP1333" s="11">
        <f t="shared" si="573"/>
        <v>0</v>
      </c>
      <c r="AQ1333" s="26">
        <f t="shared" si="574"/>
        <v>0</v>
      </c>
      <c r="AR1333" s="26">
        <f t="shared" si="575"/>
        <v>0</v>
      </c>
      <c r="AS1333" s="26">
        <f t="shared" si="576"/>
        <v>0</v>
      </c>
      <c r="AT1333" s="26">
        <f t="shared" si="577"/>
        <v>0</v>
      </c>
      <c r="AU1333" s="26">
        <f t="shared" si="578"/>
        <v>0</v>
      </c>
      <c r="AV1333" s="26">
        <f t="shared" si="579"/>
        <v>0</v>
      </c>
      <c r="AW1333" s="11" t="s">
        <v>653</v>
      </c>
      <c r="AX1333" s="11" t="str">
        <f>VLOOKUP(L1333,Group!$A$2:$B$1000,2,0)</f>
        <v>Enhancement</v>
      </c>
      <c r="AY1333" s="11">
        <f>IF(ISERROR(VLOOKUP(U1333,'ITWR Dump'!$A$2:$Y$5000,15,0)),0,(VLOOKUP('ILC Report'!U1333,'ITWR Dump'!$A$2:$Y$5000,15,0)))</f>
        <v>0</v>
      </c>
      <c r="AZ1333" s="11" t="str">
        <f t="shared" si="580"/>
        <v>No</v>
      </c>
      <c r="BA1333" s="11" t="str">
        <f t="shared" si="581"/>
        <v>BKI</v>
      </c>
      <c r="BB1333" s="11" t="str">
        <f t="shared" si="582"/>
        <v>LB</v>
      </c>
      <c r="BC1333" s="11" t="str">
        <f t="shared" si="583"/>
        <v>No</v>
      </c>
    </row>
    <row r="1334" spans="1:55" x14ac:dyDescent="0.3">
      <c r="A1334" s="11" t="s">
        <v>687</v>
      </c>
      <c r="B1334" s="11" t="s">
        <v>1877</v>
      </c>
      <c r="C1334" s="11" t="s">
        <v>558</v>
      </c>
      <c r="D1334" s="11" t="s">
        <v>1919</v>
      </c>
      <c r="E1334" s="38" t="s">
        <v>652</v>
      </c>
      <c r="F1334" s="11">
        <v>27</v>
      </c>
      <c r="G1334" s="40" t="s">
        <v>2900</v>
      </c>
      <c r="H1334" s="11" t="str">
        <f t="shared" si="565"/>
        <v>Shift</v>
      </c>
      <c r="I1334" s="11" t="str">
        <f t="shared" si="557"/>
        <v>INDIA</v>
      </c>
      <c r="J1334" s="11" t="str">
        <f>IF(ISERROR(VLOOKUP(C1334,'WI Vs ASM'!$B$2:$E$1000,4,0)),0,(VLOOKUP(C1334,'WI Vs ASM'!$B$2:$E$1000,4,0)))</f>
        <v>Offshore</v>
      </c>
      <c r="K1334" s="11" t="str">
        <f>IF(ISERROR(VLOOKUP(C1334,'WI Vs ASM'!$B$2:$F$1000,5,0)),0,(VLOOKUP(C1334,'WI Vs ASM'!$B$2:$F$1000,5,0)))</f>
        <v>02-Variable Billable</v>
      </c>
      <c r="L1334" s="11" t="str">
        <f>IF(ISERROR(VLOOKUP(C1334,'WI Vs ASM'!$B$2:$D$1000,3,0)),0,(VLOOKUP(C1334,'WI Vs ASM'!$B$2:$D$1000,3,0)))</f>
        <v>78-Landed BA-SE Offshore</v>
      </c>
      <c r="M1334" s="11" t="str">
        <f>IF(ISERROR(VLOOKUP(C1334,'WI Vs ASM'!$B$2:$I$1000,8,0)),0,(VLOOKUP(C1334,'WI Vs ASM'!$B$2:$I$1000,8,0)))</f>
        <v>Rahul Soman</v>
      </c>
      <c r="N1334" s="11" t="str">
        <f>IF(ISERROR(VLOOKUP(C1334,'WI Vs ASM'!$B$2:$G$1000,6,0)),0,(VLOOKUP(C1334,'WI Vs ASM'!$B$2:$G$1000,6,0)))</f>
        <v>CIS</v>
      </c>
      <c r="O1334" s="11" t="str">
        <f>IF(ISERROR(VLOOKUP(C1334,'WI Vs ASM'!$B$2:$H$1000,7,0)),0,(VLOOKUP(C1334,'WI Vs ASM'!$B$2:$H$1000,7,0)))</f>
        <v>CIS</v>
      </c>
      <c r="P1334" s="11" t="str">
        <f t="shared" si="558"/>
        <v>Apr-17</v>
      </c>
      <c r="Q1334" s="11" t="str">
        <f t="shared" si="559"/>
        <v>Q2</v>
      </c>
      <c r="R1334" s="11" t="str">
        <f>IF(ISERROR(VLOOKUP(C1334,'WI Vs ASM'!$B$2:$J$1000,9,0)),0,(VLOOKUP(C1334,'WI Vs ASM'!$B$2:$J$1000,9,0)))</f>
        <v>Jyothi Pai</v>
      </c>
      <c r="S1334" s="11" t="str">
        <f>IF(ISERROR(VLOOKUP(C1334,'WI Vs ASM'!$B$2:$K$1000,10,0)),0,(VLOOKUP(C1334,'WI Vs ASM'!$B$2:$K$1000,10,0)))</f>
        <v>Steve J Sorensen</v>
      </c>
      <c r="T1334" s="11" t="str">
        <f>IF(ISERROR(VLOOKUP(C1334,'WI Vs ASM'!$B$2:$L$1000,11,0)),0,(VLOOKUP(C1334,'WI Vs ASM'!$B$2:$L$1000,11,0)))</f>
        <v>Sreekala Balasubramanian</v>
      </c>
      <c r="U1334" s="11" t="e">
        <f t="shared" si="566"/>
        <v>#VALUE!</v>
      </c>
      <c r="V1334" s="11" t="str">
        <f t="shared" si="560"/>
        <v>No</v>
      </c>
      <c r="W1334" s="11" t="str">
        <f t="shared" si="561"/>
        <v>Yes</v>
      </c>
      <c r="X1334" s="11" t="str">
        <f t="shared" si="562"/>
        <v>Yes</v>
      </c>
      <c r="Y1334" s="11" t="str">
        <f t="shared" si="563"/>
        <v>No</v>
      </c>
      <c r="Z1334" s="11" t="str">
        <f t="shared" si="564"/>
        <v>No</v>
      </c>
      <c r="AA1334" s="11" t="str">
        <f t="shared" si="567"/>
        <v>No</v>
      </c>
      <c r="AB1334" s="11">
        <f>IF(ISERROR(VLOOKUP(U1334,'ITWR Dump'!$A$2:$Y$5000,24,0)),0,(VLOOKUP('ILC Report'!U1334,'ITWR Dump'!$A$2:$Y$5000,24,0)))</f>
        <v>0</v>
      </c>
      <c r="AC1334" s="11" t="str">
        <f t="shared" si="568"/>
        <v>Yes</v>
      </c>
      <c r="AD1334" s="11" t="str">
        <f t="shared" si="569"/>
        <v>BASE/Staff Aug</v>
      </c>
      <c r="AE1334" s="11">
        <f>IF(ISERROR(VLOOKUP(U1334,'ITWR Dump'!$A$2:$Y$5000,13,0)),0,(VLOOKUP(U1334,'ITWR Dump'!$A$2:$Y$5000,13,0)))</f>
        <v>0</v>
      </c>
      <c r="AF1334" s="11">
        <f>IF(ISERROR(VLOOKUP(U1334,'ITWR Dump'!$A$2:$Y$5000,11,0)),0,(VLOOKUP(U1334,'ITWR Dump'!$A$2:$Y$5000,11,0)))</f>
        <v>0</v>
      </c>
      <c r="AG1334" s="11">
        <f>IF(ISERROR(VLOOKUP(U1334,'ITWR Dump'!$A$2:$Y$5000,2,0)),0,(VLOOKUP(U1334,'ITWR Dump'!$A$2:$Y$5000,2,0)))</f>
        <v>0</v>
      </c>
      <c r="AH1334" s="11">
        <f>IF(ISERROR(VLOOKUP(U1334,'ITWR Dump'!$A$2:$Y$5000,14,0)),0,(VLOOKUP(U1334,'ITWR Dump'!$A$2:$Y$5000,14,0)))</f>
        <v>0</v>
      </c>
      <c r="AI1334" s="11" t="str">
        <f t="shared" si="570"/>
        <v>78-Landed BA-SE Offshore</v>
      </c>
      <c r="AJ1334" s="11" t="str">
        <f t="shared" si="571"/>
        <v>Offshore</v>
      </c>
      <c r="AK1334" s="11" t="str">
        <f>IF(ISERROR(VLOOKUP(A1334,'Team Data'!$C$2:$U$213,17,0)),0,(VLOOKUP(A1334,'Team Data'!$C$2:$U$213,17,0)))</f>
        <v>IMS and FN</v>
      </c>
      <c r="AL1334" s="11" t="str">
        <f t="shared" si="572"/>
        <v>2017-04-24</v>
      </c>
      <c r="AM1334" s="11">
        <f>IF(ISERROR(VLOOKUP(U1334,'ITWR Dump'!$A$2:$Y$5000,16,0)),0,(VLOOKUP(U1334,'ITWR Dump'!$A$2:$Y$5000,16,0)))</f>
        <v>0</v>
      </c>
      <c r="AN1334" s="11">
        <f>IF(ISERROR(VLOOKUP(U1334,'ITWR Dump'!$A$2:$Y$5000,18,0)),0,(VLOOKUP(U1334,'ITWR Dump'!$A$2:$Y$5000,18,0)))</f>
        <v>0</v>
      </c>
      <c r="AO1334" s="11">
        <f>IF(ISERROR(VLOOKUP(U1334,'ITWR Dump'!$A$2:$Y$5000,25,0)),0,(VLOOKUP('ILC Report'!U1334,'ITWR Dump'!$A$2:$Y$5000,25,0)))</f>
        <v>0</v>
      </c>
      <c r="AP1334" s="11">
        <f t="shared" si="573"/>
        <v>0</v>
      </c>
      <c r="AQ1334" s="26">
        <f t="shared" si="574"/>
        <v>0</v>
      </c>
      <c r="AR1334" s="26">
        <f t="shared" si="575"/>
        <v>0</v>
      </c>
      <c r="AS1334" s="26">
        <f t="shared" si="576"/>
        <v>0</v>
      </c>
      <c r="AT1334" s="26">
        <f t="shared" si="577"/>
        <v>0</v>
      </c>
      <c r="AU1334" s="26">
        <f t="shared" si="578"/>
        <v>0</v>
      </c>
      <c r="AV1334" s="26">
        <f t="shared" si="579"/>
        <v>0</v>
      </c>
      <c r="AW1334" s="11" t="s">
        <v>653</v>
      </c>
      <c r="AX1334" s="11" t="str">
        <f>VLOOKUP(L1334,Group!$A$2:$B$1000,2,0)</f>
        <v>Enhancement</v>
      </c>
      <c r="AY1334" s="11">
        <f>IF(ISERROR(VLOOKUP(U1334,'ITWR Dump'!$A$2:$Y$5000,15,0)),0,(VLOOKUP('ILC Report'!U1334,'ITWR Dump'!$A$2:$Y$5000,15,0)))</f>
        <v>0</v>
      </c>
      <c r="AZ1334" s="11" t="str">
        <f t="shared" si="580"/>
        <v>No</v>
      </c>
      <c r="BA1334" s="11" t="str">
        <f t="shared" si="581"/>
        <v>BKI</v>
      </c>
      <c r="BB1334" s="11" t="str">
        <f t="shared" si="582"/>
        <v>LB</v>
      </c>
      <c r="BC1334" s="11" t="str">
        <f t="shared" si="583"/>
        <v>No</v>
      </c>
    </row>
    <row r="1335" spans="1:55" x14ac:dyDescent="0.3">
      <c r="A1335" s="11" t="s">
        <v>687</v>
      </c>
      <c r="B1335" s="11" t="s">
        <v>1877</v>
      </c>
      <c r="C1335" s="11" t="s">
        <v>558</v>
      </c>
      <c r="D1335" s="11" t="s">
        <v>1919</v>
      </c>
      <c r="E1335" s="38" t="s">
        <v>2901</v>
      </c>
      <c r="F1335" s="11">
        <v>9</v>
      </c>
      <c r="G1335" s="40" t="s">
        <v>218</v>
      </c>
      <c r="H1335" s="11" t="str">
        <f t="shared" si="565"/>
        <v>Regular</v>
      </c>
      <c r="I1335" s="11" t="str">
        <f t="shared" si="557"/>
        <v>INDIA</v>
      </c>
      <c r="J1335" s="11" t="str">
        <f>IF(ISERROR(VLOOKUP(C1335,'WI Vs ASM'!$B$2:$E$1000,4,0)),0,(VLOOKUP(C1335,'WI Vs ASM'!$B$2:$E$1000,4,0)))</f>
        <v>Offshore</v>
      </c>
      <c r="K1335" s="11" t="str">
        <f>IF(ISERROR(VLOOKUP(C1335,'WI Vs ASM'!$B$2:$F$1000,5,0)),0,(VLOOKUP(C1335,'WI Vs ASM'!$B$2:$F$1000,5,0)))</f>
        <v>02-Variable Billable</v>
      </c>
      <c r="L1335" s="11" t="str">
        <f>IF(ISERROR(VLOOKUP(C1335,'WI Vs ASM'!$B$2:$D$1000,3,0)),0,(VLOOKUP(C1335,'WI Vs ASM'!$B$2:$D$1000,3,0)))</f>
        <v>78-Landed BA-SE Offshore</v>
      </c>
      <c r="M1335" s="11" t="str">
        <f>IF(ISERROR(VLOOKUP(C1335,'WI Vs ASM'!$B$2:$I$1000,8,0)),0,(VLOOKUP(C1335,'WI Vs ASM'!$B$2:$I$1000,8,0)))</f>
        <v>Rahul Soman</v>
      </c>
      <c r="N1335" s="11" t="str">
        <f>IF(ISERROR(VLOOKUP(C1335,'WI Vs ASM'!$B$2:$G$1000,6,0)),0,(VLOOKUP(C1335,'WI Vs ASM'!$B$2:$G$1000,6,0)))</f>
        <v>CIS</v>
      </c>
      <c r="O1335" s="11" t="str">
        <f>IF(ISERROR(VLOOKUP(C1335,'WI Vs ASM'!$B$2:$H$1000,7,0)),0,(VLOOKUP(C1335,'WI Vs ASM'!$B$2:$H$1000,7,0)))</f>
        <v>CIS</v>
      </c>
      <c r="P1335" s="11" t="str">
        <f t="shared" si="558"/>
        <v>May-17</v>
      </c>
      <c r="Q1335" s="11" t="str">
        <f t="shared" si="559"/>
        <v>Q2</v>
      </c>
      <c r="R1335" s="11" t="str">
        <f>IF(ISERROR(VLOOKUP(C1335,'WI Vs ASM'!$B$2:$J$1000,9,0)),0,(VLOOKUP(C1335,'WI Vs ASM'!$B$2:$J$1000,9,0)))</f>
        <v>Jyothi Pai</v>
      </c>
      <c r="S1335" s="11" t="str">
        <f>IF(ISERROR(VLOOKUP(C1335,'WI Vs ASM'!$B$2:$K$1000,10,0)),0,(VLOOKUP(C1335,'WI Vs ASM'!$B$2:$K$1000,10,0)))</f>
        <v>Steve J Sorensen</v>
      </c>
      <c r="T1335" s="11" t="str">
        <f>IF(ISERROR(VLOOKUP(C1335,'WI Vs ASM'!$B$2:$L$1000,11,0)),0,(VLOOKUP(C1335,'WI Vs ASM'!$B$2:$L$1000,11,0)))</f>
        <v>Sreekala Balasubramanian</v>
      </c>
      <c r="U1335" s="11" t="e">
        <f t="shared" si="566"/>
        <v>#VALUE!</v>
      </c>
      <c r="V1335" s="11" t="str">
        <f t="shared" si="560"/>
        <v>No</v>
      </c>
      <c r="W1335" s="11" t="str">
        <f t="shared" si="561"/>
        <v>Yes</v>
      </c>
      <c r="X1335" s="11" t="str">
        <f t="shared" si="562"/>
        <v>Yes</v>
      </c>
      <c r="Y1335" s="11" t="str">
        <f t="shared" si="563"/>
        <v>No</v>
      </c>
      <c r="Z1335" s="11" t="str">
        <f t="shared" si="564"/>
        <v>No</v>
      </c>
      <c r="AA1335" s="11" t="str">
        <f t="shared" si="567"/>
        <v>No</v>
      </c>
      <c r="AB1335" s="11">
        <f>IF(ISERROR(VLOOKUP(U1335,'ITWR Dump'!$A$2:$Y$5000,24,0)),0,(VLOOKUP('ILC Report'!U1335,'ITWR Dump'!$A$2:$Y$5000,24,0)))</f>
        <v>0</v>
      </c>
      <c r="AC1335" s="11" t="str">
        <f t="shared" si="568"/>
        <v>Yes</v>
      </c>
      <c r="AD1335" s="11" t="str">
        <f t="shared" si="569"/>
        <v>BASE/Staff Aug</v>
      </c>
      <c r="AE1335" s="11">
        <f>IF(ISERROR(VLOOKUP(U1335,'ITWR Dump'!$A$2:$Y$5000,13,0)),0,(VLOOKUP(U1335,'ITWR Dump'!$A$2:$Y$5000,13,0)))</f>
        <v>0</v>
      </c>
      <c r="AF1335" s="11">
        <f>IF(ISERROR(VLOOKUP(U1335,'ITWR Dump'!$A$2:$Y$5000,11,0)),0,(VLOOKUP(U1335,'ITWR Dump'!$A$2:$Y$5000,11,0)))</f>
        <v>0</v>
      </c>
      <c r="AG1335" s="11">
        <f>IF(ISERROR(VLOOKUP(U1335,'ITWR Dump'!$A$2:$Y$5000,2,0)),0,(VLOOKUP(U1335,'ITWR Dump'!$A$2:$Y$5000,2,0)))</f>
        <v>0</v>
      </c>
      <c r="AH1335" s="11">
        <f>IF(ISERROR(VLOOKUP(U1335,'ITWR Dump'!$A$2:$Y$5000,14,0)),0,(VLOOKUP(U1335,'ITWR Dump'!$A$2:$Y$5000,14,0)))</f>
        <v>0</v>
      </c>
      <c r="AI1335" s="11" t="str">
        <f t="shared" si="570"/>
        <v>78-Landed BA-SE Offshore</v>
      </c>
      <c r="AJ1335" s="11" t="str">
        <f t="shared" si="571"/>
        <v>Offshore</v>
      </c>
      <c r="AK1335" s="11" t="str">
        <f>IF(ISERROR(VLOOKUP(A1335,'Team Data'!$C$2:$U$213,17,0)),0,(VLOOKUP(A1335,'Team Data'!$C$2:$U$213,17,0)))</f>
        <v>IMS and FN</v>
      </c>
      <c r="AL1335" s="11" t="str">
        <f t="shared" si="572"/>
        <v>2017-04-24</v>
      </c>
      <c r="AM1335" s="11">
        <f>IF(ISERROR(VLOOKUP(U1335,'ITWR Dump'!$A$2:$Y$5000,16,0)),0,(VLOOKUP(U1335,'ITWR Dump'!$A$2:$Y$5000,16,0)))</f>
        <v>0</v>
      </c>
      <c r="AN1335" s="11">
        <f>IF(ISERROR(VLOOKUP(U1335,'ITWR Dump'!$A$2:$Y$5000,18,0)),0,(VLOOKUP(U1335,'ITWR Dump'!$A$2:$Y$5000,18,0)))</f>
        <v>0</v>
      </c>
      <c r="AO1335" s="11">
        <f>IF(ISERROR(VLOOKUP(U1335,'ITWR Dump'!$A$2:$Y$5000,25,0)),0,(VLOOKUP('ILC Report'!U1335,'ITWR Dump'!$A$2:$Y$5000,25,0)))</f>
        <v>0</v>
      </c>
      <c r="AP1335" s="11">
        <f t="shared" si="573"/>
        <v>0</v>
      </c>
      <c r="AQ1335" s="26">
        <f t="shared" si="574"/>
        <v>0</v>
      </c>
      <c r="AR1335" s="26">
        <f t="shared" si="575"/>
        <v>0</v>
      </c>
      <c r="AS1335" s="26">
        <f t="shared" si="576"/>
        <v>0</v>
      </c>
      <c r="AT1335" s="26">
        <f t="shared" si="577"/>
        <v>0</v>
      </c>
      <c r="AU1335" s="26">
        <f t="shared" si="578"/>
        <v>0</v>
      </c>
      <c r="AV1335" s="26">
        <f t="shared" si="579"/>
        <v>0</v>
      </c>
      <c r="AW1335" s="11" t="s">
        <v>653</v>
      </c>
      <c r="AX1335" s="11" t="str">
        <f>VLOOKUP(L1335,Group!$A$2:$B$1000,2,0)</f>
        <v>Enhancement</v>
      </c>
      <c r="AY1335" s="11">
        <f>IF(ISERROR(VLOOKUP(U1335,'ITWR Dump'!$A$2:$Y$5000,15,0)),0,(VLOOKUP('ILC Report'!U1335,'ITWR Dump'!$A$2:$Y$5000,15,0)))</f>
        <v>0</v>
      </c>
      <c r="AZ1335" s="11" t="str">
        <f t="shared" si="580"/>
        <v>No</v>
      </c>
      <c r="BA1335" s="11" t="str">
        <f t="shared" si="581"/>
        <v>BKI</v>
      </c>
      <c r="BB1335" s="11" t="str">
        <f t="shared" si="582"/>
        <v>LB</v>
      </c>
      <c r="BC1335" s="11" t="str">
        <f t="shared" si="583"/>
        <v>No</v>
      </c>
    </row>
    <row r="1336" spans="1:55" x14ac:dyDescent="0.3">
      <c r="A1336" s="11" t="s">
        <v>687</v>
      </c>
      <c r="B1336" s="11" t="s">
        <v>1877</v>
      </c>
      <c r="C1336" s="11" t="s">
        <v>558</v>
      </c>
      <c r="D1336" s="11" t="s">
        <v>1919</v>
      </c>
      <c r="E1336" s="38" t="s">
        <v>2901</v>
      </c>
      <c r="F1336" s="11">
        <v>27</v>
      </c>
      <c r="G1336" s="40" t="s">
        <v>2900</v>
      </c>
      <c r="H1336" s="11" t="str">
        <f t="shared" si="565"/>
        <v>Shift</v>
      </c>
      <c r="I1336" s="11" t="str">
        <f t="shared" si="557"/>
        <v>INDIA</v>
      </c>
      <c r="J1336" s="11" t="str">
        <f>IF(ISERROR(VLOOKUP(C1336,'WI Vs ASM'!$B$2:$E$1000,4,0)),0,(VLOOKUP(C1336,'WI Vs ASM'!$B$2:$E$1000,4,0)))</f>
        <v>Offshore</v>
      </c>
      <c r="K1336" s="11" t="str">
        <f>IF(ISERROR(VLOOKUP(C1336,'WI Vs ASM'!$B$2:$F$1000,5,0)),0,(VLOOKUP(C1336,'WI Vs ASM'!$B$2:$F$1000,5,0)))</f>
        <v>02-Variable Billable</v>
      </c>
      <c r="L1336" s="11" t="str">
        <f>IF(ISERROR(VLOOKUP(C1336,'WI Vs ASM'!$B$2:$D$1000,3,0)),0,(VLOOKUP(C1336,'WI Vs ASM'!$B$2:$D$1000,3,0)))</f>
        <v>78-Landed BA-SE Offshore</v>
      </c>
      <c r="M1336" s="11" t="str">
        <f>IF(ISERROR(VLOOKUP(C1336,'WI Vs ASM'!$B$2:$I$1000,8,0)),0,(VLOOKUP(C1336,'WI Vs ASM'!$B$2:$I$1000,8,0)))</f>
        <v>Rahul Soman</v>
      </c>
      <c r="N1336" s="11" t="str">
        <f>IF(ISERROR(VLOOKUP(C1336,'WI Vs ASM'!$B$2:$G$1000,6,0)),0,(VLOOKUP(C1336,'WI Vs ASM'!$B$2:$G$1000,6,0)))</f>
        <v>CIS</v>
      </c>
      <c r="O1336" s="11" t="str">
        <f>IF(ISERROR(VLOOKUP(C1336,'WI Vs ASM'!$B$2:$H$1000,7,0)),0,(VLOOKUP(C1336,'WI Vs ASM'!$B$2:$H$1000,7,0)))</f>
        <v>CIS</v>
      </c>
      <c r="P1336" s="11" t="str">
        <f t="shared" si="558"/>
        <v>May-17</v>
      </c>
      <c r="Q1336" s="11" t="str">
        <f t="shared" si="559"/>
        <v>Q2</v>
      </c>
      <c r="R1336" s="11" t="str">
        <f>IF(ISERROR(VLOOKUP(C1336,'WI Vs ASM'!$B$2:$J$1000,9,0)),0,(VLOOKUP(C1336,'WI Vs ASM'!$B$2:$J$1000,9,0)))</f>
        <v>Jyothi Pai</v>
      </c>
      <c r="S1336" s="11" t="str">
        <f>IF(ISERROR(VLOOKUP(C1336,'WI Vs ASM'!$B$2:$K$1000,10,0)),0,(VLOOKUP(C1336,'WI Vs ASM'!$B$2:$K$1000,10,0)))</f>
        <v>Steve J Sorensen</v>
      </c>
      <c r="T1336" s="11" t="str">
        <f>IF(ISERROR(VLOOKUP(C1336,'WI Vs ASM'!$B$2:$L$1000,11,0)),0,(VLOOKUP(C1336,'WI Vs ASM'!$B$2:$L$1000,11,0)))</f>
        <v>Sreekala Balasubramanian</v>
      </c>
      <c r="U1336" s="11" t="e">
        <f t="shared" si="566"/>
        <v>#VALUE!</v>
      </c>
      <c r="V1336" s="11" t="str">
        <f t="shared" si="560"/>
        <v>No</v>
      </c>
      <c r="W1336" s="11" t="str">
        <f t="shared" si="561"/>
        <v>Yes</v>
      </c>
      <c r="X1336" s="11" t="str">
        <f t="shared" si="562"/>
        <v>Yes</v>
      </c>
      <c r="Y1336" s="11" t="str">
        <f t="shared" si="563"/>
        <v>No</v>
      </c>
      <c r="Z1336" s="11" t="str">
        <f t="shared" si="564"/>
        <v>No</v>
      </c>
      <c r="AA1336" s="11" t="str">
        <f t="shared" si="567"/>
        <v>No</v>
      </c>
      <c r="AB1336" s="11">
        <f>IF(ISERROR(VLOOKUP(U1336,'ITWR Dump'!$A$2:$Y$5000,24,0)),0,(VLOOKUP('ILC Report'!U1336,'ITWR Dump'!$A$2:$Y$5000,24,0)))</f>
        <v>0</v>
      </c>
      <c r="AC1336" s="11" t="str">
        <f t="shared" si="568"/>
        <v>Yes</v>
      </c>
      <c r="AD1336" s="11" t="str">
        <f t="shared" si="569"/>
        <v>BASE/Staff Aug</v>
      </c>
      <c r="AE1336" s="11">
        <f>IF(ISERROR(VLOOKUP(U1336,'ITWR Dump'!$A$2:$Y$5000,13,0)),0,(VLOOKUP(U1336,'ITWR Dump'!$A$2:$Y$5000,13,0)))</f>
        <v>0</v>
      </c>
      <c r="AF1336" s="11">
        <f>IF(ISERROR(VLOOKUP(U1336,'ITWR Dump'!$A$2:$Y$5000,11,0)),0,(VLOOKUP(U1336,'ITWR Dump'!$A$2:$Y$5000,11,0)))</f>
        <v>0</v>
      </c>
      <c r="AG1336" s="11">
        <f>IF(ISERROR(VLOOKUP(U1336,'ITWR Dump'!$A$2:$Y$5000,2,0)),0,(VLOOKUP(U1336,'ITWR Dump'!$A$2:$Y$5000,2,0)))</f>
        <v>0</v>
      </c>
      <c r="AH1336" s="11">
        <f>IF(ISERROR(VLOOKUP(U1336,'ITWR Dump'!$A$2:$Y$5000,14,0)),0,(VLOOKUP(U1336,'ITWR Dump'!$A$2:$Y$5000,14,0)))</f>
        <v>0</v>
      </c>
      <c r="AI1336" s="11" t="str">
        <f t="shared" si="570"/>
        <v>78-Landed BA-SE Offshore</v>
      </c>
      <c r="AJ1336" s="11" t="str">
        <f t="shared" si="571"/>
        <v>Offshore</v>
      </c>
      <c r="AK1336" s="11" t="str">
        <f>IF(ISERROR(VLOOKUP(A1336,'Team Data'!$C$2:$U$213,17,0)),0,(VLOOKUP(A1336,'Team Data'!$C$2:$U$213,17,0)))</f>
        <v>IMS and FN</v>
      </c>
      <c r="AL1336" s="11" t="str">
        <f t="shared" si="572"/>
        <v>2017-04-24</v>
      </c>
      <c r="AM1336" s="11">
        <f>IF(ISERROR(VLOOKUP(U1336,'ITWR Dump'!$A$2:$Y$5000,16,0)),0,(VLOOKUP(U1336,'ITWR Dump'!$A$2:$Y$5000,16,0)))</f>
        <v>0</v>
      </c>
      <c r="AN1336" s="11">
        <f>IF(ISERROR(VLOOKUP(U1336,'ITWR Dump'!$A$2:$Y$5000,18,0)),0,(VLOOKUP(U1336,'ITWR Dump'!$A$2:$Y$5000,18,0)))</f>
        <v>0</v>
      </c>
      <c r="AO1336" s="11">
        <f>IF(ISERROR(VLOOKUP(U1336,'ITWR Dump'!$A$2:$Y$5000,25,0)),0,(VLOOKUP('ILC Report'!U1336,'ITWR Dump'!$A$2:$Y$5000,25,0)))</f>
        <v>0</v>
      </c>
      <c r="AP1336" s="11">
        <f t="shared" si="573"/>
        <v>0</v>
      </c>
      <c r="AQ1336" s="26">
        <f t="shared" si="574"/>
        <v>0</v>
      </c>
      <c r="AR1336" s="26">
        <f t="shared" si="575"/>
        <v>0</v>
      </c>
      <c r="AS1336" s="26">
        <f t="shared" si="576"/>
        <v>0</v>
      </c>
      <c r="AT1336" s="26">
        <f t="shared" si="577"/>
        <v>0</v>
      </c>
      <c r="AU1336" s="26">
        <f t="shared" si="578"/>
        <v>0</v>
      </c>
      <c r="AV1336" s="26">
        <f t="shared" si="579"/>
        <v>0</v>
      </c>
      <c r="AW1336" s="11" t="s">
        <v>653</v>
      </c>
      <c r="AX1336" s="11" t="str">
        <f>VLOOKUP(L1336,Group!$A$2:$B$1000,2,0)</f>
        <v>Enhancement</v>
      </c>
      <c r="AY1336" s="11">
        <f>IF(ISERROR(VLOOKUP(U1336,'ITWR Dump'!$A$2:$Y$5000,15,0)),0,(VLOOKUP('ILC Report'!U1336,'ITWR Dump'!$A$2:$Y$5000,15,0)))</f>
        <v>0</v>
      </c>
      <c r="AZ1336" s="11" t="str">
        <f t="shared" si="580"/>
        <v>No</v>
      </c>
      <c r="BA1336" s="11" t="str">
        <f t="shared" si="581"/>
        <v>BKI</v>
      </c>
      <c r="BB1336" s="11" t="str">
        <f t="shared" si="582"/>
        <v>LB</v>
      </c>
      <c r="BC1336" s="11" t="str">
        <f t="shared" si="583"/>
        <v>No</v>
      </c>
    </row>
    <row r="1337" spans="1:55" x14ac:dyDescent="0.3">
      <c r="A1337" s="11" t="s">
        <v>687</v>
      </c>
      <c r="B1337" s="11" t="s">
        <v>1877</v>
      </c>
      <c r="C1337" s="11" t="s">
        <v>558</v>
      </c>
      <c r="D1337" s="11" t="s">
        <v>1919</v>
      </c>
      <c r="E1337" s="38" t="s">
        <v>2902</v>
      </c>
      <c r="F1337" s="11">
        <v>18</v>
      </c>
      <c r="G1337" s="40" t="s">
        <v>218</v>
      </c>
      <c r="H1337" s="11" t="str">
        <f t="shared" si="565"/>
        <v>Regular</v>
      </c>
      <c r="I1337" s="11" t="str">
        <f t="shared" si="557"/>
        <v>INDIA</v>
      </c>
      <c r="J1337" s="11" t="str">
        <f>IF(ISERROR(VLOOKUP(C1337,'WI Vs ASM'!$B$2:$E$1000,4,0)),0,(VLOOKUP(C1337,'WI Vs ASM'!$B$2:$E$1000,4,0)))</f>
        <v>Offshore</v>
      </c>
      <c r="K1337" s="11" t="str">
        <f>IF(ISERROR(VLOOKUP(C1337,'WI Vs ASM'!$B$2:$F$1000,5,0)),0,(VLOOKUP(C1337,'WI Vs ASM'!$B$2:$F$1000,5,0)))</f>
        <v>02-Variable Billable</v>
      </c>
      <c r="L1337" s="11" t="str">
        <f>IF(ISERROR(VLOOKUP(C1337,'WI Vs ASM'!$B$2:$D$1000,3,0)),0,(VLOOKUP(C1337,'WI Vs ASM'!$B$2:$D$1000,3,0)))</f>
        <v>78-Landed BA-SE Offshore</v>
      </c>
      <c r="M1337" s="11" t="str">
        <f>IF(ISERROR(VLOOKUP(C1337,'WI Vs ASM'!$B$2:$I$1000,8,0)),0,(VLOOKUP(C1337,'WI Vs ASM'!$B$2:$I$1000,8,0)))</f>
        <v>Rahul Soman</v>
      </c>
      <c r="N1337" s="11" t="str">
        <f>IF(ISERROR(VLOOKUP(C1337,'WI Vs ASM'!$B$2:$G$1000,6,0)),0,(VLOOKUP(C1337,'WI Vs ASM'!$B$2:$G$1000,6,0)))</f>
        <v>CIS</v>
      </c>
      <c r="O1337" s="11" t="str">
        <f>IF(ISERROR(VLOOKUP(C1337,'WI Vs ASM'!$B$2:$H$1000,7,0)),0,(VLOOKUP(C1337,'WI Vs ASM'!$B$2:$H$1000,7,0)))</f>
        <v>CIS</v>
      </c>
      <c r="P1337" s="11" t="str">
        <f t="shared" si="558"/>
        <v>May-17</v>
      </c>
      <c r="Q1337" s="11" t="str">
        <f t="shared" si="559"/>
        <v>Q2</v>
      </c>
      <c r="R1337" s="11" t="str">
        <f>IF(ISERROR(VLOOKUP(C1337,'WI Vs ASM'!$B$2:$J$1000,9,0)),0,(VLOOKUP(C1337,'WI Vs ASM'!$B$2:$J$1000,9,0)))</f>
        <v>Jyothi Pai</v>
      </c>
      <c r="S1337" s="11" t="str">
        <f>IF(ISERROR(VLOOKUP(C1337,'WI Vs ASM'!$B$2:$K$1000,10,0)),0,(VLOOKUP(C1337,'WI Vs ASM'!$B$2:$K$1000,10,0)))</f>
        <v>Steve J Sorensen</v>
      </c>
      <c r="T1337" s="11" t="str">
        <f>IF(ISERROR(VLOOKUP(C1337,'WI Vs ASM'!$B$2:$L$1000,11,0)),0,(VLOOKUP(C1337,'WI Vs ASM'!$B$2:$L$1000,11,0)))</f>
        <v>Sreekala Balasubramanian</v>
      </c>
      <c r="U1337" s="11" t="e">
        <f t="shared" si="566"/>
        <v>#VALUE!</v>
      </c>
      <c r="V1337" s="11" t="str">
        <f t="shared" si="560"/>
        <v>No</v>
      </c>
      <c r="W1337" s="11" t="str">
        <f t="shared" si="561"/>
        <v>Yes</v>
      </c>
      <c r="X1337" s="11" t="str">
        <f t="shared" si="562"/>
        <v>Yes</v>
      </c>
      <c r="Y1337" s="11" t="str">
        <f t="shared" si="563"/>
        <v>No</v>
      </c>
      <c r="Z1337" s="11" t="str">
        <f t="shared" si="564"/>
        <v>No</v>
      </c>
      <c r="AA1337" s="11" t="str">
        <f t="shared" si="567"/>
        <v>No</v>
      </c>
      <c r="AB1337" s="11">
        <f>IF(ISERROR(VLOOKUP(U1337,'ITWR Dump'!$A$2:$Y$5000,24,0)),0,(VLOOKUP('ILC Report'!U1337,'ITWR Dump'!$A$2:$Y$5000,24,0)))</f>
        <v>0</v>
      </c>
      <c r="AC1337" s="11" t="str">
        <f t="shared" si="568"/>
        <v>Yes</v>
      </c>
      <c r="AD1337" s="11" t="str">
        <f t="shared" si="569"/>
        <v>BASE/Staff Aug</v>
      </c>
      <c r="AE1337" s="11">
        <f>IF(ISERROR(VLOOKUP(U1337,'ITWR Dump'!$A$2:$Y$5000,13,0)),0,(VLOOKUP(U1337,'ITWR Dump'!$A$2:$Y$5000,13,0)))</f>
        <v>0</v>
      </c>
      <c r="AF1337" s="11">
        <f>IF(ISERROR(VLOOKUP(U1337,'ITWR Dump'!$A$2:$Y$5000,11,0)),0,(VLOOKUP(U1337,'ITWR Dump'!$A$2:$Y$5000,11,0)))</f>
        <v>0</v>
      </c>
      <c r="AG1337" s="11">
        <f>IF(ISERROR(VLOOKUP(U1337,'ITWR Dump'!$A$2:$Y$5000,2,0)),0,(VLOOKUP(U1337,'ITWR Dump'!$A$2:$Y$5000,2,0)))</f>
        <v>0</v>
      </c>
      <c r="AH1337" s="11">
        <f>IF(ISERROR(VLOOKUP(U1337,'ITWR Dump'!$A$2:$Y$5000,14,0)),0,(VLOOKUP(U1337,'ITWR Dump'!$A$2:$Y$5000,14,0)))</f>
        <v>0</v>
      </c>
      <c r="AI1337" s="11" t="str">
        <f t="shared" si="570"/>
        <v>78-Landed BA-SE Offshore</v>
      </c>
      <c r="AJ1337" s="11" t="str">
        <f t="shared" si="571"/>
        <v>Offshore</v>
      </c>
      <c r="AK1337" s="11" t="str">
        <f>IF(ISERROR(VLOOKUP(A1337,'Team Data'!$C$2:$U$213,17,0)),0,(VLOOKUP(A1337,'Team Data'!$C$2:$U$213,17,0)))</f>
        <v>IMS and FN</v>
      </c>
      <c r="AL1337" s="11" t="str">
        <f t="shared" si="572"/>
        <v>2017-04-24</v>
      </c>
      <c r="AM1337" s="11">
        <f>IF(ISERROR(VLOOKUP(U1337,'ITWR Dump'!$A$2:$Y$5000,16,0)),0,(VLOOKUP(U1337,'ITWR Dump'!$A$2:$Y$5000,16,0)))</f>
        <v>0</v>
      </c>
      <c r="AN1337" s="11">
        <f>IF(ISERROR(VLOOKUP(U1337,'ITWR Dump'!$A$2:$Y$5000,18,0)),0,(VLOOKUP(U1337,'ITWR Dump'!$A$2:$Y$5000,18,0)))</f>
        <v>0</v>
      </c>
      <c r="AO1337" s="11">
        <f>IF(ISERROR(VLOOKUP(U1337,'ITWR Dump'!$A$2:$Y$5000,25,0)),0,(VLOOKUP('ILC Report'!U1337,'ITWR Dump'!$A$2:$Y$5000,25,0)))</f>
        <v>0</v>
      </c>
      <c r="AP1337" s="11">
        <f t="shared" si="573"/>
        <v>0</v>
      </c>
      <c r="AQ1337" s="26">
        <f t="shared" si="574"/>
        <v>0</v>
      </c>
      <c r="AR1337" s="26">
        <f t="shared" si="575"/>
        <v>0</v>
      </c>
      <c r="AS1337" s="26">
        <f t="shared" si="576"/>
        <v>0</v>
      </c>
      <c r="AT1337" s="26">
        <f t="shared" si="577"/>
        <v>0</v>
      </c>
      <c r="AU1337" s="26">
        <f t="shared" si="578"/>
        <v>0</v>
      </c>
      <c r="AV1337" s="26">
        <f t="shared" si="579"/>
        <v>0</v>
      </c>
      <c r="AW1337" s="11" t="s">
        <v>653</v>
      </c>
      <c r="AX1337" s="11" t="str">
        <f>VLOOKUP(L1337,Group!$A$2:$B$1000,2,0)</f>
        <v>Enhancement</v>
      </c>
      <c r="AY1337" s="11">
        <f>IF(ISERROR(VLOOKUP(U1337,'ITWR Dump'!$A$2:$Y$5000,15,0)),0,(VLOOKUP('ILC Report'!U1337,'ITWR Dump'!$A$2:$Y$5000,15,0)))</f>
        <v>0</v>
      </c>
      <c r="AZ1337" s="11" t="str">
        <f t="shared" si="580"/>
        <v>No</v>
      </c>
      <c r="BA1337" s="11" t="str">
        <f t="shared" si="581"/>
        <v>BKI</v>
      </c>
      <c r="BB1337" s="11" t="str">
        <f t="shared" si="582"/>
        <v>LB</v>
      </c>
      <c r="BC1337" s="11" t="str">
        <f t="shared" si="583"/>
        <v>No</v>
      </c>
    </row>
    <row r="1338" spans="1:55" x14ac:dyDescent="0.3">
      <c r="A1338" s="11" t="s">
        <v>687</v>
      </c>
      <c r="B1338" s="11" t="s">
        <v>1877</v>
      </c>
      <c r="C1338" s="11" t="s">
        <v>558</v>
      </c>
      <c r="D1338" s="11" t="s">
        <v>1919</v>
      </c>
      <c r="E1338" s="38" t="s">
        <v>2902</v>
      </c>
      <c r="F1338" s="11">
        <v>27</v>
      </c>
      <c r="G1338" s="40" t="s">
        <v>2900</v>
      </c>
      <c r="H1338" s="11" t="str">
        <f t="shared" si="565"/>
        <v>Shift</v>
      </c>
      <c r="I1338" s="11" t="str">
        <f t="shared" si="557"/>
        <v>INDIA</v>
      </c>
      <c r="J1338" s="11" t="str">
        <f>IF(ISERROR(VLOOKUP(C1338,'WI Vs ASM'!$B$2:$E$1000,4,0)),0,(VLOOKUP(C1338,'WI Vs ASM'!$B$2:$E$1000,4,0)))</f>
        <v>Offshore</v>
      </c>
      <c r="K1338" s="11" t="str">
        <f>IF(ISERROR(VLOOKUP(C1338,'WI Vs ASM'!$B$2:$F$1000,5,0)),0,(VLOOKUP(C1338,'WI Vs ASM'!$B$2:$F$1000,5,0)))</f>
        <v>02-Variable Billable</v>
      </c>
      <c r="L1338" s="11" t="str">
        <f>IF(ISERROR(VLOOKUP(C1338,'WI Vs ASM'!$B$2:$D$1000,3,0)),0,(VLOOKUP(C1338,'WI Vs ASM'!$B$2:$D$1000,3,0)))</f>
        <v>78-Landed BA-SE Offshore</v>
      </c>
      <c r="M1338" s="11" t="str">
        <f>IF(ISERROR(VLOOKUP(C1338,'WI Vs ASM'!$B$2:$I$1000,8,0)),0,(VLOOKUP(C1338,'WI Vs ASM'!$B$2:$I$1000,8,0)))</f>
        <v>Rahul Soman</v>
      </c>
      <c r="N1338" s="11" t="str">
        <f>IF(ISERROR(VLOOKUP(C1338,'WI Vs ASM'!$B$2:$G$1000,6,0)),0,(VLOOKUP(C1338,'WI Vs ASM'!$B$2:$G$1000,6,0)))</f>
        <v>CIS</v>
      </c>
      <c r="O1338" s="11" t="str">
        <f>IF(ISERROR(VLOOKUP(C1338,'WI Vs ASM'!$B$2:$H$1000,7,0)),0,(VLOOKUP(C1338,'WI Vs ASM'!$B$2:$H$1000,7,0)))</f>
        <v>CIS</v>
      </c>
      <c r="P1338" s="11" t="str">
        <f t="shared" si="558"/>
        <v>May-17</v>
      </c>
      <c r="Q1338" s="11" t="str">
        <f t="shared" si="559"/>
        <v>Q2</v>
      </c>
      <c r="R1338" s="11" t="str">
        <f>IF(ISERROR(VLOOKUP(C1338,'WI Vs ASM'!$B$2:$J$1000,9,0)),0,(VLOOKUP(C1338,'WI Vs ASM'!$B$2:$J$1000,9,0)))</f>
        <v>Jyothi Pai</v>
      </c>
      <c r="S1338" s="11" t="str">
        <f>IF(ISERROR(VLOOKUP(C1338,'WI Vs ASM'!$B$2:$K$1000,10,0)),0,(VLOOKUP(C1338,'WI Vs ASM'!$B$2:$K$1000,10,0)))</f>
        <v>Steve J Sorensen</v>
      </c>
      <c r="T1338" s="11" t="str">
        <f>IF(ISERROR(VLOOKUP(C1338,'WI Vs ASM'!$B$2:$L$1000,11,0)),0,(VLOOKUP(C1338,'WI Vs ASM'!$B$2:$L$1000,11,0)))</f>
        <v>Sreekala Balasubramanian</v>
      </c>
      <c r="U1338" s="11" t="e">
        <f t="shared" si="566"/>
        <v>#VALUE!</v>
      </c>
      <c r="V1338" s="11" t="str">
        <f t="shared" si="560"/>
        <v>No</v>
      </c>
      <c r="W1338" s="11" t="str">
        <f t="shared" si="561"/>
        <v>Yes</v>
      </c>
      <c r="X1338" s="11" t="str">
        <f t="shared" si="562"/>
        <v>Yes</v>
      </c>
      <c r="Y1338" s="11" t="str">
        <f t="shared" si="563"/>
        <v>No</v>
      </c>
      <c r="Z1338" s="11" t="str">
        <f t="shared" si="564"/>
        <v>No</v>
      </c>
      <c r="AA1338" s="11" t="str">
        <f t="shared" si="567"/>
        <v>No</v>
      </c>
      <c r="AB1338" s="11">
        <f>IF(ISERROR(VLOOKUP(U1338,'ITWR Dump'!$A$2:$Y$5000,24,0)),0,(VLOOKUP('ILC Report'!U1338,'ITWR Dump'!$A$2:$Y$5000,24,0)))</f>
        <v>0</v>
      </c>
      <c r="AC1338" s="11" t="str">
        <f t="shared" si="568"/>
        <v>Yes</v>
      </c>
      <c r="AD1338" s="11" t="str">
        <f t="shared" si="569"/>
        <v>BASE/Staff Aug</v>
      </c>
      <c r="AE1338" s="11">
        <f>IF(ISERROR(VLOOKUP(U1338,'ITWR Dump'!$A$2:$Y$5000,13,0)),0,(VLOOKUP(U1338,'ITWR Dump'!$A$2:$Y$5000,13,0)))</f>
        <v>0</v>
      </c>
      <c r="AF1338" s="11">
        <f>IF(ISERROR(VLOOKUP(U1338,'ITWR Dump'!$A$2:$Y$5000,11,0)),0,(VLOOKUP(U1338,'ITWR Dump'!$A$2:$Y$5000,11,0)))</f>
        <v>0</v>
      </c>
      <c r="AG1338" s="11">
        <f>IF(ISERROR(VLOOKUP(U1338,'ITWR Dump'!$A$2:$Y$5000,2,0)),0,(VLOOKUP(U1338,'ITWR Dump'!$A$2:$Y$5000,2,0)))</f>
        <v>0</v>
      </c>
      <c r="AH1338" s="11">
        <f>IF(ISERROR(VLOOKUP(U1338,'ITWR Dump'!$A$2:$Y$5000,14,0)),0,(VLOOKUP(U1338,'ITWR Dump'!$A$2:$Y$5000,14,0)))</f>
        <v>0</v>
      </c>
      <c r="AI1338" s="11" t="str">
        <f t="shared" si="570"/>
        <v>78-Landed BA-SE Offshore</v>
      </c>
      <c r="AJ1338" s="11" t="str">
        <f t="shared" si="571"/>
        <v>Offshore</v>
      </c>
      <c r="AK1338" s="11" t="str">
        <f>IF(ISERROR(VLOOKUP(A1338,'Team Data'!$C$2:$U$213,17,0)),0,(VLOOKUP(A1338,'Team Data'!$C$2:$U$213,17,0)))</f>
        <v>IMS and FN</v>
      </c>
      <c r="AL1338" s="11" t="str">
        <f t="shared" si="572"/>
        <v>2017-04-24</v>
      </c>
      <c r="AM1338" s="11">
        <f>IF(ISERROR(VLOOKUP(U1338,'ITWR Dump'!$A$2:$Y$5000,16,0)),0,(VLOOKUP(U1338,'ITWR Dump'!$A$2:$Y$5000,16,0)))</f>
        <v>0</v>
      </c>
      <c r="AN1338" s="11">
        <f>IF(ISERROR(VLOOKUP(U1338,'ITWR Dump'!$A$2:$Y$5000,18,0)),0,(VLOOKUP(U1338,'ITWR Dump'!$A$2:$Y$5000,18,0)))</f>
        <v>0</v>
      </c>
      <c r="AO1338" s="11">
        <f>IF(ISERROR(VLOOKUP(U1338,'ITWR Dump'!$A$2:$Y$5000,25,0)),0,(VLOOKUP('ILC Report'!U1338,'ITWR Dump'!$A$2:$Y$5000,25,0)))</f>
        <v>0</v>
      </c>
      <c r="AP1338" s="11">
        <f t="shared" si="573"/>
        <v>0</v>
      </c>
      <c r="AQ1338" s="26">
        <f t="shared" si="574"/>
        <v>0</v>
      </c>
      <c r="AR1338" s="26">
        <f t="shared" si="575"/>
        <v>0</v>
      </c>
      <c r="AS1338" s="26">
        <f t="shared" si="576"/>
        <v>0</v>
      </c>
      <c r="AT1338" s="26">
        <f t="shared" si="577"/>
        <v>0</v>
      </c>
      <c r="AU1338" s="26">
        <f t="shared" si="578"/>
        <v>0</v>
      </c>
      <c r="AV1338" s="26">
        <f t="shared" si="579"/>
        <v>0</v>
      </c>
      <c r="AW1338" s="11" t="s">
        <v>653</v>
      </c>
      <c r="AX1338" s="11" t="str">
        <f>VLOOKUP(L1338,Group!$A$2:$B$1000,2,0)</f>
        <v>Enhancement</v>
      </c>
      <c r="AY1338" s="11">
        <f>IF(ISERROR(VLOOKUP(U1338,'ITWR Dump'!$A$2:$Y$5000,15,0)),0,(VLOOKUP('ILC Report'!U1338,'ITWR Dump'!$A$2:$Y$5000,15,0)))</f>
        <v>0</v>
      </c>
      <c r="AZ1338" s="11" t="str">
        <f t="shared" si="580"/>
        <v>No</v>
      </c>
      <c r="BA1338" s="11" t="str">
        <f t="shared" si="581"/>
        <v>BKI</v>
      </c>
      <c r="BB1338" s="11" t="str">
        <f t="shared" si="582"/>
        <v>LB</v>
      </c>
      <c r="BC1338" s="11" t="str">
        <f t="shared" si="583"/>
        <v>No</v>
      </c>
    </row>
    <row r="1339" spans="1:55" x14ac:dyDescent="0.3">
      <c r="A1339" s="11" t="s">
        <v>687</v>
      </c>
      <c r="B1339" s="11" t="s">
        <v>1877</v>
      </c>
      <c r="C1339" s="11" t="s">
        <v>558</v>
      </c>
      <c r="D1339" s="11" t="s">
        <v>1919</v>
      </c>
      <c r="E1339" s="38" t="s">
        <v>2903</v>
      </c>
      <c r="F1339" s="11">
        <v>18</v>
      </c>
      <c r="G1339" s="40" t="s">
        <v>218</v>
      </c>
      <c r="H1339" s="11" t="str">
        <f t="shared" si="565"/>
        <v>Regular</v>
      </c>
      <c r="I1339" s="11" t="str">
        <f t="shared" si="557"/>
        <v>INDIA</v>
      </c>
      <c r="J1339" s="11" t="str">
        <f>IF(ISERROR(VLOOKUP(C1339,'WI Vs ASM'!$B$2:$E$1000,4,0)),0,(VLOOKUP(C1339,'WI Vs ASM'!$B$2:$E$1000,4,0)))</f>
        <v>Offshore</v>
      </c>
      <c r="K1339" s="11" t="str">
        <f>IF(ISERROR(VLOOKUP(C1339,'WI Vs ASM'!$B$2:$F$1000,5,0)),0,(VLOOKUP(C1339,'WI Vs ASM'!$B$2:$F$1000,5,0)))</f>
        <v>02-Variable Billable</v>
      </c>
      <c r="L1339" s="11" t="str">
        <f>IF(ISERROR(VLOOKUP(C1339,'WI Vs ASM'!$B$2:$D$1000,3,0)),0,(VLOOKUP(C1339,'WI Vs ASM'!$B$2:$D$1000,3,0)))</f>
        <v>78-Landed BA-SE Offshore</v>
      </c>
      <c r="M1339" s="11" t="str">
        <f>IF(ISERROR(VLOOKUP(C1339,'WI Vs ASM'!$B$2:$I$1000,8,0)),0,(VLOOKUP(C1339,'WI Vs ASM'!$B$2:$I$1000,8,0)))</f>
        <v>Rahul Soman</v>
      </c>
      <c r="N1339" s="11" t="str">
        <f>IF(ISERROR(VLOOKUP(C1339,'WI Vs ASM'!$B$2:$G$1000,6,0)),0,(VLOOKUP(C1339,'WI Vs ASM'!$B$2:$G$1000,6,0)))</f>
        <v>CIS</v>
      </c>
      <c r="O1339" s="11" t="str">
        <f>IF(ISERROR(VLOOKUP(C1339,'WI Vs ASM'!$B$2:$H$1000,7,0)),0,(VLOOKUP(C1339,'WI Vs ASM'!$B$2:$H$1000,7,0)))</f>
        <v>CIS</v>
      </c>
      <c r="P1339" s="11" t="str">
        <f t="shared" si="558"/>
        <v>May-17</v>
      </c>
      <c r="Q1339" s="11" t="str">
        <f t="shared" si="559"/>
        <v>Q2</v>
      </c>
      <c r="R1339" s="11" t="str">
        <f>IF(ISERROR(VLOOKUP(C1339,'WI Vs ASM'!$B$2:$J$1000,9,0)),0,(VLOOKUP(C1339,'WI Vs ASM'!$B$2:$J$1000,9,0)))</f>
        <v>Jyothi Pai</v>
      </c>
      <c r="S1339" s="11" t="str">
        <f>IF(ISERROR(VLOOKUP(C1339,'WI Vs ASM'!$B$2:$K$1000,10,0)),0,(VLOOKUP(C1339,'WI Vs ASM'!$B$2:$K$1000,10,0)))</f>
        <v>Steve J Sorensen</v>
      </c>
      <c r="T1339" s="11" t="str">
        <f>IF(ISERROR(VLOOKUP(C1339,'WI Vs ASM'!$B$2:$L$1000,11,0)),0,(VLOOKUP(C1339,'WI Vs ASM'!$B$2:$L$1000,11,0)))</f>
        <v>Sreekala Balasubramanian</v>
      </c>
      <c r="U1339" s="11" t="e">
        <f t="shared" si="566"/>
        <v>#VALUE!</v>
      </c>
      <c r="V1339" s="11" t="str">
        <f t="shared" si="560"/>
        <v>No</v>
      </c>
      <c r="W1339" s="11" t="str">
        <f t="shared" si="561"/>
        <v>Yes</v>
      </c>
      <c r="X1339" s="11" t="str">
        <f t="shared" si="562"/>
        <v>Yes</v>
      </c>
      <c r="Y1339" s="11" t="str">
        <f t="shared" si="563"/>
        <v>No</v>
      </c>
      <c r="Z1339" s="11" t="str">
        <f t="shared" si="564"/>
        <v>No</v>
      </c>
      <c r="AA1339" s="11" t="str">
        <f t="shared" si="567"/>
        <v>No</v>
      </c>
      <c r="AB1339" s="11">
        <f>IF(ISERROR(VLOOKUP(U1339,'ITWR Dump'!$A$2:$Y$5000,24,0)),0,(VLOOKUP('ILC Report'!U1339,'ITWR Dump'!$A$2:$Y$5000,24,0)))</f>
        <v>0</v>
      </c>
      <c r="AC1339" s="11" t="str">
        <f t="shared" si="568"/>
        <v>Yes</v>
      </c>
      <c r="AD1339" s="11" t="str">
        <f t="shared" si="569"/>
        <v>BASE/Staff Aug</v>
      </c>
      <c r="AE1339" s="11">
        <f>IF(ISERROR(VLOOKUP(U1339,'ITWR Dump'!$A$2:$Y$5000,13,0)),0,(VLOOKUP(U1339,'ITWR Dump'!$A$2:$Y$5000,13,0)))</f>
        <v>0</v>
      </c>
      <c r="AF1339" s="11">
        <f>IF(ISERROR(VLOOKUP(U1339,'ITWR Dump'!$A$2:$Y$5000,11,0)),0,(VLOOKUP(U1339,'ITWR Dump'!$A$2:$Y$5000,11,0)))</f>
        <v>0</v>
      </c>
      <c r="AG1339" s="11">
        <f>IF(ISERROR(VLOOKUP(U1339,'ITWR Dump'!$A$2:$Y$5000,2,0)),0,(VLOOKUP(U1339,'ITWR Dump'!$A$2:$Y$5000,2,0)))</f>
        <v>0</v>
      </c>
      <c r="AH1339" s="11">
        <f>IF(ISERROR(VLOOKUP(U1339,'ITWR Dump'!$A$2:$Y$5000,14,0)),0,(VLOOKUP(U1339,'ITWR Dump'!$A$2:$Y$5000,14,0)))</f>
        <v>0</v>
      </c>
      <c r="AI1339" s="11" t="str">
        <f t="shared" si="570"/>
        <v>78-Landed BA-SE Offshore</v>
      </c>
      <c r="AJ1339" s="11" t="str">
        <f t="shared" si="571"/>
        <v>Offshore</v>
      </c>
      <c r="AK1339" s="11" t="str">
        <f>IF(ISERROR(VLOOKUP(A1339,'Team Data'!$C$2:$U$213,17,0)),0,(VLOOKUP(A1339,'Team Data'!$C$2:$U$213,17,0)))</f>
        <v>IMS and FN</v>
      </c>
      <c r="AL1339" s="11" t="str">
        <f t="shared" si="572"/>
        <v>2017-04-24</v>
      </c>
      <c r="AM1339" s="11">
        <f>IF(ISERROR(VLOOKUP(U1339,'ITWR Dump'!$A$2:$Y$5000,16,0)),0,(VLOOKUP(U1339,'ITWR Dump'!$A$2:$Y$5000,16,0)))</f>
        <v>0</v>
      </c>
      <c r="AN1339" s="11">
        <f>IF(ISERROR(VLOOKUP(U1339,'ITWR Dump'!$A$2:$Y$5000,18,0)),0,(VLOOKUP(U1339,'ITWR Dump'!$A$2:$Y$5000,18,0)))</f>
        <v>0</v>
      </c>
      <c r="AO1339" s="11">
        <f>IF(ISERROR(VLOOKUP(U1339,'ITWR Dump'!$A$2:$Y$5000,25,0)),0,(VLOOKUP('ILC Report'!U1339,'ITWR Dump'!$A$2:$Y$5000,25,0)))</f>
        <v>0</v>
      </c>
      <c r="AP1339" s="11">
        <f t="shared" si="573"/>
        <v>0</v>
      </c>
      <c r="AQ1339" s="26">
        <f t="shared" si="574"/>
        <v>0</v>
      </c>
      <c r="AR1339" s="26">
        <f t="shared" si="575"/>
        <v>0</v>
      </c>
      <c r="AS1339" s="26">
        <f t="shared" si="576"/>
        <v>0</v>
      </c>
      <c r="AT1339" s="26">
        <f t="shared" si="577"/>
        <v>0</v>
      </c>
      <c r="AU1339" s="26">
        <f t="shared" si="578"/>
        <v>0</v>
      </c>
      <c r="AV1339" s="26">
        <f t="shared" si="579"/>
        <v>0</v>
      </c>
      <c r="AW1339" s="11" t="s">
        <v>653</v>
      </c>
      <c r="AX1339" s="11" t="str">
        <f>VLOOKUP(L1339,Group!$A$2:$B$1000,2,0)</f>
        <v>Enhancement</v>
      </c>
      <c r="AY1339" s="11">
        <f>IF(ISERROR(VLOOKUP(U1339,'ITWR Dump'!$A$2:$Y$5000,15,0)),0,(VLOOKUP('ILC Report'!U1339,'ITWR Dump'!$A$2:$Y$5000,15,0)))</f>
        <v>0</v>
      </c>
      <c r="AZ1339" s="11" t="str">
        <f t="shared" si="580"/>
        <v>No</v>
      </c>
      <c r="BA1339" s="11" t="str">
        <f t="shared" si="581"/>
        <v>BKI</v>
      </c>
      <c r="BB1339" s="11" t="str">
        <f t="shared" si="582"/>
        <v>LB</v>
      </c>
      <c r="BC1339" s="11" t="str">
        <f t="shared" si="583"/>
        <v>No</v>
      </c>
    </row>
    <row r="1340" spans="1:55" x14ac:dyDescent="0.3">
      <c r="A1340" s="11" t="s">
        <v>687</v>
      </c>
      <c r="B1340" s="11" t="s">
        <v>1877</v>
      </c>
      <c r="C1340" s="11" t="s">
        <v>558</v>
      </c>
      <c r="D1340" s="11" t="s">
        <v>1919</v>
      </c>
      <c r="E1340" s="38" t="s">
        <v>2903</v>
      </c>
      <c r="F1340" s="11">
        <v>27</v>
      </c>
      <c r="G1340" s="40" t="s">
        <v>2900</v>
      </c>
      <c r="H1340" s="11" t="str">
        <f t="shared" si="565"/>
        <v>Shift</v>
      </c>
      <c r="I1340" s="11" t="str">
        <f t="shared" si="557"/>
        <v>INDIA</v>
      </c>
      <c r="J1340" s="11" t="str">
        <f>IF(ISERROR(VLOOKUP(C1340,'WI Vs ASM'!$B$2:$E$1000,4,0)),0,(VLOOKUP(C1340,'WI Vs ASM'!$B$2:$E$1000,4,0)))</f>
        <v>Offshore</v>
      </c>
      <c r="K1340" s="11" t="str">
        <f>IF(ISERROR(VLOOKUP(C1340,'WI Vs ASM'!$B$2:$F$1000,5,0)),0,(VLOOKUP(C1340,'WI Vs ASM'!$B$2:$F$1000,5,0)))</f>
        <v>02-Variable Billable</v>
      </c>
      <c r="L1340" s="11" t="str">
        <f>IF(ISERROR(VLOOKUP(C1340,'WI Vs ASM'!$B$2:$D$1000,3,0)),0,(VLOOKUP(C1340,'WI Vs ASM'!$B$2:$D$1000,3,0)))</f>
        <v>78-Landed BA-SE Offshore</v>
      </c>
      <c r="M1340" s="11" t="str">
        <f>IF(ISERROR(VLOOKUP(C1340,'WI Vs ASM'!$B$2:$I$1000,8,0)),0,(VLOOKUP(C1340,'WI Vs ASM'!$B$2:$I$1000,8,0)))</f>
        <v>Rahul Soman</v>
      </c>
      <c r="N1340" s="11" t="str">
        <f>IF(ISERROR(VLOOKUP(C1340,'WI Vs ASM'!$B$2:$G$1000,6,0)),0,(VLOOKUP(C1340,'WI Vs ASM'!$B$2:$G$1000,6,0)))</f>
        <v>CIS</v>
      </c>
      <c r="O1340" s="11" t="str">
        <f>IF(ISERROR(VLOOKUP(C1340,'WI Vs ASM'!$B$2:$H$1000,7,0)),0,(VLOOKUP(C1340,'WI Vs ASM'!$B$2:$H$1000,7,0)))</f>
        <v>CIS</v>
      </c>
      <c r="P1340" s="11" t="str">
        <f t="shared" si="558"/>
        <v>May-17</v>
      </c>
      <c r="Q1340" s="11" t="str">
        <f t="shared" si="559"/>
        <v>Q2</v>
      </c>
      <c r="R1340" s="11" t="str">
        <f>IF(ISERROR(VLOOKUP(C1340,'WI Vs ASM'!$B$2:$J$1000,9,0)),0,(VLOOKUP(C1340,'WI Vs ASM'!$B$2:$J$1000,9,0)))</f>
        <v>Jyothi Pai</v>
      </c>
      <c r="S1340" s="11" t="str">
        <f>IF(ISERROR(VLOOKUP(C1340,'WI Vs ASM'!$B$2:$K$1000,10,0)),0,(VLOOKUP(C1340,'WI Vs ASM'!$B$2:$K$1000,10,0)))</f>
        <v>Steve J Sorensen</v>
      </c>
      <c r="T1340" s="11" t="str">
        <f>IF(ISERROR(VLOOKUP(C1340,'WI Vs ASM'!$B$2:$L$1000,11,0)),0,(VLOOKUP(C1340,'WI Vs ASM'!$B$2:$L$1000,11,0)))</f>
        <v>Sreekala Balasubramanian</v>
      </c>
      <c r="U1340" s="11" t="e">
        <f t="shared" si="566"/>
        <v>#VALUE!</v>
      </c>
      <c r="V1340" s="11" t="str">
        <f t="shared" si="560"/>
        <v>No</v>
      </c>
      <c r="W1340" s="11" t="str">
        <f t="shared" si="561"/>
        <v>Yes</v>
      </c>
      <c r="X1340" s="11" t="str">
        <f t="shared" si="562"/>
        <v>Yes</v>
      </c>
      <c r="Y1340" s="11" t="str">
        <f t="shared" si="563"/>
        <v>No</v>
      </c>
      <c r="Z1340" s="11" t="str">
        <f t="shared" si="564"/>
        <v>No</v>
      </c>
      <c r="AA1340" s="11" t="str">
        <f t="shared" si="567"/>
        <v>No</v>
      </c>
      <c r="AB1340" s="11">
        <f>IF(ISERROR(VLOOKUP(U1340,'ITWR Dump'!$A$2:$Y$5000,24,0)),0,(VLOOKUP('ILC Report'!U1340,'ITWR Dump'!$A$2:$Y$5000,24,0)))</f>
        <v>0</v>
      </c>
      <c r="AC1340" s="11" t="str">
        <f t="shared" si="568"/>
        <v>Yes</v>
      </c>
      <c r="AD1340" s="11" t="str">
        <f t="shared" si="569"/>
        <v>BASE/Staff Aug</v>
      </c>
      <c r="AE1340" s="11">
        <f>IF(ISERROR(VLOOKUP(U1340,'ITWR Dump'!$A$2:$Y$5000,13,0)),0,(VLOOKUP(U1340,'ITWR Dump'!$A$2:$Y$5000,13,0)))</f>
        <v>0</v>
      </c>
      <c r="AF1340" s="11">
        <f>IF(ISERROR(VLOOKUP(U1340,'ITWR Dump'!$A$2:$Y$5000,11,0)),0,(VLOOKUP(U1340,'ITWR Dump'!$A$2:$Y$5000,11,0)))</f>
        <v>0</v>
      </c>
      <c r="AG1340" s="11">
        <f>IF(ISERROR(VLOOKUP(U1340,'ITWR Dump'!$A$2:$Y$5000,2,0)),0,(VLOOKUP(U1340,'ITWR Dump'!$A$2:$Y$5000,2,0)))</f>
        <v>0</v>
      </c>
      <c r="AH1340" s="11">
        <f>IF(ISERROR(VLOOKUP(U1340,'ITWR Dump'!$A$2:$Y$5000,14,0)),0,(VLOOKUP(U1340,'ITWR Dump'!$A$2:$Y$5000,14,0)))</f>
        <v>0</v>
      </c>
      <c r="AI1340" s="11" t="str">
        <f t="shared" si="570"/>
        <v>78-Landed BA-SE Offshore</v>
      </c>
      <c r="AJ1340" s="11" t="str">
        <f t="shared" si="571"/>
        <v>Offshore</v>
      </c>
      <c r="AK1340" s="11" t="str">
        <f>IF(ISERROR(VLOOKUP(A1340,'Team Data'!$C$2:$U$213,17,0)),0,(VLOOKUP(A1340,'Team Data'!$C$2:$U$213,17,0)))</f>
        <v>IMS and FN</v>
      </c>
      <c r="AL1340" s="11" t="str">
        <f t="shared" si="572"/>
        <v>2017-04-24</v>
      </c>
      <c r="AM1340" s="11">
        <f>IF(ISERROR(VLOOKUP(U1340,'ITWR Dump'!$A$2:$Y$5000,16,0)),0,(VLOOKUP(U1340,'ITWR Dump'!$A$2:$Y$5000,16,0)))</f>
        <v>0</v>
      </c>
      <c r="AN1340" s="11">
        <f>IF(ISERROR(VLOOKUP(U1340,'ITWR Dump'!$A$2:$Y$5000,18,0)),0,(VLOOKUP(U1340,'ITWR Dump'!$A$2:$Y$5000,18,0)))</f>
        <v>0</v>
      </c>
      <c r="AO1340" s="11">
        <f>IF(ISERROR(VLOOKUP(U1340,'ITWR Dump'!$A$2:$Y$5000,25,0)),0,(VLOOKUP('ILC Report'!U1340,'ITWR Dump'!$A$2:$Y$5000,25,0)))</f>
        <v>0</v>
      </c>
      <c r="AP1340" s="11">
        <f t="shared" si="573"/>
        <v>0</v>
      </c>
      <c r="AQ1340" s="26">
        <f t="shared" si="574"/>
        <v>0</v>
      </c>
      <c r="AR1340" s="26">
        <f t="shared" si="575"/>
        <v>0</v>
      </c>
      <c r="AS1340" s="26">
        <f t="shared" si="576"/>
        <v>0</v>
      </c>
      <c r="AT1340" s="26">
        <f t="shared" si="577"/>
        <v>0</v>
      </c>
      <c r="AU1340" s="26">
        <f t="shared" si="578"/>
        <v>0</v>
      </c>
      <c r="AV1340" s="26">
        <f t="shared" si="579"/>
        <v>0</v>
      </c>
      <c r="AW1340" s="11" t="s">
        <v>653</v>
      </c>
      <c r="AX1340" s="11" t="str">
        <f>VLOOKUP(L1340,Group!$A$2:$B$1000,2,0)</f>
        <v>Enhancement</v>
      </c>
      <c r="AY1340" s="11">
        <f>IF(ISERROR(VLOOKUP(U1340,'ITWR Dump'!$A$2:$Y$5000,15,0)),0,(VLOOKUP('ILC Report'!U1340,'ITWR Dump'!$A$2:$Y$5000,15,0)))</f>
        <v>0</v>
      </c>
      <c r="AZ1340" s="11" t="str">
        <f t="shared" si="580"/>
        <v>No</v>
      </c>
      <c r="BA1340" s="11" t="str">
        <f t="shared" si="581"/>
        <v>BKI</v>
      </c>
      <c r="BB1340" s="11" t="str">
        <f t="shared" si="582"/>
        <v>LB</v>
      </c>
      <c r="BC1340" s="11" t="str">
        <f t="shared" si="583"/>
        <v>No</v>
      </c>
    </row>
    <row r="1341" spans="1:55" x14ac:dyDescent="0.3">
      <c r="A1341" s="11" t="s">
        <v>687</v>
      </c>
      <c r="B1341" s="11" t="s">
        <v>1877</v>
      </c>
      <c r="C1341" s="11" t="s">
        <v>558</v>
      </c>
      <c r="D1341" s="11" t="s">
        <v>1919</v>
      </c>
      <c r="E1341" s="38" t="s">
        <v>2904</v>
      </c>
      <c r="F1341" s="11">
        <v>18</v>
      </c>
      <c r="G1341" s="40" t="s">
        <v>218</v>
      </c>
      <c r="H1341" s="11" t="str">
        <f t="shared" si="565"/>
        <v>Regular</v>
      </c>
      <c r="I1341" s="11" t="str">
        <f t="shared" si="557"/>
        <v>INDIA</v>
      </c>
      <c r="J1341" s="11" t="str">
        <f>IF(ISERROR(VLOOKUP(C1341,'WI Vs ASM'!$B$2:$E$1000,4,0)),0,(VLOOKUP(C1341,'WI Vs ASM'!$B$2:$E$1000,4,0)))</f>
        <v>Offshore</v>
      </c>
      <c r="K1341" s="11" t="str">
        <f>IF(ISERROR(VLOOKUP(C1341,'WI Vs ASM'!$B$2:$F$1000,5,0)),0,(VLOOKUP(C1341,'WI Vs ASM'!$B$2:$F$1000,5,0)))</f>
        <v>02-Variable Billable</v>
      </c>
      <c r="L1341" s="11" t="str">
        <f>IF(ISERROR(VLOOKUP(C1341,'WI Vs ASM'!$B$2:$D$1000,3,0)),0,(VLOOKUP(C1341,'WI Vs ASM'!$B$2:$D$1000,3,0)))</f>
        <v>78-Landed BA-SE Offshore</v>
      </c>
      <c r="M1341" s="11" t="str">
        <f>IF(ISERROR(VLOOKUP(C1341,'WI Vs ASM'!$B$2:$I$1000,8,0)),0,(VLOOKUP(C1341,'WI Vs ASM'!$B$2:$I$1000,8,0)))</f>
        <v>Rahul Soman</v>
      </c>
      <c r="N1341" s="11" t="str">
        <f>IF(ISERROR(VLOOKUP(C1341,'WI Vs ASM'!$B$2:$G$1000,6,0)),0,(VLOOKUP(C1341,'WI Vs ASM'!$B$2:$G$1000,6,0)))</f>
        <v>CIS</v>
      </c>
      <c r="O1341" s="11" t="str">
        <f>IF(ISERROR(VLOOKUP(C1341,'WI Vs ASM'!$B$2:$H$1000,7,0)),0,(VLOOKUP(C1341,'WI Vs ASM'!$B$2:$H$1000,7,0)))</f>
        <v>CIS</v>
      </c>
      <c r="P1341" s="11" t="str">
        <f t="shared" si="558"/>
        <v>May-17</v>
      </c>
      <c r="Q1341" s="11" t="str">
        <f t="shared" si="559"/>
        <v>Q2</v>
      </c>
      <c r="R1341" s="11" t="str">
        <f>IF(ISERROR(VLOOKUP(C1341,'WI Vs ASM'!$B$2:$J$1000,9,0)),0,(VLOOKUP(C1341,'WI Vs ASM'!$B$2:$J$1000,9,0)))</f>
        <v>Jyothi Pai</v>
      </c>
      <c r="S1341" s="11" t="str">
        <f>IF(ISERROR(VLOOKUP(C1341,'WI Vs ASM'!$B$2:$K$1000,10,0)),0,(VLOOKUP(C1341,'WI Vs ASM'!$B$2:$K$1000,10,0)))</f>
        <v>Steve J Sorensen</v>
      </c>
      <c r="T1341" s="11" t="str">
        <f>IF(ISERROR(VLOOKUP(C1341,'WI Vs ASM'!$B$2:$L$1000,11,0)),0,(VLOOKUP(C1341,'WI Vs ASM'!$B$2:$L$1000,11,0)))</f>
        <v>Sreekala Balasubramanian</v>
      </c>
      <c r="U1341" s="11" t="e">
        <f t="shared" si="566"/>
        <v>#VALUE!</v>
      </c>
      <c r="V1341" s="11" t="str">
        <f t="shared" si="560"/>
        <v>No</v>
      </c>
      <c r="W1341" s="11" t="str">
        <f t="shared" si="561"/>
        <v>Yes</v>
      </c>
      <c r="X1341" s="11" t="str">
        <f t="shared" si="562"/>
        <v>Yes</v>
      </c>
      <c r="Y1341" s="11" t="str">
        <f t="shared" si="563"/>
        <v>No</v>
      </c>
      <c r="Z1341" s="11" t="str">
        <f t="shared" si="564"/>
        <v>No</v>
      </c>
      <c r="AA1341" s="11" t="str">
        <f t="shared" si="567"/>
        <v>No</v>
      </c>
      <c r="AB1341" s="11">
        <f>IF(ISERROR(VLOOKUP(U1341,'ITWR Dump'!$A$2:$Y$5000,24,0)),0,(VLOOKUP('ILC Report'!U1341,'ITWR Dump'!$A$2:$Y$5000,24,0)))</f>
        <v>0</v>
      </c>
      <c r="AC1341" s="11" t="str">
        <f t="shared" si="568"/>
        <v>Yes</v>
      </c>
      <c r="AD1341" s="11" t="str">
        <f t="shared" si="569"/>
        <v>BASE/Staff Aug</v>
      </c>
      <c r="AE1341" s="11">
        <f>IF(ISERROR(VLOOKUP(U1341,'ITWR Dump'!$A$2:$Y$5000,13,0)),0,(VLOOKUP(U1341,'ITWR Dump'!$A$2:$Y$5000,13,0)))</f>
        <v>0</v>
      </c>
      <c r="AF1341" s="11">
        <f>IF(ISERROR(VLOOKUP(U1341,'ITWR Dump'!$A$2:$Y$5000,11,0)),0,(VLOOKUP(U1341,'ITWR Dump'!$A$2:$Y$5000,11,0)))</f>
        <v>0</v>
      </c>
      <c r="AG1341" s="11">
        <f>IF(ISERROR(VLOOKUP(U1341,'ITWR Dump'!$A$2:$Y$5000,2,0)),0,(VLOOKUP(U1341,'ITWR Dump'!$A$2:$Y$5000,2,0)))</f>
        <v>0</v>
      </c>
      <c r="AH1341" s="11">
        <f>IF(ISERROR(VLOOKUP(U1341,'ITWR Dump'!$A$2:$Y$5000,14,0)),0,(VLOOKUP(U1341,'ITWR Dump'!$A$2:$Y$5000,14,0)))</f>
        <v>0</v>
      </c>
      <c r="AI1341" s="11" t="str">
        <f t="shared" si="570"/>
        <v>78-Landed BA-SE Offshore</v>
      </c>
      <c r="AJ1341" s="11" t="str">
        <f t="shared" si="571"/>
        <v>Offshore</v>
      </c>
      <c r="AK1341" s="11" t="str">
        <f>IF(ISERROR(VLOOKUP(A1341,'Team Data'!$C$2:$U$213,17,0)),0,(VLOOKUP(A1341,'Team Data'!$C$2:$U$213,17,0)))</f>
        <v>IMS and FN</v>
      </c>
      <c r="AL1341" s="11" t="str">
        <f t="shared" si="572"/>
        <v>2017-04-24</v>
      </c>
      <c r="AM1341" s="11">
        <f>IF(ISERROR(VLOOKUP(U1341,'ITWR Dump'!$A$2:$Y$5000,16,0)),0,(VLOOKUP(U1341,'ITWR Dump'!$A$2:$Y$5000,16,0)))</f>
        <v>0</v>
      </c>
      <c r="AN1341" s="11">
        <f>IF(ISERROR(VLOOKUP(U1341,'ITWR Dump'!$A$2:$Y$5000,18,0)),0,(VLOOKUP(U1341,'ITWR Dump'!$A$2:$Y$5000,18,0)))</f>
        <v>0</v>
      </c>
      <c r="AO1341" s="11">
        <f>IF(ISERROR(VLOOKUP(U1341,'ITWR Dump'!$A$2:$Y$5000,25,0)),0,(VLOOKUP('ILC Report'!U1341,'ITWR Dump'!$A$2:$Y$5000,25,0)))</f>
        <v>0</v>
      </c>
      <c r="AP1341" s="11">
        <f t="shared" si="573"/>
        <v>0</v>
      </c>
      <c r="AQ1341" s="26">
        <f t="shared" si="574"/>
        <v>0</v>
      </c>
      <c r="AR1341" s="26">
        <f t="shared" si="575"/>
        <v>0</v>
      </c>
      <c r="AS1341" s="26">
        <f t="shared" si="576"/>
        <v>0</v>
      </c>
      <c r="AT1341" s="26">
        <f t="shared" si="577"/>
        <v>0</v>
      </c>
      <c r="AU1341" s="26">
        <f t="shared" si="578"/>
        <v>0</v>
      </c>
      <c r="AV1341" s="26">
        <f t="shared" si="579"/>
        <v>0</v>
      </c>
      <c r="AW1341" s="11" t="s">
        <v>653</v>
      </c>
      <c r="AX1341" s="11" t="str">
        <f>VLOOKUP(L1341,Group!$A$2:$B$1000,2,0)</f>
        <v>Enhancement</v>
      </c>
      <c r="AY1341" s="11">
        <f>IF(ISERROR(VLOOKUP(U1341,'ITWR Dump'!$A$2:$Y$5000,15,0)),0,(VLOOKUP('ILC Report'!U1341,'ITWR Dump'!$A$2:$Y$5000,15,0)))</f>
        <v>0</v>
      </c>
      <c r="AZ1341" s="11" t="str">
        <f t="shared" si="580"/>
        <v>No</v>
      </c>
      <c r="BA1341" s="11" t="str">
        <f t="shared" si="581"/>
        <v>BKI</v>
      </c>
      <c r="BB1341" s="11" t="str">
        <f t="shared" si="582"/>
        <v>LB</v>
      </c>
      <c r="BC1341" s="11" t="str">
        <f t="shared" si="583"/>
        <v>No</v>
      </c>
    </row>
    <row r="1342" spans="1:55" x14ac:dyDescent="0.3">
      <c r="A1342" s="11" t="s">
        <v>687</v>
      </c>
      <c r="B1342" s="11" t="s">
        <v>1877</v>
      </c>
      <c r="C1342" s="11" t="s">
        <v>558</v>
      </c>
      <c r="D1342" s="11" t="s">
        <v>1919</v>
      </c>
      <c r="E1342" s="38" t="s">
        <v>2904</v>
      </c>
      <c r="F1342" s="11">
        <v>27</v>
      </c>
      <c r="G1342" s="40" t="s">
        <v>2900</v>
      </c>
      <c r="H1342" s="11" t="str">
        <f t="shared" si="565"/>
        <v>Shift</v>
      </c>
      <c r="I1342" s="11" t="str">
        <f t="shared" si="557"/>
        <v>INDIA</v>
      </c>
      <c r="J1342" s="11" t="str">
        <f>IF(ISERROR(VLOOKUP(C1342,'WI Vs ASM'!$B$2:$E$1000,4,0)),0,(VLOOKUP(C1342,'WI Vs ASM'!$B$2:$E$1000,4,0)))</f>
        <v>Offshore</v>
      </c>
      <c r="K1342" s="11" t="str">
        <f>IF(ISERROR(VLOOKUP(C1342,'WI Vs ASM'!$B$2:$F$1000,5,0)),0,(VLOOKUP(C1342,'WI Vs ASM'!$B$2:$F$1000,5,0)))</f>
        <v>02-Variable Billable</v>
      </c>
      <c r="L1342" s="11" t="str">
        <f>IF(ISERROR(VLOOKUP(C1342,'WI Vs ASM'!$B$2:$D$1000,3,0)),0,(VLOOKUP(C1342,'WI Vs ASM'!$B$2:$D$1000,3,0)))</f>
        <v>78-Landed BA-SE Offshore</v>
      </c>
      <c r="M1342" s="11" t="str">
        <f>IF(ISERROR(VLOOKUP(C1342,'WI Vs ASM'!$B$2:$I$1000,8,0)),0,(VLOOKUP(C1342,'WI Vs ASM'!$B$2:$I$1000,8,0)))</f>
        <v>Rahul Soman</v>
      </c>
      <c r="N1342" s="11" t="str">
        <f>IF(ISERROR(VLOOKUP(C1342,'WI Vs ASM'!$B$2:$G$1000,6,0)),0,(VLOOKUP(C1342,'WI Vs ASM'!$B$2:$G$1000,6,0)))</f>
        <v>CIS</v>
      </c>
      <c r="O1342" s="11" t="str">
        <f>IF(ISERROR(VLOOKUP(C1342,'WI Vs ASM'!$B$2:$H$1000,7,0)),0,(VLOOKUP(C1342,'WI Vs ASM'!$B$2:$H$1000,7,0)))</f>
        <v>CIS</v>
      </c>
      <c r="P1342" s="11" t="str">
        <f t="shared" si="558"/>
        <v>May-17</v>
      </c>
      <c r="Q1342" s="11" t="str">
        <f t="shared" si="559"/>
        <v>Q2</v>
      </c>
      <c r="R1342" s="11" t="str">
        <f>IF(ISERROR(VLOOKUP(C1342,'WI Vs ASM'!$B$2:$J$1000,9,0)),0,(VLOOKUP(C1342,'WI Vs ASM'!$B$2:$J$1000,9,0)))</f>
        <v>Jyothi Pai</v>
      </c>
      <c r="S1342" s="11" t="str">
        <f>IF(ISERROR(VLOOKUP(C1342,'WI Vs ASM'!$B$2:$K$1000,10,0)),0,(VLOOKUP(C1342,'WI Vs ASM'!$B$2:$K$1000,10,0)))</f>
        <v>Steve J Sorensen</v>
      </c>
      <c r="T1342" s="11" t="str">
        <f>IF(ISERROR(VLOOKUP(C1342,'WI Vs ASM'!$B$2:$L$1000,11,0)),0,(VLOOKUP(C1342,'WI Vs ASM'!$B$2:$L$1000,11,0)))</f>
        <v>Sreekala Balasubramanian</v>
      </c>
      <c r="U1342" s="11" t="e">
        <f t="shared" si="566"/>
        <v>#VALUE!</v>
      </c>
      <c r="V1342" s="11" t="str">
        <f t="shared" si="560"/>
        <v>No</v>
      </c>
      <c r="W1342" s="11" t="str">
        <f t="shared" si="561"/>
        <v>Yes</v>
      </c>
      <c r="X1342" s="11" t="str">
        <f t="shared" si="562"/>
        <v>Yes</v>
      </c>
      <c r="Y1342" s="11" t="str">
        <f t="shared" si="563"/>
        <v>No</v>
      </c>
      <c r="Z1342" s="11" t="str">
        <f t="shared" si="564"/>
        <v>No</v>
      </c>
      <c r="AA1342" s="11" t="str">
        <f t="shared" si="567"/>
        <v>No</v>
      </c>
      <c r="AB1342" s="11">
        <f>IF(ISERROR(VLOOKUP(U1342,'ITWR Dump'!$A$2:$Y$5000,24,0)),0,(VLOOKUP('ILC Report'!U1342,'ITWR Dump'!$A$2:$Y$5000,24,0)))</f>
        <v>0</v>
      </c>
      <c r="AC1342" s="11" t="str">
        <f t="shared" si="568"/>
        <v>Yes</v>
      </c>
      <c r="AD1342" s="11" t="str">
        <f t="shared" si="569"/>
        <v>BASE/Staff Aug</v>
      </c>
      <c r="AE1342" s="11">
        <f>IF(ISERROR(VLOOKUP(U1342,'ITWR Dump'!$A$2:$Y$5000,13,0)),0,(VLOOKUP(U1342,'ITWR Dump'!$A$2:$Y$5000,13,0)))</f>
        <v>0</v>
      </c>
      <c r="AF1342" s="11">
        <f>IF(ISERROR(VLOOKUP(U1342,'ITWR Dump'!$A$2:$Y$5000,11,0)),0,(VLOOKUP(U1342,'ITWR Dump'!$A$2:$Y$5000,11,0)))</f>
        <v>0</v>
      </c>
      <c r="AG1342" s="11">
        <f>IF(ISERROR(VLOOKUP(U1342,'ITWR Dump'!$A$2:$Y$5000,2,0)),0,(VLOOKUP(U1342,'ITWR Dump'!$A$2:$Y$5000,2,0)))</f>
        <v>0</v>
      </c>
      <c r="AH1342" s="11">
        <f>IF(ISERROR(VLOOKUP(U1342,'ITWR Dump'!$A$2:$Y$5000,14,0)),0,(VLOOKUP(U1342,'ITWR Dump'!$A$2:$Y$5000,14,0)))</f>
        <v>0</v>
      </c>
      <c r="AI1342" s="11" t="str">
        <f t="shared" si="570"/>
        <v>78-Landed BA-SE Offshore</v>
      </c>
      <c r="AJ1342" s="11" t="str">
        <f t="shared" si="571"/>
        <v>Offshore</v>
      </c>
      <c r="AK1342" s="11" t="str">
        <f>IF(ISERROR(VLOOKUP(A1342,'Team Data'!$C$2:$U$213,17,0)),0,(VLOOKUP(A1342,'Team Data'!$C$2:$U$213,17,0)))</f>
        <v>IMS and FN</v>
      </c>
      <c r="AL1342" s="11" t="str">
        <f t="shared" si="572"/>
        <v>2017-04-24</v>
      </c>
      <c r="AM1342" s="11">
        <f>IF(ISERROR(VLOOKUP(U1342,'ITWR Dump'!$A$2:$Y$5000,16,0)),0,(VLOOKUP(U1342,'ITWR Dump'!$A$2:$Y$5000,16,0)))</f>
        <v>0</v>
      </c>
      <c r="AN1342" s="11">
        <f>IF(ISERROR(VLOOKUP(U1342,'ITWR Dump'!$A$2:$Y$5000,18,0)),0,(VLOOKUP(U1342,'ITWR Dump'!$A$2:$Y$5000,18,0)))</f>
        <v>0</v>
      </c>
      <c r="AO1342" s="11">
        <f>IF(ISERROR(VLOOKUP(U1342,'ITWR Dump'!$A$2:$Y$5000,25,0)),0,(VLOOKUP('ILC Report'!U1342,'ITWR Dump'!$A$2:$Y$5000,25,0)))</f>
        <v>0</v>
      </c>
      <c r="AP1342" s="11">
        <f t="shared" si="573"/>
        <v>0</v>
      </c>
      <c r="AQ1342" s="26">
        <f t="shared" si="574"/>
        <v>0</v>
      </c>
      <c r="AR1342" s="26">
        <f t="shared" si="575"/>
        <v>0</v>
      </c>
      <c r="AS1342" s="26">
        <f t="shared" si="576"/>
        <v>0</v>
      </c>
      <c r="AT1342" s="26">
        <f t="shared" si="577"/>
        <v>0</v>
      </c>
      <c r="AU1342" s="26">
        <f t="shared" si="578"/>
        <v>0</v>
      </c>
      <c r="AV1342" s="26">
        <f t="shared" si="579"/>
        <v>0</v>
      </c>
      <c r="AW1342" s="11" t="s">
        <v>653</v>
      </c>
      <c r="AX1342" s="11" t="str">
        <f>VLOOKUP(L1342,Group!$A$2:$B$1000,2,0)</f>
        <v>Enhancement</v>
      </c>
      <c r="AY1342" s="11">
        <f>IF(ISERROR(VLOOKUP(U1342,'ITWR Dump'!$A$2:$Y$5000,15,0)),0,(VLOOKUP('ILC Report'!U1342,'ITWR Dump'!$A$2:$Y$5000,15,0)))</f>
        <v>0</v>
      </c>
      <c r="AZ1342" s="11" t="str">
        <f t="shared" si="580"/>
        <v>No</v>
      </c>
      <c r="BA1342" s="11" t="str">
        <f t="shared" si="581"/>
        <v>BKI</v>
      </c>
      <c r="BB1342" s="11" t="str">
        <f t="shared" si="582"/>
        <v>LB</v>
      </c>
      <c r="BC1342" s="11" t="str">
        <f t="shared" si="583"/>
        <v>No</v>
      </c>
    </row>
    <row r="1343" spans="1:55" x14ac:dyDescent="0.3">
      <c r="A1343" s="11" t="s">
        <v>688</v>
      </c>
      <c r="B1343" s="11" t="s">
        <v>1878</v>
      </c>
      <c r="C1343" s="11" t="s">
        <v>591</v>
      </c>
      <c r="D1343" s="11" t="s">
        <v>2613</v>
      </c>
      <c r="E1343" s="38" t="s">
        <v>652</v>
      </c>
      <c r="F1343" s="11">
        <v>5</v>
      </c>
      <c r="G1343" s="40" t="s">
        <v>218</v>
      </c>
      <c r="H1343" s="11" t="str">
        <f t="shared" si="565"/>
        <v>Regular</v>
      </c>
      <c r="I1343" s="11" t="str">
        <f t="shared" si="557"/>
        <v>INDIA</v>
      </c>
      <c r="J1343" s="11" t="str">
        <f>IF(ISERROR(VLOOKUP(C1343,'WI Vs ASM'!$B$2:$E$1000,4,0)),0,(VLOOKUP(C1343,'WI Vs ASM'!$B$2:$E$1000,4,0)))</f>
        <v>Offshore</v>
      </c>
      <c r="K1343" s="11" t="str">
        <f>IF(ISERROR(VLOOKUP(C1343,'WI Vs ASM'!$B$2:$F$1000,5,0)),0,(VLOOKUP(C1343,'WI Vs ASM'!$B$2:$F$1000,5,0)))</f>
        <v>01-Fixed Price</v>
      </c>
      <c r="L1343" s="11" t="str">
        <f>IF(ISERROR(VLOOKUP(C1343,'WI Vs ASM'!$B$2:$D$1000,3,0)),0,(VLOOKUP(C1343,'WI Vs ASM'!$B$2:$D$1000,3,0)))</f>
        <v>01-Maintenance Offshore</v>
      </c>
      <c r="M1343" s="11" t="str">
        <f>IF(ISERROR(VLOOKUP(C1343,'WI Vs ASM'!$B$2:$I$1000,8,0)),0,(VLOOKUP(C1343,'WI Vs ASM'!$B$2:$I$1000,8,0)))</f>
        <v>Rahul Soman</v>
      </c>
      <c r="N1343" s="11" t="str">
        <f>IF(ISERROR(VLOOKUP(C1343,'WI Vs ASM'!$B$2:$G$1000,6,0)),0,(VLOOKUP(C1343,'WI Vs ASM'!$B$2:$G$1000,6,0)))</f>
        <v>FileNet</v>
      </c>
      <c r="O1343" s="11" t="str">
        <f>IF(ISERROR(VLOOKUP(C1343,'WI Vs ASM'!$B$2:$H$1000,7,0)),0,(VLOOKUP(C1343,'WI Vs ASM'!$B$2:$H$1000,7,0)))</f>
        <v>FileNet</v>
      </c>
      <c r="P1343" s="11" t="str">
        <f t="shared" si="558"/>
        <v>Apr-17</v>
      </c>
      <c r="Q1343" s="11" t="str">
        <f t="shared" si="559"/>
        <v>Q2</v>
      </c>
      <c r="R1343" s="11" t="str">
        <f>IF(ISERROR(VLOOKUP(C1343,'WI Vs ASM'!$B$2:$J$1000,9,0)),0,(VLOOKUP(C1343,'WI Vs ASM'!$B$2:$J$1000,9,0)))</f>
        <v>Jyothi Pai</v>
      </c>
      <c r="S1343" s="11" t="str">
        <f>IF(ISERROR(VLOOKUP(C1343,'WI Vs ASM'!$B$2:$K$1000,10,0)),0,(VLOOKUP(C1343,'WI Vs ASM'!$B$2:$K$1000,10,0)))</f>
        <v>Vasudevan Srinivasan</v>
      </c>
      <c r="T1343" s="11" t="str">
        <f>IF(ISERROR(VLOOKUP(C1343,'WI Vs ASM'!$B$2:$L$1000,11,0)),0,(VLOOKUP(C1343,'WI Vs ASM'!$B$2:$L$1000,11,0)))</f>
        <v>Noha Salama</v>
      </c>
      <c r="U1343" s="11" t="e">
        <f t="shared" si="566"/>
        <v>#VALUE!</v>
      </c>
      <c r="V1343" s="11" t="str">
        <f t="shared" si="560"/>
        <v>No</v>
      </c>
      <c r="W1343" s="11" t="str">
        <f t="shared" si="561"/>
        <v>Yes</v>
      </c>
      <c r="X1343" s="11" t="str">
        <f t="shared" si="562"/>
        <v>No</v>
      </c>
      <c r="Y1343" s="11" t="str">
        <f t="shared" si="563"/>
        <v>No</v>
      </c>
      <c r="Z1343" s="11" t="str">
        <f t="shared" si="564"/>
        <v>No</v>
      </c>
      <c r="AA1343" s="11" t="str">
        <f t="shared" si="567"/>
        <v>No</v>
      </c>
      <c r="AB1343" s="11">
        <f>IF(ISERROR(VLOOKUP(U1343,'ITWR Dump'!$A$2:$Y$5000,24,0)),0,(VLOOKUP('ILC Report'!U1343,'ITWR Dump'!$A$2:$Y$5000,24,0)))</f>
        <v>0</v>
      </c>
      <c r="AC1343" s="11" t="str">
        <f t="shared" si="568"/>
        <v>No</v>
      </c>
      <c r="AD1343" s="11" t="str">
        <f t="shared" si="569"/>
        <v/>
      </c>
      <c r="AE1343" s="11">
        <f>IF(ISERROR(VLOOKUP(U1343,'ITWR Dump'!$A$2:$Y$5000,13,0)),0,(VLOOKUP(U1343,'ITWR Dump'!$A$2:$Y$5000,13,0)))</f>
        <v>0</v>
      </c>
      <c r="AF1343" s="11">
        <f>IF(ISERROR(VLOOKUP(U1343,'ITWR Dump'!$A$2:$Y$5000,11,0)),0,(VLOOKUP(U1343,'ITWR Dump'!$A$2:$Y$5000,11,0)))</f>
        <v>0</v>
      </c>
      <c r="AG1343" s="11">
        <f>IF(ISERROR(VLOOKUP(U1343,'ITWR Dump'!$A$2:$Y$5000,2,0)),0,(VLOOKUP(U1343,'ITWR Dump'!$A$2:$Y$5000,2,0)))</f>
        <v>0</v>
      </c>
      <c r="AH1343" s="11">
        <f>IF(ISERROR(VLOOKUP(U1343,'ITWR Dump'!$A$2:$Y$5000,14,0)),0,(VLOOKUP(U1343,'ITWR Dump'!$A$2:$Y$5000,14,0)))</f>
        <v>0</v>
      </c>
      <c r="AI1343" s="11" t="str">
        <f t="shared" si="570"/>
        <v>01-Maintenance Offshore</v>
      </c>
      <c r="AJ1343" s="11" t="str">
        <f t="shared" si="571"/>
        <v>Offshore</v>
      </c>
      <c r="AK1343" s="11" t="str">
        <f>IF(ISERROR(VLOOKUP(A1343,'Team Data'!$C$2:$U$213,17,0)),0,(VLOOKUP(A1343,'Team Data'!$C$2:$U$213,17,0)))</f>
        <v>IMS and FN</v>
      </c>
      <c r="AL1343" s="11" t="str">
        <f t="shared" si="572"/>
        <v>2017-04-24</v>
      </c>
      <c r="AM1343" s="11">
        <f>IF(ISERROR(VLOOKUP(U1343,'ITWR Dump'!$A$2:$Y$5000,16,0)),0,(VLOOKUP(U1343,'ITWR Dump'!$A$2:$Y$5000,16,0)))</f>
        <v>0</v>
      </c>
      <c r="AN1343" s="11">
        <f>IF(ISERROR(VLOOKUP(U1343,'ITWR Dump'!$A$2:$Y$5000,18,0)),0,(VLOOKUP(U1343,'ITWR Dump'!$A$2:$Y$5000,18,0)))</f>
        <v>0</v>
      </c>
      <c r="AO1343" s="11">
        <f>IF(ISERROR(VLOOKUP(U1343,'ITWR Dump'!$A$2:$Y$5000,25,0)),0,(VLOOKUP('ILC Report'!U1343,'ITWR Dump'!$A$2:$Y$5000,25,0)))</f>
        <v>0</v>
      </c>
      <c r="AP1343" s="11">
        <f t="shared" si="573"/>
        <v>0</v>
      </c>
      <c r="AQ1343" s="26">
        <f t="shared" si="574"/>
        <v>0</v>
      </c>
      <c r="AR1343" s="26">
        <f t="shared" si="575"/>
        <v>0</v>
      </c>
      <c r="AS1343" s="26">
        <f t="shared" si="576"/>
        <v>0</v>
      </c>
      <c r="AT1343" s="26">
        <f t="shared" si="577"/>
        <v>0</v>
      </c>
      <c r="AU1343" s="26">
        <f t="shared" si="578"/>
        <v>0</v>
      </c>
      <c r="AV1343" s="26">
        <f t="shared" si="579"/>
        <v>0</v>
      </c>
      <c r="AW1343" s="11" t="s">
        <v>653</v>
      </c>
      <c r="AX1343" s="11" t="str">
        <f>VLOOKUP(L1343,Group!$A$2:$B$1000,2,0)</f>
        <v>Maintenance</v>
      </c>
      <c r="AY1343" s="11">
        <f>IF(ISERROR(VLOOKUP(U1343,'ITWR Dump'!$A$2:$Y$5000,15,0)),0,(VLOOKUP('ILC Report'!U1343,'ITWR Dump'!$A$2:$Y$5000,15,0)))</f>
        <v>0</v>
      </c>
      <c r="AZ1343" s="11" t="str">
        <f t="shared" si="580"/>
        <v>No</v>
      </c>
      <c r="BA1343" s="11" t="str">
        <f t="shared" si="581"/>
        <v>BKI</v>
      </c>
      <c r="BB1343" s="11" t="str">
        <f t="shared" si="582"/>
        <v>MN</v>
      </c>
      <c r="BC1343" s="11" t="str">
        <f t="shared" si="583"/>
        <v>No</v>
      </c>
    </row>
    <row r="1344" spans="1:55" x14ac:dyDescent="0.3">
      <c r="A1344" s="11" t="s">
        <v>688</v>
      </c>
      <c r="B1344" s="11" t="s">
        <v>1878</v>
      </c>
      <c r="C1344" s="11" t="s">
        <v>591</v>
      </c>
      <c r="D1344" s="11" t="s">
        <v>2614</v>
      </c>
      <c r="E1344" s="38" t="s">
        <v>652</v>
      </c>
      <c r="F1344" s="11">
        <v>7</v>
      </c>
      <c r="G1344" s="40" t="s">
        <v>218</v>
      </c>
      <c r="H1344" s="11" t="str">
        <f t="shared" si="565"/>
        <v>Regular</v>
      </c>
      <c r="I1344" s="11" t="str">
        <f t="shared" si="557"/>
        <v>INDIA</v>
      </c>
      <c r="J1344" s="11" t="str">
        <f>IF(ISERROR(VLOOKUP(C1344,'WI Vs ASM'!$B$2:$E$1000,4,0)),0,(VLOOKUP(C1344,'WI Vs ASM'!$B$2:$E$1000,4,0)))</f>
        <v>Offshore</v>
      </c>
      <c r="K1344" s="11" t="str">
        <f>IF(ISERROR(VLOOKUP(C1344,'WI Vs ASM'!$B$2:$F$1000,5,0)),0,(VLOOKUP(C1344,'WI Vs ASM'!$B$2:$F$1000,5,0)))</f>
        <v>01-Fixed Price</v>
      </c>
      <c r="L1344" s="11" t="str">
        <f>IF(ISERROR(VLOOKUP(C1344,'WI Vs ASM'!$B$2:$D$1000,3,0)),0,(VLOOKUP(C1344,'WI Vs ASM'!$B$2:$D$1000,3,0)))</f>
        <v>01-Maintenance Offshore</v>
      </c>
      <c r="M1344" s="11" t="str">
        <f>IF(ISERROR(VLOOKUP(C1344,'WI Vs ASM'!$B$2:$I$1000,8,0)),0,(VLOOKUP(C1344,'WI Vs ASM'!$B$2:$I$1000,8,0)))</f>
        <v>Rahul Soman</v>
      </c>
      <c r="N1344" s="11" t="str">
        <f>IF(ISERROR(VLOOKUP(C1344,'WI Vs ASM'!$B$2:$G$1000,6,0)),0,(VLOOKUP(C1344,'WI Vs ASM'!$B$2:$G$1000,6,0)))</f>
        <v>FileNet</v>
      </c>
      <c r="O1344" s="11" t="str">
        <f>IF(ISERROR(VLOOKUP(C1344,'WI Vs ASM'!$B$2:$H$1000,7,0)),0,(VLOOKUP(C1344,'WI Vs ASM'!$B$2:$H$1000,7,0)))</f>
        <v>FileNet</v>
      </c>
      <c r="P1344" s="11" t="str">
        <f t="shared" si="558"/>
        <v>Apr-17</v>
      </c>
      <c r="Q1344" s="11" t="str">
        <f t="shared" si="559"/>
        <v>Q2</v>
      </c>
      <c r="R1344" s="11" t="str">
        <f>IF(ISERROR(VLOOKUP(C1344,'WI Vs ASM'!$B$2:$J$1000,9,0)),0,(VLOOKUP(C1344,'WI Vs ASM'!$B$2:$J$1000,9,0)))</f>
        <v>Jyothi Pai</v>
      </c>
      <c r="S1344" s="11" t="str">
        <f>IF(ISERROR(VLOOKUP(C1344,'WI Vs ASM'!$B$2:$K$1000,10,0)),0,(VLOOKUP(C1344,'WI Vs ASM'!$B$2:$K$1000,10,0)))</f>
        <v>Vasudevan Srinivasan</v>
      </c>
      <c r="T1344" s="11" t="str">
        <f>IF(ISERROR(VLOOKUP(C1344,'WI Vs ASM'!$B$2:$L$1000,11,0)),0,(VLOOKUP(C1344,'WI Vs ASM'!$B$2:$L$1000,11,0)))</f>
        <v>Noha Salama</v>
      </c>
      <c r="U1344" s="11" t="e">
        <f t="shared" si="566"/>
        <v>#VALUE!</v>
      </c>
      <c r="V1344" s="11" t="str">
        <f t="shared" si="560"/>
        <v>No</v>
      </c>
      <c r="W1344" s="11" t="str">
        <f t="shared" si="561"/>
        <v>Yes</v>
      </c>
      <c r="X1344" s="11" t="str">
        <f t="shared" si="562"/>
        <v>No</v>
      </c>
      <c r="Y1344" s="11" t="str">
        <f t="shared" si="563"/>
        <v>No</v>
      </c>
      <c r="Z1344" s="11" t="str">
        <f t="shared" si="564"/>
        <v>No</v>
      </c>
      <c r="AA1344" s="11" t="str">
        <f t="shared" si="567"/>
        <v>No</v>
      </c>
      <c r="AB1344" s="11">
        <f>IF(ISERROR(VLOOKUP(U1344,'ITWR Dump'!$A$2:$Y$5000,24,0)),0,(VLOOKUP('ILC Report'!U1344,'ITWR Dump'!$A$2:$Y$5000,24,0)))</f>
        <v>0</v>
      </c>
      <c r="AC1344" s="11" t="str">
        <f t="shared" si="568"/>
        <v>No</v>
      </c>
      <c r="AD1344" s="11" t="str">
        <f t="shared" si="569"/>
        <v/>
      </c>
      <c r="AE1344" s="11">
        <f>IF(ISERROR(VLOOKUP(U1344,'ITWR Dump'!$A$2:$Y$5000,13,0)),0,(VLOOKUP(U1344,'ITWR Dump'!$A$2:$Y$5000,13,0)))</f>
        <v>0</v>
      </c>
      <c r="AF1344" s="11">
        <f>IF(ISERROR(VLOOKUP(U1344,'ITWR Dump'!$A$2:$Y$5000,11,0)),0,(VLOOKUP(U1344,'ITWR Dump'!$A$2:$Y$5000,11,0)))</f>
        <v>0</v>
      </c>
      <c r="AG1344" s="11">
        <f>IF(ISERROR(VLOOKUP(U1344,'ITWR Dump'!$A$2:$Y$5000,2,0)),0,(VLOOKUP(U1344,'ITWR Dump'!$A$2:$Y$5000,2,0)))</f>
        <v>0</v>
      </c>
      <c r="AH1344" s="11">
        <f>IF(ISERROR(VLOOKUP(U1344,'ITWR Dump'!$A$2:$Y$5000,14,0)),0,(VLOOKUP(U1344,'ITWR Dump'!$A$2:$Y$5000,14,0)))</f>
        <v>0</v>
      </c>
      <c r="AI1344" s="11" t="str">
        <f t="shared" si="570"/>
        <v>01-Maintenance Offshore</v>
      </c>
      <c r="AJ1344" s="11" t="str">
        <f t="shared" si="571"/>
        <v>Offshore</v>
      </c>
      <c r="AK1344" s="11" t="str">
        <f>IF(ISERROR(VLOOKUP(A1344,'Team Data'!$C$2:$U$213,17,0)),0,(VLOOKUP(A1344,'Team Data'!$C$2:$U$213,17,0)))</f>
        <v>IMS and FN</v>
      </c>
      <c r="AL1344" s="11" t="str">
        <f t="shared" si="572"/>
        <v>2017-04-24</v>
      </c>
      <c r="AM1344" s="11">
        <f>IF(ISERROR(VLOOKUP(U1344,'ITWR Dump'!$A$2:$Y$5000,16,0)),0,(VLOOKUP(U1344,'ITWR Dump'!$A$2:$Y$5000,16,0)))</f>
        <v>0</v>
      </c>
      <c r="AN1344" s="11">
        <f>IF(ISERROR(VLOOKUP(U1344,'ITWR Dump'!$A$2:$Y$5000,18,0)),0,(VLOOKUP(U1344,'ITWR Dump'!$A$2:$Y$5000,18,0)))</f>
        <v>0</v>
      </c>
      <c r="AO1344" s="11">
        <f>IF(ISERROR(VLOOKUP(U1344,'ITWR Dump'!$A$2:$Y$5000,25,0)),0,(VLOOKUP('ILC Report'!U1344,'ITWR Dump'!$A$2:$Y$5000,25,0)))</f>
        <v>0</v>
      </c>
      <c r="AP1344" s="11">
        <f t="shared" si="573"/>
        <v>0</v>
      </c>
      <c r="AQ1344" s="26">
        <f t="shared" si="574"/>
        <v>0</v>
      </c>
      <c r="AR1344" s="26">
        <f t="shared" si="575"/>
        <v>0</v>
      </c>
      <c r="AS1344" s="26">
        <f t="shared" si="576"/>
        <v>0</v>
      </c>
      <c r="AT1344" s="26">
        <f t="shared" si="577"/>
        <v>0</v>
      </c>
      <c r="AU1344" s="26">
        <f t="shared" si="578"/>
        <v>0</v>
      </c>
      <c r="AV1344" s="26">
        <f t="shared" si="579"/>
        <v>0</v>
      </c>
      <c r="AW1344" s="11" t="s">
        <v>653</v>
      </c>
      <c r="AX1344" s="11" t="str">
        <f>VLOOKUP(L1344,Group!$A$2:$B$1000,2,0)</f>
        <v>Maintenance</v>
      </c>
      <c r="AY1344" s="11">
        <f>IF(ISERROR(VLOOKUP(U1344,'ITWR Dump'!$A$2:$Y$5000,15,0)),0,(VLOOKUP('ILC Report'!U1344,'ITWR Dump'!$A$2:$Y$5000,15,0)))</f>
        <v>0</v>
      </c>
      <c r="AZ1344" s="11" t="str">
        <f t="shared" si="580"/>
        <v>No</v>
      </c>
      <c r="BA1344" s="11" t="str">
        <f t="shared" si="581"/>
        <v>BKI</v>
      </c>
      <c r="BB1344" s="11" t="str">
        <f t="shared" si="582"/>
        <v>MN</v>
      </c>
      <c r="BC1344" s="11" t="str">
        <f t="shared" si="583"/>
        <v>No</v>
      </c>
    </row>
    <row r="1345" spans="1:55" x14ac:dyDescent="0.3">
      <c r="A1345" s="11" t="s">
        <v>688</v>
      </c>
      <c r="B1345" s="11" t="s">
        <v>1878</v>
      </c>
      <c r="C1345" s="11" t="s">
        <v>577</v>
      </c>
      <c r="D1345" s="11" t="s">
        <v>2615</v>
      </c>
      <c r="E1345" s="38" t="s">
        <v>652</v>
      </c>
      <c r="F1345" s="11">
        <v>20</v>
      </c>
      <c r="G1345" s="40" t="s">
        <v>218</v>
      </c>
      <c r="H1345" s="11" t="str">
        <f t="shared" si="565"/>
        <v>Regular</v>
      </c>
      <c r="I1345" s="11" t="str">
        <f t="shared" si="557"/>
        <v>INDIA</v>
      </c>
      <c r="J1345" s="11" t="str">
        <f>IF(ISERROR(VLOOKUP(C1345,'WI Vs ASM'!$B$2:$E$1000,4,0)),0,(VLOOKUP(C1345,'WI Vs ASM'!$B$2:$E$1000,4,0)))</f>
        <v>Offshore</v>
      </c>
      <c r="K1345" s="11" t="str">
        <f>IF(ISERROR(VLOOKUP(C1345,'WI Vs ASM'!$B$2:$F$1000,5,0)),0,(VLOOKUP(C1345,'WI Vs ASM'!$B$2:$F$1000,5,0)))</f>
        <v>02-Variable Billable</v>
      </c>
      <c r="L1345" s="11" t="str">
        <f>IF(ISERROR(VLOOKUP(C1345,'WI Vs ASM'!$B$2:$D$1000,3,0)),0,(VLOOKUP(C1345,'WI Vs ASM'!$B$2:$D$1000,3,0)))</f>
        <v>78-Landed BA-SE Offshore</v>
      </c>
      <c r="M1345" s="11" t="str">
        <f>IF(ISERROR(VLOOKUP(C1345,'WI Vs ASM'!$B$2:$I$1000,8,0)),0,(VLOOKUP(C1345,'WI Vs ASM'!$B$2:$I$1000,8,0)))</f>
        <v>Rahul Soman</v>
      </c>
      <c r="N1345" s="11" t="str">
        <f>IF(ISERROR(VLOOKUP(C1345,'WI Vs ASM'!$B$2:$G$1000,6,0)),0,(VLOOKUP(C1345,'WI Vs ASM'!$B$2:$G$1000,6,0)))</f>
        <v>FFIC Account Team</v>
      </c>
      <c r="O1345" s="11" t="str">
        <f>IF(ISERROR(VLOOKUP(C1345,'WI Vs ASM'!$B$2:$H$1000,7,0)),0,(VLOOKUP(C1345,'WI Vs ASM'!$B$2:$H$1000,7,0)))</f>
        <v>FFIC Account Team</v>
      </c>
      <c r="P1345" s="11" t="str">
        <f t="shared" si="558"/>
        <v>Apr-17</v>
      </c>
      <c r="Q1345" s="11" t="str">
        <f t="shared" si="559"/>
        <v>Q2</v>
      </c>
      <c r="R1345" s="11" t="str">
        <f>IF(ISERROR(VLOOKUP(C1345,'WI Vs ASM'!$B$2:$J$1000,9,0)),0,(VLOOKUP(C1345,'WI Vs ASM'!$B$2:$J$1000,9,0)))</f>
        <v>Jyothi Pai</v>
      </c>
      <c r="S1345" s="11" t="str">
        <f>IF(ISERROR(VLOOKUP(C1345,'WI Vs ASM'!$B$2:$K$1000,10,0)),0,(VLOOKUP(C1345,'WI Vs ASM'!$B$2:$K$1000,10,0)))</f>
        <v>Vasudevan Srinivasan</v>
      </c>
      <c r="T1345" s="11" t="str">
        <f>IF(ISERROR(VLOOKUP(C1345,'WI Vs ASM'!$B$2:$L$1000,11,0)),0,(VLOOKUP(C1345,'WI Vs ASM'!$B$2:$L$1000,11,0)))</f>
        <v>Noha Salama</v>
      </c>
      <c r="U1345" s="11" t="e">
        <f t="shared" si="566"/>
        <v>#VALUE!</v>
      </c>
      <c r="V1345" s="11" t="str">
        <f t="shared" si="560"/>
        <v>No</v>
      </c>
      <c r="W1345" s="11" t="str">
        <f t="shared" si="561"/>
        <v>Yes</v>
      </c>
      <c r="X1345" s="11" t="str">
        <f t="shared" si="562"/>
        <v>Yes</v>
      </c>
      <c r="Y1345" s="11" t="str">
        <f t="shared" si="563"/>
        <v>No</v>
      </c>
      <c r="Z1345" s="11" t="str">
        <f t="shared" si="564"/>
        <v>No</v>
      </c>
      <c r="AA1345" s="11" t="str">
        <f t="shared" si="567"/>
        <v>No</v>
      </c>
      <c r="AB1345" s="11">
        <f>IF(ISERROR(VLOOKUP(U1345,'ITWR Dump'!$A$2:$Y$5000,24,0)),0,(VLOOKUP('ILC Report'!U1345,'ITWR Dump'!$A$2:$Y$5000,24,0)))</f>
        <v>0</v>
      </c>
      <c r="AC1345" s="11" t="str">
        <f t="shared" si="568"/>
        <v>Yes</v>
      </c>
      <c r="AD1345" s="11" t="str">
        <f t="shared" si="569"/>
        <v>BASE/Staff Aug</v>
      </c>
      <c r="AE1345" s="11">
        <f>IF(ISERROR(VLOOKUP(U1345,'ITWR Dump'!$A$2:$Y$5000,13,0)),0,(VLOOKUP(U1345,'ITWR Dump'!$A$2:$Y$5000,13,0)))</f>
        <v>0</v>
      </c>
      <c r="AF1345" s="11">
        <f>IF(ISERROR(VLOOKUP(U1345,'ITWR Dump'!$A$2:$Y$5000,11,0)),0,(VLOOKUP(U1345,'ITWR Dump'!$A$2:$Y$5000,11,0)))</f>
        <v>0</v>
      </c>
      <c r="AG1345" s="11">
        <f>IF(ISERROR(VLOOKUP(U1345,'ITWR Dump'!$A$2:$Y$5000,2,0)),0,(VLOOKUP(U1345,'ITWR Dump'!$A$2:$Y$5000,2,0)))</f>
        <v>0</v>
      </c>
      <c r="AH1345" s="11">
        <f>IF(ISERROR(VLOOKUP(U1345,'ITWR Dump'!$A$2:$Y$5000,14,0)),0,(VLOOKUP(U1345,'ITWR Dump'!$A$2:$Y$5000,14,0)))</f>
        <v>0</v>
      </c>
      <c r="AI1345" s="11" t="str">
        <f t="shared" si="570"/>
        <v>78-Landed BA-SE Offshore</v>
      </c>
      <c r="AJ1345" s="11" t="str">
        <f t="shared" si="571"/>
        <v>Offshore</v>
      </c>
      <c r="AK1345" s="11" t="str">
        <f>IF(ISERROR(VLOOKUP(A1345,'Team Data'!$C$2:$U$213,17,0)),0,(VLOOKUP(A1345,'Team Data'!$C$2:$U$213,17,0)))</f>
        <v>IMS and FN</v>
      </c>
      <c r="AL1345" s="11" t="str">
        <f t="shared" si="572"/>
        <v>2017-04-24</v>
      </c>
      <c r="AM1345" s="11">
        <f>IF(ISERROR(VLOOKUP(U1345,'ITWR Dump'!$A$2:$Y$5000,16,0)),0,(VLOOKUP(U1345,'ITWR Dump'!$A$2:$Y$5000,16,0)))</f>
        <v>0</v>
      </c>
      <c r="AN1345" s="11">
        <f>IF(ISERROR(VLOOKUP(U1345,'ITWR Dump'!$A$2:$Y$5000,18,0)),0,(VLOOKUP(U1345,'ITWR Dump'!$A$2:$Y$5000,18,0)))</f>
        <v>0</v>
      </c>
      <c r="AO1345" s="11">
        <f>IF(ISERROR(VLOOKUP(U1345,'ITWR Dump'!$A$2:$Y$5000,25,0)),0,(VLOOKUP('ILC Report'!U1345,'ITWR Dump'!$A$2:$Y$5000,25,0)))</f>
        <v>0</v>
      </c>
      <c r="AP1345" s="11">
        <f t="shared" si="573"/>
        <v>0</v>
      </c>
      <c r="AQ1345" s="26">
        <f t="shared" si="574"/>
        <v>0</v>
      </c>
      <c r="AR1345" s="26">
        <f t="shared" si="575"/>
        <v>0</v>
      </c>
      <c r="AS1345" s="26">
        <f t="shared" si="576"/>
        <v>0</v>
      </c>
      <c r="AT1345" s="26">
        <f t="shared" si="577"/>
        <v>0</v>
      </c>
      <c r="AU1345" s="26">
        <f t="shared" si="578"/>
        <v>0</v>
      </c>
      <c r="AV1345" s="26">
        <f t="shared" si="579"/>
        <v>0</v>
      </c>
      <c r="AW1345" s="11" t="s">
        <v>653</v>
      </c>
      <c r="AX1345" s="11" t="str">
        <f>VLOOKUP(L1345,Group!$A$2:$B$1000,2,0)</f>
        <v>Enhancement</v>
      </c>
      <c r="AY1345" s="11">
        <f>IF(ISERROR(VLOOKUP(U1345,'ITWR Dump'!$A$2:$Y$5000,15,0)),0,(VLOOKUP('ILC Report'!U1345,'ITWR Dump'!$A$2:$Y$5000,15,0)))</f>
        <v>0</v>
      </c>
      <c r="AZ1345" s="11" t="str">
        <f t="shared" si="580"/>
        <v>No</v>
      </c>
      <c r="BA1345" s="11" t="str">
        <f t="shared" si="581"/>
        <v>BKI</v>
      </c>
      <c r="BB1345" s="11" t="str">
        <f t="shared" si="582"/>
        <v>LB</v>
      </c>
      <c r="BC1345" s="11" t="str">
        <f t="shared" si="583"/>
        <v>No</v>
      </c>
    </row>
    <row r="1346" spans="1:55" x14ac:dyDescent="0.3">
      <c r="A1346" s="11" t="s">
        <v>688</v>
      </c>
      <c r="B1346" s="11" t="s">
        <v>1878</v>
      </c>
      <c r="C1346" s="11" t="s">
        <v>578</v>
      </c>
      <c r="D1346" s="11" t="s">
        <v>2616</v>
      </c>
      <c r="E1346" s="38" t="s">
        <v>652</v>
      </c>
      <c r="F1346" s="11">
        <v>23</v>
      </c>
      <c r="G1346" s="40" t="s">
        <v>2905</v>
      </c>
      <c r="H1346" s="11" t="str">
        <f t="shared" si="565"/>
        <v>Standby</v>
      </c>
      <c r="I1346" s="11" t="str">
        <f t="shared" ref="I1346:I1409" si="584">Locationdetails(J1346)</f>
        <v>INDIA</v>
      </c>
      <c r="J1346" s="11" t="str">
        <f>IF(ISERROR(VLOOKUP(C1346,'WI Vs ASM'!$B$2:$E$1000,4,0)),0,(VLOOKUP(C1346,'WI Vs ASM'!$B$2:$E$1000,4,0)))</f>
        <v>Offshore</v>
      </c>
      <c r="K1346" s="11" t="str">
        <f>IF(ISERROR(VLOOKUP(C1346,'WI Vs ASM'!$B$2:$F$1000,5,0)),0,(VLOOKUP(C1346,'WI Vs ASM'!$B$2:$F$1000,5,0)))</f>
        <v>01-Fixed Price</v>
      </c>
      <c r="L1346" s="11" t="str">
        <f>IF(ISERROR(VLOOKUP(C1346,'WI Vs ASM'!$B$2:$D$1000,3,0)),0,(VLOOKUP(C1346,'WI Vs ASM'!$B$2:$D$1000,3,0)))</f>
        <v>01-Maintenance Offshore</v>
      </c>
      <c r="M1346" s="11" t="str">
        <f>IF(ISERROR(VLOOKUP(C1346,'WI Vs ASM'!$B$2:$I$1000,8,0)),0,(VLOOKUP(C1346,'WI Vs ASM'!$B$2:$I$1000,8,0)))</f>
        <v>Vinodh</v>
      </c>
      <c r="N1346" s="11" t="str">
        <f>IF(ISERROR(VLOOKUP(C1346,'WI Vs ASM'!$B$2:$G$1000,6,0)),0,(VLOOKUP(C1346,'WI Vs ASM'!$B$2:$G$1000,6,0)))</f>
        <v>FFIC Account Team</v>
      </c>
      <c r="O1346" s="11" t="str">
        <f>IF(ISERROR(VLOOKUP(C1346,'WI Vs ASM'!$B$2:$H$1000,7,0)),0,(VLOOKUP(C1346,'WI Vs ASM'!$B$2:$H$1000,7,0)))</f>
        <v>FFIC Account Team</v>
      </c>
      <c r="P1346" s="11" t="str">
        <f t="shared" ref="P1346:P1409" si="585">TEXT(E1346,"MMM-YY")</f>
        <v>Apr-17</v>
      </c>
      <c r="Q1346" s="11" t="str">
        <f t="shared" ref="Q1346:Q1409" si="586">Quarterdetails(P1346)</f>
        <v>Q2</v>
      </c>
      <c r="R1346" s="11" t="str">
        <f>IF(ISERROR(VLOOKUP(C1346,'WI Vs ASM'!$B$2:$J$1000,9,0)),0,(VLOOKUP(C1346,'WI Vs ASM'!$B$2:$J$1000,9,0)))</f>
        <v>Manash M Dutta</v>
      </c>
      <c r="S1346" s="11" t="str">
        <f>IF(ISERROR(VLOOKUP(C1346,'WI Vs ASM'!$B$2:$K$1000,10,0)),0,(VLOOKUP(C1346,'WI Vs ASM'!$B$2:$K$1000,10,0)))</f>
        <v>Rick Alvarez</v>
      </c>
      <c r="T1346" s="11" t="str">
        <f>IF(ISERROR(VLOOKUP(C1346,'WI Vs ASM'!$B$2:$L$1000,11,0)),0,(VLOOKUP(C1346,'WI Vs ASM'!$B$2:$L$1000,11,0)))</f>
        <v>Rick Alvarez</v>
      </c>
      <c r="U1346" s="11" t="e">
        <f t="shared" si="566"/>
        <v>#VALUE!</v>
      </c>
      <c r="V1346" s="11" t="str">
        <f t="shared" ref="V1346:V1409" si="587">IF(OR(AP1346=1,AQ1346=1,AR1346=1,AS1346=1,AT1346=1,AU1346=1,AV1346=1),"Yes","No")</f>
        <v>No</v>
      </c>
      <c r="W1346" s="11" t="str">
        <f t="shared" ref="W1346:W1409" si="588">IF(V1346&lt;&gt;"Yes",IF(AND(K1346&lt;&gt;"09-NonBillable"),"Yes","No"),"No")</f>
        <v>Yes</v>
      </c>
      <c r="X1346" s="11" t="str">
        <f t="shared" ref="X1346:X1409" si="589">IF(ISERROR(IF(OR(RIGHT(C1346,2)="LB",(RIGHT(C1346,2)="MG"),(C1346="WAFCOGEN")),"Yes","No")),"No",(IF(OR(RIGHT(C1346,2)="LB",(RIGHT(C1346,2)="MG"),(C1346="WAFCOGEN")),"Yes","No")))</f>
        <v>No</v>
      </c>
      <c r="Y1346" s="11" t="str">
        <f t="shared" ref="Y1346:Y1409" si="590">CTCdetails(AE1346)</f>
        <v>No</v>
      </c>
      <c r="Z1346" s="11" t="str">
        <f t="shared" ref="Z1346:Z1409" si="591">Ignitedetails(C1346)</f>
        <v>No</v>
      </c>
      <c r="AA1346" s="11" t="str">
        <f t="shared" si="567"/>
        <v>No</v>
      </c>
      <c r="AB1346" s="11">
        <f>IF(ISERROR(VLOOKUP(U1346,'ITWR Dump'!$A$2:$Y$5000,24,0)),0,(VLOOKUP('ILC Report'!U1346,'ITWR Dump'!$A$2:$Y$5000,24,0)))</f>
        <v>0</v>
      </c>
      <c r="AC1346" s="11" t="str">
        <f t="shared" si="568"/>
        <v>No</v>
      </c>
      <c r="AD1346" s="11" t="str">
        <f t="shared" si="569"/>
        <v/>
      </c>
      <c r="AE1346" s="11">
        <f>IF(ISERROR(VLOOKUP(U1346,'ITWR Dump'!$A$2:$Y$5000,13,0)),0,(VLOOKUP(U1346,'ITWR Dump'!$A$2:$Y$5000,13,0)))</f>
        <v>0</v>
      </c>
      <c r="AF1346" s="11">
        <f>IF(ISERROR(VLOOKUP(U1346,'ITWR Dump'!$A$2:$Y$5000,11,0)),0,(VLOOKUP(U1346,'ITWR Dump'!$A$2:$Y$5000,11,0)))</f>
        <v>0</v>
      </c>
      <c r="AG1346" s="11">
        <f>IF(ISERROR(VLOOKUP(U1346,'ITWR Dump'!$A$2:$Y$5000,2,0)),0,(VLOOKUP(U1346,'ITWR Dump'!$A$2:$Y$5000,2,0)))</f>
        <v>0</v>
      </c>
      <c r="AH1346" s="11">
        <f>IF(ISERROR(VLOOKUP(U1346,'ITWR Dump'!$A$2:$Y$5000,14,0)),0,(VLOOKUP(U1346,'ITWR Dump'!$A$2:$Y$5000,14,0)))</f>
        <v>0</v>
      </c>
      <c r="AI1346" s="11" t="str">
        <f t="shared" si="570"/>
        <v>Standby Hours</v>
      </c>
      <c r="AJ1346" s="11" t="str">
        <f t="shared" si="571"/>
        <v>Offshore</v>
      </c>
      <c r="AK1346" s="11" t="str">
        <f>IF(ISERROR(VLOOKUP(A1346,'Team Data'!$C$2:$U$213,17,0)),0,(VLOOKUP(A1346,'Team Data'!$C$2:$U$213,17,0)))</f>
        <v>IMS and FN</v>
      </c>
      <c r="AL1346" s="11" t="str">
        <f t="shared" si="572"/>
        <v>2017-04-24</v>
      </c>
      <c r="AM1346" s="11">
        <f>IF(ISERROR(VLOOKUP(U1346,'ITWR Dump'!$A$2:$Y$5000,16,0)),0,(VLOOKUP(U1346,'ITWR Dump'!$A$2:$Y$5000,16,0)))</f>
        <v>0</v>
      </c>
      <c r="AN1346" s="11">
        <f>IF(ISERROR(VLOOKUP(U1346,'ITWR Dump'!$A$2:$Y$5000,18,0)),0,(VLOOKUP(U1346,'ITWR Dump'!$A$2:$Y$5000,18,0)))</f>
        <v>0</v>
      </c>
      <c r="AO1346" s="11">
        <f>IF(ISERROR(VLOOKUP(U1346,'ITWR Dump'!$A$2:$Y$5000,25,0)),0,(VLOOKUP('ILC Report'!U1346,'ITWR Dump'!$A$2:$Y$5000,25,0)))</f>
        <v>0</v>
      </c>
      <c r="AP1346" s="11">
        <f t="shared" si="573"/>
        <v>0</v>
      </c>
      <c r="AQ1346" s="26">
        <f t="shared" si="574"/>
        <v>0</v>
      </c>
      <c r="AR1346" s="26">
        <f t="shared" si="575"/>
        <v>0</v>
      </c>
      <c r="AS1346" s="26">
        <f t="shared" si="576"/>
        <v>0</v>
      </c>
      <c r="AT1346" s="26">
        <f t="shared" si="577"/>
        <v>0</v>
      </c>
      <c r="AU1346" s="26">
        <f t="shared" si="578"/>
        <v>0</v>
      </c>
      <c r="AV1346" s="26">
        <f t="shared" si="579"/>
        <v>0</v>
      </c>
      <c r="AW1346" s="11" t="s">
        <v>653</v>
      </c>
      <c r="AX1346" s="11" t="str">
        <f>VLOOKUP(L1346,Group!$A$2:$B$1000,2,0)</f>
        <v>Maintenance</v>
      </c>
      <c r="AY1346" s="11">
        <f>IF(ISERROR(VLOOKUP(U1346,'ITWR Dump'!$A$2:$Y$5000,15,0)),0,(VLOOKUP('ILC Report'!U1346,'ITWR Dump'!$A$2:$Y$5000,15,0)))</f>
        <v>0</v>
      </c>
      <c r="AZ1346" s="11" t="str">
        <f t="shared" si="580"/>
        <v>No</v>
      </c>
      <c r="BA1346" s="11" t="str">
        <f t="shared" si="581"/>
        <v>BKI</v>
      </c>
      <c r="BB1346" s="11" t="str">
        <f t="shared" si="582"/>
        <v>MN</v>
      </c>
      <c r="BC1346" s="11" t="str">
        <f t="shared" si="583"/>
        <v>No</v>
      </c>
    </row>
    <row r="1347" spans="1:55" x14ac:dyDescent="0.3">
      <c r="A1347" s="11" t="s">
        <v>688</v>
      </c>
      <c r="B1347" s="11" t="s">
        <v>1878</v>
      </c>
      <c r="C1347" s="11" t="s">
        <v>608</v>
      </c>
      <c r="D1347" s="11" t="s">
        <v>2617</v>
      </c>
      <c r="E1347" s="38" t="s">
        <v>652</v>
      </c>
      <c r="F1347" s="11">
        <v>5</v>
      </c>
      <c r="G1347" s="40" t="s">
        <v>218</v>
      </c>
      <c r="H1347" s="11" t="str">
        <f t="shared" ref="H1347:H1410" si="592">Shiftdetails($G1347)</f>
        <v>Regular</v>
      </c>
      <c r="I1347" s="11" t="str">
        <f t="shared" si="584"/>
        <v>INDIA</v>
      </c>
      <c r="J1347" s="11" t="str">
        <f>IF(ISERROR(VLOOKUP(C1347,'WI Vs ASM'!$B$2:$E$1000,4,0)),0,(VLOOKUP(C1347,'WI Vs ASM'!$B$2:$E$1000,4,0)))</f>
        <v>Offshore</v>
      </c>
      <c r="K1347" s="11" t="str">
        <f>IF(ISERROR(VLOOKUP(C1347,'WI Vs ASM'!$B$2:$F$1000,5,0)),0,(VLOOKUP(C1347,'WI Vs ASM'!$B$2:$F$1000,5,0)))</f>
        <v>02-Variable Billable</v>
      </c>
      <c r="L1347" s="11" t="str">
        <f>IF(ISERROR(VLOOKUP(C1347,'WI Vs ASM'!$B$2:$D$1000,3,0)),0,(VLOOKUP(C1347,'WI Vs ASM'!$B$2:$D$1000,3,0)))</f>
        <v>78-Landed BA-SE Offshore</v>
      </c>
      <c r="M1347" s="11" t="str">
        <f>IF(ISERROR(VLOOKUP(C1347,'WI Vs ASM'!$B$2:$I$1000,8,0)),0,(VLOOKUP(C1347,'WI Vs ASM'!$B$2:$I$1000,8,0)))</f>
        <v>Rahul Soman</v>
      </c>
      <c r="N1347" s="11" t="str">
        <f>IF(ISERROR(VLOOKUP(C1347,'WI Vs ASM'!$B$2:$G$1000,6,0)),0,(VLOOKUP(C1347,'WI Vs ASM'!$B$2:$G$1000,6,0)))</f>
        <v>FFIC Account Team</v>
      </c>
      <c r="O1347" s="11" t="str">
        <f>IF(ISERROR(VLOOKUP(C1347,'WI Vs ASM'!$B$2:$H$1000,7,0)),0,(VLOOKUP(C1347,'WI Vs ASM'!$B$2:$H$1000,7,0)))</f>
        <v>Agency Apps &amp; Spl Project</v>
      </c>
      <c r="P1347" s="11" t="str">
        <f t="shared" si="585"/>
        <v>Apr-17</v>
      </c>
      <c r="Q1347" s="11" t="str">
        <f t="shared" si="586"/>
        <v>Q2</v>
      </c>
      <c r="R1347" s="11" t="str">
        <f>IF(ISERROR(VLOOKUP(C1347,'WI Vs ASM'!$B$2:$J$1000,9,0)),0,(VLOOKUP(C1347,'WI Vs ASM'!$B$2:$J$1000,9,0)))</f>
        <v>Jyothi Pai</v>
      </c>
      <c r="S1347" s="11" t="str">
        <f>IF(ISERROR(VLOOKUP(C1347,'WI Vs ASM'!$B$2:$K$1000,10,0)),0,(VLOOKUP(C1347,'WI Vs ASM'!$B$2:$K$1000,10,0)))</f>
        <v>Ann M Bento</v>
      </c>
      <c r="T1347" s="11" t="str">
        <f>IF(ISERROR(VLOOKUP(C1347,'WI Vs ASM'!$B$2:$L$1000,11,0)),0,(VLOOKUP(C1347,'WI Vs ASM'!$B$2:$L$1000,11,0)))</f>
        <v>Ann M Bento</v>
      </c>
      <c r="U1347" s="11" t="e">
        <f t="shared" ref="U1347:U1410" si="593">IF(ISERROR(MID((UPPER(D1347)),(FIND("WR",(UPPER(D1347)),1)),8)),MID((UPPER(D1347)),(FIND("ENH",(UPPER(D1347)),1)),9),MID((UPPER(D1347)),(FIND("WR",(UPPER(D1347)),1)),8))</f>
        <v>#VALUE!</v>
      </c>
      <c r="V1347" s="11" t="str">
        <f t="shared" si="587"/>
        <v>No</v>
      </c>
      <c r="W1347" s="11" t="str">
        <f t="shared" si="588"/>
        <v>Yes</v>
      </c>
      <c r="X1347" s="11" t="str">
        <f t="shared" si="589"/>
        <v>Yes</v>
      </c>
      <c r="Y1347" s="11" t="str">
        <f t="shared" si="590"/>
        <v>No</v>
      </c>
      <c r="Z1347" s="11" t="str">
        <f t="shared" si="591"/>
        <v>No</v>
      </c>
      <c r="AA1347" s="11" t="str">
        <f t="shared" ref="AA1347:AA1410" si="594">RTCdetails(AE1347,AY1347)</f>
        <v>No</v>
      </c>
      <c r="AB1347" s="11">
        <f>IF(ISERROR(VLOOKUP(U1347,'ITWR Dump'!$A$2:$Y$5000,24,0)),0,(VLOOKUP('ILC Report'!U1347,'ITWR Dump'!$A$2:$Y$5000,24,0)))</f>
        <v>0</v>
      </c>
      <c r="AC1347" s="11" t="str">
        <f t="shared" ref="AC1347:AC1410" si="595">Billable(X1347,Y1347,Z1347,AA1347,BC1347)</f>
        <v>Yes</v>
      </c>
      <c r="AD1347" s="11" t="str">
        <f t="shared" ref="AD1347:AD1410" si="596">IF(X1347="Yes",$X$1,IF(Y1347="Yes",$Y$1,IF(Z1347="Yes",$Z$1,IF(AA1347="Yes",$AA$1,""))))</f>
        <v>BASE/Staff Aug</v>
      </c>
      <c r="AE1347" s="11">
        <f>IF(ISERROR(VLOOKUP(U1347,'ITWR Dump'!$A$2:$Y$5000,13,0)),0,(VLOOKUP(U1347,'ITWR Dump'!$A$2:$Y$5000,13,0)))</f>
        <v>0</v>
      </c>
      <c r="AF1347" s="11">
        <f>IF(ISERROR(VLOOKUP(U1347,'ITWR Dump'!$A$2:$Y$5000,11,0)),0,(VLOOKUP(U1347,'ITWR Dump'!$A$2:$Y$5000,11,0)))</f>
        <v>0</v>
      </c>
      <c r="AG1347" s="11">
        <f>IF(ISERROR(VLOOKUP(U1347,'ITWR Dump'!$A$2:$Y$5000,2,0)),0,(VLOOKUP(U1347,'ITWR Dump'!$A$2:$Y$5000,2,0)))</f>
        <v>0</v>
      </c>
      <c r="AH1347" s="11">
        <f>IF(ISERROR(VLOOKUP(U1347,'ITWR Dump'!$A$2:$Y$5000,14,0)),0,(VLOOKUP(U1347,'ITWR Dump'!$A$2:$Y$5000,14,0)))</f>
        <v>0</v>
      </c>
      <c r="AI1347" s="11" t="str">
        <f t="shared" ref="AI1347:AI1410" si="597">UdfCategory(H1347,L1347,AJ1347)</f>
        <v>78-Landed BA-SE Offshore</v>
      </c>
      <c r="AJ1347" s="11" t="str">
        <f t="shared" ref="AJ1347:AJ1410" si="598">OnOffLanded(A1347,C1347,J1347)</f>
        <v>Offshore</v>
      </c>
      <c r="AK1347" s="11" t="str">
        <f>IF(ISERROR(VLOOKUP(A1347,'Team Data'!$C$2:$U$213,17,0)),0,(VLOOKUP(A1347,'Team Data'!$C$2:$U$213,17,0)))</f>
        <v>IMS and FN</v>
      </c>
      <c r="AL1347" s="11" t="str">
        <f t="shared" ref="AL1347:AL1410" si="599">LEFT(AW1347,10)</f>
        <v>2017-04-24</v>
      </c>
      <c r="AM1347" s="11">
        <f>IF(ISERROR(VLOOKUP(U1347,'ITWR Dump'!$A$2:$Y$5000,16,0)),0,(VLOOKUP(U1347,'ITWR Dump'!$A$2:$Y$5000,16,0)))</f>
        <v>0</v>
      </c>
      <c r="AN1347" s="11">
        <f>IF(ISERROR(VLOOKUP(U1347,'ITWR Dump'!$A$2:$Y$5000,18,0)),0,(VLOOKUP(U1347,'ITWR Dump'!$A$2:$Y$5000,18,0)))</f>
        <v>0</v>
      </c>
      <c r="AO1347" s="11">
        <f>IF(ISERROR(VLOOKUP(U1347,'ITWR Dump'!$A$2:$Y$5000,25,0)),0,(VLOOKUP('ILC Report'!U1347,'ITWR Dump'!$A$2:$Y$5000,25,0)))</f>
        <v>0</v>
      </c>
      <c r="AP1347" s="11">
        <f t="shared" ref="AP1347:AP1410" si="600">IFERROR(FIND("INC0",D1347,1),0)</f>
        <v>0</v>
      </c>
      <c r="AQ1347" s="26">
        <f t="shared" ref="AQ1347:AQ1410" si="601">IFERROR(FIND("INC1",D1347,1),0)</f>
        <v>0</v>
      </c>
      <c r="AR1347" s="26">
        <f t="shared" ref="AR1347:AR1410" si="602">IFERROR(FIND("INC2",D1347,1),0)</f>
        <v>0</v>
      </c>
      <c r="AS1347" s="26">
        <f t="shared" ref="AS1347:AS1410" si="603">IFERROR(FIND("INC3",D1347,1),0)</f>
        <v>0</v>
      </c>
      <c r="AT1347" s="26">
        <f t="shared" ref="AT1347:AT1410" si="604">IFERROR(FIND("INC4",D1347,1),0)</f>
        <v>0</v>
      </c>
      <c r="AU1347" s="26">
        <f t="shared" ref="AU1347:AU1410" si="605">IFERROR(FIND("INC 0",D1347,1),0)</f>
        <v>0</v>
      </c>
      <c r="AV1347" s="26">
        <f t="shared" ref="AV1347:AV1410" si="606">IFERROR(FIND("INC 1",D1347,1),0)</f>
        <v>0</v>
      </c>
      <c r="AW1347" s="11" t="s">
        <v>653</v>
      </c>
      <c r="AX1347" s="11" t="str">
        <f>VLOOKUP(L1347,Group!$A$2:$B$1000,2,0)</f>
        <v>Enhancement</v>
      </c>
      <c r="AY1347" s="11">
        <f>IF(ISERROR(VLOOKUP(U1347,'ITWR Dump'!$A$2:$Y$5000,15,0)),0,(VLOOKUP('ILC Report'!U1347,'ITWR Dump'!$A$2:$Y$5000,15,0)))</f>
        <v>0</v>
      </c>
      <c r="AZ1347" s="11" t="str">
        <f t="shared" ref="AZ1347:AZ1410" si="607">Adoc(BB1347,D1347)</f>
        <v>No</v>
      </c>
      <c r="BA1347" s="11" t="str">
        <f t="shared" ref="BA1347:BA1410" si="608">LEFT(C1347,3)</f>
        <v>BKI</v>
      </c>
      <c r="BB1347" s="11" t="str">
        <f t="shared" ref="BB1347:BB1410" si="609">RIGHT(C1347,2)</f>
        <v>LB</v>
      </c>
      <c r="BC1347" s="11" t="str">
        <f t="shared" ref="BC1347:BC1410" si="610">Work(AF1347)</f>
        <v>No</v>
      </c>
    </row>
    <row r="1348" spans="1:55" x14ac:dyDescent="0.3">
      <c r="A1348" s="11" t="s">
        <v>688</v>
      </c>
      <c r="B1348" s="11" t="s">
        <v>1878</v>
      </c>
      <c r="C1348" s="11" t="s">
        <v>608</v>
      </c>
      <c r="D1348" s="11" t="s">
        <v>2618</v>
      </c>
      <c r="E1348" s="38" t="s">
        <v>652</v>
      </c>
      <c r="F1348" s="11">
        <v>8</v>
      </c>
      <c r="G1348" s="40" t="s">
        <v>218</v>
      </c>
      <c r="H1348" s="11" t="str">
        <f t="shared" si="592"/>
        <v>Regular</v>
      </c>
      <c r="I1348" s="11" t="str">
        <f t="shared" si="584"/>
        <v>INDIA</v>
      </c>
      <c r="J1348" s="11" t="str">
        <f>IF(ISERROR(VLOOKUP(C1348,'WI Vs ASM'!$B$2:$E$1000,4,0)),0,(VLOOKUP(C1348,'WI Vs ASM'!$B$2:$E$1000,4,0)))</f>
        <v>Offshore</v>
      </c>
      <c r="K1348" s="11" t="str">
        <f>IF(ISERROR(VLOOKUP(C1348,'WI Vs ASM'!$B$2:$F$1000,5,0)),0,(VLOOKUP(C1348,'WI Vs ASM'!$B$2:$F$1000,5,0)))</f>
        <v>02-Variable Billable</v>
      </c>
      <c r="L1348" s="11" t="str">
        <f>IF(ISERROR(VLOOKUP(C1348,'WI Vs ASM'!$B$2:$D$1000,3,0)),0,(VLOOKUP(C1348,'WI Vs ASM'!$B$2:$D$1000,3,0)))</f>
        <v>78-Landed BA-SE Offshore</v>
      </c>
      <c r="M1348" s="11" t="str">
        <f>IF(ISERROR(VLOOKUP(C1348,'WI Vs ASM'!$B$2:$I$1000,8,0)),0,(VLOOKUP(C1348,'WI Vs ASM'!$B$2:$I$1000,8,0)))</f>
        <v>Rahul Soman</v>
      </c>
      <c r="N1348" s="11" t="str">
        <f>IF(ISERROR(VLOOKUP(C1348,'WI Vs ASM'!$B$2:$G$1000,6,0)),0,(VLOOKUP(C1348,'WI Vs ASM'!$B$2:$G$1000,6,0)))</f>
        <v>FFIC Account Team</v>
      </c>
      <c r="O1348" s="11" t="str">
        <f>IF(ISERROR(VLOOKUP(C1348,'WI Vs ASM'!$B$2:$H$1000,7,0)),0,(VLOOKUP(C1348,'WI Vs ASM'!$B$2:$H$1000,7,0)))</f>
        <v>Agency Apps &amp; Spl Project</v>
      </c>
      <c r="P1348" s="11" t="str">
        <f t="shared" si="585"/>
        <v>Apr-17</v>
      </c>
      <c r="Q1348" s="11" t="str">
        <f t="shared" si="586"/>
        <v>Q2</v>
      </c>
      <c r="R1348" s="11" t="str">
        <f>IF(ISERROR(VLOOKUP(C1348,'WI Vs ASM'!$B$2:$J$1000,9,0)),0,(VLOOKUP(C1348,'WI Vs ASM'!$B$2:$J$1000,9,0)))</f>
        <v>Jyothi Pai</v>
      </c>
      <c r="S1348" s="11" t="str">
        <f>IF(ISERROR(VLOOKUP(C1348,'WI Vs ASM'!$B$2:$K$1000,10,0)),0,(VLOOKUP(C1348,'WI Vs ASM'!$B$2:$K$1000,10,0)))</f>
        <v>Ann M Bento</v>
      </c>
      <c r="T1348" s="11" t="str">
        <f>IF(ISERROR(VLOOKUP(C1348,'WI Vs ASM'!$B$2:$L$1000,11,0)),0,(VLOOKUP(C1348,'WI Vs ASM'!$B$2:$L$1000,11,0)))</f>
        <v>Ann M Bento</v>
      </c>
      <c r="U1348" s="11" t="e">
        <f t="shared" si="593"/>
        <v>#VALUE!</v>
      </c>
      <c r="V1348" s="11" t="str">
        <f t="shared" si="587"/>
        <v>No</v>
      </c>
      <c r="W1348" s="11" t="str">
        <f t="shared" si="588"/>
        <v>Yes</v>
      </c>
      <c r="X1348" s="11" t="str">
        <f t="shared" si="589"/>
        <v>Yes</v>
      </c>
      <c r="Y1348" s="11" t="str">
        <f t="shared" si="590"/>
        <v>No</v>
      </c>
      <c r="Z1348" s="11" t="str">
        <f t="shared" si="591"/>
        <v>No</v>
      </c>
      <c r="AA1348" s="11" t="str">
        <f t="shared" si="594"/>
        <v>No</v>
      </c>
      <c r="AB1348" s="11">
        <f>IF(ISERROR(VLOOKUP(U1348,'ITWR Dump'!$A$2:$Y$5000,24,0)),0,(VLOOKUP('ILC Report'!U1348,'ITWR Dump'!$A$2:$Y$5000,24,0)))</f>
        <v>0</v>
      </c>
      <c r="AC1348" s="11" t="str">
        <f t="shared" si="595"/>
        <v>Yes</v>
      </c>
      <c r="AD1348" s="11" t="str">
        <f t="shared" si="596"/>
        <v>BASE/Staff Aug</v>
      </c>
      <c r="AE1348" s="11">
        <f>IF(ISERROR(VLOOKUP(U1348,'ITWR Dump'!$A$2:$Y$5000,13,0)),0,(VLOOKUP(U1348,'ITWR Dump'!$A$2:$Y$5000,13,0)))</f>
        <v>0</v>
      </c>
      <c r="AF1348" s="11">
        <f>IF(ISERROR(VLOOKUP(U1348,'ITWR Dump'!$A$2:$Y$5000,11,0)),0,(VLOOKUP(U1348,'ITWR Dump'!$A$2:$Y$5000,11,0)))</f>
        <v>0</v>
      </c>
      <c r="AG1348" s="11">
        <f>IF(ISERROR(VLOOKUP(U1348,'ITWR Dump'!$A$2:$Y$5000,2,0)),0,(VLOOKUP(U1348,'ITWR Dump'!$A$2:$Y$5000,2,0)))</f>
        <v>0</v>
      </c>
      <c r="AH1348" s="11">
        <f>IF(ISERROR(VLOOKUP(U1348,'ITWR Dump'!$A$2:$Y$5000,14,0)),0,(VLOOKUP(U1348,'ITWR Dump'!$A$2:$Y$5000,14,0)))</f>
        <v>0</v>
      </c>
      <c r="AI1348" s="11" t="str">
        <f t="shared" si="597"/>
        <v>78-Landed BA-SE Offshore</v>
      </c>
      <c r="AJ1348" s="11" t="str">
        <f t="shared" si="598"/>
        <v>Offshore</v>
      </c>
      <c r="AK1348" s="11" t="str">
        <f>IF(ISERROR(VLOOKUP(A1348,'Team Data'!$C$2:$U$213,17,0)),0,(VLOOKUP(A1348,'Team Data'!$C$2:$U$213,17,0)))</f>
        <v>IMS and FN</v>
      </c>
      <c r="AL1348" s="11" t="str">
        <f t="shared" si="599"/>
        <v>2017-04-24</v>
      </c>
      <c r="AM1348" s="11">
        <f>IF(ISERROR(VLOOKUP(U1348,'ITWR Dump'!$A$2:$Y$5000,16,0)),0,(VLOOKUP(U1348,'ITWR Dump'!$A$2:$Y$5000,16,0)))</f>
        <v>0</v>
      </c>
      <c r="AN1348" s="11">
        <f>IF(ISERROR(VLOOKUP(U1348,'ITWR Dump'!$A$2:$Y$5000,18,0)),0,(VLOOKUP(U1348,'ITWR Dump'!$A$2:$Y$5000,18,0)))</f>
        <v>0</v>
      </c>
      <c r="AO1348" s="11">
        <f>IF(ISERROR(VLOOKUP(U1348,'ITWR Dump'!$A$2:$Y$5000,25,0)),0,(VLOOKUP('ILC Report'!U1348,'ITWR Dump'!$A$2:$Y$5000,25,0)))</f>
        <v>0</v>
      </c>
      <c r="AP1348" s="11">
        <f t="shared" si="600"/>
        <v>0</v>
      </c>
      <c r="AQ1348" s="26">
        <f t="shared" si="601"/>
        <v>0</v>
      </c>
      <c r="AR1348" s="26">
        <f t="shared" si="602"/>
        <v>0</v>
      </c>
      <c r="AS1348" s="26">
        <f t="shared" si="603"/>
        <v>0</v>
      </c>
      <c r="AT1348" s="26">
        <f t="shared" si="604"/>
        <v>0</v>
      </c>
      <c r="AU1348" s="26">
        <f t="shared" si="605"/>
        <v>0</v>
      </c>
      <c r="AV1348" s="26">
        <f t="shared" si="606"/>
        <v>0</v>
      </c>
      <c r="AW1348" s="11" t="s">
        <v>653</v>
      </c>
      <c r="AX1348" s="11" t="str">
        <f>VLOOKUP(L1348,Group!$A$2:$B$1000,2,0)</f>
        <v>Enhancement</v>
      </c>
      <c r="AY1348" s="11">
        <f>IF(ISERROR(VLOOKUP(U1348,'ITWR Dump'!$A$2:$Y$5000,15,0)),0,(VLOOKUP('ILC Report'!U1348,'ITWR Dump'!$A$2:$Y$5000,15,0)))</f>
        <v>0</v>
      </c>
      <c r="AZ1348" s="11" t="str">
        <f t="shared" si="607"/>
        <v>No</v>
      </c>
      <c r="BA1348" s="11" t="str">
        <f t="shared" si="608"/>
        <v>BKI</v>
      </c>
      <c r="BB1348" s="11" t="str">
        <f t="shared" si="609"/>
        <v>LB</v>
      </c>
      <c r="BC1348" s="11" t="str">
        <f t="shared" si="610"/>
        <v>No</v>
      </c>
    </row>
    <row r="1349" spans="1:55" x14ac:dyDescent="0.3">
      <c r="A1349" s="11" t="s">
        <v>688</v>
      </c>
      <c r="B1349" s="11" t="s">
        <v>1878</v>
      </c>
      <c r="C1349" s="11" t="s">
        <v>591</v>
      </c>
      <c r="D1349" s="11" t="s">
        <v>2619</v>
      </c>
      <c r="E1349" s="38" t="s">
        <v>652</v>
      </c>
      <c r="F1349" s="11">
        <v>25</v>
      </c>
      <c r="G1349" s="40" t="s">
        <v>2905</v>
      </c>
      <c r="H1349" s="11" t="str">
        <f t="shared" si="592"/>
        <v>Standby</v>
      </c>
      <c r="I1349" s="11" t="str">
        <f t="shared" si="584"/>
        <v>INDIA</v>
      </c>
      <c r="J1349" s="11" t="str">
        <f>IF(ISERROR(VLOOKUP(C1349,'WI Vs ASM'!$B$2:$E$1000,4,0)),0,(VLOOKUP(C1349,'WI Vs ASM'!$B$2:$E$1000,4,0)))</f>
        <v>Offshore</v>
      </c>
      <c r="K1349" s="11" t="str">
        <f>IF(ISERROR(VLOOKUP(C1349,'WI Vs ASM'!$B$2:$F$1000,5,0)),0,(VLOOKUP(C1349,'WI Vs ASM'!$B$2:$F$1000,5,0)))</f>
        <v>01-Fixed Price</v>
      </c>
      <c r="L1349" s="11" t="str">
        <f>IF(ISERROR(VLOOKUP(C1349,'WI Vs ASM'!$B$2:$D$1000,3,0)),0,(VLOOKUP(C1349,'WI Vs ASM'!$B$2:$D$1000,3,0)))</f>
        <v>01-Maintenance Offshore</v>
      </c>
      <c r="M1349" s="11" t="str">
        <f>IF(ISERROR(VLOOKUP(C1349,'WI Vs ASM'!$B$2:$I$1000,8,0)),0,(VLOOKUP(C1349,'WI Vs ASM'!$B$2:$I$1000,8,0)))</f>
        <v>Rahul Soman</v>
      </c>
      <c r="N1349" s="11" t="str">
        <f>IF(ISERROR(VLOOKUP(C1349,'WI Vs ASM'!$B$2:$G$1000,6,0)),0,(VLOOKUP(C1349,'WI Vs ASM'!$B$2:$G$1000,6,0)))</f>
        <v>FileNet</v>
      </c>
      <c r="O1349" s="11" t="str">
        <f>IF(ISERROR(VLOOKUP(C1349,'WI Vs ASM'!$B$2:$H$1000,7,0)),0,(VLOOKUP(C1349,'WI Vs ASM'!$B$2:$H$1000,7,0)))</f>
        <v>FileNet</v>
      </c>
      <c r="P1349" s="11" t="str">
        <f t="shared" si="585"/>
        <v>Apr-17</v>
      </c>
      <c r="Q1349" s="11" t="str">
        <f t="shared" si="586"/>
        <v>Q2</v>
      </c>
      <c r="R1349" s="11" t="str">
        <f>IF(ISERROR(VLOOKUP(C1349,'WI Vs ASM'!$B$2:$J$1000,9,0)),0,(VLOOKUP(C1349,'WI Vs ASM'!$B$2:$J$1000,9,0)))</f>
        <v>Jyothi Pai</v>
      </c>
      <c r="S1349" s="11" t="str">
        <f>IF(ISERROR(VLOOKUP(C1349,'WI Vs ASM'!$B$2:$K$1000,10,0)),0,(VLOOKUP(C1349,'WI Vs ASM'!$B$2:$K$1000,10,0)))</f>
        <v>Vasudevan Srinivasan</v>
      </c>
      <c r="T1349" s="11" t="str">
        <f>IF(ISERROR(VLOOKUP(C1349,'WI Vs ASM'!$B$2:$L$1000,11,0)),0,(VLOOKUP(C1349,'WI Vs ASM'!$B$2:$L$1000,11,0)))</f>
        <v>Noha Salama</v>
      </c>
      <c r="U1349" s="11" t="e">
        <f t="shared" si="593"/>
        <v>#VALUE!</v>
      </c>
      <c r="V1349" s="11" t="str">
        <f t="shared" si="587"/>
        <v>No</v>
      </c>
      <c r="W1349" s="11" t="str">
        <f t="shared" si="588"/>
        <v>Yes</v>
      </c>
      <c r="X1349" s="11" t="str">
        <f t="shared" si="589"/>
        <v>No</v>
      </c>
      <c r="Y1349" s="11" t="str">
        <f t="shared" si="590"/>
        <v>No</v>
      </c>
      <c r="Z1349" s="11" t="str">
        <f t="shared" si="591"/>
        <v>No</v>
      </c>
      <c r="AA1349" s="11" t="str">
        <f t="shared" si="594"/>
        <v>No</v>
      </c>
      <c r="AB1349" s="11">
        <f>IF(ISERROR(VLOOKUP(U1349,'ITWR Dump'!$A$2:$Y$5000,24,0)),0,(VLOOKUP('ILC Report'!U1349,'ITWR Dump'!$A$2:$Y$5000,24,0)))</f>
        <v>0</v>
      </c>
      <c r="AC1349" s="11" t="str">
        <f t="shared" si="595"/>
        <v>No</v>
      </c>
      <c r="AD1349" s="11" t="str">
        <f t="shared" si="596"/>
        <v/>
      </c>
      <c r="AE1349" s="11">
        <f>IF(ISERROR(VLOOKUP(U1349,'ITWR Dump'!$A$2:$Y$5000,13,0)),0,(VLOOKUP(U1349,'ITWR Dump'!$A$2:$Y$5000,13,0)))</f>
        <v>0</v>
      </c>
      <c r="AF1349" s="11">
        <f>IF(ISERROR(VLOOKUP(U1349,'ITWR Dump'!$A$2:$Y$5000,11,0)),0,(VLOOKUP(U1349,'ITWR Dump'!$A$2:$Y$5000,11,0)))</f>
        <v>0</v>
      </c>
      <c r="AG1349" s="11">
        <f>IF(ISERROR(VLOOKUP(U1349,'ITWR Dump'!$A$2:$Y$5000,2,0)),0,(VLOOKUP(U1349,'ITWR Dump'!$A$2:$Y$5000,2,0)))</f>
        <v>0</v>
      </c>
      <c r="AH1349" s="11">
        <f>IF(ISERROR(VLOOKUP(U1349,'ITWR Dump'!$A$2:$Y$5000,14,0)),0,(VLOOKUP(U1349,'ITWR Dump'!$A$2:$Y$5000,14,0)))</f>
        <v>0</v>
      </c>
      <c r="AI1349" s="11" t="str">
        <f t="shared" si="597"/>
        <v>Standby Hours</v>
      </c>
      <c r="AJ1349" s="11" t="str">
        <f t="shared" si="598"/>
        <v>Offshore</v>
      </c>
      <c r="AK1349" s="11" t="str">
        <f>IF(ISERROR(VLOOKUP(A1349,'Team Data'!$C$2:$U$213,17,0)),0,(VLOOKUP(A1349,'Team Data'!$C$2:$U$213,17,0)))</f>
        <v>IMS and FN</v>
      </c>
      <c r="AL1349" s="11" t="str">
        <f t="shared" si="599"/>
        <v>2017-04-24</v>
      </c>
      <c r="AM1349" s="11">
        <f>IF(ISERROR(VLOOKUP(U1349,'ITWR Dump'!$A$2:$Y$5000,16,0)),0,(VLOOKUP(U1349,'ITWR Dump'!$A$2:$Y$5000,16,0)))</f>
        <v>0</v>
      </c>
      <c r="AN1349" s="11">
        <f>IF(ISERROR(VLOOKUP(U1349,'ITWR Dump'!$A$2:$Y$5000,18,0)),0,(VLOOKUP(U1349,'ITWR Dump'!$A$2:$Y$5000,18,0)))</f>
        <v>0</v>
      </c>
      <c r="AO1349" s="11">
        <f>IF(ISERROR(VLOOKUP(U1349,'ITWR Dump'!$A$2:$Y$5000,25,0)),0,(VLOOKUP('ILC Report'!U1349,'ITWR Dump'!$A$2:$Y$5000,25,0)))</f>
        <v>0</v>
      </c>
      <c r="AP1349" s="11">
        <f t="shared" si="600"/>
        <v>0</v>
      </c>
      <c r="AQ1349" s="26">
        <f t="shared" si="601"/>
        <v>0</v>
      </c>
      <c r="AR1349" s="26">
        <f t="shared" si="602"/>
        <v>0</v>
      </c>
      <c r="AS1349" s="26">
        <f t="shared" si="603"/>
        <v>0</v>
      </c>
      <c r="AT1349" s="26">
        <f t="shared" si="604"/>
        <v>0</v>
      </c>
      <c r="AU1349" s="26">
        <f t="shared" si="605"/>
        <v>0</v>
      </c>
      <c r="AV1349" s="26">
        <f t="shared" si="606"/>
        <v>0</v>
      </c>
      <c r="AW1349" s="11" t="s">
        <v>653</v>
      </c>
      <c r="AX1349" s="11" t="str">
        <f>VLOOKUP(L1349,Group!$A$2:$B$1000,2,0)</f>
        <v>Maintenance</v>
      </c>
      <c r="AY1349" s="11">
        <f>IF(ISERROR(VLOOKUP(U1349,'ITWR Dump'!$A$2:$Y$5000,15,0)),0,(VLOOKUP('ILC Report'!U1349,'ITWR Dump'!$A$2:$Y$5000,15,0)))</f>
        <v>0</v>
      </c>
      <c r="AZ1349" s="11" t="str">
        <f t="shared" si="607"/>
        <v>No</v>
      </c>
      <c r="BA1349" s="11" t="str">
        <f t="shared" si="608"/>
        <v>BKI</v>
      </c>
      <c r="BB1349" s="11" t="str">
        <f t="shared" si="609"/>
        <v>MN</v>
      </c>
      <c r="BC1349" s="11" t="str">
        <f t="shared" si="610"/>
        <v>No</v>
      </c>
    </row>
    <row r="1350" spans="1:55" x14ac:dyDescent="0.3">
      <c r="A1350" s="11" t="s">
        <v>688</v>
      </c>
      <c r="B1350" s="11" t="s">
        <v>1878</v>
      </c>
      <c r="C1350" s="11" t="s">
        <v>591</v>
      </c>
      <c r="D1350" s="11" t="s">
        <v>2613</v>
      </c>
      <c r="E1350" s="38" t="s">
        <v>2901</v>
      </c>
      <c r="F1350" s="11">
        <v>4</v>
      </c>
      <c r="G1350" s="40" t="s">
        <v>218</v>
      </c>
      <c r="H1350" s="11" t="str">
        <f t="shared" si="592"/>
        <v>Regular</v>
      </c>
      <c r="I1350" s="11" t="str">
        <f t="shared" si="584"/>
        <v>INDIA</v>
      </c>
      <c r="J1350" s="11" t="str">
        <f>IF(ISERROR(VLOOKUP(C1350,'WI Vs ASM'!$B$2:$E$1000,4,0)),0,(VLOOKUP(C1350,'WI Vs ASM'!$B$2:$E$1000,4,0)))</f>
        <v>Offshore</v>
      </c>
      <c r="K1350" s="11" t="str">
        <f>IF(ISERROR(VLOOKUP(C1350,'WI Vs ASM'!$B$2:$F$1000,5,0)),0,(VLOOKUP(C1350,'WI Vs ASM'!$B$2:$F$1000,5,0)))</f>
        <v>01-Fixed Price</v>
      </c>
      <c r="L1350" s="11" t="str">
        <f>IF(ISERROR(VLOOKUP(C1350,'WI Vs ASM'!$B$2:$D$1000,3,0)),0,(VLOOKUP(C1350,'WI Vs ASM'!$B$2:$D$1000,3,0)))</f>
        <v>01-Maintenance Offshore</v>
      </c>
      <c r="M1350" s="11" t="str">
        <f>IF(ISERROR(VLOOKUP(C1350,'WI Vs ASM'!$B$2:$I$1000,8,0)),0,(VLOOKUP(C1350,'WI Vs ASM'!$B$2:$I$1000,8,0)))</f>
        <v>Rahul Soman</v>
      </c>
      <c r="N1350" s="11" t="str">
        <f>IF(ISERROR(VLOOKUP(C1350,'WI Vs ASM'!$B$2:$G$1000,6,0)),0,(VLOOKUP(C1350,'WI Vs ASM'!$B$2:$G$1000,6,0)))</f>
        <v>FileNet</v>
      </c>
      <c r="O1350" s="11" t="str">
        <f>IF(ISERROR(VLOOKUP(C1350,'WI Vs ASM'!$B$2:$H$1000,7,0)),0,(VLOOKUP(C1350,'WI Vs ASM'!$B$2:$H$1000,7,0)))</f>
        <v>FileNet</v>
      </c>
      <c r="P1350" s="11" t="str">
        <f t="shared" si="585"/>
        <v>May-17</v>
      </c>
      <c r="Q1350" s="11" t="str">
        <f t="shared" si="586"/>
        <v>Q2</v>
      </c>
      <c r="R1350" s="11" t="str">
        <f>IF(ISERROR(VLOOKUP(C1350,'WI Vs ASM'!$B$2:$J$1000,9,0)),0,(VLOOKUP(C1350,'WI Vs ASM'!$B$2:$J$1000,9,0)))</f>
        <v>Jyothi Pai</v>
      </c>
      <c r="S1350" s="11" t="str">
        <f>IF(ISERROR(VLOOKUP(C1350,'WI Vs ASM'!$B$2:$K$1000,10,0)),0,(VLOOKUP(C1350,'WI Vs ASM'!$B$2:$K$1000,10,0)))</f>
        <v>Vasudevan Srinivasan</v>
      </c>
      <c r="T1350" s="11" t="str">
        <f>IF(ISERROR(VLOOKUP(C1350,'WI Vs ASM'!$B$2:$L$1000,11,0)),0,(VLOOKUP(C1350,'WI Vs ASM'!$B$2:$L$1000,11,0)))</f>
        <v>Noha Salama</v>
      </c>
      <c r="U1350" s="11" t="e">
        <f t="shared" si="593"/>
        <v>#VALUE!</v>
      </c>
      <c r="V1350" s="11" t="str">
        <f t="shared" si="587"/>
        <v>No</v>
      </c>
      <c r="W1350" s="11" t="str">
        <f t="shared" si="588"/>
        <v>Yes</v>
      </c>
      <c r="X1350" s="11" t="str">
        <f t="shared" si="589"/>
        <v>No</v>
      </c>
      <c r="Y1350" s="11" t="str">
        <f t="shared" si="590"/>
        <v>No</v>
      </c>
      <c r="Z1350" s="11" t="str">
        <f t="shared" si="591"/>
        <v>No</v>
      </c>
      <c r="AA1350" s="11" t="str">
        <f t="shared" si="594"/>
        <v>No</v>
      </c>
      <c r="AB1350" s="11">
        <f>IF(ISERROR(VLOOKUP(U1350,'ITWR Dump'!$A$2:$Y$5000,24,0)),0,(VLOOKUP('ILC Report'!U1350,'ITWR Dump'!$A$2:$Y$5000,24,0)))</f>
        <v>0</v>
      </c>
      <c r="AC1350" s="11" t="str">
        <f t="shared" si="595"/>
        <v>No</v>
      </c>
      <c r="AD1350" s="11" t="str">
        <f t="shared" si="596"/>
        <v/>
      </c>
      <c r="AE1350" s="11">
        <f>IF(ISERROR(VLOOKUP(U1350,'ITWR Dump'!$A$2:$Y$5000,13,0)),0,(VLOOKUP(U1350,'ITWR Dump'!$A$2:$Y$5000,13,0)))</f>
        <v>0</v>
      </c>
      <c r="AF1350" s="11">
        <f>IF(ISERROR(VLOOKUP(U1350,'ITWR Dump'!$A$2:$Y$5000,11,0)),0,(VLOOKUP(U1350,'ITWR Dump'!$A$2:$Y$5000,11,0)))</f>
        <v>0</v>
      </c>
      <c r="AG1350" s="11">
        <f>IF(ISERROR(VLOOKUP(U1350,'ITWR Dump'!$A$2:$Y$5000,2,0)),0,(VLOOKUP(U1350,'ITWR Dump'!$A$2:$Y$5000,2,0)))</f>
        <v>0</v>
      </c>
      <c r="AH1350" s="11">
        <f>IF(ISERROR(VLOOKUP(U1350,'ITWR Dump'!$A$2:$Y$5000,14,0)),0,(VLOOKUP(U1350,'ITWR Dump'!$A$2:$Y$5000,14,0)))</f>
        <v>0</v>
      </c>
      <c r="AI1350" s="11" t="str">
        <f t="shared" si="597"/>
        <v>01-Maintenance Offshore</v>
      </c>
      <c r="AJ1350" s="11" t="str">
        <f t="shared" si="598"/>
        <v>Offshore</v>
      </c>
      <c r="AK1350" s="11" t="str">
        <f>IF(ISERROR(VLOOKUP(A1350,'Team Data'!$C$2:$U$213,17,0)),0,(VLOOKUP(A1350,'Team Data'!$C$2:$U$213,17,0)))</f>
        <v>IMS and FN</v>
      </c>
      <c r="AL1350" s="11" t="str">
        <f t="shared" si="599"/>
        <v>2017-04-24</v>
      </c>
      <c r="AM1350" s="11">
        <f>IF(ISERROR(VLOOKUP(U1350,'ITWR Dump'!$A$2:$Y$5000,16,0)),0,(VLOOKUP(U1350,'ITWR Dump'!$A$2:$Y$5000,16,0)))</f>
        <v>0</v>
      </c>
      <c r="AN1350" s="11">
        <f>IF(ISERROR(VLOOKUP(U1350,'ITWR Dump'!$A$2:$Y$5000,18,0)),0,(VLOOKUP(U1350,'ITWR Dump'!$A$2:$Y$5000,18,0)))</f>
        <v>0</v>
      </c>
      <c r="AO1350" s="11">
        <f>IF(ISERROR(VLOOKUP(U1350,'ITWR Dump'!$A$2:$Y$5000,25,0)),0,(VLOOKUP('ILC Report'!U1350,'ITWR Dump'!$A$2:$Y$5000,25,0)))</f>
        <v>0</v>
      </c>
      <c r="AP1350" s="11">
        <f t="shared" si="600"/>
        <v>0</v>
      </c>
      <c r="AQ1350" s="26">
        <f t="shared" si="601"/>
        <v>0</v>
      </c>
      <c r="AR1350" s="26">
        <f t="shared" si="602"/>
        <v>0</v>
      </c>
      <c r="AS1350" s="26">
        <f t="shared" si="603"/>
        <v>0</v>
      </c>
      <c r="AT1350" s="26">
        <f t="shared" si="604"/>
        <v>0</v>
      </c>
      <c r="AU1350" s="26">
        <f t="shared" si="605"/>
        <v>0</v>
      </c>
      <c r="AV1350" s="26">
        <f t="shared" si="606"/>
        <v>0</v>
      </c>
      <c r="AW1350" s="11" t="s">
        <v>653</v>
      </c>
      <c r="AX1350" s="11" t="str">
        <f>VLOOKUP(L1350,Group!$A$2:$B$1000,2,0)</f>
        <v>Maintenance</v>
      </c>
      <c r="AY1350" s="11">
        <f>IF(ISERROR(VLOOKUP(U1350,'ITWR Dump'!$A$2:$Y$5000,15,0)),0,(VLOOKUP('ILC Report'!U1350,'ITWR Dump'!$A$2:$Y$5000,15,0)))</f>
        <v>0</v>
      </c>
      <c r="AZ1350" s="11" t="str">
        <f t="shared" si="607"/>
        <v>No</v>
      </c>
      <c r="BA1350" s="11" t="str">
        <f t="shared" si="608"/>
        <v>BKI</v>
      </c>
      <c r="BB1350" s="11" t="str">
        <f t="shared" si="609"/>
        <v>MN</v>
      </c>
      <c r="BC1350" s="11" t="str">
        <f t="shared" si="610"/>
        <v>No</v>
      </c>
    </row>
    <row r="1351" spans="1:55" x14ac:dyDescent="0.3">
      <c r="A1351" s="11" t="s">
        <v>688</v>
      </c>
      <c r="B1351" s="11" t="s">
        <v>1878</v>
      </c>
      <c r="C1351" s="11" t="s">
        <v>591</v>
      </c>
      <c r="D1351" s="11" t="s">
        <v>2614</v>
      </c>
      <c r="E1351" s="38" t="s">
        <v>2901</v>
      </c>
      <c r="F1351" s="11">
        <v>5</v>
      </c>
      <c r="G1351" s="40" t="s">
        <v>218</v>
      </c>
      <c r="H1351" s="11" t="str">
        <f t="shared" si="592"/>
        <v>Regular</v>
      </c>
      <c r="I1351" s="11" t="str">
        <f t="shared" si="584"/>
        <v>INDIA</v>
      </c>
      <c r="J1351" s="11" t="str">
        <f>IF(ISERROR(VLOOKUP(C1351,'WI Vs ASM'!$B$2:$E$1000,4,0)),0,(VLOOKUP(C1351,'WI Vs ASM'!$B$2:$E$1000,4,0)))</f>
        <v>Offshore</v>
      </c>
      <c r="K1351" s="11" t="str">
        <f>IF(ISERROR(VLOOKUP(C1351,'WI Vs ASM'!$B$2:$F$1000,5,0)),0,(VLOOKUP(C1351,'WI Vs ASM'!$B$2:$F$1000,5,0)))</f>
        <v>01-Fixed Price</v>
      </c>
      <c r="L1351" s="11" t="str">
        <f>IF(ISERROR(VLOOKUP(C1351,'WI Vs ASM'!$B$2:$D$1000,3,0)),0,(VLOOKUP(C1351,'WI Vs ASM'!$B$2:$D$1000,3,0)))</f>
        <v>01-Maintenance Offshore</v>
      </c>
      <c r="M1351" s="11" t="str">
        <f>IF(ISERROR(VLOOKUP(C1351,'WI Vs ASM'!$B$2:$I$1000,8,0)),0,(VLOOKUP(C1351,'WI Vs ASM'!$B$2:$I$1000,8,0)))</f>
        <v>Rahul Soman</v>
      </c>
      <c r="N1351" s="11" t="str">
        <f>IF(ISERROR(VLOOKUP(C1351,'WI Vs ASM'!$B$2:$G$1000,6,0)),0,(VLOOKUP(C1351,'WI Vs ASM'!$B$2:$G$1000,6,0)))</f>
        <v>FileNet</v>
      </c>
      <c r="O1351" s="11" t="str">
        <f>IF(ISERROR(VLOOKUP(C1351,'WI Vs ASM'!$B$2:$H$1000,7,0)),0,(VLOOKUP(C1351,'WI Vs ASM'!$B$2:$H$1000,7,0)))</f>
        <v>FileNet</v>
      </c>
      <c r="P1351" s="11" t="str">
        <f t="shared" si="585"/>
        <v>May-17</v>
      </c>
      <c r="Q1351" s="11" t="str">
        <f t="shared" si="586"/>
        <v>Q2</v>
      </c>
      <c r="R1351" s="11" t="str">
        <f>IF(ISERROR(VLOOKUP(C1351,'WI Vs ASM'!$B$2:$J$1000,9,0)),0,(VLOOKUP(C1351,'WI Vs ASM'!$B$2:$J$1000,9,0)))</f>
        <v>Jyothi Pai</v>
      </c>
      <c r="S1351" s="11" t="str">
        <f>IF(ISERROR(VLOOKUP(C1351,'WI Vs ASM'!$B$2:$K$1000,10,0)),0,(VLOOKUP(C1351,'WI Vs ASM'!$B$2:$K$1000,10,0)))</f>
        <v>Vasudevan Srinivasan</v>
      </c>
      <c r="T1351" s="11" t="str">
        <f>IF(ISERROR(VLOOKUP(C1351,'WI Vs ASM'!$B$2:$L$1000,11,0)),0,(VLOOKUP(C1351,'WI Vs ASM'!$B$2:$L$1000,11,0)))</f>
        <v>Noha Salama</v>
      </c>
      <c r="U1351" s="11" t="e">
        <f t="shared" si="593"/>
        <v>#VALUE!</v>
      </c>
      <c r="V1351" s="11" t="str">
        <f t="shared" si="587"/>
        <v>No</v>
      </c>
      <c r="W1351" s="11" t="str">
        <f t="shared" si="588"/>
        <v>Yes</v>
      </c>
      <c r="X1351" s="11" t="str">
        <f t="shared" si="589"/>
        <v>No</v>
      </c>
      <c r="Y1351" s="11" t="str">
        <f t="shared" si="590"/>
        <v>No</v>
      </c>
      <c r="Z1351" s="11" t="str">
        <f t="shared" si="591"/>
        <v>No</v>
      </c>
      <c r="AA1351" s="11" t="str">
        <f t="shared" si="594"/>
        <v>No</v>
      </c>
      <c r="AB1351" s="11">
        <f>IF(ISERROR(VLOOKUP(U1351,'ITWR Dump'!$A$2:$Y$5000,24,0)),0,(VLOOKUP('ILC Report'!U1351,'ITWR Dump'!$A$2:$Y$5000,24,0)))</f>
        <v>0</v>
      </c>
      <c r="AC1351" s="11" t="str">
        <f t="shared" si="595"/>
        <v>No</v>
      </c>
      <c r="AD1351" s="11" t="str">
        <f t="shared" si="596"/>
        <v/>
      </c>
      <c r="AE1351" s="11">
        <f>IF(ISERROR(VLOOKUP(U1351,'ITWR Dump'!$A$2:$Y$5000,13,0)),0,(VLOOKUP(U1351,'ITWR Dump'!$A$2:$Y$5000,13,0)))</f>
        <v>0</v>
      </c>
      <c r="AF1351" s="11">
        <f>IF(ISERROR(VLOOKUP(U1351,'ITWR Dump'!$A$2:$Y$5000,11,0)),0,(VLOOKUP(U1351,'ITWR Dump'!$A$2:$Y$5000,11,0)))</f>
        <v>0</v>
      </c>
      <c r="AG1351" s="11">
        <f>IF(ISERROR(VLOOKUP(U1351,'ITWR Dump'!$A$2:$Y$5000,2,0)),0,(VLOOKUP(U1351,'ITWR Dump'!$A$2:$Y$5000,2,0)))</f>
        <v>0</v>
      </c>
      <c r="AH1351" s="11">
        <f>IF(ISERROR(VLOOKUP(U1351,'ITWR Dump'!$A$2:$Y$5000,14,0)),0,(VLOOKUP(U1351,'ITWR Dump'!$A$2:$Y$5000,14,0)))</f>
        <v>0</v>
      </c>
      <c r="AI1351" s="11" t="str">
        <f t="shared" si="597"/>
        <v>01-Maintenance Offshore</v>
      </c>
      <c r="AJ1351" s="11" t="str">
        <f t="shared" si="598"/>
        <v>Offshore</v>
      </c>
      <c r="AK1351" s="11" t="str">
        <f>IF(ISERROR(VLOOKUP(A1351,'Team Data'!$C$2:$U$213,17,0)),0,(VLOOKUP(A1351,'Team Data'!$C$2:$U$213,17,0)))</f>
        <v>IMS and FN</v>
      </c>
      <c r="AL1351" s="11" t="str">
        <f t="shared" si="599"/>
        <v>2017-04-24</v>
      </c>
      <c r="AM1351" s="11">
        <f>IF(ISERROR(VLOOKUP(U1351,'ITWR Dump'!$A$2:$Y$5000,16,0)),0,(VLOOKUP(U1351,'ITWR Dump'!$A$2:$Y$5000,16,0)))</f>
        <v>0</v>
      </c>
      <c r="AN1351" s="11">
        <f>IF(ISERROR(VLOOKUP(U1351,'ITWR Dump'!$A$2:$Y$5000,18,0)),0,(VLOOKUP(U1351,'ITWR Dump'!$A$2:$Y$5000,18,0)))</f>
        <v>0</v>
      </c>
      <c r="AO1351" s="11">
        <f>IF(ISERROR(VLOOKUP(U1351,'ITWR Dump'!$A$2:$Y$5000,25,0)),0,(VLOOKUP('ILC Report'!U1351,'ITWR Dump'!$A$2:$Y$5000,25,0)))</f>
        <v>0</v>
      </c>
      <c r="AP1351" s="11">
        <f t="shared" si="600"/>
        <v>0</v>
      </c>
      <c r="AQ1351" s="26">
        <f t="shared" si="601"/>
        <v>0</v>
      </c>
      <c r="AR1351" s="26">
        <f t="shared" si="602"/>
        <v>0</v>
      </c>
      <c r="AS1351" s="26">
        <f t="shared" si="603"/>
        <v>0</v>
      </c>
      <c r="AT1351" s="26">
        <f t="shared" si="604"/>
        <v>0</v>
      </c>
      <c r="AU1351" s="26">
        <f t="shared" si="605"/>
        <v>0</v>
      </c>
      <c r="AV1351" s="26">
        <f t="shared" si="606"/>
        <v>0</v>
      </c>
      <c r="AW1351" s="11" t="s">
        <v>653</v>
      </c>
      <c r="AX1351" s="11" t="str">
        <f>VLOOKUP(L1351,Group!$A$2:$B$1000,2,0)</f>
        <v>Maintenance</v>
      </c>
      <c r="AY1351" s="11">
        <f>IF(ISERROR(VLOOKUP(U1351,'ITWR Dump'!$A$2:$Y$5000,15,0)),0,(VLOOKUP('ILC Report'!U1351,'ITWR Dump'!$A$2:$Y$5000,15,0)))</f>
        <v>0</v>
      </c>
      <c r="AZ1351" s="11" t="str">
        <f t="shared" si="607"/>
        <v>No</v>
      </c>
      <c r="BA1351" s="11" t="str">
        <f t="shared" si="608"/>
        <v>BKI</v>
      </c>
      <c r="BB1351" s="11" t="str">
        <f t="shared" si="609"/>
        <v>MN</v>
      </c>
      <c r="BC1351" s="11" t="str">
        <f t="shared" si="610"/>
        <v>No</v>
      </c>
    </row>
    <row r="1352" spans="1:55" x14ac:dyDescent="0.3">
      <c r="A1352" s="11" t="s">
        <v>688</v>
      </c>
      <c r="B1352" s="11" t="s">
        <v>1878</v>
      </c>
      <c r="C1352" s="11" t="s">
        <v>577</v>
      </c>
      <c r="D1352" s="11" t="s">
        <v>2615</v>
      </c>
      <c r="E1352" s="38" t="s">
        <v>2901</v>
      </c>
      <c r="F1352" s="11">
        <v>16</v>
      </c>
      <c r="G1352" s="40" t="s">
        <v>218</v>
      </c>
      <c r="H1352" s="11" t="str">
        <f t="shared" si="592"/>
        <v>Regular</v>
      </c>
      <c r="I1352" s="11" t="str">
        <f t="shared" si="584"/>
        <v>INDIA</v>
      </c>
      <c r="J1352" s="11" t="str">
        <f>IF(ISERROR(VLOOKUP(C1352,'WI Vs ASM'!$B$2:$E$1000,4,0)),0,(VLOOKUP(C1352,'WI Vs ASM'!$B$2:$E$1000,4,0)))</f>
        <v>Offshore</v>
      </c>
      <c r="K1352" s="11" t="str">
        <f>IF(ISERROR(VLOOKUP(C1352,'WI Vs ASM'!$B$2:$F$1000,5,0)),0,(VLOOKUP(C1352,'WI Vs ASM'!$B$2:$F$1000,5,0)))</f>
        <v>02-Variable Billable</v>
      </c>
      <c r="L1352" s="11" t="str">
        <f>IF(ISERROR(VLOOKUP(C1352,'WI Vs ASM'!$B$2:$D$1000,3,0)),0,(VLOOKUP(C1352,'WI Vs ASM'!$B$2:$D$1000,3,0)))</f>
        <v>78-Landed BA-SE Offshore</v>
      </c>
      <c r="M1352" s="11" t="str">
        <f>IF(ISERROR(VLOOKUP(C1352,'WI Vs ASM'!$B$2:$I$1000,8,0)),0,(VLOOKUP(C1352,'WI Vs ASM'!$B$2:$I$1000,8,0)))</f>
        <v>Rahul Soman</v>
      </c>
      <c r="N1352" s="11" t="str">
        <f>IF(ISERROR(VLOOKUP(C1352,'WI Vs ASM'!$B$2:$G$1000,6,0)),0,(VLOOKUP(C1352,'WI Vs ASM'!$B$2:$G$1000,6,0)))</f>
        <v>FFIC Account Team</v>
      </c>
      <c r="O1352" s="11" t="str">
        <f>IF(ISERROR(VLOOKUP(C1352,'WI Vs ASM'!$B$2:$H$1000,7,0)),0,(VLOOKUP(C1352,'WI Vs ASM'!$B$2:$H$1000,7,0)))</f>
        <v>FFIC Account Team</v>
      </c>
      <c r="P1352" s="11" t="str">
        <f t="shared" si="585"/>
        <v>May-17</v>
      </c>
      <c r="Q1352" s="11" t="str">
        <f t="shared" si="586"/>
        <v>Q2</v>
      </c>
      <c r="R1352" s="11" t="str">
        <f>IF(ISERROR(VLOOKUP(C1352,'WI Vs ASM'!$B$2:$J$1000,9,0)),0,(VLOOKUP(C1352,'WI Vs ASM'!$B$2:$J$1000,9,0)))</f>
        <v>Jyothi Pai</v>
      </c>
      <c r="S1352" s="11" t="str">
        <f>IF(ISERROR(VLOOKUP(C1352,'WI Vs ASM'!$B$2:$K$1000,10,0)),0,(VLOOKUP(C1352,'WI Vs ASM'!$B$2:$K$1000,10,0)))</f>
        <v>Vasudevan Srinivasan</v>
      </c>
      <c r="T1352" s="11" t="str">
        <f>IF(ISERROR(VLOOKUP(C1352,'WI Vs ASM'!$B$2:$L$1000,11,0)),0,(VLOOKUP(C1352,'WI Vs ASM'!$B$2:$L$1000,11,0)))</f>
        <v>Noha Salama</v>
      </c>
      <c r="U1352" s="11" t="e">
        <f t="shared" si="593"/>
        <v>#VALUE!</v>
      </c>
      <c r="V1352" s="11" t="str">
        <f t="shared" si="587"/>
        <v>No</v>
      </c>
      <c r="W1352" s="11" t="str">
        <f t="shared" si="588"/>
        <v>Yes</v>
      </c>
      <c r="X1352" s="11" t="str">
        <f t="shared" si="589"/>
        <v>Yes</v>
      </c>
      <c r="Y1352" s="11" t="str">
        <f t="shared" si="590"/>
        <v>No</v>
      </c>
      <c r="Z1352" s="11" t="str">
        <f t="shared" si="591"/>
        <v>No</v>
      </c>
      <c r="AA1352" s="11" t="str">
        <f t="shared" si="594"/>
        <v>No</v>
      </c>
      <c r="AB1352" s="11">
        <f>IF(ISERROR(VLOOKUP(U1352,'ITWR Dump'!$A$2:$Y$5000,24,0)),0,(VLOOKUP('ILC Report'!U1352,'ITWR Dump'!$A$2:$Y$5000,24,0)))</f>
        <v>0</v>
      </c>
      <c r="AC1352" s="11" t="str">
        <f t="shared" si="595"/>
        <v>Yes</v>
      </c>
      <c r="AD1352" s="11" t="str">
        <f t="shared" si="596"/>
        <v>BASE/Staff Aug</v>
      </c>
      <c r="AE1352" s="11">
        <f>IF(ISERROR(VLOOKUP(U1352,'ITWR Dump'!$A$2:$Y$5000,13,0)),0,(VLOOKUP(U1352,'ITWR Dump'!$A$2:$Y$5000,13,0)))</f>
        <v>0</v>
      </c>
      <c r="AF1352" s="11">
        <f>IF(ISERROR(VLOOKUP(U1352,'ITWR Dump'!$A$2:$Y$5000,11,0)),0,(VLOOKUP(U1352,'ITWR Dump'!$A$2:$Y$5000,11,0)))</f>
        <v>0</v>
      </c>
      <c r="AG1352" s="11">
        <f>IF(ISERROR(VLOOKUP(U1352,'ITWR Dump'!$A$2:$Y$5000,2,0)),0,(VLOOKUP(U1352,'ITWR Dump'!$A$2:$Y$5000,2,0)))</f>
        <v>0</v>
      </c>
      <c r="AH1352" s="11">
        <f>IF(ISERROR(VLOOKUP(U1352,'ITWR Dump'!$A$2:$Y$5000,14,0)),0,(VLOOKUP(U1352,'ITWR Dump'!$A$2:$Y$5000,14,0)))</f>
        <v>0</v>
      </c>
      <c r="AI1352" s="11" t="str">
        <f t="shared" si="597"/>
        <v>78-Landed BA-SE Offshore</v>
      </c>
      <c r="AJ1352" s="11" t="str">
        <f t="shared" si="598"/>
        <v>Offshore</v>
      </c>
      <c r="AK1352" s="11" t="str">
        <f>IF(ISERROR(VLOOKUP(A1352,'Team Data'!$C$2:$U$213,17,0)),0,(VLOOKUP(A1352,'Team Data'!$C$2:$U$213,17,0)))</f>
        <v>IMS and FN</v>
      </c>
      <c r="AL1352" s="11" t="str">
        <f t="shared" si="599"/>
        <v>2017-04-24</v>
      </c>
      <c r="AM1352" s="11">
        <f>IF(ISERROR(VLOOKUP(U1352,'ITWR Dump'!$A$2:$Y$5000,16,0)),0,(VLOOKUP(U1352,'ITWR Dump'!$A$2:$Y$5000,16,0)))</f>
        <v>0</v>
      </c>
      <c r="AN1352" s="11">
        <f>IF(ISERROR(VLOOKUP(U1352,'ITWR Dump'!$A$2:$Y$5000,18,0)),0,(VLOOKUP(U1352,'ITWR Dump'!$A$2:$Y$5000,18,0)))</f>
        <v>0</v>
      </c>
      <c r="AO1352" s="11">
        <f>IF(ISERROR(VLOOKUP(U1352,'ITWR Dump'!$A$2:$Y$5000,25,0)),0,(VLOOKUP('ILC Report'!U1352,'ITWR Dump'!$A$2:$Y$5000,25,0)))</f>
        <v>0</v>
      </c>
      <c r="AP1352" s="11">
        <f t="shared" si="600"/>
        <v>0</v>
      </c>
      <c r="AQ1352" s="26">
        <f t="shared" si="601"/>
        <v>0</v>
      </c>
      <c r="AR1352" s="26">
        <f t="shared" si="602"/>
        <v>0</v>
      </c>
      <c r="AS1352" s="26">
        <f t="shared" si="603"/>
        <v>0</v>
      </c>
      <c r="AT1352" s="26">
        <f t="shared" si="604"/>
        <v>0</v>
      </c>
      <c r="AU1352" s="26">
        <f t="shared" si="605"/>
        <v>0</v>
      </c>
      <c r="AV1352" s="26">
        <f t="shared" si="606"/>
        <v>0</v>
      </c>
      <c r="AW1352" s="11" t="s">
        <v>653</v>
      </c>
      <c r="AX1352" s="11" t="str">
        <f>VLOOKUP(L1352,Group!$A$2:$B$1000,2,0)</f>
        <v>Enhancement</v>
      </c>
      <c r="AY1352" s="11">
        <f>IF(ISERROR(VLOOKUP(U1352,'ITWR Dump'!$A$2:$Y$5000,15,0)),0,(VLOOKUP('ILC Report'!U1352,'ITWR Dump'!$A$2:$Y$5000,15,0)))</f>
        <v>0</v>
      </c>
      <c r="AZ1352" s="11" t="str">
        <f t="shared" si="607"/>
        <v>No</v>
      </c>
      <c r="BA1352" s="11" t="str">
        <f t="shared" si="608"/>
        <v>BKI</v>
      </c>
      <c r="BB1352" s="11" t="str">
        <f t="shared" si="609"/>
        <v>LB</v>
      </c>
      <c r="BC1352" s="11" t="str">
        <f t="shared" si="610"/>
        <v>No</v>
      </c>
    </row>
    <row r="1353" spans="1:55" x14ac:dyDescent="0.3">
      <c r="A1353" s="11" t="s">
        <v>688</v>
      </c>
      <c r="B1353" s="11" t="s">
        <v>1878</v>
      </c>
      <c r="C1353" s="11" t="s">
        <v>578</v>
      </c>
      <c r="D1353" s="11" t="s">
        <v>2616</v>
      </c>
      <c r="E1353" s="38" t="s">
        <v>2901</v>
      </c>
      <c r="F1353" s="11">
        <v>23</v>
      </c>
      <c r="G1353" s="40" t="s">
        <v>2905</v>
      </c>
      <c r="H1353" s="11" t="str">
        <f t="shared" si="592"/>
        <v>Standby</v>
      </c>
      <c r="I1353" s="11" t="str">
        <f t="shared" si="584"/>
        <v>INDIA</v>
      </c>
      <c r="J1353" s="11" t="str">
        <f>IF(ISERROR(VLOOKUP(C1353,'WI Vs ASM'!$B$2:$E$1000,4,0)),0,(VLOOKUP(C1353,'WI Vs ASM'!$B$2:$E$1000,4,0)))</f>
        <v>Offshore</v>
      </c>
      <c r="K1353" s="11" t="str">
        <f>IF(ISERROR(VLOOKUP(C1353,'WI Vs ASM'!$B$2:$F$1000,5,0)),0,(VLOOKUP(C1353,'WI Vs ASM'!$B$2:$F$1000,5,0)))</f>
        <v>01-Fixed Price</v>
      </c>
      <c r="L1353" s="11" t="str">
        <f>IF(ISERROR(VLOOKUP(C1353,'WI Vs ASM'!$B$2:$D$1000,3,0)),0,(VLOOKUP(C1353,'WI Vs ASM'!$B$2:$D$1000,3,0)))</f>
        <v>01-Maintenance Offshore</v>
      </c>
      <c r="M1353" s="11" t="str">
        <f>IF(ISERROR(VLOOKUP(C1353,'WI Vs ASM'!$B$2:$I$1000,8,0)),0,(VLOOKUP(C1353,'WI Vs ASM'!$B$2:$I$1000,8,0)))</f>
        <v>Vinodh</v>
      </c>
      <c r="N1353" s="11" t="str">
        <f>IF(ISERROR(VLOOKUP(C1353,'WI Vs ASM'!$B$2:$G$1000,6,0)),0,(VLOOKUP(C1353,'WI Vs ASM'!$B$2:$G$1000,6,0)))</f>
        <v>FFIC Account Team</v>
      </c>
      <c r="O1353" s="11" t="str">
        <f>IF(ISERROR(VLOOKUP(C1353,'WI Vs ASM'!$B$2:$H$1000,7,0)),0,(VLOOKUP(C1353,'WI Vs ASM'!$B$2:$H$1000,7,0)))</f>
        <v>FFIC Account Team</v>
      </c>
      <c r="P1353" s="11" t="str">
        <f t="shared" si="585"/>
        <v>May-17</v>
      </c>
      <c r="Q1353" s="11" t="str">
        <f t="shared" si="586"/>
        <v>Q2</v>
      </c>
      <c r="R1353" s="11" t="str">
        <f>IF(ISERROR(VLOOKUP(C1353,'WI Vs ASM'!$B$2:$J$1000,9,0)),0,(VLOOKUP(C1353,'WI Vs ASM'!$B$2:$J$1000,9,0)))</f>
        <v>Manash M Dutta</v>
      </c>
      <c r="S1353" s="11" t="str">
        <f>IF(ISERROR(VLOOKUP(C1353,'WI Vs ASM'!$B$2:$K$1000,10,0)),0,(VLOOKUP(C1353,'WI Vs ASM'!$B$2:$K$1000,10,0)))</f>
        <v>Rick Alvarez</v>
      </c>
      <c r="T1353" s="11" t="str">
        <f>IF(ISERROR(VLOOKUP(C1353,'WI Vs ASM'!$B$2:$L$1000,11,0)),0,(VLOOKUP(C1353,'WI Vs ASM'!$B$2:$L$1000,11,0)))</f>
        <v>Rick Alvarez</v>
      </c>
      <c r="U1353" s="11" t="e">
        <f t="shared" si="593"/>
        <v>#VALUE!</v>
      </c>
      <c r="V1353" s="11" t="str">
        <f t="shared" si="587"/>
        <v>No</v>
      </c>
      <c r="W1353" s="11" t="str">
        <f t="shared" si="588"/>
        <v>Yes</v>
      </c>
      <c r="X1353" s="11" t="str">
        <f t="shared" si="589"/>
        <v>No</v>
      </c>
      <c r="Y1353" s="11" t="str">
        <f t="shared" si="590"/>
        <v>No</v>
      </c>
      <c r="Z1353" s="11" t="str">
        <f t="shared" si="591"/>
        <v>No</v>
      </c>
      <c r="AA1353" s="11" t="str">
        <f t="shared" si="594"/>
        <v>No</v>
      </c>
      <c r="AB1353" s="11">
        <f>IF(ISERROR(VLOOKUP(U1353,'ITWR Dump'!$A$2:$Y$5000,24,0)),0,(VLOOKUP('ILC Report'!U1353,'ITWR Dump'!$A$2:$Y$5000,24,0)))</f>
        <v>0</v>
      </c>
      <c r="AC1353" s="11" t="str">
        <f t="shared" si="595"/>
        <v>No</v>
      </c>
      <c r="AD1353" s="11" t="str">
        <f t="shared" si="596"/>
        <v/>
      </c>
      <c r="AE1353" s="11">
        <f>IF(ISERROR(VLOOKUP(U1353,'ITWR Dump'!$A$2:$Y$5000,13,0)),0,(VLOOKUP(U1353,'ITWR Dump'!$A$2:$Y$5000,13,0)))</f>
        <v>0</v>
      </c>
      <c r="AF1353" s="11">
        <f>IF(ISERROR(VLOOKUP(U1353,'ITWR Dump'!$A$2:$Y$5000,11,0)),0,(VLOOKUP(U1353,'ITWR Dump'!$A$2:$Y$5000,11,0)))</f>
        <v>0</v>
      </c>
      <c r="AG1353" s="11">
        <f>IF(ISERROR(VLOOKUP(U1353,'ITWR Dump'!$A$2:$Y$5000,2,0)),0,(VLOOKUP(U1353,'ITWR Dump'!$A$2:$Y$5000,2,0)))</f>
        <v>0</v>
      </c>
      <c r="AH1353" s="11">
        <f>IF(ISERROR(VLOOKUP(U1353,'ITWR Dump'!$A$2:$Y$5000,14,0)),0,(VLOOKUP(U1353,'ITWR Dump'!$A$2:$Y$5000,14,0)))</f>
        <v>0</v>
      </c>
      <c r="AI1353" s="11" t="str">
        <f t="shared" si="597"/>
        <v>Standby Hours</v>
      </c>
      <c r="AJ1353" s="11" t="str">
        <f t="shared" si="598"/>
        <v>Offshore</v>
      </c>
      <c r="AK1353" s="11" t="str">
        <f>IF(ISERROR(VLOOKUP(A1353,'Team Data'!$C$2:$U$213,17,0)),0,(VLOOKUP(A1353,'Team Data'!$C$2:$U$213,17,0)))</f>
        <v>IMS and FN</v>
      </c>
      <c r="AL1353" s="11" t="str">
        <f t="shared" si="599"/>
        <v>2017-04-24</v>
      </c>
      <c r="AM1353" s="11">
        <f>IF(ISERROR(VLOOKUP(U1353,'ITWR Dump'!$A$2:$Y$5000,16,0)),0,(VLOOKUP(U1353,'ITWR Dump'!$A$2:$Y$5000,16,0)))</f>
        <v>0</v>
      </c>
      <c r="AN1353" s="11">
        <f>IF(ISERROR(VLOOKUP(U1353,'ITWR Dump'!$A$2:$Y$5000,18,0)),0,(VLOOKUP(U1353,'ITWR Dump'!$A$2:$Y$5000,18,0)))</f>
        <v>0</v>
      </c>
      <c r="AO1353" s="11">
        <f>IF(ISERROR(VLOOKUP(U1353,'ITWR Dump'!$A$2:$Y$5000,25,0)),0,(VLOOKUP('ILC Report'!U1353,'ITWR Dump'!$A$2:$Y$5000,25,0)))</f>
        <v>0</v>
      </c>
      <c r="AP1353" s="11">
        <f t="shared" si="600"/>
        <v>0</v>
      </c>
      <c r="AQ1353" s="26">
        <f t="shared" si="601"/>
        <v>0</v>
      </c>
      <c r="AR1353" s="26">
        <f t="shared" si="602"/>
        <v>0</v>
      </c>
      <c r="AS1353" s="26">
        <f t="shared" si="603"/>
        <v>0</v>
      </c>
      <c r="AT1353" s="26">
        <f t="shared" si="604"/>
        <v>0</v>
      </c>
      <c r="AU1353" s="26">
        <f t="shared" si="605"/>
        <v>0</v>
      </c>
      <c r="AV1353" s="26">
        <f t="shared" si="606"/>
        <v>0</v>
      </c>
      <c r="AW1353" s="11" t="s">
        <v>653</v>
      </c>
      <c r="AX1353" s="11" t="str">
        <f>VLOOKUP(L1353,Group!$A$2:$B$1000,2,0)</f>
        <v>Maintenance</v>
      </c>
      <c r="AY1353" s="11">
        <f>IF(ISERROR(VLOOKUP(U1353,'ITWR Dump'!$A$2:$Y$5000,15,0)),0,(VLOOKUP('ILC Report'!U1353,'ITWR Dump'!$A$2:$Y$5000,15,0)))</f>
        <v>0</v>
      </c>
      <c r="AZ1353" s="11" t="str">
        <f t="shared" si="607"/>
        <v>No</v>
      </c>
      <c r="BA1353" s="11" t="str">
        <f t="shared" si="608"/>
        <v>BKI</v>
      </c>
      <c r="BB1353" s="11" t="str">
        <f t="shared" si="609"/>
        <v>MN</v>
      </c>
      <c r="BC1353" s="11" t="str">
        <f t="shared" si="610"/>
        <v>No</v>
      </c>
    </row>
    <row r="1354" spans="1:55" x14ac:dyDescent="0.3">
      <c r="A1354" s="11" t="s">
        <v>688</v>
      </c>
      <c r="B1354" s="11" t="s">
        <v>1878</v>
      </c>
      <c r="C1354" s="11" t="s">
        <v>608</v>
      </c>
      <c r="D1354" s="11" t="s">
        <v>2617</v>
      </c>
      <c r="E1354" s="38" t="s">
        <v>2901</v>
      </c>
      <c r="F1354" s="11">
        <v>4</v>
      </c>
      <c r="G1354" s="40" t="s">
        <v>218</v>
      </c>
      <c r="H1354" s="11" t="str">
        <f t="shared" si="592"/>
        <v>Regular</v>
      </c>
      <c r="I1354" s="11" t="str">
        <f t="shared" si="584"/>
        <v>INDIA</v>
      </c>
      <c r="J1354" s="11" t="str">
        <f>IF(ISERROR(VLOOKUP(C1354,'WI Vs ASM'!$B$2:$E$1000,4,0)),0,(VLOOKUP(C1354,'WI Vs ASM'!$B$2:$E$1000,4,0)))</f>
        <v>Offshore</v>
      </c>
      <c r="K1354" s="11" t="str">
        <f>IF(ISERROR(VLOOKUP(C1354,'WI Vs ASM'!$B$2:$F$1000,5,0)),0,(VLOOKUP(C1354,'WI Vs ASM'!$B$2:$F$1000,5,0)))</f>
        <v>02-Variable Billable</v>
      </c>
      <c r="L1354" s="11" t="str">
        <f>IF(ISERROR(VLOOKUP(C1354,'WI Vs ASM'!$B$2:$D$1000,3,0)),0,(VLOOKUP(C1354,'WI Vs ASM'!$B$2:$D$1000,3,0)))</f>
        <v>78-Landed BA-SE Offshore</v>
      </c>
      <c r="M1354" s="11" t="str">
        <f>IF(ISERROR(VLOOKUP(C1354,'WI Vs ASM'!$B$2:$I$1000,8,0)),0,(VLOOKUP(C1354,'WI Vs ASM'!$B$2:$I$1000,8,0)))</f>
        <v>Rahul Soman</v>
      </c>
      <c r="N1354" s="11" t="str">
        <f>IF(ISERROR(VLOOKUP(C1354,'WI Vs ASM'!$B$2:$G$1000,6,0)),0,(VLOOKUP(C1354,'WI Vs ASM'!$B$2:$G$1000,6,0)))</f>
        <v>FFIC Account Team</v>
      </c>
      <c r="O1354" s="11" t="str">
        <f>IF(ISERROR(VLOOKUP(C1354,'WI Vs ASM'!$B$2:$H$1000,7,0)),0,(VLOOKUP(C1354,'WI Vs ASM'!$B$2:$H$1000,7,0)))</f>
        <v>Agency Apps &amp; Spl Project</v>
      </c>
      <c r="P1354" s="11" t="str">
        <f t="shared" si="585"/>
        <v>May-17</v>
      </c>
      <c r="Q1354" s="11" t="str">
        <f t="shared" si="586"/>
        <v>Q2</v>
      </c>
      <c r="R1354" s="11" t="str">
        <f>IF(ISERROR(VLOOKUP(C1354,'WI Vs ASM'!$B$2:$J$1000,9,0)),0,(VLOOKUP(C1354,'WI Vs ASM'!$B$2:$J$1000,9,0)))</f>
        <v>Jyothi Pai</v>
      </c>
      <c r="S1354" s="11" t="str">
        <f>IF(ISERROR(VLOOKUP(C1354,'WI Vs ASM'!$B$2:$K$1000,10,0)),0,(VLOOKUP(C1354,'WI Vs ASM'!$B$2:$K$1000,10,0)))</f>
        <v>Ann M Bento</v>
      </c>
      <c r="T1354" s="11" t="str">
        <f>IF(ISERROR(VLOOKUP(C1354,'WI Vs ASM'!$B$2:$L$1000,11,0)),0,(VLOOKUP(C1354,'WI Vs ASM'!$B$2:$L$1000,11,0)))</f>
        <v>Ann M Bento</v>
      </c>
      <c r="U1354" s="11" t="e">
        <f t="shared" si="593"/>
        <v>#VALUE!</v>
      </c>
      <c r="V1354" s="11" t="str">
        <f t="shared" si="587"/>
        <v>No</v>
      </c>
      <c r="W1354" s="11" t="str">
        <f t="shared" si="588"/>
        <v>Yes</v>
      </c>
      <c r="X1354" s="11" t="str">
        <f t="shared" si="589"/>
        <v>Yes</v>
      </c>
      <c r="Y1354" s="11" t="str">
        <f t="shared" si="590"/>
        <v>No</v>
      </c>
      <c r="Z1354" s="11" t="str">
        <f t="shared" si="591"/>
        <v>No</v>
      </c>
      <c r="AA1354" s="11" t="str">
        <f t="shared" si="594"/>
        <v>No</v>
      </c>
      <c r="AB1354" s="11">
        <f>IF(ISERROR(VLOOKUP(U1354,'ITWR Dump'!$A$2:$Y$5000,24,0)),0,(VLOOKUP('ILC Report'!U1354,'ITWR Dump'!$A$2:$Y$5000,24,0)))</f>
        <v>0</v>
      </c>
      <c r="AC1354" s="11" t="str">
        <f t="shared" si="595"/>
        <v>Yes</v>
      </c>
      <c r="AD1354" s="11" t="str">
        <f t="shared" si="596"/>
        <v>BASE/Staff Aug</v>
      </c>
      <c r="AE1354" s="11">
        <f>IF(ISERROR(VLOOKUP(U1354,'ITWR Dump'!$A$2:$Y$5000,13,0)),0,(VLOOKUP(U1354,'ITWR Dump'!$A$2:$Y$5000,13,0)))</f>
        <v>0</v>
      </c>
      <c r="AF1354" s="11">
        <f>IF(ISERROR(VLOOKUP(U1354,'ITWR Dump'!$A$2:$Y$5000,11,0)),0,(VLOOKUP(U1354,'ITWR Dump'!$A$2:$Y$5000,11,0)))</f>
        <v>0</v>
      </c>
      <c r="AG1354" s="11">
        <f>IF(ISERROR(VLOOKUP(U1354,'ITWR Dump'!$A$2:$Y$5000,2,0)),0,(VLOOKUP(U1354,'ITWR Dump'!$A$2:$Y$5000,2,0)))</f>
        <v>0</v>
      </c>
      <c r="AH1354" s="11">
        <f>IF(ISERROR(VLOOKUP(U1354,'ITWR Dump'!$A$2:$Y$5000,14,0)),0,(VLOOKUP(U1354,'ITWR Dump'!$A$2:$Y$5000,14,0)))</f>
        <v>0</v>
      </c>
      <c r="AI1354" s="11" t="str">
        <f t="shared" si="597"/>
        <v>78-Landed BA-SE Offshore</v>
      </c>
      <c r="AJ1354" s="11" t="str">
        <f t="shared" si="598"/>
        <v>Offshore</v>
      </c>
      <c r="AK1354" s="11" t="str">
        <f>IF(ISERROR(VLOOKUP(A1354,'Team Data'!$C$2:$U$213,17,0)),0,(VLOOKUP(A1354,'Team Data'!$C$2:$U$213,17,0)))</f>
        <v>IMS and FN</v>
      </c>
      <c r="AL1354" s="11" t="str">
        <f t="shared" si="599"/>
        <v>2017-04-24</v>
      </c>
      <c r="AM1354" s="11">
        <f>IF(ISERROR(VLOOKUP(U1354,'ITWR Dump'!$A$2:$Y$5000,16,0)),0,(VLOOKUP(U1354,'ITWR Dump'!$A$2:$Y$5000,16,0)))</f>
        <v>0</v>
      </c>
      <c r="AN1354" s="11">
        <f>IF(ISERROR(VLOOKUP(U1354,'ITWR Dump'!$A$2:$Y$5000,18,0)),0,(VLOOKUP(U1354,'ITWR Dump'!$A$2:$Y$5000,18,0)))</f>
        <v>0</v>
      </c>
      <c r="AO1354" s="11">
        <f>IF(ISERROR(VLOOKUP(U1354,'ITWR Dump'!$A$2:$Y$5000,25,0)),0,(VLOOKUP('ILC Report'!U1354,'ITWR Dump'!$A$2:$Y$5000,25,0)))</f>
        <v>0</v>
      </c>
      <c r="AP1354" s="11">
        <f t="shared" si="600"/>
        <v>0</v>
      </c>
      <c r="AQ1354" s="26">
        <f t="shared" si="601"/>
        <v>0</v>
      </c>
      <c r="AR1354" s="26">
        <f t="shared" si="602"/>
        <v>0</v>
      </c>
      <c r="AS1354" s="26">
        <f t="shared" si="603"/>
        <v>0</v>
      </c>
      <c r="AT1354" s="26">
        <f t="shared" si="604"/>
        <v>0</v>
      </c>
      <c r="AU1354" s="26">
        <f t="shared" si="605"/>
        <v>0</v>
      </c>
      <c r="AV1354" s="26">
        <f t="shared" si="606"/>
        <v>0</v>
      </c>
      <c r="AW1354" s="11" t="s">
        <v>653</v>
      </c>
      <c r="AX1354" s="11" t="str">
        <f>VLOOKUP(L1354,Group!$A$2:$B$1000,2,0)</f>
        <v>Enhancement</v>
      </c>
      <c r="AY1354" s="11">
        <f>IF(ISERROR(VLOOKUP(U1354,'ITWR Dump'!$A$2:$Y$5000,15,0)),0,(VLOOKUP('ILC Report'!U1354,'ITWR Dump'!$A$2:$Y$5000,15,0)))</f>
        <v>0</v>
      </c>
      <c r="AZ1354" s="11" t="str">
        <f t="shared" si="607"/>
        <v>No</v>
      </c>
      <c r="BA1354" s="11" t="str">
        <f t="shared" si="608"/>
        <v>BKI</v>
      </c>
      <c r="BB1354" s="11" t="str">
        <f t="shared" si="609"/>
        <v>LB</v>
      </c>
      <c r="BC1354" s="11" t="str">
        <f t="shared" si="610"/>
        <v>No</v>
      </c>
    </row>
    <row r="1355" spans="1:55" x14ac:dyDescent="0.3">
      <c r="A1355" s="11" t="s">
        <v>688</v>
      </c>
      <c r="B1355" s="11" t="s">
        <v>1878</v>
      </c>
      <c r="C1355" s="11" t="s">
        <v>608</v>
      </c>
      <c r="D1355" s="11" t="s">
        <v>2618</v>
      </c>
      <c r="E1355" s="38" t="s">
        <v>2901</v>
      </c>
      <c r="F1355" s="11">
        <v>6</v>
      </c>
      <c r="G1355" s="40" t="s">
        <v>218</v>
      </c>
      <c r="H1355" s="11" t="str">
        <f t="shared" si="592"/>
        <v>Regular</v>
      </c>
      <c r="I1355" s="11" t="str">
        <f t="shared" si="584"/>
        <v>INDIA</v>
      </c>
      <c r="J1355" s="11" t="str">
        <f>IF(ISERROR(VLOOKUP(C1355,'WI Vs ASM'!$B$2:$E$1000,4,0)),0,(VLOOKUP(C1355,'WI Vs ASM'!$B$2:$E$1000,4,0)))</f>
        <v>Offshore</v>
      </c>
      <c r="K1355" s="11" t="str">
        <f>IF(ISERROR(VLOOKUP(C1355,'WI Vs ASM'!$B$2:$F$1000,5,0)),0,(VLOOKUP(C1355,'WI Vs ASM'!$B$2:$F$1000,5,0)))</f>
        <v>02-Variable Billable</v>
      </c>
      <c r="L1355" s="11" t="str">
        <f>IF(ISERROR(VLOOKUP(C1355,'WI Vs ASM'!$B$2:$D$1000,3,0)),0,(VLOOKUP(C1355,'WI Vs ASM'!$B$2:$D$1000,3,0)))</f>
        <v>78-Landed BA-SE Offshore</v>
      </c>
      <c r="M1355" s="11" t="str">
        <f>IF(ISERROR(VLOOKUP(C1355,'WI Vs ASM'!$B$2:$I$1000,8,0)),0,(VLOOKUP(C1355,'WI Vs ASM'!$B$2:$I$1000,8,0)))</f>
        <v>Rahul Soman</v>
      </c>
      <c r="N1355" s="11" t="str">
        <f>IF(ISERROR(VLOOKUP(C1355,'WI Vs ASM'!$B$2:$G$1000,6,0)),0,(VLOOKUP(C1355,'WI Vs ASM'!$B$2:$G$1000,6,0)))</f>
        <v>FFIC Account Team</v>
      </c>
      <c r="O1355" s="11" t="str">
        <f>IF(ISERROR(VLOOKUP(C1355,'WI Vs ASM'!$B$2:$H$1000,7,0)),0,(VLOOKUP(C1355,'WI Vs ASM'!$B$2:$H$1000,7,0)))</f>
        <v>Agency Apps &amp; Spl Project</v>
      </c>
      <c r="P1355" s="11" t="str">
        <f t="shared" si="585"/>
        <v>May-17</v>
      </c>
      <c r="Q1355" s="11" t="str">
        <f t="shared" si="586"/>
        <v>Q2</v>
      </c>
      <c r="R1355" s="11" t="str">
        <f>IF(ISERROR(VLOOKUP(C1355,'WI Vs ASM'!$B$2:$J$1000,9,0)),0,(VLOOKUP(C1355,'WI Vs ASM'!$B$2:$J$1000,9,0)))</f>
        <v>Jyothi Pai</v>
      </c>
      <c r="S1355" s="11" t="str">
        <f>IF(ISERROR(VLOOKUP(C1355,'WI Vs ASM'!$B$2:$K$1000,10,0)),0,(VLOOKUP(C1355,'WI Vs ASM'!$B$2:$K$1000,10,0)))</f>
        <v>Ann M Bento</v>
      </c>
      <c r="T1355" s="11" t="str">
        <f>IF(ISERROR(VLOOKUP(C1355,'WI Vs ASM'!$B$2:$L$1000,11,0)),0,(VLOOKUP(C1355,'WI Vs ASM'!$B$2:$L$1000,11,0)))</f>
        <v>Ann M Bento</v>
      </c>
      <c r="U1355" s="11" t="e">
        <f t="shared" si="593"/>
        <v>#VALUE!</v>
      </c>
      <c r="V1355" s="11" t="str">
        <f t="shared" si="587"/>
        <v>No</v>
      </c>
      <c r="W1355" s="11" t="str">
        <f t="shared" si="588"/>
        <v>Yes</v>
      </c>
      <c r="X1355" s="11" t="str">
        <f t="shared" si="589"/>
        <v>Yes</v>
      </c>
      <c r="Y1355" s="11" t="str">
        <f t="shared" si="590"/>
        <v>No</v>
      </c>
      <c r="Z1355" s="11" t="str">
        <f t="shared" si="591"/>
        <v>No</v>
      </c>
      <c r="AA1355" s="11" t="str">
        <f t="shared" si="594"/>
        <v>No</v>
      </c>
      <c r="AB1355" s="11">
        <f>IF(ISERROR(VLOOKUP(U1355,'ITWR Dump'!$A$2:$Y$5000,24,0)),0,(VLOOKUP('ILC Report'!U1355,'ITWR Dump'!$A$2:$Y$5000,24,0)))</f>
        <v>0</v>
      </c>
      <c r="AC1355" s="11" t="str">
        <f t="shared" si="595"/>
        <v>Yes</v>
      </c>
      <c r="AD1355" s="11" t="str">
        <f t="shared" si="596"/>
        <v>BASE/Staff Aug</v>
      </c>
      <c r="AE1355" s="11">
        <f>IF(ISERROR(VLOOKUP(U1355,'ITWR Dump'!$A$2:$Y$5000,13,0)),0,(VLOOKUP(U1355,'ITWR Dump'!$A$2:$Y$5000,13,0)))</f>
        <v>0</v>
      </c>
      <c r="AF1355" s="11">
        <f>IF(ISERROR(VLOOKUP(U1355,'ITWR Dump'!$A$2:$Y$5000,11,0)),0,(VLOOKUP(U1355,'ITWR Dump'!$A$2:$Y$5000,11,0)))</f>
        <v>0</v>
      </c>
      <c r="AG1355" s="11">
        <f>IF(ISERROR(VLOOKUP(U1355,'ITWR Dump'!$A$2:$Y$5000,2,0)),0,(VLOOKUP(U1355,'ITWR Dump'!$A$2:$Y$5000,2,0)))</f>
        <v>0</v>
      </c>
      <c r="AH1355" s="11">
        <f>IF(ISERROR(VLOOKUP(U1355,'ITWR Dump'!$A$2:$Y$5000,14,0)),0,(VLOOKUP(U1355,'ITWR Dump'!$A$2:$Y$5000,14,0)))</f>
        <v>0</v>
      </c>
      <c r="AI1355" s="11" t="str">
        <f t="shared" si="597"/>
        <v>78-Landed BA-SE Offshore</v>
      </c>
      <c r="AJ1355" s="11" t="str">
        <f t="shared" si="598"/>
        <v>Offshore</v>
      </c>
      <c r="AK1355" s="11" t="str">
        <f>IF(ISERROR(VLOOKUP(A1355,'Team Data'!$C$2:$U$213,17,0)),0,(VLOOKUP(A1355,'Team Data'!$C$2:$U$213,17,0)))</f>
        <v>IMS and FN</v>
      </c>
      <c r="AL1355" s="11" t="str">
        <f t="shared" si="599"/>
        <v>2017-04-24</v>
      </c>
      <c r="AM1355" s="11">
        <f>IF(ISERROR(VLOOKUP(U1355,'ITWR Dump'!$A$2:$Y$5000,16,0)),0,(VLOOKUP(U1355,'ITWR Dump'!$A$2:$Y$5000,16,0)))</f>
        <v>0</v>
      </c>
      <c r="AN1355" s="11">
        <f>IF(ISERROR(VLOOKUP(U1355,'ITWR Dump'!$A$2:$Y$5000,18,0)),0,(VLOOKUP(U1355,'ITWR Dump'!$A$2:$Y$5000,18,0)))</f>
        <v>0</v>
      </c>
      <c r="AO1355" s="11">
        <f>IF(ISERROR(VLOOKUP(U1355,'ITWR Dump'!$A$2:$Y$5000,25,0)),0,(VLOOKUP('ILC Report'!U1355,'ITWR Dump'!$A$2:$Y$5000,25,0)))</f>
        <v>0</v>
      </c>
      <c r="AP1355" s="11">
        <f t="shared" si="600"/>
        <v>0</v>
      </c>
      <c r="AQ1355" s="26">
        <f t="shared" si="601"/>
        <v>0</v>
      </c>
      <c r="AR1355" s="26">
        <f t="shared" si="602"/>
        <v>0</v>
      </c>
      <c r="AS1355" s="26">
        <f t="shared" si="603"/>
        <v>0</v>
      </c>
      <c r="AT1355" s="26">
        <f t="shared" si="604"/>
        <v>0</v>
      </c>
      <c r="AU1355" s="26">
        <f t="shared" si="605"/>
        <v>0</v>
      </c>
      <c r="AV1355" s="26">
        <f t="shared" si="606"/>
        <v>0</v>
      </c>
      <c r="AW1355" s="11" t="s">
        <v>653</v>
      </c>
      <c r="AX1355" s="11" t="str">
        <f>VLOOKUP(L1355,Group!$A$2:$B$1000,2,0)</f>
        <v>Enhancement</v>
      </c>
      <c r="AY1355" s="11">
        <f>IF(ISERROR(VLOOKUP(U1355,'ITWR Dump'!$A$2:$Y$5000,15,0)),0,(VLOOKUP('ILC Report'!U1355,'ITWR Dump'!$A$2:$Y$5000,15,0)))</f>
        <v>0</v>
      </c>
      <c r="AZ1355" s="11" t="str">
        <f t="shared" si="607"/>
        <v>No</v>
      </c>
      <c r="BA1355" s="11" t="str">
        <f t="shared" si="608"/>
        <v>BKI</v>
      </c>
      <c r="BB1355" s="11" t="str">
        <f t="shared" si="609"/>
        <v>LB</v>
      </c>
      <c r="BC1355" s="11" t="str">
        <f t="shared" si="610"/>
        <v>No</v>
      </c>
    </row>
    <row r="1356" spans="1:55" x14ac:dyDescent="0.3">
      <c r="A1356" s="11" t="s">
        <v>688</v>
      </c>
      <c r="B1356" s="11" t="s">
        <v>1878</v>
      </c>
      <c r="C1356" s="11" t="s">
        <v>591</v>
      </c>
      <c r="D1356" s="11" t="s">
        <v>2619</v>
      </c>
      <c r="E1356" s="38" t="s">
        <v>2901</v>
      </c>
      <c r="F1356" s="11">
        <v>25</v>
      </c>
      <c r="G1356" s="40" t="s">
        <v>2905</v>
      </c>
      <c r="H1356" s="11" t="str">
        <f t="shared" si="592"/>
        <v>Standby</v>
      </c>
      <c r="I1356" s="11" t="str">
        <f t="shared" si="584"/>
        <v>INDIA</v>
      </c>
      <c r="J1356" s="11" t="str">
        <f>IF(ISERROR(VLOOKUP(C1356,'WI Vs ASM'!$B$2:$E$1000,4,0)),0,(VLOOKUP(C1356,'WI Vs ASM'!$B$2:$E$1000,4,0)))</f>
        <v>Offshore</v>
      </c>
      <c r="K1356" s="11" t="str">
        <f>IF(ISERROR(VLOOKUP(C1356,'WI Vs ASM'!$B$2:$F$1000,5,0)),0,(VLOOKUP(C1356,'WI Vs ASM'!$B$2:$F$1000,5,0)))</f>
        <v>01-Fixed Price</v>
      </c>
      <c r="L1356" s="11" t="str">
        <f>IF(ISERROR(VLOOKUP(C1356,'WI Vs ASM'!$B$2:$D$1000,3,0)),0,(VLOOKUP(C1356,'WI Vs ASM'!$B$2:$D$1000,3,0)))</f>
        <v>01-Maintenance Offshore</v>
      </c>
      <c r="M1356" s="11" t="str">
        <f>IF(ISERROR(VLOOKUP(C1356,'WI Vs ASM'!$B$2:$I$1000,8,0)),0,(VLOOKUP(C1356,'WI Vs ASM'!$B$2:$I$1000,8,0)))</f>
        <v>Rahul Soman</v>
      </c>
      <c r="N1356" s="11" t="str">
        <f>IF(ISERROR(VLOOKUP(C1356,'WI Vs ASM'!$B$2:$G$1000,6,0)),0,(VLOOKUP(C1356,'WI Vs ASM'!$B$2:$G$1000,6,0)))</f>
        <v>FileNet</v>
      </c>
      <c r="O1356" s="11" t="str">
        <f>IF(ISERROR(VLOOKUP(C1356,'WI Vs ASM'!$B$2:$H$1000,7,0)),0,(VLOOKUP(C1356,'WI Vs ASM'!$B$2:$H$1000,7,0)))</f>
        <v>FileNet</v>
      </c>
      <c r="P1356" s="11" t="str">
        <f t="shared" si="585"/>
        <v>May-17</v>
      </c>
      <c r="Q1356" s="11" t="str">
        <f t="shared" si="586"/>
        <v>Q2</v>
      </c>
      <c r="R1356" s="11" t="str">
        <f>IF(ISERROR(VLOOKUP(C1356,'WI Vs ASM'!$B$2:$J$1000,9,0)),0,(VLOOKUP(C1356,'WI Vs ASM'!$B$2:$J$1000,9,0)))</f>
        <v>Jyothi Pai</v>
      </c>
      <c r="S1356" s="11" t="str">
        <f>IF(ISERROR(VLOOKUP(C1356,'WI Vs ASM'!$B$2:$K$1000,10,0)),0,(VLOOKUP(C1356,'WI Vs ASM'!$B$2:$K$1000,10,0)))</f>
        <v>Vasudevan Srinivasan</v>
      </c>
      <c r="T1356" s="11" t="str">
        <f>IF(ISERROR(VLOOKUP(C1356,'WI Vs ASM'!$B$2:$L$1000,11,0)),0,(VLOOKUP(C1356,'WI Vs ASM'!$B$2:$L$1000,11,0)))</f>
        <v>Noha Salama</v>
      </c>
      <c r="U1356" s="11" t="e">
        <f t="shared" si="593"/>
        <v>#VALUE!</v>
      </c>
      <c r="V1356" s="11" t="str">
        <f t="shared" si="587"/>
        <v>No</v>
      </c>
      <c r="W1356" s="11" t="str">
        <f t="shared" si="588"/>
        <v>Yes</v>
      </c>
      <c r="X1356" s="11" t="str">
        <f t="shared" si="589"/>
        <v>No</v>
      </c>
      <c r="Y1356" s="11" t="str">
        <f t="shared" si="590"/>
        <v>No</v>
      </c>
      <c r="Z1356" s="11" t="str">
        <f t="shared" si="591"/>
        <v>No</v>
      </c>
      <c r="AA1356" s="11" t="str">
        <f t="shared" si="594"/>
        <v>No</v>
      </c>
      <c r="AB1356" s="11">
        <f>IF(ISERROR(VLOOKUP(U1356,'ITWR Dump'!$A$2:$Y$5000,24,0)),0,(VLOOKUP('ILC Report'!U1356,'ITWR Dump'!$A$2:$Y$5000,24,0)))</f>
        <v>0</v>
      </c>
      <c r="AC1356" s="11" t="str">
        <f t="shared" si="595"/>
        <v>No</v>
      </c>
      <c r="AD1356" s="11" t="str">
        <f t="shared" si="596"/>
        <v/>
      </c>
      <c r="AE1356" s="11">
        <f>IF(ISERROR(VLOOKUP(U1356,'ITWR Dump'!$A$2:$Y$5000,13,0)),0,(VLOOKUP(U1356,'ITWR Dump'!$A$2:$Y$5000,13,0)))</f>
        <v>0</v>
      </c>
      <c r="AF1356" s="11">
        <f>IF(ISERROR(VLOOKUP(U1356,'ITWR Dump'!$A$2:$Y$5000,11,0)),0,(VLOOKUP(U1356,'ITWR Dump'!$A$2:$Y$5000,11,0)))</f>
        <v>0</v>
      </c>
      <c r="AG1356" s="11">
        <f>IF(ISERROR(VLOOKUP(U1356,'ITWR Dump'!$A$2:$Y$5000,2,0)),0,(VLOOKUP(U1356,'ITWR Dump'!$A$2:$Y$5000,2,0)))</f>
        <v>0</v>
      </c>
      <c r="AH1356" s="11">
        <f>IF(ISERROR(VLOOKUP(U1356,'ITWR Dump'!$A$2:$Y$5000,14,0)),0,(VLOOKUP(U1356,'ITWR Dump'!$A$2:$Y$5000,14,0)))</f>
        <v>0</v>
      </c>
      <c r="AI1356" s="11" t="str">
        <f t="shared" si="597"/>
        <v>Standby Hours</v>
      </c>
      <c r="AJ1356" s="11" t="str">
        <f t="shared" si="598"/>
        <v>Offshore</v>
      </c>
      <c r="AK1356" s="11" t="str">
        <f>IF(ISERROR(VLOOKUP(A1356,'Team Data'!$C$2:$U$213,17,0)),0,(VLOOKUP(A1356,'Team Data'!$C$2:$U$213,17,0)))</f>
        <v>IMS and FN</v>
      </c>
      <c r="AL1356" s="11" t="str">
        <f t="shared" si="599"/>
        <v>2017-04-24</v>
      </c>
      <c r="AM1356" s="11">
        <f>IF(ISERROR(VLOOKUP(U1356,'ITWR Dump'!$A$2:$Y$5000,16,0)),0,(VLOOKUP(U1356,'ITWR Dump'!$A$2:$Y$5000,16,0)))</f>
        <v>0</v>
      </c>
      <c r="AN1356" s="11">
        <f>IF(ISERROR(VLOOKUP(U1356,'ITWR Dump'!$A$2:$Y$5000,18,0)),0,(VLOOKUP(U1356,'ITWR Dump'!$A$2:$Y$5000,18,0)))</f>
        <v>0</v>
      </c>
      <c r="AO1356" s="11">
        <f>IF(ISERROR(VLOOKUP(U1356,'ITWR Dump'!$A$2:$Y$5000,25,0)),0,(VLOOKUP('ILC Report'!U1356,'ITWR Dump'!$A$2:$Y$5000,25,0)))</f>
        <v>0</v>
      </c>
      <c r="AP1356" s="11">
        <f t="shared" si="600"/>
        <v>0</v>
      </c>
      <c r="AQ1356" s="26">
        <f t="shared" si="601"/>
        <v>0</v>
      </c>
      <c r="AR1356" s="26">
        <f t="shared" si="602"/>
        <v>0</v>
      </c>
      <c r="AS1356" s="26">
        <f t="shared" si="603"/>
        <v>0</v>
      </c>
      <c r="AT1356" s="26">
        <f t="shared" si="604"/>
        <v>0</v>
      </c>
      <c r="AU1356" s="26">
        <f t="shared" si="605"/>
        <v>0</v>
      </c>
      <c r="AV1356" s="26">
        <f t="shared" si="606"/>
        <v>0</v>
      </c>
      <c r="AW1356" s="11" t="s">
        <v>653</v>
      </c>
      <c r="AX1356" s="11" t="str">
        <f>VLOOKUP(L1356,Group!$A$2:$B$1000,2,0)</f>
        <v>Maintenance</v>
      </c>
      <c r="AY1356" s="11">
        <f>IF(ISERROR(VLOOKUP(U1356,'ITWR Dump'!$A$2:$Y$5000,15,0)),0,(VLOOKUP('ILC Report'!U1356,'ITWR Dump'!$A$2:$Y$5000,15,0)))</f>
        <v>0</v>
      </c>
      <c r="AZ1356" s="11" t="str">
        <f t="shared" si="607"/>
        <v>No</v>
      </c>
      <c r="BA1356" s="11" t="str">
        <f t="shared" si="608"/>
        <v>BKI</v>
      </c>
      <c r="BB1356" s="11" t="str">
        <f t="shared" si="609"/>
        <v>MN</v>
      </c>
      <c r="BC1356" s="11" t="str">
        <f t="shared" si="610"/>
        <v>No</v>
      </c>
    </row>
    <row r="1357" spans="1:55" x14ac:dyDescent="0.3">
      <c r="A1357" s="11" t="s">
        <v>688</v>
      </c>
      <c r="B1357" s="11" t="s">
        <v>1878</v>
      </c>
      <c r="C1357" s="11" t="s">
        <v>588</v>
      </c>
      <c r="D1357" s="11" t="s">
        <v>2620</v>
      </c>
      <c r="E1357" s="38" t="s">
        <v>2901</v>
      </c>
      <c r="F1357" s="11">
        <v>1</v>
      </c>
      <c r="G1357" s="40" t="s">
        <v>218</v>
      </c>
      <c r="H1357" s="11" t="str">
        <f t="shared" si="592"/>
        <v>Regular</v>
      </c>
      <c r="I1357" s="11" t="str">
        <f t="shared" si="584"/>
        <v>INDIA</v>
      </c>
      <c r="J1357" s="11" t="str">
        <f>IF(ISERROR(VLOOKUP(C1357,'WI Vs ASM'!$B$2:$E$1000,4,0)),0,(VLOOKUP(C1357,'WI Vs ASM'!$B$2:$E$1000,4,0)))</f>
        <v>Offshore</v>
      </c>
      <c r="K1357" s="11" t="str">
        <f>IF(ISERROR(VLOOKUP(C1357,'WI Vs ASM'!$B$2:$F$1000,5,0)),0,(VLOOKUP(C1357,'WI Vs ASM'!$B$2:$F$1000,5,0)))</f>
        <v>02-Variable Billable</v>
      </c>
      <c r="L1357" s="11" t="str">
        <f>IF(ISERROR(VLOOKUP(C1357,'WI Vs ASM'!$B$2:$D$1000,3,0)),0,(VLOOKUP(C1357,'WI Vs ASM'!$B$2:$D$1000,3,0)))</f>
        <v>11-Enhancement Offshore</v>
      </c>
      <c r="M1357" s="11" t="str">
        <f>IF(ISERROR(VLOOKUP(C1357,'WI Vs ASM'!$B$2:$I$1000,8,0)),0,(VLOOKUP(C1357,'WI Vs ASM'!$B$2:$I$1000,8,0)))</f>
        <v>Prasad P Naik</v>
      </c>
      <c r="N1357" s="11" t="str">
        <f>IF(ISERROR(VLOOKUP(C1357,'WI Vs ASM'!$B$2:$G$1000,6,0)),0,(VLOOKUP(C1357,'WI Vs ASM'!$B$2:$G$1000,6,0)))</f>
        <v>FileNet</v>
      </c>
      <c r="O1357" s="11" t="str">
        <f>IF(ISERROR(VLOOKUP(C1357,'WI Vs ASM'!$B$2:$H$1000,7,0)),0,(VLOOKUP(C1357,'WI Vs ASM'!$B$2:$H$1000,7,0)))</f>
        <v>FileNet</v>
      </c>
      <c r="P1357" s="11" t="str">
        <f t="shared" si="585"/>
        <v>May-17</v>
      </c>
      <c r="Q1357" s="11" t="str">
        <f t="shared" si="586"/>
        <v>Q2</v>
      </c>
      <c r="R1357" s="11" t="str">
        <f>IF(ISERROR(VLOOKUP(C1357,'WI Vs ASM'!$B$2:$J$1000,9,0)),0,(VLOOKUP(C1357,'WI Vs ASM'!$B$2:$J$1000,9,0)))</f>
        <v>Namita R Baskaran</v>
      </c>
      <c r="S1357" s="11" t="str">
        <f>IF(ISERROR(VLOOKUP(C1357,'WI Vs ASM'!$B$2:$K$1000,10,0)),0,(VLOOKUP(C1357,'WI Vs ASM'!$B$2:$K$1000,10,0)))</f>
        <v>Vasudevan Srinivasan</v>
      </c>
      <c r="T1357" s="11" t="str">
        <f>IF(ISERROR(VLOOKUP(C1357,'WI Vs ASM'!$B$2:$L$1000,11,0)),0,(VLOOKUP(C1357,'WI Vs ASM'!$B$2:$L$1000,11,0)))</f>
        <v>Noha Salama</v>
      </c>
      <c r="U1357" s="11" t="str">
        <f t="shared" si="593"/>
        <v>WR735971</v>
      </c>
      <c r="V1357" s="11" t="str">
        <f t="shared" si="587"/>
        <v>No</v>
      </c>
      <c r="W1357" s="11" t="str">
        <f t="shared" si="588"/>
        <v>Yes</v>
      </c>
      <c r="X1357" s="11" t="str">
        <f t="shared" si="589"/>
        <v>No</v>
      </c>
      <c r="Y1357" s="11" t="str">
        <f t="shared" si="590"/>
        <v>No</v>
      </c>
      <c r="Z1357" s="11" t="str">
        <f t="shared" si="591"/>
        <v>No</v>
      </c>
      <c r="AA1357" s="11" t="str">
        <f t="shared" si="594"/>
        <v>No</v>
      </c>
      <c r="AB1357" s="11">
        <f>IF(ISERROR(VLOOKUP(U1357,'ITWR Dump'!$A$2:$Y$5000,24,0)),0,(VLOOKUP('ILC Report'!U1357,'ITWR Dump'!$A$2:$Y$5000,24,0)))</f>
        <v>0</v>
      </c>
      <c r="AC1357" s="11" t="str">
        <f t="shared" si="595"/>
        <v>No</v>
      </c>
      <c r="AD1357" s="11" t="str">
        <f t="shared" si="596"/>
        <v/>
      </c>
      <c r="AE1357" s="11">
        <f>IF(ISERROR(VLOOKUP(U1357,'ITWR Dump'!$A$2:$Y$5000,13,0)),0,(VLOOKUP(U1357,'ITWR Dump'!$A$2:$Y$5000,13,0)))</f>
        <v>0</v>
      </c>
      <c r="AF1357" s="11">
        <f>IF(ISERROR(VLOOKUP(U1357,'ITWR Dump'!$A$2:$Y$5000,11,0)),0,(VLOOKUP(U1357,'ITWR Dump'!$A$2:$Y$5000,11,0)))</f>
        <v>0</v>
      </c>
      <c r="AG1357" s="11">
        <f>IF(ISERROR(VLOOKUP(U1357,'ITWR Dump'!$A$2:$Y$5000,2,0)),0,(VLOOKUP(U1357,'ITWR Dump'!$A$2:$Y$5000,2,0)))</f>
        <v>0</v>
      </c>
      <c r="AH1357" s="11">
        <f>IF(ISERROR(VLOOKUP(U1357,'ITWR Dump'!$A$2:$Y$5000,14,0)),0,(VLOOKUP(U1357,'ITWR Dump'!$A$2:$Y$5000,14,0)))</f>
        <v>0</v>
      </c>
      <c r="AI1357" s="11" t="str">
        <f t="shared" si="597"/>
        <v>11-Enhancement Offshore</v>
      </c>
      <c r="AJ1357" s="11" t="str">
        <f t="shared" si="598"/>
        <v>Offshore</v>
      </c>
      <c r="AK1357" s="11" t="str">
        <f>IF(ISERROR(VLOOKUP(A1357,'Team Data'!$C$2:$U$213,17,0)),0,(VLOOKUP(A1357,'Team Data'!$C$2:$U$213,17,0)))</f>
        <v>IMS and FN</v>
      </c>
      <c r="AL1357" s="11" t="str">
        <f t="shared" si="599"/>
        <v>2017-04-24</v>
      </c>
      <c r="AM1357" s="11">
        <f>IF(ISERROR(VLOOKUP(U1357,'ITWR Dump'!$A$2:$Y$5000,16,0)),0,(VLOOKUP(U1357,'ITWR Dump'!$A$2:$Y$5000,16,0)))</f>
        <v>0</v>
      </c>
      <c r="AN1357" s="11">
        <f>IF(ISERROR(VLOOKUP(U1357,'ITWR Dump'!$A$2:$Y$5000,18,0)),0,(VLOOKUP(U1357,'ITWR Dump'!$A$2:$Y$5000,18,0)))</f>
        <v>0</v>
      </c>
      <c r="AO1357" s="11">
        <f>IF(ISERROR(VLOOKUP(U1357,'ITWR Dump'!$A$2:$Y$5000,25,0)),0,(VLOOKUP('ILC Report'!U1357,'ITWR Dump'!$A$2:$Y$5000,25,0)))</f>
        <v>0</v>
      </c>
      <c r="AP1357" s="11">
        <f t="shared" si="600"/>
        <v>0</v>
      </c>
      <c r="AQ1357" s="26">
        <f t="shared" si="601"/>
        <v>0</v>
      </c>
      <c r="AR1357" s="26">
        <f t="shared" si="602"/>
        <v>0</v>
      </c>
      <c r="AS1357" s="26">
        <f t="shared" si="603"/>
        <v>0</v>
      </c>
      <c r="AT1357" s="26">
        <f t="shared" si="604"/>
        <v>0</v>
      </c>
      <c r="AU1357" s="26">
        <f t="shared" si="605"/>
        <v>0</v>
      </c>
      <c r="AV1357" s="26">
        <f t="shared" si="606"/>
        <v>0</v>
      </c>
      <c r="AW1357" s="11" t="s">
        <v>653</v>
      </c>
      <c r="AX1357" s="11" t="str">
        <f>VLOOKUP(L1357,Group!$A$2:$B$1000,2,0)</f>
        <v>Enhancement</v>
      </c>
      <c r="AY1357" s="11">
        <f>IF(ISERROR(VLOOKUP(U1357,'ITWR Dump'!$A$2:$Y$5000,15,0)),0,(VLOOKUP('ILC Report'!U1357,'ITWR Dump'!$A$2:$Y$5000,15,0)))</f>
        <v>0</v>
      </c>
      <c r="AZ1357" s="11" t="str">
        <f t="shared" si="607"/>
        <v>No</v>
      </c>
      <c r="BA1357" s="11" t="str">
        <f t="shared" si="608"/>
        <v>BKI</v>
      </c>
      <c r="BB1357" s="11" t="str">
        <f t="shared" si="609"/>
        <v>EL</v>
      </c>
      <c r="BC1357" s="11" t="str">
        <f t="shared" si="610"/>
        <v>No</v>
      </c>
    </row>
    <row r="1358" spans="1:55" x14ac:dyDescent="0.3">
      <c r="A1358" s="11" t="s">
        <v>688</v>
      </c>
      <c r="B1358" s="11" t="s">
        <v>1878</v>
      </c>
      <c r="C1358" s="11" t="s">
        <v>591</v>
      </c>
      <c r="D1358" s="11" t="s">
        <v>2613</v>
      </c>
      <c r="E1358" s="38" t="s">
        <v>2902</v>
      </c>
      <c r="F1358" s="11">
        <v>5</v>
      </c>
      <c r="G1358" s="40" t="s">
        <v>218</v>
      </c>
      <c r="H1358" s="11" t="str">
        <f t="shared" si="592"/>
        <v>Regular</v>
      </c>
      <c r="I1358" s="11" t="str">
        <f t="shared" si="584"/>
        <v>INDIA</v>
      </c>
      <c r="J1358" s="11" t="str">
        <f>IF(ISERROR(VLOOKUP(C1358,'WI Vs ASM'!$B$2:$E$1000,4,0)),0,(VLOOKUP(C1358,'WI Vs ASM'!$B$2:$E$1000,4,0)))</f>
        <v>Offshore</v>
      </c>
      <c r="K1358" s="11" t="str">
        <f>IF(ISERROR(VLOOKUP(C1358,'WI Vs ASM'!$B$2:$F$1000,5,0)),0,(VLOOKUP(C1358,'WI Vs ASM'!$B$2:$F$1000,5,0)))</f>
        <v>01-Fixed Price</v>
      </c>
      <c r="L1358" s="11" t="str">
        <f>IF(ISERROR(VLOOKUP(C1358,'WI Vs ASM'!$B$2:$D$1000,3,0)),0,(VLOOKUP(C1358,'WI Vs ASM'!$B$2:$D$1000,3,0)))</f>
        <v>01-Maintenance Offshore</v>
      </c>
      <c r="M1358" s="11" t="str">
        <f>IF(ISERROR(VLOOKUP(C1358,'WI Vs ASM'!$B$2:$I$1000,8,0)),0,(VLOOKUP(C1358,'WI Vs ASM'!$B$2:$I$1000,8,0)))</f>
        <v>Rahul Soman</v>
      </c>
      <c r="N1358" s="11" t="str">
        <f>IF(ISERROR(VLOOKUP(C1358,'WI Vs ASM'!$B$2:$G$1000,6,0)),0,(VLOOKUP(C1358,'WI Vs ASM'!$B$2:$G$1000,6,0)))</f>
        <v>FileNet</v>
      </c>
      <c r="O1358" s="11" t="str">
        <f>IF(ISERROR(VLOOKUP(C1358,'WI Vs ASM'!$B$2:$H$1000,7,0)),0,(VLOOKUP(C1358,'WI Vs ASM'!$B$2:$H$1000,7,0)))</f>
        <v>FileNet</v>
      </c>
      <c r="P1358" s="11" t="str">
        <f t="shared" si="585"/>
        <v>May-17</v>
      </c>
      <c r="Q1358" s="11" t="str">
        <f t="shared" si="586"/>
        <v>Q2</v>
      </c>
      <c r="R1358" s="11" t="str">
        <f>IF(ISERROR(VLOOKUP(C1358,'WI Vs ASM'!$B$2:$J$1000,9,0)),0,(VLOOKUP(C1358,'WI Vs ASM'!$B$2:$J$1000,9,0)))</f>
        <v>Jyothi Pai</v>
      </c>
      <c r="S1358" s="11" t="str">
        <f>IF(ISERROR(VLOOKUP(C1358,'WI Vs ASM'!$B$2:$K$1000,10,0)),0,(VLOOKUP(C1358,'WI Vs ASM'!$B$2:$K$1000,10,0)))</f>
        <v>Vasudevan Srinivasan</v>
      </c>
      <c r="T1358" s="11" t="str">
        <f>IF(ISERROR(VLOOKUP(C1358,'WI Vs ASM'!$B$2:$L$1000,11,0)),0,(VLOOKUP(C1358,'WI Vs ASM'!$B$2:$L$1000,11,0)))</f>
        <v>Noha Salama</v>
      </c>
      <c r="U1358" s="11" t="e">
        <f t="shared" si="593"/>
        <v>#VALUE!</v>
      </c>
      <c r="V1358" s="11" t="str">
        <f t="shared" si="587"/>
        <v>No</v>
      </c>
      <c r="W1358" s="11" t="str">
        <f t="shared" si="588"/>
        <v>Yes</v>
      </c>
      <c r="X1358" s="11" t="str">
        <f t="shared" si="589"/>
        <v>No</v>
      </c>
      <c r="Y1358" s="11" t="str">
        <f t="shared" si="590"/>
        <v>No</v>
      </c>
      <c r="Z1358" s="11" t="str">
        <f t="shared" si="591"/>
        <v>No</v>
      </c>
      <c r="AA1358" s="11" t="str">
        <f t="shared" si="594"/>
        <v>No</v>
      </c>
      <c r="AB1358" s="11">
        <f>IF(ISERROR(VLOOKUP(U1358,'ITWR Dump'!$A$2:$Y$5000,24,0)),0,(VLOOKUP('ILC Report'!U1358,'ITWR Dump'!$A$2:$Y$5000,24,0)))</f>
        <v>0</v>
      </c>
      <c r="AC1358" s="11" t="str">
        <f t="shared" si="595"/>
        <v>No</v>
      </c>
      <c r="AD1358" s="11" t="str">
        <f t="shared" si="596"/>
        <v/>
      </c>
      <c r="AE1358" s="11">
        <f>IF(ISERROR(VLOOKUP(U1358,'ITWR Dump'!$A$2:$Y$5000,13,0)),0,(VLOOKUP(U1358,'ITWR Dump'!$A$2:$Y$5000,13,0)))</f>
        <v>0</v>
      </c>
      <c r="AF1358" s="11">
        <f>IF(ISERROR(VLOOKUP(U1358,'ITWR Dump'!$A$2:$Y$5000,11,0)),0,(VLOOKUP(U1358,'ITWR Dump'!$A$2:$Y$5000,11,0)))</f>
        <v>0</v>
      </c>
      <c r="AG1358" s="11">
        <f>IF(ISERROR(VLOOKUP(U1358,'ITWR Dump'!$A$2:$Y$5000,2,0)),0,(VLOOKUP(U1358,'ITWR Dump'!$A$2:$Y$5000,2,0)))</f>
        <v>0</v>
      </c>
      <c r="AH1358" s="11">
        <f>IF(ISERROR(VLOOKUP(U1358,'ITWR Dump'!$A$2:$Y$5000,14,0)),0,(VLOOKUP(U1358,'ITWR Dump'!$A$2:$Y$5000,14,0)))</f>
        <v>0</v>
      </c>
      <c r="AI1358" s="11" t="str">
        <f t="shared" si="597"/>
        <v>01-Maintenance Offshore</v>
      </c>
      <c r="AJ1358" s="11" t="str">
        <f t="shared" si="598"/>
        <v>Offshore</v>
      </c>
      <c r="AK1358" s="11" t="str">
        <f>IF(ISERROR(VLOOKUP(A1358,'Team Data'!$C$2:$U$213,17,0)),0,(VLOOKUP(A1358,'Team Data'!$C$2:$U$213,17,0)))</f>
        <v>IMS and FN</v>
      </c>
      <c r="AL1358" s="11" t="str">
        <f t="shared" si="599"/>
        <v>2017-04-24</v>
      </c>
      <c r="AM1358" s="11">
        <f>IF(ISERROR(VLOOKUP(U1358,'ITWR Dump'!$A$2:$Y$5000,16,0)),0,(VLOOKUP(U1358,'ITWR Dump'!$A$2:$Y$5000,16,0)))</f>
        <v>0</v>
      </c>
      <c r="AN1358" s="11">
        <f>IF(ISERROR(VLOOKUP(U1358,'ITWR Dump'!$A$2:$Y$5000,18,0)),0,(VLOOKUP(U1358,'ITWR Dump'!$A$2:$Y$5000,18,0)))</f>
        <v>0</v>
      </c>
      <c r="AO1358" s="11">
        <f>IF(ISERROR(VLOOKUP(U1358,'ITWR Dump'!$A$2:$Y$5000,25,0)),0,(VLOOKUP('ILC Report'!U1358,'ITWR Dump'!$A$2:$Y$5000,25,0)))</f>
        <v>0</v>
      </c>
      <c r="AP1358" s="11">
        <f t="shared" si="600"/>
        <v>0</v>
      </c>
      <c r="AQ1358" s="26">
        <f t="shared" si="601"/>
        <v>0</v>
      </c>
      <c r="AR1358" s="26">
        <f t="shared" si="602"/>
        <v>0</v>
      </c>
      <c r="AS1358" s="26">
        <f t="shared" si="603"/>
        <v>0</v>
      </c>
      <c r="AT1358" s="26">
        <f t="shared" si="604"/>
        <v>0</v>
      </c>
      <c r="AU1358" s="26">
        <f t="shared" si="605"/>
        <v>0</v>
      </c>
      <c r="AV1358" s="26">
        <f t="shared" si="606"/>
        <v>0</v>
      </c>
      <c r="AW1358" s="11" t="s">
        <v>653</v>
      </c>
      <c r="AX1358" s="11" t="str">
        <f>VLOOKUP(L1358,Group!$A$2:$B$1000,2,0)</f>
        <v>Maintenance</v>
      </c>
      <c r="AY1358" s="11">
        <f>IF(ISERROR(VLOOKUP(U1358,'ITWR Dump'!$A$2:$Y$5000,15,0)),0,(VLOOKUP('ILC Report'!U1358,'ITWR Dump'!$A$2:$Y$5000,15,0)))</f>
        <v>0</v>
      </c>
      <c r="AZ1358" s="11" t="str">
        <f t="shared" si="607"/>
        <v>No</v>
      </c>
      <c r="BA1358" s="11" t="str">
        <f t="shared" si="608"/>
        <v>BKI</v>
      </c>
      <c r="BB1358" s="11" t="str">
        <f t="shared" si="609"/>
        <v>MN</v>
      </c>
      <c r="BC1358" s="11" t="str">
        <f t="shared" si="610"/>
        <v>No</v>
      </c>
    </row>
    <row r="1359" spans="1:55" x14ac:dyDescent="0.3">
      <c r="A1359" s="11" t="s">
        <v>688</v>
      </c>
      <c r="B1359" s="11" t="s">
        <v>1878</v>
      </c>
      <c r="C1359" s="11" t="s">
        <v>591</v>
      </c>
      <c r="D1359" s="11" t="s">
        <v>2614</v>
      </c>
      <c r="E1359" s="38" t="s">
        <v>2902</v>
      </c>
      <c r="F1359" s="11">
        <v>7</v>
      </c>
      <c r="G1359" s="40" t="s">
        <v>218</v>
      </c>
      <c r="H1359" s="11" t="str">
        <f t="shared" si="592"/>
        <v>Regular</v>
      </c>
      <c r="I1359" s="11" t="str">
        <f t="shared" si="584"/>
        <v>INDIA</v>
      </c>
      <c r="J1359" s="11" t="str">
        <f>IF(ISERROR(VLOOKUP(C1359,'WI Vs ASM'!$B$2:$E$1000,4,0)),0,(VLOOKUP(C1359,'WI Vs ASM'!$B$2:$E$1000,4,0)))</f>
        <v>Offshore</v>
      </c>
      <c r="K1359" s="11" t="str">
        <f>IF(ISERROR(VLOOKUP(C1359,'WI Vs ASM'!$B$2:$F$1000,5,0)),0,(VLOOKUP(C1359,'WI Vs ASM'!$B$2:$F$1000,5,0)))</f>
        <v>01-Fixed Price</v>
      </c>
      <c r="L1359" s="11" t="str">
        <f>IF(ISERROR(VLOOKUP(C1359,'WI Vs ASM'!$B$2:$D$1000,3,0)),0,(VLOOKUP(C1359,'WI Vs ASM'!$B$2:$D$1000,3,0)))</f>
        <v>01-Maintenance Offshore</v>
      </c>
      <c r="M1359" s="11" t="str">
        <f>IF(ISERROR(VLOOKUP(C1359,'WI Vs ASM'!$B$2:$I$1000,8,0)),0,(VLOOKUP(C1359,'WI Vs ASM'!$B$2:$I$1000,8,0)))</f>
        <v>Rahul Soman</v>
      </c>
      <c r="N1359" s="11" t="str">
        <f>IF(ISERROR(VLOOKUP(C1359,'WI Vs ASM'!$B$2:$G$1000,6,0)),0,(VLOOKUP(C1359,'WI Vs ASM'!$B$2:$G$1000,6,0)))</f>
        <v>FileNet</v>
      </c>
      <c r="O1359" s="11" t="str">
        <f>IF(ISERROR(VLOOKUP(C1359,'WI Vs ASM'!$B$2:$H$1000,7,0)),0,(VLOOKUP(C1359,'WI Vs ASM'!$B$2:$H$1000,7,0)))</f>
        <v>FileNet</v>
      </c>
      <c r="P1359" s="11" t="str">
        <f t="shared" si="585"/>
        <v>May-17</v>
      </c>
      <c r="Q1359" s="11" t="str">
        <f t="shared" si="586"/>
        <v>Q2</v>
      </c>
      <c r="R1359" s="11" t="str">
        <f>IF(ISERROR(VLOOKUP(C1359,'WI Vs ASM'!$B$2:$J$1000,9,0)),0,(VLOOKUP(C1359,'WI Vs ASM'!$B$2:$J$1000,9,0)))</f>
        <v>Jyothi Pai</v>
      </c>
      <c r="S1359" s="11" t="str">
        <f>IF(ISERROR(VLOOKUP(C1359,'WI Vs ASM'!$B$2:$K$1000,10,0)),0,(VLOOKUP(C1359,'WI Vs ASM'!$B$2:$K$1000,10,0)))</f>
        <v>Vasudevan Srinivasan</v>
      </c>
      <c r="T1359" s="11" t="str">
        <f>IF(ISERROR(VLOOKUP(C1359,'WI Vs ASM'!$B$2:$L$1000,11,0)),0,(VLOOKUP(C1359,'WI Vs ASM'!$B$2:$L$1000,11,0)))</f>
        <v>Noha Salama</v>
      </c>
      <c r="U1359" s="11" t="e">
        <f t="shared" si="593"/>
        <v>#VALUE!</v>
      </c>
      <c r="V1359" s="11" t="str">
        <f t="shared" si="587"/>
        <v>No</v>
      </c>
      <c r="W1359" s="11" t="str">
        <f t="shared" si="588"/>
        <v>Yes</v>
      </c>
      <c r="X1359" s="11" t="str">
        <f t="shared" si="589"/>
        <v>No</v>
      </c>
      <c r="Y1359" s="11" t="str">
        <f t="shared" si="590"/>
        <v>No</v>
      </c>
      <c r="Z1359" s="11" t="str">
        <f t="shared" si="591"/>
        <v>No</v>
      </c>
      <c r="AA1359" s="11" t="str">
        <f t="shared" si="594"/>
        <v>No</v>
      </c>
      <c r="AB1359" s="11">
        <f>IF(ISERROR(VLOOKUP(U1359,'ITWR Dump'!$A$2:$Y$5000,24,0)),0,(VLOOKUP('ILC Report'!U1359,'ITWR Dump'!$A$2:$Y$5000,24,0)))</f>
        <v>0</v>
      </c>
      <c r="AC1359" s="11" t="str">
        <f t="shared" si="595"/>
        <v>No</v>
      </c>
      <c r="AD1359" s="11" t="str">
        <f t="shared" si="596"/>
        <v/>
      </c>
      <c r="AE1359" s="11">
        <f>IF(ISERROR(VLOOKUP(U1359,'ITWR Dump'!$A$2:$Y$5000,13,0)),0,(VLOOKUP(U1359,'ITWR Dump'!$A$2:$Y$5000,13,0)))</f>
        <v>0</v>
      </c>
      <c r="AF1359" s="11">
        <f>IF(ISERROR(VLOOKUP(U1359,'ITWR Dump'!$A$2:$Y$5000,11,0)),0,(VLOOKUP(U1359,'ITWR Dump'!$A$2:$Y$5000,11,0)))</f>
        <v>0</v>
      </c>
      <c r="AG1359" s="11">
        <f>IF(ISERROR(VLOOKUP(U1359,'ITWR Dump'!$A$2:$Y$5000,2,0)),0,(VLOOKUP(U1359,'ITWR Dump'!$A$2:$Y$5000,2,0)))</f>
        <v>0</v>
      </c>
      <c r="AH1359" s="11">
        <f>IF(ISERROR(VLOOKUP(U1359,'ITWR Dump'!$A$2:$Y$5000,14,0)),0,(VLOOKUP(U1359,'ITWR Dump'!$A$2:$Y$5000,14,0)))</f>
        <v>0</v>
      </c>
      <c r="AI1359" s="11" t="str">
        <f t="shared" si="597"/>
        <v>01-Maintenance Offshore</v>
      </c>
      <c r="AJ1359" s="11" t="str">
        <f t="shared" si="598"/>
        <v>Offshore</v>
      </c>
      <c r="AK1359" s="11" t="str">
        <f>IF(ISERROR(VLOOKUP(A1359,'Team Data'!$C$2:$U$213,17,0)),0,(VLOOKUP(A1359,'Team Data'!$C$2:$U$213,17,0)))</f>
        <v>IMS and FN</v>
      </c>
      <c r="AL1359" s="11" t="str">
        <f t="shared" si="599"/>
        <v>2017-04-24</v>
      </c>
      <c r="AM1359" s="11">
        <f>IF(ISERROR(VLOOKUP(U1359,'ITWR Dump'!$A$2:$Y$5000,16,0)),0,(VLOOKUP(U1359,'ITWR Dump'!$A$2:$Y$5000,16,0)))</f>
        <v>0</v>
      </c>
      <c r="AN1359" s="11">
        <f>IF(ISERROR(VLOOKUP(U1359,'ITWR Dump'!$A$2:$Y$5000,18,0)),0,(VLOOKUP(U1359,'ITWR Dump'!$A$2:$Y$5000,18,0)))</f>
        <v>0</v>
      </c>
      <c r="AO1359" s="11">
        <f>IF(ISERROR(VLOOKUP(U1359,'ITWR Dump'!$A$2:$Y$5000,25,0)),0,(VLOOKUP('ILC Report'!U1359,'ITWR Dump'!$A$2:$Y$5000,25,0)))</f>
        <v>0</v>
      </c>
      <c r="AP1359" s="11">
        <f t="shared" si="600"/>
        <v>0</v>
      </c>
      <c r="AQ1359" s="26">
        <f t="shared" si="601"/>
        <v>0</v>
      </c>
      <c r="AR1359" s="26">
        <f t="shared" si="602"/>
        <v>0</v>
      </c>
      <c r="AS1359" s="26">
        <f t="shared" si="603"/>
        <v>0</v>
      </c>
      <c r="AT1359" s="26">
        <f t="shared" si="604"/>
        <v>0</v>
      </c>
      <c r="AU1359" s="26">
        <f t="shared" si="605"/>
        <v>0</v>
      </c>
      <c r="AV1359" s="26">
        <f t="shared" si="606"/>
        <v>0</v>
      </c>
      <c r="AW1359" s="11" t="s">
        <v>653</v>
      </c>
      <c r="AX1359" s="11" t="str">
        <f>VLOOKUP(L1359,Group!$A$2:$B$1000,2,0)</f>
        <v>Maintenance</v>
      </c>
      <c r="AY1359" s="11">
        <f>IF(ISERROR(VLOOKUP(U1359,'ITWR Dump'!$A$2:$Y$5000,15,0)),0,(VLOOKUP('ILC Report'!U1359,'ITWR Dump'!$A$2:$Y$5000,15,0)))</f>
        <v>0</v>
      </c>
      <c r="AZ1359" s="11" t="str">
        <f t="shared" si="607"/>
        <v>No</v>
      </c>
      <c r="BA1359" s="11" t="str">
        <f t="shared" si="608"/>
        <v>BKI</v>
      </c>
      <c r="BB1359" s="11" t="str">
        <f t="shared" si="609"/>
        <v>MN</v>
      </c>
      <c r="BC1359" s="11" t="str">
        <f t="shared" si="610"/>
        <v>No</v>
      </c>
    </row>
    <row r="1360" spans="1:55" x14ac:dyDescent="0.3">
      <c r="A1360" s="11" t="s">
        <v>688</v>
      </c>
      <c r="B1360" s="11" t="s">
        <v>1878</v>
      </c>
      <c r="C1360" s="11" t="s">
        <v>577</v>
      </c>
      <c r="D1360" s="11" t="s">
        <v>2615</v>
      </c>
      <c r="E1360" s="38" t="s">
        <v>2902</v>
      </c>
      <c r="F1360" s="11">
        <v>20</v>
      </c>
      <c r="G1360" s="40" t="s">
        <v>218</v>
      </c>
      <c r="H1360" s="11" t="str">
        <f t="shared" si="592"/>
        <v>Regular</v>
      </c>
      <c r="I1360" s="11" t="str">
        <f t="shared" si="584"/>
        <v>INDIA</v>
      </c>
      <c r="J1360" s="11" t="str">
        <f>IF(ISERROR(VLOOKUP(C1360,'WI Vs ASM'!$B$2:$E$1000,4,0)),0,(VLOOKUP(C1360,'WI Vs ASM'!$B$2:$E$1000,4,0)))</f>
        <v>Offshore</v>
      </c>
      <c r="K1360" s="11" t="str">
        <f>IF(ISERROR(VLOOKUP(C1360,'WI Vs ASM'!$B$2:$F$1000,5,0)),0,(VLOOKUP(C1360,'WI Vs ASM'!$B$2:$F$1000,5,0)))</f>
        <v>02-Variable Billable</v>
      </c>
      <c r="L1360" s="11" t="str">
        <f>IF(ISERROR(VLOOKUP(C1360,'WI Vs ASM'!$B$2:$D$1000,3,0)),0,(VLOOKUP(C1360,'WI Vs ASM'!$B$2:$D$1000,3,0)))</f>
        <v>78-Landed BA-SE Offshore</v>
      </c>
      <c r="M1360" s="11" t="str">
        <f>IF(ISERROR(VLOOKUP(C1360,'WI Vs ASM'!$B$2:$I$1000,8,0)),0,(VLOOKUP(C1360,'WI Vs ASM'!$B$2:$I$1000,8,0)))</f>
        <v>Rahul Soman</v>
      </c>
      <c r="N1360" s="11" t="str">
        <f>IF(ISERROR(VLOOKUP(C1360,'WI Vs ASM'!$B$2:$G$1000,6,0)),0,(VLOOKUP(C1360,'WI Vs ASM'!$B$2:$G$1000,6,0)))</f>
        <v>FFIC Account Team</v>
      </c>
      <c r="O1360" s="11" t="str">
        <f>IF(ISERROR(VLOOKUP(C1360,'WI Vs ASM'!$B$2:$H$1000,7,0)),0,(VLOOKUP(C1360,'WI Vs ASM'!$B$2:$H$1000,7,0)))</f>
        <v>FFIC Account Team</v>
      </c>
      <c r="P1360" s="11" t="str">
        <f t="shared" si="585"/>
        <v>May-17</v>
      </c>
      <c r="Q1360" s="11" t="str">
        <f t="shared" si="586"/>
        <v>Q2</v>
      </c>
      <c r="R1360" s="11" t="str">
        <f>IF(ISERROR(VLOOKUP(C1360,'WI Vs ASM'!$B$2:$J$1000,9,0)),0,(VLOOKUP(C1360,'WI Vs ASM'!$B$2:$J$1000,9,0)))</f>
        <v>Jyothi Pai</v>
      </c>
      <c r="S1360" s="11" t="str">
        <f>IF(ISERROR(VLOOKUP(C1360,'WI Vs ASM'!$B$2:$K$1000,10,0)),0,(VLOOKUP(C1360,'WI Vs ASM'!$B$2:$K$1000,10,0)))</f>
        <v>Vasudevan Srinivasan</v>
      </c>
      <c r="T1360" s="11" t="str">
        <f>IF(ISERROR(VLOOKUP(C1360,'WI Vs ASM'!$B$2:$L$1000,11,0)),0,(VLOOKUP(C1360,'WI Vs ASM'!$B$2:$L$1000,11,0)))</f>
        <v>Noha Salama</v>
      </c>
      <c r="U1360" s="11" t="e">
        <f t="shared" si="593"/>
        <v>#VALUE!</v>
      </c>
      <c r="V1360" s="11" t="str">
        <f t="shared" si="587"/>
        <v>No</v>
      </c>
      <c r="W1360" s="11" t="str">
        <f t="shared" si="588"/>
        <v>Yes</v>
      </c>
      <c r="X1360" s="11" t="str">
        <f t="shared" si="589"/>
        <v>Yes</v>
      </c>
      <c r="Y1360" s="11" t="str">
        <f t="shared" si="590"/>
        <v>No</v>
      </c>
      <c r="Z1360" s="11" t="str">
        <f t="shared" si="591"/>
        <v>No</v>
      </c>
      <c r="AA1360" s="11" t="str">
        <f t="shared" si="594"/>
        <v>No</v>
      </c>
      <c r="AB1360" s="11">
        <f>IF(ISERROR(VLOOKUP(U1360,'ITWR Dump'!$A$2:$Y$5000,24,0)),0,(VLOOKUP('ILC Report'!U1360,'ITWR Dump'!$A$2:$Y$5000,24,0)))</f>
        <v>0</v>
      </c>
      <c r="AC1360" s="11" t="str">
        <f t="shared" si="595"/>
        <v>Yes</v>
      </c>
      <c r="AD1360" s="11" t="str">
        <f t="shared" si="596"/>
        <v>BASE/Staff Aug</v>
      </c>
      <c r="AE1360" s="11">
        <f>IF(ISERROR(VLOOKUP(U1360,'ITWR Dump'!$A$2:$Y$5000,13,0)),0,(VLOOKUP(U1360,'ITWR Dump'!$A$2:$Y$5000,13,0)))</f>
        <v>0</v>
      </c>
      <c r="AF1360" s="11">
        <f>IF(ISERROR(VLOOKUP(U1360,'ITWR Dump'!$A$2:$Y$5000,11,0)),0,(VLOOKUP(U1360,'ITWR Dump'!$A$2:$Y$5000,11,0)))</f>
        <v>0</v>
      </c>
      <c r="AG1360" s="11">
        <f>IF(ISERROR(VLOOKUP(U1360,'ITWR Dump'!$A$2:$Y$5000,2,0)),0,(VLOOKUP(U1360,'ITWR Dump'!$A$2:$Y$5000,2,0)))</f>
        <v>0</v>
      </c>
      <c r="AH1360" s="11">
        <f>IF(ISERROR(VLOOKUP(U1360,'ITWR Dump'!$A$2:$Y$5000,14,0)),0,(VLOOKUP(U1360,'ITWR Dump'!$A$2:$Y$5000,14,0)))</f>
        <v>0</v>
      </c>
      <c r="AI1360" s="11" t="str">
        <f t="shared" si="597"/>
        <v>78-Landed BA-SE Offshore</v>
      </c>
      <c r="AJ1360" s="11" t="str">
        <f t="shared" si="598"/>
        <v>Offshore</v>
      </c>
      <c r="AK1360" s="11" t="str">
        <f>IF(ISERROR(VLOOKUP(A1360,'Team Data'!$C$2:$U$213,17,0)),0,(VLOOKUP(A1360,'Team Data'!$C$2:$U$213,17,0)))</f>
        <v>IMS and FN</v>
      </c>
      <c r="AL1360" s="11" t="str">
        <f t="shared" si="599"/>
        <v>2017-04-24</v>
      </c>
      <c r="AM1360" s="11">
        <f>IF(ISERROR(VLOOKUP(U1360,'ITWR Dump'!$A$2:$Y$5000,16,0)),0,(VLOOKUP(U1360,'ITWR Dump'!$A$2:$Y$5000,16,0)))</f>
        <v>0</v>
      </c>
      <c r="AN1360" s="11">
        <f>IF(ISERROR(VLOOKUP(U1360,'ITWR Dump'!$A$2:$Y$5000,18,0)),0,(VLOOKUP(U1360,'ITWR Dump'!$A$2:$Y$5000,18,0)))</f>
        <v>0</v>
      </c>
      <c r="AO1360" s="11">
        <f>IF(ISERROR(VLOOKUP(U1360,'ITWR Dump'!$A$2:$Y$5000,25,0)),0,(VLOOKUP('ILC Report'!U1360,'ITWR Dump'!$A$2:$Y$5000,25,0)))</f>
        <v>0</v>
      </c>
      <c r="AP1360" s="11">
        <f t="shared" si="600"/>
        <v>0</v>
      </c>
      <c r="AQ1360" s="26">
        <f t="shared" si="601"/>
        <v>0</v>
      </c>
      <c r="AR1360" s="26">
        <f t="shared" si="602"/>
        <v>0</v>
      </c>
      <c r="AS1360" s="26">
        <f t="shared" si="603"/>
        <v>0</v>
      </c>
      <c r="AT1360" s="26">
        <f t="shared" si="604"/>
        <v>0</v>
      </c>
      <c r="AU1360" s="26">
        <f t="shared" si="605"/>
        <v>0</v>
      </c>
      <c r="AV1360" s="26">
        <f t="shared" si="606"/>
        <v>0</v>
      </c>
      <c r="AW1360" s="11" t="s">
        <v>653</v>
      </c>
      <c r="AX1360" s="11" t="str">
        <f>VLOOKUP(L1360,Group!$A$2:$B$1000,2,0)</f>
        <v>Enhancement</v>
      </c>
      <c r="AY1360" s="11">
        <f>IF(ISERROR(VLOOKUP(U1360,'ITWR Dump'!$A$2:$Y$5000,15,0)),0,(VLOOKUP('ILC Report'!U1360,'ITWR Dump'!$A$2:$Y$5000,15,0)))</f>
        <v>0</v>
      </c>
      <c r="AZ1360" s="11" t="str">
        <f t="shared" si="607"/>
        <v>No</v>
      </c>
      <c r="BA1360" s="11" t="str">
        <f t="shared" si="608"/>
        <v>BKI</v>
      </c>
      <c r="BB1360" s="11" t="str">
        <f t="shared" si="609"/>
        <v>LB</v>
      </c>
      <c r="BC1360" s="11" t="str">
        <f t="shared" si="610"/>
        <v>No</v>
      </c>
    </row>
    <row r="1361" spans="1:55" x14ac:dyDescent="0.3">
      <c r="A1361" s="11" t="s">
        <v>688</v>
      </c>
      <c r="B1361" s="11" t="s">
        <v>1878</v>
      </c>
      <c r="C1361" s="11" t="s">
        <v>578</v>
      </c>
      <c r="D1361" s="11" t="s">
        <v>2616</v>
      </c>
      <c r="E1361" s="38" t="s">
        <v>2902</v>
      </c>
      <c r="F1361" s="11">
        <v>23</v>
      </c>
      <c r="G1361" s="40" t="s">
        <v>2905</v>
      </c>
      <c r="H1361" s="11" t="str">
        <f t="shared" si="592"/>
        <v>Standby</v>
      </c>
      <c r="I1361" s="11" t="str">
        <f t="shared" si="584"/>
        <v>INDIA</v>
      </c>
      <c r="J1361" s="11" t="str">
        <f>IF(ISERROR(VLOOKUP(C1361,'WI Vs ASM'!$B$2:$E$1000,4,0)),0,(VLOOKUP(C1361,'WI Vs ASM'!$B$2:$E$1000,4,0)))</f>
        <v>Offshore</v>
      </c>
      <c r="K1361" s="11" t="str">
        <f>IF(ISERROR(VLOOKUP(C1361,'WI Vs ASM'!$B$2:$F$1000,5,0)),0,(VLOOKUP(C1361,'WI Vs ASM'!$B$2:$F$1000,5,0)))</f>
        <v>01-Fixed Price</v>
      </c>
      <c r="L1361" s="11" t="str">
        <f>IF(ISERROR(VLOOKUP(C1361,'WI Vs ASM'!$B$2:$D$1000,3,0)),0,(VLOOKUP(C1361,'WI Vs ASM'!$B$2:$D$1000,3,0)))</f>
        <v>01-Maintenance Offshore</v>
      </c>
      <c r="M1361" s="11" t="str">
        <f>IF(ISERROR(VLOOKUP(C1361,'WI Vs ASM'!$B$2:$I$1000,8,0)),0,(VLOOKUP(C1361,'WI Vs ASM'!$B$2:$I$1000,8,0)))</f>
        <v>Vinodh</v>
      </c>
      <c r="N1361" s="11" t="str">
        <f>IF(ISERROR(VLOOKUP(C1361,'WI Vs ASM'!$B$2:$G$1000,6,0)),0,(VLOOKUP(C1361,'WI Vs ASM'!$B$2:$G$1000,6,0)))</f>
        <v>FFIC Account Team</v>
      </c>
      <c r="O1361" s="11" t="str">
        <f>IF(ISERROR(VLOOKUP(C1361,'WI Vs ASM'!$B$2:$H$1000,7,0)),0,(VLOOKUP(C1361,'WI Vs ASM'!$B$2:$H$1000,7,0)))</f>
        <v>FFIC Account Team</v>
      </c>
      <c r="P1361" s="11" t="str">
        <f t="shared" si="585"/>
        <v>May-17</v>
      </c>
      <c r="Q1361" s="11" t="str">
        <f t="shared" si="586"/>
        <v>Q2</v>
      </c>
      <c r="R1361" s="11" t="str">
        <f>IF(ISERROR(VLOOKUP(C1361,'WI Vs ASM'!$B$2:$J$1000,9,0)),0,(VLOOKUP(C1361,'WI Vs ASM'!$B$2:$J$1000,9,0)))</f>
        <v>Manash M Dutta</v>
      </c>
      <c r="S1361" s="11" t="str">
        <f>IF(ISERROR(VLOOKUP(C1361,'WI Vs ASM'!$B$2:$K$1000,10,0)),0,(VLOOKUP(C1361,'WI Vs ASM'!$B$2:$K$1000,10,0)))</f>
        <v>Rick Alvarez</v>
      </c>
      <c r="T1361" s="11" t="str">
        <f>IF(ISERROR(VLOOKUP(C1361,'WI Vs ASM'!$B$2:$L$1000,11,0)),0,(VLOOKUP(C1361,'WI Vs ASM'!$B$2:$L$1000,11,0)))</f>
        <v>Rick Alvarez</v>
      </c>
      <c r="U1361" s="11" t="e">
        <f t="shared" si="593"/>
        <v>#VALUE!</v>
      </c>
      <c r="V1361" s="11" t="str">
        <f t="shared" si="587"/>
        <v>No</v>
      </c>
      <c r="W1361" s="11" t="str">
        <f t="shared" si="588"/>
        <v>Yes</v>
      </c>
      <c r="X1361" s="11" t="str">
        <f t="shared" si="589"/>
        <v>No</v>
      </c>
      <c r="Y1361" s="11" t="str">
        <f t="shared" si="590"/>
        <v>No</v>
      </c>
      <c r="Z1361" s="11" t="str">
        <f t="shared" si="591"/>
        <v>No</v>
      </c>
      <c r="AA1361" s="11" t="str">
        <f t="shared" si="594"/>
        <v>No</v>
      </c>
      <c r="AB1361" s="11">
        <f>IF(ISERROR(VLOOKUP(U1361,'ITWR Dump'!$A$2:$Y$5000,24,0)),0,(VLOOKUP('ILC Report'!U1361,'ITWR Dump'!$A$2:$Y$5000,24,0)))</f>
        <v>0</v>
      </c>
      <c r="AC1361" s="11" t="str">
        <f t="shared" si="595"/>
        <v>No</v>
      </c>
      <c r="AD1361" s="11" t="str">
        <f t="shared" si="596"/>
        <v/>
      </c>
      <c r="AE1361" s="11">
        <f>IF(ISERROR(VLOOKUP(U1361,'ITWR Dump'!$A$2:$Y$5000,13,0)),0,(VLOOKUP(U1361,'ITWR Dump'!$A$2:$Y$5000,13,0)))</f>
        <v>0</v>
      </c>
      <c r="AF1361" s="11">
        <f>IF(ISERROR(VLOOKUP(U1361,'ITWR Dump'!$A$2:$Y$5000,11,0)),0,(VLOOKUP(U1361,'ITWR Dump'!$A$2:$Y$5000,11,0)))</f>
        <v>0</v>
      </c>
      <c r="AG1361" s="11">
        <f>IF(ISERROR(VLOOKUP(U1361,'ITWR Dump'!$A$2:$Y$5000,2,0)),0,(VLOOKUP(U1361,'ITWR Dump'!$A$2:$Y$5000,2,0)))</f>
        <v>0</v>
      </c>
      <c r="AH1361" s="11">
        <f>IF(ISERROR(VLOOKUP(U1361,'ITWR Dump'!$A$2:$Y$5000,14,0)),0,(VLOOKUP(U1361,'ITWR Dump'!$A$2:$Y$5000,14,0)))</f>
        <v>0</v>
      </c>
      <c r="AI1361" s="11" t="str">
        <f t="shared" si="597"/>
        <v>Standby Hours</v>
      </c>
      <c r="AJ1361" s="11" t="str">
        <f t="shared" si="598"/>
        <v>Offshore</v>
      </c>
      <c r="AK1361" s="11" t="str">
        <f>IF(ISERROR(VLOOKUP(A1361,'Team Data'!$C$2:$U$213,17,0)),0,(VLOOKUP(A1361,'Team Data'!$C$2:$U$213,17,0)))</f>
        <v>IMS and FN</v>
      </c>
      <c r="AL1361" s="11" t="str">
        <f t="shared" si="599"/>
        <v>2017-04-24</v>
      </c>
      <c r="AM1361" s="11">
        <f>IF(ISERROR(VLOOKUP(U1361,'ITWR Dump'!$A$2:$Y$5000,16,0)),0,(VLOOKUP(U1361,'ITWR Dump'!$A$2:$Y$5000,16,0)))</f>
        <v>0</v>
      </c>
      <c r="AN1361" s="11">
        <f>IF(ISERROR(VLOOKUP(U1361,'ITWR Dump'!$A$2:$Y$5000,18,0)),0,(VLOOKUP(U1361,'ITWR Dump'!$A$2:$Y$5000,18,0)))</f>
        <v>0</v>
      </c>
      <c r="AO1361" s="11">
        <f>IF(ISERROR(VLOOKUP(U1361,'ITWR Dump'!$A$2:$Y$5000,25,0)),0,(VLOOKUP('ILC Report'!U1361,'ITWR Dump'!$A$2:$Y$5000,25,0)))</f>
        <v>0</v>
      </c>
      <c r="AP1361" s="11">
        <f t="shared" si="600"/>
        <v>0</v>
      </c>
      <c r="AQ1361" s="26">
        <f t="shared" si="601"/>
        <v>0</v>
      </c>
      <c r="AR1361" s="26">
        <f t="shared" si="602"/>
        <v>0</v>
      </c>
      <c r="AS1361" s="26">
        <f t="shared" si="603"/>
        <v>0</v>
      </c>
      <c r="AT1361" s="26">
        <f t="shared" si="604"/>
        <v>0</v>
      </c>
      <c r="AU1361" s="26">
        <f t="shared" si="605"/>
        <v>0</v>
      </c>
      <c r="AV1361" s="26">
        <f t="shared" si="606"/>
        <v>0</v>
      </c>
      <c r="AW1361" s="11" t="s">
        <v>653</v>
      </c>
      <c r="AX1361" s="11" t="str">
        <f>VLOOKUP(L1361,Group!$A$2:$B$1000,2,0)</f>
        <v>Maintenance</v>
      </c>
      <c r="AY1361" s="11">
        <f>IF(ISERROR(VLOOKUP(U1361,'ITWR Dump'!$A$2:$Y$5000,15,0)),0,(VLOOKUP('ILC Report'!U1361,'ITWR Dump'!$A$2:$Y$5000,15,0)))</f>
        <v>0</v>
      </c>
      <c r="AZ1361" s="11" t="str">
        <f t="shared" si="607"/>
        <v>No</v>
      </c>
      <c r="BA1361" s="11" t="str">
        <f t="shared" si="608"/>
        <v>BKI</v>
      </c>
      <c r="BB1361" s="11" t="str">
        <f t="shared" si="609"/>
        <v>MN</v>
      </c>
      <c r="BC1361" s="11" t="str">
        <f t="shared" si="610"/>
        <v>No</v>
      </c>
    </row>
    <row r="1362" spans="1:55" x14ac:dyDescent="0.3">
      <c r="A1362" s="11" t="s">
        <v>688</v>
      </c>
      <c r="B1362" s="11" t="s">
        <v>1878</v>
      </c>
      <c r="C1362" s="11" t="s">
        <v>608</v>
      </c>
      <c r="D1362" s="11" t="s">
        <v>2617</v>
      </c>
      <c r="E1362" s="38" t="s">
        <v>2902</v>
      </c>
      <c r="F1362" s="11">
        <v>5</v>
      </c>
      <c r="G1362" s="40" t="s">
        <v>218</v>
      </c>
      <c r="H1362" s="11" t="str">
        <f t="shared" si="592"/>
        <v>Regular</v>
      </c>
      <c r="I1362" s="11" t="str">
        <f t="shared" si="584"/>
        <v>INDIA</v>
      </c>
      <c r="J1362" s="11" t="str">
        <f>IF(ISERROR(VLOOKUP(C1362,'WI Vs ASM'!$B$2:$E$1000,4,0)),0,(VLOOKUP(C1362,'WI Vs ASM'!$B$2:$E$1000,4,0)))</f>
        <v>Offshore</v>
      </c>
      <c r="K1362" s="11" t="str">
        <f>IF(ISERROR(VLOOKUP(C1362,'WI Vs ASM'!$B$2:$F$1000,5,0)),0,(VLOOKUP(C1362,'WI Vs ASM'!$B$2:$F$1000,5,0)))</f>
        <v>02-Variable Billable</v>
      </c>
      <c r="L1362" s="11" t="str">
        <f>IF(ISERROR(VLOOKUP(C1362,'WI Vs ASM'!$B$2:$D$1000,3,0)),0,(VLOOKUP(C1362,'WI Vs ASM'!$B$2:$D$1000,3,0)))</f>
        <v>78-Landed BA-SE Offshore</v>
      </c>
      <c r="M1362" s="11" t="str">
        <f>IF(ISERROR(VLOOKUP(C1362,'WI Vs ASM'!$B$2:$I$1000,8,0)),0,(VLOOKUP(C1362,'WI Vs ASM'!$B$2:$I$1000,8,0)))</f>
        <v>Rahul Soman</v>
      </c>
      <c r="N1362" s="11" t="str">
        <f>IF(ISERROR(VLOOKUP(C1362,'WI Vs ASM'!$B$2:$G$1000,6,0)),0,(VLOOKUP(C1362,'WI Vs ASM'!$B$2:$G$1000,6,0)))</f>
        <v>FFIC Account Team</v>
      </c>
      <c r="O1362" s="11" t="str">
        <f>IF(ISERROR(VLOOKUP(C1362,'WI Vs ASM'!$B$2:$H$1000,7,0)),0,(VLOOKUP(C1362,'WI Vs ASM'!$B$2:$H$1000,7,0)))</f>
        <v>Agency Apps &amp; Spl Project</v>
      </c>
      <c r="P1362" s="11" t="str">
        <f t="shared" si="585"/>
        <v>May-17</v>
      </c>
      <c r="Q1362" s="11" t="str">
        <f t="shared" si="586"/>
        <v>Q2</v>
      </c>
      <c r="R1362" s="11" t="str">
        <f>IF(ISERROR(VLOOKUP(C1362,'WI Vs ASM'!$B$2:$J$1000,9,0)),0,(VLOOKUP(C1362,'WI Vs ASM'!$B$2:$J$1000,9,0)))</f>
        <v>Jyothi Pai</v>
      </c>
      <c r="S1362" s="11" t="str">
        <f>IF(ISERROR(VLOOKUP(C1362,'WI Vs ASM'!$B$2:$K$1000,10,0)),0,(VLOOKUP(C1362,'WI Vs ASM'!$B$2:$K$1000,10,0)))</f>
        <v>Ann M Bento</v>
      </c>
      <c r="T1362" s="11" t="str">
        <f>IF(ISERROR(VLOOKUP(C1362,'WI Vs ASM'!$B$2:$L$1000,11,0)),0,(VLOOKUP(C1362,'WI Vs ASM'!$B$2:$L$1000,11,0)))</f>
        <v>Ann M Bento</v>
      </c>
      <c r="U1362" s="11" t="e">
        <f t="shared" si="593"/>
        <v>#VALUE!</v>
      </c>
      <c r="V1362" s="11" t="str">
        <f t="shared" si="587"/>
        <v>No</v>
      </c>
      <c r="W1362" s="11" t="str">
        <f t="shared" si="588"/>
        <v>Yes</v>
      </c>
      <c r="X1362" s="11" t="str">
        <f t="shared" si="589"/>
        <v>Yes</v>
      </c>
      <c r="Y1362" s="11" t="str">
        <f t="shared" si="590"/>
        <v>No</v>
      </c>
      <c r="Z1362" s="11" t="str">
        <f t="shared" si="591"/>
        <v>No</v>
      </c>
      <c r="AA1362" s="11" t="str">
        <f t="shared" si="594"/>
        <v>No</v>
      </c>
      <c r="AB1362" s="11">
        <f>IF(ISERROR(VLOOKUP(U1362,'ITWR Dump'!$A$2:$Y$5000,24,0)),0,(VLOOKUP('ILC Report'!U1362,'ITWR Dump'!$A$2:$Y$5000,24,0)))</f>
        <v>0</v>
      </c>
      <c r="AC1362" s="11" t="str">
        <f t="shared" si="595"/>
        <v>Yes</v>
      </c>
      <c r="AD1362" s="11" t="str">
        <f t="shared" si="596"/>
        <v>BASE/Staff Aug</v>
      </c>
      <c r="AE1362" s="11">
        <f>IF(ISERROR(VLOOKUP(U1362,'ITWR Dump'!$A$2:$Y$5000,13,0)),0,(VLOOKUP(U1362,'ITWR Dump'!$A$2:$Y$5000,13,0)))</f>
        <v>0</v>
      </c>
      <c r="AF1362" s="11">
        <f>IF(ISERROR(VLOOKUP(U1362,'ITWR Dump'!$A$2:$Y$5000,11,0)),0,(VLOOKUP(U1362,'ITWR Dump'!$A$2:$Y$5000,11,0)))</f>
        <v>0</v>
      </c>
      <c r="AG1362" s="11">
        <f>IF(ISERROR(VLOOKUP(U1362,'ITWR Dump'!$A$2:$Y$5000,2,0)),0,(VLOOKUP(U1362,'ITWR Dump'!$A$2:$Y$5000,2,0)))</f>
        <v>0</v>
      </c>
      <c r="AH1362" s="11">
        <f>IF(ISERROR(VLOOKUP(U1362,'ITWR Dump'!$A$2:$Y$5000,14,0)),0,(VLOOKUP(U1362,'ITWR Dump'!$A$2:$Y$5000,14,0)))</f>
        <v>0</v>
      </c>
      <c r="AI1362" s="11" t="str">
        <f t="shared" si="597"/>
        <v>78-Landed BA-SE Offshore</v>
      </c>
      <c r="AJ1362" s="11" t="str">
        <f t="shared" si="598"/>
        <v>Offshore</v>
      </c>
      <c r="AK1362" s="11" t="str">
        <f>IF(ISERROR(VLOOKUP(A1362,'Team Data'!$C$2:$U$213,17,0)),0,(VLOOKUP(A1362,'Team Data'!$C$2:$U$213,17,0)))</f>
        <v>IMS and FN</v>
      </c>
      <c r="AL1362" s="11" t="str">
        <f t="shared" si="599"/>
        <v>2017-04-24</v>
      </c>
      <c r="AM1362" s="11">
        <f>IF(ISERROR(VLOOKUP(U1362,'ITWR Dump'!$A$2:$Y$5000,16,0)),0,(VLOOKUP(U1362,'ITWR Dump'!$A$2:$Y$5000,16,0)))</f>
        <v>0</v>
      </c>
      <c r="AN1362" s="11">
        <f>IF(ISERROR(VLOOKUP(U1362,'ITWR Dump'!$A$2:$Y$5000,18,0)),0,(VLOOKUP(U1362,'ITWR Dump'!$A$2:$Y$5000,18,0)))</f>
        <v>0</v>
      </c>
      <c r="AO1362" s="11">
        <f>IF(ISERROR(VLOOKUP(U1362,'ITWR Dump'!$A$2:$Y$5000,25,0)),0,(VLOOKUP('ILC Report'!U1362,'ITWR Dump'!$A$2:$Y$5000,25,0)))</f>
        <v>0</v>
      </c>
      <c r="AP1362" s="11">
        <f t="shared" si="600"/>
        <v>0</v>
      </c>
      <c r="AQ1362" s="26">
        <f t="shared" si="601"/>
        <v>0</v>
      </c>
      <c r="AR1362" s="26">
        <f t="shared" si="602"/>
        <v>0</v>
      </c>
      <c r="AS1362" s="26">
        <f t="shared" si="603"/>
        <v>0</v>
      </c>
      <c r="AT1362" s="26">
        <f t="shared" si="604"/>
        <v>0</v>
      </c>
      <c r="AU1362" s="26">
        <f t="shared" si="605"/>
        <v>0</v>
      </c>
      <c r="AV1362" s="26">
        <f t="shared" si="606"/>
        <v>0</v>
      </c>
      <c r="AW1362" s="11" t="s">
        <v>653</v>
      </c>
      <c r="AX1362" s="11" t="str">
        <f>VLOOKUP(L1362,Group!$A$2:$B$1000,2,0)</f>
        <v>Enhancement</v>
      </c>
      <c r="AY1362" s="11">
        <f>IF(ISERROR(VLOOKUP(U1362,'ITWR Dump'!$A$2:$Y$5000,15,0)),0,(VLOOKUP('ILC Report'!U1362,'ITWR Dump'!$A$2:$Y$5000,15,0)))</f>
        <v>0</v>
      </c>
      <c r="AZ1362" s="11" t="str">
        <f t="shared" si="607"/>
        <v>No</v>
      </c>
      <c r="BA1362" s="11" t="str">
        <f t="shared" si="608"/>
        <v>BKI</v>
      </c>
      <c r="BB1362" s="11" t="str">
        <f t="shared" si="609"/>
        <v>LB</v>
      </c>
      <c r="BC1362" s="11" t="str">
        <f t="shared" si="610"/>
        <v>No</v>
      </c>
    </row>
    <row r="1363" spans="1:55" x14ac:dyDescent="0.3">
      <c r="A1363" s="11" t="s">
        <v>688</v>
      </c>
      <c r="B1363" s="11" t="s">
        <v>1878</v>
      </c>
      <c r="C1363" s="11" t="s">
        <v>608</v>
      </c>
      <c r="D1363" s="11" t="s">
        <v>2618</v>
      </c>
      <c r="E1363" s="38" t="s">
        <v>2902</v>
      </c>
      <c r="F1363" s="11">
        <v>8</v>
      </c>
      <c r="G1363" s="40" t="s">
        <v>218</v>
      </c>
      <c r="H1363" s="11" t="str">
        <f t="shared" si="592"/>
        <v>Regular</v>
      </c>
      <c r="I1363" s="11" t="str">
        <f t="shared" si="584"/>
        <v>INDIA</v>
      </c>
      <c r="J1363" s="11" t="str">
        <f>IF(ISERROR(VLOOKUP(C1363,'WI Vs ASM'!$B$2:$E$1000,4,0)),0,(VLOOKUP(C1363,'WI Vs ASM'!$B$2:$E$1000,4,0)))</f>
        <v>Offshore</v>
      </c>
      <c r="K1363" s="11" t="str">
        <f>IF(ISERROR(VLOOKUP(C1363,'WI Vs ASM'!$B$2:$F$1000,5,0)),0,(VLOOKUP(C1363,'WI Vs ASM'!$B$2:$F$1000,5,0)))</f>
        <v>02-Variable Billable</v>
      </c>
      <c r="L1363" s="11" t="str">
        <f>IF(ISERROR(VLOOKUP(C1363,'WI Vs ASM'!$B$2:$D$1000,3,0)),0,(VLOOKUP(C1363,'WI Vs ASM'!$B$2:$D$1000,3,0)))</f>
        <v>78-Landed BA-SE Offshore</v>
      </c>
      <c r="M1363" s="11" t="str">
        <f>IF(ISERROR(VLOOKUP(C1363,'WI Vs ASM'!$B$2:$I$1000,8,0)),0,(VLOOKUP(C1363,'WI Vs ASM'!$B$2:$I$1000,8,0)))</f>
        <v>Rahul Soman</v>
      </c>
      <c r="N1363" s="11" t="str">
        <f>IF(ISERROR(VLOOKUP(C1363,'WI Vs ASM'!$B$2:$G$1000,6,0)),0,(VLOOKUP(C1363,'WI Vs ASM'!$B$2:$G$1000,6,0)))</f>
        <v>FFIC Account Team</v>
      </c>
      <c r="O1363" s="11" t="str">
        <f>IF(ISERROR(VLOOKUP(C1363,'WI Vs ASM'!$B$2:$H$1000,7,0)),0,(VLOOKUP(C1363,'WI Vs ASM'!$B$2:$H$1000,7,0)))</f>
        <v>Agency Apps &amp; Spl Project</v>
      </c>
      <c r="P1363" s="11" t="str">
        <f t="shared" si="585"/>
        <v>May-17</v>
      </c>
      <c r="Q1363" s="11" t="str">
        <f t="shared" si="586"/>
        <v>Q2</v>
      </c>
      <c r="R1363" s="11" t="str">
        <f>IF(ISERROR(VLOOKUP(C1363,'WI Vs ASM'!$B$2:$J$1000,9,0)),0,(VLOOKUP(C1363,'WI Vs ASM'!$B$2:$J$1000,9,0)))</f>
        <v>Jyothi Pai</v>
      </c>
      <c r="S1363" s="11" t="str">
        <f>IF(ISERROR(VLOOKUP(C1363,'WI Vs ASM'!$B$2:$K$1000,10,0)),0,(VLOOKUP(C1363,'WI Vs ASM'!$B$2:$K$1000,10,0)))</f>
        <v>Ann M Bento</v>
      </c>
      <c r="T1363" s="11" t="str">
        <f>IF(ISERROR(VLOOKUP(C1363,'WI Vs ASM'!$B$2:$L$1000,11,0)),0,(VLOOKUP(C1363,'WI Vs ASM'!$B$2:$L$1000,11,0)))</f>
        <v>Ann M Bento</v>
      </c>
      <c r="U1363" s="11" t="e">
        <f t="shared" si="593"/>
        <v>#VALUE!</v>
      </c>
      <c r="V1363" s="11" t="str">
        <f t="shared" si="587"/>
        <v>No</v>
      </c>
      <c r="W1363" s="11" t="str">
        <f t="shared" si="588"/>
        <v>Yes</v>
      </c>
      <c r="X1363" s="11" t="str">
        <f t="shared" si="589"/>
        <v>Yes</v>
      </c>
      <c r="Y1363" s="11" t="str">
        <f t="shared" si="590"/>
        <v>No</v>
      </c>
      <c r="Z1363" s="11" t="str">
        <f t="shared" si="591"/>
        <v>No</v>
      </c>
      <c r="AA1363" s="11" t="str">
        <f t="shared" si="594"/>
        <v>No</v>
      </c>
      <c r="AB1363" s="11">
        <f>IF(ISERROR(VLOOKUP(U1363,'ITWR Dump'!$A$2:$Y$5000,24,0)),0,(VLOOKUP('ILC Report'!U1363,'ITWR Dump'!$A$2:$Y$5000,24,0)))</f>
        <v>0</v>
      </c>
      <c r="AC1363" s="11" t="str">
        <f t="shared" si="595"/>
        <v>Yes</v>
      </c>
      <c r="AD1363" s="11" t="str">
        <f t="shared" si="596"/>
        <v>BASE/Staff Aug</v>
      </c>
      <c r="AE1363" s="11">
        <f>IF(ISERROR(VLOOKUP(U1363,'ITWR Dump'!$A$2:$Y$5000,13,0)),0,(VLOOKUP(U1363,'ITWR Dump'!$A$2:$Y$5000,13,0)))</f>
        <v>0</v>
      </c>
      <c r="AF1363" s="11">
        <f>IF(ISERROR(VLOOKUP(U1363,'ITWR Dump'!$A$2:$Y$5000,11,0)),0,(VLOOKUP(U1363,'ITWR Dump'!$A$2:$Y$5000,11,0)))</f>
        <v>0</v>
      </c>
      <c r="AG1363" s="11">
        <f>IF(ISERROR(VLOOKUP(U1363,'ITWR Dump'!$A$2:$Y$5000,2,0)),0,(VLOOKUP(U1363,'ITWR Dump'!$A$2:$Y$5000,2,0)))</f>
        <v>0</v>
      </c>
      <c r="AH1363" s="11">
        <f>IF(ISERROR(VLOOKUP(U1363,'ITWR Dump'!$A$2:$Y$5000,14,0)),0,(VLOOKUP(U1363,'ITWR Dump'!$A$2:$Y$5000,14,0)))</f>
        <v>0</v>
      </c>
      <c r="AI1363" s="11" t="str">
        <f t="shared" si="597"/>
        <v>78-Landed BA-SE Offshore</v>
      </c>
      <c r="AJ1363" s="11" t="str">
        <f t="shared" si="598"/>
        <v>Offshore</v>
      </c>
      <c r="AK1363" s="11" t="str">
        <f>IF(ISERROR(VLOOKUP(A1363,'Team Data'!$C$2:$U$213,17,0)),0,(VLOOKUP(A1363,'Team Data'!$C$2:$U$213,17,0)))</f>
        <v>IMS and FN</v>
      </c>
      <c r="AL1363" s="11" t="str">
        <f t="shared" si="599"/>
        <v>2017-04-24</v>
      </c>
      <c r="AM1363" s="11">
        <f>IF(ISERROR(VLOOKUP(U1363,'ITWR Dump'!$A$2:$Y$5000,16,0)),0,(VLOOKUP(U1363,'ITWR Dump'!$A$2:$Y$5000,16,0)))</f>
        <v>0</v>
      </c>
      <c r="AN1363" s="11">
        <f>IF(ISERROR(VLOOKUP(U1363,'ITWR Dump'!$A$2:$Y$5000,18,0)),0,(VLOOKUP(U1363,'ITWR Dump'!$A$2:$Y$5000,18,0)))</f>
        <v>0</v>
      </c>
      <c r="AO1363" s="11">
        <f>IF(ISERROR(VLOOKUP(U1363,'ITWR Dump'!$A$2:$Y$5000,25,0)),0,(VLOOKUP('ILC Report'!U1363,'ITWR Dump'!$A$2:$Y$5000,25,0)))</f>
        <v>0</v>
      </c>
      <c r="AP1363" s="11">
        <f t="shared" si="600"/>
        <v>0</v>
      </c>
      <c r="AQ1363" s="26">
        <f t="shared" si="601"/>
        <v>0</v>
      </c>
      <c r="AR1363" s="26">
        <f t="shared" si="602"/>
        <v>0</v>
      </c>
      <c r="AS1363" s="26">
        <f t="shared" si="603"/>
        <v>0</v>
      </c>
      <c r="AT1363" s="26">
        <f t="shared" si="604"/>
        <v>0</v>
      </c>
      <c r="AU1363" s="26">
        <f t="shared" si="605"/>
        <v>0</v>
      </c>
      <c r="AV1363" s="26">
        <f t="shared" si="606"/>
        <v>0</v>
      </c>
      <c r="AW1363" s="11" t="s">
        <v>653</v>
      </c>
      <c r="AX1363" s="11" t="str">
        <f>VLOOKUP(L1363,Group!$A$2:$B$1000,2,0)</f>
        <v>Enhancement</v>
      </c>
      <c r="AY1363" s="11">
        <f>IF(ISERROR(VLOOKUP(U1363,'ITWR Dump'!$A$2:$Y$5000,15,0)),0,(VLOOKUP('ILC Report'!U1363,'ITWR Dump'!$A$2:$Y$5000,15,0)))</f>
        <v>0</v>
      </c>
      <c r="AZ1363" s="11" t="str">
        <f t="shared" si="607"/>
        <v>No</v>
      </c>
      <c r="BA1363" s="11" t="str">
        <f t="shared" si="608"/>
        <v>BKI</v>
      </c>
      <c r="BB1363" s="11" t="str">
        <f t="shared" si="609"/>
        <v>LB</v>
      </c>
      <c r="BC1363" s="11" t="str">
        <f t="shared" si="610"/>
        <v>No</v>
      </c>
    </row>
    <row r="1364" spans="1:55" x14ac:dyDescent="0.3">
      <c r="A1364" s="11" t="s">
        <v>688</v>
      </c>
      <c r="B1364" s="11" t="s">
        <v>1878</v>
      </c>
      <c r="C1364" s="11" t="s">
        <v>591</v>
      </c>
      <c r="D1364" s="11" t="s">
        <v>2619</v>
      </c>
      <c r="E1364" s="38" t="s">
        <v>2902</v>
      </c>
      <c r="F1364" s="11">
        <v>25</v>
      </c>
      <c r="G1364" s="40" t="s">
        <v>2905</v>
      </c>
      <c r="H1364" s="11" t="str">
        <f t="shared" si="592"/>
        <v>Standby</v>
      </c>
      <c r="I1364" s="11" t="str">
        <f t="shared" si="584"/>
        <v>INDIA</v>
      </c>
      <c r="J1364" s="11" t="str">
        <f>IF(ISERROR(VLOOKUP(C1364,'WI Vs ASM'!$B$2:$E$1000,4,0)),0,(VLOOKUP(C1364,'WI Vs ASM'!$B$2:$E$1000,4,0)))</f>
        <v>Offshore</v>
      </c>
      <c r="K1364" s="11" t="str">
        <f>IF(ISERROR(VLOOKUP(C1364,'WI Vs ASM'!$B$2:$F$1000,5,0)),0,(VLOOKUP(C1364,'WI Vs ASM'!$B$2:$F$1000,5,0)))</f>
        <v>01-Fixed Price</v>
      </c>
      <c r="L1364" s="11" t="str">
        <f>IF(ISERROR(VLOOKUP(C1364,'WI Vs ASM'!$B$2:$D$1000,3,0)),0,(VLOOKUP(C1364,'WI Vs ASM'!$B$2:$D$1000,3,0)))</f>
        <v>01-Maintenance Offshore</v>
      </c>
      <c r="M1364" s="11" t="str">
        <f>IF(ISERROR(VLOOKUP(C1364,'WI Vs ASM'!$B$2:$I$1000,8,0)),0,(VLOOKUP(C1364,'WI Vs ASM'!$B$2:$I$1000,8,0)))</f>
        <v>Rahul Soman</v>
      </c>
      <c r="N1364" s="11" t="str">
        <f>IF(ISERROR(VLOOKUP(C1364,'WI Vs ASM'!$B$2:$G$1000,6,0)),0,(VLOOKUP(C1364,'WI Vs ASM'!$B$2:$G$1000,6,0)))</f>
        <v>FileNet</v>
      </c>
      <c r="O1364" s="11" t="str">
        <f>IF(ISERROR(VLOOKUP(C1364,'WI Vs ASM'!$B$2:$H$1000,7,0)),0,(VLOOKUP(C1364,'WI Vs ASM'!$B$2:$H$1000,7,0)))</f>
        <v>FileNet</v>
      </c>
      <c r="P1364" s="11" t="str">
        <f t="shared" si="585"/>
        <v>May-17</v>
      </c>
      <c r="Q1364" s="11" t="str">
        <f t="shared" si="586"/>
        <v>Q2</v>
      </c>
      <c r="R1364" s="11" t="str">
        <f>IF(ISERROR(VLOOKUP(C1364,'WI Vs ASM'!$B$2:$J$1000,9,0)),0,(VLOOKUP(C1364,'WI Vs ASM'!$B$2:$J$1000,9,0)))</f>
        <v>Jyothi Pai</v>
      </c>
      <c r="S1364" s="11" t="str">
        <f>IF(ISERROR(VLOOKUP(C1364,'WI Vs ASM'!$B$2:$K$1000,10,0)),0,(VLOOKUP(C1364,'WI Vs ASM'!$B$2:$K$1000,10,0)))</f>
        <v>Vasudevan Srinivasan</v>
      </c>
      <c r="T1364" s="11" t="str">
        <f>IF(ISERROR(VLOOKUP(C1364,'WI Vs ASM'!$B$2:$L$1000,11,0)),0,(VLOOKUP(C1364,'WI Vs ASM'!$B$2:$L$1000,11,0)))</f>
        <v>Noha Salama</v>
      </c>
      <c r="U1364" s="11" t="e">
        <f t="shared" si="593"/>
        <v>#VALUE!</v>
      </c>
      <c r="V1364" s="11" t="str">
        <f t="shared" si="587"/>
        <v>No</v>
      </c>
      <c r="W1364" s="11" t="str">
        <f t="shared" si="588"/>
        <v>Yes</v>
      </c>
      <c r="X1364" s="11" t="str">
        <f t="shared" si="589"/>
        <v>No</v>
      </c>
      <c r="Y1364" s="11" t="str">
        <f t="shared" si="590"/>
        <v>No</v>
      </c>
      <c r="Z1364" s="11" t="str">
        <f t="shared" si="591"/>
        <v>No</v>
      </c>
      <c r="AA1364" s="11" t="str">
        <f t="shared" si="594"/>
        <v>No</v>
      </c>
      <c r="AB1364" s="11">
        <f>IF(ISERROR(VLOOKUP(U1364,'ITWR Dump'!$A$2:$Y$5000,24,0)),0,(VLOOKUP('ILC Report'!U1364,'ITWR Dump'!$A$2:$Y$5000,24,0)))</f>
        <v>0</v>
      </c>
      <c r="AC1364" s="11" t="str">
        <f t="shared" si="595"/>
        <v>No</v>
      </c>
      <c r="AD1364" s="11" t="str">
        <f t="shared" si="596"/>
        <v/>
      </c>
      <c r="AE1364" s="11">
        <f>IF(ISERROR(VLOOKUP(U1364,'ITWR Dump'!$A$2:$Y$5000,13,0)),0,(VLOOKUP(U1364,'ITWR Dump'!$A$2:$Y$5000,13,0)))</f>
        <v>0</v>
      </c>
      <c r="AF1364" s="11">
        <f>IF(ISERROR(VLOOKUP(U1364,'ITWR Dump'!$A$2:$Y$5000,11,0)),0,(VLOOKUP(U1364,'ITWR Dump'!$A$2:$Y$5000,11,0)))</f>
        <v>0</v>
      </c>
      <c r="AG1364" s="11">
        <f>IF(ISERROR(VLOOKUP(U1364,'ITWR Dump'!$A$2:$Y$5000,2,0)),0,(VLOOKUP(U1364,'ITWR Dump'!$A$2:$Y$5000,2,0)))</f>
        <v>0</v>
      </c>
      <c r="AH1364" s="11">
        <f>IF(ISERROR(VLOOKUP(U1364,'ITWR Dump'!$A$2:$Y$5000,14,0)),0,(VLOOKUP(U1364,'ITWR Dump'!$A$2:$Y$5000,14,0)))</f>
        <v>0</v>
      </c>
      <c r="AI1364" s="11" t="str">
        <f t="shared" si="597"/>
        <v>Standby Hours</v>
      </c>
      <c r="AJ1364" s="11" t="str">
        <f t="shared" si="598"/>
        <v>Offshore</v>
      </c>
      <c r="AK1364" s="11" t="str">
        <f>IF(ISERROR(VLOOKUP(A1364,'Team Data'!$C$2:$U$213,17,0)),0,(VLOOKUP(A1364,'Team Data'!$C$2:$U$213,17,0)))</f>
        <v>IMS and FN</v>
      </c>
      <c r="AL1364" s="11" t="str">
        <f t="shared" si="599"/>
        <v>2017-04-24</v>
      </c>
      <c r="AM1364" s="11">
        <f>IF(ISERROR(VLOOKUP(U1364,'ITWR Dump'!$A$2:$Y$5000,16,0)),0,(VLOOKUP(U1364,'ITWR Dump'!$A$2:$Y$5000,16,0)))</f>
        <v>0</v>
      </c>
      <c r="AN1364" s="11">
        <f>IF(ISERROR(VLOOKUP(U1364,'ITWR Dump'!$A$2:$Y$5000,18,0)),0,(VLOOKUP(U1364,'ITWR Dump'!$A$2:$Y$5000,18,0)))</f>
        <v>0</v>
      </c>
      <c r="AO1364" s="11">
        <f>IF(ISERROR(VLOOKUP(U1364,'ITWR Dump'!$A$2:$Y$5000,25,0)),0,(VLOOKUP('ILC Report'!U1364,'ITWR Dump'!$A$2:$Y$5000,25,0)))</f>
        <v>0</v>
      </c>
      <c r="AP1364" s="11">
        <f t="shared" si="600"/>
        <v>0</v>
      </c>
      <c r="AQ1364" s="26">
        <f t="shared" si="601"/>
        <v>0</v>
      </c>
      <c r="AR1364" s="26">
        <f t="shared" si="602"/>
        <v>0</v>
      </c>
      <c r="AS1364" s="26">
        <f t="shared" si="603"/>
        <v>0</v>
      </c>
      <c r="AT1364" s="26">
        <f t="shared" si="604"/>
        <v>0</v>
      </c>
      <c r="AU1364" s="26">
        <f t="shared" si="605"/>
        <v>0</v>
      </c>
      <c r="AV1364" s="26">
        <f t="shared" si="606"/>
        <v>0</v>
      </c>
      <c r="AW1364" s="11" t="s">
        <v>653</v>
      </c>
      <c r="AX1364" s="11" t="str">
        <f>VLOOKUP(L1364,Group!$A$2:$B$1000,2,0)</f>
        <v>Maintenance</v>
      </c>
      <c r="AY1364" s="11">
        <f>IF(ISERROR(VLOOKUP(U1364,'ITWR Dump'!$A$2:$Y$5000,15,0)),0,(VLOOKUP('ILC Report'!U1364,'ITWR Dump'!$A$2:$Y$5000,15,0)))</f>
        <v>0</v>
      </c>
      <c r="AZ1364" s="11" t="str">
        <f t="shared" si="607"/>
        <v>No</v>
      </c>
      <c r="BA1364" s="11" t="str">
        <f t="shared" si="608"/>
        <v>BKI</v>
      </c>
      <c r="BB1364" s="11" t="str">
        <f t="shared" si="609"/>
        <v>MN</v>
      </c>
      <c r="BC1364" s="11" t="str">
        <f t="shared" si="610"/>
        <v>No</v>
      </c>
    </row>
    <row r="1365" spans="1:55" x14ac:dyDescent="0.3">
      <c r="A1365" s="11" t="s">
        <v>688</v>
      </c>
      <c r="B1365" s="11" t="s">
        <v>1878</v>
      </c>
      <c r="C1365" s="11" t="s">
        <v>591</v>
      </c>
      <c r="D1365" s="11" t="s">
        <v>2613</v>
      </c>
      <c r="E1365" s="38" t="s">
        <v>2903</v>
      </c>
      <c r="F1365" s="11">
        <v>5</v>
      </c>
      <c r="G1365" s="40" t="s">
        <v>218</v>
      </c>
      <c r="H1365" s="11" t="str">
        <f t="shared" si="592"/>
        <v>Regular</v>
      </c>
      <c r="I1365" s="11" t="str">
        <f t="shared" si="584"/>
        <v>INDIA</v>
      </c>
      <c r="J1365" s="11" t="str">
        <f>IF(ISERROR(VLOOKUP(C1365,'WI Vs ASM'!$B$2:$E$1000,4,0)),0,(VLOOKUP(C1365,'WI Vs ASM'!$B$2:$E$1000,4,0)))</f>
        <v>Offshore</v>
      </c>
      <c r="K1365" s="11" t="str">
        <f>IF(ISERROR(VLOOKUP(C1365,'WI Vs ASM'!$B$2:$F$1000,5,0)),0,(VLOOKUP(C1365,'WI Vs ASM'!$B$2:$F$1000,5,0)))</f>
        <v>01-Fixed Price</v>
      </c>
      <c r="L1365" s="11" t="str">
        <f>IF(ISERROR(VLOOKUP(C1365,'WI Vs ASM'!$B$2:$D$1000,3,0)),0,(VLOOKUP(C1365,'WI Vs ASM'!$B$2:$D$1000,3,0)))</f>
        <v>01-Maintenance Offshore</v>
      </c>
      <c r="M1365" s="11" t="str">
        <f>IF(ISERROR(VLOOKUP(C1365,'WI Vs ASM'!$B$2:$I$1000,8,0)),0,(VLOOKUP(C1365,'WI Vs ASM'!$B$2:$I$1000,8,0)))</f>
        <v>Rahul Soman</v>
      </c>
      <c r="N1365" s="11" t="str">
        <f>IF(ISERROR(VLOOKUP(C1365,'WI Vs ASM'!$B$2:$G$1000,6,0)),0,(VLOOKUP(C1365,'WI Vs ASM'!$B$2:$G$1000,6,0)))</f>
        <v>FileNet</v>
      </c>
      <c r="O1365" s="11" t="str">
        <f>IF(ISERROR(VLOOKUP(C1365,'WI Vs ASM'!$B$2:$H$1000,7,0)),0,(VLOOKUP(C1365,'WI Vs ASM'!$B$2:$H$1000,7,0)))</f>
        <v>FileNet</v>
      </c>
      <c r="P1365" s="11" t="str">
        <f t="shared" si="585"/>
        <v>May-17</v>
      </c>
      <c r="Q1365" s="11" t="str">
        <f t="shared" si="586"/>
        <v>Q2</v>
      </c>
      <c r="R1365" s="11" t="str">
        <f>IF(ISERROR(VLOOKUP(C1365,'WI Vs ASM'!$B$2:$J$1000,9,0)),0,(VLOOKUP(C1365,'WI Vs ASM'!$B$2:$J$1000,9,0)))</f>
        <v>Jyothi Pai</v>
      </c>
      <c r="S1365" s="11" t="str">
        <f>IF(ISERROR(VLOOKUP(C1365,'WI Vs ASM'!$B$2:$K$1000,10,0)),0,(VLOOKUP(C1365,'WI Vs ASM'!$B$2:$K$1000,10,0)))</f>
        <v>Vasudevan Srinivasan</v>
      </c>
      <c r="T1365" s="11" t="str">
        <f>IF(ISERROR(VLOOKUP(C1365,'WI Vs ASM'!$B$2:$L$1000,11,0)),0,(VLOOKUP(C1365,'WI Vs ASM'!$B$2:$L$1000,11,0)))</f>
        <v>Noha Salama</v>
      </c>
      <c r="U1365" s="11" t="e">
        <f t="shared" si="593"/>
        <v>#VALUE!</v>
      </c>
      <c r="V1365" s="11" t="str">
        <f t="shared" si="587"/>
        <v>No</v>
      </c>
      <c r="W1365" s="11" t="str">
        <f t="shared" si="588"/>
        <v>Yes</v>
      </c>
      <c r="X1365" s="11" t="str">
        <f t="shared" si="589"/>
        <v>No</v>
      </c>
      <c r="Y1365" s="11" t="str">
        <f t="shared" si="590"/>
        <v>No</v>
      </c>
      <c r="Z1365" s="11" t="str">
        <f t="shared" si="591"/>
        <v>No</v>
      </c>
      <c r="AA1365" s="11" t="str">
        <f t="shared" si="594"/>
        <v>No</v>
      </c>
      <c r="AB1365" s="11">
        <f>IF(ISERROR(VLOOKUP(U1365,'ITWR Dump'!$A$2:$Y$5000,24,0)),0,(VLOOKUP('ILC Report'!U1365,'ITWR Dump'!$A$2:$Y$5000,24,0)))</f>
        <v>0</v>
      </c>
      <c r="AC1365" s="11" t="str">
        <f t="shared" si="595"/>
        <v>No</v>
      </c>
      <c r="AD1365" s="11" t="str">
        <f t="shared" si="596"/>
        <v/>
      </c>
      <c r="AE1365" s="11">
        <f>IF(ISERROR(VLOOKUP(U1365,'ITWR Dump'!$A$2:$Y$5000,13,0)),0,(VLOOKUP(U1365,'ITWR Dump'!$A$2:$Y$5000,13,0)))</f>
        <v>0</v>
      </c>
      <c r="AF1365" s="11">
        <f>IF(ISERROR(VLOOKUP(U1365,'ITWR Dump'!$A$2:$Y$5000,11,0)),0,(VLOOKUP(U1365,'ITWR Dump'!$A$2:$Y$5000,11,0)))</f>
        <v>0</v>
      </c>
      <c r="AG1365" s="11">
        <f>IF(ISERROR(VLOOKUP(U1365,'ITWR Dump'!$A$2:$Y$5000,2,0)),0,(VLOOKUP(U1365,'ITWR Dump'!$A$2:$Y$5000,2,0)))</f>
        <v>0</v>
      </c>
      <c r="AH1365" s="11">
        <f>IF(ISERROR(VLOOKUP(U1365,'ITWR Dump'!$A$2:$Y$5000,14,0)),0,(VLOOKUP(U1365,'ITWR Dump'!$A$2:$Y$5000,14,0)))</f>
        <v>0</v>
      </c>
      <c r="AI1365" s="11" t="str">
        <f t="shared" si="597"/>
        <v>01-Maintenance Offshore</v>
      </c>
      <c r="AJ1365" s="11" t="str">
        <f t="shared" si="598"/>
        <v>Offshore</v>
      </c>
      <c r="AK1365" s="11" t="str">
        <f>IF(ISERROR(VLOOKUP(A1365,'Team Data'!$C$2:$U$213,17,0)),0,(VLOOKUP(A1365,'Team Data'!$C$2:$U$213,17,0)))</f>
        <v>IMS and FN</v>
      </c>
      <c r="AL1365" s="11" t="str">
        <f t="shared" si="599"/>
        <v>2017-04-24</v>
      </c>
      <c r="AM1365" s="11">
        <f>IF(ISERROR(VLOOKUP(U1365,'ITWR Dump'!$A$2:$Y$5000,16,0)),0,(VLOOKUP(U1365,'ITWR Dump'!$A$2:$Y$5000,16,0)))</f>
        <v>0</v>
      </c>
      <c r="AN1365" s="11">
        <f>IF(ISERROR(VLOOKUP(U1365,'ITWR Dump'!$A$2:$Y$5000,18,0)),0,(VLOOKUP(U1365,'ITWR Dump'!$A$2:$Y$5000,18,0)))</f>
        <v>0</v>
      </c>
      <c r="AO1365" s="11">
        <f>IF(ISERROR(VLOOKUP(U1365,'ITWR Dump'!$A$2:$Y$5000,25,0)),0,(VLOOKUP('ILC Report'!U1365,'ITWR Dump'!$A$2:$Y$5000,25,0)))</f>
        <v>0</v>
      </c>
      <c r="AP1365" s="11">
        <f t="shared" si="600"/>
        <v>0</v>
      </c>
      <c r="AQ1365" s="26">
        <f t="shared" si="601"/>
        <v>0</v>
      </c>
      <c r="AR1365" s="26">
        <f t="shared" si="602"/>
        <v>0</v>
      </c>
      <c r="AS1365" s="26">
        <f t="shared" si="603"/>
        <v>0</v>
      </c>
      <c r="AT1365" s="26">
        <f t="shared" si="604"/>
        <v>0</v>
      </c>
      <c r="AU1365" s="26">
        <f t="shared" si="605"/>
        <v>0</v>
      </c>
      <c r="AV1365" s="26">
        <f t="shared" si="606"/>
        <v>0</v>
      </c>
      <c r="AW1365" s="11" t="s">
        <v>653</v>
      </c>
      <c r="AX1365" s="11" t="str">
        <f>VLOOKUP(L1365,Group!$A$2:$B$1000,2,0)</f>
        <v>Maintenance</v>
      </c>
      <c r="AY1365" s="11">
        <f>IF(ISERROR(VLOOKUP(U1365,'ITWR Dump'!$A$2:$Y$5000,15,0)),0,(VLOOKUP('ILC Report'!U1365,'ITWR Dump'!$A$2:$Y$5000,15,0)))</f>
        <v>0</v>
      </c>
      <c r="AZ1365" s="11" t="str">
        <f t="shared" si="607"/>
        <v>No</v>
      </c>
      <c r="BA1365" s="11" t="str">
        <f t="shared" si="608"/>
        <v>BKI</v>
      </c>
      <c r="BB1365" s="11" t="str">
        <f t="shared" si="609"/>
        <v>MN</v>
      </c>
      <c r="BC1365" s="11" t="str">
        <f t="shared" si="610"/>
        <v>No</v>
      </c>
    </row>
    <row r="1366" spans="1:55" x14ac:dyDescent="0.3">
      <c r="A1366" s="11" t="s">
        <v>688</v>
      </c>
      <c r="B1366" s="11" t="s">
        <v>1878</v>
      </c>
      <c r="C1366" s="11" t="s">
        <v>591</v>
      </c>
      <c r="D1366" s="11" t="s">
        <v>2614</v>
      </c>
      <c r="E1366" s="38" t="s">
        <v>2903</v>
      </c>
      <c r="F1366" s="11">
        <v>7</v>
      </c>
      <c r="G1366" s="40" t="s">
        <v>218</v>
      </c>
      <c r="H1366" s="11" t="str">
        <f t="shared" si="592"/>
        <v>Regular</v>
      </c>
      <c r="I1366" s="11" t="str">
        <f t="shared" si="584"/>
        <v>INDIA</v>
      </c>
      <c r="J1366" s="11" t="str">
        <f>IF(ISERROR(VLOOKUP(C1366,'WI Vs ASM'!$B$2:$E$1000,4,0)),0,(VLOOKUP(C1366,'WI Vs ASM'!$B$2:$E$1000,4,0)))</f>
        <v>Offshore</v>
      </c>
      <c r="K1366" s="11" t="str">
        <f>IF(ISERROR(VLOOKUP(C1366,'WI Vs ASM'!$B$2:$F$1000,5,0)),0,(VLOOKUP(C1366,'WI Vs ASM'!$B$2:$F$1000,5,0)))</f>
        <v>01-Fixed Price</v>
      </c>
      <c r="L1366" s="11" t="str">
        <f>IF(ISERROR(VLOOKUP(C1366,'WI Vs ASM'!$B$2:$D$1000,3,0)),0,(VLOOKUP(C1366,'WI Vs ASM'!$B$2:$D$1000,3,0)))</f>
        <v>01-Maintenance Offshore</v>
      </c>
      <c r="M1366" s="11" t="str">
        <f>IF(ISERROR(VLOOKUP(C1366,'WI Vs ASM'!$B$2:$I$1000,8,0)),0,(VLOOKUP(C1366,'WI Vs ASM'!$B$2:$I$1000,8,0)))</f>
        <v>Rahul Soman</v>
      </c>
      <c r="N1366" s="11" t="str">
        <f>IF(ISERROR(VLOOKUP(C1366,'WI Vs ASM'!$B$2:$G$1000,6,0)),0,(VLOOKUP(C1366,'WI Vs ASM'!$B$2:$G$1000,6,0)))</f>
        <v>FileNet</v>
      </c>
      <c r="O1366" s="11" t="str">
        <f>IF(ISERROR(VLOOKUP(C1366,'WI Vs ASM'!$B$2:$H$1000,7,0)),0,(VLOOKUP(C1366,'WI Vs ASM'!$B$2:$H$1000,7,0)))</f>
        <v>FileNet</v>
      </c>
      <c r="P1366" s="11" t="str">
        <f t="shared" si="585"/>
        <v>May-17</v>
      </c>
      <c r="Q1366" s="11" t="str">
        <f t="shared" si="586"/>
        <v>Q2</v>
      </c>
      <c r="R1366" s="11" t="str">
        <f>IF(ISERROR(VLOOKUP(C1366,'WI Vs ASM'!$B$2:$J$1000,9,0)),0,(VLOOKUP(C1366,'WI Vs ASM'!$B$2:$J$1000,9,0)))</f>
        <v>Jyothi Pai</v>
      </c>
      <c r="S1366" s="11" t="str">
        <f>IF(ISERROR(VLOOKUP(C1366,'WI Vs ASM'!$B$2:$K$1000,10,0)),0,(VLOOKUP(C1366,'WI Vs ASM'!$B$2:$K$1000,10,0)))</f>
        <v>Vasudevan Srinivasan</v>
      </c>
      <c r="T1366" s="11" t="str">
        <f>IF(ISERROR(VLOOKUP(C1366,'WI Vs ASM'!$B$2:$L$1000,11,0)),0,(VLOOKUP(C1366,'WI Vs ASM'!$B$2:$L$1000,11,0)))</f>
        <v>Noha Salama</v>
      </c>
      <c r="U1366" s="11" t="e">
        <f t="shared" si="593"/>
        <v>#VALUE!</v>
      </c>
      <c r="V1366" s="11" t="str">
        <f t="shared" si="587"/>
        <v>No</v>
      </c>
      <c r="W1366" s="11" t="str">
        <f t="shared" si="588"/>
        <v>Yes</v>
      </c>
      <c r="X1366" s="11" t="str">
        <f t="shared" si="589"/>
        <v>No</v>
      </c>
      <c r="Y1366" s="11" t="str">
        <f t="shared" si="590"/>
        <v>No</v>
      </c>
      <c r="Z1366" s="11" t="str">
        <f t="shared" si="591"/>
        <v>No</v>
      </c>
      <c r="AA1366" s="11" t="str">
        <f t="shared" si="594"/>
        <v>No</v>
      </c>
      <c r="AB1366" s="11">
        <f>IF(ISERROR(VLOOKUP(U1366,'ITWR Dump'!$A$2:$Y$5000,24,0)),0,(VLOOKUP('ILC Report'!U1366,'ITWR Dump'!$A$2:$Y$5000,24,0)))</f>
        <v>0</v>
      </c>
      <c r="AC1366" s="11" t="str">
        <f t="shared" si="595"/>
        <v>No</v>
      </c>
      <c r="AD1366" s="11" t="str">
        <f t="shared" si="596"/>
        <v/>
      </c>
      <c r="AE1366" s="11">
        <f>IF(ISERROR(VLOOKUP(U1366,'ITWR Dump'!$A$2:$Y$5000,13,0)),0,(VLOOKUP(U1366,'ITWR Dump'!$A$2:$Y$5000,13,0)))</f>
        <v>0</v>
      </c>
      <c r="AF1366" s="11">
        <f>IF(ISERROR(VLOOKUP(U1366,'ITWR Dump'!$A$2:$Y$5000,11,0)),0,(VLOOKUP(U1366,'ITWR Dump'!$A$2:$Y$5000,11,0)))</f>
        <v>0</v>
      </c>
      <c r="AG1366" s="11">
        <f>IF(ISERROR(VLOOKUP(U1366,'ITWR Dump'!$A$2:$Y$5000,2,0)),0,(VLOOKUP(U1366,'ITWR Dump'!$A$2:$Y$5000,2,0)))</f>
        <v>0</v>
      </c>
      <c r="AH1366" s="11">
        <f>IF(ISERROR(VLOOKUP(U1366,'ITWR Dump'!$A$2:$Y$5000,14,0)),0,(VLOOKUP(U1366,'ITWR Dump'!$A$2:$Y$5000,14,0)))</f>
        <v>0</v>
      </c>
      <c r="AI1366" s="11" t="str">
        <f t="shared" si="597"/>
        <v>01-Maintenance Offshore</v>
      </c>
      <c r="AJ1366" s="11" t="str">
        <f t="shared" si="598"/>
        <v>Offshore</v>
      </c>
      <c r="AK1366" s="11" t="str">
        <f>IF(ISERROR(VLOOKUP(A1366,'Team Data'!$C$2:$U$213,17,0)),0,(VLOOKUP(A1366,'Team Data'!$C$2:$U$213,17,0)))</f>
        <v>IMS and FN</v>
      </c>
      <c r="AL1366" s="11" t="str">
        <f t="shared" si="599"/>
        <v>2017-04-24</v>
      </c>
      <c r="AM1366" s="11">
        <f>IF(ISERROR(VLOOKUP(U1366,'ITWR Dump'!$A$2:$Y$5000,16,0)),0,(VLOOKUP(U1366,'ITWR Dump'!$A$2:$Y$5000,16,0)))</f>
        <v>0</v>
      </c>
      <c r="AN1366" s="11">
        <f>IF(ISERROR(VLOOKUP(U1366,'ITWR Dump'!$A$2:$Y$5000,18,0)),0,(VLOOKUP(U1366,'ITWR Dump'!$A$2:$Y$5000,18,0)))</f>
        <v>0</v>
      </c>
      <c r="AO1366" s="11">
        <f>IF(ISERROR(VLOOKUP(U1366,'ITWR Dump'!$A$2:$Y$5000,25,0)),0,(VLOOKUP('ILC Report'!U1366,'ITWR Dump'!$A$2:$Y$5000,25,0)))</f>
        <v>0</v>
      </c>
      <c r="AP1366" s="11">
        <f t="shared" si="600"/>
        <v>0</v>
      </c>
      <c r="AQ1366" s="26">
        <f t="shared" si="601"/>
        <v>0</v>
      </c>
      <c r="AR1366" s="26">
        <f t="shared" si="602"/>
        <v>0</v>
      </c>
      <c r="AS1366" s="26">
        <f t="shared" si="603"/>
        <v>0</v>
      </c>
      <c r="AT1366" s="26">
        <f t="shared" si="604"/>
        <v>0</v>
      </c>
      <c r="AU1366" s="26">
        <f t="shared" si="605"/>
        <v>0</v>
      </c>
      <c r="AV1366" s="26">
        <f t="shared" si="606"/>
        <v>0</v>
      </c>
      <c r="AW1366" s="11" t="s">
        <v>653</v>
      </c>
      <c r="AX1366" s="11" t="str">
        <f>VLOOKUP(L1366,Group!$A$2:$B$1000,2,0)</f>
        <v>Maintenance</v>
      </c>
      <c r="AY1366" s="11">
        <f>IF(ISERROR(VLOOKUP(U1366,'ITWR Dump'!$A$2:$Y$5000,15,0)),0,(VLOOKUP('ILC Report'!U1366,'ITWR Dump'!$A$2:$Y$5000,15,0)))</f>
        <v>0</v>
      </c>
      <c r="AZ1366" s="11" t="str">
        <f t="shared" si="607"/>
        <v>No</v>
      </c>
      <c r="BA1366" s="11" t="str">
        <f t="shared" si="608"/>
        <v>BKI</v>
      </c>
      <c r="BB1366" s="11" t="str">
        <f t="shared" si="609"/>
        <v>MN</v>
      </c>
      <c r="BC1366" s="11" t="str">
        <f t="shared" si="610"/>
        <v>No</v>
      </c>
    </row>
    <row r="1367" spans="1:55" x14ac:dyDescent="0.3">
      <c r="A1367" s="11" t="s">
        <v>688</v>
      </c>
      <c r="B1367" s="11" t="s">
        <v>1878</v>
      </c>
      <c r="C1367" s="11" t="s">
        <v>577</v>
      </c>
      <c r="D1367" s="11" t="s">
        <v>2615</v>
      </c>
      <c r="E1367" s="38" t="s">
        <v>2903</v>
      </c>
      <c r="F1367" s="11">
        <v>20</v>
      </c>
      <c r="G1367" s="40" t="s">
        <v>218</v>
      </c>
      <c r="H1367" s="11" t="str">
        <f t="shared" si="592"/>
        <v>Regular</v>
      </c>
      <c r="I1367" s="11" t="str">
        <f t="shared" si="584"/>
        <v>INDIA</v>
      </c>
      <c r="J1367" s="11" t="str">
        <f>IF(ISERROR(VLOOKUP(C1367,'WI Vs ASM'!$B$2:$E$1000,4,0)),0,(VLOOKUP(C1367,'WI Vs ASM'!$B$2:$E$1000,4,0)))</f>
        <v>Offshore</v>
      </c>
      <c r="K1367" s="11" t="str">
        <f>IF(ISERROR(VLOOKUP(C1367,'WI Vs ASM'!$B$2:$F$1000,5,0)),0,(VLOOKUP(C1367,'WI Vs ASM'!$B$2:$F$1000,5,0)))</f>
        <v>02-Variable Billable</v>
      </c>
      <c r="L1367" s="11" t="str">
        <f>IF(ISERROR(VLOOKUP(C1367,'WI Vs ASM'!$B$2:$D$1000,3,0)),0,(VLOOKUP(C1367,'WI Vs ASM'!$B$2:$D$1000,3,0)))</f>
        <v>78-Landed BA-SE Offshore</v>
      </c>
      <c r="M1367" s="11" t="str">
        <f>IF(ISERROR(VLOOKUP(C1367,'WI Vs ASM'!$B$2:$I$1000,8,0)),0,(VLOOKUP(C1367,'WI Vs ASM'!$B$2:$I$1000,8,0)))</f>
        <v>Rahul Soman</v>
      </c>
      <c r="N1367" s="11" t="str">
        <f>IF(ISERROR(VLOOKUP(C1367,'WI Vs ASM'!$B$2:$G$1000,6,0)),0,(VLOOKUP(C1367,'WI Vs ASM'!$B$2:$G$1000,6,0)))</f>
        <v>FFIC Account Team</v>
      </c>
      <c r="O1367" s="11" t="str">
        <f>IF(ISERROR(VLOOKUP(C1367,'WI Vs ASM'!$B$2:$H$1000,7,0)),0,(VLOOKUP(C1367,'WI Vs ASM'!$B$2:$H$1000,7,0)))</f>
        <v>FFIC Account Team</v>
      </c>
      <c r="P1367" s="11" t="str">
        <f t="shared" si="585"/>
        <v>May-17</v>
      </c>
      <c r="Q1367" s="11" t="str">
        <f t="shared" si="586"/>
        <v>Q2</v>
      </c>
      <c r="R1367" s="11" t="str">
        <f>IF(ISERROR(VLOOKUP(C1367,'WI Vs ASM'!$B$2:$J$1000,9,0)),0,(VLOOKUP(C1367,'WI Vs ASM'!$B$2:$J$1000,9,0)))</f>
        <v>Jyothi Pai</v>
      </c>
      <c r="S1367" s="11" t="str">
        <f>IF(ISERROR(VLOOKUP(C1367,'WI Vs ASM'!$B$2:$K$1000,10,0)),0,(VLOOKUP(C1367,'WI Vs ASM'!$B$2:$K$1000,10,0)))</f>
        <v>Vasudevan Srinivasan</v>
      </c>
      <c r="T1367" s="11" t="str">
        <f>IF(ISERROR(VLOOKUP(C1367,'WI Vs ASM'!$B$2:$L$1000,11,0)),0,(VLOOKUP(C1367,'WI Vs ASM'!$B$2:$L$1000,11,0)))</f>
        <v>Noha Salama</v>
      </c>
      <c r="U1367" s="11" t="e">
        <f t="shared" si="593"/>
        <v>#VALUE!</v>
      </c>
      <c r="V1367" s="11" t="str">
        <f t="shared" si="587"/>
        <v>No</v>
      </c>
      <c r="W1367" s="11" t="str">
        <f t="shared" si="588"/>
        <v>Yes</v>
      </c>
      <c r="X1367" s="11" t="str">
        <f t="shared" si="589"/>
        <v>Yes</v>
      </c>
      <c r="Y1367" s="11" t="str">
        <f t="shared" si="590"/>
        <v>No</v>
      </c>
      <c r="Z1367" s="11" t="str">
        <f t="shared" si="591"/>
        <v>No</v>
      </c>
      <c r="AA1367" s="11" t="str">
        <f t="shared" si="594"/>
        <v>No</v>
      </c>
      <c r="AB1367" s="11">
        <f>IF(ISERROR(VLOOKUP(U1367,'ITWR Dump'!$A$2:$Y$5000,24,0)),0,(VLOOKUP('ILC Report'!U1367,'ITWR Dump'!$A$2:$Y$5000,24,0)))</f>
        <v>0</v>
      </c>
      <c r="AC1367" s="11" t="str">
        <f t="shared" si="595"/>
        <v>Yes</v>
      </c>
      <c r="AD1367" s="11" t="str">
        <f t="shared" si="596"/>
        <v>BASE/Staff Aug</v>
      </c>
      <c r="AE1367" s="11">
        <f>IF(ISERROR(VLOOKUP(U1367,'ITWR Dump'!$A$2:$Y$5000,13,0)),0,(VLOOKUP(U1367,'ITWR Dump'!$A$2:$Y$5000,13,0)))</f>
        <v>0</v>
      </c>
      <c r="AF1367" s="11">
        <f>IF(ISERROR(VLOOKUP(U1367,'ITWR Dump'!$A$2:$Y$5000,11,0)),0,(VLOOKUP(U1367,'ITWR Dump'!$A$2:$Y$5000,11,0)))</f>
        <v>0</v>
      </c>
      <c r="AG1367" s="11">
        <f>IF(ISERROR(VLOOKUP(U1367,'ITWR Dump'!$A$2:$Y$5000,2,0)),0,(VLOOKUP(U1367,'ITWR Dump'!$A$2:$Y$5000,2,0)))</f>
        <v>0</v>
      </c>
      <c r="AH1367" s="11">
        <f>IF(ISERROR(VLOOKUP(U1367,'ITWR Dump'!$A$2:$Y$5000,14,0)),0,(VLOOKUP(U1367,'ITWR Dump'!$A$2:$Y$5000,14,0)))</f>
        <v>0</v>
      </c>
      <c r="AI1367" s="11" t="str">
        <f t="shared" si="597"/>
        <v>78-Landed BA-SE Offshore</v>
      </c>
      <c r="AJ1367" s="11" t="str">
        <f t="shared" si="598"/>
        <v>Offshore</v>
      </c>
      <c r="AK1367" s="11" t="str">
        <f>IF(ISERROR(VLOOKUP(A1367,'Team Data'!$C$2:$U$213,17,0)),0,(VLOOKUP(A1367,'Team Data'!$C$2:$U$213,17,0)))</f>
        <v>IMS and FN</v>
      </c>
      <c r="AL1367" s="11" t="str">
        <f t="shared" si="599"/>
        <v>2017-04-24</v>
      </c>
      <c r="AM1367" s="11">
        <f>IF(ISERROR(VLOOKUP(U1367,'ITWR Dump'!$A$2:$Y$5000,16,0)),0,(VLOOKUP(U1367,'ITWR Dump'!$A$2:$Y$5000,16,0)))</f>
        <v>0</v>
      </c>
      <c r="AN1367" s="11">
        <f>IF(ISERROR(VLOOKUP(U1367,'ITWR Dump'!$A$2:$Y$5000,18,0)),0,(VLOOKUP(U1367,'ITWR Dump'!$A$2:$Y$5000,18,0)))</f>
        <v>0</v>
      </c>
      <c r="AO1367" s="11">
        <f>IF(ISERROR(VLOOKUP(U1367,'ITWR Dump'!$A$2:$Y$5000,25,0)),0,(VLOOKUP('ILC Report'!U1367,'ITWR Dump'!$A$2:$Y$5000,25,0)))</f>
        <v>0</v>
      </c>
      <c r="AP1367" s="11">
        <f t="shared" si="600"/>
        <v>0</v>
      </c>
      <c r="AQ1367" s="26">
        <f t="shared" si="601"/>
        <v>0</v>
      </c>
      <c r="AR1367" s="26">
        <f t="shared" si="602"/>
        <v>0</v>
      </c>
      <c r="AS1367" s="26">
        <f t="shared" si="603"/>
        <v>0</v>
      </c>
      <c r="AT1367" s="26">
        <f t="shared" si="604"/>
        <v>0</v>
      </c>
      <c r="AU1367" s="26">
        <f t="shared" si="605"/>
        <v>0</v>
      </c>
      <c r="AV1367" s="26">
        <f t="shared" si="606"/>
        <v>0</v>
      </c>
      <c r="AW1367" s="11" t="s">
        <v>653</v>
      </c>
      <c r="AX1367" s="11" t="str">
        <f>VLOOKUP(L1367,Group!$A$2:$B$1000,2,0)</f>
        <v>Enhancement</v>
      </c>
      <c r="AY1367" s="11">
        <f>IF(ISERROR(VLOOKUP(U1367,'ITWR Dump'!$A$2:$Y$5000,15,0)),0,(VLOOKUP('ILC Report'!U1367,'ITWR Dump'!$A$2:$Y$5000,15,0)))</f>
        <v>0</v>
      </c>
      <c r="AZ1367" s="11" t="str">
        <f t="shared" si="607"/>
        <v>No</v>
      </c>
      <c r="BA1367" s="11" t="str">
        <f t="shared" si="608"/>
        <v>BKI</v>
      </c>
      <c r="BB1367" s="11" t="str">
        <f t="shared" si="609"/>
        <v>LB</v>
      </c>
      <c r="BC1367" s="11" t="str">
        <f t="shared" si="610"/>
        <v>No</v>
      </c>
    </row>
    <row r="1368" spans="1:55" x14ac:dyDescent="0.3">
      <c r="A1368" s="11" t="s">
        <v>688</v>
      </c>
      <c r="B1368" s="11" t="s">
        <v>1878</v>
      </c>
      <c r="C1368" s="11" t="s">
        <v>578</v>
      </c>
      <c r="D1368" s="11" t="s">
        <v>2616</v>
      </c>
      <c r="E1368" s="38" t="s">
        <v>2903</v>
      </c>
      <c r="F1368" s="11">
        <v>23</v>
      </c>
      <c r="G1368" s="40" t="s">
        <v>2905</v>
      </c>
      <c r="H1368" s="11" t="str">
        <f t="shared" si="592"/>
        <v>Standby</v>
      </c>
      <c r="I1368" s="11" t="str">
        <f t="shared" si="584"/>
        <v>INDIA</v>
      </c>
      <c r="J1368" s="11" t="str">
        <f>IF(ISERROR(VLOOKUP(C1368,'WI Vs ASM'!$B$2:$E$1000,4,0)),0,(VLOOKUP(C1368,'WI Vs ASM'!$B$2:$E$1000,4,0)))</f>
        <v>Offshore</v>
      </c>
      <c r="K1368" s="11" t="str">
        <f>IF(ISERROR(VLOOKUP(C1368,'WI Vs ASM'!$B$2:$F$1000,5,0)),0,(VLOOKUP(C1368,'WI Vs ASM'!$B$2:$F$1000,5,0)))</f>
        <v>01-Fixed Price</v>
      </c>
      <c r="L1368" s="11" t="str">
        <f>IF(ISERROR(VLOOKUP(C1368,'WI Vs ASM'!$B$2:$D$1000,3,0)),0,(VLOOKUP(C1368,'WI Vs ASM'!$B$2:$D$1000,3,0)))</f>
        <v>01-Maintenance Offshore</v>
      </c>
      <c r="M1368" s="11" t="str">
        <f>IF(ISERROR(VLOOKUP(C1368,'WI Vs ASM'!$B$2:$I$1000,8,0)),0,(VLOOKUP(C1368,'WI Vs ASM'!$B$2:$I$1000,8,0)))</f>
        <v>Vinodh</v>
      </c>
      <c r="N1368" s="11" t="str">
        <f>IF(ISERROR(VLOOKUP(C1368,'WI Vs ASM'!$B$2:$G$1000,6,0)),0,(VLOOKUP(C1368,'WI Vs ASM'!$B$2:$G$1000,6,0)))</f>
        <v>FFIC Account Team</v>
      </c>
      <c r="O1368" s="11" t="str">
        <f>IF(ISERROR(VLOOKUP(C1368,'WI Vs ASM'!$B$2:$H$1000,7,0)),0,(VLOOKUP(C1368,'WI Vs ASM'!$B$2:$H$1000,7,0)))</f>
        <v>FFIC Account Team</v>
      </c>
      <c r="P1368" s="11" t="str">
        <f t="shared" si="585"/>
        <v>May-17</v>
      </c>
      <c r="Q1368" s="11" t="str">
        <f t="shared" si="586"/>
        <v>Q2</v>
      </c>
      <c r="R1368" s="11" t="str">
        <f>IF(ISERROR(VLOOKUP(C1368,'WI Vs ASM'!$B$2:$J$1000,9,0)),0,(VLOOKUP(C1368,'WI Vs ASM'!$B$2:$J$1000,9,0)))</f>
        <v>Manash M Dutta</v>
      </c>
      <c r="S1368" s="11" t="str">
        <f>IF(ISERROR(VLOOKUP(C1368,'WI Vs ASM'!$B$2:$K$1000,10,0)),0,(VLOOKUP(C1368,'WI Vs ASM'!$B$2:$K$1000,10,0)))</f>
        <v>Rick Alvarez</v>
      </c>
      <c r="T1368" s="11" t="str">
        <f>IF(ISERROR(VLOOKUP(C1368,'WI Vs ASM'!$B$2:$L$1000,11,0)),0,(VLOOKUP(C1368,'WI Vs ASM'!$B$2:$L$1000,11,0)))</f>
        <v>Rick Alvarez</v>
      </c>
      <c r="U1368" s="11" t="e">
        <f t="shared" si="593"/>
        <v>#VALUE!</v>
      </c>
      <c r="V1368" s="11" t="str">
        <f t="shared" si="587"/>
        <v>No</v>
      </c>
      <c r="W1368" s="11" t="str">
        <f t="shared" si="588"/>
        <v>Yes</v>
      </c>
      <c r="X1368" s="11" t="str">
        <f t="shared" si="589"/>
        <v>No</v>
      </c>
      <c r="Y1368" s="11" t="str">
        <f t="shared" si="590"/>
        <v>No</v>
      </c>
      <c r="Z1368" s="11" t="str">
        <f t="shared" si="591"/>
        <v>No</v>
      </c>
      <c r="AA1368" s="11" t="str">
        <f t="shared" si="594"/>
        <v>No</v>
      </c>
      <c r="AB1368" s="11">
        <f>IF(ISERROR(VLOOKUP(U1368,'ITWR Dump'!$A$2:$Y$5000,24,0)),0,(VLOOKUP('ILC Report'!U1368,'ITWR Dump'!$A$2:$Y$5000,24,0)))</f>
        <v>0</v>
      </c>
      <c r="AC1368" s="11" t="str">
        <f t="shared" si="595"/>
        <v>No</v>
      </c>
      <c r="AD1368" s="11" t="str">
        <f t="shared" si="596"/>
        <v/>
      </c>
      <c r="AE1368" s="11">
        <f>IF(ISERROR(VLOOKUP(U1368,'ITWR Dump'!$A$2:$Y$5000,13,0)),0,(VLOOKUP(U1368,'ITWR Dump'!$A$2:$Y$5000,13,0)))</f>
        <v>0</v>
      </c>
      <c r="AF1368" s="11">
        <f>IF(ISERROR(VLOOKUP(U1368,'ITWR Dump'!$A$2:$Y$5000,11,0)),0,(VLOOKUP(U1368,'ITWR Dump'!$A$2:$Y$5000,11,0)))</f>
        <v>0</v>
      </c>
      <c r="AG1368" s="11">
        <f>IF(ISERROR(VLOOKUP(U1368,'ITWR Dump'!$A$2:$Y$5000,2,0)),0,(VLOOKUP(U1368,'ITWR Dump'!$A$2:$Y$5000,2,0)))</f>
        <v>0</v>
      </c>
      <c r="AH1368" s="11">
        <f>IF(ISERROR(VLOOKUP(U1368,'ITWR Dump'!$A$2:$Y$5000,14,0)),0,(VLOOKUP(U1368,'ITWR Dump'!$A$2:$Y$5000,14,0)))</f>
        <v>0</v>
      </c>
      <c r="AI1368" s="11" t="str">
        <f t="shared" si="597"/>
        <v>Standby Hours</v>
      </c>
      <c r="AJ1368" s="11" t="str">
        <f t="shared" si="598"/>
        <v>Offshore</v>
      </c>
      <c r="AK1368" s="11" t="str">
        <f>IF(ISERROR(VLOOKUP(A1368,'Team Data'!$C$2:$U$213,17,0)),0,(VLOOKUP(A1368,'Team Data'!$C$2:$U$213,17,0)))</f>
        <v>IMS and FN</v>
      </c>
      <c r="AL1368" s="11" t="str">
        <f t="shared" si="599"/>
        <v>2017-04-24</v>
      </c>
      <c r="AM1368" s="11">
        <f>IF(ISERROR(VLOOKUP(U1368,'ITWR Dump'!$A$2:$Y$5000,16,0)),0,(VLOOKUP(U1368,'ITWR Dump'!$A$2:$Y$5000,16,0)))</f>
        <v>0</v>
      </c>
      <c r="AN1368" s="11">
        <f>IF(ISERROR(VLOOKUP(U1368,'ITWR Dump'!$A$2:$Y$5000,18,0)),0,(VLOOKUP(U1368,'ITWR Dump'!$A$2:$Y$5000,18,0)))</f>
        <v>0</v>
      </c>
      <c r="AO1368" s="11">
        <f>IF(ISERROR(VLOOKUP(U1368,'ITWR Dump'!$A$2:$Y$5000,25,0)),0,(VLOOKUP('ILC Report'!U1368,'ITWR Dump'!$A$2:$Y$5000,25,0)))</f>
        <v>0</v>
      </c>
      <c r="AP1368" s="11">
        <f t="shared" si="600"/>
        <v>0</v>
      </c>
      <c r="AQ1368" s="26">
        <f t="shared" si="601"/>
        <v>0</v>
      </c>
      <c r="AR1368" s="26">
        <f t="shared" si="602"/>
        <v>0</v>
      </c>
      <c r="AS1368" s="26">
        <f t="shared" si="603"/>
        <v>0</v>
      </c>
      <c r="AT1368" s="26">
        <f t="shared" si="604"/>
        <v>0</v>
      </c>
      <c r="AU1368" s="26">
        <f t="shared" si="605"/>
        <v>0</v>
      </c>
      <c r="AV1368" s="26">
        <f t="shared" si="606"/>
        <v>0</v>
      </c>
      <c r="AW1368" s="11" t="s">
        <v>653</v>
      </c>
      <c r="AX1368" s="11" t="str">
        <f>VLOOKUP(L1368,Group!$A$2:$B$1000,2,0)</f>
        <v>Maintenance</v>
      </c>
      <c r="AY1368" s="11">
        <f>IF(ISERROR(VLOOKUP(U1368,'ITWR Dump'!$A$2:$Y$5000,15,0)),0,(VLOOKUP('ILC Report'!U1368,'ITWR Dump'!$A$2:$Y$5000,15,0)))</f>
        <v>0</v>
      </c>
      <c r="AZ1368" s="11" t="str">
        <f t="shared" si="607"/>
        <v>No</v>
      </c>
      <c r="BA1368" s="11" t="str">
        <f t="shared" si="608"/>
        <v>BKI</v>
      </c>
      <c r="BB1368" s="11" t="str">
        <f t="shared" si="609"/>
        <v>MN</v>
      </c>
      <c r="BC1368" s="11" t="str">
        <f t="shared" si="610"/>
        <v>No</v>
      </c>
    </row>
    <row r="1369" spans="1:55" x14ac:dyDescent="0.3">
      <c r="A1369" s="11" t="s">
        <v>688</v>
      </c>
      <c r="B1369" s="11" t="s">
        <v>1878</v>
      </c>
      <c r="C1369" s="11" t="s">
        <v>608</v>
      </c>
      <c r="D1369" s="11" t="s">
        <v>2617</v>
      </c>
      <c r="E1369" s="38" t="s">
        <v>2903</v>
      </c>
      <c r="F1369" s="11">
        <v>5</v>
      </c>
      <c r="G1369" s="40" t="s">
        <v>218</v>
      </c>
      <c r="H1369" s="11" t="str">
        <f t="shared" si="592"/>
        <v>Regular</v>
      </c>
      <c r="I1369" s="11" t="str">
        <f t="shared" si="584"/>
        <v>INDIA</v>
      </c>
      <c r="J1369" s="11" t="str">
        <f>IF(ISERROR(VLOOKUP(C1369,'WI Vs ASM'!$B$2:$E$1000,4,0)),0,(VLOOKUP(C1369,'WI Vs ASM'!$B$2:$E$1000,4,0)))</f>
        <v>Offshore</v>
      </c>
      <c r="K1369" s="11" t="str">
        <f>IF(ISERROR(VLOOKUP(C1369,'WI Vs ASM'!$B$2:$F$1000,5,0)),0,(VLOOKUP(C1369,'WI Vs ASM'!$B$2:$F$1000,5,0)))</f>
        <v>02-Variable Billable</v>
      </c>
      <c r="L1369" s="11" t="str">
        <f>IF(ISERROR(VLOOKUP(C1369,'WI Vs ASM'!$B$2:$D$1000,3,0)),0,(VLOOKUP(C1369,'WI Vs ASM'!$B$2:$D$1000,3,0)))</f>
        <v>78-Landed BA-SE Offshore</v>
      </c>
      <c r="M1369" s="11" t="str">
        <f>IF(ISERROR(VLOOKUP(C1369,'WI Vs ASM'!$B$2:$I$1000,8,0)),0,(VLOOKUP(C1369,'WI Vs ASM'!$B$2:$I$1000,8,0)))</f>
        <v>Rahul Soman</v>
      </c>
      <c r="N1369" s="11" t="str">
        <f>IF(ISERROR(VLOOKUP(C1369,'WI Vs ASM'!$B$2:$G$1000,6,0)),0,(VLOOKUP(C1369,'WI Vs ASM'!$B$2:$G$1000,6,0)))</f>
        <v>FFIC Account Team</v>
      </c>
      <c r="O1369" s="11" t="str">
        <f>IF(ISERROR(VLOOKUP(C1369,'WI Vs ASM'!$B$2:$H$1000,7,0)),0,(VLOOKUP(C1369,'WI Vs ASM'!$B$2:$H$1000,7,0)))</f>
        <v>Agency Apps &amp; Spl Project</v>
      </c>
      <c r="P1369" s="11" t="str">
        <f t="shared" si="585"/>
        <v>May-17</v>
      </c>
      <c r="Q1369" s="11" t="str">
        <f t="shared" si="586"/>
        <v>Q2</v>
      </c>
      <c r="R1369" s="11" t="str">
        <f>IF(ISERROR(VLOOKUP(C1369,'WI Vs ASM'!$B$2:$J$1000,9,0)),0,(VLOOKUP(C1369,'WI Vs ASM'!$B$2:$J$1000,9,0)))</f>
        <v>Jyothi Pai</v>
      </c>
      <c r="S1369" s="11" t="str">
        <f>IF(ISERROR(VLOOKUP(C1369,'WI Vs ASM'!$B$2:$K$1000,10,0)),0,(VLOOKUP(C1369,'WI Vs ASM'!$B$2:$K$1000,10,0)))</f>
        <v>Ann M Bento</v>
      </c>
      <c r="T1369" s="11" t="str">
        <f>IF(ISERROR(VLOOKUP(C1369,'WI Vs ASM'!$B$2:$L$1000,11,0)),0,(VLOOKUP(C1369,'WI Vs ASM'!$B$2:$L$1000,11,0)))</f>
        <v>Ann M Bento</v>
      </c>
      <c r="U1369" s="11" t="e">
        <f t="shared" si="593"/>
        <v>#VALUE!</v>
      </c>
      <c r="V1369" s="11" t="str">
        <f t="shared" si="587"/>
        <v>No</v>
      </c>
      <c r="W1369" s="11" t="str">
        <f t="shared" si="588"/>
        <v>Yes</v>
      </c>
      <c r="X1369" s="11" t="str">
        <f t="shared" si="589"/>
        <v>Yes</v>
      </c>
      <c r="Y1369" s="11" t="str">
        <f t="shared" si="590"/>
        <v>No</v>
      </c>
      <c r="Z1369" s="11" t="str">
        <f t="shared" si="591"/>
        <v>No</v>
      </c>
      <c r="AA1369" s="11" t="str">
        <f t="shared" si="594"/>
        <v>No</v>
      </c>
      <c r="AB1369" s="11">
        <f>IF(ISERROR(VLOOKUP(U1369,'ITWR Dump'!$A$2:$Y$5000,24,0)),0,(VLOOKUP('ILC Report'!U1369,'ITWR Dump'!$A$2:$Y$5000,24,0)))</f>
        <v>0</v>
      </c>
      <c r="AC1369" s="11" t="str">
        <f t="shared" si="595"/>
        <v>Yes</v>
      </c>
      <c r="AD1369" s="11" t="str">
        <f t="shared" si="596"/>
        <v>BASE/Staff Aug</v>
      </c>
      <c r="AE1369" s="11">
        <f>IF(ISERROR(VLOOKUP(U1369,'ITWR Dump'!$A$2:$Y$5000,13,0)),0,(VLOOKUP(U1369,'ITWR Dump'!$A$2:$Y$5000,13,0)))</f>
        <v>0</v>
      </c>
      <c r="AF1369" s="11">
        <f>IF(ISERROR(VLOOKUP(U1369,'ITWR Dump'!$A$2:$Y$5000,11,0)),0,(VLOOKUP(U1369,'ITWR Dump'!$A$2:$Y$5000,11,0)))</f>
        <v>0</v>
      </c>
      <c r="AG1369" s="11">
        <f>IF(ISERROR(VLOOKUP(U1369,'ITWR Dump'!$A$2:$Y$5000,2,0)),0,(VLOOKUP(U1369,'ITWR Dump'!$A$2:$Y$5000,2,0)))</f>
        <v>0</v>
      </c>
      <c r="AH1369" s="11">
        <f>IF(ISERROR(VLOOKUP(U1369,'ITWR Dump'!$A$2:$Y$5000,14,0)),0,(VLOOKUP(U1369,'ITWR Dump'!$A$2:$Y$5000,14,0)))</f>
        <v>0</v>
      </c>
      <c r="AI1369" s="11" t="str">
        <f t="shared" si="597"/>
        <v>78-Landed BA-SE Offshore</v>
      </c>
      <c r="AJ1369" s="11" t="str">
        <f t="shared" si="598"/>
        <v>Offshore</v>
      </c>
      <c r="AK1369" s="11" t="str">
        <f>IF(ISERROR(VLOOKUP(A1369,'Team Data'!$C$2:$U$213,17,0)),0,(VLOOKUP(A1369,'Team Data'!$C$2:$U$213,17,0)))</f>
        <v>IMS and FN</v>
      </c>
      <c r="AL1369" s="11" t="str">
        <f t="shared" si="599"/>
        <v>2017-04-24</v>
      </c>
      <c r="AM1369" s="11">
        <f>IF(ISERROR(VLOOKUP(U1369,'ITWR Dump'!$A$2:$Y$5000,16,0)),0,(VLOOKUP(U1369,'ITWR Dump'!$A$2:$Y$5000,16,0)))</f>
        <v>0</v>
      </c>
      <c r="AN1369" s="11">
        <f>IF(ISERROR(VLOOKUP(U1369,'ITWR Dump'!$A$2:$Y$5000,18,0)),0,(VLOOKUP(U1369,'ITWR Dump'!$A$2:$Y$5000,18,0)))</f>
        <v>0</v>
      </c>
      <c r="AO1369" s="11">
        <f>IF(ISERROR(VLOOKUP(U1369,'ITWR Dump'!$A$2:$Y$5000,25,0)),0,(VLOOKUP('ILC Report'!U1369,'ITWR Dump'!$A$2:$Y$5000,25,0)))</f>
        <v>0</v>
      </c>
      <c r="AP1369" s="11">
        <f t="shared" si="600"/>
        <v>0</v>
      </c>
      <c r="AQ1369" s="26">
        <f t="shared" si="601"/>
        <v>0</v>
      </c>
      <c r="AR1369" s="26">
        <f t="shared" si="602"/>
        <v>0</v>
      </c>
      <c r="AS1369" s="26">
        <f t="shared" si="603"/>
        <v>0</v>
      </c>
      <c r="AT1369" s="26">
        <f t="shared" si="604"/>
        <v>0</v>
      </c>
      <c r="AU1369" s="26">
        <f t="shared" si="605"/>
        <v>0</v>
      </c>
      <c r="AV1369" s="26">
        <f t="shared" si="606"/>
        <v>0</v>
      </c>
      <c r="AW1369" s="11" t="s">
        <v>653</v>
      </c>
      <c r="AX1369" s="11" t="str">
        <f>VLOOKUP(L1369,Group!$A$2:$B$1000,2,0)</f>
        <v>Enhancement</v>
      </c>
      <c r="AY1369" s="11">
        <f>IF(ISERROR(VLOOKUP(U1369,'ITWR Dump'!$A$2:$Y$5000,15,0)),0,(VLOOKUP('ILC Report'!U1369,'ITWR Dump'!$A$2:$Y$5000,15,0)))</f>
        <v>0</v>
      </c>
      <c r="AZ1369" s="11" t="str">
        <f t="shared" si="607"/>
        <v>No</v>
      </c>
      <c r="BA1369" s="11" t="str">
        <f t="shared" si="608"/>
        <v>BKI</v>
      </c>
      <c r="BB1369" s="11" t="str">
        <f t="shared" si="609"/>
        <v>LB</v>
      </c>
      <c r="BC1369" s="11" t="str">
        <f t="shared" si="610"/>
        <v>No</v>
      </c>
    </row>
    <row r="1370" spans="1:55" x14ac:dyDescent="0.3">
      <c r="A1370" s="11" t="s">
        <v>688</v>
      </c>
      <c r="B1370" s="11" t="s">
        <v>1878</v>
      </c>
      <c r="C1370" s="11" t="s">
        <v>608</v>
      </c>
      <c r="D1370" s="11" t="s">
        <v>2618</v>
      </c>
      <c r="E1370" s="38" t="s">
        <v>2903</v>
      </c>
      <c r="F1370" s="11">
        <v>8</v>
      </c>
      <c r="G1370" s="40" t="s">
        <v>218</v>
      </c>
      <c r="H1370" s="11" t="str">
        <f t="shared" si="592"/>
        <v>Regular</v>
      </c>
      <c r="I1370" s="11" t="str">
        <f t="shared" si="584"/>
        <v>INDIA</v>
      </c>
      <c r="J1370" s="11" t="str">
        <f>IF(ISERROR(VLOOKUP(C1370,'WI Vs ASM'!$B$2:$E$1000,4,0)),0,(VLOOKUP(C1370,'WI Vs ASM'!$B$2:$E$1000,4,0)))</f>
        <v>Offshore</v>
      </c>
      <c r="K1370" s="11" t="str">
        <f>IF(ISERROR(VLOOKUP(C1370,'WI Vs ASM'!$B$2:$F$1000,5,0)),0,(VLOOKUP(C1370,'WI Vs ASM'!$B$2:$F$1000,5,0)))</f>
        <v>02-Variable Billable</v>
      </c>
      <c r="L1370" s="11" t="str">
        <f>IF(ISERROR(VLOOKUP(C1370,'WI Vs ASM'!$B$2:$D$1000,3,0)),0,(VLOOKUP(C1370,'WI Vs ASM'!$B$2:$D$1000,3,0)))</f>
        <v>78-Landed BA-SE Offshore</v>
      </c>
      <c r="M1370" s="11" t="str">
        <f>IF(ISERROR(VLOOKUP(C1370,'WI Vs ASM'!$B$2:$I$1000,8,0)),0,(VLOOKUP(C1370,'WI Vs ASM'!$B$2:$I$1000,8,0)))</f>
        <v>Rahul Soman</v>
      </c>
      <c r="N1370" s="11" t="str">
        <f>IF(ISERROR(VLOOKUP(C1370,'WI Vs ASM'!$B$2:$G$1000,6,0)),0,(VLOOKUP(C1370,'WI Vs ASM'!$B$2:$G$1000,6,0)))</f>
        <v>FFIC Account Team</v>
      </c>
      <c r="O1370" s="11" t="str">
        <f>IF(ISERROR(VLOOKUP(C1370,'WI Vs ASM'!$B$2:$H$1000,7,0)),0,(VLOOKUP(C1370,'WI Vs ASM'!$B$2:$H$1000,7,0)))</f>
        <v>Agency Apps &amp; Spl Project</v>
      </c>
      <c r="P1370" s="11" t="str">
        <f t="shared" si="585"/>
        <v>May-17</v>
      </c>
      <c r="Q1370" s="11" t="str">
        <f t="shared" si="586"/>
        <v>Q2</v>
      </c>
      <c r="R1370" s="11" t="str">
        <f>IF(ISERROR(VLOOKUP(C1370,'WI Vs ASM'!$B$2:$J$1000,9,0)),0,(VLOOKUP(C1370,'WI Vs ASM'!$B$2:$J$1000,9,0)))</f>
        <v>Jyothi Pai</v>
      </c>
      <c r="S1370" s="11" t="str">
        <f>IF(ISERROR(VLOOKUP(C1370,'WI Vs ASM'!$B$2:$K$1000,10,0)),0,(VLOOKUP(C1370,'WI Vs ASM'!$B$2:$K$1000,10,0)))</f>
        <v>Ann M Bento</v>
      </c>
      <c r="T1370" s="11" t="str">
        <f>IF(ISERROR(VLOOKUP(C1370,'WI Vs ASM'!$B$2:$L$1000,11,0)),0,(VLOOKUP(C1370,'WI Vs ASM'!$B$2:$L$1000,11,0)))</f>
        <v>Ann M Bento</v>
      </c>
      <c r="U1370" s="11" t="e">
        <f t="shared" si="593"/>
        <v>#VALUE!</v>
      </c>
      <c r="V1370" s="11" t="str">
        <f t="shared" si="587"/>
        <v>No</v>
      </c>
      <c r="W1370" s="11" t="str">
        <f t="shared" si="588"/>
        <v>Yes</v>
      </c>
      <c r="X1370" s="11" t="str">
        <f t="shared" si="589"/>
        <v>Yes</v>
      </c>
      <c r="Y1370" s="11" t="str">
        <f t="shared" si="590"/>
        <v>No</v>
      </c>
      <c r="Z1370" s="11" t="str">
        <f t="shared" si="591"/>
        <v>No</v>
      </c>
      <c r="AA1370" s="11" t="str">
        <f t="shared" si="594"/>
        <v>No</v>
      </c>
      <c r="AB1370" s="11">
        <f>IF(ISERROR(VLOOKUP(U1370,'ITWR Dump'!$A$2:$Y$5000,24,0)),0,(VLOOKUP('ILC Report'!U1370,'ITWR Dump'!$A$2:$Y$5000,24,0)))</f>
        <v>0</v>
      </c>
      <c r="AC1370" s="11" t="str">
        <f t="shared" si="595"/>
        <v>Yes</v>
      </c>
      <c r="AD1370" s="11" t="str">
        <f t="shared" si="596"/>
        <v>BASE/Staff Aug</v>
      </c>
      <c r="AE1370" s="11">
        <f>IF(ISERROR(VLOOKUP(U1370,'ITWR Dump'!$A$2:$Y$5000,13,0)),0,(VLOOKUP(U1370,'ITWR Dump'!$A$2:$Y$5000,13,0)))</f>
        <v>0</v>
      </c>
      <c r="AF1370" s="11">
        <f>IF(ISERROR(VLOOKUP(U1370,'ITWR Dump'!$A$2:$Y$5000,11,0)),0,(VLOOKUP(U1370,'ITWR Dump'!$A$2:$Y$5000,11,0)))</f>
        <v>0</v>
      </c>
      <c r="AG1370" s="11">
        <f>IF(ISERROR(VLOOKUP(U1370,'ITWR Dump'!$A$2:$Y$5000,2,0)),0,(VLOOKUP(U1370,'ITWR Dump'!$A$2:$Y$5000,2,0)))</f>
        <v>0</v>
      </c>
      <c r="AH1370" s="11">
        <f>IF(ISERROR(VLOOKUP(U1370,'ITWR Dump'!$A$2:$Y$5000,14,0)),0,(VLOOKUP(U1370,'ITWR Dump'!$A$2:$Y$5000,14,0)))</f>
        <v>0</v>
      </c>
      <c r="AI1370" s="11" t="str">
        <f t="shared" si="597"/>
        <v>78-Landed BA-SE Offshore</v>
      </c>
      <c r="AJ1370" s="11" t="str">
        <f t="shared" si="598"/>
        <v>Offshore</v>
      </c>
      <c r="AK1370" s="11" t="str">
        <f>IF(ISERROR(VLOOKUP(A1370,'Team Data'!$C$2:$U$213,17,0)),0,(VLOOKUP(A1370,'Team Data'!$C$2:$U$213,17,0)))</f>
        <v>IMS and FN</v>
      </c>
      <c r="AL1370" s="11" t="str">
        <f t="shared" si="599"/>
        <v>2017-04-24</v>
      </c>
      <c r="AM1370" s="11">
        <f>IF(ISERROR(VLOOKUP(U1370,'ITWR Dump'!$A$2:$Y$5000,16,0)),0,(VLOOKUP(U1370,'ITWR Dump'!$A$2:$Y$5000,16,0)))</f>
        <v>0</v>
      </c>
      <c r="AN1370" s="11">
        <f>IF(ISERROR(VLOOKUP(U1370,'ITWR Dump'!$A$2:$Y$5000,18,0)),0,(VLOOKUP(U1370,'ITWR Dump'!$A$2:$Y$5000,18,0)))</f>
        <v>0</v>
      </c>
      <c r="AO1370" s="11">
        <f>IF(ISERROR(VLOOKUP(U1370,'ITWR Dump'!$A$2:$Y$5000,25,0)),0,(VLOOKUP('ILC Report'!U1370,'ITWR Dump'!$A$2:$Y$5000,25,0)))</f>
        <v>0</v>
      </c>
      <c r="AP1370" s="11">
        <f t="shared" si="600"/>
        <v>0</v>
      </c>
      <c r="AQ1370" s="26">
        <f t="shared" si="601"/>
        <v>0</v>
      </c>
      <c r="AR1370" s="26">
        <f t="shared" si="602"/>
        <v>0</v>
      </c>
      <c r="AS1370" s="26">
        <f t="shared" si="603"/>
        <v>0</v>
      </c>
      <c r="AT1370" s="26">
        <f t="shared" si="604"/>
        <v>0</v>
      </c>
      <c r="AU1370" s="26">
        <f t="shared" si="605"/>
        <v>0</v>
      </c>
      <c r="AV1370" s="26">
        <f t="shared" si="606"/>
        <v>0</v>
      </c>
      <c r="AW1370" s="11" t="s">
        <v>653</v>
      </c>
      <c r="AX1370" s="11" t="str">
        <f>VLOOKUP(L1370,Group!$A$2:$B$1000,2,0)</f>
        <v>Enhancement</v>
      </c>
      <c r="AY1370" s="11">
        <f>IF(ISERROR(VLOOKUP(U1370,'ITWR Dump'!$A$2:$Y$5000,15,0)),0,(VLOOKUP('ILC Report'!U1370,'ITWR Dump'!$A$2:$Y$5000,15,0)))</f>
        <v>0</v>
      </c>
      <c r="AZ1370" s="11" t="str">
        <f t="shared" si="607"/>
        <v>No</v>
      </c>
      <c r="BA1370" s="11" t="str">
        <f t="shared" si="608"/>
        <v>BKI</v>
      </c>
      <c r="BB1370" s="11" t="str">
        <f t="shared" si="609"/>
        <v>LB</v>
      </c>
      <c r="BC1370" s="11" t="str">
        <f t="shared" si="610"/>
        <v>No</v>
      </c>
    </row>
    <row r="1371" spans="1:55" x14ac:dyDescent="0.3">
      <c r="A1371" s="11" t="s">
        <v>688</v>
      </c>
      <c r="B1371" s="11" t="s">
        <v>1878</v>
      </c>
      <c r="C1371" s="11" t="s">
        <v>591</v>
      </c>
      <c r="D1371" s="11" t="s">
        <v>2619</v>
      </c>
      <c r="E1371" s="38" t="s">
        <v>2903</v>
      </c>
      <c r="F1371" s="11">
        <v>25</v>
      </c>
      <c r="G1371" s="40" t="s">
        <v>2905</v>
      </c>
      <c r="H1371" s="11" t="str">
        <f t="shared" si="592"/>
        <v>Standby</v>
      </c>
      <c r="I1371" s="11" t="str">
        <f t="shared" si="584"/>
        <v>INDIA</v>
      </c>
      <c r="J1371" s="11" t="str">
        <f>IF(ISERROR(VLOOKUP(C1371,'WI Vs ASM'!$B$2:$E$1000,4,0)),0,(VLOOKUP(C1371,'WI Vs ASM'!$B$2:$E$1000,4,0)))</f>
        <v>Offshore</v>
      </c>
      <c r="K1371" s="11" t="str">
        <f>IF(ISERROR(VLOOKUP(C1371,'WI Vs ASM'!$B$2:$F$1000,5,0)),0,(VLOOKUP(C1371,'WI Vs ASM'!$B$2:$F$1000,5,0)))</f>
        <v>01-Fixed Price</v>
      </c>
      <c r="L1371" s="11" t="str">
        <f>IF(ISERROR(VLOOKUP(C1371,'WI Vs ASM'!$B$2:$D$1000,3,0)),0,(VLOOKUP(C1371,'WI Vs ASM'!$B$2:$D$1000,3,0)))</f>
        <v>01-Maintenance Offshore</v>
      </c>
      <c r="M1371" s="11" t="str">
        <f>IF(ISERROR(VLOOKUP(C1371,'WI Vs ASM'!$B$2:$I$1000,8,0)),0,(VLOOKUP(C1371,'WI Vs ASM'!$B$2:$I$1000,8,0)))</f>
        <v>Rahul Soman</v>
      </c>
      <c r="N1371" s="11" t="str">
        <f>IF(ISERROR(VLOOKUP(C1371,'WI Vs ASM'!$B$2:$G$1000,6,0)),0,(VLOOKUP(C1371,'WI Vs ASM'!$B$2:$G$1000,6,0)))</f>
        <v>FileNet</v>
      </c>
      <c r="O1371" s="11" t="str">
        <f>IF(ISERROR(VLOOKUP(C1371,'WI Vs ASM'!$B$2:$H$1000,7,0)),0,(VLOOKUP(C1371,'WI Vs ASM'!$B$2:$H$1000,7,0)))</f>
        <v>FileNet</v>
      </c>
      <c r="P1371" s="11" t="str">
        <f t="shared" si="585"/>
        <v>May-17</v>
      </c>
      <c r="Q1371" s="11" t="str">
        <f t="shared" si="586"/>
        <v>Q2</v>
      </c>
      <c r="R1371" s="11" t="str">
        <f>IF(ISERROR(VLOOKUP(C1371,'WI Vs ASM'!$B$2:$J$1000,9,0)),0,(VLOOKUP(C1371,'WI Vs ASM'!$B$2:$J$1000,9,0)))</f>
        <v>Jyothi Pai</v>
      </c>
      <c r="S1371" s="11" t="str">
        <f>IF(ISERROR(VLOOKUP(C1371,'WI Vs ASM'!$B$2:$K$1000,10,0)),0,(VLOOKUP(C1371,'WI Vs ASM'!$B$2:$K$1000,10,0)))</f>
        <v>Vasudevan Srinivasan</v>
      </c>
      <c r="T1371" s="11" t="str">
        <f>IF(ISERROR(VLOOKUP(C1371,'WI Vs ASM'!$B$2:$L$1000,11,0)),0,(VLOOKUP(C1371,'WI Vs ASM'!$B$2:$L$1000,11,0)))</f>
        <v>Noha Salama</v>
      </c>
      <c r="U1371" s="11" t="e">
        <f t="shared" si="593"/>
        <v>#VALUE!</v>
      </c>
      <c r="V1371" s="11" t="str">
        <f t="shared" si="587"/>
        <v>No</v>
      </c>
      <c r="W1371" s="11" t="str">
        <f t="shared" si="588"/>
        <v>Yes</v>
      </c>
      <c r="X1371" s="11" t="str">
        <f t="shared" si="589"/>
        <v>No</v>
      </c>
      <c r="Y1371" s="11" t="str">
        <f t="shared" si="590"/>
        <v>No</v>
      </c>
      <c r="Z1371" s="11" t="str">
        <f t="shared" si="591"/>
        <v>No</v>
      </c>
      <c r="AA1371" s="11" t="str">
        <f t="shared" si="594"/>
        <v>No</v>
      </c>
      <c r="AB1371" s="11">
        <f>IF(ISERROR(VLOOKUP(U1371,'ITWR Dump'!$A$2:$Y$5000,24,0)),0,(VLOOKUP('ILC Report'!U1371,'ITWR Dump'!$A$2:$Y$5000,24,0)))</f>
        <v>0</v>
      </c>
      <c r="AC1371" s="11" t="str">
        <f t="shared" si="595"/>
        <v>No</v>
      </c>
      <c r="AD1371" s="11" t="str">
        <f t="shared" si="596"/>
        <v/>
      </c>
      <c r="AE1371" s="11">
        <f>IF(ISERROR(VLOOKUP(U1371,'ITWR Dump'!$A$2:$Y$5000,13,0)),0,(VLOOKUP(U1371,'ITWR Dump'!$A$2:$Y$5000,13,0)))</f>
        <v>0</v>
      </c>
      <c r="AF1371" s="11">
        <f>IF(ISERROR(VLOOKUP(U1371,'ITWR Dump'!$A$2:$Y$5000,11,0)),0,(VLOOKUP(U1371,'ITWR Dump'!$A$2:$Y$5000,11,0)))</f>
        <v>0</v>
      </c>
      <c r="AG1371" s="11">
        <f>IF(ISERROR(VLOOKUP(U1371,'ITWR Dump'!$A$2:$Y$5000,2,0)),0,(VLOOKUP(U1371,'ITWR Dump'!$A$2:$Y$5000,2,0)))</f>
        <v>0</v>
      </c>
      <c r="AH1371" s="11">
        <f>IF(ISERROR(VLOOKUP(U1371,'ITWR Dump'!$A$2:$Y$5000,14,0)),0,(VLOOKUP(U1371,'ITWR Dump'!$A$2:$Y$5000,14,0)))</f>
        <v>0</v>
      </c>
      <c r="AI1371" s="11" t="str">
        <f t="shared" si="597"/>
        <v>Standby Hours</v>
      </c>
      <c r="AJ1371" s="11" t="str">
        <f t="shared" si="598"/>
        <v>Offshore</v>
      </c>
      <c r="AK1371" s="11" t="str">
        <f>IF(ISERROR(VLOOKUP(A1371,'Team Data'!$C$2:$U$213,17,0)),0,(VLOOKUP(A1371,'Team Data'!$C$2:$U$213,17,0)))</f>
        <v>IMS and FN</v>
      </c>
      <c r="AL1371" s="11" t="str">
        <f t="shared" si="599"/>
        <v>2017-04-24</v>
      </c>
      <c r="AM1371" s="11">
        <f>IF(ISERROR(VLOOKUP(U1371,'ITWR Dump'!$A$2:$Y$5000,16,0)),0,(VLOOKUP(U1371,'ITWR Dump'!$A$2:$Y$5000,16,0)))</f>
        <v>0</v>
      </c>
      <c r="AN1371" s="11">
        <f>IF(ISERROR(VLOOKUP(U1371,'ITWR Dump'!$A$2:$Y$5000,18,0)),0,(VLOOKUP(U1371,'ITWR Dump'!$A$2:$Y$5000,18,0)))</f>
        <v>0</v>
      </c>
      <c r="AO1371" s="11">
        <f>IF(ISERROR(VLOOKUP(U1371,'ITWR Dump'!$A$2:$Y$5000,25,0)),0,(VLOOKUP('ILC Report'!U1371,'ITWR Dump'!$A$2:$Y$5000,25,0)))</f>
        <v>0</v>
      </c>
      <c r="AP1371" s="11">
        <f t="shared" si="600"/>
        <v>0</v>
      </c>
      <c r="AQ1371" s="26">
        <f t="shared" si="601"/>
        <v>0</v>
      </c>
      <c r="AR1371" s="26">
        <f t="shared" si="602"/>
        <v>0</v>
      </c>
      <c r="AS1371" s="26">
        <f t="shared" si="603"/>
        <v>0</v>
      </c>
      <c r="AT1371" s="26">
        <f t="shared" si="604"/>
        <v>0</v>
      </c>
      <c r="AU1371" s="26">
        <f t="shared" si="605"/>
        <v>0</v>
      </c>
      <c r="AV1371" s="26">
        <f t="shared" si="606"/>
        <v>0</v>
      </c>
      <c r="AW1371" s="11" t="s">
        <v>653</v>
      </c>
      <c r="AX1371" s="11" t="str">
        <f>VLOOKUP(L1371,Group!$A$2:$B$1000,2,0)</f>
        <v>Maintenance</v>
      </c>
      <c r="AY1371" s="11">
        <f>IF(ISERROR(VLOOKUP(U1371,'ITWR Dump'!$A$2:$Y$5000,15,0)),0,(VLOOKUP('ILC Report'!U1371,'ITWR Dump'!$A$2:$Y$5000,15,0)))</f>
        <v>0</v>
      </c>
      <c r="AZ1371" s="11" t="str">
        <f t="shared" si="607"/>
        <v>No</v>
      </c>
      <c r="BA1371" s="11" t="str">
        <f t="shared" si="608"/>
        <v>BKI</v>
      </c>
      <c r="BB1371" s="11" t="str">
        <f t="shared" si="609"/>
        <v>MN</v>
      </c>
      <c r="BC1371" s="11" t="str">
        <f t="shared" si="610"/>
        <v>No</v>
      </c>
    </row>
    <row r="1372" spans="1:55" x14ac:dyDescent="0.3">
      <c r="A1372" s="11" t="s">
        <v>688</v>
      </c>
      <c r="B1372" s="11" t="s">
        <v>1878</v>
      </c>
      <c r="C1372" s="11" t="s">
        <v>591</v>
      </c>
      <c r="D1372" s="11" t="s">
        <v>2613</v>
      </c>
      <c r="E1372" s="38" t="s">
        <v>2904</v>
      </c>
      <c r="F1372" s="11">
        <v>5</v>
      </c>
      <c r="G1372" s="40" t="s">
        <v>218</v>
      </c>
      <c r="H1372" s="11" t="str">
        <f t="shared" si="592"/>
        <v>Regular</v>
      </c>
      <c r="I1372" s="11" t="str">
        <f t="shared" si="584"/>
        <v>INDIA</v>
      </c>
      <c r="J1372" s="11" t="str">
        <f>IF(ISERROR(VLOOKUP(C1372,'WI Vs ASM'!$B$2:$E$1000,4,0)),0,(VLOOKUP(C1372,'WI Vs ASM'!$B$2:$E$1000,4,0)))</f>
        <v>Offshore</v>
      </c>
      <c r="K1372" s="11" t="str">
        <f>IF(ISERROR(VLOOKUP(C1372,'WI Vs ASM'!$B$2:$F$1000,5,0)),0,(VLOOKUP(C1372,'WI Vs ASM'!$B$2:$F$1000,5,0)))</f>
        <v>01-Fixed Price</v>
      </c>
      <c r="L1372" s="11" t="str">
        <f>IF(ISERROR(VLOOKUP(C1372,'WI Vs ASM'!$B$2:$D$1000,3,0)),0,(VLOOKUP(C1372,'WI Vs ASM'!$B$2:$D$1000,3,0)))</f>
        <v>01-Maintenance Offshore</v>
      </c>
      <c r="M1372" s="11" t="str">
        <f>IF(ISERROR(VLOOKUP(C1372,'WI Vs ASM'!$B$2:$I$1000,8,0)),0,(VLOOKUP(C1372,'WI Vs ASM'!$B$2:$I$1000,8,0)))</f>
        <v>Rahul Soman</v>
      </c>
      <c r="N1372" s="11" t="str">
        <f>IF(ISERROR(VLOOKUP(C1372,'WI Vs ASM'!$B$2:$G$1000,6,0)),0,(VLOOKUP(C1372,'WI Vs ASM'!$B$2:$G$1000,6,0)))</f>
        <v>FileNet</v>
      </c>
      <c r="O1372" s="11" t="str">
        <f>IF(ISERROR(VLOOKUP(C1372,'WI Vs ASM'!$B$2:$H$1000,7,0)),0,(VLOOKUP(C1372,'WI Vs ASM'!$B$2:$H$1000,7,0)))</f>
        <v>FileNet</v>
      </c>
      <c r="P1372" s="11" t="str">
        <f t="shared" si="585"/>
        <v>May-17</v>
      </c>
      <c r="Q1372" s="11" t="str">
        <f t="shared" si="586"/>
        <v>Q2</v>
      </c>
      <c r="R1372" s="11" t="str">
        <f>IF(ISERROR(VLOOKUP(C1372,'WI Vs ASM'!$B$2:$J$1000,9,0)),0,(VLOOKUP(C1372,'WI Vs ASM'!$B$2:$J$1000,9,0)))</f>
        <v>Jyothi Pai</v>
      </c>
      <c r="S1372" s="11" t="str">
        <f>IF(ISERROR(VLOOKUP(C1372,'WI Vs ASM'!$B$2:$K$1000,10,0)),0,(VLOOKUP(C1372,'WI Vs ASM'!$B$2:$K$1000,10,0)))</f>
        <v>Vasudevan Srinivasan</v>
      </c>
      <c r="T1372" s="11" t="str">
        <f>IF(ISERROR(VLOOKUP(C1372,'WI Vs ASM'!$B$2:$L$1000,11,0)),0,(VLOOKUP(C1372,'WI Vs ASM'!$B$2:$L$1000,11,0)))</f>
        <v>Noha Salama</v>
      </c>
      <c r="U1372" s="11" t="e">
        <f t="shared" si="593"/>
        <v>#VALUE!</v>
      </c>
      <c r="V1372" s="11" t="str">
        <f t="shared" si="587"/>
        <v>No</v>
      </c>
      <c r="W1372" s="11" t="str">
        <f t="shared" si="588"/>
        <v>Yes</v>
      </c>
      <c r="X1372" s="11" t="str">
        <f t="shared" si="589"/>
        <v>No</v>
      </c>
      <c r="Y1372" s="11" t="str">
        <f t="shared" si="590"/>
        <v>No</v>
      </c>
      <c r="Z1372" s="11" t="str">
        <f t="shared" si="591"/>
        <v>No</v>
      </c>
      <c r="AA1372" s="11" t="str">
        <f t="shared" si="594"/>
        <v>No</v>
      </c>
      <c r="AB1372" s="11">
        <f>IF(ISERROR(VLOOKUP(U1372,'ITWR Dump'!$A$2:$Y$5000,24,0)),0,(VLOOKUP('ILC Report'!U1372,'ITWR Dump'!$A$2:$Y$5000,24,0)))</f>
        <v>0</v>
      </c>
      <c r="AC1372" s="11" t="str">
        <f t="shared" si="595"/>
        <v>No</v>
      </c>
      <c r="AD1372" s="11" t="str">
        <f t="shared" si="596"/>
        <v/>
      </c>
      <c r="AE1372" s="11">
        <f>IF(ISERROR(VLOOKUP(U1372,'ITWR Dump'!$A$2:$Y$5000,13,0)),0,(VLOOKUP(U1372,'ITWR Dump'!$A$2:$Y$5000,13,0)))</f>
        <v>0</v>
      </c>
      <c r="AF1372" s="11">
        <f>IF(ISERROR(VLOOKUP(U1372,'ITWR Dump'!$A$2:$Y$5000,11,0)),0,(VLOOKUP(U1372,'ITWR Dump'!$A$2:$Y$5000,11,0)))</f>
        <v>0</v>
      </c>
      <c r="AG1372" s="11">
        <f>IF(ISERROR(VLOOKUP(U1372,'ITWR Dump'!$A$2:$Y$5000,2,0)),0,(VLOOKUP(U1372,'ITWR Dump'!$A$2:$Y$5000,2,0)))</f>
        <v>0</v>
      </c>
      <c r="AH1372" s="11">
        <f>IF(ISERROR(VLOOKUP(U1372,'ITWR Dump'!$A$2:$Y$5000,14,0)),0,(VLOOKUP(U1372,'ITWR Dump'!$A$2:$Y$5000,14,0)))</f>
        <v>0</v>
      </c>
      <c r="AI1372" s="11" t="str">
        <f t="shared" si="597"/>
        <v>01-Maintenance Offshore</v>
      </c>
      <c r="AJ1372" s="11" t="str">
        <f t="shared" si="598"/>
        <v>Offshore</v>
      </c>
      <c r="AK1372" s="11" t="str">
        <f>IF(ISERROR(VLOOKUP(A1372,'Team Data'!$C$2:$U$213,17,0)),0,(VLOOKUP(A1372,'Team Data'!$C$2:$U$213,17,0)))</f>
        <v>IMS and FN</v>
      </c>
      <c r="AL1372" s="11" t="str">
        <f t="shared" si="599"/>
        <v>2017-04-24</v>
      </c>
      <c r="AM1372" s="11">
        <f>IF(ISERROR(VLOOKUP(U1372,'ITWR Dump'!$A$2:$Y$5000,16,0)),0,(VLOOKUP(U1372,'ITWR Dump'!$A$2:$Y$5000,16,0)))</f>
        <v>0</v>
      </c>
      <c r="AN1372" s="11">
        <f>IF(ISERROR(VLOOKUP(U1372,'ITWR Dump'!$A$2:$Y$5000,18,0)),0,(VLOOKUP(U1372,'ITWR Dump'!$A$2:$Y$5000,18,0)))</f>
        <v>0</v>
      </c>
      <c r="AO1372" s="11">
        <f>IF(ISERROR(VLOOKUP(U1372,'ITWR Dump'!$A$2:$Y$5000,25,0)),0,(VLOOKUP('ILC Report'!U1372,'ITWR Dump'!$A$2:$Y$5000,25,0)))</f>
        <v>0</v>
      </c>
      <c r="AP1372" s="11">
        <f t="shared" si="600"/>
        <v>0</v>
      </c>
      <c r="AQ1372" s="26">
        <f t="shared" si="601"/>
        <v>0</v>
      </c>
      <c r="AR1372" s="26">
        <f t="shared" si="602"/>
        <v>0</v>
      </c>
      <c r="AS1372" s="26">
        <f t="shared" si="603"/>
        <v>0</v>
      </c>
      <c r="AT1372" s="26">
        <f t="shared" si="604"/>
        <v>0</v>
      </c>
      <c r="AU1372" s="26">
        <f t="shared" si="605"/>
        <v>0</v>
      </c>
      <c r="AV1372" s="26">
        <f t="shared" si="606"/>
        <v>0</v>
      </c>
      <c r="AW1372" s="11" t="s">
        <v>653</v>
      </c>
      <c r="AX1372" s="11" t="str">
        <f>VLOOKUP(L1372,Group!$A$2:$B$1000,2,0)</f>
        <v>Maintenance</v>
      </c>
      <c r="AY1372" s="11">
        <f>IF(ISERROR(VLOOKUP(U1372,'ITWR Dump'!$A$2:$Y$5000,15,0)),0,(VLOOKUP('ILC Report'!U1372,'ITWR Dump'!$A$2:$Y$5000,15,0)))</f>
        <v>0</v>
      </c>
      <c r="AZ1372" s="11" t="str">
        <f t="shared" si="607"/>
        <v>No</v>
      </c>
      <c r="BA1372" s="11" t="str">
        <f t="shared" si="608"/>
        <v>BKI</v>
      </c>
      <c r="BB1372" s="11" t="str">
        <f t="shared" si="609"/>
        <v>MN</v>
      </c>
      <c r="BC1372" s="11" t="str">
        <f t="shared" si="610"/>
        <v>No</v>
      </c>
    </row>
    <row r="1373" spans="1:55" x14ac:dyDescent="0.3">
      <c r="A1373" s="11" t="s">
        <v>688</v>
      </c>
      <c r="B1373" s="11" t="s">
        <v>1878</v>
      </c>
      <c r="C1373" s="11" t="s">
        <v>591</v>
      </c>
      <c r="D1373" s="11" t="s">
        <v>2614</v>
      </c>
      <c r="E1373" s="38" t="s">
        <v>2904</v>
      </c>
      <c r="F1373" s="11">
        <v>7</v>
      </c>
      <c r="G1373" s="40" t="s">
        <v>218</v>
      </c>
      <c r="H1373" s="11" t="str">
        <f t="shared" si="592"/>
        <v>Regular</v>
      </c>
      <c r="I1373" s="11" t="str">
        <f t="shared" si="584"/>
        <v>INDIA</v>
      </c>
      <c r="J1373" s="11" t="str">
        <f>IF(ISERROR(VLOOKUP(C1373,'WI Vs ASM'!$B$2:$E$1000,4,0)),0,(VLOOKUP(C1373,'WI Vs ASM'!$B$2:$E$1000,4,0)))</f>
        <v>Offshore</v>
      </c>
      <c r="K1373" s="11" t="str">
        <f>IF(ISERROR(VLOOKUP(C1373,'WI Vs ASM'!$B$2:$F$1000,5,0)),0,(VLOOKUP(C1373,'WI Vs ASM'!$B$2:$F$1000,5,0)))</f>
        <v>01-Fixed Price</v>
      </c>
      <c r="L1373" s="11" t="str">
        <f>IF(ISERROR(VLOOKUP(C1373,'WI Vs ASM'!$B$2:$D$1000,3,0)),0,(VLOOKUP(C1373,'WI Vs ASM'!$B$2:$D$1000,3,0)))</f>
        <v>01-Maintenance Offshore</v>
      </c>
      <c r="M1373" s="11" t="str">
        <f>IF(ISERROR(VLOOKUP(C1373,'WI Vs ASM'!$B$2:$I$1000,8,0)),0,(VLOOKUP(C1373,'WI Vs ASM'!$B$2:$I$1000,8,0)))</f>
        <v>Rahul Soman</v>
      </c>
      <c r="N1373" s="11" t="str">
        <f>IF(ISERROR(VLOOKUP(C1373,'WI Vs ASM'!$B$2:$G$1000,6,0)),0,(VLOOKUP(C1373,'WI Vs ASM'!$B$2:$G$1000,6,0)))</f>
        <v>FileNet</v>
      </c>
      <c r="O1373" s="11" t="str">
        <f>IF(ISERROR(VLOOKUP(C1373,'WI Vs ASM'!$B$2:$H$1000,7,0)),0,(VLOOKUP(C1373,'WI Vs ASM'!$B$2:$H$1000,7,0)))</f>
        <v>FileNet</v>
      </c>
      <c r="P1373" s="11" t="str">
        <f t="shared" si="585"/>
        <v>May-17</v>
      </c>
      <c r="Q1373" s="11" t="str">
        <f t="shared" si="586"/>
        <v>Q2</v>
      </c>
      <c r="R1373" s="11" t="str">
        <f>IF(ISERROR(VLOOKUP(C1373,'WI Vs ASM'!$B$2:$J$1000,9,0)),0,(VLOOKUP(C1373,'WI Vs ASM'!$B$2:$J$1000,9,0)))</f>
        <v>Jyothi Pai</v>
      </c>
      <c r="S1373" s="11" t="str">
        <f>IF(ISERROR(VLOOKUP(C1373,'WI Vs ASM'!$B$2:$K$1000,10,0)),0,(VLOOKUP(C1373,'WI Vs ASM'!$B$2:$K$1000,10,0)))</f>
        <v>Vasudevan Srinivasan</v>
      </c>
      <c r="T1373" s="11" t="str">
        <f>IF(ISERROR(VLOOKUP(C1373,'WI Vs ASM'!$B$2:$L$1000,11,0)),0,(VLOOKUP(C1373,'WI Vs ASM'!$B$2:$L$1000,11,0)))</f>
        <v>Noha Salama</v>
      </c>
      <c r="U1373" s="11" t="e">
        <f t="shared" si="593"/>
        <v>#VALUE!</v>
      </c>
      <c r="V1373" s="11" t="str">
        <f t="shared" si="587"/>
        <v>No</v>
      </c>
      <c r="W1373" s="11" t="str">
        <f t="shared" si="588"/>
        <v>Yes</v>
      </c>
      <c r="X1373" s="11" t="str">
        <f t="shared" si="589"/>
        <v>No</v>
      </c>
      <c r="Y1373" s="11" t="str">
        <f t="shared" si="590"/>
        <v>No</v>
      </c>
      <c r="Z1373" s="11" t="str">
        <f t="shared" si="591"/>
        <v>No</v>
      </c>
      <c r="AA1373" s="11" t="str">
        <f t="shared" si="594"/>
        <v>No</v>
      </c>
      <c r="AB1373" s="11">
        <f>IF(ISERROR(VLOOKUP(U1373,'ITWR Dump'!$A$2:$Y$5000,24,0)),0,(VLOOKUP('ILC Report'!U1373,'ITWR Dump'!$A$2:$Y$5000,24,0)))</f>
        <v>0</v>
      </c>
      <c r="AC1373" s="11" t="str">
        <f t="shared" si="595"/>
        <v>No</v>
      </c>
      <c r="AD1373" s="11" t="str">
        <f t="shared" si="596"/>
        <v/>
      </c>
      <c r="AE1373" s="11">
        <f>IF(ISERROR(VLOOKUP(U1373,'ITWR Dump'!$A$2:$Y$5000,13,0)),0,(VLOOKUP(U1373,'ITWR Dump'!$A$2:$Y$5000,13,0)))</f>
        <v>0</v>
      </c>
      <c r="AF1373" s="11">
        <f>IF(ISERROR(VLOOKUP(U1373,'ITWR Dump'!$A$2:$Y$5000,11,0)),0,(VLOOKUP(U1373,'ITWR Dump'!$A$2:$Y$5000,11,0)))</f>
        <v>0</v>
      </c>
      <c r="AG1373" s="11">
        <f>IF(ISERROR(VLOOKUP(U1373,'ITWR Dump'!$A$2:$Y$5000,2,0)),0,(VLOOKUP(U1373,'ITWR Dump'!$A$2:$Y$5000,2,0)))</f>
        <v>0</v>
      </c>
      <c r="AH1373" s="11">
        <f>IF(ISERROR(VLOOKUP(U1373,'ITWR Dump'!$A$2:$Y$5000,14,0)),0,(VLOOKUP(U1373,'ITWR Dump'!$A$2:$Y$5000,14,0)))</f>
        <v>0</v>
      </c>
      <c r="AI1373" s="11" t="str">
        <f t="shared" si="597"/>
        <v>01-Maintenance Offshore</v>
      </c>
      <c r="AJ1373" s="11" t="str">
        <f t="shared" si="598"/>
        <v>Offshore</v>
      </c>
      <c r="AK1373" s="11" t="str">
        <f>IF(ISERROR(VLOOKUP(A1373,'Team Data'!$C$2:$U$213,17,0)),0,(VLOOKUP(A1373,'Team Data'!$C$2:$U$213,17,0)))</f>
        <v>IMS and FN</v>
      </c>
      <c r="AL1373" s="11" t="str">
        <f t="shared" si="599"/>
        <v>2017-04-24</v>
      </c>
      <c r="AM1373" s="11">
        <f>IF(ISERROR(VLOOKUP(U1373,'ITWR Dump'!$A$2:$Y$5000,16,0)),0,(VLOOKUP(U1373,'ITWR Dump'!$A$2:$Y$5000,16,0)))</f>
        <v>0</v>
      </c>
      <c r="AN1373" s="11">
        <f>IF(ISERROR(VLOOKUP(U1373,'ITWR Dump'!$A$2:$Y$5000,18,0)),0,(VLOOKUP(U1373,'ITWR Dump'!$A$2:$Y$5000,18,0)))</f>
        <v>0</v>
      </c>
      <c r="AO1373" s="11">
        <f>IF(ISERROR(VLOOKUP(U1373,'ITWR Dump'!$A$2:$Y$5000,25,0)),0,(VLOOKUP('ILC Report'!U1373,'ITWR Dump'!$A$2:$Y$5000,25,0)))</f>
        <v>0</v>
      </c>
      <c r="AP1373" s="11">
        <f t="shared" si="600"/>
        <v>0</v>
      </c>
      <c r="AQ1373" s="26">
        <f t="shared" si="601"/>
        <v>0</v>
      </c>
      <c r="AR1373" s="26">
        <f t="shared" si="602"/>
        <v>0</v>
      </c>
      <c r="AS1373" s="26">
        <f t="shared" si="603"/>
        <v>0</v>
      </c>
      <c r="AT1373" s="26">
        <f t="shared" si="604"/>
        <v>0</v>
      </c>
      <c r="AU1373" s="26">
        <f t="shared" si="605"/>
        <v>0</v>
      </c>
      <c r="AV1373" s="26">
        <f t="shared" si="606"/>
        <v>0</v>
      </c>
      <c r="AW1373" s="11" t="s">
        <v>653</v>
      </c>
      <c r="AX1373" s="11" t="str">
        <f>VLOOKUP(L1373,Group!$A$2:$B$1000,2,0)</f>
        <v>Maintenance</v>
      </c>
      <c r="AY1373" s="11">
        <f>IF(ISERROR(VLOOKUP(U1373,'ITWR Dump'!$A$2:$Y$5000,15,0)),0,(VLOOKUP('ILC Report'!U1373,'ITWR Dump'!$A$2:$Y$5000,15,0)))</f>
        <v>0</v>
      </c>
      <c r="AZ1373" s="11" t="str">
        <f t="shared" si="607"/>
        <v>No</v>
      </c>
      <c r="BA1373" s="11" t="str">
        <f t="shared" si="608"/>
        <v>BKI</v>
      </c>
      <c r="BB1373" s="11" t="str">
        <f t="shared" si="609"/>
        <v>MN</v>
      </c>
      <c r="BC1373" s="11" t="str">
        <f t="shared" si="610"/>
        <v>No</v>
      </c>
    </row>
    <row r="1374" spans="1:55" x14ac:dyDescent="0.3">
      <c r="A1374" s="11" t="s">
        <v>688</v>
      </c>
      <c r="B1374" s="11" t="s">
        <v>1878</v>
      </c>
      <c r="C1374" s="11" t="s">
        <v>577</v>
      </c>
      <c r="D1374" s="11" t="s">
        <v>2615</v>
      </c>
      <c r="E1374" s="38" t="s">
        <v>2904</v>
      </c>
      <c r="F1374" s="11">
        <v>20</v>
      </c>
      <c r="G1374" s="40" t="s">
        <v>218</v>
      </c>
      <c r="H1374" s="11" t="str">
        <f t="shared" si="592"/>
        <v>Regular</v>
      </c>
      <c r="I1374" s="11" t="str">
        <f t="shared" si="584"/>
        <v>INDIA</v>
      </c>
      <c r="J1374" s="11" t="str">
        <f>IF(ISERROR(VLOOKUP(C1374,'WI Vs ASM'!$B$2:$E$1000,4,0)),0,(VLOOKUP(C1374,'WI Vs ASM'!$B$2:$E$1000,4,0)))</f>
        <v>Offshore</v>
      </c>
      <c r="K1374" s="11" t="str">
        <f>IF(ISERROR(VLOOKUP(C1374,'WI Vs ASM'!$B$2:$F$1000,5,0)),0,(VLOOKUP(C1374,'WI Vs ASM'!$B$2:$F$1000,5,0)))</f>
        <v>02-Variable Billable</v>
      </c>
      <c r="L1374" s="11" t="str">
        <f>IF(ISERROR(VLOOKUP(C1374,'WI Vs ASM'!$B$2:$D$1000,3,0)),0,(VLOOKUP(C1374,'WI Vs ASM'!$B$2:$D$1000,3,0)))</f>
        <v>78-Landed BA-SE Offshore</v>
      </c>
      <c r="M1374" s="11" t="str">
        <f>IF(ISERROR(VLOOKUP(C1374,'WI Vs ASM'!$B$2:$I$1000,8,0)),0,(VLOOKUP(C1374,'WI Vs ASM'!$B$2:$I$1000,8,0)))</f>
        <v>Rahul Soman</v>
      </c>
      <c r="N1374" s="11" t="str">
        <f>IF(ISERROR(VLOOKUP(C1374,'WI Vs ASM'!$B$2:$G$1000,6,0)),0,(VLOOKUP(C1374,'WI Vs ASM'!$B$2:$G$1000,6,0)))</f>
        <v>FFIC Account Team</v>
      </c>
      <c r="O1374" s="11" t="str">
        <f>IF(ISERROR(VLOOKUP(C1374,'WI Vs ASM'!$B$2:$H$1000,7,0)),0,(VLOOKUP(C1374,'WI Vs ASM'!$B$2:$H$1000,7,0)))</f>
        <v>FFIC Account Team</v>
      </c>
      <c r="P1374" s="11" t="str">
        <f t="shared" si="585"/>
        <v>May-17</v>
      </c>
      <c r="Q1374" s="11" t="str">
        <f t="shared" si="586"/>
        <v>Q2</v>
      </c>
      <c r="R1374" s="11" t="str">
        <f>IF(ISERROR(VLOOKUP(C1374,'WI Vs ASM'!$B$2:$J$1000,9,0)),0,(VLOOKUP(C1374,'WI Vs ASM'!$B$2:$J$1000,9,0)))</f>
        <v>Jyothi Pai</v>
      </c>
      <c r="S1374" s="11" t="str">
        <f>IF(ISERROR(VLOOKUP(C1374,'WI Vs ASM'!$B$2:$K$1000,10,0)),0,(VLOOKUP(C1374,'WI Vs ASM'!$B$2:$K$1000,10,0)))</f>
        <v>Vasudevan Srinivasan</v>
      </c>
      <c r="T1374" s="11" t="str">
        <f>IF(ISERROR(VLOOKUP(C1374,'WI Vs ASM'!$B$2:$L$1000,11,0)),0,(VLOOKUP(C1374,'WI Vs ASM'!$B$2:$L$1000,11,0)))</f>
        <v>Noha Salama</v>
      </c>
      <c r="U1374" s="11" t="e">
        <f t="shared" si="593"/>
        <v>#VALUE!</v>
      </c>
      <c r="V1374" s="11" t="str">
        <f t="shared" si="587"/>
        <v>No</v>
      </c>
      <c r="W1374" s="11" t="str">
        <f t="shared" si="588"/>
        <v>Yes</v>
      </c>
      <c r="X1374" s="11" t="str">
        <f t="shared" si="589"/>
        <v>Yes</v>
      </c>
      <c r="Y1374" s="11" t="str">
        <f t="shared" si="590"/>
        <v>No</v>
      </c>
      <c r="Z1374" s="11" t="str">
        <f t="shared" si="591"/>
        <v>No</v>
      </c>
      <c r="AA1374" s="11" t="str">
        <f t="shared" si="594"/>
        <v>No</v>
      </c>
      <c r="AB1374" s="11">
        <f>IF(ISERROR(VLOOKUP(U1374,'ITWR Dump'!$A$2:$Y$5000,24,0)),0,(VLOOKUP('ILC Report'!U1374,'ITWR Dump'!$A$2:$Y$5000,24,0)))</f>
        <v>0</v>
      </c>
      <c r="AC1374" s="11" t="str">
        <f t="shared" si="595"/>
        <v>Yes</v>
      </c>
      <c r="AD1374" s="11" t="str">
        <f t="shared" si="596"/>
        <v>BASE/Staff Aug</v>
      </c>
      <c r="AE1374" s="11">
        <f>IF(ISERROR(VLOOKUP(U1374,'ITWR Dump'!$A$2:$Y$5000,13,0)),0,(VLOOKUP(U1374,'ITWR Dump'!$A$2:$Y$5000,13,0)))</f>
        <v>0</v>
      </c>
      <c r="AF1374" s="11">
        <f>IF(ISERROR(VLOOKUP(U1374,'ITWR Dump'!$A$2:$Y$5000,11,0)),0,(VLOOKUP(U1374,'ITWR Dump'!$A$2:$Y$5000,11,0)))</f>
        <v>0</v>
      </c>
      <c r="AG1374" s="11">
        <f>IF(ISERROR(VLOOKUP(U1374,'ITWR Dump'!$A$2:$Y$5000,2,0)),0,(VLOOKUP(U1374,'ITWR Dump'!$A$2:$Y$5000,2,0)))</f>
        <v>0</v>
      </c>
      <c r="AH1374" s="11">
        <f>IF(ISERROR(VLOOKUP(U1374,'ITWR Dump'!$A$2:$Y$5000,14,0)),0,(VLOOKUP(U1374,'ITWR Dump'!$A$2:$Y$5000,14,0)))</f>
        <v>0</v>
      </c>
      <c r="AI1374" s="11" t="str">
        <f t="shared" si="597"/>
        <v>78-Landed BA-SE Offshore</v>
      </c>
      <c r="AJ1374" s="11" t="str">
        <f t="shared" si="598"/>
        <v>Offshore</v>
      </c>
      <c r="AK1374" s="11" t="str">
        <f>IF(ISERROR(VLOOKUP(A1374,'Team Data'!$C$2:$U$213,17,0)),0,(VLOOKUP(A1374,'Team Data'!$C$2:$U$213,17,0)))</f>
        <v>IMS and FN</v>
      </c>
      <c r="AL1374" s="11" t="str">
        <f t="shared" si="599"/>
        <v>2017-04-24</v>
      </c>
      <c r="AM1374" s="11">
        <f>IF(ISERROR(VLOOKUP(U1374,'ITWR Dump'!$A$2:$Y$5000,16,0)),0,(VLOOKUP(U1374,'ITWR Dump'!$A$2:$Y$5000,16,0)))</f>
        <v>0</v>
      </c>
      <c r="AN1374" s="11">
        <f>IF(ISERROR(VLOOKUP(U1374,'ITWR Dump'!$A$2:$Y$5000,18,0)),0,(VLOOKUP(U1374,'ITWR Dump'!$A$2:$Y$5000,18,0)))</f>
        <v>0</v>
      </c>
      <c r="AO1374" s="11">
        <f>IF(ISERROR(VLOOKUP(U1374,'ITWR Dump'!$A$2:$Y$5000,25,0)),0,(VLOOKUP('ILC Report'!U1374,'ITWR Dump'!$A$2:$Y$5000,25,0)))</f>
        <v>0</v>
      </c>
      <c r="AP1374" s="11">
        <f t="shared" si="600"/>
        <v>0</v>
      </c>
      <c r="AQ1374" s="26">
        <f t="shared" si="601"/>
        <v>0</v>
      </c>
      <c r="AR1374" s="26">
        <f t="shared" si="602"/>
        <v>0</v>
      </c>
      <c r="AS1374" s="26">
        <f t="shared" si="603"/>
        <v>0</v>
      </c>
      <c r="AT1374" s="26">
        <f t="shared" si="604"/>
        <v>0</v>
      </c>
      <c r="AU1374" s="26">
        <f t="shared" si="605"/>
        <v>0</v>
      </c>
      <c r="AV1374" s="26">
        <f t="shared" si="606"/>
        <v>0</v>
      </c>
      <c r="AW1374" s="11" t="s">
        <v>653</v>
      </c>
      <c r="AX1374" s="11" t="str">
        <f>VLOOKUP(L1374,Group!$A$2:$B$1000,2,0)</f>
        <v>Enhancement</v>
      </c>
      <c r="AY1374" s="11">
        <f>IF(ISERROR(VLOOKUP(U1374,'ITWR Dump'!$A$2:$Y$5000,15,0)),0,(VLOOKUP('ILC Report'!U1374,'ITWR Dump'!$A$2:$Y$5000,15,0)))</f>
        <v>0</v>
      </c>
      <c r="AZ1374" s="11" t="str">
        <f t="shared" si="607"/>
        <v>No</v>
      </c>
      <c r="BA1374" s="11" t="str">
        <f t="shared" si="608"/>
        <v>BKI</v>
      </c>
      <c r="BB1374" s="11" t="str">
        <f t="shared" si="609"/>
        <v>LB</v>
      </c>
      <c r="BC1374" s="11" t="str">
        <f t="shared" si="610"/>
        <v>No</v>
      </c>
    </row>
    <row r="1375" spans="1:55" x14ac:dyDescent="0.3">
      <c r="A1375" s="11" t="s">
        <v>688</v>
      </c>
      <c r="B1375" s="11" t="s">
        <v>1878</v>
      </c>
      <c r="C1375" s="11" t="s">
        <v>578</v>
      </c>
      <c r="D1375" s="11" t="s">
        <v>2616</v>
      </c>
      <c r="E1375" s="38" t="s">
        <v>2904</v>
      </c>
      <c r="F1375" s="11">
        <v>23</v>
      </c>
      <c r="G1375" s="40" t="s">
        <v>2905</v>
      </c>
      <c r="H1375" s="11" t="str">
        <f t="shared" si="592"/>
        <v>Standby</v>
      </c>
      <c r="I1375" s="11" t="str">
        <f t="shared" si="584"/>
        <v>INDIA</v>
      </c>
      <c r="J1375" s="11" t="str">
        <f>IF(ISERROR(VLOOKUP(C1375,'WI Vs ASM'!$B$2:$E$1000,4,0)),0,(VLOOKUP(C1375,'WI Vs ASM'!$B$2:$E$1000,4,0)))</f>
        <v>Offshore</v>
      </c>
      <c r="K1375" s="11" t="str">
        <f>IF(ISERROR(VLOOKUP(C1375,'WI Vs ASM'!$B$2:$F$1000,5,0)),0,(VLOOKUP(C1375,'WI Vs ASM'!$B$2:$F$1000,5,0)))</f>
        <v>01-Fixed Price</v>
      </c>
      <c r="L1375" s="11" t="str">
        <f>IF(ISERROR(VLOOKUP(C1375,'WI Vs ASM'!$B$2:$D$1000,3,0)),0,(VLOOKUP(C1375,'WI Vs ASM'!$B$2:$D$1000,3,0)))</f>
        <v>01-Maintenance Offshore</v>
      </c>
      <c r="M1375" s="11" t="str">
        <f>IF(ISERROR(VLOOKUP(C1375,'WI Vs ASM'!$B$2:$I$1000,8,0)),0,(VLOOKUP(C1375,'WI Vs ASM'!$B$2:$I$1000,8,0)))</f>
        <v>Vinodh</v>
      </c>
      <c r="N1375" s="11" t="str">
        <f>IF(ISERROR(VLOOKUP(C1375,'WI Vs ASM'!$B$2:$G$1000,6,0)),0,(VLOOKUP(C1375,'WI Vs ASM'!$B$2:$G$1000,6,0)))</f>
        <v>FFIC Account Team</v>
      </c>
      <c r="O1375" s="11" t="str">
        <f>IF(ISERROR(VLOOKUP(C1375,'WI Vs ASM'!$B$2:$H$1000,7,0)),0,(VLOOKUP(C1375,'WI Vs ASM'!$B$2:$H$1000,7,0)))</f>
        <v>FFIC Account Team</v>
      </c>
      <c r="P1375" s="11" t="str">
        <f t="shared" si="585"/>
        <v>May-17</v>
      </c>
      <c r="Q1375" s="11" t="str">
        <f t="shared" si="586"/>
        <v>Q2</v>
      </c>
      <c r="R1375" s="11" t="str">
        <f>IF(ISERROR(VLOOKUP(C1375,'WI Vs ASM'!$B$2:$J$1000,9,0)),0,(VLOOKUP(C1375,'WI Vs ASM'!$B$2:$J$1000,9,0)))</f>
        <v>Manash M Dutta</v>
      </c>
      <c r="S1375" s="11" t="str">
        <f>IF(ISERROR(VLOOKUP(C1375,'WI Vs ASM'!$B$2:$K$1000,10,0)),0,(VLOOKUP(C1375,'WI Vs ASM'!$B$2:$K$1000,10,0)))</f>
        <v>Rick Alvarez</v>
      </c>
      <c r="T1375" s="11" t="str">
        <f>IF(ISERROR(VLOOKUP(C1375,'WI Vs ASM'!$B$2:$L$1000,11,0)),0,(VLOOKUP(C1375,'WI Vs ASM'!$B$2:$L$1000,11,0)))</f>
        <v>Rick Alvarez</v>
      </c>
      <c r="U1375" s="11" t="e">
        <f t="shared" si="593"/>
        <v>#VALUE!</v>
      </c>
      <c r="V1375" s="11" t="str">
        <f t="shared" si="587"/>
        <v>No</v>
      </c>
      <c r="W1375" s="11" t="str">
        <f t="shared" si="588"/>
        <v>Yes</v>
      </c>
      <c r="X1375" s="11" t="str">
        <f t="shared" si="589"/>
        <v>No</v>
      </c>
      <c r="Y1375" s="11" t="str">
        <f t="shared" si="590"/>
        <v>No</v>
      </c>
      <c r="Z1375" s="11" t="str">
        <f t="shared" si="591"/>
        <v>No</v>
      </c>
      <c r="AA1375" s="11" t="str">
        <f t="shared" si="594"/>
        <v>No</v>
      </c>
      <c r="AB1375" s="11">
        <f>IF(ISERROR(VLOOKUP(U1375,'ITWR Dump'!$A$2:$Y$5000,24,0)),0,(VLOOKUP('ILC Report'!U1375,'ITWR Dump'!$A$2:$Y$5000,24,0)))</f>
        <v>0</v>
      </c>
      <c r="AC1375" s="11" t="str">
        <f t="shared" si="595"/>
        <v>No</v>
      </c>
      <c r="AD1375" s="11" t="str">
        <f t="shared" si="596"/>
        <v/>
      </c>
      <c r="AE1375" s="11">
        <f>IF(ISERROR(VLOOKUP(U1375,'ITWR Dump'!$A$2:$Y$5000,13,0)),0,(VLOOKUP(U1375,'ITWR Dump'!$A$2:$Y$5000,13,0)))</f>
        <v>0</v>
      </c>
      <c r="AF1375" s="11">
        <f>IF(ISERROR(VLOOKUP(U1375,'ITWR Dump'!$A$2:$Y$5000,11,0)),0,(VLOOKUP(U1375,'ITWR Dump'!$A$2:$Y$5000,11,0)))</f>
        <v>0</v>
      </c>
      <c r="AG1375" s="11">
        <f>IF(ISERROR(VLOOKUP(U1375,'ITWR Dump'!$A$2:$Y$5000,2,0)),0,(VLOOKUP(U1375,'ITWR Dump'!$A$2:$Y$5000,2,0)))</f>
        <v>0</v>
      </c>
      <c r="AH1375" s="11">
        <f>IF(ISERROR(VLOOKUP(U1375,'ITWR Dump'!$A$2:$Y$5000,14,0)),0,(VLOOKUP(U1375,'ITWR Dump'!$A$2:$Y$5000,14,0)))</f>
        <v>0</v>
      </c>
      <c r="AI1375" s="11" t="str">
        <f t="shared" si="597"/>
        <v>Standby Hours</v>
      </c>
      <c r="AJ1375" s="11" t="str">
        <f t="shared" si="598"/>
        <v>Offshore</v>
      </c>
      <c r="AK1375" s="11" t="str">
        <f>IF(ISERROR(VLOOKUP(A1375,'Team Data'!$C$2:$U$213,17,0)),0,(VLOOKUP(A1375,'Team Data'!$C$2:$U$213,17,0)))</f>
        <v>IMS and FN</v>
      </c>
      <c r="AL1375" s="11" t="str">
        <f t="shared" si="599"/>
        <v>2017-04-24</v>
      </c>
      <c r="AM1375" s="11">
        <f>IF(ISERROR(VLOOKUP(U1375,'ITWR Dump'!$A$2:$Y$5000,16,0)),0,(VLOOKUP(U1375,'ITWR Dump'!$A$2:$Y$5000,16,0)))</f>
        <v>0</v>
      </c>
      <c r="AN1375" s="11">
        <f>IF(ISERROR(VLOOKUP(U1375,'ITWR Dump'!$A$2:$Y$5000,18,0)),0,(VLOOKUP(U1375,'ITWR Dump'!$A$2:$Y$5000,18,0)))</f>
        <v>0</v>
      </c>
      <c r="AO1375" s="11">
        <f>IF(ISERROR(VLOOKUP(U1375,'ITWR Dump'!$A$2:$Y$5000,25,0)),0,(VLOOKUP('ILC Report'!U1375,'ITWR Dump'!$A$2:$Y$5000,25,0)))</f>
        <v>0</v>
      </c>
      <c r="AP1375" s="11">
        <f t="shared" si="600"/>
        <v>0</v>
      </c>
      <c r="AQ1375" s="26">
        <f t="shared" si="601"/>
        <v>0</v>
      </c>
      <c r="AR1375" s="26">
        <f t="shared" si="602"/>
        <v>0</v>
      </c>
      <c r="AS1375" s="26">
        <f t="shared" si="603"/>
        <v>0</v>
      </c>
      <c r="AT1375" s="26">
        <f t="shared" si="604"/>
        <v>0</v>
      </c>
      <c r="AU1375" s="26">
        <f t="shared" si="605"/>
        <v>0</v>
      </c>
      <c r="AV1375" s="26">
        <f t="shared" si="606"/>
        <v>0</v>
      </c>
      <c r="AW1375" s="11" t="s">
        <v>653</v>
      </c>
      <c r="AX1375" s="11" t="str">
        <f>VLOOKUP(L1375,Group!$A$2:$B$1000,2,0)</f>
        <v>Maintenance</v>
      </c>
      <c r="AY1375" s="11">
        <f>IF(ISERROR(VLOOKUP(U1375,'ITWR Dump'!$A$2:$Y$5000,15,0)),0,(VLOOKUP('ILC Report'!U1375,'ITWR Dump'!$A$2:$Y$5000,15,0)))</f>
        <v>0</v>
      </c>
      <c r="AZ1375" s="11" t="str">
        <f t="shared" si="607"/>
        <v>No</v>
      </c>
      <c r="BA1375" s="11" t="str">
        <f t="shared" si="608"/>
        <v>BKI</v>
      </c>
      <c r="BB1375" s="11" t="str">
        <f t="shared" si="609"/>
        <v>MN</v>
      </c>
      <c r="BC1375" s="11" t="str">
        <f t="shared" si="610"/>
        <v>No</v>
      </c>
    </row>
    <row r="1376" spans="1:55" x14ac:dyDescent="0.3">
      <c r="A1376" s="11" t="s">
        <v>688</v>
      </c>
      <c r="B1376" s="11" t="s">
        <v>1878</v>
      </c>
      <c r="C1376" s="11" t="s">
        <v>608</v>
      </c>
      <c r="D1376" s="11" t="s">
        <v>2617</v>
      </c>
      <c r="E1376" s="38" t="s">
        <v>2904</v>
      </c>
      <c r="F1376" s="11">
        <v>5</v>
      </c>
      <c r="G1376" s="40" t="s">
        <v>218</v>
      </c>
      <c r="H1376" s="11" t="str">
        <f t="shared" si="592"/>
        <v>Regular</v>
      </c>
      <c r="I1376" s="11" t="str">
        <f t="shared" si="584"/>
        <v>INDIA</v>
      </c>
      <c r="J1376" s="11" t="str">
        <f>IF(ISERROR(VLOOKUP(C1376,'WI Vs ASM'!$B$2:$E$1000,4,0)),0,(VLOOKUP(C1376,'WI Vs ASM'!$B$2:$E$1000,4,0)))</f>
        <v>Offshore</v>
      </c>
      <c r="K1376" s="11" t="str">
        <f>IF(ISERROR(VLOOKUP(C1376,'WI Vs ASM'!$B$2:$F$1000,5,0)),0,(VLOOKUP(C1376,'WI Vs ASM'!$B$2:$F$1000,5,0)))</f>
        <v>02-Variable Billable</v>
      </c>
      <c r="L1376" s="11" t="str">
        <f>IF(ISERROR(VLOOKUP(C1376,'WI Vs ASM'!$B$2:$D$1000,3,0)),0,(VLOOKUP(C1376,'WI Vs ASM'!$B$2:$D$1000,3,0)))</f>
        <v>78-Landed BA-SE Offshore</v>
      </c>
      <c r="M1376" s="11" t="str">
        <f>IF(ISERROR(VLOOKUP(C1376,'WI Vs ASM'!$B$2:$I$1000,8,0)),0,(VLOOKUP(C1376,'WI Vs ASM'!$B$2:$I$1000,8,0)))</f>
        <v>Rahul Soman</v>
      </c>
      <c r="N1376" s="11" t="str">
        <f>IF(ISERROR(VLOOKUP(C1376,'WI Vs ASM'!$B$2:$G$1000,6,0)),0,(VLOOKUP(C1376,'WI Vs ASM'!$B$2:$G$1000,6,0)))</f>
        <v>FFIC Account Team</v>
      </c>
      <c r="O1376" s="11" t="str">
        <f>IF(ISERROR(VLOOKUP(C1376,'WI Vs ASM'!$B$2:$H$1000,7,0)),0,(VLOOKUP(C1376,'WI Vs ASM'!$B$2:$H$1000,7,0)))</f>
        <v>Agency Apps &amp; Spl Project</v>
      </c>
      <c r="P1376" s="11" t="str">
        <f t="shared" si="585"/>
        <v>May-17</v>
      </c>
      <c r="Q1376" s="11" t="str">
        <f t="shared" si="586"/>
        <v>Q2</v>
      </c>
      <c r="R1376" s="11" t="str">
        <f>IF(ISERROR(VLOOKUP(C1376,'WI Vs ASM'!$B$2:$J$1000,9,0)),0,(VLOOKUP(C1376,'WI Vs ASM'!$B$2:$J$1000,9,0)))</f>
        <v>Jyothi Pai</v>
      </c>
      <c r="S1376" s="11" t="str">
        <f>IF(ISERROR(VLOOKUP(C1376,'WI Vs ASM'!$B$2:$K$1000,10,0)),0,(VLOOKUP(C1376,'WI Vs ASM'!$B$2:$K$1000,10,0)))</f>
        <v>Ann M Bento</v>
      </c>
      <c r="T1376" s="11" t="str">
        <f>IF(ISERROR(VLOOKUP(C1376,'WI Vs ASM'!$B$2:$L$1000,11,0)),0,(VLOOKUP(C1376,'WI Vs ASM'!$B$2:$L$1000,11,0)))</f>
        <v>Ann M Bento</v>
      </c>
      <c r="U1376" s="11" t="e">
        <f t="shared" si="593"/>
        <v>#VALUE!</v>
      </c>
      <c r="V1376" s="11" t="str">
        <f t="shared" si="587"/>
        <v>No</v>
      </c>
      <c r="W1376" s="11" t="str">
        <f t="shared" si="588"/>
        <v>Yes</v>
      </c>
      <c r="X1376" s="11" t="str">
        <f t="shared" si="589"/>
        <v>Yes</v>
      </c>
      <c r="Y1376" s="11" t="str">
        <f t="shared" si="590"/>
        <v>No</v>
      </c>
      <c r="Z1376" s="11" t="str">
        <f t="shared" si="591"/>
        <v>No</v>
      </c>
      <c r="AA1376" s="11" t="str">
        <f t="shared" si="594"/>
        <v>No</v>
      </c>
      <c r="AB1376" s="11">
        <f>IF(ISERROR(VLOOKUP(U1376,'ITWR Dump'!$A$2:$Y$5000,24,0)),0,(VLOOKUP('ILC Report'!U1376,'ITWR Dump'!$A$2:$Y$5000,24,0)))</f>
        <v>0</v>
      </c>
      <c r="AC1376" s="11" t="str">
        <f t="shared" si="595"/>
        <v>Yes</v>
      </c>
      <c r="AD1376" s="11" t="str">
        <f t="shared" si="596"/>
        <v>BASE/Staff Aug</v>
      </c>
      <c r="AE1376" s="11">
        <f>IF(ISERROR(VLOOKUP(U1376,'ITWR Dump'!$A$2:$Y$5000,13,0)),0,(VLOOKUP(U1376,'ITWR Dump'!$A$2:$Y$5000,13,0)))</f>
        <v>0</v>
      </c>
      <c r="AF1376" s="11">
        <f>IF(ISERROR(VLOOKUP(U1376,'ITWR Dump'!$A$2:$Y$5000,11,0)),0,(VLOOKUP(U1376,'ITWR Dump'!$A$2:$Y$5000,11,0)))</f>
        <v>0</v>
      </c>
      <c r="AG1376" s="11">
        <f>IF(ISERROR(VLOOKUP(U1376,'ITWR Dump'!$A$2:$Y$5000,2,0)),0,(VLOOKUP(U1376,'ITWR Dump'!$A$2:$Y$5000,2,0)))</f>
        <v>0</v>
      </c>
      <c r="AH1376" s="11">
        <f>IF(ISERROR(VLOOKUP(U1376,'ITWR Dump'!$A$2:$Y$5000,14,0)),0,(VLOOKUP(U1376,'ITWR Dump'!$A$2:$Y$5000,14,0)))</f>
        <v>0</v>
      </c>
      <c r="AI1376" s="11" t="str">
        <f t="shared" si="597"/>
        <v>78-Landed BA-SE Offshore</v>
      </c>
      <c r="AJ1376" s="11" t="str">
        <f t="shared" si="598"/>
        <v>Offshore</v>
      </c>
      <c r="AK1376" s="11" t="str">
        <f>IF(ISERROR(VLOOKUP(A1376,'Team Data'!$C$2:$U$213,17,0)),0,(VLOOKUP(A1376,'Team Data'!$C$2:$U$213,17,0)))</f>
        <v>IMS and FN</v>
      </c>
      <c r="AL1376" s="11" t="str">
        <f t="shared" si="599"/>
        <v>2017-04-24</v>
      </c>
      <c r="AM1376" s="11">
        <f>IF(ISERROR(VLOOKUP(U1376,'ITWR Dump'!$A$2:$Y$5000,16,0)),0,(VLOOKUP(U1376,'ITWR Dump'!$A$2:$Y$5000,16,0)))</f>
        <v>0</v>
      </c>
      <c r="AN1376" s="11">
        <f>IF(ISERROR(VLOOKUP(U1376,'ITWR Dump'!$A$2:$Y$5000,18,0)),0,(VLOOKUP(U1376,'ITWR Dump'!$A$2:$Y$5000,18,0)))</f>
        <v>0</v>
      </c>
      <c r="AO1376" s="11">
        <f>IF(ISERROR(VLOOKUP(U1376,'ITWR Dump'!$A$2:$Y$5000,25,0)),0,(VLOOKUP('ILC Report'!U1376,'ITWR Dump'!$A$2:$Y$5000,25,0)))</f>
        <v>0</v>
      </c>
      <c r="AP1376" s="11">
        <f t="shared" si="600"/>
        <v>0</v>
      </c>
      <c r="AQ1376" s="26">
        <f t="shared" si="601"/>
        <v>0</v>
      </c>
      <c r="AR1376" s="26">
        <f t="shared" si="602"/>
        <v>0</v>
      </c>
      <c r="AS1376" s="26">
        <f t="shared" si="603"/>
        <v>0</v>
      </c>
      <c r="AT1376" s="26">
        <f t="shared" si="604"/>
        <v>0</v>
      </c>
      <c r="AU1376" s="26">
        <f t="shared" si="605"/>
        <v>0</v>
      </c>
      <c r="AV1376" s="26">
        <f t="shared" si="606"/>
        <v>0</v>
      </c>
      <c r="AW1376" s="11" t="s">
        <v>653</v>
      </c>
      <c r="AX1376" s="11" t="str">
        <f>VLOOKUP(L1376,Group!$A$2:$B$1000,2,0)</f>
        <v>Enhancement</v>
      </c>
      <c r="AY1376" s="11">
        <f>IF(ISERROR(VLOOKUP(U1376,'ITWR Dump'!$A$2:$Y$5000,15,0)),0,(VLOOKUP('ILC Report'!U1376,'ITWR Dump'!$A$2:$Y$5000,15,0)))</f>
        <v>0</v>
      </c>
      <c r="AZ1376" s="11" t="str">
        <f t="shared" si="607"/>
        <v>No</v>
      </c>
      <c r="BA1376" s="11" t="str">
        <f t="shared" si="608"/>
        <v>BKI</v>
      </c>
      <c r="BB1376" s="11" t="str">
        <f t="shared" si="609"/>
        <v>LB</v>
      </c>
      <c r="BC1376" s="11" t="str">
        <f t="shared" si="610"/>
        <v>No</v>
      </c>
    </row>
    <row r="1377" spans="1:55" x14ac:dyDescent="0.3">
      <c r="A1377" s="11" t="s">
        <v>688</v>
      </c>
      <c r="B1377" s="11" t="s">
        <v>1878</v>
      </c>
      <c r="C1377" s="11" t="s">
        <v>608</v>
      </c>
      <c r="D1377" s="11" t="s">
        <v>2618</v>
      </c>
      <c r="E1377" s="38" t="s">
        <v>2904</v>
      </c>
      <c r="F1377" s="11">
        <v>8</v>
      </c>
      <c r="G1377" s="40" t="s">
        <v>218</v>
      </c>
      <c r="H1377" s="11" t="str">
        <f t="shared" si="592"/>
        <v>Regular</v>
      </c>
      <c r="I1377" s="11" t="str">
        <f t="shared" si="584"/>
        <v>INDIA</v>
      </c>
      <c r="J1377" s="11" t="str">
        <f>IF(ISERROR(VLOOKUP(C1377,'WI Vs ASM'!$B$2:$E$1000,4,0)),0,(VLOOKUP(C1377,'WI Vs ASM'!$B$2:$E$1000,4,0)))</f>
        <v>Offshore</v>
      </c>
      <c r="K1377" s="11" t="str">
        <f>IF(ISERROR(VLOOKUP(C1377,'WI Vs ASM'!$B$2:$F$1000,5,0)),0,(VLOOKUP(C1377,'WI Vs ASM'!$B$2:$F$1000,5,0)))</f>
        <v>02-Variable Billable</v>
      </c>
      <c r="L1377" s="11" t="str">
        <f>IF(ISERROR(VLOOKUP(C1377,'WI Vs ASM'!$B$2:$D$1000,3,0)),0,(VLOOKUP(C1377,'WI Vs ASM'!$B$2:$D$1000,3,0)))</f>
        <v>78-Landed BA-SE Offshore</v>
      </c>
      <c r="M1377" s="11" t="str">
        <f>IF(ISERROR(VLOOKUP(C1377,'WI Vs ASM'!$B$2:$I$1000,8,0)),0,(VLOOKUP(C1377,'WI Vs ASM'!$B$2:$I$1000,8,0)))</f>
        <v>Rahul Soman</v>
      </c>
      <c r="N1377" s="11" t="str">
        <f>IF(ISERROR(VLOOKUP(C1377,'WI Vs ASM'!$B$2:$G$1000,6,0)),0,(VLOOKUP(C1377,'WI Vs ASM'!$B$2:$G$1000,6,0)))</f>
        <v>FFIC Account Team</v>
      </c>
      <c r="O1377" s="11" t="str">
        <f>IF(ISERROR(VLOOKUP(C1377,'WI Vs ASM'!$B$2:$H$1000,7,0)),0,(VLOOKUP(C1377,'WI Vs ASM'!$B$2:$H$1000,7,0)))</f>
        <v>Agency Apps &amp; Spl Project</v>
      </c>
      <c r="P1377" s="11" t="str">
        <f t="shared" si="585"/>
        <v>May-17</v>
      </c>
      <c r="Q1377" s="11" t="str">
        <f t="shared" si="586"/>
        <v>Q2</v>
      </c>
      <c r="R1377" s="11" t="str">
        <f>IF(ISERROR(VLOOKUP(C1377,'WI Vs ASM'!$B$2:$J$1000,9,0)),0,(VLOOKUP(C1377,'WI Vs ASM'!$B$2:$J$1000,9,0)))</f>
        <v>Jyothi Pai</v>
      </c>
      <c r="S1377" s="11" t="str">
        <f>IF(ISERROR(VLOOKUP(C1377,'WI Vs ASM'!$B$2:$K$1000,10,0)),0,(VLOOKUP(C1377,'WI Vs ASM'!$B$2:$K$1000,10,0)))</f>
        <v>Ann M Bento</v>
      </c>
      <c r="T1377" s="11" t="str">
        <f>IF(ISERROR(VLOOKUP(C1377,'WI Vs ASM'!$B$2:$L$1000,11,0)),0,(VLOOKUP(C1377,'WI Vs ASM'!$B$2:$L$1000,11,0)))</f>
        <v>Ann M Bento</v>
      </c>
      <c r="U1377" s="11" t="e">
        <f t="shared" si="593"/>
        <v>#VALUE!</v>
      </c>
      <c r="V1377" s="11" t="str">
        <f t="shared" si="587"/>
        <v>No</v>
      </c>
      <c r="W1377" s="11" t="str">
        <f t="shared" si="588"/>
        <v>Yes</v>
      </c>
      <c r="X1377" s="11" t="str">
        <f t="shared" si="589"/>
        <v>Yes</v>
      </c>
      <c r="Y1377" s="11" t="str">
        <f t="shared" si="590"/>
        <v>No</v>
      </c>
      <c r="Z1377" s="11" t="str">
        <f t="shared" si="591"/>
        <v>No</v>
      </c>
      <c r="AA1377" s="11" t="str">
        <f t="shared" si="594"/>
        <v>No</v>
      </c>
      <c r="AB1377" s="11">
        <f>IF(ISERROR(VLOOKUP(U1377,'ITWR Dump'!$A$2:$Y$5000,24,0)),0,(VLOOKUP('ILC Report'!U1377,'ITWR Dump'!$A$2:$Y$5000,24,0)))</f>
        <v>0</v>
      </c>
      <c r="AC1377" s="11" t="str">
        <f t="shared" si="595"/>
        <v>Yes</v>
      </c>
      <c r="AD1377" s="11" t="str">
        <f t="shared" si="596"/>
        <v>BASE/Staff Aug</v>
      </c>
      <c r="AE1377" s="11">
        <f>IF(ISERROR(VLOOKUP(U1377,'ITWR Dump'!$A$2:$Y$5000,13,0)),0,(VLOOKUP(U1377,'ITWR Dump'!$A$2:$Y$5000,13,0)))</f>
        <v>0</v>
      </c>
      <c r="AF1377" s="11">
        <f>IF(ISERROR(VLOOKUP(U1377,'ITWR Dump'!$A$2:$Y$5000,11,0)),0,(VLOOKUP(U1377,'ITWR Dump'!$A$2:$Y$5000,11,0)))</f>
        <v>0</v>
      </c>
      <c r="AG1377" s="11">
        <f>IF(ISERROR(VLOOKUP(U1377,'ITWR Dump'!$A$2:$Y$5000,2,0)),0,(VLOOKUP(U1377,'ITWR Dump'!$A$2:$Y$5000,2,0)))</f>
        <v>0</v>
      </c>
      <c r="AH1377" s="11">
        <f>IF(ISERROR(VLOOKUP(U1377,'ITWR Dump'!$A$2:$Y$5000,14,0)),0,(VLOOKUP(U1377,'ITWR Dump'!$A$2:$Y$5000,14,0)))</f>
        <v>0</v>
      </c>
      <c r="AI1377" s="11" t="str">
        <f t="shared" si="597"/>
        <v>78-Landed BA-SE Offshore</v>
      </c>
      <c r="AJ1377" s="11" t="str">
        <f t="shared" si="598"/>
        <v>Offshore</v>
      </c>
      <c r="AK1377" s="11" t="str">
        <f>IF(ISERROR(VLOOKUP(A1377,'Team Data'!$C$2:$U$213,17,0)),0,(VLOOKUP(A1377,'Team Data'!$C$2:$U$213,17,0)))</f>
        <v>IMS and FN</v>
      </c>
      <c r="AL1377" s="11" t="str">
        <f t="shared" si="599"/>
        <v>2017-04-24</v>
      </c>
      <c r="AM1377" s="11">
        <f>IF(ISERROR(VLOOKUP(U1377,'ITWR Dump'!$A$2:$Y$5000,16,0)),0,(VLOOKUP(U1377,'ITWR Dump'!$A$2:$Y$5000,16,0)))</f>
        <v>0</v>
      </c>
      <c r="AN1377" s="11">
        <f>IF(ISERROR(VLOOKUP(U1377,'ITWR Dump'!$A$2:$Y$5000,18,0)),0,(VLOOKUP(U1377,'ITWR Dump'!$A$2:$Y$5000,18,0)))</f>
        <v>0</v>
      </c>
      <c r="AO1377" s="11">
        <f>IF(ISERROR(VLOOKUP(U1377,'ITWR Dump'!$A$2:$Y$5000,25,0)),0,(VLOOKUP('ILC Report'!U1377,'ITWR Dump'!$A$2:$Y$5000,25,0)))</f>
        <v>0</v>
      </c>
      <c r="AP1377" s="11">
        <f t="shared" si="600"/>
        <v>0</v>
      </c>
      <c r="AQ1377" s="26">
        <f t="shared" si="601"/>
        <v>0</v>
      </c>
      <c r="AR1377" s="26">
        <f t="shared" si="602"/>
        <v>0</v>
      </c>
      <c r="AS1377" s="26">
        <f t="shared" si="603"/>
        <v>0</v>
      </c>
      <c r="AT1377" s="26">
        <f t="shared" si="604"/>
        <v>0</v>
      </c>
      <c r="AU1377" s="26">
        <f t="shared" si="605"/>
        <v>0</v>
      </c>
      <c r="AV1377" s="26">
        <f t="shared" si="606"/>
        <v>0</v>
      </c>
      <c r="AW1377" s="11" t="s">
        <v>653</v>
      </c>
      <c r="AX1377" s="11" t="str">
        <f>VLOOKUP(L1377,Group!$A$2:$B$1000,2,0)</f>
        <v>Enhancement</v>
      </c>
      <c r="AY1377" s="11">
        <f>IF(ISERROR(VLOOKUP(U1377,'ITWR Dump'!$A$2:$Y$5000,15,0)),0,(VLOOKUP('ILC Report'!U1377,'ITWR Dump'!$A$2:$Y$5000,15,0)))</f>
        <v>0</v>
      </c>
      <c r="AZ1377" s="11" t="str">
        <f t="shared" si="607"/>
        <v>No</v>
      </c>
      <c r="BA1377" s="11" t="str">
        <f t="shared" si="608"/>
        <v>BKI</v>
      </c>
      <c r="BB1377" s="11" t="str">
        <f t="shared" si="609"/>
        <v>LB</v>
      </c>
      <c r="BC1377" s="11" t="str">
        <f t="shared" si="610"/>
        <v>No</v>
      </c>
    </row>
    <row r="1378" spans="1:55" x14ac:dyDescent="0.3">
      <c r="A1378" s="11" t="s">
        <v>688</v>
      </c>
      <c r="B1378" s="11" t="s">
        <v>1878</v>
      </c>
      <c r="C1378" s="11" t="s">
        <v>591</v>
      </c>
      <c r="D1378" s="11" t="s">
        <v>2619</v>
      </c>
      <c r="E1378" s="38" t="s">
        <v>2904</v>
      </c>
      <c r="F1378" s="11">
        <v>25</v>
      </c>
      <c r="G1378" s="40" t="s">
        <v>2905</v>
      </c>
      <c r="H1378" s="11" t="str">
        <f t="shared" si="592"/>
        <v>Standby</v>
      </c>
      <c r="I1378" s="11" t="str">
        <f t="shared" si="584"/>
        <v>INDIA</v>
      </c>
      <c r="J1378" s="11" t="str">
        <f>IF(ISERROR(VLOOKUP(C1378,'WI Vs ASM'!$B$2:$E$1000,4,0)),0,(VLOOKUP(C1378,'WI Vs ASM'!$B$2:$E$1000,4,0)))</f>
        <v>Offshore</v>
      </c>
      <c r="K1378" s="11" t="str">
        <f>IF(ISERROR(VLOOKUP(C1378,'WI Vs ASM'!$B$2:$F$1000,5,0)),0,(VLOOKUP(C1378,'WI Vs ASM'!$B$2:$F$1000,5,0)))</f>
        <v>01-Fixed Price</v>
      </c>
      <c r="L1378" s="11" t="str">
        <f>IF(ISERROR(VLOOKUP(C1378,'WI Vs ASM'!$B$2:$D$1000,3,0)),0,(VLOOKUP(C1378,'WI Vs ASM'!$B$2:$D$1000,3,0)))</f>
        <v>01-Maintenance Offshore</v>
      </c>
      <c r="M1378" s="11" t="str">
        <f>IF(ISERROR(VLOOKUP(C1378,'WI Vs ASM'!$B$2:$I$1000,8,0)),0,(VLOOKUP(C1378,'WI Vs ASM'!$B$2:$I$1000,8,0)))</f>
        <v>Rahul Soman</v>
      </c>
      <c r="N1378" s="11" t="str">
        <f>IF(ISERROR(VLOOKUP(C1378,'WI Vs ASM'!$B$2:$G$1000,6,0)),0,(VLOOKUP(C1378,'WI Vs ASM'!$B$2:$G$1000,6,0)))</f>
        <v>FileNet</v>
      </c>
      <c r="O1378" s="11" t="str">
        <f>IF(ISERROR(VLOOKUP(C1378,'WI Vs ASM'!$B$2:$H$1000,7,0)),0,(VLOOKUP(C1378,'WI Vs ASM'!$B$2:$H$1000,7,0)))</f>
        <v>FileNet</v>
      </c>
      <c r="P1378" s="11" t="str">
        <f t="shared" si="585"/>
        <v>May-17</v>
      </c>
      <c r="Q1378" s="11" t="str">
        <f t="shared" si="586"/>
        <v>Q2</v>
      </c>
      <c r="R1378" s="11" t="str">
        <f>IF(ISERROR(VLOOKUP(C1378,'WI Vs ASM'!$B$2:$J$1000,9,0)),0,(VLOOKUP(C1378,'WI Vs ASM'!$B$2:$J$1000,9,0)))</f>
        <v>Jyothi Pai</v>
      </c>
      <c r="S1378" s="11" t="str">
        <f>IF(ISERROR(VLOOKUP(C1378,'WI Vs ASM'!$B$2:$K$1000,10,0)),0,(VLOOKUP(C1378,'WI Vs ASM'!$B$2:$K$1000,10,0)))</f>
        <v>Vasudevan Srinivasan</v>
      </c>
      <c r="T1378" s="11" t="str">
        <f>IF(ISERROR(VLOOKUP(C1378,'WI Vs ASM'!$B$2:$L$1000,11,0)),0,(VLOOKUP(C1378,'WI Vs ASM'!$B$2:$L$1000,11,0)))</f>
        <v>Noha Salama</v>
      </c>
      <c r="U1378" s="11" t="e">
        <f t="shared" si="593"/>
        <v>#VALUE!</v>
      </c>
      <c r="V1378" s="11" t="str">
        <f t="shared" si="587"/>
        <v>No</v>
      </c>
      <c r="W1378" s="11" t="str">
        <f t="shared" si="588"/>
        <v>Yes</v>
      </c>
      <c r="X1378" s="11" t="str">
        <f t="shared" si="589"/>
        <v>No</v>
      </c>
      <c r="Y1378" s="11" t="str">
        <f t="shared" si="590"/>
        <v>No</v>
      </c>
      <c r="Z1378" s="11" t="str">
        <f t="shared" si="591"/>
        <v>No</v>
      </c>
      <c r="AA1378" s="11" t="str">
        <f t="shared" si="594"/>
        <v>No</v>
      </c>
      <c r="AB1378" s="11">
        <f>IF(ISERROR(VLOOKUP(U1378,'ITWR Dump'!$A$2:$Y$5000,24,0)),0,(VLOOKUP('ILC Report'!U1378,'ITWR Dump'!$A$2:$Y$5000,24,0)))</f>
        <v>0</v>
      </c>
      <c r="AC1378" s="11" t="str">
        <f t="shared" si="595"/>
        <v>No</v>
      </c>
      <c r="AD1378" s="11" t="str">
        <f t="shared" si="596"/>
        <v/>
      </c>
      <c r="AE1378" s="11">
        <f>IF(ISERROR(VLOOKUP(U1378,'ITWR Dump'!$A$2:$Y$5000,13,0)),0,(VLOOKUP(U1378,'ITWR Dump'!$A$2:$Y$5000,13,0)))</f>
        <v>0</v>
      </c>
      <c r="AF1378" s="11">
        <f>IF(ISERROR(VLOOKUP(U1378,'ITWR Dump'!$A$2:$Y$5000,11,0)),0,(VLOOKUP(U1378,'ITWR Dump'!$A$2:$Y$5000,11,0)))</f>
        <v>0</v>
      </c>
      <c r="AG1378" s="11">
        <f>IF(ISERROR(VLOOKUP(U1378,'ITWR Dump'!$A$2:$Y$5000,2,0)),0,(VLOOKUP(U1378,'ITWR Dump'!$A$2:$Y$5000,2,0)))</f>
        <v>0</v>
      </c>
      <c r="AH1378" s="11">
        <f>IF(ISERROR(VLOOKUP(U1378,'ITWR Dump'!$A$2:$Y$5000,14,0)),0,(VLOOKUP(U1378,'ITWR Dump'!$A$2:$Y$5000,14,0)))</f>
        <v>0</v>
      </c>
      <c r="AI1378" s="11" t="str">
        <f t="shared" si="597"/>
        <v>Standby Hours</v>
      </c>
      <c r="AJ1378" s="11" t="str">
        <f t="shared" si="598"/>
        <v>Offshore</v>
      </c>
      <c r="AK1378" s="11" t="str">
        <f>IF(ISERROR(VLOOKUP(A1378,'Team Data'!$C$2:$U$213,17,0)),0,(VLOOKUP(A1378,'Team Data'!$C$2:$U$213,17,0)))</f>
        <v>IMS and FN</v>
      </c>
      <c r="AL1378" s="11" t="str">
        <f t="shared" si="599"/>
        <v>2017-04-24</v>
      </c>
      <c r="AM1378" s="11">
        <f>IF(ISERROR(VLOOKUP(U1378,'ITWR Dump'!$A$2:$Y$5000,16,0)),0,(VLOOKUP(U1378,'ITWR Dump'!$A$2:$Y$5000,16,0)))</f>
        <v>0</v>
      </c>
      <c r="AN1378" s="11">
        <f>IF(ISERROR(VLOOKUP(U1378,'ITWR Dump'!$A$2:$Y$5000,18,0)),0,(VLOOKUP(U1378,'ITWR Dump'!$A$2:$Y$5000,18,0)))</f>
        <v>0</v>
      </c>
      <c r="AO1378" s="11">
        <f>IF(ISERROR(VLOOKUP(U1378,'ITWR Dump'!$A$2:$Y$5000,25,0)),0,(VLOOKUP('ILC Report'!U1378,'ITWR Dump'!$A$2:$Y$5000,25,0)))</f>
        <v>0</v>
      </c>
      <c r="AP1378" s="11">
        <f t="shared" si="600"/>
        <v>0</v>
      </c>
      <c r="AQ1378" s="26">
        <f t="shared" si="601"/>
        <v>0</v>
      </c>
      <c r="AR1378" s="26">
        <f t="shared" si="602"/>
        <v>0</v>
      </c>
      <c r="AS1378" s="26">
        <f t="shared" si="603"/>
        <v>0</v>
      </c>
      <c r="AT1378" s="26">
        <f t="shared" si="604"/>
        <v>0</v>
      </c>
      <c r="AU1378" s="26">
        <f t="shared" si="605"/>
        <v>0</v>
      </c>
      <c r="AV1378" s="26">
        <f t="shared" si="606"/>
        <v>0</v>
      </c>
      <c r="AW1378" s="11" t="s">
        <v>653</v>
      </c>
      <c r="AX1378" s="11" t="str">
        <f>VLOOKUP(L1378,Group!$A$2:$B$1000,2,0)</f>
        <v>Maintenance</v>
      </c>
      <c r="AY1378" s="11">
        <f>IF(ISERROR(VLOOKUP(U1378,'ITWR Dump'!$A$2:$Y$5000,15,0)),0,(VLOOKUP('ILC Report'!U1378,'ITWR Dump'!$A$2:$Y$5000,15,0)))</f>
        <v>0</v>
      </c>
      <c r="AZ1378" s="11" t="str">
        <f t="shared" si="607"/>
        <v>No</v>
      </c>
      <c r="BA1378" s="11" t="str">
        <f t="shared" si="608"/>
        <v>BKI</v>
      </c>
      <c r="BB1378" s="11" t="str">
        <f t="shared" si="609"/>
        <v>MN</v>
      </c>
      <c r="BC1378" s="11" t="str">
        <f t="shared" si="610"/>
        <v>No</v>
      </c>
    </row>
    <row r="1379" spans="1:55" x14ac:dyDescent="0.3">
      <c r="A1379" s="11" t="s">
        <v>135</v>
      </c>
      <c r="B1379" s="11" t="s">
        <v>1879</v>
      </c>
      <c r="C1379" s="11" t="s">
        <v>558</v>
      </c>
      <c r="D1379" s="11" t="s">
        <v>2621</v>
      </c>
      <c r="E1379" s="38" t="s">
        <v>652</v>
      </c>
      <c r="F1379" s="11">
        <v>18</v>
      </c>
      <c r="G1379" s="40" t="s">
        <v>218</v>
      </c>
      <c r="H1379" s="11" t="str">
        <f t="shared" si="592"/>
        <v>Regular</v>
      </c>
      <c r="I1379" s="11" t="str">
        <f t="shared" si="584"/>
        <v>INDIA</v>
      </c>
      <c r="J1379" s="11" t="str">
        <f>IF(ISERROR(VLOOKUP(C1379,'WI Vs ASM'!$B$2:$E$1000,4,0)),0,(VLOOKUP(C1379,'WI Vs ASM'!$B$2:$E$1000,4,0)))</f>
        <v>Offshore</v>
      </c>
      <c r="K1379" s="11" t="str">
        <f>IF(ISERROR(VLOOKUP(C1379,'WI Vs ASM'!$B$2:$F$1000,5,0)),0,(VLOOKUP(C1379,'WI Vs ASM'!$B$2:$F$1000,5,0)))</f>
        <v>02-Variable Billable</v>
      </c>
      <c r="L1379" s="11" t="str">
        <f>IF(ISERROR(VLOOKUP(C1379,'WI Vs ASM'!$B$2:$D$1000,3,0)),0,(VLOOKUP(C1379,'WI Vs ASM'!$B$2:$D$1000,3,0)))</f>
        <v>78-Landed BA-SE Offshore</v>
      </c>
      <c r="M1379" s="11" t="str">
        <f>IF(ISERROR(VLOOKUP(C1379,'WI Vs ASM'!$B$2:$I$1000,8,0)),0,(VLOOKUP(C1379,'WI Vs ASM'!$B$2:$I$1000,8,0)))</f>
        <v>Rahul Soman</v>
      </c>
      <c r="N1379" s="11" t="str">
        <f>IF(ISERROR(VLOOKUP(C1379,'WI Vs ASM'!$B$2:$G$1000,6,0)),0,(VLOOKUP(C1379,'WI Vs ASM'!$B$2:$G$1000,6,0)))</f>
        <v>CIS</v>
      </c>
      <c r="O1379" s="11" t="str">
        <f>IF(ISERROR(VLOOKUP(C1379,'WI Vs ASM'!$B$2:$H$1000,7,0)),0,(VLOOKUP(C1379,'WI Vs ASM'!$B$2:$H$1000,7,0)))</f>
        <v>CIS</v>
      </c>
      <c r="P1379" s="11" t="str">
        <f t="shared" si="585"/>
        <v>Apr-17</v>
      </c>
      <c r="Q1379" s="11" t="str">
        <f t="shared" si="586"/>
        <v>Q2</v>
      </c>
      <c r="R1379" s="11" t="str">
        <f>IF(ISERROR(VLOOKUP(C1379,'WI Vs ASM'!$B$2:$J$1000,9,0)),0,(VLOOKUP(C1379,'WI Vs ASM'!$B$2:$J$1000,9,0)))</f>
        <v>Jyothi Pai</v>
      </c>
      <c r="S1379" s="11" t="str">
        <f>IF(ISERROR(VLOOKUP(C1379,'WI Vs ASM'!$B$2:$K$1000,10,0)),0,(VLOOKUP(C1379,'WI Vs ASM'!$B$2:$K$1000,10,0)))</f>
        <v>Steve J Sorensen</v>
      </c>
      <c r="T1379" s="11" t="str">
        <f>IF(ISERROR(VLOOKUP(C1379,'WI Vs ASM'!$B$2:$L$1000,11,0)),0,(VLOOKUP(C1379,'WI Vs ASM'!$B$2:$L$1000,11,0)))</f>
        <v>Sreekala Balasubramanian</v>
      </c>
      <c r="U1379" s="11" t="e">
        <f t="shared" si="593"/>
        <v>#VALUE!</v>
      </c>
      <c r="V1379" s="11" t="str">
        <f t="shared" si="587"/>
        <v>No</v>
      </c>
      <c r="W1379" s="11" t="str">
        <f t="shared" si="588"/>
        <v>Yes</v>
      </c>
      <c r="X1379" s="11" t="str">
        <f t="shared" si="589"/>
        <v>Yes</v>
      </c>
      <c r="Y1379" s="11" t="str">
        <f t="shared" si="590"/>
        <v>No</v>
      </c>
      <c r="Z1379" s="11" t="str">
        <f t="shared" si="591"/>
        <v>No</v>
      </c>
      <c r="AA1379" s="11" t="str">
        <f t="shared" si="594"/>
        <v>No</v>
      </c>
      <c r="AB1379" s="11">
        <f>IF(ISERROR(VLOOKUP(U1379,'ITWR Dump'!$A$2:$Y$5000,24,0)),0,(VLOOKUP('ILC Report'!U1379,'ITWR Dump'!$A$2:$Y$5000,24,0)))</f>
        <v>0</v>
      </c>
      <c r="AC1379" s="11" t="str">
        <f t="shared" si="595"/>
        <v>Yes</v>
      </c>
      <c r="AD1379" s="11" t="str">
        <f t="shared" si="596"/>
        <v>BASE/Staff Aug</v>
      </c>
      <c r="AE1379" s="11">
        <f>IF(ISERROR(VLOOKUP(U1379,'ITWR Dump'!$A$2:$Y$5000,13,0)),0,(VLOOKUP(U1379,'ITWR Dump'!$A$2:$Y$5000,13,0)))</f>
        <v>0</v>
      </c>
      <c r="AF1379" s="11">
        <f>IF(ISERROR(VLOOKUP(U1379,'ITWR Dump'!$A$2:$Y$5000,11,0)),0,(VLOOKUP(U1379,'ITWR Dump'!$A$2:$Y$5000,11,0)))</f>
        <v>0</v>
      </c>
      <c r="AG1379" s="11">
        <f>IF(ISERROR(VLOOKUP(U1379,'ITWR Dump'!$A$2:$Y$5000,2,0)),0,(VLOOKUP(U1379,'ITWR Dump'!$A$2:$Y$5000,2,0)))</f>
        <v>0</v>
      </c>
      <c r="AH1379" s="11">
        <f>IF(ISERROR(VLOOKUP(U1379,'ITWR Dump'!$A$2:$Y$5000,14,0)),0,(VLOOKUP(U1379,'ITWR Dump'!$A$2:$Y$5000,14,0)))</f>
        <v>0</v>
      </c>
      <c r="AI1379" s="11" t="str">
        <f t="shared" si="597"/>
        <v>78-Landed BA-SE Offshore</v>
      </c>
      <c r="AJ1379" s="11" t="str">
        <f t="shared" si="598"/>
        <v>Offshore</v>
      </c>
      <c r="AK1379" s="11" t="str">
        <f>IF(ISERROR(VLOOKUP(A1379,'Team Data'!$C$2:$U$213,17,0)),0,(VLOOKUP(A1379,'Team Data'!$C$2:$U$213,17,0)))</f>
        <v>IMS and FN</v>
      </c>
      <c r="AL1379" s="11" t="str">
        <f t="shared" si="599"/>
        <v>2017-04-24</v>
      </c>
      <c r="AM1379" s="11">
        <f>IF(ISERROR(VLOOKUP(U1379,'ITWR Dump'!$A$2:$Y$5000,16,0)),0,(VLOOKUP(U1379,'ITWR Dump'!$A$2:$Y$5000,16,0)))</f>
        <v>0</v>
      </c>
      <c r="AN1379" s="11">
        <f>IF(ISERROR(VLOOKUP(U1379,'ITWR Dump'!$A$2:$Y$5000,18,0)),0,(VLOOKUP(U1379,'ITWR Dump'!$A$2:$Y$5000,18,0)))</f>
        <v>0</v>
      </c>
      <c r="AO1379" s="11">
        <f>IF(ISERROR(VLOOKUP(U1379,'ITWR Dump'!$A$2:$Y$5000,25,0)),0,(VLOOKUP('ILC Report'!U1379,'ITWR Dump'!$A$2:$Y$5000,25,0)))</f>
        <v>0</v>
      </c>
      <c r="AP1379" s="11">
        <f t="shared" si="600"/>
        <v>0</v>
      </c>
      <c r="AQ1379" s="26">
        <f t="shared" si="601"/>
        <v>0</v>
      </c>
      <c r="AR1379" s="26">
        <f t="shared" si="602"/>
        <v>0</v>
      </c>
      <c r="AS1379" s="26">
        <f t="shared" si="603"/>
        <v>0</v>
      </c>
      <c r="AT1379" s="26">
        <f t="shared" si="604"/>
        <v>0</v>
      </c>
      <c r="AU1379" s="26">
        <f t="shared" si="605"/>
        <v>0</v>
      </c>
      <c r="AV1379" s="26">
        <f t="shared" si="606"/>
        <v>0</v>
      </c>
      <c r="AW1379" s="11" t="s">
        <v>653</v>
      </c>
      <c r="AX1379" s="11" t="str">
        <f>VLOOKUP(L1379,Group!$A$2:$B$1000,2,0)</f>
        <v>Enhancement</v>
      </c>
      <c r="AY1379" s="11">
        <f>IF(ISERROR(VLOOKUP(U1379,'ITWR Dump'!$A$2:$Y$5000,15,0)),0,(VLOOKUP('ILC Report'!U1379,'ITWR Dump'!$A$2:$Y$5000,15,0)))</f>
        <v>0</v>
      </c>
      <c r="AZ1379" s="11" t="str">
        <f t="shared" si="607"/>
        <v>No</v>
      </c>
      <c r="BA1379" s="11" t="str">
        <f t="shared" si="608"/>
        <v>BKI</v>
      </c>
      <c r="BB1379" s="11" t="str">
        <f t="shared" si="609"/>
        <v>LB</v>
      </c>
      <c r="BC1379" s="11" t="str">
        <f t="shared" si="610"/>
        <v>No</v>
      </c>
    </row>
    <row r="1380" spans="1:55" x14ac:dyDescent="0.3">
      <c r="A1380" s="11" t="s">
        <v>135</v>
      </c>
      <c r="B1380" s="11" t="s">
        <v>1879</v>
      </c>
      <c r="C1380" s="11" t="s">
        <v>558</v>
      </c>
      <c r="D1380" s="11" t="s">
        <v>2621</v>
      </c>
      <c r="E1380" s="38" t="s">
        <v>652</v>
      </c>
      <c r="F1380" s="11">
        <v>27</v>
      </c>
      <c r="G1380" s="40" t="s">
        <v>2900</v>
      </c>
      <c r="H1380" s="11" t="str">
        <f t="shared" si="592"/>
        <v>Shift</v>
      </c>
      <c r="I1380" s="11" t="str">
        <f t="shared" si="584"/>
        <v>INDIA</v>
      </c>
      <c r="J1380" s="11" t="str">
        <f>IF(ISERROR(VLOOKUP(C1380,'WI Vs ASM'!$B$2:$E$1000,4,0)),0,(VLOOKUP(C1380,'WI Vs ASM'!$B$2:$E$1000,4,0)))</f>
        <v>Offshore</v>
      </c>
      <c r="K1380" s="11" t="str">
        <f>IF(ISERROR(VLOOKUP(C1380,'WI Vs ASM'!$B$2:$F$1000,5,0)),0,(VLOOKUP(C1380,'WI Vs ASM'!$B$2:$F$1000,5,0)))</f>
        <v>02-Variable Billable</v>
      </c>
      <c r="L1380" s="11" t="str">
        <f>IF(ISERROR(VLOOKUP(C1380,'WI Vs ASM'!$B$2:$D$1000,3,0)),0,(VLOOKUP(C1380,'WI Vs ASM'!$B$2:$D$1000,3,0)))</f>
        <v>78-Landed BA-SE Offshore</v>
      </c>
      <c r="M1380" s="11" t="str">
        <f>IF(ISERROR(VLOOKUP(C1380,'WI Vs ASM'!$B$2:$I$1000,8,0)),0,(VLOOKUP(C1380,'WI Vs ASM'!$B$2:$I$1000,8,0)))</f>
        <v>Rahul Soman</v>
      </c>
      <c r="N1380" s="11" t="str">
        <f>IF(ISERROR(VLOOKUP(C1380,'WI Vs ASM'!$B$2:$G$1000,6,0)),0,(VLOOKUP(C1380,'WI Vs ASM'!$B$2:$G$1000,6,0)))</f>
        <v>CIS</v>
      </c>
      <c r="O1380" s="11" t="str">
        <f>IF(ISERROR(VLOOKUP(C1380,'WI Vs ASM'!$B$2:$H$1000,7,0)),0,(VLOOKUP(C1380,'WI Vs ASM'!$B$2:$H$1000,7,0)))</f>
        <v>CIS</v>
      </c>
      <c r="P1380" s="11" t="str">
        <f t="shared" si="585"/>
        <v>Apr-17</v>
      </c>
      <c r="Q1380" s="11" t="str">
        <f t="shared" si="586"/>
        <v>Q2</v>
      </c>
      <c r="R1380" s="11" t="str">
        <f>IF(ISERROR(VLOOKUP(C1380,'WI Vs ASM'!$B$2:$J$1000,9,0)),0,(VLOOKUP(C1380,'WI Vs ASM'!$B$2:$J$1000,9,0)))</f>
        <v>Jyothi Pai</v>
      </c>
      <c r="S1380" s="11" t="str">
        <f>IF(ISERROR(VLOOKUP(C1380,'WI Vs ASM'!$B$2:$K$1000,10,0)),0,(VLOOKUP(C1380,'WI Vs ASM'!$B$2:$K$1000,10,0)))</f>
        <v>Steve J Sorensen</v>
      </c>
      <c r="T1380" s="11" t="str">
        <f>IF(ISERROR(VLOOKUP(C1380,'WI Vs ASM'!$B$2:$L$1000,11,0)),0,(VLOOKUP(C1380,'WI Vs ASM'!$B$2:$L$1000,11,0)))</f>
        <v>Sreekala Balasubramanian</v>
      </c>
      <c r="U1380" s="11" t="e">
        <f t="shared" si="593"/>
        <v>#VALUE!</v>
      </c>
      <c r="V1380" s="11" t="str">
        <f t="shared" si="587"/>
        <v>No</v>
      </c>
      <c r="W1380" s="11" t="str">
        <f t="shared" si="588"/>
        <v>Yes</v>
      </c>
      <c r="X1380" s="11" t="str">
        <f t="shared" si="589"/>
        <v>Yes</v>
      </c>
      <c r="Y1380" s="11" t="str">
        <f t="shared" si="590"/>
        <v>No</v>
      </c>
      <c r="Z1380" s="11" t="str">
        <f t="shared" si="591"/>
        <v>No</v>
      </c>
      <c r="AA1380" s="11" t="str">
        <f t="shared" si="594"/>
        <v>No</v>
      </c>
      <c r="AB1380" s="11">
        <f>IF(ISERROR(VLOOKUP(U1380,'ITWR Dump'!$A$2:$Y$5000,24,0)),0,(VLOOKUP('ILC Report'!U1380,'ITWR Dump'!$A$2:$Y$5000,24,0)))</f>
        <v>0</v>
      </c>
      <c r="AC1380" s="11" t="str">
        <f t="shared" si="595"/>
        <v>Yes</v>
      </c>
      <c r="AD1380" s="11" t="str">
        <f t="shared" si="596"/>
        <v>BASE/Staff Aug</v>
      </c>
      <c r="AE1380" s="11">
        <f>IF(ISERROR(VLOOKUP(U1380,'ITWR Dump'!$A$2:$Y$5000,13,0)),0,(VLOOKUP(U1380,'ITWR Dump'!$A$2:$Y$5000,13,0)))</f>
        <v>0</v>
      </c>
      <c r="AF1380" s="11">
        <f>IF(ISERROR(VLOOKUP(U1380,'ITWR Dump'!$A$2:$Y$5000,11,0)),0,(VLOOKUP(U1380,'ITWR Dump'!$A$2:$Y$5000,11,0)))</f>
        <v>0</v>
      </c>
      <c r="AG1380" s="11">
        <f>IF(ISERROR(VLOOKUP(U1380,'ITWR Dump'!$A$2:$Y$5000,2,0)),0,(VLOOKUP(U1380,'ITWR Dump'!$A$2:$Y$5000,2,0)))</f>
        <v>0</v>
      </c>
      <c r="AH1380" s="11">
        <f>IF(ISERROR(VLOOKUP(U1380,'ITWR Dump'!$A$2:$Y$5000,14,0)),0,(VLOOKUP(U1380,'ITWR Dump'!$A$2:$Y$5000,14,0)))</f>
        <v>0</v>
      </c>
      <c r="AI1380" s="11" t="str">
        <f t="shared" si="597"/>
        <v>78-Landed BA-SE Offshore</v>
      </c>
      <c r="AJ1380" s="11" t="str">
        <f t="shared" si="598"/>
        <v>Offshore</v>
      </c>
      <c r="AK1380" s="11" t="str">
        <f>IF(ISERROR(VLOOKUP(A1380,'Team Data'!$C$2:$U$213,17,0)),0,(VLOOKUP(A1380,'Team Data'!$C$2:$U$213,17,0)))</f>
        <v>IMS and FN</v>
      </c>
      <c r="AL1380" s="11" t="str">
        <f t="shared" si="599"/>
        <v>2017-04-24</v>
      </c>
      <c r="AM1380" s="11">
        <f>IF(ISERROR(VLOOKUP(U1380,'ITWR Dump'!$A$2:$Y$5000,16,0)),0,(VLOOKUP(U1380,'ITWR Dump'!$A$2:$Y$5000,16,0)))</f>
        <v>0</v>
      </c>
      <c r="AN1380" s="11">
        <f>IF(ISERROR(VLOOKUP(U1380,'ITWR Dump'!$A$2:$Y$5000,18,0)),0,(VLOOKUP(U1380,'ITWR Dump'!$A$2:$Y$5000,18,0)))</f>
        <v>0</v>
      </c>
      <c r="AO1380" s="11">
        <f>IF(ISERROR(VLOOKUP(U1380,'ITWR Dump'!$A$2:$Y$5000,25,0)),0,(VLOOKUP('ILC Report'!U1380,'ITWR Dump'!$A$2:$Y$5000,25,0)))</f>
        <v>0</v>
      </c>
      <c r="AP1380" s="11">
        <f t="shared" si="600"/>
        <v>0</v>
      </c>
      <c r="AQ1380" s="26">
        <f t="shared" si="601"/>
        <v>0</v>
      </c>
      <c r="AR1380" s="26">
        <f t="shared" si="602"/>
        <v>0</v>
      </c>
      <c r="AS1380" s="26">
        <f t="shared" si="603"/>
        <v>0</v>
      </c>
      <c r="AT1380" s="26">
        <f t="shared" si="604"/>
        <v>0</v>
      </c>
      <c r="AU1380" s="26">
        <f t="shared" si="605"/>
        <v>0</v>
      </c>
      <c r="AV1380" s="26">
        <f t="shared" si="606"/>
        <v>0</v>
      </c>
      <c r="AW1380" s="11" t="s">
        <v>653</v>
      </c>
      <c r="AX1380" s="11" t="str">
        <f>VLOOKUP(L1380,Group!$A$2:$B$1000,2,0)</f>
        <v>Enhancement</v>
      </c>
      <c r="AY1380" s="11">
        <f>IF(ISERROR(VLOOKUP(U1380,'ITWR Dump'!$A$2:$Y$5000,15,0)),0,(VLOOKUP('ILC Report'!U1380,'ITWR Dump'!$A$2:$Y$5000,15,0)))</f>
        <v>0</v>
      </c>
      <c r="AZ1380" s="11" t="str">
        <f t="shared" si="607"/>
        <v>No</v>
      </c>
      <c r="BA1380" s="11" t="str">
        <f t="shared" si="608"/>
        <v>BKI</v>
      </c>
      <c r="BB1380" s="11" t="str">
        <f t="shared" si="609"/>
        <v>LB</v>
      </c>
      <c r="BC1380" s="11" t="str">
        <f t="shared" si="610"/>
        <v>No</v>
      </c>
    </row>
    <row r="1381" spans="1:55" x14ac:dyDescent="0.3">
      <c r="A1381" s="11" t="s">
        <v>135</v>
      </c>
      <c r="B1381" s="11" t="s">
        <v>1879</v>
      </c>
      <c r="C1381" s="11" t="s">
        <v>558</v>
      </c>
      <c r="D1381" s="11" t="s">
        <v>2621</v>
      </c>
      <c r="E1381" s="38" t="s">
        <v>2901</v>
      </c>
      <c r="F1381" s="11">
        <v>9</v>
      </c>
      <c r="G1381" s="40" t="s">
        <v>218</v>
      </c>
      <c r="H1381" s="11" t="str">
        <f t="shared" si="592"/>
        <v>Regular</v>
      </c>
      <c r="I1381" s="11" t="str">
        <f t="shared" si="584"/>
        <v>INDIA</v>
      </c>
      <c r="J1381" s="11" t="str">
        <f>IF(ISERROR(VLOOKUP(C1381,'WI Vs ASM'!$B$2:$E$1000,4,0)),0,(VLOOKUP(C1381,'WI Vs ASM'!$B$2:$E$1000,4,0)))</f>
        <v>Offshore</v>
      </c>
      <c r="K1381" s="11" t="str">
        <f>IF(ISERROR(VLOOKUP(C1381,'WI Vs ASM'!$B$2:$F$1000,5,0)),0,(VLOOKUP(C1381,'WI Vs ASM'!$B$2:$F$1000,5,0)))</f>
        <v>02-Variable Billable</v>
      </c>
      <c r="L1381" s="11" t="str">
        <f>IF(ISERROR(VLOOKUP(C1381,'WI Vs ASM'!$B$2:$D$1000,3,0)),0,(VLOOKUP(C1381,'WI Vs ASM'!$B$2:$D$1000,3,0)))</f>
        <v>78-Landed BA-SE Offshore</v>
      </c>
      <c r="M1381" s="11" t="str">
        <f>IF(ISERROR(VLOOKUP(C1381,'WI Vs ASM'!$B$2:$I$1000,8,0)),0,(VLOOKUP(C1381,'WI Vs ASM'!$B$2:$I$1000,8,0)))</f>
        <v>Rahul Soman</v>
      </c>
      <c r="N1381" s="11" t="str">
        <f>IF(ISERROR(VLOOKUP(C1381,'WI Vs ASM'!$B$2:$G$1000,6,0)),0,(VLOOKUP(C1381,'WI Vs ASM'!$B$2:$G$1000,6,0)))</f>
        <v>CIS</v>
      </c>
      <c r="O1381" s="11" t="str">
        <f>IF(ISERROR(VLOOKUP(C1381,'WI Vs ASM'!$B$2:$H$1000,7,0)),0,(VLOOKUP(C1381,'WI Vs ASM'!$B$2:$H$1000,7,0)))</f>
        <v>CIS</v>
      </c>
      <c r="P1381" s="11" t="str">
        <f t="shared" si="585"/>
        <v>May-17</v>
      </c>
      <c r="Q1381" s="11" t="str">
        <f t="shared" si="586"/>
        <v>Q2</v>
      </c>
      <c r="R1381" s="11" t="str">
        <f>IF(ISERROR(VLOOKUP(C1381,'WI Vs ASM'!$B$2:$J$1000,9,0)),0,(VLOOKUP(C1381,'WI Vs ASM'!$B$2:$J$1000,9,0)))</f>
        <v>Jyothi Pai</v>
      </c>
      <c r="S1381" s="11" t="str">
        <f>IF(ISERROR(VLOOKUP(C1381,'WI Vs ASM'!$B$2:$K$1000,10,0)),0,(VLOOKUP(C1381,'WI Vs ASM'!$B$2:$K$1000,10,0)))</f>
        <v>Steve J Sorensen</v>
      </c>
      <c r="T1381" s="11" t="str">
        <f>IF(ISERROR(VLOOKUP(C1381,'WI Vs ASM'!$B$2:$L$1000,11,0)),0,(VLOOKUP(C1381,'WI Vs ASM'!$B$2:$L$1000,11,0)))</f>
        <v>Sreekala Balasubramanian</v>
      </c>
      <c r="U1381" s="11" t="e">
        <f t="shared" si="593"/>
        <v>#VALUE!</v>
      </c>
      <c r="V1381" s="11" t="str">
        <f t="shared" si="587"/>
        <v>No</v>
      </c>
      <c r="W1381" s="11" t="str">
        <f t="shared" si="588"/>
        <v>Yes</v>
      </c>
      <c r="X1381" s="11" t="str">
        <f t="shared" si="589"/>
        <v>Yes</v>
      </c>
      <c r="Y1381" s="11" t="str">
        <f t="shared" si="590"/>
        <v>No</v>
      </c>
      <c r="Z1381" s="11" t="str">
        <f t="shared" si="591"/>
        <v>No</v>
      </c>
      <c r="AA1381" s="11" t="str">
        <f t="shared" si="594"/>
        <v>No</v>
      </c>
      <c r="AB1381" s="11">
        <f>IF(ISERROR(VLOOKUP(U1381,'ITWR Dump'!$A$2:$Y$5000,24,0)),0,(VLOOKUP('ILC Report'!U1381,'ITWR Dump'!$A$2:$Y$5000,24,0)))</f>
        <v>0</v>
      </c>
      <c r="AC1381" s="11" t="str">
        <f t="shared" si="595"/>
        <v>Yes</v>
      </c>
      <c r="AD1381" s="11" t="str">
        <f t="shared" si="596"/>
        <v>BASE/Staff Aug</v>
      </c>
      <c r="AE1381" s="11">
        <f>IF(ISERROR(VLOOKUP(U1381,'ITWR Dump'!$A$2:$Y$5000,13,0)),0,(VLOOKUP(U1381,'ITWR Dump'!$A$2:$Y$5000,13,0)))</f>
        <v>0</v>
      </c>
      <c r="AF1381" s="11">
        <f>IF(ISERROR(VLOOKUP(U1381,'ITWR Dump'!$A$2:$Y$5000,11,0)),0,(VLOOKUP(U1381,'ITWR Dump'!$A$2:$Y$5000,11,0)))</f>
        <v>0</v>
      </c>
      <c r="AG1381" s="11">
        <f>IF(ISERROR(VLOOKUP(U1381,'ITWR Dump'!$A$2:$Y$5000,2,0)),0,(VLOOKUP(U1381,'ITWR Dump'!$A$2:$Y$5000,2,0)))</f>
        <v>0</v>
      </c>
      <c r="AH1381" s="11">
        <f>IF(ISERROR(VLOOKUP(U1381,'ITWR Dump'!$A$2:$Y$5000,14,0)),0,(VLOOKUP(U1381,'ITWR Dump'!$A$2:$Y$5000,14,0)))</f>
        <v>0</v>
      </c>
      <c r="AI1381" s="11" t="str">
        <f t="shared" si="597"/>
        <v>78-Landed BA-SE Offshore</v>
      </c>
      <c r="AJ1381" s="11" t="str">
        <f t="shared" si="598"/>
        <v>Offshore</v>
      </c>
      <c r="AK1381" s="11" t="str">
        <f>IF(ISERROR(VLOOKUP(A1381,'Team Data'!$C$2:$U$213,17,0)),0,(VLOOKUP(A1381,'Team Data'!$C$2:$U$213,17,0)))</f>
        <v>IMS and FN</v>
      </c>
      <c r="AL1381" s="11" t="str">
        <f t="shared" si="599"/>
        <v>2017-04-24</v>
      </c>
      <c r="AM1381" s="11">
        <f>IF(ISERROR(VLOOKUP(U1381,'ITWR Dump'!$A$2:$Y$5000,16,0)),0,(VLOOKUP(U1381,'ITWR Dump'!$A$2:$Y$5000,16,0)))</f>
        <v>0</v>
      </c>
      <c r="AN1381" s="11">
        <f>IF(ISERROR(VLOOKUP(U1381,'ITWR Dump'!$A$2:$Y$5000,18,0)),0,(VLOOKUP(U1381,'ITWR Dump'!$A$2:$Y$5000,18,0)))</f>
        <v>0</v>
      </c>
      <c r="AO1381" s="11">
        <f>IF(ISERROR(VLOOKUP(U1381,'ITWR Dump'!$A$2:$Y$5000,25,0)),0,(VLOOKUP('ILC Report'!U1381,'ITWR Dump'!$A$2:$Y$5000,25,0)))</f>
        <v>0</v>
      </c>
      <c r="AP1381" s="11">
        <f t="shared" si="600"/>
        <v>0</v>
      </c>
      <c r="AQ1381" s="26">
        <f t="shared" si="601"/>
        <v>0</v>
      </c>
      <c r="AR1381" s="26">
        <f t="shared" si="602"/>
        <v>0</v>
      </c>
      <c r="AS1381" s="26">
        <f t="shared" si="603"/>
        <v>0</v>
      </c>
      <c r="AT1381" s="26">
        <f t="shared" si="604"/>
        <v>0</v>
      </c>
      <c r="AU1381" s="26">
        <f t="shared" si="605"/>
        <v>0</v>
      </c>
      <c r="AV1381" s="26">
        <f t="shared" si="606"/>
        <v>0</v>
      </c>
      <c r="AW1381" s="11" t="s">
        <v>653</v>
      </c>
      <c r="AX1381" s="11" t="str">
        <f>VLOOKUP(L1381,Group!$A$2:$B$1000,2,0)</f>
        <v>Enhancement</v>
      </c>
      <c r="AY1381" s="11">
        <f>IF(ISERROR(VLOOKUP(U1381,'ITWR Dump'!$A$2:$Y$5000,15,0)),0,(VLOOKUP('ILC Report'!U1381,'ITWR Dump'!$A$2:$Y$5000,15,0)))</f>
        <v>0</v>
      </c>
      <c r="AZ1381" s="11" t="str">
        <f t="shared" si="607"/>
        <v>No</v>
      </c>
      <c r="BA1381" s="11" t="str">
        <f t="shared" si="608"/>
        <v>BKI</v>
      </c>
      <c r="BB1381" s="11" t="str">
        <f t="shared" si="609"/>
        <v>LB</v>
      </c>
      <c r="BC1381" s="11" t="str">
        <f t="shared" si="610"/>
        <v>No</v>
      </c>
    </row>
    <row r="1382" spans="1:55" x14ac:dyDescent="0.3">
      <c r="A1382" s="11" t="s">
        <v>135</v>
      </c>
      <c r="B1382" s="11" t="s">
        <v>1879</v>
      </c>
      <c r="C1382" s="11" t="s">
        <v>558</v>
      </c>
      <c r="D1382" s="11" t="s">
        <v>2621</v>
      </c>
      <c r="E1382" s="38" t="s">
        <v>2901</v>
      </c>
      <c r="F1382" s="11">
        <v>27</v>
      </c>
      <c r="G1382" s="40" t="s">
        <v>2900</v>
      </c>
      <c r="H1382" s="11" t="str">
        <f t="shared" si="592"/>
        <v>Shift</v>
      </c>
      <c r="I1382" s="11" t="str">
        <f t="shared" si="584"/>
        <v>INDIA</v>
      </c>
      <c r="J1382" s="11" t="str">
        <f>IF(ISERROR(VLOOKUP(C1382,'WI Vs ASM'!$B$2:$E$1000,4,0)),0,(VLOOKUP(C1382,'WI Vs ASM'!$B$2:$E$1000,4,0)))</f>
        <v>Offshore</v>
      </c>
      <c r="K1382" s="11" t="str">
        <f>IF(ISERROR(VLOOKUP(C1382,'WI Vs ASM'!$B$2:$F$1000,5,0)),0,(VLOOKUP(C1382,'WI Vs ASM'!$B$2:$F$1000,5,0)))</f>
        <v>02-Variable Billable</v>
      </c>
      <c r="L1382" s="11" t="str">
        <f>IF(ISERROR(VLOOKUP(C1382,'WI Vs ASM'!$B$2:$D$1000,3,0)),0,(VLOOKUP(C1382,'WI Vs ASM'!$B$2:$D$1000,3,0)))</f>
        <v>78-Landed BA-SE Offshore</v>
      </c>
      <c r="M1382" s="11" t="str">
        <f>IF(ISERROR(VLOOKUP(C1382,'WI Vs ASM'!$B$2:$I$1000,8,0)),0,(VLOOKUP(C1382,'WI Vs ASM'!$B$2:$I$1000,8,0)))</f>
        <v>Rahul Soman</v>
      </c>
      <c r="N1382" s="11" t="str">
        <f>IF(ISERROR(VLOOKUP(C1382,'WI Vs ASM'!$B$2:$G$1000,6,0)),0,(VLOOKUP(C1382,'WI Vs ASM'!$B$2:$G$1000,6,0)))</f>
        <v>CIS</v>
      </c>
      <c r="O1382" s="11" t="str">
        <f>IF(ISERROR(VLOOKUP(C1382,'WI Vs ASM'!$B$2:$H$1000,7,0)),0,(VLOOKUP(C1382,'WI Vs ASM'!$B$2:$H$1000,7,0)))</f>
        <v>CIS</v>
      </c>
      <c r="P1382" s="11" t="str">
        <f t="shared" si="585"/>
        <v>May-17</v>
      </c>
      <c r="Q1382" s="11" t="str">
        <f t="shared" si="586"/>
        <v>Q2</v>
      </c>
      <c r="R1382" s="11" t="str">
        <f>IF(ISERROR(VLOOKUP(C1382,'WI Vs ASM'!$B$2:$J$1000,9,0)),0,(VLOOKUP(C1382,'WI Vs ASM'!$B$2:$J$1000,9,0)))</f>
        <v>Jyothi Pai</v>
      </c>
      <c r="S1382" s="11" t="str">
        <f>IF(ISERROR(VLOOKUP(C1382,'WI Vs ASM'!$B$2:$K$1000,10,0)),0,(VLOOKUP(C1382,'WI Vs ASM'!$B$2:$K$1000,10,0)))</f>
        <v>Steve J Sorensen</v>
      </c>
      <c r="T1382" s="11" t="str">
        <f>IF(ISERROR(VLOOKUP(C1382,'WI Vs ASM'!$B$2:$L$1000,11,0)),0,(VLOOKUP(C1382,'WI Vs ASM'!$B$2:$L$1000,11,0)))</f>
        <v>Sreekala Balasubramanian</v>
      </c>
      <c r="U1382" s="11" t="e">
        <f t="shared" si="593"/>
        <v>#VALUE!</v>
      </c>
      <c r="V1382" s="11" t="str">
        <f t="shared" si="587"/>
        <v>No</v>
      </c>
      <c r="W1382" s="11" t="str">
        <f t="shared" si="588"/>
        <v>Yes</v>
      </c>
      <c r="X1382" s="11" t="str">
        <f t="shared" si="589"/>
        <v>Yes</v>
      </c>
      <c r="Y1382" s="11" t="str">
        <f t="shared" si="590"/>
        <v>No</v>
      </c>
      <c r="Z1382" s="11" t="str">
        <f t="shared" si="591"/>
        <v>No</v>
      </c>
      <c r="AA1382" s="11" t="str">
        <f t="shared" si="594"/>
        <v>No</v>
      </c>
      <c r="AB1382" s="11">
        <f>IF(ISERROR(VLOOKUP(U1382,'ITWR Dump'!$A$2:$Y$5000,24,0)),0,(VLOOKUP('ILC Report'!U1382,'ITWR Dump'!$A$2:$Y$5000,24,0)))</f>
        <v>0</v>
      </c>
      <c r="AC1382" s="11" t="str">
        <f t="shared" si="595"/>
        <v>Yes</v>
      </c>
      <c r="AD1382" s="11" t="str">
        <f t="shared" si="596"/>
        <v>BASE/Staff Aug</v>
      </c>
      <c r="AE1382" s="11">
        <f>IF(ISERROR(VLOOKUP(U1382,'ITWR Dump'!$A$2:$Y$5000,13,0)),0,(VLOOKUP(U1382,'ITWR Dump'!$A$2:$Y$5000,13,0)))</f>
        <v>0</v>
      </c>
      <c r="AF1382" s="11">
        <f>IF(ISERROR(VLOOKUP(U1382,'ITWR Dump'!$A$2:$Y$5000,11,0)),0,(VLOOKUP(U1382,'ITWR Dump'!$A$2:$Y$5000,11,0)))</f>
        <v>0</v>
      </c>
      <c r="AG1382" s="11">
        <f>IF(ISERROR(VLOOKUP(U1382,'ITWR Dump'!$A$2:$Y$5000,2,0)),0,(VLOOKUP(U1382,'ITWR Dump'!$A$2:$Y$5000,2,0)))</f>
        <v>0</v>
      </c>
      <c r="AH1382" s="11">
        <f>IF(ISERROR(VLOOKUP(U1382,'ITWR Dump'!$A$2:$Y$5000,14,0)),0,(VLOOKUP(U1382,'ITWR Dump'!$A$2:$Y$5000,14,0)))</f>
        <v>0</v>
      </c>
      <c r="AI1382" s="11" t="str">
        <f t="shared" si="597"/>
        <v>78-Landed BA-SE Offshore</v>
      </c>
      <c r="AJ1382" s="11" t="str">
        <f t="shared" si="598"/>
        <v>Offshore</v>
      </c>
      <c r="AK1382" s="11" t="str">
        <f>IF(ISERROR(VLOOKUP(A1382,'Team Data'!$C$2:$U$213,17,0)),0,(VLOOKUP(A1382,'Team Data'!$C$2:$U$213,17,0)))</f>
        <v>IMS and FN</v>
      </c>
      <c r="AL1382" s="11" t="str">
        <f t="shared" si="599"/>
        <v>2017-04-24</v>
      </c>
      <c r="AM1382" s="11">
        <f>IF(ISERROR(VLOOKUP(U1382,'ITWR Dump'!$A$2:$Y$5000,16,0)),0,(VLOOKUP(U1382,'ITWR Dump'!$A$2:$Y$5000,16,0)))</f>
        <v>0</v>
      </c>
      <c r="AN1382" s="11">
        <f>IF(ISERROR(VLOOKUP(U1382,'ITWR Dump'!$A$2:$Y$5000,18,0)),0,(VLOOKUP(U1382,'ITWR Dump'!$A$2:$Y$5000,18,0)))</f>
        <v>0</v>
      </c>
      <c r="AO1382" s="11">
        <f>IF(ISERROR(VLOOKUP(U1382,'ITWR Dump'!$A$2:$Y$5000,25,0)),0,(VLOOKUP('ILC Report'!U1382,'ITWR Dump'!$A$2:$Y$5000,25,0)))</f>
        <v>0</v>
      </c>
      <c r="AP1382" s="11">
        <f t="shared" si="600"/>
        <v>0</v>
      </c>
      <c r="AQ1382" s="26">
        <f t="shared" si="601"/>
        <v>0</v>
      </c>
      <c r="AR1382" s="26">
        <f t="shared" si="602"/>
        <v>0</v>
      </c>
      <c r="AS1382" s="26">
        <f t="shared" si="603"/>
        <v>0</v>
      </c>
      <c r="AT1382" s="26">
        <f t="shared" si="604"/>
        <v>0</v>
      </c>
      <c r="AU1382" s="26">
        <f t="shared" si="605"/>
        <v>0</v>
      </c>
      <c r="AV1382" s="26">
        <f t="shared" si="606"/>
        <v>0</v>
      </c>
      <c r="AW1382" s="11" t="s">
        <v>653</v>
      </c>
      <c r="AX1382" s="11" t="str">
        <f>VLOOKUP(L1382,Group!$A$2:$B$1000,2,0)</f>
        <v>Enhancement</v>
      </c>
      <c r="AY1382" s="11">
        <f>IF(ISERROR(VLOOKUP(U1382,'ITWR Dump'!$A$2:$Y$5000,15,0)),0,(VLOOKUP('ILC Report'!U1382,'ITWR Dump'!$A$2:$Y$5000,15,0)))</f>
        <v>0</v>
      </c>
      <c r="AZ1382" s="11" t="str">
        <f t="shared" si="607"/>
        <v>No</v>
      </c>
      <c r="BA1382" s="11" t="str">
        <f t="shared" si="608"/>
        <v>BKI</v>
      </c>
      <c r="BB1382" s="11" t="str">
        <f t="shared" si="609"/>
        <v>LB</v>
      </c>
      <c r="BC1382" s="11" t="str">
        <f t="shared" si="610"/>
        <v>No</v>
      </c>
    </row>
    <row r="1383" spans="1:55" x14ac:dyDescent="0.3">
      <c r="A1383" s="11" t="s">
        <v>135</v>
      </c>
      <c r="B1383" s="11" t="s">
        <v>1879</v>
      </c>
      <c r="C1383" s="11" t="s">
        <v>558</v>
      </c>
      <c r="D1383" s="11" t="s">
        <v>2621</v>
      </c>
      <c r="E1383" s="38" t="s">
        <v>2902</v>
      </c>
      <c r="F1383" s="11">
        <v>18</v>
      </c>
      <c r="G1383" s="40" t="s">
        <v>218</v>
      </c>
      <c r="H1383" s="11" t="str">
        <f t="shared" si="592"/>
        <v>Regular</v>
      </c>
      <c r="I1383" s="11" t="str">
        <f t="shared" si="584"/>
        <v>INDIA</v>
      </c>
      <c r="J1383" s="11" t="str">
        <f>IF(ISERROR(VLOOKUP(C1383,'WI Vs ASM'!$B$2:$E$1000,4,0)),0,(VLOOKUP(C1383,'WI Vs ASM'!$B$2:$E$1000,4,0)))</f>
        <v>Offshore</v>
      </c>
      <c r="K1383" s="11" t="str">
        <f>IF(ISERROR(VLOOKUP(C1383,'WI Vs ASM'!$B$2:$F$1000,5,0)),0,(VLOOKUP(C1383,'WI Vs ASM'!$B$2:$F$1000,5,0)))</f>
        <v>02-Variable Billable</v>
      </c>
      <c r="L1383" s="11" t="str">
        <f>IF(ISERROR(VLOOKUP(C1383,'WI Vs ASM'!$B$2:$D$1000,3,0)),0,(VLOOKUP(C1383,'WI Vs ASM'!$B$2:$D$1000,3,0)))</f>
        <v>78-Landed BA-SE Offshore</v>
      </c>
      <c r="M1383" s="11" t="str">
        <f>IF(ISERROR(VLOOKUP(C1383,'WI Vs ASM'!$B$2:$I$1000,8,0)),0,(VLOOKUP(C1383,'WI Vs ASM'!$B$2:$I$1000,8,0)))</f>
        <v>Rahul Soman</v>
      </c>
      <c r="N1383" s="11" t="str">
        <f>IF(ISERROR(VLOOKUP(C1383,'WI Vs ASM'!$B$2:$G$1000,6,0)),0,(VLOOKUP(C1383,'WI Vs ASM'!$B$2:$G$1000,6,0)))</f>
        <v>CIS</v>
      </c>
      <c r="O1383" s="11" t="str">
        <f>IF(ISERROR(VLOOKUP(C1383,'WI Vs ASM'!$B$2:$H$1000,7,0)),0,(VLOOKUP(C1383,'WI Vs ASM'!$B$2:$H$1000,7,0)))</f>
        <v>CIS</v>
      </c>
      <c r="P1383" s="11" t="str">
        <f t="shared" si="585"/>
        <v>May-17</v>
      </c>
      <c r="Q1383" s="11" t="str">
        <f t="shared" si="586"/>
        <v>Q2</v>
      </c>
      <c r="R1383" s="11" t="str">
        <f>IF(ISERROR(VLOOKUP(C1383,'WI Vs ASM'!$B$2:$J$1000,9,0)),0,(VLOOKUP(C1383,'WI Vs ASM'!$B$2:$J$1000,9,0)))</f>
        <v>Jyothi Pai</v>
      </c>
      <c r="S1383" s="11" t="str">
        <f>IF(ISERROR(VLOOKUP(C1383,'WI Vs ASM'!$B$2:$K$1000,10,0)),0,(VLOOKUP(C1383,'WI Vs ASM'!$B$2:$K$1000,10,0)))</f>
        <v>Steve J Sorensen</v>
      </c>
      <c r="T1383" s="11" t="str">
        <f>IF(ISERROR(VLOOKUP(C1383,'WI Vs ASM'!$B$2:$L$1000,11,0)),0,(VLOOKUP(C1383,'WI Vs ASM'!$B$2:$L$1000,11,0)))</f>
        <v>Sreekala Balasubramanian</v>
      </c>
      <c r="U1383" s="11" t="e">
        <f t="shared" si="593"/>
        <v>#VALUE!</v>
      </c>
      <c r="V1383" s="11" t="str">
        <f t="shared" si="587"/>
        <v>No</v>
      </c>
      <c r="W1383" s="11" t="str">
        <f t="shared" si="588"/>
        <v>Yes</v>
      </c>
      <c r="X1383" s="11" t="str">
        <f t="shared" si="589"/>
        <v>Yes</v>
      </c>
      <c r="Y1383" s="11" t="str">
        <f t="shared" si="590"/>
        <v>No</v>
      </c>
      <c r="Z1383" s="11" t="str">
        <f t="shared" si="591"/>
        <v>No</v>
      </c>
      <c r="AA1383" s="11" t="str">
        <f t="shared" si="594"/>
        <v>No</v>
      </c>
      <c r="AB1383" s="11">
        <f>IF(ISERROR(VLOOKUP(U1383,'ITWR Dump'!$A$2:$Y$5000,24,0)),0,(VLOOKUP('ILC Report'!U1383,'ITWR Dump'!$A$2:$Y$5000,24,0)))</f>
        <v>0</v>
      </c>
      <c r="AC1383" s="11" t="str">
        <f t="shared" si="595"/>
        <v>Yes</v>
      </c>
      <c r="AD1383" s="11" t="str">
        <f t="shared" si="596"/>
        <v>BASE/Staff Aug</v>
      </c>
      <c r="AE1383" s="11">
        <f>IF(ISERROR(VLOOKUP(U1383,'ITWR Dump'!$A$2:$Y$5000,13,0)),0,(VLOOKUP(U1383,'ITWR Dump'!$A$2:$Y$5000,13,0)))</f>
        <v>0</v>
      </c>
      <c r="AF1383" s="11">
        <f>IF(ISERROR(VLOOKUP(U1383,'ITWR Dump'!$A$2:$Y$5000,11,0)),0,(VLOOKUP(U1383,'ITWR Dump'!$A$2:$Y$5000,11,0)))</f>
        <v>0</v>
      </c>
      <c r="AG1383" s="11">
        <f>IF(ISERROR(VLOOKUP(U1383,'ITWR Dump'!$A$2:$Y$5000,2,0)),0,(VLOOKUP(U1383,'ITWR Dump'!$A$2:$Y$5000,2,0)))</f>
        <v>0</v>
      </c>
      <c r="AH1383" s="11">
        <f>IF(ISERROR(VLOOKUP(U1383,'ITWR Dump'!$A$2:$Y$5000,14,0)),0,(VLOOKUP(U1383,'ITWR Dump'!$A$2:$Y$5000,14,0)))</f>
        <v>0</v>
      </c>
      <c r="AI1383" s="11" t="str">
        <f t="shared" si="597"/>
        <v>78-Landed BA-SE Offshore</v>
      </c>
      <c r="AJ1383" s="11" t="str">
        <f t="shared" si="598"/>
        <v>Offshore</v>
      </c>
      <c r="AK1383" s="11" t="str">
        <f>IF(ISERROR(VLOOKUP(A1383,'Team Data'!$C$2:$U$213,17,0)),0,(VLOOKUP(A1383,'Team Data'!$C$2:$U$213,17,0)))</f>
        <v>IMS and FN</v>
      </c>
      <c r="AL1383" s="11" t="str">
        <f t="shared" si="599"/>
        <v>2017-04-24</v>
      </c>
      <c r="AM1383" s="11">
        <f>IF(ISERROR(VLOOKUP(U1383,'ITWR Dump'!$A$2:$Y$5000,16,0)),0,(VLOOKUP(U1383,'ITWR Dump'!$A$2:$Y$5000,16,0)))</f>
        <v>0</v>
      </c>
      <c r="AN1383" s="11">
        <f>IF(ISERROR(VLOOKUP(U1383,'ITWR Dump'!$A$2:$Y$5000,18,0)),0,(VLOOKUP(U1383,'ITWR Dump'!$A$2:$Y$5000,18,0)))</f>
        <v>0</v>
      </c>
      <c r="AO1383" s="11">
        <f>IF(ISERROR(VLOOKUP(U1383,'ITWR Dump'!$A$2:$Y$5000,25,0)),0,(VLOOKUP('ILC Report'!U1383,'ITWR Dump'!$A$2:$Y$5000,25,0)))</f>
        <v>0</v>
      </c>
      <c r="AP1383" s="11">
        <f t="shared" si="600"/>
        <v>0</v>
      </c>
      <c r="AQ1383" s="26">
        <f t="shared" si="601"/>
        <v>0</v>
      </c>
      <c r="AR1383" s="26">
        <f t="shared" si="602"/>
        <v>0</v>
      </c>
      <c r="AS1383" s="26">
        <f t="shared" si="603"/>
        <v>0</v>
      </c>
      <c r="AT1383" s="26">
        <f t="shared" si="604"/>
        <v>0</v>
      </c>
      <c r="AU1383" s="26">
        <f t="shared" si="605"/>
        <v>0</v>
      </c>
      <c r="AV1383" s="26">
        <f t="shared" si="606"/>
        <v>0</v>
      </c>
      <c r="AW1383" s="11" t="s">
        <v>653</v>
      </c>
      <c r="AX1383" s="11" t="str">
        <f>VLOOKUP(L1383,Group!$A$2:$B$1000,2,0)</f>
        <v>Enhancement</v>
      </c>
      <c r="AY1383" s="11">
        <f>IF(ISERROR(VLOOKUP(U1383,'ITWR Dump'!$A$2:$Y$5000,15,0)),0,(VLOOKUP('ILC Report'!U1383,'ITWR Dump'!$A$2:$Y$5000,15,0)))</f>
        <v>0</v>
      </c>
      <c r="AZ1383" s="11" t="str">
        <f t="shared" si="607"/>
        <v>No</v>
      </c>
      <c r="BA1383" s="11" t="str">
        <f t="shared" si="608"/>
        <v>BKI</v>
      </c>
      <c r="BB1383" s="11" t="str">
        <f t="shared" si="609"/>
        <v>LB</v>
      </c>
      <c r="BC1383" s="11" t="str">
        <f t="shared" si="610"/>
        <v>No</v>
      </c>
    </row>
    <row r="1384" spans="1:55" x14ac:dyDescent="0.3">
      <c r="A1384" s="11" t="s">
        <v>135</v>
      </c>
      <c r="B1384" s="11" t="s">
        <v>1879</v>
      </c>
      <c r="C1384" s="11" t="s">
        <v>558</v>
      </c>
      <c r="D1384" s="11" t="s">
        <v>2621</v>
      </c>
      <c r="E1384" s="38" t="s">
        <v>2902</v>
      </c>
      <c r="F1384" s="11">
        <v>27</v>
      </c>
      <c r="G1384" s="40" t="s">
        <v>2900</v>
      </c>
      <c r="H1384" s="11" t="str">
        <f t="shared" si="592"/>
        <v>Shift</v>
      </c>
      <c r="I1384" s="11" t="str">
        <f t="shared" si="584"/>
        <v>INDIA</v>
      </c>
      <c r="J1384" s="11" t="str">
        <f>IF(ISERROR(VLOOKUP(C1384,'WI Vs ASM'!$B$2:$E$1000,4,0)),0,(VLOOKUP(C1384,'WI Vs ASM'!$B$2:$E$1000,4,0)))</f>
        <v>Offshore</v>
      </c>
      <c r="K1384" s="11" t="str">
        <f>IF(ISERROR(VLOOKUP(C1384,'WI Vs ASM'!$B$2:$F$1000,5,0)),0,(VLOOKUP(C1384,'WI Vs ASM'!$B$2:$F$1000,5,0)))</f>
        <v>02-Variable Billable</v>
      </c>
      <c r="L1384" s="11" t="str">
        <f>IF(ISERROR(VLOOKUP(C1384,'WI Vs ASM'!$B$2:$D$1000,3,0)),0,(VLOOKUP(C1384,'WI Vs ASM'!$B$2:$D$1000,3,0)))</f>
        <v>78-Landed BA-SE Offshore</v>
      </c>
      <c r="M1384" s="11" t="str">
        <f>IF(ISERROR(VLOOKUP(C1384,'WI Vs ASM'!$B$2:$I$1000,8,0)),0,(VLOOKUP(C1384,'WI Vs ASM'!$B$2:$I$1000,8,0)))</f>
        <v>Rahul Soman</v>
      </c>
      <c r="N1384" s="11" t="str">
        <f>IF(ISERROR(VLOOKUP(C1384,'WI Vs ASM'!$B$2:$G$1000,6,0)),0,(VLOOKUP(C1384,'WI Vs ASM'!$B$2:$G$1000,6,0)))</f>
        <v>CIS</v>
      </c>
      <c r="O1384" s="11" t="str">
        <f>IF(ISERROR(VLOOKUP(C1384,'WI Vs ASM'!$B$2:$H$1000,7,0)),0,(VLOOKUP(C1384,'WI Vs ASM'!$B$2:$H$1000,7,0)))</f>
        <v>CIS</v>
      </c>
      <c r="P1384" s="11" t="str">
        <f t="shared" si="585"/>
        <v>May-17</v>
      </c>
      <c r="Q1384" s="11" t="str">
        <f t="shared" si="586"/>
        <v>Q2</v>
      </c>
      <c r="R1384" s="11" t="str">
        <f>IF(ISERROR(VLOOKUP(C1384,'WI Vs ASM'!$B$2:$J$1000,9,0)),0,(VLOOKUP(C1384,'WI Vs ASM'!$B$2:$J$1000,9,0)))</f>
        <v>Jyothi Pai</v>
      </c>
      <c r="S1384" s="11" t="str">
        <f>IF(ISERROR(VLOOKUP(C1384,'WI Vs ASM'!$B$2:$K$1000,10,0)),0,(VLOOKUP(C1384,'WI Vs ASM'!$B$2:$K$1000,10,0)))</f>
        <v>Steve J Sorensen</v>
      </c>
      <c r="T1384" s="11" t="str">
        <f>IF(ISERROR(VLOOKUP(C1384,'WI Vs ASM'!$B$2:$L$1000,11,0)),0,(VLOOKUP(C1384,'WI Vs ASM'!$B$2:$L$1000,11,0)))</f>
        <v>Sreekala Balasubramanian</v>
      </c>
      <c r="U1384" s="11" t="e">
        <f t="shared" si="593"/>
        <v>#VALUE!</v>
      </c>
      <c r="V1384" s="11" t="str">
        <f t="shared" si="587"/>
        <v>No</v>
      </c>
      <c r="W1384" s="11" t="str">
        <f t="shared" si="588"/>
        <v>Yes</v>
      </c>
      <c r="X1384" s="11" t="str">
        <f t="shared" si="589"/>
        <v>Yes</v>
      </c>
      <c r="Y1384" s="11" t="str">
        <f t="shared" si="590"/>
        <v>No</v>
      </c>
      <c r="Z1384" s="11" t="str">
        <f t="shared" si="591"/>
        <v>No</v>
      </c>
      <c r="AA1384" s="11" t="str">
        <f t="shared" si="594"/>
        <v>No</v>
      </c>
      <c r="AB1384" s="11">
        <f>IF(ISERROR(VLOOKUP(U1384,'ITWR Dump'!$A$2:$Y$5000,24,0)),0,(VLOOKUP('ILC Report'!U1384,'ITWR Dump'!$A$2:$Y$5000,24,0)))</f>
        <v>0</v>
      </c>
      <c r="AC1384" s="11" t="str">
        <f t="shared" si="595"/>
        <v>Yes</v>
      </c>
      <c r="AD1384" s="11" t="str">
        <f t="shared" si="596"/>
        <v>BASE/Staff Aug</v>
      </c>
      <c r="AE1384" s="11">
        <f>IF(ISERROR(VLOOKUP(U1384,'ITWR Dump'!$A$2:$Y$5000,13,0)),0,(VLOOKUP(U1384,'ITWR Dump'!$A$2:$Y$5000,13,0)))</f>
        <v>0</v>
      </c>
      <c r="AF1384" s="11">
        <f>IF(ISERROR(VLOOKUP(U1384,'ITWR Dump'!$A$2:$Y$5000,11,0)),0,(VLOOKUP(U1384,'ITWR Dump'!$A$2:$Y$5000,11,0)))</f>
        <v>0</v>
      </c>
      <c r="AG1384" s="11">
        <f>IF(ISERROR(VLOOKUP(U1384,'ITWR Dump'!$A$2:$Y$5000,2,0)),0,(VLOOKUP(U1384,'ITWR Dump'!$A$2:$Y$5000,2,0)))</f>
        <v>0</v>
      </c>
      <c r="AH1384" s="11">
        <f>IF(ISERROR(VLOOKUP(U1384,'ITWR Dump'!$A$2:$Y$5000,14,0)),0,(VLOOKUP(U1384,'ITWR Dump'!$A$2:$Y$5000,14,0)))</f>
        <v>0</v>
      </c>
      <c r="AI1384" s="11" t="str">
        <f t="shared" si="597"/>
        <v>78-Landed BA-SE Offshore</v>
      </c>
      <c r="AJ1384" s="11" t="str">
        <f t="shared" si="598"/>
        <v>Offshore</v>
      </c>
      <c r="AK1384" s="11" t="str">
        <f>IF(ISERROR(VLOOKUP(A1384,'Team Data'!$C$2:$U$213,17,0)),0,(VLOOKUP(A1384,'Team Data'!$C$2:$U$213,17,0)))</f>
        <v>IMS and FN</v>
      </c>
      <c r="AL1384" s="11" t="str">
        <f t="shared" si="599"/>
        <v>2017-04-24</v>
      </c>
      <c r="AM1384" s="11">
        <f>IF(ISERROR(VLOOKUP(U1384,'ITWR Dump'!$A$2:$Y$5000,16,0)),0,(VLOOKUP(U1384,'ITWR Dump'!$A$2:$Y$5000,16,0)))</f>
        <v>0</v>
      </c>
      <c r="AN1384" s="11">
        <f>IF(ISERROR(VLOOKUP(U1384,'ITWR Dump'!$A$2:$Y$5000,18,0)),0,(VLOOKUP(U1384,'ITWR Dump'!$A$2:$Y$5000,18,0)))</f>
        <v>0</v>
      </c>
      <c r="AO1384" s="11">
        <f>IF(ISERROR(VLOOKUP(U1384,'ITWR Dump'!$A$2:$Y$5000,25,0)),0,(VLOOKUP('ILC Report'!U1384,'ITWR Dump'!$A$2:$Y$5000,25,0)))</f>
        <v>0</v>
      </c>
      <c r="AP1384" s="11">
        <f t="shared" si="600"/>
        <v>0</v>
      </c>
      <c r="AQ1384" s="26">
        <f t="shared" si="601"/>
        <v>0</v>
      </c>
      <c r="AR1384" s="26">
        <f t="shared" si="602"/>
        <v>0</v>
      </c>
      <c r="AS1384" s="26">
        <f t="shared" si="603"/>
        <v>0</v>
      </c>
      <c r="AT1384" s="26">
        <f t="shared" si="604"/>
        <v>0</v>
      </c>
      <c r="AU1384" s="26">
        <f t="shared" si="605"/>
        <v>0</v>
      </c>
      <c r="AV1384" s="26">
        <f t="shared" si="606"/>
        <v>0</v>
      </c>
      <c r="AW1384" s="11" t="s">
        <v>653</v>
      </c>
      <c r="AX1384" s="11" t="str">
        <f>VLOOKUP(L1384,Group!$A$2:$B$1000,2,0)</f>
        <v>Enhancement</v>
      </c>
      <c r="AY1384" s="11">
        <f>IF(ISERROR(VLOOKUP(U1384,'ITWR Dump'!$A$2:$Y$5000,15,0)),0,(VLOOKUP('ILC Report'!U1384,'ITWR Dump'!$A$2:$Y$5000,15,0)))</f>
        <v>0</v>
      </c>
      <c r="AZ1384" s="11" t="str">
        <f t="shared" si="607"/>
        <v>No</v>
      </c>
      <c r="BA1384" s="11" t="str">
        <f t="shared" si="608"/>
        <v>BKI</v>
      </c>
      <c r="BB1384" s="11" t="str">
        <f t="shared" si="609"/>
        <v>LB</v>
      </c>
      <c r="BC1384" s="11" t="str">
        <f t="shared" si="610"/>
        <v>No</v>
      </c>
    </row>
    <row r="1385" spans="1:55" x14ac:dyDescent="0.3">
      <c r="A1385" s="11" t="s">
        <v>135</v>
      </c>
      <c r="B1385" s="11" t="s">
        <v>1879</v>
      </c>
      <c r="C1385" s="11" t="s">
        <v>558</v>
      </c>
      <c r="D1385" s="11" t="s">
        <v>2621</v>
      </c>
      <c r="E1385" s="38" t="s">
        <v>2903</v>
      </c>
      <c r="F1385" s="11">
        <v>18</v>
      </c>
      <c r="G1385" s="40" t="s">
        <v>218</v>
      </c>
      <c r="H1385" s="11" t="str">
        <f t="shared" si="592"/>
        <v>Regular</v>
      </c>
      <c r="I1385" s="11" t="str">
        <f t="shared" si="584"/>
        <v>INDIA</v>
      </c>
      <c r="J1385" s="11" t="str">
        <f>IF(ISERROR(VLOOKUP(C1385,'WI Vs ASM'!$B$2:$E$1000,4,0)),0,(VLOOKUP(C1385,'WI Vs ASM'!$B$2:$E$1000,4,0)))</f>
        <v>Offshore</v>
      </c>
      <c r="K1385" s="11" t="str">
        <f>IF(ISERROR(VLOOKUP(C1385,'WI Vs ASM'!$B$2:$F$1000,5,0)),0,(VLOOKUP(C1385,'WI Vs ASM'!$B$2:$F$1000,5,0)))</f>
        <v>02-Variable Billable</v>
      </c>
      <c r="L1385" s="11" t="str">
        <f>IF(ISERROR(VLOOKUP(C1385,'WI Vs ASM'!$B$2:$D$1000,3,0)),0,(VLOOKUP(C1385,'WI Vs ASM'!$B$2:$D$1000,3,0)))</f>
        <v>78-Landed BA-SE Offshore</v>
      </c>
      <c r="M1385" s="11" t="str">
        <f>IF(ISERROR(VLOOKUP(C1385,'WI Vs ASM'!$B$2:$I$1000,8,0)),0,(VLOOKUP(C1385,'WI Vs ASM'!$B$2:$I$1000,8,0)))</f>
        <v>Rahul Soman</v>
      </c>
      <c r="N1385" s="11" t="str">
        <f>IF(ISERROR(VLOOKUP(C1385,'WI Vs ASM'!$B$2:$G$1000,6,0)),0,(VLOOKUP(C1385,'WI Vs ASM'!$B$2:$G$1000,6,0)))</f>
        <v>CIS</v>
      </c>
      <c r="O1385" s="11" t="str">
        <f>IF(ISERROR(VLOOKUP(C1385,'WI Vs ASM'!$B$2:$H$1000,7,0)),0,(VLOOKUP(C1385,'WI Vs ASM'!$B$2:$H$1000,7,0)))</f>
        <v>CIS</v>
      </c>
      <c r="P1385" s="11" t="str">
        <f t="shared" si="585"/>
        <v>May-17</v>
      </c>
      <c r="Q1385" s="11" t="str">
        <f t="shared" si="586"/>
        <v>Q2</v>
      </c>
      <c r="R1385" s="11" t="str">
        <f>IF(ISERROR(VLOOKUP(C1385,'WI Vs ASM'!$B$2:$J$1000,9,0)),0,(VLOOKUP(C1385,'WI Vs ASM'!$B$2:$J$1000,9,0)))</f>
        <v>Jyothi Pai</v>
      </c>
      <c r="S1385" s="11" t="str">
        <f>IF(ISERROR(VLOOKUP(C1385,'WI Vs ASM'!$B$2:$K$1000,10,0)),0,(VLOOKUP(C1385,'WI Vs ASM'!$B$2:$K$1000,10,0)))</f>
        <v>Steve J Sorensen</v>
      </c>
      <c r="T1385" s="11" t="str">
        <f>IF(ISERROR(VLOOKUP(C1385,'WI Vs ASM'!$B$2:$L$1000,11,0)),0,(VLOOKUP(C1385,'WI Vs ASM'!$B$2:$L$1000,11,0)))</f>
        <v>Sreekala Balasubramanian</v>
      </c>
      <c r="U1385" s="11" t="e">
        <f t="shared" si="593"/>
        <v>#VALUE!</v>
      </c>
      <c r="V1385" s="11" t="str">
        <f t="shared" si="587"/>
        <v>No</v>
      </c>
      <c r="W1385" s="11" t="str">
        <f t="shared" si="588"/>
        <v>Yes</v>
      </c>
      <c r="X1385" s="11" t="str">
        <f t="shared" si="589"/>
        <v>Yes</v>
      </c>
      <c r="Y1385" s="11" t="str">
        <f t="shared" si="590"/>
        <v>No</v>
      </c>
      <c r="Z1385" s="11" t="str">
        <f t="shared" si="591"/>
        <v>No</v>
      </c>
      <c r="AA1385" s="11" t="str">
        <f t="shared" si="594"/>
        <v>No</v>
      </c>
      <c r="AB1385" s="11">
        <f>IF(ISERROR(VLOOKUP(U1385,'ITWR Dump'!$A$2:$Y$5000,24,0)),0,(VLOOKUP('ILC Report'!U1385,'ITWR Dump'!$A$2:$Y$5000,24,0)))</f>
        <v>0</v>
      </c>
      <c r="AC1385" s="11" t="str">
        <f t="shared" si="595"/>
        <v>Yes</v>
      </c>
      <c r="AD1385" s="11" t="str">
        <f t="shared" si="596"/>
        <v>BASE/Staff Aug</v>
      </c>
      <c r="AE1385" s="11">
        <f>IF(ISERROR(VLOOKUP(U1385,'ITWR Dump'!$A$2:$Y$5000,13,0)),0,(VLOOKUP(U1385,'ITWR Dump'!$A$2:$Y$5000,13,0)))</f>
        <v>0</v>
      </c>
      <c r="AF1385" s="11">
        <f>IF(ISERROR(VLOOKUP(U1385,'ITWR Dump'!$A$2:$Y$5000,11,0)),0,(VLOOKUP(U1385,'ITWR Dump'!$A$2:$Y$5000,11,0)))</f>
        <v>0</v>
      </c>
      <c r="AG1385" s="11">
        <f>IF(ISERROR(VLOOKUP(U1385,'ITWR Dump'!$A$2:$Y$5000,2,0)),0,(VLOOKUP(U1385,'ITWR Dump'!$A$2:$Y$5000,2,0)))</f>
        <v>0</v>
      </c>
      <c r="AH1385" s="11">
        <f>IF(ISERROR(VLOOKUP(U1385,'ITWR Dump'!$A$2:$Y$5000,14,0)),0,(VLOOKUP(U1385,'ITWR Dump'!$A$2:$Y$5000,14,0)))</f>
        <v>0</v>
      </c>
      <c r="AI1385" s="11" t="str">
        <f t="shared" si="597"/>
        <v>78-Landed BA-SE Offshore</v>
      </c>
      <c r="AJ1385" s="11" t="str">
        <f t="shared" si="598"/>
        <v>Offshore</v>
      </c>
      <c r="AK1385" s="11" t="str">
        <f>IF(ISERROR(VLOOKUP(A1385,'Team Data'!$C$2:$U$213,17,0)),0,(VLOOKUP(A1385,'Team Data'!$C$2:$U$213,17,0)))</f>
        <v>IMS and FN</v>
      </c>
      <c r="AL1385" s="11" t="str">
        <f t="shared" si="599"/>
        <v>2017-04-24</v>
      </c>
      <c r="AM1385" s="11">
        <f>IF(ISERROR(VLOOKUP(U1385,'ITWR Dump'!$A$2:$Y$5000,16,0)),0,(VLOOKUP(U1385,'ITWR Dump'!$A$2:$Y$5000,16,0)))</f>
        <v>0</v>
      </c>
      <c r="AN1385" s="11">
        <f>IF(ISERROR(VLOOKUP(U1385,'ITWR Dump'!$A$2:$Y$5000,18,0)),0,(VLOOKUP(U1385,'ITWR Dump'!$A$2:$Y$5000,18,0)))</f>
        <v>0</v>
      </c>
      <c r="AO1385" s="11">
        <f>IF(ISERROR(VLOOKUP(U1385,'ITWR Dump'!$A$2:$Y$5000,25,0)),0,(VLOOKUP('ILC Report'!U1385,'ITWR Dump'!$A$2:$Y$5000,25,0)))</f>
        <v>0</v>
      </c>
      <c r="AP1385" s="11">
        <f t="shared" si="600"/>
        <v>0</v>
      </c>
      <c r="AQ1385" s="26">
        <f t="shared" si="601"/>
        <v>0</v>
      </c>
      <c r="AR1385" s="26">
        <f t="shared" si="602"/>
        <v>0</v>
      </c>
      <c r="AS1385" s="26">
        <f t="shared" si="603"/>
        <v>0</v>
      </c>
      <c r="AT1385" s="26">
        <f t="shared" si="604"/>
        <v>0</v>
      </c>
      <c r="AU1385" s="26">
        <f t="shared" si="605"/>
        <v>0</v>
      </c>
      <c r="AV1385" s="26">
        <f t="shared" si="606"/>
        <v>0</v>
      </c>
      <c r="AW1385" s="11" t="s">
        <v>653</v>
      </c>
      <c r="AX1385" s="11" t="str">
        <f>VLOOKUP(L1385,Group!$A$2:$B$1000,2,0)</f>
        <v>Enhancement</v>
      </c>
      <c r="AY1385" s="11">
        <f>IF(ISERROR(VLOOKUP(U1385,'ITWR Dump'!$A$2:$Y$5000,15,0)),0,(VLOOKUP('ILC Report'!U1385,'ITWR Dump'!$A$2:$Y$5000,15,0)))</f>
        <v>0</v>
      </c>
      <c r="AZ1385" s="11" t="str">
        <f t="shared" si="607"/>
        <v>No</v>
      </c>
      <c r="BA1385" s="11" t="str">
        <f t="shared" si="608"/>
        <v>BKI</v>
      </c>
      <c r="BB1385" s="11" t="str">
        <f t="shared" si="609"/>
        <v>LB</v>
      </c>
      <c r="BC1385" s="11" t="str">
        <f t="shared" si="610"/>
        <v>No</v>
      </c>
    </row>
    <row r="1386" spans="1:55" x14ac:dyDescent="0.3">
      <c r="A1386" s="11" t="s">
        <v>135</v>
      </c>
      <c r="B1386" s="11" t="s">
        <v>1879</v>
      </c>
      <c r="C1386" s="11" t="s">
        <v>558</v>
      </c>
      <c r="D1386" s="11" t="s">
        <v>2621</v>
      </c>
      <c r="E1386" s="38" t="s">
        <v>2903</v>
      </c>
      <c r="F1386" s="11">
        <v>27</v>
      </c>
      <c r="G1386" s="40" t="s">
        <v>2900</v>
      </c>
      <c r="H1386" s="11" t="str">
        <f t="shared" si="592"/>
        <v>Shift</v>
      </c>
      <c r="I1386" s="11" t="str">
        <f t="shared" si="584"/>
        <v>INDIA</v>
      </c>
      <c r="J1386" s="11" t="str">
        <f>IF(ISERROR(VLOOKUP(C1386,'WI Vs ASM'!$B$2:$E$1000,4,0)),0,(VLOOKUP(C1386,'WI Vs ASM'!$B$2:$E$1000,4,0)))</f>
        <v>Offshore</v>
      </c>
      <c r="K1386" s="11" t="str">
        <f>IF(ISERROR(VLOOKUP(C1386,'WI Vs ASM'!$B$2:$F$1000,5,0)),0,(VLOOKUP(C1386,'WI Vs ASM'!$B$2:$F$1000,5,0)))</f>
        <v>02-Variable Billable</v>
      </c>
      <c r="L1386" s="11" t="str">
        <f>IF(ISERROR(VLOOKUP(C1386,'WI Vs ASM'!$B$2:$D$1000,3,0)),0,(VLOOKUP(C1386,'WI Vs ASM'!$B$2:$D$1000,3,0)))</f>
        <v>78-Landed BA-SE Offshore</v>
      </c>
      <c r="M1386" s="11" t="str">
        <f>IF(ISERROR(VLOOKUP(C1386,'WI Vs ASM'!$B$2:$I$1000,8,0)),0,(VLOOKUP(C1386,'WI Vs ASM'!$B$2:$I$1000,8,0)))</f>
        <v>Rahul Soman</v>
      </c>
      <c r="N1386" s="11" t="str">
        <f>IF(ISERROR(VLOOKUP(C1386,'WI Vs ASM'!$B$2:$G$1000,6,0)),0,(VLOOKUP(C1386,'WI Vs ASM'!$B$2:$G$1000,6,0)))</f>
        <v>CIS</v>
      </c>
      <c r="O1386" s="11" t="str">
        <f>IF(ISERROR(VLOOKUP(C1386,'WI Vs ASM'!$B$2:$H$1000,7,0)),0,(VLOOKUP(C1386,'WI Vs ASM'!$B$2:$H$1000,7,0)))</f>
        <v>CIS</v>
      </c>
      <c r="P1386" s="11" t="str">
        <f t="shared" si="585"/>
        <v>May-17</v>
      </c>
      <c r="Q1386" s="11" t="str">
        <f t="shared" si="586"/>
        <v>Q2</v>
      </c>
      <c r="R1386" s="11" t="str">
        <f>IF(ISERROR(VLOOKUP(C1386,'WI Vs ASM'!$B$2:$J$1000,9,0)),0,(VLOOKUP(C1386,'WI Vs ASM'!$B$2:$J$1000,9,0)))</f>
        <v>Jyothi Pai</v>
      </c>
      <c r="S1386" s="11" t="str">
        <f>IF(ISERROR(VLOOKUP(C1386,'WI Vs ASM'!$B$2:$K$1000,10,0)),0,(VLOOKUP(C1386,'WI Vs ASM'!$B$2:$K$1000,10,0)))</f>
        <v>Steve J Sorensen</v>
      </c>
      <c r="T1386" s="11" t="str">
        <f>IF(ISERROR(VLOOKUP(C1386,'WI Vs ASM'!$B$2:$L$1000,11,0)),0,(VLOOKUP(C1386,'WI Vs ASM'!$B$2:$L$1000,11,0)))</f>
        <v>Sreekala Balasubramanian</v>
      </c>
      <c r="U1386" s="11" t="e">
        <f t="shared" si="593"/>
        <v>#VALUE!</v>
      </c>
      <c r="V1386" s="11" t="str">
        <f t="shared" si="587"/>
        <v>No</v>
      </c>
      <c r="W1386" s="11" t="str">
        <f t="shared" si="588"/>
        <v>Yes</v>
      </c>
      <c r="X1386" s="11" t="str">
        <f t="shared" si="589"/>
        <v>Yes</v>
      </c>
      <c r="Y1386" s="11" t="str">
        <f t="shared" si="590"/>
        <v>No</v>
      </c>
      <c r="Z1386" s="11" t="str">
        <f t="shared" si="591"/>
        <v>No</v>
      </c>
      <c r="AA1386" s="11" t="str">
        <f t="shared" si="594"/>
        <v>No</v>
      </c>
      <c r="AB1386" s="11">
        <f>IF(ISERROR(VLOOKUP(U1386,'ITWR Dump'!$A$2:$Y$5000,24,0)),0,(VLOOKUP('ILC Report'!U1386,'ITWR Dump'!$A$2:$Y$5000,24,0)))</f>
        <v>0</v>
      </c>
      <c r="AC1386" s="11" t="str">
        <f t="shared" si="595"/>
        <v>Yes</v>
      </c>
      <c r="AD1386" s="11" t="str">
        <f t="shared" si="596"/>
        <v>BASE/Staff Aug</v>
      </c>
      <c r="AE1386" s="11">
        <f>IF(ISERROR(VLOOKUP(U1386,'ITWR Dump'!$A$2:$Y$5000,13,0)),0,(VLOOKUP(U1386,'ITWR Dump'!$A$2:$Y$5000,13,0)))</f>
        <v>0</v>
      </c>
      <c r="AF1386" s="11">
        <f>IF(ISERROR(VLOOKUP(U1386,'ITWR Dump'!$A$2:$Y$5000,11,0)),0,(VLOOKUP(U1386,'ITWR Dump'!$A$2:$Y$5000,11,0)))</f>
        <v>0</v>
      </c>
      <c r="AG1386" s="11">
        <f>IF(ISERROR(VLOOKUP(U1386,'ITWR Dump'!$A$2:$Y$5000,2,0)),0,(VLOOKUP(U1386,'ITWR Dump'!$A$2:$Y$5000,2,0)))</f>
        <v>0</v>
      </c>
      <c r="AH1386" s="11">
        <f>IF(ISERROR(VLOOKUP(U1386,'ITWR Dump'!$A$2:$Y$5000,14,0)),0,(VLOOKUP(U1386,'ITWR Dump'!$A$2:$Y$5000,14,0)))</f>
        <v>0</v>
      </c>
      <c r="AI1386" s="11" t="str">
        <f t="shared" si="597"/>
        <v>78-Landed BA-SE Offshore</v>
      </c>
      <c r="AJ1386" s="11" t="str">
        <f t="shared" si="598"/>
        <v>Offshore</v>
      </c>
      <c r="AK1386" s="11" t="str">
        <f>IF(ISERROR(VLOOKUP(A1386,'Team Data'!$C$2:$U$213,17,0)),0,(VLOOKUP(A1386,'Team Data'!$C$2:$U$213,17,0)))</f>
        <v>IMS and FN</v>
      </c>
      <c r="AL1386" s="11" t="str">
        <f t="shared" si="599"/>
        <v>2017-04-24</v>
      </c>
      <c r="AM1386" s="11">
        <f>IF(ISERROR(VLOOKUP(U1386,'ITWR Dump'!$A$2:$Y$5000,16,0)),0,(VLOOKUP(U1386,'ITWR Dump'!$A$2:$Y$5000,16,0)))</f>
        <v>0</v>
      </c>
      <c r="AN1386" s="11">
        <f>IF(ISERROR(VLOOKUP(U1386,'ITWR Dump'!$A$2:$Y$5000,18,0)),0,(VLOOKUP(U1386,'ITWR Dump'!$A$2:$Y$5000,18,0)))</f>
        <v>0</v>
      </c>
      <c r="AO1386" s="11">
        <f>IF(ISERROR(VLOOKUP(U1386,'ITWR Dump'!$A$2:$Y$5000,25,0)),0,(VLOOKUP('ILC Report'!U1386,'ITWR Dump'!$A$2:$Y$5000,25,0)))</f>
        <v>0</v>
      </c>
      <c r="AP1386" s="11">
        <f t="shared" si="600"/>
        <v>0</v>
      </c>
      <c r="AQ1386" s="26">
        <f t="shared" si="601"/>
        <v>0</v>
      </c>
      <c r="AR1386" s="26">
        <f t="shared" si="602"/>
        <v>0</v>
      </c>
      <c r="AS1386" s="26">
        <f t="shared" si="603"/>
        <v>0</v>
      </c>
      <c r="AT1386" s="26">
        <f t="shared" si="604"/>
        <v>0</v>
      </c>
      <c r="AU1386" s="26">
        <f t="shared" si="605"/>
        <v>0</v>
      </c>
      <c r="AV1386" s="26">
        <f t="shared" si="606"/>
        <v>0</v>
      </c>
      <c r="AW1386" s="11" t="s">
        <v>653</v>
      </c>
      <c r="AX1386" s="11" t="str">
        <f>VLOOKUP(L1386,Group!$A$2:$B$1000,2,0)</f>
        <v>Enhancement</v>
      </c>
      <c r="AY1386" s="11">
        <f>IF(ISERROR(VLOOKUP(U1386,'ITWR Dump'!$A$2:$Y$5000,15,0)),0,(VLOOKUP('ILC Report'!U1386,'ITWR Dump'!$A$2:$Y$5000,15,0)))</f>
        <v>0</v>
      </c>
      <c r="AZ1386" s="11" t="str">
        <f t="shared" si="607"/>
        <v>No</v>
      </c>
      <c r="BA1386" s="11" t="str">
        <f t="shared" si="608"/>
        <v>BKI</v>
      </c>
      <c r="BB1386" s="11" t="str">
        <f t="shared" si="609"/>
        <v>LB</v>
      </c>
      <c r="BC1386" s="11" t="str">
        <f t="shared" si="610"/>
        <v>No</v>
      </c>
    </row>
    <row r="1387" spans="1:55" x14ac:dyDescent="0.3">
      <c r="A1387" s="11" t="s">
        <v>135</v>
      </c>
      <c r="B1387" s="11" t="s">
        <v>1879</v>
      </c>
      <c r="C1387" s="11" t="s">
        <v>558</v>
      </c>
      <c r="D1387" s="11" t="s">
        <v>2621</v>
      </c>
      <c r="E1387" s="38" t="s">
        <v>2904</v>
      </c>
      <c r="F1387" s="11">
        <v>18</v>
      </c>
      <c r="G1387" s="40" t="s">
        <v>218</v>
      </c>
      <c r="H1387" s="11" t="str">
        <f t="shared" si="592"/>
        <v>Regular</v>
      </c>
      <c r="I1387" s="11" t="str">
        <f t="shared" si="584"/>
        <v>INDIA</v>
      </c>
      <c r="J1387" s="11" t="str">
        <f>IF(ISERROR(VLOOKUP(C1387,'WI Vs ASM'!$B$2:$E$1000,4,0)),0,(VLOOKUP(C1387,'WI Vs ASM'!$B$2:$E$1000,4,0)))</f>
        <v>Offshore</v>
      </c>
      <c r="K1387" s="11" t="str">
        <f>IF(ISERROR(VLOOKUP(C1387,'WI Vs ASM'!$B$2:$F$1000,5,0)),0,(VLOOKUP(C1387,'WI Vs ASM'!$B$2:$F$1000,5,0)))</f>
        <v>02-Variable Billable</v>
      </c>
      <c r="L1387" s="11" t="str">
        <f>IF(ISERROR(VLOOKUP(C1387,'WI Vs ASM'!$B$2:$D$1000,3,0)),0,(VLOOKUP(C1387,'WI Vs ASM'!$B$2:$D$1000,3,0)))</f>
        <v>78-Landed BA-SE Offshore</v>
      </c>
      <c r="M1387" s="11" t="str">
        <f>IF(ISERROR(VLOOKUP(C1387,'WI Vs ASM'!$B$2:$I$1000,8,0)),0,(VLOOKUP(C1387,'WI Vs ASM'!$B$2:$I$1000,8,0)))</f>
        <v>Rahul Soman</v>
      </c>
      <c r="N1387" s="11" t="str">
        <f>IF(ISERROR(VLOOKUP(C1387,'WI Vs ASM'!$B$2:$G$1000,6,0)),0,(VLOOKUP(C1387,'WI Vs ASM'!$B$2:$G$1000,6,0)))</f>
        <v>CIS</v>
      </c>
      <c r="O1387" s="11" t="str">
        <f>IF(ISERROR(VLOOKUP(C1387,'WI Vs ASM'!$B$2:$H$1000,7,0)),0,(VLOOKUP(C1387,'WI Vs ASM'!$B$2:$H$1000,7,0)))</f>
        <v>CIS</v>
      </c>
      <c r="P1387" s="11" t="str">
        <f t="shared" si="585"/>
        <v>May-17</v>
      </c>
      <c r="Q1387" s="11" t="str">
        <f t="shared" si="586"/>
        <v>Q2</v>
      </c>
      <c r="R1387" s="11" t="str">
        <f>IF(ISERROR(VLOOKUP(C1387,'WI Vs ASM'!$B$2:$J$1000,9,0)),0,(VLOOKUP(C1387,'WI Vs ASM'!$B$2:$J$1000,9,0)))</f>
        <v>Jyothi Pai</v>
      </c>
      <c r="S1387" s="11" t="str">
        <f>IF(ISERROR(VLOOKUP(C1387,'WI Vs ASM'!$B$2:$K$1000,10,0)),0,(VLOOKUP(C1387,'WI Vs ASM'!$B$2:$K$1000,10,0)))</f>
        <v>Steve J Sorensen</v>
      </c>
      <c r="T1387" s="11" t="str">
        <f>IF(ISERROR(VLOOKUP(C1387,'WI Vs ASM'!$B$2:$L$1000,11,0)),0,(VLOOKUP(C1387,'WI Vs ASM'!$B$2:$L$1000,11,0)))</f>
        <v>Sreekala Balasubramanian</v>
      </c>
      <c r="U1387" s="11" t="e">
        <f t="shared" si="593"/>
        <v>#VALUE!</v>
      </c>
      <c r="V1387" s="11" t="str">
        <f t="shared" si="587"/>
        <v>No</v>
      </c>
      <c r="W1387" s="11" t="str">
        <f t="shared" si="588"/>
        <v>Yes</v>
      </c>
      <c r="X1387" s="11" t="str">
        <f t="shared" si="589"/>
        <v>Yes</v>
      </c>
      <c r="Y1387" s="11" t="str">
        <f t="shared" si="590"/>
        <v>No</v>
      </c>
      <c r="Z1387" s="11" t="str">
        <f t="shared" si="591"/>
        <v>No</v>
      </c>
      <c r="AA1387" s="11" t="str">
        <f t="shared" si="594"/>
        <v>No</v>
      </c>
      <c r="AB1387" s="11">
        <f>IF(ISERROR(VLOOKUP(U1387,'ITWR Dump'!$A$2:$Y$5000,24,0)),0,(VLOOKUP('ILC Report'!U1387,'ITWR Dump'!$A$2:$Y$5000,24,0)))</f>
        <v>0</v>
      </c>
      <c r="AC1387" s="11" t="str">
        <f t="shared" si="595"/>
        <v>Yes</v>
      </c>
      <c r="AD1387" s="11" t="str">
        <f t="shared" si="596"/>
        <v>BASE/Staff Aug</v>
      </c>
      <c r="AE1387" s="11">
        <f>IF(ISERROR(VLOOKUP(U1387,'ITWR Dump'!$A$2:$Y$5000,13,0)),0,(VLOOKUP(U1387,'ITWR Dump'!$A$2:$Y$5000,13,0)))</f>
        <v>0</v>
      </c>
      <c r="AF1387" s="11">
        <f>IF(ISERROR(VLOOKUP(U1387,'ITWR Dump'!$A$2:$Y$5000,11,0)),0,(VLOOKUP(U1387,'ITWR Dump'!$A$2:$Y$5000,11,0)))</f>
        <v>0</v>
      </c>
      <c r="AG1387" s="11">
        <f>IF(ISERROR(VLOOKUP(U1387,'ITWR Dump'!$A$2:$Y$5000,2,0)),0,(VLOOKUP(U1387,'ITWR Dump'!$A$2:$Y$5000,2,0)))</f>
        <v>0</v>
      </c>
      <c r="AH1387" s="11">
        <f>IF(ISERROR(VLOOKUP(U1387,'ITWR Dump'!$A$2:$Y$5000,14,0)),0,(VLOOKUP(U1387,'ITWR Dump'!$A$2:$Y$5000,14,0)))</f>
        <v>0</v>
      </c>
      <c r="AI1387" s="11" t="str">
        <f t="shared" si="597"/>
        <v>78-Landed BA-SE Offshore</v>
      </c>
      <c r="AJ1387" s="11" t="str">
        <f t="shared" si="598"/>
        <v>Offshore</v>
      </c>
      <c r="AK1387" s="11" t="str">
        <f>IF(ISERROR(VLOOKUP(A1387,'Team Data'!$C$2:$U$213,17,0)),0,(VLOOKUP(A1387,'Team Data'!$C$2:$U$213,17,0)))</f>
        <v>IMS and FN</v>
      </c>
      <c r="AL1387" s="11" t="str">
        <f t="shared" si="599"/>
        <v>2017-04-24</v>
      </c>
      <c r="AM1387" s="11">
        <f>IF(ISERROR(VLOOKUP(U1387,'ITWR Dump'!$A$2:$Y$5000,16,0)),0,(VLOOKUP(U1387,'ITWR Dump'!$A$2:$Y$5000,16,0)))</f>
        <v>0</v>
      </c>
      <c r="AN1387" s="11">
        <f>IF(ISERROR(VLOOKUP(U1387,'ITWR Dump'!$A$2:$Y$5000,18,0)),0,(VLOOKUP(U1387,'ITWR Dump'!$A$2:$Y$5000,18,0)))</f>
        <v>0</v>
      </c>
      <c r="AO1387" s="11">
        <f>IF(ISERROR(VLOOKUP(U1387,'ITWR Dump'!$A$2:$Y$5000,25,0)),0,(VLOOKUP('ILC Report'!U1387,'ITWR Dump'!$A$2:$Y$5000,25,0)))</f>
        <v>0</v>
      </c>
      <c r="AP1387" s="11">
        <f t="shared" si="600"/>
        <v>0</v>
      </c>
      <c r="AQ1387" s="26">
        <f t="shared" si="601"/>
        <v>0</v>
      </c>
      <c r="AR1387" s="26">
        <f t="shared" si="602"/>
        <v>0</v>
      </c>
      <c r="AS1387" s="26">
        <f t="shared" si="603"/>
        <v>0</v>
      </c>
      <c r="AT1387" s="26">
        <f t="shared" si="604"/>
        <v>0</v>
      </c>
      <c r="AU1387" s="26">
        <f t="shared" si="605"/>
        <v>0</v>
      </c>
      <c r="AV1387" s="26">
        <f t="shared" si="606"/>
        <v>0</v>
      </c>
      <c r="AW1387" s="11" t="s">
        <v>653</v>
      </c>
      <c r="AX1387" s="11" t="str">
        <f>VLOOKUP(L1387,Group!$A$2:$B$1000,2,0)</f>
        <v>Enhancement</v>
      </c>
      <c r="AY1387" s="11">
        <f>IF(ISERROR(VLOOKUP(U1387,'ITWR Dump'!$A$2:$Y$5000,15,0)),0,(VLOOKUP('ILC Report'!U1387,'ITWR Dump'!$A$2:$Y$5000,15,0)))</f>
        <v>0</v>
      </c>
      <c r="AZ1387" s="11" t="str">
        <f t="shared" si="607"/>
        <v>No</v>
      </c>
      <c r="BA1387" s="11" t="str">
        <f t="shared" si="608"/>
        <v>BKI</v>
      </c>
      <c r="BB1387" s="11" t="str">
        <f t="shared" si="609"/>
        <v>LB</v>
      </c>
      <c r="BC1387" s="11" t="str">
        <f t="shared" si="610"/>
        <v>No</v>
      </c>
    </row>
    <row r="1388" spans="1:55" x14ac:dyDescent="0.3">
      <c r="A1388" s="11" t="s">
        <v>135</v>
      </c>
      <c r="B1388" s="11" t="s">
        <v>1879</v>
      </c>
      <c r="C1388" s="11" t="s">
        <v>558</v>
      </c>
      <c r="D1388" s="11" t="s">
        <v>2621</v>
      </c>
      <c r="E1388" s="38" t="s">
        <v>2904</v>
      </c>
      <c r="F1388" s="11">
        <v>27</v>
      </c>
      <c r="G1388" s="40" t="s">
        <v>2900</v>
      </c>
      <c r="H1388" s="11" t="str">
        <f t="shared" si="592"/>
        <v>Shift</v>
      </c>
      <c r="I1388" s="11" t="str">
        <f t="shared" si="584"/>
        <v>INDIA</v>
      </c>
      <c r="J1388" s="11" t="str">
        <f>IF(ISERROR(VLOOKUP(C1388,'WI Vs ASM'!$B$2:$E$1000,4,0)),0,(VLOOKUP(C1388,'WI Vs ASM'!$B$2:$E$1000,4,0)))</f>
        <v>Offshore</v>
      </c>
      <c r="K1388" s="11" t="str">
        <f>IF(ISERROR(VLOOKUP(C1388,'WI Vs ASM'!$B$2:$F$1000,5,0)),0,(VLOOKUP(C1388,'WI Vs ASM'!$B$2:$F$1000,5,0)))</f>
        <v>02-Variable Billable</v>
      </c>
      <c r="L1388" s="11" t="str">
        <f>IF(ISERROR(VLOOKUP(C1388,'WI Vs ASM'!$B$2:$D$1000,3,0)),0,(VLOOKUP(C1388,'WI Vs ASM'!$B$2:$D$1000,3,0)))</f>
        <v>78-Landed BA-SE Offshore</v>
      </c>
      <c r="M1388" s="11" t="str">
        <f>IF(ISERROR(VLOOKUP(C1388,'WI Vs ASM'!$B$2:$I$1000,8,0)),0,(VLOOKUP(C1388,'WI Vs ASM'!$B$2:$I$1000,8,0)))</f>
        <v>Rahul Soman</v>
      </c>
      <c r="N1388" s="11" t="str">
        <f>IF(ISERROR(VLOOKUP(C1388,'WI Vs ASM'!$B$2:$G$1000,6,0)),0,(VLOOKUP(C1388,'WI Vs ASM'!$B$2:$G$1000,6,0)))</f>
        <v>CIS</v>
      </c>
      <c r="O1388" s="11" t="str">
        <f>IF(ISERROR(VLOOKUP(C1388,'WI Vs ASM'!$B$2:$H$1000,7,0)),0,(VLOOKUP(C1388,'WI Vs ASM'!$B$2:$H$1000,7,0)))</f>
        <v>CIS</v>
      </c>
      <c r="P1388" s="11" t="str">
        <f t="shared" si="585"/>
        <v>May-17</v>
      </c>
      <c r="Q1388" s="11" t="str">
        <f t="shared" si="586"/>
        <v>Q2</v>
      </c>
      <c r="R1388" s="11" t="str">
        <f>IF(ISERROR(VLOOKUP(C1388,'WI Vs ASM'!$B$2:$J$1000,9,0)),0,(VLOOKUP(C1388,'WI Vs ASM'!$B$2:$J$1000,9,0)))</f>
        <v>Jyothi Pai</v>
      </c>
      <c r="S1388" s="11" t="str">
        <f>IF(ISERROR(VLOOKUP(C1388,'WI Vs ASM'!$B$2:$K$1000,10,0)),0,(VLOOKUP(C1388,'WI Vs ASM'!$B$2:$K$1000,10,0)))</f>
        <v>Steve J Sorensen</v>
      </c>
      <c r="T1388" s="11" t="str">
        <f>IF(ISERROR(VLOOKUP(C1388,'WI Vs ASM'!$B$2:$L$1000,11,0)),0,(VLOOKUP(C1388,'WI Vs ASM'!$B$2:$L$1000,11,0)))</f>
        <v>Sreekala Balasubramanian</v>
      </c>
      <c r="U1388" s="11" t="e">
        <f t="shared" si="593"/>
        <v>#VALUE!</v>
      </c>
      <c r="V1388" s="11" t="str">
        <f t="shared" si="587"/>
        <v>No</v>
      </c>
      <c r="W1388" s="11" t="str">
        <f t="shared" si="588"/>
        <v>Yes</v>
      </c>
      <c r="X1388" s="11" t="str">
        <f t="shared" si="589"/>
        <v>Yes</v>
      </c>
      <c r="Y1388" s="11" t="str">
        <f t="shared" si="590"/>
        <v>No</v>
      </c>
      <c r="Z1388" s="11" t="str">
        <f t="shared" si="591"/>
        <v>No</v>
      </c>
      <c r="AA1388" s="11" t="str">
        <f t="shared" si="594"/>
        <v>No</v>
      </c>
      <c r="AB1388" s="11">
        <f>IF(ISERROR(VLOOKUP(U1388,'ITWR Dump'!$A$2:$Y$5000,24,0)),0,(VLOOKUP('ILC Report'!U1388,'ITWR Dump'!$A$2:$Y$5000,24,0)))</f>
        <v>0</v>
      </c>
      <c r="AC1388" s="11" t="str">
        <f t="shared" si="595"/>
        <v>Yes</v>
      </c>
      <c r="AD1388" s="11" t="str">
        <f t="shared" si="596"/>
        <v>BASE/Staff Aug</v>
      </c>
      <c r="AE1388" s="11">
        <f>IF(ISERROR(VLOOKUP(U1388,'ITWR Dump'!$A$2:$Y$5000,13,0)),0,(VLOOKUP(U1388,'ITWR Dump'!$A$2:$Y$5000,13,0)))</f>
        <v>0</v>
      </c>
      <c r="AF1388" s="11">
        <f>IF(ISERROR(VLOOKUP(U1388,'ITWR Dump'!$A$2:$Y$5000,11,0)),0,(VLOOKUP(U1388,'ITWR Dump'!$A$2:$Y$5000,11,0)))</f>
        <v>0</v>
      </c>
      <c r="AG1388" s="11">
        <f>IF(ISERROR(VLOOKUP(U1388,'ITWR Dump'!$A$2:$Y$5000,2,0)),0,(VLOOKUP(U1388,'ITWR Dump'!$A$2:$Y$5000,2,0)))</f>
        <v>0</v>
      </c>
      <c r="AH1388" s="11">
        <f>IF(ISERROR(VLOOKUP(U1388,'ITWR Dump'!$A$2:$Y$5000,14,0)),0,(VLOOKUP(U1388,'ITWR Dump'!$A$2:$Y$5000,14,0)))</f>
        <v>0</v>
      </c>
      <c r="AI1388" s="11" t="str">
        <f t="shared" si="597"/>
        <v>78-Landed BA-SE Offshore</v>
      </c>
      <c r="AJ1388" s="11" t="str">
        <f t="shared" si="598"/>
        <v>Offshore</v>
      </c>
      <c r="AK1388" s="11" t="str">
        <f>IF(ISERROR(VLOOKUP(A1388,'Team Data'!$C$2:$U$213,17,0)),0,(VLOOKUP(A1388,'Team Data'!$C$2:$U$213,17,0)))</f>
        <v>IMS and FN</v>
      </c>
      <c r="AL1388" s="11" t="str">
        <f t="shared" si="599"/>
        <v>2017-04-24</v>
      </c>
      <c r="AM1388" s="11">
        <f>IF(ISERROR(VLOOKUP(U1388,'ITWR Dump'!$A$2:$Y$5000,16,0)),0,(VLOOKUP(U1388,'ITWR Dump'!$A$2:$Y$5000,16,0)))</f>
        <v>0</v>
      </c>
      <c r="AN1388" s="11">
        <f>IF(ISERROR(VLOOKUP(U1388,'ITWR Dump'!$A$2:$Y$5000,18,0)),0,(VLOOKUP(U1388,'ITWR Dump'!$A$2:$Y$5000,18,0)))</f>
        <v>0</v>
      </c>
      <c r="AO1388" s="11">
        <f>IF(ISERROR(VLOOKUP(U1388,'ITWR Dump'!$A$2:$Y$5000,25,0)),0,(VLOOKUP('ILC Report'!U1388,'ITWR Dump'!$A$2:$Y$5000,25,0)))</f>
        <v>0</v>
      </c>
      <c r="AP1388" s="11">
        <f t="shared" si="600"/>
        <v>0</v>
      </c>
      <c r="AQ1388" s="26">
        <f t="shared" si="601"/>
        <v>0</v>
      </c>
      <c r="AR1388" s="26">
        <f t="shared" si="602"/>
        <v>0</v>
      </c>
      <c r="AS1388" s="26">
        <f t="shared" si="603"/>
        <v>0</v>
      </c>
      <c r="AT1388" s="26">
        <f t="shared" si="604"/>
        <v>0</v>
      </c>
      <c r="AU1388" s="26">
        <f t="shared" si="605"/>
        <v>0</v>
      </c>
      <c r="AV1388" s="26">
        <f t="shared" si="606"/>
        <v>0</v>
      </c>
      <c r="AW1388" s="11" t="s">
        <v>653</v>
      </c>
      <c r="AX1388" s="11" t="str">
        <f>VLOOKUP(L1388,Group!$A$2:$B$1000,2,0)</f>
        <v>Enhancement</v>
      </c>
      <c r="AY1388" s="11">
        <f>IF(ISERROR(VLOOKUP(U1388,'ITWR Dump'!$A$2:$Y$5000,15,0)),0,(VLOOKUP('ILC Report'!U1388,'ITWR Dump'!$A$2:$Y$5000,15,0)))</f>
        <v>0</v>
      </c>
      <c r="AZ1388" s="11" t="str">
        <f t="shared" si="607"/>
        <v>No</v>
      </c>
      <c r="BA1388" s="11" t="str">
        <f t="shared" si="608"/>
        <v>BKI</v>
      </c>
      <c r="BB1388" s="11" t="str">
        <f t="shared" si="609"/>
        <v>LB</v>
      </c>
      <c r="BC1388" s="11" t="str">
        <f t="shared" si="610"/>
        <v>No</v>
      </c>
    </row>
    <row r="1389" spans="1:55" x14ac:dyDescent="0.3">
      <c r="A1389" s="11" t="s">
        <v>689</v>
      </c>
      <c r="B1389" s="11" t="s">
        <v>1880</v>
      </c>
      <c r="C1389" s="11" t="s">
        <v>638</v>
      </c>
      <c r="D1389" s="11" t="s">
        <v>2098</v>
      </c>
      <c r="E1389" s="38" t="s">
        <v>652</v>
      </c>
      <c r="F1389" s="11">
        <v>20</v>
      </c>
      <c r="G1389" s="40" t="s">
        <v>218</v>
      </c>
      <c r="H1389" s="11" t="str">
        <f t="shared" si="592"/>
        <v>Regular</v>
      </c>
      <c r="I1389" s="11" t="str">
        <f t="shared" si="584"/>
        <v>US</v>
      </c>
      <c r="J1389" s="11" t="str">
        <f>IF(ISERROR(VLOOKUP(C1389,'WI Vs ASM'!$B$2:$E$1000,4,0)),0,(VLOOKUP(C1389,'WI Vs ASM'!$B$2:$E$1000,4,0)))</f>
        <v>Onshore</v>
      </c>
      <c r="K1389" s="11" t="str">
        <f>IF(ISERROR(VLOOKUP(C1389,'WI Vs ASM'!$B$2:$F$1000,5,0)),0,(VLOOKUP(C1389,'WI Vs ASM'!$B$2:$F$1000,5,0)))</f>
        <v>02-Variable Billable</v>
      </c>
      <c r="L1389" s="11" t="str">
        <f>IF(ISERROR(VLOOKUP(C1389,'WI Vs ASM'!$B$2:$D$1000,3,0)),0,(VLOOKUP(C1389,'WI Vs ASM'!$B$2:$D$1000,3,0)))</f>
        <v>10-Enhancement Onshore</v>
      </c>
      <c r="M1389" s="11" t="str">
        <f>IF(ISERROR(VLOOKUP(C1389,'WI Vs ASM'!$B$2:$I$1000,8,0)),0,(VLOOKUP(C1389,'WI Vs ASM'!$B$2:$I$1000,8,0)))</f>
        <v>Rahul Soman</v>
      </c>
      <c r="N1389" s="11" t="str">
        <f>IF(ISERROR(VLOOKUP(C1389,'WI Vs ASM'!$B$2:$G$1000,6,0)),0,(VLOOKUP(C1389,'WI Vs ASM'!$B$2:$G$1000,6,0)))</f>
        <v>Property</v>
      </c>
      <c r="O1389" s="11" t="str">
        <f>IF(ISERROR(VLOOKUP(C1389,'WI Vs ASM'!$B$2:$H$1000,7,0)),0,(VLOOKUP(C1389,'WI Vs ASM'!$B$2:$H$1000,7,0)))</f>
        <v>Personal</v>
      </c>
      <c r="P1389" s="11" t="str">
        <f t="shared" si="585"/>
        <v>Apr-17</v>
      </c>
      <c r="Q1389" s="11" t="str">
        <f t="shared" si="586"/>
        <v>Q2</v>
      </c>
      <c r="R1389" s="11" t="str">
        <f>IF(ISERROR(VLOOKUP(C1389,'WI Vs ASM'!$B$2:$J$1000,9,0)),0,(VLOOKUP(C1389,'WI Vs ASM'!$B$2:$J$1000,9,0)))</f>
        <v>Jyothi Pai</v>
      </c>
      <c r="S1389" s="11" t="str">
        <f>IF(ISERROR(VLOOKUP(C1389,'WI Vs ASM'!$B$2:$K$1000,10,0)),0,(VLOOKUP(C1389,'WI Vs ASM'!$B$2:$K$1000,10,0)))</f>
        <v>Adele M. Scotto</v>
      </c>
      <c r="T1389" s="11" t="str">
        <f>IF(ISERROR(VLOOKUP(C1389,'WI Vs ASM'!$B$2:$L$1000,11,0)),0,(VLOOKUP(C1389,'WI Vs ASM'!$B$2:$L$1000,11,0)))</f>
        <v>Savitha Gurumoorthy</v>
      </c>
      <c r="U1389" s="11" t="str">
        <f t="shared" si="593"/>
        <v>WR634790</v>
      </c>
      <c r="V1389" s="11" t="str">
        <f t="shared" si="587"/>
        <v>No</v>
      </c>
      <c r="W1389" s="11" t="str">
        <f t="shared" si="588"/>
        <v>Yes</v>
      </c>
      <c r="X1389" s="11" t="str">
        <f t="shared" si="589"/>
        <v>No</v>
      </c>
      <c r="Y1389" s="11" t="str">
        <f t="shared" si="590"/>
        <v>No</v>
      </c>
      <c r="Z1389" s="11" t="str">
        <f t="shared" si="591"/>
        <v>No</v>
      </c>
      <c r="AA1389" s="11" t="str">
        <f t="shared" si="594"/>
        <v>No</v>
      </c>
      <c r="AB1389" s="11">
        <f>IF(ISERROR(VLOOKUP(U1389,'ITWR Dump'!$A$2:$Y$5000,24,0)),0,(VLOOKUP('ILC Report'!U1389,'ITWR Dump'!$A$2:$Y$5000,24,0)))</f>
        <v>0</v>
      </c>
      <c r="AC1389" s="11" t="str">
        <f t="shared" si="595"/>
        <v>No</v>
      </c>
      <c r="AD1389" s="11" t="str">
        <f t="shared" si="596"/>
        <v/>
      </c>
      <c r="AE1389" s="11">
        <f>IF(ISERROR(VLOOKUP(U1389,'ITWR Dump'!$A$2:$Y$5000,13,0)),0,(VLOOKUP(U1389,'ITWR Dump'!$A$2:$Y$5000,13,0)))</f>
        <v>0</v>
      </c>
      <c r="AF1389" s="11">
        <f>IF(ISERROR(VLOOKUP(U1389,'ITWR Dump'!$A$2:$Y$5000,11,0)),0,(VLOOKUP(U1389,'ITWR Dump'!$A$2:$Y$5000,11,0)))</f>
        <v>0</v>
      </c>
      <c r="AG1389" s="11">
        <f>IF(ISERROR(VLOOKUP(U1389,'ITWR Dump'!$A$2:$Y$5000,2,0)),0,(VLOOKUP(U1389,'ITWR Dump'!$A$2:$Y$5000,2,0)))</f>
        <v>0</v>
      </c>
      <c r="AH1389" s="11">
        <f>IF(ISERROR(VLOOKUP(U1389,'ITWR Dump'!$A$2:$Y$5000,14,0)),0,(VLOOKUP(U1389,'ITWR Dump'!$A$2:$Y$5000,14,0)))</f>
        <v>0</v>
      </c>
      <c r="AI1389" s="11" t="str">
        <f t="shared" si="597"/>
        <v>10-Enhancement Onshore Landed</v>
      </c>
      <c r="AJ1389" s="11" t="str">
        <f t="shared" si="598"/>
        <v>Landed Onshore</v>
      </c>
      <c r="AK1389" s="11" t="str">
        <f>IF(ISERROR(VLOOKUP(A1389,'Team Data'!$C$2:$U$213,17,0)),0,(VLOOKUP(A1389,'Team Data'!$C$2:$U$213,17,0)))</f>
        <v>MF PI and CF</v>
      </c>
      <c r="AL1389" s="11" t="str">
        <f t="shared" si="599"/>
        <v>2017-04-24</v>
      </c>
      <c r="AM1389" s="11">
        <f>IF(ISERROR(VLOOKUP(U1389,'ITWR Dump'!$A$2:$Y$5000,16,0)),0,(VLOOKUP(U1389,'ITWR Dump'!$A$2:$Y$5000,16,0)))</f>
        <v>0</v>
      </c>
      <c r="AN1389" s="11">
        <f>IF(ISERROR(VLOOKUP(U1389,'ITWR Dump'!$A$2:$Y$5000,18,0)),0,(VLOOKUP(U1389,'ITWR Dump'!$A$2:$Y$5000,18,0)))</f>
        <v>0</v>
      </c>
      <c r="AO1389" s="11">
        <f>IF(ISERROR(VLOOKUP(U1389,'ITWR Dump'!$A$2:$Y$5000,25,0)),0,(VLOOKUP('ILC Report'!U1389,'ITWR Dump'!$A$2:$Y$5000,25,0)))</f>
        <v>0</v>
      </c>
      <c r="AP1389" s="11">
        <f t="shared" si="600"/>
        <v>0</v>
      </c>
      <c r="AQ1389" s="26">
        <f t="shared" si="601"/>
        <v>0</v>
      </c>
      <c r="AR1389" s="26">
        <f t="shared" si="602"/>
        <v>0</v>
      </c>
      <c r="AS1389" s="26">
        <f t="shared" si="603"/>
        <v>0</v>
      </c>
      <c r="AT1389" s="26">
        <f t="shared" si="604"/>
        <v>0</v>
      </c>
      <c r="AU1389" s="26">
        <f t="shared" si="605"/>
        <v>0</v>
      </c>
      <c r="AV1389" s="26">
        <f t="shared" si="606"/>
        <v>0</v>
      </c>
      <c r="AW1389" s="11" t="s">
        <v>653</v>
      </c>
      <c r="AX1389" s="11" t="str">
        <f>VLOOKUP(L1389,Group!$A$2:$B$1000,2,0)</f>
        <v>Enhancement</v>
      </c>
      <c r="AY1389" s="11">
        <f>IF(ISERROR(VLOOKUP(U1389,'ITWR Dump'!$A$2:$Y$5000,15,0)),0,(VLOOKUP('ILC Report'!U1389,'ITWR Dump'!$A$2:$Y$5000,15,0)))</f>
        <v>0</v>
      </c>
      <c r="AZ1389" s="11" t="str">
        <f t="shared" si="607"/>
        <v>No</v>
      </c>
      <c r="BA1389" s="11" t="str">
        <f t="shared" si="608"/>
        <v>BKO</v>
      </c>
      <c r="BB1389" s="11" t="str">
        <f t="shared" si="609"/>
        <v>EM</v>
      </c>
      <c r="BC1389" s="11" t="str">
        <f t="shared" si="610"/>
        <v>No</v>
      </c>
    </row>
    <row r="1390" spans="1:55" x14ac:dyDescent="0.3">
      <c r="A1390" s="11" t="s">
        <v>689</v>
      </c>
      <c r="B1390" s="11" t="s">
        <v>1880</v>
      </c>
      <c r="C1390" s="11" t="s">
        <v>646</v>
      </c>
      <c r="D1390" s="11" t="s">
        <v>2622</v>
      </c>
      <c r="E1390" s="38" t="s">
        <v>652</v>
      </c>
      <c r="F1390" s="11">
        <v>25</v>
      </c>
      <c r="G1390" s="40" t="s">
        <v>218</v>
      </c>
      <c r="H1390" s="11" t="str">
        <f t="shared" si="592"/>
        <v>Regular</v>
      </c>
      <c r="I1390" s="11" t="str">
        <f t="shared" si="584"/>
        <v>US</v>
      </c>
      <c r="J1390" s="11" t="str">
        <f>IF(ISERROR(VLOOKUP(C1390,'WI Vs ASM'!$B$2:$E$1000,4,0)),0,(VLOOKUP(C1390,'WI Vs ASM'!$B$2:$E$1000,4,0)))</f>
        <v>Onshore</v>
      </c>
      <c r="K1390" s="11" t="str">
        <f>IF(ISERROR(VLOOKUP(C1390,'WI Vs ASM'!$B$2:$F$1000,5,0)),0,(VLOOKUP(C1390,'WI Vs ASM'!$B$2:$F$1000,5,0)))</f>
        <v>02-Variable Billable</v>
      </c>
      <c r="L1390" s="11" t="str">
        <f>IF(ISERROR(VLOOKUP(C1390,'WI Vs ASM'!$B$2:$D$1000,3,0)),0,(VLOOKUP(C1390,'WI Vs ASM'!$B$2:$D$1000,3,0)))</f>
        <v>10-Enhancement Onshore</v>
      </c>
      <c r="M1390" s="11" t="str">
        <f>IF(ISERROR(VLOOKUP(C1390,'WI Vs ASM'!$B$2:$I$1000,8,0)),0,(VLOOKUP(C1390,'WI Vs ASM'!$B$2:$I$1000,8,0)))</f>
        <v>Prakash Varadachari</v>
      </c>
      <c r="N1390" s="11" t="str">
        <f>IF(ISERROR(VLOOKUP(C1390,'WI Vs ASM'!$B$2:$G$1000,6,0)),0,(VLOOKUP(C1390,'WI Vs ASM'!$B$2:$G$1000,6,0)))</f>
        <v>FFIC Account Team</v>
      </c>
      <c r="O1390" s="11" t="str">
        <f>IF(ISERROR(VLOOKUP(C1390,'WI Vs ASM'!$B$2:$H$1000,7,0)),0,(VLOOKUP(C1390,'WI Vs ASM'!$B$2:$H$1000,7,0)))</f>
        <v>FFIC Account Team</v>
      </c>
      <c r="P1390" s="11" t="str">
        <f t="shared" si="585"/>
        <v>Apr-17</v>
      </c>
      <c r="Q1390" s="11" t="str">
        <f t="shared" si="586"/>
        <v>Q2</v>
      </c>
      <c r="R1390" s="11" t="str">
        <f>IF(ISERROR(VLOOKUP(C1390,'WI Vs ASM'!$B$2:$J$1000,9,0)),0,(VLOOKUP(C1390,'WI Vs ASM'!$B$2:$J$1000,9,0)))</f>
        <v>Chandraprabha Palaniswamy</v>
      </c>
      <c r="S1390" s="11" t="str">
        <f>IF(ISERROR(VLOOKUP(C1390,'WI Vs ASM'!$B$2:$K$1000,10,0)),0,(VLOOKUP(C1390,'WI Vs ASM'!$B$2:$K$1000,10,0)))</f>
        <v>Ron Gilmour</v>
      </c>
      <c r="T1390" s="11" t="str">
        <f>IF(ISERROR(VLOOKUP(C1390,'WI Vs ASM'!$B$2:$L$1000,11,0)),0,(VLOOKUP(C1390,'WI Vs ASM'!$B$2:$L$1000,11,0)))</f>
        <v>Ron Gilmour</v>
      </c>
      <c r="U1390" s="11" t="str">
        <f t="shared" si="593"/>
        <v>WR736014</v>
      </c>
      <c r="V1390" s="11" t="str">
        <f t="shared" si="587"/>
        <v>No</v>
      </c>
      <c r="W1390" s="11" t="str">
        <f t="shared" si="588"/>
        <v>Yes</v>
      </c>
      <c r="X1390" s="11" t="str">
        <f t="shared" si="589"/>
        <v>No</v>
      </c>
      <c r="Y1390" s="11" t="str">
        <f t="shared" si="590"/>
        <v>No</v>
      </c>
      <c r="Z1390" s="11" t="str">
        <f t="shared" si="591"/>
        <v>No</v>
      </c>
      <c r="AA1390" s="11" t="str">
        <f t="shared" si="594"/>
        <v>No</v>
      </c>
      <c r="AB1390" s="11">
        <f>IF(ISERROR(VLOOKUP(U1390,'ITWR Dump'!$A$2:$Y$5000,24,0)),0,(VLOOKUP('ILC Report'!U1390,'ITWR Dump'!$A$2:$Y$5000,24,0)))</f>
        <v>0</v>
      </c>
      <c r="AC1390" s="11" t="str">
        <f t="shared" si="595"/>
        <v>No</v>
      </c>
      <c r="AD1390" s="11" t="str">
        <f t="shared" si="596"/>
        <v/>
      </c>
      <c r="AE1390" s="11">
        <f>IF(ISERROR(VLOOKUP(U1390,'ITWR Dump'!$A$2:$Y$5000,13,0)),0,(VLOOKUP(U1390,'ITWR Dump'!$A$2:$Y$5000,13,0)))</f>
        <v>0</v>
      </c>
      <c r="AF1390" s="11">
        <f>IF(ISERROR(VLOOKUP(U1390,'ITWR Dump'!$A$2:$Y$5000,11,0)),0,(VLOOKUP(U1390,'ITWR Dump'!$A$2:$Y$5000,11,0)))</f>
        <v>0</v>
      </c>
      <c r="AG1390" s="11">
        <f>IF(ISERROR(VLOOKUP(U1390,'ITWR Dump'!$A$2:$Y$5000,2,0)),0,(VLOOKUP(U1390,'ITWR Dump'!$A$2:$Y$5000,2,0)))</f>
        <v>0</v>
      </c>
      <c r="AH1390" s="11">
        <f>IF(ISERROR(VLOOKUP(U1390,'ITWR Dump'!$A$2:$Y$5000,14,0)),0,(VLOOKUP(U1390,'ITWR Dump'!$A$2:$Y$5000,14,0)))</f>
        <v>0</v>
      </c>
      <c r="AI1390" s="11" t="str">
        <f t="shared" si="597"/>
        <v>10-Enhancement Onshore Landed</v>
      </c>
      <c r="AJ1390" s="11" t="str">
        <f t="shared" si="598"/>
        <v>Landed Onshore</v>
      </c>
      <c r="AK1390" s="11" t="str">
        <f>IF(ISERROR(VLOOKUP(A1390,'Team Data'!$C$2:$U$213,17,0)),0,(VLOOKUP(A1390,'Team Data'!$C$2:$U$213,17,0)))</f>
        <v>MF PI and CF</v>
      </c>
      <c r="AL1390" s="11" t="str">
        <f t="shared" si="599"/>
        <v>2017-04-24</v>
      </c>
      <c r="AM1390" s="11">
        <f>IF(ISERROR(VLOOKUP(U1390,'ITWR Dump'!$A$2:$Y$5000,16,0)),0,(VLOOKUP(U1390,'ITWR Dump'!$A$2:$Y$5000,16,0)))</f>
        <v>0</v>
      </c>
      <c r="AN1390" s="11">
        <f>IF(ISERROR(VLOOKUP(U1390,'ITWR Dump'!$A$2:$Y$5000,18,0)),0,(VLOOKUP(U1390,'ITWR Dump'!$A$2:$Y$5000,18,0)))</f>
        <v>0</v>
      </c>
      <c r="AO1390" s="11">
        <f>IF(ISERROR(VLOOKUP(U1390,'ITWR Dump'!$A$2:$Y$5000,25,0)),0,(VLOOKUP('ILC Report'!U1390,'ITWR Dump'!$A$2:$Y$5000,25,0)))</f>
        <v>0</v>
      </c>
      <c r="AP1390" s="11">
        <f t="shared" si="600"/>
        <v>0</v>
      </c>
      <c r="AQ1390" s="26">
        <f t="shared" si="601"/>
        <v>0</v>
      </c>
      <c r="AR1390" s="26">
        <f t="shared" si="602"/>
        <v>0</v>
      </c>
      <c r="AS1390" s="26">
        <f t="shared" si="603"/>
        <v>0</v>
      </c>
      <c r="AT1390" s="26">
        <f t="shared" si="604"/>
        <v>0</v>
      </c>
      <c r="AU1390" s="26">
        <f t="shared" si="605"/>
        <v>0</v>
      </c>
      <c r="AV1390" s="26">
        <f t="shared" si="606"/>
        <v>0</v>
      </c>
      <c r="AW1390" s="11" t="s">
        <v>653</v>
      </c>
      <c r="AX1390" s="11" t="str">
        <f>VLOOKUP(L1390,Group!$A$2:$B$1000,2,0)</f>
        <v>Enhancement</v>
      </c>
      <c r="AY1390" s="11">
        <f>IF(ISERROR(VLOOKUP(U1390,'ITWR Dump'!$A$2:$Y$5000,15,0)),0,(VLOOKUP('ILC Report'!U1390,'ITWR Dump'!$A$2:$Y$5000,15,0)))</f>
        <v>0</v>
      </c>
      <c r="AZ1390" s="11" t="str">
        <f t="shared" si="607"/>
        <v>No</v>
      </c>
      <c r="BA1390" s="11" t="str">
        <f t="shared" si="608"/>
        <v>BKO</v>
      </c>
      <c r="BB1390" s="11" t="str">
        <f t="shared" si="609"/>
        <v>EL</v>
      </c>
      <c r="BC1390" s="11" t="str">
        <f t="shared" si="610"/>
        <v>No</v>
      </c>
    </row>
    <row r="1391" spans="1:55" x14ac:dyDescent="0.3">
      <c r="A1391" s="11" t="s">
        <v>689</v>
      </c>
      <c r="B1391" s="11" t="s">
        <v>1880</v>
      </c>
      <c r="C1391" s="11" t="s">
        <v>638</v>
      </c>
      <c r="D1391" s="11" t="s">
        <v>2098</v>
      </c>
      <c r="E1391" s="38" t="s">
        <v>2901</v>
      </c>
      <c r="F1391" s="11">
        <v>20</v>
      </c>
      <c r="G1391" s="40" t="s">
        <v>218</v>
      </c>
      <c r="H1391" s="11" t="str">
        <f t="shared" si="592"/>
        <v>Regular</v>
      </c>
      <c r="I1391" s="11" t="str">
        <f t="shared" si="584"/>
        <v>US</v>
      </c>
      <c r="J1391" s="11" t="str">
        <f>IF(ISERROR(VLOOKUP(C1391,'WI Vs ASM'!$B$2:$E$1000,4,0)),0,(VLOOKUP(C1391,'WI Vs ASM'!$B$2:$E$1000,4,0)))</f>
        <v>Onshore</v>
      </c>
      <c r="K1391" s="11" t="str">
        <f>IF(ISERROR(VLOOKUP(C1391,'WI Vs ASM'!$B$2:$F$1000,5,0)),0,(VLOOKUP(C1391,'WI Vs ASM'!$B$2:$F$1000,5,0)))</f>
        <v>02-Variable Billable</v>
      </c>
      <c r="L1391" s="11" t="str">
        <f>IF(ISERROR(VLOOKUP(C1391,'WI Vs ASM'!$B$2:$D$1000,3,0)),0,(VLOOKUP(C1391,'WI Vs ASM'!$B$2:$D$1000,3,0)))</f>
        <v>10-Enhancement Onshore</v>
      </c>
      <c r="M1391" s="11" t="str">
        <f>IF(ISERROR(VLOOKUP(C1391,'WI Vs ASM'!$B$2:$I$1000,8,0)),0,(VLOOKUP(C1391,'WI Vs ASM'!$B$2:$I$1000,8,0)))</f>
        <v>Rahul Soman</v>
      </c>
      <c r="N1391" s="11" t="str">
        <f>IF(ISERROR(VLOOKUP(C1391,'WI Vs ASM'!$B$2:$G$1000,6,0)),0,(VLOOKUP(C1391,'WI Vs ASM'!$B$2:$G$1000,6,0)))</f>
        <v>Property</v>
      </c>
      <c r="O1391" s="11" t="str">
        <f>IF(ISERROR(VLOOKUP(C1391,'WI Vs ASM'!$B$2:$H$1000,7,0)),0,(VLOOKUP(C1391,'WI Vs ASM'!$B$2:$H$1000,7,0)))</f>
        <v>Personal</v>
      </c>
      <c r="P1391" s="11" t="str">
        <f t="shared" si="585"/>
        <v>May-17</v>
      </c>
      <c r="Q1391" s="11" t="str">
        <f t="shared" si="586"/>
        <v>Q2</v>
      </c>
      <c r="R1391" s="11" t="str">
        <f>IF(ISERROR(VLOOKUP(C1391,'WI Vs ASM'!$B$2:$J$1000,9,0)),0,(VLOOKUP(C1391,'WI Vs ASM'!$B$2:$J$1000,9,0)))</f>
        <v>Jyothi Pai</v>
      </c>
      <c r="S1391" s="11" t="str">
        <f>IF(ISERROR(VLOOKUP(C1391,'WI Vs ASM'!$B$2:$K$1000,10,0)),0,(VLOOKUP(C1391,'WI Vs ASM'!$B$2:$K$1000,10,0)))</f>
        <v>Adele M. Scotto</v>
      </c>
      <c r="T1391" s="11" t="str">
        <f>IF(ISERROR(VLOOKUP(C1391,'WI Vs ASM'!$B$2:$L$1000,11,0)),0,(VLOOKUP(C1391,'WI Vs ASM'!$B$2:$L$1000,11,0)))</f>
        <v>Savitha Gurumoorthy</v>
      </c>
      <c r="U1391" s="11" t="str">
        <f t="shared" si="593"/>
        <v>WR634790</v>
      </c>
      <c r="V1391" s="11" t="str">
        <f t="shared" si="587"/>
        <v>No</v>
      </c>
      <c r="W1391" s="11" t="str">
        <f t="shared" si="588"/>
        <v>Yes</v>
      </c>
      <c r="X1391" s="11" t="str">
        <f t="shared" si="589"/>
        <v>No</v>
      </c>
      <c r="Y1391" s="11" t="str">
        <f t="shared" si="590"/>
        <v>No</v>
      </c>
      <c r="Z1391" s="11" t="str">
        <f t="shared" si="591"/>
        <v>No</v>
      </c>
      <c r="AA1391" s="11" t="str">
        <f t="shared" si="594"/>
        <v>No</v>
      </c>
      <c r="AB1391" s="11">
        <f>IF(ISERROR(VLOOKUP(U1391,'ITWR Dump'!$A$2:$Y$5000,24,0)),0,(VLOOKUP('ILC Report'!U1391,'ITWR Dump'!$A$2:$Y$5000,24,0)))</f>
        <v>0</v>
      </c>
      <c r="AC1391" s="11" t="str">
        <f t="shared" si="595"/>
        <v>No</v>
      </c>
      <c r="AD1391" s="11" t="str">
        <f t="shared" si="596"/>
        <v/>
      </c>
      <c r="AE1391" s="11">
        <f>IF(ISERROR(VLOOKUP(U1391,'ITWR Dump'!$A$2:$Y$5000,13,0)),0,(VLOOKUP(U1391,'ITWR Dump'!$A$2:$Y$5000,13,0)))</f>
        <v>0</v>
      </c>
      <c r="AF1391" s="11">
        <f>IF(ISERROR(VLOOKUP(U1391,'ITWR Dump'!$A$2:$Y$5000,11,0)),0,(VLOOKUP(U1391,'ITWR Dump'!$A$2:$Y$5000,11,0)))</f>
        <v>0</v>
      </c>
      <c r="AG1391" s="11">
        <f>IF(ISERROR(VLOOKUP(U1391,'ITWR Dump'!$A$2:$Y$5000,2,0)),0,(VLOOKUP(U1391,'ITWR Dump'!$A$2:$Y$5000,2,0)))</f>
        <v>0</v>
      </c>
      <c r="AH1391" s="11">
        <f>IF(ISERROR(VLOOKUP(U1391,'ITWR Dump'!$A$2:$Y$5000,14,0)),0,(VLOOKUP(U1391,'ITWR Dump'!$A$2:$Y$5000,14,0)))</f>
        <v>0</v>
      </c>
      <c r="AI1391" s="11" t="str">
        <f t="shared" si="597"/>
        <v>10-Enhancement Onshore Landed</v>
      </c>
      <c r="AJ1391" s="11" t="str">
        <f t="shared" si="598"/>
        <v>Landed Onshore</v>
      </c>
      <c r="AK1391" s="11" t="str">
        <f>IF(ISERROR(VLOOKUP(A1391,'Team Data'!$C$2:$U$213,17,0)),0,(VLOOKUP(A1391,'Team Data'!$C$2:$U$213,17,0)))</f>
        <v>MF PI and CF</v>
      </c>
      <c r="AL1391" s="11" t="str">
        <f t="shared" si="599"/>
        <v>2017-04-24</v>
      </c>
      <c r="AM1391" s="11">
        <f>IF(ISERROR(VLOOKUP(U1391,'ITWR Dump'!$A$2:$Y$5000,16,0)),0,(VLOOKUP(U1391,'ITWR Dump'!$A$2:$Y$5000,16,0)))</f>
        <v>0</v>
      </c>
      <c r="AN1391" s="11">
        <f>IF(ISERROR(VLOOKUP(U1391,'ITWR Dump'!$A$2:$Y$5000,18,0)),0,(VLOOKUP(U1391,'ITWR Dump'!$A$2:$Y$5000,18,0)))</f>
        <v>0</v>
      </c>
      <c r="AO1391" s="11">
        <f>IF(ISERROR(VLOOKUP(U1391,'ITWR Dump'!$A$2:$Y$5000,25,0)),0,(VLOOKUP('ILC Report'!U1391,'ITWR Dump'!$A$2:$Y$5000,25,0)))</f>
        <v>0</v>
      </c>
      <c r="AP1391" s="11">
        <f t="shared" si="600"/>
        <v>0</v>
      </c>
      <c r="AQ1391" s="26">
        <f t="shared" si="601"/>
        <v>0</v>
      </c>
      <c r="AR1391" s="26">
        <f t="shared" si="602"/>
        <v>0</v>
      </c>
      <c r="AS1391" s="26">
        <f t="shared" si="603"/>
        <v>0</v>
      </c>
      <c r="AT1391" s="26">
        <f t="shared" si="604"/>
        <v>0</v>
      </c>
      <c r="AU1391" s="26">
        <f t="shared" si="605"/>
        <v>0</v>
      </c>
      <c r="AV1391" s="26">
        <f t="shared" si="606"/>
        <v>0</v>
      </c>
      <c r="AW1391" s="11" t="s">
        <v>653</v>
      </c>
      <c r="AX1391" s="11" t="str">
        <f>VLOOKUP(L1391,Group!$A$2:$B$1000,2,0)</f>
        <v>Enhancement</v>
      </c>
      <c r="AY1391" s="11">
        <f>IF(ISERROR(VLOOKUP(U1391,'ITWR Dump'!$A$2:$Y$5000,15,0)),0,(VLOOKUP('ILC Report'!U1391,'ITWR Dump'!$A$2:$Y$5000,15,0)))</f>
        <v>0</v>
      </c>
      <c r="AZ1391" s="11" t="str">
        <f t="shared" si="607"/>
        <v>No</v>
      </c>
      <c r="BA1391" s="11" t="str">
        <f t="shared" si="608"/>
        <v>BKO</v>
      </c>
      <c r="BB1391" s="11" t="str">
        <f t="shared" si="609"/>
        <v>EM</v>
      </c>
      <c r="BC1391" s="11" t="str">
        <f t="shared" si="610"/>
        <v>No</v>
      </c>
    </row>
    <row r="1392" spans="1:55" x14ac:dyDescent="0.3">
      <c r="A1392" s="11" t="s">
        <v>689</v>
      </c>
      <c r="B1392" s="11" t="s">
        <v>1880</v>
      </c>
      <c r="C1392" s="11" t="s">
        <v>646</v>
      </c>
      <c r="D1392" s="11" t="s">
        <v>2622</v>
      </c>
      <c r="E1392" s="38" t="s">
        <v>2901</v>
      </c>
      <c r="F1392" s="11">
        <v>25</v>
      </c>
      <c r="G1392" s="40" t="s">
        <v>218</v>
      </c>
      <c r="H1392" s="11" t="str">
        <f t="shared" si="592"/>
        <v>Regular</v>
      </c>
      <c r="I1392" s="11" t="str">
        <f t="shared" si="584"/>
        <v>US</v>
      </c>
      <c r="J1392" s="11" t="str">
        <f>IF(ISERROR(VLOOKUP(C1392,'WI Vs ASM'!$B$2:$E$1000,4,0)),0,(VLOOKUP(C1392,'WI Vs ASM'!$B$2:$E$1000,4,0)))</f>
        <v>Onshore</v>
      </c>
      <c r="K1392" s="11" t="str">
        <f>IF(ISERROR(VLOOKUP(C1392,'WI Vs ASM'!$B$2:$F$1000,5,0)),0,(VLOOKUP(C1392,'WI Vs ASM'!$B$2:$F$1000,5,0)))</f>
        <v>02-Variable Billable</v>
      </c>
      <c r="L1392" s="11" t="str">
        <f>IF(ISERROR(VLOOKUP(C1392,'WI Vs ASM'!$B$2:$D$1000,3,0)),0,(VLOOKUP(C1392,'WI Vs ASM'!$B$2:$D$1000,3,0)))</f>
        <v>10-Enhancement Onshore</v>
      </c>
      <c r="M1392" s="11" t="str">
        <f>IF(ISERROR(VLOOKUP(C1392,'WI Vs ASM'!$B$2:$I$1000,8,0)),0,(VLOOKUP(C1392,'WI Vs ASM'!$B$2:$I$1000,8,0)))</f>
        <v>Prakash Varadachari</v>
      </c>
      <c r="N1392" s="11" t="str">
        <f>IF(ISERROR(VLOOKUP(C1392,'WI Vs ASM'!$B$2:$G$1000,6,0)),0,(VLOOKUP(C1392,'WI Vs ASM'!$B$2:$G$1000,6,0)))</f>
        <v>FFIC Account Team</v>
      </c>
      <c r="O1392" s="11" t="str">
        <f>IF(ISERROR(VLOOKUP(C1392,'WI Vs ASM'!$B$2:$H$1000,7,0)),0,(VLOOKUP(C1392,'WI Vs ASM'!$B$2:$H$1000,7,0)))</f>
        <v>FFIC Account Team</v>
      </c>
      <c r="P1392" s="11" t="str">
        <f t="shared" si="585"/>
        <v>May-17</v>
      </c>
      <c r="Q1392" s="11" t="str">
        <f t="shared" si="586"/>
        <v>Q2</v>
      </c>
      <c r="R1392" s="11" t="str">
        <f>IF(ISERROR(VLOOKUP(C1392,'WI Vs ASM'!$B$2:$J$1000,9,0)),0,(VLOOKUP(C1392,'WI Vs ASM'!$B$2:$J$1000,9,0)))</f>
        <v>Chandraprabha Palaniswamy</v>
      </c>
      <c r="S1392" s="11" t="str">
        <f>IF(ISERROR(VLOOKUP(C1392,'WI Vs ASM'!$B$2:$K$1000,10,0)),0,(VLOOKUP(C1392,'WI Vs ASM'!$B$2:$K$1000,10,0)))</f>
        <v>Ron Gilmour</v>
      </c>
      <c r="T1392" s="11" t="str">
        <f>IF(ISERROR(VLOOKUP(C1392,'WI Vs ASM'!$B$2:$L$1000,11,0)),0,(VLOOKUP(C1392,'WI Vs ASM'!$B$2:$L$1000,11,0)))</f>
        <v>Ron Gilmour</v>
      </c>
      <c r="U1392" s="11" t="str">
        <f t="shared" si="593"/>
        <v>WR736014</v>
      </c>
      <c r="V1392" s="11" t="str">
        <f t="shared" si="587"/>
        <v>No</v>
      </c>
      <c r="W1392" s="11" t="str">
        <f t="shared" si="588"/>
        <v>Yes</v>
      </c>
      <c r="X1392" s="11" t="str">
        <f t="shared" si="589"/>
        <v>No</v>
      </c>
      <c r="Y1392" s="11" t="str">
        <f t="shared" si="590"/>
        <v>No</v>
      </c>
      <c r="Z1392" s="11" t="str">
        <f t="shared" si="591"/>
        <v>No</v>
      </c>
      <c r="AA1392" s="11" t="str">
        <f t="shared" si="594"/>
        <v>No</v>
      </c>
      <c r="AB1392" s="11">
        <f>IF(ISERROR(VLOOKUP(U1392,'ITWR Dump'!$A$2:$Y$5000,24,0)),0,(VLOOKUP('ILC Report'!U1392,'ITWR Dump'!$A$2:$Y$5000,24,0)))</f>
        <v>0</v>
      </c>
      <c r="AC1392" s="11" t="str">
        <f t="shared" si="595"/>
        <v>No</v>
      </c>
      <c r="AD1392" s="11" t="str">
        <f t="shared" si="596"/>
        <v/>
      </c>
      <c r="AE1392" s="11">
        <f>IF(ISERROR(VLOOKUP(U1392,'ITWR Dump'!$A$2:$Y$5000,13,0)),0,(VLOOKUP(U1392,'ITWR Dump'!$A$2:$Y$5000,13,0)))</f>
        <v>0</v>
      </c>
      <c r="AF1392" s="11">
        <f>IF(ISERROR(VLOOKUP(U1392,'ITWR Dump'!$A$2:$Y$5000,11,0)),0,(VLOOKUP(U1392,'ITWR Dump'!$A$2:$Y$5000,11,0)))</f>
        <v>0</v>
      </c>
      <c r="AG1392" s="11">
        <f>IF(ISERROR(VLOOKUP(U1392,'ITWR Dump'!$A$2:$Y$5000,2,0)),0,(VLOOKUP(U1392,'ITWR Dump'!$A$2:$Y$5000,2,0)))</f>
        <v>0</v>
      </c>
      <c r="AH1392" s="11">
        <f>IF(ISERROR(VLOOKUP(U1392,'ITWR Dump'!$A$2:$Y$5000,14,0)),0,(VLOOKUP(U1392,'ITWR Dump'!$A$2:$Y$5000,14,0)))</f>
        <v>0</v>
      </c>
      <c r="AI1392" s="11" t="str">
        <f t="shared" si="597"/>
        <v>10-Enhancement Onshore Landed</v>
      </c>
      <c r="AJ1392" s="11" t="str">
        <f t="shared" si="598"/>
        <v>Landed Onshore</v>
      </c>
      <c r="AK1392" s="11" t="str">
        <f>IF(ISERROR(VLOOKUP(A1392,'Team Data'!$C$2:$U$213,17,0)),0,(VLOOKUP(A1392,'Team Data'!$C$2:$U$213,17,0)))</f>
        <v>MF PI and CF</v>
      </c>
      <c r="AL1392" s="11" t="str">
        <f t="shared" si="599"/>
        <v>2017-04-24</v>
      </c>
      <c r="AM1392" s="11">
        <f>IF(ISERROR(VLOOKUP(U1392,'ITWR Dump'!$A$2:$Y$5000,16,0)),0,(VLOOKUP(U1392,'ITWR Dump'!$A$2:$Y$5000,16,0)))</f>
        <v>0</v>
      </c>
      <c r="AN1392" s="11">
        <f>IF(ISERROR(VLOOKUP(U1392,'ITWR Dump'!$A$2:$Y$5000,18,0)),0,(VLOOKUP(U1392,'ITWR Dump'!$A$2:$Y$5000,18,0)))</f>
        <v>0</v>
      </c>
      <c r="AO1392" s="11">
        <f>IF(ISERROR(VLOOKUP(U1392,'ITWR Dump'!$A$2:$Y$5000,25,0)),0,(VLOOKUP('ILC Report'!U1392,'ITWR Dump'!$A$2:$Y$5000,25,0)))</f>
        <v>0</v>
      </c>
      <c r="AP1392" s="11">
        <f t="shared" si="600"/>
        <v>0</v>
      </c>
      <c r="AQ1392" s="26">
        <f t="shared" si="601"/>
        <v>0</v>
      </c>
      <c r="AR1392" s="26">
        <f t="shared" si="602"/>
        <v>0</v>
      </c>
      <c r="AS1392" s="26">
        <f t="shared" si="603"/>
        <v>0</v>
      </c>
      <c r="AT1392" s="26">
        <f t="shared" si="604"/>
        <v>0</v>
      </c>
      <c r="AU1392" s="26">
        <f t="shared" si="605"/>
        <v>0</v>
      </c>
      <c r="AV1392" s="26">
        <f t="shared" si="606"/>
        <v>0</v>
      </c>
      <c r="AW1392" s="11" t="s">
        <v>653</v>
      </c>
      <c r="AX1392" s="11" t="str">
        <f>VLOOKUP(L1392,Group!$A$2:$B$1000,2,0)</f>
        <v>Enhancement</v>
      </c>
      <c r="AY1392" s="11">
        <f>IF(ISERROR(VLOOKUP(U1392,'ITWR Dump'!$A$2:$Y$5000,15,0)),0,(VLOOKUP('ILC Report'!U1392,'ITWR Dump'!$A$2:$Y$5000,15,0)))</f>
        <v>0</v>
      </c>
      <c r="AZ1392" s="11" t="str">
        <f t="shared" si="607"/>
        <v>No</v>
      </c>
      <c r="BA1392" s="11" t="str">
        <f t="shared" si="608"/>
        <v>BKO</v>
      </c>
      <c r="BB1392" s="11" t="str">
        <f t="shared" si="609"/>
        <v>EL</v>
      </c>
      <c r="BC1392" s="11" t="str">
        <f t="shared" si="610"/>
        <v>No</v>
      </c>
    </row>
    <row r="1393" spans="1:55" x14ac:dyDescent="0.3">
      <c r="A1393" s="11" t="s">
        <v>689</v>
      </c>
      <c r="B1393" s="11" t="s">
        <v>1880</v>
      </c>
      <c r="C1393" s="11" t="s">
        <v>646</v>
      </c>
      <c r="D1393" s="11" t="s">
        <v>2623</v>
      </c>
      <c r="E1393" s="38" t="s">
        <v>2902</v>
      </c>
      <c r="F1393" s="11">
        <v>20</v>
      </c>
      <c r="G1393" s="40" t="s">
        <v>218</v>
      </c>
      <c r="H1393" s="11" t="str">
        <f t="shared" si="592"/>
        <v>Regular</v>
      </c>
      <c r="I1393" s="11" t="str">
        <f t="shared" si="584"/>
        <v>US</v>
      </c>
      <c r="J1393" s="11" t="str">
        <f>IF(ISERROR(VLOOKUP(C1393,'WI Vs ASM'!$B$2:$E$1000,4,0)),0,(VLOOKUP(C1393,'WI Vs ASM'!$B$2:$E$1000,4,0)))</f>
        <v>Onshore</v>
      </c>
      <c r="K1393" s="11" t="str">
        <f>IF(ISERROR(VLOOKUP(C1393,'WI Vs ASM'!$B$2:$F$1000,5,0)),0,(VLOOKUP(C1393,'WI Vs ASM'!$B$2:$F$1000,5,0)))</f>
        <v>02-Variable Billable</v>
      </c>
      <c r="L1393" s="11" t="str">
        <f>IF(ISERROR(VLOOKUP(C1393,'WI Vs ASM'!$B$2:$D$1000,3,0)),0,(VLOOKUP(C1393,'WI Vs ASM'!$B$2:$D$1000,3,0)))</f>
        <v>10-Enhancement Onshore</v>
      </c>
      <c r="M1393" s="11" t="str">
        <f>IF(ISERROR(VLOOKUP(C1393,'WI Vs ASM'!$B$2:$I$1000,8,0)),0,(VLOOKUP(C1393,'WI Vs ASM'!$B$2:$I$1000,8,0)))</f>
        <v>Prakash Varadachari</v>
      </c>
      <c r="N1393" s="11" t="str">
        <f>IF(ISERROR(VLOOKUP(C1393,'WI Vs ASM'!$B$2:$G$1000,6,0)),0,(VLOOKUP(C1393,'WI Vs ASM'!$B$2:$G$1000,6,0)))</f>
        <v>FFIC Account Team</v>
      </c>
      <c r="O1393" s="11" t="str">
        <f>IF(ISERROR(VLOOKUP(C1393,'WI Vs ASM'!$B$2:$H$1000,7,0)),0,(VLOOKUP(C1393,'WI Vs ASM'!$B$2:$H$1000,7,0)))</f>
        <v>FFIC Account Team</v>
      </c>
      <c r="P1393" s="11" t="str">
        <f t="shared" si="585"/>
        <v>May-17</v>
      </c>
      <c r="Q1393" s="11" t="str">
        <f t="shared" si="586"/>
        <v>Q2</v>
      </c>
      <c r="R1393" s="11" t="str">
        <f>IF(ISERROR(VLOOKUP(C1393,'WI Vs ASM'!$B$2:$J$1000,9,0)),0,(VLOOKUP(C1393,'WI Vs ASM'!$B$2:$J$1000,9,0)))</f>
        <v>Chandraprabha Palaniswamy</v>
      </c>
      <c r="S1393" s="11" t="str">
        <f>IF(ISERROR(VLOOKUP(C1393,'WI Vs ASM'!$B$2:$K$1000,10,0)),0,(VLOOKUP(C1393,'WI Vs ASM'!$B$2:$K$1000,10,0)))</f>
        <v>Ron Gilmour</v>
      </c>
      <c r="T1393" s="11" t="str">
        <f>IF(ISERROR(VLOOKUP(C1393,'WI Vs ASM'!$B$2:$L$1000,11,0)),0,(VLOOKUP(C1393,'WI Vs ASM'!$B$2:$L$1000,11,0)))</f>
        <v>Ron Gilmour</v>
      </c>
      <c r="U1393" s="11" t="str">
        <f t="shared" si="593"/>
        <v>WR533960</v>
      </c>
      <c r="V1393" s="11" t="str">
        <f t="shared" si="587"/>
        <v>No</v>
      </c>
      <c r="W1393" s="11" t="str">
        <f t="shared" si="588"/>
        <v>Yes</v>
      </c>
      <c r="X1393" s="11" t="str">
        <f t="shared" si="589"/>
        <v>No</v>
      </c>
      <c r="Y1393" s="11" t="str">
        <f t="shared" si="590"/>
        <v>No</v>
      </c>
      <c r="Z1393" s="11" t="str">
        <f t="shared" si="591"/>
        <v>No</v>
      </c>
      <c r="AA1393" s="11" t="str">
        <f t="shared" si="594"/>
        <v>No</v>
      </c>
      <c r="AB1393" s="11">
        <f>IF(ISERROR(VLOOKUP(U1393,'ITWR Dump'!$A$2:$Y$5000,24,0)),0,(VLOOKUP('ILC Report'!U1393,'ITWR Dump'!$A$2:$Y$5000,24,0)))</f>
        <v>0</v>
      </c>
      <c r="AC1393" s="11" t="str">
        <f t="shared" si="595"/>
        <v>No</v>
      </c>
      <c r="AD1393" s="11" t="str">
        <f t="shared" si="596"/>
        <v/>
      </c>
      <c r="AE1393" s="11">
        <f>IF(ISERROR(VLOOKUP(U1393,'ITWR Dump'!$A$2:$Y$5000,13,0)),0,(VLOOKUP(U1393,'ITWR Dump'!$A$2:$Y$5000,13,0)))</f>
        <v>0</v>
      </c>
      <c r="AF1393" s="11">
        <f>IF(ISERROR(VLOOKUP(U1393,'ITWR Dump'!$A$2:$Y$5000,11,0)),0,(VLOOKUP(U1393,'ITWR Dump'!$A$2:$Y$5000,11,0)))</f>
        <v>0</v>
      </c>
      <c r="AG1393" s="11">
        <f>IF(ISERROR(VLOOKUP(U1393,'ITWR Dump'!$A$2:$Y$5000,2,0)),0,(VLOOKUP(U1393,'ITWR Dump'!$A$2:$Y$5000,2,0)))</f>
        <v>0</v>
      </c>
      <c r="AH1393" s="11">
        <f>IF(ISERROR(VLOOKUP(U1393,'ITWR Dump'!$A$2:$Y$5000,14,0)),0,(VLOOKUP(U1393,'ITWR Dump'!$A$2:$Y$5000,14,0)))</f>
        <v>0</v>
      </c>
      <c r="AI1393" s="11" t="str">
        <f t="shared" si="597"/>
        <v>10-Enhancement Onshore Landed</v>
      </c>
      <c r="AJ1393" s="11" t="str">
        <f t="shared" si="598"/>
        <v>Landed Onshore</v>
      </c>
      <c r="AK1393" s="11" t="str">
        <f>IF(ISERROR(VLOOKUP(A1393,'Team Data'!$C$2:$U$213,17,0)),0,(VLOOKUP(A1393,'Team Data'!$C$2:$U$213,17,0)))</f>
        <v>MF PI and CF</v>
      </c>
      <c r="AL1393" s="11" t="str">
        <f t="shared" si="599"/>
        <v>2017-04-24</v>
      </c>
      <c r="AM1393" s="11">
        <f>IF(ISERROR(VLOOKUP(U1393,'ITWR Dump'!$A$2:$Y$5000,16,0)),0,(VLOOKUP(U1393,'ITWR Dump'!$A$2:$Y$5000,16,0)))</f>
        <v>0</v>
      </c>
      <c r="AN1393" s="11">
        <f>IF(ISERROR(VLOOKUP(U1393,'ITWR Dump'!$A$2:$Y$5000,18,0)),0,(VLOOKUP(U1393,'ITWR Dump'!$A$2:$Y$5000,18,0)))</f>
        <v>0</v>
      </c>
      <c r="AO1393" s="11">
        <f>IF(ISERROR(VLOOKUP(U1393,'ITWR Dump'!$A$2:$Y$5000,25,0)),0,(VLOOKUP('ILC Report'!U1393,'ITWR Dump'!$A$2:$Y$5000,25,0)))</f>
        <v>0</v>
      </c>
      <c r="AP1393" s="11">
        <f t="shared" si="600"/>
        <v>0</v>
      </c>
      <c r="AQ1393" s="26">
        <f t="shared" si="601"/>
        <v>0</v>
      </c>
      <c r="AR1393" s="26">
        <f t="shared" si="602"/>
        <v>0</v>
      </c>
      <c r="AS1393" s="26">
        <f t="shared" si="603"/>
        <v>0</v>
      </c>
      <c r="AT1393" s="26">
        <f t="shared" si="604"/>
        <v>0</v>
      </c>
      <c r="AU1393" s="26">
        <f t="shared" si="605"/>
        <v>0</v>
      </c>
      <c r="AV1393" s="26">
        <f t="shared" si="606"/>
        <v>0</v>
      </c>
      <c r="AW1393" s="11" t="s">
        <v>653</v>
      </c>
      <c r="AX1393" s="11" t="str">
        <f>VLOOKUP(L1393,Group!$A$2:$B$1000,2,0)</f>
        <v>Enhancement</v>
      </c>
      <c r="AY1393" s="11">
        <f>IF(ISERROR(VLOOKUP(U1393,'ITWR Dump'!$A$2:$Y$5000,15,0)),0,(VLOOKUP('ILC Report'!U1393,'ITWR Dump'!$A$2:$Y$5000,15,0)))</f>
        <v>0</v>
      </c>
      <c r="AZ1393" s="11" t="str">
        <f t="shared" si="607"/>
        <v>No</v>
      </c>
      <c r="BA1393" s="11" t="str">
        <f t="shared" si="608"/>
        <v>BKO</v>
      </c>
      <c r="BB1393" s="11" t="str">
        <f t="shared" si="609"/>
        <v>EL</v>
      </c>
      <c r="BC1393" s="11" t="str">
        <f t="shared" si="610"/>
        <v>No</v>
      </c>
    </row>
    <row r="1394" spans="1:55" x14ac:dyDescent="0.3">
      <c r="A1394" s="11" t="s">
        <v>689</v>
      </c>
      <c r="B1394" s="11" t="s">
        <v>1880</v>
      </c>
      <c r="C1394" s="11" t="s">
        <v>638</v>
      </c>
      <c r="D1394" s="11" t="s">
        <v>2098</v>
      </c>
      <c r="E1394" s="38" t="s">
        <v>2902</v>
      </c>
      <c r="F1394" s="11">
        <v>25</v>
      </c>
      <c r="G1394" s="40" t="s">
        <v>218</v>
      </c>
      <c r="H1394" s="11" t="str">
        <f t="shared" si="592"/>
        <v>Regular</v>
      </c>
      <c r="I1394" s="11" t="str">
        <f t="shared" si="584"/>
        <v>US</v>
      </c>
      <c r="J1394" s="11" t="str">
        <f>IF(ISERROR(VLOOKUP(C1394,'WI Vs ASM'!$B$2:$E$1000,4,0)),0,(VLOOKUP(C1394,'WI Vs ASM'!$B$2:$E$1000,4,0)))</f>
        <v>Onshore</v>
      </c>
      <c r="K1394" s="11" t="str">
        <f>IF(ISERROR(VLOOKUP(C1394,'WI Vs ASM'!$B$2:$F$1000,5,0)),0,(VLOOKUP(C1394,'WI Vs ASM'!$B$2:$F$1000,5,0)))</f>
        <v>02-Variable Billable</v>
      </c>
      <c r="L1394" s="11" t="str">
        <f>IF(ISERROR(VLOOKUP(C1394,'WI Vs ASM'!$B$2:$D$1000,3,0)),0,(VLOOKUP(C1394,'WI Vs ASM'!$B$2:$D$1000,3,0)))</f>
        <v>10-Enhancement Onshore</v>
      </c>
      <c r="M1394" s="11" t="str">
        <f>IF(ISERROR(VLOOKUP(C1394,'WI Vs ASM'!$B$2:$I$1000,8,0)),0,(VLOOKUP(C1394,'WI Vs ASM'!$B$2:$I$1000,8,0)))</f>
        <v>Rahul Soman</v>
      </c>
      <c r="N1394" s="11" t="str">
        <f>IF(ISERROR(VLOOKUP(C1394,'WI Vs ASM'!$B$2:$G$1000,6,0)),0,(VLOOKUP(C1394,'WI Vs ASM'!$B$2:$G$1000,6,0)))</f>
        <v>Property</v>
      </c>
      <c r="O1394" s="11" t="str">
        <f>IF(ISERROR(VLOOKUP(C1394,'WI Vs ASM'!$B$2:$H$1000,7,0)),0,(VLOOKUP(C1394,'WI Vs ASM'!$B$2:$H$1000,7,0)))</f>
        <v>Personal</v>
      </c>
      <c r="P1394" s="11" t="str">
        <f t="shared" si="585"/>
        <v>May-17</v>
      </c>
      <c r="Q1394" s="11" t="str">
        <f t="shared" si="586"/>
        <v>Q2</v>
      </c>
      <c r="R1394" s="11" t="str">
        <f>IF(ISERROR(VLOOKUP(C1394,'WI Vs ASM'!$B$2:$J$1000,9,0)),0,(VLOOKUP(C1394,'WI Vs ASM'!$B$2:$J$1000,9,0)))</f>
        <v>Jyothi Pai</v>
      </c>
      <c r="S1394" s="11" t="str">
        <f>IF(ISERROR(VLOOKUP(C1394,'WI Vs ASM'!$B$2:$K$1000,10,0)),0,(VLOOKUP(C1394,'WI Vs ASM'!$B$2:$K$1000,10,0)))</f>
        <v>Adele M. Scotto</v>
      </c>
      <c r="T1394" s="11" t="str">
        <f>IF(ISERROR(VLOOKUP(C1394,'WI Vs ASM'!$B$2:$L$1000,11,0)),0,(VLOOKUP(C1394,'WI Vs ASM'!$B$2:$L$1000,11,0)))</f>
        <v>Savitha Gurumoorthy</v>
      </c>
      <c r="U1394" s="11" t="str">
        <f t="shared" si="593"/>
        <v>WR634790</v>
      </c>
      <c r="V1394" s="11" t="str">
        <f t="shared" si="587"/>
        <v>No</v>
      </c>
      <c r="W1394" s="11" t="str">
        <f t="shared" si="588"/>
        <v>Yes</v>
      </c>
      <c r="X1394" s="11" t="str">
        <f t="shared" si="589"/>
        <v>No</v>
      </c>
      <c r="Y1394" s="11" t="str">
        <f t="shared" si="590"/>
        <v>No</v>
      </c>
      <c r="Z1394" s="11" t="str">
        <f t="shared" si="591"/>
        <v>No</v>
      </c>
      <c r="AA1394" s="11" t="str">
        <f t="shared" si="594"/>
        <v>No</v>
      </c>
      <c r="AB1394" s="11">
        <f>IF(ISERROR(VLOOKUP(U1394,'ITWR Dump'!$A$2:$Y$5000,24,0)),0,(VLOOKUP('ILC Report'!U1394,'ITWR Dump'!$A$2:$Y$5000,24,0)))</f>
        <v>0</v>
      </c>
      <c r="AC1394" s="11" t="str">
        <f t="shared" si="595"/>
        <v>No</v>
      </c>
      <c r="AD1394" s="11" t="str">
        <f t="shared" si="596"/>
        <v/>
      </c>
      <c r="AE1394" s="11">
        <f>IF(ISERROR(VLOOKUP(U1394,'ITWR Dump'!$A$2:$Y$5000,13,0)),0,(VLOOKUP(U1394,'ITWR Dump'!$A$2:$Y$5000,13,0)))</f>
        <v>0</v>
      </c>
      <c r="AF1394" s="11">
        <f>IF(ISERROR(VLOOKUP(U1394,'ITWR Dump'!$A$2:$Y$5000,11,0)),0,(VLOOKUP(U1394,'ITWR Dump'!$A$2:$Y$5000,11,0)))</f>
        <v>0</v>
      </c>
      <c r="AG1394" s="11">
        <f>IF(ISERROR(VLOOKUP(U1394,'ITWR Dump'!$A$2:$Y$5000,2,0)),0,(VLOOKUP(U1394,'ITWR Dump'!$A$2:$Y$5000,2,0)))</f>
        <v>0</v>
      </c>
      <c r="AH1394" s="11">
        <f>IF(ISERROR(VLOOKUP(U1394,'ITWR Dump'!$A$2:$Y$5000,14,0)),0,(VLOOKUP(U1394,'ITWR Dump'!$A$2:$Y$5000,14,0)))</f>
        <v>0</v>
      </c>
      <c r="AI1394" s="11" t="str">
        <f t="shared" si="597"/>
        <v>10-Enhancement Onshore Landed</v>
      </c>
      <c r="AJ1394" s="11" t="str">
        <f t="shared" si="598"/>
        <v>Landed Onshore</v>
      </c>
      <c r="AK1394" s="11" t="str">
        <f>IF(ISERROR(VLOOKUP(A1394,'Team Data'!$C$2:$U$213,17,0)),0,(VLOOKUP(A1394,'Team Data'!$C$2:$U$213,17,0)))</f>
        <v>MF PI and CF</v>
      </c>
      <c r="AL1394" s="11" t="str">
        <f t="shared" si="599"/>
        <v>2017-04-24</v>
      </c>
      <c r="AM1394" s="11">
        <f>IF(ISERROR(VLOOKUP(U1394,'ITWR Dump'!$A$2:$Y$5000,16,0)),0,(VLOOKUP(U1394,'ITWR Dump'!$A$2:$Y$5000,16,0)))</f>
        <v>0</v>
      </c>
      <c r="AN1394" s="11">
        <f>IF(ISERROR(VLOOKUP(U1394,'ITWR Dump'!$A$2:$Y$5000,18,0)),0,(VLOOKUP(U1394,'ITWR Dump'!$A$2:$Y$5000,18,0)))</f>
        <v>0</v>
      </c>
      <c r="AO1394" s="11">
        <f>IF(ISERROR(VLOOKUP(U1394,'ITWR Dump'!$A$2:$Y$5000,25,0)),0,(VLOOKUP('ILC Report'!U1394,'ITWR Dump'!$A$2:$Y$5000,25,0)))</f>
        <v>0</v>
      </c>
      <c r="AP1394" s="11">
        <f t="shared" si="600"/>
        <v>0</v>
      </c>
      <c r="AQ1394" s="26">
        <f t="shared" si="601"/>
        <v>0</v>
      </c>
      <c r="AR1394" s="26">
        <f t="shared" si="602"/>
        <v>0</v>
      </c>
      <c r="AS1394" s="26">
        <f t="shared" si="603"/>
        <v>0</v>
      </c>
      <c r="AT1394" s="26">
        <f t="shared" si="604"/>
        <v>0</v>
      </c>
      <c r="AU1394" s="26">
        <f t="shared" si="605"/>
        <v>0</v>
      </c>
      <c r="AV1394" s="26">
        <f t="shared" si="606"/>
        <v>0</v>
      </c>
      <c r="AW1394" s="11" t="s">
        <v>653</v>
      </c>
      <c r="AX1394" s="11" t="str">
        <f>VLOOKUP(L1394,Group!$A$2:$B$1000,2,0)</f>
        <v>Enhancement</v>
      </c>
      <c r="AY1394" s="11">
        <f>IF(ISERROR(VLOOKUP(U1394,'ITWR Dump'!$A$2:$Y$5000,15,0)),0,(VLOOKUP('ILC Report'!U1394,'ITWR Dump'!$A$2:$Y$5000,15,0)))</f>
        <v>0</v>
      </c>
      <c r="AZ1394" s="11" t="str">
        <f t="shared" si="607"/>
        <v>No</v>
      </c>
      <c r="BA1394" s="11" t="str">
        <f t="shared" si="608"/>
        <v>BKO</v>
      </c>
      <c r="BB1394" s="11" t="str">
        <f t="shared" si="609"/>
        <v>EM</v>
      </c>
      <c r="BC1394" s="11" t="str">
        <f t="shared" si="610"/>
        <v>No</v>
      </c>
    </row>
    <row r="1395" spans="1:55" x14ac:dyDescent="0.3">
      <c r="A1395" s="11" t="s">
        <v>689</v>
      </c>
      <c r="B1395" s="11" t="s">
        <v>1880</v>
      </c>
      <c r="C1395" s="11" t="s">
        <v>646</v>
      </c>
      <c r="D1395" s="11" t="s">
        <v>2623</v>
      </c>
      <c r="E1395" s="38" t="s">
        <v>2903</v>
      </c>
      <c r="F1395" s="11">
        <v>10</v>
      </c>
      <c r="G1395" s="40" t="s">
        <v>218</v>
      </c>
      <c r="H1395" s="11" t="str">
        <f t="shared" si="592"/>
        <v>Regular</v>
      </c>
      <c r="I1395" s="11" t="str">
        <f t="shared" si="584"/>
        <v>US</v>
      </c>
      <c r="J1395" s="11" t="str">
        <f>IF(ISERROR(VLOOKUP(C1395,'WI Vs ASM'!$B$2:$E$1000,4,0)),0,(VLOOKUP(C1395,'WI Vs ASM'!$B$2:$E$1000,4,0)))</f>
        <v>Onshore</v>
      </c>
      <c r="K1395" s="11" t="str">
        <f>IF(ISERROR(VLOOKUP(C1395,'WI Vs ASM'!$B$2:$F$1000,5,0)),0,(VLOOKUP(C1395,'WI Vs ASM'!$B$2:$F$1000,5,0)))</f>
        <v>02-Variable Billable</v>
      </c>
      <c r="L1395" s="11" t="str">
        <f>IF(ISERROR(VLOOKUP(C1395,'WI Vs ASM'!$B$2:$D$1000,3,0)),0,(VLOOKUP(C1395,'WI Vs ASM'!$B$2:$D$1000,3,0)))</f>
        <v>10-Enhancement Onshore</v>
      </c>
      <c r="M1395" s="11" t="str">
        <f>IF(ISERROR(VLOOKUP(C1395,'WI Vs ASM'!$B$2:$I$1000,8,0)),0,(VLOOKUP(C1395,'WI Vs ASM'!$B$2:$I$1000,8,0)))</f>
        <v>Prakash Varadachari</v>
      </c>
      <c r="N1395" s="11" t="str">
        <f>IF(ISERROR(VLOOKUP(C1395,'WI Vs ASM'!$B$2:$G$1000,6,0)),0,(VLOOKUP(C1395,'WI Vs ASM'!$B$2:$G$1000,6,0)))</f>
        <v>FFIC Account Team</v>
      </c>
      <c r="O1395" s="11" t="str">
        <f>IF(ISERROR(VLOOKUP(C1395,'WI Vs ASM'!$B$2:$H$1000,7,0)),0,(VLOOKUP(C1395,'WI Vs ASM'!$B$2:$H$1000,7,0)))</f>
        <v>FFIC Account Team</v>
      </c>
      <c r="P1395" s="11" t="str">
        <f t="shared" si="585"/>
        <v>May-17</v>
      </c>
      <c r="Q1395" s="11" t="str">
        <f t="shared" si="586"/>
        <v>Q2</v>
      </c>
      <c r="R1395" s="11" t="str">
        <f>IF(ISERROR(VLOOKUP(C1395,'WI Vs ASM'!$B$2:$J$1000,9,0)),0,(VLOOKUP(C1395,'WI Vs ASM'!$B$2:$J$1000,9,0)))</f>
        <v>Chandraprabha Palaniswamy</v>
      </c>
      <c r="S1395" s="11" t="str">
        <f>IF(ISERROR(VLOOKUP(C1395,'WI Vs ASM'!$B$2:$K$1000,10,0)),0,(VLOOKUP(C1395,'WI Vs ASM'!$B$2:$K$1000,10,0)))</f>
        <v>Ron Gilmour</v>
      </c>
      <c r="T1395" s="11" t="str">
        <f>IF(ISERROR(VLOOKUP(C1395,'WI Vs ASM'!$B$2:$L$1000,11,0)),0,(VLOOKUP(C1395,'WI Vs ASM'!$B$2:$L$1000,11,0)))</f>
        <v>Ron Gilmour</v>
      </c>
      <c r="U1395" s="11" t="str">
        <f t="shared" si="593"/>
        <v>WR533960</v>
      </c>
      <c r="V1395" s="11" t="str">
        <f t="shared" si="587"/>
        <v>No</v>
      </c>
      <c r="W1395" s="11" t="str">
        <f t="shared" si="588"/>
        <v>Yes</v>
      </c>
      <c r="X1395" s="11" t="str">
        <f t="shared" si="589"/>
        <v>No</v>
      </c>
      <c r="Y1395" s="11" t="str">
        <f t="shared" si="590"/>
        <v>No</v>
      </c>
      <c r="Z1395" s="11" t="str">
        <f t="shared" si="591"/>
        <v>No</v>
      </c>
      <c r="AA1395" s="11" t="str">
        <f t="shared" si="594"/>
        <v>No</v>
      </c>
      <c r="AB1395" s="11">
        <f>IF(ISERROR(VLOOKUP(U1395,'ITWR Dump'!$A$2:$Y$5000,24,0)),0,(VLOOKUP('ILC Report'!U1395,'ITWR Dump'!$A$2:$Y$5000,24,0)))</f>
        <v>0</v>
      </c>
      <c r="AC1395" s="11" t="str">
        <f t="shared" si="595"/>
        <v>No</v>
      </c>
      <c r="AD1395" s="11" t="str">
        <f t="shared" si="596"/>
        <v/>
      </c>
      <c r="AE1395" s="11">
        <f>IF(ISERROR(VLOOKUP(U1395,'ITWR Dump'!$A$2:$Y$5000,13,0)),0,(VLOOKUP(U1395,'ITWR Dump'!$A$2:$Y$5000,13,0)))</f>
        <v>0</v>
      </c>
      <c r="AF1395" s="11">
        <f>IF(ISERROR(VLOOKUP(U1395,'ITWR Dump'!$A$2:$Y$5000,11,0)),0,(VLOOKUP(U1395,'ITWR Dump'!$A$2:$Y$5000,11,0)))</f>
        <v>0</v>
      </c>
      <c r="AG1395" s="11">
        <f>IF(ISERROR(VLOOKUP(U1395,'ITWR Dump'!$A$2:$Y$5000,2,0)),0,(VLOOKUP(U1395,'ITWR Dump'!$A$2:$Y$5000,2,0)))</f>
        <v>0</v>
      </c>
      <c r="AH1395" s="11">
        <f>IF(ISERROR(VLOOKUP(U1395,'ITWR Dump'!$A$2:$Y$5000,14,0)),0,(VLOOKUP(U1395,'ITWR Dump'!$A$2:$Y$5000,14,0)))</f>
        <v>0</v>
      </c>
      <c r="AI1395" s="11" t="str">
        <f t="shared" si="597"/>
        <v>10-Enhancement Onshore Landed</v>
      </c>
      <c r="AJ1395" s="11" t="str">
        <f t="shared" si="598"/>
        <v>Landed Onshore</v>
      </c>
      <c r="AK1395" s="11" t="str">
        <f>IF(ISERROR(VLOOKUP(A1395,'Team Data'!$C$2:$U$213,17,0)),0,(VLOOKUP(A1395,'Team Data'!$C$2:$U$213,17,0)))</f>
        <v>MF PI and CF</v>
      </c>
      <c r="AL1395" s="11" t="str">
        <f t="shared" si="599"/>
        <v>2017-04-24</v>
      </c>
      <c r="AM1395" s="11">
        <f>IF(ISERROR(VLOOKUP(U1395,'ITWR Dump'!$A$2:$Y$5000,16,0)),0,(VLOOKUP(U1395,'ITWR Dump'!$A$2:$Y$5000,16,0)))</f>
        <v>0</v>
      </c>
      <c r="AN1395" s="11">
        <f>IF(ISERROR(VLOOKUP(U1395,'ITWR Dump'!$A$2:$Y$5000,18,0)),0,(VLOOKUP(U1395,'ITWR Dump'!$A$2:$Y$5000,18,0)))</f>
        <v>0</v>
      </c>
      <c r="AO1395" s="11">
        <f>IF(ISERROR(VLOOKUP(U1395,'ITWR Dump'!$A$2:$Y$5000,25,0)),0,(VLOOKUP('ILC Report'!U1395,'ITWR Dump'!$A$2:$Y$5000,25,0)))</f>
        <v>0</v>
      </c>
      <c r="AP1395" s="11">
        <f t="shared" si="600"/>
        <v>0</v>
      </c>
      <c r="AQ1395" s="26">
        <f t="shared" si="601"/>
        <v>0</v>
      </c>
      <c r="AR1395" s="26">
        <f t="shared" si="602"/>
        <v>0</v>
      </c>
      <c r="AS1395" s="26">
        <f t="shared" si="603"/>
        <v>0</v>
      </c>
      <c r="AT1395" s="26">
        <f t="shared" si="604"/>
        <v>0</v>
      </c>
      <c r="AU1395" s="26">
        <f t="shared" si="605"/>
        <v>0</v>
      </c>
      <c r="AV1395" s="26">
        <f t="shared" si="606"/>
        <v>0</v>
      </c>
      <c r="AW1395" s="11" t="s">
        <v>653</v>
      </c>
      <c r="AX1395" s="11" t="str">
        <f>VLOOKUP(L1395,Group!$A$2:$B$1000,2,0)</f>
        <v>Enhancement</v>
      </c>
      <c r="AY1395" s="11">
        <f>IF(ISERROR(VLOOKUP(U1395,'ITWR Dump'!$A$2:$Y$5000,15,0)),0,(VLOOKUP('ILC Report'!U1395,'ITWR Dump'!$A$2:$Y$5000,15,0)))</f>
        <v>0</v>
      </c>
      <c r="AZ1395" s="11" t="str">
        <f t="shared" si="607"/>
        <v>No</v>
      </c>
      <c r="BA1395" s="11" t="str">
        <f t="shared" si="608"/>
        <v>BKO</v>
      </c>
      <c r="BB1395" s="11" t="str">
        <f t="shared" si="609"/>
        <v>EL</v>
      </c>
      <c r="BC1395" s="11" t="str">
        <f t="shared" si="610"/>
        <v>No</v>
      </c>
    </row>
    <row r="1396" spans="1:55" x14ac:dyDescent="0.3">
      <c r="A1396" s="11" t="s">
        <v>689</v>
      </c>
      <c r="B1396" s="11" t="s">
        <v>1880</v>
      </c>
      <c r="C1396" s="11" t="s">
        <v>638</v>
      </c>
      <c r="D1396" s="11" t="s">
        <v>2098</v>
      </c>
      <c r="E1396" s="38" t="s">
        <v>2903</v>
      </c>
      <c r="F1396" s="11">
        <v>35</v>
      </c>
      <c r="G1396" s="40" t="s">
        <v>218</v>
      </c>
      <c r="H1396" s="11" t="str">
        <f t="shared" si="592"/>
        <v>Regular</v>
      </c>
      <c r="I1396" s="11" t="str">
        <f t="shared" si="584"/>
        <v>US</v>
      </c>
      <c r="J1396" s="11" t="str">
        <f>IF(ISERROR(VLOOKUP(C1396,'WI Vs ASM'!$B$2:$E$1000,4,0)),0,(VLOOKUP(C1396,'WI Vs ASM'!$B$2:$E$1000,4,0)))</f>
        <v>Onshore</v>
      </c>
      <c r="K1396" s="11" t="str">
        <f>IF(ISERROR(VLOOKUP(C1396,'WI Vs ASM'!$B$2:$F$1000,5,0)),0,(VLOOKUP(C1396,'WI Vs ASM'!$B$2:$F$1000,5,0)))</f>
        <v>02-Variable Billable</v>
      </c>
      <c r="L1396" s="11" t="str">
        <f>IF(ISERROR(VLOOKUP(C1396,'WI Vs ASM'!$B$2:$D$1000,3,0)),0,(VLOOKUP(C1396,'WI Vs ASM'!$B$2:$D$1000,3,0)))</f>
        <v>10-Enhancement Onshore</v>
      </c>
      <c r="M1396" s="11" t="str">
        <f>IF(ISERROR(VLOOKUP(C1396,'WI Vs ASM'!$B$2:$I$1000,8,0)),0,(VLOOKUP(C1396,'WI Vs ASM'!$B$2:$I$1000,8,0)))</f>
        <v>Rahul Soman</v>
      </c>
      <c r="N1396" s="11" t="str">
        <f>IF(ISERROR(VLOOKUP(C1396,'WI Vs ASM'!$B$2:$G$1000,6,0)),0,(VLOOKUP(C1396,'WI Vs ASM'!$B$2:$G$1000,6,0)))</f>
        <v>Property</v>
      </c>
      <c r="O1396" s="11" t="str">
        <f>IF(ISERROR(VLOOKUP(C1396,'WI Vs ASM'!$B$2:$H$1000,7,0)),0,(VLOOKUP(C1396,'WI Vs ASM'!$B$2:$H$1000,7,0)))</f>
        <v>Personal</v>
      </c>
      <c r="P1396" s="11" t="str">
        <f t="shared" si="585"/>
        <v>May-17</v>
      </c>
      <c r="Q1396" s="11" t="str">
        <f t="shared" si="586"/>
        <v>Q2</v>
      </c>
      <c r="R1396" s="11" t="str">
        <f>IF(ISERROR(VLOOKUP(C1396,'WI Vs ASM'!$B$2:$J$1000,9,0)),0,(VLOOKUP(C1396,'WI Vs ASM'!$B$2:$J$1000,9,0)))</f>
        <v>Jyothi Pai</v>
      </c>
      <c r="S1396" s="11" t="str">
        <f>IF(ISERROR(VLOOKUP(C1396,'WI Vs ASM'!$B$2:$K$1000,10,0)),0,(VLOOKUP(C1396,'WI Vs ASM'!$B$2:$K$1000,10,0)))</f>
        <v>Adele M. Scotto</v>
      </c>
      <c r="T1396" s="11" t="str">
        <f>IF(ISERROR(VLOOKUP(C1396,'WI Vs ASM'!$B$2:$L$1000,11,0)),0,(VLOOKUP(C1396,'WI Vs ASM'!$B$2:$L$1000,11,0)))</f>
        <v>Savitha Gurumoorthy</v>
      </c>
      <c r="U1396" s="11" t="str">
        <f t="shared" si="593"/>
        <v>WR634790</v>
      </c>
      <c r="V1396" s="11" t="str">
        <f t="shared" si="587"/>
        <v>No</v>
      </c>
      <c r="W1396" s="11" t="str">
        <f t="shared" si="588"/>
        <v>Yes</v>
      </c>
      <c r="X1396" s="11" t="str">
        <f t="shared" si="589"/>
        <v>No</v>
      </c>
      <c r="Y1396" s="11" t="str">
        <f t="shared" si="590"/>
        <v>No</v>
      </c>
      <c r="Z1396" s="11" t="str">
        <f t="shared" si="591"/>
        <v>No</v>
      </c>
      <c r="AA1396" s="11" t="str">
        <f t="shared" si="594"/>
        <v>No</v>
      </c>
      <c r="AB1396" s="11">
        <f>IF(ISERROR(VLOOKUP(U1396,'ITWR Dump'!$A$2:$Y$5000,24,0)),0,(VLOOKUP('ILC Report'!U1396,'ITWR Dump'!$A$2:$Y$5000,24,0)))</f>
        <v>0</v>
      </c>
      <c r="AC1396" s="11" t="str">
        <f t="shared" si="595"/>
        <v>No</v>
      </c>
      <c r="AD1396" s="11" t="str">
        <f t="shared" si="596"/>
        <v/>
      </c>
      <c r="AE1396" s="11">
        <f>IF(ISERROR(VLOOKUP(U1396,'ITWR Dump'!$A$2:$Y$5000,13,0)),0,(VLOOKUP(U1396,'ITWR Dump'!$A$2:$Y$5000,13,0)))</f>
        <v>0</v>
      </c>
      <c r="AF1396" s="11">
        <f>IF(ISERROR(VLOOKUP(U1396,'ITWR Dump'!$A$2:$Y$5000,11,0)),0,(VLOOKUP(U1396,'ITWR Dump'!$A$2:$Y$5000,11,0)))</f>
        <v>0</v>
      </c>
      <c r="AG1396" s="11">
        <f>IF(ISERROR(VLOOKUP(U1396,'ITWR Dump'!$A$2:$Y$5000,2,0)),0,(VLOOKUP(U1396,'ITWR Dump'!$A$2:$Y$5000,2,0)))</f>
        <v>0</v>
      </c>
      <c r="AH1396" s="11">
        <f>IF(ISERROR(VLOOKUP(U1396,'ITWR Dump'!$A$2:$Y$5000,14,0)),0,(VLOOKUP(U1396,'ITWR Dump'!$A$2:$Y$5000,14,0)))</f>
        <v>0</v>
      </c>
      <c r="AI1396" s="11" t="str">
        <f t="shared" si="597"/>
        <v>10-Enhancement Onshore Landed</v>
      </c>
      <c r="AJ1396" s="11" t="str">
        <f t="shared" si="598"/>
        <v>Landed Onshore</v>
      </c>
      <c r="AK1396" s="11" t="str">
        <f>IF(ISERROR(VLOOKUP(A1396,'Team Data'!$C$2:$U$213,17,0)),0,(VLOOKUP(A1396,'Team Data'!$C$2:$U$213,17,0)))</f>
        <v>MF PI and CF</v>
      </c>
      <c r="AL1396" s="11" t="str">
        <f t="shared" si="599"/>
        <v>2017-04-24</v>
      </c>
      <c r="AM1396" s="11">
        <f>IF(ISERROR(VLOOKUP(U1396,'ITWR Dump'!$A$2:$Y$5000,16,0)),0,(VLOOKUP(U1396,'ITWR Dump'!$A$2:$Y$5000,16,0)))</f>
        <v>0</v>
      </c>
      <c r="AN1396" s="11">
        <f>IF(ISERROR(VLOOKUP(U1396,'ITWR Dump'!$A$2:$Y$5000,18,0)),0,(VLOOKUP(U1396,'ITWR Dump'!$A$2:$Y$5000,18,0)))</f>
        <v>0</v>
      </c>
      <c r="AO1396" s="11">
        <f>IF(ISERROR(VLOOKUP(U1396,'ITWR Dump'!$A$2:$Y$5000,25,0)),0,(VLOOKUP('ILC Report'!U1396,'ITWR Dump'!$A$2:$Y$5000,25,0)))</f>
        <v>0</v>
      </c>
      <c r="AP1396" s="11">
        <f t="shared" si="600"/>
        <v>0</v>
      </c>
      <c r="AQ1396" s="26">
        <f t="shared" si="601"/>
        <v>0</v>
      </c>
      <c r="AR1396" s="26">
        <f t="shared" si="602"/>
        <v>0</v>
      </c>
      <c r="AS1396" s="26">
        <f t="shared" si="603"/>
        <v>0</v>
      </c>
      <c r="AT1396" s="26">
        <f t="shared" si="604"/>
        <v>0</v>
      </c>
      <c r="AU1396" s="26">
        <f t="shared" si="605"/>
        <v>0</v>
      </c>
      <c r="AV1396" s="26">
        <f t="shared" si="606"/>
        <v>0</v>
      </c>
      <c r="AW1396" s="11" t="s">
        <v>653</v>
      </c>
      <c r="AX1396" s="11" t="str">
        <f>VLOOKUP(L1396,Group!$A$2:$B$1000,2,0)</f>
        <v>Enhancement</v>
      </c>
      <c r="AY1396" s="11">
        <f>IF(ISERROR(VLOOKUP(U1396,'ITWR Dump'!$A$2:$Y$5000,15,0)),0,(VLOOKUP('ILC Report'!U1396,'ITWR Dump'!$A$2:$Y$5000,15,0)))</f>
        <v>0</v>
      </c>
      <c r="AZ1396" s="11" t="str">
        <f t="shared" si="607"/>
        <v>No</v>
      </c>
      <c r="BA1396" s="11" t="str">
        <f t="shared" si="608"/>
        <v>BKO</v>
      </c>
      <c r="BB1396" s="11" t="str">
        <f t="shared" si="609"/>
        <v>EM</v>
      </c>
      <c r="BC1396" s="11" t="str">
        <f t="shared" si="610"/>
        <v>No</v>
      </c>
    </row>
    <row r="1397" spans="1:55" x14ac:dyDescent="0.3">
      <c r="A1397" s="11" t="s">
        <v>689</v>
      </c>
      <c r="B1397" s="11" t="s">
        <v>1880</v>
      </c>
      <c r="C1397" s="11" t="s">
        <v>646</v>
      </c>
      <c r="D1397" s="11" t="s">
        <v>2623</v>
      </c>
      <c r="E1397" s="38" t="s">
        <v>2904</v>
      </c>
      <c r="F1397" s="11">
        <v>10</v>
      </c>
      <c r="G1397" s="40" t="s">
        <v>218</v>
      </c>
      <c r="H1397" s="11" t="str">
        <f t="shared" si="592"/>
        <v>Regular</v>
      </c>
      <c r="I1397" s="11" t="str">
        <f t="shared" si="584"/>
        <v>US</v>
      </c>
      <c r="J1397" s="11" t="str">
        <f>IF(ISERROR(VLOOKUP(C1397,'WI Vs ASM'!$B$2:$E$1000,4,0)),0,(VLOOKUP(C1397,'WI Vs ASM'!$B$2:$E$1000,4,0)))</f>
        <v>Onshore</v>
      </c>
      <c r="K1397" s="11" t="str">
        <f>IF(ISERROR(VLOOKUP(C1397,'WI Vs ASM'!$B$2:$F$1000,5,0)),0,(VLOOKUP(C1397,'WI Vs ASM'!$B$2:$F$1000,5,0)))</f>
        <v>02-Variable Billable</v>
      </c>
      <c r="L1397" s="11" t="str">
        <f>IF(ISERROR(VLOOKUP(C1397,'WI Vs ASM'!$B$2:$D$1000,3,0)),0,(VLOOKUP(C1397,'WI Vs ASM'!$B$2:$D$1000,3,0)))</f>
        <v>10-Enhancement Onshore</v>
      </c>
      <c r="M1397" s="11" t="str">
        <f>IF(ISERROR(VLOOKUP(C1397,'WI Vs ASM'!$B$2:$I$1000,8,0)),0,(VLOOKUP(C1397,'WI Vs ASM'!$B$2:$I$1000,8,0)))</f>
        <v>Prakash Varadachari</v>
      </c>
      <c r="N1397" s="11" t="str">
        <f>IF(ISERROR(VLOOKUP(C1397,'WI Vs ASM'!$B$2:$G$1000,6,0)),0,(VLOOKUP(C1397,'WI Vs ASM'!$B$2:$G$1000,6,0)))</f>
        <v>FFIC Account Team</v>
      </c>
      <c r="O1397" s="11" t="str">
        <f>IF(ISERROR(VLOOKUP(C1397,'WI Vs ASM'!$B$2:$H$1000,7,0)),0,(VLOOKUP(C1397,'WI Vs ASM'!$B$2:$H$1000,7,0)))</f>
        <v>FFIC Account Team</v>
      </c>
      <c r="P1397" s="11" t="str">
        <f t="shared" si="585"/>
        <v>May-17</v>
      </c>
      <c r="Q1397" s="11" t="str">
        <f t="shared" si="586"/>
        <v>Q2</v>
      </c>
      <c r="R1397" s="11" t="str">
        <f>IF(ISERROR(VLOOKUP(C1397,'WI Vs ASM'!$B$2:$J$1000,9,0)),0,(VLOOKUP(C1397,'WI Vs ASM'!$B$2:$J$1000,9,0)))</f>
        <v>Chandraprabha Palaniswamy</v>
      </c>
      <c r="S1397" s="11" t="str">
        <f>IF(ISERROR(VLOOKUP(C1397,'WI Vs ASM'!$B$2:$K$1000,10,0)),0,(VLOOKUP(C1397,'WI Vs ASM'!$B$2:$K$1000,10,0)))</f>
        <v>Ron Gilmour</v>
      </c>
      <c r="T1397" s="11" t="str">
        <f>IF(ISERROR(VLOOKUP(C1397,'WI Vs ASM'!$B$2:$L$1000,11,0)),0,(VLOOKUP(C1397,'WI Vs ASM'!$B$2:$L$1000,11,0)))</f>
        <v>Ron Gilmour</v>
      </c>
      <c r="U1397" s="11" t="str">
        <f t="shared" si="593"/>
        <v>WR533960</v>
      </c>
      <c r="V1397" s="11" t="str">
        <f t="shared" si="587"/>
        <v>No</v>
      </c>
      <c r="W1397" s="11" t="str">
        <f t="shared" si="588"/>
        <v>Yes</v>
      </c>
      <c r="X1397" s="11" t="str">
        <f t="shared" si="589"/>
        <v>No</v>
      </c>
      <c r="Y1397" s="11" t="str">
        <f t="shared" si="590"/>
        <v>No</v>
      </c>
      <c r="Z1397" s="11" t="str">
        <f t="shared" si="591"/>
        <v>No</v>
      </c>
      <c r="AA1397" s="11" t="str">
        <f t="shared" si="594"/>
        <v>No</v>
      </c>
      <c r="AB1397" s="11">
        <f>IF(ISERROR(VLOOKUP(U1397,'ITWR Dump'!$A$2:$Y$5000,24,0)),0,(VLOOKUP('ILC Report'!U1397,'ITWR Dump'!$A$2:$Y$5000,24,0)))</f>
        <v>0</v>
      </c>
      <c r="AC1397" s="11" t="str">
        <f t="shared" si="595"/>
        <v>No</v>
      </c>
      <c r="AD1397" s="11" t="str">
        <f t="shared" si="596"/>
        <v/>
      </c>
      <c r="AE1397" s="11">
        <f>IF(ISERROR(VLOOKUP(U1397,'ITWR Dump'!$A$2:$Y$5000,13,0)),0,(VLOOKUP(U1397,'ITWR Dump'!$A$2:$Y$5000,13,0)))</f>
        <v>0</v>
      </c>
      <c r="AF1397" s="11">
        <f>IF(ISERROR(VLOOKUP(U1397,'ITWR Dump'!$A$2:$Y$5000,11,0)),0,(VLOOKUP(U1397,'ITWR Dump'!$A$2:$Y$5000,11,0)))</f>
        <v>0</v>
      </c>
      <c r="AG1397" s="11">
        <f>IF(ISERROR(VLOOKUP(U1397,'ITWR Dump'!$A$2:$Y$5000,2,0)),0,(VLOOKUP(U1397,'ITWR Dump'!$A$2:$Y$5000,2,0)))</f>
        <v>0</v>
      </c>
      <c r="AH1397" s="11">
        <f>IF(ISERROR(VLOOKUP(U1397,'ITWR Dump'!$A$2:$Y$5000,14,0)),0,(VLOOKUP(U1397,'ITWR Dump'!$A$2:$Y$5000,14,0)))</f>
        <v>0</v>
      </c>
      <c r="AI1397" s="11" t="str">
        <f t="shared" si="597"/>
        <v>10-Enhancement Onshore Landed</v>
      </c>
      <c r="AJ1397" s="11" t="str">
        <f t="shared" si="598"/>
        <v>Landed Onshore</v>
      </c>
      <c r="AK1397" s="11" t="str">
        <f>IF(ISERROR(VLOOKUP(A1397,'Team Data'!$C$2:$U$213,17,0)),0,(VLOOKUP(A1397,'Team Data'!$C$2:$U$213,17,0)))</f>
        <v>MF PI and CF</v>
      </c>
      <c r="AL1397" s="11" t="str">
        <f t="shared" si="599"/>
        <v>2017-04-24</v>
      </c>
      <c r="AM1397" s="11">
        <f>IF(ISERROR(VLOOKUP(U1397,'ITWR Dump'!$A$2:$Y$5000,16,0)),0,(VLOOKUP(U1397,'ITWR Dump'!$A$2:$Y$5000,16,0)))</f>
        <v>0</v>
      </c>
      <c r="AN1397" s="11">
        <f>IF(ISERROR(VLOOKUP(U1397,'ITWR Dump'!$A$2:$Y$5000,18,0)),0,(VLOOKUP(U1397,'ITWR Dump'!$A$2:$Y$5000,18,0)))</f>
        <v>0</v>
      </c>
      <c r="AO1397" s="11">
        <f>IF(ISERROR(VLOOKUP(U1397,'ITWR Dump'!$A$2:$Y$5000,25,0)),0,(VLOOKUP('ILC Report'!U1397,'ITWR Dump'!$A$2:$Y$5000,25,0)))</f>
        <v>0</v>
      </c>
      <c r="AP1397" s="11">
        <f t="shared" si="600"/>
        <v>0</v>
      </c>
      <c r="AQ1397" s="26">
        <f t="shared" si="601"/>
        <v>0</v>
      </c>
      <c r="AR1397" s="26">
        <f t="shared" si="602"/>
        <v>0</v>
      </c>
      <c r="AS1397" s="26">
        <f t="shared" si="603"/>
        <v>0</v>
      </c>
      <c r="AT1397" s="26">
        <f t="shared" si="604"/>
        <v>0</v>
      </c>
      <c r="AU1397" s="26">
        <f t="shared" si="605"/>
        <v>0</v>
      </c>
      <c r="AV1397" s="26">
        <f t="shared" si="606"/>
        <v>0</v>
      </c>
      <c r="AW1397" s="11" t="s">
        <v>653</v>
      </c>
      <c r="AX1397" s="11" t="str">
        <f>VLOOKUP(L1397,Group!$A$2:$B$1000,2,0)</f>
        <v>Enhancement</v>
      </c>
      <c r="AY1397" s="11">
        <f>IF(ISERROR(VLOOKUP(U1397,'ITWR Dump'!$A$2:$Y$5000,15,0)),0,(VLOOKUP('ILC Report'!U1397,'ITWR Dump'!$A$2:$Y$5000,15,0)))</f>
        <v>0</v>
      </c>
      <c r="AZ1397" s="11" t="str">
        <f t="shared" si="607"/>
        <v>No</v>
      </c>
      <c r="BA1397" s="11" t="str">
        <f t="shared" si="608"/>
        <v>BKO</v>
      </c>
      <c r="BB1397" s="11" t="str">
        <f t="shared" si="609"/>
        <v>EL</v>
      </c>
      <c r="BC1397" s="11" t="str">
        <f t="shared" si="610"/>
        <v>No</v>
      </c>
    </row>
    <row r="1398" spans="1:55" x14ac:dyDescent="0.3">
      <c r="A1398" s="11" t="s">
        <v>689</v>
      </c>
      <c r="B1398" s="11" t="s">
        <v>1880</v>
      </c>
      <c r="C1398" s="11" t="s">
        <v>638</v>
      </c>
      <c r="D1398" s="11" t="s">
        <v>2098</v>
      </c>
      <c r="E1398" s="38" t="s">
        <v>2904</v>
      </c>
      <c r="F1398" s="11">
        <v>35</v>
      </c>
      <c r="G1398" s="40" t="s">
        <v>218</v>
      </c>
      <c r="H1398" s="11" t="str">
        <f t="shared" si="592"/>
        <v>Regular</v>
      </c>
      <c r="I1398" s="11" t="str">
        <f t="shared" si="584"/>
        <v>US</v>
      </c>
      <c r="J1398" s="11" t="str">
        <f>IF(ISERROR(VLOOKUP(C1398,'WI Vs ASM'!$B$2:$E$1000,4,0)),0,(VLOOKUP(C1398,'WI Vs ASM'!$B$2:$E$1000,4,0)))</f>
        <v>Onshore</v>
      </c>
      <c r="K1398" s="11" t="str">
        <f>IF(ISERROR(VLOOKUP(C1398,'WI Vs ASM'!$B$2:$F$1000,5,0)),0,(VLOOKUP(C1398,'WI Vs ASM'!$B$2:$F$1000,5,0)))</f>
        <v>02-Variable Billable</v>
      </c>
      <c r="L1398" s="11" t="str">
        <f>IF(ISERROR(VLOOKUP(C1398,'WI Vs ASM'!$B$2:$D$1000,3,0)),0,(VLOOKUP(C1398,'WI Vs ASM'!$B$2:$D$1000,3,0)))</f>
        <v>10-Enhancement Onshore</v>
      </c>
      <c r="M1398" s="11" t="str">
        <f>IF(ISERROR(VLOOKUP(C1398,'WI Vs ASM'!$B$2:$I$1000,8,0)),0,(VLOOKUP(C1398,'WI Vs ASM'!$B$2:$I$1000,8,0)))</f>
        <v>Rahul Soman</v>
      </c>
      <c r="N1398" s="11" t="str">
        <f>IF(ISERROR(VLOOKUP(C1398,'WI Vs ASM'!$B$2:$G$1000,6,0)),0,(VLOOKUP(C1398,'WI Vs ASM'!$B$2:$G$1000,6,0)))</f>
        <v>Property</v>
      </c>
      <c r="O1398" s="11" t="str">
        <f>IF(ISERROR(VLOOKUP(C1398,'WI Vs ASM'!$B$2:$H$1000,7,0)),0,(VLOOKUP(C1398,'WI Vs ASM'!$B$2:$H$1000,7,0)))</f>
        <v>Personal</v>
      </c>
      <c r="P1398" s="11" t="str">
        <f t="shared" si="585"/>
        <v>May-17</v>
      </c>
      <c r="Q1398" s="11" t="str">
        <f t="shared" si="586"/>
        <v>Q2</v>
      </c>
      <c r="R1398" s="11" t="str">
        <f>IF(ISERROR(VLOOKUP(C1398,'WI Vs ASM'!$B$2:$J$1000,9,0)),0,(VLOOKUP(C1398,'WI Vs ASM'!$B$2:$J$1000,9,0)))</f>
        <v>Jyothi Pai</v>
      </c>
      <c r="S1398" s="11" t="str">
        <f>IF(ISERROR(VLOOKUP(C1398,'WI Vs ASM'!$B$2:$K$1000,10,0)),0,(VLOOKUP(C1398,'WI Vs ASM'!$B$2:$K$1000,10,0)))</f>
        <v>Adele M. Scotto</v>
      </c>
      <c r="T1398" s="11" t="str">
        <f>IF(ISERROR(VLOOKUP(C1398,'WI Vs ASM'!$B$2:$L$1000,11,0)),0,(VLOOKUP(C1398,'WI Vs ASM'!$B$2:$L$1000,11,0)))</f>
        <v>Savitha Gurumoorthy</v>
      </c>
      <c r="U1398" s="11" t="str">
        <f t="shared" si="593"/>
        <v>WR634790</v>
      </c>
      <c r="V1398" s="11" t="str">
        <f t="shared" si="587"/>
        <v>No</v>
      </c>
      <c r="W1398" s="11" t="str">
        <f t="shared" si="588"/>
        <v>Yes</v>
      </c>
      <c r="X1398" s="11" t="str">
        <f t="shared" si="589"/>
        <v>No</v>
      </c>
      <c r="Y1398" s="11" t="str">
        <f t="shared" si="590"/>
        <v>No</v>
      </c>
      <c r="Z1398" s="11" t="str">
        <f t="shared" si="591"/>
        <v>No</v>
      </c>
      <c r="AA1398" s="11" t="str">
        <f t="shared" si="594"/>
        <v>No</v>
      </c>
      <c r="AB1398" s="11">
        <f>IF(ISERROR(VLOOKUP(U1398,'ITWR Dump'!$A$2:$Y$5000,24,0)),0,(VLOOKUP('ILC Report'!U1398,'ITWR Dump'!$A$2:$Y$5000,24,0)))</f>
        <v>0</v>
      </c>
      <c r="AC1398" s="11" t="str">
        <f t="shared" si="595"/>
        <v>No</v>
      </c>
      <c r="AD1398" s="11" t="str">
        <f t="shared" si="596"/>
        <v/>
      </c>
      <c r="AE1398" s="11">
        <f>IF(ISERROR(VLOOKUP(U1398,'ITWR Dump'!$A$2:$Y$5000,13,0)),0,(VLOOKUP(U1398,'ITWR Dump'!$A$2:$Y$5000,13,0)))</f>
        <v>0</v>
      </c>
      <c r="AF1398" s="11">
        <f>IF(ISERROR(VLOOKUP(U1398,'ITWR Dump'!$A$2:$Y$5000,11,0)),0,(VLOOKUP(U1398,'ITWR Dump'!$A$2:$Y$5000,11,0)))</f>
        <v>0</v>
      </c>
      <c r="AG1398" s="11">
        <f>IF(ISERROR(VLOOKUP(U1398,'ITWR Dump'!$A$2:$Y$5000,2,0)),0,(VLOOKUP(U1398,'ITWR Dump'!$A$2:$Y$5000,2,0)))</f>
        <v>0</v>
      </c>
      <c r="AH1398" s="11">
        <f>IF(ISERROR(VLOOKUP(U1398,'ITWR Dump'!$A$2:$Y$5000,14,0)),0,(VLOOKUP(U1398,'ITWR Dump'!$A$2:$Y$5000,14,0)))</f>
        <v>0</v>
      </c>
      <c r="AI1398" s="11" t="str">
        <f t="shared" si="597"/>
        <v>10-Enhancement Onshore Landed</v>
      </c>
      <c r="AJ1398" s="11" t="str">
        <f t="shared" si="598"/>
        <v>Landed Onshore</v>
      </c>
      <c r="AK1398" s="11" t="str">
        <f>IF(ISERROR(VLOOKUP(A1398,'Team Data'!$C$2:$U$213,17,0)),0,(VLOOKUP(A1398,'Team Data'!$C$2:$U$213,17,0)))</f>
        <v>MF PI and CF</v>
      </c>
      <c r="AL1398" s="11" t="str">
        <f t="shared" si="599"/>
        <v>2017-04-24</v>
      </c>
      <c r="AM1398" s="11">
        <f>IF(ISERROR(VLOOKUP(U1398,'ITWR Dump'!$A$2:$Y$5000,16,0)),0,(VLOOKUP(U1398,'ITWR Dump'!$A$2:$Y$5000,16,0)))</f>
        <v>0</v>
      </c>
      <c r="AN1398" s="11">
        <f>IF(ISERROR(VLOOKUP(U1398,'ITWR Dump'!$A$2:$Y$5000,18,0)),0,(VLOOKUP(U1398,'ITWR Dump'!$A$2:$Y$5000,18,0)))</f>
        <v>0</v>
      </c>
      <c r="AO1398" s="11">
        <f>IF(ISERROR(VLOOKUP(U1398,'ITWR Dump'!$A$2:$Y$5000,25,0)),0,(VLOOKUP('ILC Report'!U1398,'ITWR Dump'!$A$2:$Y$5000,25,0)))</f>
        <v>0</v>
      </c>
      <c r="AP1398" s="11">
        <f t="shared" si="600"/>
        <v>0</v>
      </c>
      <c r="AQ1398" s="26">
        <f t="shared" si="601"/>
        <v>0</v>
      </c>
      <c r="AR1398" s="26">
        <f t="shared" si="602"/>
        <v>0</v>
      </c>
      <c r="AS1398" s="26">
        <f t="shared" si="603"/>
        <v>0</v>
      </c>
      <c r="AT1398" s="26">
        <f t="shared" si="604"/>
        <v>0</v>
      </c>
      <c r="AU1398" s="26">
        <f t="shared" si="605"/>
        <v>0</v>
      </c>
      <c r="AV1398" s="26">
        <f t="shared" si="606"/>
        <v>0</v>
      </c>
      <c r="AW1398" s="11" t="s">
        <v>653</v>
      </c>
      <c r="AX1398" s="11" t="str">
        <f>VLOOKUP(L1398,Group!$A$2:$B$1000,2,0)</f>
        <v>Enhancement</v>
      </c>
      <c r="AY1398" s="11">
        <f>IF(ISERROR(VLOOKUP(U1398,'ITWR Dump'!$A$2:$Y$5000,15,0)),0,(VLOOKUP('ILC Report'!U1398,'ITWR Dump'!$A$2:$Y$5000,15,0)))</f>
        <v>0</v>
      </c>
      <c r="AZ1398" s="11" t="str">
        <f t="shared" si="607"/>
        <v>No</v>
      </c>
      <c r="BA1398" s="11" t="str">
        <f t="shared" si="608"/>
        <v>BKO</v>
      </c>
      <c r="BB1398" s="11" t="str">
        <f t="shared" si="609"/>
        <v>EM</v>
      </c>
      <c r="BC1398" s="11" t="str">
        <f t="shared" si="610"/>
        <v>No</v>
      </c>
    </row>
    <row r="1399" spans="1:55" x14ac:dyDescent="0.3">
      <c r="A1399" s="11" t="s">
        <v>690</v>
      </c>
      <c r="B1399" s="11" t="s">
        <v>1881</v>
      </c>
      <c r="C1399" s="11" t="s">
        <v>614</v>
      </c>
      <c r="D1399" s="11" t="s">
        <v>2624</v>
      </c>
      <c r="E1399" s="38" t="s">
        <v>652</v>
      </c>
      <c r="F1399" s="11">
        <v>10</v>
      </c>
      <c r="G1399" s="40" t="s">
        <v>218</v>
      </c>
      <c r="H1399" s="11" t="str">
        <f t="shared" si="592"/>
        <v>Regular</v>
      </c>
      <c r="I1399" s="11" t="str">
        <f t="shared" si="584"/>
        <v>INDIA</v>
      </c>
      <c r="J1399" s="11" t="str">
        <f>IF(ISERROR(VLOOKUP(C1399,'WI Vs ASM'!$B$2:$E$1000,4,0)),0,(VLOOKUP(C1399,'WI Vs ASM'!$B$2:$E$1000,4,0)))</f>
        <v>Offshore</v>
      </c>
      <c r="K1399" s="11" t="str">
        <f>IF(ISERROR(VLOOKUP(C1399,'WI Vs ASM'!$B$2:$F$1000,5,0)),0,(VLOOKUP(C1399,'WI Vs ASM'!$B$2:$F$1000,5,0)))</f>
        <v>02-Variable Billable</v>
      </c>
      <c r="L1399" s="11" t="str">
        <f>IF(ISERROR(VLOOKUP(C1399,'WI Vs ASM'!$B$2:$D$1000,3,0)),0,(VLOOKUP(C1399,'WI Vs ASM'!$B$2:$D$1000,3,0)))</f>
        <v>11-Enhancement Offshore</v>
      </c>
      <c r="M1399" s="11" t="str">
        <f>IF(ISERROR(VLOOKUP(C1399,'WI Vs ASM'!$B$2:$I$1000,8,0)),0,(VLOOKUP(C1399,'WI Vs ASM'!$B$2:$I$1000,8,0)))</f>
        <v>Teja K Kollala</v>
      </c>
      <c r="N1399" s="11" t="str">
        <f>IF(ISERROR(VLOOKUP(C1399,'WI Vs ASM'!$B$2:$G$1000,6,0)),0,(VLOOKUP(C1399,'WI Vs ASM'!$B$2:$G$1000,6,0)))</f>
        <v>FFIC Account Team</v>
      </c>
      <c r="O1399" s="11" t="str">
        <f>IF(ISERROR(VLOOKUP(C1399,'WI Vs ASM'!$B$2:$H$1000,7,0)),0,(VLOOKUP(C1399,'WI Vs ASM'!$B$2:$H$1000,7,0)))</f>
        <v>FFIC Account Team</v>
      </c>
      <c r="P1399" s="11" t="str">
        <f t="shared" si="585"/>
        <v>Apr-17</v>
      </c>
      <c r="Q1399" s="11" t="str">
        <f t="shared" si="586"/>
        <v>Q2</v>
      </c>
      <c r="R1399" s="11" t="str">
        <f>IF(ISERROR(VLOOKUP(C1399,'WI Vs ASM'!$B$2:$J$1000,9,0)),0,(VLOOKUP(C1399,'WI Vs ASM'!$B$2:$J$1000,9,0)))</f>
        <v>Chandraprabha Palaniswamy</v>
      </c>
      <c r="S1399" s="11" t="str">
        <f>IF(ISERROR(VLOOKUP(C1399,'WI Vs ASM'!$B$2:$K$1000,10,0)),0,(VLOOKUP(C1399,'WI Vs ASM'!$B$2:$K$1000,10,0)))</f>
        <v>Ron Gilmour</v>
      </c>
      <c r="T1399" s="11" t="str">
        <f>IF(ISERROR(VLOOKUP(C1399,'WI Vs ASM'!$B$2:$L$1000,11,0)),0,(VLOOKUP(C1399,'WI Vs ASM'!$B$2:$L$1000,11,0)))</f>
        <v>Ron Gilmour</v>
      </c>
      <c r="U1399" s="11" t="str">
        <f t="shared" si="593"/>
        <v>WR533960</v>
      </c>
      <c r="V1399" s="11" t="str">
        <f t="shared" si="587"/>
        <v>No</v>
      </c>
      <c r="W1399" s="11" t="str">
        <f t="shared" si="588"/>
        <v>Yes</v>
      </c>
      <c r="X1399" s="11" t="str">
        <f t="shared" si="589"/>
        <v>No</v>
      </c>
      <c r="Y1399" s="11" t="str">
        <f t="shared" si="590"/>
        <v>No</v>
      </c>
      <c r="Z1399" s="11" t="str">
        <f t="shared" si="591"/>
        <v>No</v>
      </c>
      <c r="AA1399" s="11" t="str">
        <f t="shared" si="594"/>
        <v>No</v>
      </c>
      <c r="AB1399" s="11">
        <f>IF(ISERROR(VLOOKUP(U1399,'ITWR Dump'!$A$2:$Y$5000,24,0)),0,(VLOOKUP('ILC Report'!U1399,'ITWR Dump'!$A$2:$Y$5000,24,0)))</f>
        <v>0</v>
      </c>
      <c r="AC1399" s="11" t="str">
        <f t="shared" si="595"/>
        <v>No</v>
      </c>
      <c r="AD1399" s="11" t="str">
        <f t="shared" si="596"/>
        <v/>
      </c>
      <c r="AE1399" s="11">
        <f>IF(ISERROR(VLOOKUP(U1399,'ITWR Dump'!$A$2:$Y$5000,13,0)),0,(VLOOKUP(U1399,'ITWR Dump'!$A$2:$Y$5000,13,0)))</f>
        <v>0</v>
      </c>
      <c r="AF1399" s="11">
        <f>IF(ISERROR(VLOOKUP(U1399,'ITWR Dump'!$A$2:$Y$5000,11,0)),0,(VLOOKUP(U1399,'ITWR Dump'!$A$2:$Y$5000,11,0)))</f>
        <v>0</v>
      </c>
      <c r="AG1399" s="11">
        <f>IF(ISERROR(VLOOKUP(U1399,'ITWR Dump'!$A$2:$Y$5000,2,0)),0,(VLOOKUP(U1399,'ITWR Dump'!$A$2:$Y$5000,2,0)))</f>
        <v>0</v>
      </c>
      <c r="AH1399" s="11">
        <f>IF(ISERROR(VLOOKUP(U1399,'ITWR Dump'!$A$2:$Y$5000,14,0)),0,(VLOOKUP(U1399,'ITWR Dump'!$A$2:$Y$5000,14,0)))</f>
        <v>0</v>
      </c>
      <c r="AI1399" s="11" t="str">
        <f t="shared" si="597"/>
        <v>11-Enhancement Offshore</v>
      </c>
      <c r="AJ1399" s="11" t="str">
        <f t="shared" si="598"/>
        <v>Offshore</v>
      </c>
      <c r="AK1399" s="11" t="str">
        <f>IF(ISERROR(VLOOKUP(A1399,'Team Data'!$C$2:$U$213,17,0)),0,(VLOOKUP(A1399,'Team Data'!$C$2:$U$213,17,0)))</f>
        <v>Open System</v>
      </c>
      <c r="AL1399" s="11" t="str">
        <f t="shared" si="599"/>
        <v>2017-04-24</v>
      </c>
      <c r="AM1399" s="11">
        <f>IF(ISERROR(VLOOKUP(U1399,'ITWR Dump'!$A$2:$Y$5000,16,0)),0,(VLOOKUP(U1399,'ITWR Dump'!$A$2:$Y$5000,16,0)))</f>
        <v>0</v>
      </c>
      <c r="AN1399" s="11">
        <f>IF(ISERROR(VLOOKUP(U1399,'ITWR Dump'!$A$2:$Y$5000,18,0)),0,(VLOOKUP(U1399,'ITWR Dump'!$A$2:$Y$5000,18,0)))</f>
        <v>0</v>
      </c>
      <c r="AO1399" s="11">
        <f>IF(ISERROR(VLOOKUP(U1399,'ITWR Dump'!$A$2:$Y$5000,25,0)),0,(VLOOKUP('ILC Report'!U1399,'ITWR Dump'!$A$2:$Y$5000,25,0)))</f>
        <v>0</v>
      </c>
      <c r="AP1399" s="11">
        <f t="shared" si="600"/>
        <v>0</v>
      </c>
      <c r="AQ1399" s="26">
        <f t="shared" si="601"/>
        <v>0</v>
      </c>
      <c r="AR1399" s="26">
        <f t="shared" si="602"/>
        <v>0</v>
      </c>
      <c r="AS1399" s="26">
        <f t="shared" si="603"/>
        <v>0</v>
      </c>
      <c r="AT1399" s="26">
        <f t="shared" si="604"/>
        <v>0</v>
      </c>
      <c r="AU1399" s="26">
        <f t="shared" si="605"/>
        <v>0</v>
      </c>
      <c r="AV1399" s="26">
        <f t="shared" si="606"/>
        <v>0</v>
      </c>
      <c r="AW1399" s="11" t="s">
        <v>653</v>
      </c>
      <c r="AX1399" s="11" t="str">
        <f>VLOOKUP(L1399,Group!$A$2:$B$1000,2,0)</f>
        <v>Enhancement</v>
      </c>
      <c r="AY1399" s="11">
        <f>IF(ISERROR(VLOOKUP(U1399,'ITWR Dump'!$A$2:$Y$5000,15,0)),0,(VLOOKUP('ILC Report'!U1399,'ITWR Dump'!$A$2:$Y$5000,15,0)))</f>
        <v>0</v>
      </c>
      <c r="AZ1399" s="11" t="str">
        <f t="shared" si="607"/>
        <v>No</v>
      </c>
      <c r="BA1399" s="11" t="str">
        <f t="shared" si="608"/>
        <v>BKI</v>
      </c>
      <c r="BB1399" s="11" t="str">
        <f t="shared" si="609"/>
        <v>EL</v>
      </c>
      <c r="BC1399" s="11" t="str">
        <f t="shared" si="610"/>
        <v>No</v>
      </c>
    </row>
    <row r="1400" spans="1:55" x14ac:dyDescent="0.3">
      <c r="A1400" s="11" t="s">
        <v>690</v>
      </c>
      <c r="B1400" s="11" t="s">
        <v>1881</v>
      </c>
      <c r="C1400" s="11" t="s">
        <v>561</v>
      </c>
      <c r="D1400" s="11" t="s">
        <v>2625</v>
      </c>
      <c r="E1400" s="38" t="s">
        <v>652</v>
      </c>
      <c r="F1400" s="11">
        <v>5</v>
      </c>
      <c r="G1400" s="40" t="s">
        <v>218</v>
      </c>
      <c r="H1400" s="11" t="str">
        <f t="shared" si="592"/>
        <v>Regular</v>
      </c>
      <c r="I1400" s="11" t="str">
        <f t="shared" si="584"/>
        <v>INDIA</v>
      </c>
      <c r="J1400" s="11" t="str">
        <f>IF(ISERROR(VLOOKUP(C1400,'WI Vs ASM'!$B$2:$E$1000,4,0)),0,(VLOOKUP(C1400,'WI Vs ASM'!$B$2:$E$1000,4,0)))</f>
        <v>Offshore</v>
      </c>
      <c r="K1400" s="11" t="str">
        <f>IF(ISERROR(VLOOKUP(C1400,'WI Vs ASM'!$B$2:$F$1000,5,0)),0,(VLOOKUP(C1400,'WI Vs ASM'!$B$2:$F$1000,5,0)))</f>
        <v>02-Variable Billable</v>
      </c>
      <c r="L1400" s="11" t="str">
        <f>IF(ISERROR(VLOOKUP(C1400,'WI Vs ASM'!$B$2:$D$1000,3,0)),0,(VLOOKUP(C1400,'WI Vs ASM'!$B$2:$D$1000,3,0)))</f>
        <v>11-Enhancement Offshore</v>
      </c>
      <c r="M1400" s="11" t="str">
        <f>IF(ISERROR(VLOOKUP(C1400,'WI Vs ASM'!$B$2:$I$1000,8,0)),0,(VLOOKUP(C1400,'WI Vs ASM'!$B$2:$I$1000,8,0)))</f>
        <v>Prakash Varadachari</v>
      </c>
      <c r="N1400" s="11" t="str">
        <f>IF(ISERROR(VLOOKUP(C1400,'WI Vs ASM'!$B$2:$G$1000,6,0)),0,(VLOOKUP(C1400,'WI Vs ASM'!$B$2:$G$1000,6,0)))</f>
        <v>Claims</v>
      </c>
      <c r="O1400" s="11" t="str">
        <f>IF(ISERROR(VLOOKUP(C1400,'WI Vs ASM'!$B$2:$H$1000,7,0)),0,(VLOOKUP(C1400,'WI Vs ASM'!$B$2:$H$1000,7,0)))</f>
        <v>Claims</v>
      </c>
      <c r="P1400" s="11" t="str">
        <f t="shared" si="585"/>
        <v>Apr-17</v>
      </c>
      <c r="Q1400" s="11" t="str">
        <f t="shared" si="586"/>
        <v>Q2</v>
      </c>
      <c r="R1400" s="11" t="str">
        <f>IF(ISERROR(VLOOKUP(C1400,'WI Vs ASM'!$B$2:$J$1000,9,0)),0,(VLOOKUP(C1400,'WI Vs ASM'!$B$2:$J$1000,9,0)))</f>
        <v>Chandraprabha Palaniswamy</v>
      </c>
      <c r="S1400" s="11" t="str">
        <f>IF(ISERROR(VLOOKUP(C1400,'WI Vs ASM'!$B$2:$K$1000,10,0)),0,(VLOOKUP(C1400,'WI Vs ASM'!$B$2:$K$1000,10,0)))</f>
        <v>Dana D. Smith</v>
      </c>
      <c r="T1400" s="11" t="str">
        <f>IF(ISERROR(VLOOKUP(C1400,'WI Vs ASM'!$B$2:$L$1000,11,0)),0,(VLOOKUP(C1400,'WI Vs ASM'!$B$2:$L$1000,11,0)))</f>
        <v>Phillip Mclean</v>
      </c>
      <c r="U1400" s="11" t="str">
        <f t="shared" si="593"/>
        <v>WR735985</v>
      </c>
      <c r="V1400" s="11" t="str">
        <f t="shared" si="587"/>
        <v>No</v>
      </c>
      <c r="W1400" s="11" t="str">
        <f t="shared" si="588"/>
        <v>Yes</v>
      </c>
      <c r="X1400" s="11" t="str">
        <f t="shared" si="589"/>
        <v>No</v>
      </c>
      <c r="Y1400" s="11" t="str">
        <f t="shared" si="590"/>
        <v>No</v>
      </c>
      <c r="Z1400" s="11" t="str">
        <f t="shared" si="591"/>
        <v>No</v>
      </c>
      <c r="AA1400" s="11" t="str">
        <f t="shared" si="594"/>
        <v>No</v>
      </c>
      <c r="AB1400" s="11">
        <f>IF(ISERROR(VLOOKUP(U1400,'ITWR Dump'!$A$2:$Y$5000,24,0)),0,(VLOOKUP('ILC Report'!U1400,'ITWR Dump'!$A$2:$Y$5000,24,0)))</f>
        <v>0</v>
      </c>
      <c r="AC1400" s="11" t="str">
        <f t="shared" si="595"/>
        <v>No</v>
      </c>
      <c r="AD1400" s="11" t="str">
        <f t="shared" si="596"/>
        <v/>
      </c>
      <c r="AE1400" s="11">
        <f>IF(ISERROR(VLOOKUP(U1400,'ITWR Dump'!$A$2:$Y$5000,13,0)),0,(VLOOKUP(U1400,'ITWR Dump'!$A$2:$Y$5000,13,0)))</f>
        <v>0</v>
      </c>
      <c r="AF1400" s="11">
        <f>IF(ISERROR(VLOOKUP(U1400,'ITWR Dump'!$A$2:$Y$5000,11,0)),0,(VLOOKUP(U1400,'ITWR Dump'!$A$2:$Y$5000,11,0)))</f>
        <v>0</v>
      </c>
      <c r="AG1400" s="11">
        <f>IF(ISERROR(VLOOKUP(U1400,'ITWR Dump'!$A$2:$Y$5000,2,0)),0,(VLOOKUP(U1400,'ITWR Dump'!$A$2:$Y$5000,2,0)))</f>
        <v>0</v>
      </c>
      <c r="AH1400" s="11">
        <f>IF(ISERROR(VLOOKUP(U1400,'ITWR Dump'!$A$2:$Y$5000,14,0)),0,(VLOOKUP(U1400,'ITWR Dump'!$A$2:$Y$5000,14,0)))</f>
        <v>0</v>
      </c>
      <c r="AI1400" s="11" t="str">
        <f t="shared" si="597"/>
        <v>11-Enhancement Offshore</v>
      </c>
      <c r="AJ1400" s="11" t="str">
        <f t="shared" si="598"/>
        <v>Offshore</v>
      </c>
      <c r="AK1400" s="11" t="str">
        <f>IF(ISERROR(VLOOKUP(A1400,'Team Data'!$C$2:$U$213,17,0)),0,(VLOOKUP(A1400,'Team Data'!$C$2:$U$213,17,0)))</f>
        <v>Open System</v>
      </c>
      <c r="AL1400" s="11" t="str">
        <f t="shared" si="599"/>
        <v>2017-04-24</v>
      </c>
      <c r="AM1400" s="11">
        <f>IF(ISERROR(VLOOKUP(U1400,'ITWR Dump'!$A$2:$Y$5000,16,0)),0,(VLOOKUP(U1400,'ITWR Dump'!$A$2:$Y$5000,16,0)))</f>
        <v>0</v>
      </c>
      <c r="AN1400" s="11">
        <f>IF(ISERROR(VLOOKUP(U1400,'ITWR Dump'!$A$2:$Y$5000,18,0)),0,(VLOOKUP(U1400,'ITWR Dump'!$A$2:$Y$5000,18,0)))</f>
        <v>0</v>
      </c>
      <c r="AO1400" s="11">
        <f>IF(ISERROR(VLOOKUP(U1400,'ITWR Dump'!$A$2:$Y$5000,25,0)),0,(VLOOKUP('ILC Report'!U1400,'ITWR Dump'!$A$2:$Y$5000,25,0)))</f>
        <v>0</v>
      </c>
      <c r="AP1400" s="11">
        <f t="shared" si="600"/>
        <v>0</v>
      </c>
      <c r="AQ1400" s="26">
        <f t="shared" si="601"/>
        <v>0</v>
      </c>
      <c r="AR1400" s="26">
        <f t="shared" si="602"/>
        <v>0</v>
      </c>
      <c r="AS1400" s="26">
        <f t="shared" si="603"/>
        <v>0</v>
      </c>
      <c r="AT1400" s="26">
        <f t="shared" si="604"/>
        <v>0</v>
      </c>
      <c r="AU1400" s="26">
        <f t="shared" si="605"/>
        <v>0</v>
      </c>
      <c r="AV1400" s="26">
        <f t="shared" si="606"/>
        <v>0</v>
      </c>
      <c r="AW1400" s="11" t="s">
        <v>653</v>
      </c>
      <c r="AX1400" s="11" t="str">
        <f>VLOOKUP(L1400,Group!$A$2:$B$1000,2,0)</f>
        <v>Enhancement</v>
      </c>
      <c r="AY1400" s="11">
        <f>IF(ISERROR(VLOOKUP(U1400,'ITWR Dump'!$A$2:$Y$5000,15,0)),0,(VLOOKUP('ILC Report'!U1400,'ITWR Dump'!$A$2:$Y$5000,15,0)))</f>
        <v>0</v>
      </c>
      <c r="AZ1400" s="11" t="str">
        <f t="shared" si="607"/>
        <v>No</v>
      </c>
      <c r="BA1400" s="11" t="str">
        <f t="shared" si="608"/>
        <v>BKI</v>
      </c>
      <c r="BB1400" s="11" t="str">
        <f t="shared" si="609"/>
        <v>EM</v>
      </c>
      <c r="BC1400" s="11" t="str">
        <f t="shared" si="610"/>
        <v>No</v>
      </c>
    </row>
    <row r="1401" spans="1:55" x14ac:dyDescent="0.3">
      <c r="A1401" s="11" t="s">
        <v>690</v>
      </c>
      <c r="B1401" s="11" t="s">
        <v>1881</v>
      </c>
      <c r="C1401" s="11" t="s">
        <v>614</v>
      </c>
      <c r="D1401" s="11" t="s">
        <v>2626</v>
      </c>
      <c r="E1401" s="38" t="s">
        <v>652</v>
      </c>
      <c r="F1401" s="11">
        <v>5</v>
      </c>
      <c r="G1401" s="40" t="s">
        <v>218</v>
      </c>
      <c r="H1401" s="11" t="str">
        <f t="shared" si="592"/>
        <v>Regular</v>
      </c>
      <c r="I1401" s="11" t="str">
        <f t="shared" si="584"/>
        <v>INDIA</v>
      </c>
      <c r="J1401" s="11" t="str">
        <f>IF(ISERROR(VLOOKUP(C1401,'WI Vs ASM'!$B$2:$E$1000,4,0)),0,(VLOOKUP(C1401,'WI Vs ASM'!$B$2:$E$1000,4,0)))</f>
        <v>Offshore</v>
      </c>
      <c r="K1401" s="11" t="str">
        <f>IF(ISERROR(VLOOKUP(C1401,'WI Vs ASM'!$B$2:$F$1000,5,0)),0,(VLOOKUP(C1401,'WI Vs ASM'!$B$2:$F$1000,5,0)))</f>
        <v>02-Variable Billable</v>
      </c>
      <c r="L1401" s="11" t="str">
        <f>IF(ISERROR(VLOOKUP(C1401,'WI Vs ASM'!$B$2:$D$1000,3,0)),0,(VLOOKUP(C1401,'WI Vs ASM'!$B$2:$D$1000,3,0)))</f>
        <v>11-Enhancement Offshore</v>
      </c>
      <c r="M1401" s="11" t="str">
        <f>IF(ISERROR(VLOOKUP(C1401,'WI Vs ASM'!$B$2:$I$1000,8,0)),0,(VLOOKUP(C1401,'WI Vs ASM'!$B$2:$I$1000,8,0)))</f>
        <v>Teja K Kollala</v>
      </c>
      <c r="N1401" s="11" t="str">
        <f>IF(ISERROR(VLOOKUP(C1401,'WI Vs ASM'!$B$2:$G$1000,6,0)),0,(VLOOKUP(C1401,'WI Vs ASM'!$B$2:$G$1000,6,0)))</f>
        <v>FFIC Account Team</v>
      </c>
      <c r="O1401" s="11" t="str">
        <f>IF(ISERROR(VLOOKUP(C1401,'WI Vs ASM'!$B$2:$H$1000,7,0)),0,(VLOOKUP(C1401,'WI Vs ASM'!$B$2:$H$1000,7,0)))</f>
        <v>FFIC Account Team</v>
      </c>
      <c r="P1401" s="11" t="str">
        <f t="shared" si="585"/>
        <v>Apr-17</v>
      </c>
      <c r="Q1401" s="11" t="str">
        <f t="shared" si="586"/>
        <v>Q2</v>
      </c>
      <c r="R1401" s="11" t="str">
        <f>IF(ISERROR(VLOOKUP(C1401,'WI Vs ASM'!$B$2:$J$1000,9,0)),0,(VLOOKUP(C1401,'WI Vs ASM'!$B$2:$J$1000,9,0)))</f>
        <v>Chandraprabha Palaniswamy</v>
      </c>
      <c r="S1401" s="11" t="str">
        <f>IF(ISERROR(VLOOKUP(C1401,'WI Vs ASM'!$B$2:$K$1000,10,0)),0,(VLOOKUP(C1401,'WI Vs ASM'!$B$2:$K$1000,10,0)))</f>
        <v>Ron Gilmour</v>
      </c>
      <c r="T1401" s="11" t="str">
        <f>IF(ISERROR(VLOOKUP(C1401,'WI Vs ASM'!$B$2:$L$1000,11,0)),0,(VLOOKUP(C1401,'WI Vs ASM'!$B$2:$L$1000,11,0)))</f>
        <v>Ron Gilmour</v>
      </c>
      <c r="U1401" s="11" t="str">
        <f t="shared" si="593"/>
        <v>WR736014</v>
      </c>
      <c r="V1401" s="11" t="str">
        <f t="shared" si="587"/>
        <v>No</v>
      </c>
      <c r="W1401" s="11" t="str">
        <f t="shared" si="588"/>
        <v>Yes</v>
      </c>
      <c r="X1401" s="11" t="str">
        <f t="shared" si="589"/>
        <v>No</v>
      </c>
      <c r="Y1401" s="11" t="str">
        <f t="shared" si="590"/>
        <v>No</v>
      </c>
      <c r="Z1401" s="11" t="str">
        <f t="shared" si="591"/>
        <v>No</v>
      </c>
      <c r="AA1401" s="11" t="str">
        <f t="shared" si="594"/>
        <v>No</v>
      </c>
      <c r="AB1401" s="11">
        <f>IF(ISERROR(VLOOKUP(U1401,'ITWR Dump'!$A$2:$Y$5000,24,0)),0,(VLOOKUP('ILC Report'!U1401,'ITWR Dump'!$A$2:$Y$5000,24,0)))</f>
        <v>0</v>
      </c>
      <c r="AC1401" s="11" t="str">
        <f t="shared" si="595"/>
        <v>No</v>
      </c>
      <c r="AD1401" s="11" t="str">
        <f t="shared" si="596"/>
        <v/>
      </c>
      <c r="AE1401" s="11">
        <f>IF(ISERROR(VLOOKUP(U1401,'ITWR Dump'!$A$2:$Y$5000,13,0)),0,(VLOOKUP(U1401,'ITWR Dump'!$A$2:$Y$5000,13,0)))</f>
        <v>0</v>
      </c>
      <c r="AF1401" s="11">
        <f>IF(ISERROR(VLOOKUP(U1401,'ITWR Dump'!$A$2:$Y$5000,11,0)),0,(VLOOKUP(U1401,'ITWR Dump'!$A$2:$Y$5000,11,0)))</f>
        <v>0</v>
      </c>
      <c r="AG1401" s="11">
        <f>IF(ISERROR(VLOOKUP(U1401,'ITWR Dump'!$A$2:$Y$5000,2,0)),0,(VLOOKUP(U1401,'ITWR Dump'!$A$2:$Y$5000,2,0)))</f>
        <v>0</v>
      </c>
      <c r="AH1401" s="11">
        <f>IF(ISERROR(VLOOKUP(U1401,'ITWR Dump'!$A$2:$Y$5000,14,0)),0,(VLOOKUP(U1401,'ITWR Dump'!$A$2:$Y$5000,14,0)))</f>
        <v>0</v>
      </c>
      <c r="AI1401" s="11" t="str">
        <f t="shared" si="597"/>
        <v>11-Enhancement Offshore</v>
      </c>
      <c r="AJ1401" s="11" t="str">
        <f t="shared" si="598"/>
        <v>Offshore</v>
      </c>
      <c r="AK1401" s="11" t="str">
        <f>IF(ISERROR(VLOOKUP(A1401,'Team Data'!$C$2:$U$213,17,0)),0,(VLOOKUP(A1401,'Team Data'!$C$2:$U$213,17,0)))</f>
        <v>Open System</v>
      </c>
      <c r="AL1401" s="11" t="str">
        <f t="shared" si="599"/>
        <v>2017-04-24</v>
      </c>
      <c r="AM1401" s="11">
        <f>IF(ISERROR(VLOOKUP(U1401,'ITWR Dump'!$A$2:$Y$5000,16,0)),0,(VLOOKUP(U1401,'ITWR Dump'!$A$2:$Y$5000,16,0)))</f>
        <v>0</v>
      </c>
      <c r="AN1401" s="11">
        <f>IF(ISERROR(VLOOKUP(U1401,'ITWR Dump'!$A$2:$Y$5000,18,0)),0,(VLOOKUP(U1401,'ITWR Dump'!$A$2:$Y$5000,18,0)))</f>
        <v>0</v>
      </c>
      <c r="AO1401" s="11">
        <f>IF(ISERROR(VLOOKUP(U1401,'ITWR Dump'!$A$2:$Y$5000,25,0)),0,(VLOOKUP('ILC Report'!U1401,'ITWR Dump'!$A$2:$Y$5000,25,0)))</f>
        <v>0</v>
      </c>
      <c r="AP1401" s="11">
        <f t="shared" si="600"/>
        <v>0</v>
      </c>
      <c r="AQ1401" s="26">
        <f t="shared" si="601"/>
        <v>0</v>
      </c>
      <c r="AR1401" s="26">
        <f t="shared" si="602"/>
        <v>0</v>
      </c>
      <c r="AS1401" s="26">
        <f t="shared" si="603"/>
        <v>0</v>
      </c>
      <c r="AT1401" s="26">
        <f t="shared" si="604"/>
        <v>0</v>
      </c>
      <c r="AU1401" s="26">
        <f t="shared" si="605"/>
        <v>0</v>
      </c>
      <c r="AV1401" s="26">
        <f t="shared" si="606"/>
        <v>0</v>
      </c>
      <c r="AW1401" s="11" t="s">
        <v>653</v>
      </c>
      <c r="AX1401" s="11" t="str">
        <f>VLOOKUP(L1401,Group!$A$2:$B$1000,2,0)</f>
        <v>Enhancement</v>
      </c>
      <c r="AY1401" s="11">
        <f>IF(ISERROR(VLOOKUP(U1401,'ITWR Dump'!$A$2:$Y$5000,15,0)),0,(VLOOKUP('ILC Report'!U1401,'ITWR Dump'!$A$2:$Y$5000,15,0)))</f>
        <v>0</v>
      </c>
      <c r="AZ1401" s="11" t="str">
        <f t="shared" si="607"/>
        <v>No</v>
      </c>
      <c r="BA1401" s="11" t="str">
        <f t="shared" si="608"/>
        <v>BKI</v>
      </c>
      <c r="BB1401" s="11" t="str">
        <f t="shared" si="609"/>
        <v>EL</v>
      </c>
      <c r="BC1401" s="11" t="str">
        <f t="shared" si="610"/>
        <v>No</v>
      </c>
    </row>
    <row r="1402" spans="1:55" x14ac:dyDescent="0.3">
      <c r="A1402" s="11" t="s">
        <v>690</v>
      </c>
      <c r="B1402" s="11" t="s">
        <v>1881</v>
      </c>
      <c r="C1402" s="11" t="s">
        <v>614</v>
      </c>
      <c r="D1402" s="11" t="s">
        <v>2627</v>
      </c>
      <c r="E1402" s="38" t="s">
        <v>652</v>
      </c>
      <c r="F1402" s="11">
        <v>12</v>
      </c>
      <c r="G1402" s="40" t="s">
        <v>218</v>
      </c>
      <c r="H1402" s="11" t="str">
        <f t="shared" si="592"/>
        <v>Regular</v>
      </c>
      <c r="I1402" s="11" t="str">
        <f t="shared" si="584"/>
        <v>INDIA</v>
      </c>
      <c r="J1402" s="11" t="str">
        <f>IF(ISERROR(VLOOKUP(C1402,'WI Vs ASM'!$B$2:$E$1000,4,0)),0,(VLOOKUP(C1402,'WI Vs ASM'!$B$2:$E$1000,4,0)))</f>
        <v>Offshore</v>
      </c>
      <c r="K1402" s="11" t="str">
        <f>IF(ISERROR(VLOOKUP(C1402,'WI Vs ASM'!$B$2:$F$1000,5,0)),0,(VLOOKUP(C1402,'WI Vs ASM'!$B$2:$F$1000,5,0)))</f>
        <v>02-Variable Billable</v>
      </c>
      <c r="L1402" s="11" t="str">
        <f>IF(ISERROR(VLOOKUP(C1402,'WI Vs ASM'!$B$2:$D$1000,3,0)),0,(VLOOKUP(C1402,'WI Vs ASM'!$B$2:$D$1000,3,0)))</f>
        <v>11-Enhancement Offshore</v>
      </c>
      <c r="M1402" s="11" t="str">
        <f>IF(ISERROR(VLOOKUP(C1402,'WI Vs ASM'!$B$2:$I$1000,8,0)),0,(VLOOKUP(C1402,'WI Vs ASM'!$B$2:$I$1000,8,0)))</f>
        <v>Teja K Kollala</v>
      </c>
      <c r="N1402" s="11" t="str">
        <f>IF(ISERROR(VLOOKUP(C1402,'WI Vs ASM'!$B$2:$G$1000,6,0)),0,(VLOOKUP(C1402,'WI Vs ASM'!$B$2:$G$1000,6,0)))</f>
        <v>FFIC Account Team</v>
      </c>
      <c r="O1402" s="11" t="str">
        <f>IF(ISERROR(VLOOKUP(C1402,'WI Vs ASM'!$B$2:$H$1000,7,0)),0,(VLOOKUP(C1402,'WI Vs ASM'!$B$2:$H$1000,7,0)))</f>
        <v>FFIC Account Team</v>
      </c>
      <c r="P1402" s="11" t="str">
        <f t="shared" si="585"/>
        <v>Apr-17</v>
      </c>
      <c r="Q1402" s="11" t="str">
        <f t="shared" si="586"/>
        <v>Q2</v>
      </c>
      <c r="R1402" s="11" t="str">
        <f>IF(ISERROR(VLOOKUP(C1402,'WI Vs ASM'!$B$2:$J$1000,9,0)),0,(VLOOKUP(C1402,'WI Vs ASM'!$B$2:$J$1000,9,0)))</f>
        <v>Chandraprabha Palaniswamy</v>
      </c>
      <c r="S1402" s="11" t="str">
        <f>IF(ISERROR(VLOOKUP(C1402,'WI Vs ASM'!$B$2:$K$1000,10,0)),0,(VLOOKUP(C1402,'WI Vs ASM'!$B$2:$K$1000,10,0)))</f>
        <v>Ron Gilmour</v>
      </c>
      <c r="T1402" s="11" t="str">
        <f>IF(ISERROR(VLOOKUP(C1402,'WI Vs ASM'!$B$2:$L$1000,11,0)),0,(VLOOKUP(C1402,'WI Vs ASM'!$B$2:$L$1000,11,0)))</f>
        <v>Ron Gilmour</v>
      </c>
      <c r="U1402" s="11" t="str">
        <f t="shared" si="593"/>
        <v>WR736014</v>
      </c>
      <c r="V1402" s="11" t="str">
        <f t="shared" si="587"/>
        <v>No</v>
      </c>
      <c r="W1402" s="11" t="str">
        <f t="shared" si="588"/>
        <v>Yes</v>
      </c>
      <c r="X1402" s="11" t="str">
        <f t="shared" si="589"/>
        <v>No</v>
      </c>
      <c r="Y1402" s="11" t="str">
        <f t="shared" si="590"/>
        <v>No</v>
      </c>
      <c r="Z1402" s="11" t="str">
        <f t="shared" si="591"/>
        <v>No</v>
      </c>
      <c r="AA1402" s="11" t="str">
        <f t="shared" si="594"/>
        <v>No</v>
      </c>
      <c r="AB1402" s="11">
        <f>IF(ISERROR(VLOOKUP(U1402,'ITWR Dump'!$A$2:$Y$5000,24,0)),0,(VLOOKUP('ILC Report'!U1402,'ITWR Dump'!$A$2:$Y$5000,24,0)))</f>
        <v>0</v>
      </c>
      <c r="AC1402" s="11" t="str">
        <f t="shared" si="595"/>
        <v>No</v>
      </c>
      <c r="AD1402" s="11" t="str">
        <f t="shared" si="596"/>
        <v/>
      </c>
      <c r="AE1402" s="11">
        <f>IF(ISERROR(VLOOKUP(U1402,'ITWR Dump'!$A$2:$Y$5000,13,0)),0,(VLOOKUP(U1402,'ITWR Dump'!$A$2:$Y$5000,13,0)))</f>
        <v>0</v>
      </c>
      <c r="AF1402" s="11">
        <f>IF(ISERROR(VLOOKUP(U1402,'ITWR Dump'!$A$2:$Y$5000,11,0)),0,(VLOOKUP(U1402,'ITWR Dump'!$A$2:$Y$5000,11,0)))</f>
        <v>0</v>
      </c>
      <c r="AG1402" s="11">
        <f>IF(ISERROR(VLOOKUP(U1402,'ITWR Dump'!$A$2:$Y$5000,2,0)),0,(VLOOKUP(U1402,'ITWR Dump'!$A$2:$Y$5000,2,0)))</f>
        <v>0</v>
      </c>
      <c r="AH1402" s="11">
        <f>IF(ISERROR(VLOOKUP(U1402,'ITWR Dump'!$A$2:$Y$5000,14,0)),0,(VLOOKUP(U1402,'ITWR Dump'!$A$2:$Y$5000,14,0)))</f>
        <v>0</v>
      </c>
      <c r="AI1402" s="11" t="str">
        <f t="shared" si="597"/>
        <v>11-Enhancement Offshore</v>
      </c>
      <c r="AJ1402" s="11" t="str">
        <f t="shared" si="598"/>
        <v>Offshore</v>
      </c>
      <c r="AK1402" s="11" t="str">
        <f>IF(ISERROR(VLOOKUP(A1402,'Team Data'!$C$2:$U$213,17,0)),0,(VLOOKUP(A1402,'Team Data'!$C$2:$U$213,17,0)))</f>
        <v>Open System</v>
      </c>
      <c r="AL1402" s="11" t="str">
        <f t="shared" si="599"/>
        <v>2017-04-24</v>
      </c>
      <c r="AM1402" s="11">
        <f>IF(ISERROR(VLOOKUP(U1402,'ITWR Dump'!$A$2:$Y$5000,16,0)),0,(VLOOKUP(U1402,'ITWR Dump'!$A$2:$Y$5000,16,0)))</f>
        <v>0</v>
      </c>
      <c r="AN1402" s="11">
        <f>IF(ISERROR(VLOOKUP(U1402,'ITWR Dump'!$A$2:$Y$5000,18,0)),0,(VLOOKUP(U1402,'ITWR Dump'!$A$2:$Y$5000,18,0)))</f>
        <v>0</v>
      </c>
      <c r="AO1402" s="11">
        <f>IF(ISERROR(VLOOKUP(U1402,'ITWR Dump'!$A$2:$Y$5000,25,0)),0,(VLOOKUP('ILC Report'!U1402,'ITWR Dump'!$A$2:$Y$5000,25,0)))</f>
        <v>0</v>
      </c>
      <c r="AP1402" s="11">
        <f t="shared" si="600"/>
        <v>0</v>
      </c>
      <c r="AQ1402" s="26">
        <f t="shared" si="601"/>
        <v>0</v>
      </c>
      <c r="AR1402" s="26">
        <f t="shared" si="602"/>
        <v>0</v>
      </c>
      <c r="AS1402" s="26">
        <f t="shared" si="603"/>
        <v>0</v>
      </c>
      <c r="AT1402" s="26">
        <f t="shared" si="604"/>
        <v>0</v>
      </c>
      <c r="AU1402" s="26">
        <f t="shared" si="605"/>
        <v>0</v>
      </c>
      <c r="AV1402" s="26">
        <f t="shared" si="606"/>
        <v>0</v>
      </c>
      <c r="AW1402" s="11" t="s">
        <v>653</v>
      </c>
      <c r="AX1402" s="11" t="str">
        <f>VLOOKUP(L1402,Group!$A$2:$B$1000,2,0)</f>
        <v>Enhancement</v>
      </c>
      <c r="AY1402" s="11">
        <f>IF(ISERROR(VLOOKUP(U1402,'ITWR Dump'!$A$2:$Y$5000,15,0)),0,(VLOOKUP('ILC Report'!U1402,'ITWR Dump'!$A$2:$Y$5000,15,0)))</f>
        <v>0</v>
      </c>
      <c r="AZ1402" s="11" t="str">
        <f t="shared" si="607"/>
        <v>No</v>
      </c>
      <c r="BA1402" s="11" t="str">
        <f t="shared" si="608"/>
        <v>BKI</v>
      </c>
      <c r="BB1402" s="11" t="str">
        <f t="shared" si="609"/>
        <v>EL</v>
      </c>
      <c r="BC1402" s="11" t="str">
        <f t="shared" si="610"/>
        <v>No</v>
      </c>
    </row>
    <row r="1403" spans="1:55" x14ac:dyDescent="0.3">
      <c r="A1403" s="11" t="s">
        <v>690</v>
      </c>
      <c r="B1403" s="11" t="s">
        <v>1881</v>
      </c>
      <c r="C1403" s="11" t="s">
        <v>554</v>
      </c>
      <c r="D1403" s="11" t="s">
        <v>2628</v>
      </c>
      <c r="E1403" s="38" t="s">
        <v>652</v>
      </c>
      <c r="F1403" s="11">
        <v>13</v>
      </c>
      <c r="G1403" s="40" t="s">
        <v>218</v>
      </c>
      <c r="H1403" s="11" t="str">
        <f t="shared" si="592"/>
        <v>Regular</v>
      </c>
      <c r="I1403" s="11" t="str">
        <f t="shared" si="584"/>
        <v>INDIA</v>
      </c>
      <c r="J1403" s="11" t="str">
        <f>IF(ISERROR(VLOOKUP(C1403,'WI Vs ASM'!$B$2:$E$1000,4,0)),0,(VLOOKUP(C1403,'WI Vs ASM'!$B$2:$E$1000,4,0)))</f>
        <v>Offshore</v>
      </c>
      <c r="K1403" s="11" t="str">
        <f>IF(ISERROR(VLOOKUP(C1403,'WI Vs ASM'!$B$2:$F$1000,5,0)),0,(VLOOKUP(C1403,'WI Vs ASM'!$B$2:$F$1000,5,0)))</f>
        <v>01-Fixed Price</v>
      </c>
      <c r="L1403" s="11" t="str">
        <f>IF(ISERROR(VLOOKUP(C1403,'WI Vs ASM'!$B$2:$D$1000,3,0)),0,(VLOOKUP(C1403,'WI Vs ASM'!$B$2:$D$1000,3,0)))</f>
        <v>01-Maintenance Offshore</v>
      </c>
      <c r="M1403" s="11" t="str">
        <f>IF(ISERROR(VLOOKUP(C1403,'WI Vs ASM'!$B$2:$I$1000,8,0)),0,(VLOOKUP(C1403,'WI Vs ASM'!$B$2:$I$1000,8,0)))</f>
        <v>Rahul Soman</v>
      </c>
      <c r="N1403" s="11" t="str">
        <f>IF(ISERROR(VLOOKUP(C1403,'WI Vs ASM'!$B$2:$G$1000,6,0)),0,(VLOOKUP(C1403,'WI Vs ASM'!$B$2:$G$1000,6,0)))</f>
        <v>CILS</v>
      </c>
      <c r="O1403" s="11" t="str">
        <f>IF(ISERROR(VLOOKUP(C1403,'WI Vs ASM'!$B$2:$H$1000,7,0)),0,(VLOOKUP(C1403,'WI Vs ASM'!$B$2:$H$1000,7,0)))</f>
        <v>CIS</v>
      </c>
      <c r="P1403" s="11" t="str">
        <f t="shared" si="585"/>
        <v>Apr-17</v>
      </c>
      <c r="Q1403" s="11" t="str">
        <f t="shared" si="586"/>
        <v>Q2</v>
      </c>
      <c r="R1403" s="11" t="str">
        <f>IF(ISERROR(VLOOKUP(C1403,'WI Vs ASM'!$B$2:$J$1000,9,0)),0,(VLOOKUP(C1403,'WI Vs ASM'!$B$2:$J$1000,9,0)))</f>
        <v>Jyothi Pai</v>
      </c>
      <c r="S1403" s="11" t="str">
        <f>IF(ISERROR(VLOOKUP(C1403,'WI Vs ASM'!$B$2:$K$1000,10,0)),0,(VLOOKUP(C1403,'WI Vs ASM'!$B$2:$K$1000,10,0)))</f>
        <v>Saju Bhaskaran</v>
      </c>
      <c r="T1403" s="11" t="str">
        <f>IF(ISERROR(VLOOKUP(C1403,'WI Vs ASM'!$B$2:$L$1000,11,0)),0,(VLOOKUP(C1403,'WI Vs ASM'!$B$2:$L$1000,11,0)))</f>
        <v>Sreekala Balasubramanian</v>
      </c>
      <c r="U1403" s="11" t="str">
        <f t="shared" si="593"/>
        <v>WR736303</v>
      </c>
      <c r="V1403" s="11" t="str">
        <f t="shared" si="587"/>
        <v>No</v>
      </c>
      <c r="W1403" s="11" t="str">
        <f t="shared" si="588"/>
        <v>Yes</v>
      </c>
      <c r="X1403" s="11" t="str">
        <f t="shared" si="589"/>
        <v>No</v>
      </c>
      <c r="Y1403" s="11" t="str">
        <f t="shared" si="590"/>
        <v>No</v>
      </c>
      <c r="Z1403" s="11" t="str">
        <f t="shared" si="591"/>
        <v>No</v>
      </c>
      <c r="AA1403" s="11" t="str">
        <f t="shared" si="594"/>
        <v>No</v>
      </c>
      <c r="AB1403" s="11">
        <f>IF(ISERROR(VLOOKUP(U1403,'ITWR Dump'!$A$2:$Y$5000,24,0)),0,(VLOOKUP('ILC Report'!U1403,'ITWR Dump'!$A$2:$Y$5000,24,0)))</f>
        <v>0</v>
      </c>
      <c r="AC1403" s="11" t="str">
        <f t="shared" si="595"/>
        <v>No</v>
      </c>
      <c r="AD1403" s="11" t="str">
        <f t="shared" si="596"/>
        <v/>
      </c>
      <c r="AE1403" s="11">
        <f>IF(ISERROR(VLOOKUP(U1403,'ITWR Dump'!$A$2:$Y$5000,13,0)),0,(VLOOKUP(U1403,'ITWR Dump'!$A$2:$Y$5000,13,0)))</f>
        <v>0</v>
      </c>
      <c r="AF1403" s="11">
        <f>IF(ISERROR(VLOOKUP(U1403,'ITWR Dump'!$A$2:$Y$5000,11,0)),0,(VLOOKUP(U1403,'ITWR Dump'!$A$2:$Y$5000,11,0)))</f>
        <v>0</v>
      </c>
      <c r="AG1403" s="11">
        <f>IF(ISERROR(VLOOKUP(U1403,'ITWR Dump'!$A$2:$Y$5000,2,0)),0,(VLOOKUP(U1403,'ITWR Dump'!$A$2:$Y$5000,2,0)))</f>
        <v>0</v>
      </c>
      <c r="AH1403" s="11">
        <f>IF(ISERROR(VLOOKUP(U1403,'ITWR Dump'!$A$2:$Y$5000,14,0)),0,(VLOOKUP(U1403,'ITWR Dump'!$A$2:$Y$5000,14,0)))</f>
        <v>0</v>
      </c>
      <c r="AI1403" s="11" t="str">
        <f t="shared" si="597"/>
        <v>01-Maintenance Offshore</v>
      </c>
      <c r="AJ1403" s="11" t="str">
        <f t="shared" si="598"/>
        <v>Offshore</v>
      </c>
      <c r="AK1403" s="11" t="str">
        <f>IF(ISERROR(VLOOKUP(A1403,'Team Data'!$C$2:$U$213,17,0)),0,(VLOOKUP(A1403,'Team Data'!$C$2:$U$213,17,0)))</f>
        <v>Open System</v>
      </c>
      <c r="AL1403" s="11" t="str">
        <f t="shared" si="599"/>
        <v>2017-04-24</v>
      </c>
      <c r="AM1403" s="11">
        <f>IF(ISERROR(VLOOKUP(U1403,'ITWR Dump'!$A$2:$Y$5000,16,0)),0,(VLOOKUP(U1403,'ITWR Dump'!$A$2:$Y$5000,16,0)))</f>
        <v>0</v>
      </c>
      <c r="AN1403" s="11">
        <f>IF(ISERROR(VLOOKUP(U1403,'ITWR Dump'!$A$2:$Y$5000,18,0)),0,(VLOOKUP(U1403,'ITWR Dump'!$A$2:$Y$5000,18,0)))</f>
        <v>0</v>
      </c>
      <c r="AO1403" s="11">
        <f>IF(ISERROR(VLOOKUP(U1403,'ITWR Dump'!$A$2:$Y$5000,25,0)),0,(VLOOKUP('ILC Report'!U1403,'ITWR Dump'!$A$2:$Y$5000,25,0)))</f>
        <v>0</v>
      </c>
      <c r="AP1403" s="11">
        <f t="shared" si="600"/>
        <v>0</v>
      </c>
      <c r="AQ1403" s="26">
        <f t="shared" si="601"/>
        <v>0</v>
      </c>
      <c r="AR1403" s="26">
        <f t="shared" si="602"/>
        <v>0</v>
      </c>
      <c r="AS1403" s="26">
        <f t="shared" si="603"/>
        <v>0</v>
      </c>
      <c r="AT1403" s="26">
        <f t="shared" si="604"/>
        <v>0</v>
      </c>
      <c r="AU1403" s="26">
        <f t="shared" si="605"/>
        <v>0</v>
      </c>
      <c r="AV1403" s="26">
        <f t="shared" si="606"/>
        <v>0</v>
      </c>
      <c r="AW1403" s="11" t="s">
        <v>653</v>
      </c>
      <c r="AX1403" s="11" t="str">
        <f>VLOOKUP(L1403,Group!$A$2:$B$1000,2,0)</f>
        <v>Maintenance</v>
      </c>
      <c r="AY1403" s="11">
        <f>IF(ISERROR(VLOOKUP(U1403,'ITWR Dump'!$A$2:$Y$5000,15,0)),0,(VLOOKUP('ILC Report'!U1403,'ITWR Dump'!$A$2:$Y$5000,15,0)))</f>
        <v>0</v>
      </c>
      <c r="AZ1403" s="11" t="str">
        <f t="shared" si="607"/>
        <v>Yes</v>
      </c>
      <c r="BA1403" s="11" t="str">
        <f t="shared" si="608"/>
        <v>BKI</v>
      </c>
      <c r="BB1403" s="11" t="str">
        <f t="shared" si="609"/>
        <v>MN</v>
      </c>
      <c r="BC1403" s="11" t="str">
        <f t="shared" si="610"/>
        <v>No</v>
      </c>
    </row>
    <row r="1404" spans="1:55" x14ac:dyDescent="0.3">
      <c r="A1404" s="11" t="s">
        <v>690</v>
      </c>
      <c r="B1404" s="11" t="s">
        <v>1881</v>
      </c>
      <c r="C1404" s="11" t="s">
        <v>614</v>
      </c>
      <c r="D1404" s="11" t="s">
        <v>2624</v>
      </c>
      <c r="E1404" s="38" t="s">
        <v>2901</v>
      </c>
      <c r="F1404" s="11">
        <v>16</v>
      </c>
      <c r="G1404" s="40" t="s">
        <v>218</v>
      </c>
      <c r="H1404" s="11" t="str">
        <f t="shared" si="592"/>
        <v>Regular</v>
      </c>
      <c r="I1404" s="11" t="str">
        <f t="shared" si="584"/>
        <v>INDIA</v>
      </c>
      <c r="J1404" s="11" t="str">
        <f>IF(ISERROR(VLOOKUP(C1404,'WI Vs ASM'!$B$2:$E$1000,4,0)),0,(VLOOKUP(C1404,'WI Vs ASM'!$B$2:$E$1000,4,0)))</f>
        <v>Offshore</v>
      </c>
      <c r="K1404" s="11" t="str">
        <f>IF(ISERROR(VLOOKUP(C1404,'WI Vs ASM'!$B$2:$F$1000,5,0)),0,(VLOOKUP(C1404,'WI Vs ASM'!$B$2:$F$1000,5,0)))</f>
        <v>02-Variable Billable</v>
      </c>
      <c r="L1404" s="11" t="str">
        <f>IF(ISERROR(VLOOKUP(C1404,'WI Vs ASM'!$B$2:$D$1000,3,0)),0,(VLOOKUP(C1404,'WI Vs ASM'!$B$2:$D$1000,3,0)))</f>
        <v>11-Enhancement Offshore</v>
      </c>
      <c r="M1404" s="11" t="str">
        <f>IF(ISERROR(VLOOKUP(C1404,'WI Vs ASM'!$B$2:$I$1000,8,0)),0,(VLOOKUP(C1404,'WI Vs ASM'!$B$2:$I$1000,8,0)))</f>
        <v>Teja K Kollala</v>
      </c>
      <c r="N1404" s="11" t="str">
        <f>IF(ISERROR(VLOOKUP(C1404,'WI Vs ASM'!$B$2:$G$1000,6,0)),0,(VLOOKUP(C1404,'WI Vs ASM'!$B$2:$G$1000,6,0)))</f>
        <v>FFIC Account Team</v>
      </c>
      <c r="O1404" s="11" t="str">
        <f>IF(ISERROR(VLOOKUP(C1404,'WI Vs ASM'!$B$2:$H$1000,7,0)),0,(VLOOKUP(C1404,'WI Vs ASM'!$B$2:$H$1000,7,0)))</f>
        <v>FFIC Account Team</v>
      </c>
      <c r="P1404" s="11" t="str">
        <f t="shared" si="585"/>
        <v>May-17</v>
      </c>
      <c r="Q1404" s="11" t="str">
        <f t="shared" si="586"/>
        <v>Q2</v>
      </c>
      <c r="R1404" s="11" t="str">
        <f>IF(ISERROR(VLOOKUP(C1404,'WI Vs ASM'!$B$2:$J$1000,9,0)),0,(VLOOKUP(C1404,'WI Vs ASM'!$B$2:$J$1000,9,0)))</f>
        <v>Chandraprabha Palaniswamy</v>
      </c>
      <c r="S1404" s="11" t="str">
        <f>IF(ISERROR(VLOOKUP(C1404,'WI Vs ASM'!$B$2:$K$1000,10,0)),0,(VLOOKUP(C1404,'WI Vs ASM'!$B$2:$K$1000,10,0)))</f>
        <v>Ron Gilmour</v>
      </c>
      <c r="T1404" s="11" t="str">
        <f>IF(ISERROR(VLOOKUP(C1404,'WI Vs ASM'!$B$2:$L$1000,11,0)),0,(VLOOKUP(C1404,'WI Vs ASM'!$B$2:$L$1000,11,0)))</f>
        <v>Ron Gilmour</v>
      </c>
      <c r="U1404" s="11" t="str">
        <f t="shared" si="593"/>
        <v>WR533960</v>
      </c>
      <c r="V1404" s="11" t="str">
        <f t="shared" si="587"/>
        <v>No</v>
      </c>
      <c r="W1404" s="11" t="str">
        <f t="shared" si="588"/>
        <v>Yes</v>
      </c>
      <c r="X1404" s="11" t="str">
        <f t="shared" si="589"/>
        <v>No</v>
      </c>
      <c r="Y1404" s="11" t="str">
        <f t="shared" si="590"/>
        <v>No</v>
      </c>
      <c r="Z1404" s="11" t="str">
        <f t="shared" si="591"/>
        <v>No</v>
      </c>
      <c r="AA1404" s="11" t="str">
        <f t="shared" si="594"/>
        <v>No</v>
      </c>
      <c r="AB1404" s="11">
        <f>IF(ISERROR(VLOOKUP(U1404,'ITWR Dump'!$A$2:$Y$5000,24,0)),0,(VLOOKUP('ILC Report'!U1404,'ITWR Dump'!$A$2:$Y$5000,24,0)))</f>
        <v>0</v>
      </c>
      <c r="AC1404" s="11" t="str">
        <f t="shared" si="595"/>
        <v>No</v>
      </c>
      <c r="AD1404" s="11" t="str">
        <f t="shared" si="596"/>
        <v/>
      </c>
      <c r="AE1404" s="11">
        <f>IF(ISERROR(VLOOKUP(U1404,'ITWR Dump'!$A$2:$Y$5000,13,0)),0,(VLOOKUP(U1404,'ITWR Dump'!$A$2:$Y$5000,13,0)))</f>
        <v>0</v>
      </c>
      <c r="AF1404" s="11">
        <f>IF(ISERROR(VLOOKUP(U1404,'ITWR Dump'!$A$2:$Y$5000,11,0)),0,(VLOOKUP(U1404,'ITWR Dump'!$A$2:$Y$5000,11,0)))</f>
        <v>0</v>
      </c>
      <c r="AG1404" s="11">
        <f>IF(ISERROR(VLOOKUP(U1404,'ITWR Dump'!$A$2:$Y$5000,2,0)),0,(VLOOKUP(U1404,'ITWR Dump'!$A$2:$Y$5000,2,0)))</f>
        <v>0</v>
      </c>
      <c r="AH1404" s="11">
        <f>IF(ISERROR(VLOOKUP(U1404,'ITWR Dump'!$A$2:$Y$5000,14,0)),0,(VLOOKUP(U1404,'ITWR Dump'!$A$2:$Y$5000,14,0)))</f>
        <v>0</v>
      </c>
      <c r="AI1404" s="11" t="str">
        <f t="shared" si="597"/>
        <v>11-Enhancement Offshore</v>
      </c>
      <c r="AJ1404" s="11" t="str">
        <f t="shared" si="598"/>
        <v>Offshore</v>
      </c>
      <c r="AK1404" s="11" t="str">
        <f>IF(ISERROR(VLOOKUP(A1404,'Team Data'!$C$2:$U$213,17,0)),0,(VLOOKUP(A1404,'Team Data'!$C$2:$U$213,17,0)))</f>
        <v>Open System</v>
      </c>
      <c r="AL1404" s="11" t="str">
        <f t="shared" si="599"/>
        <v>2017-04-24</v>
      </c>
      <c r="AM1404" s="11">
        <f>IF(ISERROR(VLOOKUP(U1404,'ITWR Dump'!$A$2:$Y$5000,16,0)),0,(VLOOKUP(U1404,'ITWR Dump'!$A$2:$Y$5000,16,0)))</f>
        <v>0</v>
      </c>
      <c r="AN1404" s="11">
        <f>IF(ISERROR(VLOOKUP(U1404,'ITWR Dump'!$A$2:$Y$5000,18,0)),0,(VLOOKUP(U1404,'ITWR Dump'!$A$2:$Y$5000,18,0)))</f>
        <v>0</v>
      </c>
      <c r="AO1404" s="11">
        <f>IF(ISERROR(VLOOKUP(U1404,'ITWR Dump'!$A$2:$Y$5000,25,0)),0,(VLOOKUP('ILC Report'!U1404,'ITWR Dump'!$A$2:$Y$5000,25,0)))</f>
        <v>0</v>
      </c>
      <c r="AP1404" s="11">
        <f t="shared" si="600"/>
        <v>0</v>
      </c>
      <c r="AQ1404" s="26">
        <f t="shared" si="601"/>
        <v>0</v>
      </c>
      <c r="AR1404" s="26">
        <f t="shared" si="602"/>
        <v>0</v>
      </c>
      <c r="AS1404" s="26">
        <f t="shared" si="603"/>
        <v>0</v>
      </c>
      <c r="AT1404" s="26">
        <f t="shared" si="604"/>
        <v>0</v>
      </c>
      <c r="AU1404" s="26">
        <f t="shared" si="605"/>
        <v>0</v>
      </c>
      <c r="AV1404" s="26">
        <f t="shared" si="606"/>
        <v>0</v>
      </c>
      <c r="AW1404" s="11" t="s">
        <v>653</v>
      </c>
      <c r="AX1404" s="11" t="str">
        <f>VLOOKUP(L1404,Group!$A$2:$B$1000,2,0)</f>
        <v>Enhancement</v>
      </c>
      <c r="AY1404" s="11">
        <f>IF(ISERROR(VLOOKUP(U1404,'ITWR Dump'!$A$2:$Y$5000,15,0)),0,(VLOOKUP('ILC Report'!U1404,'ITWR Dump'!$A$2:$Y$5000,15,0)))</f>
        <v>0</v>
      </c>
      <c r="AZ1404" s="11" t="str">
        <f t="shared" si="607"/>
        <v>No</v>
      </c>
      <c r="BA1404" s="11" t="str">
        <f t="shared" si="608"/>
        <v>BKI</v>
      </c>
      <c r="BB1404" s="11" t="str">
        <f t="shared" si="609"/>
        <v>EL</v>
      </c>
      <c r="BC1404" s="11" t="str">
        <f t="shared" si="610"/>
        <v>No</v>
      </c>
    </row>
    <row r="1405" spans="1:55" x14ac:dyDescent="0.3">
      <c r="A1405" s="11" t="s">
        <v>690</v>
      </c>
      <c r="B1405" s="11" t="s">
        <v>1881</v>
      </c>
      <c r="C1405" s="11" t="s">
        <v>554</v>
      </c>
      <c r="D1405" s="11" t="s">
        <v>2628</v>
      </c>
      <c r="E1405" s="38" t="s">
        <v>2901</v>
      </c>
      <c r="F1405" s="11">
        <v>20</v>
      </c>
      <c r="G1405" s="40" t="s">
        <v>218</v>
      </c>
      <c r="H1405" s="11" t="str">
        <f t="shared" si="592"/>
        <v>Regular</v>
      </c>
      <c r="I1405" s="11" t="str">
        <f t="shared" si="584"/>
        <v>INDIA</v>
      </c>
      <c r="J1405" s="11" t="str">
        <f>IF(ISERROR(VLOOKUP(C1405,'WI Vs ASM'!$B$2:$E$1000,4,0)),0,(VLOOKUP(C1405,'WI Vs ASM'!$B$2:$E$1000,4,0)))</f>
        <v>Offshore</v>
      </c>
      <c r="K1405" s="11" t="str">
        <f>IF(ISERROR(VLOOKUP(C1405,'WI Vs ASM'!$B$2:$F$1000,5,0)),0,(VLOOKUP(C1405,'WI Vs ASM'!$B$2:$F$1000,5,0)))</f>
        <v>01-Fixed Price</v>
      </c>
      <c r="L1405" s="11" t="str">
        <f>IF(ISERROR(VLOOKUP(C1405,'WI Vs ASM'!$B$2:$D$1000,3,0)),0,(VLOOKUP(C1405,'WI Vs ASM'!$B$2:$D$1000,3,0)))</f>
        <v>01-Maintenance Offshore</v>
      </c>
      <c r="M1405" s="11" t="str">
        <f>IF(ISERROR(VLOOKUP(C1405,'WI Vs ASM'!$B$2:$I$1000,8,0)),0,(VLOOKUP(C1405,'WI Vs ASM'!$B$2:$I$1000,8,0)))</f>
        <v>Rahul Soman</v>
      </c>
      <c r="N1405" s="11" t="str">
        <f>IF(ISERROR(VLOOKUP(C1405,'WI Vs ASM'!$B$2:$G$1000,6,0)),0,(VLOOKUP(C1405,'WI Vs ASM'!$B$2:$G$1000,6,0)))</f>
        <v>CILS</v>
      </c>
      <c r="O1405" s="11" t="str">
        <f>IF(ISERROR(VLOOKUP(C1405,'WI Vs ASM'!$B$2:$H$1000,7,0)),0,(VLOOKUP(C1405,'WI Vs ASM'!$B$2:$H$1000,7,0)))</f>
        <v>CIS</v>
      </c>
      <c r="P1405" s="11" t="str">
        <f t="shared" si="585"/>
        <v>May-17</v>
      </c>
      <c r="Q1405" s="11" t="str">
        <f t="shared" si="586"/>
        <v>Q2</v>
      </c>
      <c r="R1405" s="11" t="str">
        <f>IF(ISERROR(VLOOKUP(C1405,'WI Vs ASM'!$B$2:$J$1000,9,0)),0,(VLOOKUP(C1405,'WI Vs ASM'!$B$2:$J$1000,9,0)))</f>
        <v>Jyothi Pai</v>
      </c>
      <c r="S1405" s="11" t="str">
        <f>IF(ISERROR(VLOOKUP(C1405,'WI Vs ASM'!$B$2:$K$1000,10,0)),0,(VLOOKUP(C1405,'WI Vs ASM'!$B$2:$K$1000,10,0)))</f>
        <v>Saju Bhaskaran</v>
      </c>
      <c r="T1405" s="11" t="str">
        <f>IF(ISERROR(VLOOKUP(C1405,'WI Vs ASM'!$B$2:$L$1000,11,0)),0,(VLOOKUP(C1405,'WI Vs ASM'!$B$2:$L$1000,11,0)))</f>
        <v>Sreekala Balasubramanian</v>
      </c>
      <c r="U1405" s="11" t="str">
        <f t="shared" si="593"/>
        <v>WR736303</v>
      </c>
      <c r="V1405" s="11" t="str">
        <f t="shared" si="587"/>
        <v>No</v>
      </c>
      <c r="W1405" s="11" t="str">
        <f t="shared" si="588"/>
        <v>Yes</v>
      </c>
      <c r="X1405" s="11" t="str">
        <f t="shared" si="589"/>
        <v>No</v>
      </c>
      <c r="Y1405" s="11" t="str">
        <f t="shared" si="590"/>
        <v>No</v>
      </c>
      <c r="Z1405" s="11" t="str">
        <f t="shared" si="591"/>
        <v>No</v>
      </c>
      <c r="AA1405" s="11" t="str">
        <f t="shared" si="594"/>
        <v>No</v>
      </c>
      <c r="AB1405" s="11">
        <f>IF(ISERROR(VLOOKUP(U1405,'ITWR Dump'!$A$2:$Y$5000,24,0)),0,(VLOOKUP('ILC Report'!U1405,'ITWR Dump'!$A$2:$Y$5000,24,0)))</f>
        <v>0</v>
      </c>
      <c r="AC1405" s="11" t="str">
        <f t="shared" si="595"/>
        <v>No</v>
      </c>
      <c r="AD1405" s="11" t="str">
        <f t="shared" si="596"/>
        <v/>
      </c>
      <c r="AE1405" s="11">
        <f>IF(ISERROR(VLOOKUP(U1405,'ITWR Dump'!$A$2:$Y$5000,13,0)),0,(VLOOKUP(U1405,'ITWR Dump'!$A$2:$Y$5000,13,0)))</f>
        <v>0</v>
      </c>
      <c r="AF1405" s="11">
        <f>IF(ISERROR(VLOOKUP(U1405,'ITWR Dump'!$A$2:$Y$5000,11,0)),0,(VLOOKUP(U1405,'ITWR Dump'!$A$2:$Y$5000,11,0)))</f>
        <v>0</v>
      </c>
      <c r="AG1405" s="11">
        <f>IF(ISERROR(VLOOKUP(U1405,'ITWR Dump'!$A$2:$Y$5000,2,0)),0,(VLOOKUP(U1405,'ITWR Dump'!$A$2:$Y$5000,2,0)))</f>
        <v>0</v>
      </c>
      <c r="AH1405" s="11">
        <f>IF(ISERROR(VLOOKUP(U1405,'ITWR Dump'!$A$2:$Y$5000,14,0)),0,(VLOOKUP(U1405,'ITWR Dump'!$A$2:$Y$5000,14,0)))</f>
        <v>0</v>
      </c>
      <c r="AI1405" s="11" t="str">
        <f t="shared" si="597"/>
        <v>01-Maintenance Offshore</v>
      </c>
      <c r="AJ1405" s="11" t="str">
        <f t="shared" si="598"/>
        <v>Offshore</v>
      </c>
      <c r="AK1405" s="11" t="str">
        <f>IF(ISERROR(VLOOKUP(A1405,'Team Data'!$C$2:$U$213,17,0)),0,(VLOOKUP(A1405,'Team Data'!$C$2:$U$213,17,0)))</f>
        <v>Open System</v>
      </c>
      <c r="AL1405" s="11" t="str">
        <f t="shared" si="599"/>
        <v>2017-04-24</v>
      </c>
      <c r="AM1405" s="11">
        <f>IF(ISERROR(VLOOKUP(U1405,'ITWR Dump'!$A$2:$Y$5000,16,0)),0,(VLOOKUP(U1405,'ITWR Dump'!$A$2:$Y$5000,16,0)))</f>
        <v>0</v>
      </c>
      <c r="AN1405" s="11">
        <f>IF(ISERROR(VLOOKUP(U1405,'ITWR Dump'!$A$2:$Y$5000,18,0)),0,(VLOOKUP(U1405,'ITWR Dump'!$A$2:$Y$5000,18,0)))</f>
        <v>0</v>
      </c>
      <c r="AO1405" s="11">
        <f>IF(ISERROR(VLOOKUP(U1405,'ITWR Dump'!$A$2:$Y$5000,25,0)),0,(VLOOKUP('ILC Report'!U1405,'ITWR Dump'!$A$2:$Y$5000,25,0)))</f>
        <v>0</v>
      </c>
      <c r="AP1405" s="11">
        <f t="shared" si="600"/>
        <v>0</v>
      </c>
      <c r="AQ1405" s="26">
        <f t="shared" si="601"/>
        <v>0</v>
      </c>
      <c r="AR1405" s="26">
        <f t="shared" si="602"/>
        <v>0</v>
      </c>
      <c r="AS1405" s="26">
        <f t="shared" si="603"/>
        <v>0</v>
      </c>
      <c r="AT1405" s="26">
        <f t="shared" si="604"/>
        <v>0</v>
      </c>
      <c r="AU1405" s="26">
        <f t="shared" si="605"/>
        <v>0</v>
      </c>
      <c r="AV1405" s="26">
        <f t="shared" si="606"/>
        <v>0</v>
      </c>
      <c r="AW1405" s="11" t="s">
        <v>653</v>
      </c>
      <c r="AX1405" s="11" t="str">
        <f>VLOOKUP(L1405,Group!$A$2:$B$1000,2,0)</f>
        <v>Maintenance</v>
      </c>
      <c r="AY1405" s="11">
        <f>IF(ISERROR(VLOOKUP(U1405,'ITWR Dump'!$A$2:$Y$5000,15,0)),0,(VLOOKUP('ILC Report'!U1405,'ITWR Dump'!$A$2:$Y$5000,15,0)))</f>
        <v>0</v>
      </c>
      <c r="AZ1405" s="11" t="str">
        <f t="shared" si="607"/>
        <v>Yes</v>
      </c>
      <c r="BA1405" s="11" t="str">
        <f t="shared" si="608"/>
        <v>BKI</v>
      </c>
      <c r="BB1405" s="11" t="str">
        <f t="shared" si="609"/>
        <v>MN</v>
      </c>
      <c r="BC1405" s="11" t="str">
        <f t="shared" si="610"/>
        <v>No</v>
      </c>
    </row>
    <row r="1406" spans="1:55" x14ac:dyDescent="0.3">
      <c r="A1406" s="11" t="s">
        <v>690</v>
      </c>
      <c r="B1406" s="11" t="s">
        <v>1881</v>
      </c>
      <c r="C1406" s="11" t="s">
        <v>614</v>
      </c>
      <c r="D1406" s="11" t="s">
        <v>2624</v>
      </c>
      <c r="E1406" s="38" t="s">
        <v>2902</v>
      </c>
      <c r="F1406" s="11">
        <v>10</v>
      </c>
      <c r="G1406" s="40" t="s">
        <v>218</v>
      </c>
      <c r="H1406" s="11" t="str">
        <f t="shared" si="592"/>
        <v>Regular</v>
      </c>
      <c r="I1406" s="11" t="str">
        <f t="shared" si="584"/>
        <v>INDIA</v>
      </c>
      <c r="J1406" s="11" t="str">
        <f>IF(ISERROR(VLOOKUP(C1406,'WI Vs ASM'!$B$2:$E$1000,4,0)),0,(VLOOKUP(C1406,'WI Vs ASM'!$B$2:$E$1000,4,0)))</f>
        <v>Offshore</v>
      </c>
      <c r="K1406" s="11" t="str">
        <f>IF(ISERROR(VLOOKUP(C1406,'WI Vs ASM'!$B$2:$F$1000,5,0)),0,(VLOOKUP(C1406,'WI Vs ASM'!$B$2:$F$1000,5,0)))</f>
        <v>02-Variable Billable</v>
      </c>
      <c r="L1406" s="11" t="str">
        <f>IF(ISERROR(VLOOKUP(C1406,'WI Vs ASM'!$B$2:$D$1000,3,0)),0,(VLOOKUP(C1406,'WI Vs ASM'!$B$2:$D$1000,3,0)))</f>
        <v>11-Enhancement Offshore</v>
      </c>
      <c r="M1406" s="11" t="str">
        <f>IF(ISERROR(VLOOKUP(C1406,'WI Vs ASM'!$B$2:$I$1000,8,0)),0,(VLOOKUP(C1406,'WI Vs ASM'!$B$2:$I$1000,8,0)))</f>
        <v>Teja K Kollala</v>
      </c>
      <c r="N1406" s="11" t="str">
        <f>IF(ISERROR(VLOOKUP(C1406,'WI Vs ASM'!$B$2:$G$1000,6,0)),0,(VLOOKUP(C1406,'WI Vs ASM'!$B$2:$G$1000,6,0)))</f>
        <v>FFIC Account Team</v>
      </c>
      <c r="O1406" s="11" t="str">
        <f>IF(ISERROR(VLOOKUP(C1406,'WI Vs ASM'!$B$2:$H$1000,7,0)),0,(VLOOKUP(C1406,'WI Vs ASM'!$B$2:$H$1000,7,0)))</f>
        <v>FFIC Account Team</v>
      </c>
      <c r="P1406" s="11" t="str">
        <f t="shared" si="585"/>
        <v>May-17</v>
      </c>
      <c r="Q1406" s="11" t="str">
        <f t="shared" si="586"/>
        <v>Q2</v>
      </c>
      <c r="R1406" s="11" t="str">
        <f>IF(ISERROR(VLOOKUP(C1406,'WI Vs ASM'!$B$2:$J$1000,9,0)),0,(VLOOKUP(C1406,'WI Vs ASM'!$B$2:$J$1000,9,0)))</f>
        <v>Chandraprabha Palaniswamy</v>
      </c>
      <c r="S1406" s="11" t="str">
        <f>IF(ISERROR(VLOOKUP(C1406,'WI Vs ASM'!$B$2:$K$1000,10,0)),0,(VLOOKUP(C1406,'WI Vs ASM'!$B$2:$K$1000,10,0)))</f>
        <v>Ron Gilmour</v>
      </c>
      <c r="T1406" s="11" t="str">
        <f>IF(ISERROR(VLOOKUP(C1406,'WI Vs ASM'!$B$2:$L$1000,11,0)),0,(VLOOKUP(C1406,'WI Vs ASM'!$B$2:$L$1000,11,0)))</f>
        <v>Ron Gilmour</v>
      </c>
      <c r="U1406" s="11" t="str">
        <f t="shared" si="593"/>
        <v>WR533960</v>
      </c>
      <c r="V1406" s="11" t="str">
        <f t="shared" si="587"/>
        <v>No</v>
      </c>
      <c r="W1406" s="11" t="str">
        <f t="shared" si="588"/>
        <v>Yes</v>
      </c>
      <c r="X1406" s="11" t="str">
        <f t="shared" si="589"/>
        <v>No</v>
      </c>
      <c r="Y1406" s="11" t="str">
        <f t="shared" si="590"/>
        <v>No</v>
      </c>
      <c r="Z1406" s="11" t="str">
        <f t="shared" si="591"/>
        <v>No</v>
      </c>
      <c r="AA1406" s="11" t="str">
        <f t="shared" si="594"/>
        <v>No</v>
      </c>
      <c r="AB1406" s="11">
        <f>IF(ISERROR(VLOOKUP(U1406,'ITWR Dump'!$A$2:$Y$5000,24,0)),0,(VLOOKUP('ILC Report'!U1406,'ITWR Dump'!$A$2:$Y$5000,24,0)))</f>
        <v>0</v>
      </c>
      <c r="AC1406" s="11" t="str">
        <f t="shared" si="595"/>
        <v>No</v>
      </c>
      <c r="AD1406" s="11" t="str">
        <f t="shared" si="596"/>
        <v/>
      </c>
      <c r="AE1406" s="11">
        <f>IF(ISERROR(VLOOKUP(U1406,'ITWR Dump'!$A$2:$Y$5000,13,0)),0,(VLOOKUP(U1406,'ITWR Dump'!$A$2:$Y$5000,13,0)))</f>
        <v>0</v>
      </c>
      <c r="AF1406" s="11">
        <f>IF(ISERROR(VLOOKUP(U1406,'ITWR Dump'!$A$2:$Y$5000,11,0)),0,(VLOOKUP(U1406,'ITWR Dump'!$A$2:$Y$5000,11,0)))</f>
        <v>0</v>
      </c>
      <c r="AG1406" s="11">
        <f>IF(ISERROR(VLOOKUP(U1406,'ITWR Dump'!$A$2:$Y$5000,2,0)),0,(VLOOKUP(U1406,'ITWR Dump'!$A$2:$Y$5000,2,0)))</f>
        <v>0</v>
      </c>
      <c r="AH1406" s="11">
        <f>IF(ISERROR(VLOOKUP(U1406,'ITWR Dump'!$A$2:$Y$5000,14,0)),0,(VLOOKUP(U1406,'ITWR Dump'!$A$2:$Y$5000,14,0)))</f>
        <v>0</v>
      </c>
      <c r="AI1406" s="11" t="str">
        <f t="shared" si="597"/>
        <v>11-Enhancement Offshore</v>
      </c>
      <c r="AJ1406" s="11" t="str">
        <f t="shared" si="598"/>
        <v>Offshore</v>
      </c>
      <c r="AK1406" s="11" t="str">
        <f>IF(ISERROR(VLOOKUP(A1406,'Team Data'!$C$2:$U$213,17,0)),0,(VLOOKUP(A1406,'Team Data'!$C$2:$U$213,17,0)))</f>
        <v>Open System</v>
      </c>
      <c r="AL1406" s="11" t="str">
        <f t="shared" si="599"/>
        <v>2017-04-24</v>
      </c>
      <c r="AM1406" s="11">
        <f>IF(ISERROR(VLOOKUP(U1406,'ITWR Dump'!$A$2:$Y$5000,16,0)),0,(VLOOKUP(U1406,'ITWR Dump'!$A$2:$Y$5000,16,0)))</f>
        <v>0</v>
      </c>
      <c r="AN1406" s="11">
        <f>IF(ISERROR(VLOOKUP(U1406,'ITWR Dump'!$A$2:$Y$5000,18,0)),0,(VLOOKUP(U1406,'ITWR Dump'!$A$2:$Y$5000,18,0)))</f>
        <v>0</v>
      </c>
      <c r="AO1406" s="11">
        <f>IF(ISERROR(VLOOKUP(U1406,'ITWR Dump'!$A$2:$Y$5000,25,0)),0,(VLOOKUP('ILC Report'!U1406,'ITWR Dump'!$A$2:$Y$5000,25,0)))</f>
        <v>0</v>
      </c>
      <c r="AP1406" s="11">
        <f t="shared" si="600"/>
        <v>0</v>
      </c>
      <c r="AQ1406" s="26">
        <f t="shared" si="601"/>
        <v>0</v>
      </c>
      <c r="AR1406" s="26">
        <f t="shared" si="602"/>
        <v>0</v>
      </c>
      <c r="AS1406" s="26">
        <f t="shared" si="603"/>
        <v>0</v>
      </c>
      <c r="AT1406" s="26">
        <f t="shared" si="604"/>
        <v>0</v>
      </c>
      <c r="AU1406" s="26">
        <f t="shared" si="605"/>
        <v>0</v>
      </c>
      <c r="AV1406" s="26">
        <f t="shared" si="606"/>
        <v>0</v>
      </c>
      <c r="AW1406" s="11" t="s">
        <v>653</v>
      </c>
      <c r="AX1406" s="11" t="str">
        <f>VLOOKUP(L1406,Group!$A$2:$B$1000,2,0)</f>
        <v>Enhancement</v>
      </c>
      <c r="AY1406" s="11">
        <f>IF(ISERROR(VLOOKUP(U1406,'ITWR Dump'!$A$2:$Y$5000,15,0)),0,(VLOOKUP('ILC Report'!U1406,'ITWR Dump'!$A$2:$Y$5000,15,0)))</f>
        <v>0</v>
      </c>
      <c r="AZ1406" s="11" t="str">
        <f t="shared" si="607"/>
        <v>No</v>
      </c>
      <c r="BA1406" s="11" t="str">
        <f t="shared" si="608"/>
        <v>BKI</v>
      </c>
      <c r="BB1406" s="11" t="str">
        <f t="shared" si="609"/>
        <v>EL</v>
      </c>
      <c r="BC1406" s="11" t="str">
        <f t="shared" si="610"/>
        <v>No</v>
      </c>
    </row>
    <row r="1407" spans="1:55" x14ac:dyDescent="0.3">
      <c r="A1407" s="11" t="s">
        <v>690</v>
      </c>
      <c r="B1407" s="11" t="s">
        <v>1881</v>
      </c>
      <c r="C1407" s="11" t="s">
        <v>561</v>
      </c>
      <c r="D1407" s="11" t="s">
        <v>2625</v>
      </c>
      <c r="E1407" s="38" t="s">
        <v>2902</v>
      </c>
      <c r="F1407" s="11">
        <v>10</v>
      </c>
      <c r="G1407" s="40" t="s">
        <v>218</v>
      </c>
      <c r="H1407" s="11" t="str">
        <f t="shared" si="592"/>
        <v>Regular</v>
      </c>
      <c r="I1407" s="11" t="str">
        <f t="shared" si="584"/>
        <v>INDIA</v>
      </c>
      <c r="J1407" s="11" t="str">
        <f>IF(ISERROR(VLOOKUP(C1407,'WI Vs ASM'!$B$2:$E$1000,4,0)),0,(VLOOKUP(C1407,'WI Vs ASM'!$B$2:$E$1000,4,0)))</f>
        <v>Offshore</v>
      </c>
      <c r="K1407" s="11" t="str">
        <f>IF(ISERROR(VLOOKUP(C1407,'WI Vs ASM'!$B$2:$F$1000,5,0)),0,(VLOOKUP(C1407,'WI Vs ASM'!$B$2:$F$1000,5,0)))</f>
        <v>02-Variable Billable</v>
      </c>
      <c r="L1407" s="11" t="str">
        <f>IF(ISERROR(VLOOKUP(C1407,'WI Vs ASM'!$B$2:$D$1000,3,0)),0,(VLOOKUP(C1407,'WI Vs ASM'!$B$2:$D$1000,3,0)))</f>
        <v>11-Enhancement Offshore</v>
      </c>
      <c r="M1407" s="11" t="str">
        <f>IF(ISERROR(VLOOKUP(C1407,'WI Vs ASM'!$B$2:$I$1000,8,0)),0,(VLOOKUP(C1407,'WI Vs ASM'!$B$2:$I$1000,8,0)))</f>
        <v>Prakash Varadachari</v>
      </c>
      <c r="N1407" s="11" t="str">
        <f>IF(ISERROR(VLOOKUP(C1407,'WI Vs ASM'!$B$2:$G$1000,6,0)),0,(VLOOKUP(C1407,'WI Vs ASM'!$B$2:$G$1000,6,0)))</f>
        <v>Claims</v>
      </c>
      <c r="O1407" s="11" t="str">
        <f>IF(ISERROR(VLOOKUP(C1407,'WI Vs ASM'!$B$2:$H$1000,7,0)),0,(VLOOKUP(C1407,'WI Vs ASM'!$B$2:$H$1000,7,0)))</f>
        <v>Claims</v>
      </c>
      <c r="P1407" s="11" t="str">
        <f t="shared" si="585"/>
        <v>May-17</v>
      </c>
      <c r="Q1407" s="11" t="str">
        <f t="shared" si="586"/>
        <v>Q2</v>
      </c>
      <c r="R1407" s="11" t="str">
        <f>IF(ISERROR(VLOOKUP(C1407,'WI Vs ASM'!$B$2:$J$1000,9,0)),0,(VLOOKUP(C1407,'WI Vs ASM'!$B$2:$J$1000,9,0)))</f>
        <v>Chandraprabha Palaniswamy</v>
      </c>
      <c r="S1407" s="11" t="str">
        <f>IF(ISERROR(VLOOKUP(C1407,'WI Vs ASM'!$B$2:$K$1000,10,0)),0,(VLOOKUP(C1407,'WI Vs ASM'!$B$2:$K$1000,10,0)))</f>
        <v>Dana D. Smith</v>
      </c>
      <c r="T1407" s="11" t="str">
        <f>IF(ISERROR(VLOOKUP(C1407,'WI Vs ASM'!$B$2:$L$1000,11,0)),0,(VLOOKUP(C1407,'WI Vs ASM'!$B$2:$L$1000,11,0)))</f>
        <v>Phillip Mclean</v>
      </c>
      <c r="U1407" s="11" t="str">
        <f t="shared" si="593"/>
        <v>WR735985</v>
      </c>
      <c r="V1407" s="11" t="str">
        <f t="shared" si="587"/>
        <v>No</v>
      </c>
      <c r="W1407" s="11" t="str">
        <f t="shared" si="588"/>
        <v>Yes</v>
      </c>
      <c r="X1407" s="11" t="str">
        <f t="shared" si="589"/>
        <v>No</v>
      </c>
      <c r="Y1407" s="11" t="str">
        <f t="shared" si="590"/>
        <v>No</v>
      </c>
      <c r="Z1407" s="11" t="str">
        <f t="shared" si="591"/>
        <v>No</v>
      </c>
      <c r="AA1407" s="11" t="str">
        <f t="shared" si="594"/>
        <v>No</v>
      </c>
      <c r="AB1407" s="11">
        <f>IF(ISERROR(VLOOKUP(U1407,'ITWR Dump'!$A$2:$Y$5000,24,0)),0,(VLOOKUP('ILC Report'!U1407,'ITWR Dump'!$A$2:$Y$5000,24,0)))</f>
        <v>0</v>
      </c>
      <c r="AC1407" s="11" t="str">
        <f t="shared" si="595"/>
        <v>No</v>
      </c>
      <c r="AD1407" s="11" t="str">
        <f t="shared" si="596"/>
        <v/>
      </c>
      <c r="AE1407" s="11">
        <f>IF(ISERROR(VLOOKUP(U1407,'ITWR Dump'!$A$2:$Y$5000,13,0)),0,(VLOOKUP(U1407,'ITWR Dump'!$A$2:$Y$5000,13,0)))</f>
        <v>0</v>
      </c>
      <c r="AF1407" s="11">
        <f>IF(ISERROR(VLOOKUP(U1407,'ITWR Dump'!$A$2:$Y$5000,11,0)),0,(VLOOKUP(U1407,'ITWR Dump'!$A$2:$Y$5000,11,0)))</f>
        <v>0</v>
      </c>
      <c r="AG1407" s="11">
        <f>IF(ISERROR(VLOOKUP(U1407,'ITWR Dump'!$A$2:$Y$5000,2,0)),0,(VLOOKUP(U1407,'ITWR Dump'!$A$2:$Y$5000,2,0)))</f>
        <v>0</v>
      </c>
      <c r="AH1407" s="11">
        <f>IF(ISERROR(VLOOKUP(U1407,'ITWR Dump'!$A$2:$Y$5000,14,0)),0,(VLOOKUP(U1407,'ITWR Dump'!$A$2:$Y$5000,14,0)))</f>
        <v>0</v>
      </c>
      <c r="AI1407" s="11" t="str">
        <f t="shared" si="597"/>
        <v>11-Enhancement Offshore</v>
      </c>
      <c r="AJ1407" s="11" t="str">
        <f t="shared" si="598"/>
        <v>Offshore</v>
      </c>
      <c r="AK1407" s="11" t="str">
        <f>IF(ISERROR(VLOOKUP(A1407,'Team Data'!$C$2:$U$213,17,0)),0,(VLOOKUP(A1407,'Team Data'!$C$2:$U$213,17,0)))</f>
        <v>Open System</v>
      </c>
      <c r="AL1407" s="11" t="str">
        <f t="shared" si="599"/>
        <v>2017-04-24</v>
      </c>
      <c r="AM1407" s="11">
        <f>IF(ISERROR(VLOOKUP(U1407,'ITWR Dump'!$A$2:$Y$5000,16,0)),0,(VLOOKUP(U1407,'ITWR Dump'!$A$2:$Y$5000,16,0)))</f>
        <v>0</v>
      </c>
      <c r="AN1407" s="11">
        <f>IF(ISERROR(VLOOKUP(U1407,'ITWR Dump'!$A$2:$Y$5000,18,0)),0,(VLOOKUP(U1407,'ITWR Dump'!$A$2:$Y$5000,18,0)))</f>
        <v>0</v>
      </c>
      <c r="AO1407" s="11">
        <f>IF(ISERROR(VLOOKUP(U1407,'ITWR Dump'!$A$2:$Y$5000,25,0)),0,(VLOOKUP('ILC Report'!U1407,'ITWR Dump'!$A$2:$Y$5000,25,0)))</f>
        <v>0</v>
      </c>
      <c r="AP1407" s="11">
        <f t="shared" si="600"/>
        <v>0</v>
      </c>
      <c r="AQ1407" s="26">
        <f t="shared" si="601"/>
        <v>0</v>
      </c>
      <c r="AR1407" s="26">
        <f t="shared" si="602"/>
        <v>0</v>
      </c>
      <c r="AS1407" s="26">
        <f t="shared" si="603"/>
        <v>0</v>
      </c>
      <c r="AT1407" s="26">
        <f t="shared" si="604"/>
        <v>0</v>
      </c>
      <c r="AU1407" s="26">
        <f t="shared" si="605"/>
        <v>0</v>
      </c>
      <c r="AV1407" s="26">
        <f t="shared" si="606"/>
        <v>0</v>
      </c>
      <c r="AW1407" s="11" t="s">
        <v>653</v>
      </c>
      <c r="AX1407" s="11" t="str">
        <f>VLOOKUP(L1407,Group!$A$2:$B$1000,2,0)</f>
        <v>Enhancement</v>
      </c>
      <c r="AY1407" s="11">
        <f>IF(ISERROR(VLOOKUP(U1407,'ITWR Dump'!$A$2:$Y$5000,15,0)),0,(VLOOKUP('ILC Report'!U1407,'ITWR Dump'!$A$2:$Y$5000,15,0)))</f>
        <v>0</v>
      </c>
      <c r="AZ1407" s="11" t="str">
        <f t="shared" si="607"/>
        <v>No</v>
      </c>
      <c r="BA1407" s="11" t="str">
        <f t="shared" si="608"/>
        <v>BKI</v>
      </c>
      <c r="BB1407" s="11" t="str">
        <f t="shared" si="609"/>
        <v>EM</v>
      </c>
      <c r="BC1407" s="11" t="str">
        <f t="shared" si="610"/>
        <v>No</v>
      </c>
    </row>
    <row r="1408" spans="1:55" x14ac:dyDescent="0.3">
      <c r="A1408" s="11" t="s">
        <v>690</v>
      </c>
      <c r="B1408" s="11" t="s">
        <v>1881</v>
      </c>
      <c r="C1408" s="11" t="s">
        <v>583</v>
      </c>
      <c r="D1408" s="11" t="s">
        <v>2026</v>
      </c>
      <c r="E1408" s="38" t="s">
        <v>2902</v>
      </c>
      <c r="F1408" s="11">
        <v>25</v>
      </c>
      <c r="G1408" s="40" t="s">
        <v>218</v>
      </c>
      <c r="H1408" s="11" t="str">
        <f t="shared" si="592"/>
        <v>Regular</v>
      </c>
      <c r="I1408" s="11" t="str">
        <f t="shared" si="584"/>
        <v>INDIA</v>
      </c>
      <c r="J1408" s="11" t="str">
        <f>IF(ISERROR(VLOOKUP(C1408,'WI Vs ASM'!$B$2:$E$1000,4,0)),0,(VLOOKUP(C1408,'WI Vs ASM'!$B$2:$E$1000,4,0)))</f>
        <v>Offshore</v>
      </c>
      <c r="K1408" s="11" t="str">
        <f>IF(ISERROR(VLOOKUP(C1408,'WI Vs ASM'!$B$2:$F$1000,5,0)),0,(VLOOKUP(C1408,'WI Vs ASM'!$B$2:$F$1000,5,0)))</f>
        <v>02-Variable Billable</v>
      </c>
      <c r="L1408" s="11" t="str">
        <f>IF(ISERROR(VLOOKUP(C1408,'WI Vs ASM'!$B$2:$D$1000,3,0)),0,(VLOOKUP(C1408,'WI Vs ASM'!$B$2:$D$1000,3,0)))</f>
        <v>11-Enhancement Offshore</v>
      </c>
      <c r="M1408" s="11" t="str">
        <f>IF(ISERROR(VLOOKUP(C1408,'WI Vs ASM'!$B$2:$I$1000,8,0)),0,(VLOOKUP(C1408,'WI Vs ASM'!$B$2:$I$1000,8,0)))</f>
        <v>Prakash Varadachari</v>
      </c>
      <c r="N1408" s="11" t="str">
        <f>IF(ISERROR(VLOOKUP(C1408,'WI Vs ASM'!$B$2:$G$1000,6,0)),0,(VLOOKUP(C1408,'WI Vs ASM'!$B$2:$G$1000,6,0)))</f>
        <v>Shared Services</v>
      </c>
      <c r="O1408" s="11" t="str">
        <f>IF(ISERROR(VLOOKUP(C1408,'WI Vs ASM'!$B$2:$H$1000,7,0)),0,(VLOOKUP(C1408,'WI Vs ASM'!$B$2:$H$1000,7,0)))</f>
        <v>Shared Services</v>
      </c>
      <c r="P1408" s="11" t="str">
        <f t="shared" si="585"/>
        <v>May-17</v>
      </c>
      <c r="Q1408" s="11" t="str">
        <f t="shared" si="586"/>
        <v>Q2</v>
      </c>
      <c r="R1408" s="11" t="str">
        <f>IF(ISERROR(VLOOKUP(C1408,'WI Vs ASM'!$B$2:$J$1000,9,0)),0,(VLOOKUP(C1408,'WI Vs ASM'!$B$2:$J$1000,9,0)))</f>
        <v>Chandraprabha Palaniswamy</v>
      </c>
      <c r="S1408" s="11" t="str">
        <f>IF(ISERROR(VLOOKUP(C1408,'WI Vs ASM'!$B$2:$K$1000,10,0)),0,(VLOOKUP(C1408,'WI Vs ASM'!$B$2:$K$1000,10,0)))</f>
        <v>Vasudevan Srinivasan</v>
      </c>
      <c r="T1408" s="11" t="str">
        <f>IF(ISERROR(VLOOKUP(C1408,'WI Vs ASM'!$B$2:$L$1000,11,0)),0,(VLOOKUP(C1408,'WI Vs ASM'!$B$2:$L$1000,11,0)))</f>
        <v>Noha Salama</v>
      </c>
      <c r="U1408" s="11" t="str">
        <f t="shared" si="593"/>
        <v>WR736484</v>
      </c>
      <c r="V1408" s="11" t="str">
        <f t="shared" si="587"/>
        <v>No</v>
      </c>
      <c r="W1408" s="11" t="str">
        <f t="shared" si="588"/>
        <v>Yes</v>
      </c>
      <c r="X1408" s="11" t="str">
        <f t="shared" si="589"/>
        <v>No</v>
      </c>
      <c r="Y1408" s="11" t="str">
        <f t="shared" si="590"/>
        <v>No</v>
      </c>
      <c r="Z1408" s="11" t="str">
        <f t="shared" si="591"/>
        <v>No</v>
      </c>
      <c r="AA1408" s="11" t="str">
        <f t="shared" si="594"/>
        <v>No</v>
      </c>
      <c r="AB1408" s="11">
        <f>IF(ISERROR(VLOOKUP(U1408,'ITWR Dump'!$A$2:$Y$5000,24,0)),0,(VLOOKUP('ILC Report'!U1408,'ITWR Dump'!$A$2:$Y$5000,24,0)))</f>
        <v>0</v>
      </c>
      <c r="AC1408" s="11" t="str">
        <f t="shared" si="595"/>
        <v>No</v>
      </c>
      <c r="AD1408" s="11" t="str">
        <f t="shared" si="596"/>
        <v/>
      </c>
      <c r="AE1408" s="11">
        <f>IF(ISERROR(VLOOKUP(U1408,'ITWR Dump'!$A$2:$Y$5000,13,0)),0,(VLOOKUP(U1408,'ITWR Dump'!$A$2:$Y$5000,13,0)))</f>
        <v>0</v>
      </c>
      <c r="AF1408" s="11">
        <f>IF(ISERROR(VLOOKUP(U1408,'ITWR Dump'!$A$2:$Y$5000,11,0)),0,(VLOOKUP(U1408,'ITWR Dump'!$A$2:$Y$5000,11,0)))</f>
        <v>0</v>
      </c>
      <c r="AG1408" s="11">
        <f>IF(ISERROR(VLOOKUP(U1408,'ITWR Dump'!$A$2:$Y$5000,2,0)),0,(VLOOKUP(U1408,'ITWR Dump'!$A$2:$Y$5000,2,0)))</f>
        <v>0</v>
      </c>
      <c r="AH1408" s="11">
        <f>IF(ISERROR(VLOOKUP(U1408,'ITWR Dump'!$A$2:$Y$5000,14,0)),0,(VLOOKUP(U1408,'ITWR Dump'!$A$2:$Y$5000,14,0)))</f>
        <v>0</v>
      </c>
      <c r="AI1408" s="11" t="str">
        <f t="shared" si="597"/>
        <v>11-Enhancement Offshore</v>
      </c>
      <c r="AJ1408" s="11" t="str">
        <f t="shared" si="598"/>
        <v>Offshore</v>
      </c>
      <c r="AK1408" s="11" t="str">
        <f>IF(ISERROR(VLOOKUP(A1408,'Team Data'!$C$2:$U$213,17,0)),0,(VLOOKUP(A1408,'Team Data'!$C$2:$U$213,17,0)))</f>
        <v>Open System</v>
      </c>
      <c r="AL1408" s="11" t="str">
        <f t="shared" si="599"/>
        <v>2017-04-24</v>
      </c>
      <c r="AM1408" s="11">
        <f>IF(ISERROR(VLOOKUP(U1408,'ITWR Dump'!$A$2:$Y$5000,16,0)),0,(VLOOKUP(U1408,'ITWR Dump'!$A$2:$Y$5000,16,0)))</f>
        <v>0</v>
      </c>
      <c r="AN1408" s="11">
        <f>IF(ISERROR(VLOOKUP(U1408,'ITWR Dump'!$A$2:$Y$5000,18,0)),0,(VLOOKUP(U1408,'ITWR Dump'!$A$2:$Y$5000,18,0)))</f>
        <v>0</v>
      </c>
      <c r="AO1408" s="11">
        <f>IF(ISERROR(VLOOKUP(U1408,'ITWR Dump'!$A$2:$Y$5000,25,0)),0,(VLOOKUP('ILC Report'!U1408,'ITWR Dump'!$A$2:$Y$5000,25,0)))</f>
        <v>0</v>
      </c>
      <c r="AP1408" s="11">
        <f t="shared" si="600"/>
        <v>0</v>
      </c>
      <c r="AQ1408" s="26">
        <f t="shared" si="601"/>
        <v>0</v>
      </c>
      <c r="AR1408" s="26">
        <f t="shared" si="602"/>
        <v>0</v>
      </c>
      <c r="AS1408" s="26">
        <f t="shared" si="603"/>
        <v>0</v>
      </c>
      <c r="AT1408" s="26">
        <f t="shared" si="604"/>
        <v>0</v>
      </c>
      <c r="AU1408" s="26">
        <f t="shared" si="605"/>
        <v>0</v>
      </c>
      <c r="AV1408" s="26">
        <f t="shared" si="606"/>
        <v>0</v>
      </c>
      <c r="AW1408" s="11" t="s">
        <v>653</v>
      </c>
      <c r="AX1408" s="11" t="str">
        <f>VLOOKUP(L1408,Group!$A$2:$B$1000,2,0)</f>
        <v>Enhancement</v>
      </c>
      <c r="AY1408" s="11">
        <f>IF(ISERROR(VLOOKUP(U1408,'ITWR Dump'!$A$2:$Y$5000,15,0)),0,(VLOOKUP('ILC Report'!U1408,'ITWR Dump'!$A$2:$Y$5000,15,0)))</f>
        <v>0</v>
      </c>
      <c r="AZ1408" s="11" t="str">
        <f t="shared" si="607"/>
        <v>No</v>
      </c>
      <c r="BA1408" s="11" t="str">
        <f t="shared" si="608"/>
        <v>BKI</v>
      </c>
      <c r="BB1408" s="11" t="str">
        <f t="shared" si="609"/>
        <v>EM</v>
      </c>
      <c r="BC1408" s="11" t="str">
        <f t="shared" si="610"/>
        <v>No</v>
      </c>
    </row>
    <row r="1409" spans="1:55" x14ac:dyDescent="0.3">
      <c r="A1409" s="11" t="s">
        <v>690</v>
      </c>
      <c r="B1409" s="11" t="s">
        <v>1881</v>
      </c>
      <c r="C1409" s="11" t="s">
        <v>614</v>
      </c>
      <c r="D1409" s="11" t="s">
        <v>2624</v>
      </c>
      <c r="E1409" s="38" t="s">
        <v>2903</v>
      </c>
      <c r="F1409" s="11">
        <v>20</v>
      </c>
      <c r="G1409" s="40" t="s">
        <v>218</v>
      </c>
      <c r="H1409" s="11" t="str">
        <f t="shared" si="592"/>
        <v>Regular</v>
      </c>
      <c r="I1409" s="11" t="str">
        <f t="shared" si="584"/>
        <v>INDIA</v>
      </c>
      <c r="J1409" s="11" t="str">
        <f>IF(ISERROR(VLOOKUP(C1409,'WI Vs ASM'!$B$2:$E$1000,4,0)),0,(VLOOKUP(C1409,'WI Vs ASM'!$B$2:$E$1000,4,0)))</f>
        <v>Offshore</v>
      </c>
      <c r="K1409" s="11" t="str">
        <f>IF(ISERROR(VLOOKUP(C1409,'WI Vs ASM'!$B$2:$F$1000,5,0)),0,(VLOOKUP(C1409,'WI Vs ASM'!$B$2:$F$1000,5,0)))</f>
        <v>02-Variable Billable</v>
      </c>
      <c r="L1409" s="11" t="str">
        <f>IF(ISERROR(VLOOKUP(C1409,'WI Vs ASM'!$B$2:$D$1000,3,0)),0,(VLOOKUP(C1409,'WI Vs ASM'!$B$2:$D$1000,3,0)))</f>
        <v>11-Enhancement Offshore</v>
      </c>
      <c r="M1409" s="11" t="str">
        <f>IF(ISERROR(VLOOKUP(C1409,'WI Vs ASM'!$B$2:$I$1000,8,0)),0,(VLOOKUP(C1409,'WI Vs ASM'!$B$2:$I$1000,8,0)))</f>
        <v>Teja K Kollala</v>
      </c>
      <c r="N1409" s="11" t="str">
        <f>IF(ISERROR(VLOOKUP(C1409,'WI Vs ASM'!$B$2:$G$1000,6,0)),0,(VLOOKUP(C1409,'WI Vs ASM'!$B$2:$G$1000,6,0)))</f>
        <v>FFIC Account Team</v>
      </c>
      <c r="O1409" s="11" t="str">
        <f>IF(ISERROR(VLOOKUP(C1409,'WI Vs ASM'!$B$2:$H$1000,7,0)),0,(VLOOKUP(C1409,'WI Vs ASM'!$B$2:$H$1000,7,0)))</f>
        <v>FFIC Account Team</v>
      </c>
      <c r="P1409" s="11" t="str">
        <f t="shared" si="585"/>
        <v>May-17</v>
      </c>
      <c r="Q1409" s="11" t="str">
        <f t="shared" si="586"/>
        <v>Q2</v>
      </c>
      <c r="R1409" s="11" t="str">
        <f>IF(ISERROR(VLOOKUP(C1409,'WI Vs ASM'!$B$2:$J$1000,9,0)),0,(VLOOKUP(C1409,'WI Vs ASM'!$B$2:$J$1000,9,0)))</f>
        <v>Chandraprabha Palaniswamy</v>
      </c>
      <c r="S1409" s="11" t="str">
        <f>IF(ISERROR(VLOOKUP(C1409,'WI Vs ASM'!$B$2:$K$1000,10,0)),0,(VLOOKUP(C1409,'WI Vs ASM'!$B$2:$K$1000,10,0)))</f>
        <v>Ron Gilmour</v>
      </c>
      <c r="T1409" s="11" t="str">
        <f>IF(ISERROR(VLOOKUP(C1409,'WI Vs ASM'!$B$2:$L$1000,11,0)),0,(VLOOKUP(C1409,'WI Vs ASM'!$B$2:$L$1000,11,0)))</f>
        <v>Ron Gilmour</v>
      </c>
      <c r="U1409" s="11" t="str">
        <f t="shared" si="593"/>
        <v>WR533960</v>
      </c>
      <c r="V1409" s="11" t="str">
        <f t="shared" si="587"/>
        <v>No</v>
      </c>
      <c r="W1409" s="11" t="str">
        <f t="shared" si="588"/>
        <v>Yes</v>
      </c>
      <c r="X1409" s="11" t="str">
        <f t="shared" si="589"/>
        <v>No</v>
      </c>
      <c r="Y1409" s="11" t="str">
        <f t="shared" si="590"/>
        <v>No</v>
      </c>
      <c r="Z1409" s="11" t="str">
        <f t="shared" si="591"/>
        <v>No</v>
      </c>
      <c r="AA1409" s="11" t="str">
        <f t="shared" si="594"/>
        <v>No</v>
      </c>
      <c r="AB1409" s="11">
        <f>IF(ISERROR(VLOOKUP(U1409,'ITWR Dump'!$A$2:$Y$5000,24,0)),0,(VLOOKUP('ILC Report'!U1409,'ITWR Dump'!$A$2:$Y$5000,24,0)))</f>
        <v>0</v>
      </c>
      <c r="AC1409" s="11" t="str">
        <f t="shared" si="595"/>
        <v>No</v>
      </c>
      <c r="AD1409" s="11" t="str">
        <f t="shared" si="596"/>
        <v/>
      </c>
      <c r="AE1409" s="11">
        <f>IF(ISERROR(VLOOKUP(U1409,'ITWR Dump'!$A$2:$Y$5000,13,0)),0,(VLOOKUP(U1409,'ITWR Dump'!$A$2:$Y$5000,13,0)))</f>
        <v>0</v>
      </c>
      <c r="AF1409" s="11">
        <f>IF(ISERROR(VLOOKUP(U1409,'ITWR Dump'!$A$2:$Y$5000,11,0)),0,(VLOOKUP(U1409,'ITWR Dump'!$A$2:$Y$5000,11,0)))</f>
        <v>0</v>
      </c>
      <c r="AG1409" s="11">
        <f>IF(ISERROR(VLOOKUP(U1409,'ITWR Dump'!$A$2:$Y$5000,2,0)),0,(VLOOKUP(U1409,'ITWR Dump'!$A$2:$Y$5000,2,0)))</f>
        <v>0</v>
      </c>
      <c r="AH1409" s="11">
        <f>IF(ISERROR(VLOOKUP(U1409,'ITWR Dump'!$A$2:$Y$5000,14,0)),0,(VLOOKUP(U1409,'ITWR Dump'!$A$2:$Y$5000,14,0)))</f>
        <v>0</v>
      </c>
      <c r="AI1409" s="11" t="str">
        <f t="shared" si="597"/>
        <v>11-Enhancement Offshore</v>
      </c>
      <c r="AJ1409" s="11" t="str">
        <f t="shared" si="598"/>
        <v>Offshore</v>
      </c>
      <c r="AK1409" s="11" t="str">
        <f>IF(ISERROR(VLOOKUP(A1409,'Team Data'!$C$2:$U$213,17,0)),0,(VLOOKUP(A1409,'Team Data'!$C$2:$U$213,17,0)))</f>
        <v>Open System</v>
      </c>
      <c r="AL1409" s="11" t="str">
        <f t="shared" si="599"/>
        <v>2017-04-24</v>
      </c>
      <c r="AM1409" s="11">
        <f>IF(ISERROR(VLOOKUP(U1409,'ITWR Dump'!$A$2:$Y$5000,16,0)),0,(VLOOKUP(U1409,'ITWR Dump'!$A$2:$Y$5000,16,0)))</f>
        <v>0</v>
      </c>
      <c r="AN1409" s="11">
        <f>IF(ISERROR(VLOOKUP(U1409,'ITWR Dump'!$A$2:$Y$5000,18,0)),0,(VLOOKUP(U1409,'ITWR Dump'!$A$2:$Y$5000,18,0)))</f>
        <v>0</v>
      </c>
      <c r="AO1409" s="11">
        <f>IF(ISERROR(VLOOKUP(U1409,'ITWR Dump'!$A$2:$Y$5000,25,0)),0,(VLOOKUP('ILC Report'!U1409,'ITWR Dump'!$A$2:$Y$5000,25,0)))</f>
        <v>0</v>
      </c>
      <c r="AP1409" s="11">
        <f t="shared" si="600"/>
        <v>0</v>
      </c>
      <c r="AQ1409" s="26">
        <f t="shared" si="601"/>
        <v>0</v>
      </c>
      <c r="AR1409" s="26">
        <f t="shared" si="602"/>
        <v>0</v>
      </c>
      <c r="AS1409" s="26">
        <f t="shared" si="603"/>
        <v>0</v>
      </c>
      <c r="AT1409" s="26">
        <f t="shared" si="604"/>
        <v>0</v>
      </c>
      <c r="AU1409" s="26">
        <f t="shared" si="605"/>
        <v>0</v>
      </c>
      <c r="AV1409" s="26">
        <f t="shared" si="606"/>
        <v>0</v>
      </c>
      <c r="AW1409" s="11" t="s">
        <v>653</v>
      </c>
      <c r="AX1409" s="11" t="str">
        <f>VLOOKUP(L1409,Group!$A$2:$B$1000,2,0)</f>
        <v>Enhancement</v>
      </c>
      <c r="AY1409" s="11">
        <f>IF(ISERROR(VLOOKUP(U1409,'ITWR Dump'!$A$2:$Y$5000,15,0)),0,(VLOOKUP('ILC Report'!U1409,'ITWR Dump'!$A$2:$Y$5000,15,0)))</f>
        <v>0</v>
      </c>
      <c r="AZ1409" s="11" t="str">
        <f t="shared" si="607"/>
        <v>No</v>
      </c>
      <c r="BA1409" s="11" t="str">
        <f t="shared" si="608"/>
        <v>BKI</v>
      </c>
      <c r="BB1409" s="11" t="str">
        <f t="shared" si="609"/>
        <v>EL</v>
      </c>
      <c r="BC1409" s="11" t="str">
        <f t="shared" si="610"/>
        <v>No</v>
      </c>
    </row>
    <row r="1410" spans="1:55" x14ac:dyDescent="0.3">
      <c r="A1410" s="11" t="s">
        <v>690</v>
      </c>
      <c r="B1410" s="11" t="s">
        <v>1881</v>
      </c>
      <c r="C1410" s="11" t="s">
        <v>554</v>
      </c>
      <c r="D1410" s="11" t="s">
        <v>2628</v>
      </c>
      <c r="E1410" s="38" t="s">
        <v>2903</v>
      </c>
      <c r="F1410" s="11">
        <v>15</v>
      </c>
      <c r="G1410" s="40" t="s">
        <v>218</v>
      </c>
      <c r="H1410" s="11" t="str">
        <f t="shared" si="592"/>
        <v>Regular</v>
      </c>
      <c r="I1410" s="11" t="str">
        <f t="shared" ref="I1410:I1473" si="611">Locationdetails(J1410)</f>
        <v>INDIA</v>
      </c>
      <c r="J1410" s="11" t="str">
        <f>IF(ISERROR(VLOOKUP(C1410,'WI Vs ASM'!$B$2:$E$1000,4,0)),0,(VLOOKUP(C1410,'WI Vs ASM'!$B$2:$E$1000,4,0)))</f>
        <v>Offshore</v>
      </c>
      <c r="K1410" s="11" t="str">
        <f>IF(ISERROR(VLOOKUP(C1410,'WI Vs ASM'!$B$2:$F$1000,5,0)),0,(VLOOKUP(C1410,'WI Vs ASM'!$B$2:$F$1000,5,0)))</f>
        <v>01-Fixed Price</v>
      </c>
      <c r="L1410" s="11" t="str">
        <f>IF(ISERROR(VLOOKUP(C1410,'WI Vs ASM'!$B$2:$D$1000,3,0)),0,(VLOOKUP(C1410,'WI Vs ASM'!$B$2:$D$1000,3,0)))</f>
        <v>01-Maintenance Offshore</v>
      </c>
      <c r="M1410" s="11" t="str">
        <f>IF(ISERROR(VLOOKUP(C1410,'WI Vs ASM'!$B$2:$I$1000,8,0)),0,(VLOOKUP(C1410,'WI Vs ASM'!$B$2:$I$1000,8,0)))</f>
        <v>Rahul Soman</v>
      </c>
      <c r="N1410" s="11" t="str">
        <f>IF(ISERROR(VLOOKUP(C1410,'WI Vs ASM'!$B$2:$G$1000,6,0)),0,(VLOOKUP(C1410,'WI Vs ASM'!$B$2:$G$1000,6,0)))</f>
        <v>CILS</v>
      </c>
      <c r="O1410" s="11" t="str">
        <f>IF(ISERROR(VLOOKUP(C1410,'WI Vs ASM'!$B$2:$H$1000,7,0)),0,(VLOOKUP(C1410,'WI Vs ASM'!$B$2:$H$1000,7,0)))</f>
        <v>CIS</v>
      </c>
      <c r="P1410" s="11" t="str">
        <f t="shared" ref="P1410:P1473" si="612">TEXT(E1410,"MMM-YY")</f>
        <v>May-17</v>
      </c>
      <c r="Q1410" s="11" t="str">
        <f t="shared" ref="Q1410:Q1473" si="613">Quarterdetails(P1410)</f>
        <v>Q2</v>
      </c>
      <c r="R1410" s="11" t="str">
        <f>IF(ISERROR(VLOOKUP(C1410,'WI Vs ASM'!$B$2:$J$1000,9,0)),0,(VLOOKUP(C1410,'WI Vs ASM'!$B$2:$J$1000,9,0)))</f>
        <v>Jyothi Pai</v>
      </c>
      <c r="S1410" s="11" t="str">
        <f>IF(ISERROR(VLOOKUP(C1410,'WI Vs ASM'!$B$2:$K$1000,10,0)),0,(VLOOKUP(C1410,'WI Vs ASM'!$B$2:$K$1000,10,0)))</f>
        <v>Saju Bhaskaran</v>
      </c>
      <c r="T1410" s="11" t="str">
        <f>IF(ISERROR(VLOOKUP(C1410,'WI Vs ASM'!$B$2:$L$1000,11,0)),0,(VLOOKUP(C1410,'WI Vs ASM'!$B$2:$L$1000,11,0)))</f>
        <v>Sreekala Balasubramanian</v>
      </c>
      <c r="U1410" s="11" t="str">
        <f t="shared" si="593"/>
        <v>WR736303</v>
      </c>
      <c r="V1410" s="11" t="str">
        <f t="shared" ref="V1410:V1473" si="614">IF(OR(AP1410=1,AQ1410=1,AR1410=1,AS1410=1,AT1410=1,AU1410=1,AV1410=1),"Yes","No")</f>
        <v>No</v>
      </c>
      <c r="W1410" s="11" t="str">
        <f t="shared" ref="W1410:W1473" si="615">IF(V1410&lt;&gt;"Yes",IF(AND(K1410&lt;&gt;"09-NonBillable"),"Yes","No"),"No")</f>
        <v>Yes</v>
      </c>
      <c r="X1410" s="11" t="str">
        <f t="shared" ref="X1410:X1473" si="616">IF(ISERROR(IF(OR(RIGHT(C1410,2)="LB",(RIGHT(C1410,2)="MG"),(C1410="WAFCOGEN")),"Yes","No")),"No",(IF(OR(RIGHT(C1410,2)="LB",(RIGHT(C1410,2)="MG"),(C1410="WAFCOGEN")),"Yes","No")))</f>
        <v>No</v>
      </c>
      <c r="Y1410" s="11" t="str">
        <f t="shared" ref="Y1410:Y1473" si="617">CTCdetails(AE1410)</f>
        <v>No</v>
      </c>
      <c r="Z1410" s="11" t="str">
        <f t="shared" ref="Z1410:Z1473" si="618">Ignitedetails(C1410)</f>
        <v>No</v>
      </c>
      <c r="AA1410" s="11" t="str">
        <f t="shared" si="594"/>
        <v>No</v>
      </c>
      <c r="AB1410" s="11">
        <f>IF(ISERROR(VLOOKUP(U1410,'ITWR Dump'!$A$2:$Y$5000,24,0)),0,(VLOOKUP('ILC Report'!U1410,'ITWR Dump'!$A$2:$Y$5000,24,0)))</f>
        <v>0</v>
      </c>
      <c r="AC1410" s="11" t="str">
        <f t="shared" si="595"/>
        <v>No</v>
      </c>
      <c r="AD1410" s="11" t="str">
        <f t="shared" si="596"/>
        <v/>
      </c>
      <c r="AE1410" s="11">
        <f>IF(ISERROR(VLOOKUP(U1410,'ITWR Dump'!$A$2:$Y$5000,13,0)),0,(VLOOKUP(U1410,'ITWR Dump'!$A$2:$Y$5000,13,0)))</f>
        <v>0</v>
      </c>
      <c r="AF1410" s="11">
        <f>IF(ISERROR(VLOOKUP(U1410,'ITWR Dump'!$A$2:$Y$5000,11,0)),0,(VLOOKUP(U1410,'ITWR Dump'!$A$2:$Y$5000,11,0)))</f>
        <v>0</v>
      </c>
      <c r="AG1410" s="11">
        <f>IF(ISERROR(VLOOKUP(U1410,'ITWR Dump'!$A$2:$Y$5000,2,0)),0,(VLOOKUP(U1410,'ITWR Dump'!$A$2:$Y$5000,2,0)))</f>
        <v>0</v>
      </c>
      <c r="AH1410" s="11">
        <f>IF(ISERROR(VLOOKUP(U1410,'ITWR Dump'!$A$2:$Y$5000,14,0)),0,(VLOOKUP(U1410,'ITWR Dump'!$A$2:$Y$5000,14,0)))</f>
        <v>0</v>
      </c>
      <c r="AI1410" s="11" t="str">
        <f t="shared" si="597"/>
        <v>01-Maintenance Offshore</v>
      </c>
      <c r="AJ1410" s="11" t="str">
        <f t="shared" si="598"/>
        <v>Offshore</v>
      </c>
      <c r="AK1410" s="11" t="str">
        <f>IF(ISERROR(VLOOKUP(A1410,'Team Data'!$C$2:$U$213,17,0)),0,(VLOOKUP(A1410,'Team Data'!$C$2:$U$213,17,0)))</f>
        <v>Open System</v>
      </c>
      <c r="AL1410" s="11" t="str">
        <f t="shared" si="599"/>
        <v>2017-04-24</v>
      </c>
      <c r="AM1410" s="11">
        <f>IF(ISERROR(VLOOKUP(U1410,'ITWR Dump'!$A$2:$Y$5000,16,0)),0,(VLOOKUP(U1410,'ITWR Dump'!$A$2:$Y$5000,16,0)))</f>
        <v>0</v>
      </c>
      <c r="AN1410" s="11">
        <f>IF(ISERROR(VLOOKUP(U1410,'ITWR Dump'!$A$2:$Y$5000,18,0)),0,(VLOOKUP(U1410,'ITWR Dump'!$A$2:$Y$5000,18,0)))</f>
        <v>0</v>
      </c>
      <c r="AO1410" s="11">
        <f>IF(ISERROR(VLOOKUP(U1410,'ITWR Dump'!$A$2:$Y$5000,25,0)),0,(VLOOKUP('ILC Report'!U1410,'ITWR Dump'!$A$2:$Y$5000,25,0)))</f>
        <v>0</v>
      </c>
      <c r="AP1410" s="11">
        <f t="shared" si="600"/>
        <v>0</v>
      </c>
      <c r="AQ1410" s="26">
        <f t="shared" si="601"/>
        <v>0</v>
      </c>
      <c r="AR1410" s="26">
        <f t="shared" si="602"/>
        <v>0</v>
      </c>
      <c r="AS1410" s="26">
        <f t="shared" si="603"/>
        <v>0</v>
      </c>
      <c r="AT1410" s="26">
        <f t="shared" si="604"/>
        <v>0</v>
      </c>
      <c r="AU1410" s="26">
        <f t="shared" si="605"/>
        <v>0</v>
      </c>
      <c r="AV1410" s="26">
        <f t="shared" si="606"/>
        <v>0</v>
      </c>
      <c r="AW1410" s="11" t="s">
        <v>653</v>
      </c>
      <c r="AX1410" s="11" t="str">
        <f>VLOOKUP(L1410,Group!$A$2:$B$1000,2,0)</f>
        <v>Maintenance</v>
      </c>
      <c r="AY1410" s="11">
        <f>IF(ISERROR(VLOOKUP(U1410,'ITWR Dump'!$A$2:$Y$5000,15,0)),0,(VLOOKUP('ILC Report'!U1410,'ITWR Dump'!$A$2:$Y$5000,15,0)))</f>
        <v>0</v>
      </c>
      <c r="AZ1410" s="11" t="str">
        <f t="shared" si="607"/>
        <v>Yes</v>
      </c>
      <c r="BA1410" s="11" t="str">
        <f t="shared" si="608"/>
        <v>BKI</v>
      </c>
      <c r="BB1410" s="11" t="str">
        <f t="shared" si="609"/>
        <v>MN</v>
      </c>
      <c r="BC1410" s="11" t="str">
        <f t="shared" si="610"/>
        <v>No</v>
      </c>
    </row>
    <row r="1411" spans="1:55" x14ac:dyDescent="0.3">
      <c r="A1411" s="11" t="s">
        <v>690</v>
      </c>
      <c r="B1411" s="11" t="s">
        <v>1881</v>
      </c>
      <c r="C1411" s="11" t="s">
        <v>583</v>
      </c>
      <c r="D1411" s="11" t="s">
        <v>2026</v>
      </c>
      <c r="E1411" s="38" t="s">
        <v>2903</v>
      </c>
      <c r="F1411" s="11">
        <v>10</v>
      </c>
      <c r="G1411" s="40" t="s">
        <v>218</v>
      </c>
      <c r="H1411" s="11" t="str">
        <f t="shared" ref="H1411:H1474" si="619">Shiftdetails($G1411)</f>
        <v>Regular</v>
      </c>
      <c r="I1411" s="11" t="str">
        <f t="shared" si="611"/>
        <v>INDIA</v>
      </c>
      <c r="J1411" s="11" t="str">
        <f>IF(ISERROR(VLOOKUP(C1411,'WI Vs ASM'!$B$2:$E$1000,4,0)),0,(VLOOKUP(C1411,'WI Vs ASM'!$B$2:$E$1000,4,0)))</f>
        <v>Offshore</v>
      </c>
      <c r="K1411" s="11" t="str">
        <f>IF(ISERROR(VLOOKUP(C1411,'WI Vs ASM'!$B$2:$F$1000,5,0)),0,(VLOOKUP(C1411,'WI Vs ASM'!$B$2:$F$1000,5,0)))</f>
        <v>02-Variable Billable</v>
      </c>
      <c r="L1411" s="11" t="str">
        <f>IF(ISERROR(VLOOKUP(C1411,'WI Vs ASM'!$B$2:$D$1000,3,0)),0,(VLOOKUP(C1411,'WI Vs ASM'!$B$2:$D$1000,3,0)))</f>
        <v>11-Enhancement Offshore</v>
      </c>
      <c r="M1411" s="11" t="str">
        <f>IF(ISERROR(VLOOKUP(C1411,'WI Vs ASM'!$B$2:$I$1000,8,0)),0,(VLOOKUP(C1411,'WI Vs ASM'!$B$2:$I$1000,8,0)))</f>
        <v>Prakash Varadachari</v>
      </c>
      <c r="N1411" s="11" t="str">
        <f>IF(ISERROR(VLOOKUP(C1411,'WI Vs ASM'!$B$2:$G$1000,6,0)),0,(VLOOKUP(C1411,'WI Vs ASM'!$B$2:$G$1000,6,0)))</f>
        <v>Shared Services</v>
      </c>
      <c r="O1411" s="11" t="str">
        <f>IF(ISERROR(VLOOKUP(C1411,'WI Vs ASM'!$B$2:$H$1000,7,0)),0,(VLOOKUP(C1411,'WI Vs ASM'!$B$2:$H$1000,7,0)))</f>
        <v>Shared Services</v>
      </c>
      <c r="P1411" s="11" t="str">
        <f t="shared" si="612"/>
        <v>May-17</v>
      </c>
      <c r="Q1411" s="11" t="str">
        <f t="shared" si="613"/>
        <v>Q2</v>
      </c>
      <c r="R1411" s="11" t="str">
        <f>IF(ISERROR(VLOOKUP(C1411,'WI Vs ASM'!$B$2:$J$1000,9,0)),0,(VLOOKUP(C1411,'WI Vs ASM'!$B$2:$J$1000,9,0)))</f>
        <v>Chandraprabha Palaniswamy</v>
      </c>
      <c r="S1411" s="11" t="str">
        <f>IF(ISERROR(VLOOKUP(C1411,'WI Vs ASM'!$B$2:$K$1000,10,0)),0,(VLOOKUP(C1411,'WI Vs ASM'!$B$2:$K$1000,10,0)))</f>
        <v>Vasudevan Srinivasan</v>
      </c>
      <c r="T1411" s="11" t="str">
        <f>IF(ISERROR(VLOOKUP(C1411,'WI Vs ASM'!$B$2:$L$1000,11,0)),0,(VLOOKUP(C1411,'WI Vs ASM'!$B$2:$L$1000,11,0)))</f>
        <v>Noha Salama</v>
      </c>
      <c r="U1411" s="11" t="str">
        <f t="shared" ref="U1411:U1474" si="620">IF(ISERROR(MID((UPPER(D1411)),(FIND("WR",(UPPER(D1411)),1)),8)),MID((UPPER(D1411)),(FIND("ENH",(UPPER(D1411)),1)),9),MID((UPPER(D1411)),(FIND("WR",(UPPER(D1411)),1)),8))</f>
        <v>WR736484</v>
      </c>
      <c r="V1411" s="11" t="str">
        <f t="shared" si="614"/>
        <v>No</v>
      </c>
      <c r="W1411" s="11" t="str">
        <f t="shared" si="615"/>
        <v>Yes</v>
      </c>
      <c r="X1411" s="11" t="str">
        <f t="shared" si="616"/>
        <v>No</v>
      </c>
      <c r="Y1411" s="11" t="str">
        <f t="shared" si="617"/>
        <v>No</v>
      </c>
      <c r="Z1411" s="11" t="str">
        <f t="shared" si="618"/>
        <v>No</v>
      </c>
      <c r="AA1411" s="11" t="str">
        <f t="shared" ref="AA1411:AA1474" si="621">RTCdetails(AE1411,AY1411)</f>
        <v>No</v>
      </c>
      <c r="AB1411" s="11">
        <f>IF(ISERROR(VLOOKUP(U1411,'ITWR Dump'!$A$2:$Y$5000,24,0)),0,(VLOOKUP('ILC Report'!U1411,'ITWR Dump'!$A$2:$Y$5000,24,0)))</f>
        <v>0</v>
      </c>
      <c r="AC1411" s="11" t="str">
        <f t="shared" ref="AC1411:AC1474" si="622">Billable(X1411,Y1411,Z1411,AA1411,BC1411)</f>
        <v>No</v>
      </c>
      <c r="AD1411" s="11" t="str">
        <f t="shared" ref="AD1411:AD1474" si="623">IF(X1411="Yes",$X$1,IF(Y1411="Yes",$Y$1,IF(Z1411="Yes",$Z$1,IF(AA1411="Yes",$AA$1,""))))</f>
        <v/>
      </c>
      <c r="AE1411" s="11">
        <f>IF(ISERROR(VLOOKUP(U1411,'ITWR Dump'!$A$2:$Y$5000,13,0)),0,(VLOOKUP(U1411,'ITWR Dump'!$A$2:$Y$5000,13,0)))</f>
        <v>0</v>
      </c>
      <c r="AF1411" s="11">
        <f>IF(ISERROR(VLOOKUP(U1411,'ITWR Dump'!$A$2:$Y$5000,11,0)),0,(VLOOKUP(U1411,'ITWR Dump'!$A$2:$Y$5000,11,0)))</f>
        <v>0</v>
      </c>
      <c r="AG1411" s="11">
        <f>IF(ISERROR(VLOOKUP(U1411,'ITWR Dump'!$A$2:$Y$5000,2,0)),0,(VLOOKUP(U1411,'ITWR Dump'!$A$2:$Y$5000,2,0)))</f>
        <v>0</v>
      </c>
      <c r="AH1411" s="11">
        <f>IF(ISERROR(VLOOKUP(U1411,'ITWR Dump'!$A$2:$Y$5000,14,0)),0,(VLOOKUP(U1411,'ITWR Dump'!$A$2:$Y$5000,14,0)))</f>
        <v>0</v>
      </c>
      <c r="AI1411" s="11" t="str">
        <f t="shared" ref="AI1411:AI1474" si="624">UdfCategory(H1411,L1411,AJ1411)</f>
        <v>11-Enhancement Offshore</v>
      </c>
      <c r="AJ1411" s="11" t="str">
        <f t="shared" ref="AJ1411:AJ1474" si="625">OnOffLanded(A1411,C1411,J1411)</f>
        <v>Offshore</v>
      </c>
      <c r="AK1411" s="11" t="str">
        <f>IF(ISERROR(VLOOKUP(A1411,'Team Data'!$C$2:$U$213,17,0)),0,(VLOOKUP(A1411,'Team Data'!$C$2:$U$213,17,0)))</f>
        <v>Open System</v>
      </c>
      <c r="AL1411" s="11" t="str">
        <f t="shared" ref="AL1411:AL1474" si="626">LEFT(AW1411,10)</f>
        <v>2017-04-24</v>
      </c>
      <c r="AM1411" s="11">
        <f>IF(ISERROR(VLOOKUP(U1411,'ITWR Dump'!$A$2:$Y$5000,16,0)),0,(VLOOKUP(U1411,'ITWR Dump'!$A$2:$Y$5000,16,0)))</f>
        <v>0</v>
      </c>
      <c r="AN1411" s="11">
        <f>IF(ISERROR(VLOOKUP(U1411,'ITWR Dump'!$A$2:$Y$5000,18,0)),0,(VLOOKUP(U1411,'ITWR Dump'!$A$2:$Y$5000,18,0)))</f>
        <v>0</v>
      </c>
      <c r="AO1411" s="11">
        <f>IF(ISERROR(VLOOKUP(U1411,'ITWR Dump'!$A$2:$Y$5000,25,0)),0,(VLOOKUP('ILC Report'!U1411,'ITWR Dump'!$A$2:$Y$5000,25,0)))</f>
        <v>0</v>
      </c>
      <c r="AP1411" s="11">
        <f t="shared" ref="AP1411:AP1474" si="627">IFERROR(FIND("INC0",D1411,1),0)</f>
        <v>0</v>
      </c>
      <c r="AQ1411" s="26">
        <f t="shared" ref="AQ1411:AQ1474" si="628">IFERROR(FIND("INC1",D1411,1),0)</f>
        <v>0</v>
      </c>
      <c r="AR1411" s="26">
        <f t="shared" ref="AR1411:AR1474" si="629">IFERROR(FIND("INC2",D1411,1),0)</f>
        <v>0</v>
      </c>
      <c r="AS1411" s="26">
        <f t="shared" ref="AS1411:AS1474" si="630">IFERROR(FIND("INC3",D1411,1),0)</f>
        <v>0</v>
      </c>
      <c r="AT1411" s="26">
        <f t="shared" ref="AT1411:AT1474" si="631">IFERROR(FIND("INC4",D1411,1),0)</f>
        <v>0</v>
      </c>
      <c r="AU1411" s="26">
        <f t="shared" ref="AU1411:AU1474" si="632">IFERROR(FIND("INC 0",D1411,1),0)</f>
        <v>0</v>
      </c>
      <c r="AV1411" s="26">
        <f t="shared" ref="AV1411:AV1474" si="633">IFERROR(FIND("INC 1",D1411,1),0)</f>
        <v>0</v>
      </c>
      <c r="AW1411" s="11" t="s">
        <v>653</v>
      </c>
      <c r="AX1411" s="11" t="str">
        <f>VLOOKUP(L1411,Group!$A$2:$B$1000,2,0)</f>
        <v>Enhancement</v>
      </c>
      <c r="AY1411" s="11">
        <f>IF(ISERROR(VLOOKUP(U1411,'ITWR Dump'!$A$2:$Y$5000,15,0)),0,(VLOOKUP('ILC Report'!U1411,'ITWR Dump'!$A$2:$Y$5000,15,0)))</f>
        <v>0</v>
      </c>
      <c r="AZ1411" s="11" t="str">
        <f t="shared" ref="AZ1411:AZ1474" si="634">Adoc(BB1411,D1411)</f>
        <v>No</v>
      </c>
      <c r="BA1411" s="11" t="str">
        <f t="shared" ref="BA1411:BA1474" si="635">LEFT(C1411,3)</f>
        <v>BKI</v>
      </c>
      <c r="BB1411" s="11" t="str">
        <f t="shared" ref="BB1411:BB1474" si="636">RIGHT(C1411,2)</f>
        <v>EM</v>
      </c>
      <c r="BC1411" s="11" t="str">
        <f t="shared" ref="BC1411:BC1474" si="637">Work(AF1411)</f>
        <v>No</v>
      </c>
    </row>
    <row r="1412" spans="1:55" x14ac:dyDescent="0.3">
      <c r="A1412" s="11" t="s">
        <v>690</v>
      </c>
      <c r="B1412" s="11" t="s">
        <v>1881</v>
      </c>
      <c r="C1412" s="11" t="s">
        <v>614</v>
      </c>
      <c r="D1412" s="11" t="s">
        <v>2624</v>
      </c>
      <c r="E1412" s="38" t="s">
        <v>2904</v>
      </c>
      <c r="F1412" s="11">
        <v>18</v>
      </c>
      <c r="G1412" s="40" t="s">
        <v>218</v>
      </c>
      <c r="H1412" s="11" t="str">
        <f t="shared" si="619"/>
        <v>Regular</v>
      </c>
      <c r="I1412" s="11" t="str">
        <f t="shared" si="611"/>
        <v>INDIA</v>
      </c>
      <c r="J1412" s="11" t="str">
        <f>IF(ISERROR(VLOOKUP(C1412,'WI Vs ASM'!$B$2:$E$1000,4,0)),0,(VLOOKUP(C1412,'WI Vs ASM'!$B$2:$E$1000,4,0)))</f>
        <v>Offshore</v>
      </c>
      <c r="K1412" s="11" t="str">
        <f>IF(ISERROR(VLOOKUP(C1412,'WI Vs ASM'!$B$2:$F$1000,5,0)),0,(VLOOKUP(C1412,'WI Vs ASM'!$B$2:$F$1000,5,0)))</f>
        <v>02-Variable Billable</v>
      </c>
      <c r="L1412" s="11" t="str">
        <f>IF(ISERROR(VLOOKUP(C1412,'WI Vs ASM'!$B$2:$D$1000,3,0)),0,(VLOOKUP(C1412,'WI Vs ASM'!$B$2:$D$1000,3,0)))</f>
        <v>11-Enhancement Offshore</v>
      </c>
      <c r="M1412" s="11" t="str">
        <f>IF(ISERROR(VLOOKUP(C1412,'WI Vs ASM'!$B$2:$I$1000,8,0)),0,(VLOOKUP(C1412,'WI Vs ASM'!$B$2:$I$1000,8,0)))</f>
        <v>Teja K Kollala</v>
      </c>
      <c r="N1412" s="11" t="str">
        <f>IF(ISERROR(VLOOKUP(C1412,'WI Vs ASM'!$B$2:$G$1000,6,0)),0,(VLOOKUP(C1412,'WI Vs ASM'!$B$2:$G$1000,6,0)))</f>
        <v>FFIC Account Team</v>
      </c>
      <c r="O1412" s="11" t="str">
        <f>IF(ISERROR(VLOOKUP(C1412,'WI Vs ASM'!$B$2:$H$1000,7,0)),0,(VLOOKUP(C1412,'WI Vs ASM'!$B$2:$H$1000,7,0)))</f>
        <v>FFIC Account Team</v>
      </c>
      <c r="P1412" s="11" t="str">
        <f t="shared" si="612"/>
        <v>May-17</v>
      </c>
      <c r="Q1412" s="11" t="str">
        <f t="shared" si="613"/>
        <v>Q2</v>
      </c>
      <c r="R1412" s="11" t="str">
        <f>IF(ISERROR(VLOOKUP(C1412,'WI Vs ASM'!$B$2:$J$1000,9,0)),0,(VLOOKUP(C1412,'WI Vs ASM'!$B$2:$J$1000,9,0)))</f>
        <v>Chandraprabha Palaniswamy</v>
      </c>
      <c r="S1412" s="11" t="str">
        <f>IF(ISERROR(VLOOKUP(C1412,'WI Vs ASM'!$B$2:$K$1000,10,0)),0,(VLOOKUP(C1412,'WI Vs ASM'!$B$2:$K$1000,10,0)))</f>
        <v>Ron Gilmour</v>
      </c>
      <c r="T1412" s="11" t="str">
        <f>IF(ISERROR(VLOOKUP(C1412,'WI Vs ASM'!$B$2:$L$1000,11,0)),0,(VLOOKUP(C1412,'WI Vs ASM'!$B$2:$L$1000,11,0)))</f>
        <v>Ron Gilmour</v>
      </c>
      <c r="U1412" s="11" t="str">
        <f t="shared" si="620"/>
        <v>WR533960</v>
      </c>
      <c r="V1412" s="11" t="str">
        <f t="shared" si="614"/>
        <v>No</v>
      </c>
      <c r="W1412" s="11" t="str">
        <f t="shared" si="615"/>
        <v>Yes</v>
      </c>
      <c r="X1412" s="11" t="str">
        <f t="shared" si="616"/>
        <v>No</v>
      </c>
      <c r="Y1412" s="11" t="str">
        <f t="shared" si="617"/>
        <v>No</v>
      </c>
      <c r="Z1412" s="11" t="str">
        <f t="shared" si="618"/>
        <v>No</v>
      </c>
      <c r="AA1412" s="11" t="str">
        <f t="shared" si="621"/>
        <v>No</v>
      </c>
      <c r="AB1412" s="11">
        <f>IF(ISERROR(VLOOKUP(U1412,'ITWR Dump'!$A$2:$Y$5000,24,0)),0,(VLOOKUP('ILC Report'!U1412,'ITWR Dump'!$A$2:$Y$5000,24,0)))</f>
        <v>0</v>
      </c>
      <c r="AC1412" s="11" t="str">
        <f t="shared" si="622"/>
        <v>No</v>
      </c>
      <c r="AD1412" s="11" t="str">
        <f t="shared" si="623"/>
        <v/>
      </c>
      <c r="AE1412" s="11">
        <f>IF(ISERROR(VLOOKUP(U1412,'ITWR Dump'!$A$2:$Y$5000,13,0)),0,(VLOOKUP(U1412,'ITWR Dump'!$A$2:$Y$5000,13,0)))</f>
        <v>0</v>
      </c>
      <c r="AF1412" s="11">
        <f>IF(ISERROR(VLOOKUP(U1412,'ITWR Dump'!$A$2:$Y$5000,11,0)),0,(VLOOKUP(U1412,'ITWR Dump'!$A$2:$Y$5000,11,0)))</f>
        <v>0</v>
      </c>
      <c r="AG1412" s="11">
        <f>IF(ISERROR(VLOOKUP(U1412,'ITWR Dump'!$A$2:$Y$5000,2,0)),0,(VLOOKUP(U1412,'ITWR Dump'!$A$2:$Y$5000,2,0)))</f>
        <v>0</v>
      </c>
      <c r="AH1412" s="11">
        <f>IF(ISERROR(VLOOKUP(U1412,'ITWR Dump'!$A$2:$Y$5000,14,0)),0,(VLOOKUP(U1412,'ITWR Dump'!$A$2:$Y$5000,14,0)))</f>
        <v>0</v>
      </c>
      <c r="AI1412" s="11" t="str">
        <f t="shared" si="624"/>
        <v>11-Enhancement Offshore</v>
      </c>
      <c r="AJ1412" s="11" t="str">
        <f t="shared" si="625"/>
        <v>Offshore</v>
      </c>
      <c r="AK1412" s="11" t="str">
        <f>IF(ISERROR(VLOOKUP(A1412,'Team Data'!$C$2:$U$213,17,0)),0,(VLOOKUP(A1412,'Team Data'!$C$2:$U$213,17,0)))</f>
        <v>Open System</v>
      </c>
      <c r="AL1412" s="11" t="str">
        <f t="shared" si="626"/>
        <v>2017-04-24</v>
      </c>
      <c r="AM1412" s="11">
        <f>IF(ISERROR(VLOOKUP(U1412,'ITWR Dump'!$A$2:$Y$5000,16,0)),0,(VLOOKUP(U1412,'ITWR Dump'!$A$2:$Y$5000,16,0)))</f>
        <v>0</v>
      </c>
      <c r="AN1412" s="11">
        <f>IF(ISERROR(VLOOKUP(U1412,'ITWR Dump'!$A$2:$Y$5000,18,0)),0,(VLOOKUP(U1412,'ITWR Dump'!$A$2:$Y$5000,18,0)))</f>
        <v>0</v>
      </c>
      <c r="AO1412" s="11">
        <f>IF(ISERROR(VLOOKUP(U1412,'ITWR Dump'!$A$2:$Y$5000,25,0)),0,(VLOOKUP('ILC Report'!U1412,'ITWR Dump'!$A$2:$Y$5000,25,0)))</f>
        <v>0</v>
      </c>
      <c r="AP1412" s="11">
        <f t="shared" si="627"/>
        <v>0</v>
      </c>
      <c r="AQ1412" s="26">
        <f t="shared" si="628"/>
        <v>0</v>
      </c>
      <c r="AR1412" s="26">
        <f t="shared" si="629"/>
        <v>0</v>
      </c>
      <c r="AS1412" s="26">
        <f t="shared" si="630"/>
        <v>0</v>
      </c>
      <c r="AT1412" s="26">
        <f t="shared" si="631"/>
        <v>0</v>
      </c>
      <c r="AU1412" s="26">
        <f t="shared" si="632"/>
        <v>0</v>
      </c>
      <c r="AV1412" s="26">
        <f t="shared" si="633"/>
        <v>0</v>
      </c>
      <c r="AW1412" s="11" t="s">
        <v>653</v>
      </c>
      <c r="AX1412" s="11" t="str">
        <f>VLOOKUP(L1412,Group!$A$2:$B$1000,2,0)</f>
        <v>Enhancement</v>
      </c>
      <c r="AY1412" s="11">
        <f>IF(ISERROR(VLOOKUP(U1412,'ITWR Dump'!$A$2:$Y$5000,15,0)),0,(VLOOKUP('ILC Report'!U1412,'ITWR Dump'!$A$2:$Y$5000,15,0)))</f>
        <v>0</v>
      </c>
      <c r="AZ1412" s="11" t="str">
        <f t="shared" si="634"/>
        <v>No</v>
      </c>
      <c r="BA1412" s="11" t="str">
        <f t="shared" si="635"/>
        <v>BKI</v>
      </c>
      <c r="BB1412" s="11" t="str">
        <f t="shared" si="636"/>
        <v>EL</v>
      </c>
      <c r="BC1412" s="11" t="str">
        <f t="shared" si="637"/>
        <v>No</v>
      </c>
    </row>
    <row r="1413" spans="1:55" x14ac:dyDescent="0.3">
      <c r="A1413" s="11" t="s">
        <v>691</v>
      </c>
      <c r="B1413" s="11" t="s">
        <v>1882</v>
      </c>
      <c r="C1413" s="11" t="s">
        <v>555</v>
      </c>
      <c r="D1413" s="11" t="s">
        <v>2629</v>
      </c>
      <c r="E1413" s="38" t="s">
        <v>652</v>
      </c>
      <c r="F1413" s="11">
        <v>5</v>
      </c>
      <c r="G1413" s="40" t="s">
        <v>218</v>
      </c>
      <c r="H1413" s="11" t="str">
        <f t="shared" si="619"/>
        <v>Regular</v>
      </c>
      <c r="I1413" s="11" t="str">
        <f t="shared" si="611"/>
        <v>INDIA</v>
      </c>
      <c r="J1413" s="11" t="str">
        <f>IF(ISERROR(VLOOKUP(C1413,'WI Vs ASM'!$B$2:$E$1000,4,0)),0,(VLOOKUP(C1413,'WI Vs ASM'!$B$2:$E$1000,4,0)))</f>
        <v>Offshore</v>
      </c>
      <c r="K1413" s="11" t="str">
        <f>IF(ISERROR(VLOOKUP(C1413,'WI Vs ASM'!$B$2:$F$1000,5,0)),0,(VLOOKUP(C1413,'WI Vs ASM'!$B$2:$F$1000,5,0)))</f>
        <v>02-Variable Billable</v>
      </c>
      <c r="L1413" s="11" t="str">
        <f>IF(ISERROR(VLOOKUP(C1413,'WI Vs ASM'!$B$2:$D$1000,3,0)),0,(VLOOKUP(C1413,'WI Vs ASM'!$B$2:$D$1000,3,0)))</f>
        <v>11-Enhancement Offshore</v>
      </c>
      <c r="M1413" s="11" t="str">
        <f>IF(ISERROR(VLOOKUP(C1413,'WI Vs ASM'!$B$2:$I$1000,8,0)),0,(VLOOKUP(C1413,'WI Vs ASM'!$B$2:$I$1000,8,0)))</f>
        <v>Prakash Varadachari</v>
      </c>
      <c r="N1413" s="11" t="str">
        <f>IF(ISERROR(VLOOKUP(C1413,'WI Vs ASM'!$B$2:$G$1000,6,0)),0,(VLOOKUP(C1413,'WI Vs ASM'!$B$2:$G$1000,6,0)))</f>
        <v>CIS</v>
      </c>
      <c r="O1413" s="11" t="str">
        <f>IF(ISERROR(VLOOKUP(C1413,'WI Vs ASM'!$B$2:$H$1000,7,0)),0,(VLOOKUP(C1413,'WI Vs ASM'!$B$2:$H$1000,7,0)))</f>
        <v>CIS</v>
      </c>
      <c r="P1413" s="11" t="str">
        <f t="shared" si="612"/>
        <v>Apr-17</v>
      </c>
      <c r="Q1413" s="11" t="str">
        <f t="shared" si="613"/>
        <v>Q2</v>
      </c>
      <c r="R1413" s="11" t="str">
        <f>IF(ISERROR(VLOOKUP(C1413,'WI Vs ASM'!$B$2:$J$1000,9,0)),0,(VLOOKUP(C1413,'WI Vs ASM'!$B$2:$J$1000,9,0)))</f>
        <v>Chandraprabha Palaniswamy</v>
      </c>
      <c r="S1413" s="11" t="str">
        <f>IF(ISERROR(VLOOKUP(C1413,'WI Vs ASM'!$B$2:$K$1000,10,0)),0,(VLOOKUP(C1413,'WI Vs ASM'!$B$2:$K$1000,10,0)))</f>
        <v>Steve J Sorensen</v>
      </c>
      <c r="T1413" s="11" t="str">
        <f>IF(ISERROR(VLOOKUP(C1413,'WI Vs ASM'!$B$2:$L$1000,11,0)),0,(VLOOKUP(C1413,'WI Vs ASM'!$B$2:$L$1000,11,0)))</f>
        <v>Sreekala Balasubramanian</v>
      </c>
      <c r="U1413" s="11" t="str">
        <f t="shared" si="620"/>
        <v>WR736165</v>
      </c>
      <c r="V1413" s="11" t="str">
        <f t="shared" si="614"/>
        <v>No</v>
      </c>
      <c r="W1413" s="11" t="str">
        <f t="shared" si="615"/>
        <v>Yes</v>
      </c>
      <c r="X1413" s="11" t="str">
        <f t="shared" si="616"/>
        <v>No</v>
      </c>
      <c r="Y1413" s="11" t="str">
        <f t="shared" si="617"/>
        <v>No</v>
      </c>
      <c r="Z1413" s="11" t="str">
        <f t="shared" si="618"/>
        <v>No</v>
      </c>
      <c r="AA1413" s="11" t="str">
        <f t="shared" si="621"/>
        <v>No</v>
      </c>
      <c r="AB1413" s="11">
        <f>IF(ISERROR(VLOOKUP(U1413,'ITWR Dump'!$A$2:$Y$5000,24,0)),0,(VLOOKUP('ILC Report'!U1413,'ITWR Dump'!$A$2:$Y$5000,24,0)))</f>
        <v>0</v>
      </c>
      <c r="AC1413" s="11" t="str">
        <f t="shared" si="622"/>
        <v>No</v>
      </c>
      <c r="AD1413" s="11" t="str">
        <f t="shared" si="623"/>
        <v/>
      </c>
      <c r="AE1413" s="11">
        <f>IF(ISERROR(VLOOKUP(U1413,'ITWR Dump'!$A$2:$Y$5000,13,0)),0,(VLOOKUP(U1413,'ITWR Dump'!$A$2:$Y$5000,13,0)))</f>
        <v>0</v>
      </c>
      <c r="AF1413" s="11">
        <f>IF(ISERROR(VLOOKUP(U1413,'ITWR Dump'!$A$2:$Y$5000,11,0)),0,(VLOOKUP(U1413,'ITWR Dump'!$A$2:$Y$5000,11,0)))</f>
        <v>0</v>
      </c>
      <c r="AG1413" s="11">
        <f>IF(ISERROR(VLOOKUP(U1413,'ITWR Dump'!$A$2:$Y$5000,2,0)),0,(VLOOKUP(U1413,'ITWR Dump'!$A$2:$Y$5000,2,0)))</f>
        <v>0</v>
      </c>
      <c r="AH1413" s="11">
        <f>IF(ISERROR(VLOOKUP(U1413,'ITWR Dump'!$A$2:$Y$5000,14,0)),0,(VLOOKUP(U1413,'ITWR Dump'!$A$2:$Y$5000,14,0)))</f>
        <v>0</v>
      </c>
      <c r="AI1413" s="11" t="str">
        <f t="shared" si="624"/>
        <v>11-Enhancement Offshore</v>
      </c>
      <c r="AJ1413" s="11" t="str">
        <f t="shared" si="625"/>
        <v>Offshore</v>
      </c>
      <c r="AK1413" s="11" t="str">
        <f>IF(ISERROR(VLOOKUP(A1413,'Team Data'!$C$2:$U$213,17,0)),0,(VLOOKUP(A1413,'Team Data'!$C$2:$U$213,17,0)))</f>
        <v>IMS and FN</v>
      </c>
      <c r="AL1413" s="11" t="str">
        <f t="shared" si="626"/>
        <v>2017-04-24</v>
      </c>
      <c r="AM1413" s="11">
        <f>IF(ISERROR(VLOOKUP(U1413,'ITWR Dump'!$A$2:$Y$5000,16,0)),0,(VLOOKUP(U1413,'ITWR Dump'!$A$2:$Y$5000,16,0)))</f>
        <v>0</v>
      </c>
      <c r="AN1413" s="11">
        <f>IF(ISERROR(VLOOKUP(U1413,'ITWR Dump'!$A$2:$Y$5000,18,0)),0,(VLOOKUP(U1413,'ITWR Dump'!$A$2:$Y$5000,18,0)))</f>
        <v>0</v>
      </c>
      <c r="AO1413" s="11">
        <f>IF(ISERROR(VLOOKUP(U1413,'ITWR Dump'!$A$2:$Y$5000,25,0)),0,(VLOOKUP('ILC Report'!U1413,'ITWR Dump'!$A$2:$Y$5000,25,0)))</f>
        <v>0</v>
      </c>
      <c r="AP1413" s="11">
        <f t="shared" si="627"/>
        <v>0</v>
      </c>
      <c r="AQ1413" s="26">
        <f t="shared" si="628"/>
        <v>0</v>
      </c>
      <c r="AR1413" s="26">
        <f t="shared" si="629"/>
        <v>0</v>
      </c>
      <c r="AS1413" s="26">
        <f t="shared" si="630"/>
        <v>0</v>
      </c>
      <c r="AT1413" s="26">
        <f t="shared" si="631"/>
        <v>0</v>
      </c>
      <c r="AU1413" s="26">
        <f t="shared" si="632"/>
        <v>0</v>
      </c>
      <c r="AV1413" s="26">
        <f t="shared" si="633"/>
        <v>0</v>
      </c>
      <c r="AW1413" s="11" t="s">
        <v>653</v>
      </c>
      <c r="AX1413" s="11" t="str">
        <f>VLOOKUP(L1413,Group!$A$2:$B$1000,2,0)</f>
        <v>Enhancement</v>
      </c>
      <c r="AY1413" s="11">
        <f>IF(ISERROR(VLOOKUP(U1413,'ITWR Dump'!$A$2:$Y$5000,15,0)),0,(VLOOKUP('ILC Report'!U1413,'ITWR Dump'!$A$2:$Y$5000,15,0)))</f>
        <v>0</v>
      </c>
      <c r="AZ1413" s="11" t="str">
        <f t="shared" si="634"/>
        <v>No</v>
      </c>
      <c r="BA1413" s="11" t="str">
        <f t="shared" si="635"/>
        <v>BKI</v>
      </c>
      <c r="BB1413" s="11" t="str">
        <f t="shared" si="636"/>
        <v>EM</v>
      </c>
      <c r="BC1413" s="11" t="str">
        <f t="shared" si="637"/>
        <v>No</v>
      </c>
    </row>
    <row r="1414" spans="1:55" x14ac:dyDescent="0.3">
      <c r="A1414" s="11" t="s">
        <v>691</v>
      </c>
      <c r="B1414" s="11" t="s">
        <v>1882</v>
      </c>
      <c r="C1414" s="11" t="s">
        <v>559</v>
      </c>
      <c r="D1414" s="11" t="s">
        <v>2630</v>
      </c>
      <c r="E1414" s="38" t="s">
        <v>652</v>
      </c>
      <c r="F1414" s="11">
        <v>1</v>
      </c>
      <c r="G1414" s="40" t="s">
        <v>218</v>
      </c>
      <c r="H1414" s="11" t="str">
        <f t="shared" si="619"/>
        <v>Regular</v>
      </c>
      <c r="I1414" s="11" t="str">
        <f t="shared" si="611"/>
        <v>INDIA</v>
      </c>
      <c r="J1414" s="11" t="str">
        <f>IF(ISERROR(VLOOKUP(C1414,'WI Vs ASM'!$B$2:$E$1000,4,0)),0,(VLOOKUP(C1414,'WI Vs ASM'!$B$2:$E$1000,4,0)))</f>
        <v>Offshore</v>
      </c>
      <c r="K1414" s="11" t="str">
        <f>IF(ISERROR(VLOOKUP(C1414,'WI Vs ASM'!$B$2:$F$1000,5,0)),0,(VLOOKUP(C1414,'WI Vs ASM'!$B$2:$F$1000,5,0)))</f>
        <v>01-Fixed Price</v>
      </c>
      <c r="L1414" s="11" t="str">
        <f>IF(ISERROR(VLOOKUP(C1414,'WI Vs ASM'!$B$2:$D$1000,3,0)),0,(VLOOKUP(C1414,'WI Vs ASM'!$B$2:$D$1000,3,0)))</f>
        <v>01-Maintenance Offshore</v>
      </c>
      <c r="M1414" s="11" t="str">
        <f>IF(ISERROR(VLOOKUP(C1414,'WI Vs ASM'!$B$2:$I$1000,8,0)),0,(VLOOKUP(C1414,'WI Vs ASM'!$B$2:$I$1000,8,0)))</f>
        <v>Rahul Soman</v>
      </c>
      <c r="N1414" s="11" t="str">
        <f>IF(ISERROR(VLOOKUP(C1414,'WI Vs ASM'!$B$2:$G$1000,6,0)),0,(VLOOKUP(C1414,'WI Vs ASM'!$B$2:$G$1000,6,0)))</f>
        <v>CIS</v>
      </c>
      <c r="O1414" s="11" t="str">
        <f>IF(ISERROR(VLOOKUP(C1414,'WI Vs ASM'!$B$2:$H$1000,7,0)),0,(VLOOKUP(C1414,'WI Vs ASM'!$B$2:$H$1000,7,0)))</f>
        <v>CIS</v>
      </c>
      <c r="P1414" s="11" t="str">
        <f t="shared" si="612"/>
        <v>Apr-17</v>
      </c>
      <c r="Q1414" s="11" t="str">
        <f t="shared" si="613"/>
        <v>Q2</v>
      </c>
      <c r="R1414" s="11" t="str">
        <f>IF(ISERROR(VLOOKUP(C1414,'WI Vs ASM'!$B$2:$J$1000,9,0)),0,(VLOOKUP(C1414,'WI Vs ASM'!$B$2:$J$1000,9,0)))</f>
        <v>Jyothi Pai</v>
      </c>
      <c r="S1414" s="11" t="str">
        <f>IF(ISERROR(VLOOKUP(C1414,'WI Vs ASM'!$B$2:$K$1000,10,0)),0,(VLOOKUP(C1414,'WI Vs ASM'!$B$2:$K$1000,10,0)))</f>
        <v>Saju Bhaskaran</v>
      </c>
      <c r="T1414" s="11" t="str">
        <f>IF(ISERROR(VLOOKUP(C1414,'WI Vs ASM'!$B$2:$L$1000,11,0)),0,(VLOOKUP(C1414,'WI Vs ASM'!$B$2:$L$1000,11,0)))</f>
        <v>Sreekala Balasubramanian</v>
      </c>
      <c r="U1414" s="11" t="str">
        <f t="shared" si="620"/>
        <v>WR736282</v>
      </c>
      <c r="V1414" s="11" t="str">
        <f t="shared" si="614"/>
        <v>No</v>
      </c>
      <c r="W1414" s="11" t="str">
        <f t="shared" si="615"/>
        <v>Yes</v>
      </c>
      <c r="X1414" s="11" t="str">
        <f t="shared" si="616"/>
        <v>No</v>
      </c>
      <c r="Y1414" s="11" t="str">
        <f t="shared" si="617"/>
        <v>No</v>
      </c>
      <c r="Z1414" s="11" t="str">
        <f t="shared" si="618"/>
        <v>No</v>
      </c>
      <c r="AA1414" s="11" t="str">
        <f t="shared" si="621"/>
        <v>No</v>
      </c>
      <c r="AB1414" s="11">
        <f>IF(ISERROR(VLOOKUP(U1414,'ITWR Dump'!$A$2:$Y$5000,24,0)),0,(VLOOKUP('ILC Report'!U1414,'ITWR Dump'!$A$2:$Y$5000,24,0)))</f>
        <v>0</v>
      </c>
      <c r="AC1414" s="11" t="str">
        <f t="shared" si="622"/>
        <v>No</v>
      </c>
      <c r="AD1414" s="11" t="str">
        <f t="shared" si="623"/>
        <v/>
      </c>
      <c r="AE1414" s="11">
        <f>IF(ISERROR(VLOOKUP(U1414,'ITWR Dump'!$A$2:$Y$5000,13,0)),0,(VLOOKUP(U1414,'ITWR Dump'!$A$2:$Y$5000,13,0)))</f>
        <v>0</v>
      </c>
      <c r="AF1414" s="11">
        <f>IF(ISERROR(VLOOKUP(U1414,'ITWR Dump'!$A$2:$Y$5000,11,0)),0,(VLOOKUP(U1414,'ITWR Dump'!$A$2:$Y$5000,11,0)))</f>
        <v>0</v>
      </c>
      <c r="AG1414" s="11">
        <f>IF(ISERROR(VLOOKUP(U1414,'ITWR Dump'!$A$2:$Y$5000,2,0)),0,(VLOOKUP(U1414,'ITWR Dump'!$A$2:$Y$5000,2,0)))</f>
        <v>0</v>
      </c>
      <c r="AH1414" s="11">
        <f>IF(ISERROR(VLOOKUP(U1414,'ITWR Dump'!$A$2:$Y$5000,14,0)),0,(VLOOKUP(U1414,'ITWR Dump'!$A$2:$Y$5000,14,0)))</f>
        <v>0</v>
      </c>
      <c r="AI1414" s="11" t="str">
        <f t="shared" si="624"/>
        <v>01-Maintenance Offshore</v>
      </c>
      <c r="AJ1414" s="11" t="str">
        <f t="shared" si="625"/>
        <v>Offshore</v>
      </c>
      <c r="AK1414" s="11" t="str">
        <f>IF(ISERROR(VLOOKUP(A1414,'Team Data'!$C$2:$U$213,17,0)),0,(VLOOKUP(A1414,'Team Data'!$C$2:$U$213,17,0)))</f>
        <v>IMS and FN</v>
      </c>
      <c r="AL1414" s="11" t="str">
        <f t="shared" si="626"/>
        <v>2017-04-24</v>
      </c>
      <c r="AM1414" s="11">
        <f>IF(ISERROR(VLOOKUP(U1414,'ITWR Dump'!$A$2:$Y$5000,16,0)),0,(VLOOKUP(U1414,'ITWR Dump'!$A$2:$Y$5000,16,0)))</f>
        <v>0</v>
      </c>
      <c r="AN1414" s="11">
        <f>IF(ISERROR(VLOOKUP(U1414,'ITWR Dump'!$A$2:$Y$5000,18,0)),0,(VLOOKUP(U1414,'ITWR Dump'!$A$2:$Y$5000,18,0)))</f>
        <v>0</v>
      </c>
      <c r="AO1414" s="11">
        <f>IF(ISERROR(VLOOKUP(U1414,'ITWR Dump'!$A$2:$Y$5000,25,0)),0,(VLOOKUP('ILC Report'!U1414,'ITWR Dump'!$A$2:$Y$5000,25,0)))</f>
        <v>0</v>
      </c>
      <c r="AP1414" s="11">
        <f t="shared" si="627"/>
        <v>0</v>
      </c>
      <c r="AQ1414" s="26">
        <f t="shared" si="628"/>
        <v>0</v>
      </c>
      <c r="AR1414" s="26">
        <f t="shared" si="629"/>
        <v>0</v>
      </c>
      <c r="AS1414" s="26">
        <f t="shared" si="630"/>
        <v>0</v>
      </c>
      <c r="AT1414" s="26">
        <f t="shared" si="631"/>
        <v>0</v>
      </c>
      <c r="AU1414" s="26">
        <f t="shared" si="632"/>
        <v>0</v>
      </c>
      <c r="AV1414" s="26">
        <f t="shared" si="633"/>
        <v>0</v>
      </c>
      <c r="AW1414" s="11" t="s">
        <v>653</v>
      </c>
      <c r="AX1414" s="11" t="str">
        <f>VLOOKUP(L1414,Group!$A$2:$B$1000,2,0)</f>
        <v>Maintenance</v>
      </c>
      <c r="AY1414" s="11">
        <f>IF(ISERROR(VLOOKUP(U1414,'ITWR Dump'!$A$2:$Y$5000,15,0)),0,(VLOOKUP('ILC Report'!U1414,'ITWR Dump'!$A$2:$Y$5000,15,0)))</f>
        <v>0</v>
      </c>
      <c r="AZ1414" s="11" t="str">
        <f t="shared" si="634"/>
        <v>Yes</v>
      </c>
      <c r="BA1414" s="11" t="str">
        <f t="shared" si="635"/>
        <v>BKI</v>
      </c>
      <c r="BB1414" s="11" t="str">
        <f t="shared" si="636"/>
        <v>MN</v>
      </c>
      <c r="BC1414" s="11" t="str">
        <f t="shared" si="637"/>
        <v>No</v>
      </c>
    </row>
    <row r="1415" spans="1:55" x14ac:dyDescent="0.3">
      <c r="A1415" s="11" t="s">
        <v>691</v>
      </c>
      <c r="B1415" s="11" t="s">
        <v>1882</v>
      </c>
      <c r="C1415" s="11" t="s">
        <v>573</v>
      </c>
      <c r="D1415" s="11" t="s">
        <v>2631</v>
      </c>
      <c r="E1415" s="38" t="s">
        <v>652</v>
      </c>
      <c r="F1415" s="11">
        <v>11</v>
      </c>
      <c r="G1415" s="40" t="s">
        <v>218</v>
      </c>
      <c r="H1415" s="11" t="str">
        <f t="shared" si="619"/>
        <v>Regular</v>
      </c>
      <c r="I1415" s="11" t="str">
        <f t="shared" si="611"/>
        <v>INDIA</v>
      </c>
      <c r="J1415" s="11" t="str">
        <f>IF(ISERROR(VLOOKUP(C1415,'WI Vs ASM'!$B$2:$E$1000,4,0)),0,(VLOOKUP(C1415,'WI Vs ASM'!$B$2:$E$1000,4,0)))</f>
        <v>Offshore</v>
      </c>
      <c r="K1415" s="11" t="str">
        <f>IF(ISERROR(VLOOKUP(C1415,'WI Vs ASM'!$B$2:$F$1000,5,0)),0,(VLOOKUP(C1415,'WI Vs ASM'!$B$2:$F$1000,5,0)))</f>
        <v>01-Fixed Price</v>
      </c>
      <c r="L1415" s="11" t="str">
        <f>IF(ISERROR(VLOOKUP(C1415,'WI Vs ASM'!$B$2:$D$1000,3,0)),0,(VLOOKUP(C1415,'WI Vs ASM'!$B$2:$D$1000,3,0)))</f>
        <v>01-Maintenance Offshore</v>
      </c>
      <c r="M1415" s="11" t="str">
        <f>IF(ISERROR(VLOOKUP(C1415,'WI Vs ASM'!$B$2:$I$1000,8,0)),0,(VLOOKUP(C1415,'WI Vs ASM'!$B$2:$I$1000,8,0)))</f>
        <v>Rahul Soman</v>
      </c>
      <c r="N1415" s="11" t="str">
        <f>IF(ISERROR(VLOOKUP(C1415,'WI Vs ASM'!$B$2:$G$1000,6,0)),0,(VLOOKUP(C1415,'WI Vs ASM'!$B$2:$G$1000,6,0)))</f>
        <v>Commercial</v>
      </c>
      <c r="O1415" s="11" t="str">
        <f>IF(ISERROR(VLOOKUP(C1415,'WI Vs ASM'!$B$2:$H$1000,7,0)),0,(VLOOKUP(C1415,'WI Vs ASM'!$B$2:$H$1000,7,0)))</f>
        <v>Commercial</v>
      </c>
      <c r="P1415" s="11" t="str">
        <f t="shared" si="612"/>
        <v>Apr-17</v>
      </c>
      <c r="Q1415" s="11" t="str">
        <f t="shared" si="613"/>
        <v>Q2</v>
      </c>
      <c r="R1415" s="11" t="str">
        <f>IF(ISERROR(VLOOKUP(C1415,'WI Vs ASM'!$B$2:$J$1000,9,0)),0,(VLOOKUP(C1415,'WI Vs ASM'!$B$2:$J$1000,9,0)))</f>
        <v>Jyothi Pai</v>
      </c>
      <c r="S1415" s="11" t="str">
        <f>IF(ISERROR(VLOOKUP(C1415,'WI Vs ASM'!$B$2:$K$1000,10,0)),0,(VLOOKUP(C1415,'WI Vs ASM'!$B$2:$K$1000,10,0)))</f>
        <v>Saju Bhaskaran</v>
      </c>
      <c r="T1415" s="11" t="str">
        <f>IF(ISERROR(VLOOKUP(C1415,'WI Vs ASM'!$B$2:$L$1000,11,0)),0,(VLOOKUP(C1415,'WI Vs ASM'!$B$2:$L$1000,11,0)))</f>
        <v>Sreekala Balasubramanian</v>
      </c>
      <c r="U1415" s="11" t="str">
        <f t="shared" si="620"/>
        <v>WR736294</v>
      </c>
      <c r="V1415" s="11" t="str">
        <f t="shared" si="614"/>
        <v>No</v>
      </c>
      <c r="W1415" s="11" t="str">
        <f t="shared" si="615"/>
        <v>Yes</v>
      </c>
      <c r="X1415" s="11" t="str">
        <f t="shared" si="616"/>
        <v>No</v>
      </c>
      <c r="Y1415" s="11" t="str">
        <f t="shared" si="617"/>
        <v>No</v>
      </c>
      <c r="Z1415" s="11" t="str">
        <f t="shared" si="618"/>
        <v>No</v>
      </c>
      <c r="AA1415" s="11" t="str">
        <f t="shared" si="621"/>
        <v>No</v>
      </c>
      <c r="AB1415" s="11">
        <f>IF(ISERROR(VLOOKUP(U1415,'ITWR Dump'!$A$2:$Y$5000,24,0)),0,(VLOOKUP('ILC Report'!U1415,'ITWR Dump'!$A$2:$Y$5000,24,0)))</f>
        <v>0</v>
      </c>
      <c r="AC1415" s="11" t="str">
        <f t="shared" si="622"/>
        <v>No</v>
      </c>
      <c r="AD1415" s="11" t="str">
        <f t="shared" si="623"/>
        <v/>
      </c>
      <c r="AE1415" s="11">
        <f>IF(ISERROR(VLOOKUP(U1415,'ITWR Dump'!$A$2:$Y$5000,13,0)),0,(VLOOKUP(U1415,'ITWR Dump'!$A$2:$Y$5000,13,0)))</f>
        <v>0</v>
      </c>
      <c r="AF1415" s="11">
        <f>IF(ISERROR(VLOOKUP(U1415,'ITWR Dump'!$A$2:$Y$5000,11,0)),0,(VLOOKUP(U1415,'ITWR Dump'!$A$2:$Y$5000,11,0)))</f>
        <v>0</v>
      </c>
      <c r="AG1415" s="11">
        <f>IF(ISERROR(VLOOKUP(U1415,'ITWR Dump'!$A$2:$Y$5000,2,0)),0,(VLOOKUP(U1415,'ITWR Dump'!$A$2:$Y$5000,2,0)))</f>
        <v>0</v>
      </c>
      <c r="AH1415" s="11">
        <f>IF(ISERROR(VLOOKUP(U1415,'ITWR Dump'!$A$2:$Y$5000,14,0)),0,(VLOOKUP(U1415,'ITWR Dump'!$A$2:$Y$5000,14,0)))</f>
        <v>0</v>
      </c>
      <c r="AI1415" s="11" t="str">
        <f t="shared" si="624"/>
        <v>01-Maintenance Offshore</v>
      </c>
      <c r="AJ1415" s="11" t="str">
        <f t="shared" si="625"/>
        <v>Offshore</v>
      </c>
      <c r="AK1415" s="11" t="str">
        <f>IF(ISERROR(VLOOKUP(A1415,'Team Data'!$C$2:$U$213,17,0)),0,(VLOOKUP(A1415,'Team Data'!$C$2:$U$213,17,0)))</f>
        <v>IMS and FN</v>
      </c>
      <c r="AL1415" s="11" t="str">
        <f t="shared" si="626"/>
        <v>2017-04-24</v>
      </c>
      <c r="AM1415" s="11">
        <f>IF(ISERROR(VLOOKUP(U1415,'ITWR Dump'!$A$2:$Y$5000,16,0)),0,(VLOOKUP(U1415,'ITWR Dump'!$A$2:$Y$5000,16,0)))</f>
        <v>0</v>
      </c>
      <c r="AN1415" s="11">
        <f>IF(ISERROR(VLOOKUP(U1415,'ITWR Dump'!$A$2:$Y$5000,18,0)),0,(VLOOKUP(U1415,'ITWR Dump'!$A$2:$Y$5000,18,0)))</f>
        <v>0</v>
      </c>
      <c r="AO1415" s="11">
        <f>IF(ISERROR(VLOOKUP(U1415,'ITWR Dump'!$A$2:$Y$5000,25,0)),0,(VLOOKUP('ILC Report'!U1415,'ITWR Dump'!$A$2:$Y$5000,25,0)))</f>
        <v>0</v>
      </c>
      <c r="AP1415" s="11">
        <f t="shared" si="627"/>
        <v>0</v>
      </c>
      <c r="AQ1415" s="26">
        <f t="shared" si="628"/>
        <v>0</v>
      </c>
      <c r="AR1415" s="26">
        <f t="shared" si="629"/>
        <v>0</v>
      </c>
      <c r="AS1415" s="26">
        <f t="shared" si="630"/>
        <v>0</v>
      </c>
      <c r="AT1415" s="26">
        <f t="shared" si="631"/>
        <v>0</v>
      </c>
      <c r="AU1415" s="26">
        <f t="shared" si="632"/>
        <v>0</v>
      </c>
      <c r="AV1415" s="26">
        <f t="shared" si="633"/>
        <v>0</v>
      </c>
      <c r="AW1415" s="11" t="s">
        <v>653</v>
      </c>
      <c r="AX1415" s="11" t="str">
        <f>VLOOKUP(L1415,Group!$A$2:$B$1000,2,0)</f>
        <v>Maintenance</v>
      </c>
      <c r="AY1415" s="11">
        <f>IF(ISERROR(VLOOKUP(U1415,'ITWR Dump'!$A$2:$Y$5000,15,0)),0,(VLOOKUP('ILC Report'!U1415,'ITWR Dump'!$A$2:$Y$5000,15,0)))</f>
        <v>0</v>
      </c>
      <c r="AZ1415" s="11" t="str">
        <f t="shared" si="634"/>
        <v>Yes</v>
      </c>
      <c r="BA1415" s="11" t="str">
        <f t="shared" si="635"/>
        <v>BKI</v>
      </c>
      <c r="BB1415" s="11" t="str">
        <f t="shared" si="636"/>
        <v>MN</v>
      </c>
      <c r="BC1415" s="11" t="str">
        <f t="shared" si="637"/>
        <v>No</v>
      </c>
    </row>
    <row r="1416" spans="1:55" x14ac:dyDescent="0.3">
      <c r="A1416" s="11" t="s">
        <v>691</v>
      </c>
      <c r="B1416" s="11" t="s">
        <v>1882</v>
      </c>
      <c r="C1416" s="11" t="s">
        <v>573</v>
      </c>
      <c r="D1416" s="11" t="s">
        <v>2632</v>
      </c>
      <c r="E1416" s="38" t="s">
        <v>652</v>
      </c>
      <c r="F1416" s="11">
        <v>28</v>
      </c>
      <c r="G1416" s="40" t="s">
        <v>218</v>
      </c>
      <c r="H1416" s="11" t="str">
        <f t="shared" si="619"/>
        <v>Regular</v>
      </c>
      <c r="I1416" s="11" t="str">
        <f t="shared" si="611"/>
        <v>INDIA</v>
      </c>
      <c r="J1416" s="11" t="str">
        <f>IF(ISERROR(VLOOKUP(C1416,'WI Vs ASM'!$B$2:$E$1000,4,0)),0,(VLOOKUP(C1416,'WI Vs ASM'!$B$2:$E$1000,4,0)))</f>
        <v>Offshore</v>
      </c>
      <c r="K1416" s="11" t="str">
        <f>IF(ISERROR(VLOOKUP(C1416,'WI Vs ASM'!$B$2:$F$1000,5,0)),0,(VLOOKUP(C1416,'WI Vs ASM'!$B$2:$F$1000,5,0)))</f>
        <v>01-Fixed Price</v>
      </c>
      <c r="L1416" s="11" t="str">
        <f>IF(ISERROR(VLOOKUP(C1416,'WI Vs ASM'!$B$2:$D$1000,3,0)),0,(VLOOKUP(C1416,'WI Vs ASM'!$B$2:$D$1000,3,0)))</f>
        <v>01-Maintenance Offshore</v>
      </c>
      <c r="M1416" s="11" t="str">
        <f>IF(ISERROR(VLOOKUP(C1416,'WI Vs ASM'!$B$2:$I$1000,8,0)),0,(VLOOKUP(C1416,'WI Vs ASM'!$B$2:$I$1000,8,0)))</f>
        <v>Rahul Soman</v>
      </c>
      <c r="N1416" s="11" t="str">
        <f>IF(ISERROR(VLOOKUP(C1416,'WI Vs ASM'!$B$2:$G$1000,6,0)),0,(VLOOKUP(C1416,'WI Vs ASM'!$B$2:$G$1000,6,0)))</f>
        <v>Commercial</v>
      </c>
      <c r="O1416" s="11" t="str">
        <f>IF(ISERROR(VLOOKUP(C1416,'WI Vs ASM'!$B$2:$H$1000,7,0)),0,(VLOOKUP(C1416,'WI Vs ASM'!$B$2:$H$1000,7,0)))</f>
        <v>Commercial</v>
      </c>
      <c r="P1416" s="11" t="str">
        <f t="shared" si="612"/>
        <v>Apr-17</v>
      </c>
      <c r="Q1416" s="11" t="str">
        <f t="shared" si="613"/>
        <v>Q2</v>
      </c>
      <c r="R1416" s="11" t="str">
        <f>IF(ISERROR(VLOOKUP(C1416,'WI Vs ASM'!$B$2:$J$1000,9,0)),0,(VLOOKUP(C1416,'WI Vs ASM'!$B$2:$J$1000,9,0)))</f>
        <v>Jyothi Pai</v>
      </c>
      <c r="S1416" s="11" t="str">
        <f>IF(ISERROR(VLOOKUP(C1416,'WI Vs ASM'!$B$2:$K$1000,10,0)),0,(VLOOKUP(C1416,'WI Vs ASM'!$B$2:$K$1000,10,0)))</f>
        <v>Saju Bhaskaran</v>
      </c>
      <c r="T1416" s="11" t="str">
        <f>IF(ISERROR(VLOOKUP(C1416,'WI Vs ASM'!$B$2:$L$1000,11,0)),0,(VLOOKUP(C1416,'WI Vs ASM'!$B$2:$L$1000,11,0)))</f>
        <v>Sreekala Balasubramanian</v>
      </c>
      <c r="U1416" s="11" t="str">
        <f t="shared" si="620"/>
        <v>WR736349</v>
      </c>
      <c r="V1416" s="11" t="str">
        <f t="shared" si="614"/>
        <v>No</v>
      </c>
      <c r="W1416" s="11" t="str">
        <f t="shared" si="615"/>
        <v>Yes</v>
      </c>
      <c r="X1416" s="11" t="str">
        <f t="shared" si="616"/>
        <v>No</v>
      </c>
      <c r="Y1416" s="11" t="str">
        <f t="shared" si="617"/>
        <v>No</v>
      </c>
      <c r="Z1416" s="11" t="str">
        <f t="shared" si="618"/>
        <v>No</v>
      </c>
      <c r="AA1416" s="11" t="str">
        <f t="shared" si="621"/>
        <v>No</v>
      </c>
      <c r="AB1416" s="11">
        <f>IF(ISERROR(VLOOKUP(U1416,'ITWR Dump'!$A$2:$Y$5000,24,0)),0,(VLOOKUP('ILC Report'!U1416,'ITWR Dump'!$A$2:$Y$5000,24,0)))</f>
        <v>0</v>
      </c>
      <c r="AC1416" s="11" t="str">
        <f t="shared" si="622"/>
        <v>No</v>
      </c>
      <c r="AD1416" s="11" t="str">
        <f t="shared" si="623"/>
        <v/>
      </c>
      <c r="AE1416" s="11">
        <f>IF(ISERROR(VLOOKUP(U1416,'ITWR Dump'!$A$2:$Y$5000,13,0)),0,(VLOOKUP(U1416,'ITWR Dump'!$A$2:$Y$5000,13,0)))</f>
        <v>0</v>
      </c>
      <c r="AF1416" s="11">
        <f>IF(ISERROR(VLOOKUP(U1416,'ITWR Dump'!$A$2:$Y$5000,11,0)),0,(VLOOKUP(U1416,'ITWR Dump'!$A$2:$Y$5000,11,0)))</f>
        <v>0</v>
      </c>
      <c r="AG1416" s="11">
        <f>IF(ISERROR(VLOOKUP(U1416,'ITWR Dump'!$A$2:$Y$5000,2,0)),0,(VLOOKUP(U1416,'ITWR Dump'!$A$2:$Y$5000,2,0)))</f>
        <v>0</v>
      </c>
      <c r="AH1416" s="11">
        <f>IF(ISERROR(VLOOKUP(U1416,'ITWR Dump'!$A$2:$Y$5000,14,0)),0,(VLOOKUP(U1416,'ITWR Dump'!$A$2:$Y$5000,14,0)))</f>
        <v>0</v>
      </c>
      <c r="AI1416" s="11" t="str">
        <f t="shared" si="624"/>
        <v>01-Maintenance Offshore</v>
      </c>
      <c r="AJ1416" s="11" t="str">
        <f t="shared" si="625"/>
        <v>Offshore</v>
      </c>
      <c r="AK1416" s="11" t="str">
        <f>IF(ISERROR(VLOOKUP(A1416,'Team Data'!$C$2:$U$213,17,0)),0,(VLOOKUP(A1416,'Team Data'!$C$2:$U$213,17,0)))</f>
        <v>IMS and FN</v>
      </c>
      <c r="AL1416" s="11" t="str">
        <f t="shared" si="626"/>
        <v>2017-04-24</v>
      </c>
      <c r="AM1416" s="11">
        <f>IF(ISERROR(VLOOKUP(U1416,'ITWR Dump'!$A$2:$Y$5000,16,0)),0,(VLOOKUP(U1416,'ITWR Dump'!$A$2:$Y$5000,16,0)))</f>
        <v>0</v>
      </c>
      <c r="AN1416" s="11">
        <f>IF(ISERROR(VLOOKUP(U1416,'ITWR Dump'!$A$2:$Y$5000,18,0)),0,(VLOOKUP(U1416,'ITWR Dump'!$A$2:$Y$5000,18,0)))</f>
        <v>0</v>
      </c>
      <c r="AO1416" s="11">
        <f>IF(ISERROR(VLOOKUP(U1416,'ITWR Dump'!$A$2:$Y$5000,25,0)),0,(VLOOKUP('ILC Report'!U1416,'ITWR Dump'!$A$2:$Y$5000,25,0)))</f>
        <v>0</v>
      </c>
      <c r="AP1416" s="11">
        <f t="shared" si="627"/>
        <v>0</v>
      </c>
      <c r="AQ1416" s="26">
        <f t="shared" si="628"/>
        <v>0</v>
      </c>
      <c r="AR1416" s="26">
        <f t="shared" si="629"/>
        <v>0</v>
      </c>
      <c r="AS1416" s="26">
        <f t="shared" si="630"/>
        <v>0</v>
      </c>
      <c r="AT1416" s="26">
        <f t="shared" si="631"/>
        <v>0</v>
      </c>
      <c r="AU1416" s="26">
        <f t="shared" si="632"/>
        <v>0</v>
      </c>
      <c r="AV1416" s="26">
        <f t="shared" si="633"/>
        <v>0</v>
      </c>
      <c r="AW1416" s="11" t="s">
        <v>653</v>
      </c>
      <c r="AX1416" s="11" t="str">
        <f>VLOOKUP(L1416,Group!$A$2:$B$1000,2,0)</f>
        <v>Maintenance</v>
      </c>
      <c r="AY1416" s="11">
        <f>IF(ISERROR(VLOOKUP(U1416,'ITWR Dump'!$A$2:$Y$5000,15,0)),0,(VLOOKUP('ILC Report'!U1416,'ITWR Dump'!$A$2:$Y$5000,15,0)))</f>
        <v>0</v>
      </c>
      <c r="AZ1416" s="11" t="str">
        <f t="shared" si="634"/>
        <v>Yes</v>
      </c>
      <c r="BA1416" s="11" t="str">
        <f t="shared" si="635"/>
        <v>BKI</v>
      </c>
      <c r="BB1416" s="11" t="str">
        <f t="shared" si="636"/>
        <v>MN</v>
      </c>
      <c r="BC1416" s="11" t="str">
        <f t="shared" si="637"/>
        <v>No</v>
      </c>
    </row>
    <row r="1417" spans="1:55" x14ac:dyDescent="0.3">
      <c r="A1417" s="11" t="s">
        <v>691</v>
      </c>
      <c r="B1417" s="11" t="s">
        <v>1882</v>
      </c>
      <c r="C1417" s="11" t="s">
        <v>559</v>
      </c>
      <c r="D1417" s="11" t="s">
        <v>2630</v>
      </c>
      <c r="E1417" s="38" t="s">
        <v>2902</v>
      </c>
      <c r="F1417" s="11">
        <v>35</v>
      </c>
      <c r="G1417" s="40" t="s">
        <v>218</v>
      </c>
      <c r="H1417" s="11" t="str">
        <f t="shared" si="619"/>
        <v>Regular</v>
      </c>
      <c r="I1417" s="11" t="str">
        <f t="shared" si="611"/>
        <v>INDIA</v>
      </c>
      <c r="J1417" s="11" t="str">
        <f>IF(ISERROR(VLOOKUP(C1417,'WI Vs ASM'!$B$2:$E$1000,4,0)),0,(VLOOKUP(C1417,'WI Vs ASM'!$B$2:$E$1000,4,0)))</f>
        <v>Offshore</v>
      </c>
      <c r="K1417" s="11" t="str">
        <f>IF(ISERROR(VLOOKUP(C1417,'WI Vs ASM'!$B$2:$F$1000,5,0)),0,(VLOOKUP(C1417,'WI Vs ASM'!$B$2:$F$1000,5,0)))</f>
        <v>01-Fixed Price</v>
      </c>
      <c r="L1417" s="11" t="str">
        <f>IF(ISERROR(VLOOKUP(C1417,'WI Vs ASM'!$B$2:$D$1000,3,0)),0,(VLOOKUP(C1417,'WI Vs ASM'!$B$2:$D$1000,3,0)))</f>
        <v>01-Maintenance Offshore</v>
      </c>
      <c r="M1417" s="11" t="str">
        <f>IF(ISERROR(VLOOKUP(C1417,'WI Vs ASM'!$B$2:$I$1000,8,0)),0,(VLOOKUP(C1417,'WI Vs ASM'!$B$2:$I$1000,8,0)))</f>
        <v>Rahul Soman</v>
      </c>
      <c r="N1417" s="11" t="str">
        <f>IF(ISERROR(VLOOKUP(C1417,'WI Vs ASM'!$B$2:$G$1000,6,0)),0,(VLOOKUP(C1417,'WI Vs ASM'!$B$2:$G$1000,6,0)))</f>
        <v>CIS</v>
      </c>
      <c r="O1417" s="11" t="str">
        <f>IF(ISERROR(VLOOKUP(C1417,'WI Vs ASM'!$B$2:$H$1000,7,0)),0,(VLOOKUP(C1417,'WI Vs ASM'!$B$2:$H$1000,7,0)))</f>
        <v>CIS</v>
      </c>
      <c r="P1417" s="11" t="str">
        <f t="shared" si="612"/>
        <v>May-17</v>
      </c>
      <c r="Q1417" s="11" t="str">
        <f t="shared" si="613"/>
        <v>Q2</v>
      </c>
      <c r="R1417" s="11" t="str">
        <f>IF(ISERROR(VLOOKUP(C1417,'WI Vs ASM'!$B$2:$J$1000,9,0)),0,(VLOOKUP(C1417,'WI Vs ASM'!$B$2:$J$1000,9,0)))</f>
        <v>Jyothi Pai</v>
      </c>
      <c r="S1417" s="11" t="str">
        <f>IF(ISERROR(VLOOKUP(C1417,'WI Vs ASM'!$B$2:$K$1000,10,0)),0,(VLOOKUP(C1417,'WI Vs ASM'!$B$2:$K$1000,10,0)))</f>
        <v>Saju Bhaskaran</v>
      </c>
      <c r="T1417" s="11" t="str">
        <f>IF(ISERROR(VLOOKUP(C1417,'WI Vs ASM'!$B$2:$L$1000,11,0)),0,(VLOOKUP(C1417,'WI Vs ASM'!$B$2:$L$1000,11,0)))</f>
        <v>Sreekala Balasubramanian</v>
      </c>
      <c r="U1417" s="11" t="str">
        <f t="shared" si="620"/>
        <v>WR736282</v>
      </c>
      <c r="V1417" s="11" t="str">
        <f t="shared" si="614"/>
        <v>No</v>
      </c>
      <c r="W1417" s="11" t="str">
        <f t="shared" si="615"/>
        <v>Yes</v>
      </c>
      <c r="X1417" s="11" t="str">
        <f t="shared" si="616"/>
        <v>No</v>
      </c>
      <c r="Y1417" s="11" t="str">
        <f t="shared" si="617"/>
        <v>No</v>
      </c>
      <c r="Z1417" s="11" t="str">
        <f t="shared" si="618"/>
        <v>No</v>
      </c>
      <c r="AA1417" s="11" t="str">
        <f t="shared" si="621"/>
        <v>No</v>
      </c>
      <c r="AB1417" s="11">
        <f>IF(ISERROR(VLOOKUP(U1417,'ITWR Dump'!$A$2:$Y$5000,24,0)),0,(VLOOKUP('ILC Report'!U1417,'ITWR Dump'!$A$2:$Y$5000,24,0)))</f>
        <v>0</v>
      </c>
      <c r="AC1417" s="11" t="str">
        <f t="shared" si="622"/>
        <v>No</v>
      </c>
      <c r="AD1417" s="11" t="str">
        <f t="shared" si="623"/>
        <v/>
      </c>
      <c r="AE1417" s="11">
        <f>IF(ISERROR(VLOOKUP(U1417,'ITWR Dump'!$A$2:$Y$5000,13,0)),0,(VLOOKUP(U1417,'ITWR Dump'!$A$2:$Y$5000,13,0)))</f>
        <v>0</v>
      </c>
      <c r="AF1417" s="11">
        <f>IF(ISERROR(VLOOKUP(U1417,'ITWR Dump'!$A$2:$Y$5000,11,0)),0,(VLOOKUP(U1417,'ITWR Dump'!$A$2:$Y$5000,11,0)))</f>
        <v>0</v>
      </c>
      <c r="AG1417" s="11">
        <f>IF(ISERROR(VLOOKUP(U1417,'ITWR Dump'!$A$2:$Y$5000,2,0)),0,(VLOOKUP(U1417,'ITWR Dump'!$A$2:$Y$5000,2,0)))</f>
        <v>0</v>
      </c>
      <c r="AH1417" s="11">
        <f>IF(ISERROR(VLOOKUP(U1417,'ITWR Dump'!$A$2:$Y$5000,14,0)),0,(VLOOKUP(U1417,'ITWR Dump'!$A$2:$Y$5000,14,0)))</f>
        <v>0</v>
      </c>
      <c r="AI1417" s="11" t="str">
        <f t="shared" si="624"/>
        <v>01-Maintenance Offshore</v>
      </c>
      <c r="AJ1417" s="11" t="str">
        <f t="shared" si="625"/>
        <v>Offshore</v>
      </c>
      <c r="AK1417" s="11" t="str">
        <f>IF(ISERROR(VLOOKUP(A1417,'Team Data'!$C$2:$U$213,17,0)),0,(VLOOKUP(A1417,'Team Data'!$C$2:$U$213,17,0)))</f>
        <v>IMS and FN</v>
      </c>
      <c r="AL1417" s="11" t="str">
        <f t="shared" si="626"/>
        <v>2017-04-24</v>
      </c>
      <c r="AM1417" s="11">
        <f>IF(ISERROR(VLOOKUP(U1417,'ITWR Dump'!$A$2:$Y$5000,16,0)),0,(VLOOKUP(U1417,'ITWR Dump'!$A$2:$Y$5000,16,0)))</f>
        <v>0</v>
      </c>
      <c r="AN1417" s="11">
        <f>IF(ISERROR(VLOOKUP(U1417,'ITWR Dump'!$A$2:$Y$5000,18,0)),0,(VLOOKUP(U1417,'ITWR Dump'!$A$2:$Y$5000,18,0)))</f>
        <v>0</v>
      </c>
      <c r="AO1417" s="11">
        <f>IF(ISERROR(VLOOKUP(U1417,'ITWR Dump'!$A$2:$Y$5000,25,0)),0,(VLOOKUP('ILC Report'!U1417,'ITWR Dump'!$A$2:$Y$5000,25,0)))</f>
        <v>0</v>
      </c>
      <c r="AP1417" s="11">
        <f t="shared" si="627"/>
        <v>0</v>
      </c>
      <c r="AQ1417" s="26">
        <f t="shared" si="628"/>
        <v>0</v>
      </c>
      <c r="AR1417" s="26">
        <f t="shared" si="629"/>
        <v>0</v>
      </c>
      <c r="AS1417" s="26">
        <f t="shared" si="630"/>
        <v>0</v>
      </c>
      <c r="AT1417" s="26">
        <f t="shared" si="631"/>
        <v>0</v>
      </c>
      <c r="AU1417" s="26">
        <f t="shared" si="632"/>
        <v>0</v>
      </c>
      <c r="AV1417" s="26">
        <f t="shared" si="633"/>
        <v>0</v>
      </c>
      <c r="AW1417" s="11" t="s">
        <v>653</v>
      </c>
      <c r="AX1417" s="11" t="str">
        <f>VLOOKUP(L1417,Group!$A$2:$B$1000,2,0)</f>
        <v>Maintenance</v>
      </c>
      <c r="AY1417" s="11">
        <f>IF(ISERROR(VLOOKUP(U1417,'ITWR Dump'!$A$2:$Y$5000,15,0)),0,(VLOOKUP('ILC Report'!U1417,'ITWR Dump'!$A$2:$Y$5000,15,0)))</f>
        <v>0</v>
      </c>
      <c r="AZ1417" s="11" t="str">
        <f t="shared" si="634"/>
        <v>Yes</v>
      </c>
      <c r="BA1417" s="11" t="str">
        <f t="shared" si="635"/>
        <v>BKI</v>
      </c>
      <c r="BB1417" s="11" t="str">
        <f t="shared" si="636"/>
        <v>MN</v>
      </c>
      <c r="BC1417" s="11" t="str">
        <f t="shared" si="637"/>
        <v>No</v>
      </c>
    </row>
    <row r="1418" spans="1:55" x14ac:dyDescent="0.3">
      <c r="A1418" s="11" t="s">
        <v>691</v>
      </c>
      <c r="B1418" s="11" t="s">
        <v>1882</v>
      </c>
      <c r="C1418" s="11" t="s">
        <v>573</v>
      </c>
      <c r="D1418" s="11" t="s">
        <v>2633</v>
      </c>
      <c r="E1418" s="38" t="s">
        <v>2902</v>
      </c>
      <c r="F1418" s="11">
        <v>10</v>
      </c>
      <c r="G1418" s="40" t="s">
        <v>218</v>
      </c>
      <c r="H1418" s="11" t="str">
        <f t="shared" si="619"/>
        <v>Regular</v>
      </c>
      <c r="I1418" s="11" t="str">
        <f t="shared" si="611"/>
        <v>INDIA</v>
      </c>
      <c r="J1418" s="11" t="str">
        <f>IF(ISERROR(VLOOKUP(C1418,'WI Vs ASM'!$B$2:$E$1000,4,0)),0,(VLOOKUP(C1418,'WI Vs ASM'!$B$2:$E$1000,4,0)))</f>
        <v>Offshore</v>
      </c>
      <c r="K1418" s="11" t="str">
        <f>IF(ISERROR(VLOOKUP(C1418,'WI Vs ASM'!$B$2:$F$1000,5,0)),0,(VLOOKUP(C1418,'WI Vs ASM'!$B$2:$F$1000,5,0)))</f>
        <v>01-Fixed Price</v>
      </c>
      <c r="L1418" s="11" t="str">
        <f>IF(ISERROR(VLOOKUP(C1418,'WI Vs ASM'!$B$2:$D$1000,3,0)),0,(VLOOKUP(C1418,'WI Vs ASM'!$B$2:$D$1000,3,0)))</f>
        <v>01-Maintenance Offshore</v>
      </c>
      <c r="M1418" s="11" t="str">
        <f>IF(ISERROR(VLOOKUP(C1418,'WI Vs ASM'!$B$2:$I$1000,8,0)),0,(VLOOKUP(C1418,'WI Vs ASM'!$B$2:$I$1000,8,0)))</f>
        <v>Rahul Soman</v>
      </c>
      <c r="N1418" s="11" t="str">
        <f>IF(ISERROR(VLOOKUP(C1418,'WI Vs ASM'!$B$2:$G$1000,6,0)),0,(VLOOKUP(C1418,'WI Vs ASM'!$B$2:$G$1000,6,0)))</f>
        <v>Commercial</v>
      </c>
      <c r="O1418" s="11" t="str">
        <f>IF(ISERROR(VLOOKUP(C1418,'WI Vs ASM'!$B$2:$H$1000,7,0)),0,(VLOOKUP(C1418,'WI Vs ASM'!$B$2:$H$1000,7,0)))</f>
        <v>Commercial</v>
      </c>
      <c r="P1418" s="11" t="str">
        <f t="shared" si="612"/>
        <v>May-17</v>
      </c>
      <c r="Q1418" s="11" t="str">
        <f t="shared" si="613"/>
        <v>Q2</v>
      </c>
      <c r="R1418" s="11" t="str">
        <f>IF(ISERROR(VLOOKUP(C1418,'WI Vs ASM'!$B$2:$J$1000,9,0)),0,(VLOOKUP(C1418,'WI Vs ASM'!$B$2:$J$1000,9,0)))</f>
        <v>Jyothi Pai</v>
      </c>
      <c r="S1418" s="11" t="str">
        <f>IF(ISERROR(VLOOKUP(C1418,'WI Vs ASM'!$B$2:$K$1000,10,0)),0,(VLOOKUP(C1418,'WI Vs ASM'!$B$2:$K$1000,10,0)))</f>
        <v>Saju Bhaskaran</v>
      </c>
      <c r="T1418" s="11" t="str">
        <f>IF(ISERROR(VLOOKUP(C1418,'WI Vs ASM'!$B$2:$L$1000,11,0)),0,(VLOOKUP(C1418,'WI Vs ASM'!$B$2:$L$1000,11,0)))</f>
        <v>Sreekala Balasubramanian</v>
      </c>
      <c r="U1418" s="11" t="str">
        <f t="shared" si="620"/>
        <v>WR736349</v>
      </c>
      <c r="V1418" s="11" t="str">
        <f t="shared" si="614"/>
        <v>No</v>
      </c>
      <c r="W1418" s="11" t="str">
        <f t="shared" si="615"/>
        <v>Yes</v>
      </c>
      <c r="X1418" s="11" t="str">
        <f t="shared" si="616"/>
        <v>No</v>
      </c>
      <c r="Y1418" s="11" t="str">
        <f t="shared" si="617"/>
        <v>No</v>
      </c>
      <c r="Z1418" s="11" t="str">
        <f t="shared" si="618"/>
        <v>No</v>
      </c>
      <c r="AA1418" s="11" t="str">
        <f t="shared" si="621"/>
        <v>No</v>
      </c>
      <c r="AB1418" s="11">
        <f>IF(ISERROR(VLOOKUP(U1418,'ITWR Dump'!$A$2:$Y$5000,24,0)),0,(VLOOKUP('ILC Report'!U1418,'ITWR Dump'!$A$2:$Y$5000,24,0)))</f>
        <v>0</v>
      </c>
      <c r="AC1418" s="11" t="str">
        <f t="shared" si="622"/>
        <v>No</v>
      </c>
      <c r="AD1418" s="11" t="str">
        <f t="shared" si="623"/>
        <v/>
      </c>
      <c r="AE1418" s="11">
        <f>IF(ISERROR(VLOOKUP(U1418,'ITWR Dump'!$A$2:$Y$5000,13,0)),0,(VLOOKUP(U1418,'ITWR Dump'!$A$2:$Y$5000,13,0)))</f>
        <v>0</v>
      </c>
      <c r="AF1418" s="11">
        <f>IF(ISERROR(VLOOKUP(U1418,'ITWR Dump'!$A$2:$Y$5000,11,0)),0,(VLOOKUP(U1418,'ITWR Dump'!$A$2:$Y$5000,11,0)))</f>
        <v>0</v>
      </c>
      <c r="AG1418" s="11">
        <f>IF(ISERROR(VLOOKUP(U1418,'ITWR Dump'!$A$2:$Y$5000,2,0)),0,(VLOOKUP(U1418,'ITWR Dump'!$A$2:$Y$5000,2,0)))</f>
        <v>0</v>
      </c>
      <c r="AH1418" s="11">
        <f>IF(ISERROR(VLOOKUP(U1418,'ITWR Dump'!$A$2:$Y$5000,14,0)),0,(VLOOKUP(U1418,'ITWR Dump'!$A$2:$Y$5000,14,0)))</f>
        <v>0</v>
      </c>
      <c r="AI1418" s="11" t="str">
        <f t="shared" si="624"/>
        <v>01-Maintenance Offshore</v>
      </c>
      <c r="AJ1418" s="11" t="str">
        <f t="shared" si="625"/>
        <v>Offshore</v>
      </c>
      <c r="AK1418" s="11" t="str">
        <f>IF(ISERROR(VLOOKUP(A1418,'Team Data'!$C$2:$U$213,17,0)),0,(VLOOKUP(A1418,'Team Data'!$C$2:$U$213,17,0)))</f>
        <v>IMS and FN</v>
      </c>
      <c r="AL1418" s="11" t="str">
        <f t="shared" si="626"/>
        <v>2017-04-24</v>
      </c>
      <c r="AM1418" s="11">
        <f>IF(ISERROR(VLOOKUP(U1418,'ITWR Dump'!$A$2:$Y$5000,16,0)),0,(VLOOKUP(U1418,'ITWR Dump'!$A$2:$Y$5000,16,0)))</f>
        <v>0</v>
      </c>
      <c r="AN1418" s="11">
        <f>IF(ISERROR(VLOOKUP(U1418,'ITWR Dump'!$A$2:$Y$5000,18,0)),0,(VLOOKUP(U1418,'ITWR Dump'!$A$2:$Y$5000,18,0)))</f>
        <v>0</v>
      </c>
      <c r="AO1418" s="11">
        <f>IF(ISERROR(VLOOKUP(U1418,'ITWR Dump'!$A$2:$Y$5000,25,0)),0,(VLOOKUP('ILC Report'!U1418,'ITWR Dump'!$A$2:$Y$5000,25,0)))</f>
        <v>0</v>
      </c>
      <c r="AP1418" s="11">
        <f t="shared" si="627"/>
        <v>0</v>
      </c>
      <c r="AQ1418" s="26">
        <f t="shared" si="628"/>
        <v>0</v>
      </c>
      <c r="AR1418" s="26">
        <f t="shared" si="629"/>
        <v>0</v>
      </c>
      <c r="AS1418" s="26">
        <f t="shared" si="630"/>
        <v>0</v>
      </c>
      <c r="AT1418" s="26">
        <f t="shared" si="631"/>
        <v>0</v>
      </c>
      <c r="AU1418" s="26">
        <f t="shared" si="632"/>
        <v>0</v>
      </c>
      <c r="AV1418" s="26">
        <f t="shared" si="633"/>
        <v>0</v>
      </c>
      <c r="AW1418" s="11" t="s">
        <v>653</v>
      </c>
      <c r="AX1418" s="11" t="str">
        <f>VLOOKUP(L1418,Group!$A$2:$B$1000,2,0)</f>
        <v>Maintenance</v>
      </c>
      <c r="AY1418" s="11">
        <f>IF(ISERROR(VLOOKUP(U1418,'ITWR Dump'!$A$2:$Y$5000,15,0)),0,(VLOOKUP('ILC Report'!U1418,'ITWR Dump'!$A$2:$Y$5000,15,0)))</f>
        <v>0</v>
      </c>
      <c r="AZ1418" s="11" t="str">
        <f t="shared" si="634"/>
        <v>Yes</v>
      </c>
      <c r="BA1418" s="11" t="str">
        <f t="shared" si="635"/>
        <v>BKI</v>
      </c>
      <c r="BB1418" s="11" t="str">
        <f t="shared" si="636"/>
        <v>MN</v>
      </c>
      <c r="BC1418" s="11" t="str">
        <f t="shared" si="637"/>
        <v>No</v>
      </c>
    </row>
    <row r="1419" spans="1:55" x14ac:dyDescent="0.3">
      <c r="A1419" s="11" t="s">
        <v>691</v>
      </c>
      <c r="B1419" s="11" t="s">
        <v>1882</v>
      </c>
      <c r="C1419" s="11" t="s">
        <v>573</v>
      </c>
      <c r="D1419" s="11" t="s">
        <v>2634</v>
      </c>
      <c r="E1419" s="38" t="s">
        <v>2903</v>
      </c>
      <c r="F1419" s="11">
        <v>25</v>
      </c>
      <c r="G1419" s="40" t="s">
        <v>218</v>
      </c>
      <c r="H1419" s="11" t="str">
        <f t="shared" si="619"/>
        <v>Regular</v>
      </c>
      <c r="I1419" s="11" t="str">
        <f t="shared" si="611"/>
        <v>INDIA</v>
      </c>
      <c r="J1419" s="11" t="str">
        <f>IF(ISERROR(VLOOKUP(C1419,'WI Vs ASM'!$B$2:$E$1000,4,0)),0,(VLOOKUP(C1419,'WI Vs ASM'!$B$2:$E$1000,4,0)))</f>
        <v>Offshore</v>
      </c>
      <c r="K1419" s="11" t="str">
        <f>IF(ISERROR(VLOOKUP(C1419,'WI Vs ASM'!$B$2:$F$1000,5,0)),0,(VLOOKUP(C1419,'WI Vs ASM'!$B$2:$F$1000,5,0)))</f>
        <v>01-Fixed Price</v>
      </c>
      <c r="L1419" s="11" t="str">
        <f>IF(ISERROR(VLOOKUP(C1419,'WI Vs ASM'!$B$2:$D$1000,3,0)),0,(VLOOKUP(C1419,'WI Vs ASM'!$B$2:$D$1000,3,0)))</f>
        <v>01-Maintenance Offshore</v>
      </c>
      <c r="M1419" s="11" t="str">
        <f>IF(ISERROR(VLOOKUP(C1419,'WI Vs ASM'!$B$2:$I$1000,8,0)),0,(VLOOKUP(C1419,'WI Vs ASM'!$B$2:$I$1000,8,0)))</f>
        <v>Rahul Soman</v>
      </c>
      <c r="N1419" s="11" t="str">
        <f>IF(ISERROR(VLOOKUP(C1419,'WI Vs ASM'!$B$2:$G$1000,6,0)),0,(VLOOKUP(C1419,'WI Vs ASM'!$B$2:$G$1000,6,0)))</f>
        <v>Commercial</v>
      </c>
      <c r="O1419" s="11" t="str">
        <f>IF(ISERROR(VLOOKUP(C1419,'WI Vs ASM'!$B$2:$H$1000,7,0)),0,(VLOOKUP(C1419,'WI Vs ASM'!$B$2:$H$1000,7,0)))</f>
        <v>Commercial</v>
      </c>
      <c r="P1419" s="11" t="str">
        <f t="shared" si="612"/>
        <v>May-17</v>
      </c>
      <c r="Q1419" s="11" t="str">
        <f t="shared" si="613"/>
        <v>Q2</v>
      </c>
      <c r="R1419" s="11" t="str">
        <f>IF(ISERROR(VLOOKUP(C1419,'WI Vs ASM'!$B$2:$J$1000,9,0)),0,(VLOOKUP(C1419,'WI Vs ASM'!$B$2:$J$1000,9,0)))</f>
        <v>Jyothi Pai</v>
      </c>
      <c r="S1419" s="11" t="str">
        <f>IF(ISERROR(VLOOKUP(C1419,'WI Vs ASM'!$B$2:$K$1000,10,0)),0,(VLOOKUP(C1419,'WI Vs ASM'!$B$2:$K$1000,10,0)))</f>
        <v>Saju Bhaskaran</v>
      </c>
      <c r="T1419" s="11" t="str">
        <f>IF(ISERROR(VLOOKUP(C1419,'WI Vs ASM'!$B$2:$L$1000,11,0)),0,(VLOOKUP(C1419,'WI Vs ASM'!$B$2:$L$1000,11,0)))</f>
        <v>Sreekala Balasubramanian</v>
      </c>
      <c r="U1419" s="11" t="str">
        <f t="shared" si="620"/>
        <v>WR736196</v>
      </c>
      <c r="V1419" s="11" t="str">
        <f t="shared" si="614"/>
        <v>No</v>
      </c>
      <c r="W1419" s="11" t="str">
        <f t="shared" si="615"/>
        <v>Yes</v>
      </c>
      <c r="X1419" s="11" t="str">
        <f t="shared" si="616"/>
        <v>No</v>
      </c>
      <c r="Y1419" s="11" t="str">
        <f t="shared" si="617"/>
        <v>No</v>
      </c>
      <c r="Z1419" s="11" t="str">
        <f t="shared" si="618"/>
        <v>No</v>
      </c>
      <c r="AA1419" s="11" t="str">
        <f t="shared" si="621"/>
        <v>No</v>
      </c>
      <c r="AB1419" s="11">
        <f>IF(ISERROR(VLOOKUP(U1419,'ITWR Dump'!$A$2:$Y$5000,24,0)),0,(VLOOKUP('ILC Report'!U1419,'ITWR Dump'!$A$2:$Y$5000,24,0)))</f>
        <v>0</v>
      </c>
      <c r="AC1419" s="11" t="str">
        <f t="shared" si="622"/>
        <v>No</v>
      </c>
      <c r="AD1419" s="11" t="str">
        <f t="shared" si="623"/>
        <v/>
      </c>
      <c r="AE1419" s="11">
        <f>IF(ISERROR(VLOOKUP(U1419,'ITWR Dump'!$A$2:$Y$5000,13,0)),0,(VLOOKUP(U1419,'ITWR Dump'!$A$2:$Y$5000,13,0)))</f>
        <v>0</v>
      </c>
      <c r="AF1419" s="11">
        <f>IF(ISERROR(VLOOKUP(U1419,'ITWR Dump'!$A$2:$Y$5000,11,0)),0,(VLOOKUP(U1419,'ITWR Dump'!$A$2:$Y$5000,11,0)))</f>
        <v>0</v>
      </c>
      <c r="AG1419" s="11">
        <f>IF(ISERROR(VLOOKUP(U1419,'ITWR Dump'!$A$2:$Y$5000,2,0)),0,(VLOOKUP(U1419,'ITWR Dump'!$A$2:$Y$5000,2,0)))</f>
        <v>0</v>
      </c>
      <c r="AH1419" s="11">
        <f>IF(ISERROR(VLOOKUP(U1419,'ITWR Dump'!$A$2:$Y$5000,14,0)),0,(VLOOKUP(U1419,'ITWR Dump'!$A$2:$Y$5000,14,0)))</f>
        <v>0</v>
      </c>
      <c r="AI1419" s="11" t="str">
        <f t="shared" si="624"/>
        <v>01-Maintenance Offshore</v>
      </c>
      <c r="AJ1419" s="11" t="str">
        <f t="shared" si="625"/>
        <v>Offshore</v>
      </c>
      <c r="AK1419" s="11" t="str">
        <f>IF(ISERROR(VLOOKUP(A1419,'Team Data'!$C$2:$U$213,17,0)),0,(VLOOKUP(A1419,'Team Data'!$C$2:$U$213,17,0)))</f>
        <v>IMS and FN</v>
      </c>
      <c r="AL1419" s="11" t="str">
        <f t="shared" si="626"/>
        <v>2017-04-24</v>
      </c>
      <c r="AM1419" s="11">
        <f>IF(ISERROR(VLOOKUP(U1419,'ITWR Dump'!$A$2:$Y$5000,16,0)),0,(VLOOKUP(U1419,'ITWR Dump'!$A$2:$Y$5000,16,0)))</f>
        <v>0</v>
      </c>
      <c r="AN1419" s="11">
        <f>IF(ISERROR(VLOOKUP(U1419,'ITWR Dump'!$A$2:$Y$5000,18,0)),0,(VLOOKUP(U1419,'ITWR Dump'!$A$2:$Y$5000,18,0)))</f>
        <v>0</v>
      </c>
      <c r="AO1419" s="11">
        <f>IF(ISERROR(VLOOKUP(U1419,'ITWR Dump'!$A$2:$Y$5000,25,0)),0,(VLOOKUP('ILC Report'!U1419,'ITWR Dump'!$A$2:$Y$5000,25,0)))</f>
        <v>0</v>
      </c>
      <c r="AP1419" s="11">
        <f t="shared" si="627"/>
        <v>0</v>
      </c>
      <c r="AQ1419" s="26">
        <f t="shared" si="628"/>
        <v>0</v>
      </c>
      <c r="AR1419" s="26">
        <f t="shared" si="629"/>
        <v>0</v>
      </c>
      <c r="AS1419" s="26">
        <f t="shared" si="630"/>
        <v>0</v>
      </c>
      <c r="AT1419" s="26">
        <f t="shared" si="631"/>
        <v>0</v>
      </c>
      <c r="AU1419" s="26">
        <f t="shared" si="632"/>
        <v>0</v>
      </c>
      <c r="AV1419" s="26">
        <f t="shared" si="633"/>
        <v>0</v>
      </c>
      <c r="AW1419" s="11" t="s">
        <v>653</v>
      </c>
      <c r="AX1419" s="11" t="str">
        <f>VLOOKUP(L1419,Group!$A$2:$B$1000,2,0)</f>
        <v>Maintenance</v>
      </c>
      <c r="AY1419" s="11">
        <f>IF(ISERROR(VLOOKUP(U1419,'ITWR Dump'!$A$2:$Y$5000,15,0)),0,(VLOOKUP('ILC Report'!U1419,'ITWR Dump'!$A$2:$Y$5000,15,0)))</f>
        <v>0</v>
      </c>
      <c r="AZ1419" s="11" t="str">
        <f t="shared" si="634"/>
        <v>Yes</v>
      </c>
      <c r="BA1419" s="11" t="str">
        <f t="shared" si="635"/>
        <v>BKI</v>
      </c>
      <c r="BB1419" s="11" t="str">
        <f t="shared" si="636"/>
        <v>MN</v>
      </c>
      <c r="BC1419" s="11" t="str">
        <f t="shared" si="637"/>
        <v>No</v>
      </c>
    </row>
    <row r="1420" spans="1:55" x14ac:dyDescent="0.3">
      <c r="A1420" s="11" t="s">
        <v>691</v>
      </c>
      <c r="B1420" s="11" t="s">
        <v>1882</v>
      </c>
      <c r="C1420" s="11" t="s">
        <v>559</v>
      </c>
      <c r="D1420" s="11" t="s">
        <v>2635</v>
      </c>
      <c r="E1420" s="38" t="s">
        <v>2903</v>
      </c>
      <c r="F1420" s="11">
        <v>20</v>
      </c>
      <c r="G1420" s="40" t="s">
        <v>218</v>
      </c>
      <c r="H1420" s="11" t="str">
        <f t="shared" si="619"/>
        <v>Regular</v>
      </c>
      <c r="I1420" s="11" t="str">
        <f t="shared" si="611"/>
        <v>INDIA</v>
      </c>
      <c r="J1420" s="11" t="str">
        <f>IF(ISERROR(VLOOKUP(C1420,'WI Vs ASM'!$B$2:$E$1000,4,0)),0,(VLOOKUP(C1420,'WI Vs ASM'!$B$2:$E$1000,4,0)))</f>
        <v>Offshore</v>
      </c>
      <c r="K1420" s="11" t="str">
        <f>IF(ISERROR(VLOOKUP(C1420,'WI Vs ASM'!$B$2:$F$1000,5,0)),0,(VLOOKUP(C1420,'WI Vs ASM'!$B$2:$F$1000,5,0)))</f>
        <v>01-Fixed Price</v>
      </c>
      <c r="L1420" s="11" t="str">
        <f>IF(ISERROR(VLOOKUP(C1420,'WI Vs ASM'!$B$2:$D$1000,3,0)),0,(VLOOKUP(C1420,'WI Vs ASM'!$B$2:$D$1000,3,0)))</f>
        <v>01-Maintenance Offshore</v>
      </c>
      <c r="M1420" s="11" t="str">
        <f>IF(ISERROR(VLOOKUP(C1420,'WI Vs ASM'!$B$2:$I$1000,8,0)),0,(VLOOKUP(C1420,'WI Vs ASM'!$B$2:$I$1000,8,0)))</f>
        <v>Rahul Soman</v>
      </c>
      <c r="N1420" s="11" t="str">
        <f>IF(ISERROR(VLOOKUP(C1420,'WI Vs ASM'!$B$2:$G$1000,6,0)),0,(VLOOKUP(C1420,'WI Vs ASM'!$B$2:$G$1000,6,0)))</f>
        <v>CIS</v>
      </c>
      <c r="O1420" s="11" t="str">
        <f>IF(ISERROR(VLOOKUP(C1420,'WI Vs ASM'!$B$2:$H$1000,7,0)),0,(VLOOKUP(C1420,'WI Vs ASM'!$B$2:$H$1000,7,0)))</f>
        <v>CIS</v>
      </c>
      <c r="P1420" s="11" t="str">
        <f t="shared" si="612"/>
        <v>May-17</v>
      </c>
      <c r="Q1420" s="11" t="str">
        <f t="shared" si="613"/>
        <v>Q2</v>
      </c>
      <c r="R1420" s="11" t="str">
        <f>IF(ISERROR(VLOOKUP(C1420,'WI Vs ASM'!$B$2:$J$1000,9,0)),0,(VLOOKUP(C1420,'WI Vs ASM'!$B$2:$J$1000,9,0)))</f>
        <v>Jyothi Pai</v>
      </c>
      <c r="S1420" s="11" t="str">
        <f>IF(ISERROR(VLOOKUP(C1420,'WI Vs ASM'!$B$2:$K$1000,10,0)),0,(VLOOKUP(C1420,'WI Vs ASM'!$B$2:$K$1000,10,0)))</f>
        <v>Saju Bhaskaran</v>
      </c>
      <c r="T1420" s="11" t="str">
        <f>IF(ISERROR(VLOOKUP(C1420,'WI Vs ASM'!$B$2:$L$1000,11,0)),0,(VLOOKUP(C1420,'WI Vs ASM'!$B$2:$L$1000,11,0)))</f>
        <v>Sreekala Balasubramanian</v>
      </c>
      <c r="U1420" s="11" t="str">
        <f t="shared" si="620"/>
        <v>WR736282</v>
      </c>
      <c r="V1420" s="11" t="str">
        <f t="shared" si="614"/>
        <v>No</v>
      </c>
      <c r="W1420" s="11" t="str">
        <f t="shared" si="615"/>
        <v>Yes</v>
      </c>
      <c r="X1420" s="11" t="str">
        <f t="shared" si="616"/>
        <v>No</v>
      </c>
      <c r="Y1420" s="11" t="str">
        <f t="shared" si="617"/>
        <v>No</v>
      </c>
      <c r="Z1420" s="11" t="str">
        <f t="shared" si="618"/>
        <v>No</v>
      </c>
      <c r="AA1420" s="11" t="str">
        <f t="shared" si="621"/>
        <v>No</v>
      </c>
      <c r="AB1420" s="11">
        <f>IF(ISERROR(VLOOKUP(U1420,'ITWR Dump'!$A$2:$Y$5000,24,0)),0,(VLOOKUP('ILC Report'!U1420,'ITWR Dump'!$A$2:$Y$5000,24,0)))</f>
        <v>0</v>
      </c>
      <c r="AC1420" s="11" t="str">
        <f t="shared" si="622"/>
        <v>No</v>
      </c>
      <c r="AD1420" s="11" t="str">
        <f t="shared" si="623"/>
        <v/>
      </c>
      <c r="AE1420" s="11">
        <f>IF(ISERROR(VLOOKUP(U1420,'ITWR Dump'!$A$2:$Y$5000,13,0)),0,(VLOOKUP(U1420,'ITWR Dump'!$A$2:$Y$5000,13,0)))</f>
        <v>0</v>
      </c>
      <c r="AF1420" s="11">
        <f>IF(ISERROR(VLOOKUP(U1420,'ITWR Dump'!$A$2:$Y$5000,11,0)),0,(VLOOKUP(U1420,'ITWR Dump'!$A$2:$Y$5000,11,0)))</f>
        <v>0</v>
      </c>
      <c r="AG1420" s="11">
        <f>IF(ISERROR(VLOOKUP(U1420,'ITWR Dump'!$A$2:$Y$5000,2,0)),0,(VLOOKUP(U1420,'ITWR Dump'!$A$2:$Y$5000,2,0)))</f>
        <v>0</v>
      </c>
      <c r="AH1420" s="11">
        <f>IF(ISERROR(VLOOKUP(U1420,'ITWR Dump'!$A$2:$Y$5000,14,0)),0,(VLOOKUP(U1420,'ITWR Dump'!$A$2:$Y$5000,14,0)))</f>
        <v>0</v>
      </c>
      <c r="AI1420" s="11" t="str">
        <f t="shared" si="624"/>
        <v>01-Maintenance Offshore</v>
      </c>
      <c r="AJ1420" s="11" t="str">
        <f t="shared" si="625"/>
        <v>Offshore</v>
      </c>
      <c r="AK1420" s="11" t="str">
        <f>IF(ISERROR(VLOOKUP(A1420,'Team Data'!$C$2:$U$213,17,0)),0,(VLOOKUP(A1420,'Team Data'!$C$2:$U$213,17,0)))</f>
        <v>IMS and FN</v>
      </c>
      <c r="AL1420" s="11" t="str">
        <f t="shared" si="626"/>
        <v>2017-04-24</v>
      </c>
      <c r="AM1420" s="11">
        <f>IF(ISERROR(VLOOKUP(U1420,'ITWR Dump'!$A$2:$Y$5000,16,0)),0,(VLOOKUP(U1420,'ITWR Dump'!$A$2:$Y$5000,16,0)))</f>
        <v>0</v>
      </c>
      <c r="AN1420" s="11">
        <f>IF(ISERROR(VLOOKUP(U1420,'ITWR Dump'!$A$2:$Y$5000,18,0)),0,(VLOOKUP(U1420,'ITWR Dump'!$A$2:$Y$5000,18,0)))</f>
        <v>0</v>
      </c>
      <c r="AO1420" s="11">
        <f>IF(ISERROR(VLOOKUP(U1420,'ITWR Dump'!$A$2:$Y$5000,25,0)),0,(VLOOKUP('ILC Report'!U1420,'ITWR Dump'!$A$2:$Y$5000,25,0)))</f>
        <v>0</v>
      </c>
      <c r="AP1420" s="11">
        <f t="shared" si="627"/>
        <v>0</v>
      </c>
      <c r="AQ1420" s="26">
        <f t="shared" si="628"/>
        <v>0</v>
      </c>
      <c r="AR1420" s="26">
        <f t="shared" si="629"/>
        <v>0</v>
      </c>
      <c r="AS1420" s="26">
        <f t="shared" si="630"/>
        <v>0</v>
      </c>
      <c r="AT1420" s="26">
        <f t="shared" si="631"/>
        <v>0</v>
      </c>
      <c r="AU1420" s="26">
        <f t="shared" si="632"/>
        <v>0</v>
      </c>
      <c r="AV1420" s="26">
        <f t="shared" si="633"/>
        <v>0</v>
      </c>
      <c r="AW1420" s="11" t="s">
        <v>653</v>
      </c>
      <c r="AX1420" s="11" t="str">
        <f>VLOOKUP(L1420,Group!$A$2:$B$1000,2,0)</f>
        <v>Maintenance</v>
      </c>
      <c r="AY1420" s="11">
        <f>IF(ISERROR(VLOOKUP(U1420,'ITWR Dump'!$A$2:$Y$5000,15,0)),0,(VLOOKUP('ILC Report'!U1420,'ITWR Dump'!$A$2:$Y$5000,15,0)))</f>
        <v>0</v>
      </c>
      <c r="AZ1420" s="11" t="str">
        <f t="shared" si="634"/>
        <v>Yes</v>
      </c>
      <c r="BA1420" s="11" t="str">
        <f t="shared" si="635"/>
        <v>BKI</v>
      </c>
      <c r="BB1420" s="11" t="str">
        <f t="shared" si="636"/>
        <v>MN</v>
      </c>
      <c r="BC1420" s="11" t="str">
        <f t="shared" si="637"/>
        <v>No</v>
      </c>
    </row>
    <row r="1421" spans="1:55" x14ac:dyDescent="0.3">
      <c r="A1421" s="11" t="s">
        <v>691</v>
      </c>
      <c r="B1421" s="11" t="s">
        <v>1882</v>
      </c>
      <c r="C1421" s="11" t="s">
        <v>557</v>
      </c>
      <c r="D1421" s="11" t="s">
        <v>2636</v>
      </c>
      <c r="E1421" s="38" t="s">
        <v>2904</v>
      </c>
      <c r="F1421" s="11">
        <v>2</v>
      </c>
      <c r="G1421" s="40" t="s">
        <v>218</v>
      </c>
      <c r="H1421" s="11" t="str">
        <f t="shared" si="619"/>
        <v>Regular</v>
      </c>
      <c r="I1421" s="11" t="str">
        <f t="shared" si="611"/>
        <v>INDIA</v>
      </c>
      <c r="J1421" s="11" t="str">
        <f>IF(ISERROR(VLOOKUP(C1421,'WI Vs ASM'!$B$2:$E$1000,4,0)),0,(VLOOKUP(C1421,'WI Vs ASM'!$B$2:$E$1000,4,0)))</f>
        <v>Offshore</v>
      </c>
      <c r="K1421" s="11" t="str">
        <f>IF(ISERROR(VLOOKUP(C1421,'WI Vs ASM'!$B$2:$F$1000,5,0)),0,(VLOOKUP(C1421,'WI Vs ASM'!$B$2:$F$1000,5,0)))</f>
        <v>09-NonBillable</v>
      </c>
      <c r="L1421" s="11" t="str">
        <f>IF(ISERROR(VLOOKUP(C1421,'WI Vs ASM'!$B$2:$D$1000,3,0)),0,(VLOOKUP(C1421,'WI Vs ASM'!$B$2:$D$1000,3,0)))</f>
        <v>54-Knowledge Transfer/Training Offshore</v>
      </c>
      <c r="M1421" s="11" t="str">
        <f>IF(ISERROR(VLOOKUP(C1421,'WI Vs ASM'!$B$2:$I$1000,8,0)),0,(VLOOKUP(C1421,'WI Vs ASM'!$B$2:$I$1000,8,0)))</f>
        <v>Prasad P Naik</v>
      </c>
      <c r="N1421" s="11" t="str">
        <f>IF(ISERROR(VLOOKUP(C1421,'WI Vs ASM'!$B$2:$G$1000,6,0)),0,(VLOOKUP(C1421,'WI Vs ASM'!$B$2:$G$1000,6,0)))</f>
        <v>CIS</v>
      </c>
      <c r="O1421" s="11" t="str">
        <f>IF(ISERROR(VLOOKUP(C1421,'WI Vs ASM'!$B$2:$H$1000,7,0)),0,(VLOOKUP(C1421,'WI Vs ASM'!$B$2:$H$1000,7,0)))</f>
        <v>CIS</v>
      </c>
      <c r="P1421" s="11" t="str">
        <f t="shared" si="612"/>
        <v>May-17</v>
      </c>
      <c r="Q1421" s="11" t="str">
        <f t="shared" si="613"/>
        <v>Q2</v>
      </c>
      <c r="R1421" s="11" t="str">
        <f>IF(ISERROR(VLOOKUP(C1421,'WI Vs ASM'!$B$2:$J$1000,9,0)),0,(VLOOKUP(C1421,'WI Vs ASM'!$B$2:$J$1000,9,0)))</f>
        <v>Chandraprabha Palaniswamy</v>
      </c>
      <c r="S1421" s="11" t="str">
        <f>IF(ISERROR(VLOOKUP(C1421,'WI Vs ASM'!$B$2:$K$1000,10,0)),0,(VLOOKUP(C1421,'WI Vs ASM'!$B$2:$K$1000,10,0)))</f>
        <v>Saju Bhaskaran</v>
      </c>
      <c r="T1421" s="11" t="str">
        <f>IF(ISERROR(VLOOKUP(C1421,'WI Vs ASM'!$B$2:$L$1000,11,0)),0,(VLOOKUP(C1421,'WI Vs ASM'!$B$2:$L$1000,11,0)))</f>
        <v>Sreekala Balasubramanian</v>
      </c>
      <c r="U1421" s="11" t="e">
        <f t="shared" si="620"/>
        <v>#VALUE!</v>
      </c>
      <c r="V1421" s="11" t="str">
        <f t="shared" si="614"/>
        <v>No</v>
      </c>
      <c r="W1421" s="11" t="str">
        <f t="shared" si="615"/>
        <v>No</v>
      </c>
      <c r="X1421" s="11" t="str">
        <f t="shared" si="616"/>
        <v>No</v>
      </c>
      <c r="Y1421" s="11" t="str">
        <f t="shared" si="617"/>
        <v>No</v>
      </c>
      <c r="Z1421" s="11" t="str">
        <f t="shared" si="618"/>
        <v>No</v>
      </c>
      <c r="AA1421" s="11" t="str">
        <f t="shared" si="621"/>
        <v>No</v>
      </c>
      <c r="AB1421" s="11">
        <f>IF(ISERROR(VLOOKUP(U1421,'ITWR Dump'!$A$2:$Y$5000,24,0)),0,(VLOOKUP('ILC Report'!U1421,'ITWR Dump'!$A$2:$Y$5000,24,0)))</f>
        <v>0</v>
      </c>
      <c r="AC1421" s="11" t="str">
        <f t="shared" si="622"/>
        <v>No</v>
      </c>
      <c r="AD1421" s="11" t="str">
        <f t="shared" si="623"/>
        <v/>
      </c>
      <c r="AE1421" s="11">
        <f>IF(ISERROR(VLOOKUP(U1421,'ITWR Dump'!$A$2:$Y$5000,13,0)),0,(VLOOKUP(U1421,'ITWR Dump'!$A$2:$Y$5000,13,0)))</f>
        <v>0</v>
      </c>
      <c r="AF1421" s="11">
        <f>IF(ISERROR(VLOOKUP(U1421,'ITWR Dump'!$A$2:$Y$5000,11,0)),0,(VLOOKUP(U1421,'ITWR Dump'!$A$2:$Y$5000,11,0)))</f>
        <v>0</v>
      </c>
      <c r="AG1421" s="11">
        <f>IF(ISERROR(VLOOKUP(U1421,'ITWR Dump'!$A$2:$Y$5000,2,0)),0,(VLOOKUP(U1421,'ITWR Dump'!$A$2:$Y$5000,2,0)))</f>
        <v>0</v>
      </c>
      <c r="AH1421" s="11">
        <f>IF(ISERROR(VLOOKUP(U1421,'ITWR Dump'!$A$2:$Y$5000,14,0)),0,(VLOOKUP(U1421,'ITWR Dump'!$A$2:$Y$5000,14,0)))</f>
        <v>0</v>
      </c>
      <c r="AI1421" s="11" t="str">
        <f t="shared" si="624"/>
        <v>54-Knowledge Transfer/Training Offshore</v>
      </c>
      <c r="AJ1421" s="11" t="str">
        <f t="shared" si="625"/>
        <v>Offshore</v>
      </c>
      <c r="AK1421" s="11" t="str">
        <f>IF(ISERROR(VLOOKUP(A1421,'Team Data'!$C$2:$U$213,17,0)),0,(VLOOKUP(A1421,'Team Data'!$C$2:$U$213,17,0)))</f>
        <v>IMS and FN</v>
      </c>
      <c r="AL1421" s="11" t="str">
        <f t="shared" si="626"/>
        <v>2017-04-24</v>
      </c>
      <c r="AM1421" s="11">
        <f>IF(ISERROR(VLOOKUP(U1421,'ITWR Dump'!$A$2:$Y$5000,16,0)),0,(VLOOKUP(U1421,'ITWR Dump'!$A$2:$Y$5000,16,0)))</f>
        <v>0</v>
      </c>
      <c r="AN1421" s="11">
        <f>IF(ISERROR(VLOOKUP(U1421,'ITWR Dump'!$A$2:$Y$5000,18,0)),0,(VLOOKUP(U1421,'ITWR Dump'!$A$2:$Y$5000,18,0)))</f>
        <v>0</v>
      </c>
      <c r="AO1421" s="11">
        <f>IF(ISERROR(VLOOKUP(U1421,'ITWR Dump'!$A$2:$Y$5000,25,0)),0,(VLOOKUP('ILC Report'!U1421,'ITWR Dump'!$A$2:$Y$5000,25,0)))</f>
        <v>0</v>
      </c>
      <c r="AP1421" s="11">
        <f t="shared" si="627"/>
        <v>0</v>
      </c>
      <c r="AQ1421" s="26">
        <f t="shared" si="628"/>
        <v>0</v>
      </c>
      <c r="AR1421" s="26">
        <f t="shared" si="629"/>
        <v>0</v>
      </c>
      <c r="AS1421" s="26">
        <f t="shared" si="630"/>
        <v>0</v>
      </c>
      <c r="AT1421" s="26">
        <f t="shared" si="631"/>
        <v>0</v>
      </c>
      <c r="AU1421" s="26">
        <f t="shared" si="632"/>
        <v>0</v>
      </c>
      <c r="AV1421" s="26">
        <f t="shared" si="633"/>
        <v>0</v>
      </c>
      <c r="AW1421" s="11" t="s">
        <v>653</v>
      </c>
      <c r="AX1421" s="11" t="str">
        <f>VLOOKUP(L1421,Group!$A$2:$B$1000,2,0)</f>
        <v>Maintenance</v>
      </c>
      <c r="AY1421" s="11">
        <f>IF(ISERROR(VLOOKUP(U1421,'ITWR Dump'!$A$2:$Y$5000,15,0)),0,(VLOOKUP('ILC Report'!U1421,'ITWR Dump'!$A$2:$Y$5000,15,0)))</f>
        <v>0</v>
      </c>
      <c r="AZ1421" s="11" t="str">
        <f t="shared" si="634"/>
        <v>No</v>
      </c>
      <c r="BA1421" s="11" t="str">
        <f t="shared" si="635"/>
        <v>BKI</v>
      </c>
      <c r="BB1421" s="11" t="str">
        <f t="shared" si="636"/>
        <v>KT</v>
      </c>
      <c r="BC1421" s="11" t="str">
        <f t="shared" si="637"/>
        <v>No</v>
      </c>
    </row>
    <row r="1422" spans="1:55" x14ac:dyDescent="0.3">
      <c r="A1422" s="11" t="s">
        <v>691</v>
      </c>
      <c r="B1422" s="11" t="s">
        <v>1882</v>
      </c>
      <c r="C1422" s="11" t="s">
        <v>559</v>
      </c>
      <c r="D1422" s="11" t="s">
        <v>2637</v>
      </c>
      <c r="E1422" s="38" t="s">
        <v>2904</v>
      </c>
      <c r="F1422" s="11">
        <v>4</v>
      </c>
      <c r="G1422" s="40" t="s">
        <v>218</v>
      </c>
      <c r="H1422" s="11" t="str">
        <f t="shared" si="619"/>
        <v>Regular</v>
      </c>
      <c r="I1422" s="11" t="str">
        <f t="shared" si="611"/>
        <v>INDIA</v>
      </c>
      <c r="J1422" s="11" t="str">
        <f>IF(ISERROR(VLOOKUP(C1422,'WI Vs ASM'!$B$2:$E$1000,4,0)),0,(VLOOKUP(C1422,'WI Vs ASM'!$B$2:$E$1000,4,0)))</f>
        <v>Offshore</v>
      </c>
      <c r="K1422" s="11" t="str">
        <f>IF(ISERROR(VLOOKUP(C1422,'WI Vs ASM'!$B$2:$F$1000,5,0)),0,(VLOOKUP(C1422,'WI Vs ASM'!$B$2:$F$1000,5,0)))</f>
        <v>01-Fixed Price</v>
      </c>
      <c r="L1422" s="11" t="str">
        <f>IF(ISERROR(VLOOKUP(C1422,'WI Vs ASM'!$B$2:$D$1000,3,0)),0,(VLOOKUP(C1422,'WI Vs ASM'!$B$2:$D$1000,3,0)))</f>
        <v>01-Maintenance Offshore</v>
      </c>
      <c r="M1422" s="11" t="str">
        <f>IF(ISERROR(VLOOKUP(C1422,'WI Vs ASM'!$B$2:$I$1000,8,0)),0,(VLOOKUP(C1422,'WI Vs ASM'!$B$2:$I$1000,8,0)))</f>
        <v>Rahul Soman</v>
      </c>
      <c r="N1422" s="11" t="str">
        <f>IF(ISERROR(VLOOKUP(C1422,'WI Vs ASM'!$B$2:$G$1000,6,0)),0,(VLOOKUP(C1422,'WI Vs ASM'!$B$2:$G$1000,6,0)))</f>
        <v>CIS</v>
      </c>
      <c r="O1422" s="11" t="str">
        <f>IF(ISERROR(VLOOKUP(C1422,'WI Vs ASM'!$B$2:$H$1000,7,0)),0,(VLOOKUP(C1422,'WI Vs ASM'!$B$2:$H$1000,7,0)))</f>
        <v>CIS</v>
      </c>
      <c r="P1422" s="11" t="str">
        <f t="shared" si="612"/>
        <v>May-17</v>
      </c>
      <c r="Q1422" s="11" t="str">
        <f t="shared" si="613"/>
        <v>Q2</v>
      </c>
      <c r="R1422" s="11" t="str">
        <f>IF(ISERROR(VLOOKUP(C1422,'WI Vs ASM'!$B$2:$J$1000,9,0)),0,(VLOOKUP(C1422,'WI Vs ASM'!$B$2:$J$1000,9,0)))</f>
        <v>Jyothi Pai</v>
      </c>
      <c r="S1422" s="11" t="str">
        <f>IF(ISERROR(VLOOKUP(C1422,'WI Vs ASM'!$B$2:$K$1000,10,0)),0,(VLOOKUP(C1422,'WI Vs ASM'!$B$2:$K$1000,10,0)))</f>
        <v>Saju Bhaskaran</v>
      </c>
      <c r="T1422" s="11" t="str">
        <f>IF(ISERROR(VLOOKUP(C1422,'WI Vs ASM'!$B$2:$L$1000,11,0)),0,(VLOOKUP(C1422,'WI Vs ASM'!$B$2:$L$1000,11,0)))</f>
        <v>Sreekala Balasubramanian</v>
      </c>
      <c r="U1422" s="11" t="str">
        <f t="shared" si="620"/>
        <v>WR634402</v>
      </c>
      <c r="V1422" s="11" t="str">
        <f t="shared" si="614"/>
        <v>No</v>
      </c>
      <c r="W1422" s="11" t="str">
        <f t="shared" si="615"/>
        <v>Yes</v>
      </c>
      <c r="X1422" s="11" t="str">
        <f t="shared" si="616"/>
        <v>No</v>
      </c>
      <c r="Y1422" s="11" t="str">
        <f t="shared" si="617"/>
        <v>No</v>
      </c>
      <c r="Z1422" s="11" t="str">
        <f t="shared" si="618"/>
        <v>No</v>
      </c>
      <c r="AA1422" s="11" t="str">
        <f t="shared" si="621"/>
        <v>No</v>
      </c>
      <c r="AB1422" s="11">
        <f>IF(ISERROR(VLOOKUP(U1422,'ITWR Dump'!$A$2:$Y$5000,24,0)),0,(VLOOKUP('ILC Report'!U1422,'ITWR Dump'!$A$2:$Y$5000,24,0)))</f>
        <v>0</v>
      </c>
      <c r="AC1422" s="11" t="str">
        <f t="shared" si="622"/>
        <v>No</v>
      </c>
      <c r="AD1422" s="11" t="str">
        <f t="shared" si="623"/>
        <v/>
      </c>
      <c r="AE1422" s="11">
        <f>IF(ISERROR(VLOOKUP(U1422,'ITWR Dump'!$A$2:$Y$5000,13,0)),0,(VLOOKUP(U1422,'ITWR Dump'!$A$2:$Y$5000,13,0)))</f>
        <v>0</v>
      </c>
      <c r="AF1422" s="11">
        <f>IF(ISERROR(VLOOKUP(U1422,'ITWR Dump'!$A$2:$Y$5000,11,0)),0,(VLOOKUP(U1422,'ITWR Dump'!$A$2:$Y$5000,11,0)))</f>
        <v>0</v>
      </c>
      <c r="AG1422" s="11">
        <f>IF(ISERROR(VLOOKUP(U1422,'ITWR Dump'!$A$2:$Y$5000,2,0)),0,(VLOOKUP(U1422,'ITWR Dump'!$A$2:$Y$5000,2,0)))</f>
        <v>0</v>
      </c>
      <c r="AH1422" s="11">
        <f>IF(ISERROR(VLOOKUP(U1422,'ITWR Dump'!$A$2:$Y$5000,14,0)),0,(VLOOKUP(U1422,'ITWR Dump'!$A$2:$Y$5000,14,0)))</f>
        <v>0</v>
      </c>
      <c r="AI1422" s="11" t="str">
        <f t="shared" si="624"/>
        <v>01-Maintenance Offshore</v>
      </c>
      <c r="AJ1422" s="11" t="str">
        <f t="shared" si="625"/>
        <v>Offshore</v>
      </c>
      <c r="AK1422" s="11" t="str">
        <f>IF(ISERROR(VLOOKUP(A1422,'Team Data'!$C$2:$U$213,17,0)),0,(VLOOKUP(A1422,'Team Data'!$C$2:$U$213,17,0)))</f>
        <v>IMS and FN</v>
      </c>
      <c r="AL1422" s="11" t="str">
        <f t="shared" si="626"/>
        <v>2017-04-24</v>
      </c>
      <c r="AM1422" s="11">
        <f>IF(ISERROR(VLOOKUP(U1422,'ITWR Dump'!$A$2:$Y$5000,16,0)),0,(VLOOKUP(U1422,'ITWR Dump'!$A$2:$Y$5000,16,0)))</f>
        <v>0</v>
      </c>
      <c r="AN1422" s="11">
        <f>IF(ISERROR(VLOOKUP(U1422,'ITWR Dump'!$A$2:$Y$5000,18,0)),0,(VLOOKUP(U1422,'ITWR Dump'!$A$2:$Y$5000,18,0)))</f>
        <v>0</v>
      </c>
      <c r="AO1422" s="11">
        <f>IF(ISERROR(VLOOKUP(U1422,'ITWR Dump'!$A$2:$Y$5000,25,0)),0,(VLOOKUP('ILC Report'!U1422,'ITWR Dump'!$A$2:$Y$5000,25,0)))</f>
        <v>0</v>
      </c>
      <c r="AP1422" s="11">
        <f t="shared" si="627"/>
        <v>0</v>
      </c>
      <c r="AQ1422" s="26">
        <f t="shared" si="628"/>
        <v>0</v>
      </c>
      <c r="AR1422" s="26">
        <f t="shared" si="629"/>
        <v>0</v>
      </c>
      <c r="AS1422" s="26">
        <f t="shared" si="630"/>
        <v>0</v>
      </c>
      <c r="AT1422" s="26">
        <f t="shared" si="631"/>
        <v>0</v>
      </c>
      <c r="AU1422" s="26">
        <f t="shared" si="632"/>
        <v>0</v>
      </c>
      <c r="AV1422" s="26">
        <f t="shared" si="633"/>
        <v>0</v>
      </c>
      <c r="AW1422" s="11" t="s">
        <v>653</v>
      </c>
      <c r="AX1422" s="11" t="str">
        <f>VLOOKUP(L1422,Group!$A$2:$B$1000,2,0)</f>
        <v>Maintenance</v>
      </c>
      <c r="AY1422" s="11">
        <f>IF(ISERROR(VLOOKUP(U1422,'ITWR Dump'!$A$2:$Y$5000,15,0)),0,(VLOOKUP('ILC Report'!U1422,'ITWR Dump'!$A$2:$Y$5000,15,0)))</f>
        <v>0</v>
      </c>
      <c r="AZ1422" s="11" t="str">
        <f t="shared" si="634"/>
        <v>Yes</v>
      </c>
      <c r="BA1422" s="11" t="str">
        <f t="shared" si="635"/>
        <v>BKI</v>
      </c>
      <c r="BB1422" s="11" t="str">
        <f t="shared" si="636"/>
        <v>MN</v>
      </c>
      <c r="BC1422" s="11" t="str">
        <f t="shared" si="637"/>
        <v>No</v>
      </c>
    </row>
    <row r="1423" spans="1:55" x14ac:dyDescent="0.3">
      <c r="A1423" s="11" t="s">
        <v>691</v>
      </c>
      <c r="B1423" s="11" t="s">
        <v>1882</v>
      </c>
      <c r="C1423" s="11" t="s">
        <v>573</v>
      </c>
      <c r="D1423" s="11" t="s">
        <v>2634</v>
      </c>
      <c r="E1423" s="38" t="s">
        <v>2904</v>
      </c>
      <c r="F1423" s="11">
        <v>25</v>
      </c>
      <c r="G1423" s="40" t="s">
        <v>218</v>
      </c>
      <c r="H1423" s="11" t="str">
        <f t="shared" si="619"/>
        <v>Regular</v>
      </c>
      <c r="I1423" s="11" t="str">
        <f t="shared" si="611"/>
        <v>INDIA</v>
      </c>
      <c r="J1423" s="11" t="str">
        <f>IF(ISERROR(VLOOKUP(C1423,'WI Vs ASM'!$B$2:$E$1000,4,0)),0,(VLOOKUP(C1423,'WI Vs ASM'!$B$2:$E$1000,4,0)))</f>
        <v>Offshore</v>
      </c>
      <c r="K1423" s="11" t="str">
        <f>IF(ISERROR(VLOOKUP(C1423,'WI Vs ASM'!$B$2:$F$1000,5,0)),0,(VLOOKUP(C1423,'WI Vs ASM'!$B$2:$F$1000,5,0)))</f>
        <v>01-Fixed Price</v>
      </c>
      <c r="L1423" s="11" t="str">
        <f>IF(ISERROR(VLOOKUP(C1423,'WI Vs ASM'!$B$2:$D$1000,3,0)),0,(VLOOKUP(C1423,'WI Vs ASM'!$B$2:$D$1000,3,0)))</f>
        <v>01-Maintenance Offshore</v>
      </c>
      <c r="M1423" s="11" t="str">
        <f>IF(ISERROR(VLOOKUP(C1423,'WI Vs ASM'!$B$2:$I$1000,8,0)),0,(VLOOKUP(C1423,'WI Vs ASM'!$B$2:$I$1000,8,0)))</f>
        <v>Rahul Soman</v>
      </c>
      <c r="N1423" s="11" t="str">
        <f>IF(ISERROR(VLOOKUP(C1423,'WI Vs ASM'!$B$2:$G$1000,6,0)),0,(VLOOKUP(C1423,'WI Vs ASM'!$B$2:$G$1000,6,0)))</f>
        <v>Commercial</v>
      </c>
      <c r="O1423" s="11" t="str">
        <f>IF(ISERROR(VLOOKUP(C1423,'WI Vs ASM'!$B$2:$H$1000,7,0)),0,(VLOOKUP(C1423,'WI Vs ASM'!$B$2:$H$1000,7,0)))</f>
        <v>Commercial</v>
      </c>
      <c r="P1423" s="11" t="str">
        <f t="shared" si="612"/>
        <v>May-17</v>
      </c>
      <c r="Q1423" s="11" t="str">
        <f t="shared" si="613"/>
        <v>Q2</v>
      </c>
      <c r="R1423" s="11" t="str">
        <f>IF(ISERROR(VLOOKUP(C1423,'WI Vs ASM'!$B$2:$J$1000,9,0)),0,(VLOOKUP(C1423,'WI Vs ASM'!$B$2:$J$1000,9,0)))</f>
        <v>Jyothi Pai</v>
      </c>
      <c r="S1423" s="11" t="str">
        <f>IF(ISERROR(VLOOKUP(C1423,'WI Vs ASM'!$B$2:$K$1000,10,0)),0,(VLOOKUP(C1423,'WI Vs ASM'!$B$2:$K$1000,10,0)))</f>
        <v>Saju Bhaskaran</v>
      </c>
      <c r="T1423" s="11" t="str">
        <f>IF(ISERROR(VLOOKUP(C1423,'WI Vs ASM'!$B$2:$L$1000,11,0)),0,(VLOOKUP(C1423,'WI Vs ASM'!$B$2:$L$1000,11,0)))</f>
        <v>Sreekala Balasubramanian</v>
      </c>
      <c r="U1423" s="11" t="str">
        <f t="shared" si="620"/>
        <v>WR736196</v>
      </c>
      <c r="V1423" s="11" t="str">
        <f t="shared" si="614"/>
        <v>No</v>
      </c>
      <c r="W1423" s="11" t="str">
        <f t="shared" si="615"/>
        <v>Yes</v>
      </c>
      <c r="X1423" s="11" t="str">
        <f t="shared" si="616"/>
        <v>No</v>
      </c>
      <c r="Y1423" s="11" t="str">
        <f t="shared" si="617"/>
        <v>No</v>
      </c>
      <c r="Z1423" s="11" t="str">
        <f t="shared" si="618"/>
        <v>No</v>
      </c>
      <c r="AA1423" s="11" t="str">
        <f t="shared" si="621"/>
        <v>No</v>
      </c>
      <c r="AB1423" s="11">
        <f>IF(ISERROR(VLOOKUP(U1423,'ITWR Dump'!$A$2:$Y$5000,24,0)),0,(VLOOKUP('ILC Report'!U1423,'ITWR Dump'!$A$2:$Y$5000,24,0)))</f>
        <v>0</v>
      </c>
      <c r="AC1423" s="11" t="str">
        <f t="shared" si="622"/>
        <v>No</v>
      </c>
      <c r="AD1423" s="11" t="str">
        <f t="shared" si="623"/>
        <v/>
      </c>
      <c r="AE1423" s="11">
        <f>IF(ISERROR(VLOOKUP(U1423,'ITWR Dump'!$A$2:$Y$5000,13,0)),0,(VLOOKUP(U1423,'ITWR Dump'!$A$2:$Y$5000,13,0)))</f>
        <v>0</v>
      </c>
      <c r="AF1423" s="11">
        <f>IF(ISERROR(VLOOKUP(U1423,'ITWR Dump'!$A$2:$Y$5000,11,0)),0,(VLOOKUP(U1423,'ITWR Dump'!$A$2:$Y$5000,11,0)))</f>
        <v>0</v>
      </c>
      <c r="AG1423" s="11">
        <f>IF(ISERROR(VLOOKUP(U1423,'ITWR Dump'!$A$2:$Y$5000,2,0)),0,(VLOOKUP(U1423,'ITWR Dump'!$A$2:$Y$5000,2,0)))</f>
        <v>0</v>
      </c>
      <c r="AH1423" s="11">
        <f>IF(ISERROR(VLOOKUP(U1423,'ITWR Dump'!$A$2:$Y$5000,14,0)),0,(VLOOKUP(U1423,'ITWR Dump'!$A$2:$Y$5000,14,0)))</f>
        <v>0</v>
      </c>
      <c r="AI1423" s="11" t="str">
        <f t="shared" si="624"/>
        <v>01-Maintenance Offshore</v>
      </c>
      <c r="AJ1423" s="11" t="str">
        <f t="shared" si="625"/>
        <v>Offshore</v>
      </c>
      <c r="AK1423" s="11" t="str">
        <f>IF(ISERROR(VLOOKUP(A1423,'Team Data'!$C$2:$U$213,17,0)),0,(VLOOKUP(A1423,'Team Data'!$C$2:$U$213,17,0)))</f>
        <v>IMS and FN</v>
      </c>
      <c r="AL1423" s="11" t="str">
        <f t="shared" si="626"/>
        <v>2017-04-24</v>
      </c>
      <c r="AM1423" s="11">
        <f>IF(ISERROR(VLOOKUP(U1423,'ITWR Dump'!$A$2:$Y$5000,16,0)),0,(VLOOKUP(U1423,'ITWR Dump'!$A$2:$Y$5000,16,0)))</f>
        <v>0</v>
      </c>
      <c r="AN1423" s="11">
        <f>IF(ISERROR(VLOOKUP(U1423,'ITWR Dump'!$A$2:$Y$5000,18,0)),0,(VLOOKUP(U1423,'ITWR Dump'!$A$2:$Y$5000,18,0)))</f>
        <v>0</v>
      </c>
      <c r="AO1423" s="11">
        <f>IF(ISERROR(VLOOKUP(U1423,'ITWR Dump'!$A$2:$Y$5000,25,0)),0,(VLOOKUP('ILC Report'!U1423,'ITWR Dump'!$A$2:$Y$5000,25,0)))</f>
        <v>0</v>
      </c>
      <c r="AP1423" s="11">
        <f t="shared" si="627"/>
        <v>0</v>
      </c>
      <c r="AQ1423" s="26">
        <f t="shared" si="628"/>
        <v>0</v>
      </c>
      <c r="AR1423" s="26">
        <f t="shared" si="629"/>
        <v>0</v>
      </c>
      <c r="AS1423" s="26">
        <f t="shared" si="630"/>
        <v>0</v>
      </c>
      <c r="AT1423" s="26">
        <f t="shared" si="631"/>
        <v>0</v>
      </c>
      <c r="AU1423" s="26">
        <f t="shared" si="632"/>
        <v>0</v>
      </c>
      <c r="AV1423" s="26">
        <f t="shared" si="633"/>
        <v>0</v>
      </c>
      <c r="AW1423" s="11" t="s">
        <v>653</v>
      </c>
      <c r="AX1423" s="11" t="str">
        <f>VLOOKUP(L1423,Group!$A$2:$B$1000,2,0)</f>
        <v>Maintenance</v>
      </c>
      <c r="AY1423" s="11">
        <f>IF(ISERROR(VLOOKUP(U1423,'ITWR Dump'!$A$2:$Y$5000,15,0)),0,(VLOOKUP('ILC Report'!U1423,'ITWR Dump'!$A$2:$Y$5000,15,0)))</f>
        <v>0</v>
      </c>
      <c r="AZ1423" s="11" t="str">
        <f t="shared" si="634"/>
        <v>Yes</v>
      </c>
      <c r="BA1423" s="11" t="str">
        <f t="shared" si="635"/>
        <v>BKI</v>
      </c>
      <c r="BB1423" s="11" t="str">
        <f t="shared" si="636"/>
        <v>MN</v>
      </c>
      <c r="BC1423" s="11" t="str">
        <f t="shared" si="637"/>
        <v>No</v>
      </c>
    </row>
    <row r="1424" spans="1:55" x14ac:dyDescent="0.3">
      <c r="A1424" s="11" t="s">
        <v>691</v>
      </c>
      <c r="B1424" s="11" t="s">
        <v>1882</v>
      </c>
      <c r="C1424" s="11" t="s">
        <v>559</v>
      </c>
      <c r="D1424" s="11" t="s">
        <v>2635</v>
      </c>
      <c r="E1424" s="38" t="s">
        <v>2904</v>
      </c>
      <c r="F1424" s="11">
        <v>5</v>
      </c>
      <c r="G1424" s="40" t="s">
        <v>218</v>
      </c>
      <c r="H1424" s="11" t="str">
        <f t="shared" si="619"/>
        <v>Regular</v>
      </c>
      <c r="I1424" s="11" t="str">
        <f t="shared" si="611"/>
        <v>INDIA</v>
      </c>
      <c r="J1424" s="11" t="str">
        <f>IF(ISERROR(VLOOKUP(C1424,'WI Vs ASM'!$B$2:$E$1000,4,0)),0,(VLOOKUP(C1424,'WI Vs ASM'!$B$2:$E$1000,4,0)))</f>
        <v>Offshore</v>
      </c>
      <c r="K1424" s="11" t="str">
        <f>IF(ISERROR(VLOOKUP(C1424,'WI Vs ASM'!$B$2:$F$1000,5,0)),0,(VLOOKUP(C1424,'WI Vs ASM'!$B$2:$F$1000,5,0)))</f>
        <v>01-Fixed Price</v>
      </c>
      <c r="L1424" s="11" t="str">
        <f>IF(ISERROR(VLOOKUP(C1424,'WI Vs ASM'!$B$2:$D$1000,3,0)),0,(VLOOKUP(C1424,'WI Vs ASM'!$B$2:$D$1000,3,0)))</f>
        <v>01-Maintenance Offshore</v>
      </c>
      <c r="M1424" s="11" t="str">
        <f>IF(ISERROR(VLOOKUP(C1424,'WI Vs ASM'!$B$2:$I$1000,8,0)),0,(VLOOKUP(C1424,'WI Vs ASM'!$B$2:$I$1000,8,0)))</f>
        <v>Rahul Soman</v>
      </c>
      <c r="N1424" s="11" t="str">
        <f>IF(ISERROR(VLOOKUP(C1424,'WI Vs ASM'!$B$2:$G$1000,6,0)),0,(VLOOKUP(C1424,'WI Vs ASM'!$B$2:$G$1000,6,0)))</f>
        <v>CIS</v>
      </c>
      <c r="O1424" s="11" t="str">
        <f>IF(ISERROR(VLOOKUP(C1424,'WI Vs ASM'!$B$2:$H$1000,7,0)),0,(VLOOKUP(C1424,'WI Vs ASM'!$B$2:$H$1000,7,0)))</f>
        <v>CIS</v>
      </c>
      <c r="P1424" s="11" t="str">
        <f t="shared" si="612"/>
        <v>May-17</v>
      </c>
      <c r="Q1424" s="11" t="str">
        <f t="shared" si="613"/>
        <v>Q2</v>
      </c>
      <c r="R1424" s="11" t="str">
        <f>IF(ISERROR(VLOOKUP(C1424,'WI Vs ASM'!$B$2:$J$1000,9,0)),0,(VLOOKUP(C1424,'WI Vs ASM'!$B$2:$J$1000,9,0)))</f>
        <v>Jyothi Pai</v>
      </c>
      <c r="S1424" s="11" t="str">
        <f>IF(ISERROR(VLOOKUP(C1424,'WI Vs ASM'!$B$2:$K$1000,10,0)),0,(VLOOKUP(C1424,'WI Vs ASM'!$B$2:$K$1000,10,0)))</f>
        <v>Saju Bhaskaran</v>
      </c>
      <c r="T1424" s="11" t="str">
        <f>IF(ISERROR(VLOOKUP(C1424,'WI Vs ASM'!$B$2:$L$1000,11,0)),0,(VLOOKUP(C1424,'WI Vs ASM'!$B$2:$L$1000,11,0)))</f>
        <v>Sreekala Balasubramanian</v>
      </c>
      <c r="U1424" s="11" t="str">
        <f t="shared" si="620"/>
        <v>WR736282</v>
      </c>
      <c r="V1424" s="11" t="str">
        <f t="shared" si="614"/>
        <v>No</v>
      </c>
      <c r="W1424" s="11" t="str">
        <f t="shared" si="615"/>
        <v>Yes</v>
      </c>
      <c r="X1424" s="11" t="str">
        <f t="shared" si="616"/>
        <v>No</v>
      </c>
      <c r="Y1424" s="11" t="str">
        <f t="shared" si="617"/>
        <v>No</v>
      </c>
      <c r="Z1424" s="11" t="str">
        <f t="shared" si="618"/>
        <v>No</v>
      </c>
      <c r="AA1424" s="11" t="str">
        <f t="shared" si="621"/>
        <v>No</v>
      </c>
      <c r="AB1424" s="11">
        <f>IF(ISERROR(VLOOKUP(U1424,'ITWR Dump'!$A$2:$Y$5000,24,0)),0,(VLOOKUP('ILC Report'!U1424,'ITWR Dump'!$A$2:$Y$5000,24,0)))</f>
        <v>0</v>
      </c>
      <c r="AC1424" s="11" t="str">
        <f t="shared" si="622"/>
        <v>No</v>
      </c>
      <c r="AD1424" s="11" t="str">
        <f t="shared" si="623"/>
        <v/>
      </c>
      <c r="AE1424" s="11">
        <f>IF(ISERROR(VLOOKUP(U1424,'ITWR Dump'!$A$2:$Y$5000,13,0)),0,(VLOOKUP(U1424,'ITWR Dump'!$A$2:$Y$5000,13,0)))</f>
        <v>0</v>
      </c>
      <c r="AF1424" s="11">
        <f>IF(ISERROR(VLOOKUP(U1424,'ITWR Dump'!$A$2:$Y$5000,11,0)),0,(VLOOKUP(U1424,'ITWR Dump'!$A$2:$Y$5000,11,0)))</f>
        <v>0</v>
      </c>
      <c r="AG1424" s="11">
        <f>IF(ISERROR(VLOOKUP(U1424,'ITWR Dump'!$A$2:$Y$5000,2,0)),0,(VLOOKUP(U1424,'ITWR Dump'!$A$2:$Y$5000,2,0)))</f>
        <v>0</v>
      </c>
      <c r="AH1424" s="11">
        <f>IF(ISERROR(VLOOKUP(U1424,'ITWR Dump'!$A$2:$Y$5000,14,0)),0,(VLOOKUP(U1424,'ITWR Dump'!$A$2:$Y$5000,14,0)))</f>
        <v>0</v>
      </c>
      <c r="AI1424" s="11" t="str">
        <f t="shared" si="624"/>
        <v>01-Maintenance Offshore</v>
      </c>
      <c r="AJ1424" s="11" t="str">
        <f t="shared" si="625"/>
        <v>Offshore</v>
      </c>
      <c r="AK1424" s="11" t="str">
        <f>IF(ISERROR(VLOOKUP(A1424,'Team Data'!$C$2:$U$213,17,0)),0,(VLOOKUP(A1424,'Team Data'!$C$2:$U$213,17,0)))</f>
        <v>IMS and FN</v>
      </c>
      <c r="AL1424" s="11" t="str">
        <f t="shared" si="626"/>
        <v>2017-04-24</v>
      </c>
      <c r="AM1424" s="11">
        <f>IF(ISERROR(VLOOKUP(U1424,'ITWR Dump'!$A$2:$Y$5000,16,0)),0,(VLOOKUP(U1424,'ITWR Dump'!$A$2:$Y$5000,16,0)))</f>
        <v>0</v>
      </c>
      <c r="AN1424" s="11">
        <f>IF(ISERROR(VLOOKUP(U1424,'ITWR Dump'!$A$2:$Y$5000,18,0)),0,(VLOOKUP(U1424,'ITWR Dump'!$A$2:$Y$5000,18,0)))</f>
        <v>0</v>
      </c>
      <c r="AO1424" s="11">
        <f>IF(ISERROR(VLOOKUP(U1424,'ITWR Dump'!$A$2:$Y$5000,25,0)),0,(VLOOKUP('ILC Report'!U1424,'ITWR Dump'!$A$2:$Y$5000,25,0)))</f>
        <v>0</v>
      </c>
      <c r="AP1424" s="11">
        <f t="shared" si="627"/>
        <v>0</v>
      </c>
      <c r="AQ1424" s="26">
        <f t="shared" si="628"/>
        <v>0</v>
      </c>
      <c r="AR1424" s="26">
        <f t="shared" si="629"/>
        <v>0</v>
      </c>
      <c r="AS1424" s="26">
        <f t="shared" si="630"/>
        <v>0</v>
      </c>
      <c r="AT1424" s="26">
        <f t="shared" si="631"/>
        <v>0</v>
      </c>
      <c r="AU1424" s="26">
        <f t="shared" si="632"/>
        <v>0</v>
      </c>
      <c r="AV1424" s="26">
        <f t="shared" si="633"/>
        <v>0</v>
      </c>
      <c r="AW1424" s="11" t="s">
        <v>653</v>
      </c>
      <c r="AX1424" s="11" t="str">
        <f>VLOOKUP(L1424,Group!$A$2:$B$1000,2,0)</f>
        <v>Maintenance</v>
      </c>
      <c r="AY1424" s="11">
        <f>IF(ISERROR(VLOOKUP(U1424,'ITWR Dump'!$A$2:$Y$5000,15,0)),0,(VLOOKUP('ILC Report'!U1424,'ITWR Dump'!$A$2:$Y$5000,15,0)))</f>
        <v>0</v>
      </c>
      <c r="AZ1424" s="11" t="str">
        <f t="shared" si="634"/>
        <v>Yes</v>
      </c>
      <c r="BA1424" s="11" t="str">
        <f t="shared" si="635"/>
        <v>BKI</v>
      </c>
      <c r="BB1424" s="11" t="str">
        <f t="shared" si="636"/>
        <v>MN</v>
      </c>
      <c r="BC1424" s="11" t="str">
        <f t="shared" si="637"/>
        <v>No</v>
      </c>
    </row>
    <row r="1425" spans="1:55" x14ac:dyDescent="0.3">
      <c r="A1425" s="11" t="s">
        <v>691</v>
      </c>
      <c r="B1425" s="11" t="s">
        <v>1882</v>
      </c>
      <c r="C1425" s="11" t="s">
        <v>573</v>
      </c>
      <c r="D1425" s="11" t="s">
        <v>2638</v>
      </c>
      <c r="E1425" s="38" t="s">
        <v>2904</v>
      </c>
      <c r="F1425" s="11">
        <v>4</v>
      </c>
      <c r="G1425" s="40" t="s">
        <v>218</v>
      </c>
      <c r="H1425" s="11" t="str">
        <f t="shared" si="619"/>
        <v>Regular</v>
      </c>
      <c r="I1425" s="11" t="str">
        <f t="shared" si="611"/>
        <v>INDIA</v>
      </c>
      <c r="J1425" s="11" t="str">
        <f>IF(ISERROR(VLOOKUP(C1425,'WI Vs ASM'!$B$2:$E$1000,4,0)),0,(VLOOKUP(C1425,'WI Vs ASM'!$B$2:$E$1000,4,0)))</f>
        <v>Offshore</v>
      </c>
      <c r="K1425" s="11" t="str">
        <f>IF(ISERROR(VLOOKUP(C1425,'WI Vs ASM'!$B$2:$F$1000,5,0)),0,(VLOOKUP(C1425,'WI Vs ASM'!$B$2:$F$1000,5,0)))</f>
        <v>01-Fixed Price</v>
      </c>
      <c r="L1425" s="11" t="str">
        <f>IF(ISERROR(VLOOKUP(C1425,'WI Vs ASM'!$B$2:$D$1000,3,0)),0,(VLOOKUP(C1425,'WI Vs ASM'!$B$2:$D$1000,3,0)))</f>
        <v>01-Maintenance Offshore</v>
      </c>
      <c r="M1425" s="11" t="str">
        <f>IF(ISERROR(VLOOKUP(C1425,'WI Vs ASM'!$B$2:$I$1000,8,0)),0,(VLOOKUP(C1425,'WI Vs ASM'!$B$2:$I$1000,8,0)))</f>
        <v>Rahul Soman</v>
      </c>
      <c r="N1425" s="11" t="str">
        <f>IF(ISERROR(VLOOKUP(C1425,'WI Vs ASM'!$B$2:$G$1000,6,0)),0,(VLOOKUP(C1425,'WI Vs ASM'!$B$2:$G$1000,6,0)))</f>
        <v>Commercial</v>
      </c>
      <c r="O1425" s="11" t="str">
        <f>IF(ISERROR(VLOOKUP(C1425,'WI Vs ASM'!$B$2:$H$1000,7,0)),0,(VLOOKUP(C1425,'WI Vs ASM'!$B$2:$H$1000,7,0)))</f>
        <v>Commercial</v>
      </c>
      <c r="P1425" s="11" t="str">
        <f t="shared" si="612"/>
        <v>May-17</v>
      </c>
      <c r="Q1425" s="11" t="str">
        <f t="shared" si="613"/>
        <v>Q2</v>
      </c>
      <c r="R1425" s="11" t="str">
        <f>IF(ISERROR(VLOOKUP(C1425,'WI Vs ASM'!$B$2:$J$1000,9,0)),0,(VLOOKUP(C1425,'WI Vs ASM'!$B$2:$J$1000,9,0)))</f>
        <v>Jyothi Pai</v>
      </c>
      <c r="S1425" s="11" t="str">
        <f>IF(ISERROR(VLOOKUP(C1425,'WI Vs ASM'!$B$2:$K$1000,10,0)),0,(VLOOKUP(C1425,'WI Vs ASM'!$B$2:$K$1000,10,0)))</f>
        <v>Saju Bhaskaran</v>
      </c>
      <c r="T1425" s="11" t="str">
        <f>IF(ISERROR(VLOOKUP(C1425,'WI Vs ASM'!$B$2:$L$1000,11,0)),0,(VLOOKUP(C1425,'WI Vs ASM'!$B$2:$L$1000,11,0)))</f>
        <v>Sreekala Balasubramanian</v>
      </c>
      <c r="U1425" s="11" t="str">
        <f t="shared" si="620"/>
        <v>WR736294</v>
      </c>
      <c r="V1425" s="11" t="str">
        <f t="shared" si="614"/>
        <v>No</v>
      </c>
      <c r="W1425" s="11" t="str">
        <f t="shared" si="615"/>
        <v>Yes</v>
      </c>
      <c r="X1425" s="11" t="str">
        <f t="shared" si="616"/>
        <v>No</v>
      </c>
      <c r="Y1425" s="11" t="str">
        <f t="shared" si="617"/>
        <v>No</v>
      </c>
      <c r="Z1425" s="11" t="str">
        <f t="shared" si="618"/>
        <v>No</v>
      </c>
      <c r="AA1425" s="11" t="str">
        <f t="shared" si="621"/>
        <v>No</v>
      </c>
      <c r="AB1425" s="11">
        <f>IF(ISERROR(VLOOKUP(U1425,'ITWR Dump'!$A$2:$Y$5000,24,0)),0,(VLOOKUP('ILC Report'!U1425,'ITWR Dump'!$A$2:$Y$5000,24,0)))</f>
        <v>0</v>
      </c>
      <c r="AC1425" s="11" t="str">
        <f t="shared" si="622"/>
        <v>No</v>
      </c>
      <c r="AD1425" s="11" t="str">
        <f t="shared" si="623"/>
        <v/>
      </c>
      <c r="AE1425" s="11">
        <f>IF(ISERROR(VLOOKUP(U1425,'ITWR Dump'!$A$2:$Y$5000,13,0)),0,(VLOOKUP(U1425,'ITWR Dump'!$A$2:$Y$5000,13,0)))</f>
        <v>0</v>
      </c>
      <c r="AF1425" s="11">
        <f>IF(ISERROR(VLOOKUP(U1425,'ITWR Dump'!$A$2:$Y$5000,11,0)),0,(VLOOKUP(U1425,'ITWR Dump'!$A$2:$Y$5000,11,0)))</f>
        <v>0</v>
      </c>
      <c r="AG1425" s="11">
        <f>IF(ISERROR(VLOOKUP(U1425,'ITWR Dump'!$A$2:$Y$5000,2,0)),0,(VLOOKUP(U1425,'ITWR Dump'!$A$2:$Y$5000,2,0)))</f>
        <v>0</v>
      </c>
      <c r="AH1425" s="11">
        <f>IF(ISERROR(VLOOKUP(U1425,'ITWR Dump'!$A$2:$Y$5000,14,0)),0,(VLOOKUP(U1425,'ITWR Dump'!$A$2:$Y$5000,14,0)))</f>
        <v>0</v>
      </c>
      <c r="AI1425" s="11" t="str">
        <f t="shared" si="624"/>
        <v>01-Maintenance Offshore</v>
      </c>
      <c r="AJ1425" s="11" t="str">
        <f t="shared" si="625"/>
        <v>Offshore</v>
      </c>
      <c r="AK1425" s="11" t="str">
        <f>IF(ISERROR(VLOOKUP(A1425,'Team Data'!$C$2:$U$213,17,0)),0,(VLOOKUP(A1425,'Team Data'!$C$2:$U$213,17,0)))</f>
        <v>IMS and FN</v>
      </c>
      <c r="AL1425" s="11" t="str">
        <f t="shared" si="626"/>
        <v>2017-04-24</v>
      </c>
      <c r="AM1425" s="11">
        <f>IF(ISERROR(VLOOKUP(U1425,'ITWR Dump'!$A$2:$Y$5000,16,0)),0,(VLOOKUP(U1425,'ITWR Dump'!$A$2:$Y$5000,16,0)))</f>
        <v>0</v>
      </c>
      <c r="AN1425" s="11">
        <f>IF(ISERROR(VLOOKUP(U1425,'ITWR Dump'!$A$2:$Y$5000,18,0)),0,(VLOOKUP(U1425,'ITWR Dump'!$A$2:$Y$5000,18,0)))</f>
        <v>0</v>
      </c>
      <c r="AO1425" s="11">
        <f>IF(ISERROR(VLOOKUP(U1425,'ITWR Dump'!$A$2:$Y$5000,25,0)),0,(VLOOKUP('ILC Report'!U1425,'ITWR Dump'!$A$2:$Y$5000,25,0)))</f>
        <v>0</v>
      </c>
      <c r="AP1425" s="11">
        <f t="shared" si="627"/>
        <v>0</v>
      </c>
      <c r="AQ1425" s="26">
        <f t="shared" si="628"/>
        <v>0</v>
      </c>
      <c r="AR1425" s="26">
        <f t="shared" si="629"/>
        <v>0</v>
      </c>
      <c r="AS1425" s="26">
        <f t="shared" si="630"/>
        <v>0</v>
      </c>
      <c r="AT1425" s="26">
        <f t="shared" si="631"/>
        <v>0</v>
      </c>
      <c r="AU1425" s="26">
        <f t="shared" si="632"/>
        <v>0</v>
      </c>
      <c r="AV1425" s="26">
        <f t="shared" si="633"/>
        <v>0</v>
      </c>
      <c r="AW1425" s="11" t="s">
        <v>653</v>
      </c>
      <c r="AX1425" s="11" t="str">
        <f>VLOOKUP(L1425,Group!$A$2:$B$1000,2,0)</f>
        <v>Maintenance</v>
      </c>
      <c r="AY1425" s="11">
        <f>IF(ISERROR(VLOOKUP(U1425,'ITWR Dump'!$A$2:$Y$5000,15,0)),0,(VLOOKUP('ILC Report'!U1425,'ITWR Dump'!$A$2:$Y$5000,15,0)))</f>
        <v>0</v>
      </c>
      <c r="AZ1425" s="11" t="str">
        <f t="shared" si="634"/>
        <v>Yes</v>
      </c>
      <c r="BA1425" s="11" t="str">
        <f t="shared" si="635"/>
        <v>BKI</v>
      </c>
      <c r="BB1425" s="11" t="str">
        <f t="shared" si="636"/>
        <v>MN</v>
      </c>
      <c r="BC1425" s="11" t="str">
        <f t="shared" si="637"/>
        <v>No</v>
      </c>
    </row>
    <row r="1426" spans="1:55" x14ac:dyDescent="0.3">
      <c r="A1426" s="11" t="s">
        <v>691</v>
      </c>
      <c r="B1426" s="11" t="s">
        <v>1882</v>
      </c>
      <c r="C1426" s="11" t="s">
        <v>559</v>
      </c>
      <c r="D1426" s="11" t="s">
        <v>2639</v>
      </c>
      <c r="E1426" s="38" t="s">
        <v>2904</v>
      </c>
      <c r="F1426" s="11">
        <v>0.5</v>
      </c>
      <c r="G1426" s="40" t="s">
        <v>218</v>
      </c>
      <c r="H1426" s="11" t="str">
        <f t="shared" si="619"/>
        <v>Regular</v>
      </c>
      <c r="I1426" s="11" t="str">
        <f t="shared" si="611"/>
        <v>INDIA</v>
      </c>
      <c r="J1426" s="11" t="str">
        <f>IF(ISERROR(VLOOKUP(C1426,'WI Vs ASM'!$B$2:$E$1000,4,0)),0,(VLOOKUP(C1426,'WI Vs ASM'!$B$2:$E$1000,4,0)))</f>
        <v>Offshore</v>
      </c>
      <c r="K1426" s="11" t="str">
        <f>IF(ISERROR(VLOOKUP(C1426,'WI Vs ASM'!$B$2:$F$1000,5,0)),0,(VLOOKUP(C1426,'WI Vs ASM'!$B$2:$F$1000,5,0)))</f>
        <v>01-Fixed Price</v>
      </c>
      <c r="L1426" s="11" t="str">
        <f>IF(ISERROR(VLOOKUP(C1426,'WI Vs ASM'!$B$2:$D$1000,3,0)),0,(VLOOKUP(C1426,'WI Vs ASM'!$B$2:$D$1000,3,0)))</f>
        <v>01-Maintenance Offshore</v>
      </c>
      <c r="M1426" s="11" t="str">
        <f>IF(ISERROR(VLOOKUP(C1426,'WI Vs ASM'!$B$2:$I$1000,8,0)),0,(VLOOKUP(C1426,'WI Vs ASM'!$B$2:$I$1000,8,0)))</f>
        <v>Rahul Soman</v>
      </c>
      <c r="N1426" s="11" t="str">
        <f>IF(ISERROR(VLOOKUP(C1426,'WI Vs ASM'!$B$2:$G$1000,6,0)),0,(VLOOKUP(C1426,'WI Vs ASM'!$B$2:$G$1000,6,0)))</f>
        <v>CIS</v>
      </c>
      <c r="O1426" s="11" t="str">
        <f>IF(ISERROR(VLOOKUP(C1426,'WI Vs ASM'!$B$2:$H$1000,7,0)),0,(VLOOKUP(C1426,'WI Vs ASM'!$B$2:$H$1000,7,0)))</f>
        <v>CIS</v>
      </c>
      <c r="P1426" s="11" t="str">
        <f t="shared" si="612"/>
        <v>May-17</v>
      </c>
      <c r="Q1426" s="11" t="str">
        <f t="shared" si="613"/>
        <v>Q2</v>
      </c>
      <c r="R1426" s="11" t="str">
        <f>IF(ISERROR(VLOOKUP(C1426,'WI Vs ASM'!$B$2:$J$1000,9,0)),0,(VLOOKUP(C1426,'WI Vs ASM'!$B$2:$J$1000,9,0)))</f>
        <v>Jyothi Pai</v>
      </c>
      <c r="S1426" s="11" t="str">
        <f>IF(ISERROR(VLOOKUP(C1426,'WI Vs ASM'!$B$2:$K$1000,10,0)),0,(VLOOKUP(C1426,'WI Vs ASM'!$B$2:$K$1000,10,0)))</f>
        <v>Saju Bhaskaran</v>
      </c>
      <c r="T1426" s="11" t="str">
        <f>IF(ISERROR(VLOOKUP(C1426,'WI Vs ASM'!$B$2:$L$1000,11,0)),0,(VLOOKUP(C1426,'WI Vs ASM'!$B$2:$L$1000,11,0)))</f>
        <v>Sreekala Balasubramanian</v>
      </c>
      <c r="U1426" s="11" t="str">
        <f t="shared" si="620"/>
        <v>WR736385</v>
      </c>
      <c r="V1426" s="11" t="str">
        <f t="shared" si="614"/>
        <v>No</v>
      </c>
      <c r="W1426" s="11" t="str">
        <f t="shared" si="615"/>
        <v>Yes</v>
      </c>
      <c r="X1426" s="11" t="str">
        <f t="shared" si="616"/>
        <v>No</v>
      </c>
      <c r="Y1426" s="11" t="str">
        <f t="shared" si="617"/>
        <v>No</v>
      </c>
      <c r="Z1426" s="11" t="str">
        <f t="shared" si="618"/>
        <v>No</v>
      </c>
      <c r="AA1426" s="11" t="str">
        <f t="shared" si="621"/>
        <v>No</v>
      </c>
      <c r="AB1426" s="11">
        <f>IF(ISERROR(VLOOKUP(U1426,'ITWR Dump'!$A$2:$Y$5000,24,0)),0,(VLOOKUP('ILC Report'!U1426,'ITWR Dump'!$A$2:$Y$5000,24,0)))</f>
        <v>0</v>
      </c>
      <c r="AC1426" s="11" t="str">
        <f t="shared" si="622"/>
        <v>No</v>
      </c>
      <c r="AD1426" s="11" t="str">
        <f t="shared" si="623"/>
        <v/>
      </c>
      <c r="AE1426" s="11">
        <f>IF(ISERROR(VLOOKUP(U1426,'ITWR Dump'!$A$2:$Y$5000,13,0)),0,(VLOOKUP(U1426,'ITWR Dump'!$A$2:$Y$5000,13,0)))</f>
        <v>0</v>
      </c>
      <c r="AF1426" s="11">
        <f>IF(ISERROR(VLOOKUP(U1426,'ITWR Dump'!$A$2:$Y$5000,11,0)),0,(VLOOKUP(U1426,'ITWR Dump'!$A$2:$Y$5000,11,0)))</f>
        <v>0</v>
      </c>
      <c r="AG1426" s="11">
        <f>IF(ISERROR(VLOOKUP(U1426,'ITWR Dump'!$A$2:$Y$5000,2,0)),0,(VLOOKUP(U1426,'ITWR Dump'!$A$2:$Y$5000,2,0)))</f>
        <v>0</v>
      </c>
      <c r="AH1426" s="11">
        <f>IF(ISERROR(VLOOKUP(U1426,'ITWR Dump'!$A$2:$Y$5000,14,0)),0,(VLOOKUP(U1426,'ITWR Dump'!$A$2:$Y$5000,14,0)))</f>
        <v>0</v>
      </c>
      <c r="AI1426" s="11" t="str">
        <f t="shared" si="624"/>
        <v>01-Maintenance Offshore</v>
      </c>
      <c r="AJ1426" s="11" t="str">
        <f t="shared" si="625"/>
        <v>Offshore</v>
      </c>
      <c r="AK1426" s="11" t="str">
        <f>IF(ISERROR(VLOOKUP(A1426,'Team Data'!$C$2:$U$213,17,0)),0,(VLOOKUP(A1426,'Team Data'!$C$2:$U$213,17,0)))</f>
        <v>IMS and FN</v>
      </c>
      <c r="AL1426" s="11" t="str">
        <f t="shared" si="626"/>
        <v>2017-04-24</v>
      </c>
      <c r="AM1426" s="11">
        <f>IF(ISERROR(VLOOKUP(U1426,'ITWR Dump'!$A$2:$Y$5000,16,0)),0,(VLOOKUP(U1426,'ITWR Dump'!$A$2:$Y$5000,16,0)))</f>
        <v>0</v>
      </c>
      <c r="AN1426" s="11">
        <f>IF(ISERROR(VLOOKUP(U1426,'ITWR Dump'!$A$2:$Y$5000,18,0)),0,(VLOOKUP(U1426,'ITWR Dump'!$A$2:$Y$5000,18,0)))</f>
        <v>0</v>
      </c>
      <c r="AO1426" s="11">
        <f>IF(ISERROR(VLOOKUP(U1426,'ITWR Dump'!$A$2:$Y$5000,25,0)),0,(VLOOKUP('ILC Report'!U1426,'ITWR Dump'!$A$2:$Y$5000,25,0)))</f>
        <v>0</v>
      </c>
      <c r="AP1426" s="11">
        <f t="shared" si="627"/>
        <v>0</v>
      </c>
      <c r="AQ1426" s="26">
        <f t="shared" si="628"/>
        <v>0</v>
      </c>
      <c r="AR1426" s="26">
        <f t="shared" si="629"/>
        <v>0</v>
      </c>
      <c r="AS1426" s="26">
        <f t="shared" si="630"/>
        <v>0</v>
      </c>
      <c r="AT1426" s="26">
        <f t="shared" si="631"/>
        <v>0</v>
      </c>
      <c r="AU1426" s="26">
        <f t="shared" si="632"/>
        <v>0</v>
      </c>
      <c r="AV1426" s="26">
        <f t="shared" si="633"/>
        <v>0</v>
      </c>
      <c r="AW1426" s="11" t="s">
        <v>653</v>
      </c>
      <c r="AX1426" s="11" t="str">
        <f>VLOOKUP(L1426,Group!$A$2:$B$1000,2,0)</f>
        <v>Maintenance</v>
      </c>
      <c r="AY1426" s="11">
        <f>IF(ISERROR(VLOOKUP(U1426,'ITWR Dump'!$A$2:$Y$5000,15,0)),0,(VLOOKUP('ILC Report'!U1426,'ITWR Dump'!$A$2:$Y$5000,15,0)))</f>
        <v>0</v>
      </c>
      <c r="AZ1426" s="11" t="str">
        <f t="shared" si="634"/>
        <v>Yes</v>
      </c>
      <c r="BA1426" s="11" t="str">
        <f t="shared" si="635"/>
        <v>BKI</v>
      </c>
      <c r="BB1426" s="11" t="str">
        <f t="shared" si="636"/>
        <v>MN</v>
      </c>
      <c r="BC1426" s="11" t="str">
        <f t="shared" si="637"/>
        <v>No</v>
      </c>
    </row>
    <row r="1427" spans="1:55" x14ac:dyDescent="0.3">
      <c r="A1427" s="11" t="s">
        <v>691</v>
      </c>
      <c r="B1427" s="11" t="s">
        <v>1882</v>
      </c>
      <c r="C1427" s="11" t="s">
        <v>559</v>
      </c>
      <c r="D1427" s="11" t="s">
        <v>2640</v>
      </c>
      <c r="E1427" s="38" t="s">
        <v>2904</v>
      </c>
      <c r="F1427" s="11">
        <v>0.5</v>
      </c>
      <c r="G1427" s="40" t="s">
        <v>218</v>
      </c>
      <c r="H1427" s="11" t="str">
        <f t="shared" si="619"/>
        <v>Regular</v>
      </c>
      <c r="I1427" s="11" t="str">
        <f t="shared" si="611"/>
        <v>INDIA</v>
      </c>
      <c r="J1427" s="11" t="str">
        <f>IF(ISERROR(VLOOKUP(C1427,'WI Vs ASM'!$B$2:$E$1000,4,0)),0,(VLOOKUP(C1427,'WI Vs ASM'!$B$2:$E$1000,4,0)))</f>
        <v>Offshore</v>
      </c>
      <c r="K1427" s="11" t="str">
        <f>IF(ISERROR(VLOOKUP(C1427,'WI Vs ASM'!$B$2:$F$1000,5,0)),0,(VLOOKUP(C1427,'WI Vs ASM'!$B$2:$F$1000,5,0)))</f>
        <v>01-Fixed Price</v>
      </c>
      <c r="L1427" s="11" t="str">
        <f>IF(ISERROR(VLOOKUP(C1427,'WI Vs ASM'!$B$2:$D$1000,3,0)),0,(VLOOKUP(C1427,'WI Vs ASM'!$B$2:$D$1000,3,0)))</f>
        <v>01-Maintenance Offshore</v>
      </c>
      <c r="M1427" s="11" t="str">
        <f>IF(ISERROR(VLOOKUP(C1427,'WI Vs ASM'!$B$2:$I$1000,8,0)),0,(VLOOKUP(C1427,'WI Vs ASM'!$B$2:$I$1000,8,0)))</f>
        <v>Rahul Soman</v>
      </c>
      <c r="N1427" s="11" t="str">
        <f>IF(ISERROR(VLOOKUP(C1427,'WI Vs ASM'!$B$2:$G$1000,6,0)),0,(VLOOKUP(C1427,'WI Vs ASM'!$B$2:$G$1000,6,0)))</f>
        <v>CIS</v>
      </c>
      <c r="O1427" s="11" t="str">
        <f>IF(ISERROR(VLOOKUP(C1427,'WI Vs ASM'!$B$2:$H$1000,7,0)),0,(VLOOKUP(C1427,'WI Vs ASM'!$B$2:$H$1000,7,0)))</f>
        <v>CIS</v>
      </c>
      <c r="P1427" s="11" t="str">
        <f t="shared" si="612"/>
        <v>May-17</v>
      </c>
      <c r="Q1427" s="11" t="str">
        <f t="shared" si="613"/>
        <v>Q2</v>
      </c>
      <c r="R1427" s="11" t="str">
        <f>IF(ISERROR(VLOOKUP(C1427,'WI Vs ASM'!$B$2:$J$1000,9,0)),0,(VLOOKUP(C1427,'WI Vs ASM'!$B$2:$J$1000,9,0)))</f>
        <v>Jyothi Pai</v>
      </c>
      <c r="S1427" s="11" t="str">
        <f>IF(ISERROR(VLOOKUP(C1427,'WI Vs ASM'!$B$2:$K$1000,10,0)),0,(VLOOKUP(C1427,'WI Vs ASM'!$B$2:$K$1000,10,0)))</f>
        <v>Saju Bhaskaran</v>
      </c>
      <c r="T1427" s="11" t="str">
        <f>IF(ISERROR(VLOOKUP(C1427,'WI Vs ASM'!$B$2:$L$1000,11,0)),0,(VLOOKUP(C1427,'WI Vs ASM'!$B$2:$L$1000,11,0)))</f>
        <v>Sreekala Balasubramanian</v>
      </c>
      <c r="U1427" s="11" t="str">
        <f t="shared" si="620"/>
        <v>WR736418</v>
      </c>
      <c r="V1427" s="11" t="str">
        <f t="shared" si="614"/>
        <v>No</v>
      </c>
      <c r="W1427" s="11" t="str">
        <f t="shared" si="615"/>
        <v>Yes</v>
      </c>
      <c r="X1427" s="11" t="str">
        <f t="shared" si="616"/>
        <v>No</v>
      </c>
      <c r="Y1427" s="11" t="str">
        <f t="shared" si="617"/>
        <v>No</v>
      </c>
      <c r="Z1427" s="11" t="str">
        <f t="shared" si="618"/>
        <v>No</v>
      </c>
      <c r="AA1427" s="11" t="str">
        <f t="shared" si="621"/>
        <v>No</v>
      </c>
      <c r="AB1427" s="11">
        <f>IF(ISERROR(VLOOKUP(U1427,'ITWR Dump'!$A$2:$Y$5000,24,0)),0,(VLOOKUP('ILC Report'!U1427,'ITWR Dump'!$A$2:$Y$5000,24,0)))</f>
        <v>0</v>
      </c>
      <c r="AC1427" s="11" t="str">
        <f t="shared" si="622"/>
        <v>No</v>
      </c>
      <c r="AD1427" s="11" t="str">
        <f t="shared" si="623"/>
        <v/>
      </c>
      <c r="AE1427" s="11">
        <f>IF(ISERROR(VLOOKUP(U1427,'ITWR Dump'!$A$2:$Y$5000,13,0)),0,(VLOOKUP(U1427,'ITWR Dump'!$A$2:$Y$5000,13,0)))</f>
        <v>0</v>
      </c>
      <c r="AF1427" s="11">
        <f>IF(ISERROR(VLOOKUP(U1427,'ITWR Dump'!$A$2:$Y$5000,11,0)),0,(VLOOKUP(U1427,'ITWR Dump'!$A$2:$Y$5000,11,0)))</f>
        <v>0</v>
      </c>
      <c r="AG1427" s="11">
        <f>IF(ISERROR(VLOOKUP(U1427,'ITWR Dump'!$A$2:$Y$5000,2,0)),0,(VLOOKUP(U1427,'ITWR Dump'!$A$2:$Y$5000,2,0)))</f>
        <v>0</v>
      </c>
      <c r="AH1427" s="11">
        <f>IF(ISERROR(VLOOKUP(U1427,'ITWR Dump'!$A$2:$Y$5000,14,0)),0,(VLOOKUP(U1427,'ITWR Dump'!$A$2:$Y$5000,14,0)))</f>
        <v>0</v>
      </c>
      <c r="AI1427" s="11" t="str">
        <f t="shared" si="624"/>
        <v>01-Maintenance Offshore</v>
      </c>
      <c r="AJ1427" s="11" t="str">
        <f t="shared" si="625"/>
        <v>Offshore</v>
      </c>
      <c r="AK1427" s="11" t="str">
        <f>IF(ISERROR(VLOOKUP(A1427,'Team Data'!$C$2:$U$213,17,0)),0,(VLOOKUP(A1427,'Team Data'!$C$2:$U$213,17,0)))</f>
        <v>IMS and FN</v>
      </c>
      <c r="AL1427" s="11" t="str">
        <f t="shared" si="626"/>
        <v>2017-04-24</v>
      </c>
      <c r="AM1427" s="11">
        <f>IF(ISERROR(VLOOKUP(U1427,'ITWR Dump'!$A$2:$Y$5000,16,0)),0,(VLOOKUP(U1427,'ITWR Dump'!$A$2:$Y$5000,16,0)))</f>
        <v>0</v>
      </c>
      <c r="AN1427" s="11">
        <f>IF(ISERROR(VLOOKUP(U1427,'ITWR Dump'!$A$2:$Y$5000,18,0)),0,(VLOOKUP(U1427,'ITWR Dump'!$A$2:$Y$5000,18,0)))</f>
        <v>0</v>
      </c>
      <c r="AO1427" s="11">
        <f>IF(ISERROR(VLOOKUP(U1427,'ITWR Dump'!$A$2:$Y$5000,25,0)),0,(VLOOKUP('ILC Report'!U1427,'ITWR Dump'!$A$2:$Y$5000,25,0)))</f>
        <v>0</v>
      </c>
      <c r="AP1427" s="11">
        <f t="shared" si="627"/>
        <v>0</v>
      </c>
      <c r="AQ1427" s="26">
        <f t="shared" si="628"/>
        <v>0</v>
      </c>
      <c r="AR1427" s="26">
        <f t="shared" si="629"/>
        <v>0</v>
      </c>
      <c r="AS1427" s="26">
        <f t="shared" si="630"/>
        <v>0</v>
      </c>
      <c r="AT1427" s="26">
        <f t="shared" si="631"/>
        <v>0</v>
      </c>
      <c r="AU1427" s="26">
        <f t="shared" si="632"/>
        <v>0</v>
      </c>
      <c r="AV1427" s="26">
        <f t="shared" si="633"/>
        <v>0</v>
      </c>
      <c r="AW1427" s="11" t="s">
        <v>653</v>
      </c>
      <c r="AX1427" s="11" t="str">
        <f>VLOOKUP(L1427,Group!$A$2:$B$1000,2,0)</f>
        <v>Maintenance</v>
      </c>
      <c r="AY1427" s="11">
        <f>IF(ISERROR(VLOOKUP(U1427,'ITWR Dump'!$A$2:$Y$5000,15,0)),0,(VLOOKUP('ILC Report'!U1427,'ITWR Dump'!$A$2:$Y$5000,15,0)))</f>
        <v>0</v>
      </c>
      <c r="AZ1427" s="11" t="str">
        <f t="shared" si="634"/>
        <v>Yes</v>
      </c>
      <c r="BA1427" s="11" t="str">
        <f t="shared" si="635"/>
        <v>BKI</v>
      </c>
      <c r="BB1427" s="11" t="str">
        <f t="shared" si="636"/>
        <v>MN</v>
      </c>
      <c r="BC1427" s="11" t="str">
        <f t="shared" si="637"/>
        <v>No</v>
      </c>
    </row>
    <row r="1428" spans="1:55" x14ac:dyDescent="0.3">
      <c r="A1428" s="11" t="s">
        <v>691</v>
      </c>
      <c r="B1428" s="11" t="s">
        <v>1882</v>
      </c>
      <c r="C1428" s="11" t="s">
        <v>559</v>
      </c>
      <c r="D1428" s="11" t="s">
        <v>2641</v>
      </c>
      <c r="E1428" s="38" t="s">
        <v>2904</v>
      </c>
      <c r="F1428" s="11">
        <v>0.5</v>
      </c>
      <c r="G1428" s="40" t="s">
        <v>218</v>
      </c>
      <c r="H1428" s="11" t="str">
        <f t="shared" si="619"/>
        <v>Regular</v>
      </c>
      <c r="I1428" s="11" t="str">
        <f t="shared" si="611"/>
        <v>INDIA</v>
      </c>
      <c r="J1428" s="11" t="str">
        <f>IF(ISERROR(VLOOKUP(C1428,'WI Vs ASM'!$B$2:$E$1000,4,0)),0,(VLOOKUP(C1428,'WI Vs ASM'!$B$2:$E$1000,4,0)))</f>
        <v>Offshore</v>
      </c>
      <c r="K1428" s="11" t="str">
        <f>IF(ISERROR(VLOOKUP(C1428,'WI Vs ASM'!$B$2:$F$1000,5,0)),0,(VLOOKUP(C1428,'WI Vs ASM'!$B$2:$F$1000,5,0)))</f>
        <v>01-Fixed Price</v>
      </c>
      <c r="L1428" s="11" t="str">
        <f>IF(ISERROR(VLOOKUP(C1428,'WI Vs ASM'!$B$2:$D$1000,3,0)),0,(VLOOKUP(C1428,'WI Vs ASM'!$B$2:$D$1000,3,0)))</f>
        <v>01-Maintenance Offshore</v>
      </c>
      <c r="M1428" s="11" t="str">
        <f>IF(ISERROR(VLOOKUP(C1428,'WI Vs ASM'!$B$2:$I$1000,8,0)),0,(VLOOKUP(C1428,'WI Vs ASM'!$B$2:$I$1000,8,0)))</f>
        <v>Rahul Soman</v>
      </c>
      <c r="N1428" s="11" t="str">
        <f>IF(ISERROR(VLOOKUP(C1428,'WI Vs ASM'!$B$2:$G$1000,6,0)),0,(VLOOKUP(C1428,'WI Vs ASM'!$B$2:$G$1000,6,0)))</f>
        <v>CIS</v>
      </c>
      <c r="O1428" s="11" t="str">
        <f>IF(ISERROR(VLOOKUP(C1428,'WI Vs ASM'!$B$2:$H$1000,7,0)),0,(VLOOKUP(C1428,'WI Vs ASM'!$B$2:$H$1000,7,0)))</f>
        <v>CIS</v>
      </c>
      <c r="P1428" s="11" t="str">
        <f t="shared" si="612"/>
        <v>May-17</v>
      </c>
      <c r="Q1428" s="11" t="str">
        <f t="shared" si="613"/>
        <v>Q2</v>
      </c>
      <c r="R1428" s="11" t="str">
        <f>IF(ISERROR(VLOOKUP(C1428,'WI Vs ASM'!$B$2:$J$1000,9,0)),0,(VLOOKUP(C1428,'WI Vs ASM'!$B$2:$J$1000,9,0)))</f>
        <v>Jyothi Pai</v>
      </c>
      <c r="S1428" s="11" t="str">
        <f>IF(ISERROR(VLOOKUP(C1428,'WI Vs ASM'!$B$2:$K$1000,10,0)),0,(VLOOKUP(C1428,'WI Vs ASM'!$B$2:$K$1000,10,0)))</f>
        <v>Saju Bhaskaran</v>
      </c>
      <c r="T1428" s="11" t="str">
        <f>IF(ISERROR(VLOOKUP(C1428,'WI Vs ASM'!$B$2:$L$1000,11,0)),0,(VLOOKUP(C1428,'WI Vs ASM'!$B$2:$L$1000,11,0)))</f>
        <v>Sreekala Balasubramanian</v>
      </c>
      <c r="U1428" s="11" t="str">
        <f t="shared" si="620"/>
        <v>WR736421</v>
      </c>
      <c r="V1428" s="11" t="str">
        <f t="shared" si="614"/>
        <v>No</v>
      </c>
      <c r="W1428" s="11" t="str">
        <f t="shared" si="615"/>
        <v>Yes</v>
      </c>
      <c r="X1428" s="11" t="str">
        <f t="shared" si="616"/>
        <v>No</v>
      </c>
      <c r="Y1428" s="11" t="str">
        <f t="shared" si="617"/>
        <v>No</v>
      </c>
      <c r="Z1428" s="11" t="str">
        <f t="shared" si="618"/>
        <v>No</v>
      </c>
      <c r="AA1428" s="11" t="str">
        <f t="shared" si="621"/>
        <v>No</v>
      </c>
      <c r="AB1428" s="11">
        <f>IF(ISERROR(VLOOKUP(U1428,'ITWR Dump'!$A$2:$Y$5000,24,0)),0,(VLOOKUP('ILC Report'!U1428,'ITWR Dump'!$A$2:$Y$5000,24,0)))</f>
        <v>0</v>
      </c>
      <c r="AC1428" s="11" t="str">
        <f t="shared" si="622"/>
        <v>No</v>
      </c>
      <c r="AD1428" s="11" t="str">
        <f t="shared" si="623"/>
        <v/>
      </c>
      <c r="AE1428" s="11">
        <f>IF(ISERROR(VLOOKUP(U1428,'ITWR Dump'!$A$2:$Y$5000,13,0)),0,(VLOOKUP(U1428,'ITWR Dump'!$A$2:$Y$5000,13,0)))</f>
        <v>0</v>
      </c>
      <c r="AF1428" s="11">
        <f>IF(ISERROR(VLOOKUP(U1428,'ITWR Dump'!$A$2:$Y$5000,11,0)),0,(VLOOKUP(U1428,'ITWR Dump'!$A$2:$Y$5000,11,0)))</f>
        <v>0</v>
      </c>
      <c r="AG1428" s="11">
        <f>IF(ISERROR(VLOOKUP(U1428,'ITWR Dump'!$A$2:$Y$5000,2,0)),0,(VLOOKUP(U1428,'ITWR Dump'!$A$2:$Y$5000,2,0)))</f>
        <v>0</v>
      </c>
      <c r="AH1428" s="11">
        <f>IF(ISERROR(VLOOKUP(U1428,'ITWR Dump'!$A$2:$Y$5000,14,0)),0,(VLOOKUP(U1428,'ITWR Dump'!$A$2:$Y$5000,14,0)))</f>
        <v>0</v>
      </c>
      <c r="AI1428" s="11" t="str">
        <f t="shared" si="624"/>
        <v>01-Maintenance Offshore</v>
      </c>
      <c r="AJ1428" s="11" t="str">
        <f t="shared" si="625"/>
        <v>Offshore</v>
      </c>
      <c r="AK1428" s="11" t="str">
        <f>IF(ISERROR(VLOOKUP(A1428,'Team Data'!$C$2:$U$213,17,0)),0,(VLOOKUP(A1428,'Team Data'!$C$2:$U$213,17,0)))</f>
        <v>IMS and FN</v>
      </c>
      <c r="AL1428" s="11" t="str">
        <f t="shared" si="626"/>
        <v>2017-04-24</v>
      </c>
      <c r="AM1428" s="11">
        <f>IF(ISERROR(VLOOKUP(U1428,'ITWR Dump'!$A$2:$Y$5000,16,0)),0,(VLOOKUP(U1428,'ITWR Dump'!$A$2:$Y$5000,16,0)))</f>
        <v>0</v>
      </c>
      <c r="AN1428" s="11">
        <f>IF(ISERROR(VLOOKUP(U1428,'ITWR Dump'!$A$2:$Y$5000,18,0)),0,(VLOOKUP(U1428,'ITWR Dump'!$A$2:$Y$5000,18,0)))</f>
        <v>0</v>
      </c>
      <c r="AO1428" s="11">
        <f>IF(ISERROR(VLOOKUP(U1428,'ITWR Dump'!$A$2:$Y$5000,25,0)),0,(VLOOKUP('ILC Report'!U1428,'ITWR Dump'!$A$2:$Y$5000,25,0)))</f>
        <v>0</v>
      </c>
      <c r="AP1428" s="11">
        <f t="shared" si="627"/>
        <v>0</v>
      </c>
      <c r="AQ1428" s="26">
        <f t="shared" si="628"/>
        <v>0</v>
      </c>
      <c r="AR1428" s="26">
        <f t="shared" si="629"/>
        <v>0</v>
      </c>
      <c r="AS1428" s="26">
        <f t="shared" si="630"/>
        <v>0</v>
      </c>
      <c r="AT1428" s="26">
        <f t="shared" si="631"/>
        <v>0</v>
      </c>
      <c r="AU1428" s="26">
        <f t="shared" si="632"/>
        <v>0</v>
      </c>
      <c r="AV1428" s="26">
        <f t="shared" si="633"/>
        <v>0</v>
      </c>
      <c r="AW1428" s="11" t="s">
        <v>653</v>
      </c>
      <c r="AX1428" s="11" t="str">
        <f>VLOOKUP(L1428,Group!$A$2:$B$1000,2,0)</f>
        <v>Maintenance</v>
      </c>
      <c r="AY1428" s="11">
        <f>IF(ISERROR(VLOOKUP(U1428,'ITWR Dump'!$A$2:$Y$5000,15,0)),0,(VLOOKUP('ILC Report'!U1428,'ITWR Dump'!$A$2:$Y$5000,15,0)))</f>
        <v>0</v>
      </c>
      <c r="AZ1428" s="11" t="str">
        <f t="shared" si="634"/>
        <v>Yes</v>
      </c>
      <c r="BA1428" s="11" t="str">
        <f t="shared" si="635"/>
        <v>BKI</v>
      </c>
      <c r="BB1428" s="11" t="str">
        <f t="shared" si="636"/>
        <v>MN</v>
      </c>
      <c r="BC1428" s="11" t="str">
        <f t="shared" si="637"/>
        <v>No</v>
      </c>
    </row>
    <row r="1429" spans="1:55" x14ac:dyDescent="0.3">
      <c r="A1429" s="11" t="s">
        <v>691</v>
      </c>
      <c r="B1429" s="11" t="s">
        <v>1882</v>
      </c>
      <c r="C1429" s="11" t="s">
        <v>559</v>
      </c>
      <c r="D1429" s="11" t="s">
        <v>2642</v>
      </c>
      <c r="E1429" s="38" t="s">
        <v>2904</v>
      </c>
      <c r="F1429" s="11">
        <v>0.5</v>
      </c>
      <c r="G1429" s="40" t="s">
        <v>218</v>
      </c>
      <c r="H1429" s="11" t="str">
        <f t="shared" si="619"/>
        <v>Regular</v>
      </c>
      <c r="I1429" s="11" t="str">
        <f t="shared" si="611"/>
        <v>INDIA</v>
      </c>
      <c r="J1429" s="11" t="str">
        <f>IF(ISERROR(VLOOKUP(C1429,'WI Vs ASM'!$B$2:$E$1000,4,0)),0,(VLOOKUP(C1429,'WI Vs ASM'!$B$2:$E$1000,4,0)))</f>
        <v>Offshore</v>
      </c>
      <c r="K1429" s="11" t="str">
        <f>IF(ISERROR(VLOOKUP(C1429,'WI Vs ASM'!$B$2:$F$1000,5,0)),0,(VLOOKUP(C1429,'WI Vs ASM'!$B$2:$F$1000,5,0)))</f>
        <v>01-Fixed Price</v>
      </c>
      <c r="L1429" s="11" t="str">
        <f>IF(ISERROR(VLOOKUP(C1429,'WI Vs ASM'!$B$2:$D$1000,3,0)),0,(VLOOKUP(C1429,'WI Vs ASM'!$B$2:$D$1000,3,0)))</f>
        <v>01-Maintenance Offshore</v>
      </c>
      <c r="M1429" s="11" t="str">
        <f>IF(ISERROR(VLOOKUP(C1429,'WI Vs ASM'!$B$2:$I$1000,8,0)),0,(VLOOKUP(C1429,'WI Vs ASM'!$B$2:$I$1000,8,0)))</f>
        <v>Rahul Soman</v>
      </c>
      <c r="N1429" s="11" t="str">
        <f>IF(ISERROR(VLOOKUP(C1429,'WI Vs ASM'!$B$2:$G$1000,6,0)),0,(VLOOKUP(C1429,'WI Vs ASM'!$B$2:$G$1000,6,0)))</f>
        <v>CIS</v>
      </c>
      <c r="O1429" s="11" t="str">
        <f>IF(ISERROR(VLOOKUP(C1429,'WI Vs ASM'!$B$2:$H$1000,7,0)),0,(VLOOKUP(C1429,'WI Vs ASM'!$B$2:$H$1000,7,0)))</f>
        <v>CIS</v>
      </c>
      <c r="P1429" s="11" t="str">
        <f t="shared" si="612"/>
        <v>May-17</v>
      </c>
      <c r="Q1429" s="11" t="str">
        <f t="shared" si="613"/>
        <v>Q2</v>
      </c>
      <c r="R1429" s="11" t="str">
        <f>IF(ISERROR(VLOOKUP(C1429,'WI Vs ASM'!$B$2:$J$1000,9,0)),0,(VLOOKUP(C1429,'WI Vs ASM'!$B$2:$J$1000,9,0)))</f>
        <v>Jyothi Pai</v>
      </c>
      <c r="S1429" s="11" t="str">
        <f>IF(ISERROR(VLOOKUP(C1429,'WI Vs ASM'!$B$2:$K$1000,10,0)),0,(VLOOKUP(C1429,'WI Vs ASM'!$B$2:$K$1000,10,0)))</f>
        <v>Saju Bhaskaran</v>
      </c>
      <c r="T1429" s="11" t="str">
        <f>IF(ISERROR(VLOOKUP(C1429,'WI Vs ASM'!$B$2:$L$1000,11,0)),0,(VLOOKUP(C1429,'WI Vs ASM'!$B$2:$L$1000,11,0)))</f>
        <v>Sreekala Balasubramanian</v>
      </c>
      <c r="U1429" s="11" t="str">
        <f t="shared" si="620"/>
        <v>WR736431</v>
      </c>
      <c r="V1429" s="11" t="str">
        <f t="shared" si="614"/>
        <v>No</v>
      </c>
      <c r="W1429" s="11" t="str">
        <f t="shared" si="615"/>
        <v>Yes</v>
      </c>
      <c r="X1429" s="11" t="str">
        <f t="shared" si="616"/>
        <v>No</v>
      </c>
      <c r="Y1429" s="11" t="str">
        <f t="shared" si="617"/>
        <v>No</v>
      </c>
      <c r="Z1429" s="11" t="str">
        <f t="shared" si="618"/>
        <v>No</v>
      </c>
      <c r="AA1429" s="11" t="str">
        <f t="shared" si="621"/>
        <v>No</v>
      </c>
      <c r="AB1429" s="11">
        <f>IF(ISERROR(VLOOKUP(U1429,'ITWR Dump'!$A$2:$Y$5000,24,0)),0,(VLOOKUP('ILC Report'!U1429,'ITWR Dump'!$A$2:$Y$5000,24,0)))</f>
        <v>0</v>
      </c>
      <c r="AC1429" s="11" t="str">
        <f t="shared" si="622"/>
        <v>No</v>
      </c>
      <c r="AD1429" s="11" t="str">
        <f t="shared" si="623"/>
        <v/>
      </c>
      <c r="AE1429" s="11">
        <f>IF(ISERROR(VLOOKUP(U1429,'ITWR Dump'!$A$2:$Y$5000,13,0)),0,(VLOOKUP(U1429,'ITWR Dump'!$A$2:$Y$5000,13,0)))</f>
        <v>0</v>
      </c>
      <c r="AF1429" s="11">
        <f>IF(ISERROR(VLOOKUP(U1429,'ITWR Dump'!$A$2:$Y$5000,11,0)),0,(VLOOKUP(U1429,'ITWR Dump'!$A$2:$Y$5000,11,0)))</f>
        <v>0</v>
      </c>
      <c r="AG1429" s="11">
        <f>IF(ISERROR(VLOOKUP(U1429,'ITWR Dump'!$A$2:$Y$5000,2,0)),0,(VLOOKUP(U1429,'ITWR Dump'!$A$2:$Y$5000,2,0)))</f>
        <v>0</v>
      </c>
      <c r="AH1429" s="11">
        <f>IF(ISERROR(VLOOKUP(U1429,'ITWR Dump'!$A$2:$Y$5000,14,0)),0,(VLOOKUP(U1429,'ITWR Dump'!$A$2:$Y$5000,14,0)))</f>
        <v>0</v>
      </c>
      <c r="AI1429" s="11" t="str">
        <f t="shared" si="624"/>
        <v>01-Maintenance Offshore</v>
      </c>
      <c r="AJ1429" s="11" t="str">
        <f t="shared" si="625"/>
        <v>Offshore</v>
      </c>
      <c r="AK1429" s="11" t="str">
        <f>IF(ISERROR(VLOOKUP(A1429,'Team Data'!$C$2:$U$213,17,0)),0,(VLOOKUP(A1429,'Team Data'!$C$2:$U$213,17,0)))</f>
        <v>IMS and FN</v>
      </c>
      <c r="AL1429" s="11" t="str">
        <f t="shared" si="626"/>
        <v>2017-04-24</v>
      </c>
      <c r="AM1429" s="11">
        <f>IF(ISERROR(VLOOKUP(U1429,'ITWR Dump'!$A$2:$Y$5000,16,0)),0,(VLOOKUP(U1429,'ITWR Dump'!$A$2:$Y$5000,16,0)))</f>
        <v>0</v>
      </c>
      <c r="AN1429" s="11">
        <f>IF(ISERROR(VLOOKUP(U1429,'ITWR Dump'!$A$2:$Y$5000,18,0)),0,(VLOOKUP(U1429,'ITWR Dump'!$A$2:$Y$5000,18,0)))</f>
        <v>0</v>
      </c>
      <c r="AO1429" s="11">
        <f>IF(ISERROR(VLOOKUP(U1429,'ITWR Dump'!$A$2:$Y$5000,25,0)),0,(VLOOKUP('ILC Report'!U1429,'ITWR Dump'!$A$2:$Y$5000,25,0)))</f>
        <v>0</v>
      </c>
      <c r="AP1429" s="11">
        <f t="shared" si="627"/>
        <v>0</v>
      </c>
      <c r="AQ1429" s="26">
        <f t="shared" si="628"/>
        <v>0</v>
      </c>
      <c r="AR1429" s="26">
        <f t="shared" si="629"/>
        <v>0</v>
      </c>
      <c r="AS1429" s="26">
        <f t="shared" si="630"/>
        <v>0</v>
      </c>
      <c r="AT1429" s="26">
        <f t="shared" si="631"/>
        <v>0</v>
      </c>
      <c r="AU1429" s="26">
        <f t="shared" si="632"/>
        <v>0</v>
      </c>
      <c r="AV1429" s="26">
        <f t="shared" si="633"/>
        <v>0</v>
      </c>
      <c r="AW1429" s="11" t="s">
        <v>653</v>
      </c>
      <c r="AX1429" s="11" t="str">
        <f>VLOOKUP(L1429,Group!$A$2:$B$1000,2,0)</f>
        <v>Maintenance</v>
      </c>
      <c r="AY1429" s="11">
        <f>IF(ISERROR(VLOOKUP(U1429,'ITWR Dump'!$A$2:$Y$5000,15,0)),0,(VLOOKUP('ILC Report'!U1429,'ITWR Dump'!$A$2:$Y$5000,15,0)))</f>
        <v>0</v>
      </c>
      <c r="AZ1429" s="11" t="str">
        <f t="shared" si="634"/>
        <v>Yes</v>
      </c>
      <c r="BA1429" s="11" t="str">
        <f t="shared" si="635"/>
        <v>BKI</v>
      </c>
      <c r="BB1429" s="11" t="str">
        <f t="shared" si="636"/>
        <v>MN</v>
      </c>
      <c r="BC1429" s="11" t="str">
        <f t="shared" si="637"/>
        <v>No</v>
      </c>
    </row>
    <row r="1430" spans="1:55" x14ac:dyDescent="0.3">
      <c r="A1430" s="11" t="s">
        <v>691</v>
      </c>
      <c r="B1430" s="11" t="s">
        <v>1882</v>
      </c>
      <c r="C1430" s="11" t="s">
        <v>573</v>
      </c>
      <c r="D1430" s="11" t="s">
        <v>2643</v>
      </c>
      <c r="E1430" s="38" t="s">
        <v>2904</v>
      </c>
      <c r="F1430" s="11">
        <v>3</v>
      </c>
      <c r="G1430" s="40" t="s">
        <v>218</v>
      </c>
      <c r="H1430" s="11" t="str">
        <f t="shared" si="619"/>
        <v>Regular</v>
      </c>
      <c r="I1430" s="11" t="str">
        <f t="shared" si="611"/>
        <v>INDIA</v>
      </c>
      <c r="J1430" s="11" t="str">
        <f>IF(ISERROR(VLOOKUP(C1430,'WI Vs ASM'!$B$2:$E$1000,4,0)),0,(VLOOKUP(C1430,'WI Vs ASM'!$B$2:$E$1000,4,0)))</f>
        <v>Offshore</v>
      </c>
      <c r="K1430" s="11" t="str">
        <f>IF(ISERROR(VLOOKUP(C1430,'WI Vs ASM'!$B$2:$F$1000,5,0)),0,(VLOOKUP(C1430,'WI Vs ASM'!$B$2:$F$1000,5,0)))</f>
        <v>01-Fixed Price</v>
      </c>
      <c r="L1430" s="11" t="str">
        <f>IF(ISERROR(VLOOKUP(C1430,'WI Vs ASM'!$B$2:$D$1000,3,0)),0,(VLOOKUP(C1430,'WI Vs ASM'!$B$2:$D$1000,3,0)))</f>
        <v>01-Maintenance Offshore</v>
      </c>
      <c r="M1430" s="11" t="str">
        <f>IF(ISERROR(VLOOKUP(C1430,'WI Vs ASM'!$B$2:$I$1000,8,0)),0,(VLOOKUP(C1430,'WI Vs ASM'!$B$2:$I$1000,8,0)))</f>
        <v>Rahul Soman</v>
      </c>
      <c r="N1430" s="11" t="str">
        <f>IF(ISERROR(VLOOKUP(C1430,'WI Vs ASM'!$B$2:$G$1000,6,0)),0,(VLOOKUP(C1430,'WI Vs ASM'!$B$2:$G$1000,6,0)))</f>
        <v>Commercial</v>
      </c>
      <c r="O1430" s="11" t="str">
        <f>IF(ISERROR(VLOOKUP(C1430,'WI Vs ASM'!$B$2:$H$1000,7,0)),0,(VLOOKUP(C1430,'WI Vs ASM'!$B$2:$H$1000,7,0)))</f>
        <v>Commercial</v>
      </c>
      <c r="P1430" s="11" t="str">
        <f t="shared" si="612"/>
        <v>May-17</v>
      </c>
      <c r="Q1430" s="11" t="str">
        <f t="shared" si="613"/>
        <v>Q2</v>
      </c>
      <c r="R1430" s="11" t="str">
        <f>IF(ISERROR(VLOOKUP(C1430,'WI Vs ASM'!$B$2:$J$1000,9,0)),0,(VLOOKUP(C1430,'WI Vs ASM'!$B$2:$J$1000,9,0)))</f>
        <v>Jyothi Pai</v>
      </c>
      <c r="S1430" s="11" t="str">
        <f>IF(ISERROR(VLOOKUP(C1430,'WI Vs ASM'!$B$2:$K$1000,10,0)),0,(VLOOKUP(C1430,'WI Vs ASM'!$B$2:$K$1000,10,0)))</f>
        <v>Saju Bhaskaran</v>
      </c>
      <c r="T1430" s="11" t="str">
        <f>IF(ISERROR(VLOOKUP(C1430,'WI Vs ASM'!$B$2:$L$1000,11,0)),0,(VLOOKUP(C1430,'WI Vs ASM'!$B$2:$L$1000,11,0)))</f>
        <v>Sreekala Balasubramanian</v>
      </c>
      <c r="U1430" s="11" t="str">
        <f t="shared" si="620"/>
        <v>WR736457</v>
      </c>
      <c r="V1430" s="11" t="str">
        <f t="shared" si="614"/>
        <v>No</v>
      </c>
      <c r="W1430" s="11" t="str">
        <f t="shared" si="615"/>
        <v>Yes</v>
      </c>
      <c r="X1430" s="11" t="str">
        <f t="shared" si="616"/>
        <v>No</v>
      </c>
      <c r="Y1430" s="11" t="str">
        <f t="shared" si="617"/>
        <v>No</v>
      </c>
      <c r="Z1430" s="11" t="str">
        <f t="shared" si="618"/>
        <v>No</v>
      </c>
      <c r="AA1430" s="11" t="str">
        <f t="shared" si="621"/>
        <v>No</v>
      </c>
      <c r="AB1430" s="11">
        <f>IF(ISERROR(VLOOKUP(U1430,'ITWR Dump'!$A$2:$Y$5000,24,0)),0,(VLOOKUP('ILC Report'!U1430,'ITWR Dump'!$A$2:$Y$5000,24,0)))</f>
        <v>0</v>
      </c>
      <c r="AC1430" s="11" t="str">
        <f t="shared" si="622"/>
        <v>No</v>
      </c>
      <c r="AD1430" s="11" t="str">
        <f t="shared" si="623"/>
        <v/>
      </c>
      <c r="AE1430" s="11">
        <f>IF(ISERROR(VLOOKUP(U1430,'ITWR Dump'!$A$2:$Y$5000,13,0)),0,(VLOOKUP(U1430,'ITWR Dump'!$A$2:$Y$5000,13,0)))</f>
        <v>0</v>
      </c>
      <c r="AF1430" s="11">
        <f>IF(ISERROR(VLOOKUP(U1430,'ITWR Dump'!$A$2:$Y$5000,11,0)),0,(VLOOKUP(U1430,'ITWR Dump'!$A$2:$Y$5000,11,0)))</f>
        <v>0</v>
      </c>
      <c r="AG1430" s="11">
        <f>IF(ISERROR(VLOOKUP(U1430,'ITWR Dump'!$A$2:$Y$5000,2,0)),0,(VLOOKUP(U1430,'ITWR Dump'!$A$2:$Y$5000,2,0)))</f>
        <v>0</v>
      </c>
      <c r="AH1430" s="11">
        <f>IF(ISERROR(VLOOKUP(U1430,'ITWR Dump'!$A$2:$Y$5000,14,0)),0,(VLOOKUP(U1430,'ITWR Dump'!$A$2:$Y$5000,14,0)))</f>
        <v>0</v>
      </c>
      <c r="AI1430" s="11" t="str">
        <f t="shared" si="624"/>
        <v>01-Maintenance Offshore</v>
      </c>
      <c r="AJ1430" s="11" t="str">
        <f t="shared" si="625"/>
        <v>Offshore</v>
      </c>
      <c r="AK1430" s="11" t="str">
        <f>IF(ISERROR(VLOOKUP(A1430,'Team Data'!$C$2:$U$213,17,0)),0,(VLOOKUP(A1430,'Team Data'!$C$2:$U$213,17,0)))</f>
        <v>IMS and FN</v>
      </c>
      <c r="AL1430" s="11" t="str">
        <f t="shared" si="626"/>
        <v>2017-04-24</v>
      </c>
      <c r="AM1430" s="11">
        <f>IF(ISERROR(VLOOKUP(U1430,'ITWR Dump'!$A$2:$Y$5000,16,0)),0,(VLOOKUP(U1430,'ITWR Dump'!$A$2:$Y$5000,16,0)))</f>
        <v>0</v>
      </c>
      <c r="AN1430" s="11">
        <f>IF(ISERROR(VLOOKUP(U1430,'ITWR Dump'!$A$2:$Y$5000,18,0)),0,(VLOOKUP(U1430,'ITWR Dump'!$A$2:$Y$5000,18,0)))</f>
        <v>0</v>
      </c>
      <c r="AO1430" s="11">
        <f>IF(ISERROR(VLOOKUP(U1430,'ITWR Dump'!$A$2:$Y$5000,25,0)),0,(VLOOKUP('ILC Report'!U1430,'ITWR Dump'!$A$2:$Y$5000,25,0)))</f>
        <v>0</v>
      </c>
      <c r="AP1430" s="11">
        <f t="shared" si="627"/>
        <v>0</v>
      </c>
      <c r="AQ1430" s="26">
        <f t="shared" si="628"/>
        <v>0</v>
      </c>
      <c r="AR1430" s="26">
        <f t="shared" si="629"/>
        <v>0</v>
      </c>
      <c r="AS1430" s="26">
        <f t="shared" si="630"/>
        <v>0</v>
      </c>
      <c r="AT1430" s="26">
        <f t="shared" si="631"/>
        <v>0</v>
      </c>
      <c r="AU1430" s="26">
        <f t="shared" si="632"/>
        <v>0</v>
      </c>
      <c r="AV1430" s="26">
        <f t="shared" si="633"/>
        <v>0</v>
      </c>
      <c r="AW1430" s="11" t="s">
        <v>653</v>
      </c>
      <c r="AX1430" s="11" t="str">
        <f>VLOOKUP(L1430,Group!$A$2:$B$1000,2,0)</f>
        <v>Maintenance</v>
      </c>
      <c r="AY1430" s="11">
        <f>IF(ISERROR(VLOOKUP(U1430,'ITWR Dump'!$A$2:$Y$5000,15,0)),0,(VLOOKUP('ILC Report'!U1430,'ITWR Dump'!$A$2:$Y$5000,15,0)))</f>
        <v>0</v>
      </c>
      <c r="AZ1430" s="11" t="str">
        <f t="shared" si="634"/>
        <v>Yes</v>
      </c>
      <c r="BA1430" s="11" t="str">
        <f t="shared" si="635"/>
        <v>BKI</v>
      </c>
      <c r="BB1430" s="11" t="str">
        <f t="shared" si="636"/>
        <v>MN</v>
      </c>
      <c r="BC1430" s="11" t="str">
        <f t="shared" si="637"/>
        <v>No</v>
      </c>
    </row>
    <row r="1431" spans="1:55" x14ac:dyDescent="0.3">
      <c r="A1431" s="11" t="s">
        <v>692</v>
      </c>
      <c r="B1431" s="11" t="s">
        <v>1883</v>
      </c>
      <c r="C1431" s="11" t="s">
        <v>597</v>
      </c>
      <c r="D1431" s="11" t="s">
        <v>2644</v>
      </c>
      <c r="E1431" s="38" t="s">
        <v>652</v>
      </c>
      <c r="F1431" s="11">
        <v>9</v>
      </c>
      <c r="G1431" s="40" t="s">
        <v>218</v>
      </c>
      <c r="H1431" s="11" t="str">
        <f t="shared" si="619"/>
        <v>Regular</v>
      </c>
      <c r="I1431" s="11" t="str">
        <f t="shared" si="611"/>
        <v>INDIA</v>
      </c>
      <c r="J1431" s="11" t="str">
        <f>IF(ISERROR(VLOOKUP(C1431,'WI Vs ASM'!$B$2:$E$1000,4,0)),0,(VLOOKUP(C1431,'WI Vs ASM'!$B$2:$E$1000,4,0)))</f>
        <v>Offshore</v>
      </c>
      <c r="K1431" s="11" t="str">
        <f>IF(ISERROR(VLOOKUP(C1431,'WI Vs ASM'!$B$2:$F$1000,5,0)),0,(VLOOKUP(C1431,'WI Vs ASM'!$B$2:$F$1000,5,0)))</f>
        <v>02-Variable Billable</v>
      </c>
      <c r="L1431" s="11" t="str">
        <f>IF(ISERROR(VLOOKUP(C1431,'WI Vs ASM'!$B$2:$D$1000,3,0)),0,(VLOOKUP(C1431,'WI Vs ASM'!$B$2:$D$1000,3,0)))</f>
        <v>11-Enhancement Offshore</v>
      </c>
      <c r="M1431" s="11" t="str">
        <f>IF(ISERROR(VLOOKUP(C1431,'WI Vs ASM'!$B$2:$I$1000,8,0)),0,(VLOOKUP(C1431,'WI Vs ASM'!$B$2:$I$1000,8,0)))</f>
        <v>Prakash Varadachari</v>
      </c>
      <c r="N1431" s="11" t="str">
        <f>IF(ISERROR(VLOOKUP(C1431,'WI Vs ASM'!$B$2:$G$1000,6,0)),0,(VLOOKUP(C1431,'WI Vs ASM'!$B$2:$G$1000,6,0)))</f>
        <v>Security &amp; IAM</v>
      </c>
      <c r="O1431" s="11" t="str">
        <f>IF(ISERROR(VLOOKUP(C1431,'WI Vs ASM'!$B$2:$H$1000,7,0)),0,(VLOOKUP(C1431,'WI Vs ASM'!$B$2:$H$1000,7,0)))</f>
        <v>Security &amp; IAM</v>
      </c>
      <c r="P1431" s="11" t="str">
        <f t="shared" si="612"/>
        <v>Apr-17</v>
      </c>
      <c r="Q1431" s="11" t="str">
        <f t="shared" si="613"/>
        <v>Q2</v>
      </c>
      <c r="R1431" s="11" t="str">
        <f>IF(ISERROR(VLOOKUP(C1431,'WI Vs ASM'!$B$2:$J$1000,9,0)),0,(VLOOKUP(C1431,'WI Vs ASM'!$B$2:$J$1000,9,0)))</f>
        <v>Chandraprabha Palaniswamy</v>
      </c>
      <c r="S1431" s="11" t="str">
        <f>IF(ISERROR(VLOOKUP(C1431,'WI Vs ASM'!$B$2:$K$1000,10,0)),0,(VLOOKUP(C1431,'WI Vs ASM'!$B$2:$K$1000,10,0)))</f>
        <v>Melody J Pereira</v>
      </c>
      <c r="T1431" s="11" t="str">
        <f>IF(ISERROR(VLOOKUP(C1431,'WI Vs ASM'!$B$2:$L$1000,11,0)),0,(VLOOKUP(C1431,'WI Vs ASM'!$B$2:$L$1000,11,0)))</f>
        <v>Melody J Pereira</v>
      </c>
      <c r="U1431" s="11" t="str">
        <f t="shared" si="620"/>
        <v>WR736031</v>
      </c>
      <c r="V1431" s="11" t="str">
        <f t="shared" si="614"/>
        <v>No</v>
      </c>
      <c r="W1431" s="11" t="str">
        <f t="shared" si="615"/>
        <v>Yes</v>
      </c>
      <c r="X1431" s="11" t="str">
        <f t="shared" si="616"/>
        <v>No</v>
      </c>
      <c r="Y1431" s="11" t="str">
        <f t="shared" si="617"/>
        <v>No</v>
      </c>
      <c r="Z1431" s="11" t="str">
        <f t="shared" si="618"/>
        <v>No</v>
      </c>
      <c r="AA1431" s="11" t="str">
        <f t="shared" si="621"/>
        <v>No</v>
      </c>
      <c r="AB1431" s="11">
        <f>IF(ISERROR(VLOOKUP(U1431,'ITWR Dump'!$A$2:$Y$5000,24,0)),0,(VLOOKUP('ILC Report'!U1431,'ITWR Dump'!$A$2:$Y$5000,24,0)))</f>
        <v>0</v>
      </c>
      <c r="AC1431" s="11" t="str">
        <f t="shared" si="622"/>
        <v>No</v>
      </c>
      <c r="AD1431" s="11" t="str">
        <f t="shared" si="623"/>
        <v/>
      </c>
      <c r="AE1431" s="11">
        <f>IF(ISERROR(VLOOKUP(U1431,'ITWR Dump'!$A$2:$Y$5000,13,0)),0,(VLOOKUP(U1431,'ITWR Dump'!$A$2:$Y$5000,13,0)))</f>
        <v>0</v>
      </c>
      <c r="AF1431" s="11">
        <f>IF(ISERROR(VLOOKUP(U1431,'ITWR Dump'!$A$2:$Y$5000,11,0)),0,(VLOOKUP(U1431,'ITWR Dump'!$A$2:$Y$5000,11,0)))</f>
        <v>0</v>
      </c>
      <c r="AG1431" s="11">
        <f>IF(ISERROR(VLOOKUP(U1431,'ITWR Dump'!$A$2:$Y$5000,2,0)),0,(VLOOKUP(U1431,'ITWR Dump'!$A$2:$Y$5000,2,0)))</f>
        <v>0</v>
      </c>
      <c r="AH1431" s="11">
        <f>IF(ISERROR(VLOOKUP(U1431,'ITWR Dump'!$A$2:$Y$5000,14,0)),0,(VLOOKUP(U1431,'ITWR Dump'!$A$2:$Y$5000,14,0)))</f>
        <v>0</v>
      </c>
      <c r="AI1431" s="11" t="str">
        <f t="shared" si="624"/>
        <v>11-Enhancement Offshore</v>
      </c>
      <c r="AJ1431" s="11" t="str">
        <f t="shared" si="625"/>
        <v>Offshore</v>
      </c>
      <c r="AK1431" s="11" t="str">
        <f>IF(ISERROR(VLOOKUP(A1431,'Team Data'!$C$2:$U$213,17,0)),0,(VLOOKUP(A1431,'Team Data'!$C$2:$U$213,17,0)))</f>
        <v>Open System</v>
      </c>
      <c r="AL1431" s="11" t="str">
        <f t="shared" si="626"/>
        <v>2017-04-24</v>
      </c>
      <c r="AM1431" s="11">
        <f>IF(ISERROR(VLOOKUP(U1431,'ITWR Dump'!$A$2:$Y$5000,16,0)),0,(VLOOKUP(U1431,'ITWR Dump'!$A$2:$Y$5000,16,0)))</f>
        <v>0</v>
      </c>
      <c r="AN1431" s="11">
        <f>IF(ISERROR(VLOOKUP(U1431,'ITWR Dump'!$A$2:$Y$5000,18,0)),0,(VLOOKUP(U1431,'ITWR Dump'!$A$2:$Y$5000,18,0)))</f>
        <v>0</v>
      </c>
      <c r="AO1431" s="11">
        <f>IF(ISERROR(VLOOKUP(U1431,'ITWR Dump'!$A$2:$Y$5000,25,0)),0,(VLOOKUP('ILC Report'!U1431,'ITWR Dump'!$A$2:$Y$5000,25,0)))</f>
        <v>0</v>
      </c>
      <c r="AP1431" s="11">
        <f t="shared" si="627"/>
        <v>0</v>
      </c>
      <c r="AQ1431" s="26">
        <f t="shared" si="628"/>
        <v>0</v>
      </c>
      <c r="AR1431" s="26">
        <f t="shared" si="629"/>
        <v>0</v>
      </c>
      <c r="AS1431" s="26">
        <f t="shared" si="630"/>
        <v>0</v>
      </c>
      <c r="AT1431" s="26">
        <f t="shared" si="631"/>
        <v>0</v>
      </c>
      <c r="AU1431" s="26">
        <f t="shared" si="632"/>
        <v>0</v>
      </c>
      <c r="AV1431" s="26">
        <f t="shared" si="633"/>
        <v>0</v>
      </c>
      <c r="AW1431" s="11" t="s">
        <v>653</v>
      </c>
      <c r="AX1431" s="11" t="str">
        <f>VLOOKUP(L1431,Group!$A$2:$B$1000,2,0)</f>
        <v>Enhancement</v>
      </c>
      <c r="AY1431" s="11">
        <f>IF(ISERROR(VLOOKUP(U1431,'ITWR Dump'!$A$2:$Y$5000,15,0)),0,(VLOOKUP('ILC Report'!U1431,'ITWR Dump'!$A$2:$Y$5000,15,0)))</f>
        <v>0</v>
      </c>
      <c r="AZ1431" s="11" t="str">
        <f t="shared" si="634"/>
        <v>No</v>
      </c>
      <c r="BA1431" s="11" t="str">
        <f t="shared" si="635"/>
        <v>BKI</v>
      </c>
      <c r="BB1431" s="11" t="str">
        <f t="shared" si="636"/>
        <v>EM</v>
      </c>
      <c r="BC1431" s="11" t="str">
        <f t="shared" si="637"/>
        <v>No</v>
      </c>
    </row>
    <row r="1432" spans="1:55" x14ac:dyDescent="0.3">
      <c r="A1432" s="11" t="s">
        <v>692</v>
      </c>
      <c r="B1432" s="11" t="s">
        <v>1883</v>
      </c>
      <c r="C1432" s="11" t="s">
        <v>554</v>
      </c>
      <c r="D1432" s="11" t="s">
        <v>2645</v>
      </c>
      <c r="E1432" s="38" t="s">
        <v>652</v>
      </c>
      <c r="F1432" s="11">
        <v>9</v>
      </c>
      <c r="G1432" s="40" t="s">
        <v>218</v>
      </c>
      <c r="H1432" s="11" t="str">
        <f t="shared" si="619"/>
        <v>Regular</v>
      </c>
      <c r="I1432" s="11" t="str">
        <f t="shared" si="611"/>
        <v>INDIA</v>
      </c>
      <c r="J1432" s="11" t="str">
        <f>IF(ISERROR(VLOOKUP(C1432,'WI Vs ASM'!$B$2:$E$1000,4,0)),0,(VLOOKUP(C1432,'WI Vs ASM'!$B$2:$E$1000,4,0)))</f>
        <v>Offshore</v>
      </c>
      <c r="K1432" s="11" t="str">
        <f>IF(ISERROR(VLOOKUP(C1432,'WI Vs ASM'!$B$2:$F$1000,5,0)),0,(VLOOKUP(C1432,'WI Vs ASM'!$B$2:$F$1000,5,0)))</f>
        <v>01-Fixed Price</v>
      </c>
      <c r="L1432" s="11" t="str">
        <f>IF(ISERROR(VLOOKUP(C1432,'WI Vs ASM'!$B$2:$D$1000,3,0)),0,(VLOOKUP(C1432,'WI Vs ASM'!$B$2:$D$1000,3,0)))</f>
        <v>01-Maintenance Offshore</v>
      </c>
      <c r="M1432" s="11" t="str">
        <f>IF(ISERROR(VLOOKUP(C1432,'WI Vs ASM'!$B$2:$I$1000,8,0)),0,(VLOOKUP(C1432,'WI Vs ASM'!$B$2:$I$1000,8,0)))</f>
        <v>Rahul Soman</v>
      </c>
      <c r="N1432" s="11" t="str">
        <f>IF(ISERROR(VLOOKUP(C1432,'WI Vs ASM'!$B$2:$G$1000,6,0)),0,(VLOOKUP(C1432,'WI Vs ASM'!$B$2:$G$1000,6,0)))</f>
        <v>CILS</v>
      </c>
      <c r="O1432" s="11" t="str">
        <f>IF(ISERROR(VLOOKUP(C1432,'WI Vs ASM'!$B$2:$H$1000,7,0)),0,(VLOOKUP(C1432,'WI Vs ASM'!$B$2:$H$1000,7,0)))</f>
        <v>CIS</v>
      </c>
      <c r="P1432" s="11" t="str">
        <f t="shared" si="612"/>
        <v>Apr-17</v>
      </c>
      <c r="Q1432" s="11" t="str">
        <f t="shared" si="613"/>
        <v>Q2</v>
      </c>
      <c r="R1432" s="11" t="str">
        <f>IF(ISERROR(VLOOKUP(C1432,'WI Vs ASM'!$B$2:$J$1000,9,0)),0,(VLOOKUP(C1432,'WI Vs ASM'!$B$2:$J$1000,9,0)))</f>
        <v>Jyothi Pai</v>
      </c>
      <c r="S1432" s="11" t="str">
        <f>IF(ISERROR(VLOOKUP(C1432,'WI Vs ASM'!$B$2:$K$1000,10,0)),0,(VLOOKUP(C1432,'WI Vs ASM'!$B$2:$K$1000,10,0)))</f>
        <v>Saju Bhaskaran</v>
      </c>
      <c r="T1432" s="11" t="str">
        <f>IF(ISERROR(VLOOKUP(C1432,'WI Vs ASM'!$B$2:$L$1000,11,0)),0,(VLOOKUP(C1432,'WI Vs ASM'!$B$2:$L$1000,11,0)))</f>
        <v>Sreekala Balasubramanian</v>
      </c>
      <c r="U1432" s="11" t="str">
        <f t="shared" si="620"/>
        <v>WR736303</v>
      </c>
      <c r="V1432" s="11" t="str">
        <f t="shared" si="614"/>
        <v>No</v>
      </c>
      <c r="W1432" s="11" t="str">
        <f t="shared" si="615"/>
        <v>Yes</v>
      </c>
      <c r="X1432" s="11" t="str">
        <f t="shared" si="616"/>
        <v>No</v>
      </c>
      <c r="Y1432" s="11" t="str">
        <f t="shared" si="617"/>
        <v>No</v>
      </c>
      <c r="Z1432" s="11" t="str">
        <f t="shared" si="618"/>
        <v>No</v>
      </c>
      <c r="AA1432" s="11" t="str">
        <f t="shared" si="621"/>
        <v>No</v>
      </c>
      <c r="AB1432" s="11">
        <f>IF(ISERROR(VLOOKUP(U1432,'ITWR Dump'!$A$2:$Y$5000,24,0)),0,(VLOOKUP('ILC Report'!U1432,'ITWR Dump'!$A$2:$Y$5000,24,0)))</f>
        <v>0</v>
      </c>
      <c r="AC1432" s="11" t="str">
        <f t="shared" si="622"/>
        <v>No</v>
      </c>
      <c r="AD1432" s="11" t="str">
        <f t="shared" si="623"/>
        <v/>
      </c>
      <c r="AE1432" s="11">
        <f>IF(ISERROR(VLOOKUP(U1432,'ITWR Dump'!$A$2:$Y$5000,13,0)),0,(VLOOKUP(U1432,'ITWR Dump'!$A$2:$Y$5000,13,0)))</f>
        <v>0</v>
      </c>
      <c r="AF1432" s="11">
        <f>IF(ISERROR(VLOOKUP(U1432,'ITWR Dump'!$A$2:$Y$5000,11,0)),0,(VLOOKUP(U1432,'ITWR Dump'!$A$2:$Y$5000,11,0)))</f>
        <v>0</v>
      </c>
      <c r="AG1432" s="11">
        <f>IF(ISERROR(VLOOKUP(U1432,'ITWR Dump'!$A$2:$Y$5000,2,0)),0,(VLOOKUP(U1432,'ITWR Dump'!$A$2:$Y$5000,2,0)))</f>
        <v>0</v>
      </c>
      <c r="AH1432" s="11">
        <f>IF(ISERROR(VLOOKUP(U1432,'ITWR Dump'!$A$2:$Y$5000,14,0)),0,(VLOOKUP(U1432,'ITWR Dump'!$A$2:$Y$5000,14,0)))</f>
        <v>0</v>
      </c>
      <c r="AI1432" s="11" t="str">
        <f t="shared" si="624"/>
        <v>01-Maintenance Offshore</v>
      </c>
      <c r="AJ1432" s="11" t="str">
        <f t="shared" si="625"/>
        <v>Offshore</v>
      </c>
      <c r="AK1432" s="11" t="str">
        <f>IF(ISERROR(VLOOKUP(A1432,'Team Data'!$C$2:$U$213,17,0)),0,(VLOOKUP(A1432,'Team Data'!$C$2:$U$213,17,0)))</f>
        <v>Open System</v>
      </c>
      <c r="AL1432" s="11" t="str">
        <f t="shared" si="626"/>
        <v>2017-04-24</v>
      </c>
      <c r="AM1432" s="11">
        <f>IF(ISERROR(VLOOKUP(U1432,'ITWR Dump'!$A$2:$Y$5000,16,0)),0,(VLOOKUP(U1432,'ITWR Dump'!$A$2:$Y$5000,16,0)))</f>
        <v>0</v>
      </c>
      <c r="AN1432" s="11">
        <f>IF(ISERROR(VLOOKUP(U1432,'ITWR Dump'!$A$2:$Y$5000,18,0)),0,(VLOOKUP(U1432,'ITWR Dump'!$A$2:$Y$5000,18,0)))</f>
        <v>0</v>
      </c>
      <c r="AO1432" s="11">
        <f>IF(ISERROR(VLOOKUP(U1432,'ITWR Dump'!$A$2:$Y$5000,25,0)),0,(VLOOKUP('ILC Report'!U1432,'ITWR Dump'!$A$2:$Y$5000,25,0)))</f>
        <v>0</v>
      </c>
      <c r="AP1432" s="11">
        <f t="shared" si="627"/>
        <v>0</v>
      </c>
      <c r="AQ1432" s="26">
        <f t="shared" si="628"/>
        <v>0</v>
      </c>
      <c r="AR1432" s="26">
        <f t="shared" si="629"/>
        <v>0</v>
      </c>
      <c r="AS1432" s="26">
        <f t="shared" si="630"/>
        <v>0</v>
      </c>
      <c r="AT1432" s="26">
        <f t="shared" si="631"/>
        <v>0</v>
      </c>
      <c r="AU1432" s="26">
        <f t="shared" si="632"/>
        <v>0</v>
      </c>
      <c r="AV1432" s="26">
        <f t="shared" si="633"/>
        <v>0</v>
      </c>
      <c r="AW1432" s="11" t="s">
        <v>653</v>
      </c>
      <c r="AX1432" s="11" t="str">
        <f>VLOOKUP(L1432,Group!$A$2:$B$1000,2,0)</f>
        <v>Maintenance</v>
      </c>
      <c r="AY1432" s="11">
        <f>IF(ISERROR(VLOOKUP(U1432,'ITWR Dump'!$A$2:$Y$5000,15,0)),0,(VLOOKUP('ILC Report'!U1432,'ITWR Dump'!$A$2:$Y$5000,15,0)))</f>
        <v>0</v>
      </c>
      <c r="AZ1432" s="11" t="str">
        <f t="shared" si="634"/>
        <v>Yes</v>
      </c>
      <c r="BA1432" s="11" t="str">
        <f t="shared" si="635"/>
        <v>BKI</v>
      </c>
      <c r="BB1432" s="11" t="str">
        <f t="shared" si="636"/>
        <v>MN</v>
      </c>
      <c r="BC1432" s="11" t="str">
        <f t="shared" si="637"/>
        <v>No</v>
      </c>
    </row>
    <row r="1433" spans="1:55" x14ac:dyDescent="0.3">
      <c r="A1433" s="11" t="s">
        <v>692</v>
      </c>
      <c r="B1433" s="11" t="s">
        <v>1883</v>
      </c>
      <c r="C1433" s="11" t="s">
        <v>597</v>
      </c>
      <c r="D1433" s="11" t="s">
        <v>2644</v>
      </c>
      <c r="E1433" s="38" t="s">
        <v>2901</v>
      </c>
      <c r="F1433" s="11">
        <v>6</v>
      </c>
      <c r="G1433" s="40" t="s">
        <v>218</v>
      </c>
      <c r="H1433" s="11" t="str">
        <f t="shared" si="619"/>
        <v>Regular</v>
      </c>
      <c r="I1433" s="11" t="str">
        <f t="shared" si="611"/>
        <v>INDIA</v>
      </c>
      <c r="J1433" s="11" t="str">
        <f>IF(ISERROR(VLOOKUP(C1433,'WI Vs ASM'!$B$2:$E$1000,4,0)),0,(VLOOKUP(C1433,'WI Vs ASM'!$B$2:$E$1000,4,0)))</f>
        <v>Offshore</v>
      </c>
      <c r="K1433" s="11" t="str">
        <f>IF(ISERROR(VLOOKUP(C1433,'WI Vs ASM'!$B$2:$F$1000,5,0)),0,(VLOOKUP(C1433,'WI Vs ASM'!$B$2:$F$1000,5,0)))</f>
        <v>02-Variable Billable</v>
      </c>
      <c r="L1433" s="11" t="str">
        <f>IF(ISERROR(VLOOKUP(C1433,'WI Vs ASM'!$B$2:$D$1000,3,0)),0,(VLOOKUP(C1433,'WI Vs ASM'!$B$2:$D$1000,3,0)))</f>
        <v>11-Enhancement Offshore</v>
      </c>
      <c r="M1433" s="11" t="str">
        <f>IF(ISERROR(VLOOKUP(C1433,'WI Vs ASM'!$B$2:$I$1000,8,0)),0,(VLOOKUP(C1433,'WI Vs ASM'!$B$2:$I$1000,8,0)))</f>
        <v>Prakash Varadachari</v>
      </c>
      <c r="N1433" s="11" t="str">
        <f>IF(ISERROR(VLOOKUP(C1433,'WI Vs ASM'!$B$2:$G$1000,6,0)),0,(VLOOKUP(C1433,'WI Vs ASM'!$B$2:$G$1000,6,0)))</f>
        <v>Security &amp; IAM</v>
      </c>
      <c r="O1433" s="11" t="str">
        <f>IF(ISERROR(VLOOKUP(C1433,'WI Vs ASM'!$B$2:$H$1000,7,0)),0,(VLOOKUP(C1433,'WI Vs ASM'!$B$2:$H$1000,7,0)))</f>
        <v>Security &amp; IAM</v>
      </c>
      <c r="P1433" s="11" t="str">
        <f t="shared" si="612"/>
        <v>May-17</v>
      </c>
      <c r="Q1433" s="11" t="str">
        <f t="shared" si="613"/>
        <v>Q2</v>
      </c>
      <c r="R1433" s="11" t="str">
        <f>IF(ISERROR(VLOOKUP(C1433,'WI Vs ASM'!$B$2:$J$1000,9,0)),0,(VLOOKUP(C1433,'WI Vs ASM'!$B$2:$J$1000,9,0)))</f>
        <v>Chandraprabha Palaniswamy</v>
      </c>
      <c r="S1433" s="11" t="str">
        <f>IF(ISERROR(VLOOKUP(C1433,'WI Vs ASM'!$B$2:$K$1000,10,0)),0,(VLOOKUP(C1433,'WI Vs ASM'!$B$2:$K$1000,10,0)))</f>
        <v>Melody J Pereira</v>
      </c>
      <c r="T1433" s="11" t="str">
        <f>IF(ISERROR(VLOOKUP(C1433,'WI Vs ASM'!$B$2:$L$1000,11,0)),0,(VLOOKUP(C1433,'WI Vs ASM'!$B$2:$L$1000,11,0)))</f>
        <v>Melody J Pereira</v>
      </c>
      <c r="U1433" s="11" t="str">
        <f t="shared" si="620"/>
        <v>WR736031</v>
      </c>
      <c r="V1433" s="11" t="str">
        <f t="shared" si="614"/>
        <v>No</v>
      </c>
      <c r="W1433" s="11" t="str">
        <f t="shared" si="615"/>
        <v>Yes</v>
      </c>
      <c r="X1433" s="11" t="str">
        <f t="shared" si="616"/>
        <v>No</v>
      </c>
      <c r="Y1433" s="11" t="str">
        <f t="shared" si="617"/>
        <v>No</v>
      </c>
      <c r="Z1433" s="11" t="str">
        <f t="shared" si="618"/>
        <v>No</v>
      </c>
      <c r="AA1433" s="11" t="str">
        <f t="shared" si="621"/>
        <v>No</v>
      </c>
      <c r="AB1433" s="11">
        <f>IF(ISERROR(VLOOKUP(U1433,'ITWR Dump'!$A$2:$Y$5000,24,0)),0,(VLOOKUP('ILC Report'!U1433,'ITWR Dump'!$A$2:$Y$5000,24,0)))</f>
        <v>0</v>
      </c>
      <c r="AC1433" s="11" t="str">
        <f t="shared" si="622"/>
        <v>No</v>
      </c>
      <c r="AD1433" s="11" t="str">
        <f t="shared" si="623"/>
        <v/>
      </c>
      <c r="AE1433" s="11">
        <f>IF(ISERROR(VLOOKUP(U1433,'ITWR Dump'!$A$2:$Y$5000,13,0)),0,(VLOOKUP(U1433,'ITWR Dump'!$A$2:$Y$5000,13,0)))</f>
        <v>0</v>
      </c>
      <c r="AF1433" s="11">
        <f>IF(ISERROR(VLOOKUP(U1433,'ITWR Dump'!$A$2:$Y$5000,11,0)),0,(VLOOKUP(U1433,'ITWR Dump'!$A$2:$Y$5000,11,0)))</f>
        <v>0</v>
      </c>
      <c r="AG1433" s="11">
        <f>IF(ISERROR(VLOOKUP(U1433,'ITWR Dump'!$A$2:$Y$5000,2,0)),0,(VLOOKUP(U1433,'ITWR Dump'!$A$2:$Y$5000,2,0)))</f>
        <v>0</v>
      </c>
      <c r="AH1433" s="11">
        <f>IF(ISERROR(VLOOKUP(U1433,'ITWR Dump'!$A$2:$Y$5000,14,0)),0,(VLOOKUP(U1433,'ITWR Dump'!$A$2:$Y$5000,14,0)))</f>
        <v>0</v>
      </c>
      <c r="AI1433" s="11" t="str">
        <f t="shared" si="624"/>
        <v>11-Enhancement Offshore</v>
      </c>
      <c r="AJ1433" s="11" t="str">
        <f t="shared" si="625"/>
        <v>Offshore</v>
      </c>
      <c r="AK1433" s="11" t="str">
        <f>IF(ISERROR(VLOOKUP(A1433,'Team Data'!$C$2:$U$213,17,0)),0,(VLOOKUP(A1433,'Team Data'!$C$2:$U$213,17,0)))</f>
        <v>Open System</v>
      </c>
      <c r="AL1433" s="11" t="str">
        <f t="shared" si="626"/>
        <v>2017-04-24</v>
      </c>
      <c r="AM1433" s="11">
        <f>IF(ISERROR(VLOOKUP(U1433,'ITWR Dump'!$A$2:$Y$5000,16,0)),0,(VLOOKUP(U1433,'ITWR Dump'!$A$2:$Y$5000,16,0)))</f>
        <v>0</v>
      </c>
      <c r="AN1433" s="11">
        <f>IF(ISERROR(VLOOKUP(U1433,'ITWR Dump'!$A$2:$Y$5000,18,0)),0,(VLOOKUP(U1433,'ITWR Dump'!$A$2:$Y$5000,18,0)))</f>
        <v>0</v>
      </c>
      <c r="AO1433" s="11">
        <f>IF(ISERROR(VLOOKUP(U1433,'ITWR Dump'!$A$2:$Y$5000,25,0)),0,(VLOOKUP('ILC Report'!U1433,'ITWR Dump'!$A$2:$Y$5000,25,0)))</f>
        <v>0</v>
      </c>
      <c r="AP1433" s="11">
        <f t="shared" si="627"/>
        <v>0</v>
      </c>
      <c r="AQ1433" s="26">
        <f t="shared" si="628"/>
        <v>0</v>
      </c>
      <c r="AR1433" s="26">
        <f t="shared" si="629"/>
        <v>0</v>
      </c>
      <c r="AS1433" s="26">
        <f t="shared" si="630"/>
        <v>0</v>
      </c>
      <c r="AT1433" s="26">
        <f t="shared" si="631"/>
        <v>0</v>
      </c>
      <c r="AU1433" s="26">
        <f t="shared" si="632"/>
        <v>0</v>
      </c>
      <c r="AV1433" s="26">
        <f t="shared" si="633"/>
        <v>0</v>
      </c>
      <c r="AW1433" s="11" t="s">
        <v>653</v>
      </c>
      <c r="AX1433" s="11" t="str">
        <f>VLOOKUP(L1433,Group!$A$2:$B$1000,2,0)</f>
        <v>Enhancement</v>
      </c>
      <c r="AY1433" s="11">
        <f>IF(ISERROR(VLOOKUP(U1433,'ITWR Dump'!$A$2:$Y$5000,15,0)),0,(VLOOKUP('ILC Report'!U1433,'ITWR Dump'!$A$2:$Y$5000,15,0)))</f>
        <v>0</v>
      </c>
      <c r="AZ1433" s="11" t="str">
        <f t="shared" si="634"/>
        <v>No</v>
      </c>
      <c r="BA1433" s="11" t="str">
        <f t="shared" si="635"/>
        <v>BKI</v>
      </c>
      <c r="BB1433" s="11" t="str">
        <f t="shared" si="636"/>
        <v>EM</v>
      </c>
      <c r="BC1433" s="11" t="str">
        <f t="shared" si="637"/>
        <v>No</v>
      </c>
    </row>
    <row r="1434" spans="1:55" x14ac:dyDescent="0.3">
      <c r="A1434" s="11" t="s">
        <v>692</v>
      </c>
      <c r="B1434" s="11" t="s">
        <v>1883</v>
      </c>
      <c r="C1434" s="11" t="s">
        <v>554</v>
      </c>
      <c r="D1434" s="11" t="s">
        <v>2645</v>
      </c>
      <c r="E1434" s="38" t="s">
        <v>2901</v>
      </c>
      <c r="F1434" s="11">
        <v>12</v>
      </c>
      <c r="G1434" s="40" t="s">
        <v>218</v>
      </c>
      <c r="H1434" s="11" t="str">
        <f t="shared" si="619"/>
        <v>Regular</v>
      </c>
      <c r="I1434" s="11" t="str">
        <f t="shared" si="611"/>
        <v>INDIA</v>
      </c>
      <c r="J1434" s="11" t="str">
        <f>IF(ISERROR(VLOOKUP(C1434,'WI Vs ASM'!$B$2:$E$1000,4,0)),0,(VLOOKUP(C1434,'WI Vs ASM'!$B$2:$E$1000,4,0)))</f>
        <v>Offshore</v>
      </c>
      <c r="K1434" s="11" t="str">
        <f>IF(ISERROR(VLOOKUP(C1434,'WI Vs ASM'!$B$2:$F$1000,5,0)),0,(VLOOKUP(C1434,'WI Vs ASM'!$B$2:$F$1000,5,0)))</f>
        <v>01-Fixed Price</v>
      </c>
      <c r="L1434" s="11" t="str">
        <f>IF(ISERROR(VLOOKUP(C1434,'WI Vs ASM'!$B$2:$D$1000,3,0)),0,(VLOOKUP(C1434,'WI Vs ASM'!$B$2:$D$1000,3,0)))</f>
        <v>01-Maintenance Offshore</v>
      </c>
      <c r="M1434" s="11" t="str">
        <f>IF(ISERROR(VLOOKUP(C1434,'WI Vs ASM'!$B$2:$I$1000,8,0)),0,(VLOOKUP(C1434,'WI Vs ASM'!$B$2:$I$1000,8,0)))</f>
        <v>Rahul Soman</v>
      </c>
      <c r="N1434" s="11" t="str">
        <f>IF(ISERROR(VLOOKUP(C1434,'WI Vs ASM'!$B$2:$G$1000,6,0)),0,(VLOOKUP(C1434,'WI Vs ASM'!$B$2:$G$1000,6,0)))</f>
        <v>CILS</v>
      </c>
      <c r="O1434" s="11" t="str">
        <f>IF(ISERROR(VLOOKUP(C1434,'WI Vs ASM'!$B$2:$H$1000,7,0)),0,(VLOOKUP(C1434,'WI Vs ASM'!$B$2:$H$1000,7,0)))</f>
        <v>CIS</v>
      </c>
      <c r="P1434" s="11" t="str">
        <f t="shared" si="612"/>
        <v>May-17</v>
      </c>
      <c r="Q1434" s="11" t="str">
        <f t="shared" si="613"/>
        <v>Q2</v>
      </c>
      <c r="R1434" s="11" t="str">
        <f>IF(ISERROR(VLOOKUP(C1434,'WI Vs ASM'!$B$2:$J$1000,9,0)),0,(VLOOKUP(C1434,'WI Vs ASM'!$B$2:$J$1000,9,0)))</f>
        <v>Jyothi Pai</v>
      </c>
      <c r="S1434" s="11" t="str">
        <f>IF(ISERROR(VLOOKUP(C1434,'WI Vs ASM'!$B$2:$K$1000,10,0)),0,(VLOOKUP(C1434,'WI Vs ASM'!$B$2:$K$1000,10,0)))</f>
        <v>Saju Bhaskaran</v>
      </c>
      <c r="T1434" s="11" t="str">
        <f>IF(ISERROR(VLOOKUP(C1434,'WI Vs ASM'!$B$2:$L$1000,11,0)),0,(VLOOKUP(C1434,'WI Vs ASM'!$B$2:$L$1000,11,0)))</f>
        <v>Sreekala Balasubramanian</v>
      </c>
      <c r="U1434" s="11" t="str">
        <f t="shared" si="620"/>
        <v>WR736303</v>
      </c>
      <c r="V1434" s="11" t="str">
        <f t="shared" si="614"/>
        <v>No</v>
      </c>
      <c r="W1434" s="11" t="str">
        <f t="shared" si="615"/>
        <v>Yes</v>
      </c>
      <c r="X1434" s="11" t="str">
        <f t="shared" si="616"/>
        <v>No</v>
      </c>
      <c r="Y1434" s="11" t="str">
        <f t="shared" si="617"/>
        <v>No</v>
      </c>
      <c r="Z1434" s="11" t="str">
        <f t="shared" si="618"/>
        <v>No</v>
      </c>
      <c r="AA1434" s="11" t="str">
        <f t="shared" si="621"/>
        <v>No</v>
      </c>
      <c r="AB1434" s="11">
        <f>IF(ISERROR(VLOOKUP(U1434,'ITWR Dump'!$A$2:$Y$5000,24,0)),0,(VLOOKUP('ILC Report'!U1434,'ITWR Dump'!$A$2:$Y$5000,24,0)))</f>
        <v>0</v>
      </c>
      <c r="AC1434" s="11" t="str">
        <f t="shared" si="622"/>
        <v>No</v>
      </c>
      <c r="AD1434" s="11" t="str">
        <f t="shared" si="623"/>
        <v/>
      </c>
      <c r="AE1434" s="11">
        <f>IF(ISERROR(VLOOKUP(U1434,'ITWR Dump'!$A$2:$Y$5000,13,0)),0,(VLOOKUP(U1434,'ITWR Dump'!$A$2:$Y$5000,13,0)))</f>
        <v>0</v>
      </c>
      <c r="AF1434" s="11">
        <f>IF(ISERROR(VLOOKUP(U1434,'ITWR Dump'!$A$2:$Y$5000,11,0)),0,(VLOOKUP(U1434,'ITWR Dump'!$A$2:$Y$5000,11,0)))</f>
        <v>0</v>
      </c>
      <c r="AG1434" s="11">
        <f>IF(ISERROR(VLOOKUP(U1434,'ITWR Dump'!$A$2:$Y$5000,2,0)),0,(VLOOKUP(U1434,'ITWR Dump'!$A$2:$Y$5000,2,0)))</f>
        <v>0</v>
      </c>
      <c r="AH1434" s="11">
        <f>IF(ISERROR(VLOOKUP(U1434,'ITWR Dump'!$A$2:$Y$5000,14,0)),0,(VLOOKUP(U1434,'ITWR Dump'!$A$2:$Y$5000,14,0)))</f>
        <v>0</v>
      </c>
      <c r="AI1434" s="11" t="str">
        <f t="shared" si="624"/>
        <v>01-Maintenance Offshore</v>
      </c>
      <c r="AJ1434" s="11" t="str">
        <f t="shared" si="625"/>
        <v>Offshore</v>
      </c>
      <c r="AK1434" s="11" t="str">
        <f>IF(ISERROR(VLOOKUP(A1434,'Team Data'!$C$2:$U$213,17,0)),0,(VLOOKUP(A1434,'Team Data'!$C$2:$U$213,17,0)))</f>
        <v>Open System</v>
      </c>
      <c r="AL1434" s="11" t="str">
        <f t="shared" si="626"/>
        <v>2017-04-24</v>
      </c>
      <c r="AM1434" s="11">
        <f>IF(ISERROR(VLOOKUP(U1434,'ITWR Dump'!$A$2:$Y$5000,16,0)),0,(VLOOKUP(U1434,'ITWR Dump'!$A$2:$Y$5000,16,0)))</f>
        <v>0</v>
      </c>
      <c r="AN1434" s="11">
        <f>IF(ISERROR(VLOOKUP(U1434,'ITWR Dump'!$A$2:$Y$5000,18,0)),0,(VLOOKUP(U1434,'ITWR Dump'!$A$2:$Y$5000,18,0)))</f>
        <v>0</v>
      </c>
      <c r="AO1434" s="11">
        <f>IF(ISERROR(VLOOKUP(U1434,'ITWR Dump'!$A$2:$Y$5000,25,0)),0,(VLOOKUP('ILC Report'!U1434,'ITWR Dump'!$A$2:$Y$5000,25,0)))</f>
        <v>0</v>
      </c>
      <c r="AP1434" s="11">
        <f t="shared" si="627"/>
        <v>0</v>
      </c>
      <c r="AQ1434" s="26">
        <f t="shared" si="628"/>
        <v>0</v>
      </c>
      <c r="AR1434" s="26">
        <f t="shared" si="629"/>
        <v>0</v>
      </c>
      <c r="AS1434" s="26">
        <f t="shared" si="630"/>
        <v>0</v>
      </c>
      <c r="AT1434" s="26">
        <f t="shared" si="631"/>
        <v>0</v>
      </c>
      <c r="AU1434" s="26">
        <f t="shared" si="632"/>
        <v>0</v>
      </c>
      <c r="AV1434" s="26">
        <f t="shared" si="633"/>
        <v>0</v>
      </c>
      <c r="AW1434" s="11" t="s">
        <v>653</v>
      </c>
      <c r="AX1434" s="11" t="str">
        <f>VLOOKUP(L1434,Group!$A$2:$B$1000,2,0)</f>
        <v>Maintenance</v>
      </c>
      <c r="AY1434" s="11">
        <f>IF(ISERROR(VLOOKUP(U1434,'ITWR Dump'!$A$2:$Y$5000,15,0)),0,(VLOOKUP('ILC Report'!U1434,'ITWR Dump'!$A$2:$Y$5000,15,0)))</f>
        <v>0</v>
      </c>
      <c r="AZ1434" s="11" t="str">
        <f t="shared" si="634"/>
        <v>Yes</v>
      </c>
      <c r="BA1434" s="11" t="str">
        <f t="shared" si="635"/>
        <v>BKI</v>
      </c>
      <c r="BB1434" s="11" t="str">
        <f t="shared" si="636"/>
        <v>MN</v>
      </c>
      <c r="BC1434" s="11" t="str">
        <f t="shared" si="637"/>
        <v>No</v>
      </c>
    </row>
    <row r="1435" spans="1:55" x14ac:dyDescent="0.3">
      <c r="A1435" s="11" t="s">
        <v>692</v>
      </c>
      <c r="B1435" s="11" t="s">
        <v>1883</v>
      </c>
      <c r="C1435" s="11" t="s">
        <v>554</v>
      </c>
      <c r="D1435" s="11" t="s">
        <v>2645</v>
      </c>
      <c r="E1435" s="38" t="s">
        <v>2902</v>
      </c>
      <c r="F1435" s="11">
        <v>45</v>
      </c>
      <c r="G1435" s="40" t="s">
        <v>218</v>
      </c>
      <c r="H1435" s="11" t="str">
        <f t="shared" si="619"/>
        <v>Regular</v>
      </c>
      <c r="I1435" s="11" t="str">
        <f t="shared" si="611"/>
        <v>INDIA</v>
      </c>
      <c r="J1435" s="11" t="str">
        <f>IF(ISERROR(VLOOKUP(C1435,'WI Vs ASM'!$B$2:$E$1000,4,0)),0,(VLOOKUP(C1435,'WI Vs ASM'!$B$2:$E$1000,4,0)))</f>
        <v>Offshore</v>
      </c>
      <c r="K1435" s="11" t="str">
        <f>IF(ISERROR(VLOOKUP(C1435,'WI Vs ASM'!$B$2:$F$1000,5,0)),0,(VLOOKUP(C1435,'WI Vs ASM'!$B$2:$F$1000,5,0)))</f>
        <v>01-Fixed Price</v>
      </c>
      <c r="L1435" s="11" t="str">
        <f>IF(ISERROR(VLOOKUP(C1435,'WI Vs ASM'!$B$2:$D$1000,3,0)),0,(VLOOKUP(C1435,'WI Vs ASM'!$B$2:$D$1000,3,0)))</f>
        <v>01-Maintenance Offshore</v>
      </c>
      <c r="M1435" s="11" t="str">
        <f>IF(ISERROR(VLOOKUP(C1435,'WI Vs ASM'!$B$2:$I$1000,8,0)),0,(VLOOKUP(C1435,'WI Vs ASM'!$B$2:$I$1000,8,0)))</f>
        <v>Rahul Soman</v>
      </c>
      <c r="N1435" s="11" t="str">
        <f>IF(ISERROR(VLOOKUP(C1435,'WI Vs ASM'!$B$2:$G$1000,6,0)),0,(VLOOKUP(C1435,'WI Vs ASM'!$B$2:$G$1000,6,0)))</f>
        <v>CILS</v>
      </c>
      <c r="O1435" s="11" t="str">
        <f>IF(ISERROR(VLOOKUP(C1435,'WI Vs ASM'!$B$2:$H$1000,7,0)),0,(VLOOKUP(C1435,'WI Vs ASM'!$B$2:$H$1000,7,0)))</f>
        <v>CIS</v>
      </c>
      <c r="P1435" s="11" t="str">
        <f t="shared" si="612"/>
        <v>May-17</v>
      </c>
      <c r="Q1435" s="11" t="str">
        <f t="shared" si="613"/>
        <v>Q2</v>
      </c>
      <c r="R1435" s="11" t="str">
        <f>IF(ISERROR(VLOOKUP(C1435,'WI Vs ASM'!$B$2:$J$1000,9,0)),0,(VLOOKUP(C1435,'WI Vs ASM'!$B$2:$J$1000,9,0)))</f>
        <v>Jyothi Pai</v>
      </c>
      <c r="S1435" s="11" t="str">
        <f>IF(ISERROR(VLOOKUP(C1435,'WI Vs ASM'!$B$2:$K$1000,10,0)),0,(VLOOKUP(C1435,'WI Vs ASM'!$B$2:$K$1000,10,0)))</f>
        <v>Saju Bhaskaran</v>
      </c>
      <c r="T1435" s="11" t="str">
        <f>IF(ISERROR(VLOOKUP(C1435,'WI Vs ASM'!$B$2:$L$1000,11,0)),0,(VLOOKUP(C1435,'WI Vs ASM'!$B$2:$L$1000,11,0)))</f>
        <v>Sreekala Balasubramanian</v>
      </c>
      <c r="U1435" s="11" t="str">
        <f t="shared" si="620"/>
        <v>WR736303</v>
      </c>
      <c r="V1435" s="11" t="str">
        <f t="shared" si="614"/>
        <v>No</v>
      </c>
      <c r="W1435" s="11" t="str">
        <f t="shared" si="615"/>
        <v>Yes</v>
      </c>
      <c r="X1435" s="11" t="str">
        <f t="shared" si="616"/>
        <v>No</v>
      </c>
      <c r="Y1435" s="11" t="str">
        <f t="shared" si="617"/>
        <v>No</v>
      </c>
      <c r="Z1435" s="11" t="str">
        <f t="shared" si="618"/>
        <v>No</v>
      </c>
      <c r="AA1435" s="11" t="str">
        <f t="shared" si="621"/>
        <v>No</v>
      </c>
      <c r="AB1435" s="11">
        <f>IF(ISERROR(VLOOKUP(U1435,'ITWR Dump'!$A$2:$Y$5000,24,0)),0,(VLOOKUP('ILC Report'!U1435,'ITWR Dump'!$A$2:$Y$5000,24,0)))</f>
        <v>0</v>
      </c>
      <c r="AC1435" s="11" t="str">
        <f t="shared" si="622"/>
        <v>No</v>
      </c>
      <c r="AD1435" s="11" t="str">
        <f t="shared" si="623"/>
        <v/>
      </c>
      <c r="AE1435" s="11">
        <f>IF(ISERROR(VLOOKUP(U1435,'ITWR Dump'!$A$2:$Y$5000,13,0)),0,(VLOOKUP(U1435,'ITWR Dump'!$A$2:$Y$5000,13,0)))</f>
        <v>0</v>
      </c>
      <c r="AF1435" s="11">
        <f>IF(ISERROR(VLOOKUP(U1435,'ITWR Dump'!$A$2:$Y$5000,11,0)),0,(VLOOKUP(U1435,'ITWR Dump'!$A$2:$Y$5000,11,0)))</f>
        <v>0</v>
      </c>
      <c r="AG1435" s="11">
        <f>IF(ISERROR(VLOOKUP(U1435,'ITWR Dump'!$A$2:$Y$5000,2,0)),0,(VLOOKUP(U1435,'ITWR Dump'!$A$2:$Y$5000,2,0)))</f>
        <v>0</v>
      </c>
      <c r="AH1435" s="11">
        <f>IF(ISERROR(VLOOKUP(U1435,'ITWR Dump'!$A$2:$Y$5000,14,0)),0,(VLOOKUP(U1435,'ITWR Dump'!$A$2:$Y$5000,14,0)))</f>
        <v>0</v>
      </c>
      <c r="AI1435" s="11" t="str">
        <f t="shared" si="624"/>
        <v>01-Maintenance Offshore</v>
      </c>
      <c r="AJ1435" s="11" t="str">
        <f t="shared" si="625"/>
        <v>Offshore</v>
      </c>
      <c r="AK1435" s="11" t="str">
        <f>IF(ISERROR(VLOOKUP(A1435,'Team Data'!$C$2:$U$213,17,0)),0,(VLOOKUP(A1435,'Team Data'!$C$2:$U$213,17,0)))</f>
        <v>Open System</v>
      </c>
      <c r="AL1435" s="11" t="str">
        <f t="shared" si="626"/>
        <v>2017-04-24</v>
      </c>
      <c r="AM1435" s="11">
        <f>IF(ISERROR(VLOOKUP(U1435,'ITWR Dump'!$A$2:$Y$5000,16,0)),0,(VLOOKUP(U1435,'ITWR Dump'!$A$2:$Y$5000,16,0)))</f>
        <v>0</v>
      </c>
      <c r="AN1435" s="11">
        <f>IF(ISERROR(VLOOKUP(U1435,'ITWR Dump'!$A$2:$Y$5000,18,0)),0,(VLOOKUP(U1435,'ITWR Dump'!$A$2:$Y$5000,18,0)))</f>
        <v>0</v>
      </c>
      <c r="AO1435" s="11">
        <f>IF(ISERROR(VLOOKUP(U1435,'ITWR Dump'!$A$2:$Y$5000,25,0)),0,(VLOOKUP('ILC Report'!U1435,'ITWR Dump'!$A$2:$Y$5000,25,0)))</f>
        <v>0</v>
      </c>
      <c r="AP1435" s="11">
        <f t="shared" si="627"/>
        <v>0</v>
      </c>
      <c r="AQ1435" s="26">
        <f t="shared" si="628"/>
        <v>0</v>
      </c>
      <c r="AR1435" s="26">
        <f t="shared" si="629"/>
        <v>0</v>
      </c>
      <c r="AS1435" s="26">
        <f t="shared" si="630"/>
        <v>0</v>
      </c>
      <c r="AT1435" s="26">
        <f t="shared" si="631"/>
        <v>0</v>
      </c>
      <c r="AU1435" s="26">
        <f t="shared" si="632"/>
        <v>0</v>
      </c>
      <c r="AV1435" s="26">
        <f t="shared" si="633"/>
        <v>0</v>
      </c>
      <c r="AW1435" s="11" t="s">
        <v>653</v>
      </c>
      <c r="AX1435" s="11" t="str">
        <f>VLOOKUP(L1435,Group!$A$2:$B$1000,2,0)</f>
        <v>Maintenance</v>
      </c>
      <c r="AY1435" s="11">
        <f>IF(ISERROR(VLOOKUP(U1435,'ITWR Dump'!$A$2:$Y$5000,15,0)),0,(VLOOKUP('ILC Report'!U1435,'ITWR Dump'!$A$2:$Y$5000,15,0)))</f>
        <v>0</v>
      </c>
      <c r="AZ1435" s="11" t="str">
        <f t="shared" si="634"/>
        <v>Yes</v>
      </c>
      <c r="BA1435" s="11" t="str">
        <f t="shared" si="635"/>
        <v>BKI</v>
      </c>
      <c r="BB1435" s="11" t="str">
        <f t="shared" si="636"/>
        <v>MN</v>
      </c>
      <c r="BC1435" s="11" t="str">
        <f t="shared" si="637"/>
        <v>No</v>
      </c>
    </row>
    <row r="1436" spans="1:55" x14ac:dyDescent="0.3">
      <c r="A1436" s="11" t="s">
        <v>692</v>
      </c>
      <c r="B1436" s="11" t="s">
        <v>1883</v>
      </c>
      <c r="C1436" s="11" t="s">
        <v>554</v>
      </c>
      <c r="D1436" s="11" t="s">
        <v>2645</v>
      </c>
      <c r="E1436" s="38" t="s">
        <v>2903</v>
      </c>
      <c r="F1436" s="11">
        <v>45</v>
      </c>
      <c r="G1436" s="40" t="s">
        <v>218</v>
      </c>
      <c r="H1436" s="11" t="str">
        <f t="shared" si="619"/>
        <v>Regular</v>
      </c>
      <c r="I1436" s="11" t="str">
        <f t="shared" si="611"/>
        <v>INDIA</v>
      </c>
      <c r="J1436" s="11" t="str">
        <f>IF(ISERROR(VLOOKUP(C1436,'WI Vs ASM'!$B$2:$E$1000,4,0)),0,(VLOOKUP(C1436,'WI Vs ASM'!$B$2:$E$1000,4,0)))</f>
        <v>Offshore</v>
      </c>
      <c r="K1436" s="11" t="str">
        <f>IF(ISERROR(VLOOKUP(C1436,'WI Vs ASM'!$B$2:$F$1000,5,0)),0,(VLOOKUP(C1436,'WI Vs ASM'!$B$2:$F$1000,5,0)))</f>
        <v>01-Fixed Price</v>
      </c>
      <c r="L1436" s="11" t="str">
        <f>IF(ISERROR(VLOOKUP(C1436,'WI Vs ASM'!$B$2:$D$1000,3,0)),0,(VLOOKUP(C1436,'WI Vs ASM'!$B$2:$D$1000,3,0)))</f>
        <v>01-Maintenance Offshore</v>
      </c>
      <c r="M1436" s="11" t="str">
        <f>IF(ISERROR(VLOOKUP(C1436,'WI Vs ASM'!$B$2:$I$1000,8,0)),0,(VLOOKUP(C1436,'WI Vs ASM'!$B$2:$I$1000,8,0)))</f>
        <v>Rahul Soman</v>
      </c>
      <c r="N1436" s="11" t="str">
        <f>IF(ISERROR(VLOOKUP(C1436,'WI Vs ASM'!$B$2:$G$1000,6,0)),0,(VLOOKUP(C1436,'WI Vs ASM'!$B$2:$G$1000,6,0)))</f>
        <v>CILS</v>
      </c>
      <c r="O1436" s="11" t="str">
        <f>IF(ISERROR(VLOOKUP(C1436,'WI Vs ASM'!$B$2:$H$1000,7,0)),0,(VLOOKUP(C1436,'WI Vs ASM'!$B$2:$H$1000,7,0)))</f>
        <v>CIS</v>
      </c>
      <c r="P1436" s="11" t="str">
        <f t="shared" si="612"/>
        <v>May-17</v>
      </c>
      <c r="Q1436" s="11" t="str">
        <f t="shared" si="613"/>
        <v>Q2</v>
      </c>
      <c r="R1436" s="11" t="str">
        <f>IF(ISERROR(VLOOKUP(C1436,'WI Vs ASM'!$B$2:$J$1000,9,0)),0,(VLOOKUP(C1436,'WI Vs ASM'!$B$2:$J$1000,9,0)))</f>
        <v>Jyothi Pai</v>
      </c>
      <c r="S1436" s="11" t="str">
        <f>IF(ISERROR(VLOOKUP(C1436,'WI Vs ASM'!$B$2:$K$1000,10,0)),0,(VLOOKUP(C1436,'WI Vs ASM'!$B$2:$K$1000,10,0)))</f>
        <v>Saju Bhaskaran</v>
      </c>
      <c r="T1436" s="11" t="str">
        <f>IF(ISERROR(VLOOKUP(C1436,'WI Vs ASM'!$B$2:$L$1000,11,0)),0,(VLOOKUP(C1436,'WI Vs ASM'!$B$2:$L$1000,11,0)))</f>
        <v>Sreekala Balasubramanian</v>
      </c>
      <c r="U1436" s="11" t="str">
        <f t="shared" si="620"/>
        <v>WR736303</v>
      </c>
      <c r="V1436" s="11" t="str">
        <f t="shared" si="614"/>
        <v>No</v>
      </c>
      <c r="W1436" s="11" t="str">
        <f t="shared" si="615"/>
        <v>Yes</v>
      </c>
      <c r="X1436" s="11" t="str">
        <f t="shared" si="616"/>
        <v>No</v>
      </c>
      <c r="Y1436" s="11" t="str">
        <f t="shared" si="617"/>
        <v>No</v>
      </c>
      <c r="Z1436" s="11" t="str">
        <f t="shared" si="618"/>
        <v>No</v>
      </c>
      <c r="AA1436" s="11" t="str">
        <f t="shared" si="621"/>
        <v>No</v>
      </c>
      <c r="AB1436" s="11">
        <f>IF(ISERROR(VLOOKUP(U1436,'ITWR Dump'!$A$2:$Y$5000,24,0)),0,(VLOOKUP('ILC Report'!U1436,'ITWR Dump'!$A$2:$Y$5000,24,0)))</f>
        <v>0</v>
      </c>
      <c r="AC1436" s="11" t="str">
        <f t="shared" si="622"/>
        <v>No</v>
      </c>
      <c r="AD1436" s="11" t="str">
        <f t="shared" si="623"/>
        <v/>
      </c>
      <c r="AE1436" s="11">
        <f>IF(ISERROR(VLOOKUP(U1436,'ITWR Dump'!$A$2:$Y$5000,13,0)),0,(VLOOKUP(U1436,'ITWR Dump'!$A$2:$Y$5000,13,0)))</f>
        <v>0</v>
      </c>
      <c r="AF1436" s="11">
        <f>IF(ISERROR(VLOOKUP(U1436,'ITWR Dump'!$A$2:$Y$5000,11,0)),0,(VLOOKUP(U1436,'ITWR Dump'!$A$2:$Y$5000,11,0)))</f>
        <v>0</v>
      </c>
      <c r="AG1436" s="11">
        <f>IF(ISERROR(VLOOKUP(U1436,'ITWR Dump'!$A$2:$Y$5000,2,0)),0,(VLOOKUP(U1436,'ITWR Dump'!$A$2:$Y$5000,2,0)))</f>
        <v>0</v>
      </c>
      <c r="AH1436" s="11">
        <f>IF(ISERROR(VLOOKUP(U1436,'ITWR Dump'!$A$2:$Y$5000,14,0)),0,(VLOOKUP(U1436,'ITWR Dump'!$A$2:$Y$5000,14,0)))</f>
        <v>0</v>
      </c>
      <c r="AI1436" s="11" t="str">
        <f t="shared" si="624"/>
        <v>01-Maintenance Offshore</v>
      </c>
      <c r="AJ1436" s="11" t="str">
        <f t="shared" si="625"/>
        <v>Offshore</v>
      </c>
      <c r="AK1436" s="11" t="str">
        <f>IF(ISERROR(VLOOKUP(A1436,'Team Data'!$C$2:$U$213,17,0)),0,(VLOOKUP(A1436,'Team Data'!$C$2:$U$213,17,0)))</f>
        <v>Open System</v>
      </c>
      <c r="AL1436" s="11" t="str">
        <f t="shared" si="626"/>
        <v>2017-04-24</v>
      </c>
      <c r="AM1436" s="11">
        <f>IF(ISERROR(VLOOKUP(U1436,'ITWR Dump'!$A$2:$Y$5000,16,0)),0,(VLOOKUP(U1436,'ITWR Dump'!$A$2:$Y$5000,16,0)))</f>
        <v>0</v>
      </c>
      <c r="AN1436" s="11">
        <f>IF(ISERROR(VLOOKUP(U1436,'ITWR Dump'!$A$2:$Y$5000,18,0)),0,(VLOOKUP(U1436,'ITWR Dump'!$A$2:$Y$5000,18,0)))</f>
        <v>0</v>
      </c>
      <c r="AO1436" s="11">
        <f>IF(ISERROR(VLOOKUP(U1436,'ITWR Dump'!$A$2:$Y$5000,25,0)),0,(VLOOKUP('ILC Report'!U1436,'ITWR Dump'!$A$2:$Y$5000,25,0)))</f>
        <v>0</v>
      </c>
      <c r="AP1436" s="11">
        <f t="shared" si="627"/>
        <v>0</v>
      </c>
      <c r="AQ1436" s="26">
        <f t="shared" si="628"/>
        <v>0</v>
      </c>
      <c r="AR1436" s="26">
        <f t="shared" si="629"/>
        <v>0</v>
      </c>
      <c r="AS1436" s="26">
        <f t="shared" si="630"/>
        <v>0</v>
      </c>
      <c r="AT1436" s="26">
        <f t="shared" si="631"/>
        <v>0</v>
      </c>
      <c r="AU1436" s="26">
        <f t="shared" si="632"/>
        <v>0</v>
      </c>
      <c r="AV1436" s="26">
        <f t="shared" si="633"/>
        <v>0</v>
      </c>
      <c r="AW1436" s="11" t="s">
        <v>653</v>
      </c>
      <c r="AX1436" s="11" t="str">
        <f>VLOOKUP(L1436,Group!$A$2:$B$1000,2,0)</f>
        <v>Maintenance</v>
      </c>
      <c r="AY1436" s="11">
        <f>IF(ISERROR(VLOOKUP(U1436,'ITWR Dump'!$A$2:$Y$5000,15,0)),0,(VLOOKUP('ILC Report'!U1436,'ITWR Dump'!$A$2:$Y$5000,15,0)))</f>
        <v>0</v>
      </c>
      <c r="AZ1436" s="11" t="str">
        <f t="shared" si="634"/>
        <v>Yes</v>
      </c>
      <c r="BA1436" s="11" t="str">
        <f t="shared" si="635"/>
        <v>BKI</v>
      </c>
      <c r="BB1436" s="11" t="str">
        <f t="shared" si="636"/>
        <v>MN</v>
      </c>
      <c r="BC1436" s="11" t="str">
        <f t="shared" si="637"/>
        <v>No</v>
      </c>
    </row>
    <row r="1437" spans="1:55" x14ac:dyDescent="0.3">
      <c r="A1437" s="11" t="s">
        <v>692</v>
      </c>
      <c r="B1437" s="11" t="s">
        <v>1883</v>
      </c>
      <c r="C1437" s="11" t="s">
        <v>596</v>
      </c>
      <c r="D1437" s="11" t="s">
        <v>2646</v>
      </c>
      <c r="E1437" s="38" t="s">
        <v>2904</v>
      </c>
      <c r="F1437" s="11">
        <v>5</v>
      </c>
      <c r="G1437" s="40" t="s">
        <v>218</v>
      </c>
      <c r="H1437" s="11" t="str">
        <f t="shared" si="619"/>
        <v>Regular</v>
      </c>
      <c r="I1437" s="11" t="str">
        <f t="shared" si="611"/>
        <v>INDIA</v>
      </c>
      <c r="J1437" s="11" t="str">
        <f>IF(ISERROR(VLOOKUP(C1437,'WI Vs ASM'!$B$2:$E$1000,4,0)),0,(VLOOKUP(C1437,'WI Vs ASM'!$B$2:$E$1000,4,0)))</f>
        <v>Offshore</v>
      </c>
      <c r="K1437" s="11" t="str">
        <f>IF(ISERROR(VLOOKUP(C1437,'WI Vs ASM'!$B$2:$F$1000,5,0)),0,(VLOOKUP(C1437,'WI Vs ASM'!$B$2:$F$1000,5,0)))</f>
        <v>09-NonBillable</v>
      </c>
      <c r="L1437" s="11" t="str">
        <f>IF(ISERROR(VLOOKUP(C1437,'WI Vs ASM'!$B$2:$D$1000,3,0)),0,(VLOOKUP(C1437,'WI Vs ASM'!$B$2:$D$1000,3,0)))</f>
        <v xml:space="preserve">60-Special Projects Offshore </v>
      </c>
      <c r="M1437" s="11" t="str">
        <f>IF(ISERROR(VLOOKUP(C1437,'WI Vs ASM'!$B$2:$I$1000,8,0)),0,(VLOOKUP(C1437,'WI Vs ASM'!$B$2:$I$1000,8,0)))</f>
        <v>Vinodh</v>
      </c>
      <c r="N1437" s="11" t="str">
        <f>IF(ISERROR(VLOOKUP(C1437,'WI Vs ASM'!$B$2:$G$1000,6,0)),0,(VLOOKUP(C1437,'WI Vs ASM'!$B$2:$G$1000,6,0)))</f>
        <v>FFIC Account Team</v>
      </c>
      <c r="O1437" s="11" t="str">
        <f>IF(ISERROR(VLOOKUP(C1437,'WI Vs ASM'!$B$2:$H$1000,7,0)),0,(VLOOKUP(C1437,'WI Vs ASM'!$B$2:$H$1000,7,0)))</f>
        <v>FFIC Account Team</v>
      </c>
      <c r="P1437" s="11" t="str">
        <f t="shared" si="612"/>
        <v>May-17</v>
      </c>
      <c r="Q1437" s="11" t="str">
        <f t="shared" si="613"/>
        <v>Q2</v>
      </c>
      <c r="R1437" s="11" t="str">
        <f>IF(ISERROR(VLOOKUP(C1437,'WI Vs ASM'!$B$2:$J$1000,9,0)),0,(VLOOKUP(C1437,'WI Vs ASM'!$B$2:$J$1000,9,0)))</f>
        <v>Manash M Dutta</v>
      </c>
      <c r="S1437" s="11">
        <f>IF(ISERROR(VLOOKUP(C1437,'WI Vs ASM'!$B$2:$K$1000,10,0)),0,(VLOOKUP(C1437,'WI Vs ASM'!$B$2:$K$1000,10,0)))</f>
        <v>0</v>
      </c>
      <c r="T1437" s="11">
        <f>IF(ISERROR(VLOOKUP(C1437,'WI Vs ASM'!$B$2:$L$1000,11,0)),0,(VLOOKUP(C1437,'WI Vs ASM'!$B$2:$L$1000,11,0)))</f>
        <v>0</v>
      </c>
      <c r="U1437" s="11" t="e">
        <f t="shared" si="620"/>
        <v>#VALUE!</v>
      </c>
      <c r="V1437" s="11" t="str">
        <f t="shared" si="614"/>
        <v>No</v>
      </c>
      <c r="W1437" s="11" t="str">
        <f t="shared" si="615"/>
        <v>No</v>
      </c>
      <c r="X1437" s="11" t="str">
        <f t="shared" si="616"/>
        <v>No</v>
      </c>
      <c r="Y1437" s="11" t="str">
        <f t="shared" si="617"/>
        <v>No</v>
      </c>
      <c r="Z1437" s="11" t="str">
        <f t="shared" si="618"/>
        <v>No</v>
      </c>
      <c r="AA1437" s="11" t="str">
        <f t="shared" si="621"/>
        <v>No</v>
      </c>
      <c r="AB1437" s="11">
        <f>IF(ISERROR(VLOOKUP(U1437,'ITWR Dump'!$A$2:$Y$5000,24,0)),0,(VLOOKUP('ILC Report'!U1437,'ITWR Dump'!$A$2:$Y$5000,24,0)))</f>
        <v>0</v>
      </c>
      <c r="AC1437" s="11" t="str">
        <f t="shared" si="622"/>
        <v>No</v>
      </c>
      <c r="AD1437" s="11" t="str">
        <f t="shared" si="623"/>
        <v/>
      </c>
      <c r="AE1437" s="11">
        <f>IF(ISERROR(VLOOKUP(U1437,'ITWR Dump'!$A$2:$Y$5000,13,0)),0,(VLOOKUP(U1437,'ITWR Dump'!$A$2:$Y$5000,13,0)))</f>
        <v>0</v>
      </c>
      <c r="AF1437" s="11">
        <f>IF(ISERROR(VLOOKUP(U1437,'ITWR Dump'!$A$2:$Y$5000,11,0)),0,(VLOOKUP(U1437,'ITWR Dump'!$A$2:$Y$5000,11,0)))</f>
        <v>0</v>
      </c>
      <c r="AG1437" s="11">
        <f>IF(ISERROR(VLOOKUP(U1437,'ITWR Dump'!$A$2:$Y$5000,2,0)),0,(VLOOKUP(U1437,'ITWR Dump'!$A$2:$Y$5000,2,0)))</f>
        <v>0</v>
      </c>
      <c r="AH1437" s="11">
        <f>IF(ISERROR(VLOOKUP(U1437,'ITWR Dump'!$A$2:$Y$5000,14,0)),0,(VLOOKUP(U1437,'ITWR Dump'!$A$2:$Y$5000,14,0)))</f>
        <v>0</v>
      </c>
      <c r="AI1437" s="11" t="str">
        <f t="shared" si="624"/>
        <v>60-Special Projects Offshore</v>
      </c>
      <c r="AJ1437" s="11" t="str">
        <f t="shared" si="625"/>
        <v>Offshore</v>
      </c>
      <c r="AK1437" s="11" t="str">
        <f>IF(ISERROR(VLOOKUP(A1437,'Team Data'!$C$2:$U$213,17,0)),0,(VLOOKUP(A1437,'Team Data'!$C$2:$U$213,17,0)))</f>
        <v>Open System</v>
      </c>
      <c r="AL1437" s="11" t="str">
        <f t="shared" si="626"/>
        <v>2017-04-24</v>
      </c>
      <c r="AM1437" s="11">
        <f>IF(ISERROR(VLOOKUP(U1437,'ITWR Dump'!$A$2:$Y$5000,16,0)),0,(VLOOKUP(U1437,'ITWR Dump'!$A$2:$Y$5000,16,0)))</f>
        <v>0</v>
      </c>
      <c r="AN1437" s="11">
        <f>IF(ISERROR(VLOOKUP(U1437,'ITWR Dump'!$A$2:$Y$5000,18,0)),0,(VLOOKUP(U1437,'ITWR Dump'!$A$2:$Y$5000,18,0)))</f>
        <v>0</v>
      </c>
      <c r="AO1437" s="11">
        <f>IF(ISERROR(VLOOKUP(U1437,'ITWR Dump'!$A$2:$Y$5000,25,0)),0,(VLOOKUP('ILC Report'!U1437,'ITWR Dump'!$A$2:$Y$5000,25,0)))</f>
        <v>0</v>
      </c>
      <c r="AP1437" s="11">
        <f t="shared" si="627"/>
        <v>0</v>
      </c>
      <c r="AQ1437" s="26">
        <f t="shared" si="628"/>
        <v>0</v>
      </c>
      <c r="AR1437" s="26">
        <f t="shared" si="629"/>
        <v>0</v>
      </c>
      <c r="AS1437" s="26">
        <f t="shared" si="630"/>
        <v>0</v>
      </c>
      <c r="AT1437" s="26">
        <f t="shared" si="631"/>
        <v>0</v>
      </c>
      <c r="AU1437" s="26">
        <f t="shared" si="632"/>
        <v>0</v>
      </c>
      <c r="AV1437" s="26">
        <f t="shared" si="633"/>
        <v>0</v>
      </c>
      <c r="AW1437" s="11" t="s">
        <v>653</v>
      </c>
      <c r="AX1437" s="11" t="str">
        <f>VLOOKUP(L1437,Group!$A$2:$B$1000,2,0)</f>
        <v>Maintenance</v>
      </c>
      <c r="AY1437" s="11">
        <f>IF(ISERROR(VLOOKUP(U1437,'ITWR Dump'!$A$2:$Y$5000,15,0)),0,(VLOOKUP('ILC Report'!U1437,'ITWR Dump'!$A$2:$Y$5000,15,0)))</f>
        <v>0</v>
      </c>
      <c r="AZ1437" s="11" t="str">
        <f t="shared" si="634"/>
        <v>No</v>
      </c>
      <c r="BA1437" s="11" t="str">
        <f t="shared" si="635"/>
        <v>BKI</v>
      </c>
      <c r="BB1437" s="11" t="str">
        <f t="shared" si="636"/>
        <v>SN</v>
      </c>
      <c r="BC1437" s="11" t="str">
        <f t="shared" si="637"/>
        <v>No</v>
      </c>
    </row>
    <row r="1438" spans="1:55" x14ac:dyDescent="0.3">
      <c r="A1438" s="11" t="s">
        <v>692</v>
      </c>
      <c r="B1438" s="11" t="s">
        <v>1883</v>
      </c>
      <c r="C1438" s="11" t="s">
        <v>607</v>
      </c>
      <c r="D1438" s="11" t="s">
        <v>2647</v>
      </c>
      <c r="E1438" s="38" t="s">
        <v>2904</v>
      </c>
      <c r="F1438" s="11">
        <v>13</v>
      </c>
      <c r="G1438" s="40" t="s">
        <v>218</v>
      </c>
      <c r="H1438" s="11" t="str">
        <f t="shared" si="619"/>
        <v>Regular</v>
      </c>
      <c r="I1438" s="11" t="str">
        <f t="shared" si="611"/>
        <v>INDIA</v>
      </c>
      <c r="J1438" s="11" t="str">
        <f>IF(ISERROR(VLOOKUP(C1438,'WI Vs ASM'!$B$2:$E$1000,4,0)),0,(VLOOKUP(C1438,'WI Vs ASM'!$B$2:$E$1000,4,0)))</f>
        <v>Offshore</v>
      </c>
      <c r="K1438" s="11" t="str">
        <f>IF(ISERROR(VLOOKUP(C1438,'WI Vs ASM'!$B$2:$F$1000,5,0)),0,(VLOOKUP(C1438,'WI Vs ASM'!$B$2:$F$1000,5,0)))</f>
        <v>02-Variable Billable</v>
      </c>
      <c r="L1438" s="11" t="str">
        <f>IF(ISERROR(VLOOKUP(C1438,'WI Vs ASM'!$B$2:$D$1000,3,0)),0,(VLOOKUP(C1438,'WI Vs ASM'!$B$2:$D$1000,3,0)))</f>
        <v>11-Enhancement Offshore</v>
      </c>
      <c r="M1438" s="11" t="str">
        <f>IF(ISERROR(VLOOKUP(C1438,'WI Vs ASM'!$B$2:$I$1000,8,0)),0,(VLOOKUP(C1438,'WI Vs ASM'!$B$2:$I$1000,8,0)))</f>
        <v>Rahul Soman</v>
      </c>
      <c r="N1438" s="11" t="str">
        <f>IF(ISERROR(VLOOKUP(C1438,'WI Vs ASM'!$B$2:$G$1000,6,0)),0,(VLOOKUP(C1438,'WI Vs ASM'!$B$2:$G$1000,6,0)))</f>
        <v>Property</v>
      </c>
      <c r="O1438" s="11" t="str">
        <f>IF(ISERROR(VLOOKUP(C1438,'WI Vs ASM'!$B$2:$H$1000,7,0)),0,(VLOOKUP(C1438,'WI Vs ASM'!$B$2:$H$1000,7,0)))</f>
        <v>Personal</v>
      </c>
      <c r="P1438" s="11" t="str">
        <f t="shared" si="612"/>
        <v>May-17</v>
      </c>
      <c r="Q1438" s="11" t="str">
        <f t="shared" si="613"/>
        <v>Q2</v>
      </c>
      <c r="R1438" s="11" t="str">
        <f>IF(ISERROR(VLOOKUP(C1438,'WI Vs ASM'!$B$2:$J$1000,9,0)),0,(VLOOKUP(C1438,'WI Vs ASM'!$B$2:$J$1000,9,0)))</f>
        <v>Jyothi Pai</v>
      </c>
      <c r="S1438" s="11" t="str">
        <f>IF(ISERROR(VLOOKUP(C1438,'WI Vs ASM'!$B$2:$K$1000,10,0)),0,(VLOOKUP(C1438,'WI Vs ASM'!$B$2:$K$1000,10,0)))</f>
        <v>Adele M. Scotto</v>
      </c>
      <c r="T1438" s="11" t="str">
        <f>IF(ISERROR(VLOOKUP(C1438,'WI Vs ASM'!$B$2:$L$1000,11,0)),0,(VLOOKUP(C1438,'WI Vs ASM'!$B$2:$L$1000,11,0)))</f>
        <v>Savitha Gurumoorthy</v>
      </c>
      <c r="U1438" s="11" t="str">
        <f t="shared" si="620"/>
        <v>WR635908</v>
      </c>
      <c r="V1438" s="11" t="str">
        <f t="shared" si="614"/>
        <v>No</v>
      </c>
      <c r="W1438" s="11" t="str">
        <f t="shared" si="615"/>
        <v>Yes</v>
      </c>
      <c r="X1438" s="11" t="str">
        <f t="shared" si="616"/>
        <v>No</v>
      </c>
      <c r="Y1438" s="11" t="str">
        <f t="shared" si="617"/>
        <v>No</v>
      </c>
      <c r="Z1438" s="11" t="str">
        <f t="shared" si="618"/>
        <v>No</v>
      </c>
      <c r="AA1438" s="11" t="str">
        <f t="shared" si="621"/>
        <v>No</v>
      </c>
      <c r="AB1438" s="11">
        <f>IF(ISERROR(VLOOKUP(U1438,'ITWR Dump'!$A$2:$Y$5000,24,0)),0,(VLOOKUP('ILC Report'!U1438,'ITWR Dump'!$A$2:$Y$5000,24,0)))</f>
        <v>0</v>
      </c>
      <c r="AC1438" s="11" t="str">
        <f t="shared" si="622"/>
        <v>No</v>
      </c>
      <c r="AD1438" s="11" t="str">
        <f t="shared" si="623"/>
        <v/>
      </c>
      <c r="AE1438" s="11">
        <f>IF(ISERROR(VLOOKUP(U1438,'ITWR Dump'!$A$2:$Y$5000,13,0)),0,(VLOOKUP(U1438,'ITWR Dump'!$A$2:$Y$5000,13,0)))</f>
        <v>0</v>
      </c>
      <c r="AF1438" s="11">
        <f>IF(ISERROR(VLOOKUP(U1438,'ITWR Dump'!$A$2:$Y$5000,11,0)),0,(VLOOKUP(U1438,'ITWR Dump'!$A$2:$Y$5000,11,0)))</f>
        <v>0</v>
      </c>
      <c r="AG1438" s="11">
        <f>IF(ISERROR(VLOOKUP(U1438,'ITWR Dump'!$A$2:$Y$5000,2,0)),0,(VLOOKUP(U1438,'ITWR Dump'!$A$2:$Y$5000,2,0)))</f>
        <v>0</v>
      </c>
      <c r="AH1438" s="11">
        <f>IF(ISERROR(VLOOKUP(U1438,'ITWR Dump'!$A$2:$Y$5000,14,0)),0,(VLOOKUP(U1438,'ITWR Dump'!$A$2:$Y$5000,14,0)))</f>
        <v>0</v>
      </c>
      <c r="AI1438" s="11" t="str">
        <f t="shared" si="624"/>
        <v>11-Enhancement Offshore</v>
      </c>
      <c r="AJ1438" s="11" t="str">
        <f t="shared" si="625"/>
        <v>Offshore</v>
      </c>
      <c r="AK1438" s="11" t="str">
        <f>IF(ISERROR(VLOOKUP(A1438,'Team Data'!$C$2:$U$213,17,0)),0,(VLOOKUP(A1438,'Team Data'!$C$2:$U$213,17,0)))</f>
        <v>Open System</v>
      </c>
      <c r="AL1438" s="11" t="str">
        <f t="shared" si="626"/>
        <v>2017-04-24</v>
      </c>
      <c r="AM1438" s="11">
        <f>IF(ISERROR(VLOOKUP(U1438,'ITWR Dump'!$A$2:$Y$5000,16,0)),0,(VLOOKUP(U1438,'ITWR Dump'!$A$2:$Y$5000,16,0)))</f>
        <v>0</v>
      </c>
      <c r="AN1438" s="11">
        <f>IF(ISERROR(VLOOKUP(U1438,'ITWR Dump'!$A$2:$Y$5000,18,0)),0,(VLOOKUP(U1438,'ITWR Dump'!$A$2:$Y$5000,18,0)))</f>
        <v>0</v>
      </c>
      <c r="AO1438" s="11">
        <f>IF(ISERROR(VLOOKUP(U1438,'ITWR Dump'!$A$2:$Y$5000,25,0)),0,(VLOOKUP('ILC Report'!U1438,'ITWR Dump'!$A$2:$Y$5000,25,0)))</f>
        <v>0</v>
      </c>
      <c r="AP1438" s="11">
        <f t="shared" si="627"/>
        <v>0</v>
      </c>
      <c r="AQ1438" s="26">
        <f t="shared" si="628"/>
        <v>0</v>
      </c>
      <c r="AR1438" s="26">
        <f t="shared" si="629"/>
        <v>0</v>
      </c>
      <c r="AS1438" s="26">
        <f t="shared" si="630"/>
        <v>0</v>
      </c>
      <c r="AT1438" s="26">
        <f t="shared" si="631"/>
        <v>0</v>
      </c>
      <c r="AU1438" s="26">
        <f t="shared" si="632"/>
        <v>0</v>
      </c>
      <c r="AV1438" s="26">
        <f t="shared" si="633"/>
        <v>0</v>
      </c>
      <c r="AW1438" s="11" t="s">
        <v>653</v>
      </c>
      <c r="AX1438" s="11" t="str">
        <f>VLOOKUP(L1438,Group!$A$2:$B$1000,2,0)</f>
        <v>Enhancement</v>
      </c>
      <c r="AY1438" s="11">
        <f>IF(ISERROR(VLOOKUP(U1438,'ITWR Dump'!$A$2:$Y$5000,15,0)),0,(VLOOKUP('ILC Report'!U1438,'ITWR Dump'!$A$2:$Y$5000,15,0)))</f>
        <v>0</v>
      </c>
      <c r="AZ1438" s="11" t="str">
        <f t="shared" si="634"/>
        <v>No</v>
      </c>
      <c r="BA1438" s="11" t="str">
        <f t="shared" si="635"/>
        <v>BKI</v>
      </c>
      <c r="BB1438" s="11" t="str">
        <f t="shared" si="636"/>
        <v>EL</v>
      </c>
      <c r="BC1438" s="11" t="str">
        <f t="shared" si="637"/>
        <v>No</v>
      </c>
    </row>
    <row r="1439" spans="1:55" x14ac:dyDescent="0.3">
      <c r="A1439" s="11" t="s">
        <v>692</v>
      </c>
      <c r="B1439" s="11" t="s">
        <v>1883</v>
      </c>
      <c r="C1439" s="11" t="s">
        <v>554</v>
      </c>
      <c r="D1439" s="11" t="s">
        <v>2645</v>
      </c>
      <c r="E1439" s="38" t="s">
        <v>2904</v>
      </c>
      <c r="F1439" s="11">
        <v>27</v>
      </c>
      <c r="G1439" s="40" t="s">
        <v>218</v>
      </c>
      <c r="H1439" s="11" t="str">
        <f t="shared" si="619"/>
        <v>Regular</v>
      </c>
      <c r="I1439" s="11" t="str">
        <f t="shared" si="611"/>
        <v>INDIA</v>
      </c>
      <c r="J1439" s="11" t="str">
        <f>IF(ISERROR(VLOOKUP(C1439,'WI Vs ASM'!$B$2:$E$1000,4,0)),0,(VLOOKUP(C1439,'WI Vs ASM'!$B$2:$E$1000,4,0)))</f>
        <v>Offshore</v>
      </c>
      <c r="K1439" s="11" t="str">
        <f>IF(ISERROR(VLOOKUP(C1439,'WI Vs ASM'!$B$2:$F$1000,5,0)),0,(VLOOKUP(C1439,'WI Vs ASM'!$B$2:$F$1000,5,0)))</f>
        <v>01-Fixed Price</v>
      </c>
      <c r="L1439" s="11" t="str">
        <f>IF(ISERROR(VLOOKUP(C1439,'WI Vs ASM'!$B$2:$D$1000,3,0)),0,(VLOOKUP(C1439,'WI Vs ASM'!$B$2:$D$1000,3,0)))</f>
        <v>01-Maintenance Offshore</v>
      </c>
      <c r="M1439" s="11" t="str">
        <f>IF(ISERROR(VLOOKUP(C1439,'WI Vs ASM'!$B$2:$I$1000,8,0)),0,(VLOOKUP(C1439,'WI Vs ASM'!$B$2:$I$1000,8,0)))</f>
        <v>Rahul Soman</v>
      </c>
      <c r="N1439" s="11" t="str">
        <f>IF(ISERROR(VLOOKUP(C1439,'WI Vs ASM'!$B$2:$G$1000,6,0)),0,(VLOOKUP(C1439,'WI Vs ASM'!$B$2:$G$1000,6,0)))</f>
        <v>CILS</v>
      </c>
      <c r="O1439" s="11" t="str">
        <f>IF(ISERROR(VLOOKUP(C1439,'WI Vs ASM'!$B$2:$H$1000,7,0)),0,(VLOOKUP(C1439,'WI Vs ASM'!$B$2:$H$1000,7,0)))</f>
        <v>CIS</v>
      </c>
      <c r="P1439" s="11" t="str">
        <f t="shared" si="612"/>
        <v>May-17</v>
      </c>
      <c r="Q1439" s="11" t="str">
        <f t="shared" si="613"/>
        <v>Q2</v>
      </c>
      <c r="R1439" s="11" t="str">
        <f>IF(ISERROR(VLOOKUP(C1439,'WI Vs ASM'!$B$2:$J$1000,9,0)),0,(VLOOKUP(C1439,'WI Vs ASM'!$B$2:$J$1000,9,0)))</f>
        <v>Jyothi Pai</v>
      </c>
      <c r="S1439" s="11" t="str">
        <f>IF(ISERROR(VLOOKUP(C1439,'WI Vs ASM'!$B$2:$K$1000,10,0)),0,(VLOOKUP(C1439,'WI Vs ASM'!$B$2:$K$1000,10,0)))</f>
        <v>Saju Bhaskaran</v>
      </c>
      <c r="T1439" s="11" t="str">
        <f>IF(ISERROR(VLOOKUP(C1439,'WI Vs ASM'!$B$2:$L$1000,11,0)),0,(VLOOKUP(C1439,'WI Vs ASM'!$B$2:$L$1000,11,0)))</f>
        <v>Sreekala Balasubramanian</v>
      </c>
      <c r="U1439" s="11" t="str">
        <f t="shared" si="620"/>
        <v>WR736303</v>
      </c>
      <c r="V1439" s="11" t="str">
        <f t="shared" si="614"/>
        <v>No</v>
      </c>
      <c r="W1439" s="11" t="str">
        <f t="shared" si="615"/>
        <v>Yes</v>
      </c>
      <c r="X1439" s="11" t="str">
        <f t="shared" si="616"/>
        <v>No</v>
      </c>
      <c r="Y1439" s="11" t="str">
        <f t="shared" si="617"/>
        <v>No</v>
      </c>
      <c r="Z1439" s="11" t="str">
        <f t="shared" si="618"/>
        <v>No</v>
      </c>
      <c r="AA1439" s="11" t="str">
        <f t="shared" si="621"/>
        <v>No</v>
      </c>
      <c r="AB1439" s="11">
        <f>IF(ISERROR(VLOOKUP(U1439,'ITWR Dump'!$A$2:$Y$5000,24,0)),0,(VLOOKUP('ILC Report'!U1439,'ITWR Dump'!$A$2:$Y$5000,24,0)))</f>
        <v>0</v>
      </c>
      <c r="AC1439" s="11" t="str">
        <f t="shared" si="622"/>
        <v>No</v>
      </c>
      <c r="AD1439" s="11" t="str">
        <f t="shared" si="623"/>
        <v/>
      </c>
      <c r="AE1439" s="11">
        <f>IF(ISERROR(VLOOKUP(U1439,'ITWR Dump'!$A$2:$Y$5000,13,0)),0,(VLOOKUP(U1439,'ITWR Dump'!$A$2:$Y$5000,13,0)))</f>
        <v>0</v>
      </c>
      <c r="AF1439" s="11">
        <f>IF(ISERROR(VLOOKUP(U1439,'ITWR Dump'!$A$2:$Y$5000,11,0)),0,(VLOOKUP(U1439,'ITWR Dump'!$A$2:$Y$5000,11,0)))</f>
        <v>0</v>
      </c>
      <c r="AG1439" s="11">
        <f>IF(ISERROR(VLOOKUP(U1439,'ITWR Dump'!$A$2:$Y$5000,2,0)),0,(VLOOKUP(U1439,'ITWR Dump'!$A$2:$Y$5000,2,0)))</f>
        <v>0</v>
      </c>
      <c r="AH1439" s="11">
        <f>IF(ISERROR(VLOOKUP(U1439,'ITWR Dump'!$A$2:$Y$5000,14,0)),0,(VLOOKUP(U1439,'ITWR Dump'!$A$2:$Y$5000,14,0)))</f>
        <v>0</v>
      </c>
      <c r="AI1439" s="11" t="str">
        <f t="shared" si="624"/>
        <v>01-Maintenance Offshore</v>
      </c>
      <c r="AJ1439" s="11" t="str">
        <f t="shared" si="625"/>
        <v>Offshore</v>
      </c>
      <c r="AK1439" s="11" t="str">
        <f>IF(ISERROR(VLOOKUP(A1439,'Team Data'!$C$2:$U$213,17,0)),0,(VLOOKUP(A1439,'Team Data'!$C$2:$U$213,17,0)))</f>
        <v>Open System</v>
      </c>
      <c r="AL1439" s="11" t="str">
        <f t="shared" si="626"/>
        <v>2017-04-24</v>
      </c>
      <c r="AM1439" s="11">
        <f>IF(ISERROR(VLOOKUP(U1439,'ITWR Dump'!$A$2:$Y$5000,16,0)),0,(VLOOKUP(U1439,'ITWR Dump'!$A$2:$Y$5000,16,0)))</f>
        <v>0</v>
      </c>
      <c r="AN1439" s="11">
        <f>IF(ISERROR(VLOOKUP(U1439,'ITWR Dump'!$A$2:$Y$5000,18,0)),0,(VLOOKUP(U1439,'ITWR Dump'!$A$2:$Y$5000,18,0)))</f>
        <v>0</v>
      </c>
      <c r="AO1439" s="11">
        <f>IF(ISERROR(VLOOKUP(U1439,'ITWR Dump'!$A$2:$Y$5000,25,0)),0,(VLOOKUP('ILC Report'!U1439,'ITWR Dump'!$A$2:$Y$5000,25,0)))</f>
        <v>0</v>
      </c>
      <c r="AP1439" s="11">
        <f t="shared" si="627"/>
        <v>0</v>
      </c>
      <c r="AQ1439" s="26">
        <f t="shared" si="628"/>
        <v>0</v>
      </c>
      <c r="AR1439" s="26">
        <f t="shared" si="629"/>
        <v>0</v>
      </c>
      <c r="AS1439" s="26">
        <f t="shared" si="630"/>
        <v>0</v>
      </c>
      <c r="AT1439" s="26">
        <f t="shared" si="631"/>
        <v>0</v>
      </c>
      <c r="AU1439" s="26">
        <f t="shared" si="632"/>
        <v>0</v>
      </c>
      <c r="AV1439" s="26">
        <f t="shared" si="633"/>
        <v>0</v>
      </c>
      <c r="AW1439" s="11" t="s">
        <v>653</v>
      </c>
      <c r="AX1439" s="11" t="str">
        <f>VLOOKUP(L1439,Group!$A$2:$B$1000,2,0)</f>
        <v>Maintenance</v>
      </c>
      <c r="AY1439" s="11">
        <f>IF(ISERROR(VLOOKUP(U1439,'ITWR Dump'!$A$2:$Y$5000,15,0)),0,(VLOOKUP('ILC Report'!U1439,'ITWR Dump'!$A$2:$Y$5000,15,0)))</f>
        <v>0</v>
      </c>
      <c r="AZ1439" s="11" t="str">
        <f t="shared" si="634"/>
        <v>Yes</v>
      </c>
      <c r="BA1439" s="11" t="str">
        <f t="shared" si="635"/>
        <v>BKI</v>
      </c>
      <c r="BB1439" s="11" t="str">
        <f t="shared" si="636"/>
        <v>MN</v>
      </c>
      <c r="BC1439" s="11" t="str">
        <f t="shared" si="637"/>
        <v>No</v>
      </c>
    </row>
    <row r="1440" spans="1:55" x14ac:dyDescent="0.3">
      <c r="A1440" s="11" t="s">
        <v>693</v>
      </c>
      <c r="B1440" s="11" t="s">
        <v>1884</v>
      </c>
      <c r="C1440" s="11" t="s">
        <v>538</v>
      </c>
      <c r="D1440" s="11" t="s">
        <v>2648</v>
      </c>
      <c r="E1440" s="38" t="s">
        <v>652</v>
      </c>
      <c r="F1440" s="11">
        <v>45</v>
      </c>
      <c r="G1440" s="40" t="s">
        <v>218</v>
      </c>
      <c r="H1440" s="11" t="str">
        <f t="shared" si="619"/>
        <v>Regular</v>
      </c>
      <c r="I1440" s="11" t="str">
        <f t="shared" si="611"/>
        <v>INDIA</v>
      </c>
      <c r="J1440" s="11" t="str">
        <f>IF(ISERROR(VLOOKUP(C1440,'WI Vs ASM'!$B$2:$E$1000,4,0)),0,(VLOOKUP(C1440,'WI Vs ASM'!$B$2:$E$1000,4,0)))</f>
        <v>Offshore</v>
      </c>
      <c r="K1440" s="11" t="str">
        <f>IF(ISERROR(VLOOKUP(C1440,'WI Vs ASM'!$B$2:$F$1000,5,0)),0,(VLOOKUP(C1440,'WI Vs ASM'!$B$2:$F$1000,5,0)))</f>
        <v>01-Fixed Price</v>
      </c>
      <c r="L1440" s="11" t="str">
        <f>IF(ISERROR(VLOOKUP(C1440,'WI Vs ASM'!$B$2:$D$1000,3,0)),0,(VLOOKUP(C1440,'WI Vs ASM'!$B$2:$D$1000,3,0)))</f>
        <v>01-Maintenance Offshore</v>
      </c>
      <c r="M1440" s="11" t="str">
        <f>IF(ISERROR(VLOOKUP(C1440,'WI Vs ASM'!$B$2:$I$1000,8,0)),0,(VLOOKUP(C1440,'WI Vs ASM'!$B$2:$I$1000,8,0)))</f>
        <v>Vinodh</v>
      </c>
      <c r="N1440" s="11" t="str">
        <f>IF(ISERROR(VLOOKUP(C1440,'WI Vs ASM'!$B$2:$G$1000,6,0)),0,(VLOOKUP(C1440,'WI Vs ASM'!$B$2:$G$1000,6,0)))</f>
        <v>FFIC Account Team</v>
      </c>
      <c r="O1440" s="11" t="str">
        <f>IF(ISERROR(VLOOKUP(C1440,'WI Vs ASM'!$B$2:$H$1000,7,0)),0,(VLOOKUP(C1440,'WI Vs ASM'!$B$2:$H$1000,7,0)))</f>
        <v>FFIC Account Team</v>
      </c>
      <c r="P1440" s="11" t="str">
        <f t="shared" si="612"/>
        <v>Apr-17</v>
      </c>
      <c r="Q1440" s="11" t="str">
        <f t="shared" si="613"/>
        <v>Q2</v>
      </c>
      <c r="R1440" s="11" t="str">
        <f>IF(ISERROR(VLOOKUP(C1440,'WI Vs ASM'!$B$2:$J$1000,9,0)),0,(VLOOKUP(C1440,'WI Vs ASM'!$B$2:$J$1000,9,0)))</f>
        <v>Manash M Dutta</v>
      </c>
      <c r="S1440" s="11">
        <f>IF(ISERROR(VLOOKUP(C1440,'WI Vs ASM'!$B$2:$K$1000,10,0)),0,(VLOOKUP(C1440,'WI Vs ASM'!$B$2:$K$1000,10,0)))</f>
        <v>0</v>
      </c>
      <c r="T1440" s="11">
        <f>IF(ISERROR(VLOOKUP(C1440,'WI Vs ASM'!$B$2:$L$1000,11,0)),0,(VLOOKUP(C1440,'WI Vs ASM'!$B$2:$L$1000,11,0)))</f>
        <v>0</v>
      </c>
      <c r="U1440" s="11" t="e">
        <f t="shared" si="620"/>
        <v>#VALUE!</v>
      </c>
      <c r="V1440" s="11" t="str">
        <f t="shared" si="614"/>
        <v>No</v>
      </c>
      <c r="W1440" s="11" t="str">
        <f t="shared" si="615"/>
        <v>Yes</v>
      </c>
      <c r="X1440" s="11" t="str">
        <f t="shared" si="616"/>
        <v>No</v>
      </c>
      <c r="Y1440" s="11" t="str">
        <f t="shared" si="617"/>
        <v>No</v>
      </c>
      <c r="Z1440" s="11" t="str">
        <f t="shared" si="618"/>
        <v>No</v>
      </c>
      <c r="AA1440" s="11" t="str">
        <f t="shared" si="621"/>
        <v>No</v>
      </c>
      <c r="AB1440" s="11">
        <f>IF(ISERROR(VLOOKUP(U1440,'ITWR Dump'!$A$2:$Y$5000,24,0)),0,(VLOOKUP('ILC Report'!U1440,'ITWR Dump'!$A$2:$Y$5000,24,0)))</f>
        <v>0</v>
      </c>
      <c r="AC1440" s="11" t="str">
        <f t="shared" si="622"/>
        <v>No</v>
      </c>
      <c r="AD1440" s="11" t="str">
        <f t="shared" si="623"/>
        <v/>
      </c>
      <c r="AE1440" s="11">
        <f>IF(ISERROR(VLOOKUP(U1440,'ITWR Dump'!$A$2:$Y$5000,13,0)),0,(VLOOKUP(U1440,'ITWR Dump'!$A$2:$Y$5000,13,0)))</f>
        <v>0</v>
      </c>
      <c r="AF1440" s="11">
        <f>IF(ISERROR(VLOOKUP(U1440,'ITWR Dump'!$A$2:$Y$5000,11,0)),0,(VLOOKUP(U1440,'ITWR Dump'!$A$2:$Y$5000,11,0)))</f>
        <v>0</v>
      </c>
      <c r="AG1440" s="11">
        <f>IF(ISERROR(VLOOKUP(U1440,'ITWR Dump'!$A$2:$Y$5000,2,0)),0,(VLOOKUP(U1440,'ITWR Dump'!$A$2:$Y$5000,2,0)))</f>
        <v>0</v>
      </c>
      <c r="AH1440" s="11">
        <f>IF(ISERROR(VLOOKUP(U1440,'ITWR Dump'!$A$2:$Y$5000,14,0)),0,(VLOOKUP(U1440,'ITWR Dump'!$A$2:$Y$5000,14,0)))</f>
        <v>0</v>
      </c>
      <c r="AI1440" s="11" t="str">
        <f t="shared" si="624"/>
        <v>01-Maintenance Offshore</v>
      </c>
      <c r="AJ1440" s="11" t="str">
        <f t="shared" si="625"/>
        <v>Offshore</v>
      </c>
      <c r="AK1440" s="11" t="str">
        <f>IF(ISERROR(VLOOKUP(A1440,'Team Data'!$C$2:$U$213,17,0)),0,(VLOOKUP(A1440,'Team Data'!$C$2:$U$213,17,0)))</f>
        <v>PRISM</v>
      </c>
      <c r="AL1440" s="11" t="str">
        <f t="shared" si="626"/>
        <v>2017-04-24</v>
      </c>
      <c r="AM1440" s="11">
        <f>IF(ISERROR(VLOOKUP(U1440,'ITWR Dump'!$A$2:$Y$5000,16,0)),0,(VLOOKUP(U1440,'ITWR Dump'!$A$2:$Y$5000,16,0)))</f>
        <v>0</v>
      </c>
      <c r="AN1440" s="11">
        <f>IF(ISERROR(VLOOKUP(U1440,'ITWR Dump'!$A$2:$Y$5000,18,0)),0,(VLOOKUP(U1440,'ITWR Dump'!$A$2:$Y$5000,18,0)))</f>
        <v>0</v>
      </c>
      <c r="AO1440" s="11">
        <f>IF(ISERROR(VLOOKUP(U1440,'ITWR Dump'!$A$2:$Y$5000,25,0)),0,(VLOOKUP('ILC Report'!U1440,'ITWR Dump'!$A$2:$Y$5000,25,0)))</f>
        <v>0</v>
      </c>
      <c r="AP1440" s="11">
        <f t="shared" si="627"/>
        <v>0</v>
      </c>
      <c r="AQ1440" s="26">
        <f t="shared" si="628"/>
        <v>0</v>
      </c>
      <c r="AR1440" s="26">
        <f t="shared" si="629"/>
        <v>0</v>
      </c>
      <c r="AS1440" s="26">
        <f t="shared" si="630"/>
        <v>0</v>
      </c>
      <c r="AT1440" s="26">
        <f t="shared" si="631"/>
        <v>0</v>
      </c>
      <c r="AU1440" s="26">
        <f t="shared" si="632"/>
        <v>0</v>
      </c>
      <c r="AV1440" s="26">
        <f t="shared" si="633"/>
        <v>0</v>
      </c>
      <c r="AW1440" s="11" t="s">
        <v>653</v>
      </c>
      <c r="AX1440" s="11" t="str">
        <f>VLOOKUP(L1440,Group!$A$2:$B$1000,2,0)</f>
        <v>Maintenance</v>
      </c>
      <c r="AY1440" s="11">
        <f>IF(ISERROR(VLOOKUP(U1440,'ITWR Dump'!$A$2:$Y$5000,15,0)),0,(VLOOKUP('ILC Report'!U1440,'ITWR Dump'!$A$2:$Y$5000,15,0)))</f>
        <v>0</v>
      </c>
      <c r="AZ1440" s="11" t="str">
        <f t="shared" si="634"/>
        <v>No</v>
      </c>
      <c r="BA1440" s="11" t="str">
        <f t="shared" si="635"/>
        <v>BKI</v>
      </c>
      <c r="BB1440" s="11" t="str">
        <f t="shared" si="636"/>
        <v>MN</v>
      </c>
      <c r="BC1440" s="11" t="str">
        <f t="shared" si="637"/>
        <v>No</v>
      </c>
    </row>
    <row r="1441" spans="1:55" x14ac:dyDescent="0.3">
      <c r="A1441" s="11" t="s">
        <v>693</v>
      </c>
      <c r="B1441" s="11" t="s">
        <v>1884</v>
      </c>
      <c r="C1441" s="11" t="s">
        <v>538</v>
      </c>
      <c r="D1441" s="11" t="s">
        <v>2648</v>
      </c>
      <c r="E1441" s="38" t="s">
        <v>2901</v>
      </c>
      <c r="F1441" s="11">
        <v>45</v>
      </c>
      <c r="G1441" s="40" t="s">
        <v>218</v>
      </c>
      <c r="H1441" s="11" t="str">
        <f t="shared" si="619"/>
        <v>Regular</v>
      </c>
      <c r="I1441" s="11" t="str">
        <f t="shared" si="611"/>
        <v>INDIA</v>
      </c>
      <c r="J1441" s="11" t="str">
        <f>IF(ISERROR(VLOOKUP(C1441,'WI Vs ASM'!$B$2:$E$1000,4,0)),0,(VLOOKUP(C1441,'WI Vs ASM'!$B$2:$E$1000,4,0)))</f>
        <v>Offshore</v>
      </c>
      <c r="K1441" s="11" t="str">
        <f>IF(ISERROR(VLOOKUP(C1441,'WI Vs ASM'!$B$2:$F$1000,5,0)),0,(VLOOKUP(C1441,'WI Vs ASM'!$B$2:$F$1000,5,0)))</f>
        <v>01-Fixed Price</v>
      </c>
      <c r="L1441" s="11" t="str">
        <f>IF(ISERROR(VLOOKUP(C1441,'WI Vs ASM'!$B$2:$D$1000,3,0)),0,(VLOOKUP(C1441,'WI Vs ASM'!$B$2:$D$1000,3,0)))</f>
        <v>01-Maintenance Offshore</v>
      </c>
      <c r="M1441" s="11" t="str">
        <f>IF(ISERROR(VLOOKUP(C1441,'WI Vs ASM'!$B$2:$I$1000,8,0)),0,(VLOOKUP(C1441,'WI Vs ASM'!$B$2:$I$1000,8,0)))</f>
        <v>Vinodh</v>
      </c>
      <c r="N1441" s="11" t="str">
        <f>IF(ISERROR(VLOOKUP(C1441,'WI Vs ASM'!$B$2:$G$1000,6,0)),0,(VLOOKUP(C1441,'WI Vs ASM'!$B$2:$G$1000,6,0)))</f>
        <v>FFIC Account Team</v>
      </c>
      <c r="O1441" s="11" t="str">
        <f>IF(ISERROR(VLOOKUP(C1441,'WI Vs ASM'!$B$2:$H$1000,7,0)),0,(VLOOKUP(C1441,'WI Vs ASM'!$B$2:$H$1000,7,0)))</f>
        <v>FFIC Account Team</v>
      </c>
      <c r="P1441" s="11" t="str">
        <f t="shared" si="612"/>
        <v>May-17</v>
      </c>
      <c r="Q1441" s="11" t="str">
        <f t="shared" si="613"/>
        <v>Q2</v>
      </c>
      <c r="R1441" s="11" t="str">
        <f>IF(ISERROR(VLOOKUP(C1441,'WI Vs ASM'!$B$2:$J$1000,9,0)),0,(VLOOKUP(C1441,'WI Vs ASM'!$B$2:$J$1000,9,0)))</f>
        <v>Manash M Dutta</v>
      </c>
      <c r="S1441" s="11">
        <f>IF(ISERROR(VLOOKUP(C1441,'WI Vs ASM'!$B$2:$K$1000,10,0)),0,(VLOOKUP(C1441,'WI Vs ASM'!$B$2:$K$1000,10,0)))</f>
        <v>0</v>
      </c>
      <c r="T1441" s="11">
        <f>IF(ISERROR(VLOOKUP(C1441,'WI Vs ASM'!$B$2:$L$1000,11,0)),0,(VLOOKUP(C1441,'WI Vs ASM'!$B$2:$L$1000,11,0)))</f>
        <v>0</v>
      </c>
      <c r="U1441" s="11" t="e">
        <f t="shared" si="620"/>
        <v>#VALUE!</v>
      </c>
      <c r="V1441" s="11" t="str">
        <f t="shared" si="614"/>
        <v>No</v>
      </c>
      <c r="W1441" s="11" t="str">
        <f t="shared" si="615"/>
        <v>Yes</v>
      </c>
      <c r="X1441" s="11" t="str">
        <f t="shared" si="616"/>
        <v>No</v>
      </c>
      <c r="Y1441" s="11" t="str">
        <f t="shared" si="617"/>
        <v>No</v>
      </c>
      <c r="Z1441" s="11" t="str">
        <f t="shared" si="618"/>
        <v>No</v>
      </c>
      <c r="AA1441" s="11" t="str">
        <f t="shared" si="621"/>
        <v>No</v>
      </c>
      <c r="AB1441" s="11">
        <f>IF(ISERROR(VLOOKUP(U1441,'ITWR Dump'!$A$2:$Y$5000,24,0)),0,(VLOOKUP('ILC Report'!U1441,'ITWR Dump'!$A$2:$Y$5000,24,0)))</f>
        <v>0</v>
      </c>
      <c r="AC1441" s="11" t="str">
        <f t="shared" si="622"/>
        <v>No</v>
      </c>
      <c r="AD1441" s="11" t="str">
        <f t="shared" si="623"/>
        <v/>
      </c>
      <c r="AE1441" s="11">
        <f>IF(ISERROR(VLOOKUP(U1441,'ITWR Dump'!$A$2:$Y$5000,13,0)),0,(VLOOKUP(U1441,'ITWR Dump'!$A$2:$Y$5000,13,0)))</f>
        <v>0</v>
      </c>
      <c r="AF1441" s="11">
        <f>IF(ISERROR(VLOOKUP(U1441,'ITWR Dump'!$A$2:$Y$5000,11,0)),0,(VLOOKUP(U1441,'ITWR Dump'!$A$2:$Y$5000,11,0)))</f>
        <v>0</v>
      </c>
      <c r="AG1441" s="11">
        <f>IF(ISERROR(VLOOKUP(U1441,'ITWR Dump'!$A$2:$Y$5000,2,0)),0,(VLOOKUP(U1441,'ITWR Dump'!$A$2:$Y$5000,2,0)))</f>
        <v>0</v>
      </c>
      <c r="AH1441" s="11">
        <f>IF(ISERROR(VLOOKUP(U1441,'ITWR Dump'!$A$2:$Y$5000,14,0)),0,(VLOOKUP(U1441,'ITWR Dump'!$A$2:$Y$5000,14,0)))</f>
        <v>0</v>
      </c>
      <c r="AI1441" s="11" t="str">
        <f t="shared" si="624"/>
        <v>01-Maintenance Offshore</v>
      </c>
      <c r="AJ1441" s="11" t="str">
        <f t="shared" si="625"/>
        <v>Offshore</v>
      </c>
      <c r="AK1441" s="11" t="str">
        <f>IF(ISERROR(VLOOKUP(A1441,'Team Data'!$C$2:$U$213,17,0)),0,(VLOOKUP(A1441,'Team Data'!$C$2:$U$213,17,0)))</f>
        <v>PRISM</v>
      </c>
      <c r="AL1441" s="11" t="str">
        <f t="shared" si="626"/>
        <v>2017-04-24</v>
      </c>
      <c r="AM1441" s="11">
        <f>IF(ISERROR(VLOOKUP(U1441,'ITWR Dump'!$A$2:$Y$5000,16,0)),0,(VLOOKUP(U1441,'ITWR Dump'!$A$2:$Y$5000,16,0)))</f>
        <v>0</v>
      </c>
      <c r="AN1441" s="11">
        <f>IF(ISERROR(VLOOKUP(U1441,'ITWR Dump'!$A$2:$Y$5000,18,0)),0,(VLOOKUP(U1441,'ITWR Dump'!$A$2:$Y$5000,18,0)))</f>
        <v>0</v>
      </c>
      <c r="AO1441" s="11">
        <f>IF(ISERROR(VLOOKUP(U1441,'ITWR Dump'!$A$2:$Y$5000,25,0)),0,(VLOOKUP('ILC Report'!U1441,'ITWR Dump'!$A$2:$Y$5000,25,0)))</f>
        <v>0</v>
      </c>
      <c r="AP1441" s="11">
        <f t="shared" si="627"/>
        <v>0</v>
      </c>
      <c r="AQ1441" s="26">
        <f t="shared" si="628"/>
        <v>0</v>
      </c>
      <c r="AR1441" s="26">
        <f t="shared" si="629"/>
        <v>0</v>
      </c>
      <c r="AS1441" s="26">
        <f t="shared" si="630"/>
        <v>0</v>
      </c>
      <c r="AT1441" s="26">
        <f t="shared" si="631"/>
        <v>0</v>
      </c>
      <c r="AU1441" s="26">
        <f t="shared" si="632"/>
        <v>0</v>
      </c>
      <c r="AV1441" s="26">
        <f t="shared" si="633"/>
        <v>0</v>
      </c>
      <c r="AW1441" s="11" t="s">
        <v>653</v>
      </c>
      <c r="AX1441" s="11" t="str">
        <f>VLOOKUP(L1441,Group!$A$2:$B$1000,2,0)</f>
        <v>Maintenance</v>
      </c>
      <c r="AY1441" s="11">
        <f>IF(ISERROR(VLOOKUP(U1441,'ITWR Dump'!$A$2:$Y$5000,15,0)),0,(VLOOKUP('ILC Report'!U1441,'ITWR Dump'!$A$2:$Y$5000,15,0)))</f>
        <v>0</v>
      </c>
      <c r="AZ1441" s="11" t="str">
        <f t="shared" si="634"/>
        <v>No</v>
      </c>
      <c r="BA1441" s="11" t="str">
        <f t="shared" si="635"/>
        <v>BKI</v>
      </c>
      <c r="BB1441" s="11" t="str">
        <f t="shared" si="636"/>
        <v>MN</v>
      </c>
      <c r="BC1441" s="11" t="str">
        <f t="shared" si="637"/>
        <v>No</v>
      </c>
    </row>
    <row r="1442" spans="1:55" x14ac:dyDescent="0.3">
      <c r="A1442" s="11" t="s">
        <v>693</v>
      </c>
      <c r="B1442" s="11" t="s">
        <v>1884</v>
      </c>
      <c r="C1442" s="11" t="s">
        <v>538</v>
      </c>
      <c r="D1442" s="11" t="s">
        <v>2648</v>
      </c>
      <c r="E1442" s="38" t="s">
        <v>2902</v>
      </c>
      <c r="F1442" s="11">
        <v>27</v>
      </c>
      <c r="G1442" s="40" t="s">
        <v>218</v>
      </c>
      <c r="H1442" s="11" t="str">
        <f t="shared" si="619"/>
        <v>Regular</v>
      </c>
      <c r="I1442" s="11" t="str">
        <f t="shared" si="611"/>
        <v>INDIA</v>
      </c>
      <c r="J1442" s="11" t="str">
        <f>IF(ISERROR(VLOOKUP(C1442,'WI Vs ASM'!$B$2:$E$1000,4,0)),0,(VLOOKUP(C1442,'WI Vs ASM'!$B$2:$E$1000,4,0)))</f>
        <v>Offshore</v>
      </c>
      <c r="K1442" s="11" t="str">
        <f>IF(ISERROR(VLOOKUP(C1442,'WI Vs ASM'!$B$2:$F$1000,5,0)),0,(VLOOKUP(C1442,'WI Vs ASM'!$B$2:$F$1000,5,0)))</f>
        <v>01-Fixed Price</v>
      </c>
      <c r="L1442" s="11" t="str">
        <f>IF(ISERROR(VLOOKUP(C1442,'WI Vs ASM'!$B$2:$D$1000,3,0)),0,(VLOOKUP(C1442,'WI Vs ASM'!$B$2:$D$1000,3,0)))</f>
        <v>01-Maintenance Offshore</v>
      </c>
      <c r="M1442" s="11" t="str">
        <f>IF(ISERROR(VLOOKUP(C1442,'WI Vs ASM'!$B$2:$I$1000,8,0)),0,(VLOOKUP(C1442,'WI Vs ASM'!$B$2:$I$1000,8,0)))</f>
        <v>Vinodh</v>
      </c>
      <c r="N1442" s="11" t="str">
        <f>IF(ISERROR(VLOOKUP(C1442,'WI Vs ASM'!$B$2:$G$1000,6,0)),0,(VLOOKUP(C1442,'WI Vs ASM'!$B$2:$G$1000,6,0)))</f>
        <v>FFIC Account Team</v>
      </c>
      <c r="O1442" s="11" t="str">
        <f>IF(ISERROR(VLOOKUP(C1442,'WI Vs ASM'!$B$2:$H$1000,7,0)),0,(VLOOKUP(C1442,'WI Vs ASM'!$B$2:$H$1000,7,0)))</f>
        <v>FFIC Account Team</v>
      </c>
      <c r="P1442" s="11" t="str">
        <f t="shared" si="612"/>
        <v>May-17</v>
      </c>
      <c r="Q1442" s="11" t="str">
        <f t="shared" si="613"/>
        <v>Q2</v>
      </c>
      <c r="R1442" s="11" t="str">
        <f>IF(ISERROR(VLOOKUP(C1442,'WI Vs ASM'!$B$2:$J$1000,9,0)),0,(VLOOKUP(C1442,'WI Vs ASM'!$B$2:$J$1000,9,0)))</f>
        <v>Manash M Dutta</v>
      </c>
      <c r="S1442" s="11">
        <f>IF(ISERROR(VLOOKUP(C1442,'WI Vs ASM'!$B$2:$K$1000,10,0)),0,(VLOOKUP(C1442,'WI Vs ASM'!$B$2:$K$1000,10,0)))</f>
        <v>0</v>
      </c>
      <c r="T1442" s="11">
        <f>IF(ISERROR(VLOOKUP(C1442,'WI Vs ASM'!$B$2:$L$1000,11,0)),0,(VLOOKUP(C1442,'WI Vs ASM'!$B$2:$L$1000,11,0)))</f>
        <v>0</v>
      </c>
      <c r="U1442" s="11" t="e">
        <f t="shared" si="620"/>
        <v>#VALUE!</v>
      </c>
      <c r="V1442" s="11" t="str">
        <f t="shared" si="614"/>
        <v>No</v>
      </c>
      <c r="W1442" s="11" t="str">
        <f t="shared" si="615"/>
        <v>Yes</v>
      </c>
      <c r="X1442" s="11" t="str">
        <f t="shared" si="616"/>
        <v>No</v>
      </c>
      <c r="Y1442" s="11" t="str">
        <f t="shared" si="617"/>
        <v>No</v>
      </c>
      <c r="Z1442" s="11" t="str">
        <f t="shared" si="618"/>
        <v>No</v>
      </c>
      <c r="AA1442" s="11" t="str">
        <f t="shared" si="621"/>
        <v>No</v>
      </c>
      <c r="AB1442" s="11">
        <f>IF(ISERROR(VLOOKUP(U1442,'ITWR Dump'!$A$2:$Y$5000,24,0)),0,(VLOOKUP('ILC Report'!U1442,'ITWR Dump'!$A$2:$Y$5000,24,0)))</f>
        <v>0</v>
      </c>
      <c r="AC1442" s="11" t="str">
        <f t="shared" si="622"/>
        <v>No</v>
      </c>
      <c r="AD1442" s="11" t="str">
        <f t="shared" si="623"/>
        <v/>
      </c>
      <c r="AE1442" s="11">
        <f>IF(ISERROR(VLOOKUP(U1442,'ITWR Dump'!$A$2:$Y$5000,13,0)),0,(VLOOKUP(U1442,'ITWR Dump'!$A$2:$Y$5000,13,0)))</f>
        <v>0</v>
      </c>
      <c r="AF1442" s="11">
        <f>IF(ISERROR(VLOOKUP(U1442,'ITWR Dump'!$A$2:$Y$5000,11,0)),0,(VLOOKUP(U1442,'ITWR Dump'!$A$2:$Y$5000,11,0)))</f>
        <v>0</v>
      </c>
      <c r="AG1442" s="11">
        <f>IF(ISERROR(VLOOKUP(U1442,'ITWR Dump'!$A$2:$Y$5000,2,0)),0,(VLOOKUP(U1442,'ITWR Dump'!$A$2:$Y$5000,2,0)))</f>
        <v>0</v>
      </c>
      <c r="AH1442" s="11">
        <f>IF(ISERROR(VLOOKUP(U1442,'ITWR Dump'!$A$2:$Y$5000,14,0)),0,(VLOOKUP(U1442,'ITWR Dump'!$A$2:$Y$5000,14,0)))</f>
        <v>0</v>
      </c>
      <c r="AI1442" s="11" t="str">
        <f t="shared" si="624"/>
        <v>01-Maintenance Offshore</v>
      </c>
      <c r="AJ1442" s="11" t="str">
        <f t="shared" si="625"/>
        <v>Offshore</v>
      </c>
      <c r="AK1442" s="11" t="str">
        <f>IF(ISERROR(VLOOKUP(A1442,'Team Data'!$C$2:$U$213,17,0)),0,(VLOOKUP(A1442,'Team Data'!$C$2:$U$213,17,0)))</f>
        <v>PRISM</v>
      </c>
      <c r="AL1442" s="11" t="str">
        <f t="shared" si="626"/>
        <v>2017-04-24</v>
      </c>
      <c r="AM1442" s="11">
        <f>IF(ISERROR(VLOOKUP(U1442,'ITWR Dump'!$A$2:$Y$5000,16,0)),0,(VLOOKUP(U1442,'ITWR Dump'!$A$2:$Y$5000,16,0)))</f>
        <v>0</v>
      </c>
      <c r="AN1442" s="11">
        <f>IF(ISERROR(VLOOKUP(U1442,'ITWR Dump'!$A$2:$Y$5000,18,0)),0,(VLOOKUP(U1442,'ITWR Dump'!$A$2:$Y$5000,18,0)))</f>
        <v>0</v>
      </c>
      <c r="AO1442" s="11">
        <f>IF(ISERROR(VLOOKUP(U1442,'ITWR Dump'!$A$2:$Y$5000,25,0)),0,(VLOOKUP('ILC Report'!U1442,'ITWR Dump'!$A$2:$Y$5000,25,0)))</f>
        <v>0</v>
      </c>
      <c r="AP1442" s="11">
        <f t="shared" si="627"/>
        <v>0</v>
      </c>
      <c r="AQ1442" s="26">
        <f t="shared" si="628"/>
        <v>0</v>
      </c>
      <c r="AR1442" s="26">
        <f t="shared" si="629"/>
        <v>0</v>
      </c>
      <c r="AS1442" s="26">
        <f t="shared" si="630"/>
        <v>0</v>
      </c>
      <c r="AT1442" s="26">
        <f t="shared" si="631"/>
        <v>0</v>
      </c>
      <c r="AU1442" s="26">
        <f t="shared" si="632"/>
        <v>0</v>
      </c>
      <c r="AV1442" s="26">
        <f t="shared" si="633"/>
        <v>0</v>
      </c>
      <c r="AW1442" s="11" t="s">
        <v>653</v>
      </c>
      <c r="AX1442" s="11" t="str">
        <f>VLOOKUP(L1442,Group!$A$2:$B$1000,2,0)</f>
        <v>Maintenance</v>
      </c>
      <c r="AY1442" s="11">
        <f>IF(ISERROR(VLOOKUP(U1442,'ITWR Dump'!$A$2:$Y$5000,15,0)),0,(VLOOKUP('ILC Report'!U1442,'ITWR Dump'!$A$2:$Y$5000,15,0)))</f>
        <v>0</v>
      </c>
      <c r="AZ1442" s="11" t="str">
        <f t="shared" si="634"/>
        <v>No</v>
      </c>
      <c r="BA1442" s="11" t="str">
        <f t="shared" si="635"/>
        <v>BKI</v>
      </c>
      <c r="BB1442" s="11" t="str">
        <f t="shared" si="636"/>
        <v>MN</v>
      </c>
      <c r="BC1442" s="11" t="str">
        <f t="shared" si="637"/>
        <v>No</v>
      </c>
    </row>
    <row r="1443" spans="1:55" x14ac:dyDescent="0.3">
      <c r="A1443" s="11" t="s">
        <v>693</v>
      </c>
      <c r="B1443" s="11" t="s">
        <v>1884</v>
      </c>
      <c r="C1443" s="11" t="s">
        <v>538</v>
      </c>
      <c r="D1443" s="11" t="s">
        <v>2648</v>
      </c>
      <c r="E1443" s="38" t="s">
        <v>2903</v>
      </c>
      <c r="F1443" s="11">
        <v>45</v>
      </c>
      <c r="G1443" s="40" t="s">
        <v>218</v>
      </c>
      <c r="H1443" s="11" t="str">
        <f t="shared" si="619"/>
        <v>Regular</v>
      </c>
      <c r="I1443" s="11" t="str">
        <f t="shared" si="611"/>
        <v>INDIA</v>
      </c>
      <c r="J1443" s="11" t="str">
        <f>IF(ISERROR(VLOOKUP(C1443,'WI Vs ASM'!$B$2:$E$1000,4,0)),0,(VLOOKUP(C1443,'WI Vs ASM'!$B$2:$E$1000,4,0)))</f>
        <v>Offshore</v>
      </c>
      <c r="K1443" s="11" t="str">
        <f>IF(ISERROR(VLOOKUP(C1443,'WI Vs ASM'!$B$2:$F$1000,5,0)),0,(VLOOKUP(C1443,'WI Vs ASM'!$B$2:$F$1000,5,0)))</f>
        <v>01-Fixed Price</v>
      </c>
      <c r="L1443" s="11" t="str">
        <f>IF(ISERROR(VLOOKUP(C1443,'WI Vs ASM'!$B$2:$D$1000,3,0)),0,(VLOOKUP(C1443,'WI Vs ASM'!$B$2:$D$1000,3,0)))</f>
        <v>01-Maintenance Offshore</v>
      </c>
      <c r="M1443" s="11" t="str">
        <f>IF(ISERROR(VLOOKUP(C1443,'WI Vs ASM'!$B$2:$I$1000,8,0)),0,(VLOOKUP(C1443,'WI Vs ASM'!$B$2:$I$1000,8,0)))</f>
        <v>Vinodh</v>
      </c>
      <c r="N1443" s="11" t="str">
        <f>IF(ISERROR(VLOOKUP(C1443,'WI Vs ASM'!$B$2:$G$1000,6,0)),0,(VLOOKUP(C1443,'WI Vs ASM'!$B$2:$G$1000,6,0)))</f>
        <v>FFIC Account Team</v>
      </c>
      <c r="O1443" s="11" t="str">
        <f>IF(ISERROR(VLOOKUP(C1443,'WI Vs ASM'!$B$2:$H$1000,7,0)),0,(VLOOKUP(C1443,'WI Vs ASM'!$B$2:$H$1000,7,0)))</f>
        <v>FFIC Account Team</v>
      </c>
      <c r="P1443" s="11" t="str">
        <f t="shared" si="612"/>
        <v>May-17</v>
      </c>
      <c r="Q1443" s="11" t="str">
        <f t="shared" si="613"/>
        <v>Q2</v>
      </c>
      <c r="R1443" s="11" t="str">
        <f>IF(ISERROR(VLOOKUP(C1443,'WI Vs ASM'!$B$2:$J$1000,9,0)),0,(VLOOKUP(C1443,'WI Vs ASM'!$B$2:$J$1000,9,0)))</f>
        <v>Manash M Dutta</v>
      </c>
      <c r="S1443" s="11">
        <f>IF(ISERROR(VLOOKUP(C1443,'WI Vs ASM'!$B$2:$K$1000,10,0)),0,(VLOOKUP(C1443,'WI Vs ASM'!$B$2:$K$1000,10,0)))</f>
        <v>0</v>
      </c>
      <c r="T1443" s="11">
        <f>IF(ISERROR(VLOOKUP(C1443,'WI Vs ASM'!$B$2:$L$1000,11,0)),0,(VLOOKUP(C1443,'WI Vs ASM'!$B$2:$L$1000,11,0)))</f>
        <v>0</v>
      </c>
      <c r="U1443" s="11" t="e">
        <f t="shared" si="620"/>
        <v>#VALUE!</v>
      </c>
      <c r="V1443" s="11" t="str">
        <f t="shared" si="614"/>
        <v>No</v>
      </c>
      <c r="W1443" s="11" t="str">
        <f t="shared" si="615"/>
        <v>Yes</v>
      </c>
      <c r="X1443" s="11" t="str">
        <f t="shared" si="616"/>
        <v>No</v>
      </c>
      <c r="Y1443" s="11" t="str">
        <f t="shared" si="617"/>
        <v>No</v>
      </c>
      <c r="Z1443" s="11" t="str">
        <f t="shared" si="618"/>
        <v>No</v>
      </c>
      <c r="AA1443" s="11" t="str">
        <f t="shared" si="621"/>
        <v>No</v>
      </c>
      <c r="AB1443" s="11">
        <f>IF(ISERROR(VLOOKUP(U1443,'ITWR Dump'!$A$2:$Y$5000,24,0)),0,(VLOOKUP('ILC Report'!U1443,'ITWR Dump'!$A$2:$Y$5000,24,0)))</f>
        <v>0</v>
      </c>
      <c r="AC1443" s="11" t="str">
        <f t="shared" si="622"/>
        <v>No</v>
      </c>
      <c r="AD1443" s="11" t="str">
        <f t="shared" si="623"/>
        <v/>
      </c>
      <c r="AE1443" s="11">
        <f>IF(ISERROR(VLOOKUP(U1443,'ITWR Dump'!$A$2:$Y$5000,13,0)),0,(VLOOKUP(U1443,'ITWR Dump'!$A$2:$Y$5000,13,0)))</f>
        <v>0</v>
      </c>
      <c r="AF1443" s="11">
        <f>IF(ISERROR(VLOOKUP(U1443,'ITWR Dump'!$A$2:$Y$5000,11,0)),0,(VLOOKUP(U1443,'ITWR Dump'!$A$2:$Y$5000,11,0)))</f>
        <v>0</v>
      </c>
      <c r="AG1443" s="11">
        <f>IF(ISERROR(VLOOKUP(U1443,'ITWR Dump'!$A$2:$Y$5000,2,0)),0,(VLOOKUP(U1443,'ITWR Dump'!$A$2:$Y$5000,2,0)))</f>
        <v>0</v>
      </c>
      <c r="AH1443" s="11">
        <f>IF(ISERROR(VLOOKUP(U1443,'ITWR Dump'!$A$2:$Y$5000,14,0)),0,(VLOOKUP(U1443,'ITWR Dump'!$A$2:$Y$5000,14,0)))</f>
        <v>0</v>
      </c>
      <c r="AI1443" s="11" t="str">
        <f t="shared" si="624"/>
        <v>01-Maintenance Offshore</v>
      </c>
      <c r="AJ1443" s="11" t="str">
        <f t="shared" si="625"/>
        <v>Offshore</v>
      </c>
      <c r="AK1443" s="11" t="str">
        <f>IF(ISERROR(VLOOKUP(A1443,'Team Data'!$C$2:$U$213,17,0)),0,(VLOOKUP(A1443,'Team Data'!$C$2:$U$213,17,0)))</f>
        <v>PRISM</v>
      </c>
      <c r="AL1443" s="11" t="str">
        <f t="shared" si="626"/>
        <v>2017-04-24</v>
      </c>
      <c r="AM1443" s="11">
        <f>IF(ISERROR(VLOOKUP(U1443,'ITWR Dump'!$A$2:$Y$5000,16,0)),0,(VLOOKUP(U1443,'ITWR Dump'!$A$2:$Y$5000,16,0)))</f>
        <v>0</v>
      </c>
      <c r="AN1443" s="11">
        <f>IF(ISERROR(VLOOKUP(U1443,'ITWR Dump'!$A$2:$Y$5000,18,0)),0,(VLOOKUP(U1443,'ITWR Dump'!$A$2:$Y$5000,18,0)))</f>
        <v>0</v>
      </c>
      <c r="AO1443" s="11">
        <f>IF(ISERROR(VLOOKUP(U1443,'ITWR Dump'!$A$2:$Y$5000,25,0)),0,(VLOOKUP('ILC Report'!U1443,'ITWR Dump'!$A$2:$Y$5000,25,0)))</f>
        <v>0</v>
      </c>
      <c r="AP1443" s="11">
        <f t="shared" si="627"/>
        <v>0</v>
      </c>
      <c r="AQ1443" s="26">
        <f t="shared" si="628"/>
        <v>0</v>
      </c>
      <c r="AR1443" s="26">
        <f t="shared" si="629"/>
        <v>0</v>
      </c>
      <c r="AS1443" s="26">
        <f t="shared" si="630"/>
        <v>0</v>
      </c>
      <c r="AT1443" s="26">
        <f t="shared" si="631"/>
        <v>0</v>
      </c>
      <c r="AU1443" s="26">
        <f t="shared" si="632"/>
        <v>0</v>
      </c>
      <c r="AV1443" s="26">
        <f t="shared" si="633"/>
        <v>0</v>
      </c>
      <c r="AW1443" s="11" t="s">
        <v>653</v>
      </c>
      <c r="AX1443" s="11" t="str">
        <f>VLOOKUP(L1443,Group!$A$2:$B$1000,2,0)</f>
        <v>Maintenance</v>
      </c>
      <c r="AY1443" s="11">
        <f>IF(ISERROR(VLOOKUP(U1443,'ITWR Dump'!$A$2:$Y$5000,15,0)),0,(VLOOKUP('ILC Report'!U1443,'ITWR Dump'!$A$2:$Y$5000,15,0)))</f>
        <v>0</v>
      </c>
      <c r="AZ1443" s="11" t="str">
        <f t="shared" si="634"/>
        <v>No</v>
      </c>
      <c r="BA1443" s="11" t="str">
        <f t="shared" si="635"/>
        <v>BKI</v>
      </c>
      <c r="BB1443" s="11" t="str">
        <f t="shared" si="636"/>
        <v>MN</v>
      </c>
      <c r="BC1443" s="11" t="str">
        <f t="shared" si="637"/>
        <v>No</v>
      </c>
    </row>
    <row r="1444" spans="1:55" x14ac:dyDescent="0.3">
      <c r="A1444" s="11" t="s">
        <v>693</v>
      </c>
      <c r="B1444" s="11" t="s">
        <v>1884</v>
      </c>
      <c r="C1444" s="11" t="s">
        <v>538</v>
      </c>
      <c r="D1444" s="11" t="s">
        <v>2648</v>
      </c>
      <c r="E1444" s="38" t="s">
        <v>2904</v>
      </c>
      <c r="F1444" s="11">
        <v>18</v>
      </c>
      <c r="G1444" s="40" t="s">
        <v>218</v>
      </c>
      <c r="H1444" s="11" t="str">
        <f t="shared" si="619"/>
        <v>Regular</v>
      </c>
      <c r="I1444" s="11" t="str">
        <f t="shared" si="611"/>
        <v>INDIA</v>
      </c>
      <c r="J1444" s="11" t="str">
        <f>IF(ISERROR(VLOOKUP(C1444,'WI Vs ASM'!$B$2:$E$1000,4,0)),0,(VLOOKUP(C1444,'WI Vs ASM'!$B$2:$E$1000,4,0)))</f>
        <v>Offshore</v>
      </c>
      <c r="K1444" s="11" t="str">
        <f>IF(ISERROR(VLOOKUP(C1444,'WI Vs ASM'!$B$2:$F$1000,5,0)),0,(VLOOKUP(C1444,'WI Vs ASM'!$B$2:$F$1000,5,0)))</f>
        <v>01-Fixed Price</v>
      </c>
      <c r="L1444" s="11" t="str">
        <f>IF(ISERROR(VLOOKUP(C1444,'WI Vs ASM'!$B$2:$D$1000,3,0)),0,(VLOOKUP(C1444,'WI Vs ASM'!$B$2:$D$1000,3,0)))</f>
        <v>01-Maintenance Offshore</v>
      </c>
      <c r="M1444" s="11" t="str">
        <f>IF(ISERROR(VLOOKUP(C1444,'WI Vs ASM'!$B$2:$I$1000,8,0)),0,(VLOOKUP(C1444,'WI Vs ASM'!$B$2:$I$1000,8,0)))</f>
        <v>Vinodh</v>
      </c>
      <c r="N1444" s="11" t="str">
        <f>IF(ISERROR(VLOOKUP(C1444,'WI Vs ASM'!$B$2:$G$1000,6,0)),0,(VLOOKUP(C1444,'WI Vs ASM'!$B$2:$G$1000,6,0)))</f>
        <v>FFIC Account Team</v>
      </c>
      <c r="O1444" s="11" t="str">
        <f>IF(ISERROR(VLOOKUP(C1444,'WI Vs ASM'!$B$2:$H$1000,7,0)),0,(VLOOKUP(C1444,'WI Vs ASM'!$B$2:$H$1000,7,0)))</f>
        <v>FFIC Account Team</v>
      </c>
      <c r="P1444" s="11" t="str">
        <f t="shared" si="612"/>
        <v>May-17</v>
      </c>
      <c r="Q1444" s="11" t="str">
        <f t="shared" si="613"/>
        <v>Q2</v>
      </c>
      <c r="R1444" s="11" t="str">
        <f>IF(ISERROR(VLOOKUP(C1444,'WI Vs ASM'!$B$2:$J$1000,9,0)),0,(VLOOKUP(C1444,'WI Vs ASM'!$B$2:$J$1000,9,0)))</f>
        <v>Manash M Dutta</v>
      </c>
      <c r="S1444" s="11">
        <f>IF(ISERROR(VLOOKUP(C1444,'WI Vs ASM'!$B$2:$K$1000,10,0)),0,(VLOOKUP(C1444,'WI Vs ASM'!$B$2:$K$1000,10,0)))</f>
        <v>0</v>
      </c>
      <c r="T1444" s="11">
        <f>IF(ISERROR(VLOOKUP(C1444,'WI Vs ASM'!$B$2:$L$1000,11,0)),0,(VLOOKUP(C1444,'WI Vs ASM'!$B$2:$L$1000,11,0)))</f>
        <v>0</v>
      </c>
      <c r="U1444" s="11" t="e">
        <f t="shared" si="620"/>
        <v>#VALUE!</v>
      </c>
      <c r="V1444" s="11" t="str">
        <f t="shared" si="614"/>
        <v>No</v>
      </c>
      <c r="W1444" s="11" t="str">
        <f t="shared" si="615"/>
        <v>Yes</v>
      </c>
      <c r="X1444" s="11" t="str">
        <f t="shared" si="616"/>
        <v>No</v>
      </c>
      <c r="Y1444" s="11" t="str">
        <f t="shared" si="617"/>
        <v>No</v>
      </c>
      <c r="Z1444" s="11" t="str">
        <f t="shared" si="618"/>
        <v>No</v>
      </c>
      <c r="AA1444" s="11" t="str">
        <f t="shared" si="621"/>
        <v>No</v>
      </c>
      <c r="AB1444" s="11">
        <f>IF(ISERROR(VLOOKUP(U1444,'ITWR Dump'!$A$2:$Y$5000,24,0)),0,(VLOOKUP('ILC Report'!U1444,'ITWR Dump'!$A$2:$Y$5000,24,0)))</f>
        <v>0</v>
      </c>
      <c r="AC1444" s="11" t="str">
        <f t="shared" si="622"/>
        <v>No</v>
      </c>
      <c r="AD1444" s="11" t="str">
        <f t="shared" si="623"/>
        <v/>
      </c>
      <c r="AE1444" s="11">
        <f>IF(ISERROR(VLOOKUP(U1444,'ITWR Dump'!$A$2:$Y$5000,13,0)),0,(VLOOKUP(U1444,'ITWR Dump'!$A$2:$Y$5000,13,0)))</f>
        <v>0</v>
      </c>
      <c r="AF1444" s="11">
        <f>IF(ISERROR(VLOOKUP(U1444,'ITWR Dump'!$A$2:$Y$5000,11,0)),0,(VLOOKUP(U1444,'ITWR Dump'!$A$2:$Y$5000,11,0)))</f>
        <v>0</v>
      </c>
      <c r="AG1444" s="11">
        <f>IF(ISERROR(VLOOKUP(U1444,'ITWR Dump'!$A$2:$Y$5000,2,0)),0,(VLOOKUP(U1444,'ITWR Dump'!$A$2:$Y$5000,2,0)))</f>
        <v>0</v>
      </c>
      <c r="AH1444" s="11">
        <f>IF(ISERROR(VLOOKUP(U1444,'ITWR Dump'!$A$2:$Y$5000,14,0)),0,(VLOOKUP(U1444,'ITWR Dump'!$A$2:$Y$5000,14,0)))</f>
        <v>0</v>
      </c>
      <c r="AI1444" s="11" t="str">
        <f t="shared" si="624"/>
        <v>01-Maintenance Offshore</v>
      </c>
      <c r="AJ1444" s="11" t="str">
        <f t="shared" si="625"/>
        <v>Offshore</v>
      </c>
      <c r="AK1444" s="11" t="str">
        <f>IF(ISERROR(VLOOKUP(A1444,'Team Data'!$C$2:$U$213,17,0)),0,(VLOOKUP(A1444,'Team Data'!$C$2:$U$213,17,0)))</f>
        <v>PRISM</v>
      </c>
      <c r="AL1444" s="11" t="str">
        <f t="shared" si="626"/>
        <v>2017-04-24</v>
      </c>
      <c r="AM1444" s="11">
        <f>IF(ISERROR(VLOOKUP(U1444,'ITWR Dump'!$A$2:$Y$5000,16,0)),0,(VLOOKUP(U1444,'ITWR Dump'!$A$2:$Y$5000,16,0)))</f>
        <v>0</v>
      </c>
      <c r="AN1444" s="11">
        <f>IF(ISERROR(VLOOKUP(U1444,'ITWR Dump'!$A$2:$Y$5000,18,0)),0,(VLOOKUP(U1444,'ITWR Dump'!$A$2:$Y$5000,18,0)))</f>
        <v>0</v>
      </c>
      <c r="AO1444" s="11">
        <f>IF(ISERROR(VLOOKUP(U1444,'ITWR Dump'!$A$2:$Y$5000,25,0)),0,(VLOOKUP('ILC Report'!U1444,'ITWR Dump'!$A$2:$Y$5000,25,0)))</f>
        <v>0</v>
      </c>
      <c r="AP1444" s="11">
        <f t="shared" si="627"/>
        <v>0</v>
      </c>
      <c r="AQ1444" s="26">
        <f t="shared" si="628"/>
        <v>0</v>
      </c>
      <c r="AR1444" s="26">
        <f t="shared" si="629"/>
        <v>0</v>
      </c>
      <c r="AS1444" s="26">
        <f t="shared" si="630"/>
        <v>0</v>
      </c>
      <c r="AT1444" s="26">
        <f t="shared" si="631"/>
        <v>0</v>
      </c>
      <c r="AU1444" s="26">
        <f t="shared" si="632"/>
        <v>0</v>
      </c>
      <c r="AV1444" s="26">
        <f t="shared" si="633"/>
        <v>0</v>
      </c>
      <c r="AW1444" s="11" t="s">
        <v>653</v>
      </c>
      <c r="AX1444" s="11" t="str">
        <f>VLOOKUP(L1444,Group!$A$2:$B$1000,2,0)</f>
        <v>Maintenance</v>
      </c>
      <c r="AY1444" s="11">
        <f>IF(ISERROR(VLOOKUP(U1444,'ITWR Dump'!$A$2:$Y$5000,15,0)),0,(VLOOKUP('ILC Report'!U1444,'ITWR Dump'!$A$2:$Y$5000,15,0)))</f>
        <v>0</v>
      </c>
      <c r="AZ1444" s="11" t="str">
        <f t="shared" si="634"/>
        <v>No</v>
      </c>
      <c r="BA1444" s="11" t="str">
        <f t="shared" si="635"/>
        <v>BKI</v>
      </c>
      <c r="BB1444" s="11" t="str">
        <f t="shared" si="636"/>
        <v>MN</v>
      </c>
      <c r="BC1444" s="11" t="str">
        <f t="shared" si="637"/>
        <v>No</v>
      </c>
    </row>
    <row r="1445" spans="1:55" x14ac:dyDescent="0.3">
      <c r="A1445" s="11" t="s">
        <v>137</v>
      </c>
      <c r="B1445" s="11" t="s">
        <v>1885</v>
      </c>
      <c r="C1445" s="11" t="s">
        <v>564</v>
      </c>
      <c r="D1445" s="11" t="s">
        <v>2425</v>
      </c>
      <c r="E1445" s="38" t="s">
        <v>652</v>
      </c>
      <c r="F1445" s="11">
        <v>1</v>
      </c>
      <c r="G1445" s="40" t="s">
        <v>218</v>
      </c>
      <c r="H1445" s="11" t="str">
        <f t="shared" si="619"/>
        <v>Regular</v>
      </c>
      <c r="I1445" s="11" t="str">
        <f t="shared" si="611"/>
        <v>INDIA</v>
      </c>
      <c r="J1445" s="11" t="str">
        <f>IF(ISERROR(VLOOKUP(C1445,'WI Vs ASM'!$B$2:$E$1000,4,0)),0,(VLOOKUP(C1445,'WI Vs ASM'!$B$2:$E$1000,4,0)))</f>
        <v>Offshore</v>
      </c>
      <c r="K1445" s="11" t="str">
        <f>IF(ISERROR(VLOOKUP(C1445,'WI Vs ASM'!$B$2:$F$1000,5,0)),0,(VLOOKUP(C1445,'WI Vs ASM'!$B$2:$F$1000,5,0)))</f>
        <v>09-NonBillable</v>
      </c>
      <c r="L1445" s="11" t="str">
        <f>IF(ISERROR(VLOOKUP(C1445,'WI Vs ASM'!$B$2:$D$1000,3,0)),0,(VLOOKUP(C1445,'WI Vs ASM'!$B$2:$D$1000,3,0)))</f>
        <v>54-Knowledge Transfer/Training Offshore</v>
      </c>
      <c r="M1445" s="11" t="str">
        <f>IF(ISERROR(VLOOKUP(C1445,'WI Vs ASM'!$B$2:$I$1000,8,0)),0,(VLOOKUP(C1445,'WI Vs ASM'!$B$2:$I$1000,8,0)))</f>
        <v>Prakash Varadachari</v>
      </c>
      <c r="N1445" s="11" t="str">
        <f>IF(ISERROR(VLOOKUP(C1445,'WI Vs ASM'!$B$2:$G$1000,6,0)),0,(VLOOKUP(C1445,'WI Vs ASM'!$B$2:$G$1000,6,0)))</f>
        <v>Claims</v>
      </c>
      <c r="O1445" s="11" t="str">
        <f>IF(ISERROR(VLOOKUP(C1445,'WI Vs ASM'!$B$2:$H$1000,7,0)),0,(VLOOKUP(C1445,'WI Vs ASM'!$B$2:$H$1000,7,0)))</f>
        <v>Claims</v>
      </c>
      <c r="P1445" s="11" t="str">
        <f t="shared" si="612"/>
        <v>Apr-17</v>
      </c>
      <c r="Q1445" s="11" t="str">
        <f t="shared" si="613"/>
        <v>Q2</v>
      </c>
      <c r="R1445" s="11" t="str">
        <f>IF(ISERROR(VLOOKUP(C1445,'WI Vs ASM'!$B$2:$J$1000,9,0)),0,(VLOOKUP(C1445,'WI Vs ASM'!$B$2:$J$1000,9,0)))</f>
        <v>Chandraprabha Palaniswamy</v>
      </c>
      <c r="S1445" s="11" t="str">
        <f>IF(ISERROR(VLOOKUP(C1445,'WI Vs ASM'!$B$2:$K$1000,10,0)),0,(VLOOKUP(C1445,'WI Vs ASM'!$B$2:$K$1000,10,0)))</f>
        <v>Dana D. Smith</v>
      </c>
      <c r="T1445" s="11" t="str">
        <f>IF(ISERROR(VLOOKUP(C1445,'WI Vs ASM'!$B$2:$L$1000,11,0)),0,(VLOOKUP(C1445,'WI Vs ASM'!$B$2:$L$1000,11,0)))</f>
        <v>Phillip Mclean</v>
      </c>
      <c r="U1445" s="11" t="e">
        <f t="shared" si="620"/>
        <v>#VALUE!</v>
      </c>
      <c r="V1445" s="11" t="str">
        <f t="shared" si="614"/>
        <v>No</v>
      </c>
      <c r="W1445" s="11" t="str">
        <f t="shared" si="615"/>
        <v>No</v>
      </c>
      <c r="X1445" s="11" t="str">
        <f t="shared" si="616"/>
        <v>No</v>
      </c>
      <c r="Y1445" s="11" t="str">
        <f t="shared" si="617"/>
        <v>No</v>
      </c>
      <c r="Z1445" s="11" t="str">
        <f t="shared" si="618"/>
        <v>No</v>
      </c>
      <c r="AA1445" s="11" t="str">
        <f t="shared" si="621"/>
        <v>No</v>
      </c>
      <c r="AB1445" s="11">
        <f>IF(ISERROR(VLOOKUP(U1445,'ITWR Dump'!$A$2:$Y$5000,24,0)),0,(VLOOKUP('ILC Report'!U1445,'ITWR Dump'!$A$2:$Y$5000,24,0)))</f>
        <v>0</v>
      </c>
      <c r="AC1445" s="11" t="str">
        <f t="shared" si="622"/>
        <v>No</v>
      </c>
      <c r="AD1445" s="11" t="str">
        <f t="shared" si="623"/>
        <v/>
      </c>
      <c r="AE1445" s="11">
        <f>IF(ISERROR(VLOOKUP(U1445,'ITWR Dump'!$A$2:$Y$5000,13,0)),0,(VLOOKUP(U1445,'ITWR Dump'!$A$2:$Y$5000,13,0)))</f>
        <v>0</v>
      </c>
      <c r="AF1445" s="11">
        <f>IF(ISERROR(VLOOKUP(U1445,'ITWR Dump'!$A$2:$Y$5000,11,0)),0,(VLOOKUP(U1445,'ITWR Dump'!$A$2:$Y$5000,11,0)))</f>
        <v>0</v>
      </c>
      <c r="AG1445" s="11">
        <f>IF(ISERROR(VLOOKUP(U1445,'ITWR Dump'!$A$2:$Y$5000,2,0)),0,(VLOOKUP(U1445,'ITWR Dump'!$A$2:$Y$5000,2,0)))</f>
        <v>0</v>
      </c>
      <c r="AH1445" s="11">
        <f>IF(ISERROR(VLOOKUP(U1445,'ITWR Dump'!$A$2:$Y$5000,14,0)),0,(VLOOKUP(U1445,'ITWR Dump'!$A$2:$Y$5000,14,0)))</f>
        <v>0</v>
      </c>
      <c r="AI1445" s="11" t="str">
        <f t="shared" si="624"/>
        <v>54-Knowledge Transfer/Training Offshore</v>
      </c>
      <c r="AJ1445" s="11" t="str">
        <f t="shared" si="625"/>
        <v>Offshore</v>
      </c>
      <c r="AK1445" s="11" t="str">
        <f>IF(ISERROR(VLOOKUP(A1445,'Team Data'!$C$2:$U$213,17,0)),0,(VLOOKUP(A1445,'Team Data'!$C$2:$U$213,17,0)))</f>
        <v>IMS and FN</v>
      </c>
      <c r="AL1445" s="11" t="str">
        <f t="shared" si="626"/>
        <v>2017-04-24</v>
      </c>
      <c r="AM1445" s="11">
        <f>IF(ISERROR(VLOOKUP(U1445,'ITWR Dump'!$A$2:$Y$5000,16,0)),0,(VLOOKUP(U1445,'ITWR Dump'!$A$2:$Y$5000,16,0)))</f>
        <v>0</v>
      </c>
      <c r="AN1445" s="11">
        <f>IF(ISERROR(VLOOKUP(U1445,'ITWR Dump'!$A$2:$Y$5000,18,0)),0,(VLOOKUP(U1445,'ITWR Dump'!$A$2:$Y$5000,18,0)))</f>
        <v>0</v>
      </c>
      <c r="AO1445" s="11">
        <f>IF(ISERROR(VLOOKUP(U1445,'ITWR Dump'!$A$2:$Y$5000,25,0)),0,(VLOOKUP('ILC Report'!U1445,'ITWR Dump'!$A$2:$Y$5000,25,0)))</f>
        <v>0</v>
      </c>
      <c r="AP1445" s="11">
        <f t="shared" si="627"/>
        <v>0</v>
      </c>
      <c r="AQ1445" s="26">
        <f t="shared" si="628"/>
        <v>0</v>
      </c>
      <c r="AR1445" s="26">
        <f t="shared" si="629"/>
        <v>0</v>
      </c>
      <c r="AS1445" s="26">
        <f t="shared" si="630"/>
        <v>0</v>
      </c>
      <c r="AT1445" s="26">
        <f t="shared" si="631"/>
        <v>0</v>
      </c>
      <c r="AU1445" s="26">
        <f t="shared" si="632"/>
        <v>0</v>
      </c>
      <c r="AV1445" s="26">
        <f t="shared" si="633"/>
        <v>0</v>
      </c>
      <c r="AW1445" s="11" t="s">
        <v>653</v>
      </c>
      <c r="AX1445" s="11" t="str">
        <f>VLOOKUP(L1445,Group!$A$2:$B$1000,2,0)</f>
        <v>Maintenance</v>
      </c>
      <c r="AY1445" s="11">
        <f>IF(ISERROR(VLOOKUP(U1445,'ITWR Dump'!$A$2:$Y$5000,15,0)),0,(VLOOKUP('ILC Report'!U1445,'ITWR Dump'!$A$2:$Y$5000,15,0)))</f>
        <v>0</v>
      </c>
      <c r="AZ1445" s="11" t="str">
        <f t="shared" si="634"/>
        <v>No</v>
      </c>
      <c r="BA1445" s="11" t="str">
        <f t="shared" si="635"/>
        <v>BKI</v>
      </c>
      <c r="BB1445" s="11" t="str">
        <f t="shared" si="636"/>
        <v>KT</v>
      </c>
      <c r="BC1445" s="11" t="str">
        <f t="shared" si="637"/>
        <v>No</v>
      </c>
    </row>
    <row r="1446" spans="1:55" x14ac:dyDescent="0.3">
      <c r="A1446" s="11" t="s">
        <v>137</v>
      </c>
      <c r="B1446" s="11" t="s">
        <v>1885</v>
      </c>
      <c r="C1446" s="11" t="s">
        <v>562</v>
      </c>
      <c r="D1446" s="11" t="s">
        <v>2649</v>
      </c>
      <c r="E1446" s="38" t="s">
        <v>652</v>
      </c>
      <c r="F1446" s="11">
        <v>44</v>
      </c>
      <c r="G1446" s="40" t="s">
        <v>218</v>
      </c>
      <c r="H1446" s="11" t="str">
        <f t="shared" si="619"/>
        <v>Regular</v>
      </c>
      <c r="I1446" s="11" t="str">
        <f t="shared" si="611"/>
        <v>INDIA</v>
      </c>
      <c r="J1446" s="11" t="str">
        <f>IF(ISERROR(VLOOKUP(C1446,'WI Vs ASM'!$B$2:$E$1000,4,0)),0,(VLOOKUP(C1446,'WI Vs ASM'!$B$2:$E$1000,4,0)))</f>
        <v>Offshore</v>
      </c>
      <c r="K1446" s="11" t="str">
        <f>IF(ISERROR(VLOOKUP(C1446,'WI Vs ASM'!$B$2:$F$1000,5,0)),0,(VLOOKUP(C1446,'WI Vs ASM'!$B$2:$F$1000,5,0)))</f>
        <v>02-Variable Billable</v>
      </c>
      <c r="L1446" s="11" t="str">
        <f>IF(ISERROR(VLOOKUP(C1446,'WI Vs ASM'!$B$2:$D$1000,3,0)),0,(VLOOKUP(C1446,'WI Vs ASM'!$B$2:$D$1000,3,0)))</f>
        <v>11-Enhancement Offshore</v>
      </c>
      <c r="M1446" s="11" t="str">
        <f>IF(ISERROR(VLOOKUP(C1446,'WI Vs ASM'!$B$2:$I$1000,8,0)),0,(VLOOKUP(C1446,'WI Vs ASM'!$B$2:$I$1000,8,0)))</f>
        <v>Prakash Varadachari</v>
      </c>
      <c r="N1446" s="11" t="str">
        <f>IF(ISERROR(VLOOKUP(C1446,'WI Vs ASM'!$B$2:$G$1000,6,0)),0,(VLOOKUP(C1446,'WI Vs ASM'!$B$2:$G$1000,6,0)))</f>
        <v>Claims</v>
      </c>
      <c r="O1446" s="11" t="str">
        <f>IF(ISERROR(VLOOKUP(C1446,'WI Vs ASM'!$B$2:$H$1000,7,0)),0,(VLOOKUP(C1446,'WI Vs ASM'!$B$2:$H$1000,7,0)))</f>
        <v>Claims</v>
      </c>
      <c r="P1446" s="11" t="str">
        <f t="shared" si="612"/>
        <v>Apr-17</v>
      </c>
      <c r="Q1446" s="11" t="str">
        <f t="shared" si="613"/>
        <v>Q2</v>
      </c>
      <c r="R1446" s="11" t="str">
        <f>IF(ISERROR(VLOOKUP(C1446,'WI Vs ASM'!$B$2:$J$1000,9,0)),0,(VLOOKUP(C1446,'WI Vs ASM'!$B$2:$J$1000,9,0)))</f>
        <v>Chandraprabha Palaniswamy</v>
      </c>
      <c r="S1446" s="11" t="str">
        <f>IF(ISERROR(VLOOKUP(C1446,'WI Vs ASM'!$B$2:$K$1000,10,0)),0,(VLOOKUP(C1446,'WI Vs ASM'!$B$2:$K$1000,10,0)))</f>
        <v>Dana D. Smith</v>
      </c>
      <c r="T1446" s="11" t="str">
        <f>IF(ISERROR(VLOOKUP(C1446,'WI Vs ASM'!$B$2:$L$1000,11,0)),0,(VLOOKUP(C1446,'WI Vs ASM'!$B$2:$L$1000,11,0)))</f>
        <v>Phillip Mclean</v>
      </c>
      <c r="U1446" s="11" t="str">
        <f t="shared" si="620"/>
        <v>WR635406</v>
      </c>
      <c r="V1446" s="11" t="str">
        <f t="shared" si="614"/>
        <v>No</v>
      </c>
      <c r="W1446" s="11" t="str">
        <f t="shared" si="615"/>
        <v>Yes</v>
      </c>
      <c r="X1446" s="11" t="str">
        <f t="shared" si="616"/>
        <v>No</v>
      </c>
      <c r="Y1446" s="11" t="str">
        <f t="shared" si="617"/>
        <v>No</v>
      </c>
      <c r="Z1446" s="11" t="str">
        <f t="shared" si="618"/>
        <v>No</v>
      </c>
      <c r="AA1446" s="11" t="str">
        <f t="shared" si="621"/>
        <v>No</v>
      </c>
      <c r="AB1446" s="11">
        <f>IF(ISERROR(VLOOKUP(U1446,'ITWR Dump'!$A$2:$Y$5000,24,0)),0,(VLOOKUP('ILC Report'!U1446,'ITWR Dump'!$A$2:$Y$5000,24,0)))</f>
        <v>0</v>
      </c>
      <c r="AC1446" s="11" t="str">
        <f t="shared" si="622"/>
        <v>No</v>
      </c>
      <c r="AD1446" s="11" t="str">
        <f t="shared" si="623"/>
        <v/>
      </c>
      <c r="AE1446" s="11">
        <f>IF(ISERROR(VLOOKUP(U1446,'ITWR Dump'!$A$2:$Y$5000,13,0)),0,(VLOOKUP(U1446,'ITWR Dump'!$A$2:$Y$5000,13,0)))</f>
        <v>0</v>
      </c>
      <c r="AF1446" s="11">
        <f>IF(ISERROR(VLOOKUP(U1446,'ITWR Dump'!$A$2:$Y$5000,11,0)),0,(VLOOKUP(U1446,'ITWR Dump'!$A$2:$Y$5000,11,0)))</f>
        <v>0</v>
      </c>
      <c r="AG1446" s="11">
        <f>IF(ISERROR(VLOOKUP(U1446,'ITWR Dump'!$A$2:$Y$5000,2,0)),0,(VLOOKUP(U1446,'ITWR Dump'!$A$2:$Y$5000,2,0)))</f>
        <v>0</v>
      </c>
      <c r="AH1446" s="11">
        <f>IF(ISERROR(VLOOKUP(U1446,'ITWR Dump'!$A$2:$Y$5000,14,0)),0,(VLOOKUP(U1446,'ITWR Dump'!$A$2:$Y$5000,14,0)))</f>
        <v>0</v>
      </c>
      <c r="AI1446" s="11" t="str">
        <f t="shared" si="624"/>
        <v>11-Enhancement Offshore</v>
      </c>
      <c r="AJ1446" s="11" t="str">
        <f t="shared" si="625"/>
        <v>Offshore</v>
      </c>
      <c r="AK1446" s="11" t="str">
        <f>IF(ISERROR(VLOOKUP(A1446,'Team Data'!$C$2:$U$213,17,0)),0,(VLOOKUP(A1446,'Team Data'!$C$2:$U$213,17,0)))</f>
        <v>IMS and FN</v>
      </c>
      <c r="AL1446" s="11" t="str">
        <f t="shared" si="626"/>
        <v>2017-04-24</v>
      </c>
      <c r="AM1446" s="11">
        <f>IF(ISERROR(VLOOKUP(U1446,'ITWR Dump'!$A$2:$Y$5000,16,0)),0,(VLOOKUP(U1446,'ITWR Dump'!$A$2:$Y$5000,16,0)))</f>
        <v>0</v>
      </c>
      <c r="AN1446" s="11">
        <f>IF(ISERROR(VLOOKUP(U1446,'ITWR Dump'!$A$2:$Y$5000,18,0)),0,(VLOOKUP(U1446,'ITWR Dump'!$A$2:$Y$5000,18,0)))</f>
        <v>0</v>
      </c>
      <c r="AO1446" s="11">
        <f>IF(ISERROR(VLOOKUP(U1446,'ITWR Dump'!$A$2:$Y$5000,25,0)),0,(VLOOKUP('ILC Report'!U1446,'ITWR Dump'!$A$2:$Y$5000,25,0)))</f>
        <v>0</v>
      </c>
      <c r="AP1446" s="11">
        <f t="shared" si="627"/>
        <v>0</v>
      </c>
      <c r="AQ1446" s="26">
        <f t="shared" si="628"/>
        <v>0</v>
      </c>
      <c r="AR1446" s="26">
        <f t="shared" si="629"/>
        <v>0</v>
      </c>
      <c r="AS1446" s="26">
        <f t="shared" si="630"/>
        <v>0</v>
      </c>
      <c r="AT1446" s="26">
        <f t="shared" si="631"/>
        <v>0</v>
      </c>
      <c r="AU1446" s="26">
        <f t="shared" si="632"/>
        <v>0</v>
      </c>
      <c r="AV1446" s="26">
        <f t="shared" si="633"/>
        <v>0</v>
      </c>
      <c r="AW1446" s="11" t="s">
        <v>653</v>
      </c>
      <c r="AX1446" s="11" t="str">
        <f>VLOOKUP(L1446,Group!$A$2:$B$1000,2,0)</f>
        <v>Enhancement</v>
      </c>
      <c r="AY1446" s="11">
        <f>IF(ISERROR(VLOOKUP(U1446,'ITWR Dump'!$A$2:$Y$5000,15,0)),0,(VLOOKUP('ILC Report'!U1446,'ITWR Dump'!$A$2:$Y$5000,15,0)))</f>
        <v>0</v>
      </c>
      <c r="AZ1446" s="11" t="str">
        <f t="shared" si="634"/>
        <v>No</v>
      </c>
      <c r="BA1446" s="11" t="str">
        <f t="shared" si="635"/>
        <v>BKI</v>
      </c>
      <c r="BB1446" s="11" t="str">
        <f t="shared" si="636"/>
        <v>ES</v>
      </c>
      <c r="BC1446" s="11" t="str">
        <f t="shared" si="637"/>
        <v>No</v>
      </c>
    </row>
    <row r="1447" spans="1:55" x14ac:dyDescent="0.3">
      <c r="A1447" s="11" t="s">
        <v>137</v>
      </c>
      <c r="B1447" s="11" t="s">
        <v>1885</v>
      </c>
      <c r="C1447" s="11" t="s">
        <v>564</v>
      </c>
      <c r="D1447" s="11" t="s">
        <v>2425</v>
      </c>
      <c r="E1447" s="38" t="s">
        <v>2901</v>
      </c>
      <c r="F1447" s="11">
        <v>2</v>
      </c>
      <c r="G1447" s="40" t="s">
        <v>218</v>
      </c>
      <c r="H1447" s="11" t="str">
        <f t="shared" si="619"/>
        <v>Regular</v>
      </c>
      <c r="I1447" s="11" t="str">
        <f t="shared" si="611"/>
        <v>INDIA</v>
      </c>
      <c r="J1447" s="11" t="str">
        <f>IF(ISERROR(VLOOKUP(C1447,'WI Vs ASM'!$B$2:$E$1000,4,0)),0,(VLOOKUP(C1447,'WI Vs ASM'!$B$2:$E$1000,4,0)))</f>
        <v>Offshore</v>
      </c>
      <c r="K1447" s="11" t="str">
        <f>IF(ISERROR(VLOOKUP(C1447,'WI Vs ASM'!$B$2:$F$1000,5,0)),0,(VLOOKUP(C1447,'WI Vs ASM'!$B$2:$F$1000,5,0)))</f>
        <v>09-NonBillable</v>
      </c>
      <c r="L1447" s="11" t="str">
        <f>IF(ISERROR(VLOOKUP(C1447,'WI Vs ASM'!$B$2:$D$1000,3,0)),0,(VLOOKUP(C1447,'WI Vs ASM'!$B$2:$D$1000,3,0)))</f>
        <v>54-Knowledge Transfer/Training Offshore</v>
      </c>
      <c r="M1447" s="11" t="str">
        <f>IF(ISERROR(VLOOKUP(C1447,'WI Vs ASM'!$B$2:$I$1000,8,0)),0,(VLOOKUP(C1447,'WI Vs ASM'!$B$2:$I$1000,8,0)))</f>
        <v>Prakash Varadachari</v>
      </c>
      <c r="N1447" s="11" t="str">
        <f>IF(ISERROR(VLOOKUP(C1447,'WI Vs ASM'!$B$2:$G$1000,6,0)),0,(VLOOKUP(C1447,'WI Vs ASM'!$B$2:$G$1000,6,0)))</f>
        <v>Claims</v>
      </c>
      <c r="O1447" s="11" t="str">
        <f>IF(ISERROR(VLOOKUP(C1447,'WI Vs ASM'!$B$2:$H$1000,7,0)),0,(VLOOKUP(C1447,'WI Vs ASM'!$B$2:$H$1000,7,0)))</f>
        <v>Claims</v>
      </c>
      <c r="P1447" s="11" t="str">
        <f t="shared" si="612"/>
        <v>May-17</v>
      </c>
      <c r="Q1447" s="11" t="str">
        <f t="shared" si="613"/>
        <v>Q2</v>
      </c>
      <c r="R1447" s="11" t="str">
        <f>IF(ISERROR(VLOOKUP(C1447,'WI Vs ASM'!$B$2:$J$1000,9,0)),0,(VLOOKUP(C1447,'WI Vs ASM'!$B$2:$J$1000,9,0)))</f>
        <v>Chandraprabha Palaniswamy</v>
      </c>
      <c r="S1447" s="11" t="str">
        <f>IF(ISERROR(VLOOKUP(C1447,'WI Vs ASM'!$B$2:$K$1000,10,0)),0,(VLOOKUP(C1447,'WI Vs ASM'!$B$2:$K$1000,10,0)))</f>
        <v>Dana D. Smith</v>
      </c>
      <c r="T1447" s="11" t="str">
        <f>IF(ISERROR(VLOOKUP(C1447,'WI Vs ASM'!$B$2:$L$1000,11,0)),0,(VLOOKUP(C1447,'WI Vs ASM'!$B$2:$L$1000,11,0)))</f>
        <v>Phillip Mclean</v>
      </c>
      <c r="U1447" s="11" t="e">
        <f t="shared" si="620"/>
        <v>#VALUE!</v>
      </c>
      <c r="V1447" s="11" t="str">
        <f t="shared" si="614"/>
        <v>No</v>
      </c>
      <c r="W1447" s="11" t="str">
        <f t="shared" si="615"/>
        <v>No</v>
      </c>
      <c r="X1447" s="11" t="str">
        <f t="shared" si="616"/>
        <v>No</v>
      </c>
      <c r="Y1447" s="11" t="str">
        <f t="shared" si="617"/>
        <v>No</v>
      </c>
      <c r="Z1447" s="11" t="str">
        <f t="shared" si="618"/>
        <v>No</v>
      </c>
      <c r="AA1447" s="11" t="str">
        <f t="shared" si="621"/>
        <v>No</v>
      </c>
      <c r="AB1447" s="11">
        <f>IF(ISERROR(VLOOKUP(U1447,'ITWR Dump'!$A$2:$Y$5000,24,0)),0,(VLOOKUP('ILC Report'!U1447,'ITWR Dump'!$A$2:$Y$5000,24,0)))</f>
        <v>0</v>
      </c>
      <c r="AC1447" s="11" t="str">
        <f t="shared" si="622"/>
        <v>No</v>
      </c>
      <c r="AD1447" s="11" t="str">
        <f t="shared" si="623"/>
        <v/>
      </c>
      <c r="AE1447" s="11">
        <f>IF(ISERROR(VLOOKUP(U1447,'ITWR Dump'!$A$2:$Y$5000,13,0)),0,(VLOOKUP(U1447,'ITWR Dump'!$A$2:$Y$5000,13,0)))</f>
        <v>0</v>
      </c>
      <c r="AF1447" s="11">
        <f>IF(ISERROR(VLOOKUP(U1447,'ITWR Dump'!$A$2:$Y$5000,11,0)),0,(VLOOKUP(U1447,'ITWR Dump'!$A$2:$Y$5000,11,0)))</f>
        <v>0</v>
      </c>
      <c r="AG1447" s="11">
        <f>IF(ISERROR(VLOOKUP(U1447,'ITWR Dump'!$A$2:$Y$5000,2,0)),0,(VLOOKUP(U1447,'ITWR Dump'!$A$2:$Y$5000,2,0)))</f>
        <v>0</v>
      </c>
      <c r="AH1447" s="11">
        <f>IF(ISERROR(VLOOKUP(U1447,'ITWR Dump'!$A$2:$Y$5000,14,0)),0,(VLOOKUP(U1447,'ITWR Dump'!$A$2:$Y$5000,14,0)))</f>
        <v>0</v>
      </c>
      <c r="AI1447" s="11" t="str">
        <f t="shared" si="624"/>
        <v>54-Knowledge Transfer/Training Offshore</v>
      </c>
      <c r="AJ1447" s="11" t="str">
        <f t="shared" si="625"/>
        <v>Offshore</v>
      </c>
      <c r="AK1447" s="11" t="str">
        <f>IF(ISERROR(VLOOKUP(A1447,'Team Data'!$C$2:$U$213,17,0)),0,(VLOOKUP(A1447,'Team Data'!$C$2:$U$213,17,0)))</f>
        <v>IMS and FN</v>
      </c>
      <c r="AL1447" s="11" t="str">
        <f t="shared" si="626"/>
        <v>2017-04-24</v>
      </c>
      <c r="AM1447" s="11">
        <f>IF(ISERROR(VLOOKUP(U1447,'ITWR Dump'!$A$2:$Y$5000,16,0)),0,(VLOOKUP(U1447,'ITWR Dump'!$A$2:$Y$5000,16,0)))</f>
        <v>0</v>
      </c>
      <c r="AN1447" s="11">
        <f>IF(ISERROR(VLOOKUP(U1447,'ITWR Dump'!$A$2:$Y$5000,18,0)),0,(VLOOKUP(U1447,'ITWR Dump'!$A$2:$Y$5000,18,0)))</f>
        <v>0</v>
      </c>
      <c r="AO1447" s="11">
        <f>IF(ISERROR(VLOOKUP(U1447,'ITWR Dump'!$A$2:$Y$5000,25,0)),0,(VLOOKUP('ILC Report'!U1447,'ITWR Dump'!$A$2:$Y$5000,25,0)))</f>
        <v>0</v>
      </c>
      <c r="AP1447" s="11">
        <f t="shared" si="627"/>
        <v>0</v>
      </c>
      <c r="AQ1447" s="26">
        <f t="shared" si="628"/>
        <v>0</v>
      </c>
      <c r="AR1447" s="26">
        <f t="shared" si="629"/>
        <v>0</v>
      </c>
      <c r="AS1447" s="26">
        <f t="shared" si="630"/>
        <v>0</v>
      </c>
      <c r="AT1447" s="26">
        <f t="shared" si="631"/>
        <v>0</v>
      </c>
      <c r="AU1447" s="26">
        <f t="shared" si="632"/>
        <v>0</v>
      </c>
      <c r="AV1447" s="26">
        <f t="shared" si="633"/>
        <v>0</v>
      </c>
      <c r="AW1447" s="11" t="s">
        <v>653</v>
      </c>
      <c r="AX1447" s="11" t="str">
        <f>VLOOKUP(L1447,Group!$A$2:$B$1000,2,0)</f>
        <v>Maintenance</v>
      </c>
      <c r="AY1447" s="11">
        <f>IF(ISERROR(VLOOKUP(U1447,'ITWR Dump'!$A$2:$Y$5000,15,0)),0,(VLOOKUP('ILC Report'!U1447,'ITWR Dump'!$A$2:$Y$5000,15,0)))</f>
        <v>0</v>
      </c>
      <c r="AZ1447" s="11" t="str">
        <f t="shared" si="634"/>
        <v>No</v>
      </c>
      <c r="BA1447" s="11" t="str">
        <f t="shared" si="635"/>
        <v>BKI</v>
      </c>
      <c r="BB1447" s="11" t="str">
        <f t="shared" si="636"/>
        <v>KT</v>
      </c>
      <c r="BC1447" s="11" t="str">
        <f t="shared" si="637"/>
        <v>No</v>
      </c>
    </row>
    <row r="1448" spans="1:55" x14ac:dyDescent="0.3">
      <c r="A1448" s="11" t="s">
        <v>137</v>
      </c>
      <c r="B1448" s="11" t="s">
        <v>1885</v>
      </c>
      <c r="C1448" s="11" t="s">
        <v>562</v>
      </c>
      <c r="D1448" s="11" t="s">
        <v>2649</v>
      </c>
      <c r="E1448" s="38" t="s">
        <v>2901</v>
      </c>
      <c r="F1448" s="11">
        <v>16</v>
      </c>
      <c r="G1448" s="40" t="s">
        <v>218</v>
      </c>
      <c r="H1448" s="11" t="str">
        <f t="shared" si="619"/>
        <v>Regular</v>
      </c>
      <c r="I1448" s="11" t="str">
        <f t="shared" si="611"/>
        <v>INDIA</v>
      </c>
      <c r="J1448" s="11" t="str">
        <f>IF(ISERROR(VLOOKUP(C1448,'WI Vs ASM'!$B$2:$E$1000,4,0)),0,(VLOOKUP(C1448,'WI Vs ASM'!$B$2:$E$1000,4,0)))</f>
        <v>Offshore</v>
      </c>
      <c r="K1448" s="11" t="str">
        <f>IF(ISERROR(VLOOKUP(C1448,'WI Vs ASM'!$B$2:$F$1000,5,0)),0,(VLOOKUP(C1448,'WI Vs ASM'!$B$2:$F$1000,5,0)))</f>
        <v>02-Variable Billable</v>
      </c>
      <c r="L1448" s="11" t="str">
        <f>IF(ISERROR(VLOOKUP(C1448,'WI Vs ASM'!$B$2:$D$1000,3,0)),0,(VLOOKUP(C1448,'WI Vs ASM'!$B$2:$D$1000,3,0)))</f>
        <v>11-Enhancement Offshore</v>
      </c>
      <c r="M1448" s="11" t="str">
        <f>IF(ISERROR(VLOOKUP(C1448,'WI Vs ASM'!$B$2:$I$1000,8,0)),0,(VLOOKUP(C1448,'WI Vs ASM'!$B$2:$I$1000,8,0)))</f>
        <v>Prakash Varadachari</v>
      </c>
      <c r="N1448" s="11" t="str">
        <f>IF(ISERROR(VLOOKUP(C1448,'WI Vs ASM'!$B$2:$G$1000,6,0)),0,(VLOOKUP(C1448,'WI Vs ASM'!$B$2:$G$1000,6,0)))</f>
        <v>Claims</v>
      </c>
      <c r="O1448" s="11" t="str">
        <f>IF(ISERROR(VLOOKUP(C1448,'WI Vs ASM'!$B$2:$H$1000,7,0)),0,(VLOOKUP(C1448,'WI Vs ASM'!$B$2:$H$1000,7,0)))</f>
        <v>Claims</v>
      </c>
      <c r="P1448" s="11" t="str">
        <f t="shared" si="612"/>
        <v>May-17</v>
      </c>
      <c r="Q1448" s="11" t="str">
        <f t="shared" si="613"/>
        <v>Q2</v>
      </c>
      <c r="R1448" s="11" t="str">
        <f>IF(ISERROR(VLOOKUP(C1448,'WI Vs ASM'!$B$2:$J$1000,9,0)),0,(VLOOKUP(C1448,'WI Vs ASM'!$B$2:$J$1000,9,0)))</f>
        <v>Chandraprabha Palaniswamy</v>
      </c>
      <c r="S1448" s="11" t="str">
        <f>IF(ISERROR(VLOOKUP(C1448,'WI Vs ASM'!$B$2:$K$1000,10,0)),0,(VLOOKUP(C1448,'WI Vs ASM'!$B$2:$K$1000,10,0)))</f>
        <v>Dana D. Smith</v>
      </c>
      <c r="T1448" s="11" t="str">
        <f>IF(ISERROR(VLOOKUP(C1448,'WI Vs ASM'!$B$2:$L$1000,11,0)),0,(VLOOKUP(C1448,'WI Vs ASM'!$B$2:$L$1000,11,0)))</f>
        <v>Phillip Mclean</v>
      </c>
      <c r="U1448" s="11" t="str">
        <f t="shared" si="620"/>
        <v>WR635406</v>
      </c>
      <c r="V1448" s="11" t="str">
        <f t="shared" si="614"/>
        <v>No</v>
      </c>
      <c r="W1448" s="11" t="str">
        <f t="shared" si="615"/>
        <v>Yes</v>
      </c>
      <c r="X1448" s="11" t="str">
        <f t="shared" si="616"/>
        <v>No</v>
      </c>
      <c r="Y1448" s="11" t="str">
        <f t="shared" si="617"/>
        <v>No</v>
      </c>
      <c r="Z1448" s="11" t="str">
        <f t="shared" si="618"/>
        <v>No</v>
      </c>
      <c r="AA1448" s="11" t="str">
        <f t="shared" si="621"/>
        <v>No</v>
      </c>
      <c r="AB1448" s="11">
        <f>IF(ISERROR(VLOOKUP(U1448,'ITWR Dump'!$A$2:$Y$5000,24,0)),0,(VLOOKUP('ILC Report'!U1448,'ITWR Dump'!$A$2:$Y$5000,24,0)))</f>
        <v>0</v>
      </c>
      <c r="AC1448" s="11" t="str">
        <f t="shared" si="622"/>
        <v>No</v>
      </c>
      <c r="AD1448" s="11" t="str">
        <f t="shared" si="623"/>
        <v/>
      </c>
      <c r="AE1448" s="11">
        <f>IF(ISERROR(VLOOKUP(U1448,'ITWR Dump'!$A$2:$Y$5000,13,0)),0,(VLOOKUP(U1448,'ITWR Dump'!$A$2:$Y$5000,13,0)))</f>
        <v>0</v>
      </c>
      <c r="AF1448" s="11">
        <f>IF(ISERROR(VLOOKUP(U1448,'ITWR Dump'!$A$2:$Y$5000,11,0)),0,(VLOOKUP(U1448,'ITWR Dump'!$A$2:$Y$5000,11,0)))</f>
        <v>0</v>
      </c>
      <c r="AG1448" s="11">
        <f>IF(ISERROR(VLOOKUP(U1448,'ITWR Dump'!$A$2:$Y$5000,2,0)),0,(VLOOKUP(U1448,'ITWR Dump'!$A$2:$Y$5000,2,0)))</f>
        <v>0</v>
      </c>
      <c r="AH1448" s="11">
        <f>IF(ISERROR(VLOOKUP(U1448,'ITWR Dump'!$A$2:$Y$5000,14,0)),0,(VLOOKUP(U1448,'ITWR Dump'!$A$2:$Y$5000,14,0)))</f>
        <v>0</v>
      </c>
      <c r="AI1448" s="11" t="str">
        <f t="shared" si="624"/>
        <v>11-Enhancement Offshore</v>
      </c>
      <c r="AJ1448" s="11" t="str">
        <f t="shared" si="625"/>
        <v>Offshore</v>
      </c>
      <c r="AK1448" s="11" t="str">
        <f>IF(ISERROR(VLOOKUP(A1448,'Team Data'!$C$2:$U$213,17,0)),0,(VLOOKUP(A1448,'Team Data'!$C$2:$U$213,17,0)))</f>
        <v>IMS and FN</v>
      </c>
      <c r="AL1448" s="11" t="str">
        <f t="shared" si="626"/>
        <v>2017-04-24</v>
      </c>
      <c r="AM1448" s="11">
        <f>IF(ISERROR(VLOOKUP(U1448,'ITWR Dump'!$A$2:$Y$5000,16,0)),0,(VLOOKUP(U1448,'ITWR Dump'!$A$2:$Y$5000,16,0)))</f>
        <v>0</v>
      </c>
      <c r="AN1448" s="11">
        <f>IF(ISERROR(VLOOKUP(U1448,'ITWR Dump'!$A$2:$Y$5000,18,0)),0,(VLOOKUP(U1448,'ITWR Dump'!$A$2:$Y$5000,18,0)))</f>
        <v>0</v>
      </c>
      <c r="AO1448" s="11">
        <f>IF(ISERROR(VLOOKUP(U1448,'ITWR Dump'!$A$2:$Y$5000,25,0)),0,(VLOOKUP('ILC Report'!U1448,'ITWR Dump'!$A$2:$Y$5000,25,0)))</f>
        <v>0</v>
      </c>
      <c r="AP1448" s="11">
        <f t="shared" si="627"/>
        <v>0</v>
      </c>
      <c r="AQ1448" s="26">
        <f t="shared" si="628"/>
        <v>0</v>
      </c>
      <c r="AR1448" s="26">
        <f t="shared" si="629"/>
        <v>0</v>
      </c>
      <c r="AS1448" s="26">
        <f t="shared" si="630"/>
        <v>0</v>
      </c>
      <c r="AT1448" s="26">
        <f t="shared" si="631"/>
        <v>0</v>
      </c>
      <c r="AU1448" s="26">
        <f t="shared" si="632"/>
        <v>0</v>
      </c>
      <c r="AV1448" s="26">
        <f t="shared" si="633"/>
        <v>0</v>
      </c>
      <c r="AW1448" s="11" t="s">
        <v>653</v>
      </c>
      <c r="AX1448" s="11" t="str">
        <f>VLOOKUP(L1448,Group!$A$2:$B$1000,2,0)</f>
        <v>Enhancement</v>
      </c>
      <c r="AY1448" s="11">
        <f>IF(ISERROR(VLOOKUP(U1448,'ITWR Dump'!$A$2:$Y$5000,15,0)),0,(VLOOKUP('ILC Report'!U1448,'ITWR Dump'!$A$2:$Y$5000,15,0)))</f>
        <v>0</v>
      </c>
      <c r="AZ1448" s="11" t="str">
        <f t="shared" si="634"/>
        <v>No</v>
      </c>
      <c r="BA1448" s="11" t="str">
        <f t="shared" si="635"/>
        <v>BKI</v>
      </c>
      <c r="BB1448" s="11" t="str">
        <f t="shared" si="636"/>
        <v>ES</v>
      </c>
      <c r="BC1448" s="11" t="str">
        <f t="shared" si="637"/>
        <v>No</v>
      </c>
    </row>
    <row r="1449" spans="1:55" x14ac:dyDescent="0.3">
      <c r="A1449" s="11" t="s">
        <v>137</v>
      </c>
      <c r="B1449" s="11" t="s">
        <v>1885</v>
      </c>
      <c r="C1449" s="11" t="s">
        <v>564</v>
      </c>
      <c r="D1449" s="11" t="s">
        <v>2425</v>
      </c>
      <c r="E1449" s="38" t="s">
        <v>2902</v>
      </c>
      <c r="F1449" s="11">
        <v>1</v>
      </c>
      <c r="G1449" s="40" t="s">
        <v>218</v>
      </c>
      <c r="H1449" s="11" t="str">
        <f t="shared" si="619"/>
        <v>Regular</v>
      </c>
      <c r="I1449" s="11" t="str">
        <f t="shared" si="611"/>
        <v>INDIA</v>
      </c>
      <c r="J1449" s="11" t="str">
        <f>IF(ISERROR(VLOOKUP(C1449,'WI Vs ASM'!$B$2:$E$1000,4,0)),0,(VLOOKUP(C1449,'WI Vs ASM'!$B$2:$E$1000,4,0)))</f>
        <v>Offshore</v>
      </c>
      <c r="K1449" s="11" t="str">
        <f>IF(ISERROR(VLOOKUP(C1449,'WI Vs ASM'!$B$2:$F$1000,5,0)),0,(VLOOKUP(C1449,'WI Vs ASM'!$B$2:$F$1000,5,0)))</f>
        <v>09-NonBillable</v>
      </c>
      <c r="L1449" s="11" t="str">
        <f>IF(ISERROR(VLOOKUP(C1449,'WI Vs ASM'!$B$2:$D$1000,3,0)),0,(VLOOKUP(C1449,'WI Vs ASM'!$B$2:$D$1000,3,0)))</f>
        <v>54-Knowledge Transfer/Training Offshore</v>
      </c>
      <c r="M1449" s="11" t="str">
        <f>IF(ISERROR(VLOOKUP(C1449,'WI Vs ASM'!$B$2:$I$1000,8,0)),0,(VLOOKUP(C1449,'WI Vs ASM'!$B$2:$I$1000,8,0)))</f>
        <v>Prakash Varadachari</v>
      </c>
      <c r="N1449" s="11" t="str">
        <f>IF(ISERROR(VLOOKUP(C1449,'WI Vs ASM'!$B$2:$G$1000,6,0)),0,(VLOOKUP(C1449,'WI Vs ASM'!$B$2:$G$1000,6,0)))</f>
        <v>Claims</v>
      </c>
      <c r="O1449" s="11" t="str">
        <f>IF(ISERROR(VLOOKUP(C1449,'WI Vs ASM'!$B$2:$H$1000,7,0)),0,(VLOOKUP(C1449,'WI Vs ASM'!$B$2:$H$1000,7,0)))</f>
        <v>Claims</v>
      </c>
      <c r="P1449" s="11" t="str">
        <f t="shared" si="612"/>
        <v>May-17</v>
      </c>
      <c r="Q1449" s="11" t="str">
        <f t="shared" si="613"/>
        <v>Q2</v>
      </c>
      <c r="R1449" s="11" t="str">
        <f>IF(ISERROR(VLOOKUP(C1449,'WI Vs ASM'!$B$2:$J$1000,9,0)),0,(VLOOKUP(C1449,'WI Vs ASM'!$B$2:$J$1000,9,0)))</f>
        <v>Chandraprabha Palaniswamy</v>
      </c>
      <c r="S1449" s="11" t="str">
        <f>IF(ISERROR(VLOOKUP(C1449,'WI Vs ASM'!$B$2:$K$1000,10,0)),0,(VLOOKUP(C1449,'WI Vs ASM'!$B$2:$K$1000,10,0)))</f>
        <v>Dana D. Smith</v>
      </c>
      <c r="T1449" s="11" t="str">
        <f>IF(ISERROR(VLOOKUP(C1449,'WI Vs ASM'!$B$2:$L$1000,11,0)),0,(VLOOKUP(C1449,'WI Vs ASM'!$B$2:$L$1000,11,0)))</f>
        <v>Phillip Mclean</v>
      </c>
      <c r="U1449" s="11" t="e">
        <f t="shared" si="620"/>
        <v>#VALUE!</v>
      </c>
      <c r="V1449" s="11" t="str">
        <f t="shared" si="614"/>
        <v>No</v>
      </c>
      <c r="W1449" s="11" t="str">
        <f t="shared" si="615"/>
        <v>No</v>
      </c>
      <c r="X1449" s="11" t="str">
        <f t="shared" si="616"/>
        <v>No</v>
      </c>
      <c r="Y1449" s="11" t="str">
        <f t="shared" si="617"/>
        <v>No</v>
      </c>
      <c r="Z1449" s="11" t="str">
        <f t="shared" si="618"/>
        <v>No</v>
      </c>
      <c r="AA1449" s="11" t="str">
        <f t="shared" si="621"/>
        <v>No</v>
      </c>
      <c r="AB1449" s="11">
        <f>IF(ISERROR(VLOOKUP(U1449,'ITWR Dump'!$A$2:$Y$5000,24,0)),0,(VLOOKUP('ILC Report'!U1449,'ITWR Dump'!$A$2:$Y$5000,24,0)))</f>
        <v>0</v>
      </c>
      <c r="AC1449" s="11" t="str">
        <f t="shared" si="622"/>
        <v>No</v>
      </c>
      <c r="AD1449" s="11" t="str">
        <f t="shared" si="623"/>
        <v/>
      </c>
      <c r="AE1449" s="11">
        <f>IF(ISERROR(VLOOKUP(U1449,'ITWR Dump'!$A$2:$Y$5000,13,0)),0,(VLOOKUP(U1449,'ITWR Dump'!$A$2:$Y$5000,13,0)))</f>
        <v>0</v>
      </c>
      <c r="AF1449" s="11">
        <f>IF(ISERROR(VLOOKUP(U1449,'ITWR Dump'!$A$2:$Y$5000,11,0)),0,(VLOOKUP(U1449,'ITWR Dump'!$A$2:$Y$5000,11,0)))</f>
        <v>0</v>
      </c>
      <c r="AG1449" s="11">
        <f>IF(ISERROR(VLOOKUP(U1449,'ITWR Dump'!$A$2:$Y$5000,2,0)),0,(VLOOKUP(U1449,'ITWR Dump'!$A$2:$Y$5000,2,0)))</f>
        <v>0</v>
      </c>
      <c r="AH1449" s="11">
        <f>IF(ISERROR(VLOOKUP(U1449,'ITWR Dump'!$A$2:$Y$5000,14,0)),0,(VLOOKUP(U1449,'ITWR Dump'!$A$2:$Y$5000,14,0)))</f>
        <v>0</v>
      </c>
      <c r="AI1449" s="11" t="str">
        <f t="shared" si="624"/>
        <v>54-Knowledge Transfer/Training Offshore</v>
      </c>
      <c r="AJ1449" s="11" t="str">
        <f t="shared" si="625"/>
        <v>Offshore</v>
      </c>
      <c r="AK1449" s="11" t="str">
        <f>IF(ISERROR(VLOOKUP(A1449,'Team Data'!$C$2:$U$213,17,0)),0,(VLOOKUP(A1449,'Team Data'!$C$2:$U$213,17,0)))</f>
        <v>IMS and FN</v>
      </c>
      <c r="AL1449" s="11" t="str">
        <f t="shared" si="626"/>
        <v>2017-04-24</v>
      </c>
      <c r="AM1449" s="11">
        <f>IF(ISERROR(VLOOKUP(U1449,'ITWR Dump'!$A$2:$Y$5000,16,0)),0,(VLOOKUP(U1449,'ITWR Dump'!$A$2:$Y$5000,16,0)))</f>
        <v>0</v>
      </c>
      <c r="AN1449" s="11">
        <f>IF(ISERROR(VLOOKUP(U1449,'ITWR Dump'!$A$2:$Y$5000,18,0)),0,(VLOOKUP(U1449,'ITWR Dump'!$A$2:$Y$5000,18,0)))</f>
        <v>0</v>
      </c>
      <c r="AO1449" s="11">
        <f>IF(ISERROR(VLOOKUP(U1449,'ITWR Dump'!$A$2:$Y$5000,25,0)),0,(VLOOKUP('ILC Report'!U1449,'ITWR Dump'!$A$2:$Y$5000,25,0)))</f>
        <v>0</v>
      </c>
      <c r="AP1449" s="11">
        <f t="shared" si="627"/>
        <v>0</v>
      </c>
      <c r="AQ1449" s="26">
        <f t="shared" si="628"/>
        <v>0</v>
      </c>
      <c r="AR1449" s="26">
        <f t="shared" si="629"/>
        <v>0</v>
      </c>
      <c r="AS1449" s="26">
        <f t="shared" si="630"/>
        <v>0</v>
      </c>
      <c r="AT1449" s="26">
        <f t="shared" si="631"/>
        <v>0</v>
      </c>
      <c r="AU1449" s="26">
        <f t="shared" si="632"/>
        <v>0</v>
      </c>
      <c r="AV1449" s="26">
        <f t="shared" si="633"/>
        <v>0</v>
      </c>
      <c r="AW1449" s="11" t="s">
        <v>653</v>
      </c>
      <c r="AX1449" s="11" t="str">
        <f>VLOOKUP(L1449,Group!$A$2:$B$1000,2,0)</f>
        <v>Maintenance</v>
      </c>
      <c r="AY1449" s="11">
        <f>IF(ISERROR(VLOOKUP(U1449,'ITWR Dump'!$A$2:$Y$5000,15,0)),0,(VLOOKUP('ILC Report'!U1449,'ITWR Dump'!$A$2:$Y$5000,15,0)))</f>
        <v>0</v>
      </c>
      <c r="AZ1449" s="11" t="str">
        <f t="shared" si="634"/>
        <v>No</v>
      </c>
      <c r="BA1449" s="11" t="str">
        <f t="shared" si="635"/>
        <v>BKI</v>
      </c>
      <c r="BB1449" s="11" t="str">
        <f t="shared" si="636"/>
        <v>KT</v>
      </c>
      <c r="BC1449" s="11" t="str">
        <f t="shared" si="637"/>
        <v>No</v>
      </c>
    </row>
    <row r="1450" spans="1:55" x14ac:dyDescent="0.3">
      <c r="A1450" s="11" t="s">
        <v>137</v>
      </c>
      <c r="B1450" s="11" t="s">
        <v>1885</v>
      </c>
      <c r="C1450" s="11" t="s">
        <v>566</v>
      </c>
      <c r="D1450" s="11" t="s">
        <v>2650</v>
      </c>
      <c r="E1450" s="38" t="s">
        <v>2902</v>
      </c>
      <c r="F1450" s="11">
        <v>44</v>
      </c>
      <c r="G1450" s="40" t="s">
        <v>218</v>
      </c>
      <c r="H1450" s="11" t="str">
        <f t="shared" si="619"/>
        <v>Regular</v>
      </c>
      <c r="I1450" s="11" t="str">
        <f t="shared" si="611"/>
        <v>INDIA</v>
      </c>
      <c r="J1450" s="11" t="str">
        <f>IF(ISERROR(VLOOKUP(C1450,'WI Vs ASM'!$B$2:$E$1000,4,0)),0,(VLOOKUP(C1450,'WI Vs ASM'!$B$2:$E$1000,4,0)))</f>
        <v>Offshore</v>
      </c>
      <c r="K1450" s="11" t="str">
        <f>IF(ISERROR(VLOOKUP(C1450,'WI Vs ASM'!$B$2:$F$1000,5,0)),0,(VLOOKUP(C1450,'WI Vs ASM'!$B$2:$F$1000,5,0)))</f>
        <v>01-Fixed Price</v>
      </c>
      <c r="L1450" s="11" t="str">
        <f>IF(ISERROR(VLOOKUP(C1450,'WI Vs ASM'!$B$2:$D$1000,3,0)),0,(VLOOKUP(C1450,'WI Vs ASM'!$B$2:$D$1000,3,0)))</f>
        <v>01-Maintenance Offshore</v>
      </c>
      <c r="M1450" s="11" t="str">
        <f>IF(ISERROR(VLOOKUP(C1450,'WI Vs ASM'!$B$2:$I$1000,8,0)),0,(VLOOKUP(C1450,'WI Vs ASM'!$B$2:$I$1000,8,0)))</f>
        <v>Rahul Soman</v>
      </c>
      <c r="N1450" s="11" t="str">
        <f>IF(ISERROR(VLOOKUP(C1450,'WI Vs ASM'!$B$2:$G$1000,6,0)),0,(VLOOKUP(C1450,'WI Vs ASM'!$B$2:$G$1000,6,0)))</f>
        <v>Claims</v>
      </c>
      <c r="O1450" s="11" t="str">
        <f>IF(ISERROR(VLOOKUP(C1450,'WI Vs ASM'!$B$2:$H$1000,7,0)),0,(VLOOKUP(C1450,'WI Vs ASM'!$B$2:$H$1000,7,0)))</f>
        <v>Claims</v>
      </c>
      <c r="P1450" s="11" t="str">
        <f t="shared" si="612"/>
        <v>May-17</v>
      </c>
      <c r="Q1450" s="11" t="str">
        <f t="shared" si="613"/>
        <v>Q2</v>
      </c>
      <c r="R1450" s="11" t="str">
        <f>IF(ISERROR(VLOOKUP(C1450,'WI Vs ASM'!$B$2:$J$1000,9,0)),0,(VLOOKUP(C1450,'WI Vs ASM'!$B$2:$J$1000,9,0)))</f>
        <v>Jyothi Pai</v>
      </c>
      <c r="S1450" s="11" t="str">
        <f>IF(ISERROR(VLOOKUP(C1450,'WI Vs ASM'!$B$2:$K$1000,10,0)),0,(VLOOKUP(C1450,'WI Vs ASM'!$B$2:$K$1000,10,0)))</f>
        <v>Dana D. Smith</v>
      </c>
      <c r="T1450" s="11" t="str">
        <f>IF(ISERROR(VLOOKUP(C1450,'WI Vs ASM'!$B$2:$L$1000,11,0)),0,(VLOOKUP(C1450,'WI Vs ASM'!$B$2:$L$1000,11,0)))</f>
        <v>Phillip Mclean</v>
      </c>
      <c r="U1450" s="11" t="str">
        <f t="shared" si="620"/>
        <v>WR736001</v>
      </c>
      <c r="V1450" s="11" t="str">
        <f t="shared" si="614"/>
        <v>No</v>
      </c>
      <c r="W1450" s="11" t="str">
        <f t="shared" si="615"/>
        <v>Yes</v>
      </c>
      <c r="X1450" s="11" t="str">
        <f t="shared" si="616"/>
        <v>No</v>
      </c>
      <c r="Y1450" s="11" t="str">
        <f t="shared" si="617"/>
        <v>No</v>
      </c>
      <c r="Z1450" s="11" t="str">
        <f t="shared" si="618"/>
        <v>No</v>
      </c>
      <c r="AA1450" s="11" t="str">
        <f t="shared" si="621"/>
        <v>No</v>
      </c>
      <c r="AB1450" s="11">
        <f>IF(ISERROR(VLOOKUP(U1450,'ITWR Dump'!$A$2:$Y$5000,24,0)),0,(VLOOKUP('ILC Report'!U1450,'ITWR Dump'!$A$2:$Y$5000,24,0)))</f>
        <v>0</v>
      </c>
      <c r="AC1450" s="11" t="str">
        <f t="shared" si="622"/>
        <v>No</v>
      </c>
      <c r="AD1450" s="11" t="str">
        <f t="shared" si="623"/>
        <v/>
      </c>
      <c r="AE1450" s="11">
        <f>IF(ISERROR(VLOOKUP(U1450,'ITWR Dump'!$A$2:$Y$5000,13,0)),0,(VLOOKUP(U1450,'ITWR Dump'!$A$2:$Y$5000,13,0)))</f>
        <v>0</v>
      </c>
      <c r="AF1450" s="11">
        <f>IF(ISERROR(VLOOKUP(U1450,'ITWR Dump'!$A$2:$Y$5000,11,0)),0,(VLOOKUP(U1450,'ITWR Dump'!$A$2:$Y$5000,11,0)))</f>
        <v>0</v>
      </c>
      <c r="AG1450" s="11">
        <f>IF(ISERROR(VLOOKUP(U1450,'ITWR Dump'!$A$2:$Y$5000,2,0)),0,(VLOOKUP(U1450,'ITWR Dump'!$A$2:$Y$5000,2,0)))</f>
        <v>0</v>
      </c>
      <c r="AH1450" s="11">
        <f>IF(ISERROR(VLOOKUP(U1450,'ITWR Dump'!$A$2:$Y$5000,14,0)),0,(VLOOKUP(U1450,'ITWR Dump'!$A$2:$Y$5000,14,0)))</f>
        <v>0</v>
      </c>
      <c r="AI1450" s="11" t="str">
        <f t="shared" si="624"/>
        <v>01-Maintenance Offshore</v>
      </c>
      <c r="AJ1450" s="11" t="str">
        <f t="shared" si="625"/>
        <v>Offshore</v>
      </c>
      <c r="AK1450" s="11" t="str">
        <f>IF(ISERROR(VLOOKUP(A1450,'Team Data'!$C$2:$U$213,17,0)),0,(VLOOKUP(A1450,'Team Data'!$C$2:$U$213,17,0)))</f>
        <v>IMS and FN</v>
      </c>
      <c r="AL1450" s="11" t="str">
        <f t="shared" si="626"/>
        <v>2017-04-24</v>
      </c>
      <c r="AM1450" s="11">
        <f>IF(ISERROR(VLOOKUP(U1450,'ITWR Dump'!$A$2:$Y$5000,16,0)),0,(VLOOKUP(U1450,'ITWR Dump'!$A$2:$Y$5000,16,0)))</f>
        <v>0</v>
      </c>
      <c r="AN1450" s="11">
        <f>IF(ISERROR(VLOOKUP(U1450,'ITWR Dump'!$A$2:$Y$5000,18,0)),0,(VLOOKUP(U1450,'ITWR Dump'!$A$2:$Y$5000,18,0)))</f>
        <v>0</v>
      </c>
      <c r="AO1450" s="11">
        <f>IF(ISERROR(VLOOKUP(U1450,'ITWR Dump'!$A$2:$Y$5000,25,0)),0,(VLOOKUP('ILC Report'!U1450,'ITWR Dump'!$A$2:$Y$5000,25,0)))</f>
        <v>0</v>
      </c>
      <c r="AP1450" s="11">
        <f t="shared" si="627"/>
        <v>0</v>
      </c>
      <c r="AQ1450" s="26">
        <f t="shared" si="628"/>
        <v>0</v>
      </c>
      <c r="AR1450" s="26">
        <f t="shared" si="629"/>
        <v>0</v>
      </c>
      <c r="AS1450" s="26">
        <f t="shared" si="630"/>
        <v>0</v>
      </c>
      <c r="AT1450" s="26">
        <f t="shared" si="631"/>
        <v>0</v>
      </c>
      <c r="AU1450" s="26">
        <f t="shared" si="632"/>
        <v>0</v>
      </c>
      <c r="AV1450" s="26">
        <f t="shared" si="633"/>
        <v>0</v>
      </c>
      <c r="AW1450" s="11" t="s">
        <v>653</v>
      </c>
      <c r="AX1450" s="11" t="str">
        <f>VLOOKUP(L1450,Group!$A$2:$B$1000,2,0)</f>
        <v>Maintenance</v>
      </c>
      <c r="AY1450" s="11">
        <f>IF(ISERROR(VLOOKUP(U1450,'ITWR Dump'!$A$2:$Y$5000,15,0)),0,(VLOOKUP('ILC Report'!U1450,'ITWR Dump'!$A$2:$Y$5000,15,0)))</f>
        <v>0</v>
      </c>
      <c r="AZ1450" s="11" t="str">
        <f t="shared" si="634"/>
        <v>Yes</v>
      </c>
      <c r="BA1450" s="11" t="str">
        <f t="shared" si="635"/>
        <v>BKI</v>
      </c>
      <c r="BB1450" s="11" t="str">
        <f t="shared" si="636"/>
        <v>MN</v>
      </c>
      <c r="BC1450" s="11" t="str">
        <f t="shared" si="637"/>
        <v>No</v>
      </c>
    </row>
    <row r="1451" spans="1:55" x14ac:dyDescent="0.3">
      <c r="A1451" s="11" t="s">
        <v>137</v>
      </c>
      <c r="B1451" s="11" t="s">
        <v>1885</v>
      </c>
      <c r="C1451" s="11" t="s">
        <v>564</v>
      </c>
      <c r="D1451" s="11" t="s">
        <v>2425</v>
      </c>
      <c r="E1451" s="38" t="s">
        <v>2903</v>
      </c>
      <c r="F1451" s="11">
        <v>2</v>
      </c>
      <c r="G1451" s="40" t="s">
        <v>218</v>
      </c>
      <c r="H1451" s="11" t="str">
        <f t="shared" si="619"/>
        <v>Regular</v>
      </c>
      <c r="I1451" s="11" t="str">
        <f t="shared" si="611"/>
        <v>INDIA</v>
      </c>
      <c r="J1451" s="11" t="str">
        <f>IF(ISERROR(VLOOKUP(C1451,'WI Vs ASM'!$B$2:$E$1000,4,0)),0,(VLOOKUP(C1451,'WI Vs ASM'!$B$2:$E$1000,4,0)))</f>
        <v>Offshore</v>
      </c>
      <c r="K1451" s="11" t="str">
        <f>IF(ISERROR(VLOOKUP(C1451,'WI Vs ASM'!$B$2:$F$1000,5,0)),0,(VLOOKUP(C1451,'WI Vs ASM'!$B$2:$F$1000,5,0)))</f>
        <v>09-NonBillable</v>
      </c>
      <c r="L1451" s="11" t="str">
        <f>IF(ISERROR(VLOOKUP(C1451,'WI Vs ASM'!$B$2:$D$1000,3,0)),0,(VLOOKUP(C1451,'WI Vs ASM'!$B$2:$D$1000,3,0)))</f>
        <v>54-Knowledge Transfer/Training Offshore</v>
      </c>
      <c r="M1451" s="11" t="str">
        <f>IF(ISERROR(VLOOKUP(C1451,'WI Vs ASM'!$B$2:$I$1000,8,0)),0,(VLOOKUP(C1451,'WI Vs ASM'!$B$2:$I$1000,8,0)))</f>
        <v>Prakash Varadachari</v>
      </c>
      <c r="N1451" s="11" t="str">
        <f>IF(ISERROR(VLOOKUP(C1451,'WI Vs ASM'!$B$2:$G$1000,6,0)),0,(VLOOKUP(C1451,'WI Vs ASM'!$B$2:$G$1000,6,0)))</f>
        <v>Claims</v>
      </c>
      <c r="O1451" s="11" t="str">
        <f>IF(ISERROR(VLOOKUP(C1451,'WI Vs ASM'!$B$2:$H$1000,7,0)),0,(VLOOKUP(C1451,'WI Vs ASM'!$B$2:$H$1000,7,0)))</f>
        <v>Claims</v>
      </c>
      <c r="P1451" s="11" t="str">
        <f t="shared" si="612"/>
        <v>May-17</v>
      </c>
      <c r="Q1451" s="11" t="str">
        <f t="shared" si="613"/>
        <v>Q2</v>
      </c>
      <c r="R1451" s="11" t="str">
        <f>IF(ISERROR(VLOOKUP(C1451,'WI Vs ASM'!$B$2:$J$1000,9,0)),0,(VLOOKUP(C1451,'WI Vs ASM'!$B$2:$J$1000,9,0)))</f>
        <v>Chandraprabha Palaniswamy</v>
      </c>
      <c r="S1451" s="11" t="str">
        <f>IF(ISERROR(VLOOKUP(C1451,'WI Vs ASM'!$B$2:$K$1000,10,0)),0,(VLOOKUP(C1451,'WI Vs ASM'!$B$2:$K$1000,10,0)))</f>
        <v>Dana D. Smith</v>
      </c>
      <c r="T1451" s="11" t="str">
        <f>IF(ISERROR(VLOOKUP(C1451,'WI Vs ASM'!$B$2:$L$1000,11,0)),0,(VLOOKUP(C1451,'WI Vs ASM'!$B$2:$L$1000,11,0)))</f>
        <v>Phillip Mclean</v>
      </c>
      <c r="U1451" s="11" t="e">
        <f t="shared" si="620"/>
        <v>#VALUE!</v>
      </c>
      <c r="V1451" s="11" t="str">
        <f t="shared" si="614"/>
        <v>No</v>
      </c>
      <c r="W1451" s="11" t="str">
        <f t="shared" si="615"/>
        <v>No</v>
      </c>
      <c r="X1451" s="11" t="str">
        <f t="shared" si="616"/>
        <v>No</v>
      </c>
      <c r="Y1451" s="11" t="str">
        <f t="shared" si="617"/>
        <v>No</v>
      </c>
      <c r="Z1451" s="11" t="str">
        <f t="shared" si="618"/>
        <v>No</v>
      </c>
      <c r="AA1451" s="11" t="str">
        <f t="shared" si="621"/>
        <v>No</v>
      </c>
      <c r="AB1451" s="11">
        <f>IF(ISERROR(VLOOKUP(U1451,'ITWR Dump'!$A$2:$Y$5000,24,0)),0,(VLOOKUP('ILC Report'!U1451,'ITWR Dump'!$A$2:$Y$5000,24,0)))</f>
        <v>0</v>
      </c>
      <c r="AC1451" s="11" t="str">
        <f t="shared" si="622"/>
        <v>No</v>
      </c>
      <c r="AD1451" s="11" t="str">
        <f t="shared" si="623"/>
        <v/>
      </c>
      <c r="AE1451" s="11">
        <f>IF(ISERROR(VLOOKUP(U1451,'ITWR Dump'!$A$2:$Y$5000,13,0)),0,(VLOOKUP(U1451,'ITWR Dump'!$A$2:$Y$5000,13,0)))</f>
        <v>0</v>
      </c>
      <c r="AF1451" s="11">
        <f>IF(ISERROR(VLOOKUP(U1451,'ITWR Dump'!$A$2:$Y$5000,11,0)),0,(VLOOKUP(U1451,'ITWR Dump'!$A$2:$Y$5000,11,0)))</f>
        <v>0</v>
      </c>
      <c r="AG1451" s="11">
        <f>IF(ISERROR(VLOOKUP(U1451,'ITWR Dump'!$A$2:$Y$5000,2,0)),0,(VLOOKUP(U1451,'ITWR Dump'!$A$2:$Y$5000,2,0)))</f>
        <v>0</v>
      </c>
      <c r="AH1451" s="11">
        <f>IF(ISERROR(VLOOKUP(U1451,'ITWR Dump'!$A$2:$Y$5000,14,0)),0,(VLOOKUP(U1451,'ITWR Dump'!$A$2:$Y$5000,14,0)))</f>
        <v>0</v>
      </c>
      <c r="AI1451" s="11" t="str">
        <f t="shared" si="624"/>
        <v>54-Knowledge Transfer/Training Offshore</v>
      </c>
      <c r="AJ1451" s="11" t="str">
        <f t="shared" si="625"/>
        <v>Offshore</v>
      </c>
      <c r="AK1451" s="11" t="str">
        <f>IF(ISERROR(VLOOKUP(A1451,'Team Data'!$C$2:$U$213,17,0)),0,(VLOOKUP(A1451,'Team Data'!$C$2:$U$213,17,0)))</f>
        <v>IMS and FN</v>
      </c>
      <c r="AL1451" s="11" t="str">
        <f t="shared" si="626"/>
        <v>2017-04-24</v>
      </c>
      <c r="AM1451" s="11">
        <f>IF(ISERROR(VLOOKUP(U1451,'ITWR Dump'!$A$2:$Y$5000,16,0)),0,(VLOOKUP(U1451,'ITWR Dump'!$A$2:$Y$5000,16,0)))</f>
        <v>0</v>
      </c>
      <c r="AN1451" s="11">
        <f>IF(ISERROR(VLOOKUP(U1451,'ITWR Dump'!$A$2:$Y$5000,18,0)),0,(VLOOKUP(U1451,'ITWR Dump'!$A$2:$Y$5000,18,0)))</f>
        <v>0</v>
      </c>
      <c r="AO1451" s="11">
        <f>IF(ISERROR(VLOOKUP(U1451,'ITWR Dump'!$A$2:$Y$5000,25,0)),0,(VLOOKUP('ILC Report'!U1451,'ITWR Dump'!$A$2:$Y$5000,25,0)))</f>
        <v>0</v>
      </c>
      <c r="AP1451" s="11">
        <f t="shared" si="627"/>
        <v>0</v>
      </c>
      <c r="AQ1451" s="26">
        <f t="shared" si="628"/>
        <v>0</v>
      </c>
      <c r="AR1451" s="26">
        <f t="shared" si="629"/>
        <v>0</v>
      </c>
      <c r="AS1451" s="26">
        <f t="shared" si="630"/>
        <v>0</v>
      </c>
      <c r="AT1451" s="26">
        <f t="shared" si="631"/>
        <v>0</v>
      </c>
      <c r="AU1451" s="26">
        <f t="shared" si="632"/>
        <v>0</v>
      </c>
      <c r="AV1451" s="26">
        <f t="shared" si="633"/>
        <v>0</v>
      </c>
      <c r="AW1451" s="11" t="s">
        <v>653</v>
      </c>
      <c r="AX1451" s="11" t="str">
        <f>VLOOKUP(L1451,Group!$A$2:$B$1000,2,0)</f>
        <v>Maintenance</v>
      </c>
      <c r="AY1451" s="11">
        <f>IF(ISERROR(VLOOKUP(U1451,'ITWR Dump'!$A$2:$Y$5000,15,0)),0,(VLOOKUP('ILC Report'!U1451,'ITWR Dump'!$A$2:$Y$5000,15,0)))</f>
        <v>0</v>
      </c>
      <c r="AZ1451" s="11" t="str">
        <f t="shared" si="634"/>
        <v>No</v>
      </c>
      <c r="BA1451" s="11" t="str">
        <f t="shared" si="635"/>
        <v>BKI</v>
      </c>
      <c r="BB1451" s="11" t="str">
        <f t="shared" si="636"/>
        <v>KT</v>
      </c>
      <c r="BC1451" s="11" t="str">
        <f t="shared" si="637"/>
        <v>No</v>
      </c>
    </row>
    <row r="1452" spans="1:55" x14ac:dyDescent="0.3">
      <c r="A1452" s="11" t="s">
        <v>137</v>
      </c>
      <c r="B1452" s="11" t="s">
        <v>1885</v>
      </c>
      <c r="C1452" s="11" t="s">
        <v>562</v>
      </c>
      <c r="D1452" s="11" t="s">
        <v>2649</v>
      </c>
      <c r="E1452" s="38" t="s">
        <v>2903</v>
      </c>
      <c r="F1452" s="11">
        <v>34</v>
      </c>
      <c r="G1452" s="40" t="s">
        <v>218</v>
      </c>
      <c r="H1452" s="11" t="str">
        <f t="shared" si="619"/>
        <v>Regular</v>
      </c>
      <c r="I1452" s="11" t="str">
        <f t="shared" si="611"/>
        <v>INDIA</v>
      </c>
      <c r="J1452" s="11" t="str">
        <f>IF(ISERROR(VLOOKUP(C1452,'WI Vs ASM'!$B$2:$E$1000,4,0)),0,(VLOOKUP(C1452,'WI Vs ASM'!$B$2:$E$1000,4,0)))</f>
        <v>Offshore</v>
      </c>
      <c r="K1452" s="11" t="str">
        <f>IF(ISERROR(VLOOKUP(C1452,'WI Vs ASM'!$B$2:$F$1000,5,0)),0,(VLOOKUP(C1452,'WI Vs ASM'!$B$2:$F$1000,5,0)))</f>
        <v>02-Variable Billable</v>
      </c>
      <c r="L1452" s="11" t="str">
        <f>IF(ISERROR(VLOOKUP(C1452,'WI Vs ASM'!$B$2:$D$1000,3,0)),0,(VLOOKUP(C1452,'WI Vs ASM'!$B$2:$D$1000,3,0)))</f>
        <v>11-Enhancement Offshore</v>
      </c>
      <c r="M1452" s="11" t="str">
        <f>IF(ISERROR(VLOOKUP(C1452,'WI Vs ASM'!$B$2:$I$1000,8,0)),0,(VLOOKUP(C1452,'WI Vs ASM'!$B$2:$I$1000,8,0)))</f>
        <v>Prakash Varadachari</v>
      </c>
      <c r="N1452" s="11" t="str">
        <f>IF(ISERROR(VLOOKUP(C1452,'WI Vs ASM'!$B$2:$G$1000,6,0)),0,(VLOOKUP(C1452,'WI Vs ASM'!$B$2:$G$1000,6,0)))</f>
        <v>Claims</v>
      </c>
      <c r="O1452" s="11" t="str">
        <f>IF(ISERROR(VLOOKUP(C1452,'WI Vs ASM'!$B$2:$H$1000,7,0)),0,(VLOOKUP(C1452,'WI Vs ASM'!$B$2:$H$1000,7,0)))</f>
        <v>Claims</v>
      </c>
      <c r="P1452" s="11" t="str">
        <f t="shared" si="612"/>
        <v>May-17</v>
      </c>
      <c r="Q1452" s="11" t="str">
        <f t="shared" si="613"/>
        <v>Q2</v>
      </c>
      <c r="R1452" s="11" t="str">
        <f>IF(ISERROR(VLOOKUP(C1452,'WI Vs ASM'!$B$2:$J$1000,9,0)),0,(VLOOKUP(C1452,'WI Vs ASM'!$B$2:$J$1000,9,0)))</f>
        <v>Chandraprabha Palaniswamy</v>
      </c>
      <c r="S1452" s="11" t="str">
        <f>IF(ISERROR(VLOOKUP(C1452,'WI Vs ASM'!$B$2:$K$1000,10,0)),0,(VLOOKUP(C1452,'WI Vs ASM'!$B$2:$K$1000,10,0)))</f>
        <v>Dana D. Smith</v>
      </c>
      <c r="T1452" s="11" t="str">
        <f>IF(ISERROR(VLOOKUP(C1452,'WI Vs ASM'!$B$2:$L$1000,11,0)),0,(VLOOKUP(C1452,'WI Vs ASM'!$B$2:$L$1000,11,0)))</f>
        <v>Phillip Mclean</v>
      </c>
      <c r="U1452" s="11" t="str">
        <f t="shared" si="620"/>
        <v>WR635406</v>
      </c>
      <c r="V1452" s="11" t="str">
        <f t="shared" si="614"/>
        <v>No</v>
      </c>
      <c r="W1452" s="11" t="str">
        <f t="shared" si="615"/>
        <v>Yes</v>
      </c>
      <c r="X1452" s="11" t="str">
        <f t="shared" si="616"/>
        <v>No</v>
      </c>
      <c r="Y1452" s="11" t="str">
        <f t="shared" si="617"/>
        <v>No</v>
      </c>
      <c r="Z1452" s="11" t="str">
        <f t="shared" si="618"/>
        <v>No</v>
      </c>
      <c r="AA1452" s="11" t="str">
        <f t="shared" si="621"/>
        <v>No</v>
      </c>
      <c r="AB1452" s="11">
        <f>IF(ISERROR(VLOOKUP(U1452,'ITWR Dump'!$A$2:$Y$5000,24,0)),0,(VLOOKUP('ILC Report'!U1452,'ITWR Dump'!$A$2:$Y$5000,24,0)))</f>
        <v>0</v>
      </c>
      <c r="AC1452" s="11" t="str">
        <f t="shared" si="622"/>
        <v>No</v>
      </c>
      <c r="AD1452" s="11" t="str">
        <f t="shared" si="623"/>
        <v/>
      </c>
      <c r="AE1452" s="11">
        <f>IF(ISERROR(VLOOKUP(U1452,'ITWR Dump'!$A$2:$Y$5000,13,0)),0,(VLOOKUP(U1452,'ITWR Dump'!$A$2:$Y$5000,13,0)))</f>
        <v>0</v>
      </c>
      <c r="AF1452" s="11">
        <f>IF(ISERROR(VLOOKUP(U1452,'ITWR Dump'!$A$2:$Y$5000,11,0)),0,(VLOOKUP(U1452,'ITWR Dump'!$A$2:$Y$5000,11,0)))</f>
        <v>0</v>
      </c>
      <c r="AG1452" s="11">
        <f>IF(ISERROR(VLOOKUP(U1452,'ITWR Dump'!$A$2:$Y$5000,2,0)),0,(VLOOKUP(U1452,'ITWR Dump'!$A$2:$Y$5000,2,0)))</f>
        <v>0</v>
      </c>
      <c r="AH1452" s="11">
        <f>IF(ISERROR(VLOOKUP(U1452,'ITWR Dump'!$A$2:$Y$5000,14,0)),0,(VLOOKUP(U1452,'ITWR Dump'!$A$2:$Y$5000,14,0)))</f>
        <v>0</v>
      </c>
      <c r="AI1452" s="11" t="str">
        <f t="shared" si="624"/>
        <v>11-Enhancement Offshore</v>
      </c>
      <c r="AJ1452" s="11" t="str">
        <f t="shared" si="625"/>
        <v>Offshore</v>
      </c>
      <c r="AK1452" s="11" t="str">
        <f>IF(ISERROR(VLOOKUP(A1452,'Team Data'!$C$2:$U$213,17,0)),0,(VLOOKUP(A1452,'Team Data'!$C$2:$U$213,17,0)))</f>
        <v>IMS and FN</v>
      </c>
      <c r="AL1452" s="11" t="str">
        <f t="shared" si="626"/>
        <v>2017-04-24</v>
      </c>
      <c r="AM1452" s="11">
        <f>IF(ISERROR(VLOOKUP(U1452,'ITWR Dump'!$A$2:$Y$5000,16,0)),0,(VLOOKUP(U1452,'ITWR Dump'!$A$2:$Y$5000,16,0)))</f>
        <v>0</v>
      </c>
      <c r="AN1452" s="11">
        <f>IF(ISERROR(VLOOKUP(U1452,'ITWR Dump'!$A$2:$Y$5000,18,0)),0,(VLOOKUP(U1452,'ITWR Dump'!$A$2:$Y$5000,18,0)))</f>
        <v>0</v>
      </c>
      <c r="AO1452" s="11">
        <f>IF(ISERROR(VLOOKUP(U1452,'ITWR Dump'!$A$2:$Y$5000,25,0)),0,(VLOOKUP('ILC Report'!U1452,'ITWR Dump'!$A$2:$Y$5000,25,0)))</f>
        <v>0</v>
      </c>
      <c r="AP1452" s="11">
        <f t="shared" si="627"/>
        <v>0</v>
      </c>
      <c r="AQ1452" s="26">
        <f t="shared" si="628"/>
        <v>0</v>
      </c>
      <c r="AR1452" s="26">
        <f t="shared" si="629"/>
        <v>0</v>
      </c>
      <c r="AS1452" s="26">
        <f t="shared" si="630"/>
        <v>0</v>
      </c>
      <c r="AT1452" s="26">
        <f t="shared" si="631"/>
        <v>0</v>
      </c>
      <c r="AU1452" s="26">
        <f t="shared" si="632"/>
        <v>0</v>
      </c>
      <c r="AV1452" s="26">
        <f t="shared" si="633"/>
        <v>0</v>
      </c>
      <c r="AW1452" s="11" t="s">
        <v>653</v>
      </c>
      <c r="AX1452" s="11" t="str">
        <f>VLOOKUP(L1452,Group!$A$2:$B$1000,2,0)</f>
        <v>Enhancement</v>
      </c>
      <c r="AY1452" s="11">
        <f>IF(ISERROR(VLOOKUP(U1452,'ITWR Dump'!$A$2:$Y$5000,15,0)),0,(VLOOKUP('ILC Report'!U1452,'ITWR Dump'!$A$2:$Y$5000,15,0)))</f>
        <v>0</v>
      </c>
      <c r="AZ1452" s="11" t="str">
        <f t="shared" si="634"/>
        <v>No</v>
      </c>
      <c r="BA1452" s="11" t="str">
        <f t="shared" si="635"/>
        <v>BKI</v>
      </c>
      <c r="BB1452" s="11" t="str">
        <f t="shared" si="636"/>
        <v>ES</v>
      </c>
      <c r="BC1452" s="11" t="str">
        <f t="shared" si="637"/>
        <v>No</v>
      </c>
    </row>
    <row r="1453" spans="1:55" x14ac:dyDescent="0.3">
      <c r="A1453" s="11" t="s">
        <v>137</v>
      </c>
      <c r="B1453" s="11" t="s">
        <v>1885</v>
      </c>
      <c r="C1453" s="11" t="s">
        <v>564</v>
      </c>
      <c r="D1453" s="11" t="s">
        <v>2425</v>
      </c>
      <c r="E1453" s="38" t="s">
        <v>2904</v>
      </c>
      <c r="F1453" s="11">
        <v>4</v>
      </c>
      <c r="G1453" s="40" t="s">
        <v>218</v>
      </c>
      <c r="H1453" s="11" t="str">
        <f t="shared" si="619"/>
        <v>Regular</v>
      </c>
      <c r="I1453" s="11" t="str">
        <f t="shared" si="611"/>
        <v>INDIA</v>
      </c>
      <c r="J1453" s="11" t="str">
        <f>IF(ISERROR(VLOOKUP(C1453,'WI Vs ASM'!$B$2:$E$1000,4,0)),0,(VLOOKUP(C1453,'WI Vs ASM'!$B$2:$E$1000,4,0)))</f>
        <v>Offshore</v>
      </c>
      <c r="K1453" s="11" t="str">
        <f>IF(ISERROR(VLOOKUP(C1453,'WI Vs ASM'!$B$2:$F$1000,5,0)),0,(VLOOKUP(C1453,'WI Vs ASM'!$B$2:$F$1000,5,0)))</f>
        <v>09-NonBillable</v>
      </c>
      <c r="L1453" s="11" t="str">
        <f>IF(ISERROR(VLOOKUP(C1453,'WI Vs ASM'!$B$2:$D$1000,3,0)),0,(VLOOKUP(C1453,'WI Vs ASM'!$B$2:$D$1000,3,0)))</f>
        <v>54-Knowledge Transfer/Training Offshore</v>
      </c>
      <c r="M1453" s="11" t="str">
        <f>IF(ISERROR(VLOOKUP(C1453,'WI Vs ASM'!$B$2:$I$1000,8,0)),0,(VLOOKUP(C1453,'WI Vs ASM'!$B$2:$I$1000,8,0)))</f>
        <v>Prakash Varadachari</v>
      </c>
      <c r="N1453" s="11" t="str">
        <f>IF(ISERROR(VLOOKUP(C1453,'WI Vs ASM'!$B$2:$G$1000,6,0)),0,(VLOOKUP(C1453,'WI Vs ASM'!$B$2:$G$1000,6,0)))</f>
        <v>Claims</v>
      </c>
      <c r="O1453" s="11" t="str">
        <f>IF(ISERROR(VLOOKUP(C1453,'WI Vs ASM'!$B$2:$H$1000,7,0)),0,(VLOOKUP(C1453,'WI Vs ASM'!$B$2:$H$1000,7,0)))</f>
        <v>Claims</v>
      </c>
      <c r="P1453" s="11" t="str">
        <f t="shared" si="612"/>
        <v>May-17</v>
      </c>
      <c r="Q1453" s="11" t="str">
        <f t="shared" si="613"/>
        <v>Q2</v>
      </c>
      <c r="R1453" s="11" t="str">
        <f>IF(ISERROR(VLOOKUP(C1453,'WI Vs ASM'!$B$2:$J$1000,9,0)),0,(VLOOKUP(C1453,'WI Vs ASM'!$B$2:$J$1000,9,0)))</f>
        <v>Chandraprabha Palaniswamy</v>
      </c>
      <c r="S1453" s="11" t="str">
        <f>IF(ISERROR(VLOOKUP(C1453,'WI Vs ASM'!$B$2:$K$1000,10,0)),0,(VLOOKUP(C1453,'WI Vs ASM'!$B$2:$K$1000,10,0)))</f>
        <v>Dana D. Smith</v>
      </c>
      <c r="T1453" s="11" t="str">
        <f>IF(ISERROR(VLOOKUP(C1453,'WI Vs ASM'!$B$2:$L$1000,11,0)),0,(VLOOKUP(C1453,'WI Vs ASM'!$B$2:$L$1000,11,0)))</f>
        <v>Phillip Mclean</v>
      </c>
      <c r="U1453" s="11" t="e">
        <f t="shared" si="620"/>
        <v>#VALUE!</v>
      </c>
      <c r="V1453" s="11" t="str">
        <f t="shared" si="614"/>
        <v>No</v>
      </c>
      <c r="W1453" s="11" t="str">
        <f t="shared" si="615"/>
        <v>No</v>
      </c>
      <c r="X1453" s="11" t="str">
        <f t="shared" si="616"/>
        <v>No</v>
      </c>
      <c r="Y1453" s="11" t="str">
        <f t="shared" si="617"/>
        <v>No</v>
      </c>
      <c r="Z1453" s="11" t="str">
        <f t="shared" si="618"/>
        <v>No</v>
      </c>
      <c r="AA1453" s="11" t="str">
        <f t="shared" si="621"/>
        <v>No</v>
      </c>
      <c r="AB1453" s="11">
        <f>IF(ISERROR(VLOOKUP(U1453,'ITWR Dump'!$A$2:$Y$5000,24,0)),0,(VLOOKUP('ILC Report'!U1453,'ITWR Dump'!$A$2:$Y$5000,24,0)))</f>
        <v>0</v>
      </c>
      <c r="AC1453" s="11" t="str">
        <f t="shared" si="622"/>
        <v>No</v>
      </c>
      <c r="AD1453" s="11" t="str">
        <f t="shared" si="623"/>
        <v/>
      </c>
      <c r="AE1453" s="11">
        <f>IF(ISERROR(VLOOKUP(U1453,'ITWR Dump'!$A$2:$Y$5000,13,0)),0,(VLOOKUP(U1453,'ITWR Dump'!$A$2:$Y$5000,13,0)))</f>
        <v>0</v>
      </c>
      <c r="AF1453" s="11">
        <f>IF(ISERROR(VLOOKUP(U1453,'ITWR Dump'!$A$2:$Y$5000,11,0)),0,(VLOOKUP(U1453,'ITWR Dump'!$A$2:$Y$5000,11,0)))</f>
        <v>0</v>
      </c>
      <c r="AG1453" s="11">
        <f>IF(ISERROR(VLOOKUP(U1453,'ITWR Dump'!$A$2:$Y$5000,2,0)),0,(VLOOKUP(U1453,'ITWR Dump'!$A$2:$Y$5000,2,0)))</f>
        <v>0</v>
      </c>
      <c r="AH1453" s="11">
        <f>IF(ISERROR(VLOOKUP(U1453,'ITWR Dump'!$A$2:$Y$5000,14,0)),0,(VLOOKUP(U1453,'ITWR Dump'!$A$2:$Y$5000,14,0)))</f>
        <v>0</v>
      </c>
      <c r="AI1453" s="11" t="str">
        <f t="shared" si="624"/>
        <v>54-Knowledge Transfer/Training Offshore</v>
      </c>
      <c r="AJ1453" s="11" t="str">
        <f t="shared" si="625"/>
        <v>Offshore</v>
      </c>
      <c r="AK1453" s="11" t="str">
        <f>IF(ISERROR(VLOOKUP(A1453,'Team Data'!$C$2:$U$213,17,0)),0,(VLOOKUP(A1453,'Team Data'!$C$2:$U$213,17,0)))</f>
        <v>IMS and FN</v>
      </c>
      <c r="AL1453" s="11" t="str">
        <f t="shared" si="626"/>
        <v>2017-04-24</v>
      </c>
      <c r="AM1453" s="11">
        <f>IF(ISERROR(VLOOKUP(U1453,'ITWR Dump'!$A$2:$Y$5000,16,0)),0,(VLOOKUP(U1453,'ITWR Dump'!$A$2:$Y$5000,16,0)))</f>
        <v>0</v>
      </c>
      <c r="AN1453" s="11">
        <f>IF(ISERROR(VLOOKUP(U1453,'ITWR Dump'!$A$2:$Y$5000,18,0)),0,(VLOOKUP(U1453,'ITWR Dump'!$A$2:$Y$5000,18,0)))</f>
        <v>0</v>
      </c>
      <c r="AO1453" s="11">
        <f>IF(ISERROR(VLOOKUP(U1453,'ITWR Dump'!$A$2:$Y$5000,25,0)),0,(VLOOKUP('ILC Report'!U1453,'ITWR Dump'!$A$2:$Y$5000,25,0)))</f>
        <v>0</v>
      </c>
      <c r="AP1453" s="11">
        <f t="shared" si="627"/>
        <v>0</v>
      </c>
      <c r="AQ1453" s="26">
        <f t="shared" si="628"/>
        <v>0</v>
      </c>
      <c r="AR1453" s="26">
        <f t="shared" si="629"/>
        <v>0</v>
      </c>
      <c r="AS1453" s="26">
        <f t="shared" si="630"/>
        <v>0</v>
      </c>
      <c r="AT1453" s="26">
        <f t="shared" si="631"/>
        <v>0</v>
      </c>
      <c r="AU1453" s="26">
        <f t="shared" si="632"/>
        <v>0</v>
      </c>
      <c r="AV1453" s="26">
        <f t="shared" si="633"/>
        <v>0</v>
      </c>
      <c r="AW1453" s="11" t="s">
        <v>653</v>
      </c>
      <c r="AX1453" s="11" t="str">
        <f>VLOOKUP(L1453,Group!$A$2:$B$1000,2,0)</f>
        <v>Maintenance</v>
      </c>
      <c r="AY1453" s="11">
        <f>IF(ISERROR(VLOOKUP(U1453,'ITWR Dump'!$A$2:$Y$5000,15,0)),0,(VLOOKUP('ILC Report'!U1453,'ITWR Dump'!$A$2:$Y$5000,15,0)))</f>
        <v>0</v>
      </c>
      <c r="AZ1453" s="11" t="str">
        <f t="shared" si="634"/>
        <v>No</v>
      </c>
      <c r="BA1453" s="11" t="str">
        <f t="shared" si="635"/>
        <v>BKI</v>
      </c>
      <c r="BB1453" s="11" t="str">
        <f t="shared" si="636"/>
        <v>KT</v>
      </c>
      <c r="BC1453" s="11" t="str">
        <f t="shared" si="637"/>
        <v>No</v>
      </c>
    </row>
    <row r="1454" spans="1:55" x14ac:dyDescent="0.3">
      <c r="A1454" s="11" t="s">
        <v>137</v>
      </c>
      <c r="B1454" s="11" t="s">
        <v>1885</v>
      </c>
      <c r="C1454" s="11" t="s">
        <v>562</v>
      </c>
      <c r="D1454" s="11" t="s">
        <v>2649</v>
      </c>
      <c r="E1454" s="38" t="s">
        <v>2904</v>
      </c>
      <c r="F1454" s="11">
        <v>2</v>
      </c>
      <c r="G1454" s="40" t="s">
        <v>218</v>
      </c>
      <c r="H1454" s="11" t="str">
        <f t="shared" si="619"/>
        <v>Regular</v>
      </c>
      <c r="I1454" s="11" t="str">
        <f t="shared" si="611"/>
        <v>INDIA</v>
      </c>
      <c r="J1454" s="11" t="str">
        <f>IF(ISERROR(VLOOKUP(C1454,'WI Vs ASM'!$B$2:$E$1000,4,0)),0,(VLOOKUP(C1454,'WI Vs ASM'!$B$2:$E$1000,4,0)))</f>
        <v>Offshore</v>
      </c>
      <c r="K1454" s="11" t="str">
        <f>IF(ISERROR(VLOOKUP(C1454,'WI Vs ASM'!$B$2:$F$1000,5,0)),0,(VLOOKUP(C1454,'WI Vs ASM'!$B$2:$F$1000,5,0)))</f>
        <v>02-Variable Billable</v>
      </c>
      <c r="L1454" s="11" t="str">
        <f>IF(ISERROR(VLOOKUP(C1454,'WI Vs ASM'!$B$2:$D$1000,3,0)),0,(VLOOKUP(C1454,'WI Vs ASM'!$B$2:$D$1000,3,0)))</f>
        <v>11-Enhancement Offshore</v>
      </c>
      <c r="M1454" s="11" t="str">
        <f>IF(ISERROR(VLOOKUP(C1454,'WI Vs ASM'!$B$2:$I$1000,8,0)),0,(VLOOKUP(C1454,'WI Vs ASM'!$B$2:$I$1000,8,0)))</f>
        <v>Prakash Varadachari</v>
      </c>
      <c r="N1454" s="11" t="str">
        <f>IF(ISERROR(VLOOKUP(C1454,'WI Vs ASM'!$B$2:$G$1000,6,0)),0,(VLOOKUP(C1454,'WI Vs ASM'!$B$2:$G$1000,6,0)))</f>
        <v>Claims</v>
      </c>
      <c r="O1454" s="11" t="str">
        <f>IF(ISERROR(VLOOKUP(C1454,'WI Vs ASM'!$B$2:$H$1000,7,0)),0,(VLOOKUP(C1454,'WI Vs ASM'!$B$2:$H$1000,7,0)))</f>
        <v>Claims</v>
      </c>
      <c r="P1454" s="11" t="str">
        <f t="shared" si="612"/>
        <v>May-17</v>
      </c>
      <c r="Q1454" s="11" t="str">
        <f t="shared" si="613"/>
        <v>Q2</v>
      </c>
      <c r="R1454" s="11" t="str">
        <f>IF(ISERROR(VLOOKUP(C1454,'WI Vs ASM'!$B$2:$J$1000,9,0)),0,(VLOOKUP(C1454,'WI Vs ASM'!$B$2:$J$1000,9,0)))</f>
        <v>Chandraprabha Palaniswamy</v>
      </c>
      <c r="S1454" s="11" t="str">
        <f>IF(ISERROR(VLOOKUP(C1454,'WI Vs ASM'!$B$2:$K$1000,10,0)),0,(VLOOKUP(C1454,'WI Vs ASM'!$B$2:$K$1000,10,0)))</f>
        <v>Dana D. Smith</v>
      </c>
      <c r="T1454" s="11" t="str">
        <f>IF(ISERROR(VLOOKUP(C1454,'WI Vs ASM'!$B$2:$L$1000,11,0)),0,(VLOOKUP(C1454,'WI Vs ASM'!$B$2:$L$1000,11,0)))</f>
        <v>Phillip Mclean</v>
      </c>
      <c r="U1454" s="11" t="str">
        <f t="shared" si="620"/>
        <v>WR635406</v>
      </c>
      <c r="V1454" s="11" t="str">
        <f t="shared" si="614"/>
        <v>No</v>
      </c>
      <c r="W1454" s="11" t="str">
        <f t="shared" si="615"/>
        <v>Yes</v>
      </c>
      <c r="X1454" s="11" t="str">
        <f t="shared" si="616"/>
        <v>No</v>
      </c>
      <c r="Y1454" s="11" t="str">
        <f t="shared" si="617"/>
        <v>No</v>
      </c>
      <c r="Z1454" s="11" t="str">
        <f t="shared" si="618"/>
        <v>No</v>
      </c>
      <c r="AA1454" s="11" t="str">
        <f t="shared" si="621"/>
        <v>No</v>
      </c>
      <c r="AB1454" s="11">
        <f>IF(ISERROR(VLOOKUP(U1454,'ITWR Dump'!$A$2:$Y$5000,24,0)),0,(VLOOKUP('ILC Report'!U1454,'ITWR Dump'!$A$2:$Y$5000,24,0)))</f>
        <v>0</v>
      </c>
      <c r="AC1454" s="11" t="str">
        <f t="shared" si="622"/>
        <v>No</v>
      </c>
      <c r="AD1454" s="11" t="str">
        <f t="shared" si="623"/>
        <v/>
      </c>
      <c r="AE1454" s="11">
        <f>IF(ISERROR(VLOOKUP(U1454,'ITWR Dump'!$A$2:$Y$5000,13,0)),0,(VLOOKUP(U1454,'ITWR Dump'!$A$2:$Y$5000,13,0)))</f>
        <v>0</v>
      </c>
      <c r="AF1454" s="11">
        <f>IF(ISERROR(VLOOKUP(U1454,'ITWR Dump'!$A$2:$Y$5000,11,0)),0,(VLOOKUP(U1454,'ITWR Dump'!$A$2:$Y$5000,11,0)))</f>
        <v>0</v>
      </c>
      <c r="AG1454" s="11">
        <f>IF(ISERROR(VLOOKUP(U1454,'ITWR Dump'!$A$2:$Y$5000,2,0)),0,(VLOOKUP(U1454,'ITWR Dump'!$A$2:$Y$5000,2,0)))</f>
        <v>0</v>
      </c>
      <c r="AH1454" s="11">
        <f>IF(ISERROR(VLOOKUP(U1454,'ITWR Dump'!$A$2:$Y$5000,14,0)),0,(VLOOKUP(U1454,'ITWR Dump'!$A$2:$Y$5000,14,0)))</f>
        <v>0</v>
      </c>
      <c r="AI1454" s="11" t="str">
        <f t="shared" si="624"/>
        <v>11-Enhancement Offshore</v>
      </c>
      <c r="AJ1454" s="11" t="str">
        <f t="shared" si="625"/>
        <v>Offshore</v>
      </c>
      <c r="AK1454" s="11" t="str">
        <f>IF(ISERROR(VLOOKUP(A1454,'Team Data'!$C$2:$U$213,17,0)),0,(VLOOKUP(A1454,'Team Data'!$C$2:$U$213,17,0)))</f>
        <v>IMS and FN</v>
      </c>
      <c r="AL1454" s="11" t="str">
        <f t="shared" si="626"/>
        <v>2017-04-24</v>
      </c>
      <c r="AM1454" s="11">
        <f>IF(ISERROR(VLOOKUP(U1454,'ITWR Dump'!$A$2:$Y$5000,16,0)),0,(VLOOKUP(U1454,'ITWR Dump'!$A$2:$Y$5000,16,0)))</f>
        <v>0</v>
      </c>
      <c r="AN1454" s="11">
        <f>IF(ISERROR(VLOOKUP(U1454,'ITWR Dump'!$A$2:$Y$5000,18,0)),0,(VLOOKUP(U1454,'ITWR Dump'!$A$2:$Y$5000,18,0)))</f>
        <v>0</v>
      </c>
      <c r="AO1454" s="11">
        <f>IF(ISERROR(VLOOKUP(U1454,'ITWR Dump'!$A$2:$Y$5000,25,0)),0,(VLOOKUP('ILC Report'!U1454,'ITWR Dump'!$A$2:$Y$5000,25,0)))</f>
        <v>0</v>
      </c>
      <c r="AP1454" s="11">
        <f t="shared" si="627"/>
        <v>0</v>
      </c>
      <c r="AQ1454" s="26">
        <f t="shared" si="628"/>
        <v>0</v>
      </c>
      <c r="AR1454" s="26">
        <f t="shared" si="629"/>
        <v>0</v>
      </c>
      <c r="AS1454" s="26">
        <f t="shared" si="630"/>
        <v>0</v>
      </c>
      <c r="AT1454" s="26">
        <f t="shared" si="631"/>
        <v>0</v>
      </c>
      <c r="AU1454" s="26">
        <f t="shared" si="632"/>
        <v>0</v>
      </c>
      <c r="AV1454" s="26">
        <f t="shared" si="633"/>
        <v>0</v>
      </c>
      <c r="AW1454" s="11" t="s">
        <v>653</v>
      </c>
      <c r="AX1454" s="11" t="str">
        <f>VLOOKUP(L1454,Group!$A$2:$B$1000,2,0)</f>
        <v>Enhancement</v>
      </c>
      <c r="AY1454" s="11">
        <f>IF(ISERROR(VLOOKUP(U1454,'ITWR Dump'!$A$2:$Y$5000,15,0)),0,(VLOOKUP('ILC Report'!U1454,'ITWR Dump'!$A$2:$Y$5000,15,0)))</f>
        <v>0</v>
      </c>
      <c r="AZ1454" s="11" t="str">
        <f t="shared" si="634"/>
        <v>No</v>
      </c>
      <c r="BA1454" s="11" t="str">
        <f t="shared" si="635"/>
        <v>BKI</v>
      </c>
      <c r="BB1454" s="11" t="str">
        <f t="shared" si="636"/>
        <v>ES</v>
      </c>
      <c r="BC1454" s="11" t="str">
        <f t="shared" si="637"/>
        <v>No</v>
      </c>
    </row>
    <row r="1455" spans="1:55" x14ac:dyDescent="0.3">
      <c r="A1455" s="11" t="s">
        <v>137</v>
      </c>
      <c r="B1455" s="11" t="s">
        <v>1885</v>
      </c>
      <c r="C1455" s="11" t="s">
        <v>566</v>
      </c>
      <c r="D1455" s="11" t="s">
        <v>2650</v>
      </c>
      <c r="E1455" s="38" t="s">
        <v>2904</v>
      </c>
      <c r="F1455" s="11">
        <v>39</v>
      </c>
      <c r="G1455" s="40" t="s">
        <v>218</v>
      </c>
      <c r="H1455" s="11" t="str">
        <f t="shared" si="619"/>
        <v>Regular</v>
      </c>
      <c r="I1455" s="11" t="str">
        <f t="shared" si="611"/>
        <v>INDIA</v>
      </c>
      <c r="J1455" s="11" t="str">
        <f>IF(ISERROR(VLOOKUP(C1455,'WI Vs ASM'!$B$2:$E$1000,4,0)),0,(VLOOKUP(C1455,'WI Vs ASM'!$B$2:$E$1000,4,0)))</f>
        <v>Offshore</v>
      </c>
      <c r="K1455" s="11" t="str">
        <f>IF(ISERROR(VLOOKUP(C1455,'WI Vs ASM'!$B$2:$F$1000,5,0)),0,(VLOOKUP(C1455,'WI Vs ASM'!$B$2:$F$1000,5,0)))</f>
        <v>01-Fixed Price</v>
      </c>
      <c r="L1455" s="11" t="str">
        <f>IF(ISERROR(VLOOKUP(C1455,'WI Vs ASM'!$B$2:$D$1000,3,0)),0,(VLOOKUP(C1455,'WI Vs ASM'!$B$2:$D$1000,3,0)))</f>
        <v>01-Maintenance Offshore</v>
      </c>
      <c r="M1455" s="11" t="str">
        <f>IF(ISERROR(VLOOKUP(C1455,'WI Vs ASM'!$B$2:$I$1000,8,0)),0,(VLOOKUP(C1455,'WI Vs ASM'!$B$2:$I$1000,8,0)))</f>
        <v>Rahul Soman</v>
      </c>
      <c r="N1455" s="11" t="str">
        <f>IF(ISERROR(VLOOKUP(C1455,'WI Vs ASM'!$B$2:$G$1000,6,0)),0,(VLOOKUP(C1455,'WI Vs ASM'!$B$2:$G$1000,6,0)))</f>
        <v>Claims</v>
      </c>
      <c r="O1455" s="11" t="str">
        <f>IF(ISERROR(VLOOKUP(C1455,'WI Vs ASM'!$B$2:$H$1000,7,0)),0,(VLOOKUP(C1455,'WI Vs ASM'!$B$2:$H$1000,7,0)))</f>
        <v>Claims</v>
      </c>
      <c r="P1455" s="11" t="str">
        <f t="shared" si="612"/>
        <v>May-17</v>
      </c>
      <c r="Q1455" s="11" t="str">
        <f t="shared" si="613"/>
        <v>Q2</v>
      </c>
      <c r="R1455" s="11" t="str">
        <f>IF(ISERROR(VLOOKUP(C1455,'WI Vs ASM'!$B$2:$J$1000,9,0)),0,(VLOOKUP(C1455,'WI Vs ASM'!$B$2:$J$1000,9,0)))</f>
        <v>Jyothi Pai</v>
      </c>
      <c r="S1455" s="11" t="str">
        <f>IF(ISERROR(VLOOKUP(C1455,'WI Vs ASM'!$B$2:$K$1000,10,0)),0,(VLOOKUP(C1455,'WI Vs ASM'!$B$2:$K$1000,10,0)))</f>
        <v>Dana D. Smith</v>
      </c>
      <c r="T1455" s="11" t="str">
        <f>IF(ISERROR(VLOOKUP(C1455,'WI Vs ASM'!$B$2:$L$1000,11,0)),0,(VLOOKUP(C1455,'WI Vs ASM'!$B$2:$L$1000,11,0)))</f>
        <v>Phillip Mclean</v>
      </c>
      <c r="U1455" s="11" t="str">
        <f t="shared" si="620"/>
        <v>WR736001</v>
      </c>
      <c r="V1455" s="11" t="str">
        <f t="shared" si="614"/>
        <v>No</v>
      </c>
      <c r="W1455" s="11" t="str">
        <f t="shared" si="615"/>
        <v>Yes</v>
      </c>
      <c r="X1455" s="11" t="str">
        <f t="shared" si="616"/>
        <v>No</v>
      </c>
      <c r="Y1455" s="11" t="str">
        <f t="shared" si="617"/>
        <v>No</v>
      </c>
      <c r="Z1455" s="11" t="str">
        <f t="shared" si="618"/>
        <v>No</v>
      </c>
      <c r="AA1455" s="11" t="str">
        <f t="shared" si="621"/>
        <v>No</v>
      </c>
      <c r="AB1455" s="11">
        <f>IF(ISERROR(VLOOKUP(U1455,'ITWR Dump'!$A$2:$Y$5000,24,0)),0,(VLOOKUP('ILC Report'!U1455,'ITWR Dump'!$A$2:$Y$5000,24,0)))</f>
        <v>0</v>
      </c>
      <c r="AC1455" s="11" t="str">
        <f t="shared" si="622"/>
        <v>No</v>
      </c>
      <c r="AD1455" s="11" t="str">
        <f t="shared" si="623"/>
        <v/>
      </c>
      <c r="AE1455" s="11">
        <f>IF(ISERROR(VLOOKUP(U1455,'ITWR Dump'!$A$2:$Y$5000,13,0)),0,(VLOOKUP(U1455,'ITWR Dump'!$A$2:$Y$5000,13,0)))</f>
        <v>0</v>
      </c>
      <c r="AF1455" s="11">
        <f>IF(ISERROR(VLOOKUP(U1455,'ITWR Dump'!$A$2:$Y$5000,11,0)),0,(VLOOKUP(U1455,'ITWR Dump'!$A$2:$Y$5000,11,0)))</f>
        <v>0</v>
      </c>
      <c r="AG1455" s="11">
        <f>IF(ISERROR(VLOOKUP(U1455,'ITWR Dump'!$A$2:$Y$5000,2,0)),0,(VLOOKUP(U1455,'ITWR Dump'!$A$2:$Y$5000,2,0)))</f>
        <v>0</v>
      </c>
      <c r="AH1455" s="11">
        <f>IF(ISERROR(VLOOKUP(U1455,'ITWR Dump'!$A$2:$Y$5000,14,0)),0,(VLOOKUP(U1455,'ITWR Dump'!$A$2:$Y$5000,14,0)))</f>
        <v>0</v>
      </c>
      <c r="AI1455" s="11" t="str">
        <f t="shared" si="624"/>
        <v>01-Maintenance Offshore</v>
      </c>
      <c r="AJ1455" s="11" t="str">
        <f t="shared" si="625"/>
        <v>Offshore</v>
      </c>
      <c r="AK1455" s="11" t="str">
        <f>IF(ISERROR(VLOOKUP(A1455,'Team Data'!$C$2:$U$213,17,0)),0,(VLOOKUP(A1455,'Team Data'!$C$2:$U$213,17,0)))</f>
        <v>IMS and FN</v>
      </c>
      <c r="AL1455" s="11" t="str">
        <f t="shared" si="626"/>
        <v>2017-04-24</v>
      </c>
      <c r="AM1455" s="11">
        <f>IF(ISERROR(VLOOKUP(U1455,'ITWR Dump'!$A$2:$Y$5000,16,0)),0,(VLOOKUP(U1455,'ITWR Dump'!$A$2:$Y$5000,16,0)))</f>
        <v>0</v>
      </c>
      <c r="AN1455" s="11">
        <f>IF(ISERROR(VLOOKUP(U1455,'ITWR Dump'!$A$2:$Y$5000,18,0)),0,(VLOOKUP(U1455,'ITWR Dump'!$A$2:$Y$5000,18,0)))</f>
        <v>0</v>
      </c>
      <c r="AO1455" s="11">
        <f>IF(ISERROR(VLOOKUP(U1455,'ITWR Dump'!$A$2:$Y$5000,25,0)),0,(VLOOKUP('ILC Report'!U1455,'ITWR Dump'!$A$2:$Y$5000,25,0)))</f>
        <v>0</v>
      </c>
      <c r="AP1455" s="11">
        <f t="shared" si="627"/>
        <v>0</v>
      </c>
      <c r="AQ1455" s="26">
        <f t="shared" si="628"/>
        <v>0</v>
      </c>
      <c r="AR1455" s="26">
        <f t="shared" si="629"/>
        <v>0</v>
      </c>
      <c r="AS1455" s="26">
        <f t="shared" si="630"/>
        <v>0</v>
      </c>
      <c r="AT1455" s="26">
        <f t="shared" si="631"/>
        <v>0</v>
      </c>
      <c r="AU1455" s="26">
        <f t="shared" si="632"/>
        <v>0</v>
      </c>
      <c r="AV1455" s="26">
        <f t="shared" si="633"/>
        <v>0</v>
      </c>
      <c r="AW1455" s="11" t="s">
        <v>653</v>
      </c>
      <c r="AX1455" s="11" t="str">
        <f>VLOOKUP(L1455,Group!$A$2:$B$1000,2,0)</f>
        <v>Maintenance</v>
      </c>
      <c r="AY1455" s="11">
        <f>IF(ISERROR(VLOOKUP(U1455,'ITWR Dump'!$A$2:$Y$5000,15,0)),0,(VLOOKUP('ILC Report'!U1455,'ITWR Dump'!$A$2:$Y$5000,15,0)))</f>
        <v>0</v>
      </c>
      <c r="AZ1455" s="11" t="str">
        <f t="shared" si="634"/>
        <v>Yes</v>
      </c>
      <c r="BA1455" s="11" t="str">
        <f t="shared" si="635"/>
        <v>BKI</v>
      </c>
      <c r="BB1455" s="11" t="str">
        <f t="shared" si="636"/>
        <v>MN</v>
      </c>
      <c r="BC1455" s="11" t="str">
        <f t="shared" si="637"/>
        <v>No</v>
      </c>
    </row>
    <row r="1456" spans="1:55" x14ac:dyDescent="0.3">
      <c r="A1456" s="11" t="s">
        <v>694</v>
      </c>
      <c r="B1456" s="11" t="s">
        <v>1886</v>
      </c>
      <c r="C1456" s="11" t="s">
        <v>588</v>
      </c>
      <c r="D1456" s="11" t="s">
        <v>2651</v>
      </c>
      <c r="E1456" s="38" t="s">
        <v>652</v>
      </c>
      <c r="F1456" s="11">
        <v>25</v>
      </c>
      <c r="G1456" s="40" t="s">
        <v>218</v>
      </c>
      <c r="H1456" s="11" t="str">
        <f t="shared" si="619"/>
        <v>Regular</v>
      </c>
      <c r="I1456" s="11" t="str">
        <f t="shared" si="611"/>
        <v>INDIA</v>
      </c>
      <c r="J1456" s="11" t="str">
        <f>IF(ISERROR(VLOOKUP(C1456,'WI Vs ASM'!$B$2:$E$1000,4,0)),0,(VLOOKUP(C1456,'WI Vs ASM'!$B$2:$E$1000,4,0)))</f>
        <v>Offshore</v>
      </c>
      <c r="K1456" s="11" t="str">
        <f>IF(ISERROR(VLOOKUP(C1456,'WI Vs ASM'!$B$2:$F$1000,5,0)),0,(VLOOKUP(C1456,'WI Vs ASM'!$B$2:$F$1000,5,0)))</f>
        <v>02-Variable Billable</v>
      </c>
      <c r="L1456" s="11" t="str">
        <f>IF(ISERROR(VLOOKUP(C1456,'WI Vs ASM'!$B$2:$D$1000,3,0)),0,(VLOOKUP(C1456,'WI Vs ASM'!$B$2:$D$1000,3,0)))</f>
        <v>11-Enhancement Offshore</v>
      </c>
      <c r="M1456" s="11" t="str">
        <f>IF(ISERROR(VLOOKUP(C1456,'WI Vs ASM'!$B$2:$I$1000,8,0)),0,(VLOOKUP(C1456,'WI Vs ASM'!$B$2:$I$1000,8,0)))</f>
        <v>Prasad P Naik</v>
      </c>
      <c r="N1456" s="11" t="str">
        <f>IF(ISERROR(VLOOKUP(C1456,'WI Vs ASM'!$B$2:$G$1000,6,0)),0,(VLOOKUP(C1456,'WI Vs ASM'!$B$2:$G$1000,6,0)))</f>
        <v>FileNet</v>
      </c>
      <c r="O1456" s="11" t="str">
        <f>IF(ISERROR(VLOOKUP(C1456,'WI Vs ASM'!$B$2:$H$1000,7,0)),0,(VLOOKUP(C1456,'WI Vs ASM'!$B$2:$H$1000,7,0)))</f>
        <v>FileNet</v>
      </c>
      <c r="P1456" s="11" t="str">
        <f t="shared" si="612"/>
        <v>Apr-17</v>
      </c>
      <c r="Q1456" s="11" t="str">
        <f t="shared" si="613"/>
        <v>Q2</v>
      </c>
      <c r="R1456" s="11" t="str">
        <f>IF(ISERROR(VLOOKUP(C1456,'WI Vs ASM'!$B$2:$J$1000,9,0)),0,(VLOOKUP(C1456,'WI Vs ASM'!$B$2:$J$1000,9,0)))</f>
        <v>Namita R Baskaran</v>
      </c>
      <c r="S1456" s="11" t="str">
        <f>IF(ISERROR(VLOOKUP(C1456,'WI Vs ASM'!$B$2:$K$1000,10,0)),0,(VLOOKUP(C1456,'WI Vs ASM'!$B$2:$K$1000,10,0)))</f>
        <v>Vasudevan Srinivasan</v>
      </c>
      <c r="T1456" s="11" t="str">
        <f>IF(ISERROR(VLOOKUP(C1456,'WI Vs ASM'!$B$2:$L$1000,11,0)),0,(VLOOKUP(C1456,'WI Vs ASM'!$B$2:$L$1000,11,0)))</f>
        <v>Noha Salama</v>
      </c>
      <c r="U1456" s="11" t="str">
        <f t="shared" si="620"/>
        <v>WR635667</v>
      </c>
      <c r="V1456" s="11" t="str">
        <f t="shared" si="614"/>
        <v>No</v>
      </c>
      <c r="W1456" s="11" t="str">
        <f t="shared" si="615"/>
        <v>Yes</v>
      </c>
      <c r="X1456" s="11" t="str">
        <f t="shared" si="616"/>
        <v>No</v>
      </c>
      <c r="Y1456" s="11" t="str">
        <f t="shared" si="617"/>
        <v>No</v>
      </c>
      <c r="Z1456" s="11" t="str">
        <f t="shared" si="618"/>
        <v>No</v>
      </c>
      <c r="AA1456" s="11" t="str">
        <f t="shared" si="621"/>
        <v>No</v>
      </c>
      <c r="AB1456" s="11">
        <f>IF(ISERROR(VLOOKUP(U1456,'ITWR Dump'!$A$2:$Y$5000,24,0)),0,(VLOOKUP('ILC Report'!U1456,'ITWR Dump'!$A$2:$Y$5000,24,0)))</f>
        <v>0</v>
      </c>
      <c r="AC1456" s="11" t="str">
        <f t="shared" si="622"/>
        <v>No</v>
      </c>
      <c r="AD1456" s="11" t="str">
        <f t="shared" si="623"/>
        <v/>
      </c>
      <c r="AE1456" s="11">
        <f>IF(ISERROR(VLOOKUP(U1456,'ITWR Dump'!$A$2:$Y$5000,13,0)),0,(VLOOKUP(U1456,'ITWR Dump'!$A$2:$Y$5000,13,0)))</f>
        <v>0</v>
      </c>
      <c r="AF1456" s="11">
        <f>IF(ISERROR(VLOOKUP(U1456,'ITWR Dump'!$A$2:$Y$5000,11,0)),0,(VLOOKUP(U1456,'ITWR Dump'!$A$2:$Y$5000,11,0)))</f>
        <v>0</v>
      </c>
      <c r="AG1456" s="11">
        <f>IF(ISERROR(VLOOKUP(U1456,'ITWR Dump'!$A$2:$Y$5000,2,0)),0,(VLOOKUP(U1456,'ITWR Dump'!$A$2:$Y$5000,2,0)))</f>
        <v>0</v>
      </c>
      <c r="AH1456" s="11">
        <f>IF(ISERROR(VLOOKUP(U1456,'ITWR Dump'!$A$2:$Y$5000,14,0)),0,(VLOOKUP(U1456,'ITWR Dump'!$A$2:$Y$5000,14,0)))</f>
        <v>0</v>
      </c>
      <c r="AI1456" s="11" t="str">
        <f t="shared" si="624"/>
        <v>11-Enhancement Offshore</v>
      </c>
      <c r="AJ1456" s="11" t="str">
        <f t="shared" si="625"/>
        <v>Offshore</v>
      </c>
      <c r="AK1456" s="11" t="str">
        <f>IF(ISERROR(VLOOKUP(A1456,'Team Data'!$C$2:$U$213,17,0)),0,(VLOOKUP(A1456,'Team Data'!$C$2:$U$213,17,0)))</f>
        <v>IMS and FN</v>
      </c>
      <c r="AL1456" s="11" t="str">
        <f t="shared" si="626"/>
        <v>2017-04-24</v>
      </c>
      <c r="AM1456" s="11">
        <f>IF(ISERROR(VLOOKUP(U1456,'ITWR Dump'!$A$2:$Y$5000,16,0)),0,(VLOOKUP(U1456,'ITWR Dump'!$A$2:$Y$5000,16,0)))</f>
        <v>0</v>
      </c>
      <c r="AN1456" s="11">
        <f>IF(ISERROR(VLOOKUP(U1456,'ITWR Dump'!$A$2:$Y$5000,18,0)),0,(VLOOKUP(U1456,'ITWR Dump'!$A$2:$Y$5000,18,0)))</f>
        <v>0</v>
      </c>
      <c r="AO1456" s="11">
        <f>IF(ISERROR(VLOOKUP(U1456,'ITWR Dump'!$A$2:$Y$5000,25,0)),0,(VLOOKUP('ILC Report'!U1456,'ITWR Dump'!$A$2:$Y$5000,25,0)))</f>
        <v>0</v>
      </c>
      <c r="AP1456" s="11">
        <f t="shared" si="627"/>
        <v>0</v>
      </c>
      <c r="AQ1456" s="26">
        <f t="shared" si="628"/>
        <v>0</v>
      </c>
      <c r="AR1456" s="26">
        <f t="shared" si="629"/>
        <v>0</v>
      </c>
      <c r="AS1456" s="26">
        <f t="shared" si="630"/>
        <v>0</v>
      </c>
      <c r="AT1456" s="26">
        <f t="shared" si="631"/>
        <v>0</v>
      </c>
      <c r="AU1456" s="26">
        <f t="shared" si="632"/>
        <v>0</v>
      </c>
      <c r="AV1456" s="26">
        <f t="shared" si="633"/>
        <v>0</v>
      </c>
      <c r="AW1456" s="11" t="s">
        <v>653</v>
      </c>
      <c r="AX1456" s="11" t="str">
        <f>VLOOKUP(L1456,Group!$A$2:$B$1000,2,0)</f>
        <v>Enhancement</v>
      </c>
      <c r="AY1456" s="11">
        <f>IF(ISERROR(VLOOKUP(U1456,'ITWR Dump'!$A$2:$Y$5000,15,0)),0,(VLOOKUP('ILC Report'!U1456,'ITWR Dump'!$A$2:$Y$5000,15,0)))</f>
        <v>0</v>
      </c>
      <c r="AZ1456" s="11" t="str">
        <f t="shared" si="634"/>
        <v>No</v>
      </c>
      <c r="BA1456" s="11" t="str">
        <f t="shared" si="635"/>
        <v>BKI</v>
      </c>
      <c r="BB1456" s="11" t="str">
        <f t="shared" si="636"/>
        <v>EL</v>
      </c>
      <c r="BC1456" s="11" t="str">
        <f t="shared" si="637"/>
        <v>No</v>
      </c>
    </row>
    <row r="1457" spans="1:55" x14ac:dyDescent="0.3">
      <c r="A1457" s="11" t="s">
        <v>694</v>
      </c>
      <c r="B1457" s="11" t="s">
        <v>1886</v>
      </c>
      <c r="C1457" s="11" t="s">
        <v>588</v>
      </c>
      <c r="D1457" s="11" t="s">
        <v>2652</v>
      </c>
      <c r="E1457" s="38" t="s">
        <v>652</v>
      </c>
      <c r="F1457" s="11">
        <v>10</v>
      </c>
      <c r="G1457" s="40" t="s">
        <v>218</v>
      </c>
      <c r="H1457" s="11" t="str">
        <f t="shared" si="619"/>
        <v>Regular</v>
      </c>
      <c r="I1457" s="11" t="str">
        <f t="shared" si="611"/>
        <v>INDIA</v>
      </c>
      <c r="J1457" s="11" t="str">
        <f>IF(ISERROR(VLOOKUP(C1457,'WI Vs ASM'!$B$2:$E$1000,4,0)),0,(VLOOKUP(C1457,'WI Vs ASM'!$B$2:$E$1000,4,0)))</f>
        <v>Offshore</v>
      </c>
      <c r="K1457" s="11" t="str">
        <f>IF(ISERROR(VLOOKUP(C1457,'WI Vs ASM'!$B$2:$F$1000,5,0)),0,(VLOOKUP(C1457,'WI Vs ASM'!$B$2:$F$1000,5,0)))</f>
        <v>02-Variable Billable</v>
      </c>
      <c r="L1457" s="11" t="str">
        <f>IF(ISERROR(VLOOKUP(C1457,'WI Vs ASM'!$B$2:$D$1000,3,0)),0,(VLOOKUP(C1457,'WI Vs ASM'!$B$2:$D$1000,3,0)))</f>
        <v>11-Enhancement Offshore</v>
      </c>
      <c r="M1457" s="11" t="str">
        <f>IF(ISERROR(VLOOKUP(C1457,'WI Vs ASM'!$B$2:$I$1000,8,0)),0,(VLOOKUP(C1457,'WI Vs ASM'!$B$2:$I$1000,8,0)))</f>
        <v>Prasad P Naik</v>
      </c>
      <c r="N1457" s="11" t="str">
        <f>IF(ISERROR(VLOOKUP(C1457,'WI Vs ASM'!$B$2:$G$1000,6,0)),0,(VLOOKUP(C1457,'WI Vs ASM'!$B$2:$G$1000,6,0)))</f>
        <v>FileNet</v>
      </c>
      <c r="O1457" s="11" t="str">
        <f>IF(ISERROR(VLOOKUP(C1457,'WI Vs ASM'!$B$2:$H$1000,7,0)),0,(VLOOKUP(C1457,'WI Vs ASM'!$B$2:$H$1000,7,0)))</f>
        <v>FileNet</v>
      </c>
      <c r="P1457" s="11" t="str">
        <f t="shared" si="612"/>
        <v>Apr-17</v>
      </c>
      <c r="Q1457" s="11" t="str">
        <f t="shared" si="613"/>
        <v>Q2</v>
      </c>
      <c r="R1457" s="11" t="str">
        <f>IF(ISERROR(VLOOKUP(C1457,'WI Vs ASM'!$B$2:$J$1000,9,0)),0,(VLOOKUP(C1457,'WI Vs ASM'!$B$2:$J$1000,9,0)))</f>
        <v>Namita R Baskaran</v>
      </c>
      <c r="S1457" s="11" t="str">
        <f>IF(ISERROR(VLOOKUP(C1457,'WI Vs ASM'!$B$2:$K$1000,10,0)),0,(VLOOKUP(C1457,'WI Vs ASM'!$B$2:$K$1000,10,0)))</f>
        <v>Vasudevan Srinivasan</v>
      </c>
      <c r="T1457" s="11" t="str">
        <f>IF(ISERROR(VLOOKUP(C1457,'WI Vs ASM'!$B$2:$L$1000,11,0)),0,(VLOOKUP(C1457,'WI Vs ASM'!$B$2:$L$1000,11,0)))</f>
        <v>Noha Salama</v>
      </c>
      <c r="U1457" s="11" t="str">
        <f t="shared" si="620"/>
        <v>WR635815</v>
      </c>
      <c r="V1457" s="11" t="str">
        <f t="shared" si="614"/>
        <v>No</v>
      </c>
      <c r="W1457" s="11" t="str">
        <f t="shared" si="615"/>
        <v>Yes</v>
      </c>
      <c r="X1457" s="11" t="str">
        <f t="shared" si="616"/>
        <v>No</v>
      </c>
      <c r="Y1457" s="11" t="str">
        <f t="shared" si="617"/>
        <v>No</v>
      </c>
      <c r="Z1457" s="11" t="str">
        <f t="shared" si="618"/>
        <v>No</v>
      </c>
      <c r="AA1457" s="11" t="str">
        <f t="shared" si="621"/>
        <v>No</v>
      </c>
      <c r="AB1457" s="11">
        <f>IF(ISERROR(VLOOKUP(U1457,'ITWR Dump'!$A$2:$Y$5000,24,0)),0,(VLOOKUP('ILC Report'!U1457,'ITWR Dump'!$A$2:$Y$5000,24,0)))</f>
        <v>0</v>
      </c>
      <c r="AC1457" s="11" t="str">
        <f t="shared" si="622"/>
        <v>No</v>
      </c>
      <c r="AD1457" s="11" t="str">
        <f t="shared" si="623"/>
        <v/>
      </c>
      <c r="AE1457" s="11">
        <f>IF(ISERROR(VLOOKUP(U1457,'ITWR Dump'!$A$2:$Y$5000,13,0)),0,(VLOOKUP(U1457,'ITWR Dump'!$A$2:$Y$5000,13,0)))</f>
        <v>0</v>
      </c>
      <c r="AF1457" s="11">
        <f>IF(ISERROR(VLOOKUP(U1457,'ITWR Dump'!$A$2:$Y$5000,11,0)),0,(VLOOKUP(U1457,'ITWR Dump'!$A$2:$Y$5000,11,0)))</f>
        <v>0</v>
      </c>
      <c r="AG1457" s="11">
        <f>IF(ISERROR(VLOOKUP(U1457,'ITWR Dump'!$A$2:$Y$5000,2,0)),0,(VLOOKUP(U1457,'ITWR Dump'!$A$2:$Y$5000,2,0)))</f>
        <v>0</v>
      </c>
      <c r="AH1457" s="11">
        <f>IF(ISERROR(VLOOKUP(U1457,'ITWR Dump'!$A$2:$Y$5000,14,0)),0,(VLOOKUP(U1457,'ITWR Dump'!$A$2:$Y$5000,14,0)))</f>
        <v>0</v>
      </c>
      <c r="AI1457" s="11" t="str">
        <f t="shared" si="624"/>
        <v>11-Enhancement Offshore</v>
      </c>
      <c r="AJ1457" s="11" t="str">
        <f t="shared" si="625"/>
        <v>Offshore</v>
      </c>
      <c r="AK1457" s="11" t="str">
        <f>IF(ISERROR(VLOOKUP(A1457,'Team Data'!$C$2:$U$213,17,0)),0,(VLOOKUP(A1457,'Team Data'!$C$2:$U$213,17,0)))</f>
        <v>IMS and FN</v>
      </c>
      <c r="AL1457" s="11" t="str">
        <f t="shared" si="626"/>
        <v>2017-04-24</v>
      </c>
      <c r="AM1457" s="11">
        <f>IF(ISERROR(VLOOKUP(U1457,'ITWR Dump'!$A$2:$Y$5000,16,0)),0,(VLOOKUP(U1457,'ITWR Dump'!$A$2:$Y$5000,16,0)))</f>
        <v>0</v>
      </c>
      <c r="AN1457" s="11">
        <f>IF(ISERROR(VLOOKUP(U1457,'ITWR Dump'!$A$2:$Y$5000,18,0)),0,(VLOOKUP(U1457,'ITWR Dump'!$A$2:$Y$5000,18,0)))</f>
        <v>0</v>
      </c>
      <c r="AO1457" s="11">
        <f>IF(ISERROR(VLOOKUP(U1457,'ITWR Dump'!$A$2:$Y$5000,25,0)),0,(VLOOKUP('ILC Report'!U1457,'ITWR Dump'!$A$2:$Y$5000,25,0)))</f>
        <v>0</v>
      </c>
      <c r="AP1457" s="11">
        <f t="shared" si="627"/>
        <v>0</v>
      </c>
      <c r="AQ1457" s="26">
        <f t="shared" si="628"/>
        <v>0</v>
      </c>
      <c r="AR1457" s="26">
        <f t="shared" si="629"/>
        <v>0</v>
      </c>
      <c r="AS1457" s="26">
        <f t="shared" si="630"/>
        <v>0</v>
      </c>
      <c r="AT1457" s="26">
        <f t="shared" si="631"/>
        <v>0</v>
      </c>
      <c r="AU1457" s="26">
        <f t="shared" si="632"/>
        <v>0</v>
      </c>
      <c r="AV1457" s="26">
        <f t="shared" si="633"/>
        <v>0</v>
      </c>
      <c r="AW1457" s="11" t="s">
        <v>653</v>
      </c>
      <c r="AX1457" s="11" t="str">
        <f>VLOOKUP(L1457,Group!$A$2:$B$1000,2,0)</f>
        <v>Enhancement</v>
      </c>
      <c r="AY1457" s="11">
        <f>IF(ISERROR(VLOOKUP(U1457,'ITWR Dump'!$A$2:$Y$5000,15,0)),0,(VLOOKUP('ILC Report'!U1457,'ITWR Dump'!$A$2:$Y$5000,15,0)))</f>
        <v>0</v>
      </c>
      <c r="AZ1457" s="11" t="str">
        <f t="shared" si="634"/>
        <v>No</v>
      </c>
      <c r="BA1457" s="11" t="str">
        <f t="shared" si="635"/>
        <v>BKI</v>
      </c>
      <c r="BB1457" s="11" t="str">
        <f t="shared" si="636"/>
        <v>EL</v>
      </c>
      <c r="BC1457" s="11" t="str">
        <f t="shared" si="637"/>
        <v>No</v>
      </c>
    </row>
    <row r="1458" spans="1:55" x14ac:dyDescent="0.3">
      <c r="A1458" s="11" t="s">
        <v>694</v>
      </c>
      <c r="B1458" s="11" t="s">
        <v>1886</v>
      </c>
      <c r="C1458" s="11" t="s">
        <v>588</v>
      </c>
      <c r="D1458" s="11" t="s">
        <v>2653</v>
      </c>
      <c r="E1458" s="38" t="s">
        <v>652</v>
      </c>
      <c r="F1458" s="11">
        <v>10</v>
      </c>
      <c r="G1458" s="40" t="s">
        <v>218</v>
      </c>
      <c r="H1458" s="11" t="str">
        <f t="shared" si="619"/>
        <v>Regular</v>
      </c>
      <c r="I1458" s="11" t="str">
        <f t="shared" si="611"/>
        <v>INDIA</v>
      </c>
      <c r="J1458" s="11" t="str">
        <f>IF(ISERROR(VLOOKUP(C1458,'WI Vs ASM'!$B$2:$E$1000,4,0)),0,(VLOOKUP(C1458,'WI Vs ASM'!$B$2:$E$1000,4,0)))</f>
        <v>Offshore</v>
      </c>
      <c r="K1458" s="11" t="str">
        <f>IF(ISERROR(VLOOKUP(C1458,'WI Vs ASM'!$B$2:$F$1000,5,0)),0,(VLOOKUP(C1458,'WI Vs ASM'!$B$2:$F$1000,5,0)))</f>
        <v>02-Variable Billable</v>
      </c>
      <c r="L1458" s="11" t="str">
        <f>IF(ISERROR(VLOOKUP(C1458,'WI Vs ASM'!$B$2:$D$1000,3,0)),0,(VLOOKUP(C1458,'WI Vs ASM'!$B$2:$D$1000,3,0)))</f>
        <v>11-Enhancement Offshore</v>
      </c>
      <c r="M1458" s="11" t="str">
        <f>IF(ISERROR(VLOOKUP(C1458,'WI Vs ASM'!$B$2:$I$1000,8,0)),0,(VLOOKUP(C1458,'WI Vs ASM'!$B$2:$I$1000,8,0)))</f>
        <v>Prasad P Naik</v>
      </c>
      <c r="N1458" s="11" t="str">
        <f>IF(ISERROR(VLOOKUP(C1458,'WI Vs ASM'!$B$2:$G$1000,6,0)),0,(VLOOKUP(C1458,'WI Vs ASM'!$B$2:$G$1000,6,0)))</f>
        <v>FileNet</v>
      </c>
      <c r="O1458" s="11" t="str">
        <f>IF(ISERROR(VLOOKUP(C1458,'WI Vs ASM'!$B$2:$H$1000,7,0)),0,(VLOOKUP(C1458,'WI Vs ASM'!$B$2:$H$1000,7,0)))</f>
        <v>FileNet</v>
      </c>
      <c r="P1458" s="11" t="str">
        <f t="shared" si="612"/>
        <v>Apr-17</v>
      </c>
      <c r="Q1458" s="11" t="str">
        <f t="shared" si="613"/>
        <v>Q2</v>
      </c>
      <c r="R1458" s="11" t="str">
        <f>IF(ISERROR(VLOOKUP(C1458,'WI Vs ASM'!$B$2:$J$1000,9,0)),0,(VLOOKUP(C1458,'WI Vs ASM'!$B$2:$J$1000,9,0)))</f>
        <v>Namita R Baskaran</v>
      </c>
      <c r="S1458" s="11" t="str">
        <f>IF(ISERROR(VLOOKUP(C1458,'WI Vs ASM'!$B$2:$K$1000,10,0)),0,(VLOOKUP(C1458,'WI Vs ASM'!$B$2:$K$1000,10,0)))</f>
        <v>Vasudevan Srinivasan</v>
      </c>
      <c r="T1458" s="11" t="str">
        <f>IF(ISERROR(VLOOKUP(C1458,'WI Vs ASM'!$B$2:$L$1000,11,0)),0,(VLOOKUP(C1458,'WI Vs ASM'!$B$2:$L$1000,11,0)))</f>
        <v>Noha Salama</v>
      </c>
      <c r="U1458" s="11" t="str">
        <f t="shared" si="620"/>
        <v>WR635835</v>
      </c>
      <c r="V1458" s="11" t="str">
        <f t="shared" si="614"/>
        <v>No</v>
      </c>
      <c r="W1458" s="11" t="str">
        <f t="shared" si="615"/>
        <v>Yes</v>
      </c>
      <c r="X1458" s="11" t="str">
        <f t="shared" si="616"/>
        <v>No</v>
      </c>
      <c r="Y1458" s="11" t="str">
        <f t="shared" si="617"/>
        <v>No</v>
      </c>
      <c r="Z1458" s="11" t="str">
        <f t="shared" si="618"/>
        <v>No</v>
      </c>
      <c r="AA1458" s="11" t="str">
        <f t="shared" si="621"/>
        <v>No</v>
      </c>
      <c r="AB1458" s="11">
        <f>IF(ISERROR(VLOOKUP(U1458,'ITWR Dump'!$A$2:$Y$5000,24,0)),0,(VLOOKUP('ILC Report'!U1458,'ITWR Dump'!$A$2:$Y$5000,24,0)))</f>
        <v>0</v>
      </c>
      <c r="AC1458" s="11" t="str">
        <f t="shared" si="622"/>
        <v>No</v>
      </c>
      <c r="AD1458" s="11" t="str">
        <f t="shared" si="623"/>
        <v/>
      </c>
      <c r="AE1458" s="11">
        <f>IF(ISERROR(VLOOKUP(U1458,'ITWR Dump'!$A$2:$Y$5000,13,0)),0,(VLOOKUP(U1458,'ITWR Dump'!$A$2:$Y$5000,13,0)))</f>
        <v>0</v>
      </c>
      <c r="AF1458" s="11">
        <f>IF(ISERROR(VLOOKUP(U1458,'ITWR Dump'!$A$2:$Y$5000,11,0)),0,(VLOOKUP(U1458,'ITWR Dump'!$A$2:$Y$5000,11,0)))</f>
        <v>0</v>
      </c>
      <c r="AG1458" s="11">
        <f>IF(ISERROR(VLOOKUP(U1458,'ITWR Dump'!$A$2:$Y$5000,2,0)),0,(VLOOKUP(U1458,'ITWR Dump'!$A$2:$Y$5000,2,0)))</f>
        <v>0</v>
      </c>
      <c r="AH1458" s="11">
        <f>IF(ISERROR(VLOOKUP(U1458,'ITWR Dump'!$A$2:$Y$5000,14,0)),0,(VLOOKUP(U1458,'ITWR Dump'!$A$2:$Y$5000,14,0)))</f>
        <v>0</v>
      </c>
      <c r="AI1458" s="11" t="str">
        <f t="shared" si="624"/>
        <v>11-Enhancement Offshore</v>
      </c>
      <c r="AJ1458" s="11" t="str">
        <f t="shared" si="625"/>
        <v>Offshore</v>
      </c>
      <c r="AK1458" s="11" t="str">
        <f>IF(ISERROR(VLOOKUP(A1458,'Team Data'!$C$2:$U$213,17,0)),0,(VLOOKUP(A1458,'Team Data'!$C$2:$U$213,17,0)))</f>
        <v>IMS and FN</v>
      </c>
      <c r="AL1458" s="11" t="str">
        <f t="shared" si="626"/>
        <v>2017-04-24</v>
      </c>
      <c r="AM1458" s="11">
        <f>IF(ISERROR(VLOOKUP(U1458,'ITWR Dump'!$A$2:$Y$5000,16,0)),0,(VLOOKUP(U1458,'ITWR Dump'!$A$2:$Y$5000,16,0)))</f>
        <v>0</v>
      </c>
      <c r="AN1458" s="11">
        <f>IF(ISERROR(VLOOKUP(U1458,'ITWR Dump'!$A$2:$Y$5000,18,0)),0,(VLOOKUP(U1458,'ITWR Dump'!$A$2:$Y$5000,18,0)))</f>
        <v>0</v>
      </c>
      <c r="AO1458" s="11">
        <f>IF(ISERROR(VLOOKUP(U1458,'ITWR Dump'!$A$2:$Y$5000,25,0)),0,(VLOOKUP('ILC Report'!U1458,'ITWR Dump'!$A$2:$Y$5000,25,0)))</f>
        <v>0</v>
      </c>
      <c r="AP1458" s="11">
        <f t="shared" si="627"/>
        <v>0</v>
      </c>
      <c r="AQ1458" s="26">
        <f t="shared" si="628"/>
        <v>0</v>
      </c>
      <c r="AR1458" s="26">
        <f t="shared" si="629"/>
        <v>0</v>
      </c>
      <c r="AS1458" s="26">
        <f t="shared" si="630"/>
        <v>0</v>
      </c>
      <c r="AT1458" s="26">
        <f t="shared" si="631"/>
        <v>0</v>
      </c>
      <c r="AU1458" s="26">
        <f t="shared" si="632"/>
        <v>0</v>
      </c>
      <c r="AV1458" s="26">
        <f t="shared" si="633"/>
        <v>0</v>
      </c>
      <c r="AW1458" s="11" t="s">
        <v>653</v>
      </c>
      <c r="AX1458" s="11" t="str">
        <f>VLOOKUP(L1458,Group!$A$2:$B$1000,2,0)</f>
        <v>Enhancement</v>
      </c>
      <c r="AY1458" s="11">
        <f>IF(ISERROR(VLOOKUP(U1458,'ITWR Dump'!$A$2:$Y$5000,15,0)),0,(VLOOKUP('ILC Report'!U1458,'ITWR Dump'!$A$2:$Y$5000,15,0)))</f>
        <v>0</v>
      </c>
      <c r="AZ1458" s="11" t="str">
        <f t="shared" si="634"/>
        <v>No</v>
      </c>
      <c r="BA1458" s="11" t="str">
        <f t="shared" si="635"/>
        <v>BKI</v>
      </c>
      <c r="BB1458" s="11" t="str">
        <f t="shared" si="636"/>
        <v>EL</v>
      </c>
      <c r="BC1458" s="11" t="str">
        <f t="shared" si="637"/>
        <v>No</v>
      </c>
    </row>
    <row r="1459" spans="1:55" x14ac:dyDescent="0.3">
      <c r="A1459" s="11" t="s">
        <v>694</v>
      </c>
      <c r="B1459" s="11" t="s">
        <v>1886</v>
      </c>
      <c r="C1459" s="11" t="s">
        <v>588</v>
      </c>
      <c r="D1459" s="11" t="s">
        <v>2654</v>
      </c>
      <c r="E1459" s="38" t="s">
        <v>2901</v>
      </c>
      <c r="F1459" s="11">
        <v>21</v>
      </c>
      <c r="G1459" s="40" t="s">
        <v>218</v>
      </c>
      <c r="H1459" s="11" t="str">
        <f t="shared" si="619"/>
        <v>Regular</v>
      </c>
      <c r="I1459" s="11" t="str">
        <f t="shared" si="611"/>
        <v>INDIA</v>
      </c>
      <c r="J1459" s="11" t="str">
        <f>IF(ISERROR(VLOOKUP(C1459,'WI Vs ASM'!$B$2:$E$1000,4,0)),0,(VLOOKUP(C1459,'WI Vs ASM'!$B$2:$E$1000,4,0)))</f>
        <v>Offshore</v>
      </c>
      <c r="K1459" s="11" t="str">
        <f>IF(ISERROR(VLOOKUP(C1459,'WI Vs ASM'!$B$2:$F$1000,5,0)),0,(VLOOKUP(C1459,'WI Vs ASM'!$B$2:$F$1000,5,0)))</f>
        <v>02-Variable Billable</v>
      </c>
      <c r="L1459" s="11" t="str">
        <f>IF(ISERROR(VLOOKUP(C1459,'WI Vs ASM'!$B$2:$D$1000,3,0)),0,(VLOOKUP(C1459,'WI Vs ASM'!$B$2:$D$1000,3,0)))</f>
        <v>11-Enhancement Offshore</v>
      </c>
      <c r="M1459" s="11" t="str">
        <f>IF(ISERROR(VLOOKUP(C1459,'WI Vs ASM'!$B$2:$I$1000,8,0)),0,(VLOOKUP(C1459,'WI Vs ASM'!$B$2:$I$1000,8,0)))</f>
        <v>Prasad P Naik</v>
      </c>
      <c r="N1459" s="11" t="str">
        <f>IF(ISERROR(VLOOKUP(C1459,'WI Vs ASM'!$B$2:$G$1000,6,0)),0,(VLOOKUP(C1459,'WI Vs ASM'!$B$2:$G$1000,6,0)))</f>
        <v>FileNet</v>
      </c>
      <c r="O1459" s="11" t="str">
        <f>IF(ISERROR(VLOOKUP(C1459,'WI Vs ASM'!$B$2:$H$1000,7,0)),0,(VLOOKUP(C1459,'WI Vs ASM'!$B$2:$H$1000,7,0)))</f>
        <v>FileNet</v>
      </c>
      <c r="P1459" s="11" t="str">
        <f t="shared" si="612"/>
        <v>May-17</v>
      </c>
      <c r="Q1459" s="11" t="str">
        <f t="shared" si="613"/>
        <v>Q2</v>
      </c>
      <c r="R1459" s="11" t="str">
        <f>IF(ISERROR(VLOOKUP(C1459,'WI Vs ASM'!$B$2:$J$1000,9,0)),0,(VLOOKUP(C1459,'WI Vs ASM'!$B$2:$J$1000,9,0)))</f>
        <v>Namita R Baskaran</v>
      </c>
      <c r="S1459" s="11" t="str">
        <f>IF(ISERROR(VLOOKUP(C1459,'WI Vs ASM'!$B$2:$K$1000,10,0)),0,(VLOOKUP(C1459,'WI Vs ASM'!$B$2:$K$1000,10,0)))</f>
        <v>Vasudevan Srinivasan</v>
      </c>
      <c r="T1459" s="11" t="str">
        <f>IF(ISERROR(VLOOKUP(C1459,'WI Vs ASM'!$B$2:$L$1000,11,0)),0,(VLOOKUP(C1459,'WI Vs ASM'!$B$2:$L$1000,11,0)))</f>
        <v>Noha Salama</v>
      </c>
      <c r="U1459" s="11" t="str">
        <f t="shared" si="620"/>
        <v>WR534168</v>
      </c>
      <c r="V1459" s="11" t="str">
        <f t="shared" si="614"/>
        <v>No</v>
      </c>
      <c r="W1459" s="11" t="str">
        <f t="shared" si="615"/>
        <v>Yes</v>
      </c>
      <c r="X1459" s="11" t="str">
        <f t="shared" si="616"/>
        <v>No</v>
      </c>
      <c r="Y1459" s="11" t="str">
        <f t="shared" si="617"/>
        <v>No</v>
      </c>
      <c r="Z1459" s="11" t="str">
        <f t="shared" si="618"/>
        <v>No</v>
      </c>
      <c r="AA1459" s="11" t="str">
        <f t="shared" si="621"/>
        <v>No</v>
      </c>
      <c r="AB1459" s="11">
        <f>IF(ISERROR(VLOOKUP(U1459,'ITWR Dump'!$A$2:$Y$5000,24,0)),0,(VLOOKUP('ILC Report'!U1459,'ITWR Dump'!$A$2:$Y$5000,24,0)))</f>
        <v>0</v>
      </c>
      <c r="AC1459" s="11" t="str">
        <f t="shared" si="622"/>
        <v>No</v>
      </c>
      <c r="AD1459" s="11" t="str">
        <f t="shared" si="623"/>
        <v/>
      </c>
      <c r="AE1459" s="11">
        <f>IF(ISERROR(VLOOKUP(U1459,'ITWR Dump'!$A$2:$Y$5000,13,0)),0,(VLOOKUP(U1459,'ITWR Dump'!$A$2:$Y$5000,13,0)))</f>
        <v>0</v>
      </c>
      <c r="AF1459" s="11">
        <f>IF(ISERROR(VLOOKUP(U1459,'ITWR Dump'!$A$2:$Y$5000,11,0)),0,(VLOOKUP(U1459,'ITWR Dump'!$A$2:$Y$5000,11,0)))</f>
        <v>0</v>
      </c>
      <c r="AG1459" s="11">
        <f>IF(ISERROR(VLOOKUP(U1459,'ITWR Dump'!$A$2:$Y$5000,2,0)),0,(VLOOKUP(U1459,'ITWR Dump'!$A$2:$Y$5000,2,0)))</f>
        <v>0</v>
      </c>
      <c r="AH1459" s="11">
        <f>IF(ISERROR(VLOOKUP(U1459,'ITWR Dump'!$A$2:$Y$5000,14,0)),0,(VLOOKUP(U1459,'ITWR Dump'!$A$2:$Y$5000,14,0)))</f>
        <v>0</v>
      </c>
      <c r="AI1459" s="11" t="str">
        <f t="shared" si="624"/>
        <v>11-Enhancement Offshore</v>
      </c>
      <c r="AJ1459" s="11" t="str">
        <f t="shared" si="625"/>
        <v>Offshore</v>
      </c>
      <c r="AK1459" s="11" t="str">
        <f>IF(ISERROR(VLOOKUP(A1459,'Team Data'!$C$2:$U$213,17,0)),0,(VLOOKUP(A1459,'Team Data'!$C$2:$U$213,17,0)))</f>
        <v>IMS and FN</v>
      </c>
      <c r="AL1459" s="11" t="str">
        <f t="shared" si="626"/>
        <v>2017-04-24</v>
      </c>
      <c r="AM1459" s="11">
        <f>IF(ISERROR(VLOOKUP(U1459,'ITWR Dump'!$A$2:$Y$5000,16,0)),0,(VLOOKUP(U1459,'ITWR Dump'!$A$2:$Y$5000,16,0)))</f>
        <v>0</v>
      </c>
      <c r="AN1459" s="11">
        <f>IF(ISERROR(VLOOKUP(U1459,'ITWR Dump'!$A$2:$Y$5000,18,0)),0,(VLOOKUP(U1459,'ITWR Dump'!$A$2:$Y$5000,18,0)))</f>
        <v>0</v>
      </c>
      <c r="AO1459" s="11">
        <f>IF(ISERROR(VLOOKUP(U1459,'ITWR Dump'!$A$2:$Y$5000,25,0)),0,(VLOOKUP('ILC Report'!U1459,'ITWR Dump'!$A$2:$Y$5000,25,0)))</f>
        <v>0</v>
      </c>
      <c r="AP1459" s="11">
        <f t="shared" si="627"/>
        <v>0</v>
      </c>
      <c r="AQ1459" s="26">
        <f t="shared" si="628"/>
        <v>0</v>
      </c>
      <c r="AR1459" s="26">
        <f t="shared" si="629"/>
        <v>0</v>
      </c>
      <c r="AS1459" s="26">
        <f t="shared" si="630"/>
        <v>0</v>
      </c>
      <c r="AT1459" s="26">
        <f t="shared" si="631"/>
        <v>0</v>
      </c>
      <c r="AU1459" s="26">
        <f t="shared" si="632"/>
        <v>0</v>
      </c>
      <c r="AV1459" s="26">
        <f t="shared" si="633"/>
        <v>0</v>
      </c>
      <c r="AW1459" s="11" t="s">
        <v>653</v>
      </c>
      <c r="AX1459" s="11" t="str">
        <f>VLOOKUP(L1459,Group!$A$2:$B$1000,2,0)</f>
        <v>Enhancement</v>
      </c>
      <c r="AY1459" s="11">
        <f>IF(ISERROR(VLOOKUP(U1459,'ITWR Dump'!$A$2:$Y$5000,15,0)),0,(VLOOKUP('ILC Report'!U1459,'ITWR Dump'!$A$2:$Y$5000,15,0)))</f>
        <v>0</v>
      </c>
      <c r="AZ1459" s="11" t="str">
        <f t="shared" si="634"/>
        <v>No</v>
      </c>
      <c r="BA1459" s="11" t="str">
        <f t="shared" si="635"/>
        <v>BKI</v>
      </c>
      <c r="BB1459" s="11" t="str">
        <f t="shared" si="636"/>
        <v>EL</v>
      </c>
      <c r="BC1459" s="11" t="str">
        <f t="shared" si="637"/>
        <v>No</v>
      </c>
    </row>
    <row r="1460" spans="1:55" x14ac:dyDescent="0.3">
      <c r="A1460" s="11" t="s">
        <v>694</v>
      </c>
      <c r="B1460" s="11" t="s">
        <v>1886</v>
      </c>
      <c r="C1460" s="11" t="s">
        <v>588</v>
      </c>
      <c r="D1460" s="11" t="s">
        <v>2653</v>
      </c>
      <c r="E1460" s="38" t="s">
        <v>2901</v>
      </c>
      <c r="F1460" s="11">
        <v>15</v>
      </c>
      <c r="G1460" s="40" t="s">
        <v>218</v>
      </c>
      <c r="H1460" s="11" t="str">
        <f t="shared" si="619"/>
        <v>Regular</v>
      </c>
      <c r="I1460" s="11" t="str">
        <f t="shared" si="611"/>
        <v>INDIA</v>
      </c>
      <c r="J1460" s="11" t="str">
        <f>IF(ISERROR(VLOOKUP(C1460,'WI Vs ASM'!$B$2:$E$1000,4,0)),0,(VLOOKUP(C1460,'WI Vs ASM'!$B$2:$E$1000,4,0)))</f>
        <v>Offshore</v>
      </c>
      <c r="K1460" s="11" t="str">
        <f>IF(ISERROR(VLOOKUP(C1460,'WI Vs ASM'!$B$2:$F$1000,5,0)),0,(VLOOKUP(C1460,'WI Vs ASM'!$B$2:$F$1000,5,0)))</f>
        <v>02-Variable Billable</v>
      </c>
      <c r="L1460" s="11" t="str">
        <f>IF(ISERROR(VLOOKUP(C1460,'WI Vs ASM'!$B$2:$D$1000,3,0)),0,(VLOOKUP(C1460,'WI Vs ASM'!$B$2:$D$1000,3,0)))</f>
        <v>11-Enhancement Offshore</v>
      </c>
      <c r="M1460" s="11" t="str">
        <f>IF(ISERROR(VLOOKUP(C1460,'WI Vs ASM'!$B$2:$I$1000,8,0)),0,(VLOOKUP(C1460,'WI Vs ASM'!$B$2:$I$1000,8,0)))</f>
        <v>Prasad P Naik</v>
      </c>
      <c r="N1460" s="11" t="str">
        <f>IF(ISERROR(VLOOKUP(C1460,'WI Vs ASM'!$B$2:$G$1000,6,0)),0,(VLOOKUP(C1460,'WI Vs ASM'!$B$2:$G$1000,6,0)))</f>
        <v>FileNet</v>
      </c>
      <c r="O1460" s="11" t="str">
        <f>IF(ISERROR(VLOOKUP(C1460,'WI Vs ASM'!$B$2:$H$1000,7,0)),0,(VLOOKUP(C1460,'WI Vs ASM'!$B$2:$H$1000,7,0)))</f>
        <v>FileNet</v>
      </c>
      <c r="P1460" s="11" t="str">
        <f t="shared" si="612"/>
        <v>May-17</v>
      </c>
      <c r="Q1460" s="11" t="str">
        <f t="shared" si="613"/>
        <v>Q2</v>
      </c>
      <c r="R1460" s="11" t="str">
        <f>IF(ISERROR(VLOOKUP(C1460,'WI Vs ASM'!$B$2:$J$1000,9,0)),0,(VLOOKUP(C1460,'WI Vs ASM'!$B$2:$J$1000,9,0)))</f>
        <v>Namita R Baskaran</v>
      </c>
      <c r="S1460" s="11" t="str">
        <f>IF(ISERROR(VLOOKUP(C1460,'WI Vs ASM'!$B$2:$K$1000,10,0)),0,(VLOOKUP(C1460,'WI Vs ASM'!$B$2:$K$1000,10,0)))</f>
        <v>Vasudevan Srinivasan</v>
      </c>
      <c r="T1460" s="11" t="str">
        <f>IF(ISERROR(VLOOKUP(C1460,'WI Vs ASM'!$B$2:$L$1000,11,0)),0,(VLOOKUP(C1460,'WI Vs ASM'!$B$2:$L$1000,11,0)))</f>
        <v>Noha Salama</v>
      </c>
      <c r="U1460" s="11" t="str">
        <f t="shared" si="620"/>
        <v>WR635835</v>
      </c>
      <c r="V1460" s="11" t="str">
        <f t="shared" si="614"/>
        <v>No</v>
      </c>
      <c r="W1460" s="11" t="str">
        <f t="shared" si="615"/>
        <v>Yes</v>
      </c>
      <c r="X1460" s="11" t="str">
        <f t="shared" si="616"/>
        <v>No</v>
      </c>
      <c r="Y1460" s="11" t="str">
        <f t="shared" si="617"/>
        <v>No</v>
      </c>
      <c r="Z1460" s="11" t="str">
        <f t="shared" si="618"/>
        <v>No</v>
      </c>
      <c r="AA1460" s="11" t="str">
        <f t="shared" si="621"/>
        <v>No</v>
      </c>
      <c r="AB1460" s="11">
        <f>IF(ISERROR(VLOOKUP(U1460,'ITWR Dump'!$A$2:$Y$5000,24,0)),0,(VLOOKUP('ILC Report'!U1460,'ITWR Dump'!$A$2:$Y$5000,24,0)))</f>
        <v>0</v>
      </c>
      <c r="AC1460" s="11" t="str">
        <f t="shared" si="622"/>
        <v>No</v>
      </c>
      <c r="AD1460" s="11" t="str">
        <f t="shared" si="623"/>
        <v/>
      </c>
      <c r="AE1460" s="11">
        <f>IF(ISERROR(VLOOKUP(U1460,'ITWR Dump'!$A$2:$Y$5000,13,0)),0,(VLOOKUP(U1460,'ITWR Dump'!$A$2:$Y$5000,13,0)))</f>
        <v>0</v>
      </c>
      <c r="AF1460" s="11">
        <f>IF(ISERROR(VLOOKUP(U1460,'ITWR Dump'!$A$2:$Y$5000,11,0)),0,(VLOOKUP(U1460,'ITWR Dump'!$A$2:$Y$5000,11,0)))</f>
        <v>0</v>
      </c>
      <c r="AG1460" s="11">
        <f>IF(ISERROR(VLOOKUP(U1460,'ITWR Dump'!$A$2:$Y$5000,2,0)),0,(VLOOKUP(U1460,'ITWR Dump'!$A$2:$Y$5000,2,0)))</f>
        <v>0</v>
      </c>
      <c r="AH1460" s="11">
        <f>IF(ISERROR(VLOOKUP(U1460,'ITWR Dump'!$A$2:$Y$5000,14,0)),0,(VLOOKUP(U1460,'ITWR Dump'!$A$2:$Y$5000,14,0)))</f>
        <v>0</v>
      </c>
      <c r="AI1460" s="11" t="str">
        <f t="shared" si="624"/>
        <v>11-Enhancement Offshore</v>
      </c>
      <c r="AJ1460" s="11" t="str">
        <f t="shared" si="625"/>
        <v>Offshore</v>
      </c>
      <c r="AK1460" s="11" t="str">
        <f>IF(ISERROR(VLOOKUP(A1460,'Team Data'!$C$2:$U$213,17,0)),0,(VLOOKUP(A1460,'Team Data'!$C$2:$U$213,17,0)))</f>
        <v>IMS and FN</v>
      </c>
      <c r="AL1460" s="11" t="str">
        <f t="shared" si="626"/>
        <v>2017-04-24</v>
      </c>
      <c r="AM1460" s="11">
        <f>IF(ISERROR(VLOOKUP(U1460,'ITWR Dump'!$A$2:$Y$5000,16,0)),0,(VLOOKUP(U1460,'ITWR Dump'!$A$2:$Y$5000,16,0)))</f>
        <v>0</v>
      </c>
      <c r="AN1460" s="11">
        <f>IF(ISERROR(VLOOKUP(U1460,'ITWR Dump'!$A$2:$Y$5000,18,0)),0,(VLOOKUP(U1460,'ITWR Dump'!$A$2:$Y$5000,18,0)))</f>
        <v>0</v>
      </c>
      <c r="AO1460" s="11">
        <f>IF(ISERROR(VLOOKUP(U1460,'ITWR Dump'!$A$2:$Y$5000,25,0)),0,(VLOOKUP('ILC Report'!U1460,'ITWR Dump'!$A$2:$Y$5000,25,0)))</f>
        <v>0</v>
      </c>
      <c r="AP1460" s="11">
        <f t="shared" si="627"/>
        <v>0</v>
      </c>
      <c r="AQ1460" s="26">
        <f t="shared" si="628"/>
        <v>0</v>
      </c>
      <c r="AR1460" s="26">
        <f t="shared" si="629"/>
        <v>0</v>
      </c>
      <c r="AS1460" s="26">
        <f t="shared" si="630"/>
        <v>0</v>
      </c>
      <c r="AT1460" s="26">
        <f t="shared" si="631"/>
        <v>0</v>
      </c>
      <c r="AU1460" s="26">
        <f t="shared" si="632"/>
        <v>0</v>
      </c>
      <c r="AV1460" s="26">
        <f t="shared" si="633"/>
        <v>0</v>
      </c>
      <c r="AW1460" s="11" t="s">
        <v>653</v>
      </c>
      <c r="AX1460" s="11" t="str">
        <f>VLOOKUP(L1460,Group!$A$2:$B$1000,2,0)</f>
        <v>Enhancement</v>
      </c>
      <c r="AY1460" s="11">
        <f>IF(ISERROR(VLOOKUP(U1460,'ITWR Dump'!$A$2:$Y$5000,15,0)),0,(VLOOKUP('ILC Report'!U1460,'ITWR Dump'!$A$2:$Y$5000,15,0)))</f>
        <v>0</v>
      </c>
      <c r="AZ1460" s="11" t="str">
        <f t="shared" si="634"/>
        <v>No</v>
      </c>
      <c r="BA1460" s="11" t="str">
        <f t="shared" si="635"/>
        <v>BKI</v>
      </c>
      <c r="BB1460" s="11" t="str">
        <f t="shared" si="636"/>
        <v>EL</v>
      </c>
      <c r="BC1460" s="11" t="str">
        <f t="shared" si="637"/>
        <v>No</v>
      </c>
    </row>
    <row r="1461" spans="1:55" x14ac:dyDescent="0.3">
      <c r="A1461" s="11" t="s">
        <v>694</v>
      </c>
      <c r="B1461" s="11" t="s">
        <v>1886</v>
      </c>
      <c r="C1461" s="11" t="s">
        <v>588</v>
      </c>
      <c r="D1461" s="11" t="s">
        <v>2654</v>
      </c>
      <c r="E1461" s="38" t="s">
        <v>2902</v>
      </c>
      <c r="F1461" s="11">
        <v>35</v>
      </c>
      <c r="G1461" s="40" t="s">
        <v>218</v>
      </c>
      <c r="H1461" s="11" t="str">
        <f t="shared" si="619"/>
        <v>Regular</v>
      </c>
      <c r="I1461" s="11" t="str">
        <f t="shared" si="611"/>
        <v>INDIA</v>
      </c>
      <c r="J1461" s="11" t="str">
        <f>IF(ISERROR(VLOOKUP(C1461,'WI Vs ASM'!$B$2:$E$1000,4,0)),0,(VLOOKUP(C1461,'WI Vs ASM'!$B$2:$E$1000,4,0)))</f>
        <v>Offshore</v>
      </c>
      <c r="K1461" s="11" t="str">
        <f>IF(ISERROR(VLOOKUP(C1461,'WI Vs ASM'!$B$2:$F$1000,5,0)),0,(VLOOKUP(C1461,'WI Vs ASM'!$B$2:$F$1000,5,0)))</f>
        <v>02-Variable Billable</v>
      </c>
      <c r="L1461" s="11" t="str">
        <f>IF(ISERROR(VLOOKUP(C1461,'WI Vs ASM'!$B$2:$D$1000,3,0)),0,(VLOOKUP(C1461,'WI Vs ASM'!$B$2:$D$1000,3,0)))</f>
        <v>11-Enhancement Offshore</v>
      </c>
      <c r="M1461" s="11" t="str">
        <f>IF(ISERROR(VLOOKUP(C1461,'WI Vs ASM'!$B$2:$I$1000,8,0)),0,(VLOOKUP(C1461,'WI Vs ASM'!$B$2:$I$1000,8,0)))</f>
        <v>Prasad P Naik</v>
      </c>
      <c r="N1461" s="11" t="str">
        <f>IF(ISERROR(VLOOKUP(C1461,'WI Vs ASM'!$B$2:$G$1000,6,0)),0,(VLOOKUP(C1461,'WI Vs ASM'!$B$2:$G$1000,6,0)))</f>
        <v>FileNet</v>
      </c>
      <c r="O1461" s="11" t="str">
        <f>IF(ISERROR(VLOOKUP(C1461,'WI Vs ASM'!$B$2:$H$1000,7,0)),0,(VLOOKUP(C1461,'WI Vs ASM'!$B$2:$H$1000,7,0)))</f>
        <v>FileNet</v>
      </c>
      <c r="P1461" s="11" t="str">
        <f t="shared" si="612"/>
        <v>May-17</v>
      </c>
      <c r="Q1461" s="11" t="str">
        <f t="shared" si="613"/>
        <v>Q2</v>
      </c>
      <c r="R1461" s="11" t="str">
        <f>IF(ISERROR(VLOOKUP(C1461,'WI Vs ASM'!$B$2:$J$1000,9,0)),0,(VLOOKUP(C1461,'WI Vs ASM'!$B$2:$J$1000,9,0)))</f>
        <v>Namita R Baskaran</v>
      </c>
      <c r="S1461" s="11" t="str">
        <f>IF(ISERROR(VLOOKUP(C1461,'WI Vs ASM'!$B$2:$K$1000,10,0)),0,(VLOOKUP(C1461,'WI Vs ASM'!$B$2:$K$1000,10,0)))</f>
        <v>Vasudevan Srinivasan</v>
      </c>
      <c r="T1461" s="11" t="str">
        <f>IF(ISERROR(VLOOKUP(C1461,'WI Vs ASM'!$B$2:$L$1000,11,0)),0,(VLOOKUP(C1461,'WI Vs ASM'!$B$2:$L$1000,11,0)))</f>
        <v>Noha Salama</v>
      </c>
      <c r="U1461" s="11" t="str">
        <f t="shared" si="620"/>
        <v>WR534168</v>
      </c>
      <c r="V1461" s="11" t="str">
        <f t="shared" si="614"/>
        <v>No</v>
      </c>
      <c r="W1461" s="11" t="str">
        <f t="shared" si="615"/>
        <v>Yes</v>
      </c>
      <c r="X1461" s="11" t="str">
        <f t="shared" si="616"/>
        <v>No</v>
      </c>
      <c r="Y1461" s="11" t="str">
        <f t="shared" si="617"/>
        <v>No</v>
      </c>
      <c r="Z1461" s="11" t="str">
        <f t="shared" si="618"/>
        <v>No</v>
      </c>
      <c r="AA1461" s="11" t="str">
        <f t="shared" si="621"/>
        <v>No</v>
      </c>
      <c r="AB1461" s="11">
        <f>IF(ISERROR(VLOOKUP(U1461,'ITWR Dump'!$A$2:$Y$5000,24,0)),0,(VLOOKUP('ILC Report'!U1461,'ITWR Dump'!$A$2:$Y$5000,24,0)))</f>
        <v>0</v>
      </c>
      <c r="AC1461" s="11" t="str">
        <f t="shared" si="622"/>
        <v>No</v>
      </c>
      <c r="AD1461" s="11" t="str">
        <f t="shared" si="623"/>
        <v/>
      </c>
      <c r="AE1461" s="11">
        <f>IF(ISERROR(VLOOKUP(U1461,'ITWR Dump'!$A$2:$Y$5000,13,0)),0,(VLOOKUP(U1461,'ITWR Dump'!$A$2:$Y$5000,13,0)))</f>
        <v>0</v>
      </c>
      <c r="AF1461" s="11">
        <f>IF(ISERROR(VLOOKUP(U1461,'ITWR Dump'!$A$2:$Y$5000,11,0)),0,(VLOOKUP(U1461,'ITWR Dump'!$A$2:$Y$5000,11,0)))</f>
        <v>0</v>
      </c>
      <c r="AG1461" s="11">
        <f>IF(ISERROR(VLOOKUP(U1461,'ITWR Dump'!$A$2:$Y$5000,2,0)),0,(VLOOKUP(U1461,'ITWR Dump'!$A$2:$Y$5000,2,0)))</f>
        <v>0</v>
      </c>
      <c r="AH1461" s="11">
        <f>IF(ISERROR(VLOOKUP(U1461,'ITWR Dump'!$A$2:$Y$5000,14,0)),0,(VLOOKUP(U1461,'ITWR Dump'!$A$2:$Y$5000,14,0)))</f>
        <v>0</v>
      </c>
      <c r="AI1461" s="11" t="str">
        <f t="shared" si="624"/>
        <v>11-Enhancement Offshore</v>
      </c>
      <c r="AJ1461" s="11" t="str">
        <f t="shared" si="625"/>
        <v>Offshore</v>
      </c>
      <c r="AK1461" s="11" t="str">
        <f>IF(ISERROR(VLOOKUP(A1461,'Team Data'!$C$2:$U$213,17,0)),0,(VLOOKUP(A1461,'Team Data'!$C$2:$U$213,17,0)))</f>
        <v>IMS and FN</v>
      </c>
      <c r="AL1461" s="11" t="str">
        <f t="shared" si="626"/>
        <v>2017-04-24</v>
      </c>
      <c r="AM1461" s="11">
        <f>IF(ISERROR(VLOOKUP(U1461,'ITWR Dump'!$A$2:$Y$5000,16,0)),0,(VLOOKUP(U1461,'ITWR Dump'!$A$2:$Y$5000,16,0)))</f>
        <v>0</v>
      </c>
      <c r="AN1461" s="11">
        <f>IF(ISERROR(VLOOKUP(U1461,'ITWR Dump'!$A$2:$Y$5000,18,0)),0,(VLOOKUP(U1461,'ITWR Dump'!$A$2:$Y$5000,18,0)))</f>
        <v>0</v>
      </c>
      <c r="AO1461" s="11">
        <f>IF(ISERROR(VLOOKUP(U1461,'ITWR Dump'!$A$2:$Y$5000,25,0)),0,(VLOOKUP('ILC Report'!U1461,'ITWR Dump'!$A$2:$Y$5000,25,0)))</f>
        <v>0</v>
      </c>
      <c r="AP1461" s="11">
        <f t="shared" si="627"/>
        <v>0</v>
      </c>
      <c r="AQ1461" s="26">
        <f t="shared" si="628"/>
        <v>0</v>
      </c>
      <c r="AR1461" s="26">
        <f t="shared" si="629"/>
        <v>0</v>
      </c>
      <c r="AS1461" s="26">
        <f t="shared" si="630"/>
        <v>0</v>
      </c>
      <c r="AT1461" s="26">
        <f t="shared" si="631"/>
        <v>0</v>
      </c>
      <c r="AU1461" s="26">
        <f t="shared" si="632"/>
        <v>0</v>
      </c>
      <c r="AV1461" s="26">
        <f t="shared" si="633"/>
        <v>0</v>
      </c>
      <c r="AW1461" s="11" t="s">
        <v>653</v>
      </c>
      <c r="AX1461" s="11" t="str">
        <f>VLOOKUP(L1461,Group!$A$2:$B$1000,2,0)</f>
        <v>Enhancement</v>
      </c>
      <c r="AY1461" s="11">
        <f>IF(ISERROR(VLOOKUP(U1461,'ITWR Dump'!$A$2:$Y$5000,15,0)),0,(VLOOKUP('ILC Report'!U1461,'ITWR Dump'!$A$2:$Y$5000,15,0)))</f>
        <v>0</v>
      </c>
      <c r="AZ1461" s="11" t="str">
        <f t="shared" si="634"/>
        <v>No</v>
      </c>
      <c r="BA1461" s="11" t="str">
        <f t="shared" si="635"/>
        <v>BKI</v>
      </c>
      <c r="BB1461" s="11" t="str">
        <f t="shared" si="636"/>
        <v>EL</v>
      </c>
      <c r="BC1461" s="11" t="str">
        <f t="shared" si="637"/>
        <v>No</v>
      </c>
    </row>
    <row r="1462" spans="1:55" x14ac:dyDescent="0.3">
      <c r="A1462" s="11" t="s">
        <v>694</v>
      </c>
      <c r="B1462" s="11" t="s">
        <v>1886</v>
      </c>
      <c r="C1462" s="11" t="s">
        <v>588</v>
      </c>
      <c r="D1462" s="11" t="s">
        <v>2655</v>
      </c>
      <c r="E1462" s="38" t="s">
        <v>2902</v>
      </c>
      <c r="F1462" s="11">
        <v>10</v>
      </c>
      <c r="G1462" s="40" t="s">
        <v>218</v>
      </c>
      <c r="H1462" s="11" t="str">
        <f t="shared" si="619"/>
        <v>Regular</v>
      </c>
      <c r="I1462" s="11" t="str">
        <f t="shared" si="611"/>
        <v>INDIA</v>
      </c>
      <c r="J1462" s="11" t="str">
        <f>IF(ISERROR(VLOOKUP(C1462,'WI Vs ASM'!$B$2:$E$1000,4,0)),0,(VLOOKUP(C1462,'WI Vs ASM'!$B$2:$E$1000,4,0)))</f>
        <v>Offshore</v>
      </c>
      <c r="K1462" s="11" t="str">
        <f>IF(ISERROR(VLOOKUP(C1462,'WI Vs ASM'!$B$2:$F$1000,5,0)),0,(VLOOKUP(C1462,'WI Vs ASM'!$B$2:$F$1000,5,0)))</f>
        <v>02-Variable Billable</v>
      </c>
      <c r="L1462" s="11" t="str">
        <f>IF(ISERROR(VLOOKUP(C1462,'WI Vs ASM'!$B$2:$D$1000,3,0)),0,(VLOOKUP(C1462,'WI Vs ASM'!$B$2:$D$1000,3,0)))</f>
        <v>11-Enhancement Offshore</v>
      </c>
      <c r="M1462" s="11" t="str">
        <f>IF(ISERROR(VLOOKUP(C1462,'WI Vs ASM'!$B$2:$I$1000,8,0)),0,(VLOOKUP(C1462,'WI Vs ASM'!$B$2:$I$1000,8,0)))</f>
        <v>Prasad P Naik</v>
      </c>
      <c r="N1462" s="11" t="str">
        <f>IF(ISERROR(VLOOKUP(C1462,'WI Vs ASM'!$B$2:$G$1000,6,0)),0,(VLOOKUP(C1462,'WI Vs ASM'!$B$2:$G$1000,6,0)))</f>
        <v>FileNet</v>
      </c>
      <c r="O1462" s="11" t="str">
        <f>IF(ISERROR(VLOOKUP(C1462,'WI Vs ASM'!$B$2:$H$1000,7,0)),0,(VLOOKUP(C1462,'WI Vs ASM'!$B$2:$H$1000,7,0)))</f>
        <v>FileNet</v>
      </c>
      <c r="P1462" s="11" t="str">
        <f t="shared" si="612"/>
        <v>May-17</v>
      </c>
      <c r="Q1462" s="11" t="str">
        <f t="shared" si="613"/>
        <v>Q2</v>
      </c>
      <c r="R1462" s="11" t="str">
        <f>IF(ISERROR(VLOOKUP(C1462,'WI Vs ASM'!$B$2:$J$1000,9,0)),0,(VLOOKUP(C1462,'WI Vs ASM'!$B$2:$J$1000,9,0)))</f>
        <v>Namita R Baskaran</v>
      </c>
      <c r="S1462" s="11" t="str">
        <f>IF(ISERROR(VLOOKUP(C1462,'WI Vs ASM'!$B$2:$K$1000,10,0)),0,(VLOOKUP(C1462,'WI Vs ASM'!$B$2:$K$1000,10,0)))</f>
        <v>Vasudevan Srinivasan</v>
      </c>
      <c r="T1462" s="11" t="str">
        <f>IF(ISERROR(VLOOKUP(C1462,'WI Vs ASM'!$B$2:$L$1000,11,0)),0,(VLOOKUP(C1462,'WI Vs ASM'!$B$2:$L$1000,11,0)))</f>
        <v>Noha Salama</v>
      </c>
      <c r="U1462" s="11" t="str">
        <f t="shared" si="620"/>
        <v>WR635815</v>
      </c>
      <c r="V1462" s="11" t="str">
        <f t="shared" si="614"/>
        <v>No</v>
      </c>
      <c r="W1462" s="11" t="str">
        <f t="shared" si="615"/>
        <v>Yes</v>
      </c>
      <c r="X1462" s="11" t="str">
        <f t="shared" si="616"/>
        <v>No</v>
      </c>
      <c r="Y1462" s="11" t="str">
        <f t="shared" si="617"/>
        <v>No</v>
      </c>
      <c r="Z1462" s="11" t="str">
        <f t="shared" si="618"/>
        <v>No</v>
      </c>
      <c r="AA1462" s="11" t="str">
        <f t="shared" si="621"/>
        <v>No</v>
      </c>
      <c r="AB1462" s="11">
        <f>IF(ISERROR(VLOOKUP(U1462,'ITWR Dump'!$A$2:$Y$5000,24,0)),0,(VLOOKUP('ILC Report'!U1462,'ITWR Dump'!$A$2:$Y$5000,24,0)))</f>
        <v>0</v>
      </c>
      <c r="AC1462" s="11" t="str">
        <f t="shared" si="622"/>
        <v>No</v>
      </c>
      <c r="AD1462" s="11" t="str">
        <f t="shared" si="623"/>
        <v/>
      </c>
      <c r="AE1462" s="11">
        <f>IF(ISERROR(VLOOKUP(U1462,'ITWR Dump'!$A$2:$Y$5000,13,0)),0,(VLOOKUP(U1462,'ITWR Dump'!$A$2:$Y$5000,13,0)))</f>
        <v>0</v>
      </c>
      <c r="AF1462" s="11">
        <f>IF(ISERROR(VLOOKUP(U1462,'ITWR Dump'!$A$2:$Y$5000,11,0)),0,(VLOOKUP(U1462,'ITWR Dump'!$A$2:$Y$5000,11,0)))</f>
        <v>0</v>
      </c>
      <c r="AG1462" s="11">
        <f>IF(ISERROR(VLOOKUP(U1462,'ITWR Dump'!$A$2:$Y$5000,2,0)),0,(VLOOKUP(U1462,'ITWR Dump'!$A$2:$Y$5000,2,0)))</f>
        <v>0</v>
      </c>
      <c r="AH1462" s="11">
        <f>IF(ISERROR(VLOOKUP(U1462,'ITWR Dump'!$A$2:$Y$5000,14,0)),0,(VLOOKUP(U1462,'ITWR Dump'!$A$2:$Y$5000,14,0)))</f>
        <v>0</v>
      </c>
      <c r="AI1462" s="11" t="str">
        <f t="shared" si="624"/>
        <v>11-Enhancement Offshore</v>
      </c>
      <c r="AJ1462" s="11" t="str">
        <f t="shared" si="625"/>
        <v>Offshore</v>
      </c>
      <c r="AK1462" s="11" t="str">
        <f>IF(ISERROR(VLOOKUP(A1462,'Team Data'!$C$2:$U$213,17,0)),0,(VLOOKUP(A1462,'Team Data'!$C$2:$U$213,17,0)))</f>
        <v>IMS and FN</v>
      </c>
      <c r="AL1462" s="11" t="str">
        <f t="shared" si="626"/>
        <v>2017-04-24</v>
      </c>
      <c r="AM1462" s="11">
        <f>IF(ISERROR(VLOOKUP(U1462,'ITWR Dump'!$A$2:$Y$5000,16,0)),0,(VLOOKUP(U1462,'ITWR Dump'!$A$2:$Y$5000,16,0)))</f>
        <v>0</v>
      </c>
      <c r="AN1462" s="11">
        <f>IF(ISERROR(VLOOKUP(U1462,'ITWR Dump'!$A$2:$Y$5000,18,0)),0,(VLOOKUP(U1462,'ITWR Dump'!$A$2:$Y$5000,18,0)))</f>
        <v>0</v>
      </c>
      <c r="AO1462" s="11">
        <f>IF(ISERROR(VLOOKUP(U1462,'ITWR Dump'!$A$2:$Y$5000,25,0)),0,(VLOOKUP('ILC Report'!U1462,'ITWR Dump'!$A$2:$Y$5000,25,0)))</f>
        <v>0</v>
      </c>
      <c r="AP1462" s="11">
        <f t="shared" si="627"/>
        <v>0</v>
      </c>
      <c r="AQ1462" s="26">
        <f t="shared" si="628"/>
        <v>0</v>
      </c>
      <c r="AR1462" s="26">
        <f t="shared" si="629"/>
        <v>0</v>
      </c>
      <c r="AS1462" s="26">
        <f t="shared" si="630"/>
        <v>0</v>
      </c>
      <c r="AT1462" s="26">
        <f t="shared" si="631"/>
        <v>0</v>
      </c>
      <c r="AU1462" s="26">
        <f t="shared" si="632"/>
        <v>0</v>
      </c>
      <c r="AV1462" s="26">
        <f t="shared" si="633"/>
        <v>0</v>
      </c>
      <c r="AW1462" s="11" t="s">
        <v>653</v>
      </c>
      <c r="AX1462" s="11" t="str">
        <f>VLOOKUP(L1462,Group!$A$2:$B$1000,2,0)</f>
        <v>Enhancement</v>
      </c>
      <c r="AY1462" s="11">
        <f>IF(ISERROR(VLOOKUP(U1462,'ITWR Dump'!$A$2:$Y$5000,15,0)),0,(VLOOKUP('ILC Report'!U1462,'ITWR Dump'!$A$2:$Y$5000,15,0)))</f>
        <v>0</v>
      </c>
      <c r="AZ1462" s="11" t="str">
        <f t="shared" si="634"/>
        <v>No</v>
      </c>
      <c r="BA1462" s="11" t="str">
        <f t="shared" si="635"/>
        <v>BKI</v>
      </c>
      <c r="BB1462" s="11" t="str">
        <f t="shared" si="636"/>
        <v>EL</v>
      </c>
      <c r="BC1462" s="11" t="str">
        <f t="shared" si="637"/>
        <v>No</v>
      </c>
    </row>
    <row r="1463" spans="1:55" x14ac:dyDescent="0.3">
      <c r="A1463" s="11" t="s">
        <v>694</v>
      </c>
      <c r="B1463" s="11" t="s">
        <v>1886</v>
      </c>
      <c r="C1463" s="11" t="s">
        <v>600</v>
      </c>
      <c r="D1463" s="11" t="s">
        <v>1962</v>
      </c>
      <c r="E1463" s="38" t="s">
        <v>2903</v>
      </c>
      <c r="F1463" s="11">
        <v>10</v>
      </c>
      <c r="G1463" s="40" t="s">
        <v>218</v>
      </c>
      <c r="H1463" s="11" t="str">
        <f t="shared" si="619"/>
        <v>Regular</v>
      </c>
      <c r="I1463" s="11" t="str">
        <f t="shared" si="611"/>
        <v>INDIA</v>
      </c>
      <c r="J1463" s="11" t="str">
        <f>IF(ISERROR(VLOOKUP(C1463,'WI Vs ASM'!$B$2:$E$1000,4,0)),0,(VLOOKUP(C1463,'WI Vs ASM'!$B$2:$E$1000,4,0)))</f>
        <v>Offshore</v>
      </c>
      <c r="K1463" s="11" t="str">
        <f>IF(ISERROR(VLOOKUP(C1463,'WI Vs ASM'!$B$2:$F$1000,5,0)),0,(VLOOKUP(C1463,'WI Vs ASM'!$B$2:$F$1000,5,0)))</f>
        <v>09-NonBillable</v>
      </c>
      <c r="L1463" s="11" t="str">
        <f>IF(ISERROR(VLOOKUP(C1463,'WI Vs ASM'!$B$2:$D$1000,3,0)),0,(VLOOKUP(C1463,'WI Vs ASM'!$B$2:$D$1000,3,0)))</f>
        <v>13-Enhancement Offshore Bench</v>
      </c>
      <c r="M1463" s="11" t="str">
        <f>IF(ISERROR(VLOOKUP(C1463,'WI Vs ASM'!$B$2:$I$1000,8,0)),0,(VLOOKUP(C1463,'WI Vs ASM'!$B$2:$I$1000,8,0)))</f>
        <v>Prakash Varadachari</v>
      </c>
      <c r="N1463" s="11" t="str">
        <f>IF(ISERROR(VLOOKUP(C1463,'WI Vs ASM'!$B$2:$G$1000,6,0)),0,(VLOOKUP(C1463,'WI Vs ASM'!$B$2:$G$1000,6,0)))</f>
        <v>Bench - IMS Tower</v>
      </c>
      <c r="O1463" s="11" t="str">
        <f>IF(ISERROR(VLOOKUP(C1463,'WI Vs ASM'!$B$2:$H$1000,7,0)),0,(VLOOKUP(C1463,'WI Vs ASM'!$B$2:$H$1000,7,0)))</f>
        <v>Bench - IMS Tower</v>
      </c>
      <c r="P1463" s="11" t="str">
        <f t="shared" si="612"/>
        <v>May-17</v>
      </c>
      <c r="Q1463" s="11" t="str">
        <f t="shared" si="613"/>
        <v>Q2</v>
      </c>
      <c r="R1463" s="11" t="str">
        <f>IF(ISERROR(VLOOKUP(C1463,'WI Vs ASM'!$B$2:$J$1000,9,0)),0,(VLOOKUP(C1463,'WI Vs ASM'!$B$2:$J$1000,9,0)))</f>
        <v>Chandraprabha Palaniswamy</v>
      </c>
      <c r="S1463" s="11">
        <f>IF(ISERROR(VLOOKUP(C1463,'WI Vs ASM'!$B$2:$K$1000,10,0)),0,(VLOOKUP(C1463,'WI Vs ASM'!$B$2:$K$1000,10,0)))</f>
        <v>0</v>
      </c>
      <c r="T1463" s="11">
        <f>IF(ISERROR(VLOOKUP(C1463,'WI Vs ASM'!$B$2:$L$1000,11,0)),0,(VLOOKUP(C1463,'WI Vs ASM'!$B$2:$L$1000,11,0)))</f>
        <v>0</v>
      </c>
      <c r="U1463" s="11" t="str">
        <f t="shared" si="620"/>
        <v>ENHANCEME</v>
      </c>
      <c r="V1463" s="11" t="str">
        <f t="shared" si="614"/>
        <v>No</v>
      </c>
      <c r="W1463" s="11" t="str">
        <f t="shared" si="615"/>
        <v>No</v>
      </c>
      <c r="X1463" s="11" t="str">
        <f t="shared" si="616"/>
        <v>No</v>
      </c>
      <c r="Y1463" s="11" t="str">
        <f t="shared" si="617"/>
        <v>No</v>
      </c>
      <c r="Z1463" s="11" t="str">
        <f t="shared" si="618"/>
        <v>No</v>
      </c>
      <c r="AA1463" s="11" t="str">
        <f t="shared" si="621"/>
        <v>No</v>
      </c>
      <c r="AB1463" s="11">
        <f>IF(ISERROR(VLOOKUP(U1463,'ITWR Dump'!$A$2:$Y$5000,24,0)),0,(VLOOKUP('ILC Report'!U1463,'ITWR Dump'!$A$2:$Y$5000,24,0)))</f>
        <v>0</v>
      </c>
      <c r="AC1463" s="11" t="str">
        <f t="shared" si="622"/>
        <v>No</v>
      </c>
      <c r="AD1463" s="11" t="str">
        <f t="shared" si="623"/>
        <v/>
      </c>
      <c r="AE1463" s="11">
        <f>IF(ISERROR(VLOOKUP(U1463,'ITWR Dump'!$A$2:$Y$5000,13,0)),0,(VLOOKUP(U1463,'ITWR Dump'!$A$2:$Y$5000,13,0)))</f>
        <v>0</v>
      </c>
      <c r="AF1463" s="11">
        <f>IF(ISERROR(VLOOKUP(U1463,'ITWR Dump'!$A$2:$Y$5000,11,0)),0,(VLOOKUP(U1463,'ITWR Dump'!$A$2:$Y$5000,11,0)))</f>
        <v>0</v>
      </c>
      <c r="AG1463" s="11">
        <f>IF(ISERROR(VLOOKUP(U1463,'ITWR Dump'!$A$2:$Y$5000,2,0)),0,(VLOOKUP(U1463,'ITWR Dump'!$A$2:$Y$5000,2,0)))</f>
        <v>0</v>
      </c>
      <c r="AH1463" s="11">
        <f>IF(ISERROR(VLOOKUP(U1463,'ITWR Dump'!$A$2:$Y$5000,14,0)),0,(VLOOKUP(U1463,'ITWR Dump'!$A$2:$Y$5000,14,0)))</f>
        <v>0</v>
      </c>
      <c r="AI1463" s="11" t="str">
        <f t="shared" si="624"/>
        <v>13-Enhancement Offshore Bench</v>
      </c>
      <c r="AJ1463" s="11" t="str">
        <f t="shared" si="625"/>
        <v>Offshore</v>
      </c>
      <c r="AK1463" s="11" t="str">
        <f>IF(ISERROR(VLOOKUP(A1463,'Team Data'!$C$2:$U$213,17,0)),0,(VLOOKUP(A1463,'Team Data'!$C$2:$U$213,17,0)))</f>
        <v>IMS and FN</v>
      </c>
      <c r="AL1463" s="11" t="str">
        <f t="shared" si="626"/>
        <v>2017-04-24</v>
      </c>
      <c r="AM1463" s="11">
        <f>IF(ISERROR(VLOOKUP(U1463,'ITWR Dump'!$A$2:$Y$5000,16,0)),0,(VLOOKUP(U1463,'ITWR Dump'!$A$2:$Y$5000,16,0)))</f>
        <v>0</v>
      </c>
      <c r="AN1463" s="11">
        <f>IF(ISERROR(VLOOKUP(U1463,'ITWR Dump'!$A$2:$Y$5000,18,0)),0,(VLOOKUP(U1463,'ITWR Dump'!$A$2:$Y$5000,18,0)))</f>
        <v>0</v>
      </c>
      <c r="AO1463" s="11">
        <f>IF(ISERROR(VLOOKUP(U1463,'ITWR Dump'!$A$2:$Y$5000,25,0)),0,(VLOOKUP('ILC Report'!U1463,'ITWR Dump'!$A$2:$Y$5000,25,0)))</f>
        <v>0</v>
      </c>
      <c r="AP1463" s="11">
        <f t="shared" si="627"/>
        <v>0</v>
      </c>
      <c r="AQ1463" s="26">
        <f t="shared" si="628"/>
        <v>0</v>
      </c>
      <c r="AR1463" s="26">
        <f t="shared" si="629"/>
        <v>0</v>
      </c>
      <c r="AS1463" s="26">
        <f t="shared" si="630"/>
        <v>0</v>
      </c>
      <c r="AT1463" s="26">
        <f t="shared" si="631"/>
        <v>0</v>
      </c>
      <c r="AU1463" s="26">
        <f t="shared" si="632"/>
        <v>0</v>
      </c>
      <c r="AV1463" s="26">
        <f t="shared" si="633"/>
        <v>0</v>
      </c>
      <c r="AW1463" s="11" t="s">
        <v>653</v>
      </c>
      <c r="AX1463" s="11" t="str">
        <f>VLOOKUP(L1463,Group!$A$2:$B$1000,2,0)</f>
        <v>Enhancement Bench</v>
      </c>
      <c r="AY1463" s="11">
        <f>IF(ISERROR(VLOOKUP(U1463,'ITWR Dump'!$A$2:$Y$5000,15,0)),0,(VLOOKUP('ILC Report'!U1463,'ITWR Dump'!$A$2:$Y$5000,15,0)))</f>
        <v>0</v>
      </c>
      <c r="AZ1463" s="11" t="str">
        <f t="shared" si="634"/>
        <v>No</v>
      </c>
      <c r="BA1463" s="11" t="str">
        <f t="shared" si="635"/>
        <v>BKI</v>
      </c>
      <c r="BB1463" s="11" t="str">
        <f t="shared" si="636"/>
        <v>BN</v>
      </c>
      <c r="BC1463" s="11" t="str">
        <f t="shared" si="637"/>
        <v>No</v>
      </c>
    </row>
    <row r="1464" spans="1:55" x14ac:dyDescent="0.3">
      <c r="A1464" s="11" t="s">
        <v>694</v>
      </c>
      <c r="B1464" s="11" t="s">
        <v>1886</v>
      </c>
      <c r="C1464" s="11" t="s">
        <v>588</v>
      </c>
      <c r="D1464" s="11" t="s">
        <v>2654</v>
      </c>
      <c r="E1464" s="38" t="s">
        <v>2903</v>
      </c>
      <c r="F1464" s="11">
        <v>35</v>
      </c>
      <c r="G1464" s="40" t="s">
        <v>218</v>
      </c>
      <c r="H1464" s="11" t="str">
        <f t="shared" si="619"/>
        <v>Regular</v>
      </c>
      <c r="I1464" s="11" t="str">
        <f t="shared" si="611"/>
        <v>INDIA</v>
      </c>
      <c r="J1464" s="11" t="str">
        <f>IF(ISERROR(VLOOKUP(C1464,'WI Vs ASM'!$B$2:$E$1000,4,0)),0,(VLOOKUP(C1464,'WI Vs ASM'!$B$2:$E$1000,4,0)))</f>
        <v>Offshore</v>
      </c>
      <c r="K1464" s="11" t="str">
        <f>IF(ISERROR(VLOOKUP(C1464,'WI Vs ASM'!$B$2:$F$1000,5,0)),0,(VLOOKUP(C1464,'WI Vs ASM'!$B$2:$F$1000,5,0)))</f>
        <v>02-Variable Billable</v>
      </c>
      <c r="L1464" s="11" t="str">
        <f>IF(ISERROR(VLOOKUP(C1464,'WI Vs ASM'!$B$2:$D$1000,3,0)),0,(VLOOKUP(C1464,'WI Vs ASM'!$B$2:$D$1000,3,0)))</f>
        <v>11-Enhancement Offshore</v>
      </c>
      <c r="M1464" s="11" t="str">
        <f>IF(ISERROR(VLOOKUP(C1464,'WI Vs ASM'!$B$2:$I$1000,8,0)),0,(VLOOKUP(C1464,'WI Vs ASM'!$B$2:$I$1000,8,0)))</f>
        <v>Prasad P Naik</v>
      </c>
      <c r="N1464" s="11" t="str">
        <f>IF(ISERROR(VLOOKUP(C1464,'WI Vs ASM'!$B$2:$G$1000,6,0)),0,(VLOOKUP(C1464,'WI Vs ASM'!$B$2:$G$1000,6,0)))</f>
        <v>FileNet</v>
      </c>
      <c r="O1464" s="11" t="str">
        <f>IF(ISERROR(VLOOKUP(C1464,'WI Vs ASM'!$B$2:$H$1000,7,0)),0,(VLOOKUP(C1464,'WI Vs ASM'!$B$2:$H$1000,7,0)))</f>
        <v>FileNet</v>
      </c>
      <c r="P1464" s="11" t="str">
        <f t="shared" si="612"/>
        <v>May-17</v>
      </c>
      <c r="Q1464" s="11" t="str">
        <f t="shared" si="613"/>
        <v>Q2</v>
      </c>
      <c r="R1464" s="11" t="str">
        <f>IF(ISERROR(VLOOKUP(C1464,'WI Vs ASM'!$B$2:$J$1000,9,0)),0,(VLOOKUP(C1464,'WI Vs ASM'!$B$2:$J$1000,9,0)))</f>
        <v>Namita R Baskaran</v>
      </c>
      <c r="S1464" s="11" t="str">
        <f>IF(ISERROR(VLOOKUP(C1464,'WI Vs ASM'!$B$2:$K$1000,10,0)),0,(VLOOKUP(C1464,'WI Vs ASM'!$B$2:$K$1000,10,0)))</f>
        <v>Vasudevan Srinivasan</v>
      </c>
      <c r="T1464" s="11" t="str">
        <f>IF(ISERROR(VLOOKUP(C1464,'WI Vs ASM'!$B$2:$L$1000,11,0)),0,(VLOOKUP(C1464,'WI Vs ASM'!$B$2:$L$1000,11,0)))</f>
        <v>Noha Salama</v>
      </c>
      <c r="U1464" s="11" t="str">
        <f t="shared" si="620"/>
        <v>WR534168</v>
      </c>
      <c r="V1464" s="11" t="str">
        <f t="shared" si="614"/>
        <v>No</v>
      </c>
      <c r="W1464" s="11" t="str">
        <f t="shared" si="615"/>
        <v>Yes</v>
      </c>
      <c r="X1464" s="11" t="str">
        <f t="shared" si="616"/>
        <v>No</v>
      </c>
      <c r="Y1464" s="11" t="str">
        <f t="shared" si="617"/>
        <v>No</v>
      </c>
      <c r="Z1464" s="11" t="str">
        <f t="shared" si="618"/>
        <v>No</v>
      </c>
      <c r="AA1464" s="11" t="str">
        <f t="shared" si="621"/>
        <v>No</v>
      </c>
      <c r="AB1464" s="11">
        <f>IF(ISERROR(VLOOKUP(U1464,'ITWR Dump'!$A$2:$Y$5000,24,0)),0,(VLOOKUP('ILC Report'!U1464,'ITWR Dump'!$A$2:$Y$5000,24,0)))</f>
        <v>0</v>
      </c>
      <c r="AC1464" s="11" t="str">
        <f t="shared" si="622"/>
        <v>No</v>
      </c>
      <c r="AD1464" s="11" t="str">
        <f t="shared" si="623"/>
        <v/>
      </c>
      <c r="AE1464" s="11">
        <f>IF(ISERROR(VLOOKUP(U1464,'ITWR Dump'!$A$2:$Y$5000,13,0)),0,(VLOOKUP(U1464,'ITWR Dump'!$A$2:$Y$5000,13,0)))</f>
        <v>0</v>
      </c>
      <c r="AF1464" s="11">
        <f>IF(ISERROR(VLOOKUP(U1464,'ITWR Dump'!$A$2:$Y$5000,11,0)),0,(VLOOKUP(U1464,'ITWR Dump'!$A$2:$Y$5000,11,0)))</f>
        <v>0</v>
      </c>
      <c r="AG1464" s="11">
        <f>IF(ISERROR(VLOOKUP(U1464,'ITWR Dump'!$A$2:$Y$5000,2,0)),0,(VLOOKUP(U1464,'ITWR Dump'!$A$2:$Y$5000,2,0)))</f>
        <v>0</v>
      </c>
      <c r="AH1464" s="11">
        <f>IF(ISERROR(VLOOKUP(U1464,'ITWR Dump'!$A$2:$Y$5000,14,0)),0,(VLOOKUP(U1464,'ITWR Dump'!$A$2:$Y$5000,14,0)))</f>
        <v>0</v>
      </c>
      <c r="AI1464" s="11" t="str">
        <f t="shared" si="624"/>
        <v>11-Enhancement Offshore</v>
      </c>
      <c r="AJ1464" s="11" t="str">
        <f t="shared" si="625"/>
        <v>Offshore</v>
      </c>
      <c r="AK1464" s="11" t="str">
        <f>IF(ISERROR(VLOOKUP(A1464,'Team Data'!$C$2:$U$213,17,0)),0,(VLOOKUP(A1464,'Team Data'!$C$2:$U$213,17,0)))</f>
        <v>IMS and FN</v>
      </c>
      <c r="AL1464" s="11" t="str">
        <f t="shared" si="626"/>
        <v>2017-04-24</v>
      </c>
      <c r="AM1464" s="11">
        <f>IF(ISERROR(VLOOKUP(U1464,'ITWR Dump'!$A$2:$Y$5000,16,0)),0,(VLOOKUP(U1464,'ITWR Dump'!$A$2:$Y$5000,16,0)))</f>
        <v>0</v>
      </c>
      <c r="AN1464" s="11">
        <f>IF(ISERROR(VLOOKUP(U1464,'ITWR Dump'!$A$2:$Y$5000,18,0)),0,(VLOOKUP(U1464,'ITWR Dump'!$A$2:$Y$5000,18,0)))</f>
        <v>0</v>
      </c>
      <c r="AO1464" s="11">
        <f>IF(ISERROR(VLOOKUP(U1464,'ITWR Dump'!$A$2:$Y$5000,25,0)),0,(VLOOKUP('ILC Report'!U1464,'ITWR Dump'!$A$2:$Y$5000,25,0)))</f>
        <v>0</v>
      </c>
      <c r="AP1464" s="11">
        <f t="shared" si="627"/>
        <v>0</v>
      </c>
      <c r="AQ1464" s="26">
        <f t="shared" si="628"/>
        <v>0</v>
      </c>
      <c r="AR1464" s="26">
        <f t="shared" si="629"/>
        <v>0</v>
      </c>
      <c r="AS1464" s="26">
        <f t="shared" si="630"/>
        <v>0</v>
      </c>
      <c r="AT1464" s="26">
        <f t="shared" si="631"/>
        <v>0</v>
      </c>
      <c r="AU1464" s="26">
        <f t="shared" si="632"/>
        <v>0</v>
      </c>
      <c r="AV1464" s="26">
        <f t="shared" si="633"/>
        <v>0</v>
      </c>
      <c r="AW1464" s="11" t="s">
        <v>653</v>
      </c>
      <c r="AX1464" s="11" t="str">
        <f>VLOOKUP(L1464,Group!$A$2:$B$1000,2,0)</f>
        <v>Enhancement</v>
      </c>
      <c r="AY1464" s="11">
        <f>IF(ISERROR(VLOOKUP(U1464,'ITWR Dump'!$A$2:$Y$5000,15,0)),0,(VLOOKUP('ILC Report'!U1464,'ITWR Dump'!$A$2:$Y$5000,15,0)))</f>
        <v>0</v>
      </c>
      <c r="AZ1464" s="11" t="str">
        <f t="shared" si="634"/>
        <v>No</v>
      </c>
      <c r="BA1464" s="11" t="str">
        <f t="shared" si="635"/>
        <v>BKI</v>
      </c>
      <c r="BB1464" s="11" t="str">
        <f t="shared" si="636"/>
        <v>EL</v>
      </c>
      <c r="BC1464" s="11" t="str">
        <f t="shared" si="637"/>
        <v>No</v>
      </c>
    </row>
    <row r="1465" spans="1:55" x14ac:dyDescent="0.3">
      <c r="A1465" s="11" t="s">
        <v>694</v>
      </c>
      <c r="B1465" s="11" t="s">
        <v>1886</v>
      </c>
      <c r="C1465" s="11" t="s">
        <v>600</v>
      </c>
      <c r="D1465" s="11" t="s">
        <v>1962</v>
      </c>
      <c r="E1465" s="38" t="s">
        <v>2904</v>
      </c>
      <c r="F1465" s="11">
        <v>25</v>
      </c>
      <c r="G1465" s="40" t="s">
        <v>218</v>
      </c>
      <c r="H1465" s="11" t="str">
        <f t="shared" si="619"/>
        <v>Regular</v>
      </c>
      <c r="I1465" s="11" t="str">
        <f t="shared" si="611"/>
        <v>INDIA</v>
      </c>
      <c r="J1465" s="11" t="str">
        <f>IF(ISERROR(VLOOKUP(C1465,'WI Vs ASM'!$B$2:$E$1000,4,0)),0,(VLOOKUP(C1465,'WI Vs ASM'!$B$2:$E$1000,4,0)))</f>
        <v>Offshore</v>
      </c>
      <c r="K1465" s="11" t="str">
        <f>IF(ISERROR(VLOOKUP(C1465,'WI Vs ASM'!$B$2:$F$1000,5,0)),0,(VLOOKUP(C1465,'WI Vs ASM'!$B$2:$F$1000,5,0)))</f>
        <v>09-NonBillable</v>
      </c>
      <c r="L1465" s="11" t="str">
        <f>IF(ISERROR(VLOOKUP(C1465,'WI Vs ASM'!$B$2:$D$1000,3,0)),0,(VLOOKUP(C1465,'WI Vs ASM'!$B$2:$D$1000,3,0)))</f>
        <v>13-Enhancement Offshore Bench</v>
      </c>
      <c r="M1465" s="11" t="str">
        <f>IF(ISERROR(VLOOKUP(C1465,'WI Vs ASM'!$B$2:$I$1000,8,0)),0,(VLOOKUP(C1465,'WI Vs ASM'!$B$2:$I$1000,8,0)))</f>
        <v>Prakash Varadachari</v>
      </c>
      <c r="N1465" s="11" t="str">
        <f>IF(ISERROR(VLOOKUP(C1465,'WI Vs ASM'!$B$2:$G$1000,6,0)),0,(VLOOKUP(C1465,'WI Vs ASM'!$B$2:$G$1000,6,0)))</f>
        <v>Bench - IMS Tower</v>
      </c>
      <c r="O1465" s="11" t="str">
        <f>IF(ISERROR(VLOOKUP(C1465,'WI Vs ASM'!$B$2:$H$1000,7,0)),0,(VLOOKUP(C1465,'WI Vs ASM'!$B$2:$H$1000,7,0)))</f>
        <v>Bench - IMS Tower</v>
      </c>
      <c r="P1465" s="11" t="str">
        <f t="shared" si="612"/>
        <v>May-17</v>
      </c>
      <c r="Q1465" s="11" t="str">
        <f t="shared" si="613"/>
        <v>Q2</v>
      </c>
      <c r="R1465" s="11" t="str">
        <f>IF(ISERROR(VLOOKUP(C1465,'WI Vs ASM'!$B$2:$J$1000,9,0)),0,(VLOOKUP(C1465,'WI Vs ASM'!$B$2:$J$1000,9,0)))</f>
        <v>Chandraprabha Palaniswamy</v>
      </c>
      <c r="S1465" s="11">
        <f>IF(ISERROR(VLOOKUP(C1465,'WI Vs ASM'!$B$2:$K$1000,10,0)),0,(VLOOKUP(C1465,'WI Vs ASM'!$B$2:$K$1000,10,0)))</f>
        <v>0</v>
      </c>
      <c r="T1465" s="11">
        <f>IF(ISERROR(VLOOKUP(C1465,'WI Vs ASM'!$B$2:$L$1000,11,0)),0,(VLOOKUP(C1465,'WI Vs ASM'!$B$2:$L$1000,11,0)))</f>
        <v>0</v>
      </c>
      <c r="U1465" s="11" t="str">
        <f t="shared" si="620"/>
        <v>ENHANCEME</v>
      </c>
      <c r="V1465" s="11" t="str">
        <f t="shared" si="614"/>
        <v>No</v>
      </c>
      <c r="W1465" s="11" t="str">
        <f t="shared" si="615"/>
        <v>No</v>
      </c>
      <c r="X1465" s="11" t="str">
        <f t="shared" si="616"/>
        <v>No</v>
      </c>
      <c r="Y1465" s="11" t="str">
        <f t="shared" si="617"/>
        <v>No</v>
      </c>
      <c r="Z1465" s="11" t="str">
        <f t="shared" si="618"/>
        <v>No</v>
      </c>
      <c r="AA1465" s="11" t="str">
        <f t="shared" si="621"/>
        <v>No</v>
      </c>
      <c r="AB1465" s="11">
        <f>IF(ISERROR(VLOOKUP(U1465,'ITWR Dump'!$A$2:$Y$5000,24,0)),0,(VLOOKUP('ILC Report'!U1465,'ITWR Dump'!$A$2:$Y$5000,24,0)))</f>
        <v>0</v>
      </c>
      <c r="AC1465" s="11" t="str">
        <f t="shared" si="622"/>
        <v>No</v>
      </c>
      <c r="AD1465" s="11" t="str">
        <f t="shared" si="623"/>
        <v/>
      </c>
      <c r="AE1465" s="11">
        <f>IF(ISERROR(VLOOKUP(U1465,'ITWR Dump'!$A$2:$Y$5000,13,0)),0,(VLOOKUP(U1465,'ITWR Dump'!$A$2:$Y$5000,13,0)))</f>
        <v>0</v>
      </c>
      <c r="AF1465" s="11">
        <f>IF(ISERROR(VLOOKUP(U1465,'ITWR Dump'!$A$2:$Y$5000,11,0)),0,(VLOOKUP(U1465,'ITWR Dump'!$A$2:$Y$5000,11,0)))</f>
        <v>0</v>
      </c>
      <c r="AG1465" s="11">
        <f>IF(ISERROR(VLOOKUP(U1465,'ITWR Dump'!$A$2:$Y$5000,2,0)),0,(VLOOKUP(U1465,'ITWR Dump'!$A$2:$Y$5000,2,0)))</f>
        <v>0</v>
      </c>
      <c r="AH1465" s="11">
        <f>IF(ISERROR(VLOOKUP(U1465,'ITWR Dump'!$A$2:$Y$5000,14,0)),0,(VLOOKUP(U1465,'ITWR Dump'!$A$2:$Y$5000,14,0)))</f>
        <v>0</v>
      </c>
      <c r="AI1465" s="11" t="str">
        <f t="shared" si="624"/>
        <v>13-Enhancement Offshore Bench</v>
      </c>
      <c r="AJ1465" s="11" t="str">
        <f t="shared" si="625"/>
        <v>Offshore</v>
      </c>
      <c r="AK1465" s="11" t="str">
        <f>IF(ISERROR(VLOOKUP(A1465,'Team Data'!$C$2:$U$213,17,0)),0,(VLOOKUP(A1465,'Team Data'!$C$2:$U$213,17,0)))</f>
        <v>IMS and FN</v>
      </c>
      <c r="AL1465" s="11" t="str">
        <f t="shared" si="626"/>
        <v>2017-04-24</v>
      </c>
      <c r="AM1465" s="11">
        <f>IF(ISERROR(VLOOKUP(U1465,'ITWR Dump'!$A$2:$Y$5000,16,0)),0,(VLOOKUP(U1465,'ITWR Dump'!$A$2:$Y$5000,16,0)))</f>
        <v>0</v>
      </c>
      <c r="AN1465" s="11">
        <f>IF(ISERROR(VLOOKUP(U1465,'ITWR Dump'!$A$2:$Y$5000,18,0)),0,(VLOOKUP(U1465,'ITWR Dump'!$A$2:$Y$5000,18,0)))</f>
        <v>0</v>
      </c>
      <c r="AO1465" s="11">
        <f>IF(ISERROR(VLOOKUP(U1465,'ITWR Dump'!$A$2:$Y$5000,25,0)),0,(VLOOKUP('ILC Report'!U1465,'ITWR Dump'!$A$2:$Y$5000,25,0)))</f>
        <v>0</v>
      </c>
      <c r="AP1465" s="11">
        <f t="shared" si="627"/>
        <v>0</v>
      </c>
      <c r="AQ1465" s="26">
        <f t="shared" si="628"/>
        <v>0</v>
      </c>
      <c r="AR1465" s="26">
        <f t="shared" si="629"/>
        <v>0</v>
      </c>
      <c r="AS1465" s="26">
        <f t="shared" si="630"/>
        <v>0</v>
      </c>
      <c r="AT1465" s="26">
        <f t="shared" si="631"/>
        <v>0</v>
      </c>
      <c r="AU1465" s="26">
        <f t="shared" si="632"/>
        <v>0</v>
      </c>
      <c r="AV1465" s="26">
        <f t="shared" si="633"/>
        <v>0</v>
      </c>
      <c r="AW1465" s="11" t="s">
        <v>653</v>
      </c>
      <c r="AX1465" s="11" t="str">
        <f>VLOOKUP(L1465,Group!$A$2:$B$1000,2,0)</f>
        <v>Enhancement Bench</v>
      </c>
      <c r="AY1465" s="11">
        <f>IF(ISERROR(VLOOKUP(U1465,'ITWR Dump'!$A$2:$Y$5000,15,0)),0,(VLOOKUP('ILC Report'!U1465,'ITWR Dump'!$A$2:$Y$5000,15,0)))</f>
        <v>0</v>
      </c>
      <c r="AZ1465" s="11" t="str">
        <f t="shared" si="634"/>
        <v>No</v>
      </c>
      <c r="BA1465" s="11" t="str">
        <f t="shared" si="635"/>
        <v>BKI</v>
      </c>
      <c r="BB1465" s="11" t="str">
        <f t="shared" si="636"/>
        <v>BN</v>
      </c>
      <c r="BC1465" s="11" t="str">
        <f t="shared" si="637"/>
        <v>No</v>
      </c>
    </row>
    <row r="1466" spans="1:55" x14ac:dyDescent="0.3">
      <c r="A1466" s="11" t="s">
        <v>694</v>
      </c>
      <c r="B1466" s="11" t="s">
        <v>1886</v>
      </c>
      <c r="C1466" s="11" t="s">
        <v>588</v>
      </c>
      <c r="D1466" s="11" t="s">
        <v>2656</v>
      </c>
      <c r="E1466" s="38" t="s">
        <v>2904</v>
      </c>
      <c r="F1466" s="11">
        <v>20</v>
      </c>
      <c r="G1466" s="40" t="s">
        <v>218</v>
      </c>
      <c r="H1466" s="11" t="str">
        <f t="shared" si="619"/>
        <v>Regular</v>
      </c>
      <c r="I1466" s="11" t="str">
        <f t="shared" si="611"/>
        <v>INDIA</v>
      </c>
      <c r="J1466" s="11" t="str">
        <f>IF(ISERROR(VLOOKUP(C1466,'WI Vs ASM'!$B$2:$E$1000,4,0)),0,(VLOOKUP(C1466,'WI Vs ASM'!$B$2:$E$1000,4,0)))</f>
        <v>Offshore</v>
      </c>
      <c r="K1466" s="11" t="str">
        <f>IF(ISERROR(VLOOKUP(C1466,'WI Vs ASM'!$B$2:$F$1000,5,0)),0,(VLOOKUP(C1466,'WI Vs ASM'!$B$2:$F$1000,5,0)))</f>
        <v>02-Variable Billable</v>
      </c>
      <c r="L1466" s="11" t="str">
        <f>IF(ISERROR(VLOOKUP(C1466,'WI Vs ASM'!$B$2:$D$1000,3,0)),0,(VLOOKUP(C1466,'WI Vs ASM'!$B$2:$D$1000,3,0)))</f>
        <v>11-Enhancement Offshore</v>
      </c>
      <c r="M1466" s="11" t="str">
        <f>IF(ISERROR(VLOOKUP(C1466,'WI Vs ASM'!$B$2:$I$1000,8,0)),0,(VLOOKUP(C1466,'WI Vs ASM'!$B$2:$I$1000,8,0)))</f>
        <v>Prasad P Naik</v>
      </c>
      <c r="N1466" s="11" t="str">
        <f>IF(ISERROR(VLOOKUP(C1466,'WI Vs ASM'!$B$2:$G$1000,6,0)),0,(VLOOKUP(C1466,'WI Vs ASM'!$B$2:$G$1000,6,0)))</f>
        <v>FileNet</v>
      </c>
      <c r="O1466" s="11" t="str">
        <f>IF(ISERROR(VLOOKUP(C1466,'WI Vs ASM'!$B$2:$H$1000,7,0)),0,(VLOOKUP(C1466,'WI Vs ASM'!$B$2:$H$1000,7,0)))</f>
        <v>FileNet</v>
      </c>
      <c r="P1466" s="11" t="str">
        <f t="shared" si="612"/>
        <v>May-17</v>
      </c>
      <c r="Q1466" s="11" t="str">
        <f t="shared" si="613"/>
        <v>Q2</v>
      </c>
      <c r="R1466" s="11" t="str">
        <f>IF(ISERROR(VLOOKUP(C1466,'WI Vs ASM'!$B$2:$J$1000,9,0)),0,(VLOOKUP(C1466,'WI Vs ASM'!$B$2:$J$1000,9,0)))</f>
        <v>Namita R Baskaran</v>
      </c>
      <c r="S1466" s="11" t="str">
        <f>IF(ISERROR(VLOOKUP(C1466,'WI Vs ASM'!$B$2:$K$1000,10,0)),0,(VLOOKUP(C1466,'WI Vs ASM'!$B$2:$K$1000,10,0)))</f>
        <v>Vasudevan Srinivasan</v>
      </c>
      <c r="T1466" s="11" t="str">
        <f>IF(ISERROR(VLOOKUP(C1466,'WI Vs ASM'!$B$2:$L$1000,11,0)),0,(VLOOKUP(C1466,'WI Vs ASM'!$B$2:$L$1000,11,0)))</f>
        <v>Noha Salama</v>
      </c>
      <c r="U1466" s="11" t="str">
        <f t="shared" si="620"/>
        <v>WR534168</v>
      </c>
      <c r="V1466" s="11" t="str">
        <f t="shared" si="614"/>
        <v>No</v>
      </c>
      <c r="W1466" s="11" t="str">
        <f t="shared" si="615"/>
        <v>Yes</v>
      </c>
      <c r="X1466" s="11" t="str">
        <f t="shared" si="616"/>
        <v>No</v>
      </c>
      <c r="Y1466" s="11" t="str">
        <f t="shared" si="617"/>
        <v>No</v>
      </c>
      <c r="Z1466" s="11" t="str">
        <f t="shared" si="618"/>
        <v>No</v>
      </c>
      <c r="AA1466" s="11" t="str">
        <f t="shared" si="621"/>
        <v>No</v>
      </c>
      <c r="AB1466" s="11">
        <f>IF(ISERROR(VLOOKUP(U1466,'ITWR Dump'!$A$2:$Y$5000,24,0)),0,(VLOOKUP('ILC Report'!U1466,'ITWR Dump'!$A$2:$Y$5000,24,0)))</f>
        <v>0</v>
      </c>
      <c r="AC1466" s="11" t="str">
        <f t="shared" si="622"/>
        <v>No</v>
      </c>
      <c r="AD1466" s="11" t="str">
        <f t="shared" si="623"/>
        <v/>
      </c>
      <c r="AE1466" s="11">
        <f>IF(ISERROR(VLOOKUP(U1466,'ITWR Dump'!$A$2:$Y$5000,13,0)),0,(VLOOKUP(U1466,'ITWR Dump'!$A$2:$Y$5000,13,0)))</f>
        <v>0</v>
      </c>
      <c r="AF1466" s="11">
        <f>IF(ISERROR(VLOOKUP(U1466,'ITWR Dump'!$A$2:$Y$5000,11,0)),0,(VLOOKUP(U1466,'ITWR Dump'!$A$2:$Y$5000,11,0)))</f>
        <v>0</v>
      </c>
      <c r="AG1466" s="11">
        <f>IF(ISERROR(VLOOKUP(U1466,'ITWR Dump'!$A$2:$Y$5000,2,0)),0,(VLOOKUP(U1466,'ITWR Dump'!$A$2:$Y$5000,2,0)))</f>
        <v>0</v>
      </c>
      <c r="AH1466" s="11">
        <f>IF(ISERROR(VLOOKUP(U1466,'ITWR Dump'!$A$2:$Y$5000,14,0)),0,(VLOOKUP(U1466,'ITWR Dump'!$A$2:$Y$5000,14,0)))</f>
        <v>0</v>
      </c>
      <c r="AI1466" s="11" t="str">
        <f t="shared" si="624"/>
        <v>11-Enhancement Offshore</v>
      </c>
      <c r="AJ1466" s="11" t="str">
        <f t="shared" si="625"/>
        <v>Offshore</v>
      </c>
      <c r="AK1466" s="11" t="str">
        <f>IF(ISERROR(VLOOKUP(A1466,'Team Data'!$C$2:$U$213,17,0)),0,(VLOOKUP(A1466,'Team Data'!$C$2:$U$213,17,0)))</f>
        <v>IMS and FN</v>
      </c>
      <c r="AL1466" s="11" t="str">
        <f t="shared" si="626"/>
        <v>2017-04-24</v>
      </c>
      <c r="AM1466" s="11">
        <f>IF(ISERROR(VLOOKUP(U1466,'ITWR Dump'!$A$2:$Y$5000,16,0)),0,(VLOOKUP(U1466,'ITWR Dump'!$A$2:$Y$5000,16,0)))</f>
        <v>0</v>
      </c>
      <c r="AN1466" s="11">
        <f>IF(ISERROR(VLOOKUP(U1466,'ITWR Dump'!$A$2:$Y$5000,18,0)),0,(VLOOKUP(U1466,'ITWR Dump'!$A$2:$Y$5000,18,0)))</f>
        <v>0</v>
      </c>
      <c r="AO1466" s="11">
        <f>IF(ISERROR(VLOOKUP(U1466,'ITWR Dump'!$A$2:$Y$5000,25,0)),0,(VLOOKUP('ILC Report'!U1466,'ITWR Dump'!$A$2:$Y$5000,25,0)))</f>
        <v>0</v>
      </c>
      <c r="AP1466" s="11">
        <f t="shared" si="627"/>
        <v>0</v>
      </c>
      <c r="AQ1466" s="26">
        <f t="shared" si="628"/>
        <v>0</v>
      </c>
      <c r="AR1466" s="26">
        <f t="shared" si="629"/>
        <v>0</v>
      </c>
      <c r="AS1466" s="26">
        <f t="shared" si="630"/>
        <v>0</v>
      </c>
      <c r="AT1466" s="26">
        <f t="shared" si="631"/>
        <v>0</v>
      </c>
      <c r="AU1466" s="26">
        <f t="shared" si="632"/>
        <v>0</v>
      </c>
      <c r="AV1466" s="26">
        <f t="shared" si="633"/>
        <v>0</v>
      </c>
      <c r="AW1466" s="11" t="s">
        <v>653</v>
      </c>
      <c r="AX1466" s="11" t="str">
        <f>VLOOKUP(L1466,Group!$A$2:$B$1000,2,0)</f>
        <v>Enhancement</v>
      </c>
      <c r="AY1466" s="11">
        <f>IF(ISERROR(VLOOKUP(U1466,'ITWR Dump'!$A$2:$Y$5000,15,0)),0,(VLOOKUP('ILC Report'!U1466,'ITWR Dump'!$A$2:$Y$5000,15,0)))</f>
        <v>0</v>
      </c>
      <c r="AZ1466" s="11" t="str">
        <f t="shared" si="634"/>
        <v>No</v>
      </c>
      <c r="BA1466" s="11" t="str">
        <f t="shared" si="635"/>
        <v>BKI</v>
      </c>
      <c r="BB1466" s="11" t="str">
        <f t="shared" si="636"/>
        <v>EL</v>
      </c>
      <c r="BC1466" s="11" t="str">
        <f t="shared" si="637"/>
        <v>No</v>
      </c>
    </row>
    <row r="1467" spans="1:55" x14ac:dyDescent="0.3">
      <c r="A1467" s="11" t="s">
        <v>695</v>
      </c>
      <c r="B1467" s="11" t="s">
        <v>1887</v>
      </c>
      <c r="C1467" s="11" t="s">
        <v>590</v>
      </c>
      <c r="D1467" s="11" t="s">
        <v>2425</v>
      </c>
      <c r="E1467" s="38" t="s">
        <v>2901</v>
      </c>
      <c r="F1467" s="11">
        <v>36</v>
      </c>
      <c r="G1467" s="40" t="s">
        <v>218</v>
      </c>
      <c r="H1467" s="11" t="str">
        <f t="shared" si="619"/>
        <v>Regular</v>
      </c>
      <c r="I1467" s="11" t="str">
        <f t="shared" si="611"/>
        <v>INDIA</v>
      </c>
      <c r="J1467" s="11" t="str">
        <f>IF(ISERROR(VLOOKUP(C1467,'WI Vs ASM'!$B$2:$E$1000,4,0)),0,(VLOOKUP(C1467,'WI Vs ASM'!$B$2:$E$1000,4,0)))</f>
        <v>Offshore</v>
      </c>
      <c r="K1467" s="11" t="str">
        <f>IF(ISERROR(VLOOKUP(C1467,'WI Vs ASM'!$B$2:$F$1000,5,0)),0,(VLOOKUP(C1467,'WI Vs ASM'!$B$2:$F$1000,5,0)))</f>
        <v>09-NonBillable</v>
      </c>
      <c r="L1467" s="11" t="str">
        <f>IF(ISERROR(VLOOKUP(C1467,'WI Vs ASM'!$B$2:$D$1000,3,0)),0,(VLOOKUP(C1467,'WI Vs ASM'!$B$2:$D$1000,3,0)))</f>
        <v>54-Knowledge Transfer/Training Offshore</v>
      </c>
      <c r="M1467" s="11" t="str">
        <f>IF(ISERROR(VLOOKUP(C1467,'WI Vs ASM'!$B$2:$I$1000,8,0)),0,(VLOOKUP(C1467,'WI Vs ASM'!$B$2:$I$1000,8,0)))</f>
        <v>Aneez Ak Rehman</v>
      </c>
      <c r="N1467" s="11" t="str">
        <f>IF(ISERROR(VLOOKUP(C1467,'WI Vs ASM'!$B$2:$G$1000,6,0)),0,(VLOOKUP(C1467,'WI Vs ASM'!$B$2:$G$1000,6,0)))</f>
        <v>FileNet</v>
      </c>
      <c r="O1467" s="11" t="str">
        <f>IF(ISERROR(VLOOKUP(C1467,'WI Vs ASM'!$B$2:$H$1000,7,0)),0,(VLOOKUP(C1467,'WI Vs ASM'!$B$2:$H$1000,7,0)))</f>
        <v>FileNet</v>
      </c>
      <c r="P1467" s="11" t="str">
        <f t="shared" si="612"/>
        <v>May-17</v>
      </c>
      <c r="Q1467" s="11" t="str">
        <f t="shared" si="613"/>
        <v>Q2</v>
      </c>
      <c r="R1467" s="11" t="str">
        <f>IF(ISERROR(VLOOKUP(C1467,'WI Vs ASM'!$B$2:$J$1000,9,0)),0,(VLOOKUP(C1467,'WI Vs ASM'!$B$2:$J$1000,9,0)))</f>
        <v>Chandraprabha Palaniswamy</v>
      </c>
      <c r="S1467" s="11" t="str">
        <f>IF(ISERROR(VLOOKUP(C1467,'WI Vs ASM'!$B$2:$K$1000,10,0)),0,(VLOOKUP(C1467,'WI Vs ASM'!$B$2:$K$1000,10,0)))</f>
        <v>Vasudevan Srinivasan</v>
      </c>
      <c r="T1467" s="11" t="str">
        <f>IF(ISERROR(VLOOKUP(C1467,'WI Vs ASM'!$B$2:$L$1000,11,0)),0,(VLOOKUP(C1467,'WI Vs ASM'!$B$2:$L$1000,11,0)))</f>
        <v>Noha Salama</v>
      </c>
      <c r="U1467" s="11" t="e">
        <f t="shared" si="620"/>
        <v>#VALUE!</v>
      </c>
      <c r="V1467" s="11" t="str">
        <f t="shared" si="614"/>
        <v>No</v>
      </c>
      <c r="W1467" s="11" t="str">
        <f t="shared" si="615"/>
        <v>No</v>
      </c>
      <c r="X1467" s="11" t="str">
        <f t="shared" si="616"/>
        <v>No</v>
      </c>
      <c r="Y1467" s="11" t="str">
        <f t="shared" si="617"/>
        <v>No</v>
      </c>
      <c r="Z1467" s="11" t="str">
        <f t="shared" si="618"/>
        <v>No</v>
      </c>
      <c r="AA1467" s="11" t="str">
        <f t="shared" si="621"/>
        <v>No</v>
      </c>
      <c r="AB1467" s="11">
        <f>IF(ISERROR(VLOOKUP(U1467,'ITWR Dump'!$A$2:$Y$5000,24,0)),0,(VLOOKUP('ILC Report'!U1467,'ITWR Dump'!$A$2:$Y$5000,24,0)))</f>
        <v>0</v>
      </c>
      <c r="AC1467" s="11" t="str">
        <f t="shared" si="622"/>
        <v>No</v>
      </c>
      <c r="AD1467" s="11" t="str">
        <f t="shared" si="623"/>
        <v/>
      </c>
      <c r="AE1467" s="11">
        <f>IF(ISERROR(VLOOKUP(U1467,'ITWR Dump'!$A$2:$Y$5000,13,0)),0,(VLOOKUP(U1467,'ITWR Dump'!$A$2:$Y$5000,13,0)))</f>
        <v>0</v>
      </c>
      <c r="AF1467" s="11">
        <f>IF(ISERROR(VLOOKUP(U1467,'ITWR Dump'!$A$2:$Y$5000,11,0)),0,(VLOOKUP(U1467,'ITWR Dump'!$A$2:$Y$5000,11,0)))</f>
        <v>0</v>
      </c>
      <c r="AG1467" s="11">
        <f>IF(ISERROR(VLOOKUP(U1467,'ITWR Dump'!$A$2:$Y$5000,2,0)),0,(VLOOKUP(U1467,'ITWR Dump'!$A$2:$Y$5000,2,0)))</f>
        <v>0</v>
      </c>
      <c r="AH1467" s="11">
        <f>IF(ISERROR(VLOOKUP(U1467,'ITWR Dump'!$A$2:$Y$5000,14,0)),0,(VLOOKUP(U1467,'ITWR Dump'!$A$2:$Y$5000,14,0)))</f>
        <v>0</v>
      </c>
      <c r="AI1467" s="11" t="str">
        <f t="shared" si="624"/>
        <v>54-Knowledge Transfer/Training Offshore</v>
      </c>
      <c r="AJ1467" s="11" t="str">
        <f t="shared" si="625"/>
        <v>Offshore</v>
      </c>
      <c r="AK1467" s="11" t="str">
        <f>IF(ISERROR(VLOOKUP(A1467,'Team Data'!$C$2:$U$213,17,0)),0,(VLOOKUP(A1467,'Team Data'!$C$2:$U$213,17,0)))</f>
        <v>IMS and FN</v>
      </c>
      <c r="AL1467" s="11" t="str">
        <f t="shared" si="626"/>
        <v>2017-04-24</v>
      </c>
      <c r="AM1467" s="11">
        <f>IF(ISERROR(VLOOKUP(U1467,'ITWR Dump'!$A$2:$Y$5000,16,0)),0,(VLOOKUP(U1467,'ITWR Dump'!$A$2:$Y$5000,16,0)))</f>
        <v>0</v>
      </c>
      <c r="AN1467" s="11">
        <f>IF(ISERROR(VLOOKUP(U1467,'ITWR Dump'!$A$2:$Y$5000,18,0)),0,(VLOOKUP(U1467,'ITWR Dump'!$A$2:$Y$5000,18,0)))</f>
        <v>0</v>
      </c>
      <c r="AO1467" s="11">
        <f>IF(ISERROR(VLOOKUP(U1467,'ITWR Dump'!$A$2:$Y$5000,25,0)),0,(VLOOKUP('ILC Report'!U1467,'ITWR Dump'!$A$2:$Y$5000,25,0)))</f>
        <v>0</v>
      </c>
      <c r="AP1467" s="11">
        <f t="shared" si="627"/>
        <v>0</v>
      </c>
      <c r="AQ1467" s="26">
        <f t="shared" si="628"/>
        <v>0</v>
      </c>
      <c r="AR1467" s="26">
        <f t="shared" si="629"/>
        <v>0</v>
      </c>
      <c r="AS1467" s="26">
        <f t="shared" si="630"/>
        <v>0</v>
      </c>
      <c r="AT1467" s="26">
        <f t="shared" si="631"/>
        <v>0</v>
      </c>
      <c r="AU1467" s="26">
        <f t="shared" si="632"/>
        <v>0</v>
      </c>
      <c r="AV1467" s="26">
        <f t="shared" si="633"/>
        <v>0</v>
      </c>
      <c r="AW1467" s="11" t="s">
        <v>653</v>
      </c>
      <c r="AX1467" s="11" t="str">
        <f>VLOOKUP(L1467,Group!$A$2:$B$1000,2,0)</f>
        <v>Maintenance</v>
      </c>
      <c r="AY1467" s="11">
        <f>IF(ISERROR(VLOOKUP(U1467,'ITWR Dump'!$A$2:$Y$5000,15,0)),0,(VLOOKUP('ILC Report'!U1467,'ITWR Dump'!$A$2:$Y$5000,15,0)))</f>
        <v>0</v>
      </c>
      <c r="AZ1467" s="11" t="str">
        <f t="shared" si="634"/>
        <v>No</v>
      </c>
      <c r="BA1467" s="11" t="str">
        <f t="shared" si="635"/>
        <v>BKI</v>
      </c>
      <c r="BB1467" s="11" t="str">
        <f t="shared" si="636"/>
        <v>KT</v>
      </c>
      <c r="BC1467" s="11" t="str">
        <f t="shared" si="637"/>
        <v>No</v>
      </c>
    </row>
    <row r="1468" spans="1:55" x14ac:dyDescent="0.3">
      <c r="A1468" s="11" t="s">
        <v>695</v>
      </c>
      <c r="B1468" s="11" t="s">
        <v>1887</v>
      </c>
      <c r="C1468" s="11" t="s">
        <v>590</v>
      </c>
      <c r="D1468" s="11" t="s">
        <v>2425</v>
      </c>
      <c r="E1468" s="38" t="s">
        <v>2902</v>
      </c>
      <c r="F1468" s="11">
        <v>45</v>
      </c>
      <c r="G1468" s="40" t="s">
        <v>218</v>
      </c>
      <c r="H1468" s="11" t="str">
        <f t="shared" si="619"/>
        <v>Regular</v>
      </c>
      <c r="I1468" s="11" t="str">
        <f t="shared" si="611"/>
        <v>INDIA</v>
      </c>
      <c r="J1468" s="11" t="str">
        <f>IF(ISERROR(VLOOKUP(C1468,'WI Vs ASM'!$B$2:$E$1000,4,0)),0,(VLOOKUP(C1468,'WI Vs ASM'!$B$2:$E$1000,4,0)))</f>
        <v>Offshore</v>
      </c>
      <c r="K1468" s="11" t="str">
        <f>IF(ISERROR(VLOOKUP(C1468,'WI Vs ASM'!$B$2:$F$1000,5,0)),0,(VLOOKUP(C1468,'WI Vs ASM'!$B$2:$F$1000,5,0)))</f>
        <v>09-NonBillable</v>
      </c>
      <c r="L1468" s="11" t="str">
        <f>IF(ISERROR(VLOOKUP(C1468,'WI Vs ASM'!$B$2:$D$1000,3,0)),0,(VLOOKUP(C1468,'WI Vs ASM'!$B$2:$D$1000,3,0)))</f>
        <v>54-Knowledge Transfer/Training Offshore</v>
      </c>
      <c r="M1468" s="11" t="str">
        <f>IF(ISERROR(VLOOKUP(C1468,'WI Vs ASM'!$B$2:$I$1000,8,0)),0,(VLOOKUP(C1468,'WI Vs ASM'!$B$2:$I$1000,8,0)))</f>
        <v>Aneez Ak Rehman</v>
      </c>
      <c r="N1468" s="11" t="str">
        <f>IF(ISERROR(VLOOKUP(C1468,'WI Vs ASM'!$B$2:$G$1000,6,0)),0,(VLOOKUP(C1468,'WI Vs ASM'!$B$2:$G$1000,6,0)))</f>
        <v>FileNet</v>
      </c>
      <c r="O1468" s="11" t="str">
        <f>IF(ISERROR(VLOOKUP(C1468,'WI Vs ASM'!$B$2:$H$1000,7,0)),0,(VLOOKUP(C1468,'WI Vs ASM'!$B$2:$H$1000,7,0)))</f>
        <v>FileNet</v>
      </c>
      <c r="P1468" s="11" t="str">
        <f t="shared" si="612"/>
        <v>May-17</v>
      </c>
      <c r="Q1468" s="11" t="str">
        <f t="shared" si="613"/>
        <v>Q2</v>
      </c>
      <c r="R1468" s="11" t="str">
        <f>IF(ISERROR(VLOOKUP(C1468,'WI Vs ASM'!$B$2:$J$1000,9,0)),0,(VLOOKUP(C1468,'WI Vs ASM'!$B$2:$J$1000,9,0)))</f>
        <v>Chandraprabha Palaniswamy</v>
      </c>
      <c r="S1468" s="11" t="str">
        <f>IF(ISERROR(VLOOKUP(C1468,'WI Vs ASM'!$B$2:$K$1000,10,0)),0,(VLOOKUP(C1468,'WI Vs ASM'!$B$2:$K$1000,10,0)))</f>
        <v>Vasudevan Srinivasan</v>
      </c>
      <c r="T1468" s="11" t="str">
        <f>IF(ISERROR(VLOOKUP(C1468,'WI Vs ASM'!$B$2:$L$1000,11,0)),0,(VLOOKUP(C1468,'WI Vs ASM'!$B$2:$L$1000,11,0)))</f>
        <v>Noha Salama</v>
      </c>
      <c r="U1468" s="11" t="e">
        <f t="shared" si="620"/>
        <v>#VALUE!</v>
      </c>
      <c r="V1468" s="11" t="str">
        <f t="shared" si="614"/>
        <v>No</v>
      </c>
      <c r="W1468" s="11" t="str">
        <f t="shared" si="615"/>
        <v>No</v>
      </c>
      <c r="X1468" s="11" t="str">
        <f t="shared" si="616"/>
        <v>No</v>
      </c>
      <c r="Y1468" s="11" t="str">
        <f t="shared" si="617"/>
        <v>No</v>
      </c>
      <c r="Z1468" s="11" t="str">
        <f t="shared" si="618"/>
        <v>No</v>
      </c>
      <c r="AA1468" s="11" t="str">
        <f t="shared" si="621"/>
        <v>No</v>
      </c>
      <c r="AB1468" s="11">
        <f>IF(ISERROR(VLOOKUP(U1468,'ITWR Dump'!$A$2:$Y$5000,24,0)),0,(VLOOKUP('ILC Report'!U1468,'ITWR Dump'!$A$2:$Y$5000,24,0)))</f>
        <v>0</v>
      </c>
      <c r="AC1468" s="11" t="str">
        <f t="shared" si="622"/>
        <v>No</v>
      </c>
      <c r="AD1468" s="11" t="str">
        <f t="shared" si="623"/>
        <v/>
      </c>
      <c r="AE1468" s="11">
        <f>IF(ISERROR(VLOOKUP(U1468,'ITWR Dump'!$A$2:$Y$5000,13,0)),0,(VLOOKUP(U1468,'ITWR Dump'!$A$2:$Y$5000,13,0)))</f>
        <v>0</v>
      </c>
      <c r="AF1468" s="11">
        <f>IF(ISERROR(VLOOKUP(U1468,'ITWR Dump'!$A$2:$Y$5000,11,0)),0,(VLOOKUP(U1468,'ITWR Dump'!$A$2:$Y$5000,11,0)))</f>
        <v>0</v>
      </c>
      <c r="AG1468" s="11">
        <f>IF(ISERROR(VLOOKUP(U1468,'ITWR Dump'!$A$2:$Y$5000,2,0)),0,(VLOOKUP(U1468,'ITWR Dump'!$A$2:$Y$5000,2,0)))</f>
        <v>0</v>
      </c>
      <c r="AH1468" s="11">
        <f>IF(ISERROR(VLOOKUP(U1468,'ITWR Dump'!$A$2:$Y$5000,14,0)),0,(VLOOKUP(U1468,'ITWR Dump'!$A$2:$Y$5000,14,0)))</f>
        <v>0</v>
      </c>
      <c r="AI1468" s="11" t="str">
        <f t="shared" si="624"/>
        <v>54-Knowledge Transfer/Training Offshore</v>
      </c>
      <c r="AJ1468" s="11" t="str">
        <f t="shared" si="625"/>
        <v>Offshore</v>
      </c>
      <c r="AK1468" s="11" t="str">
        <f>IF(ISERROR(VLOOKUP(A1468,'Team Data'!$C$2:$U$213,17,0)),0,(VLOOKUP(A1468,'Team Data'!$C$2:$U$213,17,0)))</f>
        <v>IMS and FN</v>
      </c>
      <c r="AL1468" s="11" t="str">
        <f t="shared" si="626"/>
        <v>2017-04-24</v>
      </c>
      <c r="AM1468" s="11">
        <f>IF(ISERROR(VLOOKUP(U1468,'ITWR Dump'!$A$2:$Y$5000,16,0)),0,(VLOOKUP(U1468,'ITWR Dump'!$A$2:$Y$5000,16,0)))</f>
        <v>0</v>
      </c>
      <c r="AN1468" s="11">
        <f>IF(ISERROR(VLOOKUP(U1468,'ITWR Dump'!$A$2:$Y$5000,18,0)),0,(VLOOKUP(U1468,'ITWR Dump'!$A$2:$Y$5000,18,0)))</f>
        <v>0</v>
      </c>
      <c r="AO1468" s="11">
        <f>IF(ISERROR(VLOOKUP(U1468,'ITWR Dump'!$A$2:$Y$5000,25,0)),0,(VLOOKUP('ILC Report'!U1468,'ITWR Dump'!$A$2:$Y$5000,25,0)))</f>
        <v>0</v>
      </c>
      <c r="AP1468" s="11">
        <f t="shared" si="627"/>
        <v>0</v>
      </c>
      <c r="AQ1468" s="26">
        <f t="shared" si="628"/>
        <v>0</v>
      </c>
      <c r="AR1468" s="26">
        <f t="shared" si="629"/>
        <v>0</v>
      </c>
      <c r="AS1468" s="26">
        <f t="shared" si="630"/>
        <v>0</v>
      </c>
      <c r="AT1468" s="26">
        <f t="shared" si="631"/>
        <v>0</v>
      </c>
      <c r="AU1468" s="26">
        <f t="shared" si="632"/>
        <v>0</v>
      </c>
      <c r="AV1468" s="26">
        <f t="shared" si="633"/>
        <v>0</v>
      </c>
      <c r="AW1468" s="11" t="s">
        <v>653</v>
      </c>
      <c r="AX1468" s="11" t="str">
        <f>VLOOKUP(L1468,Group!$A$2:$B$1000,2,0)</f>
        <v>Maintenance</v>
      </c>
      <c r="AY1468" s="11">
        <f>IF(ISERROR(VLOOKUP(U1468,'ITWR Dump'!$A$2:$Y$5000,15,0)),0,(VLOOKUP('ILC Report'!U1468,'ITWR Dump'!$A$2:$Y$5000,15,0)))</f>
        <v>0</v>
      </c>
      <c r="AZ1468" s="11" t="str">
        <f t="shared" si="634"/>
        <v>No</v>
      </c>
      <c r="BA1468" s="11" t="str">
        <f t="shared" si="635"/>
        <v>BKI</v>
      </c>
      <c r="BB1468" s="11" t="str">
        <f t="shared" si="636"/>
        <v>KT</v>
      </c>
      <c r="BC1468" s="11" t="str">
        <f t="shared" si="637"/>
        <v>No</v>
      </c>
    </row>
    <row r="1469" spans="1:55" x14ac:dyDescent="0.3">
      <c r="A1469" s="11" t="s">
        <v>695</v>
      </c>
      <c r="B1469" s="11" t="s">
        <v>1887</v>
      </c>
      <c r="C1469" s="11" t="s">
        <v>590</v>
      </c>
      <c r="D1469" s="11" t="s">
        <v>2425</v>
      </c>
      <c r="E1469" s="38" t="s">
        <v>2903</v>
      </c>
      <c r="F1469" s="11">
        <v>45</v>
      </c>
      <c r="G1469" s="40" t="s">
        <v>218</v>
      </c>
      <c r="H1469" s="11" t="str">
        <f t="shared" si="619"/>
        <v>Regular</v>
      </c>
      <c r="I1469" s="11" t="str">
        <f t="shared" si="611"/>
        <v>INDIA</v>
      </c>
      <c r="J1469" s="11" t="str">
        <f>IF(ISERROR(VLOOKUP(C1469,'WI Vs ASM'!$B$2:$E$1000,4,0)),0,(VLOOKUP(C1469,'WI Vs ASM'!$B$2:$E$1000,4,0)))</f>
        <v>Offshore</v>
      </c>
      <c r="K1469" s="11" t="str">
        <f>IF(ISERROR(VLOOKUP(C1469,'WI Vs ASM'!$B$2:$F$1000,5,0)),0,(VLOOKUP(C1469,'WI Vs ASM'!$B$2:$F$1000,5,0)))</f>
        <v>09-NonBillable</v>
      </c>
      <c r="L1469" s="11" t="str">
        <f>IF(ISERROR(VLOOKUP(C1469,'WI Vs ASM'!$B$2:$D$1000,3,0)),0,(VLOOKUP(C1469,'WI Vs ASM'!$B$2:$D$1000,3,0)))</f>
        <v>54-Knowledge Transfer/Training Offshore</v>
      </c>
      <c r="M1469" s="11" t="str">
        <f>IF(ISERROR(VLOOKUP(C1469,'WI Vs ASM'!$B$2:$I$1000,8,0)),0,(VLOOKUP(C1469,'WI Vs ASM'!$B$2:$I$1000,8,0)))</f>
        <v>Aneez Ak Rehman</v>
      </c>
      <c r="N1469" s="11" t="str">
        <f>IF(ISERROR(VLOOKUP(C1469,'WI Vs ASM'!$B$2:$G$1000,6,0)),0,(VLOOKUP(C1469,'WI Vs ASM'!$B$2:$G$1000,6,0)))</f>
        <v>FileNet</v>
      </c>
      <c r="O1469" s="11" t="str">
        <f>IF(ISERROR(VLOOKUP(C1469,'WI Vs ASM'!$B$2:$H$1000,7,0)),0,(VLOOKUP(C1469,'WI Vs ASM'!$B$2:$H$1000,7,0)))</f>
        <v>FileNet</v>
      </c>
      <c r="P1469" s="11" t="str">
        <f t="shared" si="612"/>
        <v>May-17</v>
      </c>
      <c r="Q1469" s="11" t="str">
        <f t="shared" si="613"/>
        <v>Q2</v>
      </c>
      <c r="R1469" s="11" t="str">
        <f>IF(ISERROR(VLOOKUP(C1469,'WI Vs ASM'!$B$2:$J$1000,9,0)),0,(VLOOKUP(C1469,'WI Vs ASM'!$B$2:$J$1000,9,0)))</f>
        <v>Chandraprabha Palaniswamy</v>
      </c>
      <c r="S1469" s="11" t="str">
        <f>IF(ISERROR(VLOOKUP(C1469,'WI Vs ASM'!$B$2:$K$1000,10,0)),0,(VLOOKUP(C1469,'WI Vs ASM'!$B$2:$K$1000,10,0)))</f>
        <v>Vasudevan Srinivasan</v>
      </c>
      <c r="T1469" s="11" t="str">
        <f>IF(ISERROR(VLOOKUP(C1469,'WI Vs ASM'!$B$2:$L$1000,11,0)),0,(VLOOKUP(C1469,'WI Vs ASM'!$B$2:$L$1000,11,0)))</f>
        <v>Noha Salama</v>
      </c>
      <c r="U1469" s="11" t="e">
        <f t="shared" si="620"/>
        <v>#VALUE!</v>
      </c>
      <c r="V1469" s="11" t="str">
        <f t="shared" si="614"/>
        <v>No</v>
      </c>
      <c r="W1469" s="11" t="str">
        <f t="shared" si="615"/>
        <v>No</v>
      </c>
      <c r="X1469" s="11" t="str">
        <f t="shared" si="616"/>
        <v>No</v>
      </c>
      <c r="Y1469" s="11" t="str">
        <f t="shared" si="617"/>
        <v>No</v>
      </c>
      <c r="Z1469" s="11" t="str">
        <f t="shared" si="618"/>
        <v>No</v>
      </c>
      <c r="AA1469" s="11" t="str">
        <f t="shared" si="621"/>
        <v>No</v>
      </c>
      <c r="AB1469" s="11">
        <f>IF(ISERROR(VLOOKUP(U1469,'ITWR Dump'!$A$2:$Y$5000,24,0)),0,(VLOOKUP('ILC Report'!U1469,'ITWR Dump'!$A$2:$Y$5000,24,0)))</f>
        <v>0</v>
      </c>
      <c r="AC1469" s="11" t="str">
        <f t="shared" si="622"/>
        <v>No</v>
      </c>
      <c r="AD1469" s="11" t="str">
        <f t="shared" si="623"/>
        <v/>
      </c>
      <c r="AE1469" s="11">
        <f>IF(ISERROR(VLOOKUP(U1469,'ITWR Dump'!$A$2:$Y$5000,13,0)),0,(VLOOKUP(U1469,'ITWR Dump'!$A$2:$Y$5000,13,0)))</f>
        <v>0</v>
      </c>
      <c r="AF1469" s="11">
        <f>IF(ISERROR(VLOOKUP(U1469,'ITWR Dump'!$A$2:$Y$5000,11,0)),0,(VLOOKUP(U1469,'ITWR Dump'!$A$2:$Y$5000,11,0)))</f>
        <v>0</v>
      </c>
      <c r="AG1469" s="11">
        <f>IF(ISERROR(VLOOKUP(U1469,'ITWR Dump'!$A$2:$Y$5000,2,0)),0,(VLOOKUP(U1469,'ITWR Dump'!$A$2:$Y$5000,2,0)))</f>
        <v>0</v>
      </c>
      <c r="AH1469" s="11">
        <f>IF(ISERROR(VLOOKUP(U1469,'ITWR Dump'!$A$2:$Y$5000,14,0)),0,(VLOOKUP(U1469,'ITWR Dump'!$A$2:$Y$5000,14,0)))</f>
        <v>0</v>
      </c>
      <c r="AI1469" s="11" t="str">
        <f t="shared" si="624"/>
        <v>54-Knowledge Transfer/Training Offshore</v>
      </c>
      <c r="AJ1469" s="11" t="str">
        <f t="shared" si="625"/>
        <v>Offshore</v>
      </c>
      <c r="AK1469" s="11" t="str">
        <f>IF(ISERROR(VLOOKUP(A1469,'Team Data'!$C$2:$U$213,17,0)),0,(VLOOKUP(A1469,'Team Data'!$C$2:$U$213,17,0)))</f>
        <v>IMS and FN</v>
      </c>
      <c r="AL1469" s="11" t="str">
        <f t="shared" si="626"/>
        <v>2017-04-24</v>
      </c>
      <c r="AM1469" s="11">
        <f>IF(ISERROR(VLOOKUP(U1469,'ITWR Dump'!$A$2:$Y$5000,16,0)),0,(VLOOKUP(U1469,'ITWR Dump'!$A$2:$Y$5000,16,0)))</f>
        <v>0</v>
      </c>
      <c r="AN1469" s="11">
        <f>IF(ISERROR(VLOOKUP(U1469,'ITWR Dump'!$A$2:$Y$5000,18,0)),0,(VLOOKUP(U1469,'ITWR Dump'!$A$2:$Y$5000,18,0)))</f>
        <v>0</v>
      </c>
      <c r="AO1469" s="11">
        <f>IF(ISERROR(VLOOKUP(U1469,'ITWR Dump'!$A$2:$Y$5000,25,0)),0,(VLOOKUP('ILC Report'!U1469,'ITWR Dump'!$A$2:$Y$5000,25,0)))</f>
        <v>0</v>
      </c>
      <c r="AP1469" s="11">
        <f t="shared" si="627"/>
        <v>0</v>
      </c>
      <c r="AQ1469" s="26">
        <f t="shared" si="628"/>
        <v>0</v>
      </c>
      <c r="AR1469" s="26">
        <f t="shared" si="629"/>
        <v>0</v>
      </c>
      <c r="AS1469" s="26">
        <f t="shared" si="630"/>
        <v>0</v>
      </c>
      <c r="AT1469" s="26">
        <f t="shared" si="631"/>
        <v>0</v>
      </c>
      <c r="AU1469" s="26">
        <f t="shared" si="632"/>
        <v>0</v>
      </c>
      <c r="AV1469" s="26">
        <f t="shared" si="633"/>
        <v>0</v>
      </c>
      <c r="AW1469" s="11" t="s">
        <v>653</v>
      </c>
      <c r="AX1469" s="11" t="str">
        <f>VLOOKUP(L1469,Group!$A$2:$B$1000,2,0)</f>
        <v>Maintenance</v>
      </c>
      <c r="AY1469" s="11">
        <f>IF(ISERROR(VLOOKUP(U1469,'ITWR Dump'!$A$2:$Y$5000,15,0)),0,(VLOOKUP('ILC Report'!U1469,'ITWR Dump'!$A$2:$Y$5000,15,0)))</f>
        <v>0</v>
      </c>
      <c r="AZ1469" s="11" t="str">
        <f t="shared" si="634"/>
        <v>No</v>
      </c>
      <c r="BA1469" s="11" t="str">
        <f t="shared" si="635"/>
        <v>BKI</v>
      </c>
      <c r="BB1469" s="11" t="str">
        <f t="shared" si="636"/>
        <v>KT</v>
      </c>
      <c r="BC1469" s="11" t="str">
        <f t="shared" si="637"/>
        <v>No</v>
      </c>
    </row>
    <row r="1470" spans="1:55" x14ac:dyDescent="0.3">
      <c r="A1470" s="11" t="s">
        <v>695</v>
      </c>
      <c r="B1470" s="11" t="s">
        <v>1887</v>
      </c>
      <c r="C1470" s="11" t="s">
        <v>590</v>
      </c>
      <c r="D1470" s="11" t="s">
        <v>2425</v>
      </c>
      <c r="E1470" s="38" t="s">
        <v>2904</v>
      </c>
      <c r="F1470" s="11">
        <v>45</v>
      </c>
      <c r="G1470" s="40" t="s">
        <v>218</v>
      </c>
      <c r="H1470" s="11" t="str">
        <f t="shared" si="619"/>
        <v>Regular</v>
      </c>
      <c r="I1470" s="11" t="str">
        <f t="shared" si="611"/>
        <v>INDIA</v>
      </c>
      <c r="J1470" s="11" t="str">
        <f>IF(ISERROR(VLOOKUP(C1470,'WI Vs ASM'!$B$2:$E$1000,4,0)),0,(VLOOKUP(C1470,'WI Vs ASM'!$B$2:$E$1000,4,0)))</f>
        <v>Offshore</v>
      </c>
      <c r="K1470" s="11" t="str">
        <f>IF(ISERROR(VLOOKUP(C1470,'WI Vs ASM'!$B$2:$F$1000,5,0)),0,(VLOOKUP(C1470,'WI Vs ASM'!$B$2:$F$1000,5,0)))</f>
        <v>09-NonBillable</v>
      </c>
      <c r="L1470" s="11" t="str">
        <f>IF(ISERROR(VLOOKUP(C1470,'WI Vs ASM'!$B$2:$D$1000,3,0)),0,(VLOOKUP(C1470,'WI Vs ASM'!$B$2:$D$1000,3,0)))</f>
        <v>54-Knowledge Transfer/Training Offshore</v>
      </c>
      <c r="M1470" s="11" t="str">
        <f>IF(ISERROR(VLOOKUP(C1470,'WI Vs ASM'!$B$2:$I$1000,8,0)),0,(VLOOKUP(C1470,'WI Vs ASM'!$B$2:$I$1000,8,0)))</f>
        <v>Aneez Ak Rehman</v>
      </c>
      <c r="N1470" s="11" t="str">
        <f>IF(ISERROR(VLOOKUP(C1470,'WI Vs ASM'!$B$2:$G$1000,6,0)),0,(VLOOKUP(C1470,'WI Vs ASM'!$B$2:$G$1000,6,0)))</f>
        <v>FileNet</v>
      </c>
      <c r="O1470" s="11" t="str">
        <f>IF(ISERROR(VLOOKUP(C1470,'WI Vs ASM'!$B$2:$H$1000,7,0)),0,(VLOOKUP(C1470,'WI Vs ASM'!$B$2:$H$1000,7,0)))</f>
        <v>FileNet</v>
      </c>
      <c r="P1470" s="11" t="str">
        <f t="shared" si="612"/>
        <v>May-17</v>
      </c>
      <c r="Q1470" s="11" t="str">
        <f t="shared" si="613"/>
        <v>Q2</v>
      </c>
      <c r="R1470" s="11" t="str">
        <f>IF(ISERROR(VLOOKUP(C1470,'WI Vs ASM'!$B$2:$J$1000,9,0)),0,(VLOOKUP(C1470,'WI Vs ASM'!$B$2:$J$1000,9,0)))</f>
        <v>Chandraprabha Palaniswamy</v>
      </c>
      <c r="S1470" s="11" t="str">
        <f>IF(ISERROR(VLOOKUP(C1470,'WI Vs ASM'!$B$2:$K$1000,10,0)),0,(VLOOKUP(C1470,'WI Vs ASM'!$B$2:$K$1000,10,0)))</f>
        <v>Vasudevan Srinivasan</v>
      </c>
      <c r="T1470" s="11" t="str">
        <f>IF(ISERROR(VLOOKUP(C1470,'WI Vs ASM'!$B$2:$L$1000,11,0)),0,(VLOOKUP(C1470,'WI Vs ASM'!$B$2:$L$1000,11,0)))</f>
        <v>Noha Salama</v>
      </c>
      <c r="U1470" s="11" t="e">
        <f t="shared" si="620"/>
        <v>#VALUE!</v>
      </c>
      <c r="V1470" s="11" t="str">
        <f t="shared" si="614"/>
        <v>No</v>
      </c>
      <c r="W1470" s="11" t="str">
        <f t="shared" si="615"/>
        <v>No</v>
      </c>
      <c r="X1470" s="11" t="str">
        <f t="shared" si="616"/>
        <v>No</v>
      </c>
      <c r="Y1470" s="11" t="str">
        <f t="shared" si="617"/>
        <v>No</v>
      </c>
      <c r="Z1470" s="11" t="str">
        <f t="shared" si="618"/>
        <v>No</v>
      </c>
      <c r="AA1470" s="11" t="str">
        <f t="shared" si="621"/>
        <v>No</v>
      </c>
      <c r="AB1470" s="11">
        <f>IF(ISERROR(VLOOKUP(U1470,'ITWR Dump'!$A$2:$Y$5000,24,0)),0,(VLOOKUP('ILC Report'!U1470,'ITWR Dump'!$A$2:$Y$5000,24,0)))</f>
        <v>0</v>
      </c>
      <c r="AC1470" s="11" t="str">
        <f t="shared" si="622"/>
        <v>No</v>
      </c>
      <c r="AD1470" s="11" t="str">
        <f t="shared" si="623"/>
        <v/>
      </c>
      <c r="AE1470" s="11">
        <f>IF(ISERROR(VLOOKUP(U1470,'ITWR Dump'!$A$2:$Y$5000,13,0)),0,(VLOOKUP(U1470,'ITWR Dump'!$A$2:$Y$5000,13,0)))</f>
        <v>0</v>
      </c>
      <c r="AF1470" s="11">
        <f>IF(ISERROR(VLOOKUP(U1470,'ITWR Dump'!$A$2:$Y$5000,11,0)),0,(VLOOKUP(U1470,'ITWR Dump'!$A$2:$Y$5000,11,0)))</f>
        <v>0</v>
      </c>
      <c r="AG1470" s="11">
        <f>IF(ISERROR(VLOOKUP(U1470,'ITWR Dump'!$A$2:$Y$5000,2,0)),0,(VLOOKUP(U1470,'ITWR Dump'!$A$2:$Y$5000,2,0)))</f>
        <v>0</v>
      </c>
      <c r="AH1470" s="11">
        <f>IF(ISERROR(VLOOKUP(U1470,'ITWR Dump'!$A$2:$Y$5000,14,0)),0,(VLOOKUP(U1470,'ITWR Dump'!$A$2:$Y$5000,14,0)))</f>
        <v>0</v>
      </c>
      <c r="AI1470" s="11" t="str">
        <f t="shared" si="624"/>
        <v>54-Knowledge Transfer/Training Offshore</v>
      </c>
      <c r="AJ1470" s="11" t="str">
        <f t="shared" si="625"/>
        <v>Offshore</v>
      </c>
      <c r="AK1470" s="11" t="str">
        <f>IF(ISERROR(VLOOKUP(A1470,'Team Data'!$C$2:$U$213,17,0)),0,(VLOOKUP(A1470,'Team Data'!$C$2:$U$213,17,0)))</f>
        <v>IMS and FN</v>
      </c>
      <c r="AL1470" s="11" t="str">
        <f t="shared" si="626"/>
        <v>2017-04-24</v>
      </c>
      <c r="AM1470" s="11">
        <f>IF(ISERROR(VLOOKUP(U1470,'ITWR Dump'!$A$2:$Y$5000,16,0)),0,(VLOOKUP(U1470,'ITWR Dump'!$A$2:$Y$5000,16,0)))</f>
        <v>0</v>
      </c>
      <c r="AN1470" s="11">
        <f>IF(ISERROR(VLOOKUP(U1470,'ITWR Dump'!$A$2:$Y$5000,18,0)),0,(VLOOKUP(U1470,'ITWR Dump'!$A$2:$Y$5000,18,0)))</f>
        <v>0</v>
      </c>
      <c r="AO1470" s="11">
        <f>IF(ISERROR(VLOOKUP(U1470,'ITWR Dump'!$A$2:$Y$5000,25,0)),0,(VLOOKUP('ILC Report'!U1470,'ITWR Dump'!$A$2:$Y$5000,25,0)))</f>
        <v>0</v>
      </c>
      <c r="AP1470" s="11">
        <f t="shared" si="627"/>
        <v>0</v>
      </c>
      <c r="AQ1470" s="26">
        <f t="shared" si="628"/>
        <v>0</v>
      </c>
      <c r="AR1470" s="26">
        <f t="shared" si="629"/>
        <v>0</v>
      </c>
      <c r="AS1470" s="26">
        <f t="shared" si="630"/>
        <v>0</v>
      </c>
      <c r="AT1470" s="26">
        <f t="shared" si="631"/>
        <v>0</v>
      </c>
      <c r="AU1470" s="26">
        <f t="shared" si="632"/>
        <v>0</v>
      </c>
      <c r="AV1470" s="26">
        <f t="shared" si="633"/>
        <v>0</v>
      </c>
      <c r="AW1470" s="11" t="s">
        <v>653</v>
      </c>
      <c r="AX1470" s="11" t="str">
        <f>VLOOKUP(L1470,Group!$A$2:$B$1000,2,0)</f>
        <v>Maintenance</v>
      </c>
      <c r="AY1470" s="11">
        <f>IF(ISERROR(VLOOKUP(U1470,'ITWR Dump'!$A$2:$Y$5000,15,0)),0,(VLOOKUP('ILC Report'!U1470,'ITWR Dump'!$A$2:$Y$5000,15,0)))</f>
        <v>0</v>
      </c>
      <c r="AZ1470" s="11" t="str">
        <f t="shared" si="634"/>
        <v>No</v>
      </c>
      <c r="BA1470" s="11" t="str">
        <f t="shared" si="635"/>
        <v>BKI</v>
      </c>
      <c r="BB1470" s="11" t="str">
        <f t="shared" si="636"/>
        <v>KT</v>
      </c>
      <c r="BC1470" s="11" t="str">
        <f t="shared" si="637"/>
        <v>No</v>
      </c>
    </row>
    <row r="1471" spans="1:55" x14ac:dyDescent="0.3">
      <c r="A1471" s="11" t="s">
        <v>696</v>
      </c>
      <c r="B1471" s="11" t="s">
        <v>1888</v>
      </c>
      <c r="C1471" s="11" t="s">
        <v>559</v>
      </c>
      <c r="D1471" s="11" t="s">
        <v>2657</v>
      </c>
      <c r="E1471" s="38" t="s">
        <v>652</v>
      </c>
      <c r="F1471" s="11">
        <v>5</v>
      </c>
      <c r="G1471" s="40" t="s">
        <v>218</v>
      </c>
      <c r="H1471" s="11" t="str">
        <f t="shared" si="619"/>
        <v>Regular</v>
      </c>
      <c r="I1471" s="11" t="str">
        <f t="shared" si="611"/>
        <v>INDIA</v>
      </c>
      <c r="J1471" s="11" t="str">
        <f>IF(ISERROR(VLOOKUP(C1471,'WI Vs ASM'!$B$2:$E$1000,4,0)),0,(VLOOKUP(C1471,'WI Vs ASM'!$B$2:$E$1000,4,0)))</f>
        <v>Offshore</v>
      </c>
      <c r="K1471" s="11" t="str">
        <f>IF(ISERROR(VLOOKUP(C1471,'WI Vs ASM'!$B$2:$F$1000,5,0)),0,(VLOOKUP(C1471,'WI Vs ASM'!$B$2:$F$1000,5,0)))</f>
        <v>01-Fixed Price</v>
      </c>
      <c r="L1471" s="11" t="str">
        <f>IF(ISERROR(VLOOKUP(C1471,'WI Vs ASM'!$B$2:$D$1000,3,0)),0,(VLOOKUP(C1471,'WI Vs ASM'!$B$2:$D$1000,3,0)))</f>
        <v>01-Maintenance Offshore</v>
      </c>
      <c r="M1471" s="11" t="str">
        <f>IF(ISERROR(VLOOKUP(C1471,'WI Vs ASM'!$B$2:$I$1000,8,0)),0,(VLOOKUP(C1471,'WI Vs ASM'!$B$2:$I$1000,8,0)))</f>
        <v>Rahul Soman</v>
      </c>
      <c r="N1471" s="11" t="str">
        <f>IF(ISERROR(VLOOKUP(C1471,'WI Vs ASM'!$B$2:$G$1000,6,0)),0,(VLOOKUP(C1471,'WI Vs ASM'!$B$2:$G$1000,6,0)))</f>
        <v>CIS</v>
      </c>
      <c r="O1471" s="11" t="str">
        <f>IF(ISERROR(VLOOKUP(C1471,'WI Vs ASM'!$B$2:$H$1000,7,0)),0,(VLOOKUP(C1471,'WI Vs ASM'!$B$2:$H$1000,7,0)))</f>
        <v>CIS</v>
      </c>
      <c r="P1471" s="11" t="str">
        <f t="shared" si="612"/>
        <v>Apr-17</v>
      </c>
      <c r="Q1471" s="11" t="str">
        <f t="shared" si="613"/>
        <v>Q2</v>
      </c>
      <c r="R1471" s="11" t="str">
        <f>IF(ISERROR(VLOOKUP(C1471,'WI Vs ASM'!$B$2:$J$1000,9,0)),0,(VLOOKUP(C1471,'WI Vs ASM'!$B$2:$J$1000,9,0)))</f>
        <v>Jyothi Pai</v>
      </c>
      <c r="S1471" s="11" t="str">
        <f>IF(ISERROR(VLOOKUP(C1471,'WI Vs ASM'!$B$2:$K$1000,10,0)),0,(VLOOKUP(C1471,'WI Vs ASM'!$B$2:$K$1000,10,0)))</f>
        <v>Saju Bhaskaran</v>
      </c>
      <c r="T1471" s="11" t="str">
        <f>IF(ISERROR(VLOOKUP(C1471,'WI Vs ASM'!$B$2:$L$1000,11,0)),0,(VLOOKUP(C1471,'WI Vs ASM'!$B$2:$L$1000,11,0)))</f>
        <v>Sreekala Balasubramanian</v>
      </c>
      <c r="U1471" s="11" t="e">
        <f t="shared" si="620"/>
        <v>#VALUE!</v>
      </c>
      <c r="V1471" s="11" t="str">
        <f t="shared" si="614"/>
        <v>No</v>
      </c>
      <c r="W1471" s="11" t="str">
        <f t="shared" si="615"/>
        <v>Yes</v>
      </c>
      <c r="X1471" s="11" t="str">
        <f t="shared" si="616"/>
        <v>No</v>
      </c>
      <c r="Y1471" s="11" t="str">
        <f t="shared" si="617"/>
        <v>No</v>
      </c>
      <c r="Z1471" s="11" t="str">
        <f t="shared" si="618"/>
        <v>No</v>
      </c>
      <c r="AA1471" s="11" t="str">
        <f t="shared" si="621"/>
        <v>No</v>
      </c>
      <c r="AB1471" s="11">
        <f>IF(ISERROR(VLOOKUP(U1471,'ITWR Dump'!$A$2:$Y$5000,24,0)),0,(VLOOKUP('ILC Report'!U1471,'ITWR Dump'!$A$2:$Y$5000,24,0)))</f>
        <v>0</v>
      </c>
      <c r="AC1471" s="11" t="str">
        <f t="shared" si="622"/>
        <v>No</v>
      </c>
      <c r="AD1471" s="11" t="str">
        <f t="shared" si="623"/>
        <v/>
      </c>
      <c r="AE1471" s="11">
        <f>IF(ISERROR(VLOOKUP(U1471,'ITWR Dump'!$A$2:$Y$5000,13,0)),0,(VLOOKUP(U1471,'ITWR Dump'!$A$2:$Y$5000,13,0)))</f>
        <v>0</v>
      </c>
      <c r="AF1471" s="11">
        <f>IF(ISERROR(VLOOKUP(U1471,'ITWR Dump'!$A$2:$Y$5000,11,0)),0,(VLOOKUP(U1471,'ITWR Dump'!$A$2:$Y$5000,11,0)))</f>
        <v>0</v>
      </c>
      <c r="AG1471" s="11">
        <f>IF(ISERROR(VLOOKUP(U1471,'ITWR Dump'!$A$2:$Y$5000,2,0)),0,(VLOOKUP(U1471,'ITWR Dump'!$A$2:$Y$5000,2,0)))</f>
        <v>0</v>
      </c>
      <c r="AH1471" s="11">
        <f>IF(ISERROR(VLOOKUP(U1471,'ITWR Dump'!$A$2:$Y$5000,14,0)),0,(VLOOKUP(U1471,'ITWR Dump'!$A$2:$Y$5000,14,0)))</f>
        <v>0</v>
      </c>
      <c r="AI1471" s="11" t="str">
        <f t="shared" si="624"/>
        <v>01-Maintenance Offshore</v>
      </c>
      <c r="AJ1471" s="11" t="str">
        <f t="shared" si="625"/>
        <v>Offshore</v>
      </c>
      <c r="AK1471" s="11" t="str">
        <f>IF(ISERROR(VLOOKUP(A1471,'Team Data'!$C$2:$U$213,17,0)),0,(VLOOKUP(A1471,'Team Data'!$C$2:$U$213,17,0)))</f>
        <v>PRISM</v>
      </c>
      <c r="AL1471" s="11" t="str">
        <f t="shared" si="626"/>
        <v>2017-04-24</v>
      </c>
      <c r="AM1471" s="11">
        <f>IF(ISERROR(VLOOKUP(U1471,'ITWR Dump'!$A$2:$Y$5000,16,0)),0,(VLOOKUP(U1471,'ITWR Dump'!$A$2:$Y$5000,16,0)))</f>
        <v>0</v>
      </c>
      <c r="AN1471" s="11">
        <f>IF(ISERROR(VLOOKUP(U1471,'ITWR Dump'!$A$2:$Y$5000,18,0)),0,(VLOOKUP(U1471,'ITWR Dump'!$A$2:$Y$5000,18,0)))</f>
        <v>0</v>
      </c>
      <c r="AO1471" s="11">
        <f>IF(ISERROR(VLOOKUP(U1471,'ITWR Dump'!$A$2:$Y$5000,25,0)),0,(VLOOKUP('ILC Report'!U1471,'ITWR Dump'!$A$2:$Y$5000,25,0)))</f>
        <v>0</v>
      </c>
      <c r="AP1471" s="11">
        <f t="shared" si="627"/>
        <v>0</v>
      </c>
      <c r="AQ1471" s="26">
        <f t="shared" si="628"/>
        <v>0</v>
      </c>
      <c r="AR1471" s="26">
        <f t="shared" si="629"/>
        <v>0</v>
      </c>
      <c r="AS1471" s="26">
        <f t="shared" si="630"/>
        <v>0</v>
      </c>
      <c r="AT1471" s="26">
        <f t="shared" si="631"/>
        <v>0</v>
      </c>
      <c r="AU1471" s="26">
        <f t="shared" si="632"/>
        <v>0</v>
      </c>
      <c r="AV1471" s="26">
        <f t="shared" si="633"/>
        <v>0</v>
      </c>
      <c r="AW1471" s="11" t="s">
        <v>653</v>
      </c>
      <c r="AX1471" s="11" t="str">
        <f>VLOOKUP(L1471,Group!$A$2:$B$1000,2,0)</f>
        <v>Maintenance</v>
      </c>
      <c r="AY1471" s="11">
        <f>IF(ISERROR(VLOOKUP(U1471,'ITWR Dump'!$A$2:$Y$5000,15,0)),0,(VLOOKUP('ILC Report'!U1471,'ITWR Dump'!$A$2:$Y$5000,15,0)))</f>
        <v>0</v>
      </c>
      <c r="AZ1471" s="11" t="str">
        <f t="shared" si="634"/>
        <v>No</v>
      </c>
      <c r="BA1471" s="11" t="str">
        <f t="shared" si="635"/>
        <v>BKI</v>
      </c>
      <c r="BB1471" s="11" t="str">
        <f t="shared" si="636"/>
        <v>MN</v>
      </c>
      <c r="BC1471" s="11" t="str">
        <f t="shared" si="637"/>
        <v>No</v>
      </c>
    </row>
    <row r="1472" spans="1:55" x14ac:dyDescent="0.3">
      <c r="A1472" s="11" t="s">
        <v>696</v>
      </c>
      <c r="B1472" s="11" t="s">
        <v>1888</v>
      </c>
      <c r="C1472" s="11" t="s">
        <v>559</v>
      </c>
      <c r="D1472" s="11" t="s">
        <v>2658</v>
      </c>
      <c r="E1472" s="38" t="s">
        <v>652</v>
      </c>
      <c r="F1472" s="11">
        <v>1</v>
      </c>
      <c r="G1472" s="40" t="s">
        <v>218</v>
      </c>
      <c r="H1472" s="11" t="str">
        <f t="shared" si="619"/>
        <v>Regular</v>
      </c>
      <c r="I1472" s="11" t="str">
        <f t="shared" si="611"/>
        <v>INDIA</v>
      </c>
      <c r="J1472" s="11" t="str">
        <f>IF(ISERROR(VLOOKUP(C1472,'WI Vs ASM'!$B$2:$E$1000,4,0)),0,(VLOOKUP(C1472,'WI Vs ASM'!$B$2:$E$1000,4,0)))</f>
        <v>Offshore</v>
      </c>
      <c r="K1472" s="11" t="str">
        <f>IF(ISERROR(VLOOKUP(C1472,'WI Vs ASM'!$B$2:$F$1000,5,0)),0,(VLOOKUP(C1472,'WI Vs ASM'!$B$2:$F$1000,5,0)))</f>
        <v>01-Fixed Price</v>
      </c>
      <c r="L1472" s="11" t="str">
        <f>IF(ISERROR(VLOOKUP(C1472,'WI Vs ASM'!$B$2:$D$1000,3,0)),0,(VLOOKUP(C1472,'WI Vs ASM'!$B$2:$D$1000,3,0)))</f>
        <v>01-Maintenance Offshore</v>
      </c>
      <c r="M1472" s="11" t="str">
        <f>IF(ISERROR(VLOOKUP(C1472,'WI Vs ASM'!$B$2:$I$1000,8,0)),0,(VLOOKUP(C1472,'WI Vs ASM'!$B$2:$I$1000,8,0)))</f>
        <v>Rahul Soman</v>
      </c>
      <c r="N1472" s="11" t="str">
        <f>IF(ISERROR(VLOOKUP(C1472,'WI Vs ASM'!$B$2:$G$1000,6,0)),0,(VLOOKUP(C1472,'WI Vs ASM'!$B$2:$G$1000,6,0)))</f>
        <v>CIS</v>
      </c>
      <c r="O1472" s="11" t="str">
        <f>IF(ISERROR(VLOOKUP(C1472,'WI Vs ASM'!$B$2:$H$1000,7,0)),0,(VLOOKUP(C1472,'WI Vs ASM'!$B$2:$H$1000,7,0)))</f>
        <v>CIS</v>
      </c>
      <c r="P1472" s="11" t="str">
        <f t="shared" si="612"/>
        <v>Apr-17</v>
      </c>
      <c r="Q1472" s="11" t="str">
        <f t="shared" si="613"/>
        <v>Q2</v>
      </c>
      <c r="R1472" s="11" t="str">
        <f>IF(ISERROR(VLOOKUP(C1472,'WI Vs ASM'!$B$2:$J$1000,9,0)),0,(VLOOKUP(C1472,'WI Vs ASM'!$B$2:$J$1000,9,0)))</f>
        <v>Jyothi Pai</v>
      </c>
      <c r="S1472" s="11" t="str">
        <f>IF(ISERROR(VLOOKUP(C1472,'WI Vs ASM'!$B$2:$K$1000,10,0)),0,(VLOOKUP(C1472,'WI Vs ASM'!$B$2:$K$1000,10,0)))</f>
        <v>Saju Bhaskaran</v>
      </c>
      <c r="T1472" s="11" t="str">
        <f>IF(ISERROR(VLOOKUP(C1472,'WI Vs ASM'!$B$2:$L$1000,11,0)),0,(VLOOKUP(C1472,'WI Vs ASM'!$B$2:$L$1000,11,0)))</f>
        <v>Sreekala Balasubramanian</v>
      </c>
      <c r="U1472" s="11" t="e">
        <f t="shared" si="620"/>
        <v>#VALUE!</v>
      </c>
      <c r="V1472" s="11" t="str">
        <f t="shared" si="614"/>
        <v>Yes</v>
      </c>
      <c r="W1472" s="11" t="str">
        <f t="shared" si="615"/>
        <v>No</v>
      </c>
      <c r="X1472" s="11" t="str">
        <f t="shared" si="616"/>
        <v>No</v>
      </c>
      <c r="Y1472" s="11" t="str">
        <f t="shared" si="617"/>
        <v>No</v>
      </c>
      <c r="Z1472" s="11" t="str">
        <f t="shared" si="618"/>
        <v>No</v>
      </c>
      <c r="AA1472" s="11" t="str">
        <f t="shared" si="621"/>
        <v>No</v>
      </c>
      <c r="AB1472" s="11">
        <f>IF(ISERROR(VLOOKUP(U1472,'ITWR Dump'!$A$2:$Y$5000,24,0)),0,(VLOOKUP('ILC Report'!U1472,'ITWR Dump'!$A$2:$Y$5000,24,0)))</f>
        <v>0</v>
      </c>
      <c r="AC1472" s="11" t="str">
        <f t="shared" si="622"/>
        <v>No</v>
      </c>
      <c r="AD1472" s="11" t="str">
        <f t="shared" si="623"/>
        <v/>
      </c>
      <c r="AE1472" s="11">
        <f>IF(ISERROR(VLOOKUP(U1472,'ITWR Dump'!$A$2:$Y$5000,13,0)),0,(VLOOKUP(U1472,'ITWR Dump'!$A$2:$Y$5000,13,0)))</f>
        <v>0</v>
      </c>
      <c r="AF1472" s="11">
        <f>IF(ISERROR(VLOOKUP(U1472,'ITWR Dump'!$A$2:$Y$5000,11,0)),0,(VLOOKUP(U1472,'ITWR Dump'!$A$2:$Y$5000,11,0)))</f>
        <v>0</v>
      </c>
      <c r="AG1472" s="11">
        <f>IF(ISERROR(VLOOKUP(U1472,'ITWR Dump'!$A$2:$Y$5000,2,0)),0,(VLOOKUP(U1472,'ITWR Dump'!$A$2:$Y$5000,2,0)))</f>
        <v>0</v>
      </c>
      <c r="AH1472" s="11">
        <f>IF(ISERROR(VLOOKUP(U1472,'ITWR Dump'!$A$2:$Y$5000,14,0)),0,(VLOOKUP(U1472,'ITWR Dump'!$A$2:$Y$5000,14,0)))</f>
        <v>0</v>
      </c>
      <c r="AI1472" s="11" t="str">
        <f t="shared" si="624"/>
        <v>01-Maintenance Offshore</v>
      </c>
      <c r="AJ1472" s="11" t="str">
        <f t="shared" si="625"/>
        <v>Offshore</v>
      </c>
      <c r="AK1472" s="11" t="str">
        <f>IF(ISERROR(VLOOKUP(A1472,'Team Data'!$C$2:$U$213,17,0)),0,(VLOOKUP(A1472,'Team Data'!$C$2:$U$213,17,0)))</f>
        <v>PRISM</v>
      </c>
      <c r="AL1472" s="11" t="str">
        <f t="shared" si="626"/>
        <v>2017-04-24</v>
      </c>
      <c r="AM1472" s="11">
        <f>IF(ISERROR(VLOOKUP(U1472,'ITWR Dump'!$A$2:$Y$5000,16,0)),0,(VLOOKUP(U1472,'ITWR Dump'!$A$2:$Y$5000,16,0)))</f>
        <v>0</v>
      </c>
      <c r="AN1472" s="11">
        <f>IF(ISERROR(VLOOKUP(U1472,'ITWR Dump'!$A$2:$Y$5000,18,0)),0,(VLOOKUP(U1472,'ITWR Dump'!$A$2:$Y$5000,18,0)))</f>
        <v>0</v>
      </c>
      <c r="AO1472" s="11">
        <f>IF(ISERROR(VLOOKUP(U1472,'ITWR Dump'!$A$2:$Y$5000,25,0)),0,(VLOOKUP('ILC Report'!U1472,'ITWR Dump'!$A$2:$Y$5000,25,0)))</f>
        <v>0</v>
      </c>
      <c r="AP1472" s="11">
        <f t="shared" si="627"/>
        <v>1</v>
      </c>
      <c r="AQ1472" s="26">
        <f t="shared" si="628"/>
        <v>0</v>
      </c>
      <c r="AR1472" s="26">
        <f t="shared" si="629"/>
        <v>0</v>
      </c>
      <c r="AS1472" s="26">
        <f t="shared" si="630"/>
        <v>0</v>
      </c>
      <c r="AT1472" s="26">
        <f t="shared" si="631"/>
        <v>0</v>
      </c>
      <c r="AU1472" s="26">
        <f t="shared" si="632"/>
        <v>0</v>
      </c>
      <c r="AV1472" s="26">
        <f t="shared" si="633"/>
        <v>0</v>
      </c>
      <c r="AW1472" s="11" t="s">
        <v>653</v>
      </c>
      <c r="AX1472" s="11" t="str">
        <f>VLOOKUP(L1472,Group!$A$2:$B$1000,2,0)</f>
        <v>Maintenance</v>
      </c>
      <c r="AY1472" s="11">
        <f>IF(ISERROR(VLOOKUP(U1472,'ITWR Dump'!$A$2:$Y$5000,15,0)),0,(VLOOKUP('ILC Report'!U1472,'ITWR Dump'!$A$2:$Y$5000,15,0)))</f>
        <v>0</v>
      </c>
      <c r="AZ1472" s="11" t="str">
        <f t="shared" si="634"/>
        <v>Yes</v>
      </c>
      <c r="BA1472" s="11" t="str">
        <f t="shared" si="635"/>
        <v>BKI</v>
      </c>
      <c r="BB1472" s="11" t="str">
        <f t="shared" si="636"/>
        <v>MN</v>
      </c>
      <c r="BC1472" s="11" t="str">
        <f t="shared" si="637"/>
        <v>No</v>
      </c>
    </row>
    <row r="1473" spans="1:55" x14ac:dyDescent="0.3">
      <c r="A1473" s="11" t="s">
        <v>696</v>
      </c>
      <c r="B1473" s="11" t="s">
        <v>1888</v>
      </c>
      <c r="C1473" s="11" t="s">
        <v>559</v>
      </c>
      <c r="D1473" s="11" t="s">
        <v>2524</v>
      </c>
      <c r="E1473" s="38" t="s">
        <v>652</v>
      </c>
      <c r="F1473" s="11">
        <v>0.5</v>
      </c>
      <c r="G1473" s="40" t="s">
        <v>218</v>
      </c>
      <c r="H1473" s="11" t="str">
        <f t="shared" si="619"/>
        <v>Regular</v>
      </c>
      <c r="I1473" s="11" t="str">
        <f t="shared" si="611"/>
        <v>INDIA</v>
      </c>
      <c r="J1473" s="11" t="str">
        <f>IF(ISERROR(VLOOKUP(C1473,'WI Vs ASM'!$B$2:$E$1000,4,0)),0,(VLOOKUP(C1473,'WI Vs ASM'!$B$2:$E$1000,4,0)))</f>
        <v>Offshore</v>
      </c>
      <c r="K1473" s="11" t="str">
        <f>IF(ISERROR(VLOOKUP(C1473,'WI Vs ASM'!$B$2:$F$1000,5,0)),0,(VLOOKUP(C1473,'WI Vs ASM'!$B$2:$F$1000,5,0)))</f>
        <v>01-Fixed Price</v>
      </c>
      <c r="L1473" s="11" t="str">
        <f>IF(ISERROR(VLOOKUP(C1473,'WI Vs ASM'!$B$2:$D$1000,3,0)),0,(VLOOKUP(C1473,'WI Vs ASM'!$B$2:$D$1000,3,0)))</f>
        <v>01-Maintenance Offshore</v>
      </c>
      <c r="M1473" s="11" t="str">
        <f>IF(ISERROR(VLOOKUP(C1473,'WI Vs ASM'!$B$2:$I$1000,8,0)),0,(VLOOKUP(C1473,'WI Vs ASM'!$B$2:$I$1000,8,0)))</f>
        <v>Rahul Soman</v>
      </c>
      <c r="N1473" s="11" t="str">
        <f>IF(ISERROR(VLOOKUP(C1473,'WI Vs ASM'!$B$2:$G$1000,6,0)),0,(VLOOKUP(C1473,'WI Vs ASM'!$B$2:$G$1000,6,0)))</f>
        <v>CIS</v>
      </c>
      <c r="O1473" s="11" t="str">
        <f>IF(ISERROR(VLOOKUP(C1473,'WI Vs ASM'!$B$2:$H$1000,7,0)),0,(VLOOKUP(C1473,'WI Vs ASM'!$B$2:$H$1000,7,0)))</f>
        <v>CIS</v>
      </c>
      <c r="P1473" s="11" t="str">
        <f t="shared" si="612"/>
        <v>Apr-17</v>
      </c>
      <c r="Q1473" s="11" t="str">
        <f t="shared" si="613"/>
        <v>Q2</v>
      </c>
      <c r="R1473" s="11" t="str">
        <f>IF(ISERROR(VLOOKUP(C1473,'WI Vs ASM'!$B$2:$J$1000,9,0)),0,(VLOOKUP(C1473,'WI Vs ASM'!$B$2:$J$1000,9,0)))</f>
        <v>Jyothi Pai</v>
      </c>
      <c r="S1473" s="11" t="str">
        <f>IF(ISERROR(VLOOKUP(C1473,'WI Vs ASM'!$B$2:$K$1000,10,0)),0,(VLOOKUP(C1473,'WI Vs ASM'!$B$2:$K$1000,10,0)))</f>
        <v>Saju Bhaskaran</v>
      </c>
      <c r="T1473" s="11" t="str">
        <f>IF(ISERROR(VLOOKUP(C1473,'WI Vs ASM'!$B$2:$L$1000,11,0)),0,(VLOOKUP(C1473,'WI Vs ASM'!$B$2:$L$1000,11,0)))</f>
        <v>Sreekala Balasubramanian</v>
      </c>
      <c r="U1473" s="11" t="e">
        <f t="shared" si="620"/>
        <v>#VALUE!</v>
      </c>
      <c r="V1473" s="11" t="str">
        <f t="shared" si="614"/>
        <v>Yes</v>
      </c>
      <c r="W1473" s="11" t="str">
        <f t="shared" si="615"/>
        <v>No</v>
      </c>
      <c r="X1473" s="11" t="str">
        <f t="shared" si="616"/>
        <v>No</v>
      </c>
      <c r="Y1473" s="11" t="str">
        <f t="shared" si="617"/>
        <v>No</v>
      </c>
      <c r="Z1473" s="11" t="str">
        <f t="shared" si="618"/>
        <v>No</v>
      </c>
      <c r="AA1473" s="11" t="str">
        <f t="shared" si="621"/>
        <v>No</v>
      </c>
      <c r="AB1473" s="11">
        <f>IF(ISERROR(VLOOKUP(U1473,'ITWR Dump'!$A$2:$Y$5000,24,0)),0,(VLOOKUP('ILC Report'!U1473,'ITWR Dump'!$A$2:$Y$5000,24,0)))</f>
        <v>0</v>
      </c>
      <c r="AC1473" s="11" t="str">
        <f t="shared" si="622"/>
        <v>No</v>
      </c>
      <c r="AD1473" s="11" t="str">
        <f t="shared" si="623"/>
        <v/>
      </c>
      <c r="AE1473" s="11">
        <f>IF(ISERROR(VLOOKUP(U1473,'ITWR Dump'!$A$2:$Y$5000,13,0)),0,(VLOOKUP(U1473,'ITWR Dump'!$A$2:$Y$5000,13,0)))</f>
        <v>0</v>
      </c>
      <c r="AF1473" s="11">
        <f>IF(ISERROR(VLOOKUP(U1473,'ITWR Dump'!$A$2:$Y$5000,11,0)),0,(VLOOKUP(U1473,'ITWR Dump'!$A$2:$Y$5000,11,0)))</f>
        <v>0</v>
      </c>
      <c r="AG1473" s="11">
        <f>IF(ISERROR(VLOOKUP(U1473,'ITWR Dump'!$A$2:$Y$5000,2,0)),0,(VLOOKUP(U1473,'ITWR Dump'!$A$2:$Y$5000,2,0)))</f>
        <v>0</v>
      </c>
      <c r="AH1473" s="11">
        <f>IF(ISERROR(VLOOKUP(U1473,'ITWR Dump'!$A$2:$Y$5000,14,0)),0,(VLOOKUP(U1473,'ITWR Dump'!$A$2:$Y$5000,14,0)))</f>
        <v>0</v>
      </c>
      <c r="AI1473" s="11" t="str">
        <f t="shared" si="624"/>
        <v>01-Maintenance Offshore</v>
      </c>
      <c r="AJ1473" s="11" t="str">
        <f t="shared" si="625"/>
        <v>Offshore</v>
      </c>
      <c r="AK1473" s="11" t="str">
        <f>IF(ISERROR(VLOOKUP(A1473,'Team Data'!$C$2:$U$213,17,0)),0,(VLOOKUP(A1473,'Team Data'!$C$2:$U$213,17,0)))</f>
        <v>PRISM</v>
      </c>
      <c r="AL1473" s="11" t="str">
        <f t="shared" si="626"/>
        <v>2017-04-24</v>
      </c>
      <c r="AM1473" s="11">
        <f>IF(ISERROR(VLOOKUP(U1473,'ITWR Dump'!$A$2:$Y$5000,16,0)),0,(VLOOKUP(U1473,'ITWR Dump'!$A$2:$Y$5000,16,0)))</f>
        <v>0</v>
      </c>
      <c r="AN1473" s="11">
        <f>IF(ISERROR(VLOOKUP(U1473,'ITWR Dump'!$A$2:$Y$5000,18,0)),0,(VLOOKUP(U1473,'ITWR Dump'!$A$2:$Y$5000,18,0)))</f>
        <v>0</v>
      </c>
      <c r="AO1473" s="11">
        <f>IF(ISERROR(VLOOKUP(U1473,'ITWR Dump'!$A$2:$Y$5000,25,0)),0,(VLOOKUP('ILC Report'!U1473,'ITWR Dump'!$A$2:$Y$5000,25,0)))</f>
        <v>0</v>
      </c>
      <c r="AP1473" s="11">
        <f t="shared" si="627"/>
        <v>1</v>
      </c>
      <c r="AQ1473" s="26">
        <f t="shared" si="628"/>
        <v>0</v>
      </c>
      <c r="AR1473" s="26">
        <f t="shared" si="629"/>
        <v>0</v>
      </c>
      <c r="AS1473" s="26">
        <f t="shared" si="630"/>
        <v>0</v>
      </c>
      <c r="AT1473" s="26">
        <f t="shared" si="631"/>
        <v>0</v>
      </c>
      <c r="AU1473" s="26">
        <f t="shared" si="632"/>
        <v>0</v>
      </c>
      <c r="AV1473" s="26">
        <f t="shared" si="633"/>
        <v>0</v>
      </c>
      <c r="AW1473" s="11" t="s">
        <v>653</v>
      </c>
      <c r="AX1473" s="11" t="str">
        <f>VLOOKUP(L1473,Group!$A$2:$B$1000,2,0)</f>
        <v>Maintenance</v>
      </c>
      <c r="AY1473" s="11">
        <f>IF(ISERROR(VLOOKUP(U1473,'ITWR Dump'!$A$2:$Y$5000,15,0)),0,(VLOOKUP('ILC Report'!U1473,'ITWR Dump'!$A$2:$Y$5000,15,0)))</f>
        <v>0</v>
      </c>
      <c r="AZ1473" s="11" t="str">
        <f t="shared" si="634"/>
        <v>Yes</v>
      </c>
      <c r="BA1473" s="11" t="str">
        <f t="shared" si="635"/>
        <v>BKI</v>
      </c>
      <c r="BB1473" s="11" t="str">
        <f t="shared" si="636"/>
        <v>MN</v>
      </c>
      <c r="BC1473" s="11" t="str">
        <f t="shared" si="637"/>
        <v>No</v>
      </c>
    </row>
    <row r="1474" spans="1:55" x14ac:dyDescent="0.3">
      <c r="A1474" s="11" t="s">
        <v>696</v>
      </c>
      <c r="B1474" s="11" t="s">
        <v>1888</v>
      </c>
      <c r="C1474" s="11" t="s">
        <v>573</v>
      </c>
      <c r="D1474" s="11" t="s">
        <v>2603</v>
      </c>
      <c r="E1474" s="38" t="s">
        <v>652</v>
      </c>
      <c r="F1474" s="11">
        <v>1</v>
      </c>
      <c r="G1474" s="40" t="s">
        <v>218</v>
      </c>
      <c r="H1474" s="11" t="str">
        <f t="shared" si="619"/>
        <v>Regular</v>
      </c>
      <c r="I1474" s="11" t="str">
        <f t="shared" ref="I1474:I1537" si="638">Locationdetails(J1474)</f>
        <v>INDIA</v>
      </c>
      <c r="J1474" s="11" t="str">
        <f>IF(ISERROR(VLOOKUP(C1474,'WI Vs ASM'!$B$2:$E$1000,4,0)),0,(VLOOKUP(C1474,'WI Vs ASM'!$B$2:$E$1000,4,0)))</f>
        <v>Offshore</v>
      </c>
      <c r="K1474" s="11" t="str">
        <f>IF(ISERROR(VLOOKUP(C1474,'WI Vs ASM'!$B$2:$F$1000,5,0)),0,(VLOOKUP(C1474,'WI Vs ASM'!$B$2:$F$1000,5,0)))</f>
        <v>01-Fixed Price</v>
      </c>
      <c r="L1474" s="11" t="str">
        <f>IF(ISERROR(VLOOKUP(C1474,'WI Vs ASM'!$B$2:$D$1000,3,0)),0,(VLOOKUP(C1474,'WI Vs ASM'!$B$2:$D$1000,3,0)))</f>
        <v>01-Maintenance Offshore</v>
      </c>
      <c r="M1474" s="11" t="str">
        <f>IF(ISERROR(VLOOKUP(C1474,'WI Vs ASM'!$B$2:$I$1000,8,0)),0,(VLOOKUP(C1474,'WI Vs ASM'!$B$2:$I$1000,8,0)))</f>
        <v>Rahul Soman</v>
      </c>
      <c r="N1474" s="11" t="str">
        <f>IF(ISERROR(VLOOKUP(C1474,'WI Vs ASM'!$B$2:$G$1000,6,0)),0,(VLOOKUP(C1474,'WI Vs ASM'!$B$2:$G$1000,6,0)))</f>
        <v>Commercial</v>
      </c>
      <c r="O1474" s="11" t="str">
        <f>IF(ISERROR(VLOOKUP(C1474,'WI Vs ASM'!$B$2:$H$1000,7,0)),0,(VLOOKUP(C1474,'WI Vs ASM'!$B$2:$H$1000,7,0)))</f>
        <v>Commercial</v>
      </c>
      <c r="P1474" s="11" t="str">
        <f t="shared" ref="P1474:P1537" si="639">TEXT(E1474,"MMM-YY")</f>
        <v>Apr-17</v>
      </c>
      <c r="Q1474" s="11" t="str">
        <f t="shared" ref="Q1474:Q1537" si="640">Quarterdetails(P1474)</f>
        <v>Q2</v>
      </c>
      <c r="R1474" s="11" t="str">
        <f>IF(ISERROR(VLOOKUP(C1474,'WI Vs ASM'!$B$2:$J$1000,9,0)),0,(VLOOKUP(C1474,'WI Vs ASM'!$B$2:$J$1000,9,0)))</f>
        <v>Jyothi Pai</v>
      </c>
      <c r="S1474" s="11" t="str">
        <f>IF(ISERROR(VLOOKUP(C1474,'WI Vs ASM'!$B$2:$K$1000,10,0)),0,(VLOOKUP(C1474,'WI Vs ASM'!$B$2:$K$1000,10,0)))</f>
        <v>Saju Bhaskaran</v>
      </c>
      <c r="T1474" s="11" t="str">
        <f>IF(ISERROR(VLOOKUP(C1474,'WI Vs ASM'!$B$2:$L$1000,11,0)),0,(VLOOKUP(C1474,'WI Vs ASM'!$B$2:$L$1000,11,0)))</f>
        <v>Sreekala Balasubramanian</v>
      </c>
      <c r="U1474" s="11" t="e">
        <f t="shared" si="620"/>
        <v>#VALUE!</v>
      </c>
      <c r="V1474" s="11" t="str">
        <f t="shared" ref="V1474:V1537" si="641">IF(OR(AP1474=1,AQ1474=1,AR1474=1,AS1474=1,AT1474=1,AU1474=1,AV1474=1),"Yes","No")</f>
        <v>Yes</v>
      </c>
      <c r="W1474" s="11" t="str">
        <f t="shared" ref="W1474:W1537" si="642">IF(V1474&lt;&gt;"Yes",IF(AND(K1474&lt;&gt;"09-NonBillable"),"Yes","No"),"No")</f>
        <v>No</v>
      </c>
      <c r="X1474" s="11" t="str">
        <f t="shared" ref="X1474:X1537" si="643">IF(ISERROR(IF(OR(RIGHT(C1474,2)="LB",(RIGHT(C1474,2)="MG"),(C1474="WAFCOGEN")),"Yes","No")),"No",(IF(OR(RIGHT(C1474,2)="LB",(RIGHT(C1474,2)="MG"),(C1474="WAFCOGEN")),"Yes","No")))</f>
        <v>No</v>
      </c>
      <c r="Y1474" s="11" t="str">
        <f t="shared" ref="Y1474:Y1537" si="644">CTCdetails(AE1474)</f>
        <v>No</v>
      </c>
      <c r="Z1474" s="11" t="str">
        <f t="shared" ref="Z1474:Z1537" si="645">Ignitedetails(C1474)</f>
        <v>No</v>
      </c>
      <c r="AA1474" s="11" t="str">
        <f t="shared" si="621"/>
        <v>No</v>
      </c>
      <c r="AB1474" s="11">
        <f>IF(ISERROR(VLOOKUP(U1474,'ITWR Dump'!$A$2:$Y$5000,24,0)),0,(VLOOKUP('ILC Report'!U1474,'ITWR Dump'!$A$2:$Y$5000,24,0)))</f>
        <v>0</v>
      </c>
      <c r="AC1474" s="11" t="str">
        <f t="shared" si="622"/>
        <v>No</v>
      </c>
      <c r="AD1474" s="11" t="str">
        <f t="shared" si="623"/>
        <v/>
      </c>
      <c r="AE1474" s="11">
        <f>IF(ISERROR(VLOOKUP(U1474,'ITWR Dump'!$A$2:$Y$5000,13,0)),0,(VLOOKUP(U1474,'ITWR Dump'!$A$2:$Y$5000,13,0)))</f>
        <v>0</v>
      </c>
      <c r="AF1474" s="11">
        <f>IF(ISERROR(VLOOKUP(U1474,'ITWR Dump'!$A$2:$Y$5000,11,0)),0,(VLOOKUP(U1474,'ITWR Dump'!$A$2:$Y$5000,11,0)))</f>
        <v>0</v>
      </c>
      <c r="AG1474" s="11">
        <f>IF(ISERROR(VLOOKUP(U1474,'ITWR Dump'!$A$2:$Y$5000,2,0)),0,(VLOOKUP(U1474,'ITWR Dump'!$A$2:$Y$5000,2,0)))</f>
        <v>0</v>
      </c>
      <c r="AH1474" s="11">
        <f>IF(ISERROR(VLOOKUP(U1474,'ITWR Dump'!$A$2:$Y$5000,14,0)),0,(VLOOKUP(U1474,'ITWR Dump'!$A$2:$Y$5000,14,0)))</f>
        <v>0</v>
      </c>
      <c r="AI1474" s="11" t="str">
        <f t="shared" si="624"/>
        <v>01-Maintenance Offshore</v>
      </c>
      <c r="AJ1474" s="11" t="str">
        <f t="shared" si="625"/>
        <v>Offshore</v>
      </c>
      <c r="AK1474" s="11" t="str">
        <f>IF(ISERROR(VLOOKUP(A1474,'Team Data'!$C$2:$U$213,17,0)),0,(VLOOKUP(A1474,'Team Data'!$C$2:$U$213,17,0)))</f>
        <v>PRISM</v>
      </c>
      <c r="AL1474" s="11" t="str">
        <f t="shared" si="626"/>
        <v>2017-04-24</v>
      </c>
      <c r="AM1474" s="11">
        <f>IF(ISERROR(VLOOKUP(U1474,'ITWR Dump'!$A$2:$Y$5000,16,0)),0,(VLOOKUP(U1474,'ITWR Dump'!$A$2:$Y$5000,16,0)))</f>
        <v>0</v>
      </c>
      <c r="AN1474" s="11">
        <f>IF(ISERROR(VLOOKUP(U1474,'ITWR Dump'!$A$2:$Y$5000,18,0)),0,(VLOOKUP(U1474,'ITWR Dump'!$A$2:$Y$5000,18,0)))</f>
        <v>0</v>
      </c>
      <c r="AO1474" s="11">
        <f>IF(ISERROR(VLOOKUP(U1474,'ITWR Dump'!$A$2:$Y$5000,25,0)),0,(VLOOKUP('ILC Report'!U1474,'ITWR Dump'!$A$2:$Y$5000,25,0)))</f>
        <v>0</v>
      </c>
      <c r="AP1474" s="11">
        <f t="shared" si="627"/>
        <v>1</v>
      </c>
      <c r="AQ1474" s="26">
        <f t="shared" si="628"/>
        <v>0</v>
      </c>
      <c r="AR1474" s="26">
        <f t="shared" si="629"/>
        <v>0</v>
      </c>
      <c r="AS1474" s="26">
        <f t="shared" si="630"/>
        <v>0</v>
      </c>
      <c r="AT1474" s="26">
        <f t="shared" si="631"/>
        <v>0</v>
      </c>
      <c r="AU1474" s="26">
        <f t="shared" si="632"/>
        <v>0</v>
      </c>
      <c r="AV1474" s="26">
        <f t="shared" si="633"/>
        <v>0</v>
      </c>
      <c r="AW1474" s="11" t="s">
        <v>653</v>
      </c>
      <c r="AX1474" s="11" t="str">
        <f>VLOOKUP(L1474,Group!$A$2:$B$1000,2,0)</f>
        <v>Maintenance</v>
      </c>
      <c r="AY1474" s="11">
        <f>IF(ISERROR(VLOOKUP(U1474,'ITWR Dump'!$A$2:$Y$5000,15,0)),0,(VLOOKUP('ILC Report'!U1474,'ITWR Dump'!$A$2:$Y$5000,15,0)))</f>
        <v>0</v>
      </c>
      <c r="AZ1474" s="11" t="str">
        <f t="shared" si="634"/>
        <v>Yes</v>
      </c>
      <c r="BA1474" s="11" t="str">
        <f t="shared" si="635"/>
        <v>BKI</v>
      </c>
      <c r="BB1474" s="11" t="str">
        <f t="shared" si="636"/>
        <v>MN</v>
      </c>
      <c r="BC1474" s="11" t="str">
        <f t="shared" si="637"/>
        <v>No</v>
      </c>
    </row>
    <row r="1475" spans="1:55" x14ac:dyDescent="0.3">
      <c r="A1475" s="11" t="s">
        <v>696</v>
      </c>
      <c r="B1475" s="11" t="s">
        <v>1888</v>
      </c>
      <c r="C1475" s="11" t="s">
        <v>559</v>
      </c>
      <c r="D1475" s="11" t="s">
        <v>2659</v>
      </c>
      <c r="E1475" s="38" t="s">
        <v>652</v>
      </c>
      <c r="F1475" s="11">
        <v>9</v>
      </c>
      <c r="G1475" s="40" t="s">
        <v>218</v>
      </c>
      <c r="H1475" s="11" t="str">
        <f t="shared" ref="H1475:H1538" si="646">Shiftdetails($G1475)</f>
        <v>Regular</v>
      </c>
      <c r="I1475" s="11" t="str">
        <f t="shared" si="638"/>
        <v>INDIA</v>
      </c>
      <c r="J1475" s="11" t="str">
        <f>IF(ISERROR(VLOOKUP(C1475,'WI Vs ASM'!$B$2:$E$1000,4,0)),0,(VLOOKUP(C1475,'WI Vs ASM'!$B$2:$E$1000,4,0)))</f>
        <v>Offshore</v>
      </c>
      <c r="K1475" s="11" t="str">
        <f>IF(ISERROR(VLOOKUP(C1475,'WI Vs ASM'!$B$2:$F$1000,5,0)),0,(VLOOKUP(C1475,'WI Vs ASM'!$B$2:$F$1000,5,0)))</f>
        <v>01-Fixed Price</v>
      </c>
      <c r="L1475" s="11" t="str">
        <f>IF(ISERROR(VLOOKUP(C1475,'WI Vs ASM'!$B$2:$D$1000,3,0)),0,(VLOOKUP(C1475,'WI Vs ASM'!$B$2:$D$1000,3,0)))</f>
        <v>01-Maintenance Offshore</v>
      </c>
      <c r="M1475" s="11" t="str">
        <f>IF(ISERROR(VLOOKUP(C1475,'WI Vs ASM'!$B$2:$I$1000,8,0)),0,(VLOOKUP(C1475,'WI Vs ASM'!$B$2:$I$1000,8,0)))</f>
        <v>Rahul Soman</v>
      </c>
      <c r="N1475" s="11" t="str">
        <f>IF(ISERROR(VLOOKUP(C1475,'WI Vs ASM'!$B$2:$G$1000,6,0)),0,(VLOOKUP(C1475,'WI Vs ASM'!$B$2:$G$1000,6,0)))</f>
        <v>CIS</v>
      </c>
      <c r="O1475" s="11" t="str">
        <f>IF(ISERROR(VLOOKUP(C1475,'WI Vs ASM'!$B$2:$H$1000,7,0)),0,(VLOOKUP(C1475,'WI Vs ASM'!$B$2:$H$1000,7,0)))</f>
        <v>CIS</v>
      </c>
      <c r="P1475" s="11" t="str">
        <f t="shared" si="639"/>
        <v>Apr-17</v>
      </c>
      <c r="Q1475" s="11" t="str">
        <f t="shared" si="640"/>
        <v>Q2</v>
      </c>
      <c r="R1475" s="11" t="str">
        <f>IF(ISERROR(VLOOKUP(C1475,'WI Vs ASM'!$B$2:$J$1000,9,0)),0,(VLOOKUP(C1475,'WI Vs ASM'!$B$2:$J$1000,9,0)))</f>
        <v>Jyothi Pai</v>
      </c>
      <c r="S1475" s="11" t="str">
        <f>IF(ISERROR(VLOOKUP(C1475,'WI Vs ASM'!$B$2:$K$1000,10,0)),0,(VLOOKUP(C1475,'WI Vs ASM'!$B$2:$K$1000,10,0)))</f>
        <v>Saju Bhaskaran</v>
      </c>
      <c r="T1475" s="11" t="str">
        <f>IF(ISERROR(VLOOKUP(C1475,'WI Vs ASM'!$B$2:$L$1000,11,0)),0,(VLOOKUP(C1475,'WI Vs ASM'!$B$2:$L$1000,11,0)))</f>
        <v>Sreekala Balasubramanian</v>
      </c>
      <c r="U1475" s="11" t="e">
        <f t="shared" ref="U1475:U1538" si="647">IF(ISERROR(MID((UPPER(D1475)),(FIND("WR",(UPPER(D1475)),1)),8)),MID((UPPER(D1475)),(FIND("ENH",(UPPER(D1475)),1)),9),MID((UPPER(D1475)),(FIND("WR",(UPPER(D1475)),1)),8))</f>
        <v>#VALUE!</v>
      </c>
      <c r="V1475" s="11" t="str">
        <f t="shared" si="641"/>
        <v>Yes</v>
      </c>
      <c r="W1475" s="11" t="str">
        <f t="shared" si="642"/>
        <v>No</v>
      </c>
      <c r="X1475" s="11" t="str">
        <f t="shared" si="643"/>
        <v>No</v>
      </c>
      <c r="Y1475" s="11" t="str">
        <f t="shared" si="644"/>
        <v>No</v>
      </c>
      <c r="Z1475" s="11" t="str">
        <f t="shared" si="645"/>
        <v>No</v>
      </c>
      <c r="AA1475" s="11" t="str">
        <f t="shared" ref="AA1475:AA1538" si="648">RTCdetails(AE1475,AY1475)</f>
        <v>No</v>
      </c>
      <c r="AB1475" s="11">
        <f>IF(ISERROR(VLOOKUP(U1475,'ITWR Dump'!$A$2:$Y$5000,24,0)),0,(VLOOKUP('ILC Report'!U1475,'ITWR Dump'!$A$2:$Y$5000,24,0)))</f>
        <v>0</v>
      </c>
      <c r="AC1475" s="11" t="str">
        <f t="shared" ref="AC1475:AC1538" si="649">Billable(X1475,Y1475,Z1475,AA1475,BC1475)</f>
        <v>No</v>
      </c>
      <c r="AD1475" s="11" t="str">
        <f t="shared" ref="AD1475:AD1538" si="650">IF(X1475="Yes",$X$1,IF(Y1475="Yes",$Y$1,IF(Z1475="Yes",$Z$1,IF(AA1475="Yes",$AA$1,""))))</f>
        <v/>
      </c>
      <c r="AE1475" s="11">
        <f>IF(ISERROR(VLOOKUP(U1475,'ITWR Dump'!$A$2:$Y$5000,13,0)),0,(VLOOKUP(U1475,'ITWR Dump'!$A$2:$Y$5000,13,0)))</f>
        <v>0</v>
      </c>
      <c r="AF1475" s="11">
        <f>IF(ISERROR(VLOOKUP(U1475,'ITWR Dump'!$A$2:$Y$5000,11,0)),0,(VLOOKUP(U1475,'ITWR Dump'!$A$2:$Y$5000,11,0)))</f>
        <v>0</v>
      </c>
      <c r="AG1475" s="11">
        <f>IF(ISERROR(VLOOKUP(U1475,'ITWR Dump'!$A$2:$Y$5000,2,0)),0,(VLOOKUP(U1475,'ITWR Dump'!$A$2:$Y$5000,2,0)))</f>
        <v>0</v>
      </c>
      <c r="AH1475" s="11">
        <f>IF(ISERROR(VLOOKUP(U1475,'ITWR Dump'!$A$2:$Y$5000,14,0)),0,(VLOOKUP(U1475,'ITWR Dump'!$A$2:$Y$5000,14,0)))</f>
        <v>0</v>
      </c>
      <c r="AI1475" s="11" t="str">
        <f t="shared" ref="AI1475:AI1538" si="651">UdfCategory(H1475,L1475,AJ1475)</f>
        <v>01-Maintenance Offshore</v>
      </c>
      <c r="AJ1475" s="11" t="str">
        <f t="shared" ref="AJ1475:AJ1538" si="652">OnOffLanded(A1475,C1475,J1475)</f>
        <v>Offshore</v>
      </c>
      <c r="AK1475" s="11" t="str">
        <f>IF(ISERROR(VLOOKUP(A1475,'Team Data'!$C$2:$U$213,17,0)),0,(VLOOKUP(A1475,'Team Data'!$C$2:$U$213,17,0)))</f>
        <v>PRISM</v>
      </c>
      <c r="AL1475" s="11" t="str">
        <f t="shared" ref="AL1475:AL1538" si="653">LEFT(AW1475,10)</f>
        <v>2017-04-24</v>
      </c>
      <c r="AM1475" s="11">
        <f>IF(ISERROR(VLOOKUP(U1475,'ITWR Dump'!$A$2:$Y$5000,16,0)),0,(VLOOKUP(U1475,'ITWR Dump'!$A$2:$Y$5000,16,0)))</f>
        <v>0</v>
      </c>
      <c r="AN1475" s="11">
        <f>IF(ISERROR(VLOOKUP(U1475,'ITWR Dump'!$A$2:$Y$5000,18,0)),0,(VLOOKUP(U1475,'ITWR Dump'!$A$2:$Y$5000,18,0)))</f>
        <v>0</v>
      </c>
      <c r="AO1475" s="11">
        <f>IF(ISERROR(VLOOKUP(U1475,'ITWR Dump'!$A$2:$Y$5000,25,0)),0,(VLOOKUP('ILC Report'!U1475,'ITWR Dump'!$A$2:$Y$5000,25,0)))</f>
        <v>0</v>
      </c>
      <c r="AP1475" s="11">
        <f t="shared" ref="AP1475:AP1538" si="654">IFERROR(FIND("INC0",D1475,1),0)</f>
        <v>1</v>
      </c>
      <c r="AQ1475" s="26">
        <f t="shared" ref="AQ1475:AQ1538" si="655">IFERROR(FIND("INC1",D1475,1),0)</f>
        <v>0</v>
      </c>
      <c r="AR1475" s="26">
        <f t="shared" ref="AR1475:AR1538" si="656">IFERROR(FIND("INC2",D1475,1),0)</f>
        <v>0</v>
      </c>
      <c r="AS1475" s="26">
        <f t="shared" ref="AS1475:AS1538" si="657">IFERROR(FIND("INC3",D1475,1),0)</f>
        <v>0</v>
      </c>
      <c r="AT1475" s="26">
        <f t="shared" ref="AT1475:AT1538" si="658">IFERROR(FIND("INC4",D1475,1),0)</f>
        <v>0</v>
      </c>
      <c r="AU1475" s="26">
        <f t="shared" ref="AU1475:AU1538" si="659">IFERROR(FIND("INC 0",D1475,1),0)</f>
        <v>0</v>
      </c>
      <c r="AV1475" s="26">
        <f t="shared" ref="AV1475:AV1538" si="660">IFERROR(FIND("INC 1",D1475,1),0)</f>
        <v>0</v>
      </c>
      <c r="AW1475" s="11" t="s">
        <v>653</v>
      </c>
      <c r="AX1475" s="11" t="str">
        <f>VLOOKUP(L1475,Group!$A$2:$B$1000,2,0)</f>
        <v>Maintenance</v>
      </c>
      <c r="AY1475" s="11">
        <f>IF(ISERROR(VLOOKUP(U1475,'ITWR Dump'!$A$2:$Y$5000,15,0)),0,(VLOOKUP('ILC Report'!U1475,'ITWR Dump'!$A$2:$Y$5000,15,0)))</f>
        <v>0</v>
      </c>
      <c r="AZ1475" s="11" t="str">
        <f t="shared" ref="AZ1475:AZ1538" si="661">Adoc(BB1475,D1475)</f>
        <v>Yes</v>
      </c>
      <c r="BA1475" s="11" t="str">
        <f t="shared" ref="BA1475:BA1538" si="662">LEFT(C1475,3)</f>
        <v>BKI</v>
      </c>
      <c r="BB1475" s="11" t="str">
        <f t="shared" ref="BB1475:BB1538" si="663">RIGHT(C1475,2)</f>
        <v>MN</v>
      </c>
      <c r="BC1475" s="11" t="str">
        <f t="shared" ref="BC1475:BC1538" si="664">Work(AF1475)</f>
        <v>No</v>
      </c>
    </row>
    <row r="1476" spans="1:55" x14ac:dyDescent="0.3">
      <c r="A1476" s="11" t="s">
        <v>696</v>
      </c>
      <c r="B1476" s="11" t="s">
        <v>1888</v>
      </c>
      <c r="C1476" s="11" t="s">
        <v>559</v>
      </c>
      <c r="D1476" s="11" t="s">
        <v>2660</v>
      </c>
      <c r="E1476" s="38" t="s">
        <v>652</v>
      </c>
      <c r="F1476" s="11">
        <v>8</v>
      </c>
      <c r="G1476" s="40" t="s">
        <v>218</v>
      </c>
      <c r="H1476" s="11" t="str">
        <f t="shared" si="646"/>
        <v>Regular</v>
      </c>
      <c r="I1476" s="11" t="str">
        <f t="shared" si="638"/>
        <v>INDIA</v>
      </c>
      <c r="J1476" s="11" t="str">
        <f>IF(ISERROR(VLOOKUP(C1476,'WI Vs ASM'!$B$2:$E$1000,4,0)),0,(VLOOKUP(C1476,'WI Vs ASM'!$B$2:$E$1000,4,0)))</f>
        <v>Offshore</v>
      </c>
      <c r="K1476" s="11" t="str">
        <f>IF(ISERROR(VLOOKUP(C1476,'WI Vs ASM'!$B$2:$F$1000,5,0)),0,(VLOOKUP(C1476,'WI Vs ASM'!$B$2:$F$1000,5,0)))</f>
        <v>01-Fixed Price</v>
      </c>
      <c r="L1476" s="11" t="str">
        <f>IF(ISERROR(VLOOKUP(C1476,'WI Vs ASM'!$B$2:$D$1000,3,0)),0,(VLOOKUP(C1476,'WI Vs ASM'!$B$2:$D$1000,3,0)))</f>
        <v>01-Maintenance Offshore</v>
      </c>
      <c r="M1476" s="11" t="str">
        <f>IF(ISERROR(VLOOKUP(C1476,'WI Vs ASM'!$B$2:$I$1000,8,0)),0,(VLOOKUP(C1476,'WI Vs ASM'!$B$2:$I$1000,8,0)))</f>
        <v>Rahul Soman</v>
      </c>
      <c r="N1476" s="11" t="str">
        <f>IF(ISERROR(VLOOKUP(C1476,'WI Vs ASM'!$B$2:$G$1000,6,0)),0,(VLOOKUP(C1476,'WI Vs ASM'!$B$2:$G$1000,6,0)))</f>
        <v>CIS</v>
      </c>
      <c r="O1476" s="11" t="str">
        <f>IF(ISERROR(VLOOKUP(C1476,'WI Vs ASM'!$B$2:$H$1000,7,0)),0,(VLOOKUP(C1476,'WI Vs ASM'!$B$2:$H$1000,7,0)))</f>
        <v>CIS</v>
      </c>
      <c r="P1476" s="11" t="str">
        <f t="shared" si="639"/>
        <v>Apr-17</v>
      </c>
      <c r="Q1476" s="11" t="str">
        <f t="shared" si="640"/>
        <v>Q2</v>
      </c>
      <c r="R1476" s="11" t="str">
        <f>IF(ISERROR(VLOOKUP(C1476,'WI Vs ASM'!$B$2:$J$1000,9,0)),0,(VLOOKUP(C1476,'WI Vs ASM'!$B$2:$J$1000,9,0)))</f>
        <v>Jyothi Pai</v>
      </c>
      <c r="S1476" s="11" t="str">
        <f>IF(ISERROR(VLOOKUP(C1476,'WI Vs ASM'!$B$2:$K$1000,10,0)),0,(VLOOKUP(C1476,'WI Vs ASM'!$B$2:$K$1000,10,0)))</f>
        <v>Saju Bhaskaran</v>
      </c>
      <c r="T1476" s="11" t="str">
        <f>IF(ISERROR(VLOOKUP(C1476,'WI Vs ASM'!$B$2:$L$1000,11,0)),0,(VLOOKUP(C1476,'WI Vs ASM'!$B$2:$L$1000,11,0)))</f>
        <v>Sreekala Balasubramanian</v>
      </c>
      <c r="U1476" s="11" t="e">
        <f t="shared" si="647"/>
        <v>#VALUE!</v>
      </c>
      <c r="V1476" s="11" t="str">
        <f t="shared" si="641"/>
        <v>Yes</v>
      </c>
      <c r="W1476" s="11" t="str">
        <f t="shared" si="642"/>
        <v>No</v>
      </c>
      <c r="X1476" s="11" t="str">
        <f t="shared" si="643"/>
        <v>No</v>
      </c>
      <c r="Y1476" s="11" t="str">
        <f t="shared" si="644"/>
        <v>No</v>
      </c>
      <c r="Z1476" s="11" t="str">
        <f t="shared" si="645"/>
        <v>No</v>
      </c>
      <c r="AA1476" s="11" t="str">
        <f t="shared" si="648"/>
        <v>No</v>
      </c>
      <c r="AB1476" s="11">
        <f>IF(ISERROR(VLOOKUP(U1476,'ITWR Dump'!$A$2:$Y$5000,24,0)),0,(VLOOKUP('ILC Report'!U1476,'ITWR Dump'!$A$2:$Y$5000,24,0)))</f>
        <v>0</v>
      </c>
      <c r="AC1476" s="11" t="str">
        <f t="shared" si="649"/>
        <v>No</v>
      </c>
      <c r="AD1476" s="11" t="str">
        <f t="shared" si="650"/>
        <v/>
      </c>
      <c r="AE1476" s="11">
        <f>IF(ISERROR(VLOOKUP(U1476,'ITWR Dump'!$A$2:$Y$5000,13,0)),0,(VLOOKUP(U1476,'ITWR Dump'!$A$2:$Y$5000,13,0)))</f>
        <v>0</v>
      </c>
      <c r="AF1476" s="11">
        <f>IF(ISERROR(VLOOKUP(U1476,'ITWR Dump'!$A$2:$Y$5000,11,0)),0,(VLOOKUP(U1476,'ITWR Dump'!$A$2:$Y$5000,11,0)))</f>
        <v>0</v>
      </c>
      <c r="AG1476" s="11">
        <f>IF(ISERROR(VLOOKUP(U1476,'ITWR Dump'!$A$2:$Y$5000,2,0)),0,(VLOOKUP(U1476,'ITWR Dump'!$A$2:$Y$5000,2,0)))</f>
        <v>0</v>
      </c>
      <c r="AH1476" s="11">
        <f>IF(ISERROR(VLOOKUP(U1476,'ITWR Dump'!$A$2:$Y$5000,14,0)),0,(VLOOKUP(U1476,'ITWR Dump'!$A$2:$Y$5000,14,0)))</f>
        <v>0</v>
      </c>
      <c r="AI1476" s="11" t="str">
        <f t="shared" si="651"/>
        <v>01-Maintenance Offshore</v>
      </c>
      <c r="AJ1476" s="11" t="str">
        <f t="shared" si="652"/>
        <v>Offshore</v>
      </c>
      <c r="AK1476" s="11" t="str">
        <f>IF(ISERROR(VLOOKUP(A1476,'Team Data'!$C$2:$U$213,17,0)),0,(VLOOKUP(A1476,'Team Data'!$C$2:$U$213,17,0)))</f>
        <v>PRISM</v>
      </c>
      <c r="AL1476" s="11" t="str">
        <f t="shared" si="653"/>
        <v>2017-04-24</v>
      </c>
      <c r="AM1476" s="11">
        <f>IF(ISERROR(VLOOKUP(U1476,'ITWR Dump'!$A$2:$Y$5000,16,0)),0,(VLOOKUP(U1476,'ITWR Dump'!$A$2:$Y$5000,16,0)))</f>
        <v>0</v>
      </c>
      <c r="AN1476" s="11">
        <f>IF(ISERROR(VLOOKUP(U1476,'ITWR Dump'!$A$2:$Y$5000,18,0)),0,(VLOOKUP(U1476,'ITWR Dump'!$A$2:$Y$5000,18,0)))</f>
        <v>0</v>
      </c>
      <c r="AO1476" s="11">
        <f>IF(ISERROR(VLOOKUP(U1476,'ITWR Dump'!$A$2:$Y$5000,25,0)),0,(VLOOKUP('ILC Report'!U1476,'ITWR Dump'!$A$2:$Y$5000,25,0)))</f>
        <v>0</v>
      </c>
      <c r="AP1476" s="11">
        <f t="shared" si="654"/>
        <v>1</v>
      </c>
      <c r="AQ1476" s="26">
        <f t="shared" si="655"/>
        <v>0</v>
      </c>
      <c r="AR1476" s="26">
        <f t="shared" si="656"/>
        <v>0</v>
      </c>
      <c r="AS1476" s="26">
        <f t="shared" si="657"/>
        <v>0</v>
      </c>
      <c r="AT1476" s="26">
        <f t="shared" si="658"/>
        <v>0</v>
      </c>
      <c r="AU1476" s="26">
        <f t="shared" si="659"/>
        <v>0</v>
      </c>
      <c r="AV1476" s="26">
        <f t="shared" si="660"/>
        <v>0</v>
      </c>
      <c r="AW1476" s="11" t="s">
        <v>653</v>
      </c>
      <c r="AX1476" s="11" t="str">
        <f>VLOOKUP(L1476,Group!$A$2:$B$1000,2,0)</f>
        <v>Maintenance</v>
      </c>
      <c r="AY1476" s="11">
        <f>IF(ISERROR(VLOOKUP(U1476,'ITWR Dump'!$A$2:$Y$5000,15,0)),0,(VLOOKUP('ILC Report'!U1476,'ITWR Dump'!$A$2:$Y$5000,15,0)))</f>
        <v>0</v>
      </c>
      <c r="AZ1476" s="11" t="str">
        <f t="shared" si="661"/>
        <v>Yes</v>
      </c>
      <c r="BA1476" s="11" t="str">
        <f t="shared" si="662"/>
        <v>BKI</v>
      </c>
      <c r="BB1476" s="11" t="str">
        <f t="shared" si="663"/>
        <v>MN</v>
      </c>
      <c r="BC1476" s="11" t="str">
        <f t="shared" si="664"/>
        <v>No</v>
      </c>
    </row>
    <row r="1477" spans="1:55" x14ac:dyDescent="0.3">
      <c r="A1477" s="11" t="s">
        <v>696</v>
      </c>
      <c r="B1477" s="11" t="s">
        <v>1888</v>
      </c>
      <c r="C1477" s="11" t="s">
        <v>573</v>
      </c>
      <c r="D1477" s="11" t="s">
        <v>2661</v>
      </c>
      <c r="E1477" s="38" t="s">
        <v>652</v>
      </c>
      <c r="F1477" s="11">
        <v>3</v>
      </c>
      <c r="G1477" s="40" t="s">
        <v>218</v>
      </c>
      <c r="H1477" s="11" t="str">
        <f t="shared" si="646"/>
        <v>Regular</v>
      </c>
      <c r="I1477" s="11" t="str">
        <f t="shared" si="638"/>
        <v>INDIA</v>
      </c>
      <c r="J1477" s="11" t="str">
        <f>IF(ISERROR(VLOOKUP(C1477,'WI Vs ASM'!$B$2:$E$1000,4,0)),0,(VLOOKUP(C1477,'WI Vs ASM'!$B$2:$E$1000,4,0)))</f>
        <v>Offshore</v>
      </c>
      <c r="K1477" s="11" t="str">
        <f>IF(ISERROR(VLOOKUP(C1477,'WI Vs ASM'!$B$2:$F$1000,5,0)),0,(VLOOKUP(C1477,'WI Vs ASM'!$B$2:$F$1000,5,0)))</f>
        <v>01-Fixed Price</v>
      </c>
      <c r="L1477" s="11" t="str">
        <f>IF(ISERROR(VLOOKUP(C1477,'WI Vs ASM'!$B$2:$D$1000,3,0)),0,(VLOOKUP(C1477,'WI Vs ASM'!$B$2:$D$1000,3,0)))</f>
        <v>01-Maintenance Offshore</v>
      </c>
      <c r="M1477" s="11" t="str">
        <f>IF(ISERROR(VLOOKUP(C1477,'WI Vs ASM'!$B$2:$I$1000,8,0)),0,(VLOOKUP(C1477,'WI Vs ASM'!$B$2:$I$1000,8,0)))</f>
        <v>Rahul Soman</v>
      </c>
      <c r="N1477" s="11" t="str">
        <f>IF(ISERROR(VLOOKUP(C1477,'WI Vs ASM'!$B$2:$G$1000,6,0)),0,(VLOOKUP(C1477,'WI Vs ASM'!$B$2:$G$1000,6,0)))</f>
        <v>Commercial</v>
      </c>
      <c r="O1477" s="11" t="str">
        <f>IF(ISERROR(VLOOKUP(C1477,'WI Vs ASM'!$B$2:$H$1000,7,0)),0,(VLOOKUP(C1477,'WI Vs ASM'!$B$2:$H$1000,7,0)))</f>
        <v>Commercial</v>
      </c>
      <c r="P1477" s="11" t="str">
        <f t="shared" si="639"/>
        <v>Apr-17</v>
      </c>
      <c r="Q1477" s="11" t="str">
        <f t="shared" si="640"/>
        <v>Q2</v>
      </c>
      <c r="R1477" s="11" t="str">
        <f>IF(ISERROR(VLOOKUP(C1477,'WI Vs ASM'!$B$2:$J$1000,9,0)),0,(VLOOKUP(C1477,'WI Vs ASM'!$B$2:$J$1000,9,0)))</f>
        <v>Jyothi Pai</v>
      </c>
      <c r="S1477" s="11" t="str">
        <f>IF(ISERROR(VLOOKUP(C1477,'WI Vs ASM'!$B$2:$K$1000,10,0)),0,(VLOOKUP(C1477,'WI Vs ASM'!$B$2:$K$1000,10,0)))</f>
        <v>Saju Bhaskaran</v>
      </c>
      <c r="T1477" s="11" t="str">
        <f>IF(ISERROR(VLOOKUP(C1477,'WI Vs ASM'!$B$2:$L$1000,11,0)),0,(VLOOKUP(C1477,'WI Vs ASM'!$B$2:$L$1000,11,0)))</f>
        <v>Sreekala Balasubramanian</v>
      </c>
      <c r="U1477" s="11" t="e">
        <f t="shared" si="647"/>
        <v>#VALUE!</v>
      </c>
      <c r="V1477" s="11" t="str">
        <f t="shared" si="641"/>
        <v>Yes</v>
      </c>
      <c r="W1477" s="11" t="str">
        <f t="shared" si="642"/>
        <v>No</v>
      </c>
      <c r="X1477" s="11" t="str">
        <f t="shared" si="643"/>
        <v>No</v>
      </c>
      <c r="Y1477" s="11" t="str">
        <f t="shared" si="644"/>
        <v>No</v>
      </c>
      <c r="Z1477" s="11" t="str">
        <f t="shared" si="645"/>
        <v>No</v>
      </c>
      <c r="AA1477" s="11" t="str">
        <f t="shared" si="648"/>
        <v>No</v>
      </c>
      <c r="AB1477" s="11">
        <f>IF(ISERROR(VLOOKUP(U1477,'ITWR Dump'!$A$2:$Y$5000,24,0)),0,(VLOOKUP('ILC Report'!U1477,'ITWR Dump'!$A$2:$Y$5000,24,0)))</f>
        <v>0</v>
      </c>
      <c r="AC1477" s="11" t="str">
        <f t="shared" si="649"/>
        <v>No</v>
      </c>
      <c r="AD1477" s="11" t="str">
        <f t="shared" si="650"/>
        <v/>
      </c>
      <c r="AE1477" s="11">
        <f>IF(ISERROR(VLOOKUP(U1477,'ITWR Dump'!$A$2:$Y$5000,13,0)),0,(VLOOKUP(U1477,'ITWR Dump'!$A$2:$Y$5000,13,0)))</f>
        <v>0</v>
      </c>
      <c r="AF1477" s="11">
        <f>IF(ISERROR(VLOOKUP(U1477,'ITWR Dump'!$A$2:$Y$5000,11,0)),0,(VLOOKUP(U1477,'ITWR Dump'!$A$2:$Y$5000,11,0)))</f>
        <v>0</v>
      </c>
      <c r="AG1477" s="11">
        <f>IF(ISERROR(VLOOKUP(U1477,'ITWR Dump'!$A$2:$Y$5000,2,0)),0,(VLOOKUP(U1477,'ITWR Dump'!$A$2:$Y$5000,2,0)))</f>
        <v>0</v>
      </c>
      <c r="AH1477" s="11">
        <f>IF(ISERROR(VLOOKUP(U1477,'ITWR Dump'!$A$2:$Y$5000,14,0)),0,(VLOOKUP(U1477,'ITWR Dump'!$A$2:$Y$5000,14,0)))</f>
        <v>0</v>
      </c>
      <c r="AI1477" s="11" t="str">
        <f t="shared" si="651"/>
        <v>01-Maintenance Offshore</v>
      </c>
      <c r="AJ1477" s="11" t="str">
        <f t="shared" si="652"/>
        <v>Offshore</v>
      </c>
      <c r="AK1477" s="11" t="str">
        <f>IF(ISERROR(VLOOKUP(A1477,'Team Data'!$C$2:$U$213,17,0)),0,(VLOOKUP(A1477,'Team Data'!$C$2:$U$213,17,0)))</f>
        <v>PRISM</v>
      </c>
      <c r="AL1477" s="11" t="str">
        <f t="shared" si="653"/>
        <v>2017-04-24</v>
      </c>
      <c r="AM1477" s="11">
        <f>IF(ISERROR(VLOOKUP(U1477,'ITWR Dump'!$A$2:$Y$5000,16,0)),0,(VLOOKUP(U1477,'ITWR Dump'!$A$2:$Y$5000,16,0)))</f>
        <v>0</v>
      </c>
      <c r="AN1477" s="11">
        <f>IF(ISERROR(VLOOKUP(U1477,'ITWR Dump'!$A$2:$Y$5000,18,0)),0,(VLOOKUP(U1477,'ITWR Dump'!$A$2:$Y$5000,18,0)))</f>
        <v>0</v>
      </c>
      <c r="AO1477" s="11">
        <f>IF(ISERROR(VLOOKUP(U1477,'ITWR Dump'!$A$2:$Y$5000,25,0)),0,(VLOOKUP('ILC Report'!U1477,'ITWR Dump'!$A$2:$Y$5000,25,0)))</f>
        <v>0</v>
      </c>
      <c r="AP1477" s="11">
        <f t="shared" si="654"/>
        <v>1</v>
      </c>
      <c r="AQ1477" s="26">
        <f t="shared" si="655"/>
        <v>0</v>
      </c>
      <c r="AR1477" s="26">
        <f t="shared" si="656"/>
        <v>0</v>
      </c>
      <c r="AS1477" s="26">
        <f t="shared" si="657"/>
        <v>0</v>
      </c>
      <c r="AT1477" s="26">
        <f t="shared" si="658"/>
        <v>0</v>
      </c>
      <c r="AU1477" s="26">
        <f t="shared" si="659"/>
        <v>0</v>
      </c>
      <c r="AV1477" s="26">
        <f t="shared" si="660"/>
        <v>0</v>
      </c>
      <c r="AW1477" s="11" t="s">
        <v>653</v>
      </c>
      <c r="AX1477" s="11" t="str">
        <f>VLOOKUP(L1477,Group!$A$2:$B$1000,2,0)</f>
        <v>Maintenance</v>
      </c>
      <c r="AY1477" s="11">
        <f>IF(ISERROR(VLOOKUP(U1477,'ITWR Dump'!$A$2:$Y$5000,15,0)),0,(VLOOKUP('ILC Report'!U1477,'ITWR Dump'!$A$2:$Y$5000,15,0)))</f>
        <v>0</v>
      </c>
      <c r="AZ1477" s="11" t="str">
        <f t="shared" si="661"/>
        <v>Yes</v>
      </c>
      <c r="BA1477" s="11" t="str">
        <f t="shared" si="662"/>
        <v>BKI</v>
      </c>
      <c r="BB1477" s="11" t="str">
        <f t="shared" si="663"/>
        <v>MN</v>
      </c>
      <c r="BC1477" s="11" t="str">
        <f t="shared" si="664"/>
        <v>No</v>
      </c>
    </row>
    <row r="1478" spans="1:55" x14ac:dyDescent="0.3">
      <c r="A1478" s="11" t="s">
        <v>696</v>
      </c>
      <c r="B1478" s="11" t="s">
        <v>1888</v>
      </c>
      <c r="C1478" s="11" t="s">
        <v>559</v>
      </c>
      <c r="D1478" s="11" t="s">
        <v>2526</v>
      </c>
      <c r="E1478" s="38" t="s">
        <v>652</v>
      </c>
      <c r="F1478" s="11">
        <v>3.5</v>
      </c>
      <c r="G1478" s="40" t="s">
        <v>218</v>
      </c>
      <c r="H1478" s="11" t="str">
        <f t="shared" si="646"/>
        <v>Regular</v>
      </c>
      <c r="I1478" s="11" t="str">
        <f t="shared" si="638"/>
        <v>INDIA</v>
      </c>
      <c r="J1478" s="11" t="str">
        <f>IF(ISERROR(VLOOKUP(C1478,'WI Vs ASM'!$B$2:$E$1000,4,0)),0,(VLOOKUP(C1478,'WI Vs ASM'!$B$2:$E$1000,4,0)))</f>
        <v>Offshore</v>
      </c>
      <c r="K1478" s="11" t="str">
        <f>IF(ISERROR(VLOOKUP(C1478,'WI Vs ASM'!$B$2:$F$1000,5,0)),0,(VLOOKUP(C1478,'WI Vs ASM'!$B$2:$F$1000,5,0)))</f>
        <v>01-Fixed Price</v>
      </c>
      <c r="L1478" s="11" t="str">
        <f>IF(ISERROR(VLOOKUP(C1478,'WI Vs ASM'!$B$2:$D$1000,3,0)),0,(VLOOKUP(C1478,'WI Vs ASM'!$B$2:$D$1000,3,0)))</f>
        <v>01-Maintenance Offshore</v>
      </c>
      <c r="M1478" s="11" t="str">
        <f>IF(ISERROR(VLOOKUP(C1478,'WI Vs ASM'!$B$2:$I$1000,8,0)),0,(VLOOKUP(C1478,'WI Vs ASM'!$B$2:$I$1000,8,0)))</f>
        <v>Rahul Soman</v>
      </c>
      <c r="N1478" s="11" t="str">
        <f>IF(ISERROR(VLOOKUP(C1478,'WI Vs ASM'!$B$2:$G$1000,6,0)),0,(VLOOKUP(C1478,'WI Vs ASM'!$B$2:$G$1000,6,0)))</f>
        <v>CIS</v>
      </c>
      <c r="O1478" s="11" t="str">
        <f>IF(ISERROR(VLOOKUP(C1478,'WI Vs ASM'!$B$2:$H$1000,7,0)),0,(VLOOKUP(C1478,'WI Vs ASM'!$B$2:$H$1000,7,0)))</f>
        <v>CIS</v>
      </c>
      <c r="P1478" s="11" t="str">
        <f t="shared" si="639"/>
        <v>Apr-17</v>
      </c>
      <c r="Q1478" s="11" t="str">
        <f t="shared" si="640"/>
        <v>Q2</v>
      </c>
      <c r="R1478" s="11" t="str">
        <f>IF(ISERROR(VLOOKUP(C1478,'WI Vs ASM'!$B$2:$J$1000,9,0)),0,(VLOOKUP(C1478,'WI Vs ASM'!$B$2:$J$1000,9,0)))</f>
        <v>Jyothi Pai</v>
      </c>
      <c r="S1478" s="11" t="str">
        <f>IF(ISERROR(VLOOKUP(C1478,'WI Vs ASM'!$B$2:$K$1000,10,0)),0,(VLOOKUP(C1478,'WI Vs ASM'!$B$2:$K$1000,10,0)))</f>
        <v>Saju Bhaskaran</v>
      </c>
      <c r="T1478" s="11" t="str">
        <f>IF(ISERROR(VLOOKUP(C1478,'WI Vs ASM'!$B$2:$L$1000,11,0)),0,(VLOOKUP(C1478,'WI Vs ASM'!$B$2:$L$1000,11,0)))</f>
        <v>Sreekala Balasubramanian</v>
      </c>
      <c r="U1478" s="11" t="e">
        <f t="shared" si="647"/>
        <v>#VALUE!</v>
      </c>
      <c r="V1478" s="11" t="str">
        <f t="shared" si="641"/>
        <v>Yes</v>
      </c>
      <c r="W1478" s="11" t="str">
        <f t="shared" si="642"/>
        <v>No</v>
      </c>
      <c r="X1478" s="11" t="str">
        <f t="shared" si="643"/>
        <v>No</v>
      </c>
      <c r="Y1478" s="11" t="str">
        <f t="shared" si="644"/>
        <v>No</v>
      </c>
      <c r="Z1478" s="11" t="str">
        <f t="shared" si="645"/>
        <v>No</v>
      </c>
      <c r="AA1478" s="11" t="str">
        <f t="shared" si="648"/>
        <v>No</v>
      </c>
      <c r="AB1478" s="11">
        <f>IF(ISERROR(VLOOKUP(U1478,'ITWR Dump'!$A$2:$Y$5000,24,0)),0,(VLOOKUP('ILC Report'!U1478,'ITWR Dump'!$A$2:$Y$5000,24,0)))</f>
        <v>0</v>
      </c>
      <c r="AC1478" s="11" t="str">
        <f t="shared" si="649"/>
        <v>No</v>
      </c>
      <c r="AD1478" s="11" t="str">
        <f t="shared" si="650"/>
        <v/>
      </c>
      <c r="AE1478" s="11">
        <f>IF(ISERROR(VLOOKUP(U1478,'ITWR Dump'!$A$2:$Y$5000,13,0)),0,(VLOOKUP(U1478,'ITWR Dump'!$A$2:$Y$5000,13,0)))</f>
        <v>0</v>
      </c>
      <c r="AF1478" s="11">
        <f>IF(ISERROR(VLOOKUP(U1478,'ITWR Dump'!$A$2:$Y$5000,11,0)),0,(VLOOKUP(U1478,'ITWR Dump'!$A$2:$Y$5000,11,0)))</f>
        <v>0</v>
      </c>
      <c r="AG1478" s="11">
        <f>IF(ISERROR(VLOOKUP(U1478,'ITWR Dump'!$A$2:$Y$5000,2,0)),0,(VLOOKUP(U1478,'ITWR Dump'!$A$2:$Y$5000,2,0)))</f>
        <v>0</v>
      </c>
      <c r="AH1478" s="11">
        <f>IF(ISERROR(VLOOKUP(U1478,'ITWR Dump'!$A$2:$Y$5000,14,0)),0,(VLOOKUP(U1478,'ITWR Dump'!$A$2:$Y$5000,14,0)))</f>
        <v>0</v>
      </c>
      <c r="AI1478" s="11" t="str">
        <f t="shared" si="651"/>
        <v>01-Maintenance Offshore</v>
      </c>
      <c r="AJ1478" s="11" t="str">
        <f t="shared" si="652"/>
        <v>Offshore</v>
      </c>
      <c r="AK1478" s="11" t="str">
        <f>IF(ISERROR(VLOOKUP(A1478,'Team Data'!$C$2:$U$213,17,0)),0,(VLOOKUP(A1478,'Team Data'!$C$2:$U$213,17,0)))</f>
        <v>PRISM</v>
      </c>
      <c r="AL1478" s="11" t="str">
        <f t="shared" si="653"/>
        <v>2017-04-24</v>
      </c>
      <c r="AM1478" s="11">
        <f>IF(ISERROR(VLOOKUP(U1478,'ITWR Dump'!$A$2:$Y$5000,16,0)),0,(VLOOKUP(U1478,'ITWR Dump'!$A$2:$Y$5000,16,0)))</f>
        <v>0</v>
      </c>
      <c r="AN1478" s="11">
        <f>IF(ISERROR(VLOOKUP(U1478,'ITWR Dump'!$A$2:$Y$5000,18,0)),0,(VLOOKUP(U1478,'ITWR Dump'!$A$2:$Y$5000,18,0)))</f>
        <v>0</v>
      </c>
      <c r="AO1478" s="11">
        <f>IF(ISERROR(VLOOKUP(U1478,'ITWR Dump'!$A$2:$Y$5000,25,0)),0,(VLOOKUP('ILC Report'!U1478,'ITWR Dump'!$A$2:$Y$5000,25,0)))</f>
        <v>0</v>
      </c>
      <c r="AP1478" s="11">
        <f t="shared" si="654"/>
        <v>1</v>
      </c>
      <c r="AQ1478" s="26">
        <f t="shared" si="655"/>
        <v>0</v>
      </c>
      <c r="AR1478" s="26">
        <f t="shared" si="656"/>
        <v>0</v>
      </c>
      <c r="AS1478" s="26">
        <f t="shared" si="657"/>
        <v>0</v>
      </c>
      <c r="AT1478" s="26">
        <f t="shared" si="658"/>
        <v>0</v>
      </c>
      <c r="AU1478" s="26">
        <f t="shared" si="659"/>
        <v>0</v>
      </c>
      <c r="AV1478" s="26">
        <f t="shared" si="660"/>
        <v>0</v>
      </c>
      <c r="AW1478" s="11" t="s">
        <v>653</v>
      </c>
      <c r="AX1478" s="11" t="str">
        <f>VLOOKUP(L1478,Group!$A$2:$B$1000,2,0)</f>
        <v>Maintenance</v>
      </c>
      <c r="AY1478" s="11">
        <f>IF(ISERROR(VLOOKUP(U1478,'ITWR Dump'!$A$2:$Y$5000,15,0)),0,(VLOOKUP('ILC Report'!U1478,'ITWR Dump'!$A$2:$Y$5000,15,0)))</f>
        <v>0</v>
      </c>
      <c r="AZ1478" s="11" t="str">
        <f t="shared" si="661"/>
        <v>Yes</v>
      </c>
      <c r="BA1478" s="11" t="str">
        <f t="shared" si="662"/>
        <v>BKI</v>
      </c>
      <c r="BB1478" s="11" t="str">
        <f t="shared" si="663"/>
        <v>MN</v>
      </c>
      <c r="BC1478" s="11" t="str">
        <f t="shared" si="664"/>
        <v>No</v>
      </c>
    </row>
    <row r="1479" spans="1:55" x14ac:dyDescent="0.3">
      <c r="A1479" s="11" t="s">
        <v>696</v>
      </c>
      <c r="B1479" s="11" t="s">
        <v>1888</v>
      </c>
      <c r="C1479" s="11" t="s">
        <v>559</v>
      </c>
      <c r="D1479" s="11" t="s">
        <v>2662</v>
      </c>
      <c r="E1479" s="38" t="s">
        <v>652</v>
      </c>
      <c r="F1479" s="11">
        <v>7</v>
      </c>
      <c r="G1479" s="40" t="s">
        <v>218</v>
      </c>
      <c r="H1479" s="11" t="str">
        <f t="shared" si="646"/>
        <v>Regular</v>
      </c>
      <c r="I1479" s="11" t="str">
        <f t="shared" si="638"/>
        <v>INDIA</v>
      </c>
      <c r="J1479" s="11" t="str">
        <f>IF(ISERROR(VLOOKUP(C1479,'WI Vs ASM'!$B$2:$E$1000,4,0)),0,(VLOOKUP(C1479,'WI Vs ASM'!$B$2:$E$1000,4,0)))</f>
        <v>Offshore</v>
      </c>
      <c r="K1479" s="11" t="str">
        <f>IF(ISERROR(VLOOKUP(C1479,'WI Vs ASM'!$B$2:$F$1000,5,0)),0,(VLOOKUP(C1479,'WI Vs ASM'!$B$2:$F$1000,5,0)))</f>
        <v>01-Fixed Price</v>
      </c>
      <c r="L1479" s="11" t="str">
        <f>IF(ISERROR(VLOOKUP(C1479,'WI Vs ASM'!$B$2:$D$1000,3,0)),0,(VLOOKUP(C1479,'WI Vs ASM'!$B$2:$D$1000,3,0)))</f>
        <v>01-Maintenance Offshore</v>
      </c>
      <c r="M1479" s="11" t="str">
        <f>IF(ISERROR(VLOOKUP(C1479,'WI Vs ASM'!$B$2:$I$1000,8,0)),0,(VLOOKUP(C1479,'WI Vs ASM'!$B$2:$I$1000,8,0)))</f>
        <v>Rahul Soman</v>
      </c>
      <c r="N1479" s="11" t="str">
        <f>IF(ISERROR(VLOOKUP(C1479,'WI Vs ASM'!$B$2:$G$1000,6,0)),0,(VLOOKUP(C1479,'WI Vs ASM'!$B$2:$G$1000,6,0)))</f>
        <v>CIS</v>
      </c>
      <c r="O1479" s="11" t="str">
        <f>IF(ISERROR(VLOOKUP(C1479,'WI Vs ASM'!$B$2:$H$1000,7,0)),0,(VLOOKUP(C1479,'WI Vs ASM'!$B$2:$H$1000,7,0)))</f>
        <v>CIS</v>
      </c>
      <c r="P1479" s="11" t="str">
        <f t="shared" si="639"/>
        <v>Apr-17</v>
      </c>
      <c r="Q1479" s="11" t="str">
        <f t="shared" si="640"/>
        <v>Q2</v>
      </c>
      <c r="R1479" s="11" t="str">
        <f>IF(ISERROR(VLOOKUP(C1479,'WI Vs ASM'!$B$2:$J$1000,9,0)),0,(VLOOKUP(C1479,'WI Vs ASM'!$B$2:$J$1000,9,0)))</f>
        <v>Jyothi Pai</v>
      </c>
      <c r="S1479" s="11" t="str">
        <f>IF(ISERROR(VLOOKUP(C1479,'WI Vs ASM'!$B$2:$K$1000,10,0)),0,(VLOOKUP(C1479,'WI Vs ASM'!$B$2:$K$1000,10,0)))</f>
        <v>Saju Bhaskaran</v>
      </c>
      <c r="T1479" s="11" t="str">
        <f>IF(ISERROR(VLOOKUP(C1479,'WI Vs ASM'!$B$2:$L$1000,11,0)),0,(VLOOKUP(C1479,'WI Vs ASM'!$B$2:$L$1000,11,0)))</f>
        <v>Sreekala Balasubramanian</v>
      </c>
      <c r="U1479" s="11" t="e">
        <f t="shared" si="647"/>
        <v>#VALUE!</v>
      </c>
      <c r="V1479" s="11" t="str">
        <f t="shared" si="641"/>
        <v>Yes</v>
      </c>
      <c r="W1479" s="11" t="str">
        <f t="shared" si="642"/>
        <v>No</v>
      </c>
      <c r="X1479" s="11" t="str">
        <f t="shared" si="643"/>
        <v>No</v>
      </c>
      <c r="Y1479" s="11" t="str">
        <f t="shared" si="644"/>
        <v>No</v>
      </c>
      <c r="Z1479" s="11" t="str">
        <f t="shared" si="645"/>
        <v>No</v>
      </c>
      <c r="AA1479" s="11" t="str">
        <f t="shared" si="648"/>
        <v>No</v>
      </c>
      <c r="AB1479" s="11">
        <f>IF(ISERROR(VLOOKUP(U1479,'ITWR Dump'!$A$2:$Y$5000,24,0)),0,(VLOOKUP('ILC Report'!U1479,'ITWR Dump'!$A$2:$Y$5000,24,0)))</f>
        <v>0</v>
      </c>
      <c r="AC1479" s="11" t="str">
        <f t="shared" si="649"/>
        <v>No</v>
      </c>
      <c r="AD1479" s="11" t="str">
        <f t="shared" si="650"/>
        <v/>
      </c>
      <c r="AE1479" s="11">
        <f>IF(ISERROR(VLOOKUP(U1479,'ITWR Dump'!$A$2:$Y$5000,13,0)),0,(VLOOKUP(U1479,'ITWR Dump'!$A$2:$Y$5000,13,0)))</f>
        <v>0</v>
      </c>
      <c r="AF1479" s="11">
        <f>IF(ISERROR(VLOOKUP(U1479,'ITWR Dump'!$A$2:$Y$5000,11,0)),0,(VLOOKUP(U1479,'ITWR Dump'!$A$2:$Y$5000,11,0)))</f>
        <v>0</v>
      </c>
      <c r="AG1479" s="11">
        <f>IF(ISERROR(VLOOKUP(U1479,'ITWR Dump'!$A$2:$Y$5000,2,0)),0,(VLOOKUP(U1479,'ITWR Dump'!$A$2:$Y$5000,2,0)))</f>
        <v>0</v>
      </c>
      <c r="AH1479" s="11">
        <f>IF(ISERROR(VLOOKUP(U1479,'ITWR Dump'!$A$2:$Y$5000,14,0)),0,(VLOOKUP(U1479,'ITWR Dump'!$A$2:$Y$5000,14,0)))</f>
        <v>0</v>
      </c>
      <c r="AI1479" s="11" t="str">
        <f t="shared" si="651"/>
        <v>01-Maintenance Offshore</v>
      </c>
      <c r="AJ1479" s="11" t="str">
        <f t="shared" si="652"/>
        <v>Offshore</v>
      </c>
      <c r="AK1479" s="11" t="str">
        <f>IF(ISERROR(VLOOKUP(A1479,'Team Data'!$C$2:$U$213,17,0)),0,(VLOOKUP(A1479,'Team Data'!$C$2:$U$213,17,0)))</f>
        <v>PRISM</v>
      </c>
      <c r="AL1479" s="11" t="str">
        <f t="shared" si="653"/>
        <v>2017-04-24</v>
      </c>
      <c r="AM1479" s="11">
        <f>IF(ISERROR(VLOOKUP(U1479,'ITWR Dump'!$A$2:$Y$5000,16,0)),0,(VLOOKUP(U1479,'ITWR Dump'!$A$2:$Y$5000,16,0)))</f>
        <v>0</v>
      </c>
      <c r="AN1479" s="11">
        <f>IF(ISERROR(VLOOKUP(U1479,'ITWR Dump'!$A$2:$Y$5000,18,0)),0,(VLOOKUP(U1479,'ITWR Dump'!$A$2:$Y$5000,18,0)))</f>
        <v>0</v>
      </c>
      <c r="AO1479" s="11">
        <f>IF(ISERROR(VLOOKUP(U1479,'ITWR Dump'!$A$2:$Y$5000,25,0)),0,(VLOOKUP('ILC Report'!U1479,'ITWR Dump'!$A$2:$Y$5000,25,0)))</f>
        <v>0</v>
      </c>
      <c r="AP1479" s="11">
        <f t="shared" si="654"/>
        <v>1</v>
      </c>
      <c r="AQ1479" s="26">
        <f t="shared" si="655"/>
        <v>0</v>
      </c>
      <c r="AR1479" s="26">
        <f t="shared" si="656"/>
        <v>0</v>
      </c>
      <c r="AS1479" s="26">
        <f t="shared" si="657"/>
        <v>0</v>
      </c>
      <c r="AT1479" s="26">
        <f t="shared" si="658"/>
        <v>0</v>
      </c>
      <c r="AU1479" s="26">
        <f t="shared" si="659"/>
        <v>0</v>
      </c>
      <c r="AV1479" s="26">
        <f t="shared" si="660"/>
        <v>0</v>
      </c>
      <c r="AW1479" s="11" t="s">
        <v>653</v>
      </c>
      <c r="AX1479" s="11" t="str">
        <f>VLOOKUP(L1479,Group!$A$2:$B$1000,2,0)</f>
        <v>Maintenance</v>
      </c>
      <c r="AY1479" s="11">
        <f>IF(ISERROR(VLOOKUP(U1479,'ITWR Dump'!$A$2:$Y$5000,15,0)),0,(VLOOKUP('ILC Report'!U1479,'ITWR Dump'!$A$2:$Y$5000,15,0)))</f>
        <v>0</v>
      </c>
      <c r="AZ1479" s="11" t="str">
        <f t="shared" si="661"/>
        <v>Yes</v>
      </c>
      <c r="BA1479" s="11" t="str">
        <f t="shared" si="662"/>
        <v>BKI</v>
      </c>
      <c r="BB1479" s="11" t="str">
        <f t="shared" si="663"/>
        <v>MN</v>
      </c>
      <c r="BC1479" s="11" t="str">
        <f t="shared" si="664"/>
        <v>No</v>
      </c>
    </row>
    <row r="1480" spans="1:55" x14ac:dyDescent="0.3">
      <c r="A1480" s="11" t="s">
        <v>696</v>
      </c>
      <c r="B1480" s="11" t="s">
        <v>1888</v>
      </c>
      <c r="C1480" s="11" t="s">
        <v>559</v>
      </c>
      <c r="D1480" s="11" t="s">
        <v>2663</v>
      </c>
      <c r="E1480" s="38" t="s">
        <v>652</v>
      </c>
      <c r="F1480" s="11">
        <v>1</v>
      </c>
      <c r="G1480" s="40" t="s">
        <v>218</v>
      </c>
      <c r="H1480" s="11" t="str">
        <f t="shared" si="646"/>
        <v>Regular</v>
      </c>
      <c r="I1480" s="11" t="str">
        <f t="shared" si="638"/>
        <v>INDIA</v>
      </c>
      <c r="J1480" s="11" t="str">
        <f>IF(ISERROR(VLOOKUP(C1480,'WI Vs ASM'!$B$2:$E$1000,4,0)),0,(VLOOKUP(C1480,'WI Vs ASM'!$B$2:$E$1000,4,0)))</f>
        <v>Offshore</v>
      </c>
      <c r="K1480" s="11" t="str">
        <f>IF(ISERROR(VLOOKUP(C1480,'WI Vs ASM'!$B$2:$F$1000,5,0)),0,(VLOOKUP(C1480,'WI Vs ASM'!$B$2:$F$1000,5,0)))</f>
        <v>01-Fixed Price</v>
      </c>
      <c r="L1480" s="11" t="str">
        <f>IF(ISERROR(VLOOKUP(C1480,'WI Vs ASM'!$B$2:$D$1000,3,0)),0,(VLOOKUP(C1480,'WI Vs ASM'!$B$2:$D$1000,3,0)))</f>
        <v>01-Maintenance Offshore</v>
      </c>
      <c r="M1480" s="11" t="str">
        <f>IF(ISERROR(VLOOKUP(C1480,'WI Vs ASM'!$B$2:$I$1000,8,0)),0,(VLOOKUP(C1480,'WI Vs ASM'!$B$2:$I$1000,8,0)))</f>
        <v>Rahul Soman</v>
      </c>
      <c r="N1480" s="11" t="str">
        <f>IF(ISERROR(VLOOKUP(C1480,'WI Vs ASM'!$B$2:$G$1000,6,0)),0,(VLOOKUP(C1480,'WI Vs ASM'!$B$2:$G$1000,6,0)))</f>
        <v>CIS</v>
      </c>
      <c r="O1480" s="11" t="str">
        <f>IF(ISERROR(VLOOKUP(C1480,'WI Vs ASM'!$B$2:$H$1000,7,0)),0,(VLOOKUP(C1480,'WI Vs ASM'!$B$2:$H$1000,7,0)))</f>
        <v>CIS</v>
      </c>
      <c r="P1480" s="11" t="str">
        <f t="shared" si="639"/>
        <v>Apr-17</v>
      </c>
      <c r="Q1480" s="11" t="str">
        <f t="shared" si="640"/>
        <v>Q2</v>
      </c>
      <c r="R1480" s="11" t="str">
        <f>IF(ISERROR(VLOOKUP(C1480,'WI Vs ASM'!$B$2:$J$1000,9,0)),0,(VLOOKUP(C1480,'WI Vs ASM'!$B$2:$J$1000,9,0)))</f>
        <v>Jyothi Pai</v>
      </c>
      <c r="S1480" s="11" t="str">
        <f>IF(ISERROR(VLOOKUP(C1480,'WI Vs ASM'!$B$2:$K$1000,10,0)),0,(VLOOKUP(C1480,'WI Vs ASM'!$B$2:$K$1000,10,0)))</f>
        <v>Saju Bhaskaran</v>
      </c>
      <c r="T1480" s="11" t="str">
        <f>IF(ISERROR(VLOOKUP(C1480,'WI Vs ASM'!$B$2:$L$1000,11,0)),0,(VLOOKUP(C1480,'WI Vs ASM'!$B$2:$L$1000,11,0)))</f>
        <v>Sreekala Balasubramanian</v>
      </c>
      <c r="U1480" s="11" t="e">
        <f t="shared" si="647"/>
        <v>#VALUE!</v>
      </c>
      <c r="V1480" s="11" t="str">
        <f t="shared" si="641"/>
        <v>Yes</v>
      </c>
      <c r="W1480" s="11" t="str">
        <f t="shared" si="642"/>
        <v>No</v>
      </c>
      <c r="X1480" s="11" t="str">
        <f t="shared" si="643"/>
        <v>No</v>
      </c>
      <c r="Y1480" s="11" t="str">
        <f t="shared" si="644"/>
        <v>No</v>
      </c>
      <c r="Z1480" s="11" t="str">
        <f t="shared" si="645"/>
        <v>No</v>
      </c>
      <c r="AA1480" s="11" t="str">
        <f t="shared" si="648"/>
        <v>No</v>
      </c>
      <c r="AB1480" s="11">
        <f>IF(ISERROR(VLOOKUP(U1480,'ITWR Dump'!$A$2:$Y$5000,24,0)),0,(VLOOKUP('ILC Report'!U1480,'ITWR Dump'!$A$2:$Y$5000,24,0)))</f>
        <v>0</v>
      </c>
      <c r="AC1480" s="11" t="str">
        <f t="shared" si="649"/>
        <v>No</v>
      </c>
      <c r="AD1480" s="11" t="str">
        <f t="shared" si="650"/>
        <v/>
      </c>
      <c r="AE1480" s="11">
        <f>IF(ISERROR(VLOOKUP(U1480,'ITWR Dump'!$A$2:$Y$5000,13,0)),0,(VLOOKUP(U1480,'ITWR Dump'!$A$2:$Y$5000,13,0)))</f>
        <v>0</v>
      </c>
      <c r="AF1480" s="11">
        <f>IF(ISERROR(VLOOKUP(U1480,'ITWR Dump'!$A$2:$Y$5000,11,0)),0,(VLOOKUP(U1480,'ITWR Dump'!$A$2:$Y$5000,11,0)))</f>
        <v>0</v>
      </c>
      <c r="AG1480" s="11">
        <f>IF(ISERROR(VLOOKUP(U1480,'ITWR Dump'!$A$2:$Y$5000,2,0)),0,(VLOOKUP(U1480,'ITWR Dump'!$A$2:$Y$5000,2,0)))</f>
        <v>0</v>
      </c>
      <c r="AH1480" s="11">
        <f>IF(ISERROR(VLOOKUP(U1480,'ITWR Dump'!$A$2:$Y$5000,14,0)),0,(VLOOKUP(U1480,'ITWR Dump'!$A$2:$Y$5000,14,0)))</f>
        <v>0</v>
      </c>
      <c r="AI1480" s="11" t="str">
        <f t="shared" si="651"/>
        <v>01-Maintenance Offshore</v>
      </c>
      <c r="AJ1480" s="11" t="str">
        <f t="shared" si="652"/>
        <v>Offshore</v>
      </c>
      <c r="AK1480" s="11" t="str">
        <f>IF(ISERROR(VLOOKUP(A1480,'Team Data'!$C$2:$U$213,17,0)),0,(VLOOKUP(A1480,'Team Data'!$C$2:$U$213,17,0)))</f>
        <v>PRISM</v>
      </c>
      <c r="AL1480" s="11" t="str">
        <f t="shared" si="653"/>
        <v>2017-04-24</v>
      </c>
      <c r="AM1480" s="11">
        <f>IF(ISERROR(VLOOKUP(U1480,'ITWR Dump'!$A$2:$Y$5000,16,0)),0,(VLOOKUP(U1480,'ITWR Dump'!$A$2:$Y$5000,16,0)))</f>
        <v>0</v>
      </c>
      <c r="AN1480" s="11">
        <f>IF(ISERROR(VLOOKUP(U1480,'ITWR Dump'!$A$2:$Y$5000,18,0)),0,(VLOOKUP(U1480,'ITWR Dump'!$A$2:$Y$5000,18,0)))</f>
        <v>0</v>
      </c>
      <c r="AO1480" s="11">
        <f>IF(ISERROR(VLOOKUP(U1480,'ITWR Dump'!$A$2:$Y$5000,25,0)),0,(VLOOKUP('ILC Report'!U1480,'ITWR Dump'!$A$2:$Y$5000,25,0)))</f>
        <v>0</v>
      </c>
      <c r="AP1480" s="11">
        <f t="shared" si="654"/>
        <v>1</v>
      </c>
      <c r="AQ1480" s="26">
        <f t="shared" si="655"/>
        <v>0</v>
      </c>
      <c r="AR1480" s="26">
        <f t="shared" si="656"/>
        <v>0</v>
      </c>
      <c r="AS1480" s="26">
        <f t="shared" si="657"/>
        <v>0</v>
      </c>
      <c r="AT1480" s="26">
        <f t="shared" si="658"/>
        <v>0</v>
      </c>
      <c r="AU1480" s="26">
        <f t="shared" si="659"/>
        <v>0</v>
      </c>
      <c r="AV1480" s="26">
        <f t="shared" si="660"/>
        <v>0</v>
      </c>
      <c r="AW1480" s="11" t="s">
        <v>653</v>
      </c>
      <c r="AX1480" s="11" t="str">
        <f>VLOOKUP(L1480,Group!$A$2:$B$1000,2,0)</f>
        <v>Maintenance</v>
      </c>
      <c r="AY1480" s="11">
        <f>IF(ISERROR(VLOOKUP(U1480,'ITWR Dump'!$A$2:$Y$5000,15,0)),0,(VLOOKUP('ILC Report'!U1480,'ITWR Dump'!$A$2:$Y$5000,15,0)))</f>
        <v>0</v>
      </c>
      <c r="AZ1480" s="11" t="str">
        <f t="shared" si="661"/>
        <v>Yes</v>
      </c>
      <c r="BA1480" s="11" t="str">
        <f t="shared" si="662"/>
        <v>BKI</v>
      </c>
      <c r="BB1480" s="11" t="str">
        <f t="shared" si="663"/>
        <v>MN</v>
      </c>
      <c r="BC1480" s="11" t="str">
        <f t="shared" si="664"/>
        <v>No</v>
      </c>
    </row>
    <row r="1481" spans="1:55" x14ac:dyDescent="0.3">
      <c r="A1481" s="11" t="s">
        <v>696</v>
      </c>
      <c r="B1481" s="11" t="s">
        <v>1888</v>
      </c>
      <c r="C1481" s="11" t="s">
        <v>559</v>
      </c>
      <c r="D1481" s="11" t="s">
        <v>2664</v>
      </c>
      <c r="E1481" s="38" t="s">
        <v>652</v>
      </c>
      <c r="F1481" s="11">
        <v>5</v>
      </c>
      <c r="G1481" s="40" t="s">
        <v>218</v>
      </c>
      <c r="H1481" s="11" t="str">
        <f t="shared" si="646"/>
        <v>Regular</v>
      </c>
      <c r="I1481" s="11" t="str">
        <f t="shared" si="638"/>
        <v>INDIA</v>
      </c>
      <c r="J1481" s="11" t="str">
        <f>IF(ISERROR(VLOOKUP(C1481,'WI Vs ASM'!$B$2:$E$1000,4,0)),0,(VLOOKUP(C1481,'WI Vs ASM'!$B$2:$E$1000,4,0)))</f>
        <v>Offshore</v>
      </c>
      <c r="K1481" s="11" t="str">
        <f>IF(ISERROR(VLOOKUP(C1481,'WI Vs ASM'!$B$2:$F$1000,5,0)),0,(VLOOKUP(C1481,'WI Vs ASM'!$B$2:$F$1000,5,0)))</f>
        <v>01-Fixed Price</v>
      </c>
      <c r="L1481" s="11" t="str">
        <f>IF(ISERROR(VLOOKUP(C1481,'WI Vs ASM'!$B$2:$D$1000,3,0)),0,(VLOOKUP(C1481,'WI Vs ASM'!$B$2:$D$1000,3,0)))</f>
        <v>01-Maintenance Offshore</v>
      </c>
      <c r="M1481" s="11" t="str">
        <f>IF(ISERROR(VLOOKUP(C1481,'WI Vs ASM'!$B$2:$I$1000,8,0)),0,(VLOOKUP(C1481,'WI Vs ASM'!$B$2:$I$1000,8,0)))</f>
        <v>Rahul Soman</v>
      </c>
      <c r="N1481" s="11" t="str">
        <f>IF(ISERROR(VLOOKUP(C1481,'WI Vs ASM'!$B$2:$G$1000,6,0)),0,(VLOOKUP(C1481,'WI Vs ASM'!$B$2:$G$1000,6,0)))</f>
        <v>CIS</v>
      </c>
      <c r="O1481" s="11" t="str">
        <f>IF(ISERROR(VLOOKUP(C1481,'WI Vs ASM'!$B$2:$H$1000,7,0)),0,(VLOOKUP(C1481,'WI Vs ASM'!$B$2:$H$1000,7,0)))</f>
        <v>CIS</v>
      </c>
      <c r="P1481" s="11" t="str">
        <f t="shared" si="639"/>
        <v>Apr-17</v>
      </c>
      <c r="Q1481" s="11" t="str">
        <f t="shared" si="640"/>
        <v>Q2</v>
      </c>
      <c r="R1481" s="11" t="str">
        <f>IF(ISERROR(VLOOKUP(C1481,'WI Vs ASM'!$B$2:$J$1000,9,0)),0,(VLOOKUP(C1481,'WI Vs ASM'!$B$2:$J$1000,9,0)))</f>
        <v>Jyothi Pai</v>
      </c>
      <c r="S1481" s="11" t="str">
        <f>IF(ISERROR(VLOOKUP(C1481,'WI Vs ASM'!$B$2:$K$1000,10,0)),0,(VLOOKUP(C1481,'WI Vs ASM'!$B$2:$K$1000,10,0)))</f>
        <v>Saju Bhaskaran</v>
      </c>
      <c r="T1481" s="11" t="str">
        <f>IF(ISERROR(VLOOKUP(C1481,'WI Vs ASM'!$B$2:$L$1000,11,0)),0,(VLOOKUP(C1481,'WI Vs ASM'!$B$2:$L$1000,11,0)))</f>
        <v>Sreekala Balasubramanian</v>
      </c>
      <c r="U1481" s="11" t="e">
        <f t="shared" si="647"/>
        <v>#VALUE!</v>
      </c>
      <c r="V1481" s="11" t="str">
        <f t="shared" si="641"/>
        <v>No</v>
      </c>
      <c r="W1481" s="11" t="str">
        <f t="shared" si="642"/>
        <v>Yes</v>
      </c>
      <c r="X1481" s="11" t="str">
        <f t="shared" si="643"/>
        <v>No</v>
      </c>
      <c r="Y1481" s="11" t="str">
        <f t="shared" si="644"/>
        <v>No</v>
      </c>
      <c r="Z1481" s="11" t="str">
        <f t="shared" si="645"/>
        <v>No</v>
      </c>
      <c r="AA1481" s="11" t="str">
        <f t="shared" si="648"/>
        <v>No</v>
      </c>
      <c r="AB1481" s="11">
        <f>IF(ISERROR(VLOOKUP(U1481,'ITWR Dump'!$A$2:$Y$5000,24,0)),0,(VLOOKUP('ILC Report'!U1481,'ITWR Dump'!$A$2:$Y$5000,24,0)))</f>
        <v>0</v>
      </c>
      <c r="AC1481" s="11" t="str">
        <f t="shared" si="649"/>
        <v>No</v>
      </c>
      <c r="AD1481" s="11" t="str">
        <f t="shared" si="650"/>
        <v/>
      </c>
      <c r="AE1481" s="11">
        <f>IF(ISERROR(VLOOKUP(U1481,'ITWR Dump'!$A$2:$Y$5000,13,0)),0,(VLOOKUP(U1481,'ITWR Dump'!$A$2:$Y$5000,13,0)))</f>
        <v>0</v>
      </c>
      <c r="AF1481" s="11">
        <f>IF(ISERROR(VLOOKUP(U1481,'ITWR Dump'!$A$2:$Y$5000,11,0)),0,(VLOOKUP(U1481,'ITWR Dump'!$A$2:$Y$5000,11,0)))</f>
        <v>0</v>
      </c>
      <c r="AG1481" s="11">
        <f>IF(ISERROR(VLOOKUP(U1481,'ITWR Dump'!$A$2:$Y$5000,2,0)),0,(VLOOKUP(U1481,'ITWR Dump'!$A$2:$Y$5000,2,0)))</f>
        <v>0</v>
      </c>
      <c r="AH1481" s="11">
        <f>IF(ISERROR(VLOOKUP(U1481,'ITWR Dump'!$A$2:$Y$5000,14,0)),0,(VLOOKUP(U1481,'ITWR Dump'!$A$2:$Y$5000,14,0)))</f>
        <v>0</v>
      </c>
      <c r="AI1481" s="11" t="str">
        <f t="shared" si="651"/>
        <v>01-Maintenance Offshore</v>
      </c>
      <c r="AJ1481" s="11" t="str">
        <f t="shared" si="652"/>
        <v>Offshore</v>
      </c>
      <c r="AK1481" s="11" t="str">
        <f>IF(ISERROR(VLOOKUP(A1481,'Team Data'!$C$2:$U$213,17,0)),0,(VLOOKUP(A1481,'Team Data'!$C$2:$U$213,17,0)))</f>
        <v>PRISM</v>
      </c>
      <c r="AL1481" s="11" t="str">
        <f t="shared" si="653"/>
        <v>2017-04-24</v>
      </c>
      <c r="AM1481" s="11">
        <f>IF(ISERROR(VLOOKUP(U1481,'ITWR Dump'!$A$2:$Y$5000,16,0)),0,(VLOOKUP(U1481,'ITWR Dump'!$A$2:$Y$5000,16,0)))</f>
        <v>0</v>
      </c>
      <c r="AN1481" s="11">
        <f>IF(ISERROR(VLOOKUP(U1481,'ITWR Dump'!$A$2:$Y$5000,18,0)),0,(VLOOKUP(U1481,'ITWR Dump'!$A$2:$Y$5000,18,0)))</f>
        <v>0</v>
      </c>
      <c r="AO1481" s="11">
        <f>IF(ISERROR(VLOOKUP(U1481,'ITWR Dump'!$A$2:$Y$5000,25,0)),0,(VLOOKUP('ILC Report'!U1481,'ITWR Dump'!$A$2:$Y$5000,25,0)))</f>
        <v>0</v>
      </c>
      <c r="AP1481" s="11">
        <f t="shared" si="654"/>
        <v>0</v>
      </c>
      <c r="AQ1481" s="26">
        <f t="shared" si="655"/>
        <v>0</v>
      </c>
      <c r="AR1481" s="26">
        <f t="shared" si="656"/>
        <v>0</v>
      </c>
      <c r="AS1481" s="26">
        <f t="shared" si="657"/>
        <v>0</v>
      </c>
      <c r="AT1481" s="26">
        <f t="shared" si="658"/>
        <v>0</v>
      </c>
      <c r="AU1481" s="26">
        <f t="shared" si="659"/>
        <v>0</v>
      </c>
      <c r="AV1481" s="26">
        <f t="shared" si="660"/>
        <v>0</v>
      </c>
      <c r="AW1481" s="11" t="s">
        <v>653</v>
      </c>
      <c r="AX1481" s="11" t="str">
        <f>VLOOKUP(L1481,Group!$A$2:$B$1000,2,0)</f>
        <v>Maintenance</v>
      </c>
      <c r="AY1481" s="11">
        <f>IF(ISERROR(VLOOKUP(U1481,'ITWR Dump'!$A$2:$Y$5000,15,0)),0,(VLOOKUP('ILC Report'!U1481,'ITWR Dump'!$A$2:$Y$5000,15,0)))</f>
        <v>0</v>
      </c>
      <c r="AZ1481" s="11" t="str">
        <f t="shared" si="661"/>
        <v>No</v>
      </c>
      <c r="BA1481" s="11" t="str">
        <f t="shared" si="662"/>
        <v>BKI</v>
      </c>
      <c r="BB1481" s="11" t="str">
        <f t="shared" si="663"/>
        <v>MN</v>
      </c>
      <c r="BC1481" s="11" t="str">
        <f t="shared" si="664"/>
        <v>No</v>
      </c>
    </row>
    <row r="1482" spans="1:55" x14ac:dyDescent="0.3">
      <c r="A1482" s="11" t="s">
        <v>696</v>
      </c>
      <c r="B1482" s="11" t="s">
        <v>1888</v>
      </c>
      <c r="C1482" s="11" t="s">
        <v>559</v>
      </c>
      <c r="D1482" s="11" t="s">
        <v>2665</v>
      </c>
      <c r="E1482" s="38" t="s">
        <v>652</v>
      </c>
      <c r="F1482" s="11">
        <v>0.5</v>
      </c>
      <c r="G1482" s="40" t="s">
        <v>218</v>
      </c>
      <c r="H1482" s="11" t="str">
        <f t="shared" si="646"/>
        <v>Regular</v>
      </c>
      <c r="I1482" s="11" t="str">
        <f t="shared" si="638"/>
        <v>INDIA</v>
      </c>
      <c r="J1482" s="11" t="str">
        <f>IF(ISERROR(VLOOKUP(C1482,'WI Vs ASM'!$B$2:$E$1000,4,0)),0,(VLOOKUP(C1482,'WI Vs ASM'!$B$2:$E$1000,4,0)))</f>
        <v>Offshore</v>
      </c>
      <c r="K1482" s="11" t="str">
        <f>IF(ISERROR(VLOOKUP(C1482,'WI Vs ASM'!$B$2:$F$1000,5,0)),0,(VLOOKUP(C1482,'WI Vs ASM'!$B$2:$F$1000,5,0)))</f>
        <v>01-Fixed Price</v>
      </c>
      <c r="L1482" s="11" t="str">
        <f>IF(ISERROR(VLOOKUP(C1482,'WI Vs ASM'!$B$2:$D$1000,3,0)),0,(VLOOKUP(C1482,'WI Vs ASM'!$B$2:$D$1000,3,0)))</f>
        <v>01-Maintenance Offshore</v>
      </c>
      <c r="M1482" s="11" t="str">
        <f>IF(ISERROR(VLOOKUP(C1482,'WI Vs ASM'!$B$2:$I$1000,8,0)),0,(VLOOKUP(C1482,'WI Vs ASM'!$B$2:$I$1000,8,0)))</f>
        <v>Rahul Soman</v>
      </c>
      <c r="N1482" s="11" t="str">
        <f>IF(ISERROR(VLOOKUP(C1482,'WI Vs ASM'!$B$2:$G$1000,6,0)),0,(VLOOKUP(C1482,'WI Vs ASM'!$B$2:$G$1000,6,0)))</f>
        <v>CIS</v>
      </c>
      <c r="O1482" s="11" t="str">
        <f>IF(ISERROR(VLOOKUP(C1482,'WI Vs ASM'!$B$2:$H$1000,7,0)),0,(VLOOKUP(C1482,'WI Vs ASM'!$B$2:$H$1000,7,0)))</f>
        <v>CIS</v>
      </c>
      <c r="P1482" s="11" t="str">
        <f t="shared" si="639"/>
        <v>Apr-17</v>
      </c>
      <c r="Q1482" s="11" t="str">
        <f t="shared" si="640"/>
        <v>Q2</v>
      </c>
      <c r="R1482" s="11" t="str">
        <f>IF(ISERROR(VLOOKUP(C1482,'WI Vs ASM'!$B$2:$J$1000,9,0)),0,(VLOOKUP(C1482,'WI Vs ASM'!$B$2:$J$1000,9,0)))</f>
        <v>Jyothi Pai</v>
      </c>
      <c r="S1482" s="11" t="str">
        <f>IF(ISERROR(VLOOKUP(C1482,'WI Vs ASM'!$B$2:$K$1000,10,0)),0,(VLOOKUP(C1482,'WI Vs ASM'!$B$2:$K$1000,10,0)))</f>
        <v>Saju Bhaskaran</v>
      </c>
      <c r="T1482" s="11" t="str">
        <f>IF(ISERROR(VLOOKUP(C1482,'WI Vs ASM'!$B$2:$L$1000,11,0)),0,(VLOOKUP(C1482,'WI Vs ASM'!$B$2:$L$1000,11,0)))</f>
        <v>Sreekala Balasubramanian</v>
      </c>
      <c r="U1482" s="11" t="e">
        <f t="shared" si="647"/>
        <v>#VALUE!</v>
      </c>
      <c r="V1482" s="11" t="str">
        <f t="shared" si="641"/>
        <v>No</v>
      </c>
      <c r="W1482" s="11" t="str">
        <f t="shared" si="642"/>
        <v>Yes</v>
      </c>
      <c r="X1482" s="11" t="str">
        <f t="shared" si="643"/>
        <v>No</v>
      </c>
      <c r="Y1482" s="11" t="str">
        <f t="shared" si="644"/>
        <v>No</v>
      </c>
      <c r="Z1482" s="11" t="str">
        <f t="shared" si="645"/>
        <v>No</v>
      </c>
      <c r="AA1482" s="11" t="str">
        <f t="shared" si="648"/>
        <v>No</v>
      </c>
      <c r="AB1482" s="11">
        <f>IF(ISERROR(VLOOKUP(U1482,'ITWR Dump'!$A$2:$Y$5000,24,0)),0,(VLOOKUP('ILC Report'!U1482,'ITWR Dump'!$A$2:$Y$5000,24,0)))</f>
        <v>0</v>
      </c>
      <c r="AC1482" s="11" t="str">
        <f t="shared" si="649"/>
        <v>No</v>
      </c>
      <c r="AD1482" s="11" t="str">
        <f t="shared" si="650"/>
        <v/>
      </c>
      <c r="AE1482" s="11">
        <f>IF(ISERROR(VLOOKUP(U1482,'ITWR Dump'!$A$2:$Y$5000,13,0)),0,(VLOOKUP(U1482,'ITWR Dump'!$A$2:$Y$5000,13,0)))</f>
        <v>0</v>
      </c>
      <c r="AF1482" s="11">
        <f>IF(ISERROR(VLOOKUP(U1482,'ITWR Dump'!$A$2:$Y$5000,11,0)),0,(VLOOKUP(U1482,'ITWR Dump'!$A$2:$Y$5000,11,0)))</f>
        <v>0</v>
      </c>
      <c r="AG1482" s="11">
        <f>IF(ISERROR(VLOOKUP(U1482,'ITWR Dump'!$A$2:$Y$5000,2,0)),0,(VLOOKUP(U1482,'ITWR Dump'!$A$2:$Y$5000,2,0)))</f>
        <v>0</v>
      </c>
      <c r="AH1482" s="11">
        <f>IF(ISERROR(VLOOKUP(U1482,'ITWR Dump'!$A$2:$Y$5000,14,0)),0,(VLOOKUP(U1482,'ITWR Dump'!$A$2:$Y$5000,14,0)))</f>
        <v>0</v>
      </c>
      <c r="AI1482" s="11" t="str">
        <f t="shared" si="651"/>
        <v>01-Maintenance Offshore</v>
      </c>
      <c r="AJ1482" s="11" t="str">
        <f t="shared" si="652"/>
        <v>Offshore</v>
      </c>
      <c r="AK1482" s="11" t="str">
        <f>IF(ISERROR(VLOOKUP(A1482,'Team Data'!$C$2:$U$213,17,0)),0,(VLOOKUP(A1482,'Team Data'!$C$2:$U$213,17,0)))</f>
        <v>PRISM</v>
      </c>
      <c r="AL1482" s="11" t="str">
        <f t="shared" si="653"/>
        <v>2017-04-24</v>
      </c>
      <c r="AM1482" s="11">
        <f>IF(ISERROR(VLOOKUP(U1482,'ITWR Dump'!$A$2:$Y$5000,16,0)),0,(VLOOKUP(U1482,'ITWR Dump'!$A$2:$Y$5000,16,0)))</f>
        <v>0</v>
      </c>
      <c r="AN1482" s="11">
        <f>IF(ISERROR(VLOOKUP(U1482,'ITWR Dump'!$A$2:$Y$5000,18,0)),0,(VLOOKUP(U1482,'ITWR Dump'!$A$2:$Y$5000,18,0)))</f>
        <v>0</v>
      </c>
      <c r="AO1482" s="11">
        <f>IF(ISERROR(VLOOKUP(U1482,'ITWR Dump'!$A$2:$Y$5000,25,0)),0,(VLOOKUP('ILC Report'!U1482,'ITWR Dump'!$A$2:$Y$5000,25,0)))</f>
        <v>0</v>
      </c>
      <c r="AP1482" s="11">
        <f t="shared" si="654"/>
        <v>0</v>
      </c>
      <c r="AQ1482" s="26">
        <f t="shared" si="655"/>
        <v>0</v>
      </c>
      <c r="AR1482" s="26">
        <f t="shared" si="656"/>
        <v>0</v>
      </c>
      <c r="AS1482" s="26">
        <f t="shared" si="657"/>
        <v>0</v>
      </c>
      <c r="AT1482" s="26">
        <f t="shared" si="658"/>
        <v>0</v>
      </c>
      <c r="AU1482" s="26">
        <f t="shared" si="659"/>
        <v>0</v>
      </c>
      <c r="AV1482" s="26">
        <f t="shared" si="660"/>
        <v>0</v>
      </c>
      <c r="AW1482" s="11" t="s">
        <v>653</v>
      </c>
      <c r="AX1482" s="11" t="str">
        <f>VLOOKUP(L1482,Group!$A$2:$B$1000,2,0)</f>
        <v>Maintenance</v>
      </c>
      <c r="AY1482" s="11">
        <f>IF(ISERROR(VLOOKUP(U1482,'ITWR Dump'!$A$2:$Y$5000,15,0)),0,(VLOOKUP('ILC Report'!U1482,'ITWR Dump'!$A$2:$Y$5000,15,0)))</f>
        <v>0</v>
      </c>
      <c r="AZ1482" s="11" t="str">
        <f t="shared" si="661"/>
        <v>No</v>
      </c>
      <c r="BA1482" s="11" t="str">
        <f t="shared" si="662"/>
        <v>BKI</v>
      </c>
      <c r="BB1482" s="11" t="str">
        <f t="shared" si="663"/>
        <v>MN</v>
      </c>
      <c r="BC1482" s="11" t="str">
        <f t="shared" si="664"/>
        <v>No</v>
      </c>
    </row>
    <row r="1483" spans="1:55" x14ac:dyDescent="0.3">
      <c r="A1483" s="11" t="s">
        <v>696</v>
      </c>
      <c r="B1483" s="11" t="s">
        <v>1888</v>
      </c>
      <c r="C1483" s="11" t="s">
        <v>559</v>
      </c>
      <c r="D1483" s="11" t="s">
        <v>2666</v>
      </c>
      <c r="E1483" s="38" t="s">
        <v>652</v>
      </c>
      <c r="F1483" s="11">
        <v>0.5</v>
      </c>
      <c r="G1483" s="40" t="s">
        <v>218</v>
      </c>
      <c r="H1483" s="11" t="str">
        <f t="shared" si="646"/>
        <v>Regular</v>
      </c>
      <c r="I1483" s="11" t="str">
        <f t="shared" si="638"/>
        <v>INDIA</v>
      </c>
      <c r="J1483" s="11" t="str">
        <f>IF(ISERROR(VLOOKUP(C1483,'WI Vs ASM'!$B$2:$E$1000,4,0)),0,(VLOOKUP(C1483,'WI Vs ASM'!$B$2:$E$1000,4,0)))</f>
        <v>Offshore</v>
      </c>
      <c r="K1483" s="11" t="str">
        <f>IF(ISERROR(VLOOKUP(C1483,'WI Vs ASM'!$B$2:$F$1000,5,0)),0,(VLOOKUP(C1483,'WI Vs ASM'!$B$2:$F$1000,5,0)))</f>
        <v>01-Fixed Price</v>
      </c>
      <c r="L1483" s="11" t="str">
        <f>IF(ISERROR(VLOOKUP(C1483,'WI Vs ASM'!$B$2:$D$1000,3,0)),0,(VLOOKUP(C1483,'WI Vs ASM'!$B$2:$D$1000,3,0)))</f>
        <v>01-Maintenance Offshore</v>
      </c>
      <c r="M1483" s="11" t="str">
        <f>IF(ISERROR(VLOOKUP(C1483,'WI Vs ASM'!$B$2:$I$1000,8,0)),0,(VLOOKUP(C1483,'WI Vs ASM'!$B$2:$I$1000,8,0)))</f>
        <v>Rahul Soman</v>
      </c>
      <c r="N1483" s="11" t="str">
        <f>IF(ISERROR(VLOOKUP(C1483,'WI Vs ASM'!$B$2:$G$1000,6,0)),0,(VLOOKUP(C1483,'WI Vs ASM'!$B$2:$G$1000,6,0)))</f>
        <v>CIS</v>
      </c>
      <c r="O1483" s="11" t="str">
        <f>IF(ISERROR(VLOOKUP(C1483,'WI Vs ASM'!$B$2:$H$1000,7,0)),0,(VLOOKUP(C1483,'WI Vs ASM'!$B$2:$H$1000,7,0)))</f>
        <v>CIS</v>
      </c>
      <c r="P1483" s="11" t="str">
        <f t="shared" si="639"/>
        <v>Apr-17</v>
      </c>
      <c r="Q1483" s="11" t="str">
        <f t="shared" si="640"/>
        <v>Q2</v>
      </c>
      <c r="R1483" s="11" t="str">
        <f>IF(ISERROR(VLOOKUP(C1483,'WI Vs ASM'!$B$2:$J$1000,9,0)),0,(VLOOKUP(C1483,'WI Vs ASM'!$B$2:$J$1000,9,0)))</f>
        <v>Jyothi Pai</v>
      </c>
      <c r="S1483" s="11" t="str">
        <f>IF(ISERROR(VLOOKUP(C1483,'WI Vs ASM'!$B$2:$K$1000,10,0)),0,(VLOOKUP(C1483,'WI Vs ASM'!$B$2:$K$1000,10,0)))</f>
        <v>Saju Bhaskaran</v>
      </c>
      <c r="T1483" s="11" t="str">
        <f>IF(ISERROR(VLOOKUP(C1483,'WI Vs ASM'!$B$2:$L$1000,11,0)),0,(VLOOKUP(C1483,'WI Vs ASM'!$B$2:$L$1000,11,0)))</f>
        <v>Sreekala Balasubramanian</v>
      </c>
      <c r="U1483" s="11" t="e">
        <f t="shared" si="647"/>
        <v>#VALUE!</v>
      </c>
      <c r="V1483" s="11" t="str">
        <f t="shared" si="641"/>
        <v>No</v>
      </c>
      <c r="W1483" s="11" t="str">
        <f t="shared" si="642"/>
        <v>Yes</v>
      </c>
      <c r="X1483" s="11" t="str">
        <f t="shared" si="643"/>
        <v>No</v>
      </c>
      <c r="Y1483" s="11" t="str">
        <f t="shared" si="644"/>
        <v>No</v>
      </c>
      <c r="Z1483" s="11" t="str">
        <f t="shared" si="645"/>
        <v>No</v>
      </c>
      <c r="AA1483" s="11" t="str">
        <f t="shared" si="648"/>
        <v>No</v>
      </c>
      <c r="AB1483" s="11">
        <f>IF(ISERROR(VLOOKUP(U1483,'ITWR Dump'!$A$2:$Y$5000,24,0)),0,(VLOOKUP('ILC Report'!U1483,'ITWR Dump'!$A$2:$Y$5000,24,0)))</f>
        <v>0</v>
      </c>
      <c r="AC1483" s="11" t="str">
        <f t="shared" si="649"/>
        <v>No</v>
      </c>
      <c r="AD1483" s="11" t="str">
        <f t="shared" si="650"/>
        <v/>
      </c>
      <c r="AE1483" s="11">
        <f>IF(ISERROR(VLOOKUP(U1483,'ITWR Dump'!$A$2:$Y$5000,13,0)),0,(VLOOKUP(U1483,'ITWR Dump'!$A$2:$Y$5000,13,0)))</f>
        <v>0</v>
      </c>
      <c r="AF1483" s="11">
        <f>IF(ISERROR(VLOOKUP(U1483,'ITWR Dump'!$A$2:$Y$5000,11,0)),0,(VLOOKUP(U1483,'ITWR Dump'!$A$2:$Y$5000,11,0)))</f>
        <v>0</v>
      </c>
      <c r="AG1483" s="11">
        <f>IF(ISERROR(VLOOKUP(U1483,'ITWR Dump'!$A$2:$Y$5000,2,0)),0,(VLOOKUP(U1483,'ITWR Dump'!$A$2:$Y$5000,2,0)))</f>
        <v>0</v>
      </c>
      <c r="AH1483" s="11">
        <f>IF(ISERROR(VLOOKUP(U1483,'ITWR Dump'!$A$2:$Y$5000,14,0)),0,(VLOOKUP(U1483,'ITWR Dump'!$A$2:$Y$5000,14,0)))</f>
        <v>0</v>
      </c>
      <c r="AI1483" s="11" t="str">
        <f t="shared" si="651"/>
        <v>01-Maintenance Offshore</v>
      </c>
      <c r="AJ1483" s="11" t="str">
        <f t="shared" si="652"/>
        <v>Offshore</v>
      </c>
      <c r="AK1483" s="11" t="str">
        <f>IF(ISERROR(VLOOKUP(A1483,'Team Data'!$C$2:$U$213,17,0)),0,(VLOOKUP(A1483,'Team Data'!$C$2:$U$213,17,0)))</f>
        <v>PRISM</v>
      </c>
      <c r="AL1483" s="11" t="str">
        <f t="shared" si="653"/>
        <v>2017-04-24</v>
      </c>
      <c r="AM1483" s="11">
        <f>IF(ISERROR(VLOOKUP(U1483,'ITWR Dump'!$A$2:$Y$5000,16,0)),0,(VLOOKUP(U1483,'ITWR Dump'!$A$2:$Y$5000,16,0)))</f>
        <v>0</v>
      </c>
      <c r="AN1483" s="11">
        <f>IF(ISERROR(VLOOKUP(U1483,'ITWR Dump'!$A$2:$Y$5000,18,0)),0,(VLOOKUP(U1483,'ITWR Dump'!$A$2:$Y$5000,18,0)))</f>
        <v>0</v>
      </c>
      <c r="AO1483" s="11">
        <f>IF(ISERROR(VLOOKUP(U1483,'ITWR Dump'!$A$2:$Y$5000,25,0)),0,(VLOOKUP('ILC Report'!U1483,'ITWR Dump'!$A$2:$Y$5000,25,0)))</f>
        <v>0</v>
      </c>
      <c r="AP1483" s="11">
        <f t="shared" si="654"/>
        <v>0</v>
      </c>
      <c r="AQ1483" s="26">
        <f t="shared" si="655"/>
        <v>0</v>
      </c>
      <c r="AR1483" s="26">
        <f t="shared" si="656"/>
        <v>0</v>
      </c>
      <c r="AS1483" s="26">
        <f t="shared" si="657"/>
        <v>0</v>
      </c>
      <c r="AT1483" s="26">
        <f t="shared" si="658"/>
        <v>0</v>
      </c>
      <c r="AU1483" s="26">
        <f t="shared" si="659"/>
        <v>0</v>
      </c>
      <c r="AV1483" s="26">
        <f t="shared" si="660"/>
        <v>0</v>
      </c>
      <c r="AW1483" s="11" t="s">
        <v>653</v>
      </c>
      <c r="AX1483" s="11" t="str">
        <f>VLOOKUP(L1483,Group!$A$2:$B$1000,2,0)</f>
        <v>Maintenance</v>
      </c>
      <c r="AY1483" s="11">
        <f>IF(ISERROR(VLOOKUP(U1483,'ITWR Dump'!$A$2:$Y$5000,15,0)),0,(VLOOKUP('ILC Report'!U1483,'ITWR Dump'!$A$2:$Y$5000,15,0)))</f>
        <v>0</v>
      </c>
      <c r="AZ1483" s="11" t="str">
        <f t="shared" si="661"/>
        <v>No</v>
      </c>
      <c r="BA1483" s="11" t="str">
        <f t="shared" si="662"/>
        <v>BKI</v>
      </c>
      <c r="BB1483" s="11" t="str">
        <f t="shared" si="663"/>
        <v>MN</v>
      </c>
      <c r="BC1483" s="11" t="str">
        <f t="shared" si="664"/>
        <v>No</v>
      </c>
    </row>
    <row r="1484" spans="1:55" x14ac:dyDescent="0.3">
      <c r="A1484" s="11" t="s">
        <v>696</v>
      </c>
      <c r="B1484" s="11" t="s">
        <v>1888</v>
      </c>
      <c r="C1484" s="11" t="s">
        <v>559</v>
      </c>
      <c r="D1484" s="11" t="s">
        <v>2657</v>
      </c>
      <c r="E1484" s="38" t="s">
        <v>2901</v>
      </c>
      <c r="F1484" s="11">
        <v>4.5</v>
      </c>
      <c r="G1484" s="40" t="s">
        <v>218</v>
      </c>
      <c r="H1484" s="11" t="str">
        <f t="shared" si="646"/>
        <v>Regular</v>
      </c>
      <c r="I1484" s="11" t="str">
        <f t="shared" si="638"/>
        <v>INDIA</v>
      </c>
      <c r="J1484" s="11" t="str">
        <f>IF(ISERROR(VLOOKUP(C1484,'WI Vs ASM'!$B$2:$E$1000,4,0)),0,(VLOOKUP(C1484,'WI Vs ASM'!$B$2:$E$1000,4,0)))</f>
        <v>Offshore</v>
      </c>
      <c r="K1484" s="11" t="str">
        <f>IF(ISERROR(VLOOKUP(C1484,'WI Vs ASM'!$B$2:$F$1000,5,0)),0,(VLOOKUP(C1484,'WI Vs ASM'!$B$2:$F$1000,5,0)))</f>
        <v>01-Fixed Price</v>
      </c>
      <c r="L1484" s="11" t="str">
        <f>IF(ISERROR(VLOOKUP(C1484,'WI Vs ASM'!$B$2:$D$1000,3,0)),0,(VLOOKUP(C1484,'WI Vs ASM'!$B$2:$D$1000,3,0)))</f>
        <v>01-Maintenance Offshore</v>
      </c>
      <c r="M1484" s="11" t="str">
        <f>IF(ISERROR(VLOOKUP(C1484,'WI Vs ASM'!$B$2:$I$1000,8,0)),0,(VLOOKUP(C1484,'WI Vs ASM'!$B$2:$I$1000,8,0)))</f>
        <v>Rahul Soman</v>
      </c>
      <c r="N1484" s="11" t="str">
        <f>IF(ISERROR(VLOOKUP(C1484,'WI Vs ASM'!$B$2:$G$1000,6,0)),0,(VLOOKUP(C1484,'WI Vs ASM'!$B$2:$G$1000,6,0)))</f>
        <v>CIS</v>
      </c>
      <c r="O1484" s="11" t="str">
        <f>IF(ISERROR(VLOOKUP(C1484,'WI Vs ASM'!$B$2:$H$1000,7,0)),0,(VLOOKUP(C1484,'WI Vs ASM'!$B$2:$H$1000,7,0)))</f>
        <v>CIS</v>
      </c>
      <c r="P1484" s="11" t="str">
        <f t="shared" si="639"/>
        <v>May-17</v>
      </c>
      <c r="Q1484" s="11" t="str">
        <f t="shared" si="640"/>
        <v>Q2</v>
      </c>
      <c r="R1484" s="11" t="str">
        <f>IF(ISERROR(VLOOKUP(C1484,'WI Vs ASM'!$B$2:$J$1000,9,0)),0,(VLOOKUP(C1484,'WI Vs ASM'!$B$2:$J$1000,9,0)))</f>
        <v>Jyothi Pai</v>
      </c>
      <c r="S1484" s="11" t="str">
        <f>IF(ISERROR(VLOOKUP(C1484,'WI Vs ASM'!$B$2:$K$1000,10,0)),0,(VLOOKUP(C1484,'WI Vs ASM'!$B$2:$K$1000,10,0)))</f>
        <v>Saju Bhaskaran</v>
      </c>
      <c r="T1484" s="11" t="str">
        <f>IF(ISERROR(VLOOKUP(C1484,'WI Vs ASM'!$B$2:$L$1000,11,0)),0,(VLOOKUP(C1484,'WI Vs ASM'!$B$2:$L$1000,11,0)))</f>
        <v>Sreekala Balasubramanian</v>
      </c>
      <c r="U1484" s="11" t="e">
        <f t="shared" si="647"/>
        <v>#VALUE!</v>
      </c>
      <c r="V1484" s="11" t="str">
        <f t="shared" si="641"/>
        <v>No</v>
      </c>
      <c r="W1484" s="11" t="str">
        <f t="shared" si="642"/>
        <v>Yes</v>
      </c>
      <c r="X1484" s="11" t="str">
        <f t="shared" si="643"/>
        <v>No</v>
      </c>
      <c r="Y1484" s="11" t="str">
        <f t="shared" si="644"/>
        <v>No</v>
      </c>
      <c r="Z1484" s="11" t="str">
        <f t="shared" si="645"/>
        <v>No</v>
      </c>
      <c r="AA1484" s="11" t="str">
        <f t="shared" si="648"/>
        <v>No</v>
      </c>
      <c r="AB1484" s="11">
        <f>IF(ISERROR(VLOOKUP(U1484,'ITWR Dump'!$A$2:$Y$5000,24,0)),0,(VLOOKUP('ILC Report'!U1484,'ITWR Dump'!$A$2:$Y$5000,24,0)))</f>
        <v>0</v>
      </c>
      <c r="AC1484" s="11" t="str">
        <f t="shared" si="649"/>
        <v>No</v>
      </c>
      <c r="AD1484" s="11" t="str">
        <f t="shared" si="650"/>
        <v/>
      </c>
      <c r="AE1484" s="11">
        <f>IF(ISERROR(VLOOKUP(U1484,'ITWR Dump'!$A$2:$Y$5000,13,0)),0,(VLOOKUP(U1484,'ITWR Dump'!$A$2:$Y$5000,13,0)))</f>
        <v>0</v>
      </c>
      <c r="AF1484" s="11">
        <f>IF(ISERROR(VLOOKUP(U1484,'ITWR Dump'!$A$2:$Y$5000,11,0)),0,(VLOOKUP(U1484,'ITWR Dump'!$A$2:$Y$5000,11,0)))</f>
        <v>0</v>
      </c>
      <c r="AG1484" s="11">
        <f>IF(ISERROR(VLOOKUP(U1484,'ITWR Dump'!$A$2:$Y$5000,2,0)),0,(VLOOKUP(U1484,'ITWR Dump'!$A$2:$Y$5000,2,0)))</f>
        <v>0</v>
      </c>
      <c r="AH1484" s="11">
        <f>IF(ISERROR(VLOOKUP(U1484,'ITWR Dump'!$A$2:$Y$5000,14,0)),0,(VLOOKUP(U1484,'ITWR Dump'!$A$2:$Y$5000,14,0)))</f>
        <v>0</v>
      </c>
      <c r="AI1484" s="11" t="str">
        <f t="shared" si="651"/>
        <v>01-Maintenance Offshore</v>
      </c>
      <c r="AJ1484" s="11" t="str">
        <f t="shared" si="652"/>
        <v>Offshore</v>
      </c>
      <c r="AK1484" s="11" t="str">
        <f>IF(ISERROR(VLOOKUP(A1484,'Team Data'!$C$2:$U$213,17,0)),0,(VLOOKUP(A1484,'Team Data'!$C$2:$U$213,17,0)))</f>
        <v>PRISM</v>
      </c>
      <c r="AL1484" s="11" t="str">
        <f t="shared" si="653"/>
        <v>2017-04-24</v>
      </c>
      <c r="AM1484" s="11">
        <f>IF(ISERROR(VLOOKUP(U1484,'ITWR Dump'!$A$2:$Y$5000,16,0)),0,(VLOOKUP(U1484,'ITWR Dump'!$A$2:$Y$5000,16,0)))</f>
        <v>0</v>
      </c>
      <c r="AN1484" s="11">
        <f>IF(ISERROR(VLOOKUP(U1484,'ITWR Dump'!$A$2:$Y$5000,18,0)),0,(VLOOKUP(U1484,'ITWR Dump'!$A$2:$Y$5000,18,0)))</f>
        <v>0</v>
      </c>
      <c r="AO1484" s="11">
        <f>IF(ISERROR(VLOOKUP(U1484,'ITWR Dump'!$A$2:$Y$5000,25,0)),0,(VLOOKUP('ILC Report'!U1484,'ITWR Dump'!$A$2:$Y$5000,25,0)))</f>
        <v>0</v>
      </c>
      <c r="AP1484" s="11">
        <f t="shared" si="654"/>
        <v>0</v>
      </c>
      <c r="AQ1484" s="26">
        <f t="shared" si="655"/>
        <v>0</v>
      </c>
      <c r="AR1484" s="26">
        <f t="shared" si="656"/>
        <v>0</v>
      </c>
      <c r="AS1484" s="26">
        <f t="shared" si="657"/>
        <v>0</v>
      </c>
      <c r="AT1484" s="26">
        <f t="shared" si="658"/>
        <v>0</v>
      </c>
      <c r="AU1484" s="26">
        <f t="shared" si="659"/>
        <v>0</v>
      </c>
      <c r="AV1484" s="26">
        <f t="shared" si="660"/>
        <v>0</v>
      </c>
      <c r="AW1484" s="11" t="s">
        <v>653</v>
      </c>
      <c r="AX1484" s="11" t="str">
        <f>VLOOKUP(L1484,Group!$A$2:$B$1000,2,0)</f>
        <v>Maintenance</v>
      </c>
      <c r="AY1484" s="11">
        <f>IF(ISERROR(VLOOKUP(U1484,'ITWR Dump'!$A$2:$Y$5000,15,0)),0,(VLOOKUP('ILC Report'!U1484,'ITWR Dump'!$A$2:$Y$5000,15,0)))</f>
        <v>0</v>
      </c>
      <c r="AZ1484" s="11" t="str">
        <f t="shared" si="661"/>
        <v>No</v>
      </c>
      <c r="BA1484" s="11" t="str">
        <f t="shared" si="662"/>
        <v>BKI</v>
      </c>
      <c r="BB1484" s="11" t="str">
        <f t="shared" si="663"/>
        <v>MN</v>
      </c>
      <c r="BC1484" s="11" t="str">
        <f t="shared" si="664"/>
        <v>No</v>
      </c>
    </row>
    <row r="1485" spans="1:55" x14ac:dyDescent="0.3">
      <c r="A1485" s="11" t="s">
        <v>696</v>
      </c>
      <c r="B1485" s="11" t="s">
        <v>1888</v>
      </c>
      <c r="C1485" s="11" t="s">
        <v>559</v>
      </c>
      <c r="D1485" s="11" t="s">
        <v>2529</v>
      </c>
      <c r="E1485" s="38" t="s">
        <v>2901</v>
      </c>
      <c r="F1485" s="11">
        <v>1</v>
      </c>
      <c r="G1485" s="40" t="s">
        <v>218</v>
      </c>
      <c r="H1485" s="11" t="str">
        <f t="shared" si="646"/>
        <v>Regular</v>
      </c>
      <c r="I1485" s="11" t="str">
        <f t="shared" si="638"/>
        <v>INDIA</v>
      </c>
      <c r="J1485" s="11" t="str">
        <f>IF(ISERROR(VLOOKUP(C1485,'WI Vs ASM'!$B$2:$E$1000,4,0)),0,(VLOOKUP(C1485,'WI Vs ASM'!$B$2:$E$1000,4,0)))</f>
        <v>Offshore</v>
      </c>
      <c r="K1485" s="11" t="str">
        <f>IF(ISERROR(VLOOKUP(C1485,'WI Vs ASM'!$B$2:$F$1000,5,0)),0,(VLOOKUP(C1485,'WI Vs ASM'!$B$2:$F$1000,5,0)))</f>
        <v>01-Fixed Price</v>
      </c>
      <c r="L1485" s="11" t="str">
        <f>IF(ISERROR(VLOOKUP(C1485,'WI Vs ASM'!$B$2:$D$1000,3,0)),0,(VLOOKUP(C1485,'WI Vs ASM'!$B$2:$D$1000,3,0)))</f>
        <v>01-Maintenance Offshore</v>
      </c>
      <c r="M1485" s="11" t="str">
        <f>IF(ISERROR(VLOOKUP(C1485,'WI Vs ASM'!$B$2:$I$1000,8,0)),0,(VLOOKUP(C1485,'WI Vs ASM'!$B$2:$I$1000,8,0)))</f>
        <v>Rahul Soman</v>
      </c>
      <c r="N1485" s="11" t="str">
        <f>IF(ISERROR(VLOOKUP(C1485,'WI Vs ASM'!$B$2:$G$1000,6,0)),0,(VLOOKUP(C1485,'WI Vs ASM'!$B$2:$G$1000,6,0)))</f>
        <v>CIS</v>
      </c>
      <c r="O1485" s="11" t="str">
        <f>IF(ISERROR(VLOOKUP(C1485,'WI Vs ASM'!$B$2:$H$1000,7,0)),0,(VLOOKUP(C1485,'WI Vs ASM'!$B$2:$H$1000,7,0)))</f>
        <v>CIS</v>
      </c>
      <c r="P1485" s="11" t="str">
        <f t="shared" si="639"/>
        <v>May-17</v>
      </c>
      <c r="Q1485" s="11" t="str">
        <f t="shared" si="640"/>
        <v>Q2</v>
      </c>
      <c r="R1485" s="11" t="str">
        <f>IF(ISERROR(VLOOKUP(C1485,'WI Vs ASM'!$B$2:$J$1000,9,0)),0,(VLOOKUP(C1485,'WI Vs ASM'!$B$2:$J$1000,9,0)))</f>
        <v>Jyothi Pai</v>
      </c>
      <c r="S1485" s="11" t="str">
        <f>IF(ISERROR(VLOOKUP(C1485,'WI Vs ASM'!$B$2:$K$1000,10,0)),0,(VLOOKUP(C1485,'WI Vs ASM'!$B$2:$K$1000,10,0)))</f>
        <v>Saju Bhaskaran</v>
      </c>
      <c r="T1485" s="11" t="str">
        <f>IF(ISERROR(VLOOKUP(C1485,'WI Vs ASM'!$B$2:$L$1000,11,0)),0,(VLOOKUP(C1485,'WI Vs ASM'!$B$2:$L$1000,11,0)))</f>
        <v>Sreekala Balasubramanian</v>
      </c>
      <c r="U1485" s="11" t="e">
        <f t="shared" si="647"/>
        <v>#VALUE!</v>
      </c>
      <c r="V1485" s="11" t="str">
        <f t="shared" si="641"/>
        <v>Yes</v>
      </c>
      <c r="W1485" s="11" t="str">
        <f t="shared" si="642"/>
        <v>No</v>
      </c>
      <c r="X1485" s="11" t="str">
        <f t="shared" si="643"/>
        <v>No</v>
      </c>
      <c r="Y1485" s="11" t="str">
        <f t="shared" si="644"/>
        <v>No</v>
      </c>
      <c r="Z1485" s="11" t="str">
        <f t="shared" si="645"/>
        <v>No</v>
      </c>
      <c r="AA1485" s="11" t="str">
        <f t="shared" si="648"/>
        <v>No</v>
      </c>
      <c r="AB1485" s="11">
        <f>IF(ISERROR(VLOOKUP(U1485,'ITWR Dump'!$A$2:$Y$5000,24,0)),0,(VLOOKUP('ILC Report'!U1485,'ITWR Dump'!$A$2:$Y$5000,24,0)))</f>
        <v>0</v>
      </c>
      <c r="AC1485" s="11" t="str">
        <f t="shared" si="649"/>
        <v>No</v>
      </c>
      <c r="AD1485" s="11" t="str">
        <f t="shared" si="650"/>
        <v/>
      </c>
      <c r="AE1485" s="11">
        <f>IF(ISERROR(VLOOKUP(U1485,'ITWR Dump'!$A$2:$Y$5000,13,0)),0,(VLOOKUP(U1485,'ITWR Dump'!$A$2:$Y$5000,13,0)))</f>
        <v>0</v>
      </c>
      <c r="AF1485" s="11">
        <f>IF(ISERROR(VLOOKUP(U1485,'ITWR Dump'!$A$2:$Y$5000,11,0)),0,(VLOOKUP(U1485,'ITWR Dump'!$A$2:$Y$5000,11,0)))</f>
        <v>0</v>
      </c>
      <c r="AG1485" s="11">
        <f>IF(ISERROR(VLOOKUP(U1485,'ITWR Dump'!$A$2:$Y$5000,2,0)),0,(VLOOKUP(U1485,'ITWR Dump'!$A$2:$Y$5000,2,0)))</f>
        <v>0</v>
      </c>
      <c r="AH1485" s="11">
        <f>IF(ISERROR(VLOOKUP(U1485,'ITWR Dump'!$A$2:$Y$5000,14,0)),0,(VLOOKUP(U1485,'ITWR Dump'!$A$2:$Y$5000,14,0)))</f>
        <v>0</v>
      </c>
      <c r="AI1485" s="11" t="str">
        <f t="shared" si="651"/>
        <v>01-Maintenance Offshore</v>
      </c>
      <c r="AJ1485" s="11" t="str">
        <f t="shared" si="652"/>
        <v>Offshore</v>
      </c>
      <c r="AK1485" s="11" t="str">
        <f>IF(ISERROR(VLOOKUP(A1485,'Team Data'!$C$2:$U$213,17,0)),0,(VLOOKUP(A1485,'Team Data'!$C$2:$U$213,17,0)))</f>
        <v>PRISM</v>
      </c>
      <c r="AL1485" s="11" t="str">
        <f t="shared" si="653"/>
        <v>2017-04-24</v>
      </c>
      <c r="AM1485" s="11">
        <f>IF(ISERROR(VLOOKUP(U1485,'ITWR Dump'!$A$2:$Y$5000,16,0)),0,(VLOOKUP(U1485,'ITWR Dump'!$A$2:$Y$5000,16,0)))</f>
        <v>0</v>
      </c>
      <c r="AN1485" s="11">
        <f>IF(ISERROR(VLOOKUP(U1485,'ITWR Dump'!$A$2:$Y$5000,18,0)),0,(VLOOKUP(U1485,'ITWR Dump'!$A$2:$Y$5000,18,0)))</f>
        <v>0</v>
      </c>
      <c r="AO1485" s="11">
        <f>IF(ISERROR(VLOOKUP(U1485,'ITWR Dump'!$A$2:$Y$5000,25,0)),0,(VLOOKUP('ILC Report'!U1485,'ITWR Dump'!$A$2:$Y$5000,25,0)))</f>
        <v>0</v>
      </c>
      <c r="AP1485" s="11">
        <f t="shared" si="654"/>
        <v>1</v>
      </c>
      <c r="AQ1485" s="26">
        <f t="shared" si="655"/>
        <v>0</v>
      </c>
      <c r="AR1485" s="26">
        <f t="shared" si="656"/>
        <v>0</v>
      </c>
      <c r="AS1485" s="26">
        <f t="shared" si="657"/>
        <v>0</v>
      </c>
      <c r="AT1485" s="26">
        <f t="shared" si="658"/>
        <v>0</v>
      </c>
      <c r="AU1485" s="26">
        <f t="shared" si="659"/>
        <v>0</v>
      </c>
      <c r="AV1485" s="26">
        <f t="shared" si="660"/>
        <v>0</v>
      </c>
      <c r="AW1485" s="11" t="s">
        <v>653</v>
      </c>
      <c r="AX1485" s="11" t="str">
        <f>VLOOKUP(L1485,Group!$A$2:$B$1000,2,0)</f>
        <v>Maintenance</v>
      </c>
      <c r="AY1485" s="11">
        <f>IF(ISERROR(VLOOKUP(U1485,'ITWR Dump'!$A$2:$Y$5000,15,0)),0,(VLOOKUP('ILC Report'!U1485,'ITWR Dump'!$A$2:$Y$5000,15,0)))</f>
        <v>0</v>
      </c>
      <c r="AZ1485" s="11" t="str">
        <f t="shared" si="661"/>
        <v>Yes</v>
      </c>
      <c r="BA1485" s="11" t="str">
        <f t="shared" si="662"/>
        <v>BKI</v>
      </c>
      <c r="BB1485" s="11" t="str">
        <f t="shared" si="663"/>
        <v>MN</v>
      </c>
      <c r="BC1485" s="11" t="str">
        <f t="shared" si="664"/>
        <v>No</v>
      </c>
    </row>
    <row r="1486" spans="1:55" x14ac:dyDescent="0.3">
      <c r="A1486" s="11" t="s">
        <v>696</v>
      </c>
      <c r="B1486" s="11" t="s">
        <v>1888</v>
      </c>
      <c r="C1486" s="11" t="s">
        <v>559</v>
      </c>
      <c r="D1486" s="11" t="s">
        <v>2530</v>
      </c>
      <c r="E1486" s="38" t="s">
        <v>2901</v>
      </c>
      <c r="F1486" s="11">
        <v>1</v>
      </c>
      <c r="G1486" s="40" t="s">
        <v>218</v>
      </c>
      <c r="H1486" s="11" t="str">
        <f t="shared" si="646"/>
        <v>Regular</v>
      </c>
      <c r="I1486" s="11" t="str">
        <f t="shared" si="638"/>
        <v>INDIA</v>
      </c>
      <c r="J1486" s="11" t="str">
        <f>IF(ISERROR(VLOOKUP(C1486,'WI Vs ASM'!$B$2:$E$1000,4,0)),0,(VLOOKUP(C1486,'WI Vs ASM'!$B$2:$E$1000,4,0)))</f>
        <v>Offshore</v>
      </c>
      <c r="K1486" s="11" t="str">
        <f>IF(ISERROR(VLOOKUP(C1486,'WI Vs ASM'!$B$2:$F$1000,5,0)),0,(VLOOKUP(C1486,'WI Vs ASM'!$B$2:$F$1000,5,0)))</f>
        <v>01-Fixed Price</v>
      </c>
      <c r="L1486" s="11" t="str">
        <f>IF(ISERROR(VLOOKUP(C1486,'WI Vs ASM'!$B$2:$D$1000,3,0)),0,(VLOOKUP(C1486,'WI Vs ASM'!$B$2:$D$1000,3,0)))</f>
        <v>01-Maintenance Offshore</v>
      </c>
      <c r="M1486" s="11" t="str">
        <f>IF(ISERROR(VLOOKUP(C1486,'WI Vs ASM'!$B$2:$I$1000,8,0)),0,(VLOOKUP(C1486,'WI Vs ASM'!$B$2:$I$1000,8,0)))</f>
        <v>Rahul Soman</v>
      </c>
      <c r="N1486" s="11" t="str">
        <f>IF(ISERROR(VLOOKUP(C1486,'WI Vs ASM'!$B$2:$G$1000,6,0)),0,(VLOOKUP(C1486,'WI Vs ASM'!$B$2:$G$1000,6,0)))</f>
        <v>CIS</v>
      </c>
      <c r="O1486" s="11" t="str">
        <f>IF(ISERROR(VLOOKUP(C1486,'WI Vs ASM'!$B$2:$H$1000,7,0)),0,(VLOOKUP(C1486,'WI Vs ASM'!$B$2:$H$1000,7,0)))</f>
        <v>CIS</v>
      </c>
      <c r="P1486" s="11" t="str">
        <f t="shared" si="639"/>
        <v>May-17</v>
      </c>
      <c r="Q1486" s="11" t="str">
        <f t="shared" si="640"/>
        <v>Q2</v>
      </c>
      <c r="R1486" s="11" t="str">
        <f>IF(ISERROR(VLOOKUP(C1486,'WI Vs ASM'!$B$2:$J$1000,9,0)),0,(VLOOKUP(C1486,'WI Vs ASM'!$B$2:$J$1000,9,0)))</f>
        <v>Jyothi Pai</v>
      </c>
      <c r="S1486" s="11" t="str">
        <f>IF(ISERROR(VLOOKUP(C1486,'WI Vs ASM'!$B$2:$K$1000,10,0)),0,(VLOOKUP(C1486,'WI Vs ASM'!$B$2:$K$1000,10,0)))</f>
        <v>Saju Bhaskaran</v>
      </c>
      <c r="T1486" s="11" t="str">
        <f>IF(ISERROR(VLOOKUP(C1486,'WI Vs ASM'!$B$2:$L$1000,11,0)),0,(VLOOKUP(C1486,'WI Vs ASM'!$B$2:$L$1000,11,0)))</f>
        <v>Sreekala Balasubramanian</v>
      </c>
      <c r="U1486" s="11" t="e">
        <f t="shared" si="647"/>
        <v>#VALUE!</v>
      </c>
      <c r="V1486" s="11" t="str">
        <f t="shared" si="641"/>
        <v>Yes</v>
      </c>
      <c r="W1486" s="11" t="str">
        <f t="shared" si="642"/>
        <v>No</v>
      </c>
      <c r="X1486" s="11" t="str">
        <f t="shared" si="643"/>
        <v>No</v>
      </c>
      <c r="Y1486" s="11" t="str">
        <f t="shared" si="644"/>
        <v>No</v>
      </c>
      <c r="Z1486" s="11" t="str">
        <f t="shared" si="645"/>
        <v>No</v>
      </c>
      <c r="AA1486" s="11" t="str">
        <f t="shared" si="648"/>
        <v>No</v>
      </c>
      <c r="AB1486" s="11">
        <f>IF(ISERROR(VLOOKUP(U1486,'ITWR Dump'!$A$2:$Y$5000,24,0)),0,(VLOOKUP('ILC Report'!U1486,'ITWR Dump'!$A$2:$Y$5000,24,0)))</f>
        <v>0</v>
      </c>
      <c r="AC1486" s="11" t="str">
        <f t="shared" si="649"/>
        <v>No</v>
      </c>
      <c r="AD1486" s="11" t="str">
        <f t="shared" si="650"/>
        <v/>
      </c>
      <c r="AE1486" s="11">
        <f>IF(ISERROR(VLOOKUP(U1486,'ITWR Dump'!$A$2:$Y$5000,13,0)),0,(VLOOKUP(U1486,'ITWR Dump'!$A$2:$Y$5000,13,0)))</f>
        <v>0</v>
      </c>
      <c r="AF1486" s="11">
        <f>IF(ISERROR(VLOOKUP(U1486,'ITWR Dump'!$A$2:$Y$5000,11,0)),0,(VLOOKUP(U1486,'ITWR Dump'!$A$2:$Y$5000,11,0)))</f>
        <v>0</v>
      </c>
      <c r="AG1486" s="11">
        <f>IF(ISERROR(VLOOKUP(U1486,'ITWR Dump'!$A$2:$Y$5000,2,0)),0,(VLOOKUP(U1486,'ITWR Dump'!$A$2:$Y$5000,2,0)))</f>
        <v>0</v>
      </c>
      <c r="AH1486" s="11">
        <f>IF(ISERROR(VLOOKUP(U1486,'ITWR Dump'!$A$2:$Y$5000,14,0)),0,(VLOOKUP(U1486,'ITWR Dump'!$A$2:$Y$5000,14,0)))</f>
        <v>0</v>
      </c>
      <c r="AI1486" s="11" t="str">
        <f t="shared" si="651"/>
        <v>01-Maintenance Offshore</v>
      </c>
      <c r="AJ1486" s="11" t="str">
        <f t="shared" si="652"/>
        <v>Offshore</v>
      </c>
      <c r="AK1486" s="11" t="str">
        <f>IF(ISERROR(VLOOKUP(A1486,'Team Data'!$C$2:$U$213,17,0)),0,(VLOOKUP(A1486,'Team Data'!$C$2:$U$213,17,0)))</f>
        <v>PRISM</v>
      </c>
      <c r="AL1486" s="11" t="str">
        <f t="shared" si="653"/>
        <v>2017-04-24</v>
      </c>
      <c r="AM1486" s="11">
        <f>IF(ISERROR(VLOOKUP(U1486,'ITWR Dump'!$A$2:$Y$5000,16,0)),0,(VLOOKUP(U1486,'ITWR Dump'!$A$2:$Y$5000,16,0)))</f>
        <v>0</v>
      </c>
      <c r="AN1486" s="11">
        <f>IF(ISERROR(VLOOKUP(U1486,'ITWR Dump'!$A$2:$Y$5000,18,0)),0,(VLOOKUP(U1486,'ITWR Dump'!$A$2:$Y$5000,18,0)))</f>
        <v>0</v>
      </c>
      <c r="AO1486" s="11">
        <f>IF(ISERROR(VLOOKUP(U1486,'ITWR Dump'!$A$2:$Y$5000,25,0)),0,(VLOOKUP('ILC Report'!U1486,'ITWR Dump'!$A$2:$Y$5000,25,0)))</f>
        <v>0</v>
      </c>
      <c r="AP1486" s="11">
        <f t="shared" si="654"/>
        <v>1</v>
      </c>
      <c r="AQ1486" s="26">
        <f t="shared" si="655"/>
        <v>0</v>
      </c>
      <c r="AR1486" s="26">
        <f t="shared" si="656"/>
        <v>0</v>
      </c>
      <c r="AS1486" s="26">
        <f t="shared" si="657"/>
        <v>0</v>
      </c>
      <c r="AT1486" s="26">
        <f t="shared" si="658"/>
        <v>0</v>
      </c>
      <c r="AU1486" s="26">
        <f t="shared" si="659"/>
        <v>0</v>
      </c>
      <c r="AV1486" s="26">
        <f t="shared" si="660"/>
        <v>0</v>
      </c>
      <c r="AW1486" s="11" t="s">
        <v>653</v>
      </c>
      <c r="AX1486" s="11" t="str">
        <f>VLOOKUP(L1486,Group!$A$2:$B$1000,2,0)</f>
        <v>Maintenance</v>
      </c>
      <c r="AY1486" s="11">
        <f>IF(ISERROR(VLOOKUP(U1486,'ITWR Dump'!$A$2:$Y$5000,15,0)),0,(VLOOKUP('ILC Report'!U1486,'ITWR Dump'!$A$2:$Y$5000,15,0)))</f>
        <v>0</v>
      </c>
      <c r="AZ1486" s="11" t="str">
        <f t="shared" si="661"/>
        <v>Yes</v>
      </c>
      <c r="BA1486" s="11" t="str">
        <f t="shared" si="662"/>
        <v>BKI</v>
      </c>
      <c r="BB1486" s="11" t="str">
        <f t="shared" si="663"/>
        <v>MN</v>
      </c>
      <c r="BC1486" s="11" t="str">
        <f t="shared" si="664"/>
        <v>No</v>
      </c>
    </row>
    <row r="1487" spans="1:55" x14ac:dyDescent="0.3">
      <c r="A1487" s="11" t="s">
        <v>696</v>
      </c>
      <c r="B1487" s="11" t="s">
        <v>1888</v>
      </c>
      <c r="C1487" s="11" t="s">
        <v>559</v>
      </c>
      <c r="D1487" s="11" t="s">
        <v>2531</v>
      </c>
      <c r="E1487" s="38" t="s">
        <v>2901</v>
      </c>
      <c r="F1487" s="11">
        <v>2</v>
      </c>
      <c r="G1487" s="40" t="s">
        <v>218</v>
      </c>
      <c r="H1487" s="11" t="str">
        <f t="shared" si="646"/>
        <v>Regular</v>
      </c>
      <c r="I1487" s="11" t="str">
        <f t="shared" si="638"/>
        <v>INDIA</v>
      </c>
      <c r="J1487" s="11" t="str">
        <f>IF(ISERROR(VLOOKUP(C1487,'WI Vs ASM'!$B$2:$E$1000,4,0)),0,(VLOOKUP(C1487,'WI Vs ASM'!$B$2:$E$1000,4,0)))</f>
        <v>Offshore</v>
      </c>
      <c r="K1487" s="11" t="str">
        <f>IF(ISERROR(VLOOKUP(C1487,'WI Vs ASM'!$B$2:$F$1000,5,0)),0,(VLOOKUP(C1487,'WI Vs ASM'!$B$2:$F$1000,5,0)))</f>
        <v>01-Fixed Price</v>
      </c>
      <c r="L1487" s="11" t="str">
        <f>IF(ISERROR(VLOOKUP(C1487,'WI Vs ASM'!$B$2:$D$1000,3,0)),0,(VLOOKUP(C1487,'WI Vs ASM'!$B$2:$D$1000,3,0)))</f>
        <v>01-Maintenance Offshore</v>
      </c>
      <c r="M1487" s="11" t="str">
        <f>IF(ISERROR(VLOOKUP(C1487,'WI Vs ASM'!$B$2:$I$1000,8,0)),0,(VLOOKUP(C1487,'WI Vs ASM'!$B$2:$I$1000,8,0)))</f>
        <v>Rahul Soman</v>
      </c>
      <c r="N1487" s="11" t="str">
        <f>IF(ISERROR(VLOOKUP(C1487,'WI Vs ASM'!$B$2:$G$1000,6,0)),0,(VLOOKUP(C1487,'WI Vs ASM'!$B$2:$G$1000,6,0)))</f>
        <v>CIS</v>
      </c>
      <c r="O1487" s="11" t="str">
        <f>IF(ISERROR(VLOOKUP(C1487,'WI Vs ASM'!$B$2:$H$1000,7,0)),0,(VLOOKUP(C1487,'WI Vs ASM'!$B$2:$H$1000,7,0)))</f>
        <v>CIS</v>
      </c>
      <c r="P1487" s="11" t="str">
        <f t="shared" si="639"/>
        <v>May-17</v>
      </c>
      <c r="Q1487" s="11" t="str">
        <f t="shared" si="640"/>
        <v>Q2</v>
      </c>
      <c r="R1487" s="11" t="str">
        <f>IF(ISERROR(VLOOKUP(C1487,'WI Vs ASM'!$B$2:$J$1000,9,0)),0,(VLOOKUP(C1487,'WI Vs ASM'!$B$2:$J$1000,9,0)))</f>
        <v>Jyothi Pai</v>
      </c>
      <c r="S1487" s="11" t="str">
        <f>IF(ISERROR(VLOOKUP(C1487,'WI Vs ASM'!$B$2:$K$1000,10,0)),0,(VLOOKUP(C1487,'WI Vs ASM'!$B$2:$K$1000,10,0)))</f>
        <v>Saju Bhaskaran</v>
      </c>
      <c r="T1487" s="11" t="str">
        <f>IF(ISERROR(VLOOKUP(C1487,'WI Vs ASM'!$B$2:$L$1000,11,0)),0,(VLOOKUP(C1487,'WI Vs ASM'!$B$2:$L$1000,11,0)))</f>
        <v>Sreekala Balasubramanian</v>
      </c>
      <c r="U1487" s="11" t="e">
        <f t="shared" si="647"/>
        <v>#VALUE!</v>
      </c>
      <c r="V1487" s="11" t="str">
        <f t="shared" si="641"/>
        <v>Yes</v>
      </c>
      <c r="W1487" s="11" t="str">
        <f t="shared" si="642"/>
        <v>No</v>
      </c>
      <c r="X1487" s="11" t="str">
        <f t="shared" si="643"/>
        <v>No</v>
      </c>
      <c r="Y1487" s="11" t="str">
        <f t="shared" si="644"/>
        <v>No</v>
      </c>
      <c r="Z1487" s="11" t="str">
        <f t="shared" si="645"/>
        <v>No</v>
      </c>
      <c r="AA1487" s="11" t="str">
        <f t="shared" si="648"/>
        <v>No</v>
      </c>
      <c r="AB1487" s="11">
        <f>IF(ISERROR(VLOOKUP(U1487,'ITWR Dump'!$A$2:$Y$5000,24,0)),0,(VLOOKUP('ILC Report'!U1487,'ITWR Dump'!$A$2:$Y$5000,24,0)))</f>
        <v>0</v>
      </c>
      <c r="AC1487" s="11" t="str">
        <f t="shared" si="649"/>
        <v>No</v>
      </c>
      <c r="AD1487" s="11" t="str">
        <f t="shared" si="650"/>
        <v/>
      </c>
      <c r="AE1487" s="11">
        <f>IF(ISERROR(VLOOKUP(U1487,'ITWR Dump'!$A$2:$Y$5000,13,0)),0,(VLOOKUP(U1487,'ITWR Dump'!$A$2:$Y$5000,13,0)))</f>
        <v>0</v>
      </c>
      <c r="AF1487" s="11">
        <f>IF(ISERROR(VLOOKUP(U1487,'ITWR Dump'!$A$2:$Y$5000,11,0)),0,(VLOOKUP(U1487,'ITWR Dump'!$A$2:$Y$5000,11,0)))</f>
        <v>0</v>
      </c>
      <c r="AG1487" s="11">
        <f>IF(ISERROR(VLOOKUP(U1487,'ITWR Dump'!$A$2:$Y$5000,2,0)),0,(VLOOKUP(U1487,'ITWR Dump'!$A$2:$Y$5000,2,0)))</f>
        <v>0</v>
      </c>
      <c r="AH1487" s="11">
        <f>IF(ISERROR(VLOOKUP(U1487,'ITWR Dump'!$A$2:$Y$5000,14,0)),0,(VLOOKUP(U1487,'ITWR Dump'!$A$2:$Y$5000,14,0)))</f>
        <v>0</v>
      </c>
      <c r="AI1487" s="11" t="str">
        <f t="shared" si="651"/>
        <v>01-Maintenance Offshore</v>
      </c>
      <c r="AJ1487" s="11" t="str">
        <f t="shared" si="652"/>
        <v>Offshore</v>
      </c>
      <c r="AK1487" s="11" t="str">
        <f>IF(ISERROR(VLOOKUP(A1487,'Team Data'!$C$2:$U$213,17,0)),0,(VLOOKUP(A1487,'Team Data'!$C$2:$U$213,17,0)))</f>
        <v>PRISM</v>
      </c>
      <c r="AL1487" s="11" t="str">
        <f t="shared" si="653"/>
        <v>2017-04-24</v>
      </c>
      <c r="AM1487" s="11">
        <f>IF(ISERROR(VLOOKUP(U1487,'ITWR Dump'!$A$2:$Y$5000,16,0)),0,(VLOOKUP(U1487,'ITWR Dump'!$A$2:$Y$5000,16,0)))</f>
        <v>0</v>
      </c>
      <c r="AN1487" s="11">
        <f>IF(ISERROR(VLOOKUP(U1487,'ITWR Dump'!$A$2:$Y$5000,18,0)),0,(VLOOKUP(U1487,'ITWR Dump'!$A$2:$Y$5000,18,0)))</f>
        <v>0</v>
      </c>
      <c r="AO1487" s="11">
        <f>IF(ISERROR(VLOOKUP(U1487,'ITWR Dump'!$A$2:$Y$5000,25,0)),0,(VLOOKUP('ILC Report'!U1487,'ITWR Dump'!$A$2:$Y$5000,25,0)))</f>
        <v>0</v>
      </c>
      <c r="AP1487" s="11">
        <f t="shared" si="654"/>
        <v>1</v>
      </c>
      <c r="AQ1487" s="26">
        <f t="shared" si="655"/>
        <v>0</v>
      </c>
      <c r="AR1487" s="26">
        <f t="shared" si="656"/>
        <v>0</v>
      </c>
      <c r="AS1487" s="26">
        <f t="shared" si="657"/>
        <v>0</v>
      </c>
      <c r="AT1487" s="26">
        <f t="shared" si="658"/>
        <v>0</v>
      </c>
      <c r="AU1487" s="26">
        <f t="shared" si="659"/>
        <v>0</v>
      </c>
      <c r="AV1487" s="26">
        <f t="shared" si="660"/>
        <v>0</v>
      </c>
      <c r="AW1487" s="11" t="s">
        <v>653</v>
      </c>
      <c r="AX1487" s="11" t="str">
        <f>VLOOKUP(L1487,Group!$A$2:$B$1000,2,0)</f>
        <v>Maintenance</v>
      </c>
      <c r="AY1487" s="11">
        <f>IF(ISERROR(VLOOKUP(U1487,'ITWR Dump'!$A$2:$Y$5000,15,0)),0,(VLOOKUP('ILC Report'!U1487,'ITWR Dump'!$A$2:$Y$5000,15,0)))</f>
        <v>0</v>
      </c>
      <c r="AZ1487" s="11" t="str">
        <f t="shared" si="661"/>
        <v>Yes</v>
      </c>
      <c r="BA1487" s="11" t="str">
        <f t="shared" si="662"/>
        <v>BKI</v>
      </c>
      <c r="BB1487" s="11" t="str">
        <f t="shared" si="663"/>
        <v>MN</v>
      </c>
      <c r="BC1487" s="11" t="str">
        <f t="shared" si="664"/>
        <v>No</v>
      </c>
    </row>
    <row r="1488" spans="1:55" x14ac:dyDescent="0.3">
      <c r="A1488" s="11" t="s">
        <v>696</v>
      </c>
      <c r="B1488" s="11" t="s">
        <v>1888</v>
      </c>
      <c r="C1488" s="11" t="s">
        <v>573</v>
      </c>
      <c r="D1488" s="11" t="s">
        <v>2667</v>
      </c>
      <c r="E1488" s="38" t="s">
        <v>2901</v>
      </c>
      <c r="F1488" s="11">
        <v>1</v>
      </c>
      <c r="G1488" s="40" t="s">
        <v>218</v>
      </c>
      <c r="H1488" s="11" t="str">
        <f t="shared" si="646"/>
        <v>Regular</v>
      </c>
      <c r="I1488" s="11" t="str">
        <f t="shared" si="638"/>
        <v>INDIA</v>
      </c>
      <c r="J1488" s="11" t="str">
        <f>IF(ISERROR(VLOOKUP(C1488,'WI Vs ASM'!$B$2:$E$1000,4,0)),0,(VLOOKUP(C1488,'WI Vs ASM'!$B$2:$E$1000,4,0)))</f>
        <v>Offshore</v>
      </c>
      <c r="K1488" s="11" t="str">
        <f>IF(ISERROR(VLOOKUP(C1488,'WI Vs ASM'!$B$2:$F$1000,5,0)),0,(VLOOKUP(C1488,'WI Vs ASM'!$B$2:$F$1000,5,0)))</f>
        <v>01-Fixed Price</v>
      </c>
      <c r="L1488" s="11" t="str">
        <f>IF(ISERROR(VLOOKUP(C1488,'WI Vs ASM'!$B$2:$D$1000,3,0)),0,(VLOOKUP(C1488,'WI Vs ASM'!$B$2:$D$1000,3,0)))</f>
        <v>01-Maintenance Offshore</v>
      </c>
      <c r="M1488" s="11" t="str">
        <f>IF(ISERROR(VLOOKUP(C1488,'WI Vs ASM'!$B$2:$I$1000,8,0)),0,(VLOOKUP(C1488,'WI Vs ASM'!$B$2:$I$1000,8,0)))</f>
        <v>Rahul Soman</v>
      </c>
      <c r="N1488" s="11" t="str">
        <f>IF(ISERROR(VLOOKUP(C1488,'WI Vs ASM'!$B$2:$G$1000,6,0)),0,(VLOOKUP(C1488,'WI Vs ASM'!$B$2:$G$1000,6,0)))</f>
        <v>Commercial</v>
      </c>
      <c r="O1488" s="11" t="str">
        <f>IF(ISERROR(VLOOKUP(C1488,'WI Vs ASM'!$B$2:$H$1000,7,0)),0,(VLOOKUP(C1488,'WI Vs ASM'!$B$2:$H$1000,7,0)))</f>
        <v>Commercial</v>
      </c>
      <c r="P1488" s="11" t="str">
        <f t="shared" si="639"/>
        <v>May-17</v>
      </c>
      <c r="Q1488" s="11" t="str">
        <f t="shared" si="640"/>
        <v>Q2</v>
      </c>
      <c r="R1488" s="11" t="str">
        <f>IF(ISERROR(VLOOKUP(C1488,'WI Vs ASM'!$B$2:$J$1000,9,0)),0,(VLOOKUP(C1488,'WI Vs ASM'!$B$2:$J$1000,9,0)))</f>
        <v>Jyothi Pai</v>
      </c>
      <c r="S1488" s="11" t="str">
        <f>IF(ISERROR(VLOOKUP(C1488,'WI Vs ASM'!$B$2:$K$1000,10,0)),0,(VLOOKUP(C1488,'WI Vs ASM'!$B$2:$K$1000,10,0)))</f>
        <v>Saju Bhaskaran</v>
      </c>
      <c r="T1488" s="11" t="str">
        <f>IF(ISERROR(VLOOKUP(C1488,'WI Vs ASM'!$B$2:$L$1000,11,0)),0,(VLOOKUP(C1488,'WI Vs ASM'!$B$2:$L$1000,11,0)))</f>
        <v>Sreekala Balasubramanian</v>
      </c>
      <c r="U1488" s="11" t="e">
        <f t="shared" si="647"/>
        <v>#VALUE!</v>
      </c>
      <c r="V1488" s="11" t="str">
        <f t="shared" si="641"/>
        <v>Yes</v>
      </c>
      <c r="W1488" s="11" t="str">
        <f t="shared" si="642"/>
        <v>No</v>
      </c>
      <c r="X1488" s="11" t="str">
        <f t="shared" si="643"/>
        <v>No</v>
      </c>
      <c r="Y1488" s="11" t="str">
        <f t="shared" si="644"/>
        <v>No</v>
      </c>
      <c r="Z1488" s="11" t="str">
        <f t="shared" si="645"/>
        <v>No</v>
      </c>
      <c r="AA1488" s="11" t="str">
        <f t="shared" si="648"/>
        <v>No</v>
      </c>
      <c r="AB1488" s="11">
        <f>IF(ISERROR(VLOOKUP(U1488,'ITWR Dump'!$A$2:$Y$5000,24,0)),0,(VLOOKUP('ILC Report'!U1488,'ITWR Dump'!$A$2:$Y$5000,24,0)))</f>
        <v>0</v>
      </c>
      <c r="AC1488" s="11" t="str">
        <f t="shared" si="649"/>
        <v>No</v>
      </c>
      <c r="AD1488" s="11" t="str">
        <f t="shared" si="650"/>
        <v/>
      </c>
      <c r="AE1488" s="11">
        <f>IF(ISERROR(VLOOKUP(U1488,'ITWR Dump'!$A$2:$Y$5000,13,0)),0,(VLOOKUP(U1488,'ITWR Dump'!$A$2:$Y$5000,13,0)))</f>
        <v>0</v>
      </c>
      <c r="AF1488" s="11">
        <f>IF(ISERROR(VLOOKUP(U1488,'ITWR Dump'!$A$2:$Y$5000,11,0)),0,(VLOOKUP(U1488,'ITWR Dump'!$A$2:$Y$5000,11,0)))</f>
        <v>0</v>
      </c>
      <c r="AG1488" s="11">
        <f>IF(ISERROR(VLOOKUP(U1488,'ITWR Dump'!$A$2:$Y$5000,2,0)),0,(VLOOKUP(U1488,'ITWR Dump'!$A$2:$Y$5000,2,0)))</f>
        <v>0</v>
      </c>
      <c r="AH1488" s="11">
        <f>IF(ISERROR(VLOOKUP(U1488,'ITWR Dump'!$A$2:$Y$5000,14,0)),0,(VLOOKUP(U1488,'ITWR Dump'!$A$2:$Y$5000,14,0)))</f>
        <v>0</v>
      </c>
      <c r="AI1488" s="11" t="str">
        <f t="shared" si="651"/>
        <v>01-Maintenance Offshore</v>
      </c>
      <c r="AJ1488" s="11" t="str">
        <f t="shared" si="652"/>
        <v>Offshore</v>
      </c>
      <c r="AK1488" s="11" t="str">
        <f>IF(ISERROR(VLOOKUP(A1488,'Team Data'!$C$2:$U$213,17,0)),0,(VLOOKUP(A1488,'Team Data'!$C$2:$U$213,17,0)))</f>
        <v>PRISM</v>
      </c>
      <c r="AL1488" s="11" t="str">
        <f t="shared" si="653"/>
        <v>2017-04-24</v>
      </c>
      <c r="AM1488" s="11">
        <f>IF(ISERROR(VLOOKUP(U1488,'ITWR Dump'!$A$2:$Y$5000,16,0)),0,(VLOOKUP(U1488,'ITWR Dump'!$A$2:$Y$5000,16,0)))</f>
        <v>0</v>
      </c>
      <c r="AN1488" s="11">
        <f>IF(ISERROR(VLOOKUP(U1488,'ITWR Dump'!$A$2:$Y$5000,18,0)),0,(VLOOKUP(U1488,'ITWR Dump'!$A$2:$Y$5000,18,0)))</f>
        <v>0</v>
      </c>
      <c r="AO1488" s="11">
        <f>IF(ISERROR(VLOOKUP(U1488,'ITWR Dump'!$A$2:$Y$5000,25,0)),0,(VLOOKUP('ILC Report'!U1488,'ITWR Dump'!$A$2:$Y$5000,25,0)))</f>
        <v>0</v>
      </c>
      <c r="AP1488" s="11">
        <f t="shared" si="654"/>
        <v>1</v>
      </c>
      <c r="AQ1488" s="26">
        <f t="shared" si="655"/>
        <v>0</v>
      </c>
      <c r="AR1488" s="26">
        <f t="shared" si="656"/>
        <v>0</v>
      </c>
      <c r="AS1488" s="26">
        <f t="shared" si="657"/>
        <v>0</v>
      </c>
      <c r="AT1488" s="26">
        <f t="shared" si="658"/>
        <v>0</v>
      </c>
      <c r="AU1488" s="26">
        <f t="shared" si="659"/>
        <v>0</v>
      </c>
      <c r="AV1488" s="26">
        <f t="shared" si="660"/>
        <v>0</v>
      </c>
      <c r="AW1488" s="11" t="s">
        <v>653</v>
      </c>
      <c r="AX1488" s="11" t="str">
        <f>VLOOKUP(L1488,Group!$A$2:$B$1000,2,0)</f>
        <v>Maintenance</v>
      </c>
      <c r="AY1488" s="11">
        <f>IF(ISERROR(VLOOKUP(U1488,'ITWR Dump'!$A$2:$Y$5000,15,0)),0,(VLOOKUP('ILC Report'!U1488,'ITWR Dump'!$A$2:$Y$5000,15,0)))</f>
        <v>0</v>
      </c>
      <c r="AZ1488" s="11" t="str">
        <f t="shared" si="661"/>
        <v>Yes</v>
      </c>
      <c r="BA1488" s="11" t="str">
        <f t="shared" si="662"/>
        <v>BKI</v>
      </c>
      <c r="BB1488" s="11" t="str">
        <f t="shared" si="663"/>
        <v>MN</v>
      </c>
      <c r="BC1488" s="11" t="str">
        <f t="shared" si="664"/>
        <v>No</v>
      </c>
    </row>
    <row r="1489" spans="1:55" x14ac:dyDescent="0.3">
      <c r="A1489" s="11" t="s">
        <v>696</v>
      </c>
      <c r="B1489" s="11" t="s">
        <v>1888</v>
      </c>
      <c r="C1489" s="11" t="s">
        <v>573</v>
      </c>
      <c r="D1489" s="11" t="s">
        <v>2668</v>
      </c>
      <c r="E1489" s="38" t="s">
        <v>2901</v>
      </c>
      <c r="F1489" s="11">
        <v>0.5</v>
      </c>
      <c r="G1489" s="40" t="s">
        <v>218</v>
      </c>
      <c r="H1489" s="11" t="str">
        <f t="shared" si="646"/>
        <v>Regular</v>
      </c>
      <c r="I1489" s="11" t="str">
        <f t="shared" si="638"/>
        <v>INDIA</v>
      </c>
      <c r="J1489" s="11" t="str">
        <f>IF(ISERROR(VLOOKUP(C1489,'WI Vs ASM'!$B$2:$E$1000,4,0)),0,(VLOOKUP(C1489,'WI Vs ASM'!$B$2:$E$1000,4,0)))</f>
        <v>Offshore</v>
      </c>
      <c r="K1489" s="11" t="str">
        <f>IF(ISERROR(VLOOKUP(C1489,'WI Vs ASM'!$B$2:$F$1000,5,0)),0,(VLOOKUP(C1489,'WI Vs ASM'!$B$2:$F$1000,5,0)))</f>
        <v>01-Fixed Price</v>
      </c>
      <c r="L1489" s="11" t="str">
        <f>IF(ISERROR(VLOOKUP(C1489,'WI Vs ASM'!$B$2:$D$1000,3,0)),0,(VLOOKUP(C1489,'WI Vs ASM'!$B$2:$D$1000,3,0)))</f>
        <v>01-Maintenance Offshore</v>
      </c>
      <c r="M1489" s="11" t="str">
        <f>IF(ISERROR(VLOOKUP(C1489,'WI Vs ASM'!$B$2:$I$1000,8,0)),0,(VLOOKUP(C1489,'WI Vs ASM'!$B$2:$I$1000,8,0)))</f>
        <v>Rahul Soman</v>
      </c>
      <c r="N1489" s="11" t="str">
        <f>IF(ISERROR(VLOOKUP(C1489,'WI Vs ASM'!$B$2:$G$1000,6,0)),0,(VLOOKUP(C1489,'WI Vs ASM'!$B$2:$G$1000,6,0)))</f>
        <v>Commercial</v>
      </c>
      <c r="O1489" s="11" t="str">
        <f>IF(ISERROR(VLOOKUP(C1489,'WI Vs ASM'!$B$2:$H$1000,7,0)),0,(VLOOKUP(C1489,'WI Vs ASM'!$B$2:$H$1000,7,0)))</f>
        <v>Commercial</v>
      </c>
      <c r="P1489" s="11" t="str">
        <f t="shared" si="639"/>
        <v>May-17</v>
      </c>
      <c r="Q1489" s="11" t="str">
        <f t="shared" si="640"/>
        <v>Q2</v>
      </c>
      <c r="R1489" s="11" t="str">
        <f>IF(ISERROR(VLOOKUP(C1489,'WI Vs ASM'!$B$2:$J$1000,9,0)),0,(VLOOKUP(C1489,'WI Vs ASM'!$B$2:$J$1000,9,0)))</f>
        <v>Jyothi Pai</v>
      </c>
      <c r="S1489" s="11" t="str">
        <f>IF(ISERROR(VLOOKUP(C1489,'WI Vs ASM'!$B$2:$K$1000,10,0)),0,(VLOOKUP(C1489,'WI Vs ASM'!$B$2:$K$1000,10,0)))</f>
        <v>Saju Bhaskaran</v>
      </c>
      <c r="T1489" s="11" t="str">
        <f>IF(ISERROR(VLOOKUP(C1489,'WI Vs ASM'!$B$2:$L$1000,11,0)),0,(VLOOKUP(C1489,'WI Vs ASM'!$B$2:$L$1000,11,0)))</f>
        <v>Sreekala Balasubramanian</v>
      </c>
      <c r="U1489" s="11" t="e">
        <f t="shared" si="647"/>
        <v>#VALUE!</v>
      </c>
      <c r="V1489" s="11" t="str">
        <f t="shared" si="641"/>
        <v>Yes</v>
      </c>
      <c r="W1489" s="11" t="str">
        <f t="shared" si="642"/>
        <v>No</v>
      </c>
      <c r="X1489" s="11" t="str">
        <f t="shared" si="643"/>
        <v>No</v>
      </c>
      <c r="Y1489" s="11" t="str">
        <f t="shared" si="644"/>
        <v>No</v>
      </c>
      <c r="Z1489" s="11" t="str">
        <f t="shared" si="645"/>
        <v>No</v>
      </c>
      <c r="AA1489" s="11" t="str">
        <f t="shared" si="648"/>
        <v>No</v>
      </c>
      <c r="AB1489" s="11">
        <f>IF(ISERROR(VLOOKUP(U1489,'ITWR Dump'!$A$2:$Y$5000,24,0)),0,(VLOOKUP('ILC Report'!U1489,'ITWR Dump'!$A$2:$Y$5000,24,0)))</f>
        <v>0</v>
      </c>
      <c r="AC1489" s="11" t="str">
        <f t="shared" si="649"/>
        <v>No</v>
      </c>
      <c r="AD1489" s="11" t="str">
        <f t="shared" si="650"/>
        <v/>
      </c>
      <c r="AE1489" s="11">
        <f>IF(ISERROR(VLOOKUP(U1489,'ITWR Dump'!$A$2:$Y$5000,13,0)),0,(VLOOKUP(U1489,'ITWR Dump'!$A$2:$Y$5000,13,0)))</f>
        <v>0</v>
      </c>
      <c r="AF1489" s="11">
        <f>IF(ISERROR(VLOOKUP(U1489,'ITWR Dump'!$A$2:$Y$5000,11,0)),0,(VLOOKUP(U1489,'ITWR Dump'!$A$2:$Y$5000,11,0)))</f>
        <v>0</v>
      </c>
      <c r="AG1489" s="11">
        <f>IF(ISERROR(VLOOKUP(U1489,'ITWR Dump'!$A$2:$Y$5000,2,0)),0,(VLOOKUP(U1489,'ITWR Dump'!$A$2:$Y$5000,2,0)))</f>
        <v>0</v>
      </c>
      <c r="AH1489" s="11">
        <f>IF(ISERROR(VLOOKUP(U1489,'ITWR Dump'!$A$2:$Y$5000,14,0)),0,(VLOOKUP(U1489,'ITWR Dump'!$A$2:$Y$5000,14,0)))</f>
        <v>0</v>
      </c>
      <c r="AI1489" s="11" t="str">
        <f t="shared" si="651"/>
        <v>01-Maintenance Offshore</v>
      </c>
      <c r="AJ1489" s="11" t="str">
        <f t="shared" si="652"/>
        <v>Offshore</v>
      </c>
      <c r="AK1489" s="11" t="str">
        <f>IF(ISERROR(VLOOKUP(A1489,'Team Data'!$C$2:$U$213,17,0)),0,(VLOOKUP(A1489,'Team Data'!$C$2:$U$213,17,0)))</f>
        <v>PRISM</v>
      </c>
      <c r="AL1489" s="11" t="str">
        <f t="shared" si="653"/>
        <v>2017-04-24</v>
      </c>
      <c r="AM1489" s="11">
        <f>IF(ISERROR(VLOOKUP(U1489,'ITWR Dump'!$A$2:$Y$5000,16,0)),0,(VLOOKUP(U1489,'ITWR Dump'!$A$2:$Y$5000,16,0)))</f>
        <v>0</v>
      </c>
      <c r="AN1489" s="11">
        <f>IF(ISERROR(VLOOKUP(U1489,'ITWR Dump'!$A$2:$Y$5000,18,0)),0,(VLOOKUP(U1489,'ITWR Dump'!$A$2:$Y$5000,18,0)))</f>
        <v>0</v>
      </c>
      <c r="AO1489" s="11">
        <f>IF(ISERROR(VLOOKUP(U1489,'ITWR Dump'!$A$2:$Y$5000,25,0)),0,(VLOOKUP('ILC Report'!U1489,'ITWR Dump'!$A$2:$Y$5000,25,0)))</f>
        <v>0</v>
      </c>
      <c r="AP1489" s="11">
        <f t="shared" si="654"/>
        <v>1</v>
      </c>
      <c r="AQ1489" s="26">
        <f t="shared" si="655"/>
        <v>0</v>
      </c>
      <c r="AR1489" s="26">
        <f t="shared" si="656"/>
        <v>0</v>
      </c>
      <c r="AS1489" s="26">
        <f t="shared" si="657"/>
        <v>0</v>
      </c>
      <c r="AT1489" s="26">
        <f t="shared" si="658"/>
        <v>0</v>
      </c>
      <c r="AU1489" s="26">
        <f t="shared" si="659"/>
        <v>0</v>
      </c>
      <c r="AV1489" s="26">
        <f t="shared" si="660"/>
        <v>0</v>
      </c>
      <c r="AW1489" s="11" t="s">
        <v>653</v>
      </c>
      <c r="AX1489" s="11" t="str">
        <f>VLOOKUP(L1489,Group!$A$2:$B$1000,2,0)</f>
        <v>Maintenance</v>
      </c>
      <c r="AY1489" s="11">
        <f>IF(ISERROR(VLOOKUP(U1489,'ITWR Dump'!$A$2:$Y$5000,15,0)),0,(VLOOKUP('ILC Report'!U1489,'ITWR Dump'!$A$2:$Y$5000,15,0)))</f>
        <v>0</v>
      </c>
      <c r="AZ1489" s="11" t="str">
        <f t="shared" si="661"/>
        <v>Yes</v>
      </c>
      <c r="BA1489" s="11" t="str">
        <f t="shared" si="662"/>
        <v>BKI</v>
      </c>
      <c r="BB1489" s="11" t="str">
        <f t="shared" si="663"/>
        <v>MN</v>
      </c>
      <c r="BC1489" s="11" t="str">
        <f t="shared" si="664"/>
        <v>No</v>
      </c>
    </row>
    <row r="1490" spans="1:55" x14ac:dyDescent="0.3">
      <c r="A1490" s="11" t="s">
        <v>696</v>
      </c>
      <c r="B1490" s="11" t="s">
        <v>1888</v>
      </c>
      <c r="C1490" s="11" t="s">
        <v>573</v>
      </c>
      <c r="D1490" s="11" t="s">
        <v>2669</v>
      </c>
      <c r="E1490" s="38" t="s">
        <v>2901</v>
      </c>
      <c r="F1490" s="11">
        <v>6</v>
      </c>
      <c r="G1490" s="40" t="s">
        <v>218</v>
      </c>
      <c r="H1490" s="11" t="str">
        <f t="shared" si="646"/>
        <v>Regular</v>
      </c>
      <c r="I1490" s="11" t="str">
        <f t="shared" si="638"/>
        <v>INDIA</v>
      </c>
      <c r="J1490" s="11" t="str">
        <f>IF(ISERROR(VLOOKUP(C1490,'WI Vs ASM'!$B$2:$E$1000,4,0)),0,(VLOOKUP(C1490,'WI Vs ASM'!$B$2:$E$1000,4,0)))</f>
        <v>Offshore</v>
      </c>
      <c r="K1490" s="11" t="str">
        <f>IF(ISERROR(VLOOKUP(C1490,'WI Vs ASM'!$B$2:$F$1000,5,0)),0,(VLOOKUP(C1490,'WI Vs ASM'!$B$2:$F$1000,5,0)))</f>
        <v>01-Fixed Price</v>
      </c>
      <c r="L1490" s="11" t="str">
        <f>IF(ISERROR(VLOOKUP(C1490,'WI Vs ASM'!$B$2:$D$1000,3,0)),0,(VLOOKUP(C1490,'WI Vs ASM'!$B$2:$D$1000,3,0)))</f>
        <v>01-Maintenance Offshore</v>
      </c>
      <c r="M1490" s="11" t="str">
        <f>IF(ISERROR(VLOOKUP(C1490,'WI Vs ASM'!$B$2:$I$1000,8,0)),0,(VLOOKUP(C1490,'WI Vs ASM'!$B$2:$I$1000,8,0)))</f>
        <v>Rahul Soman</v>
      </c>
      <c r="N1490" s="11" t="str">
        <f>IF(ISERROR(VLOOKUP(C1490,'WI Vs ASM'!$B$2:$G$1000,6,0)),0,(VLOOKUP(C1490,'WI Vs ASM'!$B$2:$G$1000,6,0)))</f>
        <v>Commercial</v>
      </c>
      <c r="O1490" s="11" t="str">
        <f>IF(ISERROR(VLOOKUP(C1490,'WI Vs ASM'!$B$2:$H$1000,7,0)),0,(VLOOKUP(C1490,'WI Vs ASM'!$B$2:$H$1000,7,0)))</f>
        <v>Commercial</v>
      </c>
      <c r="P1490" s="11" t="str">
        <f t="shared" si="639"/>
        <v>May-17</v>
      </c>
      <c r="Q1490" s="11" t="str">
        <f t="shared" si="640"/>
        <v>Q2</v>
      </c>
      <c r="R1490" s="11" t="str">
        <f>IF(ISERROR(VLOOKUP(C1490,'WI Vs ASM'!$B$2:$J$1000,9,0)),0,(VLOOKUP(C1490,'WI Vs ASM'!$B$2:$J$1000,9,0)))</f>
        <v>Jyothi Pai</v>
      </c>
      <c r="S1490" s="11" t="str">
        <f>IF(ISERROR(VLOOKUP(C1490,'WI Vs ASM'!$B$2:$K$1000,10,0)),0,(VLOOKUP(C1490,'WI Vs ASM'!$B$2:$K$1000,10,0)))</f>
        <v>Saju Bhaskaran</v>
      </c>
      <c r="T1490" s="11" t="str">
        <f>IF(ISERROR(VLOOKUP(C1490,'WI Vs ASM'!$B$2:$L$1000,11,0)),0,(VLOOKUP(C1490,'WI Vs ASM'!$B$2:$L$1000,11,0)))</f>
        <v>Sreekala Balasubramanian</v>
      </c>
      <c r="U1490" s="11" t="e">
        <f t="shared" si="647"/>
        <v>#VALUE!</v>
      </c>
      <c r="V1490" s="11" t="str">
        <f t="shared" si="641"/>
        <v>Yes</v>
      </c>
      <c r="W1490" s="11" t="str">
        <f t="shared" si="642"/>
        <v>No</v>
      </c>
      <c r="X1490" s="11" t="str">
        <f t="shared" si="643"/>
        <v>No</v>
      </c>
      <c r="Y1490" s="11" t="str">
        <f t="shared" si="644"/>
        <v>No</v>
      </c>
      <c r="Z1490" s="11" t="str">
        <f t="shared" si="645"/>
        <v>No</v>
      </c>
      <c r="AA1490" s="11" t="str">
        <f t="shared" si="648"/>
        <v>No</v>
      </c>
      <c r="AB1490" s="11">
        <f>IF(ISERROR(VLOOKUP(U1490,'ITWR Dump'!$A$2:$Y$5000,24,0)),0,(VLOOKUP('ILC Report'!U1490,'ITWR Dump'!$A$2:$Y$5000,24,0)))</f>
        <v>0</v>
      </c>
      <c r="AC1490" s="11" t="str">
        <f t="shared" si="649"/>
        <v>No</v>
      </c>
      <c r="AD1490" s="11" t="str">
        <f t="shared" si="650"/>
        <v/>
      </c>
      <c r="AE1490" s="11">
        <f>IF(ISERROR(VLOOKUP(U1490,'ITWR Dump'!$A$2:$Y$5000,13,0)),0,(VLOOKUP(U1490,'ITWR Dump'!$A$2:$Y$5000,13,0)))</f>
        <v>0</v>
      </c>
      <c r="AF1490" s="11">
        <f>IF(ISERROR(VLOOKUP(U1490,'ITWR Dump'!$A$2:$Y$5000,11,0)),0,(VLOOKUP(U1490,'ITWR Dump'!$A$2:$Y$5000,11,0)))</f>
        <v>0</v>
      </c>
      <c r="AG1490" s="11">
        <f>IF(ISERROR(VLOOKUP(U1490,'ITWR Dump'!$A$2:$Y$5000,2,0)),0,(VLOOKUP(U1490,'ITWR Dump'!$A$2:$Y$5000,2,0)))</f>
        <v>0</v>
      </c>
      <c r="AH1490" s="11">
        <f>IF(ISERROR(VLOOKUP(U1490,'ITWR Dump'!$A$2:$Y$5000,14,0)),0,(VLOOKUP(U1490,'ITWR Dump'!$A$2:$Y$5000,14,0)))</f>
        <v>0</v>
      </c>
      <c r="AI1490" s="11" t="str">
        <f t="shared" si="651"/>
        <v>01-Maintenance Offshore</v>
      </c>
      <c r="AJ1490" s="11" t="str">
        <f t="shared" si="652"/>
        <v>Offshore</v>
      </c>
      <c r="AK1490" s="11" t="str">
        <f>IF(ISERROR(VLOOKUP(A1490,'Team Data'!$C$2:$U$213,17,0)),0,(VLOOKUP(A1490,'Team Data'!$C$2:$U$213,17,0)))</f>
        <v>PRISM</v>
      </c>
      <c r="AL1490" s="11" t="str">
        <f t="shared" si="653"/>
        <v>2017-04-24</v>
      </c>
      <c r="AM1490" s="11">
        <f>IF(ISERROR(VLOOKUP(U1490,'ITWR Dump'!$A$2:$Y$5000,16,0)),0,(VLOOKUP(U1490,'ITWR Dump'!$A$2:$Y$5000,16,0)))</f>
        <v>0</v>
      </c>
      <c r="AN1490" s="11">
        <f>IF(ISERROR(VLOOKUP(U1490,'ITWR Dump'!$A$2:$Y$5000,18,0)),0,(VLOOKUP(U1490,'ITWR Dump'!$A$2:$Y$5000,18,0)))</f>
        <v>0</v>
      </c>
      <c r="AO1490" s="11">
        <f>IF(ISERROR(VLOOKUP(U1490,'ITWR Dump'!$A$2:$Y$5000,25,0)),0,(VLOOKUP('ILC Report'!U1490,'ITWR Dump'!$A$2:$Y$5000,25,0)))</f>
        <v>0</v>
      </c>
      <c r="AP1490" s="11">
        <f t="shared" si="654"/>
        <v>1</v>
      </c>
      <c r="AQ1490" s="26">
        <f t="shared" si="655"/>
        <v>0</v>
      </c>
      <c r="AR1490" s="26">
        <f t="shared" si="656"/>
        <v>0</v>
      </c>
      <c r="AS1490" s="26">
        <f t="shared" si="657"/>
        <v>0</v>
      </c>
      <c r="AT1490" s="26">
        <f t="shared" si="658"/>
        <v>0</v>
      </c>
      <c r="AU1490" s="26">
        <f t="shared" si="659"/>
        <v>0</v>
      </c>
      <c r="AV1490" s="26">
        <f t="shared" si="660"/>
        <v>0</v>
      </c>
      <c r="AW1490" s="11" t="s">
        <v>653</v>
      </c>
      <c r="AX1490" s="11" t="str">
        <f>VLOOKUP(L1490,Group!$A$2:$B$1000,2,0)</f>
        <v>Maintenance</v>
      </c>
      <c r="AY1490" s="11">
        <f>IF(ISERROR(VLOOKUP(U1490,'ITWR Dump'!$A$2:$Y$5000,15,0)),0,(VLOOKUP('ILC Report'!U1490,'ITWR Dump'!$A$2:$Y$5000,15,0)))</f>
        <v>0</v>
      </c>
      <c r="AZ1490" s="11" t="str">
        <f t="shared" si="661"/>
        <v>Yes</v>
      </c>
      <c r="BA1490" s="11" t="str">
        <f t="shared" si="662"/>
        <v>BKI</v>
      </c>
      <c r="BB1490" s="11" t="str">
        <f t="shared" si="663"/>
        <v>MN</v>
      </c>
      <c r="BC1490" s="11" t="str">
        <f t="shared" si="664"/>
        <v>No</v>
      </c>
    </row>
    <row r="1491" spans="1:55" x14ac:dyDescent="0.3">
      <c r="A1491" s="11" t="s">
        <v>696</v>
      </c>
      <c r="B1491" s="11" t="s">
        <v>1888</v>
      </c>
      <c r="C1491" s="11" t="s">
        <v>573</v>
      </c>
      <c r="D1491" s="11" t="s">
        <v>2670</v>
      </c>
      <c r="E1491" s="38" t="s">
        <v>2901</v>
      </c>
      <c r="F1491" s="11">
        <v>1</v>
      </c>
      <c r="G1491" s="40" t="s">
        <v>218</v>
      </c>
      <c r="H1491" s="11" t="str">
        <f t="shared" si="646"/>
        <v>Regular</v>
      </c>
      <c r="I1491" s="11" t="str">
        <f t="shared" si="638"/>
        <v>INDIA</v>
      </c>
      <c r="J1491" s="11" t="str">
        <f>IF(ISERROR(VLOOKUP(C1491,'WI Vs ASM'!$B$2:$E$1000,4,0)),0,(VLOOKUP(C1491,'WI Vs ASM'!$B$2:$E$1000,4,0)))</f>
        <v>Offshore</v>
      </c>
      <c r="K1491" s="11" t="str">
        <f>IF(ISERROR(VLOOKUP(C1491,'WI Vs ASM'!$B$2:$F$1000,5,0)),0,(VLOOKUP(C1491,'WI Vs ASM'!$B$2:$F$1000,5,0)))</f>
        <v>01-Fixed Price</v>
      </c>
      <c r="L1491" s="11" t="str">
        <f>IF(ISERROR(VLOOKUP(C1491,'WI Vs ASM'!$B$2:$D$1000,3,0)),0,(VLOOKUP(C1491,'WI Vs ASM'!$B$2:$D$1000,3,0)))</f>
        <v>01-Maintenance Offshore</v>
      </c>
      <c r="M1491" s="11" t="str">
        <f>IF(ISERROR(VLOOKUP(C1491,'WI Vs ASM'!$B$2:$I$1000,8,0)),0,(VLOOKUP(C1491,'WI Vs ASM'!$B$2:$I$1000,8,0)))</f>
        <v>Rahul Soman</v>
      </c>
      <c r="N1491" s="11" t="str">
        <f>IF(ISERROR(VLOOKUP(C1491,'WI Vs ASM'!$B$2:$G$1000,6,0)),0,(VLOOKUP(C1491,'WI Vs ASM'!$B$2:$G$1000,6,0)))</f>
        <v>Commercial</v>
      </c>
      <c r="O1491" s="11" t="str">
        <f>IF(ISERROR(VLOOKUP(C1491,'WI Vs ASM'!$B$2:$H$1000,7,0)),0,(VLOOKUP(C1491,'WI Vs ASM'!$B$2:$H$1000,7,0)))</f>
        <v>Commercial</v>
      </c>
      <c r="P1491" s="11" t="str">
        <f t="shared" si="639"/>
        <v>May-17</v>
      </c>
      <c r="Q1491" s="11" t="str">
        <f t="shared" si="640"/>
        <v>Q2</v>
      </c>
      <c r="R1491" s="11" t="str">
        <f>IF(ISERROR(VLOOKUP(C1491,'WI Vs ASM'!$B$2:$J$1000,9,0)),0,(VLOOKUP(C1491,'WI Vs ASM'!$B$2:$J$1000,9,0)))</f>
        <v>Jyothi Pai</v>
      </c>
      <c r="S1491" s="11" t="str">
        <f>IF(ISERROR(VLOOKUP(C1491,'WI Vs ASM'!$B$2:$K$1000,10,0)),0,(VLOOKUP(C1491,'WI Vs ASM'!$B$2:$K$1000,10,0)))</f>
        <v>Saju Bhaskaran</v>
      </c>
      <c r="T1491" s="11" t="str">
        <f>IF(ISERROR(VLOOKUP(C1491,'WI Vs ASM'!$B$2:$L$1000,11,0)),0,(VLOOKUP(C1491,'WI Vs ASM'!$B$2:$L$1000,11,0)))</f>
        <v>Sreekala Balasubramanian</v>
      </c>
      <c r="U1491" s="11" t="e">
        <f t="shared" si="647"/>
        <v>#VALUE!</v>
      </c>
      <c r="V1491" s="11" t="str">
        <f t="shared" si="641"/>
        <v>Yes</v>
      </c>
      <c r="W1491" s="11" t="str">
        <f t="shared" si="642"/>
        <v>No</v>
      </c>
      <c r="X1491" s="11" t="str">
        <f t="shared" si="643"/>
        <v>No</v>
      </c>
      <c r="Y1491" s="11" t="str">
        <f t="shared" si="644"/>
        <v>No</v>
      </c>
      <c r="Z1491" s="11" t="str">
        <f t="shared" si="645"/>
        <v>No</v>
      </c>
      <c r="AA1491" s="11" t="str">
        <f t="shared" si="648"/>
        <v>No</v>
      </c>
      <c r="AB1491" s="11">
        <f>IF(ISERROR(VLOOKUP(U1491,'ITWR Dump'!$A$2:$Y$5000,24,0)),0,(VLOOKUP('ILC Report'!U1491,'ITWR Dump'!$A$2:$Y$5000,24,0)))</f>
        <v>0</v>
      </c>
      <c r="AC1491" s="11" t="str">
        <f t="shared" si="649"/>
        <v>No</v>
      </c>
      <c r="AD1491" s="11" t="str">
        <f t="shared" si="650"/>
        <v/>
      </c>
      <c r="AE1491" s="11">
        <f>IF(ISERROR(VLOOKUP(U1491,'ITWR Dump'!$A$2:$Y$5000,13,0)),0,(VLOOKUP(U1491,'ITWR Dump'!$A$2:$Y$5000,13,0)))</f>
        <v>0</v>
      </c>
      <c r="AF1491" s="11">
        <f>IF(ISERROR(VLOOKUP(U1491,'ITWR Dump'!$A$2:$Y$5000,11,0)),0,(VLOOKUP(U1491,'ITWR Dump'!$A$2:$Y$5000,11,0)))</f>
        <v>0</v>
      </c>
      <c r="AG1491" s="11">
        <f>IF(ISERROR(VLOOKUP(U1491,'ITWR Dump'!$A$2:$Y$5000,2,0)),0,(VLOOKUP(U1491,'ITWR Dump'!$A$2:$Y$5000,2,0)))</f>
        <v>0</v>
      </c>
      <c r="AH1491" s="11">
        <f>IF(ISERROR(VLOOKUP(U1491,'ITWR Dump'!$A$2:$Y$5000,14,0)),0,(VLOOKUP(U1491,'ITWR Dump'!$A$2:$Y$5000,14,0)))</f>
        <v>0</v>
      </c>
      <c r="AI1491" s="11" t="str">
        <f t="shared" si="651"/>
        <v>01-Maintenance Offshore</v>
      </c>
      <c r="AJ1491" s="11" t="str">
        <f t="shared" si="652"/>
        <v>Offshore</v>
      </c>
      <c r="AK1491" s="11" t="str">
        <f>IF(ISERROR(VLOOKUP(A1491,'Team Data'!$C$2:$U$213,17,0)),0,(VLOOKUP(A1491,'Team Data'!$C$2:$U$213,17,0)))</f>
        <v>PRISM</v>
      </c>
      <c r="AL1491" s="11" t="str">
        <f t="shared" si="653"/>
        <v>2017-04-24</v>
      </c>
      <c r="AM1491" s="11">
        <f>IF(ISERROR(VLOOKUP(U1491,'ITWR Dump'!$A$2:$Y$5000,16,0)),0,(VLOOKUP(U1491,'ITWR Dump'!$A$2:$Y$5000,16,0)))</f>
        <v>0</v>
      </c>
      <c r="AN1491" s="11">
        <f>IF(ISERROR(VLOOKUP(U1491,'ITWR Dump'!$A$2:$Y$5000,18,0)),0,(VLOOKUP(U1491,'ITWR Dump'!$A$2:$Y$5000,18,0)))</f>
        <v>0</v>
      </c>
      <c r="AO1491" s="11">
        <f>IF(ISERROR(VLOOKUP(U1491,'ITWR Dump'!$A$2:$Y$5000,25,0)),0,(VLOOKUP('ILC Report'!U1491,'ITWR Dump'!$A$2:$Y$5000,25,0)))</f>
        <v>0</v>
      </c>
      <c r="AP1491" s="11">
        <f t="shared" si="654"/>
        <v>1</v>
      </c>
      <c r="AQ1491" s="26">
        <f t="shared" si="655"/>
        <v>0</v>
      </c>
      <c r="AR1491" s="26">
        <f t="shared" si="656"/>
        <v>0</v>
      </c>
      <c r="AS1491" s="26">
        <f t="shared" si="657"/>
        <v>0</v>
      </c>
      <c r="AT1491" s="26">
        <f t="shared" si="658"/>
        <v>0</v>
      </c>
      <c r="AU1491" s="26">
        <f t="shared" si="659"/>
        <v>0</v>
      </c>
      <c r="AV1491" s="26">
        <f t="shared" si="660"/>
        <v>0</v>
      </c>
      <c r="AW1491" s="11" t="s">
        <v>653</v>
      </c>
      <c r="AX1491" s="11" t="str">
        <f>VLOOKUP(L1491,Group!$A$2:$B$1000,2,0)</f>
        <v>Maintenance</v>
      </c>
      <c r="AY1491" s="11">
        <f>IF(ISERROR(VLOOKUP(U1491,'ITWR Dump'!$A$2:$Y$5000,15,0)),0,(VLOOKUP('ILC Report'!U1491,'ITWR Dump'!$A$2:$Y$5000,15,0)))</f>
        <v>0</v>
      </c>
      <c r="AZ1491" s="11" t="str">
        <f t="shared" si="661"/>
        <v>Yes</v>
      </c>
      <c r="BA1491" s="11" t="str">
        <f t="shared" si="662"/>
        <v>BKI</v>
      </c>
      <c r="BB1491" s="11" t="str">
        <f t="shared" si="663"/>
        <v>MN</v>
      </c>
      <c r="BC1491" s="11" t="str">
        <f t="shared" si="664"/>
        <v>No</v>
      </c>
    </row>
    <row r="1492" spans="1:55" x14ac:dyDescent="0.3">
      <c r="A1492" s="11" t="s">
        <v>696</v>
      </c>
      <c r="B1492" s="11" t="s">
        <v>1888</v>
      </c>
      <c r="C1492" s="11" t="s">
        <v>573</v>
      </c>
      <c r="D1492" s="11" t="s">
        <v>2671</v>
      </c>
      <c r="E1492" s="38" t="s">
        <v>2901</v>
      </c>
      <c r="F1492" s="11">
        <v>1</v>
      </c>
      <c r="G1492" s="40" t="s">
        <v>218</v>
      </c>
      <c r="H1492" s="11" t="str">
        <f t="shared" si="646"/>
        <v>Regular</v>
      </c>
      <c r="I1492" s="11" t="str">
        <f t="shared" si="638"/>
        <v>INDIA</v>
      </c>
      <c r="J1492" s="11" t="str">
        <f>IF(ISERROR(VLOOKUP(C1492,'WI Vs ASM'!$B$2:$E$1000,4,0)),0,(VLOOKUP(C1492,'WI Vs ASM'!$B$2:$E$1000,4,0)))</f>
        <v>Offshore</v>
      </c>
      <c r="K1492" s="11" t="str">
        <f>IF(ISERROR(VLOOKUP(C1492,'WI Vs ASM'!$B$2:$F$1000,5,0)),0,(VLOOKUP(C1492,'WI Vs ASM'!$B$2:$F$1000,5,0)))</f>
        <v>01-Fixed Price</v>
      </c>
      <c r="L1492" s="11" t="str">
        <f>IF(ISERROR(VLOOKUP(C1492,'WI Vs ASM'!$B$2:$D$1000,3,0)),0,(VLOOKUP(C1492,'WI Vs ASM'!$B$2:$D$1000,3,0)))</f>
        <v>01-Maintenance Offshore</v>
      </c>
      <c r="M1492" s="11" t="str">
        <f>IF(ISERROR(VLOOKUP(C1492,'WI Vs ASM'!$B$2:$I$1000,8,0)),0,(VLOOKUP(C1492,'WI Vs ASM'!$B$2:$I$1000,8,0)))</f>
        <v>Rahul Soman</v>
      </c>
      <c r="N1492" s="11" t="str">
        <f>IF(ISERROR(VLOOKUP(C1492,'WI Vs ASM'!$B$2:$G$1000,6,0)),0,(VLOOKUP(C1492,'WI Vs ASM'!$B$2:$G$1000,6,0)))</f>
        <v>Commercial</v>
      </c>
      <c r="O1492" s="11" t="str">
        <f>IF(ISERROR(VLOOKUP(C1492,'WI Vs ASM'!$B$2:$H$1000,7,0)),0,(VLOOKUP(C1492,'WI Vs ASM'!$B$2:$H$1000,7,0)))</f>
        <v>Commercial</v>
      </c>
      <c r="P1492" s="11" t="str">
        <f t="shared" si="639"/>
        <v>May-17</v>
      </c>
      <c r="Q1492" s="11" t="str">
        <f t="shared" si="640"/>
        <v>Q2</v>
      </c>
      <c r="R1492" s="11" t="str">
        <f>IF(ISERROR(VLOOKUP(C1492,'WI Vs ASM'!$B$2:$J$1000,9,0)),0,(VLOOKUP(C1492,'WI Vs ASM'!$B$2:$J$1000,9,0)))</f>
        <v>Jyothi Pai</v>
      </c>
      <c r="S1492" s="11" t="str">
        <f>IF(ISERROR(VLOOKUP(C1492,'WI Vs ASM'!$B$2:$K$1000,10,0)),0,(VLOOKUP(C1492,'WI Vs ASM'!$B$2:$K$1000,10,0)))</f>
        <v>Saju Bhaskaran</v>
      </c>
      <c r="T1492" s="11" t="str">
        <f>IF(ISERROR(VLOOKUP(C1492,'WI Vs ASM'!$B$2:$L$1000,11,0)),0,(VLOOKUP(C1492,'WI Vs ASM'!$B$2:$L$1000,11,0)))</f>
        <v>Sreekala Balasubramanian</v>
      </c>
      <c r="U1492" s="11" t="str">
        <f t="shared" si="647"/>
        <v>WR634402</v>
      </c>
      <c r="V1492" s="11" t="str">
        <f t="shared" si="641"/>
        <v>No</v>
      </c>
      <c r="W1492" s="11" t="str">
        <f t="shared" si="642"/>
        <v>Yes</v>
      </c>
      <c r="X1492" s="11" t="str">
        <f t="shared" si="643"/>
        <v>No</v>
      </c>
      <c r="Y1492" s="11" t="str">
        <f t="shared" si="644"/>
        <v>No</v>
      </c>
      <c r="Z1492" s="11" t="str">
        <f t="shared" si="645"/>
        <v>No</v>
      </c>
      <c r="AA1492" s="11" t="str">
        <f t="shared" si="648"/>
        <v>No</v>
      </c>
      <c r="AB1492" s="11">
        <f>IF(ISERROR(VLOOKUP(U1492,'ITWR Dump'!$A$2:$Y$5000,24,0)),0,(VLOOKUP('ILC Report'!U1492,'ITWR Dump'!$A$2:$Y$5000,24,0)))</f>
        <v>0</v>
      </c>
      <c r="AC1492" s="11" t="str">
        <f t="shared" si="649"/>
        <v>No</v>
      </c>
      <c r="AD1492" s="11" t="str">
        <f t="shared" si="650"/>
        <v/>
      </c>
      <c r="AE1492" s="11">
        <f>IF(ISERROR(VLOOKUP(U1492,'ITWR Dump'!$A$2:$Y$5000,13,0)),0,(VLOOKUP(U1492,'ITWR Dump'!$A$2:$Y$5000,13,0)))</f>
        <v>0</v>
      </c>
      <c r="AF1492" s="11">
        <f>IF(ISERROR(VLOOKUP(U1492,'ITWR Dump'!$A$2:$Y$5000,11,0)),0,(VLOOKUP(U1492,'ITWR Dump'!$A$2:$Y$5000,11,0)))</f>
        <v>0</v>
      </c>
      <c r="AG1492" s="11">
        <f>IF(ISERROR(VLOOKUP(U1492,'ITWR Dump'!$A$2:$Y$5000,2,0)),0,(VLOOKUP(U1492,'ITWR Dump'!$A$2:$Y$5000,2,0)))</f>
        <v>0</v>
      </c>
      <c r="AH1492" s="11">
        <f>IF(ISERROR(VLOOKUP(U1492,'ITWR Dump'!$A$2:$Y$5000,14,0)),0,(VLOOKUP(U1492,'ITWR Dump'!$A$2:$Y$5000,14,0)))</f>
        <v>0</v>
      </c>
      <c r="AI1492" s="11" t="str">
        <f t="shared" si="651"/>
        <v>01-Maintenance Offshore</v>
      </c>
      <c r="AJ1492" s="11" t="str">
        <f t="shared" si="652"/>
        <v>Offshore</v>
      </c>
      <c r="AK1492" s="11" t="str">
        <f>IF(ISERROR(VLOOKUP(A1492,'Team Data'!$C$2:$U$213,17,0)),0,(VLOOKUP(A1492,'Team Data'!$C$2:$U$213,17,0)))</f>
        <v>PRISM</v>
      </c>
      <c r="AL1492" s="11" t="str">
        <f t="shared" si="653"/>
        <v>2017-04-24</v>
      </c>
      <c r="AM1492" s="11">
        <f>IF(ISERROR(VLOOKUP(U1492,'ITWR Dump'!$A$2:$Y$5000,16,0)),0,(VLOOKUP(U1492,'ITWR Dump'!$A$2:$Y$5000,16,0)))</f>
        <v>0</v>
      </c>
      <c r="AN1492" s="11">
        <f>IF(ISERROR(VLOOKUP(U1492,'ITWR Dump'!$A$2:$Y$5000,18,0)),0,(VLOOKUP(U1492,'ITWR Dump'!$A$2:$Y$5000,18,0)))</f>
        <v>0</v>
      </c>
      <c r="AO1492" s="11">
        <f>IF(ISERROR(VLOOKUP(U1492,'ITWR Dump'!$A$2:$Y$5000,25,0)),0,(VLOOKUP('ILC Report'!U1492,'ITWR Dump'!$A$2:$Y$5000,25,0)))</f>
        <v>0</v>
      </c>
      <c r="AP1492" s="11">
        <f t="shared" si="654"/>
        <v>0</v>
      </c>
      <c r="AQ1492" s="26">
        <f t="shared" si="655"/>
        <v>0</v>
      </c>
      <c r="AR1492" s="26">
        <f t="shared" si="656"/>
        <v>0</v>
      </c>
      <c r="AS1492" s="26">
        <f t="shared" si="657"/>
        <v>0</v>
      </c>
      <c r="AT1492" s="26">
        <f t="shared" si="658"/>
        <v>0</v>
      </c>
      <c r="AU1492" s="26">
        <f t="shared" si="659"/>
        <v>0</v>
      </c>
      <c r="AV1492" s="26">
        <f t="shared" si="660"/>
        <v>0</v>
      </c>
      <c r="AW1492" s="11" t="s">
        <v>653</v>
      </c>
      <c r="AX1492" s="11" t="str">
        <f>VLOOKUP(L1492,Group!$A$2:$B$1000,2,0)</f>
        <v>Maintenance</v>
      </c>
      <c r="AY1492" s="11">
        <f>IF(ISERROR(VLOOKUP(U1492,'ITWR Dump'!$A$2:$Y$5000,15,0)),0,(VLOOKUP('ILC Report'!U1492,'ITWR Dump'!$A$2:$Y$5000,15,0)))</f>
        <v>0</v>
      </c>
      <c r="AZ1492" s="11" t="str">
        <f t="shared" si="661"/>
        <v>Yes</v>
      </c>
      <c r="BA1492" s="11" t="str">
        <f t="shared" si="662"/>
        <v>BKI</v>
      </c>
      <c r="BB1492" s="11" t="str">
        <f t="shared" si="663"/>
        <v>MN</v>
      </c>
      <c r="BC1492" s="11" t="str">
        <f t="shared" si="664"/>
        <v>No</v>
      </c>
    </row>
    <row r="1493" spans="1:55" x14ac:dyDescent="0.3">
      <c r="A1493" s="11" t="s">
        <v>696</v>
      </c>
      <c r="B1493" s="11" t="s">
        <v>1888</v>
      </c>
      <c r="C1493" s="11" t="s">
        <v>559</v>
      </c>
      <c r="D1493" s="11" t="s">
        <v>2672</v>
      </c>
      <c r="E1493" s="38" t="s">
        <v>2902</v>
      </c>
      <c r="F1493" s="11">
        <v>1.5</v>
      </c>
      <c r="G1493" s="40" t="s">
        <v>218</v>
      </c>
      <c r="H1493" s="11" t="str">
        <f t="shared" si="646"/>
        <v>Regular</v>
      </c>
      <c r="I1493" s="11" t="str">
        <f t="shared" si="638"/>
        <v>INDIA</v>
      </c>
      <c r="J1493" s="11" t="str">
        <f>IF(ISERROR(VLOOKUP(C1493,'WI Vs ASM'!$B$2:$E$1000,4,0)),0,(VLOOKUP(C1493,'WI Vs ASM'!$B$2:$E$1000,4,0)))</f>
        <v>Offshore</v>
      </c>
      <c r="K1493" s="11" t="str">
        <f>IF(ISERROR(VLOOKUP(C1493,'WI Vs ASM'!$B$2:$F$1000,5,0)),0,(VLOOKUP(C1493,'WI Vs ASM'!$B$2:$F$1000,5,0)))</f>
        <v>01-Fixed Price</v>
      </c>
      <c r="L1493" s="11" t="str">
        <f>IF(ISERROR(VLOOKUP(C1493,'WI Vs ASM'!$B$2:$D$1000,3,0)),0,(VLOOKUP(C1493,'WI Vs ASM'!$B$2:$D$1000,3,0)))</f>
        <v>01-Maintenance Offshore</v>
      </c>
      <c r="M1493" s="11" t="str">
        <f>IF(ISERROR(VLOOKUP(C1493,'WI Vs ASM'!$B$2:$I$1000,8,0)),0,(VLOOKUP(C1493,'WI Vs ASM'!$B$2:$I$1000,8,0)))</f>
        <v>Rahul Soman</v>
      </c>
      <c r="N1493" s="11" t="str">
        <f>IF(ISERROR(VLOOKUP(C1493,'WI Vs ASM'!$B$2:$G$1000,6,0)),0,(VLOOKUP(C1493,'WI Vs ASM'!$B$2:$G$1000,6,0)))</f>
        <v>CIS</v>
      </c>
      <c r="O1493" s="11" t="str">
        <f>IF(ISERROR(VLOOKUP(C1493,'WI Vs ASM'!$B$2:$H$1000,7,0)),0,(VLOOKUP(C1493,'WI Vs ASM'!$B$2:$H$1000,7,0)))</f>
        <v>CIS</v>
      </c>
      <c r="P1493" s="11" t="str">
        <f t="shared" si="639"/>
        <v>May-17</v>
      </c>
      <c r="Q1493" s="11" t="str">
        <f t="shared" si="640"/>
        <v>Q2</v>
      </c>
      <c r="R1493" s="11" t="str">
        <f>IF(ISERROR(VLOOKUP(C1493,'WI Vs ASM'!$B$2:$J$1000,9,0)),0,(VLOOKUP(C1493,'WI Vs ASM'!$B$2:$J$1000,9,0)))</f>
        <v>Jyothi Pai</v>
      </c>
      <c r="S1493" s="11" t="str">
        <f>IF(ISERROR(VLOOKUP(C1493,'WI Vs ASM'!$B$2:$K$1000,10,0)),0,(VLOOKUP(C1493,'WI Vs ASM'!$B$2:$K$1000,10,0)))</f>
        <v>Saju Bhaskaran</v>
      </c>
      <c r="T1493" s="11" t="str">
        <f>IF(ISERROR(VLOOKUP(C1493,'WI Vs ASM'!$B$2:$L$1000,11,0)),0,(VLOOKUP(C1493,'WI Vs ASM'!$B$2:$L$1000,11,0)))</f>
        <v>Sreekala Balasubramanian</v>
      </c>
      <c r="U1493" s="11" t="e">
        <f t="shared" si="647"/>
        <v>#VALUE!</v>
      </c>
      <c r="V1493" s="11" t="str">
        <f t="shared" si="641"/>
        <v>No</v>
      </c>
      <c r="W1493" s="11" t="str">
        <f t="shared" si="642"/>
        <v>Yes</v>
      </c>
      <c r="X1493" s="11" t="str">
        <f t="shared" si="643"/>
        <v>No</v>
      </c>
      <c r="Y1493" s="11" t="str">
        <f t="shared" si="644"/>
        <v>No</v>
      </c>
      <c r="Z1493" s="11" t="str">
        <f t="shared" si="645"/>
        <v>No</v>
      </c>
      <c r="AA1493" s="11" t="str">
        <f t="shared" si="648"/>
        <v>No</v>
      </c>
      <c r="AB1493" s="11">
        <f>IF(ISERROR(VLOOKUP(U1493,'ITWR Dump'!$A$2:$Y$5000,24,0)),0,(VLOOKUP('ILC Report'!U1493,'ITWR Dump'!$A$2:$Y$5000,24,0)))</f>
        <v>0</v>
      </c>
      <c r="AC1493" s="11" t="str">
        <f t="shared" si="649"/>
        <v>No</v>
      </c>
      <c r="AD1493" s="11" t="str">
        <f t="shared" si="650"/>
        <v/>
      </c>
      <c r="AE1493" s="11">
        <f>IF(ISERROR(VLOOKUP(U1493,'ITWR Dump'!$A$2:$Y$5000,13,0)),0,(VLOOKUP(U1493,'ITWR Dump'!$A$2:$Y$5000,13,0)))</f>
        <v>0</v>
      </c>
      <c r="AF1493" s="11">
        <f>IF(ISERROR(VLOOKUP(U1493,'ITWR Dump'!$A$2:$Y$5000,11,0)),0,(VLOOKUP(U1493,'ITWR Dump'!$A$2:$Y$5000,11,0)))</f>
        <v>0</v>
      </c>
      <c r="AG1493" s="11">
        <f>IF(ISERROR(VLOOKUP(U1493,'ITWR Dump'!$A$2:$Y$5000,2,0)),0,(VLOOKUP(U1493,'ITWR Dump'!$A$2:$Y$5000,2,0)))</f>
        <v>0</v>
      </c>
      <c r="AH1493" s="11">
        <f>IF(ISERROR(VLOOKUP(U1493,'ITWR Dump'!$A$2:$Y$5000,14,0)),0,(VLOOKUP(U1493,'ITWR Dump'!$A$2:$Y$5000,14,0)))</f>
        <v>0</v>
      </c>
      <c r="AI1493" s="11" t="str">
        <f t="shared" si="651"/>
        <v>01-Maintenance Offshore</v>
      </c>
      <c r="AJ1493" s="11" t="str">
        <f t="shared" si="652"/>
        <v>Offshore</v>
      </c>
      <c r="AK1493" s="11" t="str">
        <f>IF(ISERROR(VLOOKUP(A1493,'Team Data'!$C$2:$U$213,17,0)),0,(VLOOKUP(A1493,'Team Data'!$C$2:$U$213,17,0)))</f>
        <v>PRISM</v>
      </c>
      <c r="AL1493" s="11" t="str">
        <f t="shared" si="653"/>
        <v>2017-04-24</v>
      </c>
      <c r="AM1493" s="11">
        <f>IF(ISERROR(VLOOKUP(U1493,'ITWR Dump'!$A$2:$Y$5000,16,0)),0,(VLOOKUP(U1493,'ITWR Dump'!$A$2:$Y$5000,16,0)))</f>
        <v>0</v>
      </c>
      <c r="AN1493" s="11">
        <f>IF(ISERROR(VLOOKUP(U1493,'ITWR Dump'!$A$2:$Y$5000,18,0)),0,(VLOOKUP(U1493,'ITWR Dump'!$A$2:$Y$5000,18,0)))</f>
        <v>0</v>
      </c>
      <c r="AO1493" s="11">
        <f>IF(ISERROR(VLOOKUP(U1493,'ITWR Dump'!$A$2:$Y$5000,25,0)),0,(VLOOKUP('ILC Report'!U1493,'ITWR Dump'!$A$2:$Y$5000,25,0)))</f>
        <v>0</v>
      </c>
      <c r="AP1493" s="11">
        <f t="shared" si="654"/>
        <v>0</v>
      </c>
      <c r="AQ1493" s="26">
        <f t="shared" si="655"/>
        <v>0</v>
      </c>
      <c r="AR1493" s="26">
        <f t="shared" si="656"/>
        <v>0</v>
      </c>
      <c r="AS1493" s="26">
        <f t="shared" si="657"/>
        <v>0</v>
      </c>
      <c r="AT1493" s="26">
        <f t="shared" si="658"/>
        <v>0</v>
      </c>
      <c r="AU1493" s="26">
        <f t="shared" si="659"/>
        <v>0</v>
      </c>
      <c r="AV1493" s="26">
        <f t="shared" si="660"/>
        <v>0</v>
      </c>
      <c r="AW1493" s="11" t="s">
        <v>653</v>
      </c>
      <c r="AX1493" s="11" t="str">
        <f>VLOOKUP(L1493,Group!$A$2:$B$1000,2,0)</f>
        <v>Maintenance</v>
      </c>
      <c r="AY1493" s="11">
        <f>IF(ISERROR(VLOOKUP(U1493,'ITWR Dump'!$A$2:$Y$5000,15,0)),0,(VLOOKUP('ILC Report'!U1493,'ITWR Dump'!$A$2:$Y$5000,15,0)))</f>
        <v>0</v>
      </c>
      <c r="AZ1493" s="11" t="str">
        <f t="shared" si="661"/>
        <v>No</v>
      </c>
      <c r="BA1493" s="11" t="str">
        <f t="shared" si="662"/>
        <v>BKI</v>
      </c>
      <c r="BB1493" s="11" t="str">
        <f t="shared" si="663"/>
        <v>MN</v>
      </c>
      <c r="BC1493" s="11" t="str">
        <f t="shared" si="664"/>
        <v>No</v>
      </c>
    </row>
    <row r="1494" spans="1:55" x14ac:dyDescent="0.3">
      <c r="A1494" s="11" t="s">
        <v>696</v>
      </c>
      <c r="B1494" s="11" t="s">
        <v>1888</v>
      </c>
      <c r="C1494" s="11" t="s">
        <v>559</v>
      </c>
      <c r="D1494" s="11" t="s">
        <v>2533</v>
      </c>
      <c r="E1494" s="38" t="s">
        <v>2902</v>
      </c>
      <c r="F1494" s="11">
        <v>9</v>
      </c>
      <c r="G1494" s="40" t="s">
        <v>218</v>
      </c>
      <c r="H1494" s="11" t="str">
        <f t="shared" si="646"/>
        <v>Regular</v>
      </c>
      <c r="I1494" s="11" t="str">
        <f t="shared" si="638"/>
        <v>INDIA</v>
      </c>
      <c r="J1494" s="11" t="str">
        <f>IF(ISERROR(VLOOKUP(C1494,'WI Vs ASM'!$B$2:$E$1000,4,0)),0,(VLOOKUP(C1494,'WI Vs ASM'!$B$2:$E$1000,4,0)))</f>
        <v>Offshore</v>
      </c>
      <c r="K1494" s="11" t="str">
        <f>IF(ISERROR(VLOOKUP(C1494,'WI Vs ASM'!$B$2:$F$1000,5,0)),0,(VLOOKUP(C1494,'WI Vs ASM'!$B$2:$F$1000,5,0)))</f>
        <v>01-Fixed Price</v>
      </c>
      <c r="L1494" s="11" t="str">
        <f>IF(ISERROR(VLOOKUP(C1494,'WI Vs ASM'!$B$2:$D$1000,3,0)),0,(VLOOKUP(C1494,'WI Vs ASM'!$B$2:$D$1000,3,0)))</f>
        <v>01-Maintenance Offshore</v>
      </c>
      <c r="M1494" s="11" t="str">
        <f>IF(ISERROR(VLOOKUP(C1494,'WI Vs ASM'!$B$2:$I$1000,8,0)),0,(VLOOKUP(C1494,'WI Vs ASM'!$B$2:$I$1000,8,0)))</f>
        <v>Rahul Soman</v>
      </c>
      <c r="N1494" s="11" t="str">
        <f>IF(ISERROR(VLOOKUP(C1494,'WI Vs ASM'!$B$2:$G$1000,6,0)),0,(VLOOKUP(C1494,'WI Vs ASM'!$B$2:$G$1000,6,0)))</f>
        <v>CIS</v>
      </c>
      <c r="O1494" s="11" t="str">
        <f>IF(ISERROR(VLOOKUP(C1494,'WI Vs ASM'!$B$2:$H$1000,7,0)),0,(VLOOKUP(C1494,'WI Vs ASM'!$B$2:$H$1000,7,0)))</f>
        <v>CIS</v>
      </c>
      <c r="P1494" s="11" t="str">
        <f t="shared" si="639"/>
        <v>May-17</v>
      </c>
      <c r="Q1494" s="11" t="str">
        <f t="shared" si="640"/>
        <v>Q2</v>
      </c>
      <c r="R1494" s="11" t="str">
        <f>IF(ISERROR(VLOOKUP(C1494,'WI Vs ASM'!$B$2:$J$1000,9,0)),0,(VLOOKUP(C1494,'WI Vs ASM'!$B$2:$J$1000,9,0)))</f>
        <v>Jyothi Pai</v>
      </c>
      <c r="S1494" s="11" t="str">
        <f>IF(ISERROR(VLOOKUP(C1494,'WI Vs ASM'!$B$2:$K$1000,10,0)),0,(VLOOKUP(C1494,'WI Vs ASM'!$B$2:$K$1000,10,0)))</f>
        <v>Saju Bhaskaran</v>
      </c>
      <c r="T1494" s="11" t="str">
        <f>IF(ISERROR(VLOOKUP(C1494,'WI Vs ASM'!$B$2:$L$1000,11,0)),0,(VLOOKUP(C1494,'WI Vs ASM'!$B$2:$L$1000,11,0)))</f>
        <v>Sreekala Balasubramanian</v>
      </c>
      <c r="U1494" s="11" t="e">
        <f t="shared" si="647"/>
        <v>#VALUE!</v>
      </c>
      <c r="V1494" s="11" t="str">
        <f t="shared" si="641"/>
        <v>Yes</v>
      </c>
      <c r="W1494" s="11" t="str">
        <f t="shared" si="642"/>
        <v>No</v>
      </c>
      <c r="X1494" s="11" t="str">
        <f t="shared" si="643"/>
        <v>No</v>
      </c>
      <c r="Y1494" s="11" t="str">
        <f t="shared" si="644"/>
        <v>No</v>
      </c>
      <c r="Z1494" s="11" t="str">
        <f t="shared" si="645"/>
        <v>No</v>
      </c>
      <c r="AA1494" s="11" t="str">
        <f t="shared" si="648"/>
        <v>No</v>
      </c>
      <c r="AB1494" s="11">
        <f>IF(ISERROR(VLOOKUP(U1494,'ITWR Dump'!$A$2:$Y$5000,24,0)),0,(VLOOKUP('ILC Report'!U1494,'ITWR Dump'!$A$2:$Y$5000,24,0)))</f>
        <v>0</v>
      </c>
      <c r="AC1494" s="11" t="str">
        <f t="shared" si="649"/>
        <v>No</v>
      </c>
      <c r="AD1494" s="11" t="str">
        <f t="shared" si="650"/>
        <v/>
      </c>
      <c r="AE1494" s="11">
        <f>IF(ISERROR(VLOOKUP(U1494,'ITWR Dump'!$A$2:$Y$5000,13,0)),0,(VLOOKUP(U1494,'ITWR Dump'!$A$2:$Y$5000,13,0)))</f>
        <v>0</v>
      </c>
      <c r="AF1494" s="11">
        <f>IF(ISERROR(VLOOKUP(U1494,'ITWR Dump'!$A$2:$Y$5000,11,0)),0,(VLOOKUP(U1494,'ITWR Dump'!$A$2:$Y$5000,11,0)))</f>
        <v>0</v>
      </c>
      <c r="AG1494" s="11">
        <f>IF(ISERROR(VLOOKUP(U1494,'ITWR Dump'!$A$2:$Y$5000,2,0)),0,(VLOOKUP(U1494,'ITWR Dump'!$A$2:$Y$5000,2,0)))</f>
        <v>0</v>
      </c>
      <c r="AH1494" s="11">
        <f>IF(ISERROR(VLOOKUP(U1494,'ITWR Dump'!$A$2:$Y$5000,14,0)),0,(VLOOKUP(U1494,'ITWR Dump'!$A$2:$Y$5000,14,0)))</f>
        <v>0</v>
      </c>
      <c r="AI1494" s="11" t="str">
        <f t="shared" si="651"/>
        <v>01-Maintenance Offshore</v>
      </c>
      <c r="AJ1494" s="11" t="str">
        <f t="shared" si="652"/>
        <v>Offshore</v>
      </c>
      <c r="AK1494" s="11" t="str">
        <f>IF(ISERROR(VLOOKUP(A1494,'Team Data'!$C$2:$U$213,17,0)),0,(VLOOKUP(A1494,'Team Data'!$C$2:$U$213,17,0)))</f>
        <v>PRISM</v>
      </c>
      <c r="AL1494" s="11" t="str">
        <f t="shared" si="653"/>
        <v>2017-04-24</v>
      </c>
      <c r="AM1494" s="11">
        <f>IF(ISERROR(VLOOKUP(U1494,'ITWR Dump'!$A$2:$Y$5000,16,0)),0,(VLOOKUP(U1494,'ITWR Dump'!$A$2:$Y$5000,16,0)))</f>
        <v>0</v>
      </c>
      <c r="AN1494" s="11">
        <f>IF(ISERROR(VLOOKUP(U1494,'ITWR Dump'!$A$2:$Y$5000,18,0)),0,(VLOOKUP(U1494,'ITWR Dump'!$A$2:$Y$5000,18,0)))</f>
        <v>0</v>
      </c>
      <c r="AO1494" s="11">
        <f>IF(ISERROR(VLOOKUP(U1494,'ITWR Dump'!$A$2:$Y$5000,25,0)),0,(VLOOKUP('ILC Report'!U1494,'ITWR Dump'!$A$2:$Y$5000,25,0)))</f>
        <v>0</v>
      </c>
      <c r="AP1494" s="11">
        <f t="shared" si="654"/>
        <v>1</v>
      </c>
      <c r="AQ1494" s="26">
        <f t="shared" si="655"/>
        <v>0</v>
      </c>
      <c r="AR1494" s="26">
        <f t="shared" si="656"/>
        <v>0</v>
      </c>
      <c r="AS1494" s="26">
        <f t="shared" si="657"/>
        <v>0</v>
      </c>
      <c r="AT1494" s="26">
        <f t="shared" si="658"/>
        <v>0</v>
      </c>
      <c r="AU1494" s="26">
        <f t="shared" si="659"/>
        <v>0</v>
      </c>
      <c r="AV1494" s="26">
        <f t="shared" si="660"/>
        <v>0</v>
      </c>
      <c r="AW1494" s="11" t="s">
        <v>653</v>
      </c>
      <c r="AX1494" s="11" t="str">
        <f>VLOOKUP(L1494,Group!$A$2:$B$1000,2,0)</f>
        <v>Maintenance</v>
      </c>
      <c r="AY1494" s="11">
        <f>IF(ISERROR(VLOOKUP(U1494,'ITWR Dump'!$A$2:$Y$5000,15,0)),0,(VLOOKUP('ILC Report'!U1494,'ITWR Dump'!$A$2:$Y$5000,15,0)))</f>
        <v>0</v>
      </c>
      <c r="AZ1494" s="11" t="str">
        <f t="shared" si="661"/>
        <v>Yes</v>
      </c>
      <c r="BA1494" s="11" t="str">
        <f t="shared" si="662"/>
        <v>BKI</v>
      </c>
      <c r="BB1494" s="11" t="str">
        <f t="shared" si="663"/>
        <v>MN</v>
      </c>
      <c r="BC1494" s="11" t="str">
        <f t="shared" si="664"/>
        <v>No</v>
      </c>
    </row>
    <row r="1495" spans="1:55" x14ac:dyDescent="0.3">
      <c r="A1495" s="11" t="s">
        <v>696</v>
      </c>
      <c r="B1495" s="11" t="s">
        <v>1888</v>
      </c>
      <c r="C1495" s="11" t="s">
        <v>559</v>
      </c>
      <c r="D1495" s="11" t="s">
        <v>2536</v>
      </c>
      <c r="E1495" s="38" t="s">
        <v>2902</v>
      </c>
      <c r="F1495" s="11">
        <v>7</v>
      </c>
      <c r="G1495" s="40" t="s">
        <v>218</v>
      </c>
      <c r="H1495" s="11" t="str">
        <f t="shared" si="646"/>
        <v>Regular</v>
      </c>
      <c r="I1495" s="11" t="str">
        <f t="shared" si="638"/>
        <v>INDIA</v>
      </c>
      <c r="J1495" s="11" t="str">
        <f>IF(ISERROR(VLOOKUP(C1495,'WI Vs ASM'!$B$2:$E$1000,4,0)),0,(VLOOKUP(C1495,'WI Vs ASM'!$B$2:$E$1000,4,0)))</f>
        <v>Offshore</v>
      </c>
      <c r="K1495" s="11" t="str">
        <f>IF(ISERROR(VLOOKUP(C1495,'WI Vs ASM'!$B$2:$F$1000,5,0)),0,(VLOOKUP(C1495,'WI Vs ASM'!$B$2:$F$1000,5,0)))</f>
        <v>01-Fixed Price</v>
      </c>
      <c r="L1495" s="11" t="str">
        <f>IF(ISERROR(VLOOKUP(C1495,'WI Vs ASM'!$B$2:$D$1000,3,0)),0,(VLOOKUP(C1495,'WI Vs ASM'!$B$2:$D$1000,3,0)))</f>
        <v>01-Maintenance Offshore</v>
      </c>
      <c r="M1495" s="11" t="str">
        <f>IF(ISERROR(VLOOKUP(C1495,'WI Vs ASM'!$B$2:$I$1000,8,0)),0,(VLOOKUP(C1495,'WI Vs ASM'!$B$2:$I$1000,8,0)))</f>
        <v>Rahul Soman</v>
      </c>
      <c r="N1495" s="11" t="str">
        <f>IF(ISERROR(VLOOKUP(C1495,'WI Vs ASM'!$B$2:$G$1000,6,0)),0,(VLOOKUP(C1495,'WI Vs ASM'!$B$2:$G$1000,6,0)))</f>
        <v>CIS</v>
      </c>
      <c r="O1495" s="11" t="str">
        <f>IF(ISERROR(VLOOKUP(C1495,'WI Vs ASM'!$B$2:$H$1000,7,0)),0,(VLOOKUP(C1495,'WI Vs ASM'!$B$2:$H$1000,7,0)))</f>
        <v>CIS</v>
      </c>
      <c r="P1495" s="11" t="str">
        <f t="shared" si="639"/>
        <v>May-17</v>
      </c>
      <c r="Q1495" s="11" t="str">
        <f t="shared" si="640"/>
        <v>Q2</v>
      </c>
      <c r="R1495" s="11" t="str">
        <f>IF(ISERROR(VLOOKUP(C1495,'WI Vs ASM'!$B$2:$J$1000,9,0)),0,(VLOOKUP(C1495,'WI Vs ASM'!$B$2:$J$1000,9,0)))</f>
        <v>Jyothi Pai</v>
      </c>
      <c r="S1495" s="11" t="str">
        <f>IF(ISERROR(VLOOKUP(C1495,'WI Vs ASM'!$B$2:$K$1000,10,0)),0,(VLOOKUP(C1495,'WI Vs ASM'!$B$2:$K$1000,10,0)))</f>
        <v>Saju Bhaskaran</v>
      </c>
      <c r="T1495" s="11" t="str">
        <f>IF(ISERROR(VLOOKUP(C1495,'WI Vs ASM'!$B$2:$L$1000,11,0)),0,(VLOOKUP(C1495,'WI Vs ASM'!$B$2:$L$1000,11,0)))</f>
        <v>Sreekala Balasubramanian</v>
      </c>
      <c r="U1495" s="11" t="e">
        <f t="shared" si="647"/>
        <v>#VALUE!</v>
      </c>
      <c r="V1495" s="11" t="str">
        <f t="shared" si="641"/>
        <v>Yes</v>
      </c>
      <c r="W1495" s="11" t="str">
        <f t="shared" si="642"/>
        <v>No</v>
      </c>
      <c r="X1495" s="11" t="str">
        <f t="shared" si="643"/>
        <v>No</v>
      </c>
      <c r="Y1495" s="11" t="str">
        <f t="shared" si="644"/>
        <v>No</v>
      </c>
      <c r="Z1495" s="11" t="str">
        <f t="shared" si="645"/>
        <v>No</v>
      </c>
      <c r="AA1495" s="11" t="str">
        <f t="shared" si="648"/>
        <v>No</v>
      </c>
      <c r="AB1495" s="11">
        <f>IF(ISERROR(VLOOKUP(U1495,'ITWR Dump'!$A$2:$Y$5000,24,0)),0,(VLOOKUP('ILC Report'!U1495,'ITWR Dump'!$A$2:$Y$5000,24,0)))</f>
        <v>0</v>
      </c>
      <c r="AC1495" s="11" t="str">
        <f t="shared" si="649"/>
        <v>No</v>
      </c>
      <c r="AD1495" s="11" t="str">
        <f t="shared" si="650"/>
        <v/>
      </c>
      <c r="AE1495" s="11">
        <f>IF(ISERROR(VLOOKUP(U1495,'ITWR Dump'!$A$2:$Y$5000,13,0)),0,(VLOOKUP(U1495,'ITWR Dump'!$A$2:$Y$5000,13,0)))</f>
        <v>0</v>
      </c>
      <c r="AF1495" s="11">
        <f>IF(ISERROR(VLOOKUP(U1495,'ITWR Dump'!$A$2:$Y$5000,11,0)),0,(VLOOKUP(U1495,'ITWR Dump'!$A$2:$Y$5000,11,0)))</f>
        <v>0</v>
      </c>
      <c r="AG1495" s="11">
        <f>IF(ISERROR(VLOOKUP(U1495,'ITWR Dump'!$A$2:$Y$5000,2,0)),0,(VLOOKUP(U1495,'ITWR Dump'!$A$2:$Y$5000,2,0)))</f>
        <v>0</v>
      </c>
      <c r="AH1495" s="11">
        <f>IF(ISERROR(VLOOKUP(U1495,'ITWR Dump'!$A$2:$Y$5000,14,0)),0,(VLOOKUP(U1495,'ITWR Dump'!$A$2:$Y$5000,14,0)))</f>
        <v>0</v>
      </c>
      <c r="AI1495" s="11" t="str">
        <f t="shared" si="651"/>
        <v>01-Maintenance Offshore</v>
      </c>
      <c r="AJ1495" s="11" t="str">
        <f t="shared" si="652"/>
        <v>Offshore</v>
      </c>
      <c r="AK1495" s="11" t="str">
        <f>IF(ISERROR(VLOOKUP(A1495,'Team Data'!$C$2:$U$213,17,0)),0,(VLOOKUP(A1495,'Team Data'!$C$2:$U$213,17,0)))</f>
        <v>PRISM</v>
      </c>
      <c r="AL1495" s="11" t="str">
        <f t="shared" si="653"/>
        <v>2017-04-24</v>
      </c>
      <c r="AM1495" s="11">
        <f>IF(ISERROR(VLOOKUP(U1495,'ITWR Dump'!$A$2:$Y$5000,16,0)),0,(VLOOKUP(U1495,'ITWR Dump'!$A$2:$Y$5000,16,0)))</f>
        <v>0</v>
      </c>
      <c r="AN1495" s="11">
        <f>IF(ISERROR(VLOOKUP(U1495,'ITWR Dump'!$A$2:$Y$5000,18,0)),0,(VLOOKUP(U1495,'ITWR Dump'!$A$2:$Y$5000,18,0)))</f>
        <v>0</v>
      </c>
      <c r="AO1495" s="11">
        <f>IF(ISERROR(VLOOKUP(U1495,'ITWR Dump'!$A$2:$Y$5000,25,0)),0,(VLOOKUP('ILC Report'!U1495,'ITWR Dump'!$A$2:$Y$5000,25,0)))</f>
        <v>0</v>
      </c>
      <c r="AP1495" s="11">
        <f t="shared" si="654"/>
        <v>1</v>
      </c>
      <c r="AQ1495" s="26">
        <f t="shared" si="655"/>
        <v>0</v>
      </c>
      <c r="AR1495" s="26">
        <f t="shared" si="656"/>
        <v>0</v>
      </c>
      <c r="AS1495" s="26">
        <f t="shared" si="657"/>
        <v>0</v>
      </c>
      <c r="AT1495" s="26">
        <f t="shared" si="658"/>
        <v>0</v>
      </c>
      <c r="AU1495" s="26">
        <f t="shared" si="659"/>
        <v>0</v>
      </c>
      <c r="AV1495" s="26">
        <f t="shared" si="660"/>
        <v>0</v>
      </c>
      <c r="AW1495" s="11" t="s">
        <v>653</v>
      </c>
      <c r="AX1495" s="11" t="str">
        <f>VLOOKUP(L1495,Group!$A$2:$B$1000,2,0)</f>
        <v>Maintenance</v>
      </c>
      <c r="AY1495" s="11">
        <f>IF(ISERROR(VLOOKUP(U1495,'ITWR Dump'!$A$2:$Y$5000,15,0)),0,(VLOOKUP('ILC Report'!U1495,'ITWR Dump'!$A$2:$Y$5000,15,0)))</f>
        <v>0</v>
      </c>
      <c r="AZ1495" s="11" t="str">
        <f t="shared" si="661"/>
        <v>Yes</v>
      </c>
      <c r="BA1495" s="11" t="str">
        <f t="shared" si="662"/>
        <v>BKI</v>
      </c>
      <c r="BB1495" s="11" t="str">
        <f t="shared" si="663"/>
        <v>MN</v>
      </c>
      <c r="BC1495" s="11" t="str">
        <f t="shared" si="664"/>
        <v>No</v>
      </c>
    </row>
    <row r="1496" spans="1:55" x14ac:dyDescent="0.3">
      <c r="A1496" s="11" t="s">
        <v>696</v>
      </c>
      <c r="B1496" s="11" t="s">
        <v>1888</v>
      </c>
      <c r="C1496" s="11" t="s">
        <v>557</v>
      </c>
      <c r="D1496" s="11" t="s">
        <v>2664</v>
      </c>
      <c r="E1496" s="38" t="s">
        <v>2902</v>
      </c>
      <c r="F1496" s="11">
        <v>10</v>
      </c>
      <c r="G1496" s="40" t="s">
        <v>218</v>
      </c>
      <c r="H1496" s="11" t="str">
        <f t="shared" si="646"/>
        <v>Regular</v>
      </c>
      <c r="I1496" s="11" t="str">
        <f t="shared" si="638"/>
        <v>INDIA</v>
      </c>
      <c r="J1496" s="11" t="str">
        <f>IF(ISERROR(VLOOKUP(C1496,'WI Vs ASM'!$B$2:$E$1000,4,0)),0,(VLOOKUP(C1496,'WI Vs ASM'!$B$2:$E$1000,4,0)))</f>
        <v>Offshore</v>
      </c>
      <c r="K1496" s="11" t="str">
        <f>IF(ISERROR(VLOOKUP(C1496,'WI Vs ASM'!$B$2:$F$1000,5,0)),0,(VLOOKUP(C1496,'WI Vs ASM'!$B$2:$F$1000,5,0)))</f>
        <v>09-NonBillable</v>
      </c>
      <c r="L1496" s="11" t="str">
        <f>IF(ISERROR(VLOOKUP(C1496,'WI Vs ASM'!$B$2:$D$1000,3,0)),0,(VLOOKUP(C1496,'WI Vs ASM'!$B$2:$D$1000,3,0)))</f>
        <v>54-Knowledge Transfer/Training Offshore</v>
      </c>
      <c r="M1496" s="11" t="str">
        <f>IF(ISERROR(VLOOKUP(C1496,'WI Vs ASM'!$B$2:$I$1000,8,0)),0,(VLOOKUP(C1496,'WI Vs ASM'!$B$2:$I$1000,8,0)))</f>
        <v>Prasad P Naik</v>
      </c>
      <c r="N1496" s="11" t="str">
        <f>IF(ISERROR(VLOOKUP(C1496,'WI Vs ASM'!$B$2:$G$1000,6,0)),0,(VLOOKUP(C1496,'WI Vs ASM'!$B$2:$G$1000,6,0)))</f>
        <v>CIS</v>
      </c>
      <c r="O1496" s="11" t="str">
        <f>IF(ISERROR(VLOOKUP(C1496,'WI Vs ASM'!$B$2:$H$1000,7,0)),0,(VLOOKUP(C1496,'WI Vs ASM'!$B$2:$H$1000,7,0)))</f>
        <v>CIS</v>
      </c>
      <c r="P1496" s="11" t="str">
        <f t="shared" si="639"/>
        <v>May-17</v>
      </c>
      <c r="Q1496" s="11" t="str">
        <f t="shared" si="640"/>
        <v>Q2</v>
      </c>
      <c r="R1496" s="11" t="str">
        <f>IF(ISERROR(VLOOKUP(C1496,'WI Vs ASM'!$B$2:$J$1000,9,0)),0,(VLOOKUP(C1496,'WI Vs ASM'!$B$2:$J$1000,9,0)))</f>
        <v>Chandraprabha Palaniswamy</v>
      </c>
      <c r="S1496" s="11" t="str">
        <f>IF(ISERROR(VLOOKUP(C1496,'WI Vs ASM'!$B$2:$K$1000,10,0)),0,(VLOOKUP(C1496,'WI Vs ASM'!$B$2:$K$1000,10,0)))</f>
        <v>Saju Bhaskaran</v>
      </c>
      <c r="T1496" s="11" t="str">
        <f>IF(ISERROR(VLOOKUP(C1496,'WI Vs ASM'!$B$2:$L$1000,11,0)),0,(VLOOKUP(C1496,'WI Vs ASM'!$B$2:$L$1000,11,0)))</f>
        <v>Sreekala Balasubramanian</v>
      </c>
      <c r="U1496" s="11" t="e">
        <f t="shared" si="647"/>
        <v>#VALUE!</v>
      </c>
      <c r="V1496" s="11" t="str">
        <f t="shared" si="641"/>
        <v>No</v>
      </c>
      <c r="W1496" s="11" t="str">
        <f t="shared" si="642"/>
        <v>No</v>
      </c>
      <c r="X1496" s="11" t="str">
        <f t="shared" si="643"/>
        <v>No</v>
      </c>
      <c r="Y1496" s="11" t="str">
        <f t="shared" si="644"/>
        <v>No</v>
      </c>
      <c r="Z1496" s="11" t="str">
        <f t="shared" si="645"/>
        <v>No</v>
      </c>
      <c r="AA1496" s="11" t="str">
        <f t="shared" si="648"/>
        <v>No</v>
      </c>
      <c r="AB1496" s="11">
        <f>IF(ISERROR(VLOOKUP(U1496,'ITWR Dump'!$A$2:$Y$5000,24,0)),0,(VLOOKUP('ILC Report'!U1496,'ITWR Dump'!$A$2:$Y$5000,24,0)))</f>
        <v>0</v>
      </c>
      <c r="AC1496" s="11" t="str">
        <f t="shared" si="649"/>
        <v>No</v>
      </c>
      <c r="AD1496" s="11" t="str">
        <f t="shared" si="650"/>
        <v/>
      </c>
      <c r="AE1496" s="11">
        <f>IF(ISERROR(VLOOKUP(U1496,'ITWR Dump'!$A$2:$Y$5000,13,0)),0,(VLOOKUP(U1496,'ITWR Dump'!$A$2:$Y$5000,13,0)))</f>
        <v>0</v>
      </c>
      <c r="AF1496" s="11">
        <f>IF(ISERROR(VLOOKUP(U1496,'ITWR Dump'!$A$2:$Y$5000,11,0)),0,(VLOOKUP(U1496,'ITWR Dump'!$A$2:$Y$5000,11,0)))</f>
        <v>0</v>
      </c>
      <c r="AG1496" s="11">
        <f>IF(ISERROR(VLOOKUP(U1496,'ITWR Dump'!$A$2:$Y$5000,2,0)),0,(VLOOKUP(U1496,'ITWR Dump'!$A$2:$Y$5000,2,0)))</f>
        <v>0</v>
      </c>
      <c r="AH1496" s="11">
        <f>IF(ISERROR(VLOOKUP(U1496,'ITWR Dump'!$A$2:$Y$5000,14,0)),0,(VLOOKUP(U1496,'ITWR Dump'!$A$2:$Y$5000,14,0)))</f>
        <v>0</v>
      </c>
      <c r="AI1496" s="11" t="str">
        <f t="shared" si="651"/>
        <v>54-Knowledge Transfer/Training Offshore</v>
      </c>
      <c r="AJ1496" s="11" t="str">
        <f t="shared" si="652"/>
        <v>Offshore</v>
      </c>
      <c r="AK1496" s="11" t="str">
        <f>IF(ISERROR(VLOOKUP(A1496,'Team Data'!$C$2:$U$213,17,0)),0,(VLOOKUP(A1496,'Team Data'!$C$2:$U$213,17,0)))</f>
        <v>PRISM</v>
      </c>
      <c r="AL1496" s="11" t="str">
        <f t="shared" si="653"/>
        <v>2017-04-24</v>
      </c>
      <c r="AM1496" s="11">
        <f>IF(ISERROR(VLOOKUP(U1496,'ITWR Dump'!$A$2:$Y$5000,16,0)),0,(VLOOKUP(U1496,'ITWR Dump'!$A$2:$Y$5000,16,0)))</f>
        <v>0</v>
      </c>
      <c r="AN1496" s="11">
        <f>IF(ISERROR(VLOOKUP(U1496,'ITWR Dump'!$A$2:$Y$5000,18,0)),0,(VLOOKUP(U1496,'ITWR Dump'!$A$2:$Y$5000,18,0)))</f>
        <v>0</v>
      </c>
      <c r="AO1496" s="11">
        <f>IF(ISERROR(VLOOKUP(U1496,'ITWR Dump'!$A$2:$Y$5000,25,0)),0,(VLOOKUP('ILC Report'!U1496,'ITWR Dump'!$A$2:$Y$5000,25,0)))</f>
        <v>0</v>
      </c>
      <c r="AP1496" s="11">
        <f t="shared" si="654"/>
        <v>0</v>
      </c>
      <c r="AQ1496" s="26">
        <f t="shared" si="655"/>
        <v>0</v>
      </c>
      <c r="AR1496" s="26">
        <f t="shared" si="656"/>
        <v>0</v>
      </c>
      <c r="AS1496" s="26">
        <f t="shared" si="657"/>
        <v>0</v>
      </c>
      <c r="AT1496" s="26">
        <f t="shared" si="658"/>
        <v>0</v>
      </c>
      <c r="AU1496" s="26">
        <f t="shared" si="659"/>
        <v>0</v>
      </c>
      <c r="AV1496" s="26">
        <f t="shared" si="660"/>
        <v>0</v>
      </c>
      <c r="AW1496" s="11" t="s">
        <v>653</v>
      </c>
      <c r="AX1496" s="11" t="str">
        <f>VLOOKUP(L1496,Group!$A$2:$B$1000,2,0)</f>
        <v>Maintenance</v>
      </c>
      <c r="AY1496" s="11">
        <f>IF(ISERROR(VLOOKUP(U1496,'ITWR Dump'!$A$2:$Y$5000,15,0)),0,(VLOOKUP('ILC Report'!U1496,'ITWR Dump'!$A$2:$Y$5000,15,0)))</f>
        <v>0</v>
      </c>
      <c r="AZ1496" s="11" t="str">
        <f t="shared" si="661"/>
        <v>No</v>
      </c>
      <c r="BA1496" s="11" t="str">
        <f t="shared" si="662"/>
        <v>BKI</v>
      </c>
      <c r="BB1496" s="11" t="str">
        <f t="shared" si="663"/>
        <v>KT</v>
      </c>
      <c r="BC1496" s="11" t="str">
        <f t="shared" si="664"/>
        <v>No</v>
      </c>
    </row>
    <row r="1497" spans="1:55" x14ac:dyDescent="0.3">
      <c r="A1497" s="11" t="s">
        <v>696</v>
      </c>
      <c r="B1497" s="11" t="s">
        <v>1888</v>
      </c>
      <c r="C1497" s="11" t="s">
        <v>559</v>
      </c>
      <c r="D1497" s="11" t="s">
        <v>2673</v>
      </c>
      <c r="E1497" s="38" t="s">
        <v>2902</v>
      </c>
      <c r="F1497" s="11">
        <v>8.5</v>
      </c>
      <c r="G1497" s="40" t="s">
        <v>218</v>
      </c>
      <c r="H1497" s="11" t="str">
        <f t="shared" si="646"/>
        <v>Regular</v>
      </c>
      <c r="I1497" s="11" t="str">
        <f t="shared" si="638"/>
        <v>INDIA</v>
      </c>
      <c r="J1497" s="11" t="str">
        <f>IF(ISERROR(VLOOKUP(C1497,'WI Vs ASM'!$B$2:$E$1000,4,0)),0,(VLOOKUP(C1497,'WI Vs ASM'!$B$2:$E$1000,4,0)))</f>
        <v>Offshore</v>
      </c>
      <c r="K1497" s="11" t="str">
        <f>IF(ISERROR(VLOOKUP(C1497,'WI Vs ASM'!$B$2:$F$1000,5,0)),0,(VLOOKUP(C1497,'WI Vs ASM'!$B$2:$F$1000,5,0)))</f>
        <v>01-Fixed Price</v>
      </c>
      <c r="L1497" s="11" t="str">
        <f>IF(ISERROR(VLOOKUP(C1497,'WI Vs ASM'!$B$2:$D$1000,3,0)),0,(VLOOKUP(C1497,'WI Vs ASM'!$B$2:$D$1000,3,0)))</f>
        <v>01-Maintenance Offshore</v>
      </c>
      <c r="M1497" s="11" t="str">
        <f>IF(ISERROR(VLOOKUP(C1497,'WI Vs ASM'!$B$2:$I$1000,8,0)),0,(VLOOKUP(C1497,'WI Vs ASM'!$B$2:$I$1000,8,0)))</f>
        <v>Rahul Soman</v>
      </c>
      <c r="N1497" s="11" t="str">
        <f>IF(ISERROR(VLOOKUP(C1497,'WI Vs ASM'!$B$2:$G$1000,6,0)),0,(VLOOKUP(C1497,'WI Vs ASM'!$B$2:$G$1000,6,0)))</f>
        <v>CIS</v>
      </c>
      <c r="O1497" s="11" t="str">
        <f>IF(ISERROR(VLOOKUP(C1497,'WI Vs ASM'!$B$2:$H$1000,7,0)),0,(VLOOKUP(C1497,'WI Vs ASM'!$B$2:$H$1000,7,0)))</f>
        <v>CIS</v>
      </c>
      <c r="P1497" s="11" t="str">
        <f t="shared" si="639"/>
        <v>May-17</v>
      </c>
      <c r="Q1497" s="11" t="str">
        <f t="shared" si="640"/>
        <v>Q2</v>
      </c>
      <c r="R1497" s="11" t="str">
        <f>IF(ISERROR(VLOOKUP(C1497,'WI Vs ASM'!$B$2:$J$1000,9,0)),0,(VLOOKUP(C1497,'WI Vs ASM'!$B$2:$J$1000,9,0)))</f>
        <v>Jyothi Pai</v>
      </c>
      <c r="S1497" s="11" t="str">
        <f>IF(ISERROR(VLOOKUP(C1497,'WI Vs ASM'!$B$2:$K$1000,10,0)),0,(VLOOKUP(C1497,'WI Vs ASM'!$B$2:$K$1000,10,0)))</f>
        <v>Saju Bhaskaran</v>
      </c>
      <c r="T1497" s="11" t="str">
        <f>IF(ISERROR(VLOOKUP(C1497,'WI Vs ASM'!$B$2:$L$1000,11,0)),0,(VLOOKUP(C1497,'WI Vs ASM'!$B$2:$L$1000,11,0)))</f>
        <v>Sreekala Balasubramanian</v>
      </c>
      <c r="U1497" s="11" t="e">
        <f t="shared" si="647"/>
        <v>#VALUE!</v>
      </c>
      <c r="V1497" s="11" t="str">
        <f t="shared" si="641"/>
        <v>No</v>
      </c>
      <c r="W1497" s="11" t="str">
        <f t="shared" si="642"/>
        <v>Yes</v>
      </c>
      <c r="X1497" s="11" t="str">
        <f t="shared" si="643"/>
        <v>No</v>
      </c>
      <c r="Y1497" s="11" t="str">
        <f t="shared" si="644"/>
        <v>No</v>
      </c>
      <c r="Z1497" s="11" t="str">
        <f t="shared" si="645"/>
        <v>No</v>
      </c>
      <c r="AA1497" s="11" t="str">
        <f t="shared" si="648"/>
        <v>No</v>
      </c>
      <c r="AB1497" s="11">
        <f>IF(ISERROR(VLOOKUP(U1497,'ITWR Dump'!$A$2:$Y$5000,24,0)),0,(VLOOKUP('ILC Report'!U1497,'ITWR Dump'!$A$2:$Y$5000,24,0)))</f>
        <v>0</v>
      </c>
      <c r="AC1497" s="11" t="str">
        <f t="shared" si="649"/>
        <v>No</v>
      </c>
      <c r="AD1497" s="11" t="str">
        <f t="shared" si="650"/>
        <v/>
      </c>
      <c r="AE1497" s="11">
        <f>IF(ISERROR(VLOOKUP(U1497,'ITWR Dump'!$A$2:$Y$5000,13,0)),0,(VLOOKUP(U1497,'ITWR Dump'!$A$2:$Y$5000,13,0)))</f>
        <v>0</v>
      </c>
      <c r="AF1497" s="11">
        <f>IF(ISERROR(VLOOKUP(U1497,'ITWR Dump'!$A$2:$Y$5000,11,0)),0,(VLOOKUP(U1497,'ITWR Dump'!$A$2:$Y$5000,11,0)))</f>
        <v>0</v>
      </c>
      <c r="AG1497" s="11">
        <f>IF(ISERROR(VLOOKUP(U1497,'ITWR Dump'!$A$2:$Y$5000,2,0)),0,(VLOOKUP(U1497,'ITWR Dump'!$A$2:$Y$5000,2,0)))</f>
        <v>0</v>
      </c>
      <c r="AH1497" s="11">
        <f>IF(ISERROR(VLOOKUP(U1497,'ITWR Dump'!$A$2:$Y$5000,14,0)),0,(VLOOKUP(U1497,'ITWR Dump'!$A$2:$Y$5000,14,0)))</f>
        <v>0</v>
      </c>
      <c r="AI1497" s="11" t="str">
        <f t="shared" si="651"/>
        <v>01-Maintenance Offshore</v>
      </c>
      <c r="AJ1497" s="11" t="str">
        <f t="shared" si="652"/>
        <v>Offshore</v>
      </c>
      <c r="AK1497" s="11" t="str">
        <f>IF(ISERROR(VLOOKUP(A1497,'Team Data'!$C$2:$U$213,17,0)),0,(VLOOKUP(A1497,'Team Data'!$C$2:$U$213,17,0)))</f>
        <v>PRISM</v>
      </c>
      <c r="AL1497" s="11" t="str">
        <f t="shared" si="653"/>
        <v>2017-04-24</v>
      </c>
      <c r="AM1497" s="11">
        <f>IF(ISERROR(VLOOKUP(U1497,'ITWR Dump'!$A$2:$Y$5000,16,0)),0,(VLOOKUP(U1497,'ITWR Dump'!$A$2:$Y$5000,16,0)))</f>
        <v>0</v>
      </c>
      <c r="AN1497" s="11">
        <f>IF(ISERROR(VLOOKUP(U1497,'ITWR Dump'!$A$2:$Y$5000,18,0)),0,(VLOOKUP(U1497,'ITWR Dump'!$A$2:$Y$5000,18,0)))</f>
        <v>0</v>
      </c>
      <c r="AO1497" s="11">
        <f>IF(ISERROR(VLOOKUP(U1497,'ITWR Dump'!$A$2:$Y$5000,25,0)),0,(VLOOKUP('ILC Report'!U1497,'ITWR Dump'!$A$2:$Y$5000,25,0)))</f>
        <v>0</v>
      </c>
      <c r="AP1497" s="11">
        <f t="shared" si="654"/>
        <v>0</v>
      </c>
      <c r="AQ1497" s="26">
        <f t="shared" si="655"/>
        <v>0</v>
      </c>
      <c r="AR1497" s="26">
        <f t="shared" si="656"/>
        <v>0</v>
      </c>
      <c r="AS1497" s="26">
        <f t="shared" si="657"/>
        <v>0</v>
      </c>
      <c r="AT1497" s="26">
        <f t="shared" si="658"/>
        <v>0</v>
      </c>
      <c r="AU1497" s="26">
        <f t="shared" si="659"/>
        <v>0</v>
      </c>
      <c r="AV1497" s="26">
        <f t="shared" si="660"/>
        <v>0</v>
      </c>
      <c r="AW1497" s="11" t="s">
        <v>653</v>
      </c>
      <c r="AX1497" s="11" t="str">
        <f>VLOOKUP(L1497,Group!$A$2:$B$1000,2,0)</f>
        <v>Maintenance</v>
      </c>
      <c r="AY1497" s="11">
        <f>IF(ISERROR(VLOOKUP(U1497,'ITWR Dump'!$A$2:$Y$5000,15,0)),0,(VLOOKUP('ILC Report'!U1497,'ITWR Dump'!$A$2:$Y$5000,15,0)))</f>
        <v>0</v>
      </c>
      <c r="AZ1497" s="11" t="str">
        <f t="shared" si="661"/>
        <v>Yes</v>
      </c>
      <c r="BA1497" s="11" t="str">
        <f t="shared" si="662"/>
        <v>BKI</v>
      </c>
      <c r="BB1497" s="11" t="str">
        <f t="shared" si="663"/>
        <v>MN</v>
      </c>
      <c r="BC1497" s="11" t="str">
        <f t="shared" si="664"/>
        <v>No</v>
      </c>
    </row>
    <row r="1498" spans="1:55" x14ac:dyDescent="0.3">
      <c r="A1498" s="11" t="s">
        <v>696</v>
      </c>
      <c r="B1498" s="11" t="s">
        <v>1888</v>
      </c>
      <c r="C1498" s="11" t="s">
        <v>559</v>
      </c>
      <c r="D1498" s="11" t="s">
        <v>2674</v>
      </c>
      <c r="E1498" s="38" t="s">
        <v>2902</v>
      </c>
      <c r="F1498" s="11">
        <v>9</v>
      </c>
      <c r="G1498" s="40" t="s">
        <v>218</v>
      </c>
      <c r="H1498" s="11" t="str">
        <f t="shared" si="646"/>
        <v>Regular</v>
      </c>
      <c r="I1498" s="11" t="str">
        <f t="shared" si="638"/>
        <v>INDIA</v>
      </c>
      <c r="J1498" s="11" t="str">
        <f>IF(ISERROR(VLOOKUP(C1498,'WI Vs ASM'!$B$2:$E$1000,4,0)),0,(VLOOKUP(C1498,'WI Vs ASM'!$B$2:$E$1000,4,0)))</f>
        <v>Offshore</v>
      </c>
      <c r="K1498" s="11" t="str">
        <f>IF(ISERROR(VLOOKUP(C1498,'WI Vs ASM'!$B$2:$F$1000,5,0)),0,(VLOOKUP(C1498,'WI Vs ASM'!$B$2:$F$1000,5,0)))</f>
        <v>01-Fixed Price</v>
      </c>
      <c r="L1498" s="11" t="str">
        <f>IF(ISERROR(VLOOKUP(C1498,'WI Vs ASM'!$B$2:$D$1000,3,0)),0,(VLOOKUP(C1498,'WI Vs ASM'!$B$2:$D$1000,3,0)))</f>
        <v>01-Maintenance Offshore</v>
      </c>
      <c r="M1498" s="11" t="str">
        <f>IF(ISERROR(VLOOKUP(C1498,'WI Vs ASM'!$B$2:$I$1000,8,0)),0,(VLOOKUP(C1498,'WI Vs ASM'!$B$2:$I$1000,8,0)))</f>
        <v>Rahul Soman</v>
      </c>
      <c r="N1498" s="11" t="str">
        <f>IF(ISERROR(VLOOKUP(C1498,'WI Vs ASM'!$B$2:$G$1000,6,0)),0,(VLOOKUP(C1498,'WI Vs ASM'!$B$2:$G$1000,6,0)))</f>
        <v>CIS</v>
      </c>
      <c r="O1498" s="11" t="str">
        <f>IF(ISERROR(VLOOKUP(C1498,'WI Vs ASM'!$B$2:$H$1000,7,0)),0,(VLOOKUP(C1498,'WI Vs ASM'!$B$2:$H$1000,7,0)))</f>
        <v>CIS</v>
      </c>
      <c r="P1498" s="11" t="str">
        <f t="shared" si="639"/>
        <v>May-17</v>
      </c>
      <c r="Q1498" s="11" t="str">
        <f t="shared" si="640"/>
        <v>Q2</v>
      </c>
      <c r="R1498" s="11" t="str">
        <f>IF(ISERROR(VLOOKUP(C1498,'WI Vs ASM'!$B$2:$J$1000,9,0)),0,(VLOOKUP(C1498,'WI Vs ASM'!$B$2:$J$1000,9,0)))</f>
        <v>Jyothi Pai</v>
      </c>
      <c r="S1498" s="11" t="str">
        <f>IF(ISERROR(VLOOKUP(C1498,'WI Vs ASM'!$B$2:$K$1000,10,0)),0,(VLOOKUP(C1498,'WI Vs ASM'!$B$2:$K$1000,10,0)))</f>
        <v>Saju Bhaskaran</v>
      </c>
      <c r="T1498" s="11" t="str">
        <f>IF(ISERROR(VLOOKUP(C1498,'WI Vs ASM'!$B$2:$L$1000,11,0)),0,(VLOOKUP(C1498,'WI Vs ASM'!$B$2:$L$1000,11,0)))</f>
        <v>Sreekala Balasubramanian</v>
      </c>
      <c r="U1498" s="11" t="e">
        <f t="shared" si="647"/>
        <v>#VALUE!</v>
      </c>
      <c r="V1498" s="11" t="str">
        <f t="shared" si="641"/>
        <v>No</v>
      </c>
      <c r="W1498" s="11" t="str">
        <f t="shared" si="642"/>
        <v>Yes</v>
      </c>
      <c r="X1498" s="11" t="str">
        <f t="shared" si="643"/>
        <v>No</v>
      </c>
      <c r="Y1498" s="11" t="str">
        <f t="shared" si="644"/>
        <v>No</v>
      </c>
      <c r="Z1498" s="11" t="str">
        <f t="shared" si="645"/>
        <v>No</v>
      </c>
      <c r="AA1498" s="11" t="str">
        <f t="shared" si="648"/>
        <v>No</v>
      </c>
      <c r="AB1498" s="11">
        <f>IF(ISERROR(VLOOKUP(U1498,'ITWR Dump'!$A$2:$Y$5000,24,0)),0,(VLOOKUP('ILC Report'!U1498,'ITWR Dump'!$A$2:$Y$5000,24,0)))</f>
        <v>0</v>
      </c>
      <c r="AC1498" s="11" t="str">
        <f t="shared" si="649"/>
        <v>No</v>
      </c>
      <c r="AD1498" s="11" t="str">
        <f t="shared" si="650"/>
        <v/>
      </c>
      <c r="AE1498" s="11">
        <f>IF(ISERROR(VLOOKUP(U1498,'ITWR Dump'!$A$2:$Y$5000,13,0)),0,(VLOOKUP(U1498,'ITWR Dump'!$A$2:$Y$5000,13,0)))</f>
        <v>0</v>
      </c>
      <c r="AF1498" s="11">
        <f>IF(ISERROR(VLOOKUP(U1498,'ITWR Dump'!$A$2:$Y$5000,11,0)),0,(VLOOKUP(U1498,'ITWR Dump'!$A$2:$Y$5000,11,0)))</f>
        <v>0</v>
      </c>
      <c r="AG1498" s="11">
        <f>IF(ISERROR(VLOOKUP(U1498,'ITWR Dump'!$A$2:$Y$5000,2,0)),0,(VLOOKUP(U1498,'ITWR Dump'!$A$2:$Y$5000,2,0)))</f>
        <v>0</v>
      </c>
      <c r="AH1498" s="11">
        <f>IF(ISERROR(VLOOKUP(U1498,'ITWR Dump'!$A$2:$Y$5000,14,0)),0,(VLOOKUP(U1498,'ITWR Dump'!$A$2:$Y$5000,14,0)))</f>
        <v>0</v>
      </c>
      <c r="AI1498" s="11" t="str">
        <f t="shared" si="651"/>
        <v>01-Maintenance Offshore</v>
      </c>
      <c r="AJ1498" s="11" t="str">
        <f t="shared" si="652"/>
        <v>Offshore</v>
      </c>
      <c r="AK1498" s="11" t="str">
        <f>IF(ISERROR(VLOOKUP(A1498,'Team Data'!$C$2:$U$213,17,0)),0,(VLOOKUP(A1498,'Team Data'!$C$2:$U$213,17,0)))</f>
        <v>PRISM</v>
      </c>
      <c r="AL1498" s="11" t="str">
        <f t="shared" si="653"/>
        <v>2017-04-24</v>
      </c>
      <c r="AM1498" s="11">
        <f>IF(ISERROR(VLOOKUP(U1498,'ITWR Dump'!$A$2:$Y$5000,16,0)),0,(VLOOKUP(U1498,'ITWR Dump'!$A$2:$Y$5000,16,0)))</f>
        <v>0</v>
      </c>
      <c r="AN1498" s="11">
        <f>IF(ISERROR(VLOOKUP(U1498,'ITWR Dump'!$A$2:$Y$5000,18,0)),0,(VLOOKUP(U1498,'ITWR Dump'!$A$2:$Y$5000,18,0)))</f>
        <v>0</v>
      </c>
      <c r="AO1498" s="11">
        <f>IF(ISERROR(VLOOKUP(U1498,'ITWR Dump'!$A$2:$Y$5000,25,0)),0,(VLOOKUP('ILC Report'!U1498,'ITWR Dump'!$A$2:$Y$5000,25,0)))</f>
        <v>0</v>
      </c>
      <c r="AP1498" s="11">
        <f t="shared" si="654"/>
        <v>0</v>
      </c>
      <c r="AQ1498" s="26">
        <f t="shared" si="655"/>
        <v>0</v>
      </c>
      <c r="AR1498" s="26">
        <f t="shared" si="656"/>
        <v>0</v>
      </c>
      <c r="AS1498" s="26">
        <f t="shared" si="657"/>
        <v>0</v>
      </c>
      <c r="AT1498" s="26">
        <f t="shared" si="658"/>
        <v>0</v>
      </c>
      <c r="AU1498" s="26">
        <f t="shared" si="659"/>
        <v>0</v>
      </c>
      <c r="AV1498" s="26">
        <f t="shared" si="660"/>
        <v>0</v>
      </c>
      <c r="AW1498" s="11" t="s">
        <v>653</v>
      </c>
      <c r="AX1498" s="11" t="str">
        <f>VLOOKUP(L1498,Group!$A$2:$B$1000,2,0)</f>
        <v>Maintenance</v>
      </c>
      <c r="AY1498" s="11">
        <f>IF(ISERROR(VLOOKUP(U1498,'ITWR Dump'!$A$2:$Y$5000,15,0)),0,(VLOOKUP('ILC Report'!U1498,'ITWR Dump'!$A$2:$Y$5000,15,0)))</f>
        <v>0</v>
      </c>
      <c r="AZ1498" s="11" t="str">
        <f t="shared" si="661"/>
        <v>Yes</v>
      </c>
      <c r="BA1498" s="11" t="str">
        <f t="shared" si="662"/>
        <v>BKI</v>
      </c>
      <c r="BB1498" s="11" t="str">
        <f t="shared" si="663"/>
        <v>MN</v>
      </c>
      <c r="BC1498" s="11" t="str">
        <f t="shared" si="664"/>
        <v>No</v>
      </c>
    </row>
    <row r="1499" spans="1:55" x14ac:dyDescent="0.3">
      <c r="A1499" s="11" t="s">
        <v>696</v>
      </c>
      <c r="B1499" s="11" t="s">
        <v>1888</v>
      </c>
      <c r="C1499" s="11" t="s">
        <v>559</v>
      </c>
      <c r="D1499" s="11" t="s">
        <v>2657</v>
      </c>
      <c r="E1499" s="38" t="s">
        <v>2903</v>
      </c>
      <c r="F1499" s="11">
        <v>10</v>
      </c>
      <c r="G1499" s="40" t="s">
        <v>218</v>
      </c>
      <c r="H1499" s="11" t="str">
        <f t="shared" si="646"/>
        <v>Regular</v>
      </c>
      <c r="I1499" s="11" t="str">
        <f t="shared" si="638"/>
        <v>INDIA</v>
      </c>
      <c r="J1499" s="11" t="str">
        <f>IF(ISERROR(VLOOKUP(C1499,'WI Vs ASM'!$B$2:$E$1000,4,0)),0,(VLOOKUP(C1499,'WI Vs ASM'!$B$2:$E$1000,4,0)))</f>
        <v>Offshore</v>
      </c>
      <c r="K1499" s="11" t="str">
        <f>IF(ISERROR(VLOOKUP(C1499,'WI Vs ASM'!$B$2:$F$1000,5,0)),0,(VLOOKUP(C1499,'WI Vs ASM'!$B$2:$F$1000,5,0)))</f>
        <v>01-Fixed Price</v>
      </c>
      <c r="L1499" s="11" t="str">
        <f>IF(ISERROR(VLOOKUP(C1499,'WI Vs ASM'!$B$2:$D$1000,3,0)),0,(VLOOKUP(C1499,'WI Vs ASM'!$B$2:$D$1000,3,0)))</f>
        <v>01-Maintenance Offshore</v>
      </c>
      <c r="M1499" s="11" t="str">
        <f>IF(ISERROR(VLOOKUP(C1499,'WI Vs ASM'!$B$2:$I$1000,8,0)),0,(VLOOKUP(C1499,'WI Vs ASM'!$B$2:$I$1000,8,0)))</f>
        <v>Rahul Soman</v>
      </c>
      <c r="N1499" s="11" t="str">
        <f>IF(ISERROR(VLOOKUP(C1499,'WI Vs ASM'!$B$2:$G$1000,6,0)),0,(VLOOKUP(C1499,'WI Vs ASM'!$B$2:$G$1000,6,0)))</f>
        <v>CIS</v>
      </c>
      <c r="O1499" s="11" t="str">
        <f>IF(ISERROR(VLOOKUP(C1499,'WI Vs ASM'!$B$2:$H$1000,7,0)),0,(VLOOKUP(C1499,'WI Vs ASM'!$B$2:$H$1000,7,0)))</f>
        <v>CIS</v>
      </c>
      <c r="P1499" s="11" t="str">
        <f t="shared" si="639"/>
        <v>May-17</v>
      </c>
      <c r="Q1499" s="11" t="str">
        <f t="shared" si="640"/>
        <v>Q2</v>
      </c>
      <c r="R1499" s="11" t="str">
        <f>IF(ISERROR(VLOOKUP(C1499,'WI Vs ASM'!$B$2:$J$1000,9,0)),0,(VLOOKUP(C1499,'WI Vs ASM'!$B$2:$J$1000,9,0)))</f>
        <v>Jyothi Pai</v>
      </c>
      <c r="S1499" s="11" t="str">
        <f>IF(ISERROR(VLOOKUP(C1499,'WI Vs ASM'!$B$2:$K$1000,10,0)),0,(VLOOKUP(C1499,'WI Vs ASM'!$B$2:$K$1000,10,0)))</f>
        <v>Saju Bhaskaran</v>
      </c>
      <c r="T1499" s="11" t="str">
        <f>IF(ISERROR(VLOOKUP(C1499,'WI Vs ASM'!$B$2:$L$1000,11,0)),0,(VLOOKUP(C1499,'WI Vs ASM'!$B$2:$L$1000,11,0)))</f>
        <v>Sreekala Balasubramanian</v>
      </c>
      <c r="U1499" s="11" t="e">
        <f t="shared" si="647"/>
        <v>#VALUE!</v>
      </c>
      <c r="V1499" s="11" t="str">
        <f t="shared" si="641"/>
        <v>No</v>
      </c>
      <c r="W1499" s="11" t="str">
        <f t="shared" si="642"/>
        <v>Yes</v>
      </c>
      <c r="X1499" s="11" t="str">
        <f t="shared" si="643"/>
        <v>No</v>
      </c>
      <c r="Y1499" s="11" t="str">
        <f t="shared" si="644"/>
        <v>No</v>
      </c>
      <c r="Z1499" s="11" t="str">
        <f t="shared" si="645"/>
        <v>No</v>
      </c>
      <c r="AA1499" s="11" t="str">
        <f t="shared" si="648"/>
        <v>No</v>
      </c>
      <c r="AB1499" s="11">
        <f>IF(ISERROR(VLOOKUP(U1499,'ITWR Dump'!$A$2:$Y$5000,24,0)),0,(VLOOKUP('ILC Report'!U1499,'ITWR Dump'!$A$2:$Y$5000,24,0)))</f>
        <v>0</v>
      </c>
      <c r="AC1499" s="11" t="str">
        <f t="shared" si="649"/>
        <v>No</v>
      </c>
      <c r="AD1499" s="11" t="str">
        <f t="shared" si="650"/>
        <v/>
      </c>
      <c r="AE1499" s="11">
        <f>IF(ISERROR(VLOOKUP(U1499,'ITWR Dump'!$A$2:$Y$5000,13,0)),0,(VLOOKUP(U1499,'ITWR Dump'!$A$2:$Y$5000,13,0)))</f>
        <v>0</v>
      </c>
      <c r="AF1499" s="11">
        <f>IF(ISERROR(VLOOKUP(U1499,'ITWR Dump'!$A$2:$Y$5000,11,0)),0,(VLOOKUP(U1499,'ITWR Dump'!$A$2:$Y$5000,11,0)))</f>
        <v>0</v>
      </c>
      <c r="AG1499" s="11">
        <f>IF(ISERROR(VLOOKUP(U1499,'ITWR Dump'!$A$2:$Y$5000,2,0)),0,(VLOOKUP(U1499,'ITWR Dump'!$A$2:$Y$5000,2,0)))</f>
        <v>0</v>
      </c>
      <c r="AH1499" s="11">
        <f>IF(ISERROR(VLOOKUP(U1499,'ITWR Dump'!$A$2:$Y$5000,14,0)),0,(VLOOKUP(U1499,'ITWR Dump'!$A$2:$Y$5000,14,0)))</f>
        <v>0</v>
      </c>
      <c r="AI1499" s="11" t="str">
        <f t="shared" si="651"/>
        <v>01-Maintenance Offshore</v>
      </c>
      <c r="AJ1499" s="11" t="str">
        <f t="shared" si="652"/>
        <v>Offshore</v>
      </c>
      <c r="AK1499" s="11" t="str">
        <f>IF(ISERROR(VLOOKUP(A1499,'Team Data'!$C$2:$U$213,17,0)),0,(VLOOKUP(A1499,'Team Data'!$C$2:$U$213,17,0)))</f>
        <v>PRISM</v>
      </c>
      <c r="AL1499" s="11" t="str">
        <f t="shared" si="653"/>
        <v>2017-04-24</v>
      </c>
      <c r="AM1499" s="11">
        <f>IF(ISERROR(VLOOKUP(U1499,'ITWR Dump'!$A$2:$Y$5000,16,0)),0,(VLOOKUP(U1499,'ITWR Dump'!$A$2:$Y$5000,16,0)))</f>
        <v>0</v>
      </c>
      <c r="AN1499" s="11">
        <f>IF(ISERROR(VLOOKUP(U1499,'ITWR Dump'!$A$2:$Y$5000,18,0)),0,(VLOOKUP(U1499,'ITWR Dump'!$A$2:$Y$5000,18,0)))</f>
        <v>0</v>
      </c>
      <c r="AO1499" s="11">
        <f>IF(ISERROR(VLOOKUP(U1499,'ITWR Dump'!$A$2:$Y$5000,25,0)),0,(VLOOKUP('ILC Report'!U1499,'ITWR Dump'!$A$2:$Y$5000,25,0)))</f>
        <v>0</v>
      </c>
      <c r="AP1499" s="11">
        <f t="shared" si="654"/>
        <v>0</v>
      </c>
      <c r="AQ1499" s="26">
        <f t="shared" si="655"/>
        <v>0</v>
      </c>
      <c r="AR1499" s="26">
        <f t="shared" si="656"/>
        <v>0</v>
      </c>
      <c r="AS1499" s="26">
        <f t="shared" si="657"/>
        <v>0</v>
      </c>
      <c r="AT1499" s="26">
        <f t="shared" si="658"/>
        <v>0</v>
      </c>
      <c r="AU1499" s="26">
        <f t="shared" si="659"/>
        <v>0</v>
      </c>
      <c r="AV1499" s="26">
        <f t="shared" si="660"/>
        <v>0</v>
      </c>
      <c r="AW1499" s="11" t="s">
        <v>653</v>
      </c>
      <c r="AX1499" s="11" t="str">
        <f>VLOOKUP(L1499,Group!$A$2:$B$1000,2,0)</f>
        <v>Maintenance</v>
      </c>
      <c r="AY1499" s="11">
        <f>IF(ISERROR(VLOOKUP(U1499,'ITWR Dump'!$A$2:$Y$5000,15,0)),0,(VLOOKUP('ILC Report'!U1499,'ITWR Dump'!$A$2:$Y$5000,15,0)))</f>
        <v>0</v>
      </c>
      <c r="AZ1499" s="11" t="str">
        <f t="shared" si="661"/>
        <v>No</v>
      </c>
      <c r="BA1499" s="11" t="str">
        <f t="shared" si="662"/>
        <v>BKI</v>
      </c>
      <c r="BB1499" s="11" t="str">
        <f t="shared" si="663"/>
        <v>MN</v>
      </c>
      <c r="BC1499" s="11" t="str">
        <f t="shared" si="664"/>
        <v>No</v>
      </c>
    </row>
    <row r="1500" spans="1:55" x14ac:dyDescent="0.3">
      <c r="A1500" s="11" t="s">
        <v>696</v>
      </c>
      <c r="B1500" s="11" t="s">
        <v>1888</v>
      </c>
      <c r="C1500" s="11" t="s">
        <v>557</v>
      </c>
      <c r="D1500" s="11" t="s">
        <v>2675</v>
      </c>
      <c r="E1500" s="38" t="s">
        <v>2903</v>
      </c>
      <c r="F1500" s="11">
        <v>9</v>
      </c>
      <c r="G1500" s="40" t="s">
        <v>218</v>
      </c>
      <c r="H1500" s="11" t="str">
        <f t="shared" si="646"/>
        <v>Regular</v>
      </c>
      <c r="I1500" s="11" t="str">
        <f t="shared" si="638"/>
        <v>INDIA</v>
      </c>
      <c r="J1500" s="11" t="str">
        <f>IF(ISERROR(VLOOKUP(C1500,'WI Vs ASM'!$B$2:$E$1000,4,0)),0,(VLOOKUP(C1500,'WI Vs ASM'!$B$2:$E$1000,4,0)))</f>
        <v>Offshore</v>
      </c>
      <c r="K1500" s="11" t="str">
        <f>IF(ISERROR(VLOOKUP(C1500,'WI Vs ASM'!$B$2:$F$1000,5,0)),0,(VLOOKUP(C1500,'WI Vs ASM'!$B$2:$F$1000,5,0)))</f>
        <v>09-NonBillable</v>
      </c>
      <c r="L1500" s="11" t="str">
        <f>IF(ISERROR(VLOOKUP(C1500,'WI Vs ASM'!$B$2:$D$1000,3,0)),0,(VLOOKUP(C1500,'WI Vs ASM'!$B$2:$D$1000,3,0)))</f>
        <v>54-Knowledge Transfer/Training Offshore</v>
      </c>
      <c r="M1500" s="11" t="str">
        <f>IF(ISERROR(VLOOKUP(C1500,'WI Vs ASM'!$B$2:$I$1000,8,0)),0,(VLOOKUP(C1500,'WI Vs ASM'!$B$2:$I$1000,8,0)))</f>
        <v>Prasad P Naik</v>
      </c>
      <c r="N1500" s="11" t="str">
        <f>IF(ISERROR(VLOOKUP(C1500,'WI Vs ASM'!$B$2:$G$1000,6,0)),0,(VLOOKUP(C1500,'WI Vs ASM'!$B$2:$G$1000,6,0)))</f>
        <v>CIS</v>
      </c>
      <c r="O1500" s="11" t="str">
        <f>IF(ISERROR(VLOOKUP(C1500,'WI Vs ASM'!$B$2:$H$1000,7,0)),0,(VLOOKUP(C1500,'WI Vs ASM'!$B$2:$H$1000,7,0)))</f>
        <v>CIS</v>
      </c>
      <c r="P1500" s="11" t="str">
        <f t="shared" si="639"/>
        <v>May-17</v>
      </c>
      <c r="Q1500" s="11" t="str">
        <f t="shared" si="640"/>
        <v>Q2</v>
      </c>
      <c r="R1500" s="11" t="str">
        <f>IF(ISERROR(VLOOKUP(C1500,'WI Vs ASM'!$B$2:$J$1000,9,0)),0,(VLOOKUP(C1500,'WI Vs ASM'!$B$2:$J$1000,9,0)))</f>
        <v>Chandraprabha Palaniswamy</v>
      </c>
      <c r="S1500" s="11" t="str">
        <f>IF(ISERROR(VLOOKUP(C1500,'WI Vs ASM'!$B$2:$K$1000,10,0)),0,(VLOOKUP(C1500,'WI Vs ASM'!$B$2:$K$1000,10,0)))</f>
        <v>Saju Bhaskaran</v>
      </c>
      <c r="T1500" s="11" t="str">
        <f>IF(ISERROR(VLOOKUP(C1500,'WI Vs ASM'!$B$2:$L$1000,11,0)),0,(VLOOKUP(C1500,'WI Vs ASM'!$B$2:$L$1000,11,0)))</f>
        <v>Sreekala Balasubramanian</v>
      </c>
      <c r="U1500" s="11" t="e">
        <f t="shared" si="647"/>
        <v>#VALUE!</v>
      </c>
      <c r="V1500" s="11" t="str">
        <f t="shared" si="641"/>
        <v>No</v>
      </c>
      <c r="W1500" s="11" t="str">
        <f t="shared" si="642"/>
        <v>No</v>
      </c>
      <c r="X1500" s="11" t="str">
        <f t="shared" si="643"/>
        <v>No</v>
      </c>
      <c r="Y1500" s="11" t="str">
        <f t="shared" si="644"/>
        <v>No</v>
      </c>
      <c r="Z1500" s="11" t="str">
        <f t="shared" si="645"/>
        <v>No</v>
      </c>
      <c r="AA1500" s="11" t="str">
        <f t="shared" si="648"/>
        <v>No</v>
      </c>
      <c r="AB1500" s="11">
        <f>IF(ISERROR(VLOOKUP(U1500,'ITWR Dump'!$A$2:$Y$5000,24,0)),0,(VLOOKUP('ILC Report'!U1500,'ITWR Dump'!$A$2:$Y$5000,24,0)))</f>
        <v>0</v>
      </c>
      <c r="AC1500" s="11" t="str">
        <f t="shared" si="649"/>
        <v>No</v>
      </c>
      <c r="AD1500" s="11" t="str">
        <f t="shared" si="650"/>
        <v/>
      </c>
      <c r="AE1500" s="11">
        <f>IF(ISERROR(VLOOKUP(U1500,'ITWR Dump'!$A$2:$Y$5000,13,0)),0,(VLOOKUP(U1500,'ITWR Dump'!$A$2:$Y$5000,13,0)))</f>
        <v>0</v>
      </c>
      <c r="AF1500" s="11">
        <f>IF(ISERROR(VLOOKUP(U1500,'ITWR Dump'!$A$2:$Y$5000,11,0)),0,(VLOOKUP(U1500,'ITWR Dump'!$A$2:$Y$5000,11,0)))</f>
        <v>0</v>
      </c>
      <c r="AG1500" s="11">
        <f>IF(ISERROR(VLOOKUP(U1500,'ITWR Dump'!$A$2:$Y$5000,2,0)),0,(VLOOKUP(U1500,'ITWR Dump'!$A$2:$Y$5000,2,0)))</f>
        <v>0</v>
      </c>
      <c r="AH1500" s="11">
        <f>IF(ISERROR(VLOOKUP(U1500,'ITWR Dump'!$A$2:$Y$5000,14,0)),0,(VLOOKUP(U1500,'ITWR Dump'!$A$2:$Y$5000,14,0)))</f>
        <v>0</v>
      </c>
      <c r="AI1500" s="11" t="str">
        <f t="shared" si="651"/>
        <v>54-Knowledge Transfer/Training Offshore</v>
      </c>
      <c r="AJ1500" s="11" t="str">
        <f t="shared" si="652"/>
        <v>Offshore</v>
      </c>
      <c r="AK1500" s="11" t="str">
        <f>IF(ISERROR(VLOOKUP(A1500,'Team Data'!$C$2:$U$213,17,0)),0,(VLOOKUP(A1500,'Team Data'!$C$2:$U$213,17,0)))</f>
        <v>PRISM</v>
      </c>
      <c r="AL1500" s="11" t="str">
        <f t="shared" si="653"/>
        <v>2017-04-24</v>
      </c>
      <c r="AM1500" s="11">
        <f>IF(ISERROR(VLOOKUP(U1500,'ITWR Dump'!$A$2:$Y$5000,16,0)),0,(VLOOKUP(U1500,'ITWR Dump'!$A$2:$Y$5000,16,0)))</f>
        <v>0</v>
      </c>
      <c r="AN1500" s="11">
        <f>IF(ISERROR(VLOOKUP(U1500,'ITWR Dump'!$A$2:$Y$5000,18,0)),0,(VLOOKUP(U1500,'ITWR Dump'!$A$2:$Y$5000,18,0)))</f>
        <v>0</v>
      </c>
      <c r="AO1500" s="11">
        <f>IF(ISERROR(VLOOKUP(U1500,'ITWR Dump'!$A$2:$Y$5000,25,0)),0,(VLOOKUP('ILC Report'!U1500,'ITWR Dump'!$A$2:$Y$5000,25,0)))</f>
        <v>0</v>
      </c>
      <c r="AP1500" s="11">
        <f t="shared" si="654"/>
        <v>0</v>
      </c>
      <c r="AQ1500" s="26">
        <f t="shared" si="655"/>
        <v>0</v>
      </c>
      <c r="AR1500" s="26">
        <f t="shared" si="656"/>
        <v>0</v>
      </c>
      <c r="AS1500" s="26">
        <f t="shared" si="657"/>
        <v>0</v>
      </c>
      <c r="AT1500" s="26">
        <f t="shared" si="658"/>
        <v>0</v>
      </c>
      <c r="AU1500" s="26">
        <f t="shared" si="659"/>
        <v>0</v>
      </c>
      <c r="AV1500" s="26">
        <f t="shared" si="660"/>
        <v>0</v>
      </c>
      <c r="AW1500" s="11" t="s">
        <v>653</v>
      </c>
      <c r="AX1500" s="11" t="str">
        <f>VLOOKUP(L1500,Group!$A$2:$B$1000,2,0)</f>
        <v>Maintenance</v>
      </c>
      <c r="AY1500" s="11">
        <f>IF(ISERROR(VLOOKUP(U1500,'ITWR Dump'!$A$2:$Y$5000,15,0)),0,(VLOOKUP('ILC Report'!U1500,'ITWR Dump'!$A$2:$Y$5000,15,0)))</f>
        <v>0</v>
      </c>
      <c r="AZ1500" s="11" t="str">
        <f t="shared" si="661"/>
        <v>No</v>
      </c>
      <c r="BA1500" s="11" t="str">
        <f t="shared" si="662"/>
        <v>BKI</v>
      </c>
      <c r="BB1500" s="11" t="str">
        <f t="shared" si="663"/>
        <v>KT</v>
      </c>
      <c r="BC1500" s="11" t="str">
        <f t="shared" si="664"/>
        <v>No</v>
      </c>
    </row>
    <row r="1501" spans="1:55" x14ac:dyDescent="0.3">
      <c r="A1501" s="11" t="s">
        <v>696</v>
      </c>
      <c r="B1501" s="11" t="s">
        <v>1888</v>
      </c>
      <c r="C1501" s="11" t="s">
        <v>559</v>
      </c>
      <c r="D1501" s="11" t="s">
        <v>2536</v>
      </c>
      <c r="E1501" s="38" t="s">
        <v>2903</v>
      </c>
      <c r="F1501" s="11">
        <v>13</v>
      </c>
      <c r="G1501" s="40" t="s">
        <v>218</v>
      </c>
      <c r="H1501" s="11" t="str">
        <f t="shared" si="646"/>
        <v>Regular</v>
      </c>
      <c r="I1501" s="11" t="str">
        <f t="shared" si="638"/>
        <v>INDIA</v>
      </c>
      <c r="J1501" s="11" t="str">
        <f>IF(ISERROR(VLOOKUP(C1501,'WI Vs ASM'!$B$2:$E$1000,4,0)),0,(VLOOKUP(C1501,'WI Vs ASM'!$B$2:$E$1000,4,0)))</f>
        <v>Offshore</v>
      </c>
      <c r="K1501" s="11" t="str">
        <f>IF(ISERROR(VLOOKUP(C1501,'WI Vs ASM'!$B$2:$F$1000,5,0)),0,(VLOOKUP(C1501,'WI Vs ASM'!$B$2:$F$1000,5,0)))</f>
        <v>01-Fixed Price</v>
      </c>
      <c r="L1501" s="11" t="str">
        <f>IF(ISERROR(VLOOKUP(C1501,'WI Vs ASM'!$B$2:$D$1000,3,0)),0,(VLOOKUP(C1501,'WI Vs ASM'!$B$2:$D$1000,3,0)))</f>
        <v>01-Maintenance Offshore</v>
      </c>
      <c r="M1501" s="11" t="str">
        <f>IF(ISERROR(VLOOKUP(C1501,'WI Vs ASM'!$B$2:$I$1000,8,0)),0,(VLOOKUP(C1501,'WI Vs ASM'!$B$2:$I$1000,8,0)))</f>
        <v>Rahul Soman</v>
      </c>
      <c r="N1501" s="11" t="str">
        <f>IF(ISERROR(VLOOKUP(C1501,'WI Vs ASM'!$B$2:$G$1000,6,0)),0,(VLOOKUP(C1501,'WI Vs ASM'!$B$2:$G$1000,6,0)))</f>
        <v>CIS</v>
      </c>
      <c r="O1501" s="11" t="str">
        <f>IF(ISERROR(VLOOKUP(C1501,'WI Vs ASM'!$B$2:$H$1000,7,0)),0,(VLOOKUP(C1501,'WI Vs ASM'!$B$2:$H$1000,7,0)))</f>
        <v>CIS</v>
      </c>
      <c r="P1501" s="11" t="str">
        <f t="shared" si="639"/>
        <v>May-17</v>
      </c>
      <c r="Q1501" s="11" t="str">
        <f t="shared" si="640"/>
        <v>Q2</v>
      </c>
      <c r="R1501" s="11" t="str">
        <f>IF(ISERROR(VLOOKUP(C1501,'WI Vs ASM'!$B$2:$J$1000,9,0)),0,(VLOOKUP(C1501,'WI Vs ASM'!$B$2:$J$1000,9,0)))</f>
        <v>Jyothi Pai</v>
      </c>
      <c r="S1501" s="11" t="str">
        <f>IF(ISERROR(VLOOKUP(C1501,'WI Vs ASM'!$B$2:$K$1000,10,0)),0,(VLOOKUP(C1501,'WI Vs ASM'!$B$2:$K$1000,10,0)))</f>
        <v>Saju Bhaskaran</v>
      </c>
      <c r="T1501" s="11" t="str">
        <f>IF(ISERROR(VLOOKUP(C1501,'WI Vs ASM'!$B$2:$L$1000,11,0)),0,(VLOOKUP(C1501,'WI Vs ASM'!$B$2:$L$1000,11,0)))</f>
        <v>Sreekala Balasubramanian</v>
      </c>
      <c r="U1501" s="11" t="e">
        <f t="shared" si="647"/>
        <v>#VALUE!</v>
      </c>
      <c r="V1501" s="11" t="str">
        <f t="shared" si="641"/>
        <v>Yes</v>
      </c>
      <c r="W1501" s="11" t="str">
        <f t="shared" si="642"/>
        <v>No</v>
      </c>
      <c r="X1501" s="11" t="str">
        <f t="shared" si="643"/>
        <v>No</v>
      </c>
      <c r="Y1501" s="11" t="str">
        <f t="shared" si="644"/>
        <v>No</v>
      </c>
      <c r="Z1501" s="11" t="str">
        <f t="shared" si="645"/>
        <v>No</v>
      </c>
      <c r="AA1501" s="11" t="str">
        <f t="shared" si="648"/>
        <v>No</v>
      </c>
      <c r="AB1501" s="11">
        <f>IF(ISERROR(VLOOKUP(U1501,'ITWR Dump'!$A$2:$Y$5000,24,0)),0,(VLOOKUP('ILC Report'!U1501,'ITWR Dump'!$A$2:$Y$5000,24,0)))</f>
        <v>0</v>
      </c>
      <c r="AC1501" s="11" t="str">
        <f t="shared" si="649"/>
        <v>No</v>
      </c>
      <c r="AD1501" s="11" t="str">
        <f t="shared" si="650"/>
        <v/>
      </c>
      <c r="AE1501" s="11">
        <f>IF(ISERROR(VLOOKUP(U1501,'ITWR Dump'!$A$2:$Y$5000,13,0)),0,(VLOOKUP(U1501,'ITWR Dump'!$A$2:$Y$5000,13,0)))</f>
        <v>0</v>
      </c>
      <c r="AF1501" s="11">
        <f>IF(ISERROR(VLOOKUP(U1501,'ITWR Dump'!$A$2:$Y$5000,11,0)),0,(VLOOKUP(U1501,'ITWR Dump'!$A$2:$Y$5000,11,0)))</f>
        <v>0</v>
      </c>
      <c r="AG1501" s="11">
        <f>IF(ISERROR(VLOOKUP(U1501,'ITWR Dump'!$A$2:$Y$5000,2,0)),0,(VLOOKUP(U1501,'ITWR Dump'!$A$2:$Y$5000,2,0)))</f>
        <v>0</v>
      </c>
      <c r="AH1501" s="11">
        <f>IF(ISERROR(VLOOKUP(U1501,'ITWR Dump'!$A$2:$Y$5000,14,0)),0,(VLOOKUP(U1501,'ITWR Dump'!$A$2:$Y$5000,14,0)))</f>
        <v>0</v>
      </c>
      <c r="AI1501" s="11" t="str">
        <f t="shared" si="651"/>
        <v>01-Maintenance Offshore</v>
      </c>
      <c r="AJ1501" s="11" t="str">
        <f t="shared" si="652"/>
        <v>Offshore</v>
      </c>
      <c r="AK1501" s="11" t="str">
        <f>IF(ISERROR(VLOOKUP(A1501,'Team Data'!$C$2:$U$213,17,0)),0,(VLOOKUP(A1501,'Team Data'!$C$2:$U$213,17,0)))</f>
        <v>PRISM</v>
      </c>
      <c r="AL1501" s="11" t="str">
        <f t="shared" si="653"/>
        <v>2017-04-24</v>
      </c>
      <c r="AM1501" s="11">
        <f>IF(ISERROR(VLOOKUP(U1501,'ITWR Dump'!$A$2:$Y$5000,16,0)),0,(VLOOKUP(U1501,'ITWR Dump'!$A$2:$Y$5000,16,0)))</f>
        <v>0</v>
      </c>
      <c r="AN1501" s="11">
        <f>IF(ISERROR(VLOOKUP(U1501,'ITWR Dump'!$A$2:$Y$5000,18,0)),0,(VLOOKUP(U1501,'ITWR Dump'!$A$2:$Y$5000,18,0)))</f>
        <v>0</v>
      </c>
      <c r="AO1501" s="11">
        <f>IF(ISERROR(VLOOKUP(U1501,'ITWR Dump'!$A$2:$Y$5000,25,0)),0,(VLOOKUP('ILC Report'!U1501,'ITWR Dump'!$A$2:$Y$5000,25,0)))</f>
        <v>0</v>
      </c>
      <c r="AP1501" s="11">
        <f t="shared" si="654"/>
        <v>1</v>
      </c>
      <c r="AQ1501" s="26">
        <f t="shared" si="655"/>
        <v>0</v>
      </c>
      <c r="AR1501" s="26">
        <f t="shared" si="656"/>
        <v>0</v>
      </c>
      <c r="AS1501" s="26">
        <f t="shared" si="657"/>
        <v>0</v>
      </c>
      <c r="AT1501" s="26">
        <f t="shared" si="658"/>
        <v>0</v>
      </c>
      <c r="AU1501" s="26">
        <f t="shared" si="659"/>
        <v>0</v>
      </c>
      <c r="AV1501" s="26">
        <f t="shared" si="660"/>
        <v>0</v>
      </c>
      <c r="AW1501" s="11" t="s">
        <v>653</v>
      </c>
      <c r="AX1501" s="11" t="str">
        <f>VLOOKUP(L1501,Group!$A$2:$B$1000,2,0)</f>
        <v>Maintenance</v>
      </c>
      <c r="AY1501" s="11">
        <f>IF(ISERROR(VLOOKUP(U1501,'ITWR Dump'!$A$2:$Y$5000,15,0)),0,(VLOOKUP('ILC Report'!U1501,'ITWR Dump'!$A$2:$Y$5000,15,0)))</f>
        <v>0</v>
      </c>
      <c r="AZ1501" s="11" t="str">
        <f t="shared" si="661"/>
        <v>Yes</v>
      </c>
      <c r="BA1501" s="11" t="str">
        <f t="shared" si="662"/>
        <v>BKI</v>
      </c>
      <c r="BB1501" s="11" t="str">
        <f t="shared" si="663"/>
        <v>MN</v>
      </c>
      <c r="BC1501" s="11" t="str">
        <f t="shared" si="664"/>
        <v>No</v>
      </c>
    </row>
    <row r="1502" spans="1:55" x14ac:dyDescent="0.3">
      <c r="A1502" s="11" t="s">
        <v>696</v>
      </c>
      <c r="B1502" s="11" t="s">
        <v>1888</v>
      </c>
      <c r="C1502" s="11" t="s">
        <v>559</v>
      </c>
      <c r="D1502" s="11" t="s">
        <v>2676</v>
      </c>
      <c r="E1502" s="38" t="s">
        <v>2903</v>
      </c>
      <c r="F1502" s="11">
        <v>2</v>
      </c>
      <c r="G1502" s="40" t="s">
        <v>218</v>
      </c>
      <c r="H1502" s="11" t="str">
        <f t="shared" si="646"/>
        <v>Regular</v>
      </c>
      <c r="I1502" s="11" t="str">
        <f t="shared" si="638"/>
        <v>INDIA</v>
      </c>
      <c r="J1502" s="11" t="str">
        <f>IF(ISERROR(VLOOKUP(C1502,'WI Vs ASM'!$B$2:$E$1000,4,0)),0,(VLOOKUP(C1502,'WI Vs ASM'!$B$2:$E$1000,4,0)))</f>
        <v>Offshore</v>
      </c>
      <c r="K1502" s="11" t="str">
        <f>IF(ISERROR(VLOOKUP(C1502,'WI Vs ASM'!$B$2:$F$1000,5,0)),0,(VLOOKUP(C1502,'WI Vs ASM'!$B$2:$F$1000,5,0)))</f>
        <v>01-Fixed Price</v>
      </c>
      <c r="L1502" s="11" t="str">
        <f>IF(ISERROR(VLOOKUP(C1502,'WI Vs ASM'!$B$2:$D$1000,3,0)),0,(VLOOKUP(C1502,'WI Vs ASM'!$B$2:$D$1000,3,0)))</f>
        <v>01-Maintenance Offshore</v>
      </c>
      <c r="M1502" s="11" t="str">
        <f>IF(ISERROR(VLOOKUP(C1502,'WI Vs ASM'!$B$2:$I$1000,8,0)),0,(VLOOKUP(C1502,'WI Vs ASM'!$B$2:$I$1000,8,0)))</f>
        <v>Rahul Soman</v>
      </c>
      <c r="N1502" s="11" t="str">
        <f>IF(ISERROR(VLOOKUP(C1502,'WI Vs ASM'!$B$2:$G$1000,6,0)),0,(VLOOKUP(C1502,'WI Vs ASM'!$B$2:$G$1000,6,0)))</f>
        <v>CIS</v>
      </c>
      <c r="O1502" s="11" t="str">
        <f>IF(ISERROR(VLOOKUP(C1502,'WI Vs ASM'!$B$2:$H$1000,7,0)),0,(VLOOKUP(C1502,'WI Vs ASM'!$B$2:$H$1000,7,0)))</f>
        <v>CIS</v>
      </c>
      <c r="P1502" s="11" t="str">
        <f t="shared" si="639"/>
        <v>May-17</v>
      </c>
      <c r="Q1502" s="11" t="str">
        <f t="shared" si="640"/>
        <v>Q2</v>
      </c>
      <c r="R1502" s="11" t="str">
        <f>IF(ISERROR(VLOOKUP(C1502,'WI Vs ASM'!$B$2:$J$1000,9,0)),0,(VLOOKUP(C1502,'WI Vs ASM'!$B$2:$J$1000,9,0)))</f>
        <v>Jyothi Pai</v>
      </c>
      <c r="S1502" s="11" t="str">
        <f>IF(ISERROR(VLOOKUP(C1502,'WI Vs ASM'!$B$2:$K$1000,10,0)),0,(VLOOKUP(C1502,'WI Vs ASM'!$B$2:$K$1000,10,0)))</f>
        <v>Saju Bhaskaran</v>
      </c>
      <c r="T1502" s="11" t="str">
        <f>IF(ISERROR(VLOOKUP(C1502,'WI Vs ASM'!$B$2:$L$1000,11,0)),0,(VLOOKUP(C1502,'WI Vs ASM'!$B$2:$L$1000,11,0)))</f>
        <v>Sreekala Balasubramanian</v>
      </c>
      <c r="U1502" s="11" t="e">
        <f t="shared" si="647"/>
        <v>#VALUE!</v>
      </c>
      <c r="V1502" s="11" t="str">
        <f t="shared" si="641"/>
        <v>Yes</v>
      </c>
      <c r="W1502" s="11" t="str">
        <f t="shared" si="642"/>
        <v>No</v>
      </c>
      <c r="X1502" s="11" t="str">
        <f t="shared" si="643"/>
        <v>No</v>
      </c>
      <c r="Y1502" s="11" t="str">
        <f t="shared" si="644"/>
        <v>No</v>
      </c>
      <c r="Z1502" s="11" t="str">
        <f t="shared" si="645"/>
        <v>No</v>
      </c>
      <c r="AA1502" s="11" t="str">
        <f t="shared" si="648"/>
        <v>No</v>
      </c>
      <c r="AB1502" s="11">
        <f>IF(ISERROR(VLOOKUP(U1502,'ITWR Dump'!$A$2:$Y$5000,24,0)),0,(VLOOKUP('ILC Report'!U1502,'ITWR Dump'!$A$2:$Y$5000,24,0)))</f>
        <v>0</v>
      </c>
      <c r="AC1502" s="11" t="str">
        <f t="shared" si="649"/>
        <v>No</v>
      </c>
      <c r="AD1502" s="11" t="str">
        <f t="shared" si="650"/>
        <v/>
      </c>
      <c r="AE1502" s="11">
        <f>IF(ISERROR(VLOOKUP(U1502,'ITWR Dump'!$A$2:$Y$5000,13,0)),0,(VLOOKUP(U1502,'ITWR Dump'!$A$2:$Y$5000,13,0)))</f>
        <v>0</v>
      </c>
      <c r="AF1502" s="11">
        <f>IF(ISERROR(VLOOKUP(U1502,'ITWR Dump'!$A$2:$Y$5000,11,0)),0,(VLOOKUP(U1502,'ITWR Dump'!$A$2:$Y$5000,11,0)))</f>
        <v>0</v>
      </c>
      <c r="AG1502" s="11">
        <f>IF(ISERROR(VLOOKUP(U1502,'ITWR Dump'!$A$2:$Y$5000,2,0)),0,(VLOOKUP(U1502,'ITWR Dump'!$A$2:$Y$5000,2,0)))</f>
        <v>0</v>
      </c>
      <c r="AH1502" s="11">
        <f>IF(ISERROR(VLOOKUP(U1502,'ITWR Dump'!$A$2:$Y$5000,14,0)),0,(VLOOKUP(U1502,'ITWR Dump'!$A$2:$Y$5000,14,0)))</f>
        <v>0</v>
      </c>
      <c r="AI1502" s="11" t="str">
        <f t="shared" si="651"/>
        <v>01-Maintenance Offshore</v>
      </c>
      <c r="AJ1502" s="11" t="str">
        <f t="shared" si="652"/>
        <v>Offshore</v>
      </c>
      <c r="AK1502" s="11" t="str">
        <f>IF(ISERROR(VLOOKUP(A1502,'Team Data'!$C$2:$U$213,17,0)),0,(VLOOKUP(A1502,'Team Data'!$C$2:$U$213,17,0)))</f>
        <v>PRISM</v>
      </c>
      <c r="AL1502" s="11" t="str">
        <f t="shared" si="653"/>
        <v>2017-04-24</v>
      </c>
      <c r="AM1502" s="11">
        <f>IF(ISERROR(VLOOKUP(U1502,'ITWR Dump'!$A$2:$Y$5000,16,0)),0,(VLOOKUP(U1502,'ITWR Dump'!$A$2:$Y$5000,16,0)))</f>
        <v>0</v>
      </c>
      <c r="AN1502" s="11">
        <f>IF(ISERROR(VLOOKUP(U1502,'ITWR Dump'!$A$2:$Y$5000,18,0)),0,(VLOOKUP(U1502,'ITWR Dump'!$A$2:$Y$5000,18,0)))</f>
        <v>0</v>
      </c>
      <c r="AO1502" s="11">
        <f>IF(ISERROR(VLOOKUP(U1502,'ITWR Dump'!$A$2:$Y$5000,25,0)),0,(VLOOKUP('ILC Report'!U1502,'ITWR Dump'!$A$2:$Y$5000,25,0)))</f>
        <v>0</v>
      </c>
      <c r="AP1502" s="11">
        <f t="shared" si="654"/>
        <v>1</v>
      </c>
      <c r="AQ1502" s="26">
        <f t="shared" si="655"/>
        <v>0</v>
      </c>
      <c r="AR1502" s="26">
        <f t="shared" si="656"/>
        <v>0</v>
      </c>
      <c r="AS1502" s="26">
        <f t="shared" si="657"/>
        <v>0</v>
      </c>
      <c r="AT1502" s="26">
        <f t="shared" si="658"/>
        <v>0</v>
      </c>
      <c r="AU1502" s="26">
        <f t="shared" si="659"/>
        <v>0</v>
      </c>
      <c r="AV1502" s="26">
        <f t="shared" si="660"/>
        <v>0</v>
      </c>
      <c r="AW1502" s="11" t="s">
        <v>653</v>
      </c>
      <c r="AX1502" s="11" t="str">
        <f>VLOOKUP(L1502,Group!$A$2:$B$1000,2,0)</f>
        <v>Maintenance</v>
      </c>
      <c r="AY1502" s="11">
        <f>IF(ISERROR(VLOOKUP(U1502,'ITWR Dump'!$A$2:$Y$5000,15,0)),0,(VLOOKUP('ILC Report'!U1502,'ITWR Dump'!$A$2:$Y$5000,15,0)))</f>
        <v>0</v>
      </c>
      <c r="AZ1502" s="11" t="str">
        <f t="shared" si="661"/>
        <v>Yes</v>
      </c>
      <c r="BA1502" s="11" t="str">
        <f t="shared" si="662"/>
        <v>BKI</v>
      </c>
      <c r="BB1502" s="11" t="str">
        <f t="shared" si="663"/>
        <v>MN</v>
      </c>
      <c r="BC1502" s="11" t="str">
        <f t="shared" si="664"/>
        <v>No</v>
      </c>
    </row>
    <row r="1503" spans="1:55" x14ac:dyDescent="0.3">
      <c r="A1503" s="11" t="s">
        <v>696</v>
      </c>
      <c r="B1503" s="11" t="s">
        <v>1888</v>
      </c>
      <c r="C1503" s="11" t="s">
        <v>559</v>
      </c>
      <c r="D1503" s="11" t="s">
        <v>2677</v>
      </c>
      <c r="E1503" s="38" t="s">
        <v>2903</v>
      </c>
      <c r="F1503" s="11">
        <v>3</v>
      </c>
      <c r="G1503" s="40" t="s">
        <v>218</v>
      </c>
      <c r="H1503" s="11" t="str">
        <f t="shared" si="646"/>
        <v>Regular</v>
      </c>
      <c r="I1503" s="11" t="str">
        <f t="shared" si="638"/>
        <v>INDIA</v>
      </c>
      <c r="J1503" s="11" t="str">
        <f>IF(ISERROR(VLOOKUP(C1503,'WI Vs ASM'!$B$2:$E$1000,4,0)),0,(VLOOKUP(C1503,'WI Vs ASM'!$B$2:$E$1000,4,0)))</f>
        <v>Offshore</v>
      </c>
      <c r="K1503" s="11" t="str">
        <f>IF(ISERROR(VLOOKUP(C1503,'WI Vs ASM'!$B$2:$F$1000,5,0)),0,(VLOOKUP(C1503,'WI Vs ASM'!$B$2:$F$1000,5,0)))</f>
        <v>01-Fixed Price</v>
      </c>
      <c r="L1503" s="11" t="str">
        <f>IF(ISERROR(VLOOKUP(C1503,'WI Vs ASM'!$B$2:$D$1000,3,0)),0,(VLOOKUP(C1503,'WI Vs ASM'!$B$2:$D$1000,3,0)))</f>
        <v>01-Maintenance Offshore</v>
      </c>
      <c r="M1503" s="11" t="str">
        <f>IF(ISERROR(VLOOKUP(C1503,'WI Vs ASM'!$B$2:$I$1000,8,0)),0,(VLOOKUP(C1503,'WI Vs ASM'!$B$2:$I$1000,8,0)))</f>
        <v>Rahul Soman</v>
      </c>
      <c r="N1503" s="11" t="str">
        <f>IF(ISERROR(VLOOKUP(C1503,'WI Vs ASM'!$B$2:$G$1000,6,0)),0,(VLOOKUP(C1503,'WI Vs ASM'!$B$2:$G$1000,6,0)))</f>
        <v>CIS</v>
      </c>
      <c r="O1503" s="11" t="str">
        <f>IF(ISERROR(VLOOKUP(C1503,'WI Vs ASM'!$B$2:$H$1000,7,0)),0,(VLOOKUP(C1503,'WI Vs ASM'!$B$2:$H$1000,7,0)))</f>
        <v>CIS</v>
      </c>
      <c r="P1503" s="11" t="str">
        <f t="shared" si="639"/>
        <v>May-17</v>
      </c>
      <c r="Q1503" s="11" t="str">
        <f t="shared" si="640"/>
        <v>Q2</v>
      </c>
      <c r="R1503" s="11" t="str">
        <f>IF(ISERROR(VLOOKUP(C1503,'WI Vs ASM'!$B$2:$J$1000,9,0)),0,(VLOOKUP(C1503,'WI Vs ASM'!$B$2:$J$1000,9,0)))</f>
        <v>Jyothi Pai</v>
      </c>
      <c r="S1503" s="11" t="str">
        <f>IF(ISERROR(VLOOKUP(C1503,'WI Vs ASM'!$B$2:$K$1000,10,0)),0,(VLOOKUP(C1503,'WI Vs ASM'!$B$2:$K$1000,10,0)))</f>
        <v>Saju Bhaskaran</v>
      </c>
      <c r="T1503" s="11" t="str">
        <f>IF(ISERROR(VLOOKUP(C1503,'WI Vs ASM'!$B$2:$L$1000,11,0)),0,(VLOOKUP(C1503,'WI Vs ASM'!$B$2:$L$1000,11,0)))</f>
        <v>Sreekala Balasubramanian</v>
      </c>
      <c r="U1503" s="11" t="e">
        <f t="shared" si="647"/>
        <v>#VALUE!</v>
      </c>
      <c r="V1503" s="11" t="str">
        <f t="shared" si="641"/>
        <v>Yes</v>
      </c>
      <c r="W1503" s="11" t="str">
        <f t="shared" si="642"/>
        <v>No</v>
      </c>
      <c r="X1503" s="11" t="str">
        <f t="shared" si="643"/>
        <v>No</v>
      </c>
      <c r="Y1503" s="11" t="str">
        <f t="shared" si="644"/>
        <v>No</v>
      </c>
      <c r="Z1503" s="11" t="str">
        <f t="shared" si="645"/>
        <v>No</v>
      </c>
      <c r="AA1503" s="11" t="str">
        <f t="shared" si="648"/>
        <v>No</v>
      </c>
      <c r="AB1503" s="11">
        <f>IF(ISERROR(VLOOKUP(U1503,'ITWR Dump'!$A$2:$Y$5000,24,0)),0,(VLOOKUP('ILC Report'!U1503,'ITWR Dump'!$A$2:$Y$5000,24,0)))</f>
        <v>0</v>
      </c>
      <c r="AC1503" s="11" t="str">
        <f t="shared" si="649"/>
        <v>No</v>
      </c>
      <c r="AD1503" s="11" t="str">
        <f t="shared" si="650"/>
        <v/>
      </c>
      <c r="AE1503" s="11">
        <f>IF(ISERROR(VLOOKUP(U1503,'ITWR Dump'!$A$2:$Y$5000,13,0)),0,(VLOOKUP(U1503,'ITWR Dump'!$A$2:$Y$5000,13,0)))</f>
        <v>0</v>
      </c>
      <c r="AF1503" s="11">
        <f>IF(ISERROR(VLOOKUP(U1503,'ITWR Dump'!$A$2:$Y$5000,11,0)),0,(VLOOKUP(U1503,'ITWR Dump'!$A$2:$Y$5000,11,0)))</f>
        <v>0</v>
      </c>
      <c r="AG1503" s="11">
        <f>IF(ISERROR(VLOOKUP(U1503,'ITWR Dump'!$A$2:$Y$5000,2,0)),0,(VLOOKUP(U1503,'ITWR Dump'!$A$2:$Y$5000,2,0)))</f>
        <v>0</v>
      </c>
      <c r="AH1503" s="11">
        <f>IF(ISERROR(VLOOKUP(U1503,'ITWR Dump'!$A$2:$Y$5000,14,0)),0,(VLOOKUP(U1503,'ITWR Dump'!$A$2:$Y$5000,14,0)))</f>
        <v>0</v>
      </c>
      <c r="AI1503" s="11" t="str">
        <f t="shared" si="651"/>
        <v>01-Maintenance Offshore</v>
      </c>
      <c r="AJ1503" s="11" t="str">
        <f t="shared" si="652"/>
        <v>Offshore</v>
      </c>
      <c r="AK1503" s="11" t="str">
        <f>IF(ISERROR(VLOOKUP(A1503,'Team Data'!$C$2:$U$213,17,0)),0,(VLOOKUP(A1503,'Team Data'!$C$2:$U$213,17,0)))</f>
        <v>PRISM</v>
      </c>
      <c r="AL1503" s="11" t="str">
        <f t="shared" si="653"/>
        <v>2017-04-24</v>
      </c>
      <c r="AM1503" s="11">
        <f>IF(ISERROR(VLOOKUP(U1503,'ITWR Dump'!$A$2:$Y$5000,16,0)),0,(VLOOKUP(U1503,'ITWR Dump'!$A$2:$Y$5000,16,0)))</f>
        <v>0</v>
      </c>
      <c r="AN1503" s="11">
        <f>IF(ISERROR(VLOOKUP(U1503,'ITWR Dump'!$A$2:$Y$5000,18,0)),0,(VLOOKUP(U1503,'ITWR Dump'!$A$2:$Y$5000,18,0)))</f>
        <v>0</v>
      </c>
      <c r="AO1503" s="11">
        <f>IF(ISERROR(VLOOKUP(U1503,'ITWR Dump'!$A$2:$Y$5000,25,0)),0,(VLOOKUP('ILC Report'!U1503,'ITWR Dump'!$A$2:$Y$5000,25,0)))</f>
        <v>0</v>
      </c>
      <c r="AP1503" s="11">
        <f t="shared" si="654"/>
        <v>1</v>
      </c>
      <c r="AQ1503" s="26">
        <f t="shared" si="655"/>
        <v>0</v>
      </c>
      <c r="AR1503" s="26">
        <f t="shared" si="656"/>
        <v>0</v>
      </c>
      <c r="AS1503" s="26">
        <f t="shared" si="657"/>
        <v>0</v>
      </c>
      <c r="AT1503" s="26">
        <f t="shared" si="658"/>
        <v>0</v>
      </c>
      <c r="AU1503" s="26">
        <f t="shared" si="659"/>
        <v>0</v>
      </c>
      <c r="AV1503" s="26">
        <f t="shared" si="660"/>
        <v>0</v>
      </c>
      <c r="AW1503" s="11" t="s">
        <v>653</v>
      </c>
      <c r="AX1503" s="11" t="str">
        <f>VLOOKUP(L1503,Group!$A$2:$B$1000,2,0)</f>
        <v>Maintenance</v>
      </c>
      <c r="AY1503" s="11">
        <f>IF(ISERROR(VLOOKUP(U1503,'ITWR Dump'!$A$2:$Y$5000,15,0)),0,(VLOOKUP('ILC Report'!U1503,'ITWR Dump'!$A$2:$Y$5000,15,0)))</f>
        <v>0</v>
      </c>
      <c r="AZ1503" s="11" t="str">
        <f t="shared" si="661"/>
        <v>Yes</v>
      </c>
      <c r="BA1503" s="11" t="str">
        <f t="shared" si="662"/>
        <v>BKI</v>
      </c>
      <c r="BB1503" s="11" t="str">
        <f t="shared" si="663"/>
        <v>MN</v>
      </c>
      <c r="BC1503" s="11" t="str">
        <f t="shared" si="664"/>
        <v>No</v>
      </c>
    </row>
    <row r="1504" spans="1:55" x14ac:dyDescent="0.3">
      <c r="A1504" s="11" t="s">
        <v>696</v>
      </c>
      <c r="B1504" s="11" t="s">
        <v>1888</v>
      </c>
      <c r="C1504" s="11" t="s">
        <v>559</v>
      </c>
      <c r="D1504" s="11" t="s">
        <v>2657</v>
      </c>
      <c r="E1504" s="38" t="s">
        <v>2904</v>
      </c>
      <c r="F1504" s="11">
        <v>11.5</v>
      </c>
      <c r="G1504" s="40" t="s">
        <v>218</v>
      </c>
      <c r="H1504" s="11" t="str">
        <f t="shared" si="646"/>
        <v>Regular</v>
      </c>
      <c r="I1504" s="11" t="str">
        <f t="shared" si="638"/>
        <v>INDIA</v>
      </c>
      <c r="J1504" s="11" t="str">
        <f>IF(ISERROR(VLOOKUP(C1504,'WI Vs ASM'!$B$2:$E$1000,4,0)),0,(VLOOKUP(C1504,'WI Vs ASM'!$B$2:$E$1000,4,0)))</f>
        <v>Offshore</v>
      </c>
      <c r="K1504" s="11" t="str">
        <f>IF(ISERROR(VLOOKUP(C1504,'WI Vs ASM'!$B$2:$F$1000,5,0)),0,(VLOOKUP(C1504,'WI Vs ASM'!$B$2:$F$1000,5,0)))</f>
        <v>01-Fixed Price</v>
      </c>
      <c r="L1504" s="11" t="str">
        <f>IF(ISERROR(VLOOKUP(C1504,'WI Vs ASM'!$B$2:$D$1000,3,0)),0,(VLOOKUP(C1504,'WI Vs ASM'!$B$2:$D$1000,3,0)))</f>
        <v>01-Maintenance Offshore</v>
      </c>
      <c r="M1504" s="11" t="str">
        <f>IF(ISERROR(VLOOKUP(C1504,'WI Vs ASM'!$B$2:$I$1000,8,0)),0,(VLOOKUP(C1504,'WI Vs ASM'!$B$2:$I$1000,8,0)))</f>
        <v>Rahul Soman</v>
      </c>
      <c r="N1504" s="11" t="str">
        <f>IF(ISERROR(VLOOKUP(C1504,'WI Vs ASM'!$B$2:$G$1000,6,0)),0,(VLOOKUP(C1504,'WI Vs ASM'!$B$2:$G$1000,6,0)))</f>
        <v>CIS</v>
      </c>
      <c r="O1504" s="11" t="str">
        <f>IF(ISERROR(VLOOKUP(C1504,'WI Vs ASM'!$B$2:$H$1000,7,0)),0,(VLOOKUP(C1504,'WI Vs ASM'!$B$2:$H$1000,7,0)))</f>
        <v>CIS</v>
      </c>
      <c r="P1504" s="11" t="str">
        <f t="shared" si="639"/>
        <v>May-17</v>
      </c>
      <c r="Q1504" s="11" t="str">
        <f t="shared" si="640"/>
        <v>Q2</v>
      </c>
      <c r="R1504" s="11" t="str">
        <f>IF(ISERROR(VLOOKUP(C1504,'WI Vs ASM'!$B$2:$J$1000,9,0)),0,(VLOOKUP(C1504,'WI Vs ASM'!$B$2:$J$1000,9,0)))</f>
        <v>Jyothi Pai</v>
      </c>
      <c r="S1504" s="11" t="str">
        <f>IF(ISERROR(VLOOKUP(C1504,'WI Vs ASM'!$B$2:$K$1000,10,0)),0,(VLOOKUP(C1504,'WI Vs ASM'!$B$2:$K$1000,10,0)))</f>
        <v>Saju Bhaskaran</v>
      </c>
      <c r="T1504" s="11" t="str">
        <f>IF(ISERROR(VLOOKUP(C1504,'WI Vs ASM'!$B$2:$L$1000,11,0)),0,(VLOOKUP(C1504,'WI Vs ASM'!$B$2:$L$1000,11,0)))</f>
        <v>Sreekala Balasubramanian</v>
      </c>
      <c r="U1504" s="11" t="e">
        <f t="shared" si="647"/>
        <v>#VALUE!</v>
      </c>
      <c r="V1504" s="11" t="str">
        <f t="shared" si="641"/>
        <v>No</v>
      </c>
      <c r="W1504" s="11" t="str">
        <f t="shared" si="642"/>
        <v>Yes</v>
      </c>
      <c r="X1504" s="11" t="str">
        <f t="shared" si="643"/>
        <v>No</v>
      </c>
      <c r="Y1504" s="11" t="str">
        <f t="shared" si="644"/>
        <v>No</v>
      </c>
      <c r="Z1504" s="11" t="str">
        <f t="shared" si="645"/>
        <v>No</v>
      </c>
      <c r="AA1504" s="11" t="str">
        <f t="shared" si="648"/>
        <v>No</v>
      </c>
      <c r="AB1504" s="11">
        <f>IF(ISERROR(VLOOKUP(U1504,'ITWR Dump'!$A$2:$Y$5000,24,0)),0,(VLOOKUP('ILC Report'!U1504,'ITWR Dump'!$A$2:$Y$5000,24,0)))</f>
        <v>0</v>
      </c>
      <c r="AC1504" s="11" t="str">
        <f t="shared" si="649"/>
        <v>No</v>
      </c>
      <c r="AD1504" s="11" t="str">
        <f t="shared" si="650"/>
        <v/>
      </c>
      <c r="AE1504" s="11">
        <f>IF(ISERROR(VLOOKUP(U1504,'ITWR Dump'!$A$2:$Y$5000,13,0)),0,(VLOOKUP(U1504,'ITWR Dump'!$A$2:$Y$5000,13,0)))</f>
        <v>0</v>
      </c>
      <c r="AF1504" s="11">
        <f>IF(ISERROR(VLOOKUP(U1504,'ITWR Dump'!$A$2:$Y$5000,11,0)),0,(VLOOKUP(U1504,'ITWR Dump'!$A$2:$Y$5000,11,0)))</f>
        <v>0</v>
      </c>
      <c r="AG1504" s="11">
        <f>IF(ISERROR(VLOOKUP(U1504,'ITWR Dump'!$A$2:$Y$5000,2,0)),0,(VLOOKUP(U1504,'ITWR Dump'!$A$2:$Y$5000,2,0)))</f>
        <v>0</v>
      </c>
      <c r="AH1504" s="11">
        <f>IF(ISERROR(VLOOKUP(U1504,'ITWR Dump'!$A$2:$Y$5000,14,0)),0,(VLOOKUP(U1504,'ITWR Dump'!$A$2:$Y$5000,14,0)))</f>
        <v>0</v>
      </c>
      <c r="AI1504" s="11" t="str">
        <f t="shared" si="651"/>
        <v>01-Maintenance Offshore</v>
      </c>
      <c r="AJ1504" s="11" t="str">
        <f t="shared" si="652"/>
        <v>Offshore</v>
      </c>
      <c r="AK1504" s="11" t="str">
        <f>IF(ISERROR(VLOOKUP(A1504,'Team Data'!$C$2:$U$213,17,0)),0,(VLOOKUP(A1504,'Team Data'!$C$2:$U$213,17,0)))</f>
        <v>PRISM</v>
      </c>
      <c r="AL1504" s="11" t="str">
        <f t="shared" si="653"/>
        <v>2017-04-24</v>
      </c>
      <c r="AM1504" s="11">
        <f>IF(ISERROR(VLOOKUP(U1504,'ITWR Dump'!$A$2:$Y$5000,16,0)),0,(VLOOKUP(U1504,'ITWR Dump'!$A$2:$Y$5000,16,0)))</f>
        <v>0</v>
      </c>
      <c r="AN1504" s="11">
        <f>IF(ISERROR(VLOOKUP(U1504,'ITWR Dump'!$A$2:$Y$5000,18,0)),0,(VLOOKUP(U1504,'ITWR Dump'!$A$2:$Y$5000,18,0)))</f>
        <v>0</v>
      </c>
      <c r="AO1504" s="11">
        <f>IF(ISERROR(VLOOKUP(U1504,'ITWR Dump'!$A$2:$Y$5000,25,0)),0,(VLOOKUP('ILC Report'!U1504,'ITWR Dump'!$A$2:$Y$5000,25,0)))</f>
        <v>0</v>
      </c>
      <c r="AP1504" s="11">
        <f t="shared" si="654"/>
        <v>0</v>
      </c>
      <c r="AQ1504" s="26">
        <f t="shared" si="655"/>
        <v>0</v>
      </c>
      <c r="AR1504" s="26">
        <f t="shared" si="656"/>
        <v>0</v>
      </c>
      <c r="AS1504" s="26">
        <f t="shared" si="657"/>
        <v>0</v>
      </c>
      <c r="AT1504" s="26">
        <f t="shared" si="658"/>
        <v>0</v>
      </c>
      <c r="AU1504" s="26">
        <f t="shared" si="659"/>
        <v>0</v>
      </c>
      <c r="AV1504" s="26">
        <f t="shared" si="660"/>
        <v>0</v>
      </c>
      <c r="AW1504" s="11" t="s">
        <v>653</v>
      </c>
      <c r="AX1504" s="11" t="str">
        <f>VLOOKUP(L1504,Group!$A$2:$B$1000,2,0)</f>
        <v>Maintenance</v>
      </c>
      <c r="AY1504" s="11">
        <f>IF(ISERROR(VLOOKUP(U1504,'ITWR Dump'!$A$2:$Y$5000,15,0)),0,(VLOOKUP('ILC Report'!U1504,'ITWR Dump'!$A$2:$Y$5000,15,0)))</f>
        <v>0</v>
      </c>
      <c r="AZ1504" s="11" t="str">
        <f t="shared" si="661"/>
        <v>No</v>
      </c>
      <c r="BA1504" s="11" t="str">
        <f t="shared" si="662"/>
        <v>BKI</v>
      </c>
      <c r="BB1504" s="11" t="str">
        <f t="shared" si="663"/>
        <v>MN</v>
      </c>
      <c r="BC1504" s="11" t="str">
        <f t="shared" si="664"/>
        <v>No</v>
      </c>
    </row>
    <row r="1505" spans="1:55" x14ac:dyDescent="0.3">
      <c r="A1505" s="11" t="s">
        <v>696</v>
      </c>
      <c r="B1505" s="11" t="s">
        <v>1888</v>
      </c>
      <c r="C1505" s="11" t="s">
        <v>557</v>
      </c>
      <c r="D1505" s="11" t="s">
        <v>2675</v>
      </c>
      <c r="E1505" s="38" t="s">
        <v>2904</v>
      </c>
      <c r="F1505" s="11">
        <v>7</v>
      </c>
      <c r="G1505" s="40" t="s">
        <v>218</v>
      </c>
      <c r="H1505" s="11" t="str">
        <f t="shared" si="646"/>
        <v>Regular</v>
      </c>
      <c r="I1505" s="11" t="str">
        <f t="shared" si="638"/>
        <v>INDIA</v>
      </c>
      <c r="J1505" s="11" t="str">
        <f>IF(ISERROR(VLOOKUP(C1505,'WI Vs ASM'!$B$2:$E$1000,4,0)),0,(VLOOKUP(C1505,'WI Vs ASM'!$B$2:$E$1000,4,0)))</f>
        <v>Offshore</v>
      </c>
      <c r="K1505" s="11" t="str">
        <f>IF(ISERROR(VLOOKUP(C1505,'WI Vs ASM'!$B$2:$F$1000,5,0)),0,(VLOOKUP(C1505,'WI Vs ASM'!$B$2:$F$1000,5,0)))</f>
        <v>09-NonBillable</v>
      </c>
      <c r="L1505" s="11" t="str">
        <f>IF(ISERROR(VLOOKUP(C1505,'WI Vs ASM'!$B$2:$D$1000,3,0)),0,(VLOOKUP(C1505,'WI Vs ASM'!$B$2:$D$1000,3,0)))</f>
        <v>54-Knowledge Transfer/Training Offshore</v>
      </c>
      <c r="M1505" s="11" t="str">
        <f>IF(ISERROR(VLOOKUP(C1505,'WI Vs ASM'!$B$2:$I$1000,8,0)),0,(VLOOKUP(C1505,'WI Vs ASM'!$B$2:$I$1000,8,0)))</f>
        <v>Prasad P Naik</v>
      </c>
      <c r="N1505" s="11" t="str">
        <f>IF(ISERROR(VLOOKUP(C1505,'WI Vs ASM'!$B$2:$G$1000,6,0)),0,(VLOOKUP(C1505,'WI Vs ASM'!$B$2:$G$1000,6,0)))</f>
        <v>CIS</v>
      </c>
      <c r="O1505" s="11" t="str">
        <f>IF(ISERROR(VLOOKUP(C1505,'WI Vs ASM'!$B$2:$H$1000,7,0)),0,(VLOOKUP(C1505,'WI Vs ASM'!$B$2:$H$1000,7,0)))</f>
        <v>CIS</v>
      </c>
      <c r="P1505" s="11" t="str">
        <f t="shared" si="639"/>
        <v>May-17</v>
      </c>
      <c r="Q1505" s="11" t="str">
        <f t="shared" si="640"/>
        <v>Q2</v>
      </c>
      <c r="R1505" s="11" t="str">
        <f>IF(ISERROR(VLOOKUP(C1505,'WI Vs ASM'!$B$2:$J$1000,9,0)),0,(VLOOKUP(C1505,'WI Vs ASM'!$B$2:$J$1000,9,0)))</f>
        <v>Chandraprabha Palaniswamy</v>
      </c>
      <c r="S1505" s="11" t="str">
        <f>IF(ISERROR(VLOOKUP(C1505,'WI Vs ASM'!$B$2:$K$1000,10,0)),0,(VLOOKUP(C1505,'WI Vs ASM'!$B$2:$K$1000,10,0)))</f>
        <v>Saju Bhaskaran</v>
      </c>
      <c r="T1505" s="11" t="str">
        <f>IF(ISERROR(VLOOKUP(C1505,'WI Vs ASM'!$B$2:$L$1000,11,0)),0,(VLOOKUP(C1505,'WI Vs ASM'!$B$2:$L$1000,11,0)))</f>
        <v>Sreekala Balasubramanian</v>
      </c>
      <c r="U1505" s="11" t="e">
        <f t="shared" si="647"/>
        <v>#VALUE!</v>
      </c>
      <c r="V1505" s="11" t="str">
        <f t="shared" si="641"/>
        <v>No</v>
      </c>
      <c r="W1505" s="11" t="str">
        <f t="shared" si="642"/>
        <v>No</v>
      </c>
      <c r="X1505" s="11" t="str">
        <f t="shared" si="643"/>
        <v>No</v>
      </c>
      <c r="Y1505" s="11" t="str">
        <f t="shared" si="644"/>
        <v>No</v>
      </c>
      <c r="Z1505" s="11" t="str">
        <f t="shared" si="645"/>
        <v>No</v>
      </c>
      <c r="AA1505" s="11" t="str">
        <f t="shared" si="648"/>
        <v>No</v>
      </c>
      <c r="AB1505" s="11">
        <f>IF(ISERROR(VLOOKUP(U1505,'ITWR Dump'!$A$2:$Y$5000,24,0)),0,(VLOOKUP('ILC Report'!U1505,'ITWR Dump'!$A$2:$Y$5000,24,0)))</f>
        <v>0</v>
      </c>
      <c r="AC1505" s="11" t="str">
        <f t="shared" si="649"/>
        <v>No</v>
      </c>
      <c r="AD1505" s="11" t="str">
        <f t="shared" si="650"/>
        <v/>
      </c>
      <c r="AE1505" s="11">
        <f>IF(ISERROR(VLOOKUP(U1505,'ITWR Dump'!$A$2:$Y$5000,13,0)),0,(VLOOKUP(U1505,'ITWR Dump'!$A$2:$Y$5000,13,0)))</f>
        <v>0</v>
      </c>
      <c r="AF1505" s="11">
        <f>IF(ISERROR(VLOOKUP(U1505,'ITWR Dump'!$A$2:$Y$5000,11,0)),0,(VLOOKUP(U1505,'ITWR Dump'!$A$2:$Y$5000,11,0)))</f>
        <v>0</v>
      </c>
      <c r="AG1505" s="11">
        <f>IF(ISERROR(VLOOKUP(U1505,'ITWR Dump'!$A$2:$Y$5000,2,0)),0,(VLOOKUP(U1505,'ITWR Dump'!$A$2:$Y$5000,2,0)))</f>
        <v>0</v>
      </c>
      <c r="AH1505" s="11">
        <f>IF(ISERROR(VLOOKUP(U1505,'ITWR Dump'!$A$2:$Y$5000,14,0)),0,(VLOOKUP(U1505,'ITWR Dump'!$A$2:$Y$5000,14,0)))</f>
        <v>0</v>
      </c>
      <c r="AI1505" s="11" t="str">
        <f t="shared" si="651"/>
        <v>54-Knowledge Transfer/Training Offshore</v>
      </c>
      <c r="AJ1505" s="11" t="str">
        <f t="shared" si="652"/>
        <v>Offshore</v>
      </c>
      <c r="AK1505" s="11" t="str">
        <f>IF(ISERROR(VLOOKUP(A1505,'Team Data'!$C$2:$U$213,17,0)),0,(VLOOKUP(A1505,'Team Data'!$C$2:$U$213,17,0)))</f>
        <v>PRISM</v>
      </c>
      <c r="AL1505" s="11" t="str">
        <f t="shared" si="653"/>
        <v>2017-04-24</v>
      </c>
      <c r="AM1505" s="11">
        <f>IF(ISERROR(VLOOKUP(U1505,'ITWR Dump'!$A$2:$Y$5000,16,0)),0,(VLOOKUP(U1505,'ITWR Dump'!$A$2:$Y$5000,16,0)))</f>
        <v>0</v>
      </c>
      <c r="AN1505" s="11">
        <f>IF(ISERROR(VLOOKUP(U1505,'ITWR Dump'!$A$2:$Y$5000,18,0)),0,(VLOOKUP(U1505,'ITWR Dump'!$A$2:$Y$5000,18,0)))</f>
        <v>0</v>
      </c>
      <c r="AO1505" s="11">
        <f>IF(ISERROR(VLOOKUP(U1505,'ITWR Dump'!$A$2:$Y$5000,25,0)),0,(VLOOKUP('ILC Report'!U1505,'ITWR Dump'!$A$2:$Y$5000,25,0)))</f>
        <v>0</v>
      </c>
      <c r="AP1505" s="11">
        <f t="shared" si="654"/>
        <v>0</v>
      </c>
      <c r="AQ1505" s="26">
        <f t="shared" si="655"/>
        <v>0</v>
      </c>
      <c r="AR1505" s="26">
        <f t="shared" si="656"/>
        <v>0</v>
      </c>
      <c r="AS1505" s="26">
        <f t="shared" si="657"/>
        <v>0</v>
      </c>
      <c r="AT1505" s="26">
        <f t="shared" si="658"/>
        <v>0</v>
      </c>
      <c r="AU1505" s="26">
        <f t="shared" si="659"/>
        <v>0</v>
      </c>
      <c r="AV1505" s="26">
        <f t="shared" si="660"/>
        <v>0</v>
      </c>
      <c r="AW1505" s="11" t="s">
        <v>653</v>
      </c>
      <c r="AX1505" s="11" t="str">
        <f>VLOOKUP(L1505,Group!$A$2:$B$1000,2,0)</f>
        <v>Maintenance</v>
      </c>
      <c r="AY1505" s="11">
        <f>IF(ISERROR(VLOOKUP(U1505,'ITWR Dump'!$A$2:$Y$5000,15,0)),0,(VLOOKUP('ILC Report'!U1505,'ITWR Dump'!$A$2:$Y$5000,15,0)))</f>
        <v>0</v>
      </c>
      <c r="AZ1505" s="11" t="str">
        <f t="shared" si="661"/>
        <v>No</v>
      </c>
      <c r="BA1505" s="11" t="str">
        <f t="shared" si="662"/>
        <v>BKI</v>
      </c>
      <c r="BB1505" s="11" t="str">
        <f t="shared" si="663"/>
        <v>KT</v>
      </c>
      <c r="BC1505" s="11" t="str">
        <f t="shared" si="664"/>
        <v>No</v>
      </c>
    </row>
    <row r="1506" spans="1:55" x14ac:dyDescent="0.3">
      <c r="A1506" s="11" t="s">
        <v>696</v>
      </c>
      <c r="B1506" s="11" t="s">
        <v>1888</v>
      </c>
      <c r="C1506" s="11" t="s">
        <v>559</v>
      </c>
      <c r="D1506" s="11" t="s">
        <v>2678</v>
      </c>
      <c r="E1506" s="38" t="s">
        <v>2904</v>
      </c>
      <c r="F1506" s="11">
        <v>1</v>
      </c>
      <c r="G1506" s="40" t="s">
        <v>218</v>
      </c>
      <c r="H1506" s="11" t="str">
        <f t="shared" si="646"/>
        <v>Regular</v>
      </c>
      <c r="I1506" s="11" t="str">
        <f t="shared" si="638"/>
        <v>INDIA</v>
      </c>
      <c r="J1506" s="11" t="str">
        <f>IF(ISERROR(VLOOKUP(C1506,'WI Vs ASM'!$B$2:$E$1000,4,0)),0,(VLOOKUP(C1506,'WI Vs ASM'!$B$2:$E$1000,4,0)))</f>
        <v>Offshore</v>
      </c>
      <c r="K1506" s="11" t="str">
        <f>IF(ISERROR(VLOOKUP(C1506,'WI Vs ASM'!$B$2:$F$1000,5,0)),0,(VLOOKUP(C1506,'WI Vs ASM'!$B$2:$F$1000,5,0)))</f>
        <v>01-Fixed Price</v>
      </c>
      <c r="L1506" s="11" t="str">
        <f>IF(ISERROR(VLOOKUP(C1506,'WI Vs ASM'!$B$2:$D$1000,3,0)),0,(VLOOKUP(C1506,'WI Vs ASM'!$B$2:$D$1000,3,0)))</f>
        <v>01-Maintenance Offshore</v>
      </c>
      <c r="M1506" s="11" t="str">
        <f>IF(ISERROR(VLOOKUP(C1506,'WI Vs ASM'!$B$2:$I$1000,8,0)),0,(VLOOKUP(C1506,'WI Vs ASM'!$B$2:$I$1000,8,0)))</f>
        <v>Rahul Soman</v>
      </c>
      <c r="N1506" s="11" t="str">
        <f>IF(ISERROR(VLOOKUP(C1506,'WI Vs ASM'!$B$2:$G$1000,6,0)),0,(VLOOKUP(C1506,'WI Vs ASM'!$B$2:$G$1000,6,0)))</f>
        <v>CIS</v>
      </c>
      <c r="O1506" s="11" t="str">
        <f>IF(ISERROR(VLOOKUP(C1506,'WI Vs ASM'!$B$2:$H$1000,7,0)),0,(VLOOKUP(C1506,'WI Vs ASM'!$B$2:$H$1000,7,0)))</f>
        <v>CIS</v>
      </c>
      <c r="P1506" s="11" t="str">
        <f t="shared" si="639"/>
        <v>May-17</v>
      </c>
      <c r="Q1506" s="11" t="str">
        <f t="shared" si="640"/>
        <v>Q2</v>
      </c>
      <c r="R1506" s="11" t="str">
        <f>IF(ISERROR(VLOOKUP(C1506,'WI Vs ASM'!$B$2:$J$1000,9,0)),0,(VLOOKUP(C1506,'WI Vs ASM'!$B$2:$J$1000,9,0)))</f>
        <v>Jyothi Pai</v>
      </c>
      <c r="S1506" s="11" t="str">
        <f>IF(ISERROR(VLOOKUP(C1506,'WI Vs ASM'!$B$2:$K$1000,10,0)),0,(VLOOKUP(C1506,'WI Vs ASM'!$B$2:$K$1000,10,0)))</f>
        <v>Saju Bhaskaran</v>
      </c>
      <c r="T1506" s="11" t="str">
        <f>IF(ISERROR(VLOOKUP(C1506,'WI Vs ASM'!$B$2:$L$1000,11,0)),0,(VLOOKUP(C1506,'WI Vs ASM'!$B$2:$L$1000,11,0)))</f>
        <v>Sreekala Balasubramanian</v>
      </c>
      <c r="U1506" s="11" t="e">
        <f t="shared" si="647"/>
        <v>#VALUE!</v>
      </c>
      <c r="V1506" s="11" t="str">
        <f t="shared" si="641"/>
        <v>No</v>
      </c>
      <c r="W1506" s="11" t="str">
        <f t="shared" si="642"/>
        <v>Yes</v>
      </c>
      <c r="X1506" s="11" t="str">
        <f t="shared" si="643"/>
        <v>No</v>
      </c>
      <c r="Y1506" s="11" t="str">
        <f t="shared" si="644"/>
        <v>No</v>
      </c>
      <c r="Z1506" s="11" t="str">
        <f t="shared" si="645"/>
        <v>No</v>
      </c>
      <c r="AA1506" s="11" t="str">
        <f t="shared" si="648"/>
        <v>No</v>
      </c>
      <c r="AB1506" s="11">
        <f>IF(ISERROR(VLOOKUP(U1506,'ITWR Dump'!$A$2:$Y$5000,24,0)),0,(VLOOKUP('ILC Report'!U1506,'ITWR Dump'!$A$2:$Y$5000,24,0)))</f>
        <v>0</v>
      </c>
      <c r="AC1506" s="11" t="str">
        <f t="shared" si="649"/>
        <v>No</v>
      </c>
      <c r="AD1506" s="11" t="str">
        <f t="shared" si="650"/>
        <v/>
      </c>
      <c r="AE1506" s="11">
        <f>IF(ISERROR(VLOOKUP(U1506,'ITWR Dump'!$A$2:$Y$5000,13,0)),0,(VLOOKUP(U1506,'ITWR Dump'!$A$2:$Y$5000,13,0)))</f>
        <v>0</v>
      </c>
      <c r="AF1506" s="11">
        <f>IF(ISERROR(VLOOKUP(U1506,'ITWR Dump'!$A$2:$Y$5000,11,0)),0,(VLOOKUP(U1506,'ITWR Dump'!$A$2:$Y$5000,11,0)))</f>
        <v>0</v>
      </c>
      <c r="AG1506" s="11">
        <f>IF(ISERROR(VLOOKUP(U1506,'ITWR Dump'!$A$2:$Y$5000,2,0)),0,(VLOOKUP(U1506,'ITWR Dump'!$A$2:$Y$5000,2,0)))</f>
        <v>0</v>
      </c>
      <c r="AH1506" s="11">
        <f>IF(ISERROR(VLOOKUP(U1506,'ITWR Dump'!$A$2:$Y$5000,14,0)),0,(VLOOKUP(U1506,'ITWR Dump'!$A$2:$Y$5000,14,0)))</f>
        <v>0</v>
      </c>
      <c r="AI1506" s="11" t="str">
        <f t="shared" si="651"/>
        <v>01-Maintenance Offshore</v>
      </c>
      <c r="AJ1506" s="11" t="str">
        <f t="shared" si="652"/>
        <v>Offshore</v>
      </c>
      <c r="AK1506" s="11" t="str">
        <f>IF(ISERROR(VLOOKUP(A1506,'Team Data'!$C$2:$U$213,17,0)),0,(VLOOKUP(A1506,'Team Data'!$C$2:$U$213,17,0)))</f>
        <v>PRISM</v>
      </c>
      <c r="AL1506" s="11" t="str">
        <f t="shared" si="653"/>
        <v>2017-04-24</v>
      </c>
      <c r="AM1506" s="11">
        <f>IF(ISERROR(VLOOKUP(U1506,'ITWR Dump'!$A$2:$Y$5000,16,0)),0,(VLOOKUP(U1506,'ITWR Dump'!$A$2:$Y$5000,16,0)))</f>
        <v>0</v>
      </c>
      <c r="AN1506" s="11">
        <f>IF(ISERROR(VLOOKUP(U1506,'ITWR Dump'!$A$2:$Y$5000,18,0)),0,(VLOOKUP(U1506,'ITWR Dump'!$A$2:$Y$5000,18,0)))</f>
        <v>0</v>
      </c>
      <c r="AO1506" s="11">
        <f>IF(ISERROR(VLOOKUP(U1506,'ITWR Dump'!$A$2:$Y$5000,25,0)),0,(VLOOKUP('ILC Report'!U1506,'ITWR Dump'!$A$2:$Y$5000,25,0)))</f>
        <v>0</v>
      </c>
      <c r="AP1506" s="11">
        <f t="shared" si="654"/>
        <v>0</v>
      </c>
      <c r="AQ1506" s="26">
        <f t="shared" si="655"/>
        <v>0</v>
      </c>
      <c r="AR1506" s="26">
        <f t="shared" si="656"/>
        <v>0</v>
      </c>
      <c r="AS1506" s="26">
        <f t="shared" si="657"/>
        <v>0</v>
      </c>
      <c r="AT1506" s="26">
        <f t="shared" si="658"/>
        <v>0</v>
      </c>
      <c r="AU1506" s="26">
        <f t="shared" si="659"/>
        <v>0</v>
      </c>
      <c r="AV1506" s="26">
        <f t="shared" si="660"/>
        <v>0</v>
      </c>
      <c r="AW1506" s="11" t="s">
        <v>653</v>
      </c>
      <c r="AX1506" s="11" t="str">
        <f>VLOOKUP(L1506,Group!$A$2:$B$1000,2,0)</f>
        <v>Maintenance</v>
      </c>
      <c r="AY1506" s="11">
        <f>IF(ISERROR(VLOOKUP(U1506,'ITWR Dump'!$A$2:$Y$5000,15,0)),0,(VLOOKUP('ILC Report'!U1506,'ITWR Dump'!$A$2:$Y$5000,15,0)))</f>
        <v>0</v>
      </c>
      <c r="AZ1506" s="11" t="str">
        <f t="shared" si="661"/>
        <v>No</v>
      </c>
      <c r="BA1506" s="11" t="str">
        <f t="shared" si="662"/>
        <v>BKI</v>
      </c>
      <c r="BB1506" s="11" t="str">
        <f t="shared" si="663"/>
        <v>MN</v>
      </c>
      <c r="BC1506" s="11" t="str">
        <f t="shared" si="664"/>
        <v>No</v>
      </c>
    </row>
    <row r="1507" spans="1:55" x14ac:dyDescent="0.3">
      <c r="A1507" s="11" t="s">
        <v>696</v>
      </c>
      <c r="B1507" s="11" t="s">
        <v>1888</v>
      </c>
      <c r="C1507" s="11" t="s">
        <v>559</v>
      </c>
      <c r="D1507" s="11" t="s">
        <v>2040</v>
      </c>
      <c r="E1507" s="38" t="s">
        <v>2904</v>
      </c>
      <c r="F1507" s="11">
        <v>0.5</v>
      </c>
      <c r="G1507" s="40" t="s">
        <v>218</v>
      </c>
      <c r="H1507" s="11" t="str">
        <f t="shared" si="646"/>
        <v>Regular</v>
      </c>
      <c r="I1507" s="11" t="str">
        <f t="shared" si="638"/>
        <v>INDIA</v>
      </c>
      <c r="J1507" s="11" t="str">
        <f>IF(ISERROR(VLOOKUP(C1507,'WI Vs ASM'!$B$2:$E$1000,4,0)),0,(VLOOKUP(C1507,'WI Vs ASM'!$B$2:$E$1000,4,0)))</f>
        <v>Offshore</v>
      </c>
      <c r="K1507" s="11" t="str">
        <f>IF(ISERROR(VLOOKUP(C1507,'WI Vs ASM'!$B$2:$F$1000,5,0)),0,(VLOOKUP(C1507,'WI Vs ASM'!$B$2:$F$1000,5,0)))</f>
        <v>01-Fixed Price</v>
      </c>
      <c r="L1507" s="11" t="str">
        <f>IF(ISERROR(VLOOKUP(C1507,'WI Vs ASM'!$B$2:$D$1000,3,0)),0,(VLOOKUP(C1507,'WI Vs ASM'!$B$2:$D$1000,3,0)))</f>
        <v>01-Maintenance Offshore</v>
      </c>
      <c r="M1507" s="11" t="str">
        <f>IF(ISERROR(VLOOKUP(C1507,'WI Vs ASM'!$B$2:$I$1000,8,0)),0,(VLOOKUP(C1507,'WI Vs ASM'!$B$2:$I$1000,8,0)))</f>
        <v>Rahul Soman</v>
      </c>
      <c r="N1507" s="11" t="str">
        <f>IF(ISERROR(VLOOKUP(C1507,'WI Vs ASM'!$B$2:$G$1000,6,0)),0,(VLOOKUP(C1507,'WI Vs ASM'!$B$2:$G$1000,6,0)))</f>
        <v>CIS</v>
      </c>
      <c r="O1507" s="11" t="str">
        <f>IF(ISERROR(VLOOKUP(C1507,'WI Vs ASM'!$B$2:$H$1000,7,0)),0,(VLOOKUP(C1507,'WI Vs ASM'!$B$2:$H$1000,7,0)))</f>
        <v>CIS</v>
      </c>
      <c r="P1507" s="11" t="str">
        <f t="shared" si="639"/>
        <v>May-17</v>
      </c>
      <c r="Q1507" s="11" t="str">
        <f t="shared" si="640"/>
        <v>Q2</v>
      </c>
      <c r="R1507" s="11" t="str">
        <f>IF(ISERROR(VLOOKUP(C1507,'WI Vs ASM'!$B$2:$J$1000,9,0)),0,(VLOOKUP(C1507,'WI Vs ASM'!$B$2:$J$1000,9,0)))</f>
        <v>Jyothi Pai</v>
      </c>
      <c r="S1507" s="11" t="str">
        <f>IF(ISERROR(VLOOKUP(C1507,'WI Vs ASM'!$B$2:$K$1000,10,0)),0,(VLOOKUP(C1507,'WI Vs ASM'!$B$2:$K$1000,10,0)))</f>
        <v>Saju Bhaskaran</v>
      </c>
      <c r="T1507" s="11" t="str">
        <f>IF(ISERROR(VLOOKUP(C1507,'WI Vs ASM'!$B$2:$L$1000,11,0)),0,(VLOOKUP(C1507,'WI Vs ASM'!$B$2:$L$1000,11,0)))</f>
        <v>Sreekala Balasubramanian</v>
      </c>
      <c r="U1507" s="11" t="e">
        <f t="shared" si="647"/>
        <v>#VALUE!</v>
      </c>
      <c r="V1507" s="11" t="str">
        <f t="shared" si="641"/>
        <v>No</v>
      </c>
      <c r="W1507" s="11" t="str">
        <f t="shared" si="642"/>
        <v>Yes</v>
      </c>
      <c r="X1507" s="11" t="str">
        <f t="shared" si="643"/>
        <v>No</v>
      </c>
      <c r="Y1507" s="11" t="str">
        <f t="shared" si="644"/>
        <v>No</v>
      </c>
      <c r="Z1507" s="11" t="str">
        <f t="shared" si="645"/>
        <v>No</v>
      </c>
      <c r="AA1507" s="11" t="str">
        <f t="shared" si="648"/>
        <v>No</v>
      </c>
      <c r="AB1507" s="11">
        <f>IF(ISERROR(VLOOKUP(U1507,'ITWR Dump'!$A$2:$Y$5000,24,0)),0,(VLOOKUP('ILC Report'!U1507,'ITWR Dump'!$A$2:$Y$5000,24,0)))</f>
        <v>0</v>
      </c>
      <c r="AC1507" s="11" t="str">
        <f t="shared" si="649"/>
        <v>No</v>
      </c>
      <c r="AD1507" s="11" t="str">
        <f t="shared" si="650"/>
        <v/>
      </c>
      <c r="AE1507" s="11">
        <f>IF(ISERROR(VLOOKUP(U1507,'ITWR Dump'!$A$2:$Y$5000,13,0)),0,(VLOOKUP(U1507,'ITWR Dump'!$A$2:$Y$5000,13,0)))</f>
        <v>0</v>
      </c>
      <c r="AF1507" s="11">
        <f>IF(ISERROR(VLOOKUP(U1507,'ITWR Dump'!$A$2:$Y$5000,11,0)),0,(VLOOKUP(U1507,'ITWR Dump'!$A$2:$Y$5000,11,0)))</f>
        <v>0</v>
      </c>
      <c r="AG1507" s="11">
        <f>IF(ISERROR(VLOOKUP(U1507,'ITWR Dump'!$A$2:$Y$5000,2,0)),0,(VLOOKUP(U1507,'ITWR Dump'!$A$2:$Y$5000,2,0)))</f>
        <v>0</v>
      </c>
      <c r="AH1507" s="11">
        <f>IF(ISERROR(VLOOKUP(U1507,'ITWR Dump'!$A$2:$Y$5000,14,0)),0,(VLOOKUP(U1507,'ITWR Dump'!$A$2:$Y$5000,14,0)))</f>
        <v>0</v>
      </c>
      <c r="AI1507" s="11" t="str">
        <f t="shared" si="651"/>
        <v>01-Maintenance Offshore</v>
      </c>
      <c r="AJ1507" s="11" t="str">
        <f t="shared" si="652"/>
        <v>Offshore</v>
      </c>
      <c r="AK1507" s="11" t="str">
        <f>IF(ISERROR(VLOOKUP(A1507,'Team Data'!$C$2:$U$213,17,0)),0,(VLOOKUP(A1507,'Team Data'!$C$2:$U$213,17,0)))</f>
        <v>PRISM</v>
      </c>
      <c r="AL1507" s="11" t="str">
        <f t="shared" si="653"/>
        <v>2017-04-24</v>
      </c>
      <c r="AM1507" s="11">
        <f>IF(ISERROR(VLOOKUP(U1507,'ITWR Dump'!$A$2:$Y$5000,16,0)),0,(VLOOKUP(U1507,'ITWR Dump'!$A$2:$Y$5000,16,0)))</f>
        <v>0</v>
      </c>
      <c r="AN1507" s="11">
        <f>IF(ISERROR(VLOOKUP(U1507,'ITWR Dump'!$A$2:$Y$5000,18,0)),0,(VLOOKUP(U1507,'ITWR Dump'!$A$2:$Y$5000,18,0)))</f>
        <v>0</v>
      </c>
      <c r="AO1507" s="11">
        <f>IF(ISERROR(VLOOKUP(U1507,'ITWR Dump'!$A$2:$Y$5000,25,0)),0,(VLOOKUP('ILC Report'!U1507,'ITWR Dump'!$A$2:$Y$5000,25,0)))</f>
        <v>0</v>
      </c>
      <c r="AP1507" s="11">
        <f t="shared" si="654"/>
        <v>0</v>
      </c>
      <c r="AQ1507" s="26">
        <f t="shared" si="655"/>
        <v>0</v>
      </c>
      <c r="AR1507" s="26">
        <f t="shared" si="656"/>
        <v>0</v>
      </c>
      <c r="AS1507" s="26">
        <f t="shared" si="657"/>
        <v>0</v>
      </c>
      <c r="AT1507" s="26">
        <f t="shared" si="658"/>
        <v>0</v>
      </c>
      <c r="AU1507" s="26">
        <f t="shared" si="659"/>
        <v>0</v>
      </c>
      <c r="AV1507" s="26">
        <f t="shared" si="660"/>
        <v>0</v>
      </c>
      <c r="AW1507" s="11" t="s">
        <v>653</v>
      </c>
      <c r="AX1507" s="11" t="str">
        <f>VLOOKUP(L1507,Group!$A$2:$B$1000,2,0)</f>
        <v>Maintenance</v>
      </c>
      <c r="AY1507" s="11">
        <f>IF(ISERROR(VLOOKUP(U1507,'ITWR Dump'!$A$2:$Y$5000,15,0)),0,(VLOOKUP('ILC Report'!U1507,'ITWR Dump'!$A$2:$Y$5000,15,0)))</f>
        <v>0</v>
      </c>
      <c r="AZ1507" s="11" t="str">
        <f t="shared" si="661"/>
        <v>No</v>
      </c>
      <c r="BA1507" s="11" t="str">
        <f t="shared" si="662"/>
        <v>BKI</v>
      </c>
      <c r="BB1507" s="11" t="str">
        <f t="shared" si="663"/>
        <v>MN</v>
      </c>
      <c r="BC1507" s="11" t="str">
        <f t="shared" si="664"/>
        <v>No</v>
      </c>
    </row>
    <row r="1508" spans="1:55" x14ac:dyDescent="0.3">
      <c r="A1508" s="11" t="s">
        <v>696</v>
      </c>
      <c r="B1508" s="11" t="s">
        <v>1888</v>
      </c>
      <c r="C1508" s="11" t="s">
        <v>559</v>
      </c>
      <c r="D1508" s="11" t="s">
        <v>2679</v>
      </c>
      <c r="E1508" s="38" t="s">
        <v>2904</v>
      </c>
      <c r="F1508" s="11">
        <v>2</v>
      </c>
      <c r="G1508" s="40" t="s">
        <v>218</v>
      </c>
      <c r="H1508" s="11" t="str">
        <f t="shared" si="646"/>
        <v>Regular</v>
      </c>
      <c r="I1508" s="11" t="str">
        <f t="shared" si="638"/>
        <v>INDIA</v>
      </c>
      <c r="J1508" s="11" t="str">
        <f>IF(ISERROR(VLOOKUP(C1508,'WI Vs ASM'!$B$2:$E$1000,4,0)),0,(VLOOKUP(C1508,'WI Vs ASM'!$B$2:$E$1000,4,0)))</f>
        <v>Offshore</v>
      </c>
      <c r="K1508" s="11" t="str">
        <f>IF(ISERROR(VLOOKUP(C1508,'WI Vs ASM'!$B$2:$F$1000,5,0)),0,(VLOOKUP(C1508,'WI Vs ASM'!$B$2:$F$1000,5,0)))</f>
        <v>01-Fixed Price</v>
      </c>
      <c r="L1508" s="11" t="str">
        <f>IF(ISERROR(VLOOKUP(C1508,'WI Vs ASM'!$B$2:$D$1000,3,0)),0,(VLOOKUP(C1508,'WI Vs ASM'!$B$2:$D$1000,3,0)))</f>
        <v>01-Maintenance Offshore</v>
      </c>
      <c r="M1508" s="11" t="str">
        <f>IF(ISERROR(VLOOKUP(C1508,'WI Vs ASM'!$B$2:$I$1000,8,0)),0,(VLOOKUP(C1508,'WI Vs ASM'!$B$2:$I$1000,8,0)))</f>
        <v>Rahul Soman</v>
      </c>
      <c r="N1508" s="11" t="str">
        <f>IF(ISERROR(VLOOKUP(C1508,'WI Vs ASM'!$B$2:$G$1000,6,0)),0,(VLOOKUP(C1508,'WI Vs ASM'!$B$2:$G$1000,6,0)))</f>
        <v>CIS</v>
      </c>
      <c r="O1508" s="11" t="str">
        <f>IF(ISERROR(VLOOKUP(C1508,'WI Vs ASM'!$B$2:$H$1000,7,0)),0,(VLOOKUP(C1508,'WI Vs ASM'!$B$2:$H$1000,7,0)))</f>
        <v>CIS</v>
      </c>
      <c r="P1508" s="11" t="str">
        <f t="shared" si="639"/>
        <v>May-17</v>
      </c>
      <c r="Q1508" s="11" t="str">
        <f t="shared" si="640"/>
        <v>Q2</v>
      </c>
      <c r="R1508" s="11" t="str">
        <f>IF(ISERROR(VLOOKUP(C1508,'WI Vs ASM'!$B$2:$J$1000,9,0)),0,(VLOOKUP(C1508,'WI Vs ASM'!$B$2:$J$1000,9,0)))</f>
        <v>Jyothi Pai</v>
      </c>
      <c r="S1508" s="11" t="str">
        <f>IF(ISERROR(VLOOKUP(C1508,'WI Vs ASM'!$B$2:$K$1000,10,0)),0,(VLOOKUP(C1508,'WI Vs ASM'!$B$2:$K$1000,10,0)))</f>
        <v>Saju Bhaskaran</v>
      </c>
      <c r="T1508" s="11" t="str">
        <f>IF(ISERROR(VLOOKUP(C1508,'WI Vs ASM'!$B$2:$L$1000,11,0)),0,(VLOOKUP(C1508,'WI Vs ASM'!$B$2:$L$1000,11,0)))</f>
        <v>Sreekala Balasubramanian</v>
      </c>
      <c r="U1508" s="11" t="e">
        <f t="shared" si="647"/>
        <v>#VALUE!</v>
      </c>
      <c r="V1508" s="11" t="str">
        <f t="shared" si="641"/>
        <v>Yes</v>
      </c>
      <c r="W1508" s="11" t="str">
        <f t="shared" si="642"/>
        <v>No</v>
      </c>
      <c r="X1508" s="11" t="str">
        <f t="shared" si="643"/>
        <v>No</v>
      </c>
      <c r="Y1508" s="11" t="str">
        <f t="shared" si="644"/>
        <v>No</v>
      </c>
      <c r="Z1508" s="11" t="str">
        <f t="shared" si="645"/>
        <v>No</v>
      </c>
      <c r="AA1508" s="11" t="str">
        <f t="shared" si="648"/>
        <v>No</v>
      </c>
      <c r="AB1508" s="11">
        <f>IF(ISERROR(VLOOKUP(U1508,'ITWR Dump'!$A$2:$Y$5000,24,0)),0,(VLOOKUP('ILC Report'!U1508,'ITWR Dump'!$A$2:$Y$5000,24,0)))</f>
        <v>0</v>
      </c>
      <c r="AC1508" s="11" t="str">
        <f t="shared" si="649"/>
        <v>No</v>
      </c>
      <c r="AD1508" s="11" t="str">
        <f t="shared" si="650"/>
        <v/>
      </c>
      <c r="AE1508" s="11">
        <f>IF(ISERROR(VLOOKUP(U1508,'ITWR Dump'!$A$2:$Y$5000,13,0)),0,(VLOOKUP(U1508,'ITWR Dump'!$A$2:$Y$5000,13,0)))</f>
        <v>0</v>
      </c>
      <c r="AF1508" s="11">
        <f>IF(ISERROR(VLOOKUP(U1508,'ITWR Dump'!$A$2:$Y$5000,11,0)),0,(VLOOKUP(U1508,'ITWR Dump'!$A$2:$Y$5000,11,0)))</f>
        <v>0</v>
      </c>
      <c r="AG1508" s="11">
        <f>IF(ISERROR(VLOOKUP(U1508,'ITWR Dump'!$A$2:$Y$5000,2,0)),0,(VLOOKUP(U1508,'ITWR Dump'!$A$2:$Y$5000,2,0)))</f>
        <v>0</v>
      </c>
      <c r="AH1508" s="11">
        <f>IF(ISERROR(VLOOKUP(U1508,'ITWR Dump'!$A$2:$Y$5000,14,0)),0,(VLOOKUP(U1508,'ITWR Dump'!$A$2:$Y$5000,14,0)))</f>
        <v>0</v>
      </c>
      <c r="AI1508" s="11" t="str">
        <f t="shared" si="651"/>
        <v>01-Maintenance Offshore</v>
      </c>
      <c r="AJ1508" s="11" t="str">
        <f t="shared" si="652"/>
        <v>Offshore</v>
      </c>
      <c r="AK1508" s="11" t="str">
        <f>IF(ISERROR(VLOOKUP(A1508,'Team Data'!$C$2:$U$213,17,0)),0,(VLOOKUP(A1508,'Team Data'!$C$2:$U$213,17,0)))</f>
        <v>PRISM</v>
      </c>
      <c r="AL1508" s="11" t="str">
        <f t="shared" si="653"/>
        <v>2017-04-24</v>
      </c>
      <c r="AM1508" s="11">
        <f>IF(ISERROR(VLOOKUP(U1508,'ITWR Dump'!$A$2:$Y$5000,16,0)),0,(VLOOKUP(U1508,'ITWR Dump'!$A$2:$Y$5000,16,0)))</f>
        <v>0</v>
      </c>
      <c r="AN1508" s="11">
        <f>IF(ISERROR(VLOOKUP(U1508,'ITWR Dump'!$A$2:$Y$5000,18,0)),0,(VLOOKUP(U1508,'ITWR Dump'!$A$2:$Y$5000,18,0)))</f>
        <v>0</v>
      </c>
      <c r="AO1508" s="11">
        <f>IF(ISERROR(VLOOKUP(U1508,'ITWR Dump'!$A$2:$Y$5000,25,0)),0,(VLOOKUP('ILC Report'!U1508,'ITWR Dump'!$A$2:$Y$5000,25,0)))</f>
        <v>0</v>
      </c>
      <c r="AP1508" s="11">
        <f t="shared" si="654"/>
        <v>1</v>
      </c>
      <c r="AQ1508" s="26">
        <f t="shared" si="655"/>
        <v>0</v>
      </c>
      <c r="AR1508" s="26">
        <f t="shared" si="656"/>
        <v>0</v>
      </c>
      <c r="AS1508" s="26">
        <f t="shared" si="657"/>
        <v>0</v>
      </c>
      <c r="AT1508" s="26">
        <f t="shared" si="658"/>
        <v>0</v>
      </c>
      <c r="AU1508" s="26">
        <f t="shared" si="659"/>
        <v>0</v>
      </c>
      <c r="AV1508" s="26">
        <f t="shared" si="660"/>
        <v>0</v>
      </c>
      <c r="AW1508" s="11" t="s">
        <v>653</v>
      </c>
      <c r="AX1508" s="11" t="str">
        <f>VLOOKUP(L1508,Group!$A$2:$B$1000,2,0)</f>
        <v>Maintenance</v>
      </c>
      <c r="AY1508" s="11">
        <f>IF(ISERROR(VLOOKUP(U1508,'ITWR Dump'!$A$2:$Y$5000,15,0)),0,(VLOOKUP('ILC Report'!U1508,'ITWR Dump'!$A$2:$Y$5000,15,0)))</f>
        <v>0</v>
      </c>
      <c r="AZ1508" s="11" t="str">
        <f t="shared" si="661"/>
        <v>Yes</v>
      </c>
      <c r="BA1508" s="11" t="str">
        <f t="shared" si="662"/>
        <v>BKI</v>
      </c>
      <c r="BB1508" s="11" t="str">
        <f t="shared" si="663"/>
        <v>MN</v>
      </c>
      <c r="BC1508" s="11" t="str">
        <f t="shared" si="664"/>
        <v>No</v>
      </c>
    </row>
    <row r="1509" spans="1:55" x14ac:dyDescent="0.3">
      <c r="A1509" s="11" t="s">
        <v>696</v>
      </c>
      <c r="B1509" s="11" t="s">
        <v>1888</v>
      </c>
      <c r="C1509" s="11" t="s">
        <v>559</v>
      </c>
      <c r="D1509" s="11" t="s">
        <v>2536</v>
      </c>
      <c r="E1509" s="38" t="s">
        <v>2904</v>
      </c>
      <c r="F1509" s="11">
        <v>2</v>
      </c>
      <c r="G1509" s="40" t="s">
        <v>218</v>
      </c>
      <c r="H1509" s="11" t="str">
        <f t="shared" si="646"/>
        <v>Regular</v>
      </c>
      <c r="I1509" s="11" t="str">
        <f t="shared" si="638"/>
        <v>INDIA</v>
      </c>
      <c r="J1509" s="11" t="str">
        <f>IF(ISERROR(VLOOKUP(C1509,'WI Vs ASM'!$B$2:$E$1000,4,0)),0,(VLOOKUP(C1509,'WI Vs ASM'!$B$2:$E$1000,4,0)))</f>
        <v>Offshore</v>
      </c>
      <c r="K1509" s="11" t="str">
        <f>IF(ISERROR(VLOOKUP(C1509,'WI Vs ASM'!$B$2:$F$1000,5,0)),0,(VLOOKUP(C1509,'WI Vs ASM'!$B$2:$F$1000,5,0)))</f>
        <v>01-Fixed Price</v>
      </c>
      <c r="L1509" s="11" t="str">
        <f>IF(ISERROR(VLOOKUP(C1509,'WI Vs ASM'!$B$2:$D$1000,3,0)),0,(VLOOKUP(C1509,'WI Vs ASM'!$B$2:$D$1000,3,0)))</f>
        <v>01-Maintenance Offshore</v>
      </c>
      <c r="M1509" s="11" t="str">
        <f>IF(ISERROR(VLOOKUP(C1509,'WI Vs ASM'!$B$2:$I$1000,8,0)),0,(VLOOKUP(C1509,'WI Vs ASM'!$B$2:$I$1000,8,0)))</f>
        <v>Rahul Soman</v>
      </c>
      <c r="N1509" s="11" t="str">
        <f>IF(ISERROR(VLOOKUP(C1509,'WI Vs ASM'!$B$2:$G$1000,6,0)),0,(VLOOKUP(C1509,'WI Vs ASM'!$B$2:$G$1000,6,0)))</f>
        <v>CIS</v>
      </c>
      <c r="O1509" s="11" t="str">
        <f>IF(ISERROR(VLOOKUP(C1509,'WI Vs ASM'!$B$2:$H$1000,7,0)),0,(VLOOKUP(C1509,'WI Vs ASM'!$B$2:$H$1000,7,0)))</f>
        <v>CIS</v>
      </c>
      <c r="P1509" s="11" t="str">
        <f t="shared" si="639"/>
        <v>May-17</v>
      </c>
      <c r="Q1509" s="11" t="str">
        <f t="shared" si="640"/>
        <v>Q2</v>
      </c>
      <c r="R1509" s="11" t="str">
        <f>IF(ISERROR(VLOOKUP(C1509,'WI Vs ASM'!$B$2:$J$1000,9,0)),0,(VLOOKUP(C1509,'WI Vs ASM'!$B$2:$J$1000,9,0)))</f>
        <v>Jyothi Pai</v>
      </c>
      <c r="S1509" s="11" t="str">
        <f>IF(ISERROR(VLOOKUP(C1509,'WI Vs ASM'!$B$2:$K$1000,10,0)),0,(VLOOKUP(C1509,'WI Vs ASM'!$B$2:$K$1000,10,0)))</f>
        <v>Saju Bhaskaran</v>
      </c>
      <c r="T1509" s="11" t="str">
        <f>IF(ISERROR(VLOOKUP(C1509,'WI Vs ASM'!$B$2:$L$1000,11,0)),0,(VLOOKUP(C1509,'WI Vs ASM'!$B$2:$L$1000,11,0)))</f>
        <v>Sreekala Balasubramanian</v>
      </c>
      <c r="U1509" s="11" t="e">
        <f t="shared" si="647"/>
        <v>#VALUE!</v>
      </c>
      <c r="V1509" s="11" t="str">
        <f t="shared" si="641"/>
        <v>Yes</v>
      </c>
      <c r="W1509" s="11" t="str">
        <f t="shared" si="642"/>
        <v>No</v>
      </c>
      <c r="X1509" s="11" t="str">
        <f t="shared" si="643"/>
        <v>No</v>
      </c>
      <c r="Y1509" s="11" t="str">
        <f t="shared" si="644"/>
        <v>No</v>
      </c>
      <c r="Z1509" s="11" t="str">
        <f t="shared" si="645"/>
        <v>No</v>
      </c>
      <c r="AA1509" s="11" t="str">
        <f t="shared" si="648"/>
        <v>No</v>
      </c>
      <c r="AB1509" s="11">
        <f>IF(ISERROR(VLOOKUP(U1509,'ITWR Dump'!$A$2:$Y$5000,24,0)),0,(VLOOKUP('ILC Report'!U1509,'ITWR Dump'!$A$2:$Y$5000,24,0)))</f>
        <v>0</v>
      </c>
      <c r="AC1509" s="11" t="str">
        <f t="shared" si="649"/>
        <v>No</v>
      </c>
      <c r="AD1509" s="11" t="str">
        <f t="shared" si="650"/>
        <v/>
      </c>
      <c r="AE1509" s="11">
        <f>IF(ISERROR(VLOOKUP(U1509,'ITWR Dump'!$A$2:$Y$5000,13,0)),0,(VLOOKUP(U1509,'ITWR Dump'!$A$2:$Y$5000,13,0)))</f>
        <v>0</v>
      </c>
      <c r="AF1509" s="11">
        <f>IF(ISERROR(VLOOKUP(U1509,'ITWR Dump'!$A$2:$Y$5000,11,0)),0,(VLOOKUP(U1509,'ITWR Dump'!$A$2:$Y$5000,11,0)))</f>
        <v>0</v>
      </c>
      <c r="AG1509" s="11">
        <f>IF(ISERROR(VLOOKUP(U1509,'ITWR Dump'!$A$2:$Y$5000,2,0)),0,(VLOOKUP(U1509,'ITWR Dump'!$A$2:$Y$5000,2,0)))</f>
        <v>0</v>
      </c>
      <c r="AH1509" s="11">
        <f>IF(ISERROR(VLOOKUP(U1509,'ITWR Dump'!$A$2:$Y$5000,14,0)),0,(VLOOKUP(U1509,'ITWR Dump'!$A$2:$Y$5000,14,0)))</f>
        <v>0</v>
      </c>
      <c r="AI1509" s="11" t="str">
        <f t="shared" si="651"/>
        <v>01-Maintenance Offshore</v>
      </c>
      <c r="AJ1509" s="11" t="str">
        <f t="shared" si="652"/>
        <v>Offshore</v>
      </c>
      <c r="AK1509" s="11" t="str">
        <f>IF(ISERROR(VLOOKUP(A1509,'Team Data'!$C$2:$U$213,17,0)),0,(VLOOKUP(A1509,'Team Data'!$C$2:$U$213,17,0)))</f>
        <v>PRISM</v>
      </c>
      <c r="AL1509" s="11" t="str">
        <f t="shared" si="653"/>
        <v>2017-04-24</v>
      </c>
      <c r="AM1509" s="11">
        <f>IF(ISERROR(VLOOKUP(U1509,'ITWR Dump'!$A$2:$Y$5000,16,0)),0,(VLOOKUP(U1509,'ITWR Dump'!$A$2:$Y$5000,16,0)))</f>
        <v>0</v>
      </c>
      <c r="AN1509" s="11">
        <f>IF(ISERROR(VLOOKUP(U1509,'ITWR Dump'!$A$2:$Y$5000,18,0)),0,(VLOOKUP(U1509,'ITWR Dump'!$A$2:$Y$5000,18,0)))</f>
        <v>0</v>
      </c>
      <c r="AO1509" s="11">
        <f>IF(ISERROR(VLOOKUP(U1509,'ITWR Dump'!$A$2:$Y$5000,25,0)),0,(VLOOKUP('ILC Report'!U1509,'ITWR Dump'!$A$2:$Y$5000,25,0)))</f>
        <v>0</v>
      </c>
      <c r="AP1509" s="11">
        <f t="shared" si="654"/>
        <v>1</v>
      </c>
      <c r="AQ1509" s="26">
        <f t="shared" si="655"/>
        <v>0</v>
      </c>
      <c r="AR1509" s="26">
        <f t="shared" si="656"/>
        <v>0</v>
      </c>
      <c r="AS1509" s="26">
        <f t="shared" si="657"/>
        <v>0</v>
      </c>
      <c r="AT1509" s="26">
        <f t="shared" si="658"/>
        <v>0</v>
      </c>
      <c r="AU1509" s="26">
        <f t="shared" si="659"/>
        <v>0</v>
      </c>
      <c r="AV1509" s="26">
        <f t="shared" si="660"/>
        <v>0</v>
      </c>
      <c r="AW1509" s="11" t="s">
        <v>653</v>
      </c>
      <c r="AX1509" s="11" t="str">
        <f>VLOOKUP(L1509,Group!$A$2:$B$1000,2,0)</f>
        <v>Maintenance</v>
      </c>
      <c r="AY1509" s="11">
        <f>IF(ISERROR(VLOOKUP(U1509,'ITWR Dump'!$A$2:$Y$5000,15,0)),0,(VLOOKUP('ILC Report'!U1509,'ITWR Dump'!$A$2:$Y$5000,15,0)))</f>
        <v>0</v>
      </c>
      <c r="AZ1509" s="11" t="str">
        <f t="shared" si="661"/>
        <v>Yes</v>
      </c>
      <c r="BA1509" s="11" t="str">
        <f t="shared" si="662"/>
        <v>BKI</v>
      </c>
      <c r="BB1509" s="11" t="str">
        <f t="shared" si="663"/>
        <v>MN</v>
      </c>
      <c r="BC1509" s="11" t="str">
        <f t="shared" si="664"/>
        <v>No</v>
      </c>
    </row>
    <row r="1510" spans="1:55" x14ac:dyDescent="0.3">
      <c r="A1510" s="11" t="s">
        <v>696</v>
      </c>
      <c r="B1510" s="11" t="s">
        <v>1888</v>
      </c>
      <c r="C1510" s="11" t="s">
        <v>573</v>
      </c>
      <c r="D1510" s="11" t="s">
        <v>2542</v>
      </c>
      <c r="E1510" s="38" t="s">
        <v>2904</v>
      </c>
      <c r="F1510" s="11">
        <v>16</v>
      </c>
      <c r="G1510" s="40" t="s">
        <v>218</v>
      </c>
      <c r="H1510" s="11" t="str">
        <f t="shared" si="646"/>
        <v>Regular</v>
      </c>
      <c r="I1510" s="11" t="str">
        <f t="shared" si="638"/>
        <v>INDIA</v>
      </c>
      <c r="J1510" s="11" t="str">
        <f>IF(ISERROR(VLOOKUP(C1510,'WI Vs ASM'!$B$2:$E$1000,4,0)),0,(VLOOKUP(C1510,'WI Vs ASM'!$B$2:$E$1000,4,0)))</f>
        <v>Offshore</v>
      </c>
      <c r="K1510" s="11" t="str">
        <f>IF(ISERROR(VLOOKUP(C1510,'WI Vs ASM'!$B$2:$F$1000,5,0)),0,(VLOOKUP(C1510,'WI Vs ASM'!$B$2:$F$1000,5,0)))</f>
        <v>01-Fixed Price</v>
      </c>
      <c r="L1510" s="11" t="str">
        <f>IF(ISERROR(VLOOKUP(C1510,'WI Vs ASM'!$B$2:$D$1000,3,0)),0,(VLOOKUP(C1510,'WI Vs ASM'!$B$2:$D$1000,3,0)))</f>
        <v>01-Maintenance Offshore</v>
      </c>
      <c r="M1510" s="11" t="str">
        <f>IF(ISERROR(VLOOKUP(C1510,'WI Vs ASM'!$B$2:$I$1000,8,0)),0,(VLOOKUP(C1510,'WI Vs ASM'!$B$2:$I$1000,8,0)))</f>
        <v>Rahul Soman</v>
      </c>
      <c r="N1510" s="11" t="str">
        <f>IF(ISERROR(VLOOKUP(C1510,'WI Vs ASM'!$B$2:$G$1000,6,0)),0,(VLOOKUP(C1510,'WI Vs ASM'!$B$2:$G$1000,6,0)))</f>
        <v>Commercial</v>
      </c>
      <c r="O1510" s="11" t="str">
        <f>IF(ISERROR(VLOOKUP(C1510,'WI Vs ASM'!$B$2:$H$1000,7,0)),0,(VLOOKUP(C1510,'WI Vs ASM'!$B$2:$H$1000,7,0)))</f>
        <v>Commercial</v>
      </c>
      <c r="P1510" s="11" t="str">
        <f t="shared" si="639"/>
        <v>May-17</v>
      </c>
      <c r="Q1510" s="11" t="str">
        <f t="shared" si="640"/>
        <v>Q2</v>
      </c>
      <c r="R1510" s="11" t="str">
        <f>IF(ISERROR(VLOOKUP(C1510,'WI Vs ASM'!$B$2:$J$1000,9,0)),0,(VLOOKUP(C1510,'WI Vs ASM'!$B$2:$J$1000,9,0)))</f>
        <v>Jyothi Pai</v>
      </c>
      <c r="S1510" s="11" t="str">
        <f>IF(ISERROR(VLOOKUP(C1510,'WI Vs ASM'!$B$2:$K$1000,10,0)),0,(VLOOKUP(C1510,'WI Vs ASM'!$B$2:$K$1000,10,0)))</f>
        <v>Saju Bhaskaran</v>
      </c>
      <c r="T1510" s="11" t="str">
        <f>IF(ISERROR(VLOOKUP(C1510,'WI Vs ASM'!$B$2:$L$1000,11,0)),0,(VLOOKUP(C1510,'WI Vs ASM'!$B$2:$L$1000,11,0)))</f>
        <v>Sreekala Balasubramanian</v>
      </c>
      <c r="U1510" s="11" t="e">
        <f t="shared" si="647"/>
        <v>#VALUE!</v>
      </c>
      <c r="V1510" s="11" t="str">
        <f t="shared" si="641"/>
        <v>Yes</v>
      </c>
      <c r="W1510" s="11" t="str">
        <f t="shared" si="642"/>
        <v>No</v>
      </c>
      <c r="X1510" s="11" t="str">
        <f t="shared" si="643"/>
        <v>No</v>
      </c>
      <c r="Y1510" s="11" t="str">
        <f t="shared" si="644"/>
        <v>No</v>
      </c>
      <c r="Z1510" s="11" t="str">
        <f t="shared" si="645"/>
        <v>No</v>
      </c>
      <c r="AA1510" s="11" t="str">
        <f t="shared" si="648"/>
        <v>No</v>
      </c>
      <c r="AB1510" s="11">
        <f>IF(ISERROR(VLOOKUP(U1510,'ITWR Dump'!$A$2:$Y$5000,24,0)),0,(VLOOKUP('ILC Report'!U1510,'ITWR Dump'!$A$2:$Y$5000,24,0)))</f>
        <v>0</v>
      </c>
      <c r="AC1510" s="11" t="str">
        <f t="shared" si="649"/>
        <v>No</v>
      </c>
      <c r="AD1510" s="11" t="str">
        <f t="shared" si="650"/>
        <v/>
      </c>
      <c r="AE1510" s="11">
        <f>IF(ISERROR(VLOOKUP(U1510,'ITWR Dump'!$A$2:$Y$5000,13,0)),0,(VLOOKUP(U1510,'ITWR Dump'!$A$2:$Y$5000,13,0)))</f>
        <v>0</v>
      </c>
      <c r="AF1510" s="11">
        <f>IF(ISERROR(VLOOKUP(U1510,'ITWR Dump'!$A$2:$Y$5000,11,0)),0,(VLOOKUP(U1510,'ITWR Dump'!$A$2:$Y$5000,11,0)))</f>
        <v>0</v>
      </c>
      <c r="AG1510" s="11">
        <f>IF(ISERROR(VLOOKUP(U1510,'ITWR Dump'!$A$2:$Y$5000,2,0)),0,(VLOOKUP(U1510,'ITWR Dump'!$A$2:$Y$5000,2,0)))</f>
        <v>0</v>
      </c>
      <c r="AH1510" s="11">
        <f>IF(ISERROR(VLOOKUP(U1510,'ITWR Dump'!$A$2:$Y$5000,14,0)),0,(VLOOKUP(U1510,'ITWR Dump'!$A$2:$Y$5000,14,0)))</f>
        <v>0</v>
      </c>
      <c r="AI1510" s="11" t="str">
        <f t="shared" si="651"/>
        <v>01-Maintenance Offshore</v>
      </c>
      <c r="AJ1510" s="11" t="str">
        <f t="shared" si="652"/>
        <v>Offshore</v>
      </c>
      <c r="AK1510" s="11" t="str">
        <f>IF(ISERROR(VLOOKUP(A1510,'Team Data'!$C$2:$U$213,17,0)),0,(VLOOKUP(A1510,'Team Data'!$C$2:$U$213,17,0)))</f>
        <v>PRISM</v>
      </c>
      <c r="AL1510" s="11" t="str">
        <f t="shared" si="653"/>
        <v>2017-04-24</v>
      </c>
      <c r="AM1510" s="11">
        <f>IF(ISERROR(VLOOKUP(U1510,'ITWR Dump'!$A$2:$Y$5000,16,0)),0,(VLOOKUP(U1510,'ITWR Dump'!$A$2:$Y$5000,16,0)))</f>
        <v>0</v>
      </c>
      <c r="AN1510" s="11">
        <f>IF(ISERROR(VLOOKUP(U1510,'ITWR Dump'!$A$2:$Y$5000,18,0)),0,(VLOOKUP(U1510,'ITWR Dump'!$A$2:$Y$5000,18,0)))</f>
        <v>0</v>
      </c>
      <c r="AO1510" s="11">
        <f>IF(ISERROR(VLOOKUP(U1510,'ITWR Dump'!$A$2:$Y$5000,25,0)),0,(VLOOKUP('ILC Report'!U1510,'ITWR Dump'!$A$2:$Y$5000,25,0)))</f>
        <v>0</v>
      </c>
      <c r="AP1510" s="11">
        <f t="shared" si="654"/>
        <v>1</v>
      </c>
      <c r="AQ1510" s="26">
        <f t="shared" si="655"/>
        <v>0</v>
      </c>
      <c r="AR1510" s="26">
        <f t="shared" si="656"/>
        <v>0</v>
      </c>
      <c r="AS1510" s="26">
        <f t="shared" si="657"/>
        <v>0</v>
      </c>
      <c r="AT1510" s="26">
        <f t="shared" si="658"/>
        <v>0</v>
      </c>
      <c r="AU1510" s="26">
        <f t="shared" si="659"/>
        <v>0</v>
      </c>
      <c r="AV1510" s="26">
        <f t="shared" si="660"/>
        <v>0</v>
      </c>
      <c r="AW1510" s="11" t="s">
        <v>653</v>
      </c>
      <c r="AX1510" s="11" t="str">
        <f>VLOOKUP(L1510,Group!$A$2:$B$1000,2,0)</f>
        <v>Maintenance</v>
      </c>
      <c r="AY1510" s="11">
        <f>IF(ISERROR(VLOOKUP(U1510,'ITWR Dump'!$A$2:$Y$5000,15,0)),0,(VLOOKUP('ILC Report'!U1510,'ITWR Dump'!$A$2:$Y$5000,15,0)))</f>
        <v>0</v>
      </c>
      <c r="AZ1510" s="11" t="str">
        <f t="shared" si="661"/>
        <v>Yes</v>
      </c>
      <c r="BA1510" s="11" t="str">
        <f t="shared" si="662"/>
        <v>BKI</v>
      </c>
      <c r="BB1510" s="11" t="str">
        <f t="shared" si="663"/>
        <v>MN</v>
      </c>
      <c r="BC1510" s="11" t="str">
        <f t="shared" si="664"/>
        <v>No</v>
      </c>
    </row>
    <row r="1511" spans="1:55" x14ac:dyDescent="0.3">
      <c r="A1511" s="11" t="s">
        <v>696</v>
      </c>
      <c r="B1511" s="11" t="s">
        <v>1888</v>
      </c>
      <c r="C1511" s="11" t="s">
        <v>573</v>
      </c>
      <c r="D1511" s="11" t="s">
        <v>2680</v>
      </c>
      <c r="E1511" s="38" t="s">
        <v>2904</v>
      </c>
      <c r="F1511" s="11">
        <v>1</v>
      </c>
      <c r="G1511" s="40" t="s">
        <v>218</v>
      </c>
      <c r="H1511" s="11" t="str">
        <f t="shared" si="646"/>
        <v>Regular</v>
      </c>
      <c r="I1511" s="11" t="str">
        <f t="shared" si="638"/>
        <v>INDIA</v>
      </c>
      <c r="J1511" s="11" t="str">
        <f>IF(ISERROR(VLOOKUP(C1511,'WI Vs ASM'!$B$2:$E$1000,4,0)),0,(VLOOKUP(C1511,'WI Vs ASM'!$B$2:$E$1000,4,0)))</f>
        <v>Offshore</v>
      </c>
      <c r="K1511" s="11" t="str">
        <f>IF(ISERROR(VLOOKUP(C1511,'WI Vs ASM'!$B$2:$F$1000,5,0)),0,(VLOOKUP(C1511,'WI Vs ASM'!$B$2:$F$1000,5,0)))</f>
        <v>01-Fixed Price</v>
      </c>
      <c r="L1511" s="11" t="str">
        <f>IF(ISERROR(VLOOKUP(C1511,'WI Vs ASM'!$B$2:$D$1000,3,0)),0,(VLOOKUP(C1511,'WI Vs ASM'!$B$2:$D$1000,3,0)))</f>
        <v>01-Maintenance Offshore</v>
      </c>
      <c r="M1511" s="11" t="str">
        <f>IF(ISERROR(VLOOKUP(C1511,'WI Vs ASM'!$B$2:$I$1000,8,0)),0,(VLOOKUP(C1511,'WI Vs ASM'!$B$2:$I$1000,8,0)))</f>
        <v>Rahul Soman</v>
      </c>
      <c r="N1511" s="11" t="str">
        <f>IF(ISERROR(VLOOKUP(C1511,'WI Vs ASM'!$B$2:$G$1000,6,0)),0,(VLOOKUP(C1511,'WI Vs ASM'!$B$2:$G$1000,6,0)))</f>
        <v>Commercial</v>
      </c>
      <c r="O1511" s="11" t="str">
        <f>IF(ISERROR(VLOOKUP(C1511,'WI Vs ASM'!$B$2:$H$1000,7,0)),0,(VLOOKUP(C1511,'WI Vs ASM'!$B$2:$H$1000,7,0)))</f>
        <v>Commercial</v>
      </c>
      <c r="P1511" s="11" t="str">
        <f t="shared" si="639"/>
        <v>May-17</v>
      </c>
      <c r="Q1511" s="11" t="str">
        <f t="shared" si="640"/>
        <v>Q2</v>
      </c>
      <c r="R1511" s="11" t="str">
        <f>IF(ISERROR(VLOOKUP(C1511,'WI Vs ASM'!$B$2:$J$1000,9,0)),0,(VLOOKUP(C1511,'WI Vs ASM'!$B$2:$J$1000,9,0)))</f>
        <v>Jyothi Pai</v>
      </c>
      <c r="S1511" s="11" t="str">
        <f>IF(ISERROR(VLOOKUP(C1511,'WI Vs ASM'!$B$2:$K$1000,10,0)),0,(VLOOKUP(C1511,'WI Vs ASM'!$B$2:$K$1000,10,0)))</f>
        <v>Saju Bhaskaran</v>
      </c>
      <c r="T1511" s="11" t="str">
        <f>IF(ISERROR(VLOOKUP(C1511,'WI Vs ASM'!$B$2:$L$1000,11,0)),0,(VLOOKUP(C1511,'WI Vs ASM'!$B$2:$L$1000,11,0)))</f>
        <v>Sreekala Balasubramanian</v>
      </c>
      <c r="U1511" s="11" t="e">
        <f t="shared" si="647"/>
        <v>#VALUE!</v>
      </c>
      <c r="V1511" s="11" t="str">
        <f t="shared" si="641"/>
        <v>Yes</v>
      </c>
      <c r="W1511" s="11" t="str">
        <f t="shared" si="642"/>
        <v>No</v>
      </c>
      <c r="X1511" s="11" t="str">
        <f t="shared" si="643"/>
        <v>No</v>
      </c>
      <c r="Y1511" s="11" t="str">
        <f t="shared" si="644"/>
        <v>No</v>
      </c>
      <c r="Z1511" s="11" t="str">
        <f t="shared" si="645"/>
        <v>No</v>
      </c>
      <c r="AA1511" s="11" t="str">
        <f t="shared" si="648"/>
        <v>No</v>
      </c>
      <c r="AB1511" s="11">
        <f>IF(ISERROR(VLOOKUP(U1511,'ITWR Dump'!$A$2:$Y$5000,24,0)),0,(VLOOKUP('ILC Report'!U1511,'ITWR Dump'!$A$2:$Y$5000,24,0)))</f>
        <v>0</v>
      </c>
      <c r="AC1511" s="11" t="str">
        <f t="shared" si="649"/>
        <v>No</v>
      </c>
      <c r="AD1511" s="11" t="str">
        <f t="shared" si="650"/>
        <v/>
      </c>
      <c r="AE1511" s="11">
        <f>IF(ISERROR(VLOOKUP(U1511,'ITWR Dump'!$A$2:$Y$5000,13,0)),0,(VLOOKUP(U1511,'ITWR Dump'!$A$2:$Y$5000,13,0)))</f>
        <v>0</v>
      </c>
      <c r="AF1511" s="11">
        <f>IF(ISERROR(VLOOKUP(U1511,'ITWR Dump'!$A$2:$Y$5000,11,0)),0,(VLOOKUP(U1511,'ITWR Dump'!$A$2:$Y$5000,11,0)))</f>
        <v>0</v>
      </c>
      <c r="AG1511" s="11">
        <f>IF(ISERROR(VLOOKUP(U1511,'ITWR Dump'!$A$2:$Y$5000,2,0)),0,(VLOOKUP(U1511,'ITWR Dump'!$A$2:$Y$5000,2,0)))</f>
        <v>0</v>
      </c>
      <c r="AH1511" s="11">
        <f>IF(ISERROR(VLOOKUP(U1511,'ITWR Dump'!$A$2:$Y$5000,14,0)),0,(VLOOKUP(U1511,'ITWR Dump'!$A$2:$Y$5000,14,0)))</f>
        <v>0</v>
      </c>
      <c r="AI1511" s="11" t="str">
        <f t="shared" si="651"/>
        <v>01-Maintenance Offshore</v>
      </c>
      <c r="AJ1511" s="11" t="str">
        <f t="shared" si="652"/>
        <v>Offshore</v>
      </c>
      <c r="AK1511" s="11" t="str">
        <f>IF(ISERROR(VLOOKUP(A1511,'Team Data'!$C$2:$U$213,17,0)),0,(VLOOKUP(A1511,'Team Data'!$C$2:$U$213,17,0)))</f>
        <v>PRISM</v>
      </c>
      <c r="AL1511" s="11" t="str">
        <f t="shared" si="653"/>
        <v>2017-04-24</v>
      </c>
      <c r="AM1511" s="11">
        <f>IF(ISERROR(VLOOKUP(U1511,'ITWR Dump'!$A$2:$Y$5000,16,0)),0,(VLOOKUP(U1511,'ITWR Dump'!$A$2:$Y$5000,16,0)))</f>
        <v>0</v>
      </c>
      <c r="AN1511" s="11">
        <f>IF(ISERROR(VLOOKUP(U1511,'ITWR Dump'!$A$2:$Y$5000,18,0)),0,(VLOOKUP(U1511,'ITWR Dump'!$A$2:$Y$5000,18,0)))</f>
        <v>0</v>
      </c>
      <c r="AO1511" s="11">
        <f>IF(ISERROR(VLOOKUP(U1511,'ITWR Dump'!$A$2:$Y$5000,25,0)),0,(VLOOKUP('ILC Report'!U1511,'ITWR Dump'!$A$2:$Y$5000,25,0)))</f>
        <v>0</v>
      </c>
      <c r="AP1511" s="11">
        <f t="shared" si="654"/>
        <v>1</v>
      </c>
      <c r="AQ1511" s="26">
        <f t="shared" si="655"/>
        <v>0</v>
      </c>
      <c r="AR1511" s="26">
        <f t="shared" si="656"/>
        <v>0</v>
      </c>
      <c r="AS1511" s="26">
        <f t="shared" si="657"/>
        <v>0</v>
      </c>
      <c r="AT1511" s="26">
        <f t="shared" si="658"/>
        <v>0</v>
      </c>
      <c r="AU1511" s="26">
        <f t="shared" si="659"/>
        <v>0</v>
      </c>
      <c r="AV1511" s="26">
        <f t="shared" si="660"/>
        <v>0</v>
      </c>
      <c r="AW1511" s="11" t="s">
        <v>653</v>
      </c>
      <c r="AX1511" s="11" t="str">
        <f>VLOOKUP(L1511,Group!$A$2:$B$1000,2,0)</f>
        <v>Maintenance</v>
      </c>
      <c r="AY1511" s="11">
        <f>IF(ISERROR(VLOOKUP(U1511,'ITWR Dump'!$A$2:$Y$5000,15,0)),0,(VLOOKUP('ILC Report'!U1511,'ITWR Dump'!$A$2:$Y$5000,15,0)))</f>
        <v>0</v>
      </c>
      <c r="AZ1511" s="11" t="str">
        <f t="shared" si="661"/>
        <v>Yes</v>
      </c>
      <c r="BA1511" s="11" t="str">
        <f t="shared" si="662"/>
        <v>BKI</v>
      </c>
      <c r="BB1511" s="11" t="str">
        <f t="shared" si="663"/>
        <v>MN</v>
      </c>
      <c r="BC1511" s="11" t="str">
        <f t="shared" si="664"/>
        <v>No</v>
      </c>
    </row>
    <row r="1512" spans="1:55" x14ac:dyDescent="0.3">
      <c r="A1512" s="11" t="s">
        <v>697</v>
      </c>
      <c r="B1512" s="11" t="s">
        <v>1889</v>
      </c>
      <c r="C1512" s="11" t="s">
        <v>545</v>
      </c>
      <c r="D1512" s="11" t="s">
        <v>2681</v>
      </c>
      <c r="E1512" s="38" t="s">
        <v>652</v>
      </c>
      <c r="F1512" s="11">
        <v>3</v>
      </c>
      <c r="G1512" s="40" t="s">
        <v>218</v>
      </c>
      <c r="H1512" s="11" t="str">
        <f t="shared" si="646"/>
        <v>Regular</v>
      </c>
      <c r="I1512" s="11" t="str">
        <f t="shared" si="638"/>
        <v>INDIA</v>
      </c>
      <c r="J1512" s="11" t="str">
        <f>IF(ISERROR(VLOOKUP(C1512,'WI Vs ASM'!$B$2:$E$1000,4,0)),0,(VLOOKUP(C1512,'WI Vs ASM'!$B$2:$E$1000,4,0)))</f>
        <v>Offshore</v>
      </c>
      <c r="K1512" s="11" t="str">
        <f>IF(ISERROR(VLOOKUP(C1512,'WI Vs ASM'!$B$2:$F$1000,5,0)),0,(VLOOKUP(C1512,'WI Vs ASM'!$B$2:$F$1000,5,0)))</f>
        <v>01-Fixed Price</v>
      </c>
      <c r="L1512" s="11" t="str">
        <f>IF(ISERROR(VLOOKUP(C1512,'WI Vs ASM'!$B$2:$D$1000,3,0)),0,(VLOOKUP(C1512,'WI Vs ASM'!$B$2:$D$1000,3,0)))</f>
        <v>01-Maintenance Offshore</v>
      </c>
      <c r="M1512" s="11" t="str">
        <f>IF(ISERROR(VLOOKUP(C1512,'WI Vs ASM'!$B$2:$I$1000,8,0)),0,(VLOOKUP(C1512,'WI Vs ASM'!$B$2:$I$1000,8,0)))</f>
        <v>Rahul Soman</v>
      </c>
      <c r="N1512" s="11" t="str">
        <f>IF(ISERROR(VLOOKUP(C1512,'WI Vs ASM'!$B$2:$G$1000,6,0)),0,(VLOOKUP(C1512,'WI Vs ASM'!$B$2:$G$1000,6,0)))</f>
        <v>Data Archive</v>
      </c>
      <c r="O1512" s="11" t="str">
        <f>IF(ISERROR(VLOOKUP(C1512,'WI Vs ASM'!$B$2:$H$1000,7,0)),0,(VLOOKUP(C1512,'WI Vs ASM'!$B$2:$H$1000,7,0)))</f>
        <v>Central Functions</v>
      </c>
      <c r="P1512" s="11" t="str">
        <f t="shared" si="639"/>
        <v>Apr-17</v>
      </c>
      <c r="Q1512" s="11" t="str">
        <f t="shared" si="640"/>
        <v>Q2</v>
      </c>
      <c r="R1512" s="11" t="str">
        <f>IF(ISERROR(VLOOKUP(C1512,'WI Vs ASM'!$B$2:$J$1000,9,0)),0,(VLOOKUP(C1512,'WI Vs ASM'!$B$2:$J$1000,9,0)))</f>
        <v>Jyothi Pai</v>
      </c>
      <c r="S1512" s="11" t="str">
        <f>IF(ISERROR(VLOOKUP(C1512,'WI Vs ASM'!$B$2:$K$1000,10,0)),0,(VLOOKUP(C1512,'WI Vs ASM'!$B$2:$K$1000,10,0)))</f>
        <v>Linda J. Richardson</v>
      </c>
      <c r="T1512" s="11" t="str">
        <f>IF(ISERROR(VLOOKUP(C1512,'WI Vs ASM'!$B$2:$L$1000,11,0)),0,(VLOOKUP(C1512,'WI Vs ASM'!$B$2:$L$1000,11,0)))</f>
        <v>Crystal Romano</v>
      </c>
      <c r="U1512" s="11" t="e">
        <f t="shared" si="647"/>
        <v>#VALUE!</v>
      </c>
      <c r="V1512" s="11" t="str">
        <f t="shared" si="641"/>
        <v>No</v>
      </c>
      <c r="W1512" s="11" t="str">
        <f t="shared" si="642"/>
        <v>Yes</v>
      </c>
      <c r="X1512" s="11" t="str">
        <f t="shared" si="643"/>
        <v>No</v>
      </c>
      <c r="Y1512" s="11" t="str">
        <f t="shared" si="644"/>
        <v>No</v>
      </c>
      <c r="Z1512" s="11" t="str">
        <f t="shared" si="645"/>
        <v>No</v>
      </c>
      <c r="AA1512" s="11" t="str">
        <f t="shared" si="648"/>
        <v>No</v>
      </c>
      <c r="AB1512" s="11">
        <f>IF(ISERROR(VLOOKUP(U1512,'ITWR Dump'!$A$2:$Y$5000,24,0)),0,(VLOOKUP('ILC Report'!U1512,'ITWR Dump'!$A$2:$Y$5000,24,0)))</f>
        <v>0</v>
      </c>
      <c r="AC1512" s="11" t="str">
        <f t="shared" si="649"/>
        <v>No</v>
      </c>
      <c r="AD1512" s="11" t="str">
        <f t="shared" si="650"/>
        <v/>
      </c>
      <c r="AE1512" s="11">
        <f>IF(ISERROR(VLOOKUP(U1512,'ITWR Dump'!$A$2:$Y$5000,13,0)),0,(VLOOKUP(U1512,'ITWR Dump'!$A$2:$Y$5000,13,0)))</f>
        <v>0</v>
      </c>
      <c r="AF1512" s="11">
        <f>IF(ISERROR(VLOOKUP(U1512,'ITWR Dump'!$A$2:$Y$5000,11,0)),0,(VLOOKUP(U1512,'ITWR Dump'!$A$2:$Y$5000,11,0)))</f>
        <v>0</v>
      </c>
      <c r="AG1512" s="11">
        <f>IF(ISERROR(VLOOKUP(U1512,'ITWR Dump'!$A$2:$Y$5000,2,0)),0,(VLOOKUP(U1512,'ITWR Dump'!$A$2:$Y$5000,2,0)))</f>
        <v>0</v>
      </c>
      <c r="AH1512" s="11">
        <f>IF(ISERROR(VLOOKUP(U1512,'ITWR Dump'!$A$2:$Y$5000,14,0)),0,(VLOOKUP(U1512,'ITWR Dump'!$A$2:$Y$5000,14,0)))</f>
        <v>0</v>
      </c>
      <c r="AI1512" s="11" t="str">
        <f t="shared" si="651"/>
        <v>01-Maintenance Offshore</v>
      </c>
      <c r="AJ1512" s="11" t="str">
        <f t="shared" si="652"/>
        <v>Offshore</v>
      </c>
      <c r="AK1512" s="11" t="str">
        <f>IF(ISERROR(VLOOKUP(A1512,'Team Data'!$C$2:$U$213,17,0)),0,(VLOOKUP(A1512,'Team Data'!$C$2:$U$213,17,0)))</f>
        <v>MF PI and CF</v>
      </c>
      <c r="AL1512" s="11" t="str">
        <f t="shared" si="653"/>
        <v>2017-04-24</v>
      </c>
      <c r="AM1512" s="11">
        <f>IF(ISERROR(VLOOKUP(U1512,'ITWR Dump'!$A$2:$Y$5000,16,0)),0,(VLOOKUP(U1512,'ITWR Dump'!$A$2:$Y$5000,16,0)))</f>
        <v>0</v>
      </c>
      <c r="AN1512" s="11">
        <f>IF(ISERROR(VLOOKUP(U1512,'ITWR Dump'!$A$2:$Y$5000,18,0)),0,(VLOOKUP(U1512,'ITWR Dump'!$A$2:$Y$5000,18,0)))</f>
        <v>0</v>
      </c>
      <c r="AO1512" s="11">
        <f>IF(ISERROR(VLOOKUP(U1512,'ITWR Dump'!$A$2:$Y$5000,25,0)),0,(VLOOKUP('ILC Report'!U1512,'ITWR Dump'!$A$2:$Y$5000,25,0)))</f>
        <v>0</v>
      </c>
      <c r="AP1512" s="11">
        <f t="shared" si="654"/>
        <v>0</v>
      </c>
      <c r="AQ1512" s="26">
        <f t="shared" si="655"/>
        <v>0</v>
      </c>
      <c r="AR1512" s="26">
        <f t="shared" si="656"/>
        <v>0</v>
      </c>
      <c r="AS1512" s="26">
        <f t="shared" si="657"/>
        <v>0</v>
      </c>
      <c r="AT1512" s="26">
        <f t="shared" si="658"/>
        <v>0</v>
      </c>
      <c r="AU1512" s="26">
        <f t="shared" si="659"/>
        <v>0</v>
      </c>
      <c r="AV1512" s="26">
        <f t="shared" si="660"/>
        <v>0</v>
      </c>
      <c r="AW1512" s="11" t="s">
        <v>653</v>
      </c>
      <c r="AX1512" s="11" t="str">
        <f>VLOOKUP(L1512,Group!$A$2:$B$1000,2,0)</f>
        <v>Maintenance</v>
      </c>
      <c r="AY1512" s="11">
        <f>IF(ISERROR(VLOOKUP(U1512,'ITWR Dump'!$A$2:$Y$5000,15,0)),0,(VLOOKUP('ILC Report'!U1512,'ITWR Dump'!$A$2:$Y$5000,15,0)))</f>
        <v>0</v>
      </c>
      <c r="AZ1512" s="11" t="str">
        <f t="shared" si="661"/>
        <v>No</v>
      </c>
      <c r="BA1512" s="11" t="str">
        <f t="shared" si="662"/>
        <v>BKI</v>
      </c>
      <c r="BB1512" s="11" t="str">
        <f t="shared" si="663"/>
        <v>MN</v>
      </c>
      <c r="BC1512" s="11" t="str">
        <f t="shared" si="664"/>
        <v>No</v>
      </c>
    </row>
    <row r="1513" spans="1:55" x14ac:dyDescent="0.3">
      <c r="A1513" s="11" t="s">
        <v>697</v>
      </c>
      <c r="B1513" s="11" t="s">
        <v>1889</v>
      </c>
      <c r="C1513" s="11" t="s">
        <v>545</v>
      </c>
      <c r="D1513" s="11" t="s">
        <v>2682</v>
      </c>
      <c r="E1513" s="38" t="s">
        <v>652</v>
      </c>
      <c r="F1513" s="11">
        <v>4</v>
      </c>
      <c r="G1513" s="40" t="s">
        <v>218</v>
      </c>
      <c r="H1513" s="11" t="str">
        <f t="shared" si="646"/>
        <v>Regular</v>
      </c>
      <c r="I1513" s="11" t="str">
        <f t="shared" si="638"/>
        <v>INDIA</v>
      </c>
      <c r="J1513" s="11" t="str">
        <f>IF(ISERROR(VLOOKUP(C1513,'WI Vs ASM'!$B$2:$E$1000,4,0)),0,(VLOOKUP(C1513,'WI Vs ASM'!$B$2:$E$1000,4,0)))</f>
        <v>Offshore</v>
      </c>
      <c r="K1513" s="11" t="str">
        <f>IF(ISERROR(VLOOKUP(C1513,'WI Vs ASM'!$B$2:$F$1000,5,0)),0,(VLOOKUP(C1513,'WI Vs ASM'!$B$2:$F$1000,5,0)))</f>
        <v>01-Fixed Price</v>
      </c>
      <c r="L1513" s="11" t="str">
        <f>IF(ISERROR(VLOOKUP(C1513,'WI Vs ASM'!$B$2:$D$1000,3,0)),0,(VLOOKUP(C1513,'WI Vs ASM'!$B$2:$D$1000,3,0)))</f>
        <v>01-Maintenance Offshore</v>
      </c>
      <c r="M1513" s="11" t="str">
        <f>IF(ISERROR(VLOOKUP(C1513,'WI Vs ASM'!$B$2:$I$1000,8,0)),0,(VLOOKUP(C1513,'WI Vs ASM'!$B$2:$I$1000,8,0)))</f>
        <v>Rahul Soman</v>
      </c>
      <c r="N1513" s="11" t="str">
        <f>IF(ISERROR(VLOOKUP(C1513,'WI Vs ASM'!$B$2:$G$1000,6,0)),0,(VLOOKUP(C1513,'WI Vs ASM'!$B$2:$G$1000,6,0)))</f>
        <v>Data Archive</v>
      </c>
      <c r="O1513" s="11" t="str">
        <f>IF(ISERROR(VLOOKUP(C1513,'WI Vs ASM'!$B$2:$H$1000,7,0)),0,(VLOOKUP(C1513,'WI Vs ASM'!$B$2:$H$1000,7,0)))</f>
        <v>Central Functions</v>
      </c>
      <c r="P1513" s="11" t="str">
        <f t="shared" si="639"/>
        <v>Apr-17</v>
      </c>
      <c r="Q1513" s="11" t="str">
        <f t="shared" si="640"/>
        <v>Q2</v>
      </c>
      <c r="R1513" s="11" t="str">
        <f>IF(ISERROR(VLOOKUP(C1513,'WI Vs ASM'!$B$2:$J$1000,9,0)),0,(VLOOKUP(C1513,'WI Vs ASM'!$B$2:$J$1000,9,0)))</f>
        <v>Jyothi Pai</v>
      </c>
      <c r="S1513" s="11" t="str">
        <f>IF(ISERROR(VLOOKUP(C1513,'WI Vs ASM'!$B$2:$K$1000,10,0)),0,(VLOOKUP(C1513,'WI Vs ASM'!$B$2:$K$1000,10,0)))</f>
        <v>Linda J. Richardson</v>
      </c>
      <c r="T1513" s="11" t="str">
        <f>IF(ISERROR(VLOOKUP(C1513,'WI Vs ASM'!$B$2:$L$1000,11,0)),0,(VLOOKUP(C1513,'WI Vs ASM'!$B$2:$L$1000,11,0)))</f>
        <v>Crystal Romano</v>
      </c>
      <c r="U1513" s="11" t="e">
        <f t="shared" si="647"/>
        <v>#VALUE!</v>
      </c>
      <c r="V1513" s="11" t="str">
        <f t="shared" si="641"/>
        <v>No</v>
      </c>
      <c r="W1513" s="11" t="str">
        <f t="shared" si="642"/>
        <v>Yes</v>
      </c>
      <c r="X1513" s="11" t="str">
        <f t="shared" si="643"/>
        <v>No</v>
      </c>
      <c r="Y1513" s="11" t="str">
        <f t="shared" si="644"/>
        <v>No</v>
      </c>
      <c r="Z1513" s="11" t="str">
        <f t="shared" si="645"/>
        <v>No</v>
      </c>
      <c r="AA1513" s="11" t="str">
        <f t="shared" si="648"/>
        <v>No</v>
      </c>
      <c r="AB1513" s="11">
        <f>IF(ISERROR(VLOOKUP(U1513,'ITWR Dump'!$A$2:$Y$5000,24,0)),0,(VLOOKUP('ILC Report'!U1513,'ITWR Dump'!$A$2:$Y$5000,24,0)))</f>
        <v>0</v>
      </c>
      <c r="AC1513" s="11" t="str">
        <f t="shared" si="649"/>
        <v>No</v>
      </c>
      <c r="AD1513" s="11" t="str">
        <f t="shared" si="650"/>
        <v/>
      </c>
      <c r="AE1513" s="11">
        <f>IF(ISERROR(VLOOKUP(U1513,'ITWR Dump'!$A$2:$Y$5000,13,0)),0,(VLOOKUP(U1513,'ITWR Dump'!$A$2:$Y$5000,13,0)))</f>
        <v>0</v>
      </c>
      <c r="AF1513" s="11">
        <f>IF(ISERROR(VLOOKUP(U1513,'ITWR Dump'!$A$2:$Y$5000,11,0)),0,(VLOOKUP(U1513,'ITWR Dump'!$A$2:$Y$5000,11,0)))</f>
        <v>0</v>
      </c>
      <c r="AG1513" s="11">
        <f>IF(ISERROR(VLOOKUP(U1513,'ITWR Dump'!$A$2:$Y$5000,2,0)),0,(VLOOKUP(U1513,'ITWR Dump'!$A$2:$Y$5000,2,0)))</f>
        <v>0</v>
      </c>
      <c r="AH1513" s="11">
        <f>IF(ISERROR(VLOOKUP(U1513,'ITWR Dump'!$A$2:$Y$5000,14,0)),0,(VLOOKUP(U1513,'ITWR Dump'!$A$2:$Y$5000,14,0)))</f>
        <v>0</v>
      </c>
      <c r="AI1513" s="11" t="str">
        <f t="shared" si="651"/>
        <v>01-Maintenance Offshore</v>
      </c>
      <c r="AJ1513" s="11" t="str">
        <f t="shared" si="652"/>
        <v>Offshore</v>
      </c>
      <c r="AK1513" s="11" t="str">
        <f>IF(ISERROR(VLOOKUP(A1513,'Team Data'!$C$2:$U$213,17,0)),0,(VLOOKUP(A1513,'Team Data'!$C$2:$U$213,17,0)))</f>
        <v>MF PI and CF</v>
      </c>
      <c r="AL1513" s="11" t="str">
        <f t="shared" si="653"/>
        <v>2017-04-24</v>
      </c>
      <c r="AM1513" s="11">
        <f>IF(ISERROR(VLOOKUP(U1513,'ITWR Dump'!$A$2:$Y$5000,16,0)),0,(VLOOKUP(U1513,'ITWR Dump'!$A$2:$Y$5000,16,0)))</f>
        <v>0</v>
      </c>
      <c r="AN1513" s="11">
        <f>IF(ISERROR(VLOOKUP(U1513,'ITWR Dump'!$A$2:$Y$5000,18,0)),0,(VLOOKUP(U1513,'ITWR Dump'!$A$2:$Y$5000,18,0)))</f>
        <v>0</v>
      </c>
      <c r="AO1513" s="11">
        <f>IF(ISERROR(VLOOKUP(U1513,'ITWR Dump'!$A$2:$Y$5000,25,0)),0,(VLOOKUP('ILC Report'!U1513,'ITWR Dump'!$A$2:$Y$5000,25,0)))</f>
        <v>0</v>
      </c>
      <c r="AP1513" s="11">
        <f t="shared" si="654"/>
        <v>0</v>
      </c>
      <c r="AQ1513" s="26">
        <f t="shared" si="655"/>
        <v>0</v>
      </c>
      <c r="AR1513" s="26">
        <f t="shared" si="656"/>
        <v>0</v>
      </c>
      <c r="AS1513" s="26">
        <f t="shared" si="657"/>
        <v>0</v>
      </c>
      <c r="AT1513" s="26">
        <f t="shared" si="658"/>
        <v>0</v>
      </c>
      <c r="AU1513" s="26">
        <f t="shared" si="659"/>
        <v>0</v>
      </c>
      <c r="AV1513" s="26">
        <f t="shared" si="660"/>
        <v>0</v>
      </c>
      <c r="AW1513" s="11" t="s">
        <v>653</v>
      </c>
      <c r="AX1513" s="11" t="str">
        <f>VLOOKUP(L1513,Group!$A$2:$B$1000,2,0)</f>
        <v>Maintenance</v>
      </c>
      <c r="AY1513" s="11">
        <f>IF(ISERROR(VLOOKUP(U1513,'ITWR Dump'!$A$2:$Y$5000,15,0)),0,(VLOOKUP('ILC Report'!U1513,'ITWR Dump'!$A$2:$Y$5000,15,0)))</f>
        <v>0</v>
      </c>
      <c r="AZ1513" s="11" t="str">
        <f t="shared" si="661"/>
        <v>No</v>
      </c>
      <c r="BA1513" s="11" t="str">
        <f t="shared" si="662"/>
        <v>BKI</v>
      </c>
      <c r="BB1513" s="11" t="str">
        <f t="shared" si="663"/>
        <v>MN</v>
      </c>
      <c r="BC1513" s="11" t="str">
        <f t="shared" si="664"/>
        <v>No</v>
      </c>
    </row>
    <row r="1514" spans="1:55" x14ac:dyDescent="0.3">
      <c r="A1514" s="11" t="s">
        <v>697</v>
      </c>
      <c r="B1514" s="11" t="s">
        <v>1889</v>
      </c>
      <c r="C1514" s="11" t="s">
        <v>543</v>
      </c>
      <c r="D1514" s="11" t="s">
        <v>2683</v>
      </c>
      <c r="E1514" s="38" t="s">
        <v>652</v>
      </c>
      <c r="F1514" s="11">
        <v>2</v>
      </c>
      <c r="G1514" s="40" t="s">
        <v>218</v>
      </c>
      <c r="H1514" s="11" t="str">
        <f t="shared" si="646"/>
        <v>Regular</v>
      </c>
      <c r="I1514" s="11" t="str">
        <f t="shared" si="638"/>
        <v>INDIA</v>
      </c>
      <c r="J1514" s="11" t="str">
        <f>IF(ISERROR(VLOOKUP(C1514,'WI Vs ASM'!$B$2:$E$1000,4,0)),0,(VLOOKUP(C1514,'WI Vs ASM'!$B$2:$E$1000,4,0)))</f>
        <v>Offshore</v>
      </c>
      <c r="K1514" s="11" t="str">
        <f>IF(ISERROR(VLOOKUP(C1514,'WI Vs ASM'!$B$2:$F$1000,5,0)),0,(VLOOKUP(C1514,'WI Vs ASM'!$B$2:$F$1000,5,0)))</f>
        <v>09-NonBillable</v>
      </c>
      <c r="L1514" s="11" t="str">
        <f>IF(ISERROR(VLOOKUP(C1514,'WI Vs ASM'!$B$2:$D$1000,3,0)),0,(VLOOKUP(C1514,'WI Vs ASM'!$B$2:$D$1000,3,0)))</f>
        <v>54-Knowledge Transfer/Training Offshore</v>
      </c>
      <c r="M1514" s="11" t="str">
        <f>IF(ISERROR(VLOOKUP(C1514,'WI Vs ASM'!$B$2:$I$1000,8,0)),0,(VLOOKUP(C1514,'WI Vs ASM'!$B$2:$I$1000,8,0)))</f>
        <v>Prakash Varadachari</v>
      </c>
      <c r="N1514" s="11" t="str">
        <f>IF(ISERROR(VLOOKUP(C1514,'WI Vs ASM'!$B$2:$G$1000,6,0)),0,(VLOOKUP(C1514,'WI Vs ASM'!$B$2:$G$1000,6,0)))</f>
        <v>Data Archive</v>
      </c>
      <c r="O1514" s="11" t="str">
        <f>IF(ISERROR(VLOOKUP(C1514,'WI Vs ASM'!$B$2:$H$1000,7,0)),0,(VLOOKUP(C1514,'WI Vs ASM'!$B$2:$H$1000,7,0)))</f>
        <v>Central Functions</v>
      </c>
      <c r="P1514" s="11" t="str">
        <f t="shared" si="639"/>
        <v>Apr-17</v>
      </c>
      <c r="Q1514" s="11" t="str">
        <f t="shared" si="640"/>
        <v>Q2</v>
      </c>
      <c r="R1514" s="11" t="str">
        <f>IF(ISERROR(VLOOKUP(C1514,'WI Vs ASM'!$B$2:$J$1000,9,0)),0,(VLOOKUP(C1514,'WI Vs ASM'!$B$2:$J$1000,9,0)))</f>
        <v>Jyothi Pai</v>
      </c>
      <c r="S1514" s="11" t="str">
        <f>IF(ISERROR(VLOOKUP(C1514,'WI Vs ASM'!$B$2:$K$1000,10,0)),0,(VLOOKUP(C1514,'WI Vs ASM'!$B$2:$K$1000,10,0)))</f>
        <v>Linda J. Richardson</v>
      </c>
      <c r="T1514" s="11" t="str">
        <f>IF(ISERROR(VLOOKUP(C1514,'WI Vs ASM'!$B$2:$L$1000,11,0)),0,(VLOOKUP(C1514,'WI Vs ASM'!$B$2:$L$1000,11,0)))</f>
        <v>Crystal Romano</v>
      </c>
      <c r="U1514" s="11" t="e">
        <f t="shared" si="647"/>
        <v>#VALUE!</v>
      </c>
      <c r="V1514" s="11" t="str">
        <f t="shared" si="641"/>
        <v>No</v>
      </c>
      <c r="W1514" s="11" t="str">
        <f t="shared" si="642"/>
        <v>No</v>
      </c>
      <c r="X1514" s="11" t="str">
        <f t="shared" si="643"/>
        <v>No</v>
      </c>
      <c r="Y1514" s="11" t="str">
        <f t="shared" si="644"/>
        <v>No</v>
      </c>
      <c r="Z1514" s="11" t="str">
        <f t="shared" si="645"/>
        <v>No</v>
      </c>
      <c r="AA1514" s="11" t="str">
        <f t="shared" si="648"/>
        <v>No</v>
      </c>
      <c r="AB1514" s="11">
        <f>IF(ISERROR(VLOOKUP(U1514,'ITWR Dump'!$A$2:$Y$5000,24,0)),0,(VLOOKUP('ILC Report'!U1514,'ITWR Dump'!$A$2:$Y$5000,24,0)))</f>
        <v>0</v>
      </c>
      <c r="AC1514" s="11" t="str">
        <f t="shared" si="649"/>
        <v>No</v>
      </c>
      <c r="AD1514" s="11" t="str">
        <f t="shared" si="650"/>
        <v/>
      </c>
      <c r="AE1514" s="11">
        <f>IF(ISERROR(VLOOKUP(U1514,'ITWR Dump'!$A$2:$Y$5000,13,0)),0,(VLOOKUP(U1514,'ITWR Dump'!$A$2:$Y$5000,13,0)))</f>
        <v>0</v>
      </c>
      <c r="AF1514" s="11">
        <f>IF(ISERROR(VLOOKUP(U1514,'ITWR Dump'!$A$2:$Y$5000,11,0)),0,(VLOOKUP(U1514,'ITWR Dump'!$A$2:$Y$5000,11,0)))</f>
        <v>0</v>
      </c>
      <c r="AG1514" s="11">
        <f>IF(ISERROR(VLOOKUP(U1514,'ITWR Dump'!$A$2:$Y$5000,2,0)),0,(VLOOKUP(U1514,'ITWR Dump'!$A$2:$Y$5000,2,0)))</f>
        <v>0</v>
      </c>
      <c r="AH1514" s="11">
        <f>IF(ISERROR(VLOOKUP(U1514,'ITWR Dump'!$A$2:$Y$5000,14,0)),0,(VLOOKUP(U1514,'ITWR Dump'!$A$2:$Y$5000,14,0)))</f>
        <v>0</v>
      </c>
      <c r="AI1514" s="11" t="str">
        <f t="shared" si="651"/>
        <v>54-Knowledge Transfer/Training Offshore</v>
      </c>
      <c r="AJ1514" s="11" t="str">
        <f t="shared" si="652"/>
        <v>Offshore</v>
      </c>
      <c r="AK1514" s="11" t="str">
        <f>IF(ISERROR(VLOOKUP(A1514,'Team Data'!$C$2:$U$213,17,0)),0,(VLOOKUP(A1514,'Team Data'!$C$2:$U$213,17,0)))</f>
        <v>MF PI and CF</v>
      </c>
      <c r="AL1514" s="11" t="str">
        <f t="shared" si="653"/>
        <v>2017-04-24</v>
      </c>
      <c r="AM1514" s="11">
        <f>IF(ISERROR(VLOOKUP(U1514,'ITWR Dump'!$A$2:$Y$5000,16,0)),0,(VLOOKUP(U1514,'ITWR Dump'!$A$2:$Y$5000,16,0)))</f>
        <v>0</v>
      </c>
      <c r="AN1514" s="11">
        <f>IF(ISERROR(VLOOKUP(U1514,'ITWR Dump'!$A$2:$Y$5000,18,0)),0,(VLOOKUP(U1514,'ITWR Dump'!$A$2:$Y$5000,18,0)))</f>
        <v>0</v>
      </c>
      <c r="AO1514" s="11">
        <f>IF(ISERROR(VLOOKUP(U1514,'ITWR Dump'!$A$2:$Y$5000,25,0)),0,(VLOOKUP('ILC Report'!U1514,'ITWR Dump'!$A$2:$Y$5000,25,0)))</f>
        <v>0</v>
      </c>
      <c r="AP1514" s="11">
        <f t="shared" si="654"/>
        <v>0</v>
      </c>
      <c r="AQ1514" s="26">
        <f t="shared" si="655"/>
        <v>0</v>
      </c>
      <c r="AR1514" s="26">
        <f t="shared" si="656"/>
        <v>0</v>
      </c>
      <c r="AS1514" s="26">
        <f t="shared" si="657"/>
        <v>0</v>
      </c>
      <c r="AT1514" s="26">
        <f t="shared" si="658"/>
        <v>0</v>
      </c>
      <c r="AU1514" s="26">
        <f t="shared" si="659"/>
        <v>0</v>
      </c>
      <c r="AV1514" s="26">
        <f t="shared" si="660"/>
        <v>0</v>
      </c>
      <c r="AW1514" s="11" t="s">
        <v>653</v>
      </c>
      <c r="AX1514" s="11" t="str">
        <f>VLOOKUP(L1514,Group!$A$2:$B$1000,2,0)</f>
        <v>Maintenance</v>
      </c>
      <c r="AY1514" s="11">
        <f>IF(ISERROR(VLOOKUP(U1514,'ITWR Dump'!$A$2:$Y$5000,15,0)),0,(VLOOKUP('ILC Report'!U1514,'ITWR Dump'!$A$2:$Y$5000,15,0)))</f>
        <v>0</v>
      </c>
      <c r="AZ1514" s="11" t="str">
        <f t="shared" si="661"/>
        <v>No</v>
      </c>
      <c r="BA1514" s="11" t="str">
        <f t="shared" si="662"/>
        <v>BKI</v>
      </c>
      <c r="BB1514" s="11" t="str">
        <f t="shared" si="663"/>
        <v>KT</v>
      </c>
      <c r="BC1514" s="11" t="str">
        <f t="shared" si="664"/>
        <v>No</v>
      </c>
    </row>
    <row r="1515" spans="1:55" x14ac:dyDescent="0.3">
      <c r="A1515" s="11" t="s">
        <v>697</v>
      </c>
      <c r="B1515" s="11" t="s">
        <v>1889</v>
      </c>
      <c r="C1515" s="11" t="s">
        <v>545</v>
      </c>
      <c r="D1515" s="11" t="s">
        <v>2684</v>
      </c>
      <c r="E1515" s="38" t="s">
        <v>652</v>
      </c>
      <c r="F1515" s="11">
        <v>5</v>
      </c>
      <c r="G1515" s="40" t="s">
        <v>218</v>
      </c>
      <c r="H1515" s="11" t="str">
        <f t="shared" si="646"/>
        <v>Regular</v>
      </c>
      <c r="I1515" s="11" t="str">
        <f t="shared" si="638"/>
        <v>INDIA</v>
      </c>
      <c r="J1515" s="11" t="str">
        <f>IF(ISERROR(VLOOKUP(C1515,'WI Vs ASM'!$B$2:$E$1000,4,0)),0,(VLOOKUP(C1515,'WI Vs ASM'!$B$2:$E$1000,4,0)))</f>
        <v>Offshore</v>
      </c>
      <c r="K1515" s="11" t="str">
        <f>IF(ISERROR(VLOOKUP(C1515,'WI Vs ASM'!$B$2:$F$1000,5,0)),0,(VLOOKUP(C1515,'WI Vs ASM'!$B$2:$F$1000,5,0)))</f>
        <v>01-Fixed Price</v>
      </c>
      <c r="L1515" s="11" t="str">
        <f>IF(ISERROR(VLOOKUP(C1515,'WI Vs ASM'!$B$2:$D$1000,3,0)),0,(VLOOKUP(C1515,'WI Vs ASM'!$B$2:$D$1000,3,0)))</f>
        <v>01-Maintenance Offshore</v>
      </c>
      <c r="M1515" s="11" t="str">
        <f>IF(ISERROR(VLOOKUP(C1515,'WI Vs ASM'!$B$2:$I$1000,8,0)),0,(VLOOKUP(C1515,'WI Vs ASM'!$B$2:$I$1000,8,0)))</f>
        <v>Rahul Soman</v>
      </c>
      <c r="N1515" s="11" t="str">
        <f>IF(ISERROR(VLOOKUP(C1515,'WI Vs ASM'!$B$2:$G$1000,6,0)),0,(VLOOKUP(C1515,'WI Vs ASM'!$B$2:$G$1000,6,0)))</f>
        <v>Data Archive</v>
      </c>
      <c r="O1515" s="11" t="str">
        <f>IF(ISERROR(VLOOKUP(C1515,'WI Vs ASM'!$B$2:$H$1000,7,0)),0,(VLOOKUP(C1515,'WI Vs ASM'!$B$2:$H$1000,7,0)))</f>
        <v>Central Functions</v>
      </c>
      <c r="P1515" s="11" t="str">
        <f t="shared" si="639"/>
        <v>Apr-17</v>
      </c>
      <c r="Q1515" s="11" t="str">
        <f t="shared" si="640"/>
        <v>Q2</v>
      </c>
      <c r="R1515" s="11" t="str">
        <f>IF(ISERROR(VLOOKUP(C1515,'WI Vs ASM'!$B$2:$J$1000,9,0)),0,(VLOOKUP(C1515,'WI Vs ASM'!$B$2:$J$1000,9,0)))</f>
        <v>Jyothi Pai</v>
      </c>
      <c r="S1515" s="11" t="str">
        <f>IF(ISERROR(VLOOKUP(C1515,'WI Vs ASM'!$B$2:$K$1000,10,0)),0,(VLOOKUP(C1515,'WI Vs ASM'!$B$2:$K$1000,10,0)))</f>
        <v>Linda J. Richardson</v>
      </c>
      <c r="T1515" s="11" t="str">
        <f>IF(ISERROR(VLOOKUP(C1515,'WI Vs ASM'!$B$2:$L$1000,11,0)),0,(VLOOKUP(C1515,'WI Vs ASM'!$B$2:$L$1000,11,0)))</f>
        <v>Crystal Romano</v>
      </c>
      <c r="U1515" s="11" t="str">
        <f t="shared" si="647"/>
        <v>WR REVIE</v>
      </c>
      <c r="V1515" s="11" t="str">
        <f t="shared" si="641"/>
        <v>No</v>
      </c>
      <c r="W1515" s="11" t="str">
        <f t="shared" si="642"/>
        <v>Yes</v>
      </c>
      <c r="X1515" s="11" t="str">
        <f t="shared" si="643"/>
        <v>No</v>
      </c>
      <c r="Y1515" s="11" t="str">
        <f t="shared" si="644"/>
        <v>No</v>
      </c>
      <c r="Z1515" s="11" t="str">
        <f t="shared" si="645"/>
        <v>No</v>
      </c>
      <c r="AA1515" s="11" t="str">
        <f t="shared" si="648"/>
        <v>No</v>
      </c>
      <c r="AB1515" s="11">
        <f>IF(ISERROR(VLOOKUP(U1515,'ITWR Dump'!$A$2:$Y$5000,24,0)),0,(VLOOKUP('ILC Report'!U1515,'ITWR Dump'!$A$2:$Y$5000,24,0)))</f>
        <v>0</v>
      </c>
      <c r="AC1515" s="11" t="str">
        <f t="shared" si="649"/>
        <v>No</v>
      </c>
      <c r="AD1515" s="11" t="str">
        <f t="shared" si="650"/>
        <v/>
      </c>
      <c r="AE1515" s="11">
        <f>IF(ISERROR(VLOOKUP(U1515,'ITWR Dump'!$A$2:$Y$5000,13,0)),0,(VLOOKUP(U1515,'ITWR Dump'!$A$2:$Y$5000,13,0)))</f>
        <v>0</v>
      </c>
      <c r="AF1515" s="11">
        <f>IF(ISERROR(VLOOKUP(U1515,'ITWR Dump'!$A$2:$Y$5000,11,0)),0,(VLOOKUP(U1515,'ITWR Dump'!$A$2:$Y$5000,11,0)))</f>
        <v>0</v>
      </c>
      <c r="AG1515" s="11">
        <f>IF(ISERROR(VLOOKUP(U1515,'ITWR Dump'!$A$2:$Y$5000,2,0)),0,(VLOOKUP(U1515,'ITWR Dump'!$A$2:$Y$5000,2,0)))</f>
        <v>0</v>
      </c>
      <c r="AH1515" s="11">
        <f>IF(ISERROR(VLOOKUP(U1515,'ITWR Dump'!$A$2:$Y$5000,14,0)),0,(VLOOKUP(U1515,'ITWR Dump'!$A$2:$Y$5000,14,0)))</f>
        <v>0</v>
      </c>
      <c r="AI1515" s="11" t="str">
        <f t="shared" si="651"/>
        <v>01-Maintenance Offshore</v>
      </c>
      <c r="AJ1515" s="11" t="str">
        <f t="shared" si="652"/>
        <v>Offshore</v>
      </c>
      <c r="AK1515" s="11" t="str">
        <f>IF(ISERROR(VLOOKUP(A1515,'Team Data'!$C$2:$U$213,17,0)),0,(VLOOKUP(A1515,'Team Data'!$C$2:$U$213,17,0)))</f>
        <v>MF PI and CF</v>
      </c>
      <c r="AL1515" s="11" t="str">
        <f t="shared" si="653"/>
        <v>2017-04-24</v>
      </c>
      <c r="AM1515" s="11">
        <f>IF(ISERROR(VLOOKUP(U1515,'ITWR Dump'!$A$2:$Y$5000,16,0)),0,(VLOOKUP(U1515,'ITWR Dump'!$A$2:$Y$5000,16,0)))</f>
        <v>0</v>
      </c>
      <c r="AN1515" s="11">
        <f>IF(ISERROR(VLOOKUP(U1515,'ITWR Dump'!$A$2:$Y$5000,18,0)),0,(VLOOKUP(U1515,'ITWR Dump'!$A$2:$Y$5000,18,0)))</f>
        <v>0</v>
      </c>
      <c r="AO1515" s="11">
        <f>IF(ISERROR(VLOOKUP(U1515,'ITWR Dump'!$A$2:$Y$5000,25,0)),0,(VLOOKUP('ILC Report'!U1515,'ITWR Dump'!$A$2:$Y$5000,25,0)))</f>
        <v>0</v>
      </c>
      <c r="AP1515" s="11">
        <f t="shared" si="654"/>
        <v>0</v>
      </c>
      <c r="AQ1515" s="26">
        <f t="shared" si="655"/>
        <v>0</v>
      </c>
      <c r="AR1515" s="26">
        <f t="shared" si="656"/>
        <v>0</v>
      </c>
      <c r="AS1515" s="26">
        <f t="shared" si="657"/>
        <v>0</v>
      </c>
      <c r="AT1515" s="26">
        <f t="shared" si="658"/>
        <v>0</v>
      </c>
      <c r="AU1515" s="26">
        <f t="shared" si="659"/>
        <v>0</v>
      </c>
      <c r="AV1515" s="26">
        <f t="shared" si="660"/>
        <v>0</v>
      </c>
      <c r="AW1515" s="11" t="s">
        <v>653</v>
      </c>
      <c r="AX1515" s="11" t="str">
        <f>VLOOKUP(L1515,Group!$A$2:$B$1000,2,0)</f>
        <v>Maintenance</v>
      </c>
      <c r="AY1515" s="11">
        <f>IF(ISERROR(VLOOKUP(U1515,'ITWR Dump'!$A$2:$Y$5000,15,0)),0,(VLOOKUP('ILC Report'!U1515,'ITWR Dump'!$A$2:$Y$5000,15,0)))</f>
        <v>0</v>
      </c>
      <c r="AZ1515" s="11" t="str">
        <f t="shared" si="661"/>
        <v>No</v>
      </c>
      <c r="BA1515" s="11" t="str">
        <f t="shared" si="662"/>
        <v>BKI</v>
      </c>
      <c r="BB1515" s="11" t="str">
        <f t="shared" si="663"/>
        <v>MN</v>
      </c>
      <c r="BC1515" s="11" t="str">
        <f t="shared" si="664"/>
        <v>No</v>
      </c>
    </row>
    <row r="1516" spans="1:55" x14ac:dyDescent="0.3">
      <c r="A1516" s="11" t="s">
        <v>697</v>
      </c>
      <c r="B1516" s="11" t="s">
        <v>1889</v>
      </c>
      <c r="C1516" s="11" t="s">
        <v>545</v>
      </c>
      <c r="D1516" s="11" t="s">
        <v>2685</v>
      </c>
      <c r="E1516" s="38" t="s">
        <v>652</v>
      </c>
      <c r="F1516" s="11">
        <v>7</v>
      </c>
      <c r="G1516" s="40" t="s">
        <v>218</v>
      </c>
      <c r="H1516" s="11" t="str">
        <f t="shared" si="646"/>
        <v>Regular</v>
      </c>
      <c r="I1516" s="11" t="str">
        <f t="shared" si="638"/>
        <v>INDIA</v>
      </c>
      <c r="J1516" s="11" t="str">
        <f>IF(ISERROR(VLOOKUP(C1516,'WI Vs ASM'!$B$2:$E$1000,4,0)),0,(VLOOKUP(C1516,'WI Vs ASM'!$B$2:$E$1000,4,0)))</f>
        <v>Offshore</v>
      </c>
      <c r="K1516" s="11" t="str">
        <f>IF(ISERROR(VLOOKUP(C1516,'WI Vs ASM'!$B$2:$F$1000,5,0)),0,(VLOOKUP(C1516,'WI Vs ASM'!$B$2:$F$1000,5,0)))</f>
        <v>01-Fixed Price</v>
      </c>
      <c r="L1516" s="11" t="str">
        <f>IF(ISERROR(VLOOKUP(C1516,'WI Vs ASM'!$B$2:$D$1000,3,0)),0,(VLOOKUP(C1516,'WI Vs ASM'!$B$2:$D$1000,3,0)))</f>
        <v>01-Maintenance Offshore</v>
      </c>
      <c r="M1516" s="11" t="str">
        <f>IF(ISERROR(VLOOKUP(C1516,'WI Vs ASM'!$B$2:$I$1000,8,0)),0,(VLOOKUP(C1516,'WI Vs ASM'!$B$2:$I$1000,8,0)))</f>
        <v>Rahul Soman</v>
      </c>
      <c r="N1516" s="11" t="str">
        <f>IF(ISERROR(VLOOKUP(C1516,'WI Vs ASM'!$B$2:$G$1000,6,0)),0,(VLOOKUP(C1516,'WI Vs ASM'!$B$2:$G$1000,6,0)))</f>
        <v>Data Archive</v>
      </c>
      <c r="O1516" s="11" t="str">
        <f>IF(ISERROR(VLOOKUP(C1516,'WI Vs ASM'!$B$2:$H$1000,7,0)),0,(VLOOKUP(C1516,'WI Vs ASM'!$B$2:$H$1000,7,0)))</f>
        <v>Central Functions</v>
      </c>
      <c r="P1516" s="11" t="str">
        <f t="shared" si="639"/>
        <v>Apr-17</v>
      </c>
      <c r="Q1516" s="11" t="str">
        <f t="shared" si="640"/>
        <v>Q2</v>
      </c>
      <c r="R1516" s="11" t="str">
        <f>IF(ISERROR(VLOOKUP(C1516,'WI Vs ASM'!$B$2:$J$1000,9,0)),0,(VLOOKUP(C1516,'WI Vs ASM'!$B$2:$J$1000,9,0)))</f>
        <v>Jyothi Pai</v>
      </c>
      <c r="S1516" s="11" t="str">
        <f>IF(ISERROR(VLOOKUP(C1516,'WI Vs ASM'!$B$2:$K$1000,10,0)),0,(VLOOKUP(C1516,'WI Vs ASM'!$B$2:$K$1000,10,0)))</f>
        <v>Linda J. Richardson</v>
      </c>
      <c r="T1516" s="11" t="str">
        <f>IF(ISERROR(VLOOKUP(C1516,'WI Vs ASM'!$B$2:$L$1000,11,0)),0,(VLOOKUP(C1516,'WI Vs ASM'!$B$2:$L$1000,11,0)))</f>
        <v>Crystal Romano</v>
      </c>
      <c r="U1516" s="11" t="str">
        <f t="shared" si="647"/>
        <v>WR736298</v>
      </c>
      <c r="V1516" s="11" t="str">
        <f t="shared" si="641"/>
        <v>No</v>
      </c>
      <c r="W1516" s="11" t="str">
        <f t="shared" si="642"/>
        <v>Yes</v>
      </c>
      <c r="X1516" s="11" t="str">
        <f t="shared" si="643"/>
        <v>No</v>
      </c>
      <c r="Y1516" s="11" t="str">
        <f t="shared" si="644"/>
        <v>No</v>
      </c>
      <c r="Z1516" s="11" t="str">
        <f t="shared" si="645"/>
        <v>No</v>
      </c>
      <c r="AA1516" s="11" t="str">
        <f t="shared" si="648"/>
        <v>No</v>
      </c>
      <c r="AB1516" s="11">
        <f>IF(ISERROR(VLOOKUP(U1516,'ITWR Dump'!$A$2:$Y$5000,24,0)),0,(VLOOKUP('ILC Report'!U1516,'ITWR Dump'!$A$2:$Y$5000,24,0)))</f>
        <v>0</v>
      </c>
      <c r="AC1516" s="11" t="str">
        <f t="shared" si="649"/>
        <v>No</v>
      </c>
      <c r="AD1516" s="11" t="str">
        <f t="shared" si="650"/>
        <v/>
      </c>
      <c r="AE1516" s="11">
        <f>IF(ISERROR(VLOOKUP(U1516,'ITWR Dump'!$A$2:$Y$5000,13,0)),0,(VLOOKUP(U1516,'ITWR Dump'!$A$2:$Y$5000,13,0)))</f>
        <v>0</v>
      </c>
      <c r="AF1516" s="11">
        <f>IF(ISERROR(VLOOKUP(U1516,'ITWR Dump'!$A$2:$Y$5000,11,0)),0,(VLOOKUP(U1516,'ITWR Dump'!$A$2:$Y$5000,11,0)))</f>
        <v>0</v>
      </c>
      <c r="AG1516" s="11">
        <f>IF(ISERROR(VLOOKUP(U1516,'ITWR Dump'!$A$2:$Y$5000,2,0)),0,(VLOOKUP(U1516,'ITWR Dump'!$A$2:$Y$5000,2,0)))</f>
        <v>0</v>
      </c>
      <c r="AH1516" s="11">
        <f>IF(ISERROR(VLOOKUP(U1516,'ITWR Dump'!$A$2:$Y$5000,14,0)),0,(VLOOKUP(U1516,'ITWR Dump'!$A$2:$Y$5000,14,0)))</f>
        <v>0</v>
      </c>
      <c r="AI1516" s="11" t="str">
        <f t="shared" si="651"/>
        <v>01-Maintenance Offshore</v>
      </c>
      <c r="AJ1516" s="11" t="str">
        <f t="shared" si="652"/>
        <v>Offshore</v>
      </c>
      <c r="AK1516" s="11" t="str">
        <f>IF(ISERROR(VLOOKUP(A1516,'Team Data'!$C$2:$U$213,17,0)),0,(VLOOKUP(A1516,'Team Data'!$C$2:$U$213,17,0)))</f>
        <v>MF PI and CF</v>
      </c>
      <c r="AL1516" s="11" t="str">
        <f t="shared" si="653"/>
        <v>2017-04-24</v>
      </c>
      <c r="AM1516" s="11">
        <f>IF(ISERROR(VLOOKUP(U1516,'ITWR Dump'!$A$2:$Y$5000,16,0)),0,(VLOOKUP(U1516,'ITWR Dump'!$A$2:$Y$5000,16,0)))</f>
        <v>0</v>
      </c>
      <c r="AN1516" s="11">
        <f>IF(ISERROR(VLOOKUP(U1516,'ITWR Dump'!$A$2:$Y$5000,18,0)),0,(VLOOKUP(U1516,'ITWR Dump'!$A$2:$Y$5000,18,0)))</f>
        <v>0</v>
      </c>
      <c r="AO1516" s="11">
        <f>IF(ISERROR(VLOOKUP(U1516,'ITWR Dump'!$A$2:$Y$5000,25,0)),0,(VLOOKUP('ILC Report'!U1516,'ITWR Dump'!$A$2:$Y$5000,25,0)))</f>
        <v>0</v>
      </c>
      <c r="AP1516" s="11">
        <f t="shared" si="654"/>
        <v>0</v>
      </c>
      <c r="AQ1516" s="26">
        <f t="shared" si="655"/>
        <v>0</v>
      </c>
      <c r="AR1516" s="26">
        <f t="shared" si="656"/>
        <v>0</v>
      </c>
      <c r="AS1516" s="26">
        <f t="shared" si="657"/>
        <v>0</v>
      </c>
      <c r="AT1516" s="26">
        <f t="shared" si="658"/>
        <v>0</v>
      </c>
      <c r="AU1516" s="26">
        <f t="shared" si="659"/>
        <v>0</v>
      </c>
      <c r="AV1516" s="26">
        <f t="shared" si="660"/>
        <v>0</v>
      </c>
      <c r="AW1516" s="11" t="s">
        <v>653</v>
      </c>
      <c r="AX1516" s="11" t="str">
        <f>VLOOKUP(L1516,Group!$A$2:$B$1000,2,0)</f>
        <v>Maintenance</v>
      </c>
      <c r="AY1516" s="11">
        <f>IF(ISERROR(VLOOKUP(U1516,'ITWR Dump'!$A$2:$Y$5000,15,0)),0,(VLOOKUP('ILC Report'!U1516,'ITWR Dump'!$A$2:$Y$5000,15,0)))</f>
        <v>0</v>
      </c>
      <c r="AZ1516" s="11" t="str">
        <f t="shared" si="661"/>
        <v>Yes</v>
      </c>
      <c r="BA1516" s="11" t="str">
        <f t="shared" si="662"/>
        <v>BKI</v>
      </c>
      <c r="BB1516" s="11" t="str">
        <f t="shared" si="663"/>
        <v>MN</v>
      </c>
      <c r="BC1516" s="11" t="str">
        <f t="shared" si="664"/>
        <v>No</v>
      </c>
    </row>
    <row r="1517" spans="1:55" x14ac:dyDescent="0.3">
      <c r="A1517" s="11" t="s">
        <v>697</v>
      </c>
      <c r="B1517" s="11" t="s">
        <v>1889</v>
      </c>
      <c r="C1517" s="11" t="s">
        <v>545</v>
      </c>
      <c r="D1517" s="11" t="s">
        <v>2686</v>
      </c>
      <c r="E1517" s="38" t="s">
        <v>652</v>
      </c>
      <c r="F1517" s="11">
        <v>7</v>
      </c>
      <c r="G1517" s="40" t="s">
        <v>218</v>
      </c>
      <c r="H1517" s="11" t="str">
        <f t="shared" si="646"/>
        <v>Regular</v>
      </c>
      <c r="I1517" s="11" t="str">
        <f t="shared" si="638"/>
        <v>INDIA</v>
      </c>
      <c r="J1517" s="11" t="str">
        <f>IF(ISERROR(VLOOKUP(C1517,'WI Vs ASM'!$B$2:$E$1000,4,0)),0,(VLOOKUP(C1517,'WI Vs ASM'!$B$2:$E$1000,4,0)))</f>
        <v>Offshore</v>
      </c>
      <c r="K1517" s="11" t="str">
        <f>IF(ISERROR(VLOOKUP(C1517,'WI Vs ASM'!$B$2:$F$1000,5,0)),0,(VLOOKUP(C1517,'WI Vs ASM'!$B$2:$F$1000,5,0)))</f>
        <v>01-Fixed Price</v>
      </c>
      <c r="L1517" s="11" t="str">
        <f>IF(ISERROR(VLOOKUP(C1517,'WI Vs ASM'!$B$2:$D$1000,3,0)),0,(VLOOKUP(C1517,'WI Vs ASM'!$B$2:$D$1000,3,0)))</f>
        <v>01-Maintenance Offshore</v>
      </c>
      <c r="M1517" s="11" t="str">
        <f>IF(ISERROR(VLOOKUP(C1517,'WI Vs ASM'!$B$2:$I$1000,8,0)),0,(VLOOKUP(C1517,'WI Vs ASM'!$B$2:$I$1000,8,0)))</f>
        <v>Rahul Soman</v>
      </c>
      <c r="N1517" s="11" t="str">
        <f>IF(ISERROR(VLOOKUP(C1517,'WI Vs ASM'!$B$2:$G$1000,6,0)),0,(VLOOKUP(C1517,'WI Vs ASM'!$B$2:$G$1000,6,0)))</f>
        <v>Data Archive</v>
      </c>
      <c r="O1517" s="11" t="str">
        <f>IF(ISERROR(VLOOKUP(C1517,'WI Vs ASM'!$B$2:$H$1000,7,0)),0,(VLOOKUP(C1517,'WI Vs ASM'!$B$2:$H$1000,7,0)))</f>
        <v>Central Functions</v>
      </c>
      <c r="P1517" s="11" t="str">
        <f t="shared" si="639"/>
        <v>Apr-17</v>
      </c>
      <c r="Q1517" s="11" t="str">
        <f t="shared" si="640"/>
        <v>Q2</v>
      </c>
      <c r="R1517" s="11" t="str">
        <f>IF(ISERROR(VLOOKUP(C1517,'WI Vs ASM'!$B$2:$J$1000,9,0)),0,(VLOOKUP(C1517,'WI Vs ASM'!$B$2:$J$1000,9,0)))</f>
        <v>Jyothi Pai</v>
      </c>
      <c r="S1517" s="11" t="str">
        <f>IF(ISERROR(VLOOKUP(C1517,'WI Vs ASM'!$B$2:$K$1000,10,0)),0,(VLOOKUP(C1517,'WI Vs ASM'!$B$2:$K$1000,10,0)))</f>
        <v>Linda J. Richardson</v>
      </c>
      <c r="T1517" s="11" t="str">
        <f>IF(ISERROR(VLOOKUP(C1517,'WI Vs ASM'!$B$2:$L$1000,11,0)),0,(VLOOKUP(C1517,'WI Vs ASM'!$B$2:$L$1000,11,0)))</f>
        <v>Crystal Romano</v>
      </c>
      <c r="U1517" s="11" t="str">
        <f t="shared" si="647"/>
        <v>WR736355</v>
      </c>
      <c r="V1517" s="11" t="str">
        <f t="shared" si="641"/>
        <v>No</v>
      </c>
      <c r="W1517" s="11" t="str">
        <f t="shared" si="642"/>
        <v>Yes</v>
      </c>
      <c r="X1517" s="11" t="str">
        <f t="shared" si="643"/>
        <v>No</v>
      </c>
      <c r="Y1517" s="11" t="str">
        <f t="shared" si="644"/>
        <v>No</v>
      </c>
      <c r="Z1517" s="11" t="str">
        <f t="shared" si="645"/>
        <v>No</v>
      </c>
      <c r="AA1517" s="11" t="str">
        <f t="shared" si="648"/>
        <v>No</v>
      </c>
      <c r="AB1517" s="11">
        <f>IF(ISERROR(VLOOKUP(U1517,'ITWR Dump'!$A$2:$Y$5000,24,0)),0,(VLOOKUP('ILC Report'!U1517,'ITWR Dump'!$A$2:$Y$5000,24,0)))</f>
        <v>0</v>
      </c>
      <c r="AC1517" s="11" t="str">
        <f t="shared" si="649"/>
        <v>No</v>
      </c>
      <c r="AD1517" s="11" t="str">
        <f t="shared" si="650"/>
        <v/>
      </c>
      <c r="AE1517" s="11">
        <f>IF(ISERROR(VLOOKUP(U1517,'ITWR Dump'!$A$2:$Y$5000,13,0)),0,(VLOOKUP(U1517,'ITWR Dump'!$A$2:$Y$5000,13,0)))</f>
        <v>0</v>
      </c>
      <c r="AF1517" s="11">
        <f>IF(ISERROR(VLOOKUP(U1517,'ITWR Dump'!$A$2:$Y$5000,11,0)),0,(VLOOKUP(U1517,'ITWR Dump'!$A$2:$Y$5000,11,0)))</f>
        <v>0</v>
      </c>
      <c r="AG1517" s="11">
        <f>IF(ISERROR(VLOOKUP(U1517,'ITWR Dump'!$A$2:$Y$5000,2,0)),0,(VLOOKUP(U1517,'ITWR Dump'!$A$2:$Y$5000,2,0)))</f>
        <v>0</v>
      </c>
      <c r="AH1517" s="11">
        <f>IF(ISERROR(VLOOKUP(U1517,'ITWR Dump'!$A$2:$Y$5000,14,0)),0,(VLOOKUP(U1517,'ITWR Dump'!$A$2:$Y$5000,14,0)))</f>
        <v>0</v>
      </c>
      <c r="AI1517" s="11" t="str">
        <f t="shared" si="651"/>
        <v>01-Maintenance Offshore</v>
      </c>
      <c r="AJ1517" s="11" t="str">
        <f t="shared" si="652"/>
        <v>Offshore</v>
      </c>
      <c r="AK1517" s="11" t="str">
        <f>IF(ISERROR(VLOOKUP(A1517,'Team Data'!$C$2:$U$213,17,0)),0,(VLOOKUP(A1517,'Team Data'!$C$2:$U$213,17,0)))</f>
        <v>MF PI and CF</v>
      </c>
      <c r="AL1517" s="11" t="str">
        <f t="shared" si="653"/>
        <v>2017-04-24</v>
      </c>
      <c r="AM1517" s="11">
        <f>IF(ISERROR(VLOOKUP(U1517,'ITWR Dump'!$A$2:$Y$5000,16,0)),0,(VLOOKUP(U1517,'ITWR Dump'!$A$2:$Y$5000,16,0)))</f>
        <v>0</v>
      </c>
      <c r="AN1517" s="11">
        <f>IF(ISERROR(VLOOKUP(U1517,'ITWR Dump'!$A$2:$Y$5000,18,0)),0,(VLOOKUP(U1517,'ITWR Dump'!$A$2:$Y$5000,18,0)))</f>
        <v>0</v>
      </c>
      <c r="AO1517" s="11">
        <f>IF(ISERROR(VLOOKUP(U1517,'ITWR Dump'!$A$2:$Y$5000,25,0)),0,(VLOOKUP('ILC Report'!U1517,'ITWR Dump'!$A$2:$Y$5000,25,0)))</f>
        <v>0</v>
      </c>
      <c r="AP1517" s="11">
        <f t="shared" si="654"/>
        <v>0</v>
      </c>
      <c r="AQ1517" s="26">
        <f t="shared" si="655"/>
        <v>0</v>
      </c>
      <c r="AR1517" s="26">
        <f t="shared" si="656"/>
        <v>0</v>
      </c>
      <c r="AS1517" s="26">
        <f t="shared" si="657"/>
        <v>0</v>
      </c>
      <c r="AT1517" s="26">
        <f t="shared" si="658"/>
        <v>0</v>
      </c>
      <c r="AU1517" s="26">
        <f t="shared" si="659"/>
        <v>0</v>
      </c>
      <c r="AV1517" s="26">
        <f t="shared" si="660"/>
        <v>0</v>
      </c>
      <c r="AW1517" s="11" t="s">
        <v>653</v>
      </c>
      <c r="AX1517" s="11" t="str">
        <f>VLOOKUP(L1517,Group!$A$2:$B$1000,2,0)</f>
        <v>Maintenance</v>
      </c>
      <c r="AY1517" s="11">
        <f>IF(ISERROR(VLOOKUP(U1517,'ITWR Dump'!$A$2:$Y$5000,15,0)),0,(VLOOKUP('ILC Report'!U1517,'ITWR Dump'!$A$2:$Y$5000,15,0)))</f>
        <v>0</v>
      </c>
      <c r="AZ1517" s="11" t="str">
        <f t="shared" si="661"/>
        <v>Yes</v>
      </c>
      <c r="BA1517" s="11" t="str">
        <f t="shared" si="662"/>
        <v>BKI</v>
      </c>
      <c r="BB1517" s="11" t="str">
        <f t="shared" si="663"/>
        <v>MN</v>
      </c>
      <c r="BC1517" s="11" t="str">
        <f t="shared" si="664"/>
        <v>No</v>
      </c>
    </row>
    <row r="1518" spans="1:55" x14ac:dyDescent="0.3">
      <c r="A1518" s="11" t="s">
        <v>697</v>
      </c>
      <c r="B1518" s="11" t="s">
        <v>1889</v>
      </c>
      <c r="C1518" s="11" t="s">
        <v>545</v>
      </c>
      <c r="D1518" s="11" t="s">
        <v>2687</v>
      </c>
      <c r="E1518" s="38" t="s">
        <v>652</v>
      </c>
      <c r="F1518" s="11">
        <v>1</v>
      </c>
      <c r="G1518" s="40" t="s">
        <v>218</v>
      </c>
      <c r="H1518" s="11" t="str">
        <f t="shared" si="646"/>
        <v>Regular</v>
      </c>
      <c r="I1518" s="11" t="str">
        <f t="shared" si="638"/>
        <v>INDIA</v>
      </c>
      <c r="J1518" s="11" t="str">
        <f>IF(ISERROR(VLOOKUP(C1518,'WI Vs ASM'!$B$2:$E$1000,4,0)),0,(VLOOKUP(C1518,'WI Vs ASM'!$B$2:$E$1000,4,0)))</f>
        <v>Offshore</v>
      </c>
      <c r="K1518" s="11" t="str">
        <f>IF(ISERROR(VLOOKUP(C1518,'WI Vs ASM'!$B$2:$F$1000,5,0)),0,(VLOOKUP(C1518,'WI Vs ASM'!$B$2:$F$1000,5,0)))</f>
        <v>01-Fixed Price</v>
      </c>
      <c r="L1518" s="11" t="str">
        <f>IF(ISERROR(VLOOKUP(C1518,'WI Vs ASM'!$B$2:$D$1000,3,0)),0,(VLOOKUP(C1518,'WI Vs ASM'!$B$2:$D$1000,3,0)))</f>
        <v>01-Maintenance Offshore</v>
      </c>
      <c r="M1518" s="11" t="str">
        <f>IF(ISERROR(VLOOKUP(C1518,'WI Vs ASM'!$B$2:$I$1000,8,0)),0,(VLOOKUP(C1518,'WI Vs ASM'!$B$2:$I$1000,8,0)))</f>
        <v>Rahul Soman</v>
      </c>
      <c r="N1518" s="11" t="str">
        <f>IF(ISERROR(VLOOKUP(C1518,'WI Vs ASM'!$B$2:$G$1000,6,0)),0,(VLOOKUP(C1518,'WI Vs ASM'!$B$2:$G$1000,6,0)))</f>
        <v>Data Archive</v>
      </c>
      <c r="O1518" s="11" t="str">
        <f>IF(ISERROR(VLOOKUP(C1518,'WI Vs ASM'!$B$2:$H$1000,7,0)),0,(VLOOKUP(C1518,'WI Vs ASM'!$B$2:$H$1000,7,0)))</f>
        <v>Central Functions</v>
      </c>
      <c r="P1518" s="11" t="str">
        <f t="shared" si="639"/>
        <v>Apr-17</v>
      </c>
      <c r="Q1518" s="11" t="str">
        <f t="shared" si="640"/>
        <v>Q2</v>
      </c>
      <c r="R1518" s="11" t="str">
        <f>IF(ISERROR(VLOOKUP(C1518,'WI Vs ASM'!$B$2:$J$1000,9,0)),0,(VLOOKUP(C1518,'WI Vs ASM'!$B$2:$J$1000,9,0)))</f>
        <v>Jyothi Pai</v>
      </c>
      <c r="S1518" s="11" t="str">
        <f>IF(ISERROR(VLOOKUP(C1518,'WI Vs ASM'!$B$2:$K$1000,10,0)),0,(VLOOKUP(C1518,'WI Vs ASM'!$B$2:$K$1000,10,0)))</f>
        <v>Linda J. Richardson</v>
      </c>
      <c r="T1518" s="11" t="str">
        <f>IF(ISERROR(VLOOKUP(C1518,'WI Vs ASM'!$B$2:$L$1000,11,0)),0,(VLOOKUP(C1518,'WI Vs ASM'!$B$2:$L$1000,11,0)))</f>
        <v>Crystal Romano</v>
      </c>
      <c r="U1518" s="11" t="str">
        <f t="shared" si="647"/>
        <v>WR736355</v>
      </c>
      <c r="V1518" s="11" t="str">
        <f t="shared" si="641"/>
        <v>No</v>
      </c>
      <c r="W1518" s="11" t="str">
        <f t="shared" si="642"/>
        <v>Yes</v>
      </c>
      <c r="X1518" s="11" t="str">
        <f t="shared" si="643"/>
        <v>No</v>
      </c>
      <c r="Y1518" s="11" t="str">
        <f t="shared" si="644"/>
        <v>No</v>
      </c>
      <c r="Z1518" s="11" t="str">
        <f t="shared" si="645"/>
        <v>No</v>
      </c>
      <c r="AA1518" s="11" t="str">
        <f t="shared" si="648"/>
        <v>No</v>
      </c>
      <c r="AB1518" s="11">
        <f>IF(ISERROR(VLOOKUP(U1518,'ITWR Dump'!$A$2:$Y$5000,24,0)),0,(VLOOKUP('ILC Report'!U1518,'ITWR Dump'!$A$2:$Y$5000,24,0)))</f>
        <v>0</v>
      </c>
      <c r="AC1518" s="11" t="str">
        <f t="shared" si="649"/>
        <v>No</v>
      </c>
      <c r="AD1518" s="11" t="str">
        <f t="shared" si="650"/>
        <v/>
      </c>
      <c r="AE1518" s="11">
        <f>IF(ISERROR(VLOOKUP(U1518,'ITWR Dump'!$A$2:$Y$5000,13,0)),0,(VLOOKUP(U1518,'ITWR Dump'!$A$2:$Y$5000,13,0)))</f>
        <v>0</v>
      </c>
      <c r="AF1518" s="11">
        <f>IF(ISERROR(VLOOKUP(U1518,'ITWR Dump'!$A$2:$Y$5000,11,0)),0,(VLOOKUP(U1518,'ITWR Dump'!$A$2:$Y$5000,11,0)))</f>
        <v>0</v>
      </c>
      <c r="AG1518" s="11">
        <f>IF(ISERROR(VLOOKUP(U1518,'ITWR Dump'!$A$2:$Y$5000,2,0)),0,(VLOOKUP(U1518,'ITWR Dump'!$A$2:$Y$5000,2,0)))</f>
        <v>0</v>
      </c>
      <c r="AH1518" s="11">
        <f>IF(ISERROR(VLOOKUP(U1518,'ITWR Dump'!$A$2:$Y$5000,14,0)),0,(VLOOKUP(U1518,'ITWR Dump'!$A$2:$Y$5000,14,0)))</f>
        <v>0</v>
      </c>
      <c r="AI1518" s="11" t="str">
        <f t="shared" si="651"/>
        <v>01-Maintenance Offshore</v>
      </c>
      <c r="AJ1518" s="11" t="str">
        <f t="shared" si="652"/>
        <v>Offshore</v>
      </c>
      <c r="AK1518" s="11" t="str">
        <f>IF(ISERROR(VLOOKUP(A1518,'Team Data'!$C$2:$U$213,17,0)),0,(VLOOKUP(A1518,'Team Data'!$C$2:$U$213,17,0)))</f>
        <v>MF PI and CF</v>
      </c>
      <c r="AL1518" s="11" t="str">
        <f t="shared" si="653"/>
        <v>2017-04-24</v>
      </c>
      <c r="AM1518" s="11">
        <f>IF(ISERROR(VLOOKUP(U1518,'ITWR Dump'!$A$2:$Y$5000,16,0)),0,(VLOOKUP(U1518,'ITWR Dump'!$A$2:$Y$5000,16,0)))</f>
        <v>0</v>
      </c>
      <c r="AN1518" s="11">
        <f>IF(ISERROR(VLOOKUP(U1518,'ITWR Dump'!$A$2:$Y$5000,18,0)),0,(VLOOKUP(U1518,'ITWR Dump'!$A$2:$Y$5000,18,0)))</f>
        <v>0</v>
      </c>
      <c r="AO1518" s="11">
        <f>IF(ISERROR(VLOOKUP(U1518,'ITWR Dump'!$A$2:$Y$5000,25,0)),0,(VLOOKUP('ILC Report'!U1518,'ITWR Dump'!$A$2:$Y$5000,25,0)))</f>
        <v>0</v>
      </c>
      <c r="AP1518" s="11">
        <f t="shared" si="654"/>
        <v>0</v>
      </c>
      <c r="AQ1518" s="26">
        <f t="shared" si="655"/>
        <v>0</v>
      </c>
      <c r="AR1518" s="26">
        <f t="shared" si="656"/>
        <v>0</v>
      </c>
      <c r="AS1518" s="26">
        <f t="shared" si="657"/>
        <v>0</v>
      </c>
      <c r="AT1518" s="26">
        <f t="shared" si="658"/>
        <v>0</v>
      </c>
      <c r="AU1518" s="26">
        <f t="shared" si="659"/>
        <v>0</v>
      </c>
      <c r="AV1518" s="26">
        <f t="shared" si="660"/>
        <v>0</v>
      </c>
      <c r="AW1518" s="11" t="s">
        <v>653</v>
      </c>
      <c r="AX1518" s="11" t="str">
        <f>VLOOKUP(L1518,Group!$A$2:$B$1000,2,0)</f>
        <v>Maintenance</v>
      </c>
      <c r="AY1518" s="11">
        <f>IF(ISERROR(VLOOKUP(U1518,'ITWR Dump'!$A$2:$Y$5000,15,0)),0,(VLOOKUP('ILC Report'!U1518,'ITWR Dump'!$A$2:$Y$5000,15,0)))</f>
        <v>0</v>
      </c>
      <c r="AZ1518" s="11" t="str">
        <f t="shared" si="661"/>
        <v>Yes</v>
      </c>
      <c r="BA1518" s="11" t="str">
        <f t="shared" si="662"/>
        <v>BKI</v>
      </c>
      <c r="BB1518" s="11" t="str">
        <f t="shared" si="663"/>
        <v>MN</v>
      </c>
      <c r="BC1518" s="11" t="str">
        <f t="shared" si="664"/>
        <v>No</v>
      </c>
    </row>
    <row r="1519" spans="1:55" x14ac:dyDescent="0.3">
      <c r="A1519" s="11" t="s">
        <v>697</v>
      </c>
      <c r="B1519" s="11" t="s">
        <v>1889</v>
      </c>
      <c r="C1519" s="11" t="s">
        <v>545</v>
      </c>
      <c r="D1519" s="11" t="s">
        <v>2688</v>
      </c>
      <c r="E1519" s="38" t="s">
        <v>652</v>
      </c>
      <c r="F1519" s="11">
        <v>0.5</v>
      </c>
      <c r="G1519" s="40" t="s">
        <v>218</v>
      </c>
      <c r="H1519" s="11" t="str">
        <f t="shared" si="646"/>
        <v>Regular</v>
      </c>
      <c r="I1519" s="11" t="str">
        <f t="shared" si="638"/>
        <v>INDIA</v>
      </c>
      <c r="J1519" s="11" t="str">
        <f>IF(ISERROR(VLOOKUP(C1519,'WI Vs ASM'!$B$2:$E$1000,4,0)),0,(VLOOKUP(C1519,'WI Vs ASM'!$B$2:$E$1000,4,0)))</f>
        <v>Offshore</v>
      </c>
      <c r="K1519" s="11" t="str">
        <f>IF(ISERROR(VLOOKUP(C1519,'WI Vs ASM'!$B$2:$F$1000,5,0)),0,(VLOOKUP(C1519,'WI Vs ASM'!$B$2:$F$1000,5,0)))</f>
        <v>01-Fixed Price</v>
      </c>
      <c r="L1519" s="11" t="str">
        <f>IF(ISERROR(VLOOKUP(C1519,'WI Vs ASM'!$B$2:$D$1000,3,0)),0,(VLOOKUP(C1519,'WI Vs ASM'!$B$2:$D$1000,3,0)))</f>
        <v>01-Maintenance Offshore</v>
      </c>
      <c r="M1519" s="11" t="str">
        <f>IF(ISERROR(VLOOKUP(C1519,'WI Vs ASM'!$B$2:$I$1000,8,0)),0,(VLOOKUP(C1519,'WI Vs ASM'!$B$2:$I$1000,8,0)))</f>
        <v>Rahul Soman</v>
      </c>
      <c r="N1519" s="11" t="str">
        <f>IF(ISERROR(VLOOKUP(C1519,'WI Vs ASM'!$B$2:$G$1000,6,0)),0,(VLOOKUP(C1519,'WI Vs ASM'!$B$2:$G$1000,6,0)))</f>
        <v>Data Archive</v>
      </c>
      <c r="O1519" s="11" t="str">
        <f>IF(ISERROR(VLOOKUP(C1519,'WI Vs ASM'!$B$2:$H$1000,7,0)),0,(VLOOKUP(C1519,'WI Vs ASM'!$B$2:$H$1000,7,0)))</f>
        <v>Central Functions</v>
      </c>
      <c r="P1519" s="11" t="str">
        <f t="shared" si="639"/>
        <v>Apr-17</v>
      </c>
      <c r="Q1519" s="11" t="str">
        <f t="shared" si="640"/>
        <v>Q2</v>
      </c>
      <c r="R1519" s="11" t="str">
        <f>IF(ISERROR(VLOOKUP(C1519,'WI Vs ASM'!$B$2:$J$1000,9,0)),0,(VLOOKUP(C1519,'WI Vs ASM'!$B$2:$J$1000,9,0)))</f>
        <v>Jyothi Pai</v>
      </c>
      <c r="S1519" s="11" t="str">
        <f>IF(ISERROR(VLOOKUP(C1519,'WI Vs ASM'!$B$2:$K$1000,10,0)),0,(VLOOKUP(C1519,'WI Vs ASM'!$B$2:$K$1000,10,0)))</f>
        <v>Linda J. Richardson</v>
      </c>
      <c r="T1519" s="11" t="str">
        <f>IF(ISERROR(VLOOKUP(C1519,'WI Vs ASM'!$B$2:$L$1000,11,0)),0,(VLOOKUP(C1519,'WI Vs ASM'!$B$2:$L$1000,11,0)))</f>
        <v>Crystal Romano</v>
      </c>
      <c r="U1519" s="11" t="str">
        <f t="shared" si="647"/>
        <v>WR736355</v>
      </c>
      <c r="V1519" s="11" t="str">
        <f t="shared" si="641"/>
        <v>No</v>
      </c>
      <c r="W1519" s="11" t="str">
        <f t="shared" si="642"/>
        <v>Yes</v>
      </c>
      <c r="X1519" s="11" t="str">
        <f t="shared" si="643"/>
        <v>No</v>
      </c>
      <c r="Y1519" s="11" t="str">
        <f t="shared" si="644"/>
        <v>No</v>
      </c>
      <c r="Z1519" s="11" t="str">
        <f t="shared" si="645"/>
        <v>No</v>
      </c>
      <c r="AA1519" s="11" t="str">
        <f t="shared" si="648"/>
        <v>No</v>
      </c>
      <c r="AB1519" s="11">
        <f>IF(ISERROR(VLOOKUP(U1519,'ITWR Dump'!$A$2:$Y$5000,24,0)),0,(VLOOKUP('ILC Report'!U1519,'ITWR Dump'!$A$2:$Y$5000,24,0)))</f>
        <v>0</v>
      </c>
      <c r="AC1519" s="11" t="str">
        <f t="shared" si="649"/>
        <v>No</v>
      </c>
      <c r="AD1519" s="11" t="str">
        <f t="shared" si="650"/>
        <v/>
      </c>
      <c r="AE1519" s="11">
        <f>IF(ISERROR(VLOOKUP(U1519,'ITWR Dump'!$A$2:$Y$5000,13,0)),0,(VLOOKUP(U1519,'ITWR Dump'!$A$2:$Y$5000,13,0)))</f>
        <v>0</v>
      </c>
      <c r="AF1519" s="11">
        <f>IF(ISERROR(VLOOKUP(U1519,'ITWR Dump'!$A$2:$Y$5000,11,0)),0,(VLOOKUP(U1519,'ITWR Dump'!$A$2:$Y$5000,11,0)))</f>
        <v>0</v>
      </c>
      <c r="AG1519" s="11">
        <f>IF(ISERROR(VLOOKUP(U1519,'ITWR Dump'!$A$2:$Y$5000,2,0)),0,(VLOOKUP(U1519,'ITWR Dump'!$A$2:$Y$5000,2,0)))</f>
        <v>0</v>
      </c>
      <c r="AH1519" s="11">
        <f>IF(ISERROR(VLOOKUP(U1519,'ITWR Dump'!$A$2:$Y$5000,14,0)),0,(VLOOKUP(U1519,'ITWR Dump'!$A$2:$Y$5000,14,0)))</f>
        <v>0</v>
      </c>
      <c r="AI1519" s="11" t="str">
        <f t="shared" si="651"/>
        <v>01-Maintenance Offshore</v>
      </c>
      <c r="AJ1519" s="11" t="str">
        <f t="shared" si="652"/>
        <v>Offshore</v>
      </c>
      <c r="AK1519" s="11" t="str">
        <f>IF(ISERROR(VLOOKUP(A1519,'Team Data'!$C$2:$U$213,17,0)),0,(VLOOKUP(A1519,'Team Data'!$C$2:$U$213,17,0)))</f>
        <v>MF PI and CF</v>
      </c>
      <c r="AL1519" s="11" t="str">
        <f t="shared" si="653"/>
        <v>2017-04-24</v>
      </c>
      <c r="AM1519" s="11">
        <f>IF(ISERROR(VLOOKUP(U1519,'ITWR Dump'!$A$2:$Y$5000,16,0)),0,(VLOOKUP(U1519,'ITWR Dump'!$A$2:$Y$5000,16,0)))</f>
        <v>0</v>
      </c>
      <c r="AN1519" s="11">
        <f>IF(ISERROR(VLOOKUP(U1519,'ITWR Dump'!$A$2:$Y$5000,18,0)),0,(VLOOKUP(U1519,'ITWR Dump'!$A$2:$Y$5000,18,0)))</f>
        <v>0</v>
      </c>
      <c r="AO1519" s="11">
        <f>IF(ISERROR(VLOOKUP(U1519,'ITWR Dump'!$A$2:$Y$5000,25,0)),0,(VLOOKUP('ILC Report'!U1519,'ITWR Dump'!$A$2:$Y$5000,25,0)))</f>
        <v>0</v>
      </c>
      <c r="AP1519" s="11">
        <f t="shared" si="654"/>
        <v>0</v>
      </c>
      <c r="AQ1519" s="26">
        <f t="shared" si="655"/>
        <v>0</v>
      </c>
      <c r="AR1519" s="26">
        <f t="shared" si="656"/>
        <v>0</v>
      </c>
      <c r="AS1519" s="26">
        <f t="shared" si="657"/>
        <v>0</v>
      </c>
      <c r="AT1519" s="26">
        <f t="shared" si="658"/>
        <v>0</v>
      </c>
      <c r="AU1519" s="26">
        <f t="shared" si="659"/>
        <v>0</v>
      </c>
      <c r="AV1519" s="26">
        <f t="shared" si="660"/>
        <v>0</v>
      </c>
      <c r="AW1519" s="11" t="s">
        <v>653</v>
      </c>
      <c r="AX1519" s="11" t="str">
        <f>VLOOKUP(L1519,Group!$A$2:$B$1000,2,0)</f>
        <v>Maintenance</v>
      </c>
      <c r="AY1519" s="11">
        <f>IF(ISERROR(VLOOKUP(U1519,'ITWR Dump'!$A$2:$Y$5000,15,0)),0,(VLOOKUP('ILC Report'!U1519,'ITWR Dump'!$A$2:$Y$5000,15,0)))</f>
        <v>0</v>
      </c>
      <c r="AZ1519" s="11" t="str">
        <f t="shared" si="661"/>
        <v>Yes</v>
      </c>
      <c r="BA1519" s="11" t="str">
        <f t="shared" si="662"/>
        <v>BKI</v>
      </c>
      <c r="BB1519" s="11" t="str">
        <f t="shared" si="663"/>
        <v>MN</v>
      </c>
      <c r="BC1519" s="11" t="str">
        <f t="shared" si="664"/>
        <v>No</v>
      </c>
    </row>
    <row r="1520" spans="1:55" x14ac:dyDescent="0.3">
      <c r="A1520" s="11" t="s">
        <v>697</v>
      </c>
      <c r="B1520" s="11" t="s">
        <v>1889</v>
      </c>
      <c r="C1520" s="11" t="s">
        <v>545</v>
      </c>
      <c r="D1520" s="11" t="s">
        <v>2689</v>
      </c>
      <c r="E1520" s="38" t="s">
        <v>652</v>
      </c>
      <c r="F1520" s="11">
        <v>5.5</v>
      </c>
      <c r="G1520" s="40" t="s">
        <v>218</v>
      </c>
      <c r="H1520" s="11" t="str">
        <f t="shared" si="646"/>
        <v>Regular</v>
      </c>
      <c r="I1520" s="11" t="str">
        <f t="shared" si="638"/>
        <v>INDIA</v>
      </c>
      <c r="J1520" s="11" t="str">
        <f>IF(ISERROR(VLOOKUP(C1520,'WI Vs ASM'!$B$2:$E$1000,4,0)),0,(VLOOKUP(C1520,'WI Vs ASM'!$B$2:$E$1000,4,0)))</f>
        <v>Offshore</v>
      </c>
      <c r="K1520" s="11" t="str">
        <f>IF(ISERROR(VLOOKUP(C1520,'WI Vs ASM'!$B$2:$F$1000,5,0)),0,(VLOOKUP(C1520,'WI Vs ASM'!$B$2:$F$1000,5,0)))</f>
        <v>01-Fixed Price</v>
      </c>
      <c r="L1520" s="11" t="str">
        <f>IF(ISERROR(VLOOKUP(C1520,'WI Vs ASM'!$B$2:$D$1000,3,0)),0,(VLOOKUP(C1520,'WI Vs ASM'!$B$2:$D$1000,3,0)))</f>
        <v>01-Maintenance Offshore</v>
      </c>
      <c r="M1520" s="11" t="str">
        <f>IF(ISERROR(VLOOKUP(C1520,'WI Vs ASM'!$B$2:$I$1000,8,0)),0,(VLOOKUP(C1520,'WI Vs ASM'!$B$2:$I$1000,8,0)))</f>
        <v>Rahul Soman</v>
      </c>
      <c r="N1520" s="11" t="str">
        <f>IF(ISERROR(VLOOKUP(C1520,'WI Vs ASM'!$B$2:$G$1000,6,0)),0,(VLOOKUP(C1520,'WI Vs ASM'!$B$2:$G$1000,6,0)))</f>
        <v>Data Archive</v>
      </c>
      <c r="O1520" s="11" t="str">
        <f>IF(ISERROR(VLOOKUP(C1520,'WI Vs ASM'!$B$2:$H$1000,7,0)),0,(VLOOKUP(C1520,'WI Vs ASM'!$B$2:$H$1000,7,0)))</f>
        <v>Central Functions</v>
      </c>
      <c r="P1520" s="11" t="str">
        <f t="shared" si="639"/>
        <v>Apr-17</v>
      </c>
      <c r="Q1520" s="11" t="str">
        <f t="shared" si="640"/>
        <v>Q2</v>
      </c>
      <c r="R1520" s="11" t="str">
        <f>IF(ISERROR(VLOOKUP(C1520,'WI Vs ASM'!$B$2:$J$1000,9,0)),0,(VLOOKUP(C1520,'WI Vs ASM'!$B$2:$J$1000,9,0)))</f>
        <v>Jyothi Pai</v>
      </c>
      <c r="S1520" s="11" t="str">
        <f>IF(ISERROR(VLOOKUP(C1520,'WI Vs ASM'!$B$2:$K$1000,10,0)),0,(VLOOKUP(C1520,'WI Vs ASM'!$B$2:$K$1000,10,0)))</f>
        <v>Linda J. Richardson</v>
      </c>
      <c r="T1520" s="11" t="str">
        <f>IF(ISERROR(VLOOKUP(C1520,'WI Vs ASM'!$B$2:$L$1000,11,0)),0,(VLOOKUP(C1520,'WI Vs ASM'!$B$2:$L$1000,11,0)))</f>
        <v>Crystal Romano</v>
      </c>
      <c r="U1520" s="11" t="str">
        <f t="shared" si="647"/>
        <v>WR736355</v>
      </c>
      <c r="V1520" s="11" t="str">
        <f t="shared" si="641"/>
        <v>No</v>
      </c>
      <c r="W1520" s="11" t="str">
        <f t="shared" si="642"/>
        <v>Yes</v>
      </c>
      <c r="X1520" s="11" t="str">
        <f t="shared" si="643"/>
        <v>No</v>
      </c>
      <c r="Y1520" s="11" t="str">
        <f t="shared" si="644"/>
        <v>No</v>
      </c>
      <c r="Z1520" s="11" t="str">
        <f t="shared" si="645"/>
        <v>No</v>
      </c>
      <c r="AA1520" s="11" t="str">
        <f t="shared" si="648"/>
        <v>No</v>
      </c>
      <c r="AB1520" s="11">
        <f>IF(ISERROR(VLOOKUP(U1520,'ITWR Dump'!$A$2:$Y$5000,24,0)),0,(VLOOKUP('ILC Report'!U1520,'ITWR Dump'!$A$2:$Y$5000,24,0)))</f>
        <v>0</v>
      </c>
      <c r="AC1520" s="11" t="str">
        <f t="shared" si="649"/>
        <v>No</v>
      </c>
      <c r="AD1520" s="11" t="str">
        <f t="shared" si="650"/>
        <v/>
      </c>
      <c r="AE1520" s="11">
        <f>IF(ISERROR(VLOOKUP(U1520,'ITWR Dump'!$A$2:$Y$5000,13,0)),0,(VLOOKUP(U1520,'ITWR Dump'!$A$2:$Y$5000,13,0)))</f>
        <v>0</v>
      </c>
      <c r="AF1520" s="11">
        <f>IF(ISERROR(VLOOKUP(U1520,'ITWR Dump'!$A$2:$Y$5000,11,0)),0,(VLOOKUP(U1520,'ITWR Dump'!$A$2:$Y$5000,11,0)))</f>
        <v>0</v>
      </c>
      <c r="AG1520" s="11">
        <f>IF(ISERROR(VLOOKUP(U1520,'ITWR Dump'!$A$2:$Y$5000,2,0)),0,(VLOOKUP(U1520,'ITWR Dump'!$A$2:$Y$5000,2,0)))</f>
        <v>0</v>
      </c>
      <c r="AH1520" s="11">
        <f>IF(ISERROR(VLOOKUP(U1520,'ITWR Dump'!$A$2:$Y$5000,14,0)),0,(VLOOKUP(U1520,'ITWR Dump'!$A$2:$Y$5000,14,0)))</f>
        <v>0</v>
      </c>
      <c r="AI1520" s="11" t="str">
        <f t="shared" si="651"/>
        <v>01-Maintenance Offshore</v>
      </c>
      <c r="AJ1520" s="11" t="str">
        <f t="shared" si="652"/>
        <v>Offshore</v>
      </c>
      <c r="AK1520" s="11" t="str">
        <f>IF(ISERROR(VLOOKUP(A1520,'Team Data'!$C$2:$U$213,17,0)),0,(VLOOKUP(A1520,'Team Data'!$C$2:$U$213,17,0)))</f>
        <v>MF PI and CF</v>
      </c>
      <c r="AL1520" s="11" t="str">
        <f t="shared" si="653"/>
        <v>2017-04-24</v>
      </c>
      <c r="AM1520" s="11">
        <f>IF(ISERROR(VLOOKUP(U1520,'ITWR Dump'!$A$2:$Y$5000,16,0)),0,(VLOOKUP(U1520,'ITWR Dump'!$A$2:$Y$5000,16,0)))</f>
        <v>0</v>
      </c>
      <c r="AN1520" s="11">
        <f>IF(ISERROR(VLOOKUP(U1520,'ITWR Dump'!$A$2:$Y$5000,18,0)),0,(VLOOKUP(U1520,'ITWR Dump'!$A$2:$Y$5000,18,0)))</f>
        <v>0</v>
      </c>
      <c r="AO1520" s="11">
        <f>IF(ISERROR(VLOOKUP(U1520,'ITWR Dump'!$A$2:$Y$5000,25,0)),0,(VLOOKUP('ILC Report'!U1520,'ITWR Dump'!$A$2:$Y$5000,25,0)))</f>
        <v>0</v>
      </c>
      <c r="AP1520" s="11">
        <f t="shared" si="654"/>
        <v>0</v>
      </c>
      <c r="AQ1520" s="26">
        <f t="shared" si="655"/>
        <v>0</v>
      </c>
      <c r="AR1520" s="26">
        <f t="shared" si="656"/>
        <v>0</v>
      </c>
      <c r="AS1520" s="26">
        <f t="shared" si="657"/>
        <v>0</v>
      </c>
      <c r="AT1520" s="26">
        <f t="shared" si="658"/>
        <v>0</v>
      </c>
      <c r="AU1520" s="26">
        <f t="shared" si="659"/>
        <v>0</v>
      </c>
      <c r="AV1520" s="26">
        <f t="shared" si="660"/>
        <v>0</v>
      </c>
      <c r="AW1520" s="11" t="s">
        <v>653</v>
      </c>
      <c r="AX1520" s="11" t="str">
        <f>VLOOKUP(L1520,Group!$A$2:$B$1000,2,0)</f>
        <v>Maintenance</v>
      </c>
      <c r="AY1520" s="11">
        <f>IF(ISERROR(VLOOKUP(U1520,'ITWR Dump'!$A$2:$Y$5000,15,0)),0,(VLOOKUP('ILC Report'!U1520,'ITWR Dump'!$A$2:$Y$5000,15,0)))</f>
        <v>0</v>
      </c>
      <c r="AZ1520" s="11" t="str">
        <f t="shared" si="661"/>
        <v>Yes</v>
      </c>
      <c r="BA1520" s="11" t="str">
        <f t="shared" si="662"/>
        <v>BKI</v>
      </c>
      <c r="BB1520" s="11" t="str">
        <f t="shared" si="663"/>
        <v>MN</v>
      </c>
      <c r="BC1520" s="11" t="str">
        <f t="shared" si="664"/>
        <v>No</v>
      </c>
    </row>
    <row r="1521" spans="1:55" x14ac:dyDescent="0.3">
      <c r="A1521" s="11" t="s">
        <v>697</v>
      </c>
      <c r="B1521" s="11" t="s">
        <v>1889</v>
      </c>
      <c r="C1521" s="11" t="s">
        <v>545</v>
      </c>
      <c r="D1521" s="11" t="s">
        <v>2690</v>
      </c>
      <c r="E1521" s="38" t="s">
        <v>652</v>
      </c>
      <c r="F1521" s="11">
        <v>3</v>
      </c>
      <c r="G1521" s="40" t="s">
        <v>218</v>
      </c>
      <c r="H1521" s="11" t="str">
        <f t="shared" si="646"/>
        <v>Regular</v>
      </c>
      <c r="I1521" s="11" t="str">
        <f t="shared" si="638"/>
        <v>INDIA</v>
      </c>
      <c r="J1521" s="11" t="str">
        <f>IF(ISERROR(VLOOKUP(C1521,'WI Vs ASM'!$B$2:$E$1000,4,0)),0,(VLOOKUP(C1521,'WI Vs ASM'!$B$2:$E$1000,4,0)))</f>
        <v>Offshore</v>
      </c>
      <c r="K1521" s="11" t="str">
        <f>IF(ISERROR(VLOOKUP(C1521,'WI Vs ASM'!$B$2:$F$1000,5,0)),0,(VLOOKUP(C1521,'WI Vs ASM'!$B$2:$F$1000,5,0)))</f>
        <v>01-Fixed Price</v>
      </c>
      <c r="L1521" s="11" t="str">
        <f>IF(ISERROR(VLOOKUP(C1521,'WI Vs ASM'!$B$2:$D$1000,3,0)),0,(VLOOKUP(C1521,'WI Vs ASM'!$B$2:$D$1000,3,0)))</f>
        <v>01-Maintenance Offshore</v>
      </c>
      <c r="M1521" s="11" t="str">
        <f>IF(ISERROR(VLOOKUP(C1521,'WI Vs ASM'!$B$2:$I$1000,8,0)),0,(VLOOKUP(C1521,'WI Vs ASM'!$B$2:$I$1000,8,0)))</f>
        <v>Rahul Soman</v>
      </c>
      <c r="N1521" s="11" t="str">
        <f>IF(ISERROR(VLOOKUP(C1521,'WI Vs ASM'!$B$2:$G$1000,6,0)),0,(VLOOKUP(C1521,'WI Vs ASM'!$B$2:$G$1000,6,0)))</f>
        <v>Data Archive</v>
      </c>
      <c r="O1521" s="11" t="str">
        <f>IF(ISERROR(VLOOKUP(C1521,'WI Vs ASM'!$B$2:$H$1000,7,0)),0,(VLOOKUP(C1521,'WI Vs ASM'!$B$2:$H$1000,7,0)))</f>
        <v>Central Functions</v>
      </c>
      <c r="P1521" s="11" t="str">
        <f t="shared" si="639"/>
        <v>Apr-17</v>
      </c>
      <c r="Q1521" s="11" t="str">
        <f t="shared" si="640"/>
        <v>Q2</v>
      </c>
      <c r="R1521" s="11" t="str">
        <f>IF(ISERROR(VLOOKUP(C1521,'WI Vs ASM'!$B$2:$J$1000,9,0)),0,(VLOOKUP(C1521,'WI Vs ASM'!$B$2:$J$1000,9,0)))</f>
        <v>Jyothi Pai</v>
      </c>
      <c r="S1521" s="11" t="str">
        <f>IF(ISERROR(VLOOKUP(C1521,'WI Vs ASM'!$B$2:$K$1000,10,0)),0,(VLOOKUP(C1521,'WI Vs ASM'!$B$2:$K$1000,10,0)))</f>
        <v>Linda J. Richardson</v>
      </c>
      <c r="T1521" s="11" t="str">
        <f>IF(ISERROR(VLOOKUP(C1521,'WI Vs ASM'!$B$2:$L$1000,11,0)),0,(VLOOKUP(C1521,'WI Vs ASM'!$B$2:$L$1000,11,0)))</f>
        <v>Crystal Romano</v>
      </c>
      <c r="U1521" s="11" t="str">
        <f t="shared" si="647"/>
        <v>WR736357</v>
      </c>
      <c r="V1521" s="11" t="str">
        <f t="shared" si="641"/>
        <v>No</v>
      </c>
      <c r="W1521" s="11" t="str">
        <f t="shared" si="642"/>
        <v>Yes</v>
      </c>
      <c r="X1521" s="11" t="str">
        <f t="shared" si="643"/>
        <v>No</v>
      </c>
      <c r="Y1521" s="11" t="str">
        <f t="shared" si="644"/>
        <v>No</v>
      </c>
      <c r="Z1521" s="11" t="str">
        <f t="shared" si="645"/>
        <v>No</v>
      </c>
      <c r="AA1521" s="11" t="str">
        <f t="shared" si="648"/>
        <v>No</v>
      </c>
      <c r="AB1521" s="11">
        <f>IF(ISERROR(VLOOKUP(U1521,'ITWR Dump'!$A$2:$Y$5000,24,0)),0,(VLOOKUP('ILC Report'!U1521,'ITWR Dump'!$A$2:$Y$5000,24,0)))</f>
        <v>0</v>
      </c>
      <c r="AC1521" s="11" t="str">
        <f t="shared" si="649"/>
        <v>No</v>
      </c>
      <c r="AD1521" s="11" t="str">
        <f t="shared" si="650"/>
        <v/>
      </c>
      <c r="AE1521" s="11">
        <f>IF(ISERROR(VLOOKUP(U1521,'ITWR Dump'!$A$2:$Y$5000,13,0)),0,(VLOOKUP(U1521,'ITWR Dump'!$A$2:$Y$5000,13,0)))</f>
        <v>0</v>
      </c>
      <c r="AF1521" s="11">
        <f>IF(ISERROR(VLOOKUP(U1521,'ITWR Dump'!$A$2:$Y$5000,11,0)),0,(VLOOKUP(U1521,'ITWR Dump'!$A$2:$Y$5000,11,0)))</f>
        <v>0</v>
      </c>
      <c r="AG1521" s="11">
        <f>IF(ISERROR(VLOOKUP(U1521,'ITWR Dump'!$A$2:$Y$5000,2,0)),0,(VLOOKUP(U1521,'ITWR Dump'!$A$2:$Y$5000,2,0)))</f>
        <v>0</v>
      </c>
      <c r="AH1521" s="11">
        <f>IF(ISERROR(VLOOKUP(U1521,'ITWR Dump'!$A$2:$Y$5000,14,0)),0,(VLOOKUP(U1521,'ITWR Dump'!$A$2:$Y$5000,14,0)))</f>
        <v>0</v>
      </c>
      <c r="AI1521" s="11" t="str">
        <f t="shared" si="651"/>
        <v>01-Maintenance Offshore</v>
      </c>
      <c r="AJ1521" s="11" t="str">
        <f t="shared" si="652"/>
        <v>Offshore</v>
      </c>
      <c r="AK1521" s="11" t="str">
        <f>IF(ISERROR(VLOOKUP(A1521,'Team Data'!$C$2:$U$213,17,0)),0,(VLOOKUP(A1521,'Team Data'!$C$2:$U$213,17,0)))</f>
        <v>MF PI and CF</v>
      </c>
      <c r="AL1521" s="11" t="str">
        <f t="shared" si="653"/>
        <v>2017-04-24</v>
      </c>
      <c r="AM1521" s="11">
        <f>IF(ISERROR(VLOOKUP(U1521,'ITWR Dump'!$A$2:$Y$5000,16,0)),0,(VLOOKUP(U1521,'ITWR Dump'!$A$2:$Y$5000,16,0)))</f>
        <v>0</v>
      </c>
      <c r="AN1521" s="11">
        <f>IF(ISERROR(VLOOKUP(U1521,'ITWR Dump'!$A$2:$Y$5000,18,0)),0,(VLOOKUP(U1521,'ITWR Dump'!$A$2:$Y$5000,18,0)))</f>
        <v>0</v>
      </c>
      <c r="AO1521" s="11">
        <f>IF(ISERROR(VLOOKUP(U1521,'ITWR Dump'!$A$2:$Y$5000,25,0)),0,(VLOOKUP('ILC Report'!U1521,'ITWR Dump'!$A$2:$Y$5000,25,0)))</f>
        <v>0</v>
      </c>
      <c r="AP1521" s="11">
        <f t="shared" si="654"/>
        <v>0</v>
      </c>
      <c r="AQ1521" s="26">
        <f t="shared" si="655"/>
        <v>0</v>
      </c>
      <c r="AR1521" s="26">
        <f t="shared" si="656"/>
        <v>0</v>
      </c>
      <c r="AS1521" s="26">
        <f t="shared" si="657"/>
        <v>0</v>
      </c>
      <c r="AT1521" s="26">
        <f t="shared" si="658"/>
        <v>0</v>
      </c>
      <c r="AU1521" s="26">
        <f t="shared" si="659"/>
        <v>0</v>
      </c>
      <c r="AV1521" s="26">
        <f t="shared" si="660"/>
        <v>0</v>
      </c>
      <c r="AW1521" s="11" t="s">
        <v>653</v>
      </c>
      <c r="AX1521" s="11" t="str">
        <f>VLOOKUP(L1521,Group!$A$2:$B$1000,2,0)</f>
        <v>Maintenance</v>
      </c>
      <c r="AY1521" s="11">
        <f>IF(ISERROR(VLOOKUP(U1521,'ITWR Dump'!$A$2:$Y$5000,15,0)),0,(VLOOKUP('ILC Report'!U1521,'ITWR Dump'!$A$2:$Y$5000,15,0)))</f>
        <v>0</v>
      </c>
      <c r="AZ1521" s="11" t="str">
        <f t="shared" si="661"/>
        <v>Yes</v>
      </c>
      <c r="BA1521" s="11" t="str">
        <f t="shared" si="662"/>
        <v>BKI</v>
      </c>
      <c r="BB1521" s="11" t="str">
        <f t="shared" si="663"/>
        <v>MN</v>
      </c>
      <c r="BC1521" s="11" t="str">
        <f t="shared" si="664"/>
        <v>No</v>
      </c>
    </row>
    <row r="1522" spans="1:55" x14ac:dyDescent="0.3">
      <c r="A1522" s="11" t="s">
        <v>697</v>
      </c>
      <c r="B1522" s="11" t="s">
        <v>1889</v>
      </c>
      <c r="C1522" s="11" t="s">
        <v>545</v>
      </c>
      <c r="D1522" s="11" t="s">
        <v>2691</v>
      </c>
      <c r="E1522" s="38" t="s">
        <v>652</v>
      </c>
      <c r="F1522" s="11">
        <v>1</v>
      </c>
      <c r="G1522" s="40" t="s">
        <v>218</v>
      </c>
      <c r="H1522" s="11" t="str">
        <f t="shared" si="646"/>
        <v>Regular</v>
      </c>
      <c r="I1522" s="11" t="str">
        <f t="shared" si="638"/>
        <v>INDIA</v>
      </c>
      <c r="J1522" s="11" t="str">
        <f>IF(ISERROR(VLOOKUP(C1522,'WI Vs ASM'!$B$2:$E$1000,4,0)),0,(VLOOKUP(C1522,'WI Vs ASM'!$B$2:$E$1000,4,0)))</f>
        <v>Offshore</v>
      </c>
      <c r="K1522" s="11" t="str">
        <f>IF(ISERROR(VLOOKUP(C1522,'WI Vs ASM'!$B$2:$F$1000,5,0)),0,(VLOOKUP(C1522,'WI Vs ASM'!$B$2:$F$1000,5,0)))</f>
        <v>01-Fixed Price</v>
      </c>
      <c r="L1522" s="11" t="str">
        <f>IF(ISERROR(VLOOKUP(C1522,'WI Vs ASM'!$B$2:$D$1000,3,0)),0,(VLOOKUP(C1522,'WI Vs ASM'!$B$2:$D$1000,3,0)))</f>
        <v>01-Maintenance Offshore</v>
      </c>
      <c r="M1522" s="11" t="str">
        <f>IF(ISERROR(VLOOKUP(C1522,'WI Vs ASM'!$B$2:$I$1000,8,0)),0,(VLOOKUP(C1522,'WI Vs ASM'!$B$2:$I$1000,8,0)))</f>
        <v>Rahul Soman</v>
      </c>
      <c r="N1522" s="11" t="str">
        <f>IF(ISERROR(VLOOKUP(C1522,'WI Vs ASM'!$B$2:$G$1000,6,0)),0,(VLOOKUP(C1522,'WI Vs ASM'!$B$2:$G$1000,6,0)))</f>
        <v>Data Archive</v>
      </c>
      <c r="O1522" s="11" t="str">
        <f>IF(ISERROR(VLOOKUP(C1522,'WI Vs ASM'!$B$2:$H$1000,7,0)),0,(VLOOKUP(C1522,'WI Vs ASM'!$B$2:$H$1000,7,0)))</f>
        <v>Central Functions</v>
      </c>
      <c r="P1522" s="11" t="str">
        <f t="shared" si="639"/>
        <v>Apr-17</v>
      </c>
      <c r="Q1522" s="11" t="str">
        <f t="shared" si="640"/>
        <v>Q2</v>
      </c>
      <c r="R1522" s="11" t="str">
        <f>IF(ISERROR(VLOOKUP(C1522,'WI Vs ASM'!$B$2:$J$1000,9,0)),0,(VLOOKUP(C1522,'WI Vs ASM'!$B$2:$J$1000,9,0)))</f>
        <v>Jyothi Pai</v>
      </c>
      <c r="S1522" s="11" t="str">
        <f>IF(ISERROR(VLOOKUP(C1522,'WI Vs ASM'!$B$2:$K$1000,10,0)),0,(VLOOKUP(C1522,'WI Vs ASM'!$B$2:$K$1000,10,0)))</f>
        <v>Linda J. Richardson</v>
      </c>
      <c r="T1522" s="11" t="str">
        <f>IF(ISERROR(VLOOKUP(C1522,'WI Vs ASM'!$B$2:$L$1000,11,0)),0,(VLOOKUP(C1522,'WI Vs ASM'!$B$2:$L$1000,11,0)))</f>
        <v>Crystal Romano</v>
      </c>
      <c r="U1522" s="11" t="str">
        <f t="shared" si="647"/>
        <v>WR736357</v>
      </c>
      <c r="V1522" s="11" t="str">
        <f t="shared" si="641"/>
        <v>No</v>
      </c>
      <c r="W1522" s="11" t="str">
        <f t="shared" si="642"/>
        <v>Yes</v>
      </c>
      <c r="X1522" s="11" t="str">
        <f t="shared" si="643"/>
        <v>No</v>
      </c>
      <c r="Y1522" s="11" t="str">
        <f t="shared" si="644"/>
        <v>No</v>
      </c>
      <c r="Z1522" s="11" t="str">
        <f t="shared" si="645"/>
        <v>No</v>
      </c>
      <c r="AA1522" s="11" t="str">
        <f t="shared" si="648"/>
        <v>No</v>
      </c>
      <c r="AB1522" s="11">
        <f>IF(ISERROR(VLOOKUP(U1522,'ITWR Dump'!$A$2:$Y$5000,24,0)),0,(VLOOKUP('ILC Report'!U1522,'ITWR Dump'!$A$2:$Y$5000,24,0)))</f>
        <v>0</v>
      </c>
      <c r="AC1522" s="11" t="str">
        <f t="shared" si="649"/>
        <v>No</v>
      </c>
      <c r="AD1522" s="11" t="str">
        <f t="shared" si="650"/>
        <v/>
      </c>
      <c r="AE1522" s="11">
        <f>IF(ISERROR(VLOOKUP(U1522,'ITWR Dump'!$A$2:$Y$5000,13,0)),0,(VLOOKUP(U1522,'ITWR Dump'!$A$2:$Y$5000,13,0)))</f>
        <v>0</v>
      </c>
      <c r="AF1522" s="11">
        <f>IF(ISERROR(VLOOKUP(U1522,'ITWR Dump'!$A$2:$Y$5000,11,0)),0,(VLOOKUP(U1522,'ITWR Dump'!$A$2:$Y$5000,11,0)))</f>
        <v>0</v>
      </c>
      <c r="AG1522" s="11">
        <f>IF(ISERROR(VLOOKUP(U1522,'ITWR Dump'!$A$2:$Y$5000,2,0)),0,(VLOOKUP(U1522,'ITWR Dump'!$A$2:$Y$5000,2,0)))</f>
        <v>0</v>
      </c>
      <c r="AH1522" s="11">
        <f>IF(ISERROR(VLOOKUP(U1522,'ITWR Dump'!$A$2:$Y$5000,14,0)),0,(VLOOKUP(U1522,'ITWR Dump'!$A$2:$Y$5000,14,0)))</f>
        <v>0</v>
      </c>
      <c r="AI1522" s="11" t="str">
        <f t="shared" si="651"/>
        <v>01-Maintenance Offshore</v>
      </c>
      <c r="AJ1522" s="11" t="str">
        <f t="shared" si="652"/>
        <v>Offshore</v>
      </c>
      <c r="AK1522" s="11" t="str">
        <f>IF(ISERROR(VLOOKUP(A1522,'Team Data'!$C$2:$U$213,17,0)),0,(VLOOKUP(A1522,'Team Data'!$C$2:$U$213,17,0)))</f>
        <v>MF PI and CF</v>
      </c>
      <c r="AL1522" s="11" t="str">
        <f t="shared" si="653"/>
        <v>2017-04-24</v>
      </c>
      <c r="AM1522" s="11">
        <f>IF(ISERROR(VLOOKUP(U1522,'ITWR Dump'!$A$2:$Y$5000,16,0)),0,(VLOOKUP(U1522,'ITWR Dump'!$A$2:$Y$5000,16,0)))</f>
        <v>0</v>
      </c>
      <c r="AN1522" s="11">
        <f>IF(ISERROR(VLOOKUP(U1522,'ITWR Dump'!$A$2:$Y$5000,18,0)),0,(VLOOKUP(U1522,'ITWR Dump'!$A$2:$Y$5000,18,0)))</f>
        <v>0</v>
      </c>
      <c r="AO1522" s="11">
        <f>IF(ISERROR(VLOOKUP(U1522,'ITWR Dump'!$A$2:$Y$5000,25,0)),0,(VLOOKUP('ILC Report'!U1522,'ITWR Dump'!$A$2:$Y$5000,25,0)))</f>
        <v>0</v>
      </c>
      <c r="AP1522" s="11">
        <f t="shared" si="654"/>
        <v>0</v>
      </c>
      <c r="AQ1522" s="26">
        <f t="shared" si="655"/>
        <v>0</v>
      </c>
      <c r="AR1522" s="26">
        <f t="shared" si="656"/>
        <v>0</v>
      </c>
      <c r="AS1522" s="26">
        <f t="shared" si="657"/>
        <v>0</v>
      </c>
      <c r="AT1522" s="26">
        <f t="shared" si="658"/>
        <v>0</v>
      </c>
      <c r="AU1522" s="26">
        <f t="shared" si="659"/>
        <v>0</v>
      </c>
      <c r="AV1522" s="26">
        <f t="shared" si="660"/>
        <v>0</v>
      </c>
      <c r="AW1522" s="11" t="s">
        <v>653</v>
      </c>
      <c r="AX1522" s="11" t="str">
        <f>VLOOKUP(L1522,Group!$A$2:$B$1000,2,0)</f>
        <v>Maintenance</v>
      </c>
      <c r="AY1522" s="11">
        <f>IF(ISERROR(VLOOKUP(U1522,'ITWR Dump'!$A$2:$Y$5000,15,0)),0,(VLOOKUP('ILC Report'!U1522,'ITWR Dump'!$A$2:$Y$5000,15,0)))</f>
        <v>0</v>
      </c>
      <c r="AZ1522" s="11" t="str">
        <f t="shared" si="661"/>
        <v>Yes</v>
      </c>
      <c r="BA1522" s="11" t="str">
        <f t="shared" si="662"/>
        <v>BKI</v>
      </c>
      <c r="BB1522" s="11" t="str">
        <f t="shared" si="663"/>
        <v>MN</v>
      </c>
      <c r="BC1522" s="11" t="str">
        <f t="shared" si="664"/>
        <v>No</v>
      </c>
    </row>
    <row r="1523" spans="1:55" x14ac:dyDescent="0.3">
      <c r="A1523" s="11" t="s">
        <v>697</v>
      </c>
      <c r="B1523" s="11" t="s">
        <v>1889</v>
      </c>
      <c r="C1523" s="11" t="s">
        <v>545</v>
      </c>
      <c r="D1523" s="11" t="s">
        <v>2692</v>
      </c>
      <c r="E1523" s="38" t="s">
        <v>652</v>
      </c>
      <c r="F1523" s="11">
        <v>0.5</v>
      </c>
      <c r="G1523" s="40" t="s">
        <v>218</v>
      </c>
      <c r="H1523" s="11" t="str">
        <f t="shared" si="646"/>
        <v>Regular</v>
      </c>
      <c r="I1523" s="11" t="str">
        <f t="shared" si="638"/>
        <v>INDIA</v>
      </c>
      <c r="J1523" s="11" t="str">
        <f>IF(ISERROR(VLOOKUP(C1523,'WI Vs ASM'!$B$2:$E$1000,4,0)),0,(VLOOKUP(C1523,'WI Vs ASM'!$B$2:$E$1000,4,0)))</f>
        <v>Offshore</v>
      </c>
      <c r="K1523" s="11" t="str">
        <f>IF(ISERROR(VLOOKUP(C1523,'WI Vs ASM'!$B$2:$F$1000,5,0)),0,(VLOOKUP(C1523,'WI Vs ASM'!$B$2:$F$1000,5,0)))</f>
        <v>01-Fixed Price</v>
      </c>
      <c r="L1523" s="11" t="str">
        <f>IF(ISERROR(VLOOKUP(C1523,'WI Vs ASM'!$B$2:$D$1000,3,0)),0,(VLOOKUP(C1523,'WI Vs ASM'!$B$2:$D$1000,3,0)))</f>
        <v>01-Maintenance Offshore</v>
      </c>
      <c r="M1523" s="11" t="str">
        <f>IF(ISERROR(VLOOKUP(C1523,'WI Vs ASM'!$B$2:$I$1000,8,0)),0,(VLOOKUP(C1523,'WI Vs ASM'!$B$2:$I$1000,8,0)))</f>
        <v>Rahul Soman</v>
      </c>
      <c r="N1523" s="11" t="str">
        <f>IF(ISERROR(VLOOKUP(C1523,'WI Vs ASM'!$B$2:$G$1000,6,0)),0,(VLOOKUP(C1523,'WI Vs ASM'!$B$2:$G$1000,6,0)))</f>
        <v>Data Archive</v>
      </c>
      <c r="O1523" s="11" t="str">
        <f>IF(ISERROR(VLOOKUP(C1523,'WI Vs ASM'!$B$2:$H$1000,7,0)),0,(VLOOKUP(C1523,'WI Vs ASM'!$B$2:$H$1000,7,0)))</f>
        <v>Central Functions</v>
      </c>
      <c r="P1523" s="11" t="str">
        <f t="shared" si="639"/>
        <v>Apr-17</v>
      </c>
      <c r="Q1523" s="11" t="str">
        <f t="shared" si="640"/>
        <v>Q2</v>
      </c>
      <c r="R1523" s="11" t="str">
        <f>IF(ISERROR(VLOOKUP(C1523,'WI Vs ASM'!$B$2:$J$1000,9,0)),0,(VLOOKUP(C1523,'WI Vs ASM'!$B$2:$J$1000,9,0)))</f>
        <v>Jyothi Pai</v>
      </c>
      <c r="S1523" s="11" t="str">
        <f>IF(ISERROR(VLOOKUP(C1523,'WI Vs ASM'!$B$2:$K$1000,10,0)),0,(VLOOKUP(C1523,'WI Vs ASM'!$B$2:$K$1000,10,0)))</f>
        <v>Linda J. Richardson</v>
      </c>
      <c r="T1523" s="11" t="str">
        <f>IF(ISERROR(VLOOKUP(C1523,'WI Vs ASM'!$B$2:$L$1000,11,0)),0,(VLOOKUP(C1523,'WI Vs ASM'!$B$2:$L$1000,11,0)))</f>
        <v>Crystal Romano</v>
      </c>
      <c r="U1523" s="11" t="str">
        <f t="shared" si="647"/>
        <v>WR736357</v>
      </c>
      <c r="V1523" s="11" t="str">
        <f t="shared" si="641"/>
        <v>No</v>
      </c>
      <c r="W1523" s="11" t="str">
        <f t="shared" si="642"/>
        <v>Yes</v>
      </c>
      <c r="X1523" s="11" t="str">
        <f t="shared" si="643"/>
        <v>No</v>
      </c>
      <c r="Y1523" s="11" t="str">
        <f t="shared" si="644"/>
        <v>No</v>
      </c>
      <c r="Z1523" s="11" t="str">
        <f t="shared" si="645"/>
        <v>No</v>
      </c>
      <c r="AA1523" s="11" t="str">
        <f t="shared" si="648"/>
        <v>No</v>
      </c>
      <c r="AB1523" s="11">
        <f>IF(ISERROR(VLOOKUP(U1523,'ITWR Dump'!$A$2:$Y$5000,24,0)),0,(VLOOKUP('ILC Report'!U1523,'ITWR Dump'!$A$2:$Y$5000,24,0)))</f>
        <v>0</v>
      </c>
      <c r="AC1523" s="11" t="str">
        <f t="shared" si="649"/>
        <v>No</v>
      </c>
      <c r="AD1523" s="11" t="str">
        <f t="shared" si="650"/>
        <v/>
      </c>
      <c r="AE1523" s="11">
        <f>IF(ISERROR(VLOOKUP(U1523,'ITWR Dump'!$A$2:$Y$5000,13,0)),0,(VLOOKUP(U1523,'ITWR Dump'!$A$2:$Y$5000,13,0)))</f>
        <v>0</v>
      </c>
      <c r="AF1523" s="11">
        <f>IF(ISERROR(VLOOKUP(U1523,'ITWR Dump'!$A$2:$Y$5000,11,0)),0,(VLOOKUP(U1523,'ITWR Dump'!$A$2:$Y$5000,11,0)))</f>
        <v>0</v>
      </c>
      <c r="AG1523" s="11">
        <f>IF(ISERROR(VLOOKUP(U1523,'ITWR Dump'!$A$2:$Y$5000,2,0)),0,(VLOOKUP(U1523,'ITWR Dump'!$A$2:$Y$5000,2,0)))</f>
        <v>0</v>
      </c>
      <c r="AH1523" s="11">
        <f>IF(ISERROR(VLOOKUP(U1523,'ITWR Dump'!$A$2:$Y$5000,14,0)),0,(VLOOKUP(U1523,'ITWR Dump'!$A$2:$Y$5000,14,0)))</f>
        <v>0</v>
      </c>
      <c r="AI1523" s="11" t="str">
        <f t="shared" si="651"/>
        <v>01-Maintenance Offshore</v>
      </c>
      <c r="AJ1523" s="11" t="str">
        <f t="shared" si="652"/>
        <v>Offshore</v>
      </c>
      <c r="AK1523" s="11" t="str">
        <f>IF(ISERROR(VLOOKUP(A1523,'Team Data'!$C$2:$U$213,17,0)),0,(VLOOKUP(A1523,'Team Data'!$C$2:$U$213,17,0)))</f>
        <v>MF PI and CF</v>
      </c>
      <c r="AL1523" s="11" t="str">
        <f t="shared" si="653"/>
        <v>2017-04-24</v>
      </c>
      <c r="AM1523" s="11">
        <f>IF(ISERROR(VLOOKUP(U1523,'ITWR Dump'!$A$2:$Y$5000,16,0)),0,(VLOOKUP(U1523,'ITWR Dump'!$A$2:$Y$5000,16,0)))</f>
        <v>0</v>
      </c>
      <c r="AN1523" s="11">
        <f>IF(ISERROR(VLOOKUP(U1523,'ITWR Dump'!$A$2:$Y$5000,18,0)),0,(VLOOKUP(U1523,'ITWR Dump'!$A$2:$Y$5000,18,0)))</f>
        <v>0</v>
      </c>
      <c r="AO1523" s="11">
        <f>IF(ISERROR(VLOOKUP(U1523,'ITWR Dump'!$A$2:$Y$5000,25,0)),0,(VLOOKUP('ILC Report'!U1523,'ITWR Dump'!$A$2:$Y$5000,25,0)))</f>
        <v>0</v>
      </c>
      <c r="AP1523" s="11">
        <f t="shared" si="654"/>
        <v>0</v>
      </c>
      <c r="AQ1523" s="26">
        <f t="shared" si="655"/>
        <v>0</v>
      </c>
      <c r="AR1523" s="26">
        <f t="shared" si="656"/>
        <v>0</v>
      </c>
      <c r="AS1523" s="26">
        <f t="shared" si="657"/>
        <v>0</v>
      </c>
      <c r="AT1523" s="26">
        <f t="shared" si="658"/>
        <v>0</v>
      </c>
      <c r="AU1523" s="26">
        <f t="shared" si="659"/>
        <v>0</v>
      </c>
      <c r="AV1523" s="26">
        <f t="shared" si="660"/>
        <v>0</v>
      </c>
      <c r="AW1523" s="11" t="s">
        <v>653</v>
      </c>
      <c r="AX1523" s="11" t="str">
        <f>VLOOKUP(L1523,Group!$A$2:$B$1000,2,0)</f>
        <v>Maintenance</v>
      </c>
      <c r="AY1523" s="11">
        <f>IF(ISERROR(VLOOKUP(U1523,'ITWR Dump'!$A$2:$Y$5000,15,0)),0,(VLOOKUP('ILC Report'!U1523,'ITWR Dump'!$A$2:$Y$5000,15,0)))</f>
        <v>0</v>
      </c>
      <c r="AZ1523" s="11" t="str">
        <f t="shared" si="661"/>
        <v>Yes</v>
      </c>
      <c r="BA1523" s="11" t="str">
        <f t="shared" si="662"/>
        <v>BKI</v>
      </c>
      <c r="BB1523" s="11" t="str">
        <f t="shared" si="663"/>
        <v>MN</v>
      </c>
      <c r="BC1523" s="11" t="str">
        <f t="shared" si="664"/>
        <v>No</v>
      </c>
    </row>
    <row r="1524" spans="1:55" x14ac:dyDescent="0.3">
      <c r="A1524" s="11" t="s">
        <v>697</v>
      </c>
      <c r="B1524" s="11" t="s">
        <v>1889</v>
      </c>
      <c r="C1524" s="11" t="s">
        <v>545</v>
      </c>
      <c r="D1524" s="11" t="s">
        <v>2693</v>
      </c>
      <c r="E1524" s="38" t="s">
        <v>652</v>
      </c>
      <c r="F1524" s="11">
        <v>5.5</v>
      </c>
      <c r="G1524" s="40" t="s">
        <v>218</v>
      </c>
      <c r="H1524" s="11" t="str">
        <f t="shared" si="646"/>
        <v>Regular</v>
      </c>
      <c r="I1524" s="11" t="str">
        <f t="shared" si="638"/>
        <v>INDIA</v>
      </c>
      <c r="J1524" s="11" t="str">
        <f>IF(ISERROR(VLOOKUP(C1524,'WI Vs ASM'!$B$2:$E$1000,4,0)),0,(VLOOKUP(C1524,'WI Vs ASM'!$B$2:$E$1000,4,0)))</f>
        <v>Offshore</v>
      </c>
      <c r="K1524" s="11" t="str">
        <f>IF(ISERROR(VLOOKUP(C1524,'WI Vs ASM'!$B$2:$F$1000,5,0)),0,(VLOOKUP(C1524,'WI Vs ASM'!$B$2:$F$1000,5,0)))</f>
        <v>01-Fixed Price</v>
      </c>
      <c r="L1524" s="11" t="str">
        <f>IF(ISERROR(VLOOKUP(C1524,'WI Vs ASM'!$B$2:$D$1000,3,0)),0,(VLOOKUP(C1524,'WI Vs ASM'!$B$2:$D$1000,3,0)))</f>
        <v>01-Maintenance Offshore</v>
      </c>
      <c r="M1524" s="11" t="str">
        <f>IF(ISERROR(VLOOKUP(C1524,'WI Vs ASM'!$B$2:$I$1000,8,0)),0,(VLOOKUP(C1524,'WI Vs ASM'!$B$2:$I$1000,8,0)))</f>
        <v>Rahul Soman</v>
      </c>
      <c r="N1524" s="11" t="str">
        <f>IF(ISERROR(VLOOKUP(C1524,'WI Vs ASM'!$B$2:$G$1000,6,0)),0,(VLOOKUP(C1524,'WI Vs ASM'!$B$2:$G$1000,6,0)))</f>
        <v>Data Archive</v>
      </c>
      <c r="O1524" s="11" t="str">
        <f>IF(ISERROR(VLOOKUP(C1524,'WI Vs ASM'!$B$2:$H$1000,7,0)),0,(VLOOKUP(C1524,'WI Vs ASM'!$B$2:$H$1000,7,0)))</f>
        <v>Central Functions</v>
      </c>
      <c r="P1524" s="11" t="str">
        <f t="shared" si="639"/>
        <v>Apr-17</v>
      </c>
      <c r="Q1524" s="11" t="str">
        <f t="shared" si="640"/>
        <v>Q2</v>
      </c>
      <c r="R1524" s="11" t="str">
        <f>IF(ISERROR(VLOOKUP(C1524,'WI Vs ASM'!$B$2:$J$1000,9,0)),0,(VLOOKUP(C1524,'WI Vs ASM'!$B$2:$J$1000,9,0)))</f>
        <v>Jyothi Pai</v>
      </c>
      <c r="S1524" s="11" t="str">
        <f>IF(ISERROR(VLOOKUP(C1524,'WI Vs ASM'!$B$2:$K$1000,10,0)),0,(VLOOKUP(C1524,'WI Vs ASM'!$B$2:$K$1000,10,0)))</f>
        <v>Linda J. Richardson</v>
      </c>
      <c r="T1524" s="11" t="str">
        <f>IF(ISERROR(VLOOKUP(C1524,'WI Vs ASM'!$B$2:$L$1000,11,0)),0,(VLOOKUP(C1524,'WI Vs ASM'!$B$2:$L$1000,11,0)))</f>
        <v>Crystal Romano</v>
      </c>
      <c r="U1524" s="11" t="str">
        <f t="shared" si="647"/>
        <v>WR736357</v>
      </c>
      <c r="V1524" s="11" t="str">
        <f t="shared" si="641"/>
        <v>No</v>
      </c>
      <c r="W1524" s="11" t="str">
        <f t="shared" si="642"/>
        <v>Yes</v>
      </c>
      <c r="X1524" s="11" t="str">
        <f t="shared" si="643"/>
        <v>No</v>
      </c>
      <c r="Y1524" s="11" t="str">
        <f t="shared" si="644"/>
        <v>No</v>
      </c>
      <c r="Z1524" s="11" t="str">
        <f t="shared" si="645"/>
        <v>No</v>
      </c>
      <c r="AA1524" s="11" t="str">
        <f t="shared" si="648"/>
        <v>No</v>
      </c>
      <c r="AB1524" s="11">
        <f>IF(ISERROR(VLOOKUP(U1524,'ITWR Dump'!$A$2:$Y$5000,24,0)),0,(VLOOKUP('ILC Report'!U1524,'ITWR Dump'!$A$2:$Y$5000,24,0)))</f>
        <v>0</v>
      </c>
      <c r="AC1524" s="11" t="str">
        <f t="shared" si="649"/>
        <v>No</v>
      </c>
      <c r="AD1524" s="11" t="str">
        <f t="shared" si="650"/>
        <v/>
      </c>
      <c r="AE1524" s="11">
        <f>IF(ISERROR(VLOOKUP(U1524,'ITWR Dump'!$A$2:$Y$5000,13,0)),0,(VLOOKUP(U1524,'ITWR Dump'!$A$2:$Y$5000,13,0)))</f>
        <v>0</v>
      </c>
      <c r="AF1524" s="11">
        <f>IF(ISERROR(VLOOKUP(U1524,'ITWR Dump'!$A$2:$Y$5000,11,0)),0,(VLOOKUP(U1524,'ITWR Dump'!$A$2:$Y$5000,11,0)))</f>
        <v>0</v>
      </c>
      <c r="AG1524" s="11">
        <f>IF(ISERROR(VLOOKUP(U1524,'ITWR Dump'!$A$2:$Y$5000,2,0)),0,(VLOOKUP(U1524,'ITWR Dump'!$A$2:$Y$5000,2,0)))</f>
        <v>0</v>
      </c>
      <c r="AH1524" s="11">
        <f>IF(ISERROR(VLOOKUP(U1524,'ITWR Dump'!$A$2:$Y$5000,14,0)),0,(VLOOKUP(U1524,'ITWR Dump'!$A$2:$Y$5000,14,0)))</f>
        <v>0</v>
      </c>
      <c r="AI1524" s="11" t="str">
        <f t="shared" si="651"/>
        <v>01-Maintenance Offshore</v>
      </c>
      <c r="AJ1524" s="11" t="str">
        <f t="shared" si="652"/>
        <v>Offshore</v>
      </c>
      <c r="AK1524" s="11" t="str">
        <f>IF(ISERROR(VLOOKUP(A1524,'Team Data'!$C$2:$U$213,17,0)),0,(VLOOKUP(A1524,'Team Data'!$C$2:$U$213,17,0)))</f>
        <v>MF PI and CF</v>
      </c>
      <c r="AL1524" s="11" t="str">
        <f t="shared" si="653"/>
        <v>2017-04-24</v>
      </c>
      <c r="AM1524" s="11">
        <f>IF(ISERROR(VLOOKUP(U1524,'ITWR Dump'!$A$2:$Y$5000,16,0)),0,(VLOOKUP(U1524,'ITWR Dump'!$A$2:$Y$5000,16,0)))</f>
        <v>0</v>
      </c>
      <c r="AN1524" s="11">
        <f>IF(ISERROR(VLOOKUP(U1524,'ITWR Dump'!$A$2:$Y$5000,18,0)),0,(VLOOKUP(U1524,'ITWR Dump'!$A$2:$Y$5000,18,0)))</f>
        <v>0</v>
      </c>
      <c r="AO1524" s="11">
        <f>IF(ISERROR(VLOOKUP(U1524,'ITWR Dump'!$A$2:$Y$5000,25,0)),0,(VLOOKUP('ILC Report'!U1524,'ITWR Dump'!$A$2:$Y$5000,25,0)))</f>
        <v>0</v>
      </c>
      <c r="AP1524" s="11">
        <f t="shared" si="654"/>
        <v>0</v>
      </c>
      <c r="AQ1524" s="26">
        <f t="shared" si="655"/>
        <v>0</v>
      </c>
      <c r="AR1524" s="26">
        <f t="shared" si="656"/>
        <v>0</v>
      </c>
      <c r="AS1524" s="26">
        <f t="shared" si="657"/>
        <v>0</v>
      </c>
      <c r="AT1524" s="26">
        <f t="shared" si="658"/>
        <v>0</v>
      </c>
      <c r="AU1524" s="26">
        <f t="shared" si="659"/>
        <v>0</v>
      </c>
      <c r="AV1524" s="26">
        <f t="shared" si="660"/>
        <v>0</v>
      </c>
      <c r="AW1524" s="11" t="s">
        <v>653</v>
      </c>
      <c r="AX1524" s="11" t="str">
        <f>VLOOKUP(L1524,Group!$A$2:$B$1000,2,0)</f>
        <v>Maintenance</v>
      </c>
      <c r="AY1524" s="11">
        <f>IF(ISERROR(VLOOKUP(U1524,'ITWR Dump'!$A$2:$Y$5000,15,0)),0,(VLOOKUP('ILC Report'!U1524,'ITWR Dump'!$A$2:$Y$5000,15,0)))</f>
        <v>0</v>
      </c>
      <c r="AZ1524" s="11" t="str">
        <f t="shared" si="661"/>
        <v>Yes</v>
      </c>
      <c r="BA1524" s="11" t="str">
        <f t="shared" si="662"/>
        <v>BKI</v>
      </c>
      <c r="BB1524" s="11" t="str">
        <f t="shared" si="663"/>
        <v>MN</v>
      </c>
      <c r="BC1524" s="11" t="str">
        <f t="shared" si="664"/>
        <v>No</v>
      </c>
    </row>
    <row r="1525" spans="1:55" x14ac:dyDescent="0.3">
      <c r="A1525" s="11" t="s">
        <v>697</v>
      </c>
      <c r="B1525" s="11" t="s">
        <v>1889</v>
      </c>
      <c r="C1525" s="11" t="s">
        <v>545</v>
      </c>
      <c r="D1525" s="11" t="s">
        <v>2694</v>
      </c>
      <c r="E1525" s="38" t="s">
        <v>2901</v>
      </c>
      <c r="F1525" s="11">
        <v>4</v>
      </c>
      <c r="G1525" s="40" t="s">
        <v>218</v>
      </c>
      <c r="H1525" s="11" t="str">
        <f t="shared" si="646"/>
        <v>Regular</v>
      </c>
      <c r="I1525" s="11" t="str">
        <f t="shared" si="638"/>
        <v>INDIA</v>
      </c>
      <c r="J1525" s="11" t="str">
        <f>IF(ISERROR(VLOOKUP(C1525,'WI Vs ASM'!$B$2:$E$1000,4,0)),0,(VLOOKUP(C1525,'WI Vs ASM'!$B$2:$E$1000,4,0)))</f>
        <v>Offshore</v>
      </c>
      <c r="K1525" s="11" t="str">
        <f>IF(ISERROR(VLOOKUP(C1525,'WI Vs ASM'!$B$2:$F$1000,5,0)),0,(VLOOKUP(C1525,'WI Vs ASM'!$B$2:$F$1000,5,0)))</f>
        <v>01-Fixed Price</v>
      </c>
      <c r="L1525" s="11" t="str">
        <f>IF(ISERROR(VLOOKUP(C1525,'WI Vs ASM'!$B$2:$D$1000,3,0)),0,(VLOOKUP(C1525,'WI Vs ASM'!$B$2:$D$1000,3,0)))</f>
        <v>01-Maintenance Offshore</v>
      </c>
      <c r="M1525" s="11" t="str">
        <f>IF(ISERROR(VLOOKUP(C1525,'WI Vs ASM'!$B$2:$I$1000,8,0)),0,(VLOOKUP(C1525,'WI Vs ASM'!$B$2:$I$1000,8,0)))</f>
        <v>Rahul Soman</v>
      </c>
      <c r="N1525" s="11" t="str">
        <f>IF(ISERROR(VLOOKUP(C1525,'WI Vs ASM'!$B$2:$G$1000,6,0)),0,(VLOOKUP(C1525,'WI Vs ASM'!$B$2:$G$1000,6,0)))</f>
        <v>Data Archive</v>
      </c>
      <c r="O1525" s="11" t="str">
        <f>IF(ISERROR(VLOOKUP(C1525,'WI Vs ASM'!$B$2:$H$1000,7,0)),0,(VLOOKUP(C1525,'WI Vs ASM'!$B$2:$H$1000,7,0)))</f>
        <v>Central Functions</v>
      </c>
      <c r="P1525" s="11" t="str">
        <f t="shared" si="639"/>
        <v>May-17</v>
      </c>
      <c r="Q1525" s="11" t="str">
        <f t="shared" si="640"/>
        <v>Q2</v>
      </c>
      <c r="R1525" s="11" t="str">
        <f>IF(ISERROR(VLOOKUP(C1525,'WI Vs ASM'!$B$2:$J$1000,9,0)),0,(VLOOKUP(C1525,'WI Vs ASM'!$B$2:$J$1000,9,0)))</f>
        <v>Jyothi Pai</v>
      </c>
      <c r="S1525" s="11" t="str">
        <f>IF(ISERROR(VLOOKUP(C1525,'WI Vs ASM'!$B$2:$K$1000,10,0)),0,(VLOOKUP(C1525,'WI Vs ASM'!$B$2:$K$1000,10,0)))</f>
        <v>Linda J. Richardson</v>
      </c>
      <c r="T1525" s="11" t="str">
        <f>IF(ISERROR(VLOOKUP(C1525,'WI Vs ASM'!$B$2:$L$1000,11,0)),0,(VLOOKUP(C1525,'WI Vs ASM'!$B$2:$L$1000,11,0)))</f>
        <v>Crystal Romano</v>
      </c>
      <c r="U1525" s="11" t="e">
        <f t="shared" si="647"/>
        <v>#VALUE!</v>
      </c>
      <c r="V1525" s="11" t="str">
        <f t="shared" si="641"/>
        <v>No</v>
      </c>
      <c r="W1525" s="11" t="str">
        <f t="shared" si="642"/>
        <v>Yes</v>
      </c>
      <c r="X1525" s="11" t="str">
        <f t="shared" si="643"/>
        <v>No</v>
      </c>
      <c r="Y1525" s="11" t="str">
        <f t="shared" si="644"/>
        <v>No</v>
      </c>
      <c r="Z1525" s="11" t="str">
        <f t="shared" si="645"/>
        <v>No</v>
      </c>
      <c r="AA1525" s="11" t="str">
        <f t="shared" si="648"/>
        <v>No</v>
      </c>
      <c r="AB1525" s="11">
        <f>IF(ISERROR(VLOOKUP(U1525,'ITWR Dump'!$A$2:$Y$5000,24,0)),0,(VLOOKUP('ILC Report'!U1525,'ITWR Dump'!$A$2:$Y$5000,24,0)))</f>
        <v>0</v>
      </c>
      <c r="AC1525" s="11" t="str">
        <f t="shared" si="649"/>
        <v>No</v>
      </c>
      <c r="AD1525" s="11" t="str">
        <f t="shared" si="650"/>
        <v/>
      </c>
      <c r="AE1525" s="11">
        <f>IF(ISERROR(VLOOKUP(U1525,'ITWR Dump'!$A$2:$Y$5000,13,0)),0,(VLOOKUP(U1525,'ITWR Dump'!$A$2:$Y$5000,13,0)))</f>
        <v>0</v>
      </c>
      <c r="AF1525" s="11">
        <f>IF(ISERROR(VLOOKUP(U1525,'ITWR Dump'!$A$2:$Y$5000,11,0)),0,(VLOOKUP(U1525,'ITWR Dump'!$A$2:$Y$5000,11,0)))</f>
        <v>0</v>
      </c>
      <c r="AG1525" s="11">
        <f>IF(ISERROR(VLOOKUP(U1525,'ITWR Dump'!$A$2:$Y$5000,2,0)),0,(VLOOKUP(U1525,'ITWR Dump'!$A$2:$Y$5000,2,0)))</f>
        <v>0</v>
      </c>
      <c r="AH1525" s="11">
        <f>IF(ISERROR(VLOOKUP(U1525,'ITWR Dump'!$A$2:$Y$5000,14,0)),0,(VLOOKUP(U1525,'ITWR Dump'!$A$2:$Y$5000,14,0)))</f>
        <v>0</v>
      </c>
      <c r="AI1525" s="11" t="str">
        <f t="shared" si="651"/>
        <v>01-Maintenance Offshore</v>
      </c>
      <c r="AJ1525" s="11" t="str">
        <f t="shared" si="652"/>
        <v>Offshore</v>
      </c>
      <c r="AK1525" s="11" t="str">
        <f>IF(ISERROR(VLOOKUP(A1525,'Team Data'!$C$2:$U$213,17,0)),0,(VLOOKUP(A1525,'Team Data'!$C$2:$U$213,17,0)))</f>
        <v>MF PI and CF</v>
      </c>
      <c r="AL1525" s="11" t="str">
        <f t="shared" si="653"/>
        <v>2017-04-24</v>
      </c>
      <c r="AM1525" s="11">
        <f>IF(ISERROR(VLOOKUP(U1525,'ITWR Dump'!$A$2:$Y$5000,16,0)),0,(VLOOKUP(U1525,'ITWR Dump'!$A$2:$Y$5000,16,0)))</f>
        <v>0</v>
      </c>
      <c r="AN1525" s="11">
        <f>IF(ISERROR(VLOOKUP(U1525,'ITWR Dump'!$A$2:$Y$5000,18,0)),0,(VLOOKUP(U1525,'ITWR Dump'!$A$2:$Y$5000,18,0)))</f>
        <v>0</v>
      </c>
      <c r="AO1525" s="11">
        <f>IF(ISERROR(VLOOKUP(U1525,'ITWR Dump'!$A$2:$Y$5000,25,0)),0,(VLOOKUP('ILC Report'!U1525,'ITWR Dump'!$A$2:$Y$5000,25,0)))</f>
        <v>0</v>
      </c>
      <c r="AP1525" s="11">
        <f t="shared" si="654"/>
        <v>0</v>
      </c>
      <c r="AQ1525" s="26">
        <f t="shared" si="655"/>
        <v>0</v>
      </c>
      <c r="AR1525" s="26">
        <f t="shared" si="656"/>
        <v>0</v>
      </c>
      <c r="AS1525" s="26">
        <f t="shared" si="657"/>
        <v>0</v>
      </c>
      <c r="AT1525" s="26">
        <f t="shared" si="658"/>
        <v>0</v>
      </c>
      <c r="AU1525" s="26">
        <f t="shared" si="659"/>
        <v>0</v>
      </c>
      <c r="AV1525" s="26">
        <f t="shared" si="660"/>
        <v>0</v>
      </c>
      <c r="AW1525" s="11" t="s">
        <v>653</v>
      </c>
      <c r="AX1525" s="11" t="str">
        <f>VLOOKUP(L1525,Group!$A$2:$B$1000,2,0)</f>
        <v>Maintenance</v>
      </c>
      <c r="AY1525" s="11">
        <f>IF(ISERROR(VLOOKUP(U1525,'ITWR Dump'!$A$2:$Y$5000,15,0)),0,(VLOOKUP('ILC Report'!U1525,'ITWR Dump'!$A$2:$Y$5000,15,0)))</f>
        <v>0</v>
      </c>
      <c r="AZ1525" s="11" t="str">
        <f t="shared" si="661"/>
        <v>No</v>
      </c>
      <c r="BA1525" s="11" t="str">
        <f t="shared" si="662"/>
        <v>BKI</v>
      </c>
      <c r="BB1525" s="11" t="str">
        <f t="shared" si="663"/>
        <v>MN</v>
      </c>
      <c r="BC1525" s="11" t="str">
        <f t="shared" si="664"/>
        <v>No</v>
      </c>
    </row>
    <row r="1526" spans="1:55" x14ac:dyDescent="0.3">
      <c r="A1526" s="11" t="s">
        <v>697</v>
      </c>
      <c r="B1526" s="11" t="s">
        <v>1889</v>
      </c>
      <c r="C1526" s="11" t="s">
        <v>543</v>
      </c>
      <c r="D1526" s="11" t="s">
        <v>2683</v>
      </c>
      <c r="E1526" s="38" t="s">
        <v>2901</v>
      </c>
      <c r="F1526" s="11">
        <v>12</v>
      </c>
      <c r="G1526" s="40" t="s">
        <v>218</v>
      </c>
      <c r="H1526" s="11" t="str">
        <f t="shared" si="646"/>
        <v>Regular</v>
      </c>
      <c r="I1526" s="11" t="str">
        <f t="shared" si="638"/>
        <v>INDIA</v>
      </c>
      <c r="J1526" s="11" t="str">
        <f>IF(ISERROR(VLOOKUP(C1526,'WI Vs ASM'!$B$2:$E$1000,4,0)),0,(VLOOKUP(C1526,'WI Vs ASM'!$B$2:$E$1000,4,0)))</f>
        <v>Offshore</v>
      </c>
      <c r="K1526" s="11" t="str">
        <f>IF(ISERROR(VLOOKUP(C1526,'WI Vs ASM'!$B$2:$F$1000,5,0)),0,(VLOOKUP(C1526,'WI Vs ASM'!$B$2:$F$1000,5,0)))</f>
        <v>09-NonBillable</v>
      </c>
      <c r="L1526" s="11" t="str">
        <f>IF(ISERROR(VLOOKUP(C1526,'WI Vs ASM'!$B$2:$D$1000,3,0)),0,(VLOOKUP(C1526,'WI Vs ASM'!$B$2:$D$1000,3,0)))</f>
        <v>54-Knowledge Transfer/Training Offshore</v>
      </c>
      <c r="M1526" s="11" t="str">
        <f>IF(ISERROR(VLOOKUP(C1526,'WI Vs ASM'!$B$2:$I$1000,8,0)),0,(VLOOKUP(C1526,'WI Vs ASM'!$B$2:$I$1000,8,0)))</f>
        <v>Prakash Varadachari</v>
      </c>
      <c r="N1526" s="11" t="str">
        <f>IF(ISERROR(VLOOKUP(C1526,'WI Vs ASM'!$B$2:$G$1000,6,0)),0,(VLOOKUP(C1526,'WI Vs ASM'!$B$2:$G$1000,6,0)))</f>
        <v>Data Archive</v>
      </c>
      <c r="O1526" s="11" t="str">
        <f>IF(ISERROR(VLOOKUP(C1526,'WI Vs ASM'!$B$2:$H$1000,7,0)),0,(VLOOKUP(C1526,'WI Vs ASM'!$B$2:$H$1000,7,0)))</f>
        <v>Central Functions</v>
      </c>
      <c r="P1526" s="11" t="str">
        <f t="shared" si="639"/>
        <v>May-17</v>
      </c>
      <c r="Q1526" s="11" t="str">
        <f t="shared" si="640"/>
        <v>Q2</v>
      </c>
      <c r="R1526" s="11" t="str">
        <f>IF(ISERROR(VLOOKUP(C1526,'WI Vs ASM'!$B$2:$J$1000,9,0)),0,(VLOOKUP(C1526,'WI Vs ASM'!$B$2:$J$1000,9,0)))</f>
        <v>Jyothi Pai</v>
      </c>
      <c r="S1526" s="11" t="str">
        <f>IF(ISERROR(VLOOKUP(C1526,'WI Vs ASM'!$B$2:$K$1000,10,0)),0,(VLOOKUP(C1526,'WI Vs ASM'!$B$2:$K$1000,10,0)))</f>
        <v>Linda J. Richardson</v>
      </c>
      <c r="T1526" s="11" t="str">
        <f>IF(ISERROR(VLOOKUP(C1526,'WI Vs ASM'!$B$2:$L$1000,11,0)),0,(VLOOKUP(C1526,'WI Vs ASM'!$B$2:$L$1000,11,0)))</f>
        <v>Crystal Romano</v>
      </c>
      <c r="U1526" s="11" t="e">
        <f t="shared" si="647"/>
        <v>#VALUE!</v>
      </c>
      <c r="V1526" s="11" t="str">
        <f t="shared" si="641"/>
        <v>No</v>
      </c>
      <c r="W1526" s="11" t="str">
        <f t="shared" si="642"/>
        <v>No</v>
      </c>
      <c r="X1526" s="11" t="str">
        <f t="shared" si="643"/>
        <v>No</v>
      </c>
      <c r="Y1526" s="11" t="str">
        <f t="shared" si="644"/>
        <v>No</v>
      </c>
      <c r="Z1526" s="11" t="str">
        <f t="shared" si="645"/>
        <v>No</v>
      </c>
      <c r="AA1526" s="11" t="str">
        <f t="shared" si="648"/>
        <v>No</v>
      </c>
      <c r="AB1526" s="11">
        <f>IF(ISERROR(VLOOKUP(U1526,'ITWR Dump'!$A$2:$Y$5000,24,0)),0,(VLOOKUP('ILC Report'!U1526,'ITWR Dump'!$A$2:$Y$5000,24,0)))</f>
        <v>0</v>
      </c>
      <c r="AC1526" s="11" t="str">
        <f t="shared" si="649"/>
        <v>No</v>
      </c>
      <c r="AD1526" s="11" t="str">
        <f t="shared" si="650"/>
        <v/>
      </c>
      <c r="AE1526" s="11">
        <f>IF(ISERROR(VLOOKUP(U1526,'ITWR Dump'!$A$2:$Y$5000,13,0)),0,(VLOOKUP(U1526,'ITWR Dump'!$A$2:$Y$5000,13,0)))</f>
        <v>0</v>
      </c>
      <c r="AF1526" s="11">
        <f>IF(ISERROR(VLOOKUP(U1526,'ITWR Dump'!$A$2:$Y$5000,11,0)),0,(VLOOKUP(U1526,'ITWR Dump'!$A$2:$Y$5000,11,0)))</f>
        <v>0</v>
      </c>
      <c r="AG1526" s="11">
        <f>IF(ISERROR(VLOOKUP(U1526,'ITWR Dump'!$A$2:$Y$5000,2,0)),0,(VLOOKUP(U1526,'ITWR Dump'!$A$2:$Y$5000,2,0)))</f>
        <v>0</v>
      </c>
      <c r="AH1526" s="11">
        <f>IF(ISERROR(VLOOKUP(U1526,'ITWR Dump'!$A$2:$Y$5000,14,0)),0,(VLOOKUP(U1526,'ITWR Dump'!$A$2:$Y$5000,14,0)))</f>
        <v>0</v>
      </c>
      <c r="AI1526" s="11" t="str">
        <f t="shared" si="651"/>
        <v>54-Knowledge Transfer/Training Offshore</v>
      </c>
      <c r="AJ1526" s="11" t="str">
        <f t="shared" si="652"/>
        <v>Offshore</v>
      </c>
      <c r="AK1526" s="11" t="str">
        <f>IF(ISERROR(VLOOKUP(A1526,'Team Data'!$C$2:$U$213,17,0)),0,(VLOOKUP(A1526,'Team Data'!$C$2:$U$213,17,0)))</f>
        <v>MF PI and CF</v>
      </c>
      <c r="AL1526" s="11" t="str">
        <f t="shared" si="653"/>
        <v>2017-04-24</v>
      </c>
      <c r="AM1526" s="11">
        <f>IF(ISERROR(VLOOKUP(U1526,'ITWR Dump'!$A$2:$Y$5000,16,0)),0,(VLOOKUP(U1526,'ITWR Dump'!$A$2:$Y$5000,16,0)))</f>
        <v>0</v>
      </c>
      <c r="AN1526" s="11">
        <f>IF(ISERROR(VLOOKUP(U1526,'ITWR Dump'!$A$2:$Y$5000,18,0)),0,(VLOOKUP(U1526,'ITWR Dump'!$A$2:$Y$5000,18,0)))</f>
        <v>0</v>
      </c>
      <c r="AO1526" s="11">
        <f>IF(ISERROR(VLOOKUP(U1526,'ITWR Dump'!$A$2:$Y$5000,25,0)),0,(VLOOKUP('ILC Report'!U1526,'ITWR Dump'!$A$2:$Y$5000,25,0)))</f>
        <v>0</v>
      </c>
      <c r="AP1526" s="11">
        <f t="shared" si="654"/>
        <v>0</v>
      </c>
      <c r="AQ1526" s="26">
        <f t="shared" si="655"/>
        <v>0</v>
      </c>
      <c r="AR1526" s="26">
        <f t="shared" si="656"/>
        <v>0</v>
      </c>
      <c r="AS1526" s="26">
        <f t="shared" si="657"/>
        <v>0</v>
      </c>
      <c r="AT1526" s="26">
        <f t="shared" si="658"/>
        <v>0</v>
      </c>
      <c r="AU1526" s="26">
        <f t="shared" si="659"/>
        <v>0</v>
      </c>
      <c r="AV1526" s="26">
        <f t="shared" si="660"/>
        <v>0</v>
      </c>
      <c r="AW1526" s="11" t="s">
        <v>653</v>
      </c>
      <c r="AX1526" s="11" t="str">
        <f>VLOOKUP(L1526,Group!$A$2:$B$1000,2,0)</f>
        <v>Maintenance</v>
      </c>
      <c r="AY1526" s="11">
        <f>IF(ISERROR(VLOOKUP(U1526,'ITWR Dump'!$A$2:$Y$5000,15,0)),0,(VLOOKUP('ILC Report'!U1526,'ITWR Dump'!$A$2:$Y$5000,15,0)))</f>
        <v>0</v>
      </c>
      <c r="AZ1526" s="11" t="str">
        <f t="shared" si="661"/>
        <v>No</v>
      </c>
      <c r="BA1526" s="11" t="str">
        <f t="shared" si="662"/>
        <v>BKI</v>
      </c>
      <c r="BB1526" s="11" t="str">
        <f t="shared" si="663"/>
        <v>KT</v>
      </c>
      <c r="BC1526" s="11" t="str">
        <f t="shared" si="664"/>
        <v>No</v>
      </c>
    </row>
    <row r="1527" spans="1:55" x14ac:dyDescent="0.3">
      <c r="A1527" s="11" t="s">
        <v>697</v>
      </c>
      <c r="B1527" s="11" t="s">
        <v>1889</v>
      </c>
      <c r="C1527" s="11" t="s">
        <v>545</v>
      </c>
      <c r="D1527" s="11" t="s">
        <v>2695</v>
      </c>
      <c r="E1527" s="38" t="s">
        <v>2901</v>
      </c>
      <c r="F1527" s="11">
        <v>2</v>
      </c>
      <c r="G1527" s="40" t="s">
        <v>218</v>
      </c>
      <c r="H1527" s="11" t="str">
        <f t="shared" si="646"/>
        <v>Regular</v>
      </c>
      <c r="I1527" s="11" t="str">
        <f t="shared" si="638"/>
        <v>INDIA</v>
      </c>
      <c r="J1527" s="11" t="str">
        <f>IF(ISERROR(VLOOKUP(C1527,'WI Vs ASM'!$B$2:$E$1000,4,0)),0,(VLOOKUP(C1527,'WI Vs ASM'!$B$2:$E$1000,4,0)))</f>
        <v>Offshore</v>
      </c>
      <c r="K1527" s="11" t="str">
        <f>IF(ISERROR(VLOOKUP(C1527,'WI Vs ASM'!$B$2:$F$1000,5,0)),0,(VLOOKUP(C1527,'WI Vs ASM'!$B$2:$F$1000,5,0)))</f>
        <v>01-Fixed Price</v>
      </c>
      <c r="L1527" s="11" t="str">
        <f>IF(ISERROR(VLOOKUP(C1527,'WI Vs ASM'!$B$2:$D$1000,3,0)),0,(VLOOKUP(C1527,'WI Vs ASM'!$B$2:$D$1000,3,0)))</f>
        <v>01-Maintenance Offshore</v>
      </c>
      <c r="M1527" s="11" t="str">
        <f>IF(ISERROR(VLOOKUP(C1527,'WI Vs ASM'!$B$2:$I$1000,8,0)),0,(VLOOKUP(C1527,'WI Vs ASM'!$B$2:$I$1000,8,0)))</f>
        <v>Rahul Soman</v>
      </c>
      <c r="N1527" s="11" t="str">
        <f>IF(ISERROR(VLOOKUP(C1527,'WI Vs ASM'!$B$2:$G$1000,6,0)),0,(VLOOKUP(C1527,'WI Vs ASM'!$B$2:$G$1000,6,0)))</f>
        <v>Data Archive</v>
      </c>
      <c r="O1527" s="11" t="str">
        <f>IF(ISERROR(VLOOKUP(C1527,'WI Vs ASM'!$B$2:$H$1000,7,0)),0,(VLOOKUP(C1527,'WI Vs ASM'!$B$2:$H$1000,7,0)))</f>
        <v>Central Functions</v>
      </c>
      <c r="P1527" s="11" t="str">
        <f t="shared" si="639"/>
        <v>May-17</v>
      </c>
      <c r="Q1527" s="11" t="str">
        <f t="shared" si="640"/>
        <v>Q2</v>
      </c>
      <c r="R1527" s="11" t="str">
        <f>IF(ISERROR(VLOOKUP(C1527,'WI Vs ASM'!$B$2:$J$1000,9,0)),0,(VLOOKUP(C1527,'WI Vs ASM'!$B$2:$J$1000,9,0)))</f>
        <v>Jyothi Pai</v>
      </c>
      <c r="S1527" s="11" t="str">
        <f>IF(ISERROR(VLOOKUP(C1527,'WI Vs ASM'!$B$2:$K$1000,10,0)),0,(VLOOKUP(C1527,'WI Vs ASM'!$B$2:$K$1000,10,0)))</f>
        <v>Linda J. Richardson</v>
      </c>
      <c r="T1527" s="11" t="str">
        <f>IF(ISERROR(VLOOKUP(C1527,'WI Vs ASM'!$B$2:$L$1000,11,0)),0,(VLOOKUP(C1527,'WI Vs ASM'!$B$2:$L$1000,11,0)))</f>
        <v>Crystal Romano</v>
      </c>
      <c r="U1527" s="11" t="e">
        <f t="shared" si="647"/>
        <v>#VALUE!</v>
      </c>
      <c r="V1527" s="11" t="str">
        <f t="shared" si="641"/>
        <v>No</v>
      </c>
      <c r="W1527" s="11" t="str">
        <f t="shared" si="642"/>
        <v>Yes</v>
      </c>
      <c r="X1527" s="11" t="str">
        <f t="shared" si="643"/>
        <v>No</v>
      </c>
      <c r="Y1527" s="11" t="str">
        <f t="shared" si="644"/>
        <v>No</v>
      </c>
      <c r="Z1527" s="11" t="str">
        <f t="shared" si="645"/>
        <v>No</v>
      </c>
      <c r="AA1527" s="11" t="str">
        <f t="shared" si="648"/>
        <v>No</v>
      </c>
      <c r="AB1527" s="11">
        <f>IF(ISERROR(VLOOKUP(U1527,'ITWR Dump'!$A$2:$Y$5000,24,0)),0,(VLOOKUP('ILC Report'!U1527,'ITWR Dump'!$A$2:$Y$5000,24,0)))</f>
        <v>0</v>
      </c>
      <c r="AC1527" s="11" t="str">
        <f t="shared" si="649"/>
        <v>No</v>
      </c>
      <c r="AD1527" s="11" t="str">
        <f t="shared" si="650"/>
        <v/>
      </c>
      <c r="AE1527" s="11">
        <f>IF(ISERROR(VLOOKUP(U1527,'ITWR Dump'!$A$2:$Y$5000,13,0)),0,(VLOOKUP(U1527,'ITWR Dump'!$A$2:$Y$5000,13,0)))</f>
        <v>0</v>
      </c>
      <c r="AF1527" s="11">
        <f>IF(ISERROR(VLOOKUP(U1527,'ITWR Dump'!$A$2:$Y$5000,11,0)),0,(VLOOKUP(U1527,'ITWR Dump'!$A$2:$Y$5000,11,0)))</f>
        <v>0</v>
      </c>
      <c r="AG1527" s="11">
        <f>IF(ISERROR(VLOOKUP(U1527,'ITWR Dump'!$A$2:$Y$5000,2,0)),0,(VLOOKUP(U1527,'ITWR Dump'!$A$2:$Y$5000,2,0)))</f>
        <v>0</v>
      </c>
      <c r="AH1527" s="11">
        <f>IF(ISERROR(VLOOKUP(U1527,'ITWR Dump'!$A$2:$Y$5000,14,0)),0,(VLOOKUP(U1527,'ITWR Dump'!$A$2:$Y$5000,14,0)))</f>
        <v>0</v>
      </c>
      <c r="AI1527" s="11" t="str">
        <f t="shared" si="651"/>
        <v>01-Maintenance Offshore</v>
      </c>
      <c r="AJ1527" s="11" t="str">
        <f t="shared" si="652"/>
        <v>Offshore</v>
      </c>
      <c r="AK1527" s="11" t="str">
        <f>IF(ISERROR(VLOOKUP(A1527,'Team Data'!$C$2:$U$213,17,0)),0,(VLOOKUP(A1527,'Team Data'!$C$2:$U$213,17,0)))</f>
        <v>MF PI and CF</v>
      </c>
      <c r="AL1527" s="11" t="str">
        <f t="shared" si="653"/>
        <v>2017-04-24</v>
      </c>
      <c r="AM1527" s="11">
        <f>IF(ISERROR(VLOOKUP(U1527,'ITWR Dump'!$A$2:$Y$5000,16,0)),0,(VLOOKUP(U1527,'ITWR Dump'!$A$2:$Y$5000,16,0)))</f>
        <v>0</v>
      </c>
      <c r="AN1527" s="11">
        <f>IF(ISERROR(VLOOKUP(U1527,'ITWR Dump'!$A$2:$Y$5000,18,0)),0,(VLOOKUP(U1527,'ITWR Dump'!$A$2:$Y$5000,18,0)))</f>
        <v>0</v>
      </c>
      <c r="AO1527" s="11">
        <f>IF(ISERROR(VLOOKUP(U1527,'ITWR Dump'!$A$2:$Y$5000,25,0)),0,(VLOOKUP('ILC Report'!U1527,'ITWR Dump'!$A$2:$Y$5000,25,0)))</f>
        <v>0</v>
      </c>
      <c r="AP1527" s="11">
        <f t="shared" si="654"/>
        <v>0</v>
      </c>
      <c r="AQ1527" s="26">
        <f t="shared" si="655"/>
        <v>0</v>
      </c>
      <c r="AR1527" s="26">
        <f t="shared" si="656"/>
        <v>0</v>
      </c>
      <c r="AS1527" s="26">
        <f t="shared" si="657"/>
        <v>0</v>
      </c>
      <c r="AT1527" s="26">
        <f t="shared" si="658"/>
        <v>0</v>
      </c>
      <c r="AU1527" s="26">
        <f t="shared" si="659"/>
        <v>0</v>
      </c>
      <c r="AV1527" s="26">
        <f t="shared" si="660"/>
        <v>0</v>
      </c>
      <c r="AW1527" s="11" t="s">
        <v>653</v>
      </c>
      <c r="AX1527" s="11" t="str">
        <f>VLOOKUP(L1527,Group!$A$2:$B$1000,2,0)</f>
        <v>Maintenance</v>
      </c>
      <c r="AY1527" s="11">
        <f>IF(ISERROR(VLOOKUP(U1527,'ITWR Dump'!$A$2:$Y$5000,15,0)),0,(VLOOKUP('ILC Report'!U1527,'ITWR Dump'!$A$2:$Y$5000,15,0)))</f>
        <v>0</v>
      </c>
      <c r="AZ1527" s="11" t="str">
        <f t="shared" si="661"/>
        <v>No</v>
      </c>
      <c r="BA1527" s="11" t="str">
        <f t="shared" si="662"/>
        <v>BKI</v>
      </c>
      <c r="BB1527" s="11" t="str">
        <f t="shared" si="663"/>
        <v>MN</v>
      </c>
      <c r="BC1527" s="11" t="str">
        <f t="shared" si="664"/>
        <v>No</v>
      </c>
    </row>
    <row r="1528" spans="1:55" x14ac:dyDescent="0.3">
      <c r="A1528" s="11" t="s">
        <v>697</v>
      </c>
      <c r="B1528" s="11" t="s">
        <v>1889</v>
      </c>
      <c r="C1528" s="11" t="s">
        <v>545</v>
      </c>
      <c r="D1528" s="11" t="s">
        <v>2696</v>
      </c>
      <c r="E1528" s="38" t="s">
        <v>2901</v>
      </c>
      <c r="F1528" s="11">
        <v>1</v>
      </c>
      <c r="G1528" s="40" t="s">
        <v>218</v>
      </c>
      <c r="H1528" s="11" t="str">
        <f t="shared" si="646"/>
        <v>Regular</v>
      </c>
      <c r="I1528" s="11" t="str">
        <f t="shared" si="638"/>
        <v>INDIA</v>
      </c>
      <c r="J1528" s="11" t="str">
        <f>IF(ISERROR(VLOOKUP(C1528,'WI Vs ASM'!$B$2:$E$1000,4,0)),0,(VLOOKUP(C1528,'WI Vs ASM'!$B$2:$E$1000,4,0)))</f>
        <v>Offshore</v>
      </c>
      <c r="K1528" s="11" t="str">
        <f>IF(ISERROR(VLOOKUP(C1528,'WI Vs ASM'!$B$2:$F$1000,5,0)),0,(VLOOKUP(C1528,'WI Vs ASM'!$B$2:$F$1000,5,0)))</f>
        <v>01-Fixed Price</v>
      </c>
      <c r="L1528" s="11" t="str">
        <f>IF(ISERROR(VLOOKUP(C1528,'WI Vs ASM'!$B$2:$D$1000,3,0)),0,(VLOOKUP(C1528,'WI Vs ASM'!$B$2:$D$1000,3,0)))</f>
        <v>01-Maintenance Offshore</v>
      </c>
      <c r="M1528" s="11" t="str">
        <f>IF(ISERROR(VLOOKUP(C1528,'WI Vs ASM'!$B$2:$I$1000,8,0)),0,(VLOOKUP(C1528,'WI Vs ASM'!$B$2:$I$1000,8,0)))</f>
        <v>Rahul Soman</v>
      </c>
      <c r="N1528" s="11" t="str">
        <f>IF(ISERROR(VLOOKUP(C1528,'WI Vs ASM'!$B$2:$G$1000,6,0)),0,(VLOOKUP(C1528,'WI Vs ASM'!$B$2:$G$1000,6,0)))</f>
        <v>Data Archive</v>
      </c>
      <c r="O1528" s="11" t="str">
        <f>IF(ISERROR(VLOOKUP(C1528,'WI Vs ASM'!$B$2:$H$1000,7,0)),0,(VLOOKUP(C1528,'WI Vs ASM'!$B$2:$H$1000,7,0)))</f>
        <v>Central Functions</v>
      </c>
      <c r="P1528" s="11" t="str">
        <f t="shared" si="639"/>
        <v>May-17</v>
      </c>
      <c r="Q1528" s="11" t="str">
        <f t="shared" si="640"/>
        <v>Q2</v>
      </c>
      <c r="R1528" s="11" t="str">
        <f>IF(ISERROR(VLOOKUP(C1528,'WI Vs ASM'!$B$2:$J$1000,9,0)),0,(VLOOKUP(C1528,'WI Vs ASM'!$B$2:$J$1000,9,0)))</f>
        <v>Jyothi Pai</v>
      </c>
      <c r="S1528" s="11" t="str">
        <f>IF(ISERROR(VLOOKUP(C1528,'WI Vs ASM'!$B$2:$K$1000,10,0)),0,(VLOOKUP(C1528,'WI Vs ASM'!$B$2:$K$1000,10,0)))</f>
        <v>Linda J. Richardson</v>
      </c>
      <c r="T1528" s="11" t="str">
        <f>IF(ISERROR(VLOOKUP(C1528,'WI Vs ASM'!$B$2:$L$1000,11,0)),0,(VLOOKUP(C1528,'WI Vs ASM'!$B$2:$L$1000,11,0)))</f>
        <v>Crystal Romano</v>
      </c>
      <c r="U1528" s="11" t="e">
        <f t="shared" si="647"/>
        <v>#VALUE!</v>
      </c>
      <c r="V1528" s="11" t="str">
        <f t="shared" si="641"/>
        <v>No</v>
      </c>
      <c r="W1528" s="11" t="str">
        <f t="shared" si="642"/>
        <v>Yes</v>
      </c>
      <c r="X1528" s="11" t="str">
        <f t="shared" si="643"/>
        <v>No</v>
      </c>
      <c r="Y1528" s="11" t="str">
        <f t="shared" si="644"/>
        <v>No</v>
      </c>
      <c r="Z1528" s="11" t="str">
        <f t="shared" si="645"/>
        <v>No</v>
      </c>
      <c r="AA1528" s="11" t="str">
        <f t="shared" si="648"/>
        <v>No</v>
      </c>
      <c r="AB1528" s="11">
        <f>IF(ISERROR(VLOOKUP(U1528,'ITWR Dump'!$A$2:$Y$5000,24,0)),0,(VLOOKUP('ILC Report'!U1528,'ITWR Dump'!$A$2:$Y$5000,24,0)))</f>
        <v>0</v>
      </c>
      <c r="AC1528" s="11" t="str">
        <f t="shared" si="649"/>
        <v>No</v>
      </c>
      <c r="AD1528" s="11" t="str">
        <f t="shared" si="650"/>
        <v/>
      </c>
      <c r="AE1528" s="11">
        <f>IF(ISERROR(VLOOKUP(U1528,'ITWR Dump'!$A$2:$Y$5000,13,0)),0,(VLOOKUP(U1528,'ITWR Dump'!$A$2:$Y$5000,13,0)))</f>
        <v>0</v>
      </c>
      <c r="AF1528" s="11">
        <f>IF(ISERROR(VLOOKUP(U1528,'ITWR Dump'!$A$2:$Y$5000,11,0)),0,(VLOOKUP(U1528,'ITWR Dump'!$A$2:$Y$5000,11,0)))</f>
        <v>0</v>
      </c>
      <c r="AG1528" s="11">
        <f>IF(ISERROR(VLOOKUP(U1528,'ITWR Dump'!$A$2:$Y$5000,2,0)),0,(VLOOKUP(U1528,'ITWR Dump'!$A$2:$Y$5000,2,0)))</f>
        <v>0</v>
      </c>
      <c r="AH1528" s="11">
        <f>IF(ISERROR(VLOOKUP(U1528,'ITWR Dump'!$A$2:$Y$5000,14,0)),0,(VLOOKUP(U1528,'ITWR Dump'!$A$2:$Y$5000,14,0)))</f>
        <v>0</v>
      </c>
      <c r="AI1528" s="11" t="str">
        <f t="shared" si="651"/>
        <v>01-Maintenance Offshore</v>
      </c>
      <c r="AJ1528" s="11" t="str">
        <f t="shared" si="652"/>
        <v>Offshore</v>
      </c>
      <c r="AK1528" s="11" t="str">
        <f>IF(ISERROR(VLOOKUP(A1528,'Team Data'!$C$2:$U$213,17,0)),0,(VLOOKUP(A1528,'Team Data'!$C$2:$U$213,17,0)))</f>
        <v>MF PI and CF</v>
      </c>
      <c r="AL1528" s="11" t="str">
        <f t="shared" si="653"/>
        <v>2017-04-24</v>
      </c>
      <c r="AM1528" s="11">
        <f>IF(ISERROR(VLOOKUP(U1528,'ITWR Dump'!$A$2:$Y$5000,16,0)),0,(VLOOKUP(U1528,'ITWR Dump'!$A$2:$Y$5000,16,0)))</f>
        <v>0</v>
      </c>
      <c r="AN1528" s="11">
        <f>IF(ISERROR(VLOOKUP(U1528,'ITWR Dump'!$A$2:$Y$5000,18,0)),0,(VLOOKUP(U1528,'ITWR Dump'!$A$2:$Y$5000,18,0)))</f>
        <v>0</v>
      </c>
      <c r="AO1528" s="11">
        <f>IF(ISERROR(VLOOKUP(U1528,'ITWR Dump'!$A$2:$Y$5000,25,0)),0,(VLOOKUP('ILC Report'!U1528,'ITWR Dump'!$A$2:$Y$5000,25,0)))</f>
        <v>0</v>
      </c>
      <c r="AP1528" s="11">
        <f t="shared" si="654"/>
        <v>0</v>
      </c>
      <c r="AQ1528" s="26">
        <f t="shared" si="655"/>
        <v>0</v>
      </c>
      <c r="AR1528" s="26">
        <f t="shared" si="656"/>
        <v>0</v>
      </c>
      <c r="AS1528" s="26">
        <f t="shared" si="657"/>
        <v>0</v>
      </c>
      <c r="AT1528" s="26">
        <f t="shared" si="658"/>
        <v>0</v>
      </c>
      <c r="AU1528" s="26">
        <f t="shared" si="659"/>
        <v>0</v>
      </c>
      <c r="AV1528" s="26">
        <f t="shared" si="660"/>
        <v>0</v>
      </c>
      <c r="AW1528" s="11" t="s">
        <v>653</v>
      </c>
      <c r="AX1528" s="11" t="str">
        <f>VLOOKUP(L1528,Group!$A$2:$B$1000,2,0)</f>
        <v>Maintenance</v>
      </c>
      <c r="AY1528" s="11">
        <f>IF(ISERROR(VLOOKUP(U1528,'ITWR Dump'!$A$2:$Y$5000,15,0)),0,(VLOOKUP('ILC Report'!U1528,'ITWR Dump'!$A$2:$Y$5000,15,0)))</f>
        <v>0</v>
      </c>
      <c r="AZ1528" s="11" t="str">
        <f t="shared" si="661"/>
        <v>No</v>
      </c>
      <c r="BA1528" s="11" t="str">
        <f t="shared" si="662"/>
        <v>BKI</v>
      </c>
      <c r="BB1528" s="11" t="str">
        <f t="shared" si="663"/>
        <v>MN</v>
      </c>
      <c r="BC1528" s="11" t="str">
        <f t="shared" si="664"/>
        <v>No</v>
      </c>
    </row>
    <row r="1529" spans="1:55" x14ac:dyDescent="0.3">
      <c r="A1529" s="11" t="s">
        <v>697</v>
      </c>
      <c r="B1529" s="11" t="s">
        <v>1889</v>
      </c>
      <c r="C1529" s="11" t="s">
        <v>545</v>
      </c>
      <c r="D1529" s="11" t="s">
        <v>2697</v>
      </c>
      <c r="E1529" s="38" t="s">
        <v>2901</v>
      </c>
      <c r="F1529" s="11">
        <v>3</v>
      </c>
      <c r="G1529" s="40" t="s">
        <v>218</v>
      </c>
      <c r="H1529" s="11" t="str">
        <f t="shared" si="646"/>
        <v>Regular</v>
      </c>
      <c r="I1529" s="11" t="str">
        <f t="shared" si="638"/>
        <v>INDIA</v>
      </c>
      <c r="J1529" s="11" t="str">
        <f>IF(ISERROR(VLOOKUP(C1529,'WI Vs ASM'!$B$2:$E$1000,4,0)),0,(VLOOKUP(C1529,'WI Vs ASM'!$B$2:$E$1000,4,0)))</f>
        <v>Offshore</v>
      </c>
      <c r="K1529" s="11" t="str">
        <f>IF(ISERROR(VLOOKUP(C1529,'WI Vs ASM'!$B$2:$F$1000,5,0)),0,(VLOOKUP(C1529,'WI Vs ASM'!$B$2:$F$1000,5,0)))</f>
        <v>01-Fixed Price</v>
      </c>
      <c r="L1529" s="11" t="str">
        <f>IF(ISERROR(VLOOKUP(C1529,'WI Vs ASM'!$B$2:$D$1000,3,0)),0,(VLOOKUP(C1529,'WI Vs ASM'!$B$2:$D$1000,3,0)))</f>
        <v>01-Maintenance Offshore</v>
      </c>
      <c r="M1529" s="11" t="str">
        <f>IF(ISERROR(VLOOKUP(C1529,'WI Vs ASM'!$B$2:$I$1000,8,0)),0,(VLOOKUP(C1529,'WI Vs ASM'!$B$2:$I$1000,8,0)))</f>
        <v>Rahul Soman</v>
      </c>
      <c r="N1529" s="11" t="str">
        <f>IF(ISERROR(VLOOKUP(C1529,'WI Vs ASM'!$B$2:$G$1000,6,0)),0,(VLOOKUP(C1529,'WI Vs ASM'!$B$2:$G$1000,6,0)))</f>
        <v>Data Archive</v>
      </c>
      <c r="O1529" s="11" t="str">
        <f>IF(ISERROR(VLOOKUP(C1529,'WI Vs ASM'!$B$2:$H$1000,7,0)),0,(VLOOKUP(C1529,'WI Vs ASM'!$B$2:$H$1000,7,0)))</f>
        <v>Central Functions</v>
      </c>
      <c r="P1529" s="11" t="str">
        <f t="shared" si="639"/>
        <v>May-17</v>
      </c>
      <c r="Q1529" s="11" t="str">
        <f t="shared" si="640"/>
        <v>Q2</v>
      </c>
      <c r="R1529" s="11" t="str">
        <f>IF(ISERROR(VLOOKUP(C1529,'WI Vs ASM'!$B$2:$J$1000,9,0)),0,(VLOOKUP(C1529,'WI Vs ASM'!$B$2:$J$1000,9,0)))</f>
        <v>Jyothi Pai</v>
      </c>
      <c r="S1529" s="11" t="str">
        <f>IF(ISERROR(VLOOKUP(C1529,'WI Vs ASM'!$B$2:$K$1000,10,0)),0,(VLOOKUP(C1529,'WI Vs ASM'!$B$2:$K$1000,10,0)))</f>
        <v>Linda J. Richardson</v>
      </c>
      <c r="T1529" s="11" t="str">
        <f>IF(ISERROR(VLOOKUP(C1529,'WI Vs ASM'!$B$2:$L$1000,11,0)),0,(VLOOKUP(C1529,'WI Vs ASM'!$B$2:$L$1000,11,0)))</f>
        <v>Crystal Romano</v>
      </c>
      <c r="U1529" s="11" t="str">
        <f t="shared" si="647"/>
        <v>WR REVIE</v>
      </c>
      <c r="V1529" s="11" t="str">
        <f t="shared" si="641"/>
        <v>No</v>
      </c>
      <c r="W1529" s="11" t="str">
        <f t="shared" si="642"/>
        <v>Yes</v>
      </c>
      <c r="X1529" s="11" t="str">
        <f t="shared" si="643"/>
        <v>No</v>
      </c>
      <c r="Y1529" s="11" t="str">
        <f t="shared" si="644"/>
        <v>No</v>
      </c>
      <c r="Z1529" s="11" t="str">
        <f t="shared" si="645"/>
        <v>No</v>
      </c>
      <c r="AA1529" s="11" t="str">
        <f t="shared" si="648"/>
        <v>No</v>
      </c>
      <c r="AB1529" s="11">
        <f>IF(ISERROR(VLOOKUP(U1529,'ITWR Dump'!$A$2:$Y$5000,24,0)),0,(VLOOKUP('ILC Report'!U1529,'ITWR Dump'!$A$2:$Y$5000,24,0)))</f>
        <v>0</v>
      </c>
      <c r="AC1529" s="11" t="str">
        <f t="shared" si="649"/>
        <v>No</v>
      </c>
      <c r="AD1529" s="11" t="str">
        <f t="shared" si="650"/>
        <v/>
      </c>
      <c r="AE1529" s="11">
        <f>IF(ISERROR(VLOOKUP(U1529,'ITWR Dump'!$A$2:$Y$5000,13,0)),0,(VLOOKUP(U1529,'ITWR Dump'!$A$2:$Y$5000,13,0)))</f>
        <v>0</v>
      </c>
      <c r="AF1529" s="11">
        <f>IF(ISERROR(VLOOKUP(U1529,'ITWR Dump'!$A$2:$Y$5000,11,0)),0,(VLOOKUP(U1529,'ITWR Dump'!$A$2:$Y$5000,11,0)))</f>
        <v>0</v>
      </c>
      <c r="AG1529" s="11">
        <f>IF(ISERROR(VLOOKUP(U1529,'ITWR Dump'!$A$2:$Y$5000,2,0)),0,(VLOOKUP(U1529,'ITWR Dump'!$A$2:$Y$5000,2,0)))</f>
        <v>0</v>
      </c>
      <c r="AH1529" s="11">
        <f>IF(ISERROR(VLOOKUP(U1529,'ITWR Dump'!$A$2:$Y$5000,14,0)),0,(VLOOKUP(U1529,'ITWR Dump'!$A$2:$Y$5000,14,0)))</f>
        <v>0</v>
      </c>
      <c r="AI1529" s="11" t="str">
        <f t="shared" si="651"/>
        <v>01-Maintenance Offshore</v>
      </c>
      <c r="AJ1529" s="11" t="str">
        <f t="shared" si="652"/>
        <v>Offshore</v>
      </c>
      <c r="AK1529" s="11" t="str">
        <f>IF(ISERROR(VLOOKUP(A1529,'Team Data'!$C$2:$U$213,17,0)),0,(VLOOKUP(A1529,'Team Data'!$C$2:$U$213,17,0)))</f>
        <v>MF PI and CF</v>
      </c>
      <c r="AL1529" s="11" t="str">
        <f t="shared" si="653"/>
        <v>2017-04-24</v>
      </c>
      <c r="AM1529" s="11">
        <f>IF(ISERROR(VLOOKUP(U1529,'ITWR Dump'!$A$2:$Y$5000,16,0)),0,(VLOOKUP(U1529,'ITWR Dump'!$A$2:$Y$5000,16,0)))</f>
        <v>0</v>
      </c>
      <c r="AN1529" s="11">
        <f>IF(ISERROR(VLOOKUP(U1529,'ITWR Dump'!$A$2:$Y$5000,18,0)),0,(VLOOKUP(U1529,'ITWR Dump'!$A$2:$Y$5000,18,0)))</f>
        <v>0</v>
      </c>
      <c r="AO1529" s="11">
        <f>IF(ISERROR(VLOOKUP(U1529,'ITWR Dump'!$A$2:$Y$5000,25,0)),0,(VLOOKUP('ILC Report'!U1529,'ITWR Dump'!$A$2:$Y$5000,25,0)))</f>
        <v>0</v>
      </c>
      <c r="AP1529" s="11">
        <f t="shared" si="654"/>
        <v>0</v>
      </c>
      <c r="AQ1529" s="26">
        <f t="shared" si="655"/>
        <v>0</v>
      </c>
      <c r="AR1529" s="26">
        <f t="shared" si="656"/>
        <v>0</v>
      </c>
      <c r="AS1529" s="26">
        <f t="shared" si="657"/>
        <v>0</v>
      </c>
      <c r="AT1529" s="26">
        <f t="shared" si="658"/>
        <v>0</v>
      </c>
      <c r="AU1529" s="26">
        <f t="shared" si="659"/>
        <v>0</v>
      </c>
      <c r="AV1529" s="26">
        <f t="shared" si="660"/>
        <v>0</v>
      </c>
      <c r="AW1529" s="11" t="s">
        <v>653</v>
      </c>
      <c r="AX1529" s="11" t="str">
        <f>VLOOKUP(L1529,Group!$A$2:$B$1000,2,0)</f>
        <v>Maintenance</v>
      </c>
      <c r="AY1529" s="11">
        <f>IF(ISERROR(VLOOKUP(U1529,'ITWR Dump'!$A$2:$Y$5000,15,0)),0,(VLOOKUP('ILC Report'!U1529,'ITWR Dump'!$A$2:$Y$5000,15,0)))</f>
        <v>0</v>
      </c>
      <c r="AZ1529" s="11" t="str">
        <f t="shared" si="661"/>
        <v>No</v>
      </c>
      <c r="BA1529" s="11" t="str">
        <f t="shared" si="662"/>
        <v>BKI</v>
      </c>
      <c r="BB1529" s="11" t="str">
        <f t="shared" si="663"/>
        <v>MN</v>
      </c>
      <c r="BC1529" s="11" t="str">
        <f t="shared" si="664"/>
        <v>No</v>
      </c>
    </row>
    <row r="1530" spans="1:55" x14ac:dyDescent="0.3">
      <c r="A1530" s="11" t="s">
        <v>697</v>
      </c>
      <c r="B1530" s="11" t="s">
        <v>1889</v>
      </c>
      <c r="C1530" s="11" t="s">
        <v>545</v>
      </c>
      <c r="D1530" s="11" t="s">
        <v>2698</v>
      </c>
      <c r="E1530" s="38" t="s">
        <v>2901</v>
      </c>
      <c r="F1530" s="11">
        <v>5</v>
      </c>
      <c r="G1530" s="40" t="s">
        <v>218</v>
      </c>
      <c r="H1530" s="11" t="str">
        <f t="shared" si="646"/>
        <v>Regular</v>
      </c>
      <c r="I1530" s="11" t="str">
        <f t="shared" si="638"/>
        <v>INDIA</v>
      </c>
      <c r="J1530" s="11" t="str">
        <f>IF(ISERROR(VLOOKUP(C1530,'WI Vs ASM'!$B$2:$E$1000,4,0)),0,(VLOOKUP(C1530,'WI Vs ASM'!$B$2:$E$1000,4,0)))</f>
        <v>Offshore</v>
      </c>
      <c r="K1530" s="11" t="str">
        <f>IF(ISERROR(VLOOKUP(C1530,'WI Vs ASM'!$B$2:$F$1000,5,0)),0,(VLOOKUP(C1530,'WI Vs ASM'!$B$2:$F$1000,5,0)))</f>
        <v>01-Fixed Price</v>
      </c>
      <c r="L1530" s="11" t="str">
        <f>IF(ISERROR(VLOOKUP(C1530,'WI Vs ASM'!$B$2:$D$1000,3,0)),0,(VLOOKUP(C1530,'WI Vs ASM'!$B$2:$D$1000,3,0)))</f>
        <v>01-Maintenance Offshore</v>
      </c>
      <c r="M1530" s="11" t="str">
        <f>IF(ISERROR(VLOOKUP(C1530,'WI Vs ASM'!$B$2:$I$1000,8,0)),0,(VLOOKUP(C1530,'WI Vs ASM'!$B$2:$I$1000,8,0)))</f>
        <v>Rahul Soman</v>
      </c>
      <c r="N1530" s="11" t="str">
        <f>IF(ISERROR(VLOOKUP(C1530,'WI Vs ASM'!$B$2:$G$1000,6,0)),0,(VLOOKUP(C1530,'WI Vs ASM'!$B$2:$G$1000,6,0)))</f>
        <v>Data Archive</v>
      </c>
      <c r="O1530" s="11" t="str">
        <f>IF(ISERROR(VLOOKUP(C1530,'WI Vs ASM'!$B$2:$H$1000,7,0)),0,(VLOOKUP(C1530,'WI Vs ASM'!$B$2:$H$1000,7,0)))</f>
        <v>Central Functions</v>
      </c>
      <c r="P1530" s="11" t="str">
        <f t="shared" si="639"/>
        <v>May-17</v>
      </c>
      <c r="Q1530" s="11" t="str">
        <f t="shared" si="640"/>
        <v>Q2</v>
      </c>
      <c r="R1530" s="11" t="str">
        <f>IF(ISERROR(VLOOKUP(C1530,'WI Vs ASM'!$B$2:$J$1000,9,0)),0,(VLOOKUP(C1530,'WI Vs ASM'!$B$2:$J$1000,9,0)))</f>
        <v>Jyothi Pai</v>
      </c>
      <c r="S1530" s="11" t="str">
        <f>IF(ISERROR(VLOOKUP(C1530,'WI Vs ASM'!$B$2:$K$1000,10,0)),0,(VLOOKUP(C1530,'WI Vs ASM'!$B$2:$K$1000,10,0)))</f>
        <v>Linda J. Richardson</v>
      </c>
      <c r="T1530" s="11" t="str">
        <f>IF(ISERROR(VLOOKUP(C1530,'WI Vs ASM'!$B$2:$L$1000,11,0)),0,(VLOOKUP(C1530,'WI Vs ASM'!$B$2:$L$1000,11,0)))</f>
        <v>Crystal Romano</v>
      </c>
      <c r="U1530" s="11" t="str">
        <f t="shared" si="647"/>
        <v>WR736268</v>
      </c>
      <c r="V1530" s="11" t="str">
        <f t="shared" si="641"/>
        <v>No</v>
      </c>
      <c r="W1530" s="11" t="str">
        <f t="shared" si="642"/>
        <v>Yes</v>
      </c>
      <c r="X1530" s="11" t="str">
        <f t="shared" si="643"/>
        <v>No</v>
      </c>
      <c r="Y1530" s="11" t="str">
        <f t="shared" si="644"/>
        <v>No</v>
      </c>
      <c r="Z1530" s="11" t="str">
        <f t="shared" si="645"/>
        <v>No</v>
      </c>
      <c r="AA1530" s="11" t="str">
        <f t="shared" si="648"/>
        <v>No</v>
      </c>
      <c r="AB1530" s="11">
        <f>IF(ISERROR(VLOOKUP(U1530,'ITWR Dump'!$A$2:$Y$5000,24,0)),0,(VLOOKUP('ILC Report'!U1530,'ITWR Dump'!$A$2:$Y$5000,24,0)))</f>
        <v>0</v>
      </c>
      <c r="AC1530" s="11" t="str">
        <f t="shared" si="649"/>
        <v>No</v>
      </c>
      <c r="AD1530" s="11" t="str">
        <f t="shared" si="650"/>
        <v/>
      </c>
      <c r="AE1530" s="11">
        <f>IF(ISERROR(VLOOKUP(U1530,'ITWR Dump'!$A$2:$Y$5000,13,0)),0,(VLOOKUP(U1530,'ITWR Dump'!$A$2:$Y$5000,13,0)))</f>
        <v>0</v>
      </c>
      <c r="AF1530" s="11">
        <f>IF(ISERROR(VLOOKUP(U1530,'ITWR Dump'!$A$2:$Y$5000,11,0)),0,(VLOOKUP(U1530,'ITWR Dump'!$A$2:$Y$5000,11,0)))</f>
        <v>0</v>
      </c>
      <c r="AG1530" s="11">
        <f>IF(ISERROR(VLOOKUP(U1530,'ITWR Dump'!$A$2:$Y$5000,2,0)),0,(VLOOKUP(U1530,'ITWR Dump'!$A$2:$Y$5000,2,0)))</f>
        <v>0</v>
      </c>
      <c r="AH1530" s="11">
        <f>IF(ISERROR(VLOOKUP(U1530,'ITWR Dump'!$A$2:$Y$5000,14,0)),0,(VLOOKUP(U1530,'ITWR Dump'!$A$2:$Y$5000,14,0)))</f>
        <v>0</v>
      </c>
      <c r="AI1530" s="11" t="str">
        <f t="shared" si="651"/>
        <v>01-Maintenance Offshore</v>
      </c>
      <c r="AJ1530" s="11" t="str">
        <f t="shared" si="652"/>
        <v>Offshore</v>
      </c>
      <c r="AK1530" s="11" t="str">
        <f>IF(ISERROR(VLOOKUP(A1530,'Team Data'!$C$2:$U$213,17,0)),0,(VLOOKUP(A1530,'Team Data'!$C$2:$U$213,17,0)))</f>
        <v>MF PI and CF</v>
      </c>
      <c r="AL1530" s="11" t="str">
        <f t="shared" si="653"/>
        <v>2017-04-24</v>
      </c>
      <c r="AM1530" s="11">
        <f>IF(ISERROR(VLOOKUP(U1530,'ITWR Dump'!$A$2:$Y$5000,16,0)),0,(VLOOKUP(U1530,'ITWR Dump'!$A$2:$Y$5000,16,0)))</f>
        <v>0</v>
      </c>
      <c r="AN1530" s="11">
        <f>IF(ISERROR(VLOOKUP(U1530,'ITWR Dump'!$A$2:$Y$5000,18,0)),0,(VLOOKUP(U1530,'ITWR Dump'!$A$2:$Y$5000,18,0)))</f>
        <v>0</v>
      </c>
      <c r="AO1530" s="11">
        <f>IF(ISERROR(VLOOKUP(U1530,'ITWR Dump'!$A$2:$Y$5000,25,0)),0,(VLOOKUP('ILC Report'!U1530,'ITWR Dump'!$A$2:$Y$5000,25,0)))</f>
        <v>0</v>
      </c>
      <c r="AP1530" s="11">
        <f t="shared" si="654"/>
        <v>0</v>
      </c>
      <c r="AQ1530" s="26">
        <f t="shared" si="655"/>
        <v>0</v>
      </c>
      <c r="AR1530" s="26">
        <f t="shared" si="656"/>
        <v>0</v>
      </c>
      <c r="AS1530" s="26">
        <f t="shared" si="657"/>
        <v>0</v>
      </c>
      <c r="AT1530" s="26">
        <f t="shared" si="658"/>
        <v>0</v>
      </c>
      <c r="AU1530" s="26">
        <f t="shared" si="659"/>
        <v>0</v>
      </c>
      <c r="AV1530" s="26">
        <f t="shared" si="660"/>
        <v>0</v>
      </c>
      <c r="AW1530" s="11" t="s">
        <v>653</v>
      </c>
      <c r="AX1530" s="11" t="str">
        <f>VLOOKUP(L1530,Group!$A$2:$B$1000,2,0)</f>
        <v>Maintenance</v>
      </c>
      <c r="AY1530" s="11">
        <f>IF(ISERROR(VLOOKUP(U1530,'ITWR Dump'!$A$2:$Y$5000,15,0)),0,(VLOOKUP('ILC Report'!U1530,'ITWR Dump'!$A$2:$Y$5000,15,0)))</f>
        <v>0</v>
      </c>
      <c r="AZ1530" s="11" t="str">
        <f t="shared" si="661"/>
        <v>Yes</v>
      </c>
      <c r="BA1530" s="11" t="str">
        <f t="shared" si="662"/>
        <v>BKI</v>
      </c>
      <c r="BB1530" s="11" t="str">
        <f t="shared" si="663"/>
        <v>MN</v>
      </c>
      <c r="BC1530" s="11" t="str">
        <f t="shared" si="664"/>
        <v>No</v>
      </c>
    </row>
    <row r="1531" spans="1:55" x14ac:dyDescent="0.3">
      <c r="A1531" s="11" t="s">
        <v>697</v>
      </c>
      <c r="B1531" s="11" t="s">
        <v>1889</v>
      </c>
      <c r="C1531" s="11" t="s">
        <v>542</v>
      </c>
      <c r="D1531" s="11" t="s">
        <v>2699</v>
      </c>
      <c r="E1531" s="38" t="s">
        <v>2901</v>
      </c>
      <c r="F1531" s="11">
        <v>5</v>
      </c>
      <c r="G1531" s="40" t="s">
        <v>218</v>
      </c>
      <c r="H1531" s="11" t="str">
        <f t="shared" si="646"/>
        <v>Regular</v>
      </c>
      <c r="I1531" s="11" t="str">
        <f t="shared" si="638"/>
        <v>INDIA</v>
      </c>
      <c r="J1531" s="11" t="str">
        <f>IF(ISERROR(VLOOKUP(C1531,'WI Vs ASM'!$B$2:$E$1000,4,0)),0,(VLOOKUP(C1531,'WI Vs ASM'!$B$2:$E$1000,4,0)))</f>
        <v>Offshore</v>
      </c>
      <c r="K1531" s="11" t="str">
        <f>IF(ISERROR(VLOOKUP(C1531,'WI Vs ASM'!$B$2:$F$1000,5,0)),0,(VLOOKUP(C1531,'WI Vs ASM'!$B$2:$F$1000,5,0)))</f>
        <v>02-Variable Billable</v>
      </c>
      <c r="L1531" s="11" t="str">
        <f>IF(ISERROR(VLOOKUP(C1531,'WI Vs ASM'!$B$2:$D$1000,3,0)),0,(VLOOKUP(C1531,'WI Vs ASM'!$B$2:$D$1000,3,0)))</f>
        <v>11-Enhancement Offshore</v>
      </c>
      <c r="M1531" s="11" t="str">
        <f>IF(ISERROR(VLOOKUP(C1531,'WI Vs ASM'!$B$2:$I$1000,8,0)),0,(VLOOKUP(C1531,'WI Vs ASM'!$B$2:$I$1000,8,0)))</f>
        <v>Prakash Varadachari</v>
      </c>
      <c r="N1531" s="11" t="str">
        <f>IF(ISERROR(VLOOKUP(C1531,'WI Vs ASM'!$B$2:$G$1000,6,0)),0,(VLOOKUP(C1531,'WI Vs ASM'!$B$2:$G$1000,6,0)))</f>
        <v>Data Archive</v>
      </c>
      <c r="O1531" s="11" t="str">
        <f>IF(ISERROR(VLOOKUP(C1531,'WI Vs ASM'!$B$2:$H$1000,7,0)),0,(VLOOKUP(C1531,'WI Vs ASM'!$B$2:$H$1000,7,0)))</f>
        <v>Central Functions</v>
      </c>
      <c r="P1531" s="11" t="str">
        <f t="shared" si="639"/>
        <v>May-17</v>
      </c>
      <c r="Q1531" s="11" t="str">
        <f t="shared" si="640"/>
        <v>Q2</v>
      </c>
      <c r="R1531" s="11" t="str">
        <f>IF(ISERROR(VLOOKUP(C1531,'WI Vs ASM'!$B$2:$J$1000,9,0)),0,(VLOOKUP(C1531,'WI Vs ASM'!$B$2:$J$1000,9,0)))</f>
        <v>Chandraprabha Palaniswamy</v>
      </c>
      <c r="S1531" s="11" t="str">
        <f>IF(ISERROR(VLOOKUP(C1531,'WI Vs ASM'!$B$2:$K$1000,10,0)),0,(VLOOKUP(C1531,'WI Vs ASM'!$B$2:$K$1000,10,0)))</f>
        <v>Linda J. Richardson</v>
      </c>
      <c r="T1531" s="11" t="str">
        <f>IF(ISERROR(VLOOKUP(C1531,'WI Vs ASM'!$B$2:$L$1000,11,0)),0,(VLOOKUP(C1531,'WI Vs ASM'!$B$2:$L$1000,11,0)))</f>
        <v>Crystal Romano</v>
      </c>
      <c r="U1531" s="11" t="str">
        <f t="shared" si="647"/>
        <v>WR736392</v>
      </c>
      <c r="V1531" s="11" t="str">
        <f t="shared" si="641"/>
        <v>No</v>
      </c>
      <c r="W1531" s="11" t="str">
        <f t="shared" si="642"/>
        <v>Yes</v>
      </c>
      <c r="X1531" s="11" t="str">
        <f t="shared" si="643"/>
        <v>No</v>
      </c>
      <c r="Y1531" s="11" t="str">
        <f t="shared" si="644"/>
        <v>No</v>
      </c>
      <c r="Z1531" s="11" t="str">
        <f t="shared" si="645"/>
        <v>No</v>
      </c>
      <c r="AA1531" s="11" t="str">
        <f t="shared" si="648"/>
        <v>No</v>
      </c>
      <c r="AB1531" s="11">
        <f>IF(ISERROR(VLOOKUP(U1531,'ITWR Dump'!$A$2:$Y$5000,24,0)),0,(VLOOKUP('ILC Report'!U1531,'ITWR Dump'!$A$2:$Y$5000,24,0)))</f>
        <v>0</v>
      </c>
      <c r="AC1531" s="11" t="str">
        <f t="shared" si="649"/>
        <v>No</v>
      </c>
      <c r="AD1531" s="11" t="str">
        <f t="shared" si="650"/>
        <v/>
      </c>
      <c r="AE1531" s="11">
        <f>IF(ISERROR(VLOOKUP(U1531,'ITWR Dump'!$A$2:$Y$5000,13,0)),0,(VLOOKUP(U1531,'ITWR Dump'!$A$2:$Y$5000,13,0)))</f>
        <v>0</v>
      </c>
      <c r="AF1531" s="11">
        <f>IF(ISERROR(VLOOKUP(U1531,'ITWR Dump'!$A$2:$Y$5000,11,0)),0,(VLOOKUP(U1531,'ITWR Dump'!$A$2:$Y$5000,11,0)))</f>
        <v>0</v>
      </c>
      <c r="AG1531" s="11">
        <f>IF(ISERROR(VLOOKUP(U1531,'ITWR Dump'!$A$2:$Y$5000,2,0)),0,(VLOOKUP(U1531,'ITWR Dump'!$A$2:$Y$5000,2,0)))</f>
        <v>0</v>
      </c>
      <c r="AH1531" s="11">
        <f>IF(ISERROR(VLOOKUP(U1531,'ITWR Dump'!$A$2:$Y$5000,14,0)),0,(VLOOKUP(U1531,'ITWR Dump'!$A$2:$Y$5000,14,0)))</f>
        <v>0</v>
      </c>
      <c r="AI1531" s="11" t="str">
        <f t="shared" si="651"/>
        <v>11-Enhancement Offshore</v>
      </c>
      <c r="AJ1531" s="11" t="str">
        <f t="shared" si="652"/>
        <v>Offshore</v>
      </c>
      <c r="AK1531" s="11" t="str">
        <f>IF(ISERROR(VLOOKUP(A1531,'Team Data'!$C$2:$U$213,17,0)),0,(VLOOKUP(A1531,'Team Data'!$C$2:$U$213,17,0)))</f>
        <v>MF PI and CF</v>
      </c>
      <c r="AL1531" s="11" t="str">
        <f t="shared" si="653"/>
        <v>2017-04-24</v>
      </c>
      <c r="AM1531" s="11">
        <f>IF(ISERROR(VLOOKUP(U1531,'ITWR Dump'!$A$2:$Y$5000,16,0)),0,(VLOOKUP(U1531,'ITWR Dump'!$A$2:$Y$5000,16,0)))</f>
        <v>0</v>
      </c>
      <c r="AN1531" s="11">
        <f>IF(ISERROR(VLOOKUP(U1531,'ITWR Dump'!$A$2:$Y$5000,18,0)),0,(VLOOKUP(U1531,'ITWR Dump'!$A$2:$Y$5000,18,0)))</f>
        <v>0</v>
      </c>
      <c r="AO1531" s="11">
        <f>IF(ISERROR(VLOOKUP(U1531,'ITWR Dump'!$A$2:$Y$5000,25,0)),0,(VLOOKUP('ILC Report'!U1531,'ITWR Dump'!$A$2:$Y$5000,25,0)))</f>
        <v>0</v>
      </c>
      <c r="AP1531" s="11">
        <f t="shared" si="654"/>
        <v>0</v>
      </c>
      <c r="AQ1531" s="26">
        <f t="shared" si="655"/>
        <v>0</v>
      </c>
      <c r="AR1531" s="26">
        <f t="shared" si="656"/>
        <v>0</v>
      </c>
      <c r="AS1531" s="26">
        <f t="shared" si="657"/>
        <v>0</v>
      </c>
      <c r="AT1531" s="26">
        <f t="shared" si="658"/>
        <v>0</v>
      </c>
      <c r="AU1531" s="26">
        <f t="shared" si="659"/>
        <v>0</v>
      </c>
      <c r="AV1531" s="26">
        <f t="shared" si="660"/>
        <v>0</v>
      </c>
      <c r="AW1531" s="11" t="s">
        <v>653</v>
      </c>
      <c r="AX1531" s="11" t="str">
        <f>VLOOKUP(L1531,Group!$A$2:$B$1000,2,0)</f>
        <v>Enhancement</v>
      </c>
      <c r="AY1531" s="11">
        <f>IF(ISERROR(VLOOKUP(U1531,'ITWR Dump'!$A$2:$Y$5000,15,0)),0,(VLOOKUP('ILC Report'!U1531,'ITWR Dump'!$A$2:$Y$5000,15,0)))</f>
        <v>0</v>
      </c>
      <c r="AZ1531" s="11" t="str">
        <f t="shared" si="661"/>
        <v>No</v>
      </c>
      <c r="BA1531" s="11" t="str">
        <f t="shared" si="662"/>
        <v>BKI</v>
      </c>
      <c r="BB1531" s="11" t="str">
        <f t="shared" si="663"/>
        <v>EM</v>
      </c>
      <c r="BC1531" s="11" t="str">
        <f t="shared" si="664"/>
        <v>No</v>
      </c>
    </row>
    <row r="1532" spans="1:55" x14ac:dyDescent="0.3">
      <c r="A1532" s="11" t="s">
        <v>697</v>
      </c>
      <c r="B1532" s="11" t="s">
        <v>1889</v>
      </c>
      <c r="C1532" s="11" t="s">
        <v>542</v>
      </c>
      <c r="D1532" s="11" t="s">
        <v>2700</v>
      </c>
      <c r="E1532" s="38" t="s">
        <v>2901</v>
      </c>
      <c r="F1532" s="11">
        <v>4</v>
      </c>
      <c r="G1532" s="40" t="s">
        <v>218</v>
      </c>
      <c r="H1532" s="11" t="str">
        <f t="shared" si="646"/>
        <v>Regular</v>
      </c>
      <c r="I1532" s="11" t="str">
        <f t="shared" si="638"/>
        <v>INDIA</v>
      </c>
      <c r="J1532" s="11" t="str">
        <f>IF(ISERROR(VLOOKUP(C1532,'WI Vs ASM'!$B$2:$E$1000,4,0)),0,(VLOOKUP(C1532,'WI Vs ASM'!$B$2:$E$1000,4,0)))</f>
        <v>Offshore</v>
      </c>
      <c r="K1532" s="11" t="str">
        <f>IF(ISERROR(VLOOKUP(C1532,'WI Vs ASM'!$B$2:$F$1000,5,0)),0,(VLOOKUP(C1532,'WI Vs ASM'!$B$2:$F$1000,5,0)))</f>
        <v>02-Variable Billable</v>
      </c>
      <c r="L1532" s="11" t="str">
        <f>IF(ISERROR(VLOOKUP(C1532,'WI Vs ASM'!$B$2:$D$1000,3,0)),0,(VLOOKUP(C1532,'WI Vs ASM'!$B$2:$D$1000,3,0)))</f>
        <v>11-Enhancement Offshore</v>
      </c>
      <c r="M1532" s="11" t="str">
        <f>IF(ISERROR(VLOOKUP(C1532,'WI Vs ASM'!$B$2:$I$1000,8,0)),0,(VLOOKUP(C1532,'WI Vs ASM'!$B$2:$I$1000,8,0)))</f>
        <v>Prakash Varadachari</v>
      </c>
      <c r="N1532" s="11" t="str">
        <f>IF(ISERROR(VLOOKUP(C1532,'WI Vs ASM'!$B$2:$G$1000,6,0)),0,(VLOOKUP(C1532,'WI Vs ASM'!$B$2:$G$1000,6,0)))</f>
        <v>Data Archive</v>
      </c>
      <c r="O1532" s="11" t="str">
        <f>IF(ISERROR(VLOOKUP(C1532,'WI Vs ASM'!$B$2:$H$1000,7,0)),0,(VLOOKUP(C1532,'WI Vs ASM'!$B$2:$H$1000,7,0)))</f>
        <v>Central Functions</v>
      </c>
      <c r="P1532" s="11" t="str">
        <f t="shared" si="639"/>
        <v>May-17</v>
      </c>
      <c r="Q1532" s="11" t="str">
        <f t="shared" si="640"/>
        <v>Q2</v>
      </c>
      <c r="R1532" s="11" t="str">
        <f>IF(ISERROR(VLOOKUP(C1532,'WI Vs ASM'!$B$2:$J$1000,9,0)),0,(VLOOKUP(C1532,'WI Vs ASM'!$B$2:$J$1000,9,0)))</f>
        <v>Chandraprabha Palaniswamy</v>
      </c>
      <c r="S1532" s="11" t="str">
        <f>IF(ISERROR(VLOOKUP(C1532,'WI Vs ASM'!$B$2:$K$1000,10,0)),0,(VLOOKUP(C1532,'WI Vs ASM'!$B$2:$K$1000,10,0)))</f>
        <v>Linda J. Richardson</v>
      </c>
      <c r="T1532" s="11" t="str">
        <f>IF(ISERROR(VLOOKUP(C1532,'WI Vs ASM'!$B$2:$L$1000,11,0)),0,(VLOOKUP(C1532,'WI Vs ASM'!$B$2:$L$1000,11,0)))</f>
        <v>Crystal Romano</v>
      </c>
      <c r="U1532" s="11" t="str">
        <f t="shared" si="647"/>
        <v>WR736392</v>
      </c>
      <c r="V1532" s="11" t="str">
        <f t="shared" si="641"/>
        <v>No</v>
      </c>
      <c r="W1532" s="11" t="str">
        <f t="shared" si="642"/>
        <v>Yes</v>
      </c>
      <c r="X1532" s="11" t="str">
        <f t="shared" si="643"/>
        <v>No</v>
      </c>
      <c r="Y1532" s="11" t="str">
        <f t="shared" si="644"/>
        <v>No</v>
      </c>
      <c r="Z1532" s="11" t="str">
        <f t="shared" si="645"/>
        <v>No</v>
      </c>
      <c r="AA1532" s="11" t="str">
        <f t="shared" si="648"/>
        <v>No</v>
      </c>
      <c r="AB1532" s="11">
        <f>IF(ISERROR(VLOOKUP(U1532,'ITWR Dump'!$A$2:$Y$5000,24,0)),0,(VLOOKUP('ILC Report'!U1532,'ITWR Dump'!$A$2:$Y$5000,24,0)))</f>
        <v>0</v>
      </c>
      <c r="AC1532" s="11" t="str">
        <f t="shared" si="649"/>
        <v>No</v>
      </c>
      <c r="AD1532" s="11" t="str">
        <f t="shared" si="650"/>
        <v/>
      </c>
      <c r="AE1532" s="11">
        <f>IF(ISERROR(VLOOKUP(U1532,'ITWR Dump'!$A$2:$Y$5000,13,0)),0,(VLOOKUP(U1532,'ITWR Dump'!$A$2:$Y$5000,13,0)))</f>
        <v>0</v>
      </c>
      <c r="AF1532" s="11">
        <f>IF(ISERROR(VLOOKUP(U1532,'ITWR Dump'!$A$2:$Y$5000,11,0)),0,(VLOOKUP(U1532,'ITWR Dump'!$A$2:$Y$5000,11,0)))</f>
        <v>0</v>
      </c>
      <c r="AG1532" s="11">
        <f>IF(ISERROR(VLOOKUP(U1532,'ITWR Dump'!$A$2:$Y$5000,2,0)),0,(VLOOKUP(U1532,'ITWR Dump'!$A$2:$Y$5000,2,0)))</f>
        <v>0</v>
      </c>
      <c r="AH1532" s="11">
        <f>IF(ISERROR(VLOOKUP(U1532,'ITWR Dump'!$A$2:$Y$5000,14,0)),0,(VLOOKUP(U1532,'ITWR Dump'!$A$2:$Y$5000,14,0)))</f>
        <v>0</v>
      </c>
      <c r="AI1532" s="11" t="str">
        <f t="shared" si="651"/>
        <v>11-Enhancement Offshore</v>
      </c>
      <c r="AJ1532" s="11" t="str">
        <f t="shared" si="652"/>
        <v>Offshore</v>
      </c>
      <c r="AK1532" s="11" t="str">
        <f>IF(ISERROR(VLOOKUP(A1532,'Team Data'!$C$2:$U$213,17,0)),0,(VLOOKUP(A1532,'Team Data'!$C$2:$U$213,17,0)))</f>
        <v>MF PI and CF</v>
      </c>
      <c r="AL1532" s="11" t="str">
        <f t="shared" si="653"/>
        <v>2017-04-24</v>
      </c>
      <c r="AM1532" s="11">
        <f>IF(ISERROR(VLOOKUP(U1532,'ITWR Dump'!$A$2:$Y$5000,16,0)),0,(VLOOKUP(U1532,'ITWR Dump'!$A$2:$Y$5000,16,0)))</f>
        <v>0</v>
      </c>
      <c r="AN1532" s="11">
        <f>IF(ISERROR(VLOOKUP(U1532,'ITWR Dump'!$A$2:$Y$5000,18,0)),0,(VLOOKUP(U1532,'ITWR Dump'!$A$2:$Y$5000,18,0)))</f>
        <v>0</v>
      </c>
      <c r="AO1532" s="11">
        <f>IF(ISERROR(VLOOKUP(U1532,'ITWR Dump'!$A$2:$Y$5000,25,0)),0,(VLOOKUP('ILC Report'!U1532,'ITWR Dump'!$A$2:$Y$5000,25,0)))</f>
        <v>0</v>
      </c>
      <c r="AP1532" s="11">
        <f t="shared" si="654"/>
        <v>0</v>
      </c>
      <c r="AQ1532" s="26">
        <f t="shared" si="655"/>
        <v>0</v>
      </c>
      <c r="AR1532" s="26">
        <f t="shared" si="656"/>
        <v>0</v>
      </c>
      <c r="AS1532" s="26">
        <f t="shared" si="657"/>
        <v>0</v>
      </c>
      <c r="AT1532" s="26">
        <f t="shared" si="658"/>
        <v>0</v>
      </c>
      <c r="AU1532" s="26">
        <f t="shared" si="659"/>
        <v>0</v>
      </c>
      <c r="AV1532" s="26">
        <f t="shared" si="660"/>
        <v>0</v>
      </c>
      <c r="AW1532" s="11" t="s">
        <v>653</v>
      </c>
      <c r="AX1532" s="11" t="str">
        <f>VLOOKUP(L1532,Group!$A$2:$B$1000,2,0)</f>
        <v>Enhancement</v>
      </c>
      <c r="AY1532" s="11">
        <f>IF(ISERROR(VLOOKUP(U1532,'ITWR Dump'!$A$2:$Y$5000,15,0)),0,(VLOOKUP('ILC Report'!U1532,'ITWR Dump'!$A$2:$Y$5000,15,0)))</f>
        <v>0</v>
      </c>
      <c r="AZ1532" s="11" t="str">
        <f t="shared" si="661"/>
        <v>No</v>
      </c>
      <c r="BA1532" s="11" t="str">
        <f t="shared" si="662"/>
        <v>BKI</v>
      </c>
      <c r="BB1532" s="11" t="str">
        <f t="shared" si="663"/>
        <v>EM</v>
      </c>
      <c r="BC1532" s="11" t="str">
        <f t="shared" si="664"/>
        <v>No</v>
      </c>
    </row>
    <row r="1533" spans="1:55" x14ac:dyDescent="0.3">
      <c r="A1533" s="11" t="s">
        <v>697</v>
      </c>
      <c r="B1533" s="11" t="s">
        <v>1889</v>
      </c>
      <c r="C1533" s="11" t="s">
        <v>545</v>
      </c>
      <c r="D1533" s="11" t="s">
        <v>2694</v>
      </c>
      <c r="E1533" s="38" t="s">
        <v>2902</v>
      </c>
      <c r="F1533" s="11">
        <v>4</v>
      </c>
      <c r="G1533" s="40" t="s">
        <v>218</v>
      </c>
      <c r="H1533" s="11" t="str">
        <f t="shared" si="646"/>
        <v>Regular</v>
      </c>
      <c r="I1533" s="11" t="str">
        <f t="shared" si="638"/>
        <v>INDIA</v>
      </c>
      <c r="J1533" s="11" t="str">
        <f>IF(ISERROR(VLOOKUP(C1533,'WI Vs ASM'!$B$2:$E$1000,4,0)),0,(VLOOKUP(C1533,'WI Vs ASM'!$B$2:$E$1000,4,0)))</f>
        <v>Offshore</v>
      </c>
      <c r="K1533" s="11" t="str">
        <f>IF(ISERROR(VLOOKUP(C1533,'WI Vs ASM'!$B$2:$F$1000,5,0)),0,(VLOOKUP(C1533,'WI Vs ASM'!$B$2:$F$1000,5,0)))</f>
        <v>01-Fixed Price</v>
      </c>
      <c r="L1533" s="11" t="str">
        <f>IF(ISERROR(VLOOKUP(C1533,'WI Vs ASM'!$B$2:$D$1000,3,0)),0,(VLOOKUP(C1533,'WI Vs ASM'!$B$2:$D$1000,3,0)))</f>
        <v>01-Maintenance Offshore</v>
      </c>
      <c r="M1533" s="11" t="str">
        <f>IF(ISERROR(VLOOKUP(C1533,'WI Vs ASM'!$B$2:$I$1000,8,0)),0,(VLOOKUP(C1533,'WI Vs ASM'!$B$2:$I$1000,8,0)))</f>
        <v>Rahul Soman</v>
      </c>
      <c r="N1533" s="11" t="str">
        <f>IF(ISERROR(VLOOKUP(C1533,'WI Vs ASM'!$B$2:$G$1000,6,0)),0,(VLOOKUP(C1533,'WI Vs ASM'!$B$2:$G$1000,6,0)))</f>
        <v>Data Archive</v>
      </c>
      <c r="O1533" s="11" t="str">
        <f>IF(ISERROR(VLOOKUP(C1533,'WI Vs ASM'!$B$2:$H$1000,7,0)),0,(VLOOKUP(C1533,'WI Vs ASM'!$B$2:$H$1000,7,0)))</f>
        <v>Central Functions</v>
      </c>
      <c r="P1533" s="11" t="str">
        <f t="shared" si="639"/>
        <v>May-17</v>
      </c>
      <c r="Q1533" s="11" t="str">
        <f t="shared" si="640"/>
        <v>Q2</v>
      </c>
      <c r="R1533" s="11" t="str">
        <f>IF(ISERROR(VLOOKUP(C1533,'WI Vs ASM'!$B$2:$J$1000,9,0)),0,(VLOOKUP(C1533,'WI Vs ASM'!$B$2:$J$1000,9,0)))</f>
        <v>Jyothi Pai</v>
      </c>
      <c r="S1533" s="11" t="str">
        <f>IF(ISERROR(VLOOKUP(C1533,'WI Vs ASM'!$B$2:$K$1000,10,0)),0,(VLOOKUP(C1533,'WI Vs ASM'!$B$2:$K$1000,10,0)))</f>
        <v>Linda J. Richardson</v>
      </c>
      <c r="T1533" s="11" t="str">
        <f>IF(ISERROR(VLOOKUP(C1533,'WI Vs ASM'!$B$2:$L$1000,11,0)),0,(VLOOKUP(C1533,'WI Vs ASM'!$B$2:$L$1000,11,0)))</f>
        <v>Crystal Romano</v>
      </c>
      <c r="U1533" s="11" t="e">
        <f t="shared" si="647"/>
        <v>#VALUE!</v>
      </c>
      <c r="V1533" s="11" t="str">
        <f t="shared" si="641"/>
        <v>No</v>
      </c>
      <c r="W1533" s="11" t="str">
        <f t="shared" si="642"/>
        <v>Yes</v>
      </c>
      <c r="X1533" s="11" t="str">
        <f t="shared" si="643"/>
        <v>No</v>
      </c>
      <c r="Y1533" s="11" t="str">
        <f t="shared" si="644"/>
        <v>No</v>
      </c>
      <c r="Z1533" s="11" t="str">
        <f t="shared" si="645"/>
        <v>No</v>
      </c>
      <c r="AA1533" s="11" t="str">
        <f t="shared" si="648"/>
        <v>No</v>
      </c>
      <c r="AB1533" s="11">
        <f>IF(ISERROR(VLOOKUP(U1533,'ITWR Dump'!$A$2:$Y$5000,24,0)),0,(VLOOKUP('ILC Report'!U1533,'ITWR Dump'!$A$2:$Y$5000,24,0)))</f>
        <v>0</v>
      </c>
      <c r="AC1533" s="11" t="str">
        <f t="shared" si="649"/>
        <v>No</v>
      </c>
      <c r="AD1533" s="11" t="str">
        <f t="shared" si="650"/>
        <v/>
      </c>
      <c r="AE1533" s="11">
        <f>IF(ISERROR(VLOOKUP(U1533,'ITWR Dump'!$A$2:$Y$5000,13,0)),0,(VLOOKUP(U1533,'ITWR Dump'!$A$2:$Y$5000,13,0)))</f>
        <v>0</v>
      </c>
      <c r="AF1533" s="11">
        <f>IF(ISERROR(VLOOKUP(U1533,'ITWR Dump'!$A$2:$Y$5000,11,0)),0,(VLOOKUP(U1533,'ITWR Dump'!$A$2:$Y$5000,11,0)))</f>
        <v>0</v>
      </c>
      <c r="AG1533" s="11">
        <f>IF(ISERROR(VLOOKUP(U1533,'ITWR Dump'!$A$2:$Y$5000,2,0)),0,(VLOOKUP(U1533,'ITWR Dump'!$A$2:$Y$5000,2,0)))</f>
        <v>0</v>
      </c>
      <c r="AH1533" s="11">
        <f>IF(ISERROR(VLOOKUP(U1533,'ITWR Dump'!$A$2:$Y$5000,14,0)),0,(VLOOKUP(U1533,'ITWR Dump'!$A$2:$Y$5000,14,0)))</f>
        <v>0</v>
      </c>
      <c r="AI1533" s="11" t="str">
        <f t="shared" si="651"/>
        <v>01-Maintenance Offshore</v>
      </c>
      <c r="AJ1533" s="11" t="str">
        <f t="shared" si="652"/>
        <v>Offshore</v>
      </c>
      <c r="AK1533" s="11" t="str">
        <f>IF(ISERROR(VLOOKUP(A1533,'Team Data'!$C$2:$U$213,17,0)),0,(VLOOKUP(A1533,'Team Data'!$C$2:$U$213,17,0)))</f>
        <v>MF PI and CF</v>
      </c>
      <c r="AL1533" s="11" t="str">
        <f t="shared" si="653"/>
        <v>2017-04-24</v>
      </c>
      <c r="AM1533" s="11">
        <f>IF(ISERROR(VLOOKUP(U1533,'ITWR Dump'!$A$2:$Y$5000,16,0)),0,(VLOOKUP(U1533,'ITWR Dump'!$A$2:$Y$5000,16,0)))</f>
        <v>0</v>
      </c>
      <c r="AN1533" s="11">
        <f>IF(ISERROR(VLOOKUP(U1533,'ITWR Dump'!$A$2:$Y$5000,18,0)),0,(VLOOKUP(U1533,'ITWR Dump'!$A$2:$Y$5000,18,0)))</f>
        <v>0</v>
      </c>
      <c r="AO1533" s="11">
        <f>IF(ISERROR(VLOOKUP(U1533,'ITWR Dump'!$A$2:$Y$5000,25,0)),0,(VLOOKUP('ILC Report'!U1533,'ITWR Dump'!$A$2:$Y$5000,25,0)))</f>
        <v>0</v>
      </c>
      <c r="AP1533" s="11">
        <f t="shared" si="654"/>
        <v>0</v>
      </c>
      <c r="AQ1533" s="26">
        <f t="shared" si="655"/>
        <v>0</v>
      </c>
      <c r="AR1533" s="26">
        <f t="shared" si="656"/>
        <v>0</v>
      </c>
      <c r="AS1533" s="26">
        <f t="shared" si="657"/>
        <v>0</v>
      </c>
      <c r="AT1533" s="26">
        <f t="shared" si="658"/>
        <v>0</v>
      </c>
      <c r="AU1533" s="26">
        <f t="shared" si="659"/>
        <v>0</v>
      </c>
      <c r="AV1533" s="26">
        <f t="shared" si="660"/>
        <v>0</v>
      </c>
      <c r="AW1533" s="11" t="s">
        <v>653</v>
      </c>
      <c r="AX1533" s="11" t="str">
        <f>VLOOKUP(L1533,Group!$A$2:$B$1000,2,0)</f>
        <v>Maintenance</v>
      </c>
      <c r="AY1533" s="11">
        <f>IF(ISERROR(VLOOKUP(U1533,'ITWR Dump'!$A$2:$Y$5000,15,0)),0,(VLOOKUP('ILC Report'!U1533,'ITWR Dump'!$A$2:$Y$5000,15,0)))</f>
        <v>0</v>
      </c>
      <c r="AZ1533" s="11" t="str">
        <f t="shared" si="661"/>
        <v>No</v>
      </c>
      <c r="BA1533" s="11" t="str">
        <f t="shared" si="662"/>
        <v>BKI</v>
      </c>
      <c r="BB1533" s="11" t="str">
        <f t="shared" si="663"/>
        <v>MN</v>
      </c>
      <c r="BC1533" s="11" t="str">
        <f t="shared" si="664"/>
        <v>No</v>
      </c>
    </row>
    <row r="1534" spans="1:55" x14ac:dyDescent="0.3">
      <c r="A1534" s="11" t="s">
        <v>697</v>
      </c>
      <c r="B1534" s="11" t="s">
        <v>1889</v>
      </c>
      <c r="C1534" s="11" t="s">
        <v>543</v>
      </c>
      <c r="D1534" s="11" t="s">
        <v>2683</v>
      </c>
      <c r="E1534" s="38" t="s">
        <v>2902</v>
      </c>
      <c r="F1534" s="11">
        <v>18</v>
      </c>
      <c r="G1534" s="40" t="s">
        <v>218</v>
      </c>
      <c r="H1534" s="11" t="str">
        <f t="shared" si="646"/>
        <v>Regular</v>
      </c>
      <c r="I1534" s="11" t="str">
        <f t="shared" si="638"/>
        <v>INDIA</v>
      </c>
      <c r="J1534" s="11" t="str">
        <f>IF(ISERROR(VLOOKUP(C1534,'WI Vs ASM'!$B$2:$E$1000,4,0)),0,(VLOOKUP(C1534,'WI Vs ASM'!$B$2:$E$1000,4,0)))</f>
        <v>Offshore</v>
      </c>
      <c r="K1534" s="11" t="str">
        <f>IF(ISERROR(VLOOKUP(C1534,'WI Vs ASM'!$B$2:$F$1000,5,0)),0,(VLOOKUP(C1534,'WI Vs ASM'!$B$2:$F$1000,5,0)))</f>
        <v>09-NonBillable</v>
      </c>
      <c r="L1534" s="11" t="str">
        <f>IF(ISERROR(VLOOKUP(C1534,'WI Vs ASM'!$B$2:$D$1000,3,0)),0,(VLOOKUP(C1534,'WI Vs ASM'!$B$2:$D$1000,3,0)))</f>
        <v>54-Knowledge Transfer/Training Offshore</v>
      </c>
      <c r="M1534" s="11" t="str">
        <f>IF(ISERROR(VLOOKUP(C1534,'WI Vs ASM'!$B$2:$I$1000,8,0)),0,(VLOOKUP(C1534,'WI Vs ASM'!$B$2:$I$1000,8,0)))</f>
        <v>Prakash Varadachari</v>
      </c>
      <c r="N1534" s="11" t="str">
        <f>IF(ISERROR(VLOOKUP(C1534,'WI Vs ASM'!$B$2:$G$1000,6,0)),0,(VLOOKUP(C1534,'WI Vs ASM'!$B$2:$G$1000,6,0)))</f>
        <v>Data Archive</v>
      </c>
      <c r="O1534" s="11" t="str">
        <f>IF(ISERROR(VLOOKUP(C1534,'WI Vs ASM'!$B$2:$H$1000,7,0)),0,(VLOOKUP(C1534,'WI Vs ASM'!$B$2:$H$1000,7,0)))</f>
        <v>Central Functions</v>
      </c>
      <c r="P1534" s="11" t="str">
        <f t="shared" si="639"/>
        <v>May-17</v>
      </c>
      <c r="Q1534" s="11" t="str">
        <f t="shared" si="640"/>
        <v>Q2</v>
      </c>
      <c r="R1534" s="11" t="str">
        <f>IF(ISERROR(VLOOKUP(C1534,'WI Vs ASM'!$B$2:$J$1000,9,0)),0,(VLOOKUP(C1534,'WI Vs ASM'!$B$2:$J$1000,9,0)))</f>
        <v>Jyothi Pai</v>
      </c>
      <c r="S1534" s="11" t="str">
        <f>IF(ISERROR(VLOOKUP(C1534,'WI Vs ASM'!$B$2:$K$1000,10,0)),0,(VLOOKUP(C1534,'WI Vs ASM'!$B$2:$K$1000,10,0)))</f>
        <v>Linda J. Richardson</v>
      </c>
      <c r="T1534" s="11" t="str">
        <f>IF(ISERROR(VLOOKUP(C1534,'WI Vs ASM'!$B$2:$L$1000,11,0)),0,(VLOOKUP(C1534,'WI Vs ASM'!$B$2:$L$1000,11,0)))</f>
        <v>Crystal Romano</v>
      </c>
      <c r="U1534" s="11" t="e">
        <f t="shared" si="647"/>
        <v>#VALUE!</v>
      </c>
      <c r="V1534" s="11" t="str">
        <f t="shared" si="641"/>
        <v>No</v>
      </c>
      <c r="W1534" s="11" t="str">
        <f t="shared" si="642"/>
        <v>No</v>
      </c>
      <c r="X1534" s="11" t="str">
        <f t="shared" si="643"/>
        <v>No</v>
      </c>
      <c r="Y1534" s="11" t="str">
        <f t="shared" si="644"/>
        <v>No</v>
      </c>
      <c r="Z1534" s="11" t="str">
        <f t="shared" si="645"/>
        <v>No</v>
      </c>
      <c r="AA1534" s="11" t="str">
        <f t="shared" si="648"/>
        <v>No</v>
      </c>
      <c r="AB1534" s="11">
        <f>IF(ISERROR(VLOOKUP(U1534,'ITWR Dump'!$A$2:$Y$5000,24,0)),0,(VLOOKUP('ILC Report'!U1534,'ITWR Dump'!$A$2:$Y$5000,24,0)))</f>
        <v>0</v>
      </c>
      <c r="AC1534" s="11" t="str">
        <f t="shared" si="649"/>
        <v>No</v>
      </c>
      <c r="AD1534" s="11" t="str">
        <f t="shared" si="650"/>
        <v/>
      </c>
      <c r="AE1534" s="11">
        <f>IF(ISERROR(VLOOKUP(U1534,'ITWR Dump'!$A$2:$Y$5000,13,0)),0,(VLOOKUP(U1534,'ITWR Dump'!$A$2:$Y$5000,13,0)))</f>
        <v>0</v>
      </c>
      <c r="AF1534" s="11">
        <f>IF(ISERROR(VLOOKUP(U1534,'ITWR Dump'!$A$2:$Y$5000,11,0)),0,(VLOOKUP(U1534,'ITWR Dump'!$A$2:$Y$5000,11,0)))</f>
        <v>0</v>
      </c>
      <c r="AG1534" s="11">
        <f>IF(ISERROR(VLOOKUP(U1534,'ITWR Dump'!$A$2:$Y$5000,2,0)),0,(VLOOKUP(U1534,'ITWR Dump'!$A$2:$Y$5000,2,0)))</f>
        <v>0</v>
      </c>
      <c r="AH1534" s="11">
        <f>IF(ISERROR(VLOOKUP(U1534,'ITWR Dump'!$A$2:$Y$5000,14,0)),0,(VLOOKUP(U1534,'ITWR Dump'!$A$2:$Y$5000,14,0)))</f>
        <v>0</v>
      </c>
      <c r="AI1534" s="11" t="str">
        <f t="shared" si="651"/>
        <v>54-Knowledge Transfer/Training Offshore</v>
      </c>
      <c r="AJ1534" s="11" t="str">
        <f t="shared" si="652"/>
        <v>Offshore</v>
      </c>
      <c r="AK1534" s="11" t="str">
        <f>IF(ISERROR(VLOOKUP(A1534,'Team Data'!$C$2:$U$213,17,0)),0,(VLOOKUP(A1534,'Team Data'!$C$2:$U$213,17,0)))</f>
        <v>MF PI and CF</v>
      </c>
      <c r="AL1534" s="11" t="str">
        <f t="shared" si="653"/>
        <v>2017-04-24</v>
      </c>
      <c r="AM1534" s="11">
        <f>IF(ISERROR(VLOOKUP(U1534,'ITWR Dump'!$A$2:$Y$5000,16,0)),0,(VLOOKUP(U1534,'ITWR Dump'!$A$2:$Y$5000,16,0)))</f>
        <v>0</v>
      </c>
      <c r="AN1534" s="11">
        <f>IF(ISERROR(VLOOKUP(U1534,'ITWR Dump'!$A$2:$Y$5000,18,0)),0,(VLOOKUP(U1534,'ITWR Dump'!$A$2:$Y$5000,18,0)))</f>
        <v>0</v>
      </c>
      <c r="AO1534" s="11">
        <f>IF(ISERROR(VLOOKUP(U1534,'ITWR Dump'!$A$2:$Y$5000,25,0)),0,(VLOOKUP('ILC Report'!U1534,'ITWR Dump'!$A$2:$Y$5000,25,0)))</f>
        <v>0</v>
      </c>
      <c r="AP1534" s="11">
        <f t="shared" si="654"/>
        <v>0</v>
      </c>
      <c r="AQ1534" s="26">
        <f t="shared" si="655"/>
        <v>0</v>
      </c>
      <c r="AR1534" s="26">
        <f t="shared" si="656"/>
        <v>0</v>
      </c>
      <c r="AS1534" s="26">
        <f t="shared" si="657"/>
        <v>0</v>
      </c>
      <c r="AT1534" s="26">
        <f t="shared" si="658"/>
        <v>0</v>
      </c>
      <c r="AU1534" s="26">
        <f t="shared" si="659"/>
        <v>0</v>
      </c>
      <c r="AV1534" s="26">
        <f t="shared" si="660"/>
        <v>0</v>
      </c>
      <c r="AW1534" s="11" t="s">
        <v>653</v>
      </c>
      <c r="AX1534" s="11" t="str">
        <f>VLOOKUP(L1534,Group!$A$2:$B$1000,2,0)</f>
        <v>Maintenance</v>
      </c>
      <c r="AY1534" s="11">
        <f>IF(ISERROR(VLOOKUP(U1534,'ITWR Dump'!$A$2:$Y$5000,15,0)),0,(VLOOKUP('ILC Report'!U1534,'ITWR Dump'!$A$2:$Y$5000,15,0)))</f>
        <v>0</v>
      </c>
      <c r="AZ1534" s="11" t="str">
        <f t="shared" si="661"/>
        <v>No</v>
      </c>
      <c r="BA1534" s="11" t="str">
        <f t="shared" si="662"/>
        <v>BKI</v>
      </c>
      <c r="BB1534" s="11" t="str">
        <f t="shared" si="663"/>
        <v>KT</v>
      </c>
      <c r="BC1534" s="11" t="str">
        <f t="shared" si="664"/>
        <v>No</v>
      </c>
    </row>
    <row r="1535" spans="1:55" x14ac:dyDescent="0.3">
      <c r="A1535" s="11" t="s">
        <v>697</v>
      </c>
      <c r="B1535" s="11" t="s">
        <v>1889</v>
      </c>
      <c r="C1535" s="11" t="s">
        <v>545</v>
      </c>
      <c r="D1535" s="11" t="s">
        <v>2185</v>
      </c>
      <c r="E1535" s="38" t="s">
        <v>2902</v>
      </c>
      <c r="F1535" s="11">
        <v>1</v>
      </c>
      <c r="G1535" s="40" t="s">
        <v>218</v>
      </c>
      <c r="H1535" s="11" t="str">
        <f t="shared" si="646"/>
        <v>Regular</v>
      </c>
      <c r="I1535" s="11" t="str">
        <f t="shared" si="638"/>
        <v>INDIA</v>
      </c>
      <c r="J1535" s="11" t="str">
        <f>IF(ISERROR(VLOOKUP(C1535,'WI Vs ASM'!$B$2:$E$1000,4,0)),0,(VLOOKUP(C1535,'WI Vs ASM'!$B$2:$E$1000,4,0)))</f>
        <v>Offshore</v>
      </c>
      <c r="K1535" s="11" t="str">
        <f>IF(ISERROR(VLOOKUP(C1535,'WI Vs ASM'!$B$2:$F$1000,5,0)),0,(VLOOKUP(C1535,'WI Vs ASM'!$B$2:$F$1000,5,0)))</f>
        <v>01-Fixed Price</v>
      </c>
      <c r="L1535" s="11" t="str">
        <f>IF(ISERROR(VLOOKUP(C1535,'WI Vs ASM'!$B$2:$D$1000,3,0)),0,(VLOOKUP(C1535,'WI Vs ASM'!$B$2:$D$1000,3,0)))</f>
        <v>01-Maintenance Offshore</v>
      </c>
      <c r="M1535" s="11" t="str">
        <f>IF(ISERROR(VLOOKUP(C1535,'WI Vs ASM'!$B$2:$I$1000,8,0)),0,(VLOOKUP(C1535,'WI Vs ASM'!$B$2:$I$1000,8,0)))</f>
        <v>Rahul Soman</v>
      </c>
      <c r="N1535" s="11" t="str">
        <f>IF(ISERROR(VLOOKUP(C1535,'WI Vs ASM'!$B$2:$G$1000,6,0)),0,(VLOOKUP(C1535,'WI Vs ASM'!$B$2:$G$1000,6,0)))</f>
        <v>Data Archive</v>
      </c>
      <c r="O1535" s="11" t="str">
        <f>IF(ISERROR(VLOOKUP(C1535,'WI Vs ASM'!$B$2:$H$1000,7,0)),0,(VLOOKUP(C1535,'WI Vs ASM'!$B$2:$H$1000,7,0)))</f>
        <v>Central Functions</v>
      </c>
      <c r="P1535" s="11" t="str">
        <f t="shared" si="639"/>
        <v>May-17</v>
      </c>
      <c r="Q1535" s="11" t="str">
        <f t="shared" si="640"/>
        <v>Q2</v>
      </c>
      <c r="R1535" s="11" t="str">
        <f>IF(ISERROR(VLOOKUP(C1535,'WI Vs ASM'!$B$2:$J$1000,9,0)),0,(VLOOKUP(C1535,'WI Vs ASM'!$B$2:$J$1000,9,0)))</f>
        <v>Jyothi Pai</v>
      </c>
      <c r="S1535" s="11" t="str">
        <f>IF(ISERROR(VLOOKUP(C1535,'WI Vs ASM'!$B$2:$K$1000,10,0)),0,(VLOOKUP(C1535,'WI Vs ASM'!$B$2:$K$1000,10,0)))</f>
        <v>Linda J. Richardson</v>
      </c>
      <c r="T1535" s="11" t="str">
        <f>IF(ISERROR(VLOOKUP(C1535,'WI Vs ASM'!$B$2:$L$1000,11,0)),0,(VLOOKUP(C1535,'WI Vs ASM'!$B$2:$L$1000,11,0)))</f>
        <v>Crystal Romano</v>
      </c>
      <c r="U1535" s="11" t="e">
        <f t="shared" si="647"/>
        <v>#VALUE!</v>
      </c>
      <c r="V1535" s="11" t="str">
        <f t="shared" si="641"/>
        <v>No</v>
      </c>
      <c r="W1535" s="11" t="str">
        <f t="shared" si="642"/>
        <v>Yes</v>
      </c>
      <c r="X1535" s="11" t="str">
        <f t="shared" si="643"/>
        <v>No</v>
      </c>
      <c r="Y1535" s="11" t="str">
        <f t="shared" si="644"/>
        <v>No</v>
      </c>
      <c r="Z1535" s="11" t="str">
        <f t="shared" si="645"/>
        <v>No</v>
      </c>
      <c r="AA1535" s="11" t="str">
        <f t="shared" si="648"/>
        <v>No</v>
      </c>
      <c r="AB1535" s="11">
        <f>IF(ISERROR(VLOOKUP(U1535,'ITWR Dump'!$A$2:$Y$5000,24,0)),0,(VLOOKUP('ILC Report'!U1535,'ITWR Dump'!$A$2:$Y$5000,24,0)))</f>
        <v>0</v>
      </c>
      <c r="AC1535" s="11" t="str">
        <f t="shared" si="649"/>
        <v>No</v>
      </c>
      <c r="AD1535" s="11" t="str">
        <f t="shared" si="650"/>
        <v/>
      </c>
      <c r="AE1535" s="11">
        <f>IF(ISERROR(VLOOKUP(U1535,'ITWR Dump'!$A$2:$Y$5000,13,0)),0,(VLOOKUP(U1535,'ITWR Dump'!$A$2:$Y$5000,13,0)))</f>
        <v>0</v>
      </c>
      <c r="AF1535" s="11">
        <f>IF(ISERROR(VLOOKUP(U1535,'ITWR Dump'!$A$2:$Y$5000,11,0)),0,(VLOOKUP(U1535,'ITWR Dump'!$A$2:$Y$5000,11,0)))</f>
        <v>0</v>
      </c>
      <c r="AG1535" s="11">
        <f>IF(ISERROR(VLOOKUP(U1535,'ITWR Dump'!$A$2:$Y$5000,2,0)),0,(VLOOKUP(U1535,'ITWR Dump'!$A$2:$Y$5000,2,0)))</f>
        <v>0</v>
      </c>
      <c r="AH1535" s="11">
        <f>IF(ISERROR(VLOOKUP(U1535,'ITWR Dump'!$A$2:$Y$5000,14,0)),0,(VLOOKUP(U1535,'ITWR Dump'!$A$2:$Y$5000,14,0)))</f>
        <v>0</v>
      </c>
      <c r="AI1535" s="11" t="str">
        <f t="shared" si="651"/>
        <v>01-Maintenance Offshore</v>
      </c>
      <c r="AJ1535" s="11" t="str">
        <f t="shared" si="652"/>
        <v>Offshore</v>
      </c>
      <c r="AK1535" s="11" t="str">
        <f>IF(ISERROR(VLOOKUP(A1535,'Team Data'!$C$2:$U$213,17,0)),0,(VLOOKUP(A1535,'Team Data'!$C$2:$U$213,17,0)))</f>
        <v>MF PI and CF</v>
      </c>
      <c r="AL1535" s="11" t="str">
        <f t="shared" si="653"/>
        <v>2017-04-24</v>
      </c>
      <c r="AM1535" s="11">
        <f>IF(ISERROR(VLOOKUP(U1535,'ITWR Dump'!$A$2:$Y$5000,16,0)),0,(VLOOKUP(U1535,'ITWR Dump'!$A$2:$Y$5000,16,0)))</f>
        <v>0</v>
      </c>
      <c r="AN1535" s="11">
        <f>IF(ISERROR(VLOOKUP(U1535,'ITWR Dump'!$A$2:$Y$5000,18,0)),0,(VLOOKUP(U1535,'ITWR Dump'!$A$2:$Y$5000,18,0)))</f>
        <v>0</v>
      </c>
      <c r="AO1535" s="11">
        <f>IF(ISERROR(VLOOKUP(U1535,'ITWR Dump'!$A$2:$Y$5000,25,0)),0,(VLOOKUP('ILC Report'!U1535,'ITWR Dump'!$A$2:$Y$5000,25,0)))</f>
        <v>0</v>
      </c>
      <c r="AP1535" s="11">
        <f t="shared" si="654"/>
        <v>0</v>
      </c>
      <c r="AQ1535" s="26">
        <f t="shared" si="655"/>
        <v>0</v>
      </c>
      <c r="AR1535" s="26">
        <f t="shared" si="656"/>
        <v>0</v>
      </c>
      <c r="AS1535" s="26">
        <f t="shared" si="657"/>
        <v>0</v>
      </c>
      <c r="AT1535" s="26">
        <f t="shared" si="658"/>
        <v>0</v>
      </c>
      <c r="AU1535" s="26">
        <f t="shared" si="659"/>
        <v>0</v>
      </c>
      <c r="AV1535" s="26">
        <f t="shared" si="660"/>
        <v>0</v>
      </c>
      <c r="AW1535" s="11" t="s">
        <v>653</v>
      </c>
      <c r="AX1535" s="11" t="str">
        <f>VLOOKUP(L1535,Group!$A$2:$B$1000,2,0)</f>
        <v>Maintenance</v>
      </c>
      <c r="AY1535" s="11">
        <f>IF(ISERROR(VLOOKUP(U1535,'ITWR Dump'!$A$2:$Y$5000,15,0)),0,(VLOOKUP('ILC Report'!U1535,'ITWR Dump'!$A$2:$Y$5000,15,0)))</f>
        <v>0</v>
      </c>
      <c r="AZ1535" s="11" t="str">
        <f t="shared" si="661"/>
        <v>No</v>
      </c>
      <c r="BA1535" s="11" t="str">
        <f t="shared" si="662"/>
        <v>BKI</v>
      </c>
      <c r="BB1535" s="11" t="str">
        <f t="shared" si="663"/>
        <v>MN</v>
      </c>
      <c r="BC1535" s="11" t="str">
        <f t="shared" si="664"/>
        <v>No</v>
      </c>
    </row>
    <row r="1536" spans="1:55" x14ac:dyDescent="0.3">
      <c r="A1536" s="11" t="s">
        <v>697</v>
      </c>
      <c r="B1536" s="11" t="s">
        <v>1889</v>
      </c>
      <c r="C1536" s="11" t="s">
        <v>545</v>
      </c>
      <c r="D1536" s="11" t="s">
        <v>2701</v>
      </c>
      <c r="E1536" s="38" t="s">
        <v>2902</v>
      </c>
      <c r="F1536" s="11">
        <v>1</v>
      </c>
      <c r="G1536" s="40" t="s">
        <v>218</v>
      </c>
      <c r="H1536" s="11" t="str">
        <f t="shared" si="646"/>
        <v>Regular</v>
      </c>
      <c r="I1536" s="11" t="str">
        <f t="shared" si="638"/>
        <v>INDIA</v>
      </c>
      <c r="J1536" s="11" t="str">
        <f>IF(ISERROR(VLOOKUP(C1536,'WI Vs ASM'!$B$2:$E$1000,4,0)),0,(VLOOKUP(C1536,'WI Vs ASM'!$B$2:$E$1000,4,0)))</f>
        <v>Offshore</v>
      </c>
      <c r="K1536" s="11" t="str">
        <f>IF(ISERROR(VLOOKUP(C1536,'WI Vs ASM'!$B$2:$F$1000,5,0)),0,(VLOOKUP(C1536,'WI Vs ASM'!$B$2:$F$1000,5,0)))</f>
        <v>01-Fixed Price</v>
      </c>
      <c r="L1536" s="11" t="str">
        <f>IF(ISERROR(VLOOKUP(C1536,'WI Vs ASM'!$B$2:$D$1000,3,0)),0,(VLOOKUP(C1536,'WI Vs ASM'!$B$2:$D$1000,3,0)))</f>
        <v>01-Maintenance Offshore</v>
      </c>
      <c r="M1536" s="11" t="str">
        <f>IF(ISERROR(VLOOKUP(C1536,'WI Vs ASM'!$B$2:$I$1000,8,0)),0,(VLOOKUP(C1536,'WI Vs ASM'!$B$2:$I$1000,8,0)))</f>
        <v>Rahul Soman</v>
      </c>
      <c r="N1536" s="11" t="str">
        <f>IF(ISERROR(VLOOKUP(C1536,'WI Vs ASM'!$B$2:$G$1000,6,0)),0,(VLOOKUP(C1536,'WI Vs ASM'!$B$2:$G$1000,6,0)))</f>
        <v>Data Archive</v>
      </c>
      <c r="O1536" s="11" t="str">
        <f>IF(ISERROR(VLOOKUP(C1536,'WI Vs ASM'!$B$2:$H$1000,7,0)),0,(VLOOKUP(C1536,'WI Vs ASM'!$B$2:$H$1000,7,0)))</f>
        <v>Central Functions</v>
      </c>
      <c r="P1536" s="11" t="str">
        <f t="shared" si="639"/>
        <v>May-17</v>
      </c>
      <c r="Q1536" s="11" t="str">
        <f t="shared" si="640"/>
        <v>Q2</v>
      </c>
      <c r="R1536" s="11" t="str">
        <f>IF(ISERROR(VLOOKUP(C1536,'WI Vs ASM'!$B$2:$J$1000,9,0)),0,(VLOOKUP(C1536,'WI Vs ASM'!$B$2:$J$1000,9,0)))</f>
        <v>Jyothi Pai</v>
      </c>
      <c r="S1536" s="11" t="str">
        <f>IF(ISERROR(VLOOKUP(C1536,'WI Vs ASM'!$B$2:$K$1000,10,0)),0,(VLOOKUP(C1536,'WI Vs ASM'!$B$2:$K$1000,10,0)))</f>
        <v>Linda J. Richardson</v>
      </c>
      <c r="T1536" s="11" t="str">
        <f>IF(ISERROR(VLOOKUP(C1536,'WI Vs ASM'!$B$2:$L$1000,11,0)),0,(VLOOKUP(C1536,'WI Vs ASM'!$B$2:$L$1000,11,0)))</f>
        <v>Crystal Romano</v>
      </c>
      <c r="U1536" s="11" t="str">
        <f t="shared" si="647"/>
        <v>ENHC</v>
      </c>
      <c r="V1536" s="11" t="str">
        <f t="shared" si="641"/>
        <v>No</v>
      </c>
      <c r="W1536" s="11" t="str">
        <f t="shared" si="642"/>
        <v>Yes</v>
      </c>
      <c r="X1536" s="11" t="str">
        <f t="shared" si="643"/>
        <v>No</v>
      </c>
      <c r="Y1536" s="11" t="str">
        <f t="shared" si="644"/>
        <v>No</v>
      </c>
      <c r="Z1536" s="11" t="str">
        <f t="shared" si="645"/>
        <v>No</v>
      </c>
      <c r="AA1536" s="11" t="str">
        <f t="shared" si="648"/>
        <v>No</v>
      </c>
      <c r="AB1536" s="11">
        <f>IF(ISERROR(VLOOKUP(U1536,'ITWR Dump'!$A$2:$Y$5000,24,0)),0,(VLOOKUP('ILC Report'!U1536,'ITWR Dump'!$A$2:$Y$5000,24,0)))</f>
        <v>0</v>
      </c>
      <c r="AC1536" s="11" t="str">
        <f t="shared" si="649"/>
        <v>No</v>
      </c>
      <c r="AD1536" s="11" t="str">
        <f t="shared" si="650"/>
        <v/>
      </c>
      <c r="AE1536" s="11">
        <f>IF(ISERROR(VLOOKUP(U1536,'ITWR Dump'!$A$2:$Y$5000,13,0)),0,(VLOOKUP(U1536,'ITWR Dump'!$A$2:$Y$5000,13,0)))</f>
        <v>0</v>
      </c>
      <c r="AF1536" s="11">
        <f>IF(ISERROR(VLOOKUP(U1536,'ITWR Dump'!$A$2:$Y$5000,11,0)),0,(VLOOKUP(U1536,'ITWR Dump'!$A$2:$Y$5000,11,0)))</f>
        <v>0</v>
      </c>
      <c r="AG1536" s="11">
        <f>IF(ISERROR(VLOOKUP(U1536,'ITWR Dump'!$A$2:$Y$5000,2,0)),0,(VLOOKUP(U1536,'ITWR Dump'!$A$2:$Y$5000,2,0)))</f>
        <v>0</v>
      </c>
      <c r="AH1536" s="11">
        <f>IF(ISERROR(VLOOKUP(U1536,'ITWR Dump'!$A$2:$Y$5000,14,0)),0,(VLOOKUP(U1536,'ITWR Dump'!$A$2:$Y$5000,14,0)))</f>
        <v>0</v>
      </c>
      <c r="AI1536" s="11" t="str">
        <f t="shared" si="651"/>
        <v>01-Maintenance Offshore</v>
      </c>
      <c r="AJ1536" s="11" t="str">
        <f t="shared" si="652"/>
        <v>Offshore</v>
      </c>
      <c r="AK1536" s="11" t="str">
        <f>IF(ISERROR(VLOOKUP(A1536,'Team Data'!$C$2:$U$213,17,0)),0,(VLOOKUP(A1536,'Team Data'!$C$2:$U$213,17,0)))</f>
        <v>MF PI and CF</v>
      </c>
      <c r="AL1536" s="11" t="str">
        <f t="shared" si="653"/>
        <v>2017-04-24</v>
      </c>
      <c r="AM1536" s="11">
        <f>IF(ISERROR(VLOOKUP(U1536,'ITWR Dump'!$A$2:$Y$5000,16,0)),0,(VLOOKUP(U1536,'ITWR Dump'!$A$2:$Y$5000,16,0)))</f>
        <v>0</v>
      </c>
      <c r="AN1536" s="11">
        <f>IF(ISERROR(VLOOKUP(U1536,'ITWR Dump'!$A$2:$Y$5000,18,0)),0,(VLOOKUP(U1536,'ITWR Dump'!$A$2:$Y$5000,18,0)))</f>
        <v>0</v>
      </c>
      <c r="AO1536" s="11">
        <f>IF(ISERROR(VLOOKUP(U1536,'ITWR Dump'!$A$2:$Y$5000,25,0)),0,(VLOOKUP('ILC Report'!U1536,'ITWR Dump'!$A$2:$Y$5000,25,0)))</f>
        <v>0</v>
      </c>
      <c r="AP1536" s="11">
        <f t="shared" si="654"/>
        <v>0</v>
      </c>
      <c r="AQ1536" s="26">
        <f t="shared" si="655"/>
        <v>0</v>
      </c>
      <c r="AR1536" s="26">
        <f t="shared" si="656"/>
        <v>0</v>
      </c>
      <c r="AS1536" s="26">
        <f t="shared" si="657"/>
        <v>0</v>
      </c>
      <c r="AT1536" s="26">
        <f t="shared" si="658"/>
        <v>0</v>
      </c>
      <c r="AU1536" s="26">
        <f t="shared" si="659"/>
        <v>0</v>
      </c>
      <c r="AV1536" s="26">
        <f t="shared" si="660"/>
        <v>0</v>
      </c>
      <c r="AW1536" s="11" t="s">
        <v>653</v>
      </c>
      <c r="AX1536" s="11" t="str">
        <f>VLOOKUP(L1536,Group!$A$2:$B$1000,2,0)</f>
        <v>Maintenance</v>
      </c>
      <c r="AY1536" s="11">
        <f>IF(ISERROR(VLOOKUP(U1536,'ITWR Dump'!$A$2:$Y$5000,15,0)),0,(VLOOKUP('ILC Report'!U1536,'ITWR Dump'!$A$2:$Y$5000,15,0)))</f>
        <v>0</v>
      </c>
      <c r="AZ1536" s="11" t="str">
        <f t="shared" si="661"/>
        <v>No</v>
      </c>
      <c r="BA1536" s="11" t="str">
        <f t="shared" si="662"/>
        <v>BKI</v>
      </c>
      <c r="BB1536" s="11" t="str">
        <f t="shared" si="663"/>
        <v>MN</v>
      </c>
      <c r="BC1536" s="11" t="str">
        <f t="shared" si="664"/>
        <v>No</v>
      </c>
    </row>
    <row r="1537" spans="1:55" x14ac:dyDescent="0.3">
      <c r="A1537" s="11" t="s">
        <v>697</v>
      </c>
      <c r="B1537" s="11" t="s">
        <v>1889</v>
      </c>
      <c r="C1537" s="11" t="s">
        <v>545</v>
      </c>
      <c r="D1537" s="11" t="s">
        <v>2684</v>
      </c>
      <c r="E1537" s="38" t="s">
        <v>2902</v>
      </c>
      <c r="F1537" s="11">
        <v>5</v>
      </c>
      <c r="G1537" s="40" t="s">
        <v>218</v>
      </c>
      <c r="H1537" s="11" t="str">
        <f t="shared" si="646"/>
        <v>Regular</v>
      </c>
      <c r="I1537" s="11" t="str">
        <f t="shared" si="638"/>
        <v>INDIA</v>
      </c>
      <c r="J1537" s="11" t="str">
        <f>IF(ISERROR(VLOOKUP(C1537,'WI Vs ASM'!$B$2:$E$1000,4,0)),0,(VLOOKUP(C1537,'WI Vs ASM'!$B$2:$E$1000,4,0)))</f>
        <v>Offshore</v>
      </c>
      <c r="K1537" s="11" t="str">
        <f>IF(ISERROR(VLOOKUP(C1537,'WI Vs ASM'!$B$2:$F$1000,5,0)),0,(VLOOKUP(C1537,'WI Vs ASM'!$B$2:$F$1000,5,0)))</f>
        <v>01-Fixed Price</v>
      </c>
      <c r="L1537" s="11" t="str">
        <f>IF(ISERROR(VLOOKUP(C1537,'WI Vs ASM'!$B$2:$D$1000,3,0)),0,(VLOOKUP(C1537,'WI Vs ASM'!$B$2:$D$1000,3,0)))</f>
        <v>01-Maintenance Offshore</v>
      </c>
      <c r="M1537" s="11" t="str">
        <f>IF(ISERROR(VLOOKUP(C1537,'WI Vs ASM'!$B$2:$I$1000,8,0)),0,(VLOOKUP(C1537,'WI Vs ASM'!$B$2:$I$1000,8,0)))</f>
        <v>Rahul Soman</v>
      </c>
      <c r="N1537" s="11" t="str">
        <f>IF(ISERROR(VLOOKUP(C1537,'WI Vs ASM'!$B$2:$G$1000,6,0)),0,(VLOOKUP(C1537,'WI Vs ASM'!$B$2:$G$1000,6,0)))</f>
        <v>Data Archive</v>
      </c>
      <c r="O1537" s="11" t="str">
        <f>IF(ISERROR(VLOOKUP(C1537,'WI Vs ASM'!$B$2:$H$1000,7,0)),0,(VLOOKUP(C1537,'WI Vs ASM'!$B$2:$H$1000,7,0)))</f>
        <v>Central Functions</v>
      </c>
      <c r="P1537" s="11" t="str">
        <f t="shared" si="639"/>
        <v>May-17</v>
      </c>
      <c r="Q1537" s="11" t="str">
        <f t="shared" si="640"/>
        <v>Q2</v>
      </c>
      <c r="R1537" s="11" t="str">
        <f>IF(ISERROR(VLOOKUP(C1537,'WI Vs ASM'!$B$2:$J$1000,9,0)),0,(VLOOKUP(C1537,'WI Vs ASM'!$B$2:$J$1000,9,0)))</f>
        <v>Jyothi Pai</v>
      </c>
      <c r="S1537" s="11" t="str">
        <f>IF(ISERROR(VLOOKUP(C1537,'WI Vs ASM'!$B$2:$K$1000,10,0)),0,(VLOOKUP(C1537,'WI Vs ASM'!$B$2:$K$1000,10,0)))</f>
        <v>Linda J. Richardson</v>
      </c>
      <c r="T1537" s="11" t="str">
        <f>IF(ISERROR(VLOOKUP(C1537,'WI Vs ASM'!$B$2:$L$1000,11,0)),0,(VLOOKUP(C1537,'WI Vs ASM'!$B$2:$L$1000,11,0)))</f>
        <v>Crystal Romano</v>
      </c>
      <c r="U1537" s="11" t="str">
        <f t="shared" si="647"/>
        <v>WR REVIE</v>
      </c>
      <c r="V1537" s="11" t="str">
        <f t="shared" si="641"/>
        <v>No</v>
      </c>
      <c r="W1537" s="11" t="str">
        <f t="shared" si="642"/>
        <v>Yes</v>
      </c>
      <c r="X1537" s="11" t="str">
        <f t="shared" si="643"/>
        <v>No</v>
      </c>
      <c r="Y1537" s="11" t="str">
        <f t="shared" si="644"/>
        <v>No</v>
      </c>
      <c r="Z1537" s="11" t="str">
        <f t="shared" si="645"/>
        <v>No</v>
      </c>
      <c r="AA1537" s="11" t="str">
        <f t="shared" si="648"/>
        <v>No</v>
      </c>
      <c r="AB1537" s="11">
        <f>IF(ISERROR(VLOOKUP(U1537,'ITWR Dump'!$A$2:$Y$5000,24,0)),0,(VLOOKUP('ILC Report'!U1537,'ITWR Dump'!$A$2:$Y$5000,24,0)))</f>
        <v>0</v>
      </c>
      <c r="AC1537" s="11" t="str">
        <f t="shared" si="649"/>
        <v>No</v>
      </c>
      <c r="AD1537" s="11" t="str">
        <f t="shared" si="650"/>
        <v/>
      </c>
      <c r="AE1537" s="11">
        <f>IF(ISERROR(VLOOKUP(U1537,'ITWR Dump'!$A$2:$Y$5000,13,0)),0,(VLOOKUP(U1537,'ITWR Dump'!$A$2:$Y$5000,13,0)))</f>
        <v>0</v>
      </c>
      <c r="AF1537" s="11">
        <f>IF(ISERROR(VLOOKUP(U1537,'ITWR Dump'!$A$2:$Y$5000,11,0)),0,(VLOOKUP(U1537,'ITWR Dump'!$A$2:$Y$5000,11,0)))</f>
        <v>0</v>
      </c>
      <c r="AG1537" s="11">
        <f>IF(ISERROR(VLOOKUP(U1537,'ITWR Dump'!$A$2:$Y$5000,2,0)),0,(VLOOKUP(U1537,'ITWR Dump'!$A$2:$Y$5000,2,0)))</f>
        <v>0</v>
      </c>
      <c r="AH1537" s="11">
        <f>IF(ISERROR(VLOOKUP(U1537,'ITWR Dump'!$A$2:$Y$5000,14,0)),0,(VLOOKUP(U1537,'ITWR Dump'!$A$2:$Y$5000,14,0)))</f>
        <v>0</v>
      </c>
      <c r="AI1537" s="11" t="str">
        <f t="shared" si="651"/>
        <v>01-Maintenance Offshore</v>
      </c>
      <c r="AJ1537" s="11" t="str">
        <f t="shared" si="652"/>
        <v>Offshore</v>
      </c>
      <c r="AK1537" s="11" t="str">
        <f>IF(ISERROR(VLOOKUP(A1537,'Team Data'!$C$2:$U$213,17,0)),0,(VLOOKUP(A1537,'Team Data'!$C$2:$U$213,17,0)))</f>
        <v>MF PI and CF</v>
      </c>
      <c r="AL1537" s="11" t="str">
        <f t="shared" si="653"/>
        <v>2017-04-24</v>
      </c>
      <c r="AM1537" s="11">
        <f>IF(ISERROR(VLOOKUP(U1537,'ITWR Dump'!$A$2:$Y$5000,16,0)),0,(VLOOKUP(U1537,'ITWR Dump'!$A$2:$Y$5000,16,0)))</f>
        <v>0</v>
      </c>
      <c r="AN1537" s="11">
        <f>IF(ISERROR(VLOOKUP(U1537,'ITWR Dump'!$A$2:$Y$5000,18,0)),0,(VLOOKUP(U1537,'ITWR Dump'!$A$2:$Y$5000,18,0)))</f>
        <v>0</v>
      </c>
      <c r="AO1537" s="11">
        <f>IF(ISERROR(VLOOKUP(U1537,'ITWR Dump'!$A$2:$Y$5000,25,0)),0,(VLOOKUP('ILC Report'!U1537,'ITWR Dump'!$A$2:$Y$5000,25,0)))</f>
        <v>0</v>
      </c>
      <c r="AP1537" s="11">
        <f t="shared" si="654"/>
        <v>0</v>
      </c>
      <c r="AQ1537" s="26">
        <f t="shared" si="655"/>
        <v>0</v>
      </c>
      <c r="AR1537" s="26">
        <f t="shared" si="656"/>
        <v>0</v>
      </c>
      <c r="AS1537" s="26">
        <f t="shared" si="657"/>
        <v>0</v>
      </c>
      <c r="AT1537" s="26">
        <f t="shared" si="658"/>
        <v>0</v>
      </c>
      <c r="AU1537" s="26">
        <f t="shared" si="659"/>
        <v>0</v>
      </c>
      <c r="AV1537" s="26">
        <f t="shared" si="660"/>
        <v>0</v>
      </c>
      <c r="AW1537" s="11" t="s">
        <v>653</v>
      </c>
      <c r="AX1537" s="11" t="str">
        <f>VLOOKUP(L1537,Group!$A$2:$B$1000,2,0)</f>
        <v>Maintenance</v>
      </c>
      <c r="AY1537" s="11">
        <f>IF(ISERROR(VLOOKUP(U1537,'ITWR Dump'!$A$2:$Y$5000,15,0)),0,(VLOOKUP('ILC Report'!U1537,'ITWR Dump'!$A$2:$Y$5000,15,0)))</f>
        <v>0</v>
      </c>
      <c r="AZ1537" s="11" t="str">
        <f t="shared" si="661"/>
        <v>No</v>
      </c>
      <c r="BA1537" s="11" t="str">
        <f t="shared" si="662"/>
        <v>BKI</v>
      </c>
      <c r="BB1537" s="11" t="str">
        <f t="shared" si="663"/>
        <v>MN</v>
      </c>
      <c r="BC1537" s="11" t="str">
        <f t="shared" si="664"/>
        <v>No</v>
      </c>
    </row>
    <row r="1538" spans="1:55" x14ac:dyDescent="0.3">
      <c r="A1538" s="11" t="s">
        <v>697</v>
      </c>
      <c r="B1538" s="11" t="s">
        <v>1889</v>
      </c>
      <c r="C1538" s="11" t="s">
        <v>542</v>
      </c>
      <c r="D1538" s="11" t="s">
        <v>2702</v>
      </c>
      <c r="E1538" s="38" t="s">
        <v>2902</v>
      </c>
      <c r="F1538" s="11">
        <v>8</v>
      </c>
      <c r="G1538" s="40" t="s">
        <v>218</v>
      </c>
      <c r="H1538" s="11" t="str">
        <f t="shared" si="646"/>
        <v>Regular</v>
      </c>
      <c r="I1538" s="11" t="str">
        <f t="shared" ref="I1538:I1601" si="665">Locationdetails(J1538)</f>
        <v>INDIA</v>
      </c>
      <c r="J1538" s="11" t="str">
        <f>IF(ISERROR(VLOOKUP(C1538,'WI Vs ASM'!$B$2:$E$1000,4,0)),0,(VLOOKUP(C1538,'WI Vs ASM'!$B$2:$E$1000,4,0)))</f>
        <v>Offshore</v>
      </c>
      <c r="K1538" s="11" t="str">
        <f>IF(ISERROR(VLOOKUP(C1538,'WI Vs ASM'!$B$2:$F$1000,5,0)),0,(VLOOKUP(C1538,'WI Vs ASM'!$B$2:$F$1000,5,0)))</f>
        <v>02-Variable Billable</v>
      </c>
      <c r="L1538" s="11" t="str">
        <f>IF(ISERROR(VLOOKUP(C1538,'WI Vs ASM'!$B$2:$D$1000,3,0)),0,(VLOOKUP(C1538,'WI Vs ASM'!$B$2:$D$1000,3,0)))</f>
        <v>11-Enhancement Offshore</v>
      </c>
      <c r="M1538" s="11" t="str">
        <f>IF(ISERROR(VLOOKUP(C1538,'WI Vs ASM'!$B$2:$I$1000,8,0)),0,(VLOOKUP(C1538,'WI Vs ASM'!$B$2:$I$1000,8,0)))</f>
        <v>Prakash Varadachari</v>
      </c>
      <c r="N1538" s="11" t="str">
        <f>IF(ISERROR(VLOOKUP(C1538,'WI Vs ASM'!$B$2:$G$1000,6,0)),0,(VLOOKUP(C1538,'WI Vs ASM'!$B$2:$G$1000,6,0)))</f>
        <v>Data Archive</v>
      </c>
      <c r="O1538" s="11" t="str">
        <f>IF(ISERROR(VLOOKUP(C1538,'WI Vs ASM'!$B$2:$H$1000,7,0)),0,(VLOOKUP(C1538,'WI Vs ASM'!$B$2:$H$1000,7,0)))</f>
        <v>Central Functions</v>
      </c>
      <c r="P1538" s="11" t="str">
        <f t="shared" ref="P1538:P1601" si="666">TEXT(E1538,"MMM-YY")</f>
        <v>May-17</v>
      </c>
      <c r="Q1538" s="11" t="str">
        <f t="shared" ref="Q1538:Q1601" si="667">Quarterdetails(P1538)</f>
        <v>Q2</v>
      </c>
      <c r="R1538" s="11" t="str">
        <f>IF(ISERROR(VLOOKUP(C1538,'WI Vs ASM'!$B$2:$J$1000,9,0)),0,(VLOOKUP(C1538,'WI Vs ASM'!$B$2:$J$1000,9,0)))</f>
        <v>Chandraprabha Palaniswamy</v>
      </c>
      <c r="S1538" s="11" t="str">
        <f>IF(ISERROR(VLOOKUP(C1538,'WI Vs ASM'!$B$2:$K$1000,10,0)),0,(VLOOKUP(C1538,'WI Vs ASM'!$B$2:$K$1000,10,0)))</f>
        <v>Linda J. Richardson</v>
      </c>
      <c r="T1538" s="11" t="str">
        <f>IF(ISERROR(VLOOKUP(C1538,'WI Vs ASM'!$B$2:$L$1000,11,0)),0,(VLOOKUP(C1538,'WI Vs ASM'!$B$2:$L$1000,11,0)))</f>
        <v>Crystal Romano</v>
      </c>
      <c r="U1538" s="11" t="str">
        <f t="shared" si="647"/>
        <v>WR736392</v>
      </c>
      <c r="V1538" s="11" t="str">
        <f t="shared" ref="V1538:V1601" si="668">IF(OR(AP1538=1,AQ1538=1,AR1538=1,AS1538=1,AT1538=1,AU1538=1,AV1538=1),"Yes","No")</f>
        <v>No</v>
      </c>
      <c r="W1538" s="11" t="str">
        <f t="shared" ref="W1538:W1601" si="669">IF(V1538&lt;&gt;"Yes",IF(AND(K1538&lt;&gt;"09-NonBillable"),"Yes","No"),"No")</f>
        <v>Yes</v>
      </c>
      <c r="X1538" s="11" t="str">
        <f t="shared" ref="X1538:X1601" si="670">IF(ISERROR(IF(OR(RIGHT(C1538,2)="LB",(RIGHT(C1538,2)="MG"),(C1538="WAFCOGEN")),"Yes","No")),"No",(IF(OR(RIGHT(C1538,2)="LB",(RIGHT(C1538,2)="MG"),(C1538="WAFCOGEN")),"Yes","No")))</f>
        <v>No</v>
      </c>
      <c r="Y1538" s="11" t="str">
        <f t="shared" ref="Y1538:Y1601" si="671">CTCdetails(AE1538)</f>
        <v>No</v>
      </c>
      <c r="Z1538" s="11" t="str">
        <f t="shared" ref="Z1538:Z1601" si="672">Ignitedetails(C1538)</f>
        <v>No</v>
      </c>
      <c r="AA1538" s="11" t="str">
        <f t="shared" si="648"/>
        <v>No</v>
      </c>
      <c r="AB1538" s="11">
        <f>IF(ISERROR(VLOOKUP(U1538,'ITWR Dump'!$A$2:$Y$5000,24,0)),0,(VLOOKUP('ILC Report'!U1538,'ITWR Dump'!$A$2:$Y$5000,24,0)))</f>
        <v>0</v>
      </c>
      <c r="AC1538" s="11" t="str">
        <f t="shared" si="649"/>
        <v>No</v>
      </c>
      <c r="AD1538" s="11" t="str">
        <f t="shared" si="650"/>
        <v/>
      </c>
      <c r="AE1538" s="11">
        <f>IF(ISERROR(VLOOKUP(U1538,'ITWR Dump'!$A$2:$Y$5000,13,0)),0,(VLOOKUP(U1538,'ITWR Dump'!$A$2:$Y$5000,13,0)))</f>
        <v>0</v>
      </c>
      <c r="AF1538" s="11">
        <f>IF(ISERROR(VLOOKUP(U1538,'ITWR Dump'!$A$2:$Y$5000,11,0)),0,(VLOOKUP(U1538,'ITWR Dump'!$A$2:$Y$5000,11,0)))</f>
        <v>0</v>
      </c>
      <c r="AG1538" s="11">
        <f>IF(ISERROR(VLOOKUP(U1538,'ITWR Dump'!$A$2:$Y$5000,2,0)),0,(VLOOKUP(U1538,'ITWR Dump'!$A$2:$Y$5000,2,0)))</f>
        <v>0</v>
      </c>
      <c r="AH1538" s="11">
        <f>IF(ISERROR(VLOOKUP(U1538,'ITWR Dump'!$A$2:$Y$5000,14,0)),0,(VLOOKUP(U1538,'ITWR Dump'!$A$2:$Y$5000,14,0)))</f>
        <v>0</v>
      </c>
      <c r="AI1538" s="11" t="str">
        <f t="shared" si="651"/>
        <v>11-Enhancement Offshore</v>
      </c>
      <c r="AJ1538" s="11" t="str">
        <f t="shared" si="652"/>
        <v>Offshore</v>
      </c>
      <c r="AK1538" s="11" t="str">
        <f>IF(ISERROR(VLOOKUP(A1538,'Team Data'!$C$2:$U$213,17,0)),0,(VLOOKUP(A1538,'Team Data'!$C$2:$U$213,17,0)))</f>
        <v>MF PI and CF</v>
      </c>
      <c r="AL1538" s="11" t="str">
        <f t="shared" si="653"/>
        <v>2017-04-24</v>
      </c>
      <c r="AM1538" s="11">
        <f>IF(ISERROR(VLOOKUP(U1538,'ITWR Dump'!$A$2:$Y$5000,16,0)),0,(VLOOKUP(U1538,'ITWR Dump'!$A$2:$Y$5000,16,0)))</f>
        <v>0</v>
      </c>
      <c r="AN1538" s="11">
        <f>IF(ISERROR(VLOOKUP(U1538,'ITWR Dump'!$A$2:$Y$5000,18,0)),0,(VLOOKUP(U1538,'ITWR Dump'!$A$2:$Y$5000,18,0)))</f>
        <v>0</v>
      </c>
      <c r="AO1538" s="11">
        <f>IF(ISERROR(VLOOKUP(U1538,'ITWR Dump'!$A$2:$Y$5000,25,0)),0,(VLOOKUP('ILC Report'!U1538,'ITWR Dump'!$A$2:$Y$5000,25,0)))</f>
        <v>0</v>
      </c>
      <c r="AP1538" s="11">
        <f t="shared" si="654"/>
        <v>0</v>
      </c>
      <c r="AQ1538" s="26">
        <f t="shared" si="655"/>
        <v>0</v>
      </c>
      <c r="AR1538" s="26">
        <f t="shared" si="656"/>
        <v>0</v>
      </c>
      <c r="AS1538" s="26">
        <f t="shared" si="657"/>
        <v>0</v>
      </c>
      <c r="AT1538" s="26">
        <f t="shared" si="658"/>
        <v>0</v>
      </c>
      <c r="AU1538" s="26">
        <f t="shared" si="659"/>
        <v>0</v>
      </c>
      <c r="AV1538" s="26">
        <f t="shared" si="660"/>
        <v>0</v>
      </c>
      <c r="AW1538" s="11" t="s">
        <v>653</v>
      </c>
      <c r="AX1538" s="11" t="str">
        <f>VLOOKUP(L1538,Group!$A$2:$B$1000,2,0)</f>
        <v>Enhancement</v>
      </c>
      <c r="AY1538" s="11">
        <f>IF(ISERROR(VLOOKUP(U1538,'ITWR Dump'!$A$2:$Y$5000,15,0)),0,(VLOOKUP('ILC Report'!U1538,'ITWR Dump'!$A$2:$Y$5000,15,0)))</f>
        <v>0</v>
      </c>
      <c r="AZ1538" s="11" t="str">
        <f t="shared" si="661"/>
        <v>No</v>
      </c>
      <c r="BA1538" s="11" t="str">
        <f t="shared" si="662"/>
        <v>BKI</v>
      </c>
      <c r="BB1538" s="11" t="str">
        <f t="shared" si="663"/>
        <v>EM</v>
      </c>
      <c r="BC1538" s="11" t="str">
        <f t="shared" si="664"/>
        <v>No</v>
      </c>
    </row>
    <row r="1539" spans="1:55" x14ac:dyDescent="0.3">
      <c r="A1539" s="11" t="s">
        <v>697</v>
      </c>
      <c r="B1539" s="11" t="s">
        <v>1889</v>
      </c>
      <c r="C1539" s="11" t="s">
        <v>542</v>
      </c>
      <c r="D1539" s="11" t="s">
        <v>2703</v>
      </c>
      <c r="E1539" s="38" t="s">
        <v>2902</v>
      </c>
      <c r="F1539" s="11">
        <v>8</v>
      </c>
      <c r="G1539" s="40" t="s">
        <v>218</v>
      </c>
      <c r="H1539" s="11" t="str">
        <f t="shared" ref="H1539:H1602" si="673">Shiftdetails($G1539)</f>
        <v>Regular</v>
      </c>
      <c r="I1539" s="11" t="str">
        <f t="shared" si="665"/>
        <v>INDIA</v>
      </c>
      <c r="J1539" s="11" t="str">
        <f>IF(ISERROR(VLOOKUP(C1539,'WI Vs ASM'!$B$2:$E$1000,4,0)),0,(VLOOKUP(C1539,'WI Vs ASM'!$B$2:$E$1000,4,0)))</f>
        <v>Offshore</v>
      </c>
      <c r="K1539" s="11" t="str">
        <f>IF(ISERROR(VLOOKUP(C1539,'WI Vs ASM'!$B$2:$F$1000,5,0)),0,(VLOOKUP(C1539,'WI Vs ASM'!$B$2:$F$1000,5,0)))</f>
        <v>02-Variable Billable</v>
      </c>
      <c r="L1539" s="11" t="str">
        <f>IF(ISERROR(VLOOKUP(C1539,'WI Vs ASM'!$B$2:$D$1000,3,0)),0,(VLOOKUP(C1539,'WI Vs ASM'!$B$2:$D$1000,3,0)))</f>
        <v>11-Enhancement Offshore</v>
      </c>
      <c r="M1539" s="11" t="str">
        <f>IF(ISERROR(VLOOKUP(C1539,'WI Vs ASM'!$B$2:$I$1000,8,0)),0,(VLOOKUP(C1539,'WI Vs ASM'!$B$2:$I$1000,8,0)))</f>
        <v>Prakash Varadachari</v>
      </c>
      <c r="N1539" s="11" t="str">
        <f>IF(ISERROR(VLOOKUP(C1539,'WI Vs ASM'!$B$2:$G$1000,6,0)),0,(VLOOKUP(C1539,'WI Vs ASM'!$B$2:$G$1000,6,0)))</f>
        <v>Data Archive</v>
      </c>
      <c r="O1539" s="11" t="str">
        <f>IF(ISERROR(VLOOKUP(C1539,'WI Vs ASM'!$B$2:$H$1000,7,0)),0,(VLOOKUP(C1539,'WI Vs ASM'!$B$2:$H$1000,7,0)))</f>
        <v>Central Functions</v>
      </c>
      <c r="P1539" s="11" t="str">
        <f t="shared" si="666"/>
        <v>May-17</v>
      </c>
      <c r="Q1539" s="11" t="str">
        <f t="shared" si="667"/>
        <v>Q2</v>
      </c>
      <c r="R1539" s="11" t="str">
        <f>IF(ISERROR(VLOOKUP(C1539,'WI Vs ASM'!$B$2:$J$1000,9,0)),0,(VLOOKUP(C1539,'WI Vs ASM'!$B$2:$J$1000,9,0)))</f>
        <v>Chandraprabha Palaniswamy</v>
      </c>
      <c r="S1539" s="11" t="str">
        <f>IF(ISERROR(VLOOKUP(C1539,'WI Vs ASM'!$B$2:$K$1000,10,0)),0,(VLOOKUP(C1539,'WI Vs ASM'!$B$2:$K$1000,10,0)))</f>
        <v>Linda J. Richardson</v>
      </c>
      <c r="T1539" s="11" t="str">
        <f>IF(ISERROR(VLOOKUP(C1539,'WI Vs ASM'!$B$2:$L$1000,11,0)),0,(VLOOKUP(C1539,'WI Vs ASM'!$B$2:$L$1000,11,0)))</f>
        <v>Crystal Romano</v>
      </c>
      <c r="U1539" s="11" t="str">
        <f t="shared" ref="U1539:U1602" si="674">IF(ISERROR(MID((UPPER(D1539)),(FIND("WR",(UPPER(D1539)),1)),8)),MID((UPPER(D1539)),(FIND("ENH",(UPPER(D1539)),1)),9),MID((UPPER(D1539)),(FIND("WR",(UPPER(D1539)),1)),8))</f>
        <v>WR736392</v>
      </c>
      <c r="V1539" s="11" t="str">
        <f t="shared" si="668"/>
        <v>No</v>
      </c>
      <c r="W1539" s="11" t="str">
        <f t="shared" si="669"/>
        <v>Yes</v>
      </c>
      <c r="X1539" s="11" t="str">
        <f t="shared" si="670"/>
        <v>No</v>
      </c>
      <c r="Y1539" s="11" t="str">
        <f t="shared" si="671"/>
        <v>No</v>
      </c>
      <c r="Z1539" s="11" t="str">
        <f t="shared" si="672"/>
        <v>No</v>
      </c>
      <c r="AA1539" s="11" t="str">
        <f t="shared" ref="AA1539:AA1602" si="675">RTCdetails(AE1539,AY1539)</f>
        <v>No</v>
      </c>
      <c r="AB1539" s="11">
        <f>IF(ISERROR(VLOOKUP(U1539,'ITWR Dump'!$A$2:$Y$5000,24,0)),0,(VLOOKUP('ILC Report'!U1539,'ITWR Dump'!$A$2:$Y$5000,24,0)))</f>
        <v>0</v>
      </c>
      <c r="AC1539" s="11" t="str">
        <f t="shared" ref="AC1539:AC1602" si="676">Billable(X1539,Y1539,Z1539,AA1539,BC1539)</f>
        <v>No</v>
      </c>
      <c r="AD1539" s="11" t="str">
        <f t="shared" ref="AD1539:AD1602" si="677">IF(X1539="Yes",$X$1,IF(Y1539="Yes",$Y$1,IF(Z1539="Yes",$Z$1,IF(AA1539="Yes",$AA$1,""))))</f>
        <v/>
      </c>
      <c r="AE1539" s="11">
        <f>IF(ISERROR(VLOOKUP(U1539,'ITWR Dump'!$A$2:$Y$5000,13,0)),0,(VLOOKUP(U1539,'ITWR Dump'!$A$2:$Y$5000,13,0)))</f>
        <v>0</v>
      </c>
      <c r="AF1539" s="11">
        <f>IF(ISERROR(VLOOKUP(U1539,'ITWR Dump'!$A$2:$Y$5000,11,0)),0,(VLOOKUP(U1539,'ITWR Dump'!$A$2:$Y$5000,11,0)))</f>
        <v>0</v>
      </c>
      <c r="AG1539" s="11">
        <f>IF(ISERROR(VLOOKUP(U1539,'ITWR Dump'!$A$2:$Y$5000,2,0)),0,(VLOOKUP(U1539,'ITWR Dump'!$A$2:$Y$5000,2,0)))</f>
        <v>0</v>
      </c>
      <c r="AH1539" s="11">
        <f>IF(ISERROR(VLOOKUP(U1539,'ITWR Dump'!$A$2:$Y$5000,14,0)),0,(VLOOKUP(U1539,'ITWR Dump'!$A$2:$Y$5000,14,0)))</f>
        <v>0</v>
      </c>
      <c r="AI1539" s="11" t="str">
        <f t="shared" ref="AI1539:AI1602" si="678">UdfCategory(H1539,L1539,AJ1539)</f>
        <v>11-Enhancement Offshore</v>
      </c>
      <c r="AJ1539" s="11" t="str">
        <f t="shared" ref="AJ1539:AJ1602" si="679">OnOffLanded(A1539,C1539,J1539)</f>
        <v>Offshore</v>
      </c>
      <c r="AK1539" s="11" t="str">
        <f>IF(ISERROR(VLOOKUP(A1539,'Team Data'!$C$2:$U$213,17,0)),0,(VLOOKUP(A1539,'Team Data'!$C$2:$U$213,17,0)))</f>
        <v>MF PI and CF</v>
      </c>
      <c r="AL1539" s="11" t="str">
        <f t="shared" ref="AL1539:AL1602" si="680">LEFT(AW1539,10)</f>
        <v>2017-04-24</v>
      </c>
      <c r="AM1539" s="11">
        <f>IF(ISERROR(VLOOKUP(U1539,'ITWR Dump'!$A$2:$Y$5000,16,0)),0,(VLOOKUP(U1539,'ITWR Dump'!$A$2:$Y$5000,16,0)))</f>
        <v>0</v>
      </c>
      <c r="AN1539" s="11">
        <f>IF(ISERROR(VLOOKUP(U1539,'ITWR Dump'!$A$2:$Y$5000,18,0)),0,(VLOOKUP(U1539,'ITWR Dump'!$A$2:$Y$5000,18,0)))</f>
        <v>0</v>
      </c>
      <c r="AO1539" s="11">
        <f>IF(ISERROR(VLOOKUP(U1539,'ITWR Dump'!$A$2:$Y$5000,25,0)),0,(VLOOKUP('ILC Report'!U1539,'ITWR Dump'!$A$2:$Y$5000,25,0)))</f>
        <v>0</v>
      </c>
      <c r="AP1539" s="11">
        <f t="shared" ref="AP1539:AP1602" si="681">IFERROR(FIND("INC0",D1539,1),0)</f>
        <v>0</v>
      </c>
      <c r="AQ1539" s="26">
        <f t="shared" ref="AQ1539:AQ1602" si="682">IFERROR(FIND("INC1",D1539,1),0)</f>
        <v>0</v>
      </c>
      <c r="AR1539" s="26">
        <f t="shared" ref="AR1539:AR1602" si="683">IFERROR(FIND("INC2",D1539,1),0)</f>
        <v>0</v>
      </c>
      <c r="AS1539" s="26">
        <f t="shared" ref="AS1539:AS1602" si="684">IFERROR(FIND("INC3",D1539,1),0)</f>
        <v>0</v>
      </c>
      <c r="AT1539" s="26">
        <f t="shared" ref="AT1539:AT1602" si="685">IFERROR(FIND("INC4",D1539,1),0)</f>
        <v>0</v>
      </c>
      <c r="AU1539" s="26">
        <f t="shared" ref="AU1539:AU1602" si="686">IFERROR(FIND("INC 0",D1539,1),0)</f>
        <v>0</v>
      </c>
      <c r="AV1539" s="26">
        <f t="shared" ref="AV1539:AV1602" si="687">IFERROR(FIND("INC 1",D1539,1),0)</f>
        <v>0</v>
      </c>
      <c r="AW1539" s="11" t="s">
        <v>653</v>
      </c>
      <c r="AX1539" s="11" t="str">
        <f>VLOOKUP(L1539,Group!$A$2:$B$1000,2,0)</f>
        <v>Enhancement</v>
      </c>
      <c r="AY1539" s="11">
        <f>IF(ISERROR(VLOOKUP(U1539,'ITWR Dump'!$A$2:$Y$5000,15,0)),0,(VLOOKUP('ILC Report'!U1539,'ITWR Dump'!$A$2:$Y$5000,15,0)))</f>
        <v>0</v>
      </c>
      <c r="AZ1539" s="11" t="str">
        <f t="shared" ref="AZ1539:AZ1602" si="688">Adoc(BB1539,D1539)</f>
        <v>No</v>
      </c>
      <c r="BA1539" s="11" t="str">
        <f t="shared" ref="BA1539:BA1602" si="689">LEFT(C1539,3)</f>
        <v>BKI</v>
      </c>
      <c r="BB1539" s="11" t="str">
        <f t="shared" ref="BB1539:BB1602" si="690">RIGHT(C1539,2)</f>
        <v>EM</v>
      </c>
      <c r="BC1539" s="11" t="str">
        <f t="shared" ref="BC1539:BC1602" si="691">Work(AF1539)</f>
        <v>No</v>
      </c>
    </row>
    <row r="1540" spans="1:55" x14ac:dyDescent="0.3">
      <c r="A1540" s="11" t="s">
        <v>697</v>
      </c>
      <c r="B1540" s="11" t="s">
        <v>1889</v>
      </c>
      <c r="C1540" s="11" t="s">
        <v>545</v>
      </c>
      <c r="D1540" s="11" t="s">
        <v>2694</v>
      </c>
      <c r="E1540" s="38" t="s">
        <v>2903</v>
      </c>
      <c r="F1540" s="11">
        <v>4</v>
      </c>
      <c r="G1540" s="40" t="s">
        <v>218</v>
      </c>
      <c r="H1540" s="11" t="str">
        <f t="shared" si="673"/>
        <v>Regular</v>
      </c>
      <c r="I1540" s="11" t="str">
        <f t="shared" si="665"/>
        <v>INDIA</v>
      </c>
      <c r="J1540" s="11" t="str">
        <f>IF(ISERROR(VLOOKUP(C1540,'WI Vs ASM'!$B$2:$E$1000,4,0)),0,(VLOOKUP(C1540,'WI Vs ASM'!$B$2:$E$1000,4,0)))</f>
        <v>Offshore</v>
      </c>
      <c r="K1540" s="11" t="str">
        <f>IF(ISERROR(VLOOKUP(C1540,'WI Vs ASM'!$B$2:$F$1000,5,0)),0,(VLOOKUP(C1540,'WI Vs ASM'!$B$2:$F$1000,5,0)))</f>
        <v>01-Fixed Price</v>
      </c>
      <c r="L1540" s="11" t="str">
        <f>IF(ISERROR(VLOOKUP(C1540,'WI Vs ASM'!$B$2:$D$1000,3,0)),0,(VLOOKUP(C1540,'WI Vs ASM'!$B$2:$D$1000,3,0)))</f>
        <v>01-Maintenance Offshore</v>
      </c>
      <c r="M1540" s="11" t="str">
        <f>IF(ISERROR(VLOOKUP(C1540,'WI Vs ASM'!$B$2:$I$1000,8,0)),0,(VLOOKUP(C1540,'WI Vs ASM'!$B$2:$I$1000,8,0)))</f>
        <v>Rahul Soman</v>
      </c>
      <c r="N1540" s="11" t="str">
        <f>IF(ISERROR(VLOOKUP(C1540,'WI Vs ASM'!$B$2:$G$1000,6,0)),0,(VLOOKUP(C1540,'WI Vs ASM'!$B$2:$G$1000,6,0)))</f>
        <v>Data Archive</v>
      </c>
      <c r="O1540" s="11" t="str">
        <f>IF(ISERROR(VLOOKUP(C1540,'WI Vs ASM'!$B$2:$H$1000,7,0)),0,(VLOOKUP(C1540,'WI Vs ASM'!$B$2:$H$1000,7,0)))</f>
        <v>Central Functions</v>
      </c>
      <c r="P1540" s="11" t="str">
        <f t="shared" si="666"/>
        <v>May-17</v>
      </c>
      <c r="Q1540" s="11" t="str">
        <f t="shared" si="667"/>
        <v>Q2</v>
      </c>
      <c r="R1540" s="11" t="str">
        <f>IF(ISERROR(VLOOKUP(C1540,'WI Vs ASM'!$B$2:$J$1000,9,0)),0,(VLOOKUP(C1540,'WI Vs ASM'!$B$2:$J$1000,9,0)))</f>
        <v>Jyothi Pai</v>
      </c>
      <c r="S1540" s="11" t="str">
        <f>IF(ISERROR(VLOOKUP(C1540,'WI Vs ASM'!$B$2:$K$1000,10,0)),0,(VLOOKUP(C1540,'WI Vs ASM'!$B$2:$K$1000,10,0)))</f>
        <v>Linda J. Richardson</v>
      </c>
      <c r="T1540" s="11" t="str">
        <f>IF(ISERROR(VLOOKUP(C1540,'WI Vs ASM'!$B$2:$L$1000,11,0)),0,(VLOOKUP(C1540,'WI Vs ASM'!$B$2:$L$1000,11,0)))</f>
        <v>Crystal Romano</v>
      </c>
      <c r="U1540" s="11" t="e">
        <f t="shared" si="674"/>
        <v>#VALUE!</v>
      </c>
      <c r="V1540" s="11" t="str">
        <f t="shared" si="668"/>
        <v>No</v>
      </c>
      <c r="W1540" s="11" t="str">
        <f t="shared" si="669"/>
        <v>Yes</v>
      </c>
      <c r="X1540" s="11" t="str">
        <f t="shared" si="670"/>
        <v>No</v>
      </c>
      <c r="Y1540" s="11" t="str">
        <f t="shared" si="671"/>
        <v>No</v>
      </c>
      <c r="Z1540" s="11" t="str">
        <f t="shared" si="672"/>
        <v>No</v>
      </c>
      <c r="AA1540" s="11" t="str">
        <f t="shared" si="675"/>
        <v>No</v>
      </c>
      <c r="AB1540" s="11">
        <f>IF(ISERROR(VLOOKUP(U1540,'ITWR Dump'!$A$2:$Y$5000,24,0)),0,(VLOOKUP('ILC Report'!U1540,'ITWR Dump'!$A$2:$Y$5000,24,0)))</f>
        <v>0</v>
      </c>
      <c r="AC1540" s="11" t="str">
        <f t="shared" si="676"/>
        <v>No</v>
      </c>
      <c r="AD1540" s="11" t="str">
        <f t="shared" si="677"/>
        <v/>
      </c>
      <c r="AE1540" s="11">
        <f>IF(ISERROR(VLOOKUP(U1540,'ITWR Dump'!$A$2:$Y$5000,13,0)),0,(VLOOKUP(U1540,'ITWR Dump'!$A$2:$Y$5000,13,0)))</f>
        <v>0</v>
      </c>
      <c r="AF1540" s="11">
        <f>IF(ISERROR(VLOOKUP(U1540,'ITWR Dump'!$A$2:$Y$5000,11,0)),0,(VLOOKUP(U1540,'ITWR Dump'!$A$2:$Y$5000,11,0)))</f>
        <v>0</v>
      </c>
      <c r="AG1540" s="11">
        <f>IF(ISERROR(VLOOKUP(U1540,'ITWR Dump'!$A$2:$Y$5000,2,0)),0,(VLOOKUP(U1540,'ITWR Dump'!$A$2:$Y$5000,2,0)))</f>
        <v>0</v>
      </c>
      <c r="AH1540" s="11">
        <f>IF(ISERROR(VLOOKUP(U1540,'ITWR Dump'!$A$2:$Y$5000,14,0)),0,(VLOOKUP(U1540,'ITWR Dump'!$A$2:$Y$5000,14,0)))</f>
        <v>0</v>
      </c>
      <c r="AI1540" s="11" t="str">
        <f t="shared" si="678"/>
        <v>01-Maintenance Offshore</v>
      </c>
      <c r="AJ1540" s="11" t="str">
        <f t="shared" si="679"/>
        <v>Offshore</v>
      </c>
      <c r="AK1540" s="11" t="str">
        <f>IF(ISERROR(VLOOKUP(A1540,'Team Data'!$C$2:$U$213,17,0)),0,(VLOOKUP(A1540,'Team Data'!$C$2:$U$213,17,0)))</f>
        <v>MF PI and CF</v>
      </c>
      <c r="AL1540" s="11" t="str">
        <f t="shared" si="680"/>
        <v>2017-04-24</v>
      </c>
      <c r="AM1540" s="11">
        <f>IF(ISERROR(VLOOKUP(U1540,'ITWR Dump'!$A$2:$Y$5000,16,0)),0,(VLOOKUP(U1540,'ITWR Dump'!$A$2:$Y$5000,16,0)))</f>
        <v>0</v>
      </c>
      <c r="AN1540" s="11">
        <f>IF(ISERROR(VLOOKUP(U1540,'ITWR Dump'!$A$2:$Y$5000,18,0)),0,(VLOOKUP(U1540,'ITWR Dump'!$A$2:$Y$5000,18,0)))</f>
        <v>0</v>
      </c>
      <c r="AO1540" s="11">
        <f>IF(ISERROR(VLOOKUP(U1540,'ITWR Dump'!$A$2:$Y$5000,25,0)),0,(VLOOKUP('ILC Report'!U1540,'ITWR Dump'!$A$2:$Y$5000,25,0)))</f>
        <v>0</v>
      </c>
      <c r="AP1540" s="11">
        <f t="shared" si="681"/>
        <v>0</v>
      </c>
      <c r="AQ1540" s="26">
        <f t="shared" si="682"/>
        <v>0</v>
      </c>
      <c r="AR1540" s="26">
        <f t="shared" si="683"/>
        <v>0</v>
      </c>
      <c r="AS1540" s="26">
        <f t="shared" si="684"/>
        <v>0</v>
      </c>
      <c r="AT1540" s="26">
        <f t="shared" si="685"/>
        <v>0</v>
      </c>
      <c r="AU1540" s="26">
        <f t="shared" si="686"/>
        <v>0</v>
      </c>
      <c r="AV1540" s="26">
        <f t="shared" si="687"/>
        <v>0</v>
      </c>
      <c r="AW1540" s="11" t="s">
        <v>653</v>
      </c>
      <c r="AX1540" s="11" t="str">
        <f>VLOOKUP(L1540,Group!$A$2:$B$1000,2,0)</f>
        <v>Maintenance</v>
      </c>
      <c r="AY1540" s="11">
        <f>IF(ISERROR(VLOOKUP(U1540,'ITWR Dump'!$A$2:$Y$5000,15,0)),0,(VLOOKUP('ILC Report'!U1540,'ITWR Dump'!$A$2:$Y$5000,15,0)))</f>
        <v>0</v>
      </c>
      <c r="AZ1540" s="11" t="str">
        <f t="shared" si="688"/>
        <v>No</v>
      </c>
      <c r="BA1540" s="11" t="str">
        <f t="shared" si="689"/>
        <v>BKI</v>
      </c>
      <c r="BB1540" s="11" t="str">
        <f t="shared" si="690"/>
        <v>MN</v>
      </c>
      <c r="BC1540" s="11" t="str">
        <f t="shared" si="691"/>
        <v>No</v>
      </c>
    </row>
    <row r="1541" spans="1:55" x14ac:dyDescent="0.3">
      <c r="A1541" s="11" t="s">
        <v>697</v>
      </c>
      <c r="B1541" s="11" t="s">
        <v>1889</v>
      </c>
      <c r="C1541" s="11" t="s">
        <v>543</v>
      </c>
      <c r="D1541" s="11" t="s">
        <v>2683</v>
      </c>
      <c r="E1541" s="38" t="s">
        <v>2903</v>
      </c>
      <c r="F1541" s="11">
        <v>14</v>
      </c>
      <c r="G1541" s="40" t="s">
        <v>218</v>
      </c>
      <c r="H1541" s="11" t="str">
        <f t="shared" si="673"/>
        <v>Regular</v>
      </c>
      <c r="I1541" s="11" t="str">
        <f t="shared" si="665"/>
        <v>INDIA</v>
      </c>
      <c r="J1541" s="11" t="str">
        <f>IF(ISERROR(VLOOKUP(C1541,'WI Vs ASM'!$B$2:$E$1000,4,0)),0,(VLOOKUP(C1541,'WI Vs ASM'!$B$2:$E$1000,4,0)))</f>
        <v>Offshore</v>
      </c>
      <c r="K1541" s="11" t="str">
        <f>IF(ISERROR(VLOOKUP(C1541,'WI Vs ASM'!$B$2:$F$1000,5,0)),0,(VLOOKUP(C1541,'WI Vs ASM'!$B$2:$F$1000,5,0)))</f>
        <v>09-NonBillable</v>
      </c>
      <c r="L1541" s="11" t="str">
        <f>IF(ISERROR(VLOOKUP(C1541,'WI Vs ASM'!$B$2:$D$1000,3,0)),0,(VLOOKUP(C1541,'WI Vs ASM'!$B$2:$D$1000,3,0)))</f>
        <v>54-Knowledge Transfer/Training Offshore</v>
      </c>
      <c r="M1541" s="11" t="str">
        <f>IF(ISERROR(VLOOKUP(C1541,'WI Vs ASM'!$B$2:$I$1000,8,0)),0,(VLOOKUP(C1541,'WI Vs ASM'!$B$2:$I$1000,8,0)))</f>
        <v>Prakash Varadachari</v>
      </c>
      <c r="N1541" s="11" t="str">
        <f>IF(ISERROR(VLOOKUP(C1541,'WI Vs ASM'!$B$2:$G$1000,6,0)),0,(VLOOKUP(C1541,'WI Vs ASM'!$B$2:$G$1000,6,0)))</f>
        <v>Data Archive</v>
      </c>
      <c r="O1541" s="11" t="str">
        <f>IF(ISERROR(VLOOKUP(C1541,'WI Vs ASM'!$B$2:$H$1000,7,0)),0,(VLOOKUP(C1541,'WI Vs ASM'!$B$2:$H$1000,7,0)))</f>
        <v>Central Functions</v>
      </c>
      <c r="P1541" s="11" t="str">
        <f t="shared" si="666"/>
        <v>May-17</v>
      </c>
      <c r="Q1541" s="11" t="str">
        <f t="shared" si="667"/>
        <v>Q2</v>
      </c>
      <c r="R1541" s="11" t="str">
        <f>IF(ISERROR(VLOOKUP(C1541,'WI Vs ASM'!$B$2:$J$1000,9,0)),0,(VLOOKUP(C1541,'WI Vs ASM'!$B$2:$J$1000,9,0)))</f>
        <v>Jyothi Pai</v>
      </c>
      <c r="S1541" s="11" t="str">
        <f>IF(ISERROR(VLOOKUP(C1541,'WI Vs ASM'!$B$2:$K$1000,10,0)),0,(VLOOKUP(C1541,'WI Vs ASM'!$B$2:$K$1000,10,0)))</f>
        <v>Linda J. Richardson</v>
      </c>
      <c r="T1541" s="11" t="str">
        <f>IF(ISERROR(VLOOKUP(C1541,'WI Vs ASM'!$B$2:$L$1000,11,0)),0,(VLOOKUP(C1541,'WI Vs ASM'!$B$2:$L$1000,11,0)))</f>
        <v>Crystal Romano</v>
      </c>
      <c r="U1541" s="11" t="e">
        <f t="shared" si="674"/>
        <v>#VALUE!</v>
      </c>
      <c r="V1541" s="11" t="str">
        <f t="shared" si="668"/>
        <v>No</v>
      </c>
      <c r="W1541" s="11" t="str">
        <f t="shared" si="669"/>
        <v>No</v>
      </c>
      <c r="X1541" s="11" t="str">
        <f t="shared" si="670"/>
        <v>No</v>
      </c>
      <c r="Y1541" s="11" t="str">
        <f t="shared" si="671"/>
        <v>No</v>
      </c>
      <c r="Z1541" s="11" t="str">
        <f t="shared" si="672"/>
        <v>No</v>
      </c>
      <c r="AA1541" s="11" t="str">
        <f t="shared" si="675"/>
        <v>No</v>
      </c>
      <c r="AB1541" s="11">
        <f>IF(ISERROR(VLOOKUP(U1541,'ITWR Dump'!$A$2:$Y$5000,24,0)),0,(VLOOKUP('ILC Report'!U1541,'ITWR Dump'!$A$2:$Y$5000,24,0)))</f>
        <v>0</v>
      </c>
      <c r="AC1541" s="11" t="str">
        <f t="shared" si="676"/>
        <v>No</v>
      </c>
      <c r="AD1541" s="11" t="str">
        <f t="shared" si="677"/>
        <v/>
      </c>
      <c r="AE1541" s="11">
        <f>IF(ISERROR(VLOOKUP(U1541,'ITWR Dump'!$A$2:$Y$5000,13,0)),0,(VLOOKUP(U1541,'ITWR Dump'!$A$2:$Y$5000,13,0)))</f>
        <v>0</v>
      </c>
      <c r="AF1541" s="11">
        <f>IF(ISERROR(VLOOKUP(U1541,'ITWR Dump'!$A$2:$Y$5000,11,0)),0,(VLOOKUP(U1541,'ITWR Dump'!$A$2:$Y$5000,11,0)))</f>
        <v>0</v>
      </c>
      <c r="AG1541" s="11">
        <f>IF(ISERROR(VLOOKUP(U1541,'ITWR Dump'!$A$2:$Y$5000,2,0)),0,(VLOOKUP(U1541,'ITWR Dump'!$A$2:$Y$5000,2,0)))</f>
        <v>0</v>
      </c>
      <c r="AH1541" s="11">
        <f>IF(ISERROR(VLOOKUP(U1541,'ITWR Dump'!$A$2:$Y$5000,14,0)),0,(VLOOKUP(U1541,'ITWR Dump'!$A$2:$Y$5000,14,0)))</f>
        <v>0</v>
      </c>
      <c r="AI1541" s="11" t="str">
        <f t="shared" si="678"/>
        <v>54-Knowledge Transfer/Training Offshore</v>
      </c>
      <c r="AJ1541" s="11" t="str">
        <f t="shared" si="679"/>
        <v>Offshore</v>
      </c>
      <c r="AK1541" s="11" t="str">
        <f>IF(ISERROR(VLOOKUP(A1541,'Team Data'!$C$2:$U$213,17,0)),0,(VLOOKUP(A1541,'Team Data'!$C$2:$U$213,17,0)))</f>
        <v>MF PI and CF</v>
      </c>
      <c r="AL1541" s="11" t="str">
        <f t="shared" si="680"/>
        <v>2017-04-24</v>
      </c>
      <c r="AM1541" s="11">
        <f>IF(ISERROR(VLOOKUP(U1541,'ITWR Dump'!$A$2:$Y$5000,16,0)),0,(VLOOKUP(U1541,'ITWR Dump'!$A$2:$Y$5000,16,0)))</f>
        <v>0</v>
      </c>
      <c r="AN1541" s="11">
        <f>IF(ISERROR(VLOOKUP(U1541,'ITWR Dump'!$A$2:$Y$5000,18,0)),0,(VLOOKUP(U1541,'ITWR Dump'!$A$2:$Y$5000,18,0)))</f>
        <v>0</v>
      </c>
      <c r="AO1541" s="11">
        <f>IF(ISERROR(VLOOKUP(U1541,'ITWR Dump'!$A$2:$Y$5000,25,0)),0,(VLOOKUP('ILC Report'!U1541,'ITWR Dump'!$A$2:$Y$5000,25,0)))</f>
        <v>0</v>
      </c>
      <c r="AP1541" s="11">
        <f t="shared" si="681"/>
        <v>0</v>
      </c>
      <c r="AQ1541" s="26">
        <f t="shared" si="682"/>
        <v>0</v>
      </c>
      <c r="AR1541" s="26">
        <f t="shared" si="683"/>
        <v>0</v>
      </c>
      <c r="AS1541" s="26">
        <f t="shared" si="684"/>
        <v>0</v>
      </c>
      <c r="AT1541" s="26">
        <f t="shared" si="685"/>
        <v>0</v>
      </c>
      <c r="AU1541" s="26">
        <f t="shared" si="686"/>
        <v>0</v>
      </c>
      <c r="AV1541" s="26">
        <f t="shared" si="687"/>
        <v>0</v>
      </c>
      <c r="AW1541" s="11" t="s">
        <v>653</v>
      </c>
      <c r="AX1541" s="11" t="str">
        <f>VLOOKUP(L1541,Group!$A$2:$B$1000,2,0)</f>
        <v>Maintenance</v>
      </c>
      <c r="AY1541" s="11">
        <f>IF(ISERROR(VLOOKUP(U1541,'ITWR Dump'!$A$2:$Y$5000,15,0)),0,(VLOOKUP('ILC Report'!U1541,'ITWR Dump'!$A$2:$Y$5000,15,0)))</f>
        <v>0</v>
      </c>
      <c r="AZ1541" s="11" t="str">
        <f t="shared" si="688"/>
        <v>No</v>
      </c>
      <c r="BA1541" s="11" t="str">
        <f t="shared" si="689"/>
        <v>BKI</v>
      </c>
      <c r="BB1541" s="11" t="str">
        <f t="shared" si="690"/>
        <v>KT</v>
      </c>
      <c r="BC1541" s="11" t="str">
        <f t="shared" si="691"/>
        <v>No</v>
      </c>
    </row>
    <row r="1542" spans="1:55" x14ac:dyDescent="0.3">
      <c r="A1542" s="11" t="s">
        <v>697</v>
      </c>
      <c r="B1542" s="11" t="s">
        <v>1889</v>
      </c>
      <c r="C1542" s="11" t="s">
        <v>545</v>
      </c>
      <c r="D1542" s="11" t="s">
        <v>2704</v>
      </c>
      <c r="E1542" s="38" t="s">
        <v>2903</v>
      </c>
      <c r="F1542" s="11">
        <v>1</v>
      </c>
      <c r="G1542" s="40" t="s">
        <v>218</v>
      </c>
      <c r="H1542" s="11" t="str">
        <f t="shared" si="673"/>
        <v>Regular</v>
      </c>
      <c r="I1542" s="11" t="str">
        <f t="shared" si="665"/>
        <v>INDIA</v>
      </c>
      <c r="J1542" s="11" t="str">
        <f>IF(ISERROR(VLOOKUP(C1542,'WI Vs ASM'!$B$2:$E$1000,4,0)),0,(VLOOKUP(C1542,'WI Vs ASM'!$B$2:$E$1000,4,0)))</f>
        <v>Offshore</v>
      </c>
      <c r="K1542" s="11" t="str">
        <f>IF(ISERROR(VLOOKUP(C1542,'WI Vs ASM'!$B$2:$F$1000,5,0)),0,(VLOOKUP(C1542,'WI Vs ASM'!$B$2:$F$1000,5,0)))</f>
        <v>01-Fixed Price</v>
      </c>
      <c r="L1542" s="11" t="str">
        <f>IF(ISERROR(VLOOKUP(C1542,'WI Vs ASM'!$B$2:$D$1000,3,0)),0,(VLOOKUP(C1542,'WI Vs ASM'!$B$2:$D$1000,3,0)))</f>
        <v>01-Maintenance Offshore</v>
      </c>
      <c r="M1542" s="11" t="str">
        <f>IF(ISERROR(VLOOKUP(C1542,'WI Vs ASM'!$B$2:$I$1000,8,0)),0,(VLOOKUP(C1542,'WI Vs ASM'!$B$2:$I$1000,8,0)))</f>
        <v>Rahul Soman</v>
      </c>
      <c r="N1542" s="11" t="str">
        <f>IF(ISERROR(VLOOKUP(C1542,'WI Vs ASM'!$B$2:$G$1000,6,0)),0,(VLOOKUP(C1542,'WI Vs ASM'!$B$2:$G$1000,6,0)))</f>
        <v>Data Archive</v>
      </c>
      <c r="O1542" s="11" t="str">
        <f>IF(ISERROR(VLOOKUP(C1542,'WI Vs ASM'!$B$2:$H$1000,7,0)),0,(VLOOKUP(C1542,'WI Vs ASM'!$B$2:$H$1000,7,0)))</f>
        <v>Central Functions</v>
      </c>
      <c r="P1542" s="11" t="str">
        <f t="shared" si="666"/>
        <v>May-17</v>
      </c>
      <c r="Q1542" s="11" t="str">
        <f t="shared" si="667"/>
        <v>Q2</v>
      </c>
      <c r="R1542" s="11" t="str">
        <f>IF(ISERROR(VLOOKUP(C1542,'WI Vs ASM'!$B$2:$J$1000,9,0)),0,(VLOOKUP(C1542,'WI Vs ASM'!$B$2:$J$1000,9,0)))</f>
        <v>Jyothi Pai</v>
      </c>
      <c r="S1542" s="11" t="str">
        <f>IF(ISERROR(VLOOKUP(C1542,'WI Vs ASM'!$B$2:$K$1000,10,0)),0,(VLOOKUP(C1542,'WI Vs ASM'!$B$2:$K$1000,10,0)))</f>
        <v>Linda J. Richardson</v>
      </c>
      <c r="T1542" s="11" t="str">
        <f>IF(ISERROR(VLOOKUP(C1542,'WI Vs ASM'!$B$2:$L$1000,11,0)),0,(VLOOKUP(C1542,'WI Vs ASM'!$B$2:$L$1000,11,0)))</f>
        <v>Crystal Romano</v>
      </c>
      <c r="U1542" s="11" t="e">
        <f t="shared" si="674"/>
        <v>#VALUE!</v>
      </c>
      <c r="V1542" s="11" t="str">
        <f t="shared" si="668"/>
        <v>No</v>
      </c>
      <c r="W1542" s="11" t="str">
        <f t="shared" si="669"/>
        <v>Yes</v>
      </c>
      <c r="X1542" s="11" t="str">
        <f t="shared" si="670"/>
        <v>No</v>
      </c>
      <c r="Y1542" s="11" t="str">
        <f t="shared" si="671"/>
        <v>No</v>
      </c>
      <c r="Z1542" s="11" t="str">
        <f t="shared" si="672"/>
        <v>No</v>
      </c>
      <c r="AA1542" s="11" t="str">
        <f t="shared" si="675"/>
        <v>No</v>
      </c>
      <c r="AB1542" s="11">
        <f>IF(ISERROR(VLOOKUP(U1542,'ITWR Dump'!$A$2:$Y$5000,24,0)),0,(VLOOKUP('ILC Report'!U1542,'ITWR Dump'!$A$2:$Y$5000,24,0)))</f>
        <v>0</v>
      </c>
      <c r="AC1542" s="11" t="str">
        <f t="shared" si="676"/>
        <v>No</v>
      </c>
      <c r="AD1542" s="11" t="str">
        <f t="shared" si="677"/>
        <v/>
      </c>
      <c r="AE1542" s="11">
        <f>IF(ISERROR(VLOOKUP(U1542,'ITWR Dump'!$A$2:$Y$5000,13,0)),0,(VLOOKUP(U1542,'ITWR Dump'!$A$2:$Y$5000,13,0)))</f>
        <v>0</v>
      </c>
      <c r="AF1542" s="11">
        <f>IF(ISERROR(VLOOKUP(U1542,'ITWR Dump'!$A$2:$Y$5000,11,0)),0,(VLOOKUP(U1542,'ITWR Dump'!$A$2:$Y$5000,11,0)))</f>
        <v>0</v>
      </c>
      <c r="AG1542" s="11">
        <f>IF(ISERROR(VLOOKUP(U1542,'ITWR Dump'!$A$2:$Y$5000,2,0)),0,(VLOOKUP(U1542,'ITWR Dump'!$A$2:$Y$5000,2,0)))</f>
        <v>0</v>
      </c>
      <c r="AH1542" s="11">
        <f>IF(ISERROR(VLOOKUP(U1542,'ITWR Dump'!$A$2:$Y$5000,14,0)),0,(VLOOKUP(U1542,'ITWR Dump'!$A$2:$Y$5000,14,0)))</f>
        <v>0</v>
      </c>
      <c r="AI1542" s="11" t="str">
        <f t="shared" si="678"/>
        <v>01-Maintenance Offshore</v>
      </c>
      <c r="AJ1542" s="11" t="str">
        <f t="shared" si="679"/>
        <v>Offshore</v>
      </c>
      <c r="AK1542" s="11" t="str">
        <f>IF(ISERROR(VLOOKUP(A1542,'Team Data'!$C$2:$U$213,17,0)),0,(VLOOKUP(A1542,'Team Data'!$C$2:$U$213,17,0)))</f>
        <v>MF PI and CF</v>
      </c>
      <c r="AL1542" s="11" t="str">
        <f t="shared" si="680"/>
        <v>2017-04-24</v>
      </c>
      <c r="AM1542" s="11">
        <f>IF(ISERROR(VLOOKUP(U1542,'ITWR Dump'!$A$2:$Y$5000,16,0)),0,(VLOOKUP(U1542,'ITWR Dump'!$A$2:$Y$5000,16,0)))</f>
        <v>0</v>
      </c>
      <c r="AN1542" s="11">
        <f>IF(ISERROR(VLOOKUP(U1542,'ITWR Dump'!$A$2:$Y$5000,18,0)),0,(VLOOKUP(U1542,'ITWR Dump'!$A$2:$Y$5000,18,0)))</f>
        <v>0</v>
      </c>
      <c r="AO1542" s="11">
        <f>IF(ISERROR(VLOOKUP(U1542,'ITWR Dump'!$A$2:$Y$5000,25,0)),0,(VLOOKUP('ILC Report'!U1542,'ITWR Dump'!$A$2:$Y$5000,25,0)))</f>
        <v>0</v>
      </c>
      <c r="AP1542" s="11">
        <f t="shared" si="681"/>
        <v>0</v>
      </c>
      <c r="AQ1542" s="26">
        <f t="shared" si="682"/>
        <v>0</v>
      </c>
      <c r="AR1542" s="26">
        <f t="shared" si="683"/>
        <v>0</v>
      </c>
      <c r="AS1542" s="26">
        <f t="shared" si="684"/>
        <v>0</v>
      </c>
      <c r="AT1542" s="26">
        <f t="shared" si="685"/>
        <v>0</v>
      </c>
      <c r="AU1542" s="26">
        <f t="shared" si="686"/>
        <v>0</v>
      </c>
      <c r="AV1542" s="26">
        <f t="shared" si="687"/>
        <v>0</v>
      </c>
      <c r="AW1542" s="11" t="s">
        <v>653</v>
      </c>
      <c r="AX1542" s="11" t="str">
        <f>VLOOKUP(L1542,Group!$A$2:$B$1000,2,0)</f>
        <v>Maintenance</v>
      </c>
      <c r="AY1542" s="11">
        <f>IF(ISERROR(VLOOKUP(U1542,'ITWR Dump'!$A$2:$Y$5000,15,0)),0,(VLOOKUP('ILC Report'!U1542,'ITWR Dump'!$A$2:$Y$5000,15,0)))</f>
        <v>0</v>
      </c>
      <c r="AZ1542" s="11" t="str">
        <f t="shared" si="688"/>
        <v>No</v>
      </c>
      <c r="BA1542" s="11" t="str">
        <f t="shared" si="689"/>
        <v>BKI</v>
      </c>
      <c r="BB1542" s="11" t="str">
        <f t="shared" si="690"/>
        <v>MN</v>
      </c>
      <c r="BC1542" s="11" t="str">
        <f t="shared" si="691"/>
        <v>No</v>
      </c>
    </row>
    <row r="1543" spans="1:55" x14ac:dyDescent="0.3">
      <c r="A1543" s="11" t="s">
        <v>697</v>
      </c>
      <c r="B1543" s="11" t="s">
        <v>1889</v>
      </c>
      <c r="C1543" s="11" t="s">
        <v>545</v>
      </c>
      <c r="D1543" s="11" t="s">
        <v>2185</v>
      </c>
      <c r="E1543" s="38" t="s">
        <v>2903</v>
      </c>
      <c r="F1543" s="11">
        <v>1</v>
      </c>
      <c r="G1543" s="40" t="s">
        <v>218</v>
      </c>
      <c r="H1543" s="11" t="str">
        <f t="shared" si="673"/>
        <v>Regular</v>
      </c>
      <c r="I1543" s="11" t="str">
        <f t="shared" si="665"/>
        <v>INDIA</v>
      </c>
      <c r="J1543" s="11" t="str">
        <f>IF(ISERROR(VLOOKUP(C1543,'WI Vs ASM'!$B$2:$E$1000,4,0)),0,(VLOOKUP(C1543,'WI Vs ASM'!$B$2:$E$1000,4,0)))</f>
        <v>Offshore</v>
      </c>
      <c r="K1543" s="11" t="str">
        <f>IF(ISERROR(VLOOKUP(C1543,'WI Vs ASM'!$B$2:$F$1000,5,0)),0,(VLOOKUP(C1543,'WI Vs ASM'!$B$2:$F$1000,5,0)))</f>
        <v>01-Fixed Price</v>
      </c>
      <c r="L1543" s="11" t="str">
        <f>IF(ISERROR(VLOOKUP(C1543,'WI Vs ASM'!$B$2:$D$1000,3,0)),0,(VLOOKUP(C1543,'WI Vs ASM'!$B$2:$D$1000,3,0)))</f>
        <v>01-Maintenance Offshore</v>
      </c>
      <c r="M1543" s="11" t="str">
        <f>IF(ISERROR(VLOOKUP(C1543,'WI Vs ASM'!$B$2:$I$1000,8,0)),0,(VLOOKUP(C1543,'WI Vs ASM'!$B$2:$I$1000,8,0)))</f>
        <v>Rahul Soman</v>
      </c>
      <c r="N1543" s="11" t="str">
        <f>IF(ISERROR(VLOOKUP(C1543,'WI Vs ASM'!$B$2:$G$1000,6,0)),0,(VLOOKUP(C1543,'WI Vs ASM'!$B$2:$G$1000,6,0)))</f>
        <v>Data Archive</v>
      </c>
      <c r="O1543" s="11" t="str">
        <f>IF(ISERROR(VLOOKUP(C1543,'WI Vs ASM'!$B$2:$H$1000,7,0)),0,(VLOOKUP(C1543,'WI Vs ASM'!$B$2:$H$1000,7,0)))</f>
        <v>Central Functions</v>
      </c>
      <c r="P1543" s="11" t="str">
        <f t="shared" si="666"/>
        <v>May-17</v>
      </c>
      <c r="Q1543" s="11" t="str">
        <f t="shared" si="667"/>
        <v>Q2</v>
      </c>
      <c r="R1543" s="11" t="str">
        <f>IF(ISERROR(VLOOKUP(C1543,'WI Vs ASM'!$B$2:$J$1000,9,0)),0,(VLOOKUP(C1543,'WI Vs ASM'!$B$2:$J$1000,9,0)))</f>
        <v>Jyothi Pai</v>
      </c>
      <c r="S1543" s="11" t="str">
        <f>IF(ISERROR(VLOOKUP(C1543,'WI Vs ASM'!$B$2:$K$1000,10,0)),0,(VLOOKUP(C1543,'WI Vs ASM'!$B$2:$K$1000,10,0)))</f>
        <v>Linda J. Richardson</v>
      </c>
      <c r="T1543" s="11" t="str">
        <f>IF(ISERROR(VLOOKUP(C1543,'WI Vs ASM'!$B$2:$L$1000,11,0)),0,(VLOOKUP(C1543,'WI Vs ASM'!$B$2:$L$1000,11,0)))</f>
        <v>Crystal Romano</v>
      </c>
      <c r="U1543" s="11" t="e">
        <f t="shared" si="674"/>
        <v>#VALUE!</v>
      </c>
      <c r="V1543" s="11" t="str">
        <f t="shared" si="668"/>
        <v>No</v>
      </c>
      <c r="W1543" s="11" t="str">
        <f t="shared" si="669"/>
        <v>Yes</v>
      </c>
      <c r="X1543" s="11" t="str">
        <f t="shared" si="670"/>
        <v>No</v>
      </c>
      <c r="Y1543" s="11" t="str">
        <f t="shared" si="671"/>
        <v>No</v>
      </c>
      <c r="Z1543" s="11" t="str">
        <f t="shared" si="672"/>
        <v>No</v>
      </c>
      <c r="AA1543" s="11" t="str">
        <f t="shared" si="675"/>
        <v>No</v>
      </c>
      <c r="AB1543" s="11">
        <f>IF(ISERROR(VLOOKUP(U1543,'ITWR Dump'!$A$2:$Y$5000,24,0)),0,(VLOOKUP('ILC Report'!U1543,'ITWR Dump'!$A$2:$Y$5000,24,0)))</f>
        <v>0</v>
      </c>
      <c r="AC1543" s="11" t="str">
        <f t="shared" si="676"/>
        <v>No</v>
      </c>
      <c r="AD1543" s="11" t="str">
        <f t="shared" si="677"/>
        <v/>
      </c>
      <c r="AE1543" s="11">
        <f>IF(ISERROR(VLOOKUP(U1543,'ITWR Dump'!$A$2:$Y$5000,13,0)),0,(VLOOKUP(U1543,'ITWR Dump'!$A$2:$Y$5000,13,0)))</f>
        <v>0</v>
      </c>
      <c r="AF1543" s="11">
        <f>IF(ISERROR(VLOOKUP(U1543,'ITWR Dump'!$A$2:$Y$5000,11,0)),0,(VLOOKUP(U1543,'ITWR Dump'!$A$2:$Y$5000,11,0)))</f>
        <v>0</v>
      </c>
      <c r="AG1543" s="11">
        <f>IF(ISERROR(VLOOKUP(U1543,'ITWR Dump'!$A$2:$Y$5000,2,0)),0,(VLOOKUP(U1543,'ITWR Dump'!$A$2:$Y$5000,2,0)))</f>
        <v>0</v>
      </c>
      <c r="AH1543" s="11">
        <f>IF(ISERROR(VLOOKUP(U1543,'ITWR Dump'!$A$2:$Y$5000,14,0)),0,(VLOOKUP(U1543,'ITWR Dump'!$A$2:$Y$5000,14,0)))</f>
        <v>0</v>
      </c>
      <c r="AI1543" s="11" t="str">
        <f t="shared" si="678"/>
        <v>01-Maintenance Offshore</v>
      </c>
      <c r="AJ1543" s="11" t="str">
        <f t="shared" si="679"/>
        <v>Offshore</v>
      </c>
      <c r="AK1543" s="11" t="str">
        <f>IF(ISERROR(VLOOKUP(A1543,'Team Data'!$C$2:$U$213,17,0)),0,(VLOOKUP(A1543,'Team Data'!$C$2:$U$213,17,0)))</f>
        <v>MF PI and CF</v>
      </c>
      <c r="AL1543" s="11" t="str">
        <f t="shared" si="680"/>
        <v>2017-04-24</v>
      </c>
      <c r="AM1543" s="11">
        <f>IF(ISERROR(VLOOKUP(U1543,'ITWR Dump'!$A$2:$Y$5000,16,0)),0,(VLOOKUP(U1543,'ITWR Dump'!$A$2:$Y$5000,16,0)))</f>
        <v>0</v>
      </c>
      <c r="AN1543" s="11">
        <f>IF(ISERROR(VLOOKUP(U1543,'ITWR Dump'!$A$2:$Y$5000,18,0)),0,(VLOOKUP(U1543,'ITWR Dump'!$A$2:$Y$5000,18,0)))</f>
        <v>0</v>
      </c>
      <c r="AO1543" s="11">
        <f>IF(ISERROR(VLOOKUP(U1543,'ITWR Dump'!$A$2:$Y$5000,25,0)),0,(VLOOKUP('ILC Report'!U1543,'ITWR Dump'!$A$2:$Y$5000,25,0)))</f>
        <v>0</v>
      </c>
      <c r="AP1543" s="11">
        <f t="shared" si="681"/>
        <v>0</v>
      </c>
      <c r="AQ1543" s="26">
        <f t="shared" si="682"/>
        <v>0</v>
      </c>
      <c r="AR1543" s="26">
        <f t="shared" si="683"/>
        <v>0</v>
      </c>
      <c r="AS1543" s="26">
        <f t="shared" si="684"/>
        <v>0</v>
      </c>
      <c r="AT1543" s="26">
        <f t="shared" si="685"/>
        <v>0</v>
      </c>
      <c r="AU1543" s="26">
        <f t="shared" si="686"/>
        <v>0</v>
      </c>
      <c r="AV1543" s="26">
        <f t="shared" si="687"/>
        <v>0</v>
      </c>
      <c r="AW1543" s="11" t="s">
        <v>653</v>
      </c>
      <c r="AX1543" s="11" t="str">
        <f>VLOOKUP(L1543,Group!$A$2:$B$1000,2,0)</f>
        <v>Maintenance</v>
      </c>
      <c r="AY1543" s="11">
        <f>IF(ISERROR(VLOOKUP(U1543,'ITWR Dump'!$A$2:$Y$5000,15,0)),0,(VLOOKUP('ILC Report'!U1543,'ITWR Dump'!$A$2:$Y$5000,15,0)))</f>
        <v>0</v>
      </c>
      <c r="AZ1543" s="11" t="str">
        <f t="shared" si="688"/>
        <v>No</v>
      </c>
      <c r="BA1543" s="11" t="str">
        <f t="shared" si="689"/>
        <v>BKI</v>
      </c>
      <c r="BB1543" s="11" t="str">
        <f t="shared" si="690"/>
        <v>MN</v>
      </c>
      <c r="BC1543" s="11" t="str">
        <f t="shared" si="691"/>
        <v>No</v>
      </c>
    </row>
    <row r="1544" spans="1:55" x14ac:dyDescent="0.3">
      <c r="A1544" s="11" t="s">
        <v>697</v>
      </c>
      <c r="B1544" s="11" t="s">
        <v>1889</v>
      </c>
      <c r="C1544" s="11" t="s">
        <v>545</v>
      </c>
      <c r="D1544" s="11" t="s">
        <v>2684</v>
      </c>
      <c r="E1544" s="38" t="s">
        <v>2903</v>
      </c>
      <c r="F1544" s="11">
        <v>3</v>
      </c>
      <c r="G1544" s="40" t="s">
        <v>218</v>
      </c>
      <c r="H1544" s="11" t="str">
        <f t="shared" si="673"/>
        <v>Regular</v>
      </c>
      <c r="I1544" s="11" t="str">
        <f t="shared" si="665"/>
        <v>INDIA</v>
      </c>
      <c r="J1544" s="11" t="str">
        <f>IF(ISERROR(VLOOKUP(C1544,'WI Vs ASM'!$B$2:$E$1000,4,0)),0,(VLOOKUP(C1544,'WI Vs ASM'!$B$2:$E$1000,4,0)))</f>
        <v>Offshore</v>
      </c>
      <c r="K1544" s="11" t="str">
        <f>IF(ISERROR(VLOOKUP(C1544,'WI Vs ASM'!$B$2:$F$1000,5,0)),0,(VLOOKUP(C1544,'WI Vs ASM'!$B$2:$F$1000,5,0)))</f>
        <v>01-Fixed Price</v>
      </c>
      <c r="L1544" s="11" t="str">
        <f>IF(ISERROR(VLOOKUP(C1544,'WI Vs ASM'!$B$2:$D$1000,3,0)),0,(VLOOKUP(C1544,'WI Vs ASM'!$B$2:$D$1000,3,0)))</f>
        <v>01-Maintenance Offshore</v>
      </c>
      <c r="M1544" s="11" t="str">
        <f>IF(ISERROR(VLOOKUP(C1544,'WI Vs ASM'!$B$2:$I$1000,8,0)),0,(VLOOKUP(C1544,'WI Vs ASM'!$B$2:$I$1000,8,0)))</f>
        <v>Rahul Soman</v>
      </c>
      <c r="N1544" s="11" t="str">
        <f>IF(ISERROR(VLOOKUP(C1544,'WI Vs ASM'!$B$2:$G$1000,6,0)),0,(VLOOKUP(C1544,'WI Vs ASM'!$B$2:$G$1000,6,0)))</f>
        <v>Data Archive</v>
      </c>
      <c r="O1544" s="11" t="str">
        <f>IF(ISERROR(VLOOKUP(C1544,'WI Vs ASM'!$B$2:$H$1000,7,0)),0,(VLOOKUP(C1544,'WI Vs ASM'!$B$2:$H$1000,7,0)))</f>
        <v>Central Functions</v>
      </c>
      <c r="P1544" s="11" t="str">
        <f t="shared" si="666"/>
        <v>May-17</v>
      </c>
      <c r="Q1544" s="11" t="str">
        <f t="shared" si="667"/>
        <v>Q2</v>
      </c>
      <c r="R1544" s="11" t="str">
        <f>IF(ISERROR(VLOOKUP(C1544,'WI Vs ASM'!$B$2:$J$1000,9,0)),0,(VLOOKUP(C1544,'WI Vs ASM'!$B$2:$J$1000,9,0)))</f>
        <v>Jyothi Pai</v>
      </c>
      <c r="S1544" s="11" t="str">
        <f>IF(ISERROR(VLOOKUP(C1544,'WI Vs ASM'!$B$2:$K$1000,10,0)),0,(VLOOKUP(C1544,'WI Vs ASM'!$B$2:$K$1000,10,0)))</f>
        <v>Linda J. Richardson</v>
      </c>
      <c r="T1544" s="11" t="str">
        <f>IF(ISERROR(VLOOKUP(C1544,'WI Vs ASM'!$B$2:$L$1000,11,0)),0,(VLOOKUP(C1544,'WI Vs ASM'!$B$2:$L$1000,11,0)))</f>
        <v>Crystal Romano</v>
      </c>
      <c r="U1544" s="11" t="str">
        <f t="shared" si="674"/>
        <v>WR REVIE</v>
      </c>
      <c r="V1544" s="11" t="str">
        <f t="shared" si="668"/>
        <v>No</v>
      </c>
      <c r="W1544" s="11" t="str">
        <f t="shared" si="669"/>
        <v>Yes</v>
      </c>
      <c r="X1544" s="11" t="str">
        <f t="shared" si="670"/>
        <v>No</v>
      </c>
      <c r="Y1544" s="11" t="str">
        <f t="shared" si="671"/>
        <v>No</v>
      </c>
      <c r="Z1544" s="11" t="str">
        <f t="shared" si="672"/>
        <v>No</v>
      </c>
      <c r="AA1544" s="11" t="str">
        <f t="shared" si="675"/>
        <v>No</v>
      </c>
      <c r="AB1544" s="11">
        <f>IF(ISERROR(VLOOKUP(U1544,'ITWR Dump'!$A$2:$Y$5000,24,0)),0,(VLOOKUP('ILC Report'!U1544,'ITWR Dump'!$A$2:$Y$5000,24,0)))</f>
        <v>0</v>
      </c>
      <c r="AC1544" s="11" t="str">
        <f t="shared" si="676"/>
        <v>No</v>
      </c>
      <c r="AD1544" s="11" t="str">
        <f t="shared" si="677"/>
        <v/>
      </c>
      <c r="AE1544" s="11">
        <f>IF(ISERROR(VLOOKUP(U1544,'ITWR Dump'!$A$2:$Y$5000,13,0)),0,(VLOOKUP(U1544,'ITWR Dump'!$A$2:$Y$5000,13,0)))</f>
        <v>0</v>
      </c>
      <c r="AF1544" s="11">
        <f>IF(ISERROR(VLOOKUP(U1544,'ITWR Dump'!$A$2:$Y$5000,11,0)),0,(VLOOKUP(U1544,'ITWR Dump'!$A$2:$Y$5000,11,0)))</f>
        <v>0</v>
      </c>
      <c r="AG1544" s="11">
        <f>IF(ISERROR(VLOOKUP(U1544,'ITWR Dump'!$A$2:$Y$5000,2,0)),0,(VLOOKUP(U1544,'ITWR Dump'!$A$2:$Y$5000,2,0)))</f>
        <v>0</v>
      </c>
      <c r="AH1544" s="11">
        <f>IF(ISERROR(VLOOKUP(U1544,'ITWR Dump'!$A$2:$Y$5000,14,0)),0,(VLOOKUP(U1544,'ITWR Dump'!$A$2:$Y$5000,14,0)))</f>
        <v>0</v>
      </c>
      <c r="AI1544" s="11" t="str">
        <f t="shared" si="678"/>
        <v>01-Maintenance Offshore</v>
      </c>
      <c r="AJ1544" s="11" t="str">
        <f t="shared" si="679"/>
        <v>Offshore</v>
      </c>
      <c r="AK1544" s="11" t="str">
        <f>IF(ISERROR(VLOOKUP(A1544,'Team Data'!$C$2:$U$213,17,0)),0,(VLOOKUP(A1544,'Team Data'!$C$2:$U$213,17,0)))</f>
        <v>MF PI and CF</v>
      </c>
      <c r="AL1544" s="11" t="str">
        <f t="shared" si="680"/>
        <v>2017-04-24</v>
      </c>
      <c r="AM1544" s="11">
        <f>IF(ISERROR(VLOOKUP(U1544,'ITWR Dump'!$A$2:$Y$5000,16,0)),0,(VLOOKUP(U1544,'ITWR Dump'!$A$2:$Y$5000,16,0)))</f>
        <v>0</v>
      </c>
      <c r="AN1544" s="11">
        <f>IF(ISERROR(VLOOKUP(U1544,'ITWR Dump'!$A$2:$Y$5000,18,0)),0,(VLOOKUP(U1544,'ITWR Dump'!$A$2:$Y$5000,18,0)))</f>
        <v>0</v>
      </c>
      <c r="AO1544" s="11">
        <f>IF(ISERROR(VLOOKUP(U1544,'ITWR Dump'!$A$2:$Y$5000,25,0)),0,(VLOOKUP('ILC Report'!U1544,'ITWR Dump'!$A$2:$Y$5000,25,0)))</f>
        <v>0</v>
      </c>
      <c r="AP1544" s="11">
        <f t="shared" si="681"/>
        <v>0</v>
      </c>
      <c r="AQ1544" s="26">
        <f t="shared" si="682"/>
        <v>0</v>
      </c>
      <c r="AR1544" s="26">
        <f t="shared" si="683"/>
        <v>0</v>
      </c>
      <c r="AS1544" s="26">
        <f t="shared" si="684"/>
        <v>0</v>
      </c>
      <c r="AT1544" s="26">
        <f t="shared" si="685"/>
        <v>0</v>
      </c>
      <c r="AU1544" s="26">
        <f t="shared" si="686"/>
        <v>0</v>
      </c>
      <c r="AV1544" s="26">
        <f t="shared" si="687"/>
        <v>0</v>
      </c>
      <c r="AW1544" s="11" t="s">
        <v>653</v>
      </c>
      <c r="AX1544" s="11" t="str">
        <f>VLOOKUP(L1544,Group!$A$2:$B$1000,2,0)</f>
        <v>Maintenance</v>
      </c>
      <c r="AY1544" s="11">
        <f>IF(ISERROR(VLOOKUP(U1544,'ITWR Dump'!$A$2:$Y$5000,15,0)),0,(VLOOKUP('ILC Report'!U1544,'ITWR Dump'!$A$2:$Y$5000,15,0)))</f>
        <v>0</v>
      </c>
      <c r="AZ1544" s="11" t="str">
        <f t="shared" si="688"/>
        <v>No</v>
      </c>
      <c r="BA1544" s="11" t="str">
        <f t="shared" si="689"/>
        <v>BKI</v>
      </c>
      <c r="BB1544" s="11" t="str">
        <f t="shared" si="690"/>
        <v>MN</v>
      </c>
      <c r="BC1544" s="11" t="str">
        <f t="shared" si="691"/>
        <v>No</v>
      </c>
    </row>
    <row r="1545" spans="1:55" x14ac:dyDescent="0.3">
      <c r="A1545" s="11" t="s">
        <v>697</v>
      </c>
      <c r="B1545" s="11" t="s">
        <v>1889</v>
      </c>
      <c r="C1545" s="11" t="s">
        <v>545</v>
      </c>
      <c r="D1545" s="11" t="s">
        <v>2705</v>
      </c>
      <c r="E1545" s="38" t="s">
        <v>2903</v>
      </c>
      <c r="F1545" s="11">
        <v>1</v>
      </c>
      <c r="G1545" s="40" t="s">
        <v>218</v>
      </c>
      <c r="H1545" s="11" t="str">
        <f t="shared" si="673"/>
        <v>Regular</v>
      </c>
      <c r="I1545" s="11" t="str">
        <f t="shared" si="665"/>
        <v>INDIA</v>
      </c>
      <c r="J1545" s="11" t="str">
        <f>IF(ISERROR(VLOOKUP(C1545,'WI Vs ASM'!$B$2:$E$1000,4,0)),0,(VLOOKUP(C1545,'WI Vs ASM'!$B$2:$E$1000,4,0)))</f>
        <v>Offshore</v>
      </c>
      <c r="K1545" s="11" t="str">
        <f>IF(ISERROR(VLOOKUP(C1545,'WI Vs ASM'!$B$2:$F$1000,5,0)),0,(VLOOKUP(C1545,'WI Vs ASM'!$B$2:$F$1000,5,0)))</f>
        <v>01-Fixed Price</v>
      </c>
      <c r="L1545" s="11" t="str">
        <f>IF(ISERROR(VLOOKUP(C1545,'WI Vs ASM'!$B$2:$D$1000,3,0)),0,(VLOOKUP(C1545,'WI Vs ASM'!$B$2:$D$1000,3,0)))</f>
        <v>01-Maintenance Offshore</v>
      </c>
      <c r="M1545" s="11" t="str">
        <f>IF(ISERROR(VLOOKUP(C1545,'WI Vs ASM'!$B$2:$I$1000,8,0)),0,(VLOOKUP(C1545,'WI Vs ASM'!$B$2:$I$1000,8,0)))</f>
        <v>Rahul Soman</v>
      </c>
      <c r="N1545" s="11" t="str">
        <f>IF(ISERROR(VLOOKUP(C1545,'WI Vs ASM'!$B$2:$G$1000,6,0)),0,(VLOOKUP(C1545,'WI Vs ASM'!$B$2:$G$1000,6,0)))</f>
        <v>Data Archive</v>
      </c>
      <c r="O1545" s="11" t="str">
        <f>IF(ISERROR(VLOOKUP(C1545,'WI Vs ASM'!$B$2:$H$1000,7,0)),0,(VLOOKUP(C1545,'WI Vs ASM'!$B$2:$H$1000,7,0)))</f>
        <v>Central Functions</v>
      </c>
      <c r="P1545" s="11" t="str">
        <f t="shared" si="666"/>
        <v>May-17</v>
      </c>
      <c r="Q1545" s="11" t="str">
        <f t="shared" si="667"/>
        <v>Q2</v>
      </c>
      <c r="R1545" s="11" t="str">
        <f>IF(ISERROR(VLOOKUP(C1545,'WI Vs ASM'!$B$2:$J$1000,9,0)),0,(VLOOKUP(C1545,'WI Vs ASM'!$B$2:$J$1000,9,0)))</f>
        <v>Jyothi Pai</v>
      </c>
      <c r="S1545" s="11" t="str">
        <f>IF(ISERROR(VLOOKUP(C1545,'WI Vs ASM'!$B$2:$K$1000,10,0)),0,(VLOOKUP(C1545,'WI Vs ASM'!$B$2:$K$1000,10,0)))</f>
        <v>Linda J. Richardson</v>
      </c>
      <c r="T1545" s="11" t="str">
        <f>IF(ISERROR(VLOOKUP(C1545,'WI Vs ASM'!$B$2:$L$1000,11,0)),0,(VLOOKUP(C1545,'WI Vs ASM'!$B$2:$L$1000,11,0)))</f>
        <v>Crystal Romano</v>
      </c>
      <c r="U1545" s="11" t="str">
        <f t="shared" si="674"/>
        <v>WR736331</v>
      </c>
      <c r="V1545" s="11" t="str">
        <f t="shared" si="668"/>
        <v>No</v>
      </c>
      <c r="W1545" s="11" t="str">
        <f t="shared" si="669"/>
        <v>Yes</v>
      </c>
      <c r="X1545" s="11" t="str">
        <f t="shared" si="670"/>
        <v>No</v>
      </c>
      <c r="Y1545" s="11" t="str">
        <f t="shared" si="671"/>
        <v>No</v>
      </c>
      <c r="Z1545" s="11" t="str">
        <f t="shared" si="672"/>
        <v>No</v>
      </c>
      <c r="AA1545" s="11" t="str">
        <f t="shared" si="675"/>
        <v>No</v>
      </c>
      <c r="AB1545" s="11">
        <f>IF(ISERROR(VLOOKUP(U1545,'ITWR Dump'!$A$2:$Y$5000,24,0)),0,(VLOOKUP('ILC Report'!U1545,'ITWR Dump'!$A$2:$Y$5000,24,0)))</f>
        <v>0</v>
      </c>
      <c r="AC1545" s="11" t="str">
        <f t="shared" si="676"/>
        <v>No</v>
      </c>
      <c r="AD1545" s="11" t="str">
        <f t="shared" si="677"/>
        <v/>
      </c>
      <c r="AE1545" s="11">
        <f>IF(ISERROR(VLOOKUP(U1545,'ITWR Dump'!$A$2:$Y$5000,13,0)),0,(VLOOKUP(U1545,'ITWR Dump'!$A$2:$Y$5000,13,0)))</f>
        <v>0</v>
      </c>
      <c r="AF1545" s="11">
        <f>IF(ISERROR(VLOOKUP(U1545,'ITWR Dump'!$A$2:$Y$5000,11,0)),0,(VLOOKUP(U1545,'ITWR Dump'!$A$2:$Y$5000,11,0)))</f>
        <v>0</v>
      </c>
      <c r="AG1545" s="11">
        <f>IF(ISERROR(VLOOKUP(U1545,'ITWR Dump'!$A$2:$Y$5000,2,0)),0,(VLOOKUP(U1545,'ITWR Dump'!$A$2:$Y$5000,2,0)))</f>
        <v>0</v>
      </c>
      <c r="AH1545" s="11">
        <f>IF(ISERROR(VLOOKUP(U1545,'ITWR Dump'!$A$2:$Y$5000,14,0)),0,(VLOOKUP(U1545,'ITWR Dump'!$A$2:$Y$5000,14,0)))</f>
        <v>0</v>
      </c>
      <c r="AI1545" s="11" t="str">
        <f t="shared" si="678"/>
        <v>01-Maintenance Offshore</v>
      </c>
      <c r="AJ1545" s="11" t="str">
        <f t="shared" si="679"/>
        <v>Offshore</v>
      </c>
      <c r="AK1545" s="11" t="str">
        <f>IF(ISERROR(VLOOKUP(A1545,'Team Data'!$C$2:$U$213,17,0)),0,(VLOOKUP(A1545,'Team Data'!$C$2:$U$213,17,0)))</f>
        <v>MF PI and CF</v>
      </c>
      <c r="AL1545" s="11" t="str">
        <f t="shared" si="680"/>
        <v>2017-04-24</v>
      </c>
      <c r="AM1545" s="11">
        <f>IF(ISERROR(VLOOKUP(U1545,'ITWR Dump'!$A$2:$Y$5000,16,0)),0,(VLOOKUP(U1545,'ITWR Dump'!$A$2:$Y$5000,16,0)))</f>
        <v>0</v>
      </c>
      <c r="AN1545" s="11">
        <f>IF(ISERROR(VLOOKUP(U1545,'ITWR Dump'!$A$2:$Y$5000,18,0)),0,(VLOOKUP(U1545,'ITWR Dump'!$A$2:$Y$5000,18,0)))</f>
        <v>0</v>
      </c>
      <c r="AO1545" s="11">
        <f>IF(ISERROR(VLOOKUP(U1545,'ITWR Dump'!$A$2:$Y$5000,25,0)),0,(VLOOKUP('ILC Report'!U1545,'ITWR Dump'!$A$2:$Y$5000,25,0)))</f>
        <v>0</v>
      </c>
      <c r="AP1545" s="11">
        <f t="shared" si="681"/>
        <v>0</v>
      </c>
      <c r="AQ1545" s="26">
        <f t="shared" si="682"/>
        <v>0</v>
      </c>
      <c r="AR1545" s="26">
        <f t="shared" si="683"/>
        <v>0</v>
      </c>
      <c r="AS1545" s="26">
        <f t="shared" si="684"/>
        <v>0</v>
      </c>
      <c r="AT1545" s="26">
        <f t="shared" si="685"/>
        <v>0</v>
      </c>
      <c r="AU1545" s="26">
        <f t="shared" si="686"/>
        <v>0</v>
      </c>
      <c r="AV1545" s="26">
        <f t="shared" si="687"/>
        <v>0</v>
      </c>
      <c r="AW1545" s="11" t="s">
        <v>653</v>
      </c>
      <c r="AX1545" s="11" t="str">
        <f>VLOOKUP(L1545,Group!$A$2:$B$1000,2,0)</f>
        <v>Maintenance</v>
      </c>
      <c r="AY1545" s="11">
        <f>IF(ISERROR(VLOOKUP(U1545,'ITWR Dump'!$A$2:$Y$5000,15,0)),0,(VLOOKUP('ILC Report'!U1545,'ITWR Dump'!$A$2:$Y$5000,15,0)))</f>
        <v>0</v>
      </c>
      <c r="AZ1545" s="11" t="str">
        <f t="shared" si="688"/>
        <v>Yes</v>
      </c>
      <c r="BA1545" s="11" t="str">
        <f t="shared" si="689"/>
        <v>BKI</v>
      </c>
      <c r="BB1545" s="11" t="str">
        <f t="shared" si="690"/>
        <v>MN</v>
      </c>
      <c r="BC1545" s="11" t="str">
        <f t="shared" si="691"/>
        <v>No</v>
      </c>
    </row>
    <row r="1546" spans="1:55" x14ac:dyDescent="0.3">
      <c r="A1546" s="11" t="s">
        <v>697</v>
      </c>
      <c r="B1546" s="11" t="s">
        <v>1889</v>
      </c>
      <c r="C1546" s="11" t="s">
        <v>542</v>
      </c>
      <c r="D1546" s="11" t="s">
        <v>2702</v>
      </c>
      <c r="E1546" s="38" t="s">
        <v>2903</v>
      </c>
      <c r="F1546" s="11">
        <v>7.5</v>
      </c>
      <c r="G1546" s="40" t="s">
        <v>218</v>
      </c>
      <c r="H1546" s="11" t="str">
        <f t="shared" si="673"/>
        <v>Regular</v>
      </c>
      <c r="I1546" s="11" t="str">
        <f t="shared" si="665"/>
        <v>INDIA</v>
      </c>
      <c r="J1546" s="11" t="str">
        <f>IF(ISERROR(VLOOKUP(C1546,'WI Vs ASM'!$B$2:$E$1000,4,0)),0,(VLOOKUP(C1546,'WI Vs ASM'!$B$2:$E$1000,4,0)))</f>
        <v>Offshore</v>
      </c>
      <c r="K1546" s="11" t="str">
        <f>IF(ISERROR(VLOOKUP(C1546,'WI Vs ASM'!$B$2:$F$1000,5,0)),0,(VLOOKUP(C1546,'WI Vs ASM'!$B$2:$F$1000,5,0)))</f>
        <v>02-Variable Billable</v>
      </c>
      <c r="L1546" s="11" t="str">
        <f>IF(ISERROR(VLOOKUP(C1546,'WI Vs ASM'!$B$2:$D$1000,3,0)),0,(VLOOKUP(C1546,'WI Vs ASM'!$B$2:$D$1000,3,0)))</f>
        <v>11-Enhancement Offshore</v>
      </c>
      <c r="M1546" s="11" t="str">
        <f>IF(ISERROR(VLOOKUP(C1546,'WI Vs ASM'!$B$2:$I$1000,8,0)),0,(VLOOKUP(C1546,'WI Vs ASM'!$B$2:$I$1000,8,0)))</f>
        <v>Prakash Varadachari</v>
      </c>
      <c r="N1546" s="11" t="str">
        <f>IF(ISERROR(VLOOKUP(C1546,'WI Vs ASM'!$B$2:$G$1000,6,0)),0,(VLOOKUP(C1546,'WI Vs ASM'!$B$2:$G$1000,6,0)))</f>
        <v>Data Archive</v>
      </c>
      <c r="O1546" s="11" t="str">
        <f>IF(ISERROR(VLOOKUP(C1546,'WI Vs ASM'!$B$2:$H$1000,7,0)),0,(VLOOKUP(C1546,'WI Vs ASM'!$B$2:$H$1000,7,0)))</f>
        <v>Central Functions</v>
      </c>
      <c r="P1546" s="11" t="str">
        <f t="shared" si="666"/>
        <v>May-17</v>
      </c>
      <c r="Q1546" s="11" t="str">
        <f t="shared" si="667"/>
        <v>Q2</v>
      </c>
      <c r="R1546" s="11" t="str">
        <f>IF(ISERROR(VLOOKUP(C1546,'WI Vs ASM'!$B$2:$J$1000,9,0)),0,(VLOOKUP(C1546,'WI Vs ASM'!$B$2:$J$1000,9,0)))</f>
        <v>Chandraprabha Palaniswamy</v>
      </c>
      <c r="S1546" s="11" t="str">
        <f>IF(ISERROR(VLOOKUP(C1546,'WI Vs ASM'!$B$2:$K$1000,10,0)),0,(VLOOKUP(C1546,'WI Vs ASM'!$B$2:$K$1000,10,0)))</f>
        <v>Linda J. Richardson</v>
      </c>
      <c r="T1546" s="11" t="str">
        <f>IF(ISERROR(VLOOKUP(C1546,'WI Vs ASM'!$B$2:$L$1000,11,0)),0,(VLOOKUP(C1546,'WI Vs ASM'!$B$2:$L$1000,11,0)))</f>
        <v>Crystal Romano</v>
      </c>
      <c r="U1546" s="11" t="str">
        <f t="shared" si="674"/>
        <v>WR736392</v>
      </c>
      <c r="V1546" s="11" t="str">
        <f t="shared" si="668"/>
        <v>No</v>
      </c>
      <c r="W1546" s="11" t="str">
        <f t="shared" si="669"/>
        <v>Yes</v>
      </c>
      <c r="X1546" s="11" t="str">
        <f t="shared" si="670"/>
        <v>No</v>
      </c>
      <c r="Y1546" s="11" t="str">
        <f t="shared" si="671"/>
        <v>No</v>
      </c>
      <c r="Z1546" s="11" t="str">
        <f t="shared" si="672"/>
        <v>No</v>
      </c>
      <c r="AA1546" s="11" t="str">
        <f t="shared" si="675"/>
        <v>No</v>
      </c>
      <c r="AB1546" s="11">
        <f>IF(ISERROR(VLOOKUP(U1546,'ITWR Dump'!$A$2:$Y$5000,24,0)),0,(VLOOKUP('ILC Report'!U1546,'ITWR Dump'!$A$2:$Y$5000,24,0)))</f>
        <v>0</v>
      </c>
      <c r="AC1546" s="11" t="str">
        <f t="shared" si="676"/>
        <v>No</v>
      </c>
      <c r="AD1546" s="11" t="str">
        <f t="shared" si="677"/>
        <v/>
      </c>
      <c r="AE1546" s="11">
        <f>IF(ISERROR(VLOOKUP(U1546,'ITWR Dump'!$A$2:$Y$5000,13,0)),0,(VLOOKUP(U1546,'ITWR Dump'!$A$2:$Y$5000,13,0)))</f>
        <v>0</v>
      </c>
      <c r="AF1546" s="11">
        <f>IF(ISERROR(VLOOKUP(U1546,'ITWR Dump'!$A$2:$Y$5000,11,0)),0,(VLOOKUP(U1546,'ITWR Dump'!$A$2:$Y$5000,11,0)))</f>
        <v>0</v>
      </c>
      <c r="AG1546" s="11">
        <f>IF(ISERROR(VLOOKUP(U1546,'ITWR Dump'!$A$2:$Y$5000,2,0)),0,(VLOOKUP(U1546,'ITWR Dump'!$A$2:$Y$5000,2,0)))</f>
        <v>0</v>
      </c>
      <c r="AH1546" s="11">
        <f>IF(ISERROR(VLOOKUP(U1546,'ITWR Dump'!$A$2:$Y$5000,14,0)),0,(VLOOKUP(U1546,'ITWR Dump'!$A$2:$Y$5000,14,0)))</f>
        <v>0</v>
      </c>
      <c r="AI1546" s="11" t="str">
        <f t="shared" si="678"/>
        <v>11-Enhancement Offshore</v>
      </c>
      <c r="AJ1546" s="11" t="str">
        <f t="shared" si="679"/>
        <v>Offshore</v>
      </c>
      <c r="AK1546" s="11" t="str">
        <f>IF(ISERROR(VLOOKUP(A1546,'Team Data'!$C$2:$U$213,17,0)),0,(VLOOKUP(A1546,'Team Data'!$C$2:$U$213,17,0)))</f>
        <v>MF PI and CF</v>
      </c>
      <c r="AL1546" s="11" t="str">
        <f t="shared" si="680"/>
        <v>2017-04-24</v>
      </c>
      <c r="AM1546" s="11">
        <f>IF(ISERROR(VLOOKUP(U1546,'ITWR Dump'!$A$2:$Y$5000,16,0)),0,(VLOOKUP(U1546,'ITWR Dump'!$A$2:$Y$5000,16,0)))</f>
        <v>0</v>
      </c>
      <c r="AN1546" s="11">
        <f>IF(ISERROR(VLOOKUP(U1546,'ITWR Dump'!$A$2:$Y$5000,18,0)),0,(VLOOKUP(U1546,'ITWR Dump'!$A$2:$Y$5000,18,0)))</f>
        <v>0</v>
      </c>
      <c r="AO1546" s="11">
        <f>IF(ISERROR(VLOOKUP(U1546,'ITWR Dump'!$A$2:$Y$5000,25,0)),0,(VLOOKUP('ILC Report'!U1546,'ITWR Dump'!$A$2:$Y$5000,25,0)))</f>
        <v>0</v>
      </c>
      <c r="AP1546" s="11">
        <f t="shared" si="681"/>
        <v>0</v>
      </c>
      <c r="AQ1546" s="26">
        <f t="shared" si="682"/>
        <v>0</v>
      </c>
      <c r="AR1546" s="26">
        <f t="shared" si="683"/>
        <v>0</v>
      </c>
      <c r="AS1546" s="26">
        <f t="shared" si="684"/>
        <v>0</v>
      </c>
      <c r="AT1546" s="26">
        <f t="shared" si="685"/>
        <v>0</v>
      </c>
      <c r="AU1546" s="26">
        <f t="shared" si="686"/>
        <v>0</v>
      </c>
      <c r="AV1546" s="26">
        <f t="shared" si="687"/>
        <v>0</v>
      </c>
      <c r="AW1546" s="11" t="s">
        <v>653</v>
      </c>
      <c r="AX1546" s="11" t="str">
        <f>VLOOKUP(L1546,Group!$A$2:$B$1000,2,0)</f>
        <v>Enhancement</v>
      </c>
      <c r="AY1546" s="11">
        <f>IF(ISERROR(VLOOKUP(U1546,'ITWR Dump'!$A$2:$Y$5000,15,0)),0,(VLOOKUP('ILC Report'!U1546,'ITWR Dump'!$A$2:$Y$5000,15,0)))</f>
        <v>0</v>
      </c>
      <c r="AZ1546" s="11" t="str">
        <f t="shared" si="688"/>
        <v>No</v>
      </c>
      <c r="BA1546" s="11" t="str">
        <f t="shared" si="689"/>
        <v>BKI</v>
      </c>
      <c r="BB1546" s="11" t="str">
        <f t="shared" si="690"/>
        <v>EM</v>
      </c>
      <c r="BC1546" s="11" t="str">
        <f t="shared" si="691"/>
        <v>No</v>
      </c>
    </row>
    <row r="1547" spans="1:55" x14ac:dyDescent="0.3">
      <c r="A1547" s="11" t="s">
        <v>697</v>
      </c>
      <c r="B1547" s="11" t="s">
        <v>1889</v>
      </c>
      <c r="C1547" s="11" t="s">
        <v>542</v>
      </c>
      <c r="D1547" s="11" t="s">
        <v>2703</v>
      </c>
      <c r="E1547" s="38" t="s">
        <v>2903</v>
      </c>
      <c r="F1547" s="11">
        <v>3.5</v>
      </c>
      <c r="G1547" s="40" t="s">
        <v>218</v>
      </c>
      <c r="H1547" s="11" t="str">
        <f t="shared" si="673"/>
        <v>Regular</v>
      </c>
      <c r="I1547" s="11" t="str">
        <f t="shared" si="665"/>
        <v>INDIA</v>
      </c>
      <c r="J1547" s="11" t="str">
        <f>IF(ISERROR(VLOOKUP(C1547,'WI Vs ASM'!$B$2:$E$1000,4,0)),0,(VLOOKUP(C1547,'WI Vs ASM'!$B$2:$E$1000,4,0)))</f>
        <v>Offshore</v>
      </c>
      <c r="K1547" s="11" t="str">
        <f>IF(ISERROR(VLOOKUP(C1547,'WI Vs ASM'!$B$2:$F$1000,5,0)),0,(VLOOKUP(C1547,'WI Vs ASM'!$B$2:$F$1000,5,0)))</f>
        <v>02-Variable Billable</v>
      </c>
      <c r="L1547" s="11" t="str">
        <f>IF(ISERROR(VLOOKUP(C1547,'WI Vs ASM'!$B$2:$D$1000,3,0)),0,(VLOOKUP(C1547,'WI Vs ASM'!$B$2:$D$1000,3,0)))</f>
        <v>11-Enhancement Offshore</v>
      </c>
      <c r="M1547" s="11" t="str">
        <f>IF(ISERROR(VLOOKUP(C1547,'WI Vs ASM'!$B$2:$I$1000,8,0)),0,(VLOOKUP(C1547,'WI Vs ASM'!$B$2:$I$1000,8,0)))</f>
        <v>Prakash Varadachari</v>
      </c>
      <c r="N1547" s="11" t="str">
        <f>IF(ISERROR(VLOOKUP(C1547,'WI Vs ASM'!$B$2:$G$1000,6,0)),0,(VLOOKUP(C1547,'WI Vs ASM'!$B$2:$G$1000,6,0)))</f>
        <v>Data Archive</v>
      </c>
      <c r="O1547" s="11" t="str">
        <f>IF(ISERROR(VLOOKUP(C1547,'WI Vs ASM'!$B$2:$H$1000,7,0)),0,(VLOOKUP(C1547,'WI Vs ASM'!$B$2:$H$1000,7,0)))</f>
        <v>Central Functions</v>
      </c>
      <c r="P1547" s="11" t="str">
        <f t="shared" si="666"/>
        <v>May-17</v>
      </c>
      <c r="Q1547" s="11" t="str">
        <f t="shared" si="667"/>
        <v>Q2</v>
      </c>
      <c r="R1547" s="11" t="str">
        <f>IF(ISERROR(VLOOKUP(C1547,'WI Vs ASM'!$B$2:$J$1000,9,0)),0,(VLOOKUP(C1547,'WI Vs ASM'!$B$2:$J$1000,9,0)))</f>
        <v>Chandraprabha Palaniswamy</v>
      </c>
      <c r="S1547" s="11" t="str">
        <f>IF(ISERROR(VLOOKUP(C1547,'WI Vs ASM'!$B$2:$K$1000,10,0)),0,(VLOOKUP(C1547,'WI Vs ASM'!$B$2:$K$1000,10,0)))</f>
        <v>Linda J. Richardson</v>
      </c>
      <c r="T1547" s="11" t="str">
        <f>IF(ISERROR(VLOOKUP(C1547,'WI Vs ASM'!$B$2:$L$1000,11,0)),0,(VLOOKUP(C1547,'WI Vs ASM'!$B$2:$L$1000,11,0)))</f>
        <v>Crystal Romano</v>
      </c>
      <c r="U1547" s="11" t="str">
        <f t="shared" si="674"/>
        <v>WR736392</v>
      </c>
      <c r="V1547" s="11" t="str">
        <f t="shared" si="668"/>
        <v>No</v>
      </c>
      <c r="W1547" s="11" t="str">
        <f t="shared" si="669"/>
        <v>Yes</v>
      </c>
      <c r="X1547" s="11" t="str">
        <f t="shared" si="670"/>
        <v>No</v>
      </c>
      <c r="Y1547" s="11" t="str">
        <f t="shared" si="671"/>
        <v>No</v>
      </c>
      <c r="Z1547" s="11" t="str">
        <f t="shared" si="672"/>
        <v>No</v>
      </c>
      <c r="AA1547" s="11" t="str">
        <f t="shared" si="675"/>
        <v>No</v>
      </c>
      <c r="AB1547" s="11">
        <f>IF(ISERROR(VLOOKUP(U1547,'ITWR Dump'!$A$2:$Y$5000,24,0)),0,(VLOOKUP('ILC Report'!U1547,'ITWR Dump'!$A$2:$Y$5000,24,0)))</f>
        <v>0</v>
      </c>
      <c r="AC1547" s="11" t="str">
        <f t="shared" si="676"/>
        <v>No</v>
      </c>
      <c r="AD1547" s="11" t="str">
        <f t="shared" si="677"/>
        <v/>
      </c>
      <c r="AE1547" s="11">
        <f>IF(ISERROR(VLOOKUP(U1547,'ITWR Dump'!$A$2:$Y$5000,13,0)),0,(VLOOKUP(U1547,'ITWR Dump'!$A$2:$Y$5000,13,0)))</f>
        <v>0</v>
      </c>
      <c r="AF1547" s="11">
        <f>IF(ISERROR(VLOOKUP(U1547,'ITWR Dump'!$A$2:$Y$5000,11,0)),0,(VLOOKUP(U1547,'ITWR Dump'!$A$2:$Y$5000,11,0)))</f>
        <v>0</v>
      </c>
      <c r="AG1547" s="11">
        <f>IF(ISERROR(VLOOKUP(U1547,'ITWR Dump'!$A$2:$Y$5000,2,0)),0,(VLOOKUP(U1547,'ITWR Dump'!$A$2:$Y$5000,2,0)))</f>
        <v>0</v>
      </c>
      <c r="AH1547" s="11">
        <f>IF(ISERROR(VLOOKUP(U1547,'ITWR Dump'!$A$2:$Y$5000,14,0)),0,(VLOOKUP(U1547,'ITWR Dump'!$A$2:$Y$5000,14,0)))</f>
        <v>0</v>
      </c>
      <c r="AI1547" s="11" t="str">
        <f t="shared" si="678"/>
        <v>11-Enhancement Offshore</v>
      </c>
      <c r="AJ1547" s="11" t="str">
        <f t="shared" si="679"/>
        <v>Offshore</v>
      </c>
      <c r="AK1547" s="11" t="str">
        <f>IF(ISERROR(VLOOKUP(A1547,'Team Data'!$C$2:$U$213,17,0)),0,(VLOOKUP(A1547,'Team Data'!$C$2:$U$213,17,0)))</f>
        <v>MF PI and CF</v>
      </c>
      <c r="AL1547" s="11" t="str">
        <f t="shared" si="680"/>
        <v>2017-04-24</v>
      </c>
      <c r="AM1547" s="11">
        <f>IF(ISERROR(VLOOKUP(U1547,'ITWR Dump'!$A$2:$Y$5000,16,0)),0,(VLOOKUP(U1547,'ITWR Dump'!$A$2:$Y$5000,16,0)))</f>
        <v>0</v>
      </c>
      <c r="AN1547" s="11">
        <f>IF(ISERROR(VLOOKUP(U1547,'ITWR Dump'!$A$2:$Y$5000,18,0)),0,(VLOOKUP(U1547,'ITWR Dump'!$A$2:$Y$5000,18,0)))</f>
        <v>0</v>
      </c>
      <c r="AO1547" s="11">
        <f>IF(ISERROR(VLOOKUP(U1547,'ITWR Dump'!$A$2:$Y$5000,25,0)),0,(VLOOKUP('ILC Report'!U1547,'ITWR Dump'!$A$2:$Y$5000,25,0)))</f>
        <v>0</v>
      </c>
      <c r="AP1547" s="11">
        <f t="shared" si="681"/>
        <v>0</v>
      </c>
      <c r="AQ1547" s="26">
        <f t="shared" si="682"/>
        <v>0</v>
      </c>
      <c r="AR1547" s="26">
        <f t="shared" si="683"/>
        <v>0</v>
      </c>
      <c r="AS1547" s="26">
        <f t="shared" si="684"/>
        <v>0</v>
      </c>
      <c r="AT1547" s="26">
        <f t="shared" si="685"/>
        <v>0</v>
      </c>
      <c r="AU1547" s="26">
        <f t="shared" si="686"/>
        <v>0</v>
      </c>
      <c r="AV1547" s="26">
        <f t="shared" si="687"/>
        <v>0</v>
      </c>
      <c r="AW1547" s="11" t="s">
        <v>653</v>
      </c>
      <c r="AX1547" s="11" t="str">
        <f>VLOOKUP(L1547,Group!$A$2:$B$1000,2,0)</f>
        <v>Enhancement</v>
      </c>
      <c r="AY1547" s="11">
        <f>IF(ISERROR(VLOOKUP(U1547,'ITWR Dump'!$A$2:$Y$5000,15,0)),0,(VLOOKUP('ILC Report'!U1547,'ITWR Dump'!$A$2:$Y$5000,15,0)))</f>
        <v>0</v>
      </c>
      <c r="AZ1547" s="11" t="str">
        <f t="shared" si="688"/>
        <v>No</v>
      </c>
      <c r="BA1547" s="11" t="str">
        <f t="shared" si="689"/>
        <v>BKI</v>
      </c>
      <c r="BB1547" s="11" t="str">
        <f t="shared" si="690"/>
        <v>EM</v>
      </c>
      <c r="BC1547" s="11" t="str">
        <f t="shared" si="691"/>
        <v>No</v>
      </c>
    </row>
    <row r="1548" spans="1:55" x14ac:dyDescent="0.3">
      <c r="A1548" s="11" t="s">
        <v>697</v>
      </c>
      <c r="B1548" s="11" t="s">
        <v>1889</v>
      </c>
      <c r="C1548" s="11" t="s">
        <v>542</v>
      </c>
      <c r="D1548" s="11" t="s">
        <v>2700</v>
      </c>
      <c r="E1548" s="38" t="s">
        <v>2903</v>
      </c>
      <c r="F1548" s="11">
        <v>1</v>
      </c>
      <c r="G1548" s="40" t="s">
        <v>218</v>
      </c>
      <c r="H1548" s="11" t="str">
        <f t="shared" si="673"/>
        <v>Regular</v>
      </c>
      <c r="I1548" s="11" t="str">
        <f t="shared" si="665"/>
        <v>INDIA</v>
      </c>
      <c r="J1548" s="11" t="str">
        <f>IF(ISERROR(VLOOKUP(C1548,'WI Vs ASM'!$B$2:$E$1000,4,0)),0,(VLOOKUP(C1548,'WI Vs ASM'!$B$2:$E$1000,4,0)))</f>
        <v>Offshore</v>
      </c>
      <c r="K1548" s="11" t="str">
        <f>IF(ISERROR(VLOOKUP(C1548,'WI Vs ASM'!$B$2:$F$1000,5,0)),0,(VLOOKUP(C1548,'WI Vs ASM'!$B$2:$F$1000,5,0)))</f>
        <v>02-Variable Billable</v>
      </c>
      <c r="L1548" s="11" t="str">
        <f>IF(ISERROR(VLOOKUP(C1548,'WI Vs ASM'!$B$2:$D$1000,3,0)),0,(VLOOKUP(C1548,'WI Vs ASM'!$B$2:$D$1000,3,0)))</f>
        <v>11-Enhancement Offshore</v>
      </c>
      <c r="M1548" s="11" t="str">
        <f>IF(ISERROR(VLOOKUP(C1548,'WI Vs ASM'!$B$2:$I$1000,8,0)),0,(VLOOKUP(C1548,'WI Vs ASM'!$B$2:$I$1000,8,0)))</f>
        <v>Prakash Varadachari</v>
      </c>
      <c r="N1548" s="11" t="str">
        <f>IF(ISERROR(VLOOKUP(C1548,'WI Vs ASM'!$B$2:$G$1000,6,0)),0,(VLOOKUP(C1548,'WI Vs ASM'!$B$2:$G$1000,6,0)))</f>
        <v>Data Archive</v>
      </c>
      <c r="O1548" s="11" t="str">
        <f>IF(ISERROR(VLOOKUP(C1548,'WI Vs ASM'!$B$2:$H$1000,7,0)),0,(VLOOKUP(C1548,'WI Vs ASM'!$B$2:$H$1000,7,0)))</f>
        <v>Central Functions</v>
      </c>
      <c r="P1548" s="11" t="str">
        <f t="shared" si="666"/>
        <v>May-17</v>
      </c>
      <c r="Q1548" s="11" t="str">
        <f t="shared" si="667"/>
        <v>Q2</v>
      </c>
      <c r="R1548" s="11" t="str">
        <f>IF(ISERROR(VLOOKUP(C1548,'WI Vs ASM'!$B$2:$J$1000,9,0)),0,(VLOOKUP(C1548,'WI Vs ASM'!$B$2:$J$1000,9,0)))</f>
        <v>Chandraprabha Palaniswamy</v>
      </c>
      <c r="S1548" s="11" t="str">
        <f>IF(ISERROR(VLOOKUP(C1548,'WI Vs ASM'!$B$2:$K$1000,10,0)),0,(VLOOKUP(C1548,'WI Vs ASM'!$B$2:$K$1000,10,0)))</f>
        <v>Linda J. Richardson</v>
      </c>
      <c r="T1548" s="11" t="str">
        <f>IF(ISERROR(VLOOKUP(C1548,'WI Vs ASM'!$B$2:$L$1000,11,0)),0,(VLOOKUP(C1548,'WI Vs ASM'!$B$2:$L$1000,11,0)))</f>
        <v>Crystal Romano</v>
      </c>
      <c r="U1548" s="11" t="str">
        <f t="shared" si="674"/>
        <v>WR736392</v>
      </c>
      <c r="V1548" s="11" t="str">
        <f t="shared" si="668"/>
        <v>No</v>
      </c>
      <c r="W1548" s="11" t="str">
        <f t="shared" si="669"/>
        <v>Yes</v>
      </c>
      <c r="X1548" s="11" t="str">
        <f t="shared" si="670"/>
        <v>No</v>
      </c>
      <c r="Y1548" s="11" t="str">
        <f t="shared" si="671"/>
        <v>No</v>
      </c>
      <c r="Z1548" s="11" t="str">
        <f t="shared" si="672"/>
        <v>No</v>
      </c>
      <c r="AA1548" s="11" t="str">
        <f t="shared" si="675"/>
        <v>No</v>
      </c>
      <c r="AB1548" s="11">
        <f>IF(ISERROR(VLOOKUP(U1548,'ITWR Dump'!$A$2:$Y$5000,24,0)),0,(VLOOKUP('ILC Report'!U1548,'ITWR Dump'!$A$2:$Y$5000,24,0)))</f>
        <v>0</v>
      </c>
      <c r="AC1548" s="11" t="str">
        <f t="shared" si="676"/>
        <v>No</v>
      </c>
      <c r="AD1548" s="11" t="str">
        <f t="shared" si="677"/>
        <v/>
      </c>
      <c r="AE1548" s="11">
        <f>IF(ISERROR(VLOOKUP(U1548,'ITWR Dump'!$A$2:$Y$5000,13,0)),0,(VLOOKUP(U1548,'ITWR Dump'!$A$2:$Y$5000,13,0)))</f>
        <v>0</v>
      </c>
      <c r="AF1548" s="11">
        <f>IF(ISERROR(VLOOKUP(U1548,'ITWR Dump'!$A$2:$Y$5000,11,0)),0,(VLOOKUP(U1548,'ITWR Dump'!$A$2:$Y$5000,11,0)))</f>
        <v>0</v>
      </c>
      <c r="AG1548" s="11">
        <f>IF(ISERROR(VLOOKUP(U1548,'ITWR Dump'!$A$2:$Y$5000,2,0)),0,(VLOOKUP(U1548,'ITWR Dump'!$A$2:$Y$5000,2,0)))</f>
        <v>0</v>
      </c>
      <c r="AH1548" s="11">
        <f>IF(ISERROR(VLOOKUP(U1548,'ITWR Dump'!$A$2:$Y$5000,14,0)),0,(VLOOKUP(U1548,'ITWR Dump'!$A$2:$Y$5000,14,0)))</f>
        <v>0</v>
      </c>
      <c r="AI1548" s="11" t="str">
        <f t="shared" si="678"/>
        <v>11-Enhancement Offshore</v>
      </c>
      <c r="AJ1548" s="11" t="str">
        <f t="shared" si="679"/>
        <v>Offshore</v>
      </c>
      <c r="AK1548" s="11" t="str">
        <f>IF(ISERROR(VLOOKUP(A1548,'Team Data'!$C$2:$U$213,17,0)),0,(VLOOKUP(A1548,'Team Data'!$C$2:$U$213,17,0)))</f>
        <v>MF PI and CF</v>
      </c>
      <c r="AL1548" s="11" t="str">
        <f t="shared" si="680"/>
        <v>2017-04-24</v>
      </c>
      <c r="AM1548" s="11">
        <f>IF(ISERROR(VLOOKUP(U1548,'ITWR Dump'!$A$2:$Y$5000,16,0)),0,(VLOOKUP(U1548,'ITWR Dump'!$A$2:$Y$5000,16,0)))</f>
        <v>0</v>
      </c>
      <c r="AN1548" s="11">
        <f>IF(ISERROR(VLOOKUP(U1548,'ITWR Dump'!$A$2:$Y$5000,18,0)),0,(VLOOKUP(U1548,'ITWR Dump'!$A$2:$Y$5000,18,0)))</f>
        <v>0</v>
      </c>
      <c r="AO1548" s="11">
        <f>IF(ISERROR(VLOOKUP(U1548,'ITWR Dump'!$A$2:$Y$5000,25,0)),0,(VLOOKUP('ILC Report'!U1548,'ITWR Dump'!$A$2:$Y$5000,25,0)))</f>
        <v>0</v>
      </c>
      <c r="AP1548" s="11">
        <f t="shared" si="681"/>
        <v>0</v>
      </c>
      <c r="AQ1548" s="26">
        <f t="shared" si="682"/>
        <v>0</v>
      </c>
      <c r="AR1548" s="26">
        <f t="shared" si="683"/>
        <v>0</v>
      </c>
      <c r="AS1548" s="26">
        <f t="shared" si="684"/>
        <v>0</v>
      </c>
      <c r="AT1548" s="26">
        <f t="shared" si="685"/>
        <v>0</v>
      </c>
      <c r="AU1548" s="26">
        <f t="shared" si="686"/>
        <v>0</v>
      </c>
      <c r="AV1548" s="26">
        <f t="shared" si="687"/>
        <v>0</v>
      </c>
      <c r="AW1548" s="11" t="s">
        <v>653</v>
      </c>
      <c r="AX1548" s="11" t="str">
        <f>VLOOKUP(L1548,Group!$A$2:$B$1000,2,0)</f>
        <v>Enhancement</v>
      </c>
      <c r="AY1548" s="11">
        <f>IF(ISERROR(VLOOKUP(U1548,'ITWR Dump'!$A$2:$Y$5000,15,0)),0,(VLOOKUP('ILC Report'!U1548,'ITWR Dump'!$A$2:$Y$5000,15,0)))</f>
        <v>0</v>
      </c>
      <c r="AZ1548" s="11" t="str">
        <f t="shared" si="688"/>
        <v>No</v>
      </c>
      <c r="BA1548" s="11" t="str">
        <f t="shared" si="689"/>
        <v>BKI</v>
      </c>
      <c r="BB1548" s="11" t="str">
        <f t="shared" si="690"/>
        <v>EM</v>
      </c>
      <c r="BC1548" s="11" t="str">
        <f t="shared" si="691"/>
        <v>No</v>
      </c>
    </row>
    <row r="1549" spans="1:55" x14ac:dyDescent="0.3">
      <c r="A1549" s="11" t="s">
        <v>697</v>
      </c>
      <c r="B1549" s="11" t="s">
        <v>1889</v>
      </c>
      <c r="C1549" s="11" t="s">
        <v>545</v>
      </c>
      <c r="D1549" s="11" t="s">
        <v>2694</v>
      </c>
      <c r="E1549" s="38" t="s">
        <v>2904</v>
      </c>
      <c r="F1549" s="11">
        <v>4</v>
      </c>
      <c r="G1549" s="40" t="s">
        <v>218</v>
      </c>
      <c r="H1549" s="11" t="str">
        <f t="shared" si="673"/>
        <v>Regular</v>
      </c>
      <c r="I1549" s="11" t="str">
        <f t="shared" si="665"/>
        <v>INDIA</v>
      </c>
      <c r="J1549" s="11" t="str">
        <f>IF(ISERROR(VLOOKUP(C1549,'WI Vs ASM'!$B$2:$E$1000,4,0)),0,(VLOOKUP(C1549,'WI Vs ASM'!$B$2:$E$1000,4,0)))</f>
        <v>Offshore</v>
      </c>
      <c r="K1549" s="11" t="str">
        <f>IF(ISERROR(VLOOKUP(C1549,'WI Vs ASM'!$B$2:$F$1000,5,0)),0,(VLOOKUP(C1549,'WI Vs ASM'!$B$2:$F$1000,5,0)))</f>
        <v>01-Fixed Price</v>
      </c>
      <c r="L1549" s="11" t="str">
        <f>IF(ISERROR(VLOOKUP(C1549,'WI Vs ASM'!$B$2:$D$1000,3,0)),0,(VLOOKUP(C1549,'WI Vs ASM'!$B$2:$D$1000,3,0)))</f>
        <v>01-Maintenance Offshore</v>
      </c>
      <c r="M1549" s="11" t="str">
        <f>IF(ISERROR(VLOOKUP(C1549,'WI Vs ASM'!$B$2:$I$1000,8,0)),0,(VLOOKUP(C1549,'WI Vs ASM'!$B$2:$I$1000,8,0)))</f>
        <v>Rahul Soman</v>
      </c>
      <c r="N1549" s="11" t="str">
        <f>IF(ISERROR(VLOOKUP(C1549,'WI Vs ASM'!$B$2:$G$1000,6,0)),0,(VLOOKUP(C1549,'WI Vs ASM'!$B$2:$G$1000,6,0)))</f>
        <v>Data Archive</v>
      </c>
      <c r="O1549" s="11" t="str">
        <f>IF(ISERROR(VLOOKUP(C1549,'WI Vs ASM'!$B$2:$H$1000,7,0)),0,(VLOOKUP(C1549,'WI Vs ASM'!$B$2:$H$1000,7,0)))</f>
        <v>Central Functions</v>
      </c>
      <c r="P1549" s="11" t="str">
        <f t="shared" si="666"/>
        <v>May-17</v>
      </c>
      <c r="Q1549" s="11" t="str">
        <f t="shared" si="667"/>
        <v>Q2</v>
      </c>
      <c r="R1549" s="11" t="str">
        <f>IF(ISERROR(VLOOKUP(C1549,'WI Vs ASM'!$B$2:$J$1000,9,0)),0,(VLOOKUP(C1549,'WI Vs ASM'!$B$2:$J$1000,9,0)))</f>
        <v>Jyothi Pai</v>
      </c>
      <c r="S1549" s="11" t="str">
        <f>IF(ISERROR(VLOOKUP(C1549,'WI Vs ASM'!$B$2:$K$1000,10,0)),0,(VLOOKUP(C1549,'WI Vs ASM'!$B$2:$K$1000,10,0)))</f>
        <v>Linda J. Richardson</v>
      </c>
      <c r="T1549" s="11" t="str">
        <f>IF(ISERROR(VLOOKUP(C1549,'WI Vs ASM'!$B$2:$L$1000,11,0)),0,(VLOOKUP(C1549,'WI Vs ASM'!$B$2:$L$1000,11,0)))</f>
        <v>Crystal Romano</v>
      </c>
      <c r="U1549" s="11" t="e">
        <f t="shared" si="674"/>
        <v>#VALUE!</v>
      </c>
      <c r="V1549" s="11" t="str">
        <f t="shared" si="668"/>
        <v>No</v>
      </c>
      <c r="W1549" s="11" t="str">
        <f t="shared" si="669"/>
        <v>Yes</v>
      </c>
      <c r="X1549" s="11" t="str">
        <f t="shared" si="670"/>
        <v>No</v>
      </c>
      <c r="Y1549" s="11" t="str">
        <f t="shared" si="671"/>
        <v>No</v>
      </c>
      <c r="Z1549" s="11" t="str">
        <f t="shared" si="672"/>
        <v>No</v>
      </c>
      <c r="AA1549" s="11" t="str">
        <f t="shared" si="675"/>
        <v>No</v>
      </c>
      <c r="AB1549" s="11">
        <f>IF(ISERROR(VLOOKUP(U1549,'ITWR Dump'!$A$2:$Y$5000,24,0)),0,(VLOOKUP('ILC Report'!U1549,'ITWR Dump'!$A$2:$Y$5000,24,0)))</f>
        <v>0</v>
      </c>
      <c r="AC1549" s="11" t="str">
        <f t="shared" si="676"/>
        <v>No</v>
      </c>
      <c r="AD1549" s="11" t="str">
        <f t="shared" si="677"/>
        <v/>
      </c>
      <c r="AE1549" s="11">
        <f>IF(ISERROR(VLOOKUP(U1549,'ITWR Dump'!$A$2:$Y$5000,13,0)),0,(VLOOKUP(U1549,'ITWR Dump'!$A$2:$Y$5000,13,0)))</f>
        <v>0</v>
      </c>
      <c r="AF1549" s="11">
        <f>IF(ISERROR(VLOOKUP(U1549,'ITWR Dump'!$A$2:$Y$5000,11,0)),0,(VLOOKUP(U1549,'ITWR Dump'!$A$2:$Y$5000,11,0)))</f>
        <v>0</v>
      </c>
      <c r="AG1549" s="11">
        <f>IF(ISERROR(VLOOKUP(U1549,'ITWR Dump'!$A$2:$Y$5000,2,0)),0,(VLOOKUP(U1549,'ITWR Dump'!$A$2:$Y$5000,2,0)))</f>
        <v>0</v>
      </c>
      <c r="AH1549" s="11">
        <f>IF(ISERROR(VLOOKUP(U1549,'ITWR Dump'!$A$2:$Y$5000,14,0)),0,(VLOOKUP(U1549,'ITWR Dump'!$A$2:$Y$5000,14,0)))</f>
        <v>0</v>
      </c>
      <c r="AI1549" s="11" t="str">
        <f t="shared" si="678"/>
        <v>01-Maintenance Offshore</v>
      </c>
      <c r="AJ1549" s="11" t="str">
        <f t="shared" si="679"/>
        <v>Offshore</v>
      </c>
      <c r="AK1549" s="11" t="str">
        <f>IF(ISERROR(VLOOKUP(A1549,'Team Data'!$C$2:$U$213,17,0)),0,(VLOOKUP(A1549,'Team Data'!$C$2:$U$213,17,0)))</f>
        <v>MF PI and CF</v>
      </c>
      <c r="AL1549" s="11" t="str">
        <f t="shared" si="680"/>
        <v>2017-04-24</v>
      </c>
      <c r="AM1549" s="11">
        <f>IF(ISERROR(VLOOKUP(U1549,'ITWR Dump'!$A$2:$Y$5000,16,0)),0,(VLOOKUP(U1549,'ITWR Dump'!$A$2:$Y$5000,16,0)))</f>
        <v>0</v>
      </c>
      <c r="AN1549" s="11">
        <f>IF(ISERROR(VLOOKUP(U1549,'ITWR Dump'!$A$2:$Y$5000,18,0)),0,(VLOOKUP(U1549,'ITWR Dump'!$A$2:$Y$5000,18,0)))</f>
        <v>0</v>
      </c>
      <c r="AO1549" s="11">
        <f>IF(ISERROR(VLOOKUP(U1549,'ITWR Dump'!$A$2:$Y$5000,25,0)),0,(VLOOKUP('ILC Report'!U1549,'ITWR Dump'!$A$2:$Y$5000,25,0)))</f>
        <v>0</v>
      </c>
      <c r="AP1549" s="11">
        <f t="shared" si="681"/>
        <v>0</v>
      </c>
      <c r="AQ1549" s="26">
        <f t="shared" si="682"/>
        <v>0</v>
      </c>
      <c r="AR1549" s="26">
        <f t="shared" si="683"/>
        <v>0</v>
      </c>
      <c r="AS1549" s="26">
        <f t="shared" si="684"/>
        <v>0</v>
      </c>
      <c r="AT1549" s="26">
        <f t="shared" si="685"/>
        <v>0</v>
      </c>
      <c r="AU1549" s="26">
        <f t="shared" si="686"/>
        <v>0</v>
      </c>
      <c r="AV1549" s="26">
        <f t="shared" si="687"/>
        <v>0</v>
      </c>
      <c r="AW1549" s="11" t="s">
        <v>653</v>
      </c>
      <c r="AX1549" s="11" t="str">
        <f>VLOOKUP(L1549,Group!$A$2:$B$1000,2,0)</f>
        <v>Maintenance</v>
      </c>
      <c r="AY1549" s="11">
        <f>IF(ISERROR(VLOOKUP(U1549,'ITWR Dump'!$A$2:$Y$5000,15,0)),0,(VLOOKUP('ILC Report'!U1549,'ITWR Dump'!$A$2:$Y$5000,15,0)))</f>
        <v>0</v>
      </c>
      <c r="AZ1549" s="11" t="str">
        <f t="shared" si="688"/>
        <v>No</v>
      </c>
      <c r="BA1549" s="11" t="str">
        <f t="shared" si="689"/>
        <v>BKI</v>
      </c>
      <c r="BB1549" s="11" t="str">
        <f t="shared" si="690"/>
        <v>MN</v>
      </c>
      <c r="BC1549" s="11" t="str">
        <f t="shared" si="691"/>
        <v>No</v>
      </c>
    </row>
    <row r="1550" spans="1:55" x14ac:dyDescent="0.3">
      <c r="A1550" s="11" t="s">
        <v>697</v>
      </c>
      <c r="B1550" s="11" t="s">
        <v>1889</v>
      </c>
      <c r="C1550" s="11" t="s">
        <v>543</v>
      </c>
      <c r="D1550" s="11" t="s">
        <v>2683</v>
      </c>
      <c r="E1550" s="38" t="s">
        <v>2904</v>
      </c>
      <c r="F1550" s="11">
        <v>19</v>
      </c>
      <c r="G1550" s="40" t="s">
        <v>218</v>
      </c>
      <c r="H1550" s="11" t="str">
        <f t="shared" si="673"/>
        <v>Regular</v>
      </c>
      <c r="I1550" s="11" t="str">
        <f t="shared" si="665"/>
        <v>INDIA</v>
      </c>
      <c r="J1550" s="11" t="str">
        <f>IF(ISERROR(VLOOKUP(C1550,'WI Vs ASM'!$B$2:$E$1000,4,0)),0,(VLOOKUP(C1550,'WI Vs ASM'!$B$2:$E$1000,4,0)))</f>
        <v>Offshore</v>
      </c>
      <c r="K1550" s="11" t="str">
        <f>IF(ISERROR(VLOOKUP(C1550,'WI Vs ASM'!$B$2:$F$1000,5,0)),0,(VLOOKUP(C1550,'WI Vs ASM'!$B$2:$F$1000,5,0)))</f>
        <v>09-NonBillable</v>
      </c>
      <c r="L1550" s="11" t="str">
        <f>IF(ISERROR(VLOOKUP(C1550,'WI Vs ASM'!$B$2:$D$1000,3,0)),0,(VLOOKUP(C1550,'WI Vs ASM'!$B$2:$D$1000,3,0)))</f>
        <v>54-Knowledge Transfer/Training Offshore</v>
      </c>
      <c r="M1550" s="11" t="str">
        <f>IF(ISERROR(VLOOKUP(C1550,'WI Vs ASM'!$B$2:$I$1000,8,0)),0,(VLOOKUP(C1550,'WI Vs ASM'!$B$2:$I$1000,8,0)))</f>
        <v>Prakash Varadachari</v>
      </c>
      <c r="N1550" s="11" t="str">
        <f>IF(ISERROR(VLOOKUP(C1550,'WI Vs ASM'!$B$2:$G$1000,6,0)),0,(VLOOKUP(C1550,'WI Vs ASM'!$B$2:$G$1000,6,0)))</f>
        <v>Data Archive</v>
      </c>
      <c r="O1550" s="11" t="str">
        <f>IF(ISERROR(VLOOKUP(C1550,'WI Vs ASM'!$B$2:$H$1000,7,0)),0,(VLOOKUP(C1550,'WI Vs ASM'!$B$2:$H$1000,7,0)))</f>
        <v>Central Functions</v>
      </c>
      <c r="P1550" s="11" t="str">
        <f t="shared" si="666"/>
        <v>May-17</v>
      </c>
      <c r="Q1550" s="11" t="str">
        <f t="shared" si="667"/>
        <v>Q2</v>
      </c>
      <c r="R1550" s="11" t="str">
        <f>IF(ISERROR(VLOOKUP(C1550,'WI Vs ASM'!$B$2:$J$1000,9,0)),0,(VLOOKUP(C1550,'WI Vs ASM'!$B$2:$J$1000,9,0)))</f>
        <v>Jyothi Pai</v>
      </c>
      <c r="S1550" s="11" t="str">
        <f>IF(ISERROR(VLOOKUP(C1550,'WI Vs ASM'!$B$2:$K$1000,10,0)),0,(VLOOKUP(C1550,'WI Vs ASM'!$B$2:$K$1000,10,0)))</f>
        <v>Linda J. Richardson</v>
      </c>
      <c r="T1550" s="11" t="str">
        <f>IF(ISERROR(VLOOKUP(C1550,'WI Vs ASM'!$B$2:$L$1000,11,0)),0,(VLOOKUP(C1550,'WI Vs ASM'!$B$2:$L$1000,11,0)))</f>
        <v>Crystal Romano</v>
      </c>
      <c r="U1550" s="11" t="e">
        <f t="shared" si="674"/>
        <v>#VALUE!</v>
      </c>
      <c r="V1550" s="11" t="str">
        <f t="shared" si="668"/>
        <v>No</v>
      </c>
      <c r="W1550" s="11" t="str">
        <f t="shared" si="669"/>
        <v>No</v>
      </c>
      <c r="X1550" s="11" t="str">
        <f t="shared" si="670"/>
        <v>No</v>
      </c>
      <c r="Y1550" s="11" t="str">
        <f t="shared" si="671"/>
        <v>No</v>
      </c>
      <c r="Z1550" s="11" t="str">
        <f t="shared" si="672"/>
        <v>No</v>
      </c>
      <c r="AA1550" s="11" t="str">
        <f t="shared" si="675"/>
        <v>No</v>
      </c>
      <c r="AB1550" s="11">
        <f>IF(ISERROR(VLOOKUP(U1550,'ITWR Dump'!$A$2:$Y$5000,24,0)),0,(VLOOKUP('ILC Report'!U1550,'ITWR Dump'!$A$2:$Y$5000,24,0)))</f>
        <v>0</v>
      </c>
      <c r="AC1550" s="11" t="str">
        <f t="shared" si="676"/>
        <v>No</v>
      </c>
      <c r="AD1550" s="11" t="str">
        <f t="shared" si="677"/>
        <v/>
      </c>
      <c r="AE1550" s="11">
        <f>IF(ISERROR(VLOOKUP(U1550,'ITWR Dump'!$A$2:$Y$5000,13,0)),0,(VLOOKUP(U1550,'ITWR Dump'!$A$2:$Y$5000,13,0)))</f>
        <v>0</v>
      </c>
      <c r="AF1550" s="11">
        <f>IF(ISERROR(VLOOKUP(U1550,'ITWR Dump'!$A$2:$Y$5000,11,0)),0,(VLOOKUP(U1550,'ITWR Dump'!$A$2:$Y$5000,11,0)))</f>
        <v>0</v>
      </c>
      <c r="AG1550" s="11">
        <f>IF(ISERROR(VLOOKUP(U1550,'ITWR Dump'!$A$2:$Y$5000,2,0)),0,(VLOOKUP(U1550,'ITWR Dump'!$A$2:$Y$5000,2,0)))</f>
        <v>0</v>
      </c>
      <c r="AH1550" s="11">
        <f>IF(ISERROR(VLOOKUP(U1550,'ITWR Dump'!$A$2:$Y$5000,14,0)),0,(VLOOKUP(U1550,'ITWR Dump'!$A$2:$Y$5000,14,0)))</f>
        <v>0</v>
      </c>
      <c r="AI1550" s="11" t="str">
        <f t="shared" si="678"/>
        <v>54-Knowledge Transfer/Training Offshore</v>
      </c>
      <c r="AJ1550" s="11" t="str">
        <f t="shared" si="679"/>
        <v>Offshore</v>
      </c>
      <c r="AK1550" s="11" t="str">
        <f>IF(ISERROR(VLOOKUP(A1550,'Team Data'!$C$2:$U$213,17,0)),0,(VLOOKUP(A1550,'Team Data'!$C$2:$U$213,17,0)))</f>
        <v>MF PI and CF</v>
      </c>
      <c r="AL1550" s="11" t="str">
        <f t="shared" si="680"/>
        <v>2017-04-24</v>
      </c>
      <c r="AM1550" s="11">
        <f>IF(ISERROR(VLOOKUP(U1550,'ITWR Dump'!$A$2:$Y$5000,16,0)),0,(VLOOKUP(U1550,'ITWR Dump'!$A$2:$Y$5000,16,0)))</f>
        <v>0</v>
      </c>
      <c r="AN1550" s="11">
        <f>IF(ISERROR(VLOOKUP(U1550,'ITWR Dump'!$A$2:$Y$5000,18,0)),0,(VLOOKUP(U1550,'ITWR Dump'!$A$2:$Y$5000,18,0)))</f>
        <v>0</v>
      </c>
      <c r="AO1550" s="11">
        <f>IF(ISERROR(VLOOKUP(U1550,'ITWR Dump'!$A$2:$Y$5000,25,0)),0,(VLOOKUP('ILC Report'!U1550,'ITWR Dump'!$A$2:$Y$5000,25,0)))</f>
        <v>0</v>
      </c>
      <c r="AP1550" s="11">
        <f t="shared" si="681"/>
        <v>0</v>
      </c>
      <c r="AQ1550" s="26">
        <f t="shared" si="682"/>
        <v>0</v>
      </c>
      <c r="AR1550" s="26">
        <f t="shared" si="683"/>
        <v>0</v>
      </c>
      <c r="AS1550" s="26">
        <f t="shared" si="684"/>
        <v>0</v>
      </c>
      <c r="AT1550" s="26">
        <f t="shared" si="685"/>
        <v>0</v>
      </c>
      <c r="AU1550" s="26">
        <f t="shared" si="686"/>
        <v>0</v>
      </c>
      <c r="AV1550" s="26">
        <f t="shared" si="687"/>
        <v>0</v>
      </c>
      <c r="AW1550" s="11" t="s">
        <v>653</v>
      </c>
      <c r="AX1550" s="11" t="str">
        <f>VLOOKUP(L1550,Group!$A$2:$B$1000,2,0)</f>
        <v>Maintenance</v>
      </c>
      <c r="AY1550" s="11">
        <f>IF(ISERROR(VLOOKUP(U1550,'ITWR Dump'!$A$2:$Y$5000,15,0)),0,(VLOOKUP('ILC Report'!U1550,'ITWR Dump'!$A$2:$Y$5000,15,0)))</f>
        <v>0</v>
      </c>
      <c r="AZ1550" s="11" t="str">
        <f t="shared" si="688"/>
        <v>No</v>
      </c>
      <c r="BA1550" s="11" t="str">
        <f t="shared" si="689"/>
        <v>BKI</v>
      </c>
      <c r="BB1550" s="11" t="str">
        <f t="shared" si="690"/>
        <v>KT</v>
      </c>
      <c r="BC1550" s="11" t="str">
        <f t="shared" si="691"/>
        <v>No</v>
      </c>
    </row>
    <row r="1551" spans="1:55" x14ac:dyDescent="0.3">
      <c r="A1551" s="11" t="s">
        <v>697</v>
      </c>
      <c r="B1551" s="11" t="s">
        <v>1889</v>
      </c>
      <c r="C1551" s="11" t="s">
        <v>545</v>
      </c>
      <c r="D1551" s="11" t="s">
        <v>2704</v>
      </c>
      <c r="E1551" s="38" t="s">
        <v>2904</v>
      </c>
      <c r="F1551" s="11">
        <v>1</v>
      </c>
      <c r="G1551" s="40" t="s">
        <v>218</v>
      </c>
      <c r="H1551" s="11" t="str">
        <f t="shared" si="673"/>
        <v>Regular</v>
      </c>
      <c r="I1551" s="11" t="str">
        <f t="shared" si="665"/>
        <v>INDIA</v>
      </c>
      <c r="J1551" s="11" t="str">
        <f>IF(ISERROR(VLOOKUP(C1551,'WI Vs ASM'!$B$2:$E$1000,4,0)),0,(VLOOKUP(C1551,'WI Vs ASM'!$B$2:$E$1000,4,0)))</f>
        <v>Offshore</v>
      </c>
      <c r="K1551" s="11" t="str">
        <f>IF(ISERROR(VLOOKUP(C1551,'WI Vs ASM'!$B$2:$F$1000,5,0)),0,(VLOOKUP(C1551,'WI Vs ASM'!$B$2:$F$1000,5,0)))</f>
        <v>01-Fixed Price</v>
      </c>
      <c r="L1551" s="11" t="str">
        <f>IF(ISERROR(VLOOKUP(C1551,'WI Vs ASM'!$B$2:$D$1000,3,0)),0,(VLOOKUP(C1551,'WI Vs ASM'!$B$2:$D$1000,3,0)))</f>
        <v>01-Maintenance Offshore</v>
      </c>
      <c r="M1551" s="11" t="str">
        <f>IF(ISERROR(VLOOKUP(C1551,'WI Vs ASM'!$B$2:$I$1000,8,0)),0,(VLOOKUP(C1551,'WI Vs ASM'!$B$2:$I$1000,8,0)))</f>
        <v>Rahul Soman</v>
      </c>
      <c r="N1551" s="11" t="str">
        <f>IF(ISERROR(VLOOKUP(C1551,'WI Vs ASM'!$B$2:$G$1000,6,0)),0,(VLOOKUP(C1551,'WI Vs ASM'!$B$2:$G$1000,6,0)))</f>
        <v>Data Archive</v>
      </c>
      <c r="O1551" s="11" t="str">
        <f>IF(ISERROR(VLOOKUP(C1551,'WI Vs ASM'!$B$2:$H$1000,7,0)),0,(VLOOKUP(C1551,'WI Vs ASM'!$B$2:$H$1000,7,0)))</f>
        <v>Central Functions</v>
      </c>
      <c r="P1551" s="11" t="str">
        <f t="shared" si="666"/>
        <v>May-17</v>
      </c>
      <c r="Q1551" s="11" t="str">
        <f t="shared" si="667"/>
        <v>Q2</v>
      </c>
      <c r="R1551" s="11" t="str">
        <f>IF(ISERROR(VLOOKUP(C1551,'WI Vs ASM'!$B$2:$J$1000,9,0)),0,(VLOOKUP(C1551,'WI Vs ASM'!$B$2:$J$1000,9,0)))</f>
        <v>Jyothi Pai</v>
      </c>
      <c r="S1551" s="11" t="str">
        <f>IF(ISERROR(VLOOKUP(C1551,'WI Vs ASM'!$B$2:$K$1000,10,0)),0,(VLOOKUP(C1551,'WI Vs ASM'!$B$2:$K$1000,10,0)))</f>
        <v>Linda J. Richardson</v>
      </c>
      <c r="T1551" s="11" t="str">
        <f>IF(ISERROR(VLOOKUP(C1551,'WI Vs ASM'!$B$2:$L$1000,11,0)),0,(VLOOKUP(C1551,'WI Vs ASM'!$B$2:$L$1000,11,0)))</f>
        <v>Crystal Romano</v>
      </c>
      <c r="U1551" s="11" t="e">
        <f t="shared" si="674"/>
        <v>#VALUE!</v>
      </c>
      <c r="V1551" s="11" t="str">
        <f t="shared" si="668"/>
        <v>No</v>
      </c>
      <c r="W1551" s="11" t="str">
        <f t="shared" si="669"/>
        <v>Yes</v>
      </c>
      <c r="X1551" s="11" t="str">
        <f t="shared" si="670"/>
        <v>No</v>
      </c>
      <c r="Y1551" s="11" t="str">
        <f t="shared" si="671"/>
        <v>No</v>
      </c>
      <c r="Z1551" s="11" t="str">
        <f t="shared" si="672"/>
        <v>No</v>
      </c>
      <c r="AA1551" s="11" t="str">
        <f t="shared" si="675"/>
        <v>No</v>
      </c>
      <c r="AB1551" s="11">
        <f>IF(ISERROR(VLOOKUP(U1551,'ITWR Dump'!$A$2:$Y$5000,24,0)),0,(VLOOKUP('ILC Report'!U1551,'ITWR Dump'!$A$2:$Y$5000,24,0)))</f>
        <v>0</v>
      </c>
      <c r="AC1551" s="11" t="str">
        <f t="shared" si="676"/>
        <v>No</v>
      </c>
      <c r="AD1551" s="11" t="str">
        <f t="shared" si="677"/>
        <v/>
      </c>
      <c r="AE1551" s="11">
        <f>IF(ISERROR(VLOOKUP(U1551,'ITWR Dump'!$A$2:$Y$5000,13,0)),0,(VLOOKUP(U1551,'ITWR Dump'!$A$2:$Y$5000,13,0)))</f>
        <v>0</v>
      </c>
      <c r="AF1551" s="11">
        <f>IF(ISERROR(VLOOKUP(U1551,'ITWR Dump'!$A$2:$Y$5000,11,0)),0,(VLOOKUP(U1551,'ITWR Dump'!$A$2:$Y$5000,11,0)))</f>
        <v>0</v>
      </c>
      <c r="AG1551" s="11">
        <f>IF(ISERROR(VLOOKUP(U1551,'ITWR Dump'!$A$2:$Y$5000,2,0)),0,(VLOOKUP(U1551,'ITWR Dump'!$A$2:$Y$5000,2,0)))</f>
        <v>0</v>
      </c>
      <c r="AH1551" s="11">
        <f>IF(ISERROR(VLOOKUP(U1551,'ITWR Dump'!$A$2:$Y$5000,14,0)),0,(VLOOKUP(U1551,'ITWR Dump'!$A$2:$Y$5000,14,0)))</f>
        <v>0</v>
      </c>
      <c r="AI1551" s="11" t="str">
        <f t="shared" si="678"/>
        <v>01-Maintenance Offshore</v>
      </c>
      <c r="AJ1551" s="11" t="str">
        <f t="shared" si="679"/>
        <v>Offshore</v>
      </c>
      <c r="AK1551" s="11" t="str">
        <f>IF(ISERROR(VLOOKUP(A1551,'Team Data'!$C$2:$U$213,17,0)),0,(VLOOKUP(A1551,'Team Data'!$C$2:$U$213,17,0)))</f>
        <v>MF PI and CF</v>
      </c>
      <c r="AL1551" s="11" t="str">
        <f t="shared" si="680"/>
        <v>2017-04-24</v>
      </c>
      <c r="AM1551" s="11">
        <f>IF(ISERROR(VLOOKUP(U1551,'ITWR Dump'!$A$2:$Y$5000,16,0)),0,(VLOOKUP(U1551,'ITWR Dump'!$A$2:$Y$5000,16,0)))</f>
        <v>0</v>
      </c>
      <c r="AN1551" s="11">
        <f>IF(ISERROR(VLOOKUP(U1551,'ITWR Dump'!$A$2:$Y$5000,18,0)),0,(VLOOKUP(U1551,'ITWR Dump'!$A$2:$Y$5000,18,0)))</f>
        <v>0</v>
      </c>
      <c r="AO1551" s="11">
        <f>IF(ISERROR(VLOOKUP(U1551,'ITWR Dump'!$A$2:$Y$5000,25,0)),0,(VLOOKUP('ILC Report'!U1551,'ITWR Dump'!$A$2:$Y$5000,25,0)))</f>
        <v>0</v>
      </c>
      <c r="AP1551" s="11">
        <f t="shared" si="681"/>
        <v>0</v>
      </c>
      <c r="AQ1551" s="26">
        <f t="shared" si="682"/>
        <v>0</v>
      </c>
      <c r="AR1551" s="26">
        <f t="shared" si="683"/>
        <v>0</v>
      </c>
      <c r="AS1551" s="26">
        <f t="shared" si="684"/>
        <v>0</v>
      </c>
      <c r="AT1551" s="26">
        <f t="shared" si="685"/>
        <v>0</v>
      </c>
      <c r="AU1551" s="26">
        <f t="shared" si="686"/>
        <v>0</v>
      </c>
      <c r="AV1551" s="26">
        <f t="shared" si="687"/>
        <v>0</v>
      </c>
      <c r="AW1551" s="11" t="s">
        <v>653</v>
      </c>
      <c r="AX1551" s="11" t="str">
        <f>VLOOKUP(L1551,Group!$A$2:$B$1000,2,0)</f>
        <v>Maintenance</v>
      </c>
      <c r="AY1551" s="11">
        <f>IF(ISERROR(VLOOKUP(U1551,'ITWR Dump'!$A$2:$Y$5000,15,0)),0,(VLOOKUP('ILC Report'!U1551,'ITWR Dump'!$A$2:$Y$5000,15,0)))</f>
        <v>0</v>
      </c>
      <c r="AZ1551" s="11" t="str">
        <f t="shared" si="688"/>
        <v>No</v>
      </c>
      <c r="BA1551" s="11" t="str">
        <f t="shared" si="689"/>
        <v>BKI</v>
      </c>
      <c r="BB1551" s="11" t="str">
        <f t="shared" si="690"/>
        <v>MN</v>
      </c>
      <c r="BC1551" s="11" t="str">
        <f t="shared" si="691"/>
        <v>No</v>
      </c>
    </row>
    <row r="1552" spans="1:55" x14ac:dyDescent="0.3">
      <c r="A1552" s="11" t="s">
        <v>697</v>
      </c>
      <c r="B1552" s="11" t="s">
        <v>1889</v>
      </c>
      <c r="C1552" s="11" t="s">
        <v>542</v>
      </c>
      <c r="D1552" s="11" t="s">
        <v>2702</v>
      </c>
      <c r="E1552" s="38" t="s">
        <v>2904</v>
      </c>
      <c r="F1552" s="11">
        <v>21</v>
      </c>
      <c r="G1552" s="40" t="s">
        <v>218</v>
      </c>
      <c r="H1552" s="11" t="str">
        <f t="shared" si="673"/>
        <v>Regular</v>
      </c>
      <c r="I1552" s="11" t="str">
        <f t="shared" si="665"/>
        <v>INDIA</v>
      </c>
      <c r="J1552" s="11" t="str">
        <f>IF(ISERROR(VLOOKUP(C1552,'WI Vs ASM'!$B$2:$E$1000,4,0)),0,(VLOOKUP(C1552,'WI Vs ASM'!$B$2:$E$1000,4,0)))</f>
        <v>Offshore</v>
      </c>
      <c r="K1552" s="11" t="str">
        <f>IF(ISERROR(VLOOKUP(C1552,'WI Vs ASM'!$B$2:$F$1000,5,0)),0,(VLOOKUP(C1552,'WI Vs ASM'!$B$2:$F$1000,5,0)))</f>
        <v>02-Variable Billable</v>
      </c>
      <c r="L1552" s="11" t="str">
        <f>IF(ISERROR(VLOOKUP(C1552,'WI Vs ASM'!$B$2:$D$1000,3,0)),0,(VLOOKUP(C1552,'WI Vs ASM'!$B$2:$D$1000,3,0)))</f>
        <v>11-Enhancement Offshore</v>
      </c>
      <c r="M1552" s="11" t="str">
        <f>IF(ISERROR(VLOOKUP(C1552,'WI Vs ASM'!$B$2:$I$1000,8,0)),0,(VLOOKUP(C1552,'WI Vs ASM'!$B$2:$I$1000,8,0)))</f>
        <v>Prakash Varadachari</v>
      </c>
      <c r="N1552" s="11" t="str">
        <f>IF(ISERROR(VLOOKUP(C1552,'WI Vs ASM'!$B$2:$G$1000,6,0)),0,(VLOOKUP(C1552,'WI Vs ASM'!$B$2:$G$1000,6,0)))</f>
        <v>Data Archive</v>
      </c>
      <c r="O1552" s="11" t="str">
        <f>IF(ISERROR(VLOOKUP(C1552,'WI Vs ASM'!$B$2:$H$1000,7,0)),0,(VLOOKUP(C1552,'WI Vs ASM'!$B$2:$H$1000,7,0)))</f>
        <v>Central Functions</v>
      </c>
      <c r="P1552" s="11" t="str">
        <f t="shared" si="666"/>
        <v>May-17</v>
      </c>
      <c r="Q1552" s="11" t="str">
        <f t="shared" si="667"/>
        <v>Q2</v>
      </c>
      <c r="R1552" s="11" t="str">
        <f>IF(ISERROR(VLOOKUP(C1552,'WI Vs ASM'!$B$2:$J$1000,9,0)),0,(VLOOKUP(C1552,'WI Vs ASM'!$B$2:$J$1000,9,0)))</f>
        <v>Chandraprabha Palaniswamy</v>
      </c>
      <c r="S1552" s="11" t="str">
        <f>IF(ISERROR(VLOOKUP(C1552,'WI Vs ASM'!$B$2:$K$1000,10,0)),0,(VLOOKUP(C1552,'WI Vs ASM'!$B$2:$K$1000,10,0)))</f>
        <v>Linda J. Richardson</v>
      </c>
      <c r="T1552" s="11" t="str">
        <f>IF(ISERROR(VLOOKUP(C1552,'WI Vs ASM'!$B$2:$L$1000,11,0)),0,(VLOOKUP(C1552,'WI Vs ASM'!$B$2:$L$1000,11,0)))</f>
        <v>Crystal Romano</v>
      </c>
      <c r="U1552" s="11" t="str">
        <f t="shared" si="674"/>
        <v>WR736392</v>
      </c>
      <c r="V1552" s="11" t="str">
        <f t="shared" si="668"/>
        <v>No</v>
      </c>
      <c r="W1552" s="11" t="str">
        <f t="shared" si="669"/>
        <v>Yes</v>
      </c>
      <c r="X1552" s="11" t="str">
        <f t="shared" si="670"/>
        <v>No</v>
      </c>
      <c r="Y1552" s="11" t="str">
        <f t="shared" si="671"/>
        <v>No</v>
      </c>
      <c r="Z1552" s="11" t="str">
        <f t="shared" si="672"/>
        <v>No</v>
      </c>
      <c r="AA1552" s="11" t="str">
        <f t="shared" si="675"/>
        <v>No</v>
      </c>
      <c r="AB1552" s="11">
        <f>IF(ISERROR(VLOOKUP(U1552,'ITWR Dump'!$A$2:$Y$5000,24,0)),0,(VLOOKUP('ILC Report'!U1552,'ITWR Dump'!$A$2:$Y$5000,24,0)))</f>
        <v>0</v>
      </c>
      <c r="AC1552" s="11" t="str">
        <f t="shared" si="676"/>
        <v>No</v>
      </c>
      <c r="AD1552" s="11" t="str">
        <f t="shared" si="677"/>
        <v/>
      </c>
      <c r="AE1552" s="11">
        <f>IF(ISERROR(VLOOKUP(U1552,'ITWR Dump'!$A$2:$Y$5000,13,0)),0,(VLOOKUP(U1552,'ITWR Dump'!$A$2:$Y$5000,13,0)))</f>
        <v>0</v>
      </c>
      <c r="AF1552" s="11">
        <f>IF(ISERROR(VLOOKUP(U1552,'ITWR Dump'!$A$2:$Y$5000,11,0)),0,(VLOOKUP(U1552,'ITWR Dump'!$A$2:$Y$5000,11,0)))</f>
        <v>0</v>
      </c>
      <c r="AG1552" s="11">
        <f>IF(ISERROR(VLOOKUP(U1552,'ITWR Dump'!$A$2:$Y$5000,2,0)),0,(VLOOKUP(U1552,'ITWR Dump'!$A$2:$Y$5000,2,0)))</f>
        <v>0</v>
      </c>
      <c r="AH1552" s="11">
        <f>IF(ISERROR(VLOOKUP(U1552,'ITWR Dump'!$A$2:$Y$5000,14,0)),0,(VLOOKUP(U1552,'ITWR Dump'!$A$2:$Y$5000,14,0)))</f>
        <v>0</v>
      </c>
      <c r="AI1552" s="11" t="str">
        <f t="shared" si="678"/>
        <v>11-Enhancement Offshore</v>
      </c>
      <c r="AJ1552" s="11" t="str">
        <f t="shared" si="679"/>
        <v>Offshore</v>
      </c>
      <c r="AK1552" s="11" t="str">
        <f>IF(ISERROR(VLOOKUP(A1552,'Team Data'!$C$2:$U$213,17,0)),0,(VLOOKUP(A1552,'Team Data'!$C$2:$U$213,17,0)))</f>
        <v>MF PI and CF</v>
      </c>
      <c r="AL1552" s="11" t="str">
        <f t="shared" si="680"/>
        <v>2017-04-24</v>
      </c>
      <c r="AM1552" s="11">
        <f>IF(ISERROR(VLOOKUP(U1552,'ITWR Dump'!$A$2:$Y$5000,16,0)),0,(VLOOKUP(U1552,'ITWR Dump'!$A$2:$Y$5000,16,0)))</f>
        <v>0</v>
      </c>
      <c r="AN1552" s="11">
        <f>IF(ISERROR(VLOOKUP(U1552,'ITWR Dump'!$A$2:$Y$5000,18,0)),0,(VLOOKUP(U1552,'ITWR Dump'!$A$2:$Y$5000,18,0)))</f>
        <v>0</v>
      </c>
      <c r="AO1552" s="11">
        <f>IF(ISERROR(VLOOKUP(U1552,'ITWR Dump'!$A$2:$Y$5000,25,0)),0,(VLOOKUP('ILC Report'!U1552,'ITWR Dump'!$A$2:$Y$5000,25,0)))</f>
        <v>0</v>
      </c>
      <c r="AP1552" s="11">
        <f t="shared" si="681"/>
        <v>0</v>
      </c>
      <c r="AQ1552" s="26">
        <f t="shared" si="682"/>
        <v>0</v>
      </c>
      <c r="AR1552" s="26">
        <f t="shared" si="683"/>
        <v>0</v>
      </c>
      <c r="AS1552" s="26">
        <f t="shared" si="684"/>
        <v>0</v>
      </c>
      <c r="AT1552" s="26">
        <f t="shared" si="685"/>
        <v>0</v>
      </c>
      <c r="AU1552" s="26">
        <f t="shared" si="686"/>
        <v>0</v>
      </c>
      <c r="AV1552" s="26">
        <f t="shared" si="687"/>
        <v>0</v>
      </c>
      <c r="AW1552" s="11" t="s">
        <v>653</v>
      </c>
      <c r="AX1552" s="11" t="str">
        <f>VLOOKUP(L1552,Group!$A$2:$B$1000,2,0)</f>
        <v>Enhancement</v>
      </c>
      <c r="AY1552" s="11">
        <f>IF(ISERROR(VLOOKUP(U1552,'ITWR Dump'!$A$2:$Y$5000,15,0)),0,(VLOOKUP('ILC Report'!U1552,'ITWR Dump'!$A$2:$Y$5000,15,0)))</f>
        <v>0</v>
      </c>
      <c r="AZ1552" s="11" t="str">
        <f t="shared" si="688"/>
        <v>No</v>
      </c>
      <c r="BA1552" s="11" t="str">
        <f t="shared" si="689"/>
        <v>BKI</v>
      </c>
      <c r="BB1552" s="11" t="str">
        <f t="shared" si="690"/>
        <v>EM</v>
      </c>
      <c r="BC1552" s="11" t="str">
        <f t="shared" si="691"/>
        <v>No</v>
      </c>
    </row>
    <row r="1553" spans="1:55" x14ac:dyDescent="0.3">
      <c r="A1553" s="11" t="s">
        <v>698</v>
      </c>
      <c r="B1553" s="11" t="s">
        <v>1890</v>
      </c>
      <c r="C1553" s="11" t="s">
        <v>617</v>
      </c>
      <c r="D1553" s="11" t="s">
        <v>2706</v>
      </c>
      <c r="E1553" s="38" t="s">
        <v>652</v>
      </c>
      <c r="F1553" s="11">
        <v>3</v>
      </c>
      <c r="G1553" s="40" t="s">
        <v>218</v>
      </c>
      <c r="H1553" s="11" t="str">
        <f t="shared" si="673"/>
        <v>Regular</v>
      </c>
      <c r="I1553" s="11" t="str">
        <f t="shared" si="665"/>
        <v>INDIA</v>
      </c>
      <c r="J1553" s="11" t="str">
        <f>IF(ISERROR(VLOOKUP(C1553,'WI Vs ASM'!$B$2:$E$1000,4,0)),0,(VLOOKUP(C1553,'WI Vs ASM'!$B$2:$E$1000,4,0)))</f>
        <v>Offshore</v>
      </c>
      <c r="K1553" s="11" t="str">
        <f>IF(ISERROR(VLOOKUP(C1553,'WI Vs ASM'!$B$2:$F$1000,5,0)),0,(VLOOKUP(C1553,'WI Vs ASM'!$B$2:$F$1000,5,0)))</f>
        <v>01-Fixed Price</v>
      </c>
      <c r="L1553" s="11" t="str">
        <f>IF(ISERROR(VLOOKUP(C1553,'WI Vs ASM'!$B$2:$D$1000,3,0)),0,(VLOOKUP(C1553,'WI Vs ASM'!$B$2:$D$1000,3,0)))</f>
        <v>01-Maintenance Offshore</v>
      </c>
      <c r="M1553" s="11" t="str">
        <f>IF(ISERROR(VLOOKUP(C1553,'WI Vs ASM'!$B$2:$I$1000,8,0)),0,(VLOOKUP(C1553,'WI Vs ASM'!$B$2:$I$1000,8,0)))</f>
        <v>Rahul Soman</v>
      </c>
      <c r="N1553" s="11" t="str">
        <f>IF(ISERROR(VLOOKUP(C1553,'WI Vs ASM'!$B$2:$G$1000,6,0)),0,(VLOOKUP(C1553,'WI Vs ASM'!$B$2:$G$1000,6,0)))</f>
        <v>Treasury</v>
      </c>
      <c r="O1553" s="11" t="str">
        <f>IF(ISERROR(VLOOKUP(C1553,'WI Vs ASM'!$B$2:$H$1000,7,0)),0,(VLOOKUP(C1553,'WI Vs ASM'!$B$2:$H$1000,7,0)))</f>
        <v>Central Functions</v>
      </c>
      <c r="P1553" s="11" t="str">
        <f t="shared" si="666"/>
        <v>Apr-17</v>
      </c>
      <c r="Q1553" s="11" t="str">
        <f t="shared" si="667"/>
        <v>Q2</v>
      </c>
      <c r="R1553" s="11" t="str">
        <f>IF(ISERROR(VLOOKUP(C1553,'WI Vs ASM'!$B$2:$J$1000,9,0)),0,(VLOOKUP(C1553,'WI Vs ASM'!$B$2:$J$1000,9,0)))</f>
        <v>Jyothi Pai</v>
      </c>
      <c r="S1553" s="11" t="str">
        <f>IF(ISERROR(VLOOKUP(C1553,'WI Vs ASM'!$B$2:$K$1000,10,0)),0,(VLOOKUP(C1553,'WI Vs ASM'!$B$2:$K$1000,10,0)))</f>
        <v>Linda J. Richardson</v>
      </c>
      <c r="T1553" s="11" t="str">
        <f>IF(ISERROR(VLOOKUP(C1553,'WI Vs ASM'!$B$2:$L$1000,11,0)),0,(VLOOKUP(C1553,'WI Vs ASM'!$B$2:$L$1000,11,0)))</f>
        <v>Crystal Romano</v>
      </c>
      <c r="U1553" s="11" t="e">
        <f t="shared" si="674"/>
        <v>#VALUE!</v>
      </c>
      <c r="V1553" s="11" t="str">
        <f t="shared" si="668"/>
        <v>No</v>
      </c>
      <c r="W1553" s="11" t="str">
        <f t="shared" si="669"/>
        <v>Yes</v>
      </c>
      <c r="X1553" s="11" t="str">
        <f t="shared" si="670"/>
        <v>No</v>
      </c>
      <c r="Y1553" s="11" t="str">
        <f t="shared" si="671"/>
        <v>No</v>
      </c>
      <c r="Z1553" s="11" t="str">
        <f t="shared" si="672"/>
        <v>No</v>
      </c>
      <c r="AA1553" s="11" t="str">
        <f t="shared" si="675"/>
        <v>No</v>
      </c>
      <c r="AB1553" s="11">
        <f>IF(ISERROR(VLOOKUP(U1553,'ITWR Dump'!$A$2:$Y$5000,24,0)),0,(VLOOKUP('ILC Report'!U1553,'ITWR Dump'!$A$2:$Y$5000,24,0)))</f>
        <v>0</v>
      </c>
      <c r="AC1553" s="11" t="str">
        <f t="shared" si="676"/>
        <v>No</v>
      </c>
      <c r="AD1553" s="11" t="str">
        <f t="shared" si="677"/>
        <v/>
      </c>
      <c r="AE1553" s="11">
        <f>IF(ISERROR(VLOOKUP(U1553,'ITWR Dump'!$A$2:$Y$5000,13,0)),0,(VLOOKUP(U1553,'ITWR Dump'!$A$2:$Y$5000,13,0)))</f>
        <v>0</v>
      </c>
      <c r="AF1553" s="11">
        <f>IF(ISERROR(VLOOKUP(U1553,'ITWR Dump'!$A$2:$Y$5000,11,0)),0,(VLOOKUP(U1553,'ITWR Dump'!$A$2:$Y$5000,11,0)))</f>
        <v>0</v>
      </c>
      <c r="AG1553" s="11">
        <f>IF(ISERROR(VLOOKUP(U1553,'ITWR Dump'!$A$2:$Y$5000,2,0)),0,(VLOOKUP(U1553,'ITWR Dump'!$A$2:$Y$5000,2,0)))</f>
        <v>0</v>
      </c>
      <c r="AH1553" s="11">
        <f>IF(ISERROR(VLOOKUP(U1553,'ITWR Dump'!$A$2:$Y$5000,14,0)),0,(VLOOKUP(U1553,'ITWR Dump'!$A$2:$Y$5000,14,0)))</f>
        <v>0</v>
      </c>
      <c r="AI1553" s="11" t="str">
        <f t="shared" si="678"/>
        <v>01-Maintenance Offshore</v>
      </c>
      <c r="AJ1553" s="11" t="str">
        <f t="shared" si="679"/>
        <v>Offshore</v>
      </c>
      <c r="AK1553" s="11" t="str">
        <f>IF(ISERROR(VLOOKUP(A1553,'Team Data'!$C$2:$U$213,17,0)),0,(VLOOKUP(A1553,'Team Data'!$C$2:$U$213,17,0)))</f>
        <v>BI and RM</v>
      </c>
      <c r="AL1553" s="11" t="str">
        <f t="shared" si="680"/>
        <v>2017-04-24</v>
      </c>
      <c r="AM1553" s="11">
        <f>IF(ISERROR(VLOOKUP(U1553,'ITWR Dump'!$A$2:$Y$5000,16,0)),0,(VLOOKUP(U1553,'ITWR Dump'!$A$2:$Y$5000,16,0)))</f>
        <v>0</v>
      </c>
      <c r="AN1553" s="11">
        <f>IF(ISERROR(VLOOKUP(U1553,'ITWR Dump'!$A$2:$Y$5000,18,0)),0,(VLOOKUP(U1553,'ITWR Dump'!$A$2:$Y$5000,18,0)))</f>
        <v>0</v>
      </c>
      <c r="AO1553" s="11">
        <f>IF(ISERROR(VLOOKUP(U1553,'ITWR Dump'!$A$2:$Y$5000,25,0)),0,(VLOOKUP('ILC Report'!U1553,'ITWR Dump'!$A$2:$Y$5000,25,0)))</f>
        <v>0</v>
      </c>
      <c r="AP1553" s="11">
        <f t="shared" si="681"/>
        <v>0</v>
      </c>
      <c r="AQ1553" s="26">
        <f t="shared" si="682"/>
        <v>0</v>
      </c>
      <c r="AR1553" s="26">
        <f t="shared" si="683"/>
        <v>0</v>
      </c>
      <c r="AS1553" s="26">
        <f t="shared" si="684"/>
        <v>0</v>
      </c>
      <c r="AT1553" s="26">
        <f t="shared" si="685"/>
        <v>0</v>
      </c>
      <c r="AU1553" s="26">
        <f t="shared" si="686"/>
        <v>0</v>
      </c>
      <c r="AV1553" s="26">
        <f t="shared" si="687"/>
        <v>0</v>
      </c>
      <c r="AW1553" s="11" t="s">
        <v>653</v>
      </c>
      <c r="AX1553" s="11" t="str">
        <f>VLOOKUP(L1553,Group!$A$2:$B$1000,2,0)</f>
        <v>Maintenance</v>
      </c>
      <c r="AY1553" s="11">
        <f>IF(ISERROR(VLOOKUP(U1553,'ITWR Dump'!$A$2:$Y$5000,15,0)),0,(VLOOKUP('ILC Report'!U1553,'ITWR Dump'!$A$2:$Y$5000,15,0)))</f>
        <v>0</v>
      </c>
      <c r="AZ1553" s="11" t="str">
        <f t="shared" si="688"/>
        <v>No</v>
      </c>
      <c r="BA1553" s="11" t="str">
        <f t="shared" si="689"/>
        <v>BKI</v>
      </c>
      <c r="BB1553" s="11" t="str">
        <f t="shared" si="690"/>
        <v>MN</v>
      </c>
      <c r="BC1553" s="11" t="str">
        <f t="shared" si="691"/>
        <v>No</v>
      </c>
    </row>
    <row r="1554" spans="1:55" x14ac:dyDescent="0.3">
      <c r="A1554" s="11" t="s">
        <v>698</v>
      </c>
      <c r="B1554" s="11" t="s">
        <v>1890</v>
      </c>
      <c r="C1554" s="11" t="s">
        <v>617</v>
      </c>
      <c r="D1554" s="11" t="s">
        <v>2707</v>
      </c>
      <c r="E1554" s="38" t="s">
        <v>652</v>
      </c>
      <c r="F1554" s="11">
        <v>2</v>
      </c>
      <c r="G1554" s="40" t="s">
        <v>218</v>
      </c>
      <c r="H1554" s="11" t="str">
        <f t="shared" si="673"/>
        <v>Regular</v>
      </c>
      <c r="I1554" s="11" t="str">
        <f t="shared" si="665"/>
        <v>INDIA</v>
      </c>
      <c r="J1554" s="11" t="str">
        <f>IF(ISERROR(VLOOKUP(C1554,'WI Vs ASM'!$B$2:$E$1000,4,0)),0,(VLOOKUP(C1554,'WI Vs ASM'!$B$2:$E$1000,4,0)))</f>
        <v>Offshore</v>
      </c>
      <c r="K1554" s="11" t="str">
        <f>IF(ISERROR(VLOOKUP(C1554,'WI Vs ASM'!$B$2:$F$1000,5,0)),0,(VLOOKUP(C1554,'WI Vs ASM'!$B$2:$F$1000,5,0)))</f>
        <v>01-Fixed Price</v>
      </c>
      <c r="L1554" s="11" t="str">
        <f>IF(ISERROR(VLOOKUP(C1554,'WI Vs ASM'!$B$2:$D$1000,3,0)),0,(VLOOKUP(C1554,'WI Vs ASM'!$B$2:$D$1000,3,0)))</f>
        <v>01-Maintenance Offshore</v>
      </c>
      <c r="M1554" s="11" t="str">
        <f>IF(ISERROR(VLOOKUP(C1554,'WI Vs ASM'!$B$2:$I$1000,8,0)),0,(VLOOKUP(C1554,'WI Vs ASM'!$B$2:$I$1000,8,0)))</f>
        <v>Rahul Soman</v>
      </c>
      <c r="N1554" s="11" t="str">
        <f>IF(ISERROR(VLOOKUP(C1554,'WI Vs ASM'!$B$2:$G$1000,6,0)),0,(VLOOKUP(C1554,'WI Vs ASM'!$B$2:$G$1000,6,0)))</f>
        <v>Treasury</v>
      </c>
      <c r="O1554" s="11" t="str">
        <f>IF(ISERROR(VLOOKUP(C1554,'WI Vs ASM'!$B$2:$H$1000,7,0)),0,(VLOOKUP(C1554,'WI Vs ASM'!$B$2:$H$1000,7,0)))</f>
        <v>Central Functions</v>
      </c>
      <c r="P1554" s="11" t="str">
        <f t="shared" si="666"/>
        <v>Apr-17</v>
      </c>
      <c r="Q1554" s="11" t="str">
        <f t="shared" si="667"/>
        <v>Q2</v>
      </c>
      <c r="R1554" s="11" t="str">
        <f>IF(ISERROR(VLOOKUP(C1554,'WI Vs ASM'!$B$2:$J$1000,9,0)),0,(VLOOKUP(C1554,'WI Vs ASM'!$B$2:$J$1000,9,0)))</f>
        <v>Jyothi Pai</v>
      </c>
      <c r="S1554" s="11" t="str">
        <f>IF(ISERROR(VLOOKUP(C1554,'WI Vs ASM'!$B$2:$K$1000,10,0)),0,(VLOOKUP(C1554,'WI Vs ASM'!$B$2:$K$1000,10,0)))</f>
        <v>Linda J. Richardson</v>
      </c>
      <c r="T1554" s="11" t="str">
        <f>IF(ISERROR(VLOOKUP(C1554,'WI Vs ASM'!$B$2:$L$1000,11,0)),0,(VLOOKUP(C1554,'WI Vs ASM'!$B$2:$L$1000,11,0)))</f>
        <v>Crystal Romano</v>
      </c>
      <c r="U1554" s="11" t="e">
        <f t="shared" si="674"/>
        <v>#VALUE!</v>
      </c>
      <c r="V1554" s="11" t="str">
        <f t="shared" si="668"/>
        <v>No</v>
      </c>
      <c r="W1554" s="11" t="str">
        <f t="shared" si="669"/>
        <v>Yes</v>
      </c>
      <c r="X1554" s="11" t="str">
        <f t="shared" si="670"/>
        <v>No</v>
      </c>
      <c r="Y1554" s="11" t="str">
        <f t="shared" si="671"/>
        <v>No</v>
      </c>
      <c r="Z1554" s="11" t="str">
        <f t="shared" si="672"/>
        <v>No</v>
      </c>
      <c r="AA1554" s="11" t="str">
        <f t="shared" si="675"/>
        <v>No</v>
      </c>
      <c r="AB1554" s="11">
        <f>IF(ISERROR(VLOOKUP(U1554,'ITWR Dump'!$A$2:$Y$5000,24,0)),0,(VLOOKUP('ILC Report'!U1554,'ITWR Dump'!$A$2:$Y$5000,24,0)))</f>
        <v>0</v>
      </c>
      <c r="AC1554" s="11" t="str">
        <f t="shared" si="676"/>
        <v>No</v>
      </c>
      <c r="AD1554" s="11" t="str">
        <f t="shared" si="677"/>
        <v/>
      </c>
      <c r="AE1554" s="11">
        <f>IF(ISERROR(VLOOKUP(U1554,'ITWR Dump'!$A$2:$Y$5000,13,0)),0,(VLOOKUP(U1554,'ITWR Dump'!$A$2:$Y$5000,13,0)))</f>
        <v>0</v>
      </c>
      <c r="AF1554" s="11">
        <f>IF(ISERROR(VLOOKUP(U1554,'ITWR Dump'!$A$2:$Y$5000,11,0)),0,(VLOOKUP(U1554,'ITWR Dump'!$A$2:$Y$5000,11,0)))</f>
        <v>0</v>
      </c>
      <c r="AG1554" s="11">
        <f>IF(ISERROR(VLOOKUP(U1554,'ITWR Dump'!$A$2:$Y$5000,2,0)),0,(VLOOKUP(U1554,'ITWR Dump'!$A$2:$Y$5000,2,0)))</f>
        <v>0</v>
      </c>
      <c r="AH1554" s="11">
        <f>IF(ISERROR(VLOOKUP(U1554,'ITWR Dump'!$A$2:$Y$5000,14,0)),0,(VLOOKUP(U1554,'ITWR Dump'!$A$2:$Y$5000,14,0)))</f>
        <v>0</v>
      </c>
      <c r="AI1554" s="11" t="str">
        <f t="shared" si="678"/>
        <v>01-Maintenance Offshore</v>
      </c>
      <c r="AJ1554" s="11" t="str">
        <f t="shared" si="679"/>
        <v>Offshore</v>
      </c>
      <c r="AK1554" s="11" t="str">
        <f>IF(ISERROR(VLOOKUP(A1554,'Team Data'!$C$2:$U$213,17,0)),0,(VLOOKUP(A1554,'Team Data'!$C$2:$U$213,17,0)))</f>
        <v>BI and RM</v>
      </c>
      <c r="AL1554" s="11" t="str">
        <f t="shared" si="680"/>
        <v>2017-04-24</v>
      </c>
      <c r="AM1554" s="11">
        <f>IF(ISERROR(VLOOKUP(U1554,'ITWR Dump'!$A$2:$Y$5000,16,0)),0,(VLOOKUP(U1554,'ITWR Dump'!$A$2:$Y$5000,16,0)))</f>
        <v>0</v>
      </c>
      <c r="AN1554" s="11">
        <f>IF(ISERROR(VLOOKUP(U1554,'ITWR Dump'!$A$2:$Y$5000,18,0)),0,(VLOOKUP(U1554,'ITWR Dump'!$A$2:$Y$5000,18,0)))</f>
        <v>0</v>
      </c>
      <c r="AO1554" s="11">
        <f>IF(ISERROR(VLOOKUP(U1554,'ITWR Dump'!$A$2:$Y$5000,25,0)),0,(VLOOKUP('ILC Report'!U1554,'ITWR Dump'!$A$2:$Y$5000,25,0)))</f>
        <v>0</v>
      </c>
      <c r="AP1554" s="11">
        <f t="shared" si="681"/>
        <v>0</v>
      </c>
      <c r="AQ1554" s="26">
        <f t="shared" si="682"/>
        <v>0</v>
      </c>
      <c r="AR1554" s="26">
        <f t="shared" si="683"/>
        <v>0</v>
      </c>
      <c r="AS1554" s="26">
        <f t="shared" si="684"/>
        <v>0</v>
      </c>
      <c r="AT1554" s="26">
        <f t="shared" si="685"/>
        <v>0</v>
      </c>
      <c r="AU1554" s="26">
        <f t="shared" si="686"/>
        <v>0</v>
      </c>
      <c r="AV1554" s="26">
        <f t="shared" si="687"/>
        <v>0</v>
      </c>
      <c r="AW1554" s="11" t="s">
        <v>653</v>
      </c>
      <c r="AX1554" s="11" t="str">
        <f>VLOOKUP(L1554,Group!$A$2:$B$1000,2,0)</f>
        <v>Maintenance</v>
      </c>
      <c r="AY1554" s="11">
        <f>IF(ISERROR(VLOOKUP(U1554,'ITWR Dump'!$A$2:$Y$5000,15,0)),0,(VLOOKUP('ILC Report'!U1554,'ITWR Dump'!$A$2:$Y$5000,15,0)))</f>
        <v>0</v>
      </c>
      <c r="AZ1554" s="11" t="str">
        <f t="shared" si="688"/>
        <v>No</v>
      </c>
      <c r="BA1554" s="11" t="str">
        <f t="shared" si="689"/>
        <v>BKI</v>
      </c>
      <c r="BB1554" s="11" t="str">
        <f t="shared" si="690"/>
        <v>MN</v>
      </c>
      <c r="BC1554" s="11" t="str">
        <f t="shared" si="691"/>
        <v>No</v>
      </c>
    </row>
    <row r="1555" spans="1:55" x14ac:dyDescent="0.3">
      <c r="A1555" s="11" t="s">
        <v>698</v>
      </c>
      <c r="B1555" s="11" t="s">
        <v>1890</v>
      </c>
      <c r="C1555" s="11" t="s">
        <v>546</v>
      </c>
      <c r="D1555" s="11" t="s">
        <v>2708</v>
      </c>
      <c r="E1555" s="38" t="s">
        <v>652</v>
      </c>
      <c r="F1555" s="11">
        <v>25</v>
      </c>
      <c r="G1555" s="40" t="s">
        <v>218</v>
      </c>
      <c r="H1555" s="11" t="str">
        <f t="shared" si="673"/>
        <v>Regular</v>
      </c>
      <c r="I1555" s="11" t="str">
        <f t="shared" si="665"/>
        <v>INDIA</v>
      </c>
      <c r="J1555" s="11" t="str">
        <f>IF(ISERROR(VLOOKUP(C1555,'WI Vs ASM'!$B$2:$E$1000,4,0)),0,(VLOOKUP(C1555,'WI Vs ASM'!$B$2:$E$1000,4,0)))</f>
        <v>Offshore</v>
      </c>
      <c r="K1555" s="11" t="str">
        <f>IF(ISERROR(VLOOKUP(C1555,'WI Vs ASM'!$B$2:$F$1000,5,0)),0,(VLOOKUP(C1555,'WI Vs ASM'!$B$2:$F$1000,5,0)))</f>
        <v>09-NonBillable</v>
      </c>
      <c r="L1555" s="11" t="str">
        <f>IF(ISERROR(VLOOKUP(C1555,'WI Vs ASM'!$B$2:$D$1000,3,0)),0,(VLOOKUP(C1555,'WI Vs ASM'!$B$2:$D$1000,3,0)))</f>
        <v>13-Enhancement Offshore Bench</v>
      </c>
      <c r="M1555" s="11" t="str">
        <f>IF(ISERROR(VLOOKUP(C1555,'WI Vs ASM'!$B$2:$I$1000,8,0)),0,(VLOOKUP(C1555,'WI Vs ASM'!$B$2:$I$1000,8,0)))</f>
        <v>Prakash Varadachari</v>
      </c>
      <c r="N1555" s="11" t="str">
        <f>IF(ISERROR(VLOOKUP(C1555,'WI Vs ASM'!$B$2:$G$1000,6,0)),0,(VLOOKUP(C1555,'WI Vs ASM'!$B$2:$G$1000,6,0)))</f>
        <v>Bench - BIRM Tower</v>
      </c>
      <c r="O1555" s="11" t="str">
        <f>IF(ISERROR(VLOOKUP(C1555,'WI Vs ASM'!$B$2:$H$1000,7,0)),0,(VLOOKUP(C1555,'WI Vs ASM'!$B$2:$H$1000,7,0)))</f>
        <v>Bench - BIRM Tower</v>
      </c>
      <c r="P1555" s="11" t="str">
        <f t="shared" si="666"/>
        <v>Apr-17</v>
      </c>
      <c r="Q1555" s="11" t="str">
        <f t="shared" si="667"/>
        <v>Q2</v>
      </c>
      <c r="R1555" s="11" t="str">
        <f>IF(ISERROR(VLOOKUP(C1555,'WI Vs ASM'!$B$2:$J$1000,9,0)),0,(VLOOKUP(C1555,'WI Vs ASM'!$B$2:$J$1000,9,0)))</f>
        <v>Chandraprabha Palaniswamy</v>
      </c>
      <c r="S1555" s="11" t="str">
        <f>IF(ISERROR(VLOOKUP(C1555,'WI Vs ASM'!$B$2:$K$1000,10,0)),0,(VLOOKUP(C1555,'WI Vs ASM'!$B$2:$K$1000,10,0)))</f>
        <v>Kimberly Hale</v>
      </c>
      <c r="T1555" s="11" t="str">
        <f>IF(ISERROR(VLOOKUP(C1555,'WI Vs ASM'!$B$2:$L$1000,11,0)),0,(VLOOKUP(C1555,'WI Vs ASM'!$B$2:$L$1000,11,0)))</f>
        <v>Crystal Romano</v>
      </c>
      <c r="U1555" s="11" t="e">
        <f t="shared" si="674"/>
        <v>#VALUE!</v>
      </c>
      <c r="V1555" s="11" t="str">
        <f t="shared" si="668"/>
        <v>No</v>
      </c>
      <c r="W1555" s="11" t="str">
        <f t="shared" si="669"/>
        <v>No</v>
      </c>
      <c r="X1555" s="11" t="str">
        <f t="shared" si="670"/>
        <v>No</v>
      </c>
      <c r="Y1555" s="11" t="str">
        <f t="shared" si="671"/>
        <v>No</v>
      </c>
      <c r="Z1555" s="11" t="str">
        <f t="shared" si="672"/>
        <v>No</v>
      </c>
      <c r="AA1555" s="11" t="str">
        <f t="shared" si="675"/>
        <v>No</v>
      </c>
      <c r="AB1555" s="11">
        <f>IF(ISERROR(VLOOKUP(U1555,'ITWR Dump'!$A$2:$Y$5000,24,0)),0,(VLOOKUP('ILC Report'!U1555,'ITWR Dump'!$A$2:$Y$5000,24,0)))</f>
        <v>0</v>
      </c>
      <c r="AC1555" s="11" t="str">
        <f t="shared" si="676"/>
        <v>No</v>
      </c>
      <c r="AD1555" s="11" t="str">
        <f t="shared" si="677"/>
        <v/>
      </c>
      <c r="AE1555" s="11">
        <f>IF(ISERROR(VLOOKUP(U1555,'ITWR Dump'!$A$2:$Y$5000,13,0)),0,(VLOOKUP(U1555,'ITWR Dump'!$A$2:$Y$5000,13,0)))</f>
        <v>0</v>
      </c>
      <c r="AF1555" s="11">
        <f>IF(ISERROR(VLOOKUP(U1555,'ITWR Dump'!$A$2:$Y$5000,11,0)),0,(VLOOKUP(U1555,'ITWR Dump'!$A$2:$Y$5000,11,0)))</f>
        <v>0</v>
      </c>
      <c r="AG1555" s="11">
        <f>IF(ISERROR(VLOOKUP(U1555,'ITWR Dump'!$A$2:$Y$5000,2,0)),0,(VLOOKUP(U1555,'ITWR Dump'!$A$2:$Y$5000,2,0)))</f>
        <v>0</v>
      </c>
      <c r="AH1555" s="11">
        <f>IF(ISERROR(VLOOKUP(U1555,'ITWR Dump'!$A$2:$Y$5000,14,0)),0,(VLOOKUP(U1555,'ITWR Dump'!$A$2:$Y$5000,14,0)))</f>
        <v>0</v>
      </c>
      <c r="AI1555" s="11" t="str">
        <f t="shared" si="678"/>
        <v>13-Enhancement Offshore Bench</v>
      </c>
      <c r="AJ1555" s="11" t="str">
        <f t="shared" si="679"/>
        <v>Offshore</v>
      </c>
      <c r="AK1555" s="11" t="str">
        <f>IF(ISERROR(VLOOKUP(A1555,'Team Data'!$C$2:$U$213,17,0)),0,(VLOOKUP(A1555,'Team Data'!$C$2:$U$213,17,0)))</f>
        <v>BI and RM</v>
      </c>
      <c r="AL1555" s="11" t="str">
        <f t="shared" si="680"/>
        <v>2017-04-24</v>
      </c>
      <c r="AM1555" s="11">
        <f>IF(ISERROR(VLOOKUP(U1555,'ITWR Dump'!$A$2:$Y$5000,16,0)),0,(VLOOKUP(U1555,'ITWR Dump'!$A$2:$Y$5000,16,0)))</f>
        <v>0</v>
      </c>
      <c r="AN1555" s="11">
        <f>IF(ISERROR(VLOOKUP(U1555,'ITWR Dump'!$A$2:$Y$5000,18,0)),0,(VLOOKUP(U1555,'ITWR Dump'!$A$2:$Y$5000,18,0)))</f>
        <v>0</v>
      </c>
      <c r="AO1555" s="11">
        <f>IF(ISERROR(VLOOKUP(U1555,'ITWR Dump'!$A$2:$Y$5000,25,0)),0,(VLOOKUP('ILC Report'!U1555,'ITWR Dump'!$A$2:$Y$5000,25,0)))</f>
        <v>0</v>
      </c>
      <c r="AP1555" s="11">
        <f t="shared" si="681"/>
        <v>0</v>
      </c>
      <c r="AQ1555" s="26">
        <f t="shared" si="682"/>
        <v>0</v>
      </c>
      <c r="AR1555" s="26">
        <f t="shared" si="683"/>
        <v>0</v>
      </c>
      <c r="AS1555" s="26">
        <f t="shared" si="684"/>
        <v>0</v>
      </c>
      <c r="AT1555" s="26">
        <f t="shared" si="685"/>
        <v>0</v>
      </c>
      <c r="AU1555" s="26">
        <f t="shared" si="686"/>
        <v>0</v>
      </c>
      <c r="AV1555" s="26">
        <f t="shared" si="687"/>
        <v>0</v>
      </c>
      <c r="AW1555" s="11" t="s">
        <v>653</v>
      </c>
      <c r="AX1555" s="11" t="str">
        <f>VLOOKUP(L1555,Group!$A$2:$B$1000,2,0)</f>
        <v>Enhancement Bench</v>
      </c>
      <c r="AY1555" s="11">
        <f>IF(ISERROR(VLOOKUP(U1555,'ITWR Dump'!$A$2:$Y$5000,15,0)),0,(VLOOKUP('ILC Report'!U1555,'ITWR Dump'!$A$2:$Y$5000,15,0)))</f>
        <v>0</v>
      </c>
      <c r="AZ1555" s="11" t="str">
        <f t="shared" si="688"/>
        <v>No</v>
      </c>
      <c r="BA1555" s="11" t="str">
        <f t="shared" si="689"/>
        <v>BKI</v>
      </c>
      <c r="BB1555" s="11" t="str">
        <f t="shared" si="690"/>
        <v>BN</v>
      </c>
      <c r="BC1555" s="11" t="str">
        <f t="shared" si="691"/>
        <v>No</v>
      </c>
    </row>
    <row r="1556" spans="1:55" x14ac:dyDescent="0.3">
      <c r="A1556" s="11" t="s">
        <v>698</v>
      </c>
      <c r="B1556" s="11" t="s">
        <v>1890</v>
      </c>
      <c r="C1556" s="11" t="s">
        <v>598</v>
      </c>
      <c r="D1556" s="11" t="s">
        <v>2709</v>
      </c>
      <c r="E1556" s="38" t="s">
        <v>652</v>
      </c>
      <c r="F1556" s="11">
        <v>5</v>
      </c>
      <c r="G1556" s="40" t="s">
        <v>218</v>
      </c>
      <c r="H1556" s="11" t="str">
        <f t="shared" si="673"/>
        <v>Regular</v>
      </c>
      <c r="I1556" s="11" t="str">
        <f t="shared" si="665"/>
        <v>INDIA</v>
      </c>
      <c r="J1556" s="11" t="str">
        <f>IF(ISERROR(VLOOKUP(C1556,'WI Vs ASM'!$B$2:$E$1000,4,0)),0,(VLOOKUP(C1556,'WI Vs ASM'!$B$2:$E$1000,4,0)))</f>
        <v>Offshore</v>
      </c>
      <c r="K1556" s="11" t="str">
        <f>IF(ISERROR(VLOOKUP(C1556,'WI Vs ASM'!$B$2:$F$1000,5,0)),0,(VLOOKUP(C1556,'WI Vs ASM'!$B$2:$F$1000,5,0)))</f>
        <v>01-Fixed Price</v>
      </c>
      <c r="L1556" s="11" t="str">
        <f>IF(ISERROR(VLOOKUP(C1556,'WI Vs ASM'!$B$2:$D$1000,3,0)),0,(VLOOKUP(C1556,'WI Vs ASM'!$B$2:$D$1000,3,0)))</f>
        <v>01-Maintenance Offshore</v>
      </c>
      <c r="M1556" s="11" t="str">
        <f>IF(ISERROR(VLOOKUP(C1556,'WI Vs ASM'!$B$2:$I$1000,8,0)),0,(VLOOKUP(C1556,'WI Vs ASM'!$B$2:$I$1000,8,0)))</f>
        <v>Rahul Soman</v>
      </c>
      <c r="N1556" s="11" t="str">
        <f>IF(ISERROR(VLOOKUP(C1556,'WI Vs ASM'!$B$2:$G$1000,6,0)),0,(VLOOKUP(C1556,'WI Vs ASM'!$B$2:$G$1000,6,0)))</f>
        <v>Security &amp; IAM</v>
      </c>
      <c r="O1556" s="11" t="str">
        <f>IF(ISERROR(VLOOKUP(C1556,'WI Vs ASM'!$B$2:$H$1000,7,0)),0,(VLOOKUP(C1556,'WI Vs ASM'!$B$2:$H$1000,7,0)))</f>
        <v>Security &amp; IAM</v>
      </c>
      <c r="P1556" s="11" t="str">
        <f t="shared" si="666"/>
        <v>Apr-17</v>
      </c>
      <c r="Q1556" s="11" t="str">
        <f t="shared" si="667"/>
        <v>Q2</v>
      </c>
      <c r="R1556" s="11" t="str">
        <f>IF(ISERROR(VLOOKUP(C1556,'WI Vs ASM'!$B$2:$J$1000,9,0)),0,(VLOOKUP(C1556,'WI Vs ASM'!$B$2:$J$1000,9,0)))</f>
        <v>Jyothi Pai</v>
      </c>
      <c r="S1556" s="11" t="str">
        <f>IF(ISERROR(VLOOKUP(C1556,'WI Vs ASM'!$B$2:$K$1000,10,0)),0,(VLOOKUP(C1556,'WI Vs ASM'!$B$2:$K$1000,10,0)))</f>
        <v>Melody J Pereira</v>
      </c>
      <c r="T1556" s="11" t="str">
        <f>IF(ISERROR(VLOOKUP(C1556,'WI Vs ASM'!$B$2:$L$1000,11,0)),0,(VLOOKUP(C1556,'WI Vs ASM'!$B$2:$L$1000,11,0)))</f>
        <v>Melody J Pereira</v>
      </c>
      <c r="U1556" s="11" t="str">
        <f t="shared" si="674"/>
        <v>WR635912</v>
      </c>
      <c r="V1556" s="11" t="str">
        <f t="shared" si="668"/>
        <v>No</v>
      </c>
      <c r="W1556" s="11" t="str">
        <f t="shared" si="669"/>
        <v>Yes</v>
      </c>
      <c r="X1556" s="11" t="str">
        <f t="shared" si="670"/>
        <v>No</v>
      </c>
      <c r="Y1556" s="11" t="str">
        <f t="shared" si="671"/>
        <v>No</v>
      </c>
      <c r="Z1556" s="11" t="str">
        <f t="shared" si="672"/>
        <v>No</v>
      </c>
      <c r="AA1556" s="11" t="str">
        <f t="shared" si="675"/>
        <v>No</v>
      </c>
      <c r="AB1556" s="11">
        <f>IF(ISERROR(VLOOKUP(U1556,'ITWR Dump'!$A$2:$Y$5000,24,0)),0,(VLOOKUP('ILC Report'!U1556,'ITWR Dump'!$A$2:$Y$5000,24,0)))</f>
        <v>0</v>
      </c>
      <c r="AC1556" s="11" t="str">
        <f t="shared" si="676"/>
        <v>No</v>
      </c>
      <c r="AD1556" s="11" t="str">
        <f t="shared" si="677"/>
        <v/>
      </c>
      <c r="AE1556" s="11">
        <f>IF(ISERROR(VLOOKUP(U1556,'ITWR Dump'!$A$2:$Y$5000,13,0)),0,(VLOOKUP(U1556,'ITWR Dump'!$A$2:$Y$5000,13,0)))</f>
        <v>0</v>
      </c>
      <c r="AF1556" s="11">
        <f>IF(ISERROR(VLOOKUP(U1556,'ITWR Dump'!$A$2:$Y$5000,11,0)),0,(VLOOKUP(U1556,'ITWR Dump'!$A$2:$Y$5000,11,0)))</f>
        <v>0</v>
      </c>
      <c r="AG1556" s="11">
        <f>IF(ISERROR(VLOOKUP(U1556,'ITWR Dump'!$A$2:$Y$5000,2,0)),0,(VLOOKUP(U1556,'ITWR Dump'!$A$2:$Y$5000,2,0)))</f>
        <v>0</v>
      </c>
      <c r="AH1556" s="11">
        <f>IF(ISERROR(VLOOKUP(U1556,'ITWR Dump'!$A$2:$Y$5000,14,0)),0,(VLOOKUP(U1556,'ITWR Dump'!$A$2:$Y$5000,14,0)))</f>
        <v>0</v>
      </c>
      <c r="AI1556" s="11" t="str">
        <f t="shared" si="678"/>
        <v>01-Maintenance Offshore</v>
      </c>
      <c r="AJ1556" s="11" t="str">
        <f t="shared" si="679"/>
        <v>Offshore</v>
      </c>
      <c r="AK1556" s="11" t="str">
        <f>IF(ISERROR(VLOOKUP(A1556,'Team Data'!$C$2:$U$213,17,0)),0,(VLOOKUP(A1556,'Team Data'!$C$2:$U$213,17,0)))</f>
        <v>BI and RM</v>
      </c>
      <c r="AL1556" s="11" t="str">
        <f t="shared" si="680"/>
        <v>2017-04-24</v>
      </c>
      <c r="AM1556" s="11">
        <f>IF(ISERROR(VLOOKUP(U1556,'ITWR Dump'!$A$2:$Y$5000,16,0)),0,(VLOOKUP(U1556,'ITWR Dump'!$A$2:$Y$5000,16,0)))</f>
        <v>0</v>
      </c>
      <c r="AN1556" s="11">
        <f>IF(ISERROR(VLOOKUP(U1556,'ITWR Dump'!$A$2:$Y$5000,18,0)),0,(VLOOKUP(U1556,'ITWR Dump'!$A$2:$Y$5000,18,0)))</f>
        <v>0</v>
      </c>
      <c r="AO1556" s="11">
        <f>IF(ISERROR(VLOOKUP(U1556,'ITWR Dump'!$A$2:$Y$5000,25,0)),0,(VLOOKUP('ILC Report'!U1556,'ITWR Dump'!$A$2:$Y$5000,25,0)))</f>
        <v>0</v>
      </c>
      <c r="AP1556" s="11">
        <f t="shared" si="681"/>
        <v>0</v>
      </c>
      <c r="AQ1556" s="26">
        <f t="shared" si="682"/>
        <v>0</v>
      </c>
      <c r="AR1556" s="26">
        <f t="shared" si="683"/>
        <v>0</v>
      </c>
      <c r="AS1556" s="26">
        <f t="shared" si="684"/>
        <v>0</v>
      </c>
      <c r="AT1556" s="26">
        <f t="shared" si="685"/>
        <v>0</v>
      </c>
      <c r="AU1556" s="26">
        <f t="shared" si="686"/>
        <v>0</v>
      </c>
      <c r="AV1556" s="26">
        <f t="shared" si="687"/>
        <v>0</v>
      </c>
      <c r="AW1556" s="11" t="s">
        <v>653</v>
      </c>
      <c r="AX1556" s="11" t="str">
        <f>VLOOKUP(L1556,Group!$A$2:$B$1000,2,0)</f>
        <v>Maintenance</v>
      </c>
      <c r="AY1556" s="11">
        <f>IF(ISERROR(VLOOKUP(U1556,'ITWR Dump'!$A$2:$Y$5000,15,0)),0,(VLOOKUP('ILC Report'!U1556,'ITWR Dump'!$A$2:$Y$5000,15,0)))</f>
        <v>0</v>
      </c>
      <c r="AZ1556" s="11" t="str">
        <f t="shared" si="688"/>
        <v>Yes</v>
      </c>
      <c r="BA1556" s="11" t="str">
        <f t="shared" si="689"/>
        <v>BKI</v>
      </c>
      <c r="BB1556" s="11" t="str">
        <f t="shared" si="690"/>
        <v>MN</v>
      </c>
      <c r="BC1556" s="11" t="str">
        <f t="shared" si="691"/>
        <v>No</v>
      </c>
    </row>
    <row r="1557" spans="1:55" x14ac:dyDescent="0.3">
      <c r="A1557" s="11" t="s">
        <v>698</v>
      </c>
      <c r="B1557" s="11" t="s">
        <v>1890</v>
      </c>
      <c r="C1557" s="11" t="s">
        <v>598</v>
      </c>
      <c r="D1557" s="11" t="s">
        <v>2710</v>
      </c>
      <c r="E1557" s="38" t="s">
        <v>652</v>
      </c>
      <c r="F1557" s="11">
        <v>10</v>
      </c>
      <c r="G1557" s="40" t="s">
        <v>218</v>
      </c>
      <c r="H1557" s="11" t="str">
        <f t="shared" si="673"/>
        <v>Regular</v>
      </c>
      <c r="I1557" s="11" t="str">
        <f t="shared" si="665"/>
        <v>INDIA</v>
      </c>
      <c r="J1557" s="11" t="str">
        <f>IF(ISERROR(VLOOKUP(C1557,'WI Vs ASM'!$B$2:$E$1000,4,0)),0,(VLOOKUP(C1557,'WI Vs ASM'!$B$2:$E$1000,4,0)))</f>
        <v>Offshore</v>
      </c>
      <c r="K1557" s="11" t="str">
        <f>IF(ISERROR(VLOOKUP(C1557,'WI Vs ASM'!$B$2:$F$1000,5,0)),0,(VLOOKUP(C1557,'WI Vs ASM'!$B$2:$F$1000,5,0)))</f>
        <v>01-Fixed Price</v>
      </c>
      <c r="L1557" s="11" t="str">
        <f>IF(ISERROR(VLOOKUP(C1557,'WI Vs ASM'!$B$2:$D$1000,3,0)),0,(VLOOKUP(C1557,'WI Vs ASM'!$B$2:$D$1000,3,0)))</f>
        <v>01-Maintenance Offshore</v>
      </c>
      <c r="M1557" s="11" t="str">
        <f>IF(ISERROR(VLOOKUP(C1557,'WI Vs ASM'!$B$2:$I$1000,8,0)),0,(VLOOKUP(C1557,'WI Vs ASM'!$B$2:$I$1000,8,0)))</f>
        <v>Rahul Soman</v>
      </c>
      <c r="N1557" s="11" t="str">
        <f>IF(ISERROR(VLOOKUP(C1557,'WI Vs ASM'!$B$2:$G$1000,6,0)),0,(VLOOKUP(C1557,'WI Vs ASM'!$B$2:$G$1000,6,0)))</f>
        <v>Security &amp; IAM</v>
      </c>
      <c r="O1557" s="11" t="str">
        <f>IF(ISERROR(VLOOKUP(C1557,'WI Vs ASM'!$B$2:$H$1000,7,0)),0,(VLOOKUP(C1557,'WI Vs ASM'!$B$2:$H$1000,7,0)))</f>
        <v>Security &amp; IAM</v>
      </c>
      <c r="P1557" s="11" t="str">
        <f t="shared" si="666"/>
        <v>Apr-17</v>
      </c>
      <c r="Q1557" s="11" t="str">
        <f t="shared" si="667"/>
        <v>Q2</v>
      </c>
      <c r="R1557" s="11" t="str">
        <f>IF(ISERROR(VLOOKUP(C1557,'WI Vs ASM'!$B$2:$J$1000,9,0)),0,(VLOOKUP(C1557,'WI Vs ASM'!$B$2:$J$1000,9,0)))</f>
        <v>Jyothi Pai</v>
      </c>
      <c r="S1557" s="11" t="str">
        <f>IF(ISERROR(VLOOKUP(C1557,'WI Vs ASM'!$B$2:$K$1000,10,0)),0,(VLOOKUP(C1557,'WI Vs ASM'!$B$2:$K$1000,10,0)))</f>
        <v>Melody J Pereira</v>
      </c>
      <c r="T1557" s="11" t="str">
        <f>IF(ISERROR(VLOOKUP(C1557,'WI Vs ASM'!$B$2:$L$1000,11,0)),0,(VLOOKUP(C1557,'WI Vs ASM'!$B$2:$L$1000,11,0)))</f>
        <v>Melody J Pereira</v>
      </c>
      <c r="U1557" s="11" t="str">
        <f t="shared" si="674"/>
        <v>WR736191</v>
      </c>
      <c r="V1557" s="11" t="str">
        <f t="shared" si="668"/>
        <v>No</v>
      </c>
      <c r="W1557" s="11" t="str">
        <f t="shared" si="669"/>
        <v>Yes</v>
      </c>
      <c r="X1557" s="11" t="str">
        <f t="shared" si="670"/>
        <v>No</v>
      </c>
      <c r="Y1557" s="11" t="str">
        <f t="shared" si="671"/>
        <v>No</v>
      </c>
      <c r="Z1557" s="11" t="str">
        <f t="shared" si="672"/>
        <v>No</v>
      </c>
      <c r="AA1557" s="11" t="str">
        <f t="shared" si="675"/>
        <v>No</v>
      </c>
      <c r="AB1557" s="11">
        <f>IF(ISERROR(VLOOKUP(U1557,'ITWR Dump'!$A$2:$Y$5000,24,0)),0,(VLOOKUP('ILC Report'!U1557,'ITWR Dump'!$A$2:$Y$5000,24,0)))</f>
        <v>0</v>
      </c>
      <c r="AC1557" s="11" t="str">
        <f t="shared" si="676"/>
        <v>No</v>
      </c>
      <c r="AD1557" s="11" t="str">
        <f t="shared" si="677"/>
        <v/>
      </c>
      <c r="AE1557" s="11">
        <f>IF(ISERROR(VLOOKUP(U1557,'ITWR Dump'!$A$2:$Y$5000,13,0)),0,(VLOOKUP(U1557,'ITWR Dump'!$A$2:$Y$5000,13,0)))</f>
        <v>0</v>
      </c>
      <c r="AF1557" s="11">
        <f>IF(ISERROR(VLOOKUP(U1557,'ITWR Dump'!$A$2:$Y$5000,11,0)),0,(VLOOKUP(U1557,'ITWR Dump'!$A$2:$Y$5000,11,0)))</f>
        <v>0</v>
      </c>
      <c r="AG1557" s="11">
        <f>IF(ISERROR(VLOOKUP(U1557,'ITWR Dump'!$A$2:$Y$5000,2,0)),0,(VLOOKUP(U1557,'ITWR Dump'!$A$2:$Y$5000,2,0)))</f>
        <v>0</v>
      </c>
      <c r="AH1557" s="11">
        <f>IF(ISERROR(VLOOKUP(U1557,'ITWR Dump'!$A$2:$Y$5000,14,0)),0,(VLOOKUP(U1557,'ITWR Dump'!$A$2:$Y$5000,14,0)))</f>
        <v>0</v>
      </c>
      <c r="AI1557" s="11" t="str">
        <f t="shared" si="678"/>
        <v>01-Maintenance Offshore</v>
      </c>
      <c r="AJ1557" s="11" t="str">
        <f t="shared" si="679"/>
        <v>Offshore</v>
      </c>
      <c r="AK1557" s="11" t="str">
        <f>IF(ISERROR(VLOOKUP(A1557,'Team Data'!$C$2:$U$213,17,0)),0,(VLOOKUP(A1557,'Team Data'!$C$2:$U$213,17,0)))</f>
        <v>BI and RM</v>
      </c>
      <c r="AL1557" s="11" t="str">
        <f t="shared" si="680"/>
        <v>2017-04-24</v>
      </c>
      <c r="AM1557" s="11">
        <f>IF(ISERROR(VLOOKUP(U1557,'ITWR Dump'!$A$2:$Y$5000,16,0)),0,(VLOOKUP(U1557,'ITWR Dump'!$A$2:$Y$5000,16,0)))</f>
        <v>0</v>
      </c>
      <c r="AN1557" s="11">
        <f>IF(ISERROR(VLOOKUP(U1557,'ITWR Dump'!$A$2:$Y$5000,18,0)),0,(VLOOKUP(U1557,'ITWR Dump'!$A$2:$Y$5000,18,0)))</f>
        <v>0</v>
      </c>
      <c r="AO1557" s="11">
        <f>IF(ISERROR(VLOOKUP(U1557,'ITWR Dump'!$A$2:$Y$5000,25,0)),0,(VLOOKUP('ILC Report'!U1557,'ITWR Dump'!$A$2:$Y$5000,25,0)))</f>
        <v>0</v>
      </c>
      <c r="AP1557" s="11">
        <f t="shared" si="681"/>
        <v>0</v>
      </c>
      <c r="AQ1557" s="26">
        <f t="shared" si="682"/>
        <v>0</v>
      </c>
      <c r="AR1557" s="26">
        <f t="shared" si="683"/>
        <v>0</v>
      </c>
      <c r="AS1557" s="26">
        <f t="shared" si="684"/>
        <v>0</v>
      </c>
      <c r="AT1557" s="26">
        <f t="shared" si="685"/>
        <v>0</v>
      </c>
      <c r="AU1557" s="26">
        <f t="shared" si="686"/>
        <v>0</v>
      </c>
      <c r="AV1557" s="26">
        <f t="shared" si="687"/>
        <v>0</v>
      </c>
      <c r="AW1557" s="11" t="s">
        <v>653</v>
      </c>
      <c r="AX1557" s="11" t="str">
        <f>VLOOKUP(L1557,Group!$A$2:$B$1000,2,0)</f>
        <v>Maintenance</v>
      </c>
      <c r="AY1557" s="11">
        <f>IF(ISERROR(VLOOKUP(U1557,'ITWR Dump'!$A$2:$Y$5000,15,0)),0,(VLOOKUP('ILC Report'!U1557,'ITWR Dump'!$A$2:$Y$5000,15,0)))</f>
        <v>0</v>
      </c>
      <c r="AZ1557" s="11" t="str">
        <f t="shared" si="688"/>
        <v>Yes</v>
      </c>
      <c r="BA1557" s="11" t="str">
        <f t="shared" si="689"/>
        <v>BKI</v>
      </c>
      <c r="BB1557" s="11" t="str">
        <f t="shared" si="690"/>
        <v>MN</v>
      </c>
      <c r="BC1557" s="11" t="str">
        <f t="shared" si="691"/>
        <v>No</v>
      </c>
    </row>
    <row r="1558" spans="1:55" x14ac:dyDescent="0.3">
      <c r="A1558" s="11" t="s">
        <v>698</v>
      </c>
      <c r="B1558" s="11" t="s">
        <v>1890</v>
      </c>
      <c r="C1558" s="11" t="s">
        <v>617</v>
      </c>
      <c r="D1558" s="11" t="s">
        <v>2706</v>
      </c>
      <c r="E1558" s="38" t="s">
        <v>2901</v>
      </c>
      <c r="F1558" s="11">
        <v>5</v>
      </c>
      <c r="G1558" s="40" t="s">
        <v>218</v>
      </c>
      <c r="H1558" s="11" t="str">
        <f t="shared" si="673"/>
        <v>Regular</v>
      </c>
      <c r="I1558" s="11" t="str">
        <f t="shared" si="665"/>
        <v>INDIA</v>
      </c>
      <c r="J1558" s="11" t="str">
        <f>IF(ISERROR(VLOOKUP(C1558,'WI Vs ASM'!$B$2:$E$1000,4,0)),0,(VLOOKUP(C1558,'WI Vs ASM'!$B$2:$E$1000,4,0)))</f>
        <v>Offshore</v>
      </c>
      <c r="K1558" s="11" t="str">
        <f>IF(ISERROR(VLOOKUP(C1558,'WI Vs ASM'!$B$2:$F$1000,5,0)),0,(VLOOKUP(C1558,'WI Vs ASM'!$B$2:$F$1000,5,0)))</f>
        <v>01-Fixed Price</v>
      </c>
      <c r="L1558" s="11" t="str">
        <f>IF(ISERROR(VLOOKUP(C1558,'WI Vs ASM'!$B$2:$D$1000,3,0)),0,(VLOOKUP(C1558,'WI Vs ASM'!$B$2:$D$1000,3,0)))</f>
        <v>01-Maintenance Offshore</v>
      </c>
      <c r="M1558" s="11" t="str">
        <f>IF(ISERROR(VLOOKUP(C1558,'WI Vs ASM'!$B$2:$I$1000,8,0)),0,(VLOOKUP(C1558,'WI Vs ASM'!$B$2:$I$1000,8,0)))</f>
        <v>Rahul Soman</v>
      </c>
      <c r="N1558" s="11" t="str">
        <f>IF(ISERROR(VLOOKUP(C1558,'WI Vs ASM'!$B$2:$G$1000,6,0)),0,(VLOOKUP(C1558,'WI Vs ASM'!$B$2:$G$1000,6,0)))</f>
        <v>Treasury</v>
      </c>
      <c r="O1558" s="11" t="str">
        <f>IF(ISERROR(VLOOKUP(C1558,'WI Vs ASM'!$B$2:$H$1000,7,0)),0,(VLOOKUP(C1558,'WI Vs ASM'!$B$2:$H$1000,7,0)))</f>
        <v>Central Functions</v>
      </c>
      <c r="P1558" s="11" t="str">
        <f t="shared" si="666"/>
        <v>May-17</v>
      </c>
      <c r="Q1558" s="11" t="str">
        <f t="shared" si="667"/>
        <v>Q2</v>
      </c>
      <c r="R1558" s="11" t="str">
        <f>IF(ISERROR(VLOOKUP(C1558,'WI Vs ASM'!$B$2:$J$1000,9,0)),0,(VLOOKUP(C1558,'WI Vs ASM'!$B$2:$J$1000,9,0)))</f>
        <v>Jyothi Pai</v>
      </c>
      <c r="S1558" s="11" t="str">
        <f>IF(ISERROR(VLOOKUP(C1558,'WI Vs ASM'!$B$2:$K$1000,10,0)),0,(VLOOKUP(C1558,'WI Vs ASM'!$B$2:$K$1000,10,0)))</f>
        <v>Linda J. Richardson</v>
      </c>
      <c r="T1558" s="11" t="str">
        <f>IF(ISERROR(VLOOKUP(C1558,'WI Vs ASM'!$B$2:$L$1000,11,0)),0,(VLOOKUP(C1558,'WI Vs ASM'!$B$2:$L$1000,11,0)))</f>
        <v>Crystal Romano</v>
      </c>
      <c r="U1558" s="11" t="e">
        <f t="shared" si="674"/>
        <v>#VALUE!</v>
      </c>
      <c r="V1558" s="11" t="str">
        <f t="shared" si="668"/>
        <v>No</v>
      </c>
      <c r="W1558" s="11" t="str">
        <f t="shared" si="669"/>
        <v>Yes</v>
      </c>
      <c r="X1558" s="11" t="str">
        <f t="shared" si="670"/>
        <v>No</v>
      </c>
      <c r="Y1558" s="11" t="str">
        <f t="shared" si="671"/>
        <v>No</v>
      </c>
      <c r="Z1558" s="11" t="str">
        <f t="shared" si="672"/>
        <v>No</v>
      </c>
      <c r="AA1558" s="11" t="str">
        <f t="shared" si="675"/>
        <v>No</v>
      </c>
      <c r="AB1558" s="11">
        <f>IF(ISERROR(VLOOKUP(U1558,'ITWR Dump'!$A$2:$Y$5000,24,0)),0,(VLOOKUP('ILC Report'!U1558,'ITWR Dump'!$A$2:$Y$5000,24,0)))</f>
        <v>0</v>
      </c>
      <c r="AC1558" s="11" t="str">
        <f t="shared" si="676"/>
        <v>No</v>
      </c>
      <c r="AD1558" s="11" t="str">
        <f t="shared" si="677"/>
        <v/>
      </c>
      <c r="AE1558" s="11">
        <f>IF(ISERROR(VLOOKUP(U1558,'ITWR Dump'!$A$2:$Y$5000,13,0)),0,(VLOOKUP(U1558,'ITWR Dump'!$A$2:$Y$5000,13,0)))</f>
        <v>0</v>
      </c>
      <c r="AF1558" s="11">
        <f>IF(ISERROR(VLOOKUP(U1558,'ITWR Dump'!$A$2:$Y$5000,11,0)),0,(VLOOKUP(U1558,'ITWR Dump'!$A$2:$Y$5000,11,0)))</f>
        <v>0</v>
      </c>
      <c r="AG1558" s="11">
        <f>IF(ISERROR(VLOOKUP(U1558,'ITWR Dump'!$A$2:$Y$5000,2,0)),0,(VLOOKUP(U1558,'ITWR Dump'!$A$2:$Y$5000,2,0)))</f>
        <v>0</v>
      </c>
      <c r="AH1558" s="11">
        <f>IF(ISERROR(VLOOKUP(U1558,'ITWR Dump'!$A$2:$Y$5000,14,0)),0,(VLOOKUP(U1558,'ITWR Dump'!$A$2:$Y$5000,14,0)))</f>
        <v>0</v>
      </c>
      <c r="AI1558" s="11" t="str">
        <f t="shared" si="678"/>
        <v>01-Maintenance Offshore</v>
      </c>
      <c r="AJ1558" s="11" t="str">
        <f t="shared" si="679"/>
        <v>Offshore</v>
      </c>
      <c r="AK1558" s="11" t="str">
        <f>IF(ISERROR(VLOOKUP(A1558,'Team Data'!$C$2:$U$213,17,0)),0,(VLOOKUP(A1558,'Team Data'!$C$2:$U$213,17,0)))</f>
        <v>BI and RM</v>
      </c>
      <c r="AL1558" s="11" t="str">
        <f t="shared" si="680"/>
        <v>2017-04-24</v>
      </c>
      <c r="AM1558" s="11">
        <f>IF(ISERROR(VLOOKUP(U1558,'ITWR Dump'!$A$2:$Y$5000,16,0)),0,(VLOOKUP(U1558,'ITWR Dump'!$A$2:$Y$5000,16,0)))</f>
        <v>0</v>
      </c>
      <c r="AN1558" s="11">
        <f>IF(ISERROR(VLOOKUP(U1558,'ITWR Dump'!$A$2:$Y$5000,18,0)),0,(VLOOKUP(U1558,'ITWR Dump'!$A$2:$Y$5000,18,0)))</f>
        <v>0</v>
      </c>
      <c r="AO1558" s="11">
        <f>IF(ISERROR(VLOOKUP(U1558,'ITWR Dump'!$A$2:$Y$5000,25,0)),0,(VLOOKUP('ILC Report'!U1558,'ITWR Dump'!$A$2:$Y$5000,25,0)))</f>
        <v>0</v>
      </c>
      <c r="AP1558" s="11">
        <f t="shared" si="681"/>
        <v>0</v>
      </c>
      <c r="AQ1558" s="26">
        <f t="shared" si="682"/>
        <v>0</v>
      </c>
      <c r="AR1558" s="26">
        <f t="shared" si="683"/>
        <v>0</v>
      </c>
      <c r="AS1558" s="26">
        <f t="shared" si="684"/>
        <v>0</v>
      </c>
      <c r="AT1558" s="26">
        <f t="shared" si="685"/>
        <v>0</v>
      </c>
      <c r="AU1558" s="26">
        <f t="shared" si="686"/>
        <v>0</v>
      </c>
      <c r="AV1558" s="26">
        <f t="shared" si="687"/>
        <v>0</v>
      </c>
      <c r="AW1558" s="11" t="s">
        <v>653</v>
      </c>
      <c r="AX1558" s="11" t="str">
        <f>VLOOKUP(L1558,Group!$A$2:$B$1000,2,0)</f>
        <v>Maintenance</v>
      </c>
      <c r="AY1558" s="11">
        <f>IF(ISERROR(VLOOKUP(U1558,'ITWR Dump'!$A$2:$Y$5000,15,0)),0,(VLOOKUP('ILC Report'!U1558,'ITWR Dump'!$A$2:$Y$5000,15,0)))</f>
        <v>0</v>
      </c>
      <c r="AZ1558" s="11" t="str">
        <f t="shared" si="688"/>
        <v>No</v>
      </c>
      <c r="BA1558" s="11" t="str">
        <f t="shared" si="689"/>
        <v>BKI</v>
      </c>
      <c r="BB1558" s="11" t="str">
        <f t="shared" si="690"/>
        <v>MN</v>
      </c>
      <c r="BC1558" s="11" t="str">
        <f t="shared" si="691"/>
        <v>No</v>
      </c>
    </row>
    <row r="1559" spans="1:55" x14ac:dyDescent="0.3">
      <c r="A1559" s="11" t="s">
        <v>698</v>
      </c>
      <c r="B1559" s="11" t="s">
        <v>1890</v>
      </c>
      <c r="C1559" s="11" t="s">
        <v>617</v>
      </c>
      <c r="D1559" s="11" t="s">
        <v>2707</v>
      </c>
      <c r="E1559" s="38" t="s">
        <v>2901</v>
      </c>
      <c r="F1559" s="11">
        <v>3</v>
      </c>
      <c r="G1559" s="40" t="s">
        <v>218</v>
      </c>
      <c r="H1559" s="11" t="str">
        <f t="shared" si="673"/>
        <v>Regular</v>
      </c>
      <c r="I1559" s="11" t="str">
        <f t="shared" si="665"/>
        <v>INDIA</v>
      </c>
      <c r="J1559" s="11" t="str">
        <f>IF(ISERROR(VLOOKUP(C1559,'WI Vs ASM'!$B$2:$E$1000,4,0)),0,(VLOOKUP(C1559,'WI Vs ASM'!$B$2:$E$1000,4,0)))</f>
        <v>Offshore</v>
      </c>
      <c r="K1559" s="11" t="str">
        <f>IF(ISERROR(VLOOKUP(C1559,'WI Vs ASM'!$B$2:$F$1000,5,0)),0,(VLOOKUP(C1559,'WI Vs ASM'!$B$2:$F$1000,5,0)))</f>
        <v>01-Fixed Price</v>
      </c>
      <c r="L1559" s="11" t="str">
        <f>IF(ISERROR(VLOOKUP(C1559,'WI Vs ASM'!$B$2:$D$1000,3,0)),0,(VLOOKUP(C1559,'WI Vs ASM'!$B$2:$D$1000,3,0)))</f>
        <v>01-Maintenance Offshore</v>
      </c>
      <c r="M1559" s="11" t="str">
        <f>IF(ISERROR(VLOOKUP(C1559,'WI Vs ASM'!$B$2:$I$1000,8,0)),0,(VLOOKUP(C1559,'WI Vs ASM'!$B$2:$I$1000,8,0)))</f>
        <v>Rahul Soman</v>
      </c>
      <c r="N1559" s="11" t="str">
        <f>IF(ISERROR(VLOOKUP(C1559,'WI Vs ASM'!$B$2:$G$1000,6,0)),0,(VLOOKUP(C1559,'WI Vs ASM'!$B$2:$G$1000,6,0)))</f>
        <v>Treasury</v>
      </c>
      <c r="O1559" s="11" t="str">
        <f>IF(ISERROR(VLOOKUP(C1559,'WI Vs ASM'!$B$2:$H$1000,7,0)),0,(VLOOKUP(C1559,'WI Vs ASM'!$B$2:$H$1000,7,0)))</f>
        <v>Central Functions</v>
      </c>
      <c r="P1559" s="11" t="str">
        <f t="shared" si="666"/>
        <v>May-17</v>
      </c>
      <c r="Q1559" s="11" t="str">
        <f t="shared" si="667"/>
        <v>Q2</v>
      </c>
      <c r="R1559" s="11" t="str">
        <f>IF(ISERROR(VLOOKUP(C1559,'WI Vs ASM'!$B$2:$J$1000,9,0)),0,(VLOOKUP(C1559,'WI Vs ASM'!$B$2:$J$1000,9,0)))</f>
        <v>Jyothi Pai</v>
      </c>
      <c r="S1559" s="11" t="str">
        <f>IF(ISERROR(VLOOKUP(C1559,'WI Vs ASM'!$B$2:$K$1000,10,0)),0,(VLOOKUP(C1559,'WI Vs ASM'!$B$2:$K$1000,10,0)))</f>
        <v>Linda J. Richardson</v>
      </c>
      <c r="T1559" s="11" t="str">
        <f>IF(ISERROR(VLOOKUP(C1559,'WI Vs ASM'!$B$2:$L$1000,11,0)),0,(VLOOKUP(C1559,'WI Vs ASM'!$B$2:$L$1000,11,0)))</f>
        <v>Crystal Romano</v>
      </c>
      <c r="U1559" s="11" t="e">
        <f t="shared" si="674"/>
        <v>#VALUE!</v>
      </c>
      <c r="V1559" s="11" t="str">
        <f t="shared" si="668"/>
        <v>No</v>
      </c>
      <c r="W1559" s="11" t="str">
        <f t="shared" si="669"/>
        <v>Yes</v>
      </c>
      <c r="X1559" s="11" t="str">
        <f t="shared" si="670"/>
        <v>No</v>
      </c>
      <c r="Y1559" s="11" t="str">
        <f t="shared" si="671"/>
        <v>No</v>
      </c>
      <c r="Z1559" s="11" t="str">
        <f t="shared" si="672"/>
        <v>No</v>
      </c>
      <c r="AA1559" s="11" t="str">
        <f t="shared" si="675"/>
        <v>No</v>
      </c>
      <c r="AB1559" s="11">
        <f>IF(ISERROR(VLOOKUP(U1559,'ITWR Dump'!$A$2:$Y$5000,24,0)),0,(VLOOKUP('ILC Report'!U1559,'ITWR Dump'!$A$2:$Y$5000,24,0)))</f>
        <v>0</v>
      </c>
      <c r="AC1559" s="11" t="str">
        <f t="shared" si="676"/>
        <v>No</v>
      </c>
      <c r="AD1559" s="11" t="str">
        <f t="shared" si="677"/>
        <v/>
      </c>
      <c r="AE1559" s="11">
        <f>IF(ISERROR(VLOOKUP(U1559,'ITWR Dump'!$A$2:$Y$5000,13,0)),0,(VLOOKUP(U1559,'ITWR Dump'!$A$2:$Y$5000,13,0)))</f>
        <v>0</v>
      </c>
      <c r="AF1559" s="11">
        <f>IF(ISERROR(VLOOKUP(U1559,'ITWR Dump'!$A$2:$Y$5000,11,0)),0,(VLOOKUP(U1559,'ITWR Dump'!$A$2:$Y$5000,11,0)))</f>
        <v>0</v>
      </c>
      <c r="AG1559" s="11">
        <f>IF(ISERROR(VLOOKUP(U1559,'ITWR Dump'!$A$2:$Y$5000,2,0)),0,(VLOOKUP(U1559,'ITWR Dump'!$A$2:$Y$5000,2,0)))</f>
        <v>0</v>
      </c>
      <c r="AH1559" s="11">
        <f>IF(ISERROR(VLOOKUP(U1559,'ITWR Dump'!$A$2:$Y$5000,14,0)),0,(VLOOKUP(U1559,'ITWR Dump'!$A$2:$Y$5000,14,0)))</f>
        <v>0</v>
      </c>
      <c r="AI1559" s="11" t="str">
        <f t="shared" si="678"/>
        <v>01-Maintenance Offshore</v>
      </c>
      <c r="AJ1559" s="11" t="str">
        <f t="shared" si="679"/>
        <v>Offshore</v>
      </c>
      <c r="AK1559" s="11" t="str">
        <f>IF(ISERROR(VLOOKUP(A1559,'Team Data'!$C$2:$U$213,17,0)),0,(VLOOKUP(A1559,'Team Data'!$C$2:$U$213,17,0)))</f>
        <v>BI and RM</v>
      </c>
      <c r="AL1559" s="11" t="str">
        <f t="shared" si="680"/>
        <v>2017-04-24</v>
      </c>
      <c r="AM1559" s="11">
        <f>IF(ISERROR(VLOOKUP(U1559,'ITWR Dump'!$A$2:$Y$5000,16,0)),0,(VLOOKUP(U1559,'ITWR Dump'!$A$2:$Y$5000,16,0)))</f>
        <v>0</v>
      </c>
      <c r="AN1559" s="11">
        <f>IF(ISERROR(VLOOKUP(U1559,'ITWR Dump'!$A$2:$Y$5000,18,0)),0,(VLOOKUP(U1559,'ITWR Dump'!$A$2:$Y$5000,18,0)))</f>
        <v>0</v>
      </c>
      <c r="AO1559" s="11">
        <f>IF(ISERROR(VLOOKUP(U1559,'ITWR Dump'!$A$2:$Y$5000,25,0)),0,(VLOOKUP('ILC Report'!U1559,'ITWR Dump'!$A$2:$Y$5000,25,0)))</f>
        <v>0</v>
      </c>
      <c r="AP1559" s="11">
        <f t="shared" si="681"/>
        <v>0</v>
      </c>
      <c r="AQ1559" s="26">
        <f t="shared" si="682"/>
        <v>0</v>
      </c>
      <c r="AR1559" s="26">
        <f t="shared" si="683"/>
        <v>0</v>
      </c>
      <c r="AS1559" s="26">
        <f t="shared" si="684"/>
        <v>0</v>
      </c>
      <c r="AT1559" s="26">
        <f t="shared" si="685"/>
        <v>0</v>
      </c>
      <c r="AU1559" s="26">
        <f t="shared" si="686"/>
        <v>0</v>
      </c>
      <c r="AV1559" s="26">
        <f t="shared" si="687"/>
        <v>0</v>
      </c>
      <c r="AW1559" s="11" t="s">
        <v>653</v>
      </c>
      <c r="AX1559" s="11" t="str">
        <f>VLOOKUP(L1559,Group!$A$2:$B$1000,2,0)</f>
        <v>Maintenance</v>
      </c>
      <c r="AY1559" s="11">
        <f>IF(ISERROR(VLOOKUP(U1559,'ITWR Dump'!$A$2:$Y$5000,15,0)),0,(VLOOKUP('ILC Report'!U1559,'ITWR Dump'!$A$2:$Y$5000,15,0)))</f>
        <v>0</v>
      </c>
      <c r="AZ1559" s="11" t="str">
        <f t="shared" si="688"/>
        <v>No</v>
      </c>
      <c r="BA1559" s="11" t="str">
        <f t="shared" si="689"/>
        <v>BKI</v>
      </c>
      <c r="BB1559" s="11" t="str">
        <f t="shared" si="690"/>
        <v>MN</v>
      </c>
      <c r="BC1559" s="11" t="str">
        <f t="shared" si="691"/>
        <v>No</v>
      </c>
    </row>
    <row r="1560" spans="1:55" x14ac:dyDescent="0.3">
      <c r="A1560" s="11" t="s">
        <v>698</v>
      </c>
      <c r="B1560" s="11" t="s">
        <v>1890</v>
      </c>
      <c r="C1560" s="11" t="s">
        <v>546</v>
      </c>
      <c r="D1560" s="11" t="s">
        <v>2708</v>
      </c>
      <c r="E1560" s="38" t="s">
        <v>2901</v>
      </c>
      <c r="F1560" s="11">
        <v>28</v>
      </c>
      <c r="G1560" s="40" t="s">
        <v>218</v>
      </c>
      <c r="H1560" s="11" t="str">
        <f t="shared" si="673"/>
        <v>Regular</v>
      </c>
      <c r="I1560" s="11" t="str">
        <f t="shared" si="665"/>
        <v>INDIA</v>
      </c>
      <c r="J1560" s="11" t="str">
        <f>IF(ISERROR(VLOOKUP(C1560,'WI Vs ASM'!$B$2:$E$1000,4,0)),0,(VLOOKUP(C1560,'WI Vs ASM'!$B$2:$E$1000,4,0)))</f>
        <v>Offshore</v>
      </c>
      <c r="K1560" s="11" t="str">
        <f>IF(ISERROR(VLOOKUP(C1560,'WI Vs ASM'!$B$2:$F$1000,5,0)),0,(VLOOKUP(C1560,'WI Vs ASM'!$B$2:$F$1000,5,0)))</f>
        <v>09-NonBillable</v>
      </c>
      <c r="L1560" s="11" t="str">
        <f>IF(ISERROR(VLOOKUP(C1560,'WI Vs ASM'!$B$2:$D$1000,3,0)),0,(VLOOKUP(C1560,'WI Vs ASM'!$B$2:$D$1000,3,0)))</f>
        <v>13-Enhancement Offshore Bench</v>
      </c>
      <c r="M1560" s="11" t="str">
        <f>IF(ISERROR(VLOOKUP(C1560,'WI Vs ASM'!$B$2:$I$1000,8,0)),0,(VLOOKUP(C1560,'WI Vs ASM'!$B$2:$I$1000,8,0)))</f>
        <v>Prakash Varadachari</v>
      </c>
      <c r="N1560" s="11" t="str">
        <f>IF(ISERROR(VLOOKUP(C1560,'WI Vs ASM'!$B$2:$G$1000,6,0)),0,(VLOOKUP(C1560,'WI Vs ASM'!$B$2:$G$1000,6,0)))</f>
        <v>Bench - BIRM Tower</v>
      </c>
      <c r="O1560" s="11" t="str">
        <f>IF(ISERROR(VLOOKUP(C1560,'WI Vs ASM'!$B$2:$H$1000,7,0)),0,(VLOOKUP(C1560,'WI Vs ASM'!$B$2:$H$1000,7,0)))</f>
        <v>Bench - BIRM Tower</v>
      </c>
      <c r="P1560" s="11" t="str">
        <f t="shared" si="666"/>
        <v>May-17</v>
      </c>
      <c r="Q1560" s="11" t="str">
        <f t="shared" si="667"/>
        <v>Q2</v>
      </c>
      <c r="R1560" s="11" t="str">
        <f>IF(ISERROR(VLOOKUP(C1560,'WI Vs ASM'!$B$2:$J$1000,9,0)),0,(VLOOKUP(C1560,'WI Vs ASM'!$B$2:$J$1000,9,0)))</f>
        <v>Chandraprabha Palaniswamy</v>
      </c>
      <c r="S1560" s="11" t="str">
        <f>IF(ISERROR(VLOOKUP(C1560,'WI Vs ASM'!$B$2:$K$1000,10,0)),0,(VLOOKUP(C1560,'WI Vs ASM'!$B$2:$K$1000,10,0)))</f>
        <v>Kimberly Hale</v>
      </c>
      <c r="T1560" s="11" t="str">
        <f>IF(ISERROR(VLOOKUP(C1560,'WI Vs ASM'!$B$2:$L$1000,11,0)),0,(VLOOKUP(C1560,'WI Vs ASM'!$B$2:$L$1000,11,0)))</f>
        <v>Crystal Romano</v>
      </c>
      <c r="U1560" s="11" t="e">
        <f t="shared" si="674"/>
        <v>#VALUE!</v>
      </c>
      <c r="V1560" s="11" t="str">
        <f t="shared" si="668"/>
        <v>No</v>
      </c>
      <c r="W1560" s="11" t="str">
        <f t="shared" si="669"/>
        <v>No</v>
      </c>
      <c r="X1560" s="11" t="str">
        <f t="shared" si="670"/>
        <v>No</v>
      </c>
      <c r="Y1560" s="11" t="str">
        <f t="shared" si="671"/>
        <v>No</v>
      </c>
      <c r="Z1560" s="11" t="str">
        <f t="shared" si="672"/>
        <v>No</v>
      </c>
      <c r="AA1560" s="11" t="str">
        <f t="shared" si="675"/>
        <v>No</v>
      </c>
      <c r="AB1560" s="11">
        <f>IF(ISERROR(VLOOKUP(U1560,'ITWR Dump'!$A$2:$Y$5000,24,0)),0,(VLOOKUP('ILC Report'!U1560,'ITWR Dump'!$A$2:$Y$5000,24,0)))</f>
        <v>0</v>
      </c>
      <c r="AC1560" s="11" t="str">
        <f t="shared" si="676"/>
        <v>No</v>
      </c>
      <c r="AD1560" s="11" t="str">
        <f t="shared" si="677"/>
        <v/>
      </c>
      <c r="AE1560" s="11">
        <f>IF(ISERROR(VLOOKUP(U1560,'ITWR Dump'!$A$2:$Y$5000,13,0)),0,(VLOOKUP(U1560,'ITWR Dump'!$A$2:$Y$5000,13,0)))</f>
        <v>0</v>
      </c>
      <c r="AF1560" s="11">
        <f>IF(ISERROR(VLOOKUP(U1560,'ITWR Dump'!$A$2:$Y$5000,11,0)),0,(VLOOKUP(U1560,'ITWR Dump'!$A$2:$Y$5000,11,0)))</f>
        <v>0</v>
      </c>
      <c r="AG1560" s="11">
        <f>IF(ISERROR(VLOOKUP(U1560,'ITWR Dump'!$A$2:$Y$5000,2,0)),0,(VLOOKUP(U1560,'ITWR Dump'!$A$2:$Y$5000,2,0)))</f>
        <v>0</v>
      </c>
      <c r="AH1560" s="11">
        <f>IF(ISERROR(VLOOKUP(U1560,'ITWR Dump'!$A$2:$Y$5000,14,0)),0,(VLOOKUP(U1560,'ITWR Dump'!$A$2:$Y$5000,14,0)))</f>
        <v>0</v>
      </c>
      <c r="AI1560" s="11" t="str">
        <f t="shared" si="678"/>
        <v>13-Enhancement Offshore Bench</v>
      </c>
      <c r="AJ1560" s="11" t="str">
        <f t="shared" si="679"/>
        <v>Offshore</v>
      </c>
      <c r="AK1560" s="11" t="str">
        <f>IF(ISERROR(VLOOKUP(A1560,'Team Data'!$C$2:$U$213,17,0)),0,(VLOOKUP(A1560,'Team Data'!$C$2:$U$213,17,0)))</f>
        <v>BI and RM</v>
      </c>
      <c r="AL1560" s="11" t="str">
        <f t="shared" si="680"/>
        <v>2017-04-24</v>
      </c>
      <c r="AM1560" s="11">
        <f>IF(ISERROR(VLOOKUP(U1560,'ITWR Dump'!$A$2:$Y$5000,16,0)),0,(VLOOKUP(U1560,'ITWR Dump'!$A$2:$Y$5000,16,0)))</f>
        <v>0</v>
      </c>
      <c r="AN1560" s="11">
        <f>IF(ISERROR(VLOOKUP(U1560,'ITWR Dump'!$A$2:$Y$5000,18,0)),0,(VLOOKUP(U1560,'ITWR Dump'!$A$2:$Y$5000,18,0)))</f>
        <v>0</v>
      </c>
      <c r="AO1560" s="11">
        <f>IF(ISERROR(VLOOKUP(U1560,'ITWR Dump'!$A$2:$Y$5000,25,0)),0,(VLOOKUP('ILC Report'!U1560,'ITWR Dump'!$A$2:$Y$5000,25,0)))</f>
        <v>0</v>
      </c>
      <c r="AP1560" s="11">
        <f t="shared" si="681"/>
        <v>0</v>
      </c>
      <c r="AQ1560" s="26">
        <f t="shared" si="682"/>
        <v>0</v>
      </c>
      <c r="AR1560" s="26">
        <f t="shared" si="683"/>
        <v>0</v>
      </c>
      <c r="AS1560" s="26">
        <f t="shared" si="684"/>
        <v>0</v>
      </c>
      <c r="AT1560" s="26">
        <f t="shared" si="685"/>
        <v>0</v>
      </c>
      <c r="AU1560" s="26">
        <f t="shared" si="686"/>
        <v>0</v>
      </c>
      <c r="AV1560" s="26">
        <f t="shared" si="687"/>
        <v>0</v>
      </c>
      <c r="AW1560" s="11" t="s">
        <v>653</v>
      </c>
      <c r="AX1560" s="11" t="str">
        <f>VLOOKUP(L1560,Group!$A$2:$B$1000,2,0)</f>
        <v>Enhancement Bench</v>
      </c>
      <c r="AY1560" s="11">
        <f>IF(ISERROR(VLOOKUP(U1560,'ITWR Dump'!$A$2:$Y$5000,15,0)),0,(VLOOKUP('ILC Report'!U1560,'ITWR Dump'!$A$2:$Y$5000,15,0)))</f>
        <v>0</v>
      </c>
      <c r="AZ1560" s="11" t="str">
        <f t="shared" si="688"/>
        <v>No</v>
      </c>
      <c r="BA1560" s="11" t="str">
        <f t="shared" si="689"/>
        <v>BKI</v>
      </c>
      <c r="BB1560" s="11" t="str">
        <f t="shared" si="690"/>
        <v>BN</v>
      </c>
      <c r="BC1560" s="11" t="str">
        <f t="shared" si="691"/>
        <v>No</v>
      </c>
    </row>
    <row r="1561" spans="1:55" x14ac:dyDescent="0.3">
      <c r="A1561" s="11" t="s">
        <v>698</v>
      </c>
      <c r="B1561" s="11" t="s">
        <v>1890</v>
      </c>
      <c r="C1561" s="11" t="s">
        <v>617</v>
      </c>
      <c r="D1561" s="11" t="s">
        <v>2706</v>
      </c>
      <c r="E1561" s="38" t="s">
        <v>2902</v>
      </c>
      <c r="F1561" s="11">
        <v>14</v>
      </c>
      <c r="G1561" s="40" t="s">
        <v>218</v>
      </c>
      <c r="H1561" s="11" t="str">
        <f t="shared" si="673"/>
        <v>Regular</v>
      </c>
      <c r="I1561" s="11" t="str">
        <f t="shared" si="665"/>
        <v>INDIA</v>
      </c>
      <c r="J1561" s="11" t="str">
        <f>IF(ISERROR(VLOOKUP(C1561,'WI Vs ASM'!$B$2:$E$1000,4,0)),0,(VLOOKUP(C1561,'WI Vs ASM'!$B$2:$E$1000,4,0)))</f>
        <v>Offshore</v>
      </c>
      <c r="K1561" s="11" t="str">
        <f>IF(ISERROR(VLOOKUP(C1561,'WI Vs ASM'!$B$2:$F$1000,5,0)),0,(VLOOKUP(C1561,'WI Vs ASM'!$B$2:$F$1000,5,0)))</f>
        <v>01-Fixed Price</v>
      </c>
      <c r="L1561" s="11" t="str">
        <f>IF(ISERROR(VLOOKUP(C1561,'WI Vs ASM'!$B$2:$D$1000,3,0)),0,(VLOOKUP(C1561,'WI Vs ASM'!$B$2:$D$1000,3,0)))</f>
        <v>01-Maintenance Offshore</v>
      </c>
      <c r="M1561" s="11" t="str">
        <f>IF(ISERROR(VLOOKUP(C1561,'WI Vs ASM'!$B$2:$I$1000,8,0)),0,(VLOOKUP(C1561,'WI Vs ASM'!$B$2:$I$1000,8,0)))</f>
        <v>Rahul Soman</v>
      </c>
      <c r="N1561" s="11" t="str">
        <f>IF(ISERROR(VLOOKUP(C1561,'WI Vs ASM'!$B$2:$G$1000,6,0)),0,(VLOOKUP(C1561,'WI Vs ASM'!$B$2:$G$1000,6,0)))</f>
        <v>Treasury</v>
      </c>
      <c r="O1561" s="11" t="str">
        <f>IF(ISERROR(VLOOKUP(C1561,'WI Vs ASM'!$B$2:$H$1000,7,0)),0,(VLOOKUP(C1561,'WI Vs ASM'!$B$2:$H$1000,7,0)))</f>
        <v>Central Functions</v>
      </c>
      <c r="P1561" s="11" t="str">
        <f t="shared" si="666"/>
        <v>May-17</v>
      </c>
      <c r="Q1561" s="11" t="str">
        <f t="shared" si="667"/>
        <v>Q2</v>
      </c>
      <c r="R1561" s="11" t="str">
        <f>IF(ISERROR(VLOOKUP(C1561,'WI Vs ASM'!$B$2:$J$1000,9,0)),0,(VLOOKUP(C1561,'WI Vs ASM'!$B$2:$J$1000,9,0)))</f>
        <v>Jyothi Pai</v>
      </c>
      <c r="S1561" s="11" t="str">
        <f>IF(ISERROR(VLOOKUP(C1561,'WI Vs ASM'!$B$2:$K$1000,10,0)),0,(VLOOKUP(C1561,'WI Vs ASM'!$B$2:$K$1000,10,0)))</f>
        <v>Linda J. Richardson</v>
      </c>
      <c r="T1561" s="11" t="str">
        <f>IF(ISERROR(VLOOKUP(C1561,'WI Vs ASM'!$B$2:$L$1000,11,0)),0,(VLOOKUP(C1561,'WI Vs ASM'!$B$2:$L$1000,11,0)))</f>
        <v>Crystal Romano</v>
      </c>
      <c r="U1561" s="11" t="e">
        <f t="shared" si="674"/>
        <v>#VALUE!</v>
      </c>
      <c r="V1561" s="11" t="str">
        <f t="shared" si="668"/>
        <v>No</v>
      </c>
      <c r="W1561" s="11" t="str">
        <f t="shared" si="669"/>
        <v>Yes</v>
      </c>
      <c r="X1561" s="11" t="str">
        <f t="shared" si="670"/>
        <v>No</v>
      </c>
      <c r="Y1561" s="11" t="str">
        <f t="shared" si="671"/>
        <v>No</v>
      </c>
      <c r="Z1561" s="11" t="str">
        <f t="shared" si="672"/>
        <v>No</v>
      </c>
      <c r="AA1561" s="11" t="str">
        <f t="shared" si="675"/>
        <v>No</v>
      </c>
      <c r="AB1561" s="11">
        <f>IF(ISERROR(VLOOKUP(U1561,'ITWR Dump'!$A$2:$Y$5000,24,0)),0,(VLOOKUP('ILC Report'!U1561,'ITWR Dump'!$A$2:$Y$5000,24,0)))</f>
        <v>0</v>
      </c>
      <c r="AC1561" s="11" t="str">
        <f t="shared" si="676"/>
        <v>No</v>
      </c>
      <c r="AD1561" s="11" t="str">
        <f t="shared" si="677"/>
        <v/>
      </c>
      <c r="AE1561" s="11">
        <f>IF(ISERROR(VLOOKUP(U1561,'ITWR Dump'!$A$2:$Y$5000,13,0)),0,(VLOOKUP(U1561,'ITWR Dump'!$A$2:$Y$5000,13,0)))</f>
        <v>0</v>
      </c>
      <c r="AF1561" s="11">
        <f>IF(ISERROR(VLOOKUP(U1561,'ITWR Dump'!$A$2:$Y$5000,11,0)),0,(VLOOKUP(U1561,'ITWR Dump'!$A$2:$Y$5000,11,0)))</f>
        <v>0</v>
      </c>
      <c r="AG1561" s="11">
        <f>IF(ISERROR(VLOOKUP(U1561,'ITWR Dump'!$A$2:$Y$5000,2,0)),0,(VLOOKUP(U1561,'ITWR Dump'!$A$2:$Y$5000,2,0)))</f>
        <v>0</v>
      </c>
      <c r="AH1561" s="11">
        <f>IF(ISERROR(VLOOKUP(U1561,'ITWR Dump'!$A$2:$Y$5000,14,0)),0,(VLOOKUP(U1561,'ITWR Dump'!$A$2:$Y$5000,14,0)))</f>
        <v>0</v>
      </c>
      <c r="AI1561" s="11" t="str">
        <f t="shared" si="678"/>
        <v>01-Maintenance Offshore</v>
      </c>
      <c r="AJ1561" s="11" t="str">
        <f t="shared" si="679"/>
        <v>Offshore</v>
      </c>
      <c r="AK1561" s="11" t="str">
        <f>IF(ISERROR(VLOOKUP(A1561,'Team Data'!$C$2:$U$213,17,0)),0,(VLOOKUP(A1561,'Team Data'!$C$2:$U$213,17,0)))</f>
        <v>BI and RM</v>
      </c>
      <c r="AL1561" s="11" t="str">
        <f t="shared" si="680"/>
        <v>2017-04-24</v>
      </c>
      <c r="AM1561" s="11">
        <f>IF(ISERROR(VLOOKUP(U1561,'ITWR Dump'!$A$2:$Y$5000,16,0)),0,(VLOOKUP(U1561,'ITWR Dump'!$A$2:$Y$5000,16,0)))</f>
        <v>0</v>
      </c>
      <c r="AN1561" s="11">
        <f>IF(ISERROR(VLOOKUP(U1561,'ITWR Dump'!$A$2:$Y$5000,18,0)),0,(VLOOKUP(U1561,'ITWR Dump'!$A$2:$Y$5000,18,0)))</f>
        <v>0</v>
      </c>
      <c r="AO1561" s="11">
        <f>IF(ISERROR(VLOOKUP(U1561,'ITWR Dump'!$A$2:$Y$5000,25,0)),0,(VLOOKUP('ILC Report'!U1561,'ITWR Dump'!$A$2:$Y$5000,25,0)))</f>
        <v>0</v>
      </c>
      <c r="AP1561" s="11">
        <f t="shared" si="681"/>
        <v>0</v>
      </c>
      <c r="AQ1561" s="26">
        <f t="shared" si="682"/>
        <v>0</v>
      </c>
      <c r="AR1561" s="26">
        <f t="shared" si="683"/>
        <v>0</v>
      </c>
      <c r="AS1561" s="26">
        <f t="shared" si="684"/>
        <v>0</v>
      </c>
      <c r="AT1561" s="26">
        <f t="shared" si="685"/>
        <v>0</v>
      </c>
      <c r="AU1561" s="26">
        <f t="shared" si="686"/>
        <v>0</v>
      </c>
      <c r="AV1561" s="26">
        <f t="shared" si="687"/>
        <v>0</v>
      </c>
      <c r="AW1561" s="11" t="s">
        <v>653</v>
      </c>
      <c r="AX1561" s="11" t="str">
        <f>VLOOKUP(L1561,Group!$A$2:$B$1000,2,0)</f>
        <v>Maintenance</v>
      </c>
      <c r="AY1561" s="11">
        <f>IF(ISERROR(VLOOKUP(U1561,'ITWR Dump'!$A$2:$Y$5000,15,0)),0,(VLOOKUP('ILC Report'!U1561,'ITWR Dump'!$A$2:$Y$5000,15,0)))</f>
        <v>0</v>
      </c>
      <c r="AZ1561" s="11" t="str">
        <f t="shared" si="688"/>
        <v>No</v>
      </c>
      <c r="BA1561" s="11" t="str">
        <f t="shared" si="689"/>
        <v>BKI</v>
      </c>
      <c r="BB1561" s="11" t="str">
        <f t="shared" si="690"/>
        <v>MN</v>
      </c>
      <c r="BC1561" s="11" t="str">
        <f t="shared" si="691"/>
        <v>No</v>
      </c>
    </row>
    <row r="1562" spans="1:55" x14ac:dyDescent="0.3">
      <c r="A1562" s="11" t="s">
        <v>698</v>
      </c>
      <c r="B1562" s="11" t="s">
        <v>1890</v>
      </c>
      <c r="C1562" s="11" t="s">
        <v>617</v>
      </c>
      <c r="D1562" s="11" t="s">
        <v>2707</v>
      </c>
      <c r="E1562" s="38" t="s">
        <v>2902</v>
      </c>
      <c r="F1562" s="11">
        <v>3</v>
      </c>
      <c r="G1562" s="40" t="s">
        <v>218</v>
      </c>
      <c r="H1562" s="11" t="str">
        <f t="shared" si="673"/>
        <v>Regular</v>
      </c>
      <c r="I1562" s="11" t="str">
        <f t="shared" si="665"/>
        <v>INDIA</v>
      </c>
      <c r="J1562" s="11" t="str">
        <f>IF(ISERROR(VLOOKUP(C1562,'WI Vs ASM'!$B$2:$E$1000,4,0)),0,(VLOOKUP(C1562,'WI Vs ASM'!$B$2:$E$1000,4,0)))</f>
        <v>Offshore</v>
      </c>
      <c r="K1562" s="11" t="str">
        <f>IF(ISERROR(VLOOKUP(C1562,'WI Vs ASM'!$B$2:$F$1000,5,0)),0,(VLOOKUP(C1562,'WI Vs ASM'!$B$2:$F$1000,5,0)))</f>
        <v>01-Fixed Price</v>
      </c>
      <c r="L1562" s="11" t="str">
        <f>IF(ISERROR(VLOOKUP(C1562,'WI Vs ASM'!$B$2:$D$1000,3,0)),0,(VLOOKUP(C1562,'WI Vs ASM'!$B$2:$D$1000,3,0)))</f>
        <v>01-Maintenance Offshore</v>
      </c>
      <c r="M1562" s="11" t="str">
        <f>IF(ISERROR(VLOOKUP(C1562,'WI Vs ASM'!$B$2:$I$1000,8,0)),0,(VLOOKUP(C1562,'WI Vs ASM'!$B$2:$I$1000,8,0)))</f>
        <v>Rahul Soman</v>
      </c>
      <c r="N1562" s="11" t="str">
        <f>IF(ISERROR(VLOOKUP(C1562,'WI Vs ASM'!$B$2:$G$1000,6,0)),0,(VLOOKUP(C1562,'WI Vs ASM'!$B$2:$G$1000,6,0)))</f>
        <v>Treasury</v>
      </c>
      <c r="O1562" s="11" t="str">
        <f>IF(ISERROR(VLOOKUP(C1562,'WI Vs ASM'!$B$2:$H$1000,7,0)),0,(VLOOKUP(C1562,'WI Vs ASM'!$B$2:$H$1000,7,0)))</f>
        <v>Central Functions</v>
      </c>
      <c r="P1562" s="11" t="str">
        <f t="shared" si="666"/>
        <v>May-17</v>
      </c>
      <c r="Q1562" s="11" t="str">
        <f t="shared" si="667"/>
        <v>Q2</v>
      </c>
      <c r="R1562" s="11" t="str">
        <f>IF(ISERROR(VLOOKUP(C1562,'WI Vs ASM'!$B$2:$J$1000,9,0)),0,(VLOOKUP(C1562,'WI Vs ASM'!$B$2:$J$1000,9,0)))</f>
        <v>Jyothi Pai</v>
      </c>
      <c r="S1562" s="11" t="str">
        <f>IF(ISERROR(VLOOKUP(C1562,'WI Vs ASM'!$B$2:$K$1000,10,0)),0,(VLOOKUP(C1562,'WI Vs ASM'!$B$2:$K$1000,10,0)))</f>
        <v>Linda J. Richardson</v>
      </c>
      <c r="T1562" s="11" t="str">
        <f>IF(ISERROR(VLOOKUP(C1562,'WI Vs ASM'!$B$2:$L$1000,11,0)),0,(VLOOKUP(C1562,'WI Vs ASM'!$B$2:$L$1000,11,0)))</f>
        <v>Crystal Romano</v>
      </c>
      <c r="U1562" s="11" t="e">
        <f t="shared" si="674"/>
        <v>#VALUE!</v>
      </c>
      <c r="V1562" s="11" t="str">
        <f t="shared" si="668"/>
        <v>No</v>
      </c>
      <c r="W1562" s="11" t="str">
        <f t="shared" si="669"/>
        <v>Yes</v>
      </c>
      <c r="X1562" s="11" t="str">
        <f t="shared" si="670"/>
        <v>No</v>
      </c>
      <c r="Y1562" s="11" t="str">
        <f t="shared" si="671"/>
        <v>No</v>
      </c>
      <c r="Z1562" s="11" t="str">
        <f t="shared" si="672"/>
        <v>No</v>
      </c>
      <c r="AA1562" s="11" t="str">
        <f t="shared" si="675"/>
        <v>No</v>
      </c>
      <c r="AB1562" s="11">
        <f>IF(ISERROR(VLOOKUP(U1562,'ITWR Dump'!$A$2:$Y$5000,24,0)),0,(VLOOKUP('ILC Report'!U1562,'ITWR Dump'!$A$2:$Y$5000,24,0)))</f>
        <v>0</v>
      </c>
      <c r="AC1562" s="11" t="str">
        <f t="shared" si="676"/>
        <v>No</v>
      </c>
      <c r="AD1562" s="11" t="str">
        <f t="shared" si="677"/>
        <v/>
      </c>
      <c r="AE1562" s="11">
        <f>IF(ISERROR(VLOOKUP(U1562,'ITWR Dump'!$A$2:$Y$5000,13,0)),0,(VLOOKUP(U1562,'ITWR Dump'!$A$2:$Y$5000,13,0)))</f>
        <v>0</v>
      </c>
      <c r="AF1562" s="11">
        <f>IF(ISERROR(VLOOKUP(U1562,'ITWR Dump'!$A$2:$Y$5000,11,0)),0,(VLOOKUP(U1562,'ITWR Dump'!$A$2:$Y$5000,11,0)))</f>
        <v>0</v>
      </c>
      <c r="AG1562" s="11">
        <f>IF(ISERROR(VLOOKUP(U1562,'ITWR Dump'!$A$2:$Y$5000,2,0)),0,(VLOOKUP(U1562,'ITWR Dump'!$A$2:$Y$5000,2,0)))</f>
        <v>0</v>
      </c>
      <c r="AH1562" s="11">
        <f>IF(ISERROR(VLOOKUP(U1562,'ITWR Dump'!$A$2:$Y$5000,14,0)),0,(VLOOKUP(U1562,'ITWR Dump'!$A$2:$Y$5000,14,0)))</f>
        <v>0</v>
      </c>
      <c r="AI1562" s="11" t="str">
        <f t="shared" si="678"/>
        <v>01-Maintenance Offshore</v>
      </c>
      <c r="AJ1562" s="11" t="str">
        <f t="shared" si="679"/>
        <v>Offshore</v>
      </c>
      <c r="AK1562" s="11" t="str">
        <f>IF(ISERROR(VLOOKUP(A1562,'Team Data'!$C$2:$U$213,17,0)),0,(VLOOKUP(A1562,'Team Data'!$C$2:$U$213,17,0)))</f>
        <v>BI and RM</v>
      </c>
      <c r="AL1562" s="11" t="str">
        <f t="shared" si="680"/>
        <v>2017-04-24</v>
      </c>
      <c r="AM1562" s="11">
        <f>IF(ISERROR(VLOOKUP(U1562,'ITWR Dump'!$A$2:$Y$5000,16,0)),0,(VLOOKUP(U1562,'ITWR Dump'!$A$2:$Y$5000,16,0)))</f>
        <v>0</v>
      </c>
      <c r="AN1562" s="11">
        <f>IF(ISERROR(VLOOKUP(U1562,'ITWR Dump'!$A$2:$Y$5000,18,0)),0,(VLOOKUP(U1562,'ITWR Dump'!$A$2:$Y$5000,18,0)))</f>
        <v>0</v>
      </c>
      <c r="AO1562" s="11">
        <f>IF(ISERROR(VLOOKUP(U1562,'ITWR Dump'!$A$2:$Y$5000,25,0)),0,(VLOOKUP('ILC Report'!U1562,'ITWR Dump'!$A$2:$Y$5000,25,0)))</f>
        <v>0</v>
      </c>
      <c r="AP1562" s="11">
        <f t="shared" si="681"/>
        <v>0</v>
      </c>
      <c r="AQ1562" s="26">
        <f t="shared" si="682"/>
        <v>0</v>
      </c>
      <c r="AR1562" s="26">
        <f t="shared" si="683"/>
        <v>0</v>
      </c>
      <c r="AS1562" s="26">
        <f t="shared" si="684"/>
        <v>0</v>
      </c>
      <c r="AT1562" s="26">
        <f t="shared" si="685"/>
        <v>0</v>
      </c>
      <c r="AU1562" s="26">
        <f t="shared" si="686"/>
        <v>0</v>
      </c>
      <c r="AV1562" s="26">
        <f t="shared" si="687"/>
        <v>0</v>
      </c>
      <c r="AW1562" s="11" t="s">
        <v>653</v>
      </c>
      <c r="AX1562" s="11" t="str">
        <f>VLOOKUP(L1562,Group!$A$2:$B$1000,2,0)</f>
        <v>Maintenance</v>
      </c>
      <c r="AY1562" s="11">
        <f>IF(ISERROR(VLOOKUP(U1562,'ITWR Dump'!$A$2:$Y$5000,15,0)),0,(VLOOKUP('ILC Report'!U1562,'ITWR Dump'!$A$2:$Y$5000,15,0)))</f>
        <v>0</v>
      </c>
      <c r="AZ1562" s="11" t="str">
        <f t="shared" si="688"/>
        <v>No</v>
      </c>
      <c r="BA1562" s="11" t="str">
        <f t="shared" si="689"/>
        <v>BKI</v>
      </c>
      <c r="BB1562" s="11" t="str">
        <f t="shared" si="690"/>
        <v>MN</v>
      </c>
      <c r="BC1562" s="11" t="str">
        <f t="shared" si="691"/>
        <v>No</v>
      </c>
    </row>
    <row r="1563" spans="1:55" x14ac:dyDescent="0.3">
      <c r="A1563" s="11" t="s">
        <v>698</v>
      </c>
      <c r="B1563" s="11" t="s">
        <v>1890</v>
      </c>
      <c r="C1563" s="11" t="s">
        <v>546</v>
      </c>
      <c r="D1563" s="11" t="s">
        <v>2708</v>
      </c>
      <c r="E1563" s="38" t="s">
        <v>2902</v>
      </c>
      <c r="F1563" s="11">
        <v>13</v>
      </c>
      <c r="G1563" s="40" t="s">
        <v>218</v>
      </c>
      <c r="H1563" s="11" t="str">
        <f t="shared" si="673"/>
        <v>Regular</v>
      </c>
      <c r="I1563" s="11" t="str">
        <f t="shared" si="665"/>
        <v>INDIA</v>
      </c>
      <c r="J1563" s="11" t="str">
        <f>IF(ISERROR(VLOOKUP(C1563,'WI Vs ASM'!$B$2:$E$1000,4,0)),0,(VLOOKUP(C1563,'WI Vs ASM'!$B$2:$E$1000,4,0)))</f>
        <v>Offshore</v>
      </c>
      <c r="K1563" s="11" t="str">
        <f>IF(ISERROR(VLOOKUP(C1563,'WI Vs ASM'!$B$2:$F$1000,5,0)),0,(VLOOKUP(C1563,'WI Vs ASM'!$B$2:$F$1000,5,0)))</f>
        <v>09-NonBillable</v>
      </c>
      <c r="L1563" s="11" t="str">
        <f>IF(ISERROR(VLOOKUP(C1563,'WI Vs ASM'!$B$2:$D$1000,3,0)),0,(VLOOKUP(C1563,'WI Vs ASM'!$B$2:$D$1000,3,0)))</f>
        <v>13-Enhancement Offshore Bench</v>
      </c>
      <c r="M1563" s="11" t="str">
        <f>IF(ISERROR(VLOOKUP(C1563,'WI Vs ASM'!$B$2:$I$1000,8,0)),0,(VLOOKUP(C1563,'WI Vs ASM'!$B$2:$I$1000,8,0)))</f>
        <v>Prakash Varadachari</v>
      </c>
      <c r="N1563" s="11" t="str">
        <f>IF(ISERROR(VLOOKUP(C1563,'WI Vs ASM'!$B$2:$G$1000,6,0)),0,(VLOOKUP(C1563,'WI Vs ASM'!$B$2:$G$1000,6,0)))</f>
        <v>Bench - BIRM Tower</v>
      </c>
      <c r="O1563" s="11" t="str">
        <f>IF(ISERROR(VLOOKUP(C1563,'WI Vs ASM'!$B$2:$H$1000,7,0)),0,(VLOOKUP(C1563,'WI Vs ASM'!$B$2:$H$1000,7,0)))</f>
        <v>Bench - BIRM Tower</v>
      </c>
      <c r="P1563" s="11" t="str">
        <f t="shared" si="666"/>
        <v>May-17</v>
      </c>
      <c r="Q1563" s="11" t="str">
        <f t="shared" si="667"/>
        <v>Q2</v>
      </c>
      <c r="R1563" s="11" t="str">
        <f>IF(ISERROR(VLOOKUP(C1563,'WI Vs ASM'!$B$2:$J$1000,9,0)),0,(VLOOKUP(C1563,'WI Vs ASM'!$B$2:$J$1000,9,0)))</f>
        <v>Chandraprabha Palaniswamy</v>
      </c>
      <c r="S1563" s="11" t="str">
        <f>IF(ISERROR(VLOOKUP(C1563,'WI Vs ASM'!$B$2:$K$1000,10,0)),0,(VLOOKUP(C1563,'WI Vs ASM'!$B$2:$K$1000,10,0)))</f>
        <v>Kimberly Hale</v>
      </c>
      <c r="T1563" s="11" t="str">
        <f>IF(ISERROR(VLOOKUP(C1563,'WI Vs ASM'!$B$2:$L$1000,11,0)),0,(VLOOKUP(C1563,'WI Vs ASM'!$B$2:$L$1000,11,0)))</f>
        <v>Crystal Romano</v>
      </c>
      <c r="U1563" s="11" t="e">
        <f t="shared" si="674"/>
        <v>#VALUE!</v>
      </c>
      <c r="V1563" s="11" t="str">
        <f t="shared" si="668"/>
        <v>No</v>
      </c>
      <c r="W1563" s="11" t="str">
        <f t="shared" si="669"/>
        <v>No</v>
      </c>
      <c r="X1563" s="11" t="str">
        <f t="shared" si="670"/>
        <v>No</v>
      </c>
      <c r="Y1563" s="11" t="str">
        <f t="shared" si="671"/>
        <v>No</v>
      </c>
      <c r="Z1563" s="11" t="str">
        <f t="shared" si="672"/>
        <v>No</v>
      </c>
      <c r="AA1563" s="11" t="str">
        <f t="shared" si="675"/>
        <v>No</v>
      </c>
      <c r="AB1563" s="11">
        <f>IF(ISERROR(VLOOKUP(U1563,'ITWR Dump'!$A$2:$Y$5000,24,0)),0,(VLOOKUP('ILC Report'!U1563,'ITWR Dump'!$A$2:$Y$5000,24,0)))</f>
        <v>0</v>
      </c>
      <c r="AC1563" s="11" t="str">
        <f t="shared" si="676"/>
        <v>No</v>
      </c>
      <c r="AD1563" s="11" t="str">
        <f t="shared" si="677"/>
        <v/>
      </c>
      <c r="AE1563" s="11">
        <f>IF(ISERROR(VLOOKUP(U1563,'ITWR Dump'!$A$2:$Y$5000,13,0)),0,(VLOOKUP(U1563,'ITWR Dump'!$A$2:$Y$5000,13,0)))</f>
        <v>0</v>
      </c>
      <c r="AF1563" s="11">
        <f>IF(ISERROR(VLOOKUP(U1563,'ITWR Dump'!$A$2:$Y$5000,11,0)),0,(VLOOKUP(U1563,'ITWR Dump'!$A$2:$Y$5000,11,0)))</f>
        <v>0</v>
      </c>
      <c r="AG1563" s="11">
        <f>IF(ISERROR(VLOOKUP(U1563,'ITWR Dump'!$A$2:$Y$5000,2,0)),0,(VLOOKUP(U1563,'ITWR Dump'!$A$2:$Y$5000,2,0)))</f>
        <v>0</v>
      </c>
      <c r="AH1563" s="11">
        <f>IF(ISERROR(VLOOKUP(U1563,'ITWR Dump'!$A$2:$Y$5000,14,0)),0,(VLOOKUP(U1563,'ITWR Dump'!$A$2:$Y$5000,14,0)))</f>
        <v>0</v>
      </c>
      <c r="AI1563" s="11" t="str">
        <f t="shared" si="678"/>
        <v>13-Enhancement Offshore Bench</v>
      </c>
      <c r="AJ1563" s="11" t="str">
        <f t="shared" si="679"/>
        <v>Offshore</v>
      </c>
      <c r="AK1563" s="11" t="str">
        <f>IF(ISERROR(VLOOKUP(A1563,'Team Data'!$C$2:$U$213,17,0)),0,(VLOOKUP(A1563,'Team Data'!$C$2:$U$213,17,0)))</f>
        <v>BI and RM</v>
      </c>
      <c r="AL1563" s="11" t="str">
        <f t="shared" si="680"/>
        <v>2017-04-24</v>
      </c>
      <c r="AM1563" s="11">
        <f>IF(ISERROR(VLOOKUP(U1563,'ITWR Dump'!$A$2:$Y$5000,16,0)),0,(VLOOKUP(U1563,'ITWR Dump'!$A$2:$Y$5000,16,0)))</f>
        <v>0</v>
      </c>
      <c r="AN1563" s="11">
        <f>IF(ISERROR(VLOOKUP(U1563,'ITWR Dump'!$A$2:$Y$5000,18,0)),0,(VLOOKUP(U1563,'ITWR Dump'!$A$2:$Y$5000,18,0)))</f>
        <v>0</v>
      </c>
      <c r="AO1563" s="11">
        <f>IF(ISERROR(VLOOKUP(U1563,'ITWR Dump'!$A$2:$Y$5000,25,0)),0,(VLOOKUP('ILC Report'!U1563,'ITWR Dump'!$A$2:$Y$5000,25,0)))</f>
        <v>0</v>
      </c>
      <c r="AP1563" s="11">
        <f t="shared" si="681"/>
        <v>0</v>
      </c>
      <c r="AQ1563" s="26">
        <f t="shared" si="682"/>
        <v>0</v>
      </c>
      <c r="AR1563" s="26">
        <f t="shared" si="683"/>
        <v>0</v>
      </c>
      <c r="AS1563" s="26">
        <f t="shared" si="684"/>
        <v>0</v>
      </c>
      <c r="AT1563" s="26">
        <f t="shared" si="685"/>
        <v>0</v>
      </c>
      <c r="AU1563" s="26">
        <f t="shared" si="686"/>
        <v>0</v>
      </c>
      <c r="AV1563" s="26">
        <f t="shared" si="687"/>
        <v>0</v>
      </c>
      <c r="AW1563" s="11" t="s">
        <v>653</v>
      </c>
      <c r="AX1563" s="11" t="str">
        <f>VLOOKUP(L1563,Group!$A$2:$B$1000,2,0)</f>
        <v>Enhancement Bench</v>
      </c>
      <c r="AY1563" s="11">
        <f>IF(ISERROR(VLOOKUP(U1563,'ITWR Dump'!$A$2:$Y$5000,15,0)),0,(VLOOKUP('ILC Report'!U1563,'ITWR Dump'!$A$2:$Y$5000,15,0)))</f>
        <v>0</v>
      </c>
      <c r="AZ1563" s="11" t="str">
        <f t="shared" si="688"/>
        <v>No</v>
      </c>
      <c r="BA1563" s="11" t="str">
        <f t="shared" si="689"/>
        <v>BKI</v>
      </c>
      <c r="BB1563" s="11" t="str">
        <f t="shared" si="690"/>
        <v>BN</v>
      </c>
      <c r="BC1563" s="11" t="str">
        <f t="shared" si="691"/>
        <v>No</v>
      </c>
    </row>
    <row r="1564" spans="1:55" x14ac:dyDescent="0.3">
      <c r="A1564" s="11" t="s">
        <v>698</v>
      </c>
      <c r="B1564" s="11" t="s">
        <v>1890</v>
      </c>
      <c r="C1564" s="11" t="s">
        <v>598</v>
      </c>
      <c r="D1564" s="11" t="s">
        <v>2711</v>
      </c>
      <c r="E1564" s="38" t="s">
        <v>2902</v>
      </c>
      <c r="F1564" s="11">
        <v>10</v>
      </c>
      <c r="G1564" s="40" t="s">
        <v>218</v>
      </c>
      <c r="H1564" s="11" t="str">
        <f t="shared" si="673"/>
        <v>Regular</v>
      </c>
      <c r="I1564" s="11" t="str">
        <f t="shared" si="665"/>
        <v>INDIA</v>
      </c>
      <c r="J1564" s="11" t="str">
        <f>IF(ISERROR(VLOOKUP(C1564,'WI Vs ASM'!$B$2:$E$1000,4,0)),0,(VLOOKUP(C1564,'WI Vs ASM'!$B$2:$E$1000,4,0)))</f>
        <v>Offshore</v>
      </c>
      <c r="K1564" s="11" t="str">
        <f>IF(ISERROR(VLOOKUP(C1564,'WI Vs ASM'!$B$2:$F$1000,5,0)),0,(VLOOKUP(C1564,'WI Vs ASM'!$B$2:$F$1000,5,0)))</f>
        <v>01-Fixed Price</v>
      </c>
      <c r="L1564" s="11" t="str">
        <f>IF(ISERROR(VLOOKUP(C1564,'WI Vs ASM'!$B$2:$D$1000,3,0)),0,(VLOOKUP(C1564,'WI Vs ASM'!$B$2:$D$1000,3,0)))</f>
        <v>01-Maintenance Offshore</v>
      </c>
      <c r="M1564" s="11" t="str">
        <f>IF(ISERROR(VLOOKUP(C1564,'WI Vs ASM'!$B$2:$I$1000,8,0)),0,(VLOOKUP(C1564,'WI Vs ASM'!$B$2:$I$1000,8,0)))</f>
        <v>Rahul Soman</v>
      </c>
      <c r="N1564" s="11" t="str">
        <f>IF(ISERROR(VLOOKUP(C1564,'WI Vs ASM'!$B$2:$G$1000,6,0)),0,(VLOOKUP(C1564,'WI Vs ASM'!$B$2:$G$1000,6,0)))</f>
        <v>Security &amp; IAM</v>
      </c>
      <c r="O1564" s="11" t="str">
        <f>IF(ISERROR(VLOOKUP(C1564,'WI Vs ASM'!$B$2:$H$1000,7,0)),0,(VLOOKUP(C1564,'WI Vs ASM'!$B$2:$H$1000,7,0)))</f>
        <v>Security &amp; IAM</v>
      </c>
      <c r="P1564" s="11" t="str">
        <f t="shared" si="666"/>
        <v>May-17</v>
      </c>
      <c r="Q1564" s="11" t="str">
        <f t="shared" si="667"/>
        <v>Q2</v>
      </c>
      <c r="R1564" s="11" t="str">
        <f>IF(ISERROR(VLOOKUP(C1564,'WI Vs ASM'!$B$2:$J$1000,9,0)),0,(VLOOKUP(C1564,'WI Vs ASM'!$B$2:$J$1000,9,0)))</f>
        <v>Jyothi Pai</v>
      </c>
      <c r="S1564" s="11" t="str">
        <f>IF(ISERROR(VLOOKUP(C1564,'WI Vs ASM'!$B$2:$K$1000,10,0)),0,(VLOOKUP(C1564,'WI Vs ASM'!$B$2:$K$1000,10,0)))</f>
        <v>Melody J Pereira</v>
      </c>
      <c r="T1564" s="11" t="str">
        <f>IF(ISERROR(VLOOKUP(C1564,'WI Vs ASM'!$B$2:$L$1000,11,0)),0,(VLOOKUP(C1564,'WI Vs ASM'!$B$2:$L$1000,11,0)))</f>
        <v>Melody J Pereira</v>
      </c>
      <c r="U1564" s="11" t="str">
        <f t="shared" si="674"/>
        <v>WR635912</v>
      </c>
      <c r="V1564" s="11" t="str">
        <f t="shared" si="668"/>
        <v>No</v>
      </c>
      <c r="W1564" s="11" t="str">
        <f t="shared" si="669"/>
        <v>Yes</v>
      </c>
      <c r="X1564" s="11" t="str">
        <f t="shared" si="670"/>
        <v>No</v>
      </c>
      <c r="Y1564" s="11" t="str">
        <f t="shared" si="671"/>
        <v>No</v>
      </c>
      <c r="Z1564" s="11" t="str">
        <f t="shared" si="672"/>
        <v>No</v>
      </c>
      <c r="AA1564" s="11" t="str">
        <f t="shared" si="675"/>
        <v>No</v>
      </c>
      <c r="AB1564" s="11">
        <f>IF(ISERROR(VLOOKUP(U1564,'ITWR Dump'!$A$2:$Y$5000,24,0)),0,(VLOOKUP('ILC Report'!U1564,'ITWR Dump'!$A$2:$Y$5000,24,0)))</f>
        <v>0</v>
      </c>
      <c r="AC1564" s="11" t="str">
        <f t="shared" si="676"/>
        <v>No</v>
      </c>
      <c r="AD1564" s="11" t="str">
        <f t="shared" si="677"/>
        <v/>
      </c>
      <c r="AE1564" s="11">
        <f>IF(ISERROR(VLOOKUP(U1564,'ITWR Dump'!$A$2:$Y$5000,13,0)),0,(VLOOKUP(U1564,'ITWR Dump'!$A$2:$Y$5000,13,0)))</f>
        <v>0</v>
      </c>
      <c r="AF1564" s="11">
        <f>IF(ISERROR(VLOOKUP(U1564,'ITWR Dump'!$A$2:$Y$5000,11,0)),0,(VLOOKUP(U1564,'ITWR Dump'!$A$2:$Y$5000,11,0)))</f>
        <v>0</v>
      </c>
      <c r="AG1564" s="11">
        <f>IF(ISERROR(VLOOKUP(U1564,'ITWR Dump'!$A$2:$Y$5000,2,0)),0,(VLOOKUP(U1564,'ITWR Dump'!$A$2:$Y$5000,2,0)))</f>
        <v>0</v>
      </c>
      <c r="AH1564" s="11">
        <f>IF(ISERROR(VLOOKUP(U1564,'ITWR Dump'!$A$2:$Y$5000,14,0)),0,(VLOOKUP(U1564,'ITWR Dump'!$A$2:$Y$5000,14,0)))</f>
        <v>0</v>
      </c>
      <c r="AI1564" s="11" t="str">
        <f t="shared" si="678"/>
        <v>01-Maintenance Offshore</v>
      </c>
      <c r="AJ1564" s="11" t="str">
        <f t="shared" si="679"/>
        <v>Offshore</v>
      </c>
      <c r="AK1564" s="11" t="str">
        <f>IF(ISERROR(VLOOKUP(A1564,'Team Data'!$C$2:$U$213,17,0)),0,(VLOOKUP(A1564,'Team Data'!$C$2:$U$213,17,0)))</f>
        <v>BI and RM</v>
      </c>
      <c r="AL1564" s="11" t="str">
        <f t="shared" si="680"/>
        <v>2017-04-24</v>
      </c>
      <c r="AM1564" s="11">
        <f>IF(ISERROR(VLOOKUP(U1564,'ITWR Dump'!$A$2:$Y$5000,16,0)),0,(VLOOKUP(U1564,'ITWR Dump'!$A$2:$Y$5000,16,0)))</f>
        <v>0</v>
      </c>
      <c r="AN1564" s="11">
        <f>IF(ISERROR(VLOOKUP(U1564,'ITWR Dump'!$A$2:$Y$5000,18,0)),0,(VLOOKUP(U1564,'ITWR Dump'!$A$2:$Y$5000,18,0)))</f>
        <v>0</v>
      </c>
      <c r="AO1564" s="11">
        <f>IF(ISERROR(VLOOKUP(U1564,'ITWR Dump'!$A$2:$Y$5000,25,0)),0,(VLOOKUP('ILC Report'!U1564,'ITWR Dump'!$A$2:$Y$5000,25,0)))</f>
        <v>0</v>
      </c>
      <c r="AP1564" s="11">
        <f t="shared" si="681"/>
        <v>0</v>
      </c>
      <c r="AQ1564" s="26">
        <f t="shared" si="682"/>
        <v>0</v>
      </c>
      <c r="AR1564" s="26">
        <f t="shared" si="683"/>
        <v>0</v>
      </c>
      <c r="AS1564" s="26">
        <f t="shared" si="684"/>
        <v>0</v>
      </c>
      <c r="AT1564" s="26">
        <f t="shared" si="685"/>
        <v>0</v>
      </c>
      <c r="AU1564" s="26">
        <f t="shared" si="686"/>
        <v>0</v>
      </c>
      <c r="AV1564" s="26">
        <f t="shared" si="687"/>
        <v>0</v>
      </c>
      <c r="AW1564" s="11" t="s">
        <v>653</v>
      </c>
      <c r="AX1564" s="11" t="str">
        <f>VLOOKUP(L1564,Group!$A$2:$B$1000,2,0)</f>
        <v>Maintenance</v>
      </c>
      <c r="AY1564" s="11">
        <f>IF(ISERROR(VLOOKUP(U1564,'ITWR Dump'!$A$2:$Y$5000,15,0)),0,(VLOOKUP('ILC Report'!U1564,'ITWR Dump'!$A$2:$Y$5000,15,0)))</f>
        <v>0</v>
      </c>
      <c r="AZ1564" s="11" t="str">
        <f t="shared" si="688"/>
        <v>Yes</v>
      </c>
      <c r="BA1564" s="11" t="str">
        <f t="shared" si="689"/>
        <v>BKI</v>
      </c>
      <c r="BB1564" s="11" t="str">
        <f t="shared" si="690"/>
        <v>MN</v>
      </c>
      <c r="BC1564" s="11" t="str">
        <f t="shared" si="691"/>
        <v>No</v>
      </c>
    </row>
    <row r="1565" spans="1:55" x14ac:dyDescent="0.3">
      <c r="A1565" s="11" t="s">
        <v>698</v>
      </c>
      <c r="B1565" s="11" t="s">
        <v>1890</v>
      </c>
      <c r="C1565" s="11" t="s">
        <v>598</v>
      </c>
      <c r="D1565" s="11" t="s">
        <v>2712</v>
      </c>
      <c r="E1565" s="38" t="s">
        <v>2902</v>
      </c>
      <c r="F1565" s="11">
        <v>5</v>
      </c>
      <c r="G1565" s="40" t="s">
        <v>218</v>
      </c>
      <c r="H1565" s="11" t="str">
        <f t="shared" si="673"/>
        <v>Regular</v>
      </c>
      <c r="I1565" s="11" t="str">
        <f t="shared" si="665"/>
        <v>INDIA</v>
      </c>
      <c r="J1565" s="11" t="str">
        <f>IF(ISERROR(VLOOKUP(C1565,'WI Vs ASM'!$B$2:$E$1000,4,0)),0,(VLOOKUP(C1565,'WI Vs ASM'!$B$2:$E$1000,4,0)))</f>
        <v>Offshore</v>
      </c>
      <c r="K1565" s="11" t="str">
        <f>IF(ISERROR(VLOOKUP(C1565,'WI Vs ASM'!$B$2:$F$1000,5,0)),0,(VLOOKUP(C1565,'WI Vs ASM'!$B$2:$F$1000,5,0)))</f>
        <v>01-Fixed Price</v>
      </c>
      <c r="L1565" s="11" t="str">
        <f>IF(ISERROR(VLOOKUP(C1565,'WI Vs ASM'!$B$2:$D$1000,3,0)),0,(VLOOKUP(C1565,'WI Vs ASM'!$B$2:$D$1000,3,0)))</f>
        <v>01-Maintenance Offshore</v>
      </c>
      <c r="M1565" s="11" t="str">
        <f>IF(ISERROR(VLOOKUP(C1565,'WI Vs ASM'!$B$2:$I$1000,8,0)),0,(VLOOKUP(C1565,'WI Vs ASM'!$B$2:$I$1000,8,0)))</f>
        <v>Rahul Soman</v>
      </c>
      <c r="N1565" s="11" t="str">
        <f>IF(ISERROR(VLOOKUP(C1565,'WI Vs ASM'!$B$2:$G$1000,6,0)),0,(VLOOKUP(C1565,'WI Vs ASM'!$B$2:$G$1000,6,0)))</f>
        <v>Security &amp; IAM</v>
      </c>
      <c r="O1565" s="11" t="str">
        <f>IF(ISERROR(VLOOKUP(C1565,'WI Vs ASM'!$B$2:$H$1000,7,0)),0,(VLOOKUP(C1565,'WI Vs ASM'!$B$2:$H$1000,7,0)))</f>
        <v>Security &amp; IAM</v>
      </c>
      <c r="P1565" s="11" t="str">
        <f t="shared" si="666"/>
        <v>May-17</v>
      </c>
      <c r="Q1565" s="11" t="str">
        <f t="shared" si="667"/>
        <v>Q2</v>
      </c>
      <c r="R1565" s="11" t="str">
        <f>IF(ISERROR(VLOOKUP(C1565,'WI Vs ASM'!$B$2:$J$1000,9,0)),0,(VLOOKUP(C1565,'WI Vs ASM'!$B$2:$J$1000,9,0)))</f>
        <v>Jyothi Pai</v>
      </c>
      <c r="S1565" s="11" t="str">
        <f>IF(ISERROR(VLOOKUP(C1565,'WI Vs ASM'!$B$2:$K$1000,10,0)),0,(VLOOKUP(C1565,'WI Vs ASM'!$B$2:$K$1000,10,0)))</f>
        <v>Melody J Pereira</v>
      </c>
      <c r="T1565" s="11" t="str">
        <f>IF(ISERROR(VLOOKUP(C1565,'WI Vs ASM'!$B$2:$L$1000,11,0)),0,(VLOOKUP(C1565,'WI Vs ASM'!$B$2:$L$1000,11,0)))</f>
        <v>Melody J Pereira</v>
      </c>
      <c r="U1565" s="11" t="str">
        <f t="shared" si="674"/>
        <v>WR736031</v>
      </c>
      <c r="V1565" s="11" t="str">
        <f t="shared" si="668"/>
        <v>No</v>
      </c>
      <c r="W1565" s="11" t="str">
        <f t="shared" si="669"/>
        <v>Yes</v>
      </c>
      <c r="X1565" s="11" t="str">
        <f t="shared" si="670"/>
        <v>No</v>
      </c>
      <c r="Y1565" s="11" t="str">
        <f t="shared" si="671"/>
        <v>No</v>
      </c>
      <c r="Z1565" s="11" t="str">
        <f t="shared" si="672"/>
        <v>No</v>
      </c>
      <c r="AA1565" s="11" t="str">
        <f t="shared" si="675"/>
        <v>No</v>
      </c>
      <c r="AB1565" s="11">
        <f>IF(ISERROR(VLOOKUP(U1565,'ITWR Dump'!$A$2:$Y$5000,24,0)),0,(VLOOKUP('ILC Report'!U1565,'ITWR Dump'!$A$2:$Y$5000,24,0)))</f>
        <v>0</v>
      </c>
      <c r="AC1565" s="11" t="str">
        <f t="shared" si="676"/>
        <v>No</v>
      </c>
      <c r="AD1565" s="11" t="str">
        <f t="shared" si="677"/>
        <v/>
      </c>
      <c r="AE1565" s="11">
        <f>IF(ISERROR(VLOOKUP(U1565,'ITWR Dump'!$A$2:$Y$5000,13,0)),0,(VLOOKUP(U1565,'ITWR Dump'!$A$2:$Y$5000,13,0)))</f>
        <v>0</v>
      </c>
      <c r="AF1565" s="11">
        <f>IF(ISERROR(VLOOKUP(U1565,'ITWR Dump'!$A$2:$Y$5000,11,0)),0,(VLOOKUP(U1565,'ITWR Dump'!$A$2:$Y$5000,11,0)))</f>
        <v>0</v>
      </c>
      <c r="AG1565" s="11">
        <f>IF(ISERROR(VLOOKUP(U1565,'ITWR Dump'!$A$2:$Y$5000,2,0)),0,(VLOOKUP(U1565,'ITWR Dump'!$A$2:$Y$5000,2,0)))</f>
        <v>0</v>
      </c>
      <c r="AH1565" s="11">
        <f>IF(ISERROR(VLOOKUP(U1565,'ITWR Dump'!$A$2:$Y$5000,14,0)),0,(VLOOKUP(U1565,'ITWR Dump'!$A$2:$Y$5000,14,0)))</f>
        <v>0</v>
      </c>
      <c r="AI1565" s="11" t="str">
        <f t="shared" si="678"/>
        <v>01-Maintenance Offshore</v>
      </c>
      <c r="AJ1565" s="11" t="str">
        <f t="shared" si="679"/>
        <v>Offshore</v>
      </c>
      <c r="AK1565" s="11" t="str">
        <f>IF(ISERROR(VLOOKUP(A1565,'Team Data'!$C$2:$U$213,17,0)),0,(VLOOKUP(A1565,'Team Data'!$C$2:$U$213,17,0)))</f>
        <v>BI and RM</v>
      </c>
      <c r="AL1565" s="11" t="str">
        <f t="shared" si="680"/>
        <v>2017-04-24</v>
      </c>
      <c r="AM1565" s="11">
        <f>IF(ISERROR(VLOOKUP(U1565,'ITWR Dump'!$A$2:$Y$5000,16,0)),0,(VLOOKUP(U1565,'ITWR Dump'!$A$2:$Y$5000,16,0)))</f>
        <v>0</v>
      </c>
      <c r="AN1565" s="11">
        <f>IF(ISERROR(VLOOKUP(U1565,'ITWR Dump'!$A$2:$Y$5000,18,0)),0,(VLOOKUP(U1565,'ITWR Dump'!$A$2:$Y$5000,18,0)))</f>
        <v>0</v>
      </c>
      <c r="AO1565" s="11">
        <f>IF(ISERROR(VLOOKUP(U1565,'ITWR Dump'!$A$2:$Y$5000,25,0)),0,(VLOOKUP('ILC Report'!U1565,'ITWR Dump'!$A$2:$Y$5000,25,0)))</f>
        <v>0</v>
      </c>
      <c r="AP1565" s="11">
        <f t="shared" si="681"/>
        <v>0</v>
      </c>
      <c r="AQ1565" s="26">
        <f t="shared" si="682"/>
        <v>0</v>
      </c>
      <c r="AR1565" s="26">
        <f t="shared" si="683"/>
        <v>0</v>
      </c>
      <c r="AS1565" s="26">
        <f t="shared" si="684"/>
        <v>0</v>
      </c>
      <c r="AT1565" s="26">
        <f t="shared" si="685"/>
        <v>0</v>
      </c>
      <c r="AU1565" s="26">
        <f t="shared" si="686"/>
        <v>0</v>
      </c>
      <c r="AV1565" s="26">
        <f t="shared" si="687"/>
        <v>0</v>
      </c>
      <c r="AW1565" s="11" t="s">
        <v>653</v>
      </c>
      <c r="AX1565" s="11" t="str">
        <f>VLOOKUP(L1565,Group!$A$2:$B$1000,2,0)</f>
        <v>Maintenance</v>
      </c>
      <c r="AY1565" s="11">
        <f>IF(ISERROR(VLOOKUP(U1565,'ITWR Dump'!$A$2:$Y$5000,15,0)),0,(VLOOKUP('ILC Report'!U1565,'ITWR Dump'!$A$2:$Y$5000,15,0)))</f>
        <v>0</v>
      </c>
      <c r="AZ1565" s="11" t="str">
        <f t="shared" si="688"/>
        <v>Yes</v>
      </c>
      <c r="BA1565" s="11" t="str">
        <f t="shared" si="689"/>
        <v>BKI</v>
      </c>
      <c r="BB1565" s="11" t="str">
        <f t="shared" si="690"/>
        <v>MN</v>
      </c>
      <c r="BC1565" s="11" t="str">
        <f t="shared" si="691"/>
        <v>No</v>
      </c>
    </row>
    <row r="1566" spans="1:55" x14ac:dyDescent="0.3">
      <c r="A1566" s="11" t="s">
        <v>698</v>
      </c>
      <c r="B1566" s="11" t="s">
        <v>1890</v>
      </c>
      <c r="C1566" s="11" t="s">
        <v>617</v>
      </c>
      <c r="D1566" s="11" t="s">
        <v>2706</v>
      </c>
      <c r="E1566" s="38" t="s">
        <v>2903</v>
      </c>
      <c r="F1566" s="11">
        <v>4</v>
      </c>
      <c r="G1566" s="40" t="s">
        <v>218</v>
      </c>
      <c r="H1566" s="11" t="str">
        <f t="shared" si="673"/>
        <v>Regular</v>
      </c>
      <c r="I1566" s="11" t="str">
        <f t="shared" si="665"/>
        <v>INDIA</v>
      </c>
      <c r="J1566" s="11" t="str">
        <f>IF(ISERROR(VLOOKUP(C1566,'WI Vs ASM'!$B$2:$E$1000,4,0)),0,(VLOOKUP(C1566,'WI Vs ASM'!$B$2:$E$1000,4,0)))</f>
        <v>Offshore</v>
      </c>
      <c r="K1566" s="11" t="str">
        <f>IF(ISERROR(VLOOKUP(C1566,'WI Vs ASM'!$B$2:$F$1000,5,0)),0,(VLOOKUP(C1566,'WI Vs ASM'!$B$2:$F$1000,5,0)))</f>
        <v>01-Fixed Price</v>
      </c>
      <c r="L1566" s="11" t="str">
        <f>IF(ISERROR(VLOOKUP(C1566,'WI Vs ASM'!$B$2:$D$1000,3,0)),0,(VLOOKUP(C1566,'WI Vs ASM'!$B$2:$D$1000,3,0)))</f>
        <v>01-Maintenance Offshore</v>
      </c>
      <c r="M1566" s="11" t="str">
        <f>IF(ISERROR(VLOOKUP(C1566,'WI Vs ASM'!$B$2:$I$1000,8,0)),0,(VLOOKUP(C1566,'WI Vs ASM'!$B$2:$I$1000,8,0)))</f>
        <v>Rahul Soman</v>
      </c>
      <c r="N1566" s="11" t="str">
        <f>IF(ISERROR(VLOOKUP(C1566,'WI Vs ASM'!$B$2:$G$1000,6,0)),0,(VLOOKUP(C1566,'WI Vs ASM'!$B$2:$G$1000,6,0)))</f>
        <v>Treasury</v>
      </c>
      <c r="O1566" s="11" t="str">
        <f>IF(ISERROR(VLOOKUP(C1566,'WI Vs ASM'!$B$2:$H$1000,7,0)),0,(VLOOKUP(C1566,'WI Vs ASM'!$B$2:$H$1000,7,0)))</f>
        <v>Central Functions</v>
      </c>
      <c r="P1566" s="11" t="str">
        <f t="shared" si="666"/>
        <v>May-17</v>
      </c>
      <c r="Q1566" s="11" t="str">
        <f t="shared" si="667"/>
        <v>Q2</v>
      </c>
      <c r="R1566" s="11" t="str">
        <f>IF(ISERROR(VLOOKUP(C1566,'WI Vs ASM'!$B$2:$J$1000,9,0)),0,(VLOOKUP(C1566,'WI Vs ASM'!$B$2:$J$1000,9,0)))</f>
        <v>Jyothi Pai</v>
      </c>
      <c r="S1566" s="11" t="str">
        <f>IF(ISERROR(VLOOKUP(C1566,'WI Vs ASM'!$B$2:$K$1000,10,0)),0,(VLOOKUP(C1566,'WI Vs ASM'!$B$2:$K$1000,10,0)))</f>
        <v>Linda J. Richardson</v>
      </c>
      <c r="T1566" s="11" t="str">
        <f>IF(ISERROR(VLOOKUP(C1566,'WI Vs ASM'!$B$2:$L$1000,11,0)),0,(VLOOKUP(C1566,'WI Vs ASM'!$B$2:$L$1000,11,0)))</f>
        <v>Crystal Romano</v>
      </c>
      <c r="U1566" s="11" t="e">
        <f t="shared" si="674"/>
        <v>#VALUE!</v>
      </c>
      <c r="V1566" s="11" t="str">
        <f t="shared" si="668"/>
        <v>No</v>
      </c>
      <c r="W1566" s="11" t="str">
        <f t="shared" si="669"/>
        <v>Yes</v>
      </c>
      <c r="X1566" s="11" t="str">
        <f t="shared" si="670"/>
        <v>No</v>
      </c>
      <c r="Y1566" s="11" t="str">
        <f t="shared" si="671"/>
        <v>No</v>
      </c>
      <c r="Z1566" s="11" t="str">
        <f t="shared" si="672"/>
        <v>No</v>
      </c>
      <c r="AA1566" s="11" t="str">
        <f t="shared" si="675"/>
        <v>No</v>
      </c>
      <c r="AB1566" s="11">
        <f>IF(ISERROR(VLOOKUP(U1566,'ITWR Dump'!$A$2:$Y$5000,24,0)),0,(VLOOKUP('ILC Report'!U1566,'ITWR Dump'!$A$2:$Y$5000,24,0)))</f>
        <v>0</v>
      </c>
      <c r="AC1566" s="11" t="str">
        <f t="shared" si="676"/>
        <v>No</v>
      </c>
      <c r="AD1566" s="11" t="str">
        <f t="shared" si="677"/>
        <v/>
      </c>
      <c r="AE1566" s="11">
        <f>IF(ISERROR(VLOOKUP(U1566,'ITWR Dump'!$A$2:$Y$5000,13,0)),0,(VLOOKUP(U1566,'ITWR Dump'!$A$2:$Y$5000,13,0)))</f>
        <v>0</v>
      </c>
      <c r="AF1566" s="11">
        <f>IF(ISERROR(VLOOKUP(U1566,'ITWR Dump'!$A$2:$Y$5000,11,0)),0,(VLOOKUP(U1566,'ITWR Dump'!$A$2:$Y$5000,11,0)))</f>
        <v>0</v>
      </c>
      <c r="AG1566" s="11">
        <f>IF(ISERROR(VLOOKUP(U1566,'ITWR Dump'!$A$2:$Y$5000,2,0)),0,(VLOOKUP(U1566,'ITWR Dump'!$A$2:$Y$5000,2,0)))</f>
        <v>0</v>
      </c>
      <c r="AH1566" s="11">
        <f>IF(ISERROR(VLOOKUP(U1566,'ITWR Dump'!$A$2:$Y$5000,14,0)),0,(VLOOKUP(U1566,'ITWR Dump'!$A$2:$Y$5000,14,0)))</f>
        <v>0</v>
      </c>
      <c r="AI1566" s="11" t="str">
        <f t="shared" si="678"/>
        <v>01-Maintenance Offshore</v>
      </c>
      <c r="AJ1566" s="11" t="str">
        <f t="shared" si="679"/>
        <v>Offshore</v>
      </c>
      <c r="AK1566" s="11" t="str">
        <f>IF(ISERROR(VLOOKUP(A1566,'Team Data'!$C$2:$U$213,17,0)),0,(VLOOKUP(A1566,'Team Data'!$C$2:$U$213,17,0)))</f>
        <v>BI and RM</v>
      </c>
      <c r="AL1566" s="11" t="str">
        <f t="shared" si="680"/>
        <v>2017-04-24</v>
      </c>
      <c r="AM1566" s="11">
        <f>IF(ISERROR(VLOOKUP(U1566,'ITWR Dump'!$A$2:$Y$5000,16,0)),0,(VLOOKUP(U1566,'ITWR Dump'!$A$2:$Y$5000,16,0)))</f>
        <v>0</v>
      </c>
      <c r="AN1566" s="11">
        <f>IF(ISERROR(VLOOKUP(U1566,'ITWR Dump'!$A$2:$Y$5000,18,0)),0,(VLOOKUP(U1566,'ITWR Dump'!$A$2:$Y$5000,18,0)))</f>
        <v>0</v>
      </c>
      <c r="AO1566" s="11">
        <f>IF(ISERROR(VLOOKUP(U1566,'ITWR Dump'!$A$2:$Y$5000,25,0)),0,(VLOOKUP('ILC Report'!U1566,'ITWR Dump'!$A$2:$Y$5000,25,0)))</f>
        <v>0</v>
      </c>
      <c r="AP1566" s="11">
        <f t="shared" si="681"/>
        <v>0</v>
      </c>
      <c r="AQ1566" s="26">
        <f t="shared" si="682"/>
        <v>0</v>
      </c>
      <c r="AR1566" s="26">
        <f t="shared" si="683"/>
        <v>0</v>
      </c>
      <c r="AS1566" s="26">
        <f t="shared" si="684"/>
        <v>0</v>
      </c>
      <c r="AT1566" s="26">
        <f t="shared" si="685"/>
        <v>0</v>
      </c>
      <c r="AU1566" s="26">
        <f t="shared" si="686"/>
        <v>0</v>
      </c>
      <c r="AV1566" s="26">
        <f t="shared" si="687"/>
        <v>0</v>
      </c>
      <c r="AW1566" s="11" t="s">
        <v>653</v>
      </c>
      <c r="AX1566" s="11" t="str">
        <f>VLOOKUP(L1566,Group!$A$2:$B$1000,2,0)</f>
        <v>Maintenance</v>
      </c>
      <c r="AY1566" s="11">
        <f>IF(ISERROR(VLOOKUP(U1566,'ITWR Dump'!$A$2:$Y$5000,15,0)),0,(VLOOKUP('ILC Report'!U1566,'ITWR Dump'!$A$2:$Y$5000,15,0)))</f>
        <v>0</v>
      </c>
      <c r="AZ1566" s="11" t="str">
        <f t="shared" si="688"/>
        <v>No</v>
      </c>
      <c r="BA1566" s="11" t="str">
        <f t="shared" si="689"/>
        <v>BKI</v>
      </c>
      <c r="BB1566" s="11" t="str">
        <f t="shared" si="690"/>
        <v>MN</v>
      </c>
      <c r="BC1566" s="11" t="str">
        <f t="shared" si="691"/>
        <v>No</v>
      </c>
    </row>
    <row r="1567" spans="1:55" x14ac:dyDescent="0.3">
      <c r="A1567" s="11" t="s">
        <v>698</v>
      </c>
      <c r="B1567" s="11" t="s">
        <v>1890</v>
      </c>
      <c r="C1567" s="11" t="s">
        <v>617</v>
      </c>
      <c r="D1567" s="11" t="s">
        <v>2707</v>
      </c>
      <c r="E1567" s="38" t="s">
        <v>2903</v>
      </c>
      <c r="F1567" s="11">
        <v>2</v>
      </c>
      <c r="G1567" s="40" t="s">
        <v>218</v>
      </c>
      <c r="H1567" s="11" t="str">
        <f t="shared" si="673"/>
        <v>Regular</v>
      </c>
      <c r="I1567" s="11" t="str">
        <f t="shared" si="665"/>
        <v>INDIA</v>
      </c>
      <c r="J1567" s="11" t="str">
        <f>IF(ISERROR(VLOOKUP(C1567,'WI Vs ASM'!$B$2:$E$1000,4,0)),0,(VLOOKUP(C1567,'WI Vs ASM'!$B$2:$E$1000,4,0)))</f>
        <v>Offshore</v>
      </c>
      <c r="K1567" s="11" t="str">
        <f>IF(ISERROR(VLOOKUP(C1567,'WI Vs ASM'!$B$2:$F$1000,5,0)),0,(VLOOKUP(C1567,'WI Vs ASM'!$B$2:$F$1000,5,0)))</f>
        <v>01-Fixed Price</v>
      </c>
      <c r="L1567" s="11" t="str">
        <f>IF(ISERROR(VLOOKUP(C1567,'WI Vs ASM'!$B$2:$D$1000,3,0)),0,(VLOOKUP(C1567,'WI Vs ASM'!$B$2:$D$1000,3,0)))</f>
        <v>01-Maintenance Offshore</v>
      </c>
      <c r="M1567" s="11" t="str">
        <f>IF(ISERROR(VLOOKUP(C1567,'WI Vs ASM'!$B$2:$I$1000,8,0)),0,(VLOOKUP(C1567,'WI Vs ASM'!$B$2:$I$1000,8,0)))</f>
        <v>Rahul Soman</v>
      </c>
      <c r="N1567" s="11" t="str">
        <f>IF(ISERROR(VLOOKUP(C1567,'WI Vs ASM'!$B$2:$G$1000,6,0)),0,(VLOOKUP(C1567,'WI Vs ASM'!$B$2:$G$1000,6,0)))</f>
        <v>Treasury</v>
      </c>
      <c r="O1567" s="11" t="str">
        <f>IF(ISERROR(VLOOKUP(C1567,'WI Vs ASM'!$B$2:$H$1000,7,0)),0,(VLOOKUP(C1567,'WI Vs ASM'!$B$2:$H$1000,7,0)))</f>
        <v>Central Functions</v>
      </c>
      <c r="P1567" s="11" t="str">
        <f t="shared" si="666"/>
        <v>May-17</v>
      </c>
      <c r="Q1567" s="11" t="str">
        <f t="shared" si="667"/>
        <v>Q2</v>
      </c>
      <c r="R1567" s="11" t="str">
        <f>IF(ISERROR(VLOOKUP(C1567,'WI Vs ASM'!$B$2:$J$1000,9,0)),0,(VLOOKUP(C1567,'WI Vs ASM'!$B$2:$J$1000,9,0)))</f>
        <v>Jyothi Pai</v>
      </c>
      <c r="S1567" s="11" t="str">
        <f>IF(ISERROR(VLOOKUP(C1567,'WI Vs ASM'!$B$2:$K$1000,10,0)),0,(VLOOKUP(C1567,'WI Vs ASM'!$B$2:$K$1000,10,0)))</f>
        <v>Linda J. Richardson</v>
      </c>
      <c r="T1567" s="11" t="str">
        <f>IF(ISERROR(VLOOKUP(C1567,'WI Vs ASM'!$B$2:$L$1000,11,0)),0,(VLOOKUP(C1567,'WI Vs ASM'!$B$2:$L$1000,11,0)))</f>
        <v>Crystal Romano</v>
      </c>
      <c r="U1567" s="11" t="e">
        <f t="shared" si="674"/>
        <v>#VALUE!</v>
      </c>
      <c r="V1567" s="11" t="str">
        <f t="shared" si="668"/>
        <v>No</v>
      </c>
      <c r="W1567" s="11" t="str">
        <f t="shared" si="669"/>
        <v>Yes</v>
      </c>
      <c r="X1567" s="11" t="str">
        <f t="shared" si="670"/>
        <v>No</v>
      </c>
      <c r="Y1567" s="11" t="str">
        <f t="shared" si="671"/>
        <v>No</v>
      </c>
      <c r="Z1567" s="11" t="str">
        <f t="shared" si="672"/>
        <v>No</v>
      </c>
      <c r="AA1567" s="11" t="str">
        <f t="shared" si="675"/>
        <v>No</v>
      </c>
      <c r="AB1567" s="11">
        <f>IF(ISERROR(VLOOKUP(U1567,'ITWR Dump'!$A$2:$Y$5000,24,0)),0,(VLOOKUP('ILC Report'!U1567,'ITWR Dump'!$A$2:$Y$5000,24,0)))</f>
        <v>0</v>
      </c>
      <c r="AC1567" s="11" t="str">
        <f t="shared" si="676"/>
        <v>No</v>
      </c>
      <c r="AD1567" s="11" t="str">
        <f t="shared" si="677"/>
        <v/>
      </c>
      <c r="AE1567" s="11">
        <f>IF(ISERROR(VLOOKUP(U1567,'ITWR Dump'!$A$2:$Y$5000,13,0)),0,(VLOOKUP(U1567,'ITWR Dump'!$A$2:$Y$5000,13,0)))</f>
        <v>0</v>
      </c>
      <c r="AF1567" s="11">
        <f>IF(ISERROR(VLOOKUP(U1567,'ITWR Dump'!$A$2:$Y$5000,11,0)),0,(VLOOKUP(U1567,'ITWR Dump'!$A$2:$Y$5000,11,0)))</f>
        <v>0</v>
      </c>
      <c r="AG1567" s="11">
        <f>IF(ISERROR(VLOOKUP(U1567,'ITWR Dump'!$A$2:$Y$5000,2,0)),0,(VLOOKUP(U1567,'ITWR Dump'!$A$2:$Y$5000,2,0)))</f>
        <v>0</v>
      </c>
      <c r="AH1567" s="11">
        <f>IF(ISERROR(VLOOKUP(U1567,'ITWR Dump'!$A$2:$Y$5000,14,0)),0,(VLOOKUP(U1567,'ITWR Dump'!$A$2:$Y$5000,14,0)))</f>
        <v>0</v>
      </c>
      <c r="AI1567" s="11" t="str">
        <f t="shared" si="678"/>
        <v>01-Maintenance Offshore</v>
      </c>
      <c r="AJ1567" s="11" t="str">
        <f t="shared" si="679"/>
        <v>Offshore</v>
      </c>
      <c r="AK1567" s="11" t="str">
        <f>IF(ISERROR(VLOOKUP(A1567,'Team Data'!$C$2:$U$213,17,0)),0,(VLOOKUP(A1567,'Team Data'!$C$2:$U$213,17,0)))</f>
        <v>BI and RM</v>
      </c>
      <c r="AL1567" s="11" t="str">
        <f t="shared" si="680"/>
        <v>2017-04-24</v>
      </c>
      <c r="AM1567" s="11">
        <f>IF(ISERROR(VLOOKUP(U1567,'ITWR Dump'!$A$2:$Y$5000,16,0)),0,(VLOOKUP(U1567,'ITWR Dump'!$A$2:$Y$5000,16,0)))</f>
        <v>0</v>
      </c>
      <c r="AN1567" s="11">
        <f>IF(ISERROR(VLOOKUP(U1567,'ITWR Dump'!$A$2:$Y$5000,18,0)),0,(VLOOKUP(U1567,'ITWR Dump'!$A$2:$Y$5000,18,0)))</f>
        <v>0</v>
      </c>
      <c r="AO1567" s="11">
        <f>IF(ISERROR(VLOOKUP(U1567,'ITWR Dump'!$A$2:$Y$5000,25,0)),0,(VLOOKUP('ILC Report'!U1567,'ITWR Dump'!$A$2:$Y$5000,25,0)))</f>
        <v>0</v>
      </c>
      <c r="AP1567" s="11">
        <f t="shared" si="681"/>
        <v>0</v>
      </c>
      <c r="AQ1567" s="26">
        <f t="shared" si="682"/>
        <v>0</v>
      </c>
      <c r="AR1567" s="26">
        <f t="shared" si="683"/>
        <v>0</v>
      </c>
      <c r="AS1567" s="26">
        <f t="shared" si="684"/>
        <v>0</v>
      </c>
      <c r="AT1567" s="26">
        <f t="shared" si="685"/>
        <v>0</v>
      </c>
      <c r="AU1567" s="26">
        <f t="shared" si="686"/>
        <v>0</v>
      </c>
      <c r="AV1567" s="26">
        <f t="shared" si="687"/>
        <v>0</v>
      </c>
      <c r="AW1567" s="11" t="s">
        <v>653</v>
      </c>
      <c r="AX1567" s="11" t="str">
        <f>VLOOKUP(L1567,Group!$A$2:$B$1000,2,0)</f>
        <v>Maintenance</v>
      </c>
      <c r="AY1567" s="11">
        <f>IF(ISERROR(VLOOKUP(U1567,'ITWR Dump'!$A$2:$Y$5000,15,0)),0,(VLOOKUP('ILC Report'!U1567,'ITWR Dump'!$A$2:$Y$5000,15,0)))</f>
        <v>0</v>
      </c>
      <c r="AZ1567" s="11" t="str">
        <f t="shared" si="688"/>
        <v>No</v>
      </c>
      <c r="BA1567" s="11" t="str">
        <f t="shared" si="689"/>
        <v>BKI</v>
      </c>
      <c r="BB1567" s="11" t="str">
        <f t="shared" si="690"/>
        <v>MN</v>
      </c>
      <c r="BC1567" s="11" t="str">
        <f t="shared" si="691"/>
        <v>No</v>
      </c>
    </row>
    <row r="1568" spans="1:55" x14ac:dyDescent="0.3">
      <c r="A1568" s="11" t="s">
        <v>698</v>
      </c>
      <c r="B1568" s="11" t="s">
        <v>1890</v>
      </c>
      <c r="C1568" s="11" t="s">
        <v>598</v>
      </c>
      <c r="D1568" s="11" t="s">
        <v>2713</v>
      </c>
      <c r="E1568" s="38" t="s">
        <v>2903</v>
      </c>
      <c r="F1568" s="11">
        <v>20</v>
      </c>
      <c r="G1568" s="40" t="s">
        <v>218</v>
      </c>
      <c r="H1568" s="11" t="str">
        <f t="shared" si="673"/>
        <v>Regular</v>
      </c>
      <c r="I1568" s="11" t="str">
        <f t="shared" si="665"/>
        <v>INDIA</v>
      </c>
      <c r="J1568" s="11" t="str">
        <f>IF(ISERROR(VLOOKUP(C1568,'WI Vs ASM'!$B$2:$E$1000,4,0)),0,(VLOOKUP(C1568,'WI Vs ASM'!$B$2:$E$1000,4,0)))</f>
        <v>Offshore</v>
      </c>
      <c r="K1568" s="11" t="str">
        <f>IF(ISERROR(VLOOKUP(C1568,'WI Vs ASM'!$B$2:$F$1000,5,0)),0,(VLOOKUP(C1568,'WI Vs ASM'!$B$2:$F$1000,5,0)))</f>
        <v>01-Fixed Price</v>
      </c>
      <c r="L1568" s="11" t="str">
        <f>IF(ISERROR(VLOOKUP(C1568,'WI Vs ASM'!$B$2:$D$1000,3,0)),0,(VLOOKUP(C1568,'WI Vs ASM'!$B$2:$D$1000,3,0)))</f>
        <v>01-Maintenance Offshore</v>
      </c>
      <c r="M1568" s="11" t="str">
        <f>IF(ISERROR(VLOOKUP(C1568,'WI Vs ASM'!$B$2:$I$1000,8,0)),0,(VLOOKUP(C1568,'WI Vs ASM'!$B$2:$I$1000,8,0)))</f>
        <v>Rahul Soman</v>
      </c>
      <c r="N1568" s="11" t="str">
        <f>IF(ISERROR(VLOOKUP(C1568,'WI Vs ASM'!$B$2:$G$1000,6,0)),0,(VLOOKUP(C1568,'WI Vs ASM'!$B$2:$G$1000,6,0)))</f>
        <v>Security &amp; IAM</v>
      </c>
      <c r="O1568" s="11" t="str">
        <f>IF(ISERROR(VLOOKUP(C1568,'WI Vs ASM'!$B$2:$H$1000,7,0)),0,(VLOOKUP(C1568,'WI Vs ASM'!$B$2:$H$1000,7,0)))</f>
        <v>Security &amp; IAM</v>
      </c>
      <c r="P1568" s="11" t="str">
        <f t="shared" si="666"/>
        <v>May-17</v>
      </c>
      <c r="Q1568" s="11" t="str">
        <f t="shared" si="667"/>
        <v>Q2</v>
      </c>
      <c r="R1568" s="11" t="str">
        <f>IF(ISERROR(VLOOKUP(C1568,'WI Vs ASM'!$B$2:$J$1000,9,0)),0,(VLOOKUP(C1568,'WI Vs ASM'!$B$2:$J$1000,9,0)))</f>
        <v>Jyothi Pai</v>
      </c>
      <c r="S1568" s="11" t="str">
        <f>IF(ISERROR(VLOOKUP(C1568,'WI Vs ASM'!$B$2:$K$1000,10,0)),0,(VLOOKUP(C1568,'WI Vs ASM'!$B$2:$K$1000,10,0)))</f>
        <v>Melody J Pereira</v>
      </c>
      <c r="T1568" s="11" t="str">
        <f>IF(ISERROR(VLOOKUP(C1568,'WI Vs ASM'!$B$2:$L$1000,11,0)),0,(VLOOKUP(C1568,'WI Vs ASM'!$B$2:$L$1000,11,0)))</f>
        <v>Melody J Pereira</v>
      </c>
      <c r="U1568" s="11" t="str">
        <f t="shared" si="674"/>
        <v>WR736191</v>
      </c>
      <c r="V1568" s="11" t="str">
        <f t="shared" si="668"/>
        <v>No</v>
      </c>
      <c r="W1568" s="11" t="str">
        <f t="shared" si="669"/>
        <v>Yes</v>
      </c>
      <c r="X1568" s="11" t="str">
        <f t="shared" si="670"/>
        <v>No</v>
      </c>
      <c r="Y1568" s="11" t="str">
        <f t="shared" si="671"/>
        <v>No</v>
      </c>
      <c r="Z1568" s="11" t="str">
        <f t="shared" si="672"/>
        <v>No</v>
      </c>
      <c r="AA1568" s="11" t="str">
        <f t="shared" si="675"/>
        <v>No</v>
      </c>
      <c r="AB1568" s="11">
        <f>IF(ISERROR(VLOOKUP(U1568,'ITWR Dump'!$A$2:$Y$5000,24,0)),0,(VLOOKUP('ILC Report'!U1568,'ITWR Dump'!$A$2:$Y$5000,24,0)))</f>
        <v>0</v>
      </c>
      <c r="AC1568" s="11" t="str">
        <f t="shared" si="676"/>
        <v>No</v>
      </c>
      <c r="AD1568" s="11" t="str">
        <f t="shared" si="677"/>
        <v/>
      </c>
      <c r="AE1568" s="11">
        <f>IF(ISERROR(VLOOKUP(U1568,'ITWR Dump'!$A$2:$Y$5000,13,0)),0,(VLOOKUP(U1568,'ITWR Dump'!$A$2:$Y$5000,13,0)))</f>
        <v>0</v>
      </c>
      <c r="AF1568" s="11">
        <f>IF(ISERROR(VLOOKUP(U1568,'ITWR Dump'!$A$2:$Y$5000,11,0)),0,(VLOOKUP(U1568,'ITWR Dump'!$A$2:$Y$5000,11,0)))</f>
        <v>0</v>
      </c>
      <c r="AG1568" s="11">
        <f>IF(ISERROR(VLOOKUP(U1568,'ITWR Dump'!$A$2:$Y$5000,2,0)),0,(VLOOKUP(U1568,'ITWR Dump'!$A$2:$Y$5000,2,0)))</f>
        <v>0</v>
      </c>
      <c r="AH1568" s="11">
        <f>IF(ISERROR(VLOOKUP(U1568,'ITWR Dump'!$A$2:$Y$5000,14,0)),0,(VLOOKUP(U1568,'ITWR Dump'!$A$2:$Y$5000,14,0)))</f>
        <v>0</v>
      </c>
      <c r="AI1568" s="11" t="str">
        <f t="shared" si="678"/>
        <v>01-Maintenance Offshore</v>
      </c>
      <c r="AJ1568" s="11" t="str">
        <f t="shared" si="679"/>
        <v>Offshore</v>
      </c>
      <c r="AK1568" s="11" t="str">
        <f>IF(ISERROR(VLOOKUP(A1568,'Team Data'!$C$2:$U$213,17,0)),0,(VLOOKUP(A1568,'Team Data'!$C$2:$U$213,17,0)))</f>
        <v>BI and RM</v>
      </c>
      <c r="AL1568" s="11" t="str">
        <f t="shared" si="680"/>
        <v>2017-04-24</v>
      </c>
      <c r="AM1568" s="11">
        <f>IF(ISERROR(VLOOKUP(U1568,'ITWR Dump'!$A$2:$Y$5000,16,0)),0,(VLOOKUP(U1568,'ITWR Dump'!$A$2:$Y$5000,16,0)))</f>
        <v>0</v>
      </c>
      <c r="AN1568" s="11">
        <f>IF(ISERROR(VLOOKUP(U1568,'ITWR Dump'!$A$2:$Y$5000,18,0)),0,(VLOOKUP(U1568,'ITWR Dump'!$A$2:$Y$5000,18,0)))</f>
        <v>0</v>
      </c>
      <c r="AO1568" s="11">
        <f>IF(ISERROR(VLOOKUP(U1568,'ITWR Dump'!$A$2:$Y$5000,25,0)),0,(VLOOKUP('ILC Report'!U1568,'ITWR Dump'!$A$2:$Y$5000,25,0)))</f>
        <v>0</v>
      </c>
      <c r="AP1568" s="11">
        <f t="shared" si="681"/>
        <v>0</v>
      </c>
      <c r="AQ1568" s="26">
        <f t="shared" si="682"/>
        <v>0</v>
      </c>
      <c r="AR1568" s="26">
        <f t="shared" si="683"/>
        <v>0</v>
      </c>
      <c r="AS1568" s="26">
        <f t="shared" si="684"/>
        <v>0</v>
      </c>
      <c r="AT1568" s="26">
        <f t="shared" si="685"/>
        <v>0</v>
      </c>
      <c r="AU1568" s="26">
        <f t="shared" si="686"/>
        <v>0</v>
      </c>
      <c r="AV1568" s="26">
        <f t="shared" si="687"/>
        <v>0</v>
      </c>
      <c r="AW1568" s="11" t="s">
        <v>653</v>
      </c>
      <c r="AX1568" s="11" t="str">
        <f>VLOOKUP(L1568,Group!$A$2:$B$1000,2,0)</f>
        <v>Maintenance</v>
      </c>
      <c r="AY1568" s="11">
        <f>IF(ISERROR(VLOOKUP(U1568,'ITWR Dump'!$A$2:$Y$5000,15,0)),0,(VLOOKUP('ILC Report'!U1568,'ITWR Dump'!$A$2:$Y$5000,15,0)))</f>
        <v>0</v>
      </c>
      <c r="AZ1568" s="11" t="str">
        <f t="shared" si="688"/>
        <v>Yes</v>
      </c>
      <c r="BA1568" s="11" t="str">
        <f t="shared" si="689"/>
        <v>BKI</v>
      </c>
      <c r="BB1568" s="11" t="str">
        <f t="shared" si="690"/>
        <v>MN</v>
      </c>
      <c r="BC1568" s="11" t="str">
        <f t="shared" si="691"/>
        <v>No</v>
      </c>
    </row>
    <row r="1569" spans="1:55" x14ac:dyDescent="0.3">
      <c r="A1569" s="11" t="s">
        <v>698</v>
      </c>
      <c r="B1569" s="11" t="s">
        <v>1890</v>
      </c>
      <c r="C1569" s="11" t="s">
        <v>597</v>
      </c>
      <c r="D1569" s="11" t="s">
        <v>2714</v>
      </c>
      <c r="E1569" s="38" t="s">
        <v>2903</v>
      </c>
      <c r="F1569" s="11">
        <v>20</v>
      </c>
      <c r="G1569" s="40" t="s">
        <v>218</v>
      </c>
      <c r="H1569" s="11" t="str">
        <f t="shared" si="673"/>
        <v>Regular</v>
      </c>
      <c r="I1569" s="11" t="str">
        <f t="shared" si="665"/>
        <v>INDIA</v>
      </c>
      <c r="J1569" s="11" t="str">
        <f>IF(ISERROR(VLOOKUP(C1569,'WI Vs ASM'!$B$2:$E$1000,4,0)),0,(VLOOKUP(C1569,'WI Vs ASM'!$B$2:$E$1000,4,0)))</f>
        <v>Offshore</v>
      </c>
      <c r="K1569" s="11" t="str">
        <f>IF(ISERROR(VLOOKUP(C1569,'WI Vs ASM'!$B$2:$F$1000,5,0)),0,(VLOOKUP(C1569,'WI Vs ASM'!$B$2:$F$1000,5,0)))</f>
        <v>02-Variable Billable</v>
      </c>
      <c r="L1569" s="11" t="str">
        <f>IF(ISERROR(VLOOKUP(C1569,'WI Vs ASM'!$B$2:$D$1000,3,0)),0,(VLOOKUP(C1569,'WI Vs ASM'!$B$2:$D$1000,3,0)))</f>
        <v>11-Enhancement Offshore</v>
      </c>
      <c r="M1569" s="11" t="str">
        <f>IF(ISERROR(VLOOKUP(C1569,'WI Vs ASM'!$B$2:$I$1000,8,0)),0,(VLOOKUP(C1569,'WI Vs ASM'!$B$2:$I$1000,8,0)))</f>
        <v>Prakash Varadachari</v>
      </c>
      <c r="N1569" s="11" t="str">
        <f>IF(ISERROR(VLOOKUP(C1569,'WI Vs ASM'!$B$2:$G$1000,6,0)),0,(VLOOKUP(C1569,'WI Vs ASM'!$B$2:$G$1000,6,0)))</f>
        <v>Security &amp; IAM</v>
      </c>
      <c r="O1569" s="11" t="str">
        <f>IF(ISERROR(VLOOKUP(C1569,'WI Vs ASM'!$B$2:$H$1000,7,0)),0,(VLOOKUP(C1569,'WI Vs ASM'!$B$2:$H$1000,7,0)))</f>
        <v>Security &amp; IAM</v>
      </c>
      <c r="P1569" s="11" t="str">
        <f t="shared" si="666"/>
        <v>May-17</v>
      </c>
      <c r="Q1569" s="11" t="str">
        <f t="shared" si="667"/>
        <v>Q2</v>
      </c>
      <c r="R1569" s="11" t="str">
        <f>IF(ISERROR(VLOOKUP(C1569,'WI Vs ASM'!$B$2:$J$1000,9,0)),0,(VLOOKUP(C1569,'WI Vs ASM'!$B$2:$J$1000,9,0)))</f>
        <v>Chandraprabha Palaniswamy</v>
      </c>
      <c r="S1569" s="11" t="str">
        <f>IF(ISERROR(VLOOKUP(C1569,'WI Vs ASM'!$B$2:$K$1000,10,0)),0,(VLOOKUP(C1569,'WI Vs ASM'!$B$2:$K$1000,10,0)))</f>
        <v>Melody J Pereira</v>
      </c>
      <c r="T1569" s="11" t="str">
        <f>IF(ISERROR(VLOOKUP(C1569,'WI Vs ASM'!$B$2:$L$1000,11,0)),0,(VLOOKUP(C1569,'WI Vs ASM'!$B$2:$L$1000,11,0)))</f>
        <v>Melody J Pereira</v>
      </c>
      <c r="U1569" s="11" t="str">
        <f t="shared" si="674"/>
        <v>WR736448</v>
      </c>
      <c r="V1569" s="11" t="str">
        <f t="shared" si="668"/>
        <v>No</v>
      </c>
      <c r="W1569" s="11" t="str">
        <f t="shared" si="669"/>
        <v>Yes</v>
      </c>
      <c r="X1569" s="11" t="str">
        <f t="shared" si="670"/>
        <v>No</v>
      </c>
      <c r="Y1569" s="11" t="str">
        <f t="shared" si="671"/>
        <v>No</v>
      </c>
      <c r="Z1569" s="11" t="str">
        <f t="shared" si="672"/>
        <v>No</v>
      </c>
      <c r="AA1569" s="11" t="str">
        <f t="shared" si="675"/>
        <v>No</v>
      </c>
      <c r="AB1569" s="11">
        <f>IF(ISERROR(VLOOKUP(U1569,'ITWR Dump'!$A$2:$Y$5000,24,0)),0,(VLOOKUP('ILC Report'!U1569,'ITWR Dump'!$A$2:$Y$5000,24,0)))</f>
        <v>0</v>
      </c>
      <c r="AC1569" s="11" t="str">
        <f t="shared" si="676"/>
        <v>No</v>
      </c>
      <c r="AD1569" s="11" t="str">
        <f t="shared" si="677"/>
        <v/>
      </c>
      <c r="AE1569" s="11">
        <f>IF(ISERROR(VLOOKUP(U1569,'ITWR Dump'!$A$2:$Y$5000,13,0)),0,(VLOOKUP(U1569,'ITWR Dump'!$A$2:$Y$5000,13,0)))</f>
        <v>0</v>
      </c>
      <c r="AF1569" s="11">
        <f>IF(ISERROR(VLOOKUP(U1569,'ITWR Dump'!$A$2:$Y$5000,11,0)),0,(VLOOKUP(U1569,'ITWR Dump'!$A$2:$Y$5000,11,0)))</f>
        <v>0</v>
      </c>
      <c r="AG1569" s="11">
        <f>IF(ISERROR(VLOOKUP(U1569,'ITWR Dump'!$A$2:$Y$5000,2,0)),0,(VLOOKUP(U1569,'ITWR Dump'!$A$2:$Y$5000,2,0)))</f>
        <v>0</v>
      </c>
      <c r="AH1569" s="11">
        <f>IF(ISERROR(VLOOKUP(U1569,'ITWR Dump'!$A$2:$Y$5000,14,0)),0,(VLOOKUP(U1569,'ITWR Dump'!$A$2:$Y$5000,14,0)))</f>
        <v>0</v>
      </c>
      <c r="AI1569" s="11" t="str">
        <f t="shared" si="678"/>
        <v>11-Enhancement Offshore</v>
      </c>
      <c r="AJ1569" s="11" t="str">
        <f t="shared" si="679"/>
        <v>Offshore</v>
      </c>
      <c r="AK1569" s="11" t="str">
        <f>IF(ISERROR(VLOOKUP(A1569,'Team Data'!$C$2:$U$213,17,0)),0,(VLOOKUP(A1569,'Team Data'!$C$2:$U$213,17,0)))</f>
        <v>BI and RM</v>
      </c>
      <c r="AL1569" s="11" t="str">
        <f t="shared" si="680"/>
        <v>2017-04-24</v>
      </c>
      <c r="AM1569" s="11">
        <f>IF(ISERROR(VLOOKUP(U1569,'ITWR Dump'!$A$2:$Y$5000,16,0)),0,(VLOOKUP(U1569,'ITWR Dump'!$A$2:$Y$5000,16,0)))</f>
        <v>0</v>
      </c>
      <c r="AN1569" s="11">
        <f>IF(ISERROR(VLOOKUP(U1569,'ITWR Dump'!$A$2:$Y$5000,18,0)),0,(VLOOKUP(U1569,'ITWR Dump'!$A$2:$Y$5000,18,0)))</f>
        <v>0</v>
      </c>
      <c r="AO1569" s="11">
        <f>IF(ISERROR(VLOOKUP(U1569,'ITWR Dump'!$A$2:$Y$5000,25,0)),0,(VLOOKUP('ILC Report'!U1569,'ITWR Dump'!$A$2:$Y$5000,25,0)))</f>
        <v>0</v>
      </c>
      <c r="AP1569" s="11">
        <f t="shared" si="681"/>
        <v>0</v>
      </c>
      <c r="AQ1569" s="26">
        <f t="shared" si="682"/>
        <v>0</v>
      </c>
      <c r="AR1569" s="26">
        <f t="shared" si="683"/>
        <v>0</v>
      </c>
      <c r="AS1569" s="26">
        <f t="shared" si="684"/>
        <v>0</v>
      </c>
      <c r="AT1569" s="26">
        <f t="shared" si="685"/>
        <v>0</v>
      </c>
      <c r="AU1569" s="26">
        <f t="shared" si="686"/>
        <v>0</v>
      </c>
      <c r="AV1569" s="26">
        <f t="shared" si="687"/>
        <v>0</v>
      </c>
      <c r="AW1569" s="11" t="s">
        <v>653</v>
      </c>
      <c r="AX1569" s="11" t="str">
        <f>VLOOKUP(L1569,Group!$A$2:$B$1000,2,0)</f>
        <v>Enhancement</v>
      </c>
      <c r="AY1569" s="11">
        <f>IF(ISERROR(VLOOKUP(U1569,'ITWR Dump'!$A$2:$Y$5000,15,0)),0,(VLOOKUP('ILC Report'!U1569,'ITWR Dump'!$A$2:$Y$5000,15,0)))</f>
        <v>0</v>
      </c>
      <c r="AZ1569" s="11" t="str">
        <f t="shared" si="688"/>
        <v>No</v>
      </c>
      <c r="BA1569" s="11" t="str">
        <f t="shared" si="689"/>
        <v>BKI</v>
      </c>
      <c r="BB1569" s="11" t="str">
        <f t="shared" si="690"/>
        <v>EM</v>
      </c>
      <c r="BC1569" s="11" t="str">
        <f t="shared" si="691"/>
        <v>No</v>
      </c>
    </row>
    <row r="1570" spans="1:55" x14ac:dyDescent="0.3">
      <c r="A1570" s="11" t="s">
        <v>698</v>
      </c>
      <c r="B1570" s="11" t="s">
        <v>1890</v>
      </c>
      <c r="C1570" s="11" t="s">
        <v>617</v>
      </c>
      <c r="D1570" s="11" t="s">
        <v>2706</v>
      </c>
      <c r="E1570" s="38" t="s">
        <v>2904</v>
      </c>
      <c r="F1570" s="11">
        <v>13</v>
      </c>
      <c r="G1570" s="40" t="s">
        <v>218</v>
      </c>
      <c r="H1570" s="11" t="str">
        <f t="shared" si="673"/>
        <v>Regular</v>
      </c>
      <c r="I1570" s="11" t="str">
        <f t="shared" si="665"/>
        <v>INDIA</v>
      </c>
      <c r="J1570" s="11" t="str">
        <f>IF(ISERROR(VLOOKUP(C1570,'WI Vs ASM'!$B$2:$E$1000,4,0)),0,(VLOOKUP(C1570,'WI Vs ASM'!$B$2:$E$1000,4,0)))</f>
        <v>Offshore</v>
      </c>
      <c r="K1570" s="11" t="str">
        <f>IF(ISERROR(VLOOKUP(C1570,'WI Vs ASM'!$B$2:$F$1000,5,0)),0,(VLOOKUP(C1570,'WI Vs ASM'!$B$2:$F$1000,5,0)))</f>
        <v>01-Fixed Price</v>
      </c>
      <c r="L1570" s="11" t="str">
        <f>IF(ISERROR(VLOOKUP(C1570,'WI Vs ASM'!$B$2:$D$1000,3,0)),0,(VLOOKUP(C1570,'WI Vs ASM'!$B$2:$D$1000,3,0)))</f>
        <v>01-Maintenance Offshore</v>
      </c>
      <c r="M1570" s="11" t="str">
        <f>IF(ISERROR(VLOOKUP(C1570,'WI Vs ASM'!$B$2:$I$1000,8,0)),0,(VLOOKUP(C1570,'WI Vs ASM'!$B$2:$I$1000,8,0)))</f>
        <v>Rahul Soman</v>
      </c>
      <c r="N1570" s="11" t="str">
        <f>IF(ISERROR(VLOOKUP(C1570,'WI Vs ASM'!$B$2:$G$1000,6,0)),0,(VLOOKUP(C1570,'WI Vs ASM'!$B$2:$G$1000,6,0)))</f>
        <v>Treasury</v>
      </c>
      <c r="O1570" s="11" t="str">
        <f>IF(ISERROR(VLOOKUP(C1570,'WI Vs ASM'!$B$2:$H$1000,7,0)),0,(VLOOKUP(C1570,'WI Vs ASM'!$B$2:$H$1000,7,0)))</f>
        <v>Central Functions</v>
      </c>
      <c r="P1570" s="11" t="str">
        <f t="shared" si="666"/>
        <v>May-17</v>
      </c>
      <c r="Q1570" s="11" t="str">
        <f t="shared" si="667"/>
        <v>Q2</v>
      </c>
      <c r="R1570" s="11" t="str">
        <f>IF(ISERROR(VLOOKUP(C1570,'WI Vs ASM'!$B$2:$J$1000,9,0)),0,(VLOOKUP(C1570,'WI Vs ASM'!$B$2:$J$1000,9,0)))</f>
        <v>Jyothi Pai</v>
      </c>
      <c r="S1570" s="11" t="str">
        <f>IF(ISERROR(VLOOKUP(C1570,'WI Vs ASM'!$B$2:$K$1000,10,0)),0,(VLOOKUP(C1570,'WI Vs ASM'!$B$2:$K$1000,10,0)))</f>
        <v>Linda J. Richardson</v>
      </c>
      <c r="T1570" s="11" t="str">
        <f>IF(ISERROR(VLOOKUP(C1570,'WI Vs ASM'!$B$2:$L$1000,11,0)),0,(VLOOKUP(C1570,'WI Vs ASM'!$B$2:$L$1000,11,0)))</f>
        <v>Crystal Romano</v>
      </c>
      <c r="U1570" s="11" t="e">
        <f t="shared" si="674"/>
        <v>#VALUE!</v>
      </c>
      <c r="V1570" s="11" t="str">
        <f t="shared" si="668"/>
        <v>No</v>
      </c>
      <c r="W1570" s="11" t="str">
        <f t="shared" si="669"/>
        <v>Yes</v>
      </c>
      <c r="X1570" s="11" t="str">
        <f t="shared" si="670"/>
        <v>No</v>
      </c>
      <c r="Y1570" s="11" t="str">
        <f t="shared" si="671"/>
        <v>No</v>
      </c>
      <c r="Z1570" s="11" t="str">
        <f t="shared" si="672"/>
        <v>No</v>
      </c>
      <c r="AA1570" s="11" t="str">
        <f t="shared" si="675"/>
        <v>No</v>
      </c>
      <c r="AB1570" s="11">
        <f>IF(ISERROR(VLOOKUP(U1570,'ITWR Dump'!$A$2:$Y$5000,24,0)),0,(VLOOKUP('ILC Report'!U1570,'ITWR Dump'!$A$2:$Y$5000,24,0)))</f>
        <v>0</v>
      </c>
      <c r="AC1570" s="11" t="str">
        <f t="shared" si="676"/>
        <v>No</v>
      </c>
      <c r="AD1570" s="11" t="str">
        <f t="shared" si="677"/>
        <v/>
      </c>
      <c r="AE1570" s="11">
        <f>IF(ISERROR(VLOOKUP(U1570,'ITWR Dump'!$A$2:$Y$5000,13,0)),0,(VLOOKUP(U1570,'ITWR Dump'!$A$2:$Y$5000,13,0)))</f>
        <v>0</v>
      </c>
      <c r="AF1570" s="11">
        <f>IF(ISERROR(VLOOKUP(U1570,'ITWR Dump'!$A$2:$Y$5000,11,0)),0,(VLOOKUP(U1570,'ITWR Dump'!$A$2:$Y$5000,11,0)))</f>
        <v>0</v>
      </c>
      <c r="AG1570" s="11">
        <f>IF(ISERROR(VLOOKUP(U1570,'ITWR Dump'!$A$2:$Y$5000,2,0)),0,(VLOOKUP(U1570,'ITWR Dump'!$A$2:$Y$5000,2,0)))</f>
        <v>0</v>
      </c>
      <c r="AH1570" s="11">
        <f>IF(ISERROR(VLOOKUP(U1570,'ITWR Dump'!$A$2:$Y$5000,14,0)),0,(VLOOKUP(U1570,'ITWR Dump'!$A$2:$Y$5000,14,0)))</f>
        <v>0</v>
      </c>
      <c r="AI1570" s="11" t="str">
        <f t="shared" si="678"/>
        <v>01-Maintenance Offshore</v>
      </c>
      <c r="AJ1570" s="11" t="str">
        <f t="shared" si="679"/>
        <v>Offshore</v>
      </c>
      <c r="AK1570" s="11" t="str">
        <f>IF(ISERROR(VLOOKUP(A1570,'Team Data'!$C$2:$U$213,17,0)),0,(VLOOKUP(A1570,'Team Data'!$C$2:$U$213,17,0)))</f>
        <v>BI and RM</v>
      </c>
      <c r="AL1570" s="11" t="str">
        <f t="shared" si="680"/>
        <v>2017-04-24</v>
      </c>
      <c r="AM1570" s="11">
        <f>IF(ISERROR(VLOOKUP(U1570,'ITWR Dump'!$A$2:$Y$5000,16,0)),0,(VLOOKUP(U1570,'ITWR Dump'!$A$2:$Y$5000,16,0)))</f>
        <v>0</v>
      </c>
      <c r="AN1570" s="11">
        <f>IF(ISERROR(VLOOKUP(U1570,'ITWR Dump'!$A$2:$Y$5000,18,0)),0,(VLOOKUP(U1570,'ITWR Dump'!$A$2:$Y$5000,18,0)))</f>
        <v>0</v>
      </c>
      <c r="AO1570" s="11">
        <f>IF(ISERROR(VLOOKUP(U1570,'ITWR Dump'!$A$2:$Y$5000,25,0)),0,(VLOOKUP('ILC Report'!U1570,'ITWR Dump'!$A$2:$Y$5000,25,0)))</f>
        <v>0</v>
      </c>
      <c r="AP1570" s="11">
        <f t="shared" si="681"/>
        <v>0</v>
      </c>
      <c r="AQ1570" s="26">
        <f t="shared" si="682"/>
        <v>0</v>
      </c>
      <c r="AR1570" s="26">
        <f t="shared" si="683"/>
        <v>0</v>
      </c>
      <c r="AS1570" s="26">
        <f t="shared" si="684"/>
        <v>0</v>
      </c>
      <c r="AT1570" s="26">
        <f t="shared" si="685"/>
        <v>0</v>
      </c>
      <c r="AU1570" s="26">
        <f t="shared" si="686"/>
        <v>0</v>
      </c>
      <c r="AV1570" s="26">
        <f t="shared" si="687"/>
        <v>0</v>
      </c>
      <c r="AW1570" s="11" t="s">
        <v>653</v>
      </c>
      <c r="AX1570" s="11" t="str">
        <f>VLOOKUP(L1570,Group!$A$2:$B$1000,2,0)</f>
        <v>Maintenance</v>
      </c>
      <c r="AY1570" s="11">
        <f>IF(ISERROR(VLOOKUP(U1570,'ITWR Dump'!$A$2:$Y$5000,15,0)),0,(VLOOKUP('ILC Report'!U1570,'ITWR Dump'!$A$2:$Y$5000,15,0)))</f>
        <v>0</v>
      </c>
      <c r="AZ1570" s="11" t="str">
        <f t="shared" si="688"/>
        <v>No</v>
      </c>
      <c r="BA1570" s="11" t="str">
        <f t="shared" si="689"/>
        <v>BKI</v>
      </c>
      <c r="BB1570" s="11" t="str">
        <f t="shared" si="690"/>
        <v>MN</v>
      </c>
      <c r="BC1570" s="11" t="str">
        <f t="shared" si="691"/>
        <v>No</v>
      </c>
    </row>
    <row r="1571" spans="1:55" x14ac:dyDescent="0.3">
      <c r="A1571" s="11" t="s">
        <v>698</v>
      </c>
      <c r="B1571" s="11" t="s">
        <v>1890</v>
      </c>
      <c r="C1571" s="11" t="s">
        <v>617</v>
      </c>
      <c r="D1571" s="11" t="s">
        <v>2707</v>
      </c>
      <c r="E1571" s="38" t="s">
        <v>2904</v>
      </c>
      <c r="F1571" s="11">
        <v>2</v>
      </c>
      <c r="G1571" s="40" t="s">
        <v>218</v>
      </c>
      <c r="H1571" s="11" t="str">
        <f t="shared" si="673"/>
        <v>Regular</v>
      </c>
      <c r="I1571" s="11" t="str">
        <f t="shared" si="665"/>
        <v>INDIA</v>
      </c>
      <c r="J1571" s="11" t="str">
        <f>IF(ISERROR(VLOOKUP(C1571,'WI Vs ASM'!$B$2:$E$1000,4,0)),0,(VLOOKUP(C1571,'WI Vs ASM'!$B$2:$E$1000,4,0)))</f>
        <v>Offshore</v>
      </c>
      <c r="K1571" s="11" t="str">
        <f>IF(ISERROR(VLOOKUP(C1571,'WI Vs ASM'!$B$2:$F$1000,5,0)),0,(VLOOKUP(C1571,'WI Vs ASM'!$B$2:$F$1000,5,0)))</f>
        <v>01-Fixed Price</v>
      </c>
      <c r="L1571" s="11" t="str">
        <f>IF(ISERROR(VLOOKUP(C1571,'WI Vs ASM'!$B$2:$D$1000,3,0)),0,(VLOOKUP(C1571,'WI Vs ASM'!$B$2:$D$1000,3,0)))</f>
        <v>01-Maintenance Offshore</v>
      </c>
      <c r="M1571" s="11" t="str">
        <f>IF(ISERROR(VLOOKUP(C1571,'WI Vs ASM'!$B$2:$I$1000,8,0)),0,(VLOOKUP(C1571,'WI Vs ASM'!$B$2:$I$1000,8,0)))</f>
        <v>Rahul Soman</v>
      </c>
      <c r="N1571" s="11" t="str">
        <f>IF(ISERROR(VLOOKUP(C1571,'WI Vs ASM'!$B$2:$G$1000,6,0)),0,(VLOOKUP(C1571,'WI Vs ASM'!$B$2:$G$1000,6,0)))</f>
        <v>Treasury</v>
      </c>
      <c r="O1571" s="11" t="str">
        <f>IF(ISERROR(VLOOKUP(C1571,'WI Vs ASM'!$B$2:$H$1000,7,0)),0,(VLOOKUP(C1571,'WI Vs ASM'!$B$2:$H$1000,7,0)))</f>
        <v>Central Functions</v>
      </c>
      <c r="P1571" s="11" t="str">
        <f t="shared" si="666"/>
        <v>May-17</v>
      </c>
      <c r="Q1571" s="11" t="str">
        <f t="shared" si="667"/>
        <v>Q2</v>
      </c>
      <c r="R1571" s="11" t="str">
        <f>IF(ISERROR(VLOOKUP(C1571,'WI Vs ASM'!$B$2:$J$1000,9,0)),0,(VLOOKUP(C1571,'WI Vs ASM'!$B$2:$J$1000,9,0)))</f>
        <v>Jyothi Pai</v>
      </c>
      <c r="S1571" s="11" t="str">
        <f>IF(ISERROR(VLOOKUP(C1571,'WI Vs ASM'!$B$2:$K$1000,10,0)),0,(VLOOKUP(C1571,'WI Vs ASM'!$B$2:$K$1000,10,0)))</f>
        <v>Linda J. Richardson</v>
      </c>
      <c r="T1571" s="11" t="str">
        <f>IF(ISERROR(VLOOKUP(C1571,'WI Vs ASM'!$B$2:$L$1000,11,0)),0,(VLOOKUP(C1571,'WI Vs ASM'!$B$2:$L$1000,11,0)))</f>
        <v>Crystal Romano</v>
      </c>
      <c r="U1571" s="11" t="e">
        <f t="shared" si="674"/>
        <v>#VALUE!</v>
      </c>
      <c r="V1571" s="11" t="str">
        <f t="shared" si="668"/>
        <v>No</v>
      </c>
      <c r="W1571" s="11" t="str">
        <f t="shared" si="669"/>
        <v>Yes</v>
      </c>
      <c r="X1571" s="11" t="str">
        <f t="shared" si="670"/>
        <v>No</v>
      </c>
      <c r="Y1571" s="11" t="str">
        <f t="shared" si="671"/>
        <v>No</v>
      </c>
      <c r="Z1571" s="11" t="str">
        <f t="shared" si="672"/>
        <v>No</v>
      </c>
      <c r="AA1571" s="11" t="str">
        <f t="shared" si="675"/>
        <v>No</v>
      </c>
      <c r="AB1571" s="11">
        <f>IF(ISERROR(VLOOKUP(U1571,'ITWR Dump'!$A$2:$Y$5000,24,0)),0,(VLOOKUP('ILC Report'!U1571,'ITWR Dump'!$A$2:$Y$5000,24,0)))</f>
        <v>0</v>
      </c>
      <c r="AC1571" s="11" t="str">
        <f t="shared" si="676"/>
        <v>No</v>
      </c>
      <c r="AD1571" s="11" t="str">
        <f t="shared" si="677"/>
        <v/>
      </c>
      <c r="AE1571" s="11">
        <f>IF(ISERROR(VLOOKUP(U1571,'ITWR Dump'!$A$2:$Y$5000,13,0)),0,(VLOOKUP(U1571,'ITWR Dump'!$A$2:$Y$5000,13,0)))</f>
        <v>0</v>
      </c>
      <c r="AF1571" s="11">
        <f>IF(ISERROR(VLOOKUP(U1571,'ITWR Dump'!$A$2:$Y$5000,11,0)),0,(VLOOKUP(U1571,'ITWR Dump'!$A$2:$Y$5000,11,0)))</f>
        <v>0</v>
      </c>
      <c r="AG1571" s="11">
        <f>IF(ISERROR(VLOOKUP(U1571,'ITWR Dump'!$A$2:$Y$5000,2,0)),0,(VLOOKUP(U1571,'ITWR Dump'!$A$2:$Y$5000,2,0)))</f>
        <v>0</v>
      </c>
      <c r="AH1571" s="11">
        <f>IF(ISERROR(VLOOKUP(U1571,'ITWR Dump'!$A$2:$Y$5000,14,0)),0,(VLOOKUP(U1571,'ITWR Dump'!$A$2:$Y$5000,14,0)))</f>
        <v>0</v>
      </c>
      <c r="AI1571" s="11" t="str">
        <f t="shared" si="678"/>
        <v>01-Maintenance Offshore</v>
      </c>
      <c r="AJ1571" s="11" t="str">
        <f t="shared" si="679"/>
        <v>Offshore</v>
      </c>
      <c r="AK1571" s="11" t="str">
        <f>IF(ISERROR(VLOOKUP(A1571,'Team Data'!$C$2:$U$213,17,0)),0,(VLOOKUP(A1571,'Team Data'!$C$2:$U$213,17,0)))</f>
        <v>BI and RM</v>
      </c>
      <c r="AL1571" s="11" t="str">
        <f t="shared" si="680"/>
        <v>2017-04-24</v>
      </c>
      <c r="AM1571" s="11">
        <f>IF(ISERROR(VLOOKUP(U1571,'ITWR Dump'!$A$2:$Y$5000,16,0)),0,(VLOOKUP(U1571,'ITWR Dump'!$A$2:$Y$5000,16,0)))</f>
        <v>0</v>
      </c>
      <c r="AN1571" s="11">
        <f>IF(ISERROR(VLOOKUP(U1571,'ITWR Dump'!$A$2:$Y$5000,18,0)),0,(VLOOKUP(U1571,'ITWR Dump'!$A$2:$Y$5000,18,0)))</f>
        <v>0</v>
      </c>
      <c r="AO1571" s="11">
        <f>IF(ISERROR(VLOOKUP(U1571,'ITWR Dump'!$A$2:$Y$5000,25,0)),0,(VLOOKUP('ILC Report'!U1571,'ITWR Dump'!$A$2:$Y$5000,25,0)))</f>
        <v>0</v>
      </c>
      <c r="AP1571" s="11">
        <f t="shared" si="681"/>
        <v>0</v>
      </c>
      <c r="AQ1571" s="26">
        <f t="shared" si="682"/>
        <v>0</v>
      </c>
      <c r="AR1571" s="26">
        <f t="shared" si="683"/>
        <v>0</v>
      </c>
      <c r="AS1571" s="26">
        <f t="shared" si="684"/>
        <v>0</v>
      </c>
      <c r="AT1571" s="26">
        <f t="shared" si="685"/>
        <v>0</v>
      </c>
      <c r="AU1571" s="26">
        <f t="shared" si="686"/>
        <v>0</v>
      </c>
      <c r="AV1571" s="26">
        <f t="shared" si="687"/>
        <v>0</v>
      </c>
      <c r="AW1571" s="11" t="s">
        <v>653</v>
      </c>
      <c r="AX1571" s="11" t="str">
        <f>VLOOKUP(L1571,Group!$A$2:$B$1000,2,0)</f>
        <v>Maintenance</v>
      </c>
      <c r="AY1571" s="11">
        <f>IF(ISERROR(VLOOKUP(U1571,'ITWR Dump'!$A$2:$Y$5000,15,0)),0,(VLOOKUP('ILC Report'!U1571,'ITWR Dump'!$A$2:$Y$5000,15,0)))</f>
        <v>0</v>
      </c>
      <c r="AZ1571" s="11" t="str">
        <f t="shared" si="688"/>
        <v>No</v>
      </c>
      <c r="BA1571" s="11" t="str">
        <f t="shared" si="689"/>
        <v>BKI</v>
      </c>
      <c r="BB1571" s="11" t="str">
        <f t="shared" si="690"/>
        <v>MN</v>
      </c>
      <c r="BC1571" s="11" t="str">
        <f t="shared" si="691"/>
        <v>No</v>
      </c>
    </row>
    <row r="1572" spans="1:55" x14ac:dyDescent="0.3">
      <c r="A1572" s="11" t="s">
        <v>698</v>
      </c>
      <c r="B1572" s="11" t="s">
        <v>1890</v>
      </c>
      <c r="C1572" s="11" t="s">
        <v>598</v>
      </c>
      <c r="D1572" s="11" t="s">
        <v>2715</v>
      </c>
      <c r="E1572" s="38" t="s">
        <v>2904</v>
      </c>
      <c r="F1572" s="11">
        <v>5</v>
      </c>
      <c r="G1572" s="40" t="s">
        <v>218</v>
      </c>
      <c r="H1572" s="11" t="str">
        <f t="shared" si="673"/>
        <v>Regular</v>
      </c>
      <c r="I1572" s="11" t="str">
        <f t="shared" si="665"/>
        <v>INDIA</v>
      </c>
      <c r="J1572" s="11" t="str">
        <f>IF(ISERROR(VLOOKUP(C1572,'WI Vs ASM'!$B$2:$E$1000,4,0)),0,(VLOOKUP(C1572,'WI Vs ASM'!$B$2:$E$1000,4,0)))</f>
        <v>Offshore</v>
      </c>
      <c r="K1572" s="11" t="str">
        <f>IF(ISERROR(VLOOKUP(C1572,'WI Vs ASM'!$B$2:$F$1000,5,0)),0,(VLOOKUP(C1572,'WI Vs ASM'!$B$2:$F$1000,5,0)))</f>
        <v>01-Fixed Price</v>
      </c>
      <c r="L1572" s="11" t="str">
        <f>IF(ISERROR(VLOOKUP(C1572,'WI Vs ASM'!$B$2:$D$1000,3,0)),0,(VLOOKUP(C1572,'WI Vs ASM'!$B$2:$D$1000,3,0)))</f>
        <v>01-Maintenance Offshore</v>
      </c>
      <c r="M1572" s="11" t="str">
        <f>IF(ISERROR(VLOOKUP(C1572,'WI Vs ASM'!$B$2:$I$1000,8,0)),0,(VLOOKUP(C1572,'WI Vs ASM'!$B$2:$I$1000,8,0)))</f>
        <v>Rahul Soman</v>
      </c>
      <c r="N1572" s="11" t="str">
        <f>IF(ISERROR(VLOOKUP(C1572,'WI Vs ASM'!$B$2:$G$1000,6,0)),0,(VLOOKUP(C1572,'WI Vs ASM'!$B$2:$G$1000,6,0)))</f>
        <v>Security &amp; IAM</v>
      </c>
      <c r="O1572" s="11" t="str">
        <f>IF(ISERROR(VLOOKUP(C1572,'WI Vs ASM'!$B$2:$H$1000,7,0)),0,(VLOOKUP(C1572,'WI Vs ASM'!$B$2:$H$1000,7,0)))</f>
        <v>Security &amp; IAM</v>
      </c>
      <c r="P1572" s="11" t="str">
        <f t="shared" si="666"/>
        <v>May-17</v>
      </c>
      <c r="Q1572" s="11" t="str">
        <f t="shared" si="667"/>
        <v>Q2</v>
      </c>
      <c r="R1572" s="11" t="str">
        <f>IF(ISERROR(VLOOKUP(C1572,'WI Vs ASM'!$B$2:$J$1000,9,0)),0,(VLOOKUP(C1572,'WI Vs ASM'!$B$2:$J$1000,9,0)))</f>
        <v>Jyothi Pai</v>
      </c>
      <c r="S1572" s="11" t="str">
        <f>IF(ISERROR(VLOOKUP(C1572,'WI Vs ASM'!$B$2:$K$1000,10,0)),0,(VLOOKUP(C1572,'WI Vs ASM'!$B$2:$K$1000,10,0)))</f>
        <v>Melody J Pereira</v>
      </c>
      <c r="T1572" s="11" t="str">
        <f>IF(ISERROR(VLOOKUP(C1572,'WI Vs ASM'!$B$2:$L$1000,11,0)),0,(VLOOKUP(C1572,'WI Vs ASM'!$B$2:$L$1000,11,0)))</f>
        <v>Melody J Pereira</v>
      </c>
      <c r="U1572" s="11" t="str">
        <f t="shared" si="674"/>
        <v>WR635912</v>
      </c>
      <c r="V1572" s="11" t="str">
        <f t="shared" si="668"/>
        <v>No</v>
      </c>
      <c r="W1572" s="11" t="str">
        <f t="shared" si="669"/>
        <v>Yes</v>
      </c>
      <c r="X1572" s="11" t="str">
        <f t="shared" si="670"/>
        <v>No</v>
      </c>
      <c r="Y1572" s="11" t="str">
        <f t="shared" si="671"/>
        <v>No</v>
      </c>
      <c r="Z1572" s="11" t="str">
        <f t="shared" si="672"/>
        <v>No</v>
      </c>
      <c r="AA1572" s="11" t="str">
        <f t="shared" si="675"/>
        <v>No</v>
      </c>
      <c r="AB1572" s="11">
        <f>IF(ISERROR(VLOOKUP(U1572,'ITWR Dump'!$A$2:$Y$5000,24,0)),0,(VLOOKUP('ILC Report'!U1572,'ITWR Dump'!$A$2:$Y$5000,24,0)))</f>
        <v>0</v>
      </c>
      <c r="AC1572" s="11" t="str">
        <f t="shared" si="676"/>
        <v>No</v>
      </c>
      <c r="AD1572" s="11" t="str">
        <f t="shared" si="677"/>
        <v/>
      </c>
      <c r="AE1572" s="11">
        <f>IF(ISERROR(VLOOKUP(U1572,'ITWR Dump'!$A$2:$Y$5000,13,0)),0,(VLOOKUP(U1572,'ITWR Dump'!$A$2:$Y$5000,13,0)))</f>
        <v>0</v>
      </c>
      <c r="AF1572" s="11">
        <f>IF(ISERROR(VLOOKUP(U1572,'ITWR Dump'!$A$2:$Y$5000,11,0)),0,(VLOOKUP(U1572,'ITWR Dump'!$A$2:$Y$5000,11,0)))</f>
        <v>0</v>
      </c>
      <c r="AG1572" s="11">
        <f>IF(ISERROR(VLOOKUP(U1572,'ITWR Dump'!$A$2:$Y$5000,2,0)),0,(VLOOKUP(U1572,'ITWR Dump'!$A$2:$Y$5000,2,0)))</f>
        <v>0</v>
      </c>
      <c r="AH1572" s="11">
        <f>IF(ISERROR(VLOOKUP(U1572,'ITWR Dump'!$A$2:$Y$5000,14,0)),0,(VLOOKUP(U1572,'ITWR Dump'!$A$2:$Y$5000,14,0)))</f>
        <v>0</v>
      </c>
      <c r="AI1572" s="11" t="str">
        <f t="shared" si="678"/>
        <v>01-Maintenance Offshore</v>
      </c>
      <c r="AJ1572" s="11" t="str">
        <f t="shared" si="679"/>
        <v>Offshore</v>
      </c>
      <c r="AK1572" s="11" t="str">
        <f>IF(ISERROR(VLOOKUP(A1572,'Team Data'!$C$2:$U$213,17,0)),0,(VLOOKUP(A1572,'Team Data'!$C$2:$U$213,17,0)))</f>
        <v>BI and RM</v>
      </c>
      <c r="AL1572" s="11" t="str">
        <f t="shared" si="680"/>
        <v>2017-04-24</v>
      </c>
      <c r="AM1572" s="11">
        <f>IF(ISERROR(VLOOKUP(U1572,'ITWR Dump'!$A$2:$Y$5000,16,0)),0,(VLOOKUP(U1572,'ITWR Dump'!$A$2:$Y$5000,16,0)))</f>
        <v>0</v>
      </c>
      <c r="AN1572" s="11">
        <f>IF(ISERROR(VLOOKUP(U1572,'ITWR Dump'!$A$2:$Y$5000,18,0)),0,(VLOOKUP(U1572,'ITWR Dump'!$A$2:$Y$5000,18,0)))</f>
        <v>0</v>
      </c>
      <c r="AO1572" s="11">
        <f>IF(ISERROR(VLOOKUP(U1572,'ITWR Dump'!$A$2:$Y$5000,25,0)),0,(VLOOKUP('ILC Report'!U1572,'ITWR Dump'!$A$2:$Y$5000,25,0)))</f>
        <v>0</v>
      </c>
      <c r="AP1572" s="11">
        <f t="shared" si="681"/>
        <v>0</v>
      </c>
      <c r="AQ1572" s="26">
        <f t="shared" si="682"/>
        <v>0</v>
      </c>
      <c r="AR1572" s="26">
        <f t="shared" si="683"/>
        <v>0</v>
      </c>
      <c r="AS1572" s="26">
        <f t="shared" si="684"/>
        <v>0</v>
      </c>
      <c r="AT1572" s="26">
        <f t="shared" si="685"/>
        <v>0</v>
      </c>
      <c r="AU1572" s="26">
        <f t="shared" si="686"/>
        <v>0</v>
      </c>
      <c r="AV1572" s="26">
        <f t="shared" si="687"/>
        <v>0</v>
      </c>
      <c r="AW1572" s="11" t="s">
        <v>653</v>
      </c>
      <c r="AX1572" s="11" t="str">
        <f>VLOOKUP(L1572,Group!$A$2:$B$1000,2,0)</f>
        <v>Maintenance</v>
      </c>
      <c r="AY1572" s="11">
        <f>IF(ISERROR(VLOOKUP(U1572,'ITWR Dump'!$A$2:$Y$5000,15,0)),0,(VLOOKUP('ILC Report'!U1572,'ITWR Dump'!$A$2:$Y$5000,15,0)))</f>
        <v>0</v>
      </c>
      <c r="AZ1572" s="11" t="str">
        <f t="shared" si="688"/>
        <v>Yes</v>
      </c>
      <c r="BA1572" s="11" t="str">
        <f t="shared" si="689"/>
        <v>BKI</v>
      </c>
      <c r="BB1572" s="11" t="str">
        <f t="shared" si="690"/>
        <v>MN</v>
      </c>
      <c r="BC1572" s="11" t="str">
        <f t="shared" si="691"/>
        <v>No</v>
      </c>
    </row>
    <row r="1573" spans="1:55" x14ac:dyDescent="0.3">
      <c r="A1573" s="11" t="s">
        <v>698</v>
      </c>
      <c r="B1573" s="11" t="s">
        <v>1890</v>
      </c>
      <c r="C1573" s="11" t="s">
        <v>598</v>
      </c>
      <c r="D1573" s="11" t="s">
        <v>2716</v>
      </c>
      <c r="E1573" s="38" t="s">
        <v>2904</v>
      </c>
      <c r="F1573" s="11">
        <v>5</v>
      </c>
      <c r="G1573" s="40" t="s">
        <v>218</v>
      </c>
      <c r="H1573" s="11" t="str">
        <f t="shared" si="673"/>
        <v>Regular</v>
      </c>
      <c r="I1573" s="11" t="str">
        <f t="shared" si="665"/>
        <v>INDIA</v>
      </c>
      <c r="J1573" s="11" t="str">
        <f>IF(ISERROR(VLOOKUP(C1573,'WI Vs ASM'!$B$2:$E$1000,4,0)),0,(VLOOKUP(C1573,'WI Vs ASM'!$B$2:$E$1000,4,0)))</f>
        <v>Offshore</v>
      </c>
      <c r="K1573" s="11" t="str">
        <f>IF(ISERROR(VLOOKUP(C1573,'WI Vs ASM'!$B$2:$F$1000,5,0)),0,(VLOOKUP(C1573,'WI Vs ASM'!$B$2:$F$1000,5,0)))</f>
        <v>01-Fixed Price</v>
      </c>
      <c r="L1573" s="11" t="str">
        <f>IF(ISERROR(VLOOKUP(C1573,'WI Vs ASM'!$B$2:$D$1000,3,0)),0,(VLOOKUP(C1573,'WI Vs ASM'!$B$2:$D$1000,3,0)))</f>
        <v>01-Maintenance Offshore</v>
      </c>
      <c r="M1573" s="11" t="str">
        <f>IF(ISERROR(VLOOKUP(C1573,'WI Vs ASM'!$B$2:$I$1000,8,0)),0,(VLOOKUP(C1573,'WI Vs ASM'!$B$2:$I$1000,8,0)))</f>
        <v>Rahul Soman</v>
      </c>
      <c r="N1573" s="11" t="str">
        <f>IF(ISERROR(VLOOKUP(C1573,'WI Vs ASM'!$B$2:$G$1000,6,0)),0,(VLOOKUP(C1573,'WI Vs ASM'!$B$2:$G$1000,6,0)))</f>
        <v>Security &amp; IAM</v>
      </c>
      <c r="O1573" s="11" t="str">
        <f>IF(ISERROR(VLOOKUP(C1573,'WI Vs ASM'!$B$2:$H$1000,7,0)),0,(VLOOKUP(C1573,'WI Vs ASM'!$B$2:$H$1000,7,0)))</f>
        <v>Security &amp; IAM</v>
      </c>
      <c r="P1573" s="11" t="str">
        <f t="shared" si="666"/>
        <v>May-17</v>
      </c>
      <c r="Q1573" s="11" t="str">
        <f t="shared" si="667"/>
        <v>Q2</v>
      </c>
      <c r="R1573" s="11" t="str">
        <f>IF(ISERROR(VLOOKUP(C1573,'WI Vs ASM'!$B$2:$J$1000,9,0)),0,(VLOOKUP(C1573,'WI Vs ASM'!$B$2:$J$1000,9,0)))</f>
        <v>Jyothi Pai</v>
      </c>
      <c r="S1573" s="11" t="str">
        <f>IF(ISERROR(VLOOKUP(C1573,'WI Vs ASM'!$B$2:$K$1000,10,0)),0,(VLOOKUP(C1573,'WI Vs ASM'!$B$2:$K$1000,10,0)))</f>
        <v>Melody J Pereira</v>
      </c>
      <c r="T1573" s="11" t="str">
        <f>IF(ISERROR(VLOOKUP(C1573,'WI Vs ASM'!$B$2:$L$1000,11,0)),0,(VLOOKUP(C1573,'WI Vs ASM'!$B$2:$L$1000,11,0)))</f>
        <v>Melody J Pereira</v>
      </c>
      <c r="U1573" s="11" t="str">
        <f t="shared" si="674"/>
        <v>WR736085</v>
      </c>
      <c r="V1573" s="11" t="str">
        <f t="shared" si="668"/>
        <v>No</v>
      </c>
      <c r="W1573" s="11" t="str">
        <f t="shared" si="669"/>
        <v>Yes</v>
      </c>
      <c r="X1573" s="11" t="str">
        <f t="shared" si="670"/>
        <v>No</v>
      </c>
      <c r="Y1573" s="11" t="str">
        <f t="shared" si="671"/>
        <v>No</v>
      </c>
      <c r="Z1573" s="11" t="str">
        <f t="shared" si="672"/>
        <v>No</v>
      </c>
      <c r="AA1573" s="11" t="str">
        <f t="shared" si="675"/>
        <v>No</v>
      </c>
      <c r="AB1573" s="11">
        <f>IF(ISERROR(VLOOKUP(U1573,'ITWR Dump'!$A$2:$Y$5000,24,0)),0,(VLOOKUP('ILC Report'!U1573,'ITWR Dump'!$A$2:$Y$5000,24,0)))</f>
        <v>0</v>
      </c>
      <c r="AC1573" s="11" t="str">
        <f t="shared" si="676"/>
        <v>No</v>
      </c>
      <c r="AD1573" s="11" t="str">
        <f t="shared" si="677"/>
        <v/>
      </c>
      <c r="AE1573" s="11">
        <f>IF(ISERROR(VLOOKUP(U1573,'ITWR Dump'!$A$2:$Y$5000,13,0)),0,(VLOOKUP(U1573,'ITWR Dump'!$A$2:$Y$5000,13,0)))</f>
        <v>0</v>
      </c>
      <c r="AF1573" s="11">
        <f>IF(ISERROR(VLOOKUP(U1573,'ITWR Dump'!$A$2:$Y$5000,11,0)),0,(VLOOKUP(U1573,'ITWR Dump'!$A$2:$Y$5000,11,0)))</f>
        <v>0</v>
      </c>
      <c r="AG1573" s="11">
        <f>IF(ISERROR(VLOOKUP(U1573,'ITWR Dump'!$A$2:$Y$5000,2,0)),0,(VLOOKUP(U1573,'ITWR Dump'!$A$2:$Y$5000,2,0)))</f>
        <v>0</v>
      </c>
      <c r="AH1573" s="11">
        <f>IF(ISERROR(VLOOKUP(U1573,'ITWR Dump'!$A$2:$Y$5000,14,0)),0,(VLOOKUP(U1573,'ITWR Dump'!$A$2:$Y$5000,14,0)))</f>
        <v>0</v>
      </c>
      <c r="AI1573" s="11" t="str">
        <f t="shared" si="678"/>
        <v>01-Maintenance Offshore</v>
      </c>
      <c r="AJ1573" s="11" t="str">
        <f t="shared" si="679"/>
        <v>Offshore</v>
      </c>
      <c r="AK1573" s="11" t="str">
        <f>IF(ISERROR(VLOOKUP(A1573,'Team Data'!$C$2:$U$213,17,0)),0,(VLOOKUP(A1573,'Team Data'!$C$2:$U$213,17,0)))</f>
        <v>BI and RM</v>
      </c>
      <c r="AL1573" s="11" t="str">
        <f t="shared" si="680"/>
        <v>2017-04-24</v>
      </c>
      <c r="AM1573" s="11">
        <f>IF(ISERROR(VLOOKUP(U1573,'ITWR Dump'!$A$2:$Y$5000,16,0)),0,(VLOOKUP(U1573,'ITWR Dump'!$A$2:$Y$5000,16,0)))</f>
        <v>0</v>
      </c>
      <c r="AN1573" s="11">
        <f>IF(ISERROR(VLOOKUP(U1573,'ITWR Dump'!$A$2:$Y$5000,18,0)),0,(VLOOKUP(U1573,'ITWR Dump'!$A$2:$Y$5000,18,0)))</f>
        <v>0</v>
      </c>
      <c r="AO1573" s="11">
        <f>IF(ISERROR(VLOOKUP(U1573,'ITWR Dump'!$A$2:$Y$5000,25,0)),0,(VLOOKUP('ILC Report'!U1573,'ITWR Dump'!$A$2:$Y$5000,25,0)))</f>
        <v>0</v>
      </c>
      <c r="AP1573" s="11">
        <f t="shared" si="681"/>
        <v>0</v>
      </c>
      <c r="AQ1573" s="26">
        <f t="shared" si="682"/>
        <v>0</v>
      </c>
      <c r="AR1573" s="26">
        <f t="shared" si="683"/>
        <v>0</v>
      </c>
      <c r="AS1573" s="26">
        <f t="shared" si="684"/>
        <v>0</v>
      </c>
      <c r="AT1573" s="26">
        <f t="shared" si="685"/>
        <v>0</v>
      </c>
      <c r="AU1573" s="26">
        <f t="shared" si="686"/>
        <v>0</v>
      </c>
      <c r="AV1573" s="26">
        <f t="shared" si="687"/>
        <v>0</v>
      </c>
      <c r="AW1573" s="11" t="s">
        <v>653</v>
      </c>
      <c r="AX1573" s="11" t="str">
        <f>VLOOKUP(L1573,Group!$A$2:$B$1000,2,0)</f>
        <v>Maintenance</v>
      </c>
      <c r="AY1573" s="11">
        <f>IF(ISERROR(VLOOKUP(U1573,'ITWR Dump'!$A$2:$Y$5000,15,0)),0,(VLOOKUP('ILC Report'!U1573,'ITWR Dump'!$A$2:$Y$5000,15,0)))</f>
        <v>0</v>
      </c>
      <c r="AZ1573" s="11" t="str">
        <f t="shared" si="688"/>
        <v>Yes</v>
      </c>
      <c r="BA1573" s="11" t="str">
        <f t="shared" si="689"/>
        <v>BKI</v>
      </c>
      <c r="BB1573" s="11" t="str">
        <f t="shared" si="690"/>
        <v>MN</v>
      </c>
      <c r="BC1573" s="11" t="str">
        <f t="shared" si="691"/>
        <v>No</v>
      </c>
    </row>
    <row r="1574" spans="1:55" x14ac:dyDescent="0.3">
      <c r="A1574" s="11" t="s">
        <v>698</v>
      </c>
      <c r="B1574" s="11" t="s">
        <v>1890</v>
      </c>
      <c r="C1574" s="11" t="s">
        <v>598</v>
      </c>
      <c r="D1574" s="11" t="s">
        <v>2713</v>
      </c>
      <c r="E1574" s="38" t="s">
        <v>2904</v>
      </c>
      <c r="F1574" s="11">
        <v>20</v>
      </c>
      <c r="G1574" s="40" t="s">
        <v>218</v>
      </c>
      <c r="H1574" s="11" t="str">
        <f t="shared" si="673"/>
        <v>Regular</v>
      </c>
      <c r="I1574" s="11" t="str">
        <f t="shared" si="665"/>
        <v>INDIA</v>
      </c>
      <c r="J1574" s="11" t="str">
        <f>IF(ISERROR(VLOOKUP(C1574,'WI Vs ASM'!$B$2:$E$1000,4,0)),0,(VLOOKUP(C1574,'WI Vs ASM'!$B$2:$E$1000,4,0)))</f>
        <v>Offshore</v>
      </c>
      <c r="K1574" s="11" t="str">
        <f>IF(ISERROR(VLOOKUP(C1574,'WI Vs ASM'!$B$2:$F$1000,5,0)),0,(VLOOKUP(C1574,'WI Vs ASM'!$B$2:$F$1000,5,0)))</f>
        <v>01-Fixed Price</v>
      </c>
      <c r="L1574" s="11" t="str">
        <f>IF(ISERROR(VLOOKUP(C1574,'WI Vs ASM'!$B$2:$D$1000,3,0)),0,(VLOOKUP(C1574,'WI Vs ASM'!$B$2:$D$1000,3,0)))</f>
        <v>01-Maintenance Offshore</v>
      </c>
      <c r="M1574" s="11" t="str">
        <f>IF(ISERROR(VLOOKUP(C1574,'WI Vs ASM'!$B$2:$I$1000,8,0)),0,(VLOOKUP(C1574,'WI Vs ASM'!$B$2:$I$1000,8,0)))</f>
        <v>Rahul Soman</v>
      </c>
      <c r="N1574" s="11" t="str">
        <f>IF(ISERROR(VLOOKUP(C1574,'WI Vs ASM'!$B$2:$G$1000,6,0)),0,(VLOOKUP(C1574,'WI Vs ASM'!$B$2:$G$1000,6,0)))</f>
        <v>Security &amp; IAM</v>
      </c>
      <c r="O1574" s="11" t="str">
        <f>IF(ISERROR(VLOOKUP(C1574,'WI Vs ASM'!$B$2:$H$1000,7,0)),0,(VLOOKUP(C1574,'WI Vs ASM'!$B$2:$H$1000,7,0)))</f>
        <v>Security &amp; IAM</v>
      </c>
      <c r="P1574" s="11" t="str">
        <f t="shared" si="666"/>
        <v>May-17</v>
      </c>
      <c r="Q1574" s="11" t="str">
        <f t="shared" si="667"/>
        <v>Q2</v>
      </c>
      <c r="R1574" s="11" t="str">
        <f>IF(ISERROR(VLOOKUP(C1574,'WI Vs ASM'!$B$2:$J$1000,9,0)),0,(VLOOKUP(C1574,'WI Vs ASM'!$B$2:$J$1000,9,0)))</f>
        <v>Jyothi Pai</v>
      </c>
      <c r="S1574" s="11" t="str">
        <f>IF(ISERROR(VLOOKUP(C1574,'WI Vs ASM'!$B$2:$K$1000,10,0)),0,(VLOOKUP(C1574,'WI Vs ASM'!$B$2:$K$1000,10,0)))</f>
        <v>Melody J Pereira</v>
      </c>
      <c r="T1574" s="11" t="str">
        <f>IF(ISERROR(VLOOKUP(C1574,'WI Vs ASM'!$B$2:$L$1000,11,0)),0,(VLOOKUP(C1574,'WI Vs ASM'!$B$2:$L$1000,11,0)))</f>
        <v>Melody J Pereira</v>
      </c>
      <c r="U1574" s="11" t="str">
        <f t="shared" si="674"/>
        <v>WR736191</v>
      </c>
      <c r="V1574" s="11" t="str">
        <f t="shared" si="668"/>
        <v>No</v>
      </c>
      <c r="W1574" s="11" t="str">
        <f t="shared" si="669"/>
        <v>Yes</v>
      </c>
      <c r="X1574" s="11" t="str">
        <f t="shared" si="670"/>
        <v>No</v>
      </c>
      <c r="Y1574" s="11" t="str">
        <f t="shared" si="671"/>
        <v>No</v>
      </c>
      <c r="Z1574" s="11" t="str">
        <f t="shared" si="672"/>
        <v>No</v>
      </c>
      <c r="AA1574" s="11" t="str">
        <f t="shared" si="675"/>
        <v>No</v>
      </c>
      <c r="AB1574" s="11">
        <f>IF(ISERROR(VLOOKUP(U1574,'ITWR Dump'!$A$2:$Y$5000,24,0)),0,(VLOOKUP('ILC Report'!U1574,'ITWR Dump'!$A$2:$Y$5000,24,0)))</f>
        <v>0</v>
      </c>
      <c r="AC1574" s="11" t="str">
        <f t="shared" si="676"/>
        <v>No</v>
      </c>
      <c r="AD1574" s="11" t="str">
        <f t="shared" si="677"/>
        <v/>
      </c>
      <c r="AE1574" s="11">
        <f>IF(ISERROR(VLOOKUP(U1574,'ITWR Dump'!$A$2:$Y$5000,13,0)),0,(VLOOKUP(U1574,'ITWR Dump'!$A$2:$Y$5000,13,0)))</f>
        <v>0</v>
      </c>
      <c r="AF1574" s="11">
        <f>IF(ISERROR(VLOOKUP(U1574,'ITWR Dump'!$A$2:$Y$5000,11,0)),0,(VLOOKUP(U1574,'ITWR Dump'!$A$2:$Y$5000,11,0)))</f>
        <v>0</v>
      </c>
      <c r="AG1574" s="11">
        <f>IF(ISERROR(VLOOKUP(U1574,'ITWR Dump'!$A$2:$Y$5000,2,0)),0,(VLOOKUP(U1574,'ITWR Dump'!$A$2:$Y$5000,2,0)))</f>
        <v>0</v>
      </c>
      <c r="AH1574" s="11">
        <f>IF(ISERROR(VLOOKUP(U1574,'ITWR Dump'!$A$2:$Y$5000,14,0)),0,(VLOOKUP(U1574,'ITWR Dump'!$A$2:$Y$5000,14,0)))</f>
        <v>0</v>
      </c>
      <c r="AI1574" s="11" t="str">
        <f t="shared" si="678"/>
        <v>01-Maintenance Offshore</v>
      </c>
      <c r="AJ1574" s="11" t="str">
        <f t="shared" si="679"/>
        <v>Offshore</v>
      </c>
      <c r="AK1574" s="11" t="str">
        <f>IF(ISERROR(VLOOKUP(A1574,'Team Data'!$C$2:$U$213,17,0)),0,(VLOOKUP(A1574,'Team Data'!$C$2:$U$213,17,0)))</f>
        <v>BI and RM</v>
      </c>
      <c r="AL1574" s="11" t="str">
        <f t="shared" si="680"/>
        <v>2017-04-24</v>
      </c>
      <c r="AM1574" s="11">
        <f>IF(ISERROR(VLOOKUP(U1574,'ITWR Dump'!$A$2:$Y$5000,16,0)),0,(VLOOKUP(U1574,'ITWR Dump'!$A$2:$Y$5000,16,0)))</f>
        <v>0</v>
      </c>
      <c r="AN1574" s="11">
        <f>IF(ISERROR(VLOOKUP(U1574,'ITWR Dump'!$A$2:$Y$5000,18,0)),0,(VLOOKUP(U1574,'ITWR Dump'!$A$2:$Y$5000,18,0)))</f>
        <v>0</v>
      </c>
      <c r="AO1574" s="11">
        <f>IF(ISERROR(VLOOKUP(U1574,'ITWR Dump'!$A$2:$Y$5000,25,0)),0,(VLOOKUP('ILC Report'!U1574,'ITWR Dump'!$A$2:$Y$5000,25,0)))</f>
        <v>0</v>
      </c>
      <c r="AP1574" s="11">
        <f t="shared" si="681"/>
        <v>0</v>
      </c>
      <c r="AQ1574" s="26">
        <f t="shared" si="682"/>
        <v>0</v>
      </c>
      <c r="AR1574" s="26">
        <f t="shared" si="683"/>
        <v>0</v>
      </c>
      <c r="AS1574" s="26">
        <f t="shared" si="684"/>
        <v>0</v>
      </c>
      <c r="AT1574" s="26">
        <f t="shared" si="685"/>
        <v>0</v>
      </c>
      <c r="AU1574" s="26">
        <f t="shared" si="686"/>
        <v>0</v>
      </c>
      <c r="AV1574" s="26">
        <f t="shared" si="687"/>
        <v>0</v>
      </c>
      <c r="AW1574" s="11" t="s">
        <v>653</v>
      </c>
      <c r="AX1574" s="11" t="str">
        <f>VLOOKUP(L1574,Group!$A$2:$B$1000,2,0)</f>
        <v>Maintenance</v>
      </c>
      <c r="AY1574" s="11">
        <f>IF(ISERROR(VLOOKUP(U1574,'ITWR Dump'!$A$2:$Y$5000,15,0)),0,(VLOOKUP('ILC Report'!U1574,'ITWR Dump'!$A$2:$Y$5000,15,0)))</f>
        <v>0</v>
      </c>
      <c r="AZ1574" s="11" t="str">
        <f t="shared" si="688"/>
        <v>Yes</v>
      </c>
      <c r="BA1574" s="11" t="str">
        <f t="shared" si="689"/>
        <v>BKI</v>
      </c>
      <c r="BB1574" s="11" t="str">
        <f t="shared" si="690"/>
        <v>MN</v>
      </c>
      <c r="BC1574" s="11" t="str">
        <f t="shared" si="691"/>
        <v>No</v>
      </c>
    </row>
    <row r="1575" spans="1:55" x14ac:dyDescent="0.3">
      <c r="A1575" s="11" t="s">
        <v>498</v>
      </c>
      <c r="B1575" s="11" t="s">
        <v>1891</v>
      </c>
      <c r="C1575" s="11" t="s">
        <v>1917</v>
      </c>
      <c r="D1575" s="11" t="s">
        <v>2276</v>
      </c>
      <c r="E1575" s="38" t="s">
        <v>652</v>
      </c>
      <c r="F1575" s="11">
        <v>45</v>
      </c>
      <c r="G1575" s="40" t="s">
        <v>218</v>
      </c>
      <c r="H1575" s="11" t="str">
        <f t="shared" si="673"/>
        <v>Regular</v>
      </c>
      <c r="I1575" s="11">
        <f t="shared" si="665"/>
        <v>0</v>
      </c>
      <c r="J1575" s="11">
        <f>IF(ISERROR(VLOOKUP(C1575,'WI Vs ASM'!$B$2:$E$1000,4,0)),0,(VLOOKUP(C1575,'WI Vs ASM'!$B$2:$E$1000,4,0)))</f>
        <v>0</v>
      </c>
      <c r="K1575" s="11">
        <f>IF(ISERROR(VLOOKUP(C1575,'WI Vs ASM'!$B$2:$F$1000,5,0)),0,(VLOOKUP(C1575,'WI Vs ASM'!$B$2:$F$1000,5,0)))</f>
        <v>0</v>
      </c>
      <c r="L1575" s="11">
        <f>IF(ISERROR(VLOOKUP(C1575,'WI Vs ASM'!$B$2:$D$1000,3,0)),0,(VLOOKUP(C1575,'WI Vs ASM'!$B$2:$D$1000,3,0)))</f>
        <v>0</v>
      </c>
      <c r="M1575" s="11">
        <f>IF(ISERROR(VLOOKUP(C1575,'WI Vs ASM'!$B$2:$I$1000,8,0)),0,(VLOOKUP(C1575,'WI Vs ASM'!$B$2:$I$1000,8,0)))</f>
        <v>0</v>
      </c>
      <c r="N1575" s="11">
        <f>IF(ISERROR(VLOOKUP(C1575,'WI Vs ASM'!$B$2:$G$1000,6,0)),0,(VLOOKUP(C1575,'WI Vs ASM'!$B$2:$G$1000,6,0)))</f>
        <v>0</v>
      </c>
      <c r="O1575" s="11">
        <f>IF(ISERROR(VLOOKUP(C1575,'WI Vs ASM'!$B$2:$H$1000,7,0)),0,(VLOOKUP(C1575,'WI Vs ASM'!$B$2:$H$1000,7,0)))</f>
        <v>0</v>
      </c>
      <c r="P1575" s="11" t="str">
        <f t="shared" si="666"/>
        <v>Apr-17</v>
      </c>
      <c r="Q1575" s="11" t="str">
        <f t="shared" si="667"/>
        <v>Q2</v>
      </c>
      <c r="R1575" s="11">
        <f>IF(ISERROR(VLOOKUP(C1575,'WI Vs ASM'!$B$2:$J$1000,9,0)),0,(VLOOKUP(C1575,'WI Vs ASM'!$B$2:$J$1000,9,0)))</f>
        <v>0</v>
      </c>
      <c r="S1575" s="11">
        <f>IF(ISERROR(VLOOKUP(C1575,'WI Vs ASM'!$B$2:$K$1000,10,0)),0,(VLOOKUP(C1575,'WI Vs ASM'!$B$2:$K$1000,10,0)))</f>
        <v>0</v>
      </c>
      <c r="T1575" s="11">
        <f>IF(ISERROR(VLOOKUP(C1575,'WI Vs ASM'!$B$2:$L$1000,11,0)),0,(VLOOKUP(C1575,'WI Vs ASM'!$B$2:$L$1000,11,0)))</f>
        <v>0</v>
      </c>
      <c r="U1575" s="11" t="e">
        <f t="shared" si="674"/>
        <v>#VALUE!</v>
      </c>
      <c r="V1575" s="11" t="str">
        <f t="shared" si="668"/>
        <v>No</v>
      </c>
      <c r="W1575" s="11" t="str">
        <f t="shared" si="669"/>
        <v>Yes</v>
      </c>
      <c r="X1575" s="11" t="str">
        <f t="shared" si="670"/>
        <v>No</v>
      </c>
      <c r="Y1575" s="11" t="str">
        <f t="shared" si="671"/>
        <v>No</v>
      </c>
      <c r="Z1575" s="11" t="str">
        <f t="shared" si="672"/>
        <v>No</v>
      </c>
      <c r="AA1575" s="11" t="str">
        <f t="shared" si="675"/>
        <v>No</v>
      </c>
      <c r="AB1575" s="11">
        <f>IF(ISERROR(VLOOKUP(U1575,'ITWR Dump'!$A$2:$Y$5000,24,0)),0,(VLOOKUP('ILC Report'!U1575,'ITWR Dump'!$A$2:$Y$5000,24,0)))</f>
        <v>0</v>
      </c>
      <c r="AC1575" s="11" t="str">
        <f t="shared" si="676"/>
        <v>No</v>
      </c>
      <c r="AD1575" s="11" t="str">
        <f t="shared" si="677"/>
        <v/>
      </c>
      <c r="AE1575" s="11">
        <f>IF(ISERROR(VLOOKUP(U1575,'ITWR Dump'!$A$2:$Y$5000,13,0)),0,(VLOOKUP(U1575,'ITWR Dump'!$A$2:$Y$5000,13,0)))</f>
        <v>0</v>
      </c>
      <c r="AF1575" s="11">
        <f>IF(ISERROR(VLOOKUP(U1575,'ITWR Dump'!$A$2:$Y$5000,11,0)),0,(VLOOKUP(U1575,'ITWR Dump'!$A$2:$Y$5000,11,0)))</f>
        <v>0</v>
      </c>
      <c r="AG1575" s="11">
        <f>IF(ISERROR(VLOOKUP(U1575,'ITWR Dump'!$A$2:$Y$5000,2,0)),0,(VLOOKUP(U1575,'ITWR Dump'!$A$2:$Y$5000,2,0)))</f>
        <v>0</v>
      </c>
      <c r="AH1575" s="11">
        <f>IF(ISERROR(VLOOKUP(U1575,'ITWR Dump'!$A$2:$Y$5000,14,0)),0,(VLOOKUP(U1575,'ITWR Dump'!$A$2:$Y$5000,14,0)))</f>
        <v>0</v>
      </c>
      <c r="AI1575" s="11">
        <f t="shared" si="678"/>
        <v>0</v>
      </c>
      <c r="AJ1575" s="11">
        <f t="shared" si="679"/>
        <v>0</v>
      </c>
      <c r="AK1575" s="11" t="str">
        <f>IF(ISERROR(VLOOKUP(A1575,'Team Data'!$C$2:$U$213,17,0)),0,(VLOOKUP(A1575,'Team Data'!$C$2:$U$213,17,0)))</f>
        <v>Non-ADM Team</v>
      </c>
      <c r="AL1575" s="11" t="str">
        <f t="shared" si="680"/>
        <v>2017-04-24</v>
      </c>
      <c r="AM1575" s="11">
        <f>IF(ISERROR(VLOOKUP(U1575,'ITWR Dump'!$A$2:$Y$5000,16,0)),0,(VLOOKUP(U1575,'ITWR Dump'!$A$2:$Y$5000,16,0)))</f>
        <v>0</v>
      </c>
      <c r="AN1575" s="11">
        <f>IF(ISERROR(VLOOKUP(U1575,'ITWR Dump'!$A$2:$Y$5000,18,0)),0,(VLOOKUP(U1575,'ITWR Dump'!$A$2:$Y$5000,18,0)))</f>
        <v>0</v>
      </c>
      <c r="AO1575" s="11">
        <f>IF(ISERROR(VLOOKUP(U1575,'ITWR Dump'!$A$2:$Y$5000,25,0)),0,(VLOOKUP('ILC Report'!U1575,'ITWR Dump'!$A$2:$Y$5000,25,0)))</f>
        <v>0</v>
      </c>
      <c r="AP1575" s="11">
        <f t="shared" si="681"/>
        <v>0</v>
      </c>
      <c r="AQ1575" s="26">
        <f t="shared" si="682"/>
        <v>0</v>
      </c>
      <c r="AR1575" s="26">
        <f t="shared" si="683"/>
        <v>0</v>
      </c>
      <c r="AS1575" s="26">
        <f t="shared" si="684"/>
        <v>0</v>
      </c>
      <c r="AT1575" s="26">
        <f t="shared" si="685"/>
        <v>0</v>
      </c>
      <c r="AU1575" s="26">
        <f t="shared" si="686"/>
        <v>0</v>
      </c>
      <c r="AV1575" s="26">
        <f t="shared" si="687"/>
        <v>0</v>
      </c>
      <c r="AW1575" s="11" t="s">
        <v>653</v>
      </c>
      <c r="AX1575" s="11" t="e">
        <f>VLOOKUP(L1575,Group!$A$2:$B$1000,2,0)</f>
        <v>#N/A</v>
      </c>
      <c r="AY1575" s="11">
        <f>IF(ISERROR(VLOOKUP(U1575,'ITWR Dump'!$A$2:$Y$5000,15,0)),0,(VLOOKUP('ILC Report'!U1575,'ITWR Dump'!$A$2:$Y$5000,15,0)))</f>
        <v>0</v>
      </c>
      <c r="AZ1575" s="11" t="str">
        <f t="shared" si="688"/>
        <v>No</v>
      </c>
      <c r="BA1575" s="11" t="str">
        <f t="shared" si="689"/>
        <v>W4W</v>
      </c>
      <c r="BB1575" s="11" t="str">
        <f t="shared" si="690"/>
        <v>01</v>
      </c>
      <c r="BC1575" s="11" t="str">
        <f t="shared" si="691"/>
        <v>No</v>
      </c>
    </row>
    <row r="1576" spans="1:55" x14ac:dyDescent="0.3">
      <c r="A1576" s="11" t="s">
        <v>498</v>
      </c>
      <c r="B1576" s="11" t="s">
        <v>1891</v>
      </c>
      <c r="C1576" s="11" t="s">
        <v>1917</v>
      </c>
      <c r="D1576" s="11" t="s">
        <v>2276</v>
      </c>
      <c r="E1576" s="38" t="s">
        <v>2901</v>
      </c>
      <c r="F1576" s="11">
        <v>36</v>
      </c>
      <c r="G1576" s="40" t="s">
        <v>218</v>
      </c>
      <c r="H1576" s="11" t="str">
        <f t="shared" si="673"/>
        <v>Regular</v>
      </c>
      <c r="I1576" s="11">
        <f t="shared" si="665"/>
        <v>0</v>
      </c>
      <c r="J1576" s="11">
        <f>IF(ISERROR(VLOOKUP(C1576,'WI Vs ASM'!$B$2:$E$1000,4,0)),0,(VLOOKUP(C1576,'WI Vs ASM'!$B$2:$E$1000,4,0)))</f>
        <v>0</v>
      </c>
      <c r="K1576" s="11">
        <f>IF(ISERROR(VLOOKUP(C1576,'WI Vs ASM'!$B$2:$F$1000,5,0)),0,(VLOOKUP(C1576,'WI Vs ASM'!$B$2:$F$1000,5,0)))</f>
        <v>0</v>
      </c>
      <c r="L1576" s="11">
        <f>IF(ISERROR(VLOOKUP(C1576,'WI Vs ASM'!$B$2:$D$1000,3,0)),0,(VLOOKUP(C1576,'WI Vs ASM'!$B$2:$D$1000,3,0)))</f>
        <v>0</v>
      </c>
      <c r="M1576" s="11">
        <f>IF(ISERROR(VLOOKUP(C1576,'WI Vs ASM'!$B$2:$I$1000,8,0)),0,(VLOOKUP(C1576,'WI Vs ASM'!$B$2:$I$1000,8,0)))</f>
        <v>0</v>
      </c>
      <c r="N1576" s="11">
        <f>IF(ISERROR(VLOOKUP(C1576,'WI Vs ASM'!$B$2:$G$1000,6,0)),0,(VLOOKUP(C1576,'WI Vs ASM'!$B$2:$G$1000,6,0)))</f>
        <v>0</v>
      </c>
      <c r="O1576" s="11">
        <f>IF(ISERROR(VLOOKUP(C1576,'WI Vs ASM'!$B$2:$H$1000,7,0)),0,(VLOOKUP(C1576,'WI Vs ASM'!$B$2:$H$1000,7,0)))</f>
        <v>0</v>
      </c>
      <c r="P1576" s="11" t="str">
        <f t="shared" si="666"/>
        <v>May-17</v>
      </c>
      <c r="Q1576" s="11" t="str">
        <f t="shared" si="667"/>
        <v>Q2</v>
      </c>
      <c r="R1576" s="11">
        <f>IF(ISERROR(VLOOKUP(C1576,'WI Vs ASM'!$B$2:$J$1000,9,0)),0,(VLOOKUP(C1576,'WI Vs ASM'!$B$2:$J$1000,9,0)))</f>
        <v>0</v>
      </c>
      <c r="S1576" s="11">
        <f>IF(ISERROR(VLOOKUP(C1576,'WI Vs ASM'!$B$2:$K$1000,10,0)),0,(VLOOKUP(C1576,'WI Vs ASM'!$B$2:$K$1000,10,0)))</f>
        <v>0</v>
      </c>
      <c r="T1576" s="11">
        <f>IF(ISERROR(VLOOKUP(C1576,'WI Vs ASM'!$B$2:$L$1000,11,0)),0,(VLOOKUP(C1576,'WI Vs ASM'!$B$2:$L$1000,11,0)))</f>
        <v>0</v>
      </c>
      <c r="U1576" s="11" t="e">
        <f t="shared" si="674"/>
        <v>#VALUE!</v>
      </c>
      <c r="V1576" s="11" t="str">
        <f t="shared" si="668"/>
        <v>No</v>
      </c>
      <c r="W1576" s="11" t="str">
        <f t="shared" si="669"/>
        <v>Yes</v>
      </c>
      <c r="X1576" s="11" t="str">
        <f t="shared" si="670"/>
        <v>No</v>
      </c>
      <c r="Y1576" s="11" t="str">
        <f t="shared" si="671"/>
        <v>No</v>
      </c>
      <c r="Z1576" s="11" t="str">
        <f t="shared" si="672"/>
        <v>No</v>
      </c>
      <c r="AA1576" s="11" t="str">
        <f t="shared" si="675"/>
        <v>No</v>
      </c>
      <c r="AB1576" s="11">
        <f>IF(ISERROR(VLOOKUP(U1576,'ITWR Dump'!$A$2:$Y$5000,24,0)),0,(VLOOKUP('ILC Report'!U1576,'ITWR Dump'!$A$2:$Y$5000,24,0)))</f>
        <v>0</v>
      </c>
      <c r="AC1576" s="11" t="str">
        <f t="shared" si="676"/>
        <v>No</v>
      </c>
      <c r="AD1576" s="11" t="str">
        <f t="shared" si="677"/>
        <v/>
      </c>
      <c r="AE1576" s="11">
        <f>IF(ISERROR(VLOOKUP(U1576,'ITWR Dump'!$A$2:$Y$5000,13,0)),0,(VLOOKUP(U1576,'ITWR Dump'!$A$2:$Y$5000,13,0)))</f>
        <v>0</v>
      </c>
      <c r="AF1576" s="11">
        <f>IF(ISERROR(VLOOKUP(U1576,'ITWR Dump'!$A$2:$Y$5000,11,0)),0,(VLOOKUP(U1576,'ITWR Dump'!$A$2:$Y$5000,11,0)))</f>
        <v>0</v>
      </c>
      <c r="AG1576" s="11">
        <f>IF(ISERROR(VLOOKUP(U1576,'ITWR Dump'!$A$2:$Y$5000,2,0)),0,(VLOOKUP(U1576,'ITWR Dump'!$A$2:$Y$5000,2,0)))</f>
        <v>0</v>
      </c>
      <c r="AH1576" s="11">
        <f>IF(ISERROR(VLOOKUP(U1576,'ITWR Dump'!$A$2:$Y$5000,14,0)),0,(VLOOKUP(U1576,'ITWR Dump'!$A$2:$Y$5000,14,0)))</f>
        <v>0</v>
      </c>
      <c r="AI1576" s="11">
        <f t="shared" si="678"/>
        <v>0</v>
      </c>
      <c r="AJ1576" s="11">
        <f t="shared" si="679"/>
        <v>0</v>
      </c>
      <c r="AK1576" s="11" t="str">
        <f>IF(ISERROR(VLOOKUP(A1576,'Team Data'!$C$2:$U$213,17,0)),0,(VLOOKUP(A1576,'Team Data'!$C$2:$U$213,17,0)))</f>
        <v>Non-ADM Team</v>
      </c>
      <c r="AL1576" s="11" t="str">
        <f t="shared" si="680"/>
        <v>2017-04-24</v>
      </c>
      <c r="AM1576" s="11">
        <f>IF(ISERROR(VLOOKUP(U1576,'ITWR Dump'!$A$2:$Y$5000,16,0)),0,(VLOOKUP(U1576,'ITWR Dump'!$A$2:$Y$5000,16,0)))</f>
        <v>0</v>
      </c>
      <c r="AN1576" s="11">
        <f>IF(ISERROR(VLOOKUP(U1576,'ITWR Dump'!$A$2:$Y$5000,18,0)),0,(VLOOKUP(U1576,'ITWR Dump'!$A$2:$Y$5000,18,0)))</f>
        <v>0</v>
      </c>
      <c r="AO1576" s="11">
        <f>IF(ISERROR(VLOOKUP(U1576,'ITWR Dump'!$A$2:$Y$5000,25,0)),0,(VLOOKUP('ILC Report'!U1576,'ITWR Dump'!$A$2:$Y$5000,25,0)))</f>
        <v>0</v>
      </c>
      <c r="AP1576" s="11">
        <f t="shared" si="681"/>
        <v>0</v>
      </c>
      <c r="AQ1576" s="26">
        <f t="shared" si="682"/>
        <v>0</v>
      </c>
      <c r="AR1576" s="26">
        <f t="shared" si="683"/>
        <v>0</v>
      </c>
      <c r="AS1576" s="26">
        <f t="shared" si="684"/>
        <v>0</v>
      </c>
      <c r="AT1576" s="26">
        <f t="shared" si="685"/>
        <v>0</v>
      </c>
      <c r="AU1576" s="26">
        <f t="shared" si="686"/>
        <v>0</v>
      </c>
      <c r="AV1576" s="26">
        <f t="shared" si="687"/>
        <v>0</v>
      </c>
      <c r="AW1576" s="11" t="s">
        <v>653</v>
      </c>
      <c r="AX1576" s="11" t="e">
        <f>VLOOKUP(L1576,Group!$A$2:$B$1000,2,0)</f>
        <v>#N/A</v>
      </c>
      <c r="AY1576" s="11">
        <f>IF(ISERROR(VLOOKUP(U1576,'ITWR Dump'!$A$2:$Y$5000,15,0)),0,(VLOOKUP('ILC Report'!U1576,'ITWR Dump'!$A$2:$Y$5000,15,0)))</f>
        <v>0</v>
      </c>
      <c r="AZ1576" s="11" t="str">
        <f t="shared" si="688"/>
        <v>No</v>
      </c>
      <c r="BA1576" s="11" t="str">
        <f t="shared" si="689"/>
        <v>W4W</v>
      </c>
      <c r="BB1576" s="11" t="str">
        <f t="shared" si="690"/>
        <v>01</v>
      </c>
      <c r="BC1576" s="11" t="str">
        <f t="shared" si="691"/>
        <v>No</v>
      </c>
    </row>
    <row r="1577" spans="1:55" x14ac:dyDescent="0.3">
      <c r="A1577" s="11" t="s">
        <v>498</v>
      </c>
      <c r="B1577" s="11" t="s">
        <v>1891</v>
      </c>
      <c r="C1577" s="11" t="s">
        <v>1917</v>
      </c>
      <c r="D1577" s="11" t="s">
        <v>2276</v>
      </c>
      <c r="E1577" s="38" t="s">
        <v>2902</v>
      </c>
      <c r="F1577" s="11">
        <v>45</v>
      </c>
      <c r="G1577" s="40" t="s">
        <v>218</v>
      </c>
      <c r="H1577" s="11" t="str">
        <f t="shared" si="673"/>
        <v>Regular</v>
      </c>
      <c r="I1577" s="11">
        <f t="shared" si="665"/>
        <v>0</v>
      </c>
      <c r="J1577" s="11">
        <f>IF(ISERROR(VLOOKUP(C1577,'WI Vs ASM'!$B$2:$E$1000,4,0)),0,(VLOOKUP(C1577,'WI Vs ASM'!$B$2:$E$1000,4,0)))</f>
        <v>0</v>
      </c>
      <c r="K1577" s="11">
        <f>IF(ISERROR(VLOOKUP(C1577,'WI Vs ASM'!$B$2:$F$1000,5,0)),0,(VLOOKUP(C1577,'WI Vs ASM'!$B$2:$F$1000,5,0)))</f>
        <v>0</v>
      </c>
      <c r="L1577" s="11">
        <f>IF(ISERROR(VLOOKUP(C1577,'WI Vs ASM'!$B$2:$D$1000,3,0)),0,(VLOOKUP(C1577,'WI Vs ASM'!$B$2:$D$1000,3,0)))</f>
        <v>0</v>
      </c>
      <c r="M1577" s="11">
        <f>IF(ISERROR(VLOOKUP(C1577,'WI Vs ASM'!$B$2:$I$1000,8,0)),0,(VLOOKUP(C1577,'WI Vs ASM'!$B$2:$I$1000,8,0)))</f>
        <v>0</v>
      </c>
      <c r="N1577" s="11">
        <f>IF(ISERROR(VLOOKUP(C1577,'WI Vs ASM'!$B$2:$G$1000,6,0)),0,(VLOOKUP(C1577,'WI Vs ASM'!$B$2:$G$1000,6,0)))</f>
        <v>0</v>
      </c>
      <c r="O1577" s="11">
        <f>IF(ISERROR(VLOOKUP(C1577,'WI Vs ASM'!$B$2:$H$1000,7,0)),0,(VLOOKUP(C1577,'WI Vs ASM'!$B$2:$H$1000,7,0)))</f>
        <v>0</v>
      </c>
      <c r="P1577" s="11" t="str">
        <f t="shared" si="666"/>
        <v>May-17</v>
      </c>
      <c r="Q1577" s="11" t="str">
        <f t="shared" si="667"/>
        <v>Q2</v>
      </c>
      <c r="R1577" s="11">
        <f>IF(ISERROR(VLOOKUP(C1577,'WI Vs ASM'!$B$2:$J$1000,9,0)),0,(VLOOKUP(C1577,'WI Vs ASM'!$B$2:$J$1000,9,0)))</f>
        <v>0</v>
      </c>
      <c r="S1577" s="11">
        <f>IF(ISERROR(VLOOKUP(C1577,'WI Vs ASM'!$B$2:$K$1000,10,0)),0,(VLOOKUP(C1577,'WI Vs ASM'!$B$2:$K$1000,10,0)))</f>
        <v>0</v>
      </c>
      <c r="T1577" s="11">
        <f>IF(ISERROR(VLOOKUP(C1577,'WI Vs ASM'!$B$2:$L$1000,11,0)),0,(VLOOKUP(C1577,'WI Vs ASM'!$B$2:$L$1000,11,0)))</f>
        <v>0</v>
      </c>
      <c r="U1577" s="11" t="e">
        <f t="shared" si="674"/>
        <v>#VALUE!</v>
      </c>
      <c r="V1577" s="11" t="str">
        <f t="shared" si="668"/>
        <v>No</v>
      </c>
      <c r="W1577" s="11" t="str">
        <f t="shared" si="669"/>
        <v>Yes</v>
      </c>
      <c r="X1577" s="11" t="str">
        <f t="shared" si="670"/>
        <v>No</v>
      </c>
      <c r="Y1577" s="11" t="str">
        <f t="shared" si="671"/>
        <v>No</v>
      </c>
      <c r="Z1577" s="11" t="str">
        <f t="shared" si="672"/>
        <v>No</v>
      </c>
      <c r="AA1577" s="11" t="str">
        <f t="shared" si="675"/>
        <v>No</v>
      </c>
      <c r="AB1577" s="11">
        <f>IF(ISERROR(VLOOKUP(U1577,'ITWR Dump'!$A$2:$Y$5000,24,0)),0,(VLOOKUP('ILC Report'!U1577,'ITWR Dump'!$A$2:$Y$5000,24,0)))</f>
        <v>0</v>
      </c>
      <c r="AC1577" s="11" t="str">
        <f t="shared" si="676"/>
        <v>No</v>
      </c>
      <c r="AD1577" s="11" t="str">
        <f t="shared" si="677"/>
        <v/>
      </c>
      <c r="AE1577" s="11">
        <f>IF(ISERROR(VLOOKUP(U1577,'ITWR Dump'!$A$2:$Y$5000,13,0)),0,(VLOOKUP(U1577,'ITWR Dump'!$A$2:$Y$5000,13,0)))</f>
        <v>0</v>
      </c>
      <c r="AF1577" s="11">
        <f>IF(ISERROR(VLOOKUP(U1577,'ITWR Dump'!$A$2:$Y$5000,11,0)),0,(VLOOKUP(U1577,'ITWR Dump'!$A$2:$Y$5000,11,0)))</f>
        <v>0</v>
      </c>
      <c r="AG1577" s="11">
        <f>IF(ISERROR(VLOOKUP(U1577,'ITWR Dump'!$A$2:$Y$5000,2,0)),0,(VLOOKUP(U1577,'ITWR Dump'!$A$2:$Y$5000,2,0)))</f>
        <v>0</v>
      </c>
      <c r="AH1577" s="11">
        <f>IF(ISERROR(VLOOKUP(U1577,'ITWR Dump'!$A$2:$Y$5000,14,0)),0,(VLOOKUP(U1577,'ITWR Dump'!$A$2:$Y$5000,14,0)))</f>
        <v>0</v>
      </c>
      <c r="AI1577" s="11">
        <f t="shared" si="678"/>
        <v>0</v>
      </c>
      <c r="AJ1577" s="11">
        <f t="shared" si="679"/>
        <v>0</v>
      </c>
      <c r="AK1577" s="11" t="str">
        <f>IF(ISERROR(VLOOKUP(A1577,'Team Data'!$C$2:$U$213,17,0)),0,(VLOOKUP(A1577,'Team Data'!$C$2:$U$213,17,0)))</f>
        <v>Non-ADM Team</v>
      </c>
      <c r="AL1577" s="11" t="str">
        <f t="shared" si="680"/>
        <v>2017-04-24</v>
      </c>
      <c r="AM1577" s="11">
        <f>IF(ISERROR(VLOOKUP(U1577,'ITWR Dump'!$A$2:$Y$5000,16,0)),0,(VLOOKUP(U1577,'ITWR Dump'!$A$2:$Y$5000,16,0)))</f>
        <v>0</v>
      </c>
      <c r="AN1577" s="11">
        <f>IF(ISERROR(VLOOKUP(U1577,'ITWR Dump'!$A$2:$Y$5000,18,0)),0,(VLOOKUP(U1577,'ITWR Dump'!$A$2:$Y$5000,18,0)))</f>
        <v>0</v>
      </c>
      <c r="AO1577" s="11">
        <f>IF(ISERROR(VLOOKUP(U1577,'ITWR Dump'!$A$2:$Y$5000,25,0)),0,(VLOOKUP('ILC Report'!U1577,'ITWR Dump'!$A$2:$Y$5000,25,0)))</f>
        <v>0</v>
      </c>
      <c r="AP1577" s="11">
        <f t="shared" si="681"/>
        <v>0</v>
      </c>
      <c r="AQ1577" s="26">
        <f t="shared" si="682"/>
        <v>0</v>
      </c>
      <c r="AR1577" s="26">
        <f t="shared" si="683"/>
        <v>0</v>
      </c>
      <c r="AS1577" s="26">
        <f t="shared" si="684"/>
        <v>0</v>
      </c>
      <c r="AT1577" s="26">
        <f t="shared" si="685"/>
        <v>0</v>
      </c>
      <c r="AU1577" s="26">
        <f t="shared" si="686"/>
        <v>0</v>
      </c>
      <c r="AV1577" s="26">
        <f t="shared" si="687"/>
        <v>0</v>
      </c>
      <c r="AW1577" s="11" t="s">
        <v>653</v>
      </c>
      <c r="AX1577" s="11" t="e">
        <f>VLOOKUP(L1577,Group!$A$2:$B$1000,2,0)</f>
        <v>#N/A</v>
      </c>
      <c r="AY1577" s="11">
        <f>IF(ISERROR(VLOOKUP(U1577,'ITWR Dump'!$A$2:$Y$5000,15,0)),0,(VLOOKUP('ILC Report'!U1577,'ITWR Dump'!$A$2:$Y$5000,15,0)))</f>
        <v>0</v>
      </c>
      <c r="AZ1577" s="11" t="str">
        <f t="shared" si="688"/>
        <v>No</v>
      </c>
      <c r="BA1577" s="11" t="str">
        <f t="shared" si="689"/>
        <v>W4W</v>
      </c>
      <c r="BB1577" s="11" t="str">
        <f t="shared" si="690"/>
        <v>01</v>
      </c>
      <c r="BC1577" s="11" t="str">
        <f t="shared" si="691"/>
        <v>No</v>
      </c>
    </row>
    <row r="1578" spans="1:55" x14ac:dyDescent="0.3">
      <c r="A1578" s="11" t="s">
        <v>498</v>
      </c>
      <c r="B1578" s="11" t="s">
        <v>1891</v>
      </c>
      <c r="C1578" s="11" t="s">
        <v>1917</v>
      </c>
      <c r="D1578" s="11" t="s">
        <v>2276</v>
      </c>
      <c r="E1578" s="38" t="s">
        <v>2903</v>
      </c>
      <c r="F1578" s="11">
        <v>45</v>
      </c>
      <c r="G1578" s="40" t="s">
        <v>218</v>
      </c>
      <c r="H1578" s="11" t="str">
        <f t="shared" si="673"/>
        <v>Regular</v>
      </c>
      <c r="I1578" s="11">
        <f t="shared" si="665"/>
        <v>0</v>
      </c>
      <c r="J1578" s="11">
        <f>IF(ISERROR(VLOOKUP(C1578,'WI Vs ASM'!$B$2:$E$1000,4,0)),0,(VLOOKUP(C1578,'WI Vs ASM'!$B$2:$E$1000,4,0)))</f>
        <v>0</v>
      </c>
      <c r="K1578" s="11">
        <f>IF(ISERROR(VLOOKUP(C1578,'WI Vs ASM'!$B$2:$F$1000,5,0)),0,(VLOOKUP(C1578,'WI Vs ASM'!$B$2:$F$1000,5,0)))</f>
        <v>0</v>
      </c>
      <c r="L1578" s="11">
        <f>IF(ISERROR(VLOOKUP(C1578,'WI Vs ASM'!$B$2:$D$1000,3,0)),0,(VLOOKUP(C1578,'WI Vs ASM'!$B$2:$D$1000,3,0)))</f>
        <v>0</v>
      </c>
      <c r="M1578" s="11">
        <f>IF(ISERROR(VLOOKUP(C1578,'WI Vs ASM'!$B$2:$I$1000,8,0)),0,(VLOOKUP(C1578,'WI Vs ASM'!$B$2:$I$1000,8,0)))</f>
        <v>0</v>
      </c>
      <c r="N1578" s="11">
        <f>IF(ISERROR(VLOOKUP(C1578,'WI Vs ASM'!$B$2:$G$1000,6,0)),0,(VLOOKUP(C1578,'WI Vs ASM'!$B$2:$G$1000,6,0)))</f>
        <v>0</v>
      </c>
      <c r="O1578" s="11">
        <f>IF(ISERROR(VLOOKUP(C1578,'WI Vs ASM'!$B$2:$H$1000,7,0)),0,(VLOOKUP(C1578,'WI Vs ASM'!$B$2:$H$1000,7,0)))</f>
        <v>0</v>
      </c>
      <c r="P1578" s="11" t="str">
        <f t="shared" si="666"/>
        <v>May-17</v>
      </c>
      <c r="Q1578" s="11" t="str">
        <f t="shared" si="667"/>
        <v>Q2</v>
      </c>
      <c r="R1578" s="11">
        <f>IF(ISERROR(VLOOKUP(C1578,'WI Vs ASM'!$B$2:$J$1000,9,0)),0,(VLOOKUP(C1578,'WI Vs ASM'!$B$2:$J$1000,9,0)))</f>
        <v>0</v>
      </c>
      <c r="S1578" s="11">
        <f>IF(ISERROR(VLOOKUP(C1578,'WI Vs ASM'!$B$2:$K$1000,10,0)),0,(VLOOKUP(C1578,'WI Vs ASM'!$B$2:$K$1000,10,0)))</f>
        <v>0</v>
      </c>
      <c r="T1578" s="11">
        <f>IF(ISERROR(VLOOKUP(C1578,'WI Vs ASM'!$B$2:$L$1000,11,0)),0,(VLOOKUP(C1578,'WI Vs ASM'!$B$2:$L$1000,11,0)))</f>
        <v>0</v>
      </c>
      <c r="U1578" s="11" t="e">
        <f t="shared" si="674"/>
        <v>#VALUE!</v>
      </c>
      <c r="V1578" s="11" t="str">
        <f t="shared" si="668"/>
        <v>No</v>
      </c>
      <c r="W1578" s="11" t="str">
        <f t="shared" si="669"/>
        <v>Yes</v>
      </c>
      <c r="X1578" s="11" t="str">
        <f t="shared" si="670"/>
        <v>No</v>
      </c>
      <c r="Y1578" s="11" t="str">
        <f t="shared" si="671"/>
        <v>No</v>
      </c>
      <c r="Z1578" s="11" t="str">
        <f t="shared" si="672"/>
        <v>No</v>
      </c>
      <c r="AA1578" s="11" t="str">
        <f t="shared" si="675"/>
        <v>No</v>
      </c>
      <c r="AB1578" s="11">
        <f>IF(ISERROR(VLOOKUP(U1578,'ITWR Dump'!$A$2:$Y$5000,24,0)),0,(VLOOKUP('ILC Report'!U1578,'ITWR Dump'!$A$2:$Y$5000,24,0)))</f>
        <v>0</v>
      </c>
      <c r="AC1578" s="11" t="str">
        <f t="shared" si="676"/>
        <v>No</v>
      </c>
      <c r="AD1578" s="11" t="str">
        <f t="shared" si="677"/>
        <v/>
      </c>
      <c r="AE1578" s="11">
        <f>IF(ISERROR(VLOOKUP(U1578,'ITWR Dump'!$A$2:$Y$5000,13,0)),0,(VLOOKUP(U1578,'ITWR Dump'!$A$2:$Y$5000,13,0)))</f>
        <v>0</v>
      </c>
      <c r="AF1578" s="11">
        <f>IF(ISERROR(VLOOKUP(U1578,'ITWR Dump'!$A$2:$Y$5000,11,0)),0,(VLOOKUP(U1578,'ITWR Dump'!$A$2:$Y$5000,11,0)))</f>
        <v>0</v>
      </c>
      <c r="AG1578" s="11">
        <f>IF(ISERROR(VLOOKUP(U1578,'ITWR Dump'!$A$2:$Y$5000,2,0)),0,(VLOOKUP(U1578,'ITWR Dump'!$A$2:$Y$5000,2,0)))</f>
        <v>0</v>
      </c>
      <c r="AH1578" s="11">
        <f>IF(ISERROR(VLOOKUP(U1578,'ITWR Dump'!$A$2:$Y$5000,14,0)),0,(VLOOKUP(U1578,'ITWR Dump'!$A$2:$Y$5000,14,0)))</f>
        <v>0</v>
      </c>
      <c r="AI1578" s="11">
        <f t="shared" si="678"/>
        <v>0</v>
      </c>
      <c r="AJ1578" s="11">
        <f t="shared" si="679"/>
        <v>0</v>
      </c>
      <c r="AK1578" s="11" t="str">
        <f>IF(ISERROR(VLOOKUP(A1578,'Team Data'!$C$2:$U$213,17,0)),0,(VLOOKUP(A1578,'Team Data'!$C$2:$U$213,17,0)))</f>
        <v>Non-ADM Team</v>
      </c>
      <c r="AL1578" s="11" t="str">
        <f t="shared" si="680"/>
        <v>2017-04-24</v>
      </c>
      <c r="AM1578" s="11">
        <f>IF(ISERROR(VLOOKUP(U1578,'ITWR Dump'!$A$2:$Y$5000,16,0)),0,(VLOOKUP(U1578,'ITWR Dump'!$A$2:$Y$5000,16,0)))</f>
        <v>0</v>
      </c>
      <c r="AN1578" s="11">
        <f>IF(ISERROR(VLOOKUP(U1578,'ITWR Dump'!$A$2:$Y$5000,18,0)),0,(VLOOKUP(U1578,'ITWR Dump'!$A$2:$Y$5000,18,0)))</f>
        <v>0</v>
      </c>
      <c r="AO1578" s="11">
        <f>IF(ISERROR(VLOOKUP(U1578,'ITWR Dump'!$A$2:$Y$5000,25,0)),0,(VLOOKUP('ILC Report'!U1578,'ITWR Dump'!$A$2:$Y$5000,25,0)))</f>
        <v>0</v>
      </c>
      <c r="AP1578" s="11">
        <f t="shared" si="681"/>
        <v>0</v>
      </c>
      <c r="AQ1578" s="26">
        <f t="shared" si="682"/>
        <v>0</v>
      </c>
      <c r="AR1578" s="26">
        <f t="shared" si="683"/>
        <v>0</v>
      </c>
      <c r="AS1578" s="26">
        <f t="shared" si="684"/>
        <v>0</v>
      </c>
      <c r="AT1578" s="26">
        <f t="shared" si="685"/>
        <v>0</v>
      </c>
      <c r="AU1578" s="26">
        <f t="shared" si="686"/>
        <v>0</v>
      </c>
      <c r="AV1578" s="26">
        <f t="shared" si="687"/>
        <v>0</v>
      </c>
      <c r="AW1578" s="11" t="s">
        <v>653</v>
      </c>
      <c r="AX1578" s="11" t="e">
        <f>VLOOKUP(L1578,Group!$A$2:$B$1000,2,0)</f>
        <v>#N/A</v>
      </c>
      <c r="AY1578" s="11">
        <f>IF(ISERROR(VLOOKUP(U1578,'ITWR Dump'!$A$2:$Y$5000,15,0)),0,(VLOOKUP('ILC Report'!U1578,'ITWR Dump'!$A$2:$Y$5000,15,0)))</f>
        <v>0</v>
      </c>
      <c r="AZ1578" s="11" t="str">
        <f t="shared" si="688"/>
        <v>No</v>
      </c>
      <c r="BA1578" s="11" t="str">
        <f t="shared" si="689"/>
        <v>W4W</v>
      </c>
      <c r="BB1578" s="11" t="str">
        <f t="shared" si="690"/>
        <v>01</v>
      </c>
      <c r="BC1578" s="11" t="str">
        <f t="shared" si="691"/>
        <v>No</v>
      </c>
    </row>
    <row r="1579" spans="1:55" x14ac:dyDescent="0.3">
      <c r="A1579" s="11" t="s">
        <v>498</v>
      </c>
      <c r="B1579" s="11" t="s">
        <v>1891</v>
      </c>
      <c r="C1579" s="11" t="s">
        <v>1917</v>
      </c>
      <c r="D1579" s="11" t="s">
        <v>2276</v>
      </c>
      <c r="E1579" s="38" t="s">
        <v>2903</v>
      </c>
      <c r="F1579" s="11">
        <v>5</v>
      </c>
      <c r="G1579" s="40" t="s">
        <v>2906</v>
      </c>
      <c r="H1579" s="11" t="str">
        <f t="shared" si="673"/>
        <v>Overtime</v>
      </c>
      <c r="I1579" s="11">
        <f t="shared" si="665"/>
        <v>0</v>
      </c>
      <c r="J1579" s="11">
        <f>IF(ISERROR(VLOOKUP(C1579,'WI Vs ASM'!$B$2:$E$1000,4,0)),0,(VLOOKUP(C1579,'WI Vs ASM'!$B$2:$E$1000,4,0)))</f>
        <v>0</v>
      </c>
      <c r="K1579" s="11">
        <f>IF(ISERROR(VLOOKUP(C1579,'WI Vs ASM'!$B$2:$F$1000,5,0)),0,(VLOOKUP(C1579,'WI Vs ASM'!$B$2:$F$1000,5,0)))</f>
        <v>0</v>
      </c>
      <c r="L1579" s="11">
        <f>IF(ISERROR(VLOOKUP(C1579,'WI Vs ASM'!$B$2:$D$1000,3,0)),0,(VLOOKUP(C1579,'WI Vs ASM'!$B$2:$D$1000,3,0)))</f>
        <v>0</v>
      </c>
      <c r="M1579" s="11">
        <f>IF(ISERROR(VLOOKUP(C1579,'WI Vs ASM'!$B$2:$I$1000,8,0)),0,(VLOOKUP(C1579,'WI Vs ASM'!$B$2:$I$1000,8,0)))</f>
        <v>0</v>
      </c>
      <c r="N1579" s="11">
        <f>IF(ISERROR(VLOOKUP(C1579,'WI Vs ASM'!$B$2:$G$1000,6,0)),0,(VLOOKUP(C1579,'WI Vs ASM'!$B$2:$G$1000,6,0)))</f>
        <v>0</v>
      </c>
      <c r="O1579" s="11">
        <f>IF(ISERROR(VLOOKUP(C1579,'WI Vs ASM'!$B$2:$H$1000,7,0)),0,(VLOOKUP(C1579,'WI Vs ASM'!$B$2:$H$1000,7,0)))</f>
        <v>0</v>
      </c>
      <c r="P1579" s="11" t="str">
        <f t="shared" si="666"/>
        <v>May-17</v>
      </c>
      <c r="Q1579" s="11" t="str">
        <f t="shared" si="667"/>
        <v>Q2</v>
      </c>
      <c r="R1579" s="11">
        <f>IF(ISERROR(VLOOKUP(C1579,'WI Vs ASM'!$B$2:$J$1000,9,0)),0,(VLOOKUP(C1579,'WI Vs ASM'!$B$2:$J$1000,9,0)))</f>
        <v>0</v>
      </c>
      <c r="S1579" s="11">
        <f>IF(ISERROR(VLOOKUP(C1579,'WI Vs ASM'!$B$2:$K$1000,10,0)),0,(VLOOKUP(C1579,'WI Vs ASM'!$B$2:$K$1000,10,0)))</f>
        <v>0</v>
      </c>
      <c r="T1579" s="11">
        <f>IF(ISERROR(VLOOKUP(C1579,'WI Vs ASM'!$B$2:$L$1000,11,0)),0,(VLOOKUP(C1579,'WI Vs ASM'!$B$2:$L$1000,11,0)))</f>
        <v>0</v>
      </c>
      <c r="U1579" s="11" t="e">
        <f t="shared" si="674"/>
        <v>#VALUE!</v>
      </c>
      <c r="V1579" s="11" t="str">
        <f t="shared" si="668"/>
        <v>No</v>
      </c>
      <c r="W1579" s="11" t="str">
        <f t="shared" si="669"/>
        <v>Yes</v>
      </c>
      <c r="X1579" s="11" t="str">
        <f t="shared" si="670"/>
        <v>No</v>
      </c>
      <c r="Y1579" s="11" t="str">
        <f t="shared" si="671"/>
        <v>No</v>
      </c>
      <c r="Z1579" s="11" t="str">
        <f t="shared" si="672"/>
        <v>No</v>
      </c>
      <c r="AA1579" s="11" t="str">
        <f t="shared" si="675"/>
        <v>No</v>
      </c>
      <c r="AB1579" s="11">
        <f>IF(ISERROR(VLOOKUP(U1579,'ITWR Dump'!$A$2:$Y$5000,24,0)),0,(VLOOKUP('ILC Report'!U1579,'ITWR Dump'!$A$2:$Y$5000,24,0)))</f>
        <v>0</v>
      </c>
      <c r="AC1579" s="11" t="str">
        <f t="shared" si="676"/>
        <v>No</v>
      </c>
      <c r="AD1579" s="11" t="str">
        <f t="shared" si="677"/>
        <v/>
      </c>
      <c r="AE1579" s="11">
        <f>IF(ISERROR(VLOOKUP(U1579,'ITWR Dump'!$A$2:$Y$5000,13,0)),0,(VLOOKUP(U1579,'ITWR Dump'!$A$2:$Y$5000,13,0)))</f>
        <v>0</v>
      </c>
      <c r="AF1579" s="11">
        <f>IF(ISERROR(VLOOKUP(U1579,'ITWR Dump'!$A$2:$Y$5000,11,0)),0,(VLOOKUP(U1579,'ITWR Dump'!$A$2:$Y$5000,11,0)))</f>
        <v>0</v>
      </c>
      <c r="AG1579" s="11">
        <f>IF(ISERROR(VLOOKUP(U1579,'ITWR Dump'!$A$2:$Y$5000,2,0)),0,(VLOOKUP(U1579,'ITWR Dump'!$A$2:$Y$5000,2,0)))</f>
        <v>0</v>
      </c>
      <c r="AH1579" s="11">
        <f>IF(ISERROR(VLOOKUP(U1579,'ITWR Dump'!$A$2:$Y$5000,14,0)),0,(VLOOKUP(U1579,'ITWR Dump'!$A$2:$Y$5000,14,0)))</f>
        <v>0</v>
      </c>
      <c r="AI1579" s="11">
        <f t="shared" si="678"/>
        <v>0</v>
      </c>
      <c r="AJ1579" s="11">
        <f t="shared" si="679"/>
        <v>0</v>
      </c>
      <c r="AK1579" s="11" t="str">
        <f>IF(ISERROR(VLOOKUP(A1579,'Team Data'!$C$2:$U$213,17,0)),0,(VLOOKUP(A1579,'Team Data'!$C$2:$U$213,17,0)))</f>
        <v>Non-ADM Team</v>
      </c>
      <c r="AL1579" s="11" t="str">
        <f t="shared" si="680"/>
        <v>2017-04-24</v>
      </c>
      <c r="AM1579" s="11">
        <f>IF(ISERROR(VLOOKUP(U1579,'ITWR Dump'!$A$2:$Y$5000,16,0)),0,(VLOOKUP(U1579,'ITWR Dump'!$A$2:$Y$5000,16,0)))</f>
        <v>0</v>
      </c>
      <c r="AN1579" s="11">
        <f>IF(ISERROR(VLOOKUP(U1579,'ITWR Dump'!$A$2:$Y$5000,18,0)),0,(VLOOKUP(U1579,'ITWR Dump'!$A$2:$Y$5000,18,0)))</f>
        <v>0</v>
      </c>
      <c r="AO1579" s="11">
        <f>IF(ISERROR(VLOOKUP(U1579,'ITWR Dump'!$A$2:$Y$5000,25,0)),0,(VLOOKUP('ILC Report'!U1579,'ITWR Dump'!$A$2:$Y$5000,25,0)))</f>
        <v>0</v>
      </c>
      <c r="AP1579" s="11">
        <f t="shared" si="681"/>
        <v>0</v>
      </c>
      <c r="AQ1579" s="26">
        <f t="shared" si="682"/>
        <v>0</v>
      </c>
      <c r="AR1579" s="26">
        <f t="shared" si="683"/>
        <v>0</v>
      </c>
      <c r="AS1579" s="26">
        <f t="shared" si="684"/>
        <v>0</v>
      </c>
      <c r="AT1579" s="26">
        <f t="shared" si="685"/>
        <v>0</v>
      </c>
      <c r="AU1579" s="26">
        <f t="shared" si="686"/>
        <v>0</v>
      </c>
      <c r="AV1579" s="26">
        <f t="shared" si="687"/>
        <v>0</v>
      </c>
      <c r="AW1579" s="11" t="s">
        <v>653</v>
      </c>
      <c r="AX1579" s="11" t="e">
        <f>VLOOKUP(L1579,Group!$A$2:$B$1000,2,0)</f>
        <v>#N/A</v>
      </c>
      <c r="AY1579" s="11">
        <f>IF(ISERROR(VLOOKUP(U1579,'ITWR Dump'!$A$2:$Y$5000,15,0)),0,(VLOOKUP('ILC Report'!U1579,'ITWR Dump'!$A$2:$Y$5000,15,0)))</f>
        <v>0</v>
      </c>
      <c r="AZ1579" s="11" t="str">
        <f t="shared" si="688"/>
        <v>No</v>
      </c>
      <c r="BA1579" s="11" t="str">
        <f t="shared" si="689"/>
        <v>W4W</v>
      </c>
      <c r="BB1579" s="11" t="str">
        <f t="shared" si="690"/>
        <v>01</v>
      </c>
      <c r="BC1579" s="11" t="str">
        <f t="shared" si="691"/>
        <v>No</v>
      </c>
    </row>
    <row r="1580" spans="1:55" x14ac:dyDescent="0.3">
      <c r="A1580" s="11" t="s">
        <v>498</v>
      </c>
      <c r="B1580" s="11" t="s">
        <v>1891</v>
      </c>
      <c r="C1580" s="11" t="s">
        <v>1917</v>
      </c>
      <c r="D1580" s="11" t="s">
        <v>2276</v>
      </c>
      <c r="E1580" s="38" t="s">
        <v>2904</v>
      </c>
      <c r="F1580" s="11">
        <v>36</v>
      </c>
      <c r="G1580" s="40" t="s">
        <v>218</v>
      </c>
      <c r="H1580" s="11" t="str">
        <f t="shared" si="673"/>
        <v>Regular</v>
      </c>
      <c r="I1580" s="11">
        <f t="shared" si="665"/>
        <v>0</v>
      </c>
      <c r="J1580" s="11">
        <f>IF(ISERROR(VLOOKUP(C1580,'WI Vs ASM'!$B$2:$E$1000,4,0)),0,(VLOOKUP(C1580,'WI Vs ASM'!$B$2:$E$1000,4,0)))</f>
        <v>0</v>
      </c>
      <c r="K1580" s="11">
        <f>IF(ISERROR(VLOOKUP(C1580,'WI Vs ASM'!$B$2:$F$1000,5,0)),0,(VLOOKUP(C1580,'WI Vs ASM'!$B$2:$F$1000,5,0)))</f>
        <v>0</v>
      </c>
      <c r="L1580" s="11">
        <f>IF(ISERROR(VLOOKUP(C1580,'WI Vs ASM'!$B$2:$D$1000,3,0)),0,(VLOOKUP(C1580,'WI Vs ASM'!$B$2:$D$1000,3,0)))</f>
        <v>0</v>
      </c>
      <c r="M1580" s="11">
        <f>IF(ISERROR(VLOOKUP(C1580,'WI Vs ASM'!$B$2:$I$1000,8,0)),0,(VLOOKUP(C1580,'WI Vs ASM'!$B$2:$I$1000,8,0)))</f>
        <v>0</v>
      </c>
      <c r="N1580" s="11">
        <f>IF(ISERROR(VLOOKUP(C1580,'WI Vs ASM'!$B$2:$G$1000,6,0)),0,(VLOOKUP(C1580,'WI Vs ASM'!$B$2:$G$1000,6,0)))</f>
        <v>0</v>
      </c>
      <c r="O1580" s="11">
        <f>IF(ISERROR(VLOOKUP(C1580,'WI Vs ASM'!$B$2:$H$1000,7,0)),0,(VLOOKUP(C1580,'WI Vs ASM'!$B$2:$H$1000,7,0)))</f>
        <v>0</v>
      </c>
      <c r="P1580" s="11" t="str">
        <f t="shared" si="666"/>
        <v>May-17</v>
      </c>
      <c r="Q1580" s="11" t="str">
        <f t="shared" si="667"/>
        <v>Q2</v>
      </c>
      <c r="R1580" s="11">
        <f>IF(ISERROR(VLOOKUP(C1580,'WI Vs ASM'!$B$2:$J$1000,9,0)),0,(VLOOKUP(C1580,'WI Vs ASM'!$B$2:$J$1000,9,0)))</f>
        <v>0</v>
      </c>
      <c r="S1580" s="11">
        <f>IF(ISERROR(VLOOKUP(C1580,'WI Vs ASM'!$B$2:$K$1000,10,0)),0,(VLOOKUP(C1580,'WI Vs ASM'!$B$2:$K$1000,10,0)))</f>
        <v>0</v>
      </c>
      <c r="T1580" s="11">
        <f>IF(ISERROR(VLOOKUP(C1580,'WI Vs ASM'!$B$2:$L$1000,11,0)),0,(VLOOKUP(C1580,'WI Vs ASM'!$B$2:$L$1000,11,0)))</f>
        <v>0</v>
      </c>
      <c r="U1580" s="11" t="e">
        <f t="shared" si="674"/>
        <v>#VALUE!</v>
      </c>
      <c r="V1580" s="11" t="str">
        <f t="shared" si="668"/>
        <v>No</v>
      </c>
      <c r="W1580" s="11" t="str">
        <f t="shared" si="669"/>
        <v>Yes</v>
      </c>
      <c r="X1580" s="11" t="str">
        <f t="shared" si="670"/>
        <v>No</v>
      </c>
      <c r="Y1580" s="11" t="str">
        <f t="shared" si="671"/>
        <v>No</v>
      </c>
      <c r="Z1580" s="11" t="str">
        <f t="shared" si="672"/>
        <v>No</v>
      </c>
      <c r="AA1580" s="11" t="str">
        <f t="shared" si="675"/>
        <v>No</v>
      </c>
      <c r="AB1580" s="11">
        <f>IF(ISERROR(VLOOKUP(U1580,'ITWR Dump'!$A$2:$Y$5000,24,0)),0,(VLOOKUP('ILC Report'!U1580,'ITWR Dump'!$A$2:$Y$5000,24,0)))</f>
        <v>0</v>
      </c>
      <c r="AC1580" s="11" t="str">
        <f t="shared" si="676"/>
        <v>No</v>
      </c>
      <c r="AD1580" s="11" t="str">
        <f t="shared" si="677"/>
        <v/>
      </c>
      <c r="AE1580" s="11">
        <f>IF(ISERROR(VLOOKUP(U1580,'ITWR Dump'!$A$2:$Y$5000,13,0)),0,(VLOOKUP(U1580,'ITWR Dump'!$A$2:$Y$5000,13,0)))</f>
        <v>0</v>
      </c>
      <c r="AF1580" s="11">
        <f>IF(ISERROR(VLOOKUP(U1580,'ITWR Dump'!$A$2:$Y$5000,11,0)),0,(VLOOKUP(U1580,'ITWR Dump'!$A$2:$Y$5000,11,0)))</f>
        <v>0</v>
      </c>
      <c r="AG1580" s="11">
        <f>IF(ISERROR(VLOOKUP(U1580,'ITWR Dump'!$A$2:$Y$5000,2,0)),0,(VLOOKUP(U1580,'ITWR Dump'!$A$2:$Y$5000,2,0)))</f>
        <v>0</v>
      </c>
      <c r="AH1580" s="11">
        <f>IF(ISERROR(VLOOKUP(U1580,'ITWR Dump'!$A$2:$Y$5000,14,0)),0,(VLOOKUP(U1580,'ITWR Dump'!$A$2:$Y$5000,14,0)))</f>
        <v>0</v>
      </c>
      <c r="AI1580" s="11">
        <f t="shared" si="678"/>
        <v>0</v>
      </c>
      <c r="AJ1580" s="11">
        <f t="shared" si="679"/>
        <v>0</v>
      </c>
      <c r="AK1580" s="11" t="str">
        <f>IF(ISERROR(VLOOKUP(A1580,'Team Data'!$C$2:$U$213,17,0)),0,(VLOOKUP(A1580,'Team Data'!$C$2:$U$213,17,0)))</f>
        <v>Non-ADM Team</v>
      </c>
      <c r="AL1580" s="11" t="str">
        <f t="shared" si="680"/>
        <v>2017-04-24</v>
      </c>
      <c r="AM1580" s="11">
        <f>IF(ISERROR(VLOOKUP(U1580,'ITWR Dump'!$A$2:$Y$5000,16,0)),0,(VLOOKUP(U1580,'ITWR Dump'!$A$2:$Y$5000,16,0)))</f>
        <v>0</v>
      </c>
      <c r="AN1580" s="11">
        <f>IF(ISERROR(VLOOKUP(U1580,'ITWR Dump'!$A$2:$Y$5000,18,0)),0,(VLOOKUP(U1580,'ITWR Dump'!$A$2:$Y$5000,18,0)))</f>
        <v>0</v>
      </c>
      <c r="AO1580" s="11">
        <f>IF(ISERROR(VLOOKUP(U1580,'ITWR Dump'!$A$2:$Y$5000,25,0)),0,(VLOOKUP('ILC Report'!U1580,'ITWR Dump'!$A$2:$Y$5000,25,0)))</f>
        <v>0</v>
      </c>
      <c r="AP1580" s="11">
        <f t="shared" si="681"/>
        <v>0</v>
      </c>
      <c r="AQ1580" s="26">
        <f t="shared" si="682"/>
        <v>0</v>
      </c>
      <c r="AR1580" s="26">
        <f t="shared" si="683"/>
        <v>0</v>
      </c>
      <c r="AS1580" s="26">
        <f t="shared" si="684"/>
        <v>0</v>
      </c>
      <c r="AT1580" s="26">
        <f t="shared" si="685"/>
        <v>0</v>
      </c>
      <c r="AU1580" s="26">
        <f t="shared" si="686"/>
        <v>0</v>
      </c>
      <c r="AV1580" s="26">
        <f t="shared" si="687"/>
        <v>0</v>
      </c>
      <c r="AW1580" s="11" t="s">
        <v>653</v>
      </c>
      <c r="AX1580" s="11" t="e">
        <f>VLOOKUP(L1580,Group!$A$2:$B$1000,2,0)</f>
        <v>#N/A</v>
      </c>
      <c r="AY1580" s="11">
        <f>IF(ISERROR(VLOOKUP(U1580,'ITWR Dump'!$A$2:$Y$5000,15,0)),0,(VLOOKUP('ILC Report'!U1580,'ITWR Dump'!$A$2:$Y$5000,15,0)))</f>
        <v>0</v>
      </c>
      <c r="AZ1580" s="11" t="str">
        <f t="shared" si="688"/>
        <v>No</v>
      </c>
      <c r="BA1580" s="11" t="str">
        <f t="shared" si="689"/>
        <v>W4W</v>
      </c>
      <c r="BB1580" s="11" t="str">
        <f t="shared" si="690"/>
        <v>01</v>
      </c>
      <c r="BC1580" s="11" t="str">
        <f t="shared" si="691"/>
        <v>No</v>
      </c>
    </row>
    <row r="1581" spans="1:55" x14ac:dyDescent="0.3">
      <c r="A1581" s="11" t="s">
        <v>498</v>
      </c>
      <c r="B1581" s="11" t="s">
        <v>1891</v>
      </c>
      <c r="C1581" s="11" t="s">
        <v>1917</v>
      </c>
      <c r="D1581" s="11" t="s">
        <v>2276</v>
      </c>
      <c r="E1581" s="38" t="s">
        <v>2904</v>
      </c>
      <c r="F1581" s="11">
        <v>4</v>
      </c>
      <c r="G1581" s="40" t="s">
        <v>2906</v>
      </c>
      <c r="H1581" s="11" t="str">
        <f t="shared" si="673"/>
        <v>Overtime</v>
      </c>
      <c r="I1581" s="11">
        <f t="shared" si="665"/>
        <v>0</v>
      </c>
      <c r="J1581" s="11">
        <f>IF(ISERROR(VLOOKUP(C1581,'WI Vs ASM'!$B$2:$E$1000,4,0)),0,(VLOOKUP(C1581,'WI Vs ASM'!$B$2:$E$1000,4,0)))</f>
        <v>0</v>
      </c>
      <c r="K1581" s="11">
        <f>IF(ISERROR(VLOOKUP(C1581,'WI Vs ASM'!$B$2:$F$1000,5,0)),0,(VLOOKUP(C1581,'WI Vs ASM'!$B$2:$F$1000,5,0)))</f>
        <v>0</v>
      </c>
      <c r="L1581" s="11">
        <f>IF(ISERROR(VLOOKUP(C1581,'WI Vs ASM'!$B$2:$D$1000,3,0)),0,(VLOOKUP(C1581,'WI Vs ASM'!$B$2:$D$1000,3,0)))</f>
        <v>0</v>
      </c>
      <c r="M1581" s="11">
        <f>IF(ISERROR(VLOOKUP(C1581,'WI Vs ASM'!$B$2:$I$1000,8,0)),0,(VLOOKUP(C1581,'WI Vs ASM'!$B$2:$I$1000,8,0)))</f>
        <v>0</v>
      </c>
      <c r="N1581" s="11">
        <f>IF(ISERROR(VLOOKUP(C1581,'WI Vs ASM'!$B$2:$G$1000,6,0)),0,(VLOOKUP(C1581,'WI Vs ASM'!$B$2:$G$1000,6,0)))</f>
        <v>0</v>
      </c>
      <c r="O1581" s="11">
        <f>IF(ISERROR(VLOOKUP(C1581,'WI Vs ASM'!$B$2:$H$1000,7,0)),0,(VLOOKUP(C1581,'WI Vs ASM'!$B$2:$H$1000,7,0)))</f>
        <v>0</v>
      </c>
      <c r="P1581" s="11" t="str">
        <f t="shared" si="666"/>
        <v>May-17</v>
      </c>
      <c r="Q1581" s="11" t="str">
        <f t="shared" si="667"/>
        <v>Q2</v>
      </c>
      <c r="R1581" s="11">
        <f>IF(ISERROR(VLOOKUP(C1581,'WI Vs ASM'!$B$2:$J$1000,9,0)),0,(VLOOKUP(C1581,'WI Vs ASM'!$B$2:$J$1000,9,0)))</f>
        <v>0</v>
      </c>
      <c r="S1581" s="11">
        <f>IF(ISERROR(VLOOKUP(C1581,'WI Vs ASM'!$B$2:$K$1000,10,0)),0,(VLOOKUP(C1581,'WI Vs ASM'!$B$2:$K$1000,10,0)))</f>
        <v>0</v>
      </c>
      <c r="T1581" s="11">
        <f>IF(ISERROR(VLOOKUP(C1581,'WI Vs ASM'!$B$2:$L$1000,11,0)),0,(VLOOKUP(C1581,'WI Vs ASM'!$B$2:$L$1000,11,0)))</f>
        <v>0</v>
      </c>
      <c r="U1581" s="11" t="e">
        <f t="shared" si="674"/>
        <v>#VALUE!</v>
      </c>
      <c r="V1581" s="11" t="str">
        <f t="shared" si="668"/>
        <v>No</v>
      </c>
      <c r="W1581" s="11" t="str">
        <f t="shared" si="669"/>
        <v>Yes</v>
      </c>
      <c r="X1581" s="11" t="str">
        <f t="shared" si="670"/>
        <v>No</v>
      </c>
      <c r="Y1581" s="11" t="str">
        <f t="shared" si="671"/>
        <v>No</v>
      </c>
      <c r="Z1581" s="11" t="str">
        <f t="shared" si="672"/>
        <v>No</v>
      </c>
      <c r="AA1581" s="11" t="str">
        <f t="shared" si="675"/>
        <v>No</v>
      </c>
      <c r="AB1581" s="11">
        <f>IF(ISERROR(VLOOKUP(U1581,'ITWR Dump'!$A$2:$Y$5000,24,0)),0,(VLOOKUP('ILC Report'!U1581,'ITWR Dump'!$A$2:$Y$5000,24,0)))</f>
        <v>0</v>
      </c>
      <c r="AC1581" s="11" t="str">
        <f t="shared" si="676"/>
        <v>No</v>
      </c>
      <c r="AD1581" s="11" t="str">
        <f t="shared" si="677"/>
        <v/>
      </c>
      <c r="AE1581" s="11">
        <f>IF(ISERROR(VLOOKUP(U1581,'ITWR Dump'!$A$2:$Y$5000,13,0)),0,(VLOOKUP(U1581,'ITWR Dump'!$A$2:$Y$5000,13,0)))</f>
        <v>0</v>
      </c>
      <c r="AF1581" s="11">
        <f>IF(ISERROR(VLOOKUP(U1581,'ITWR Dump'!$A$2:$Y$5000,11,0)),0,(VLOOKUP(U1581,'ITWR Dump'!$A$2:$Y$5000,11,0)))</f>
        <v>0</v>
      </c>
      <c r="AG1581" s="11">
        <f>IF(ISERROR(VLOOKUP(U1581,'ITWR Dump'!$A$2:$Y$5000,2,0)),0,(VLOOKUP(U1581,'ITWR Dump'!$A$2:$Y$5000,2,0)))</f>
        <v>0</v>
      </c>
      <c r="AH1581" s="11">
        <f>IF(ISERROR(VLOOKUP(U1581,'ITWR Dump'!$A$2:$Y$5000,14,0)),0,(VLOOKUP(U1581,'ITWR Dump'!$A$2:$Y$5000,14,0)))</f>
        <v>0</v>
      </c>
      <c r="AI1581" s="11">
        <f t="shared" si="678"/>
        <v>0</v>
      </c>
      <c r="AJ1581" s="11">
        <f t="shared" si="679"/>
        <v>0</v>
      </c>
      <c r="AK1581" s="11" t="str">
        <f>IF(ISERROR(VLOOKUP(A1581,'Team Data'!$C$2:$U$213,17,0)),0,(VLOOKUP(A1581,'Team Data'!$C$2:$U$213,17,0)))</f>
        <v>Non-ADM Team</v>
      </c>
      <c r="AL1581" s="11" t="str">
        <f t="shared" si="680"/>
        <v>2017-04-24</v>
      </c>
      <c r="AM1581" s="11">
        <f>IF(ISERROR(VLOOKUP(U1581,'ITWR Dump'!$A$2:$Y$5000,16,0)),0,(VLOOKUP(U1581,'ITWR Dump'!$A$2:$Y$5000,16,0)))</f>
        <v>0</v>
      </c>
      <c r="AN1581" s="11">
        <f>IF(ISERROR(VLOOKUP(U1581,'ITWR Dump'!$A$2:$Y$5000,18,0)),0,(VLOOKUP(U1581,'ITWR Dump'!$A$2:$Y$5000,18,0)))</f>
        <v>0</v>
      </c>
      <c r="AO1581" s="11">
        <f>IF(ISERROR(VLOOKUP(U1581,'ITWR Dump'!$A$2:$Y$5000,25,0)),0,(VLOOKUP('ILC Report'!U1581,'ITWR Dump'!$A$2:$Y$5000,25,0)))</f>
        <v>0</v>
      </c>
      <c r="AP1581" s="11">
        <f t="shared" si="681"/>
        <v>0</v>
      </c>
      <c r="AQ1581" s="26">
        <f t="shared" si="682"/>
        <v>0</v>
      </c>
      <c r="AR1581" s="26">
        <f t="shared" si="683"/>
        <v>0</v>
      </c>
      <c r="AS1581" s="26">
        <f t="shared" si="684"/>
        <v>0</v>
      </c>
      <c r="AT1581" s="26">
        <f t="shared" si="685"/>
        <v>0</v>
      </c>
      <c r="AU1581" s="26">
        <f t="shared" si="686"/>
        <v>0</v>
      </c>
      <c r="AV1581" s="26">
        <f t="shared" si="687"/>
        <v>0</v>
      </c>
      <c r="AW1581" s="11" t="s">
        <v>653</v>
      </c>
      <c r="AX1581" s="11" t="e">
        <f>VLOOKUP(L1581,Group!$A$2:$B$1000,2,0)</f>
        <v>#N/A</v>
      </c>
      <c r="AY1581" s="11">
        <f>IF(ISERROR(VLOOKUP(U1581,'ITWR Dump'!$A$2:$Y$5000,15,0)),0,(VLOOKUP('ILC Report'!U1581,'ITWR Dump'!$A$2:$Y$5000,15,0)))</f>
        <v>0</v>
      </c>
      <c r="AZ1581" s="11" t="str">
        <f t="shared" si="688"/>
        <v>No</v>
      </c>
      <c r="BA1581" s="11" t="str">
        <f t="shared" si="689"/>
        <v>W4W</v>
      </c>
      <c r="BB1581" s="11" t="str">
        <f t="shared" si="690"/>
        <v>01</v>
      </c>
      <c r="BC1581" s="11" t="str">
        <f t="shared" si="691"/>
        <v>No</v>
      </c>
    </row>
    <row r="1582" spans="1:55" x14ac:dyDescent="0.3">
      <c r="A1582" s="11" t="s">
        <v>699</v>
      </c>
      <c r="B1582" s="11" t="s">
        <v>1892</v>
      </c>
      <c r="C1582" s="11" t="s">
        <v>546</v>
      </c>
      <c r="D1582" s="11" t="s">
        <v>2717</v>
      </c>
      <c r="E1582" s="38" t="s">
        <v>652</v>
      </c>
      <c r="F1582" s="11">
        <v>25</v>
      </c>
      <c r="G1582" s="40" t="s">
        <v>218</v>
      </c>
      <c r="H1582" s="11" t="str">
        <f t="shared" si="673"/>
        <v>Regular</v>
      </c>
      <c r="I1582" s="11" t="str">
        <f t="shared" si="665"/>
        <v>INDIA</v>
      </c>
      <c r="J1582" s="11" t="str">
        <f>IF(ISERROR(VLOOKUP(C1582,'WI Vs ASM'!$B$2:$E$1000,4,0)),0,(VLOOKUP(C1582,'WI Vs ASM'!$B$2:$E$1000,4,0)))</f>
        <v>Offshore</v>
      </c>
      <c r="K1582" s="11" t="str">
        <f>IF(ISERROR(VLOOKUP(C1582,'WI Vs ASM'!$B$2:$F$1000,5,0)),0,(VLOOKUP(C1582,'WI Vs ASM'!$B$2:$F$1000,5,0)))</f>
        <v>09-NonBillable</v>
      </c>
      <c r="L1582" s="11" t="str">
        <f>IF(ISERROR(VLOOKUP(C1582,'WI Vs ASM'!$B$2:$D$1000,3,0)),0,(VLOOKUP(C1582,'WI Vs ASM'!$B$2:$D$1000,3,0)))</f>
        <v>13-Enhancement Offshore Bench</v>
      </c>
      <c r="M1582" s="11" t="str">
        <f>IF(ISERROR(VLOOKUP(C1582,'WI Vs ASM'!$B$2:$I$1000,8,0)),0,(VLOOKUP(C1582,'WI Vs ASM'!$B$2:$I$1000,8,0)))</f>
        <v>Prakash Varadachari</v>
      </c>
      <c r="N1582" s="11" t="str">
        <f>IF(ISERROR(VLOOKUP(C1582,'WI Vs ASM'!$B$2:$G$1000,6,0)),0,(VLOOKUP(C1582,'WI Vs ASM'!$B$2:$G$1000,6,0)))</f>
        <v>Bench - BIRM Tower</v>
      </c>
      <c r="O1582" s="11" t="str">
        <f>IF(ISERROR(VLOOKUP(C1582,'WI Vs ASM'!$B$2:$H$1000,7,0)),0,(VLOOKUP(C1582,'WI Vs ASM'!$B$2:$H$1000,7,0)))</f>
        <v>Bench - BIRM Tower</v>
      </c>
      <c r="P1582" s="11" t="str">
        <f t="shared" si="666"/>
        <v>Apr-17</v>
      </c>
      <c r="Q1582" s="11" t="str">
        <f t="shared" si="667"/>
        <v>Q2</v>
      </c>
      <c r="R1582" s="11" t="str">
        <f>IF(ISERROR(VLOOKUP(C1582,'WI Vs ASM'!$B$2:$J$1000,9,0)),0,(VLOOKUP(C1582,'WI Vs ASM'!$B$2:$J$1000,9,0)))</f>
        <v>Chandraprabha Palaniswamy</v>
      </c>
      <c r="S1582" s="11" t="str">
        <f>IF(ISERROR(VLOOKUP(C1582,'WI Vs ASM'!$B$2:$K$1000,10,0)),0,(VLOOKUP(C1582,'WI Vs ASM'!$B$2:$K$1000,10,0)))</f>
        <v>Kimberly Hale</v>
      </c>
      <c r="T1582" s="11" t="str">
        <f>IF(ISERROR(VLOOKUP(C1582,'WI Vs ASM'!$B$2:$L$1000,11,0)),0,(VLOOKUP(C1582,'WI Vs ASM'!$B$2:$L$1000,11,0)))</f>
        <v>Crystal Romano</v>
      </c>
      <c r="U1582" s="11" t="e">
        <f t="shared" si="674"/>
        <v>#VALUE!</v>
      </c>
      <c r="V1582" s="11" t="str">
        <f t="shared" si="668"/>
        <v>No</v>
      </c>
      <c r="W1582" s="11" t="str">
        <f t="shared" si="669"/>
        <v>No</v>
      </c>
      <c r="X1582" s="11" t="str">
        <f t="shared" si="670"/>
        <v>No</v>
      </c>
      <c r="Y1582" s="11" t="str">
        <f t="shared" si="671"/>
        <v>No</v>
      </c>
      <c r="Z1582" s="11" t="str">
        <f t="shared" si="672"/>
        <v>No</v>
      </c>
      <c r="AA1582" s="11" t="str">
        <f t="shared" si="675"/>
        <v>No</v>
      </c>
      <c r="AB1582" s="11">
        <f>IF(ISERROR(VLOOKUP(U1582,'ITWR Dump'!$A$2:$Y$5000,24,0)),0,(VLOOKUP('ILC Report'!U1582,'ITWR Dump'!$A$2:$Y$5000,24,0)))</f>
        <v>0</v>
      </c>
      <c r="AC1582" s="11" t="str">
        <f t="shared" si="676"/>
        <v>No</v>
      </c>
      <c r="AD1582" s="11" t="str">
        <f t="shared" si="677"/>
        <v/>
      </c>
      <c r="AE1582" s="11">
        <f>IF(ISERROR(VLOOKUP(U1582,'ITWR Dump'!$A$2:$Y$5000,13,0)),0,(VLOOKUP(U1582,'ITWR Dump'!$A$2:$Y$5000,13,0)))</f>
        <v>0</v>
      </c>
      <c r="AF1582" s="11">
        <f>IF(ISERROR(VLOOKUP(U1582,'ITWR Dump'!$A$2:$Y$5000,11,0)),0,(VLOOKUP(U1582,'ITWR Dump'!$A$2:$Y$5000,11,0)))</f>
        <v>0</v>
      </c>
      <c r="AG1582" s="11">
        <f>IF(ISERROR(VLOOKUP(U1582,'ITWR Dump'!$A$2:$Y$5000,2,0)),0,(VLOOKUP(U1582,'ITWR Dump'!$A$2:$Y$5000,2,0)))</f>
        <v>0</v>
      </c>
      <c r="AH1582" s="11">
        <f>IF(ISERROR(VLOOKUP(U1582,'ITWR Dump'!$A$2:$Y$5000,14,0)),0,(VLOOKUP(U1582,'ITWR Dump'!$A$2:$Y$5000,14,0)))</f>
        <v>0</v>
      </c>
      <c r="AI1582" s="11" t="str">
        <f t="shared" si="678"/>
        <v>13-Enhancement Offshore Bench</v>
      </c>
      <c r="AJ1582" s="11" t="str">
        <f t="shared" si="679"/>
        <v>Offshore</v>
      </c>
      <c r="AK1582" s="11" t="str">
        <f>IF(ISERROR(VLOOKUP(A1582,'Team Data'!$C$2:$U$213,17,0)),0,(VLOOKUP(A1582,'Team Data'!$C$2:$U$213,17,0)))</f>
        <v>BI and RM</v>
      </c>
      <c r="AL1582" s="11" t="str">
        <f t="shared" si="680"/>
        <v>2017-04-24</v>
      </c>
      <c r="AM1582" s="11">
        <f>IF(ISERROR(VLOOKUP(U1582,'ITWR Dump'!$A$2:$Y$5000,16,0)),0,(VLOOKUP(U1582,'ITWR Dump'!$A$2:$Y$5000,16,0)))</f>
        <v>0</v>
      </c>
      <c r="AN1582" s="11">
        <f>IF(ISERROR(VLOOKUP(U1582,'ITWR Dump'!$A$2:$Y$5000,18,0)),0,(VLOOKUP(U1582,'ITWR Dump'!$A$2:$Y$5000,18,0)))</f>
        <v>0</v>
      </c>
      <c r="AO1582" s="11">
        <f>IF(ISERROR(VLOOKUP(U1582,'ITWR Dump'!$A$2:$Y$5000,25,0)),0,(VLOOKUP('ILC Report'!U1582,'ITWR Dump'!$A$2:$Y$5000,25,0)))</f>
        <v>0</v>
      </c>
      <c r="AP1582" s="11">
        <f t="shared" si="681"/>
        <v>0</v>
      </c>
      <c r="AQ1582" s="26">
        <f t="shared" si="682"/>
        <v>0</v>
      </c>
      <c r="AR1582" s="26">
        <f t="shared" si="683"/>
        <v>0</v>
      </c>
      <c r="AS1582" s="26">
        <f t="shared" si="684"/>
        <v>0</v>
      </c>
      <c r="AT1582" s="26">
        <f t="shared" si="685"/>
        <v>0</v>
      </c>
      <c r="AU1582" s="26">
        <f t="shared" si="686"/>
        <v>0</v>
      </c>
      <c r="AV1582" s="26">
        <f t="shared" si="687"/>
        <v>0</v>
      </c>
      <c r="AW1582" s="11" t="s">
        <v>653</v>
      </c>
      <c r="AX1582" s="11" t="str">
        <f>VLOOKUP(L1582,Group!$A$2:$B$1000,2,0)</f>
        <v>Enhancement Bench</v>
      </c>
      <c r="AY1582" s="11">
        <f>IF(ISERROR(VLOOKUP(U1582,'ITWR Dump'!$A$2:$Y$5000,15,0)),0,(VLOOKUP('ILC Report'!U1582,'ITWR Dump'!$A$2:$Y$5000,15,0)))</f>
        <v>0</v>
      </c>
      <c r="AZ1582" s="11" t="str">
        <f t="shared" si="688"/>
        <v>No</v>
      </c>
      <c r="BA1582" s="11" t="str">
        <f t="shared" si="689"/>
        <v>BKI</v>
      </c>
      <c r="BB1582" s="11" t="str">
        <f t="shared" si="690"/>
        <v>BN</v>
      </c>
      <c r="BC1582" s="11" t="str">
        <f t="shared" si="691"/>
        <v>No</v>
      </c>
    </row>
    <row r="1583" spans="1:55" x14ac:dyDescent="0.3">
      <c r="A1583" s="11" t="s">
        <v>699</v>
      </c>
      <c r="B1583" s="11" t="s">
        <v>1892</v>
      </c>
      <c r="C1583" s="11" t="s">
        <v>598</v>
      </c>
      <c r="D1583" s="11" t="s">
        <v>2718</v>
      </c>
      <c r="E1583" s="38" t="s">
        <v>652</v>
      </c>
      <c r="F1583" s="11">
        <v>2</v>
      </c>
      <c r="G1583" s="40" t="s">
        <v>218</v>
      </c>
      <c r="H1583" s="11" t="str">
        <f t="shared" si="673"/>
        <v>Regular</v>
      </c>
      <c r="I1583" s="11" t="str">
        <f t="shared" si="665"/>
        <v>INDIA</v>
      </c>
      <c r="J1583" s="11" t="str">
        <f>IF(ISERROR(VLOOKUP(C1583,'WI Vs ASM'!$B$2:$E$1000,4,0)),0,(VLOOKUP(C1583,'WI Vs ASM'!$B$2:$E$1000,4,0)))</f>
        <v>Offshore</v>
      </c>
      <c r="K1583" s="11" t="str">
        <f>IF(ISERROR(VLOOKUP(C1583,'WI Vs ASM'!$B$2:$F$1000,5,0)),0,(VLOOKUP(C1583,'WI Vs ASM'!$B$2:$F$1000,5,0)))</f>
        <v>01-Fixed Price</v>
      </c>
      <c r="L1583" s="11" t="str">
        <f>IF(ISERROR(VLOOKUP(C1583,'WI Vs ASM'!$B$2:$D$1000,3,0)),0,(VLOOKUP(C1583,'WI Vs ASM'!$B$2:$D$1000,3,0)))</f>
        <v>01-Maintenance Offshore</v>
      </c>
      <c r="M1583" s="11" t="str">
        <f>IF(ISERROR(VLOOKUP(C1583,'WI Vs ASM'!$B$2:$I$1000,8,0)),0,(VLOOKUP(C1583,'WI Vs ASM'!$B$2:$I$1000,8,0)))</f>
        <v>Rahul Soman</v>
      </c>
      <c r="N1583" s="11" t="str">
        <f>IF(ISERROR(VLOOKUP(C1583,'WI Vs ASM'!$B$2:$G$1000,6,0)),0,(VLOOKUP(C1583,'WI Vs ASM'!$B$2:$G$1000,6,0)))</f>
        <v>Security &amp; IAM</v>
      </c>
      <c r="O1583" s="11" t="str">
        <f>IF(ISERROR(VLOOKUP(C1583,'WI Vs ASM'!$B$2:$H$1000,7,0)),0,(VLOOKUP(C1583,'WI Vs ASM'!$B$2:$H$1000,7,0)))</f>
        <v>Security &amp; IAM</v>
      </c>
      <c r="P1583" s="11" t="str">
        <f t="shared" si="666"/>
        <v>Apr-17</v>
      </c>
      <c r="Q1583" s="11" t="str">
        <f t="shared" si="667"/>
        <v>Q2</v>
      </c>
      <c r="R1583" s="11" t="str">
        <f>IF(ISERROR(VLOOKUP(C1583,'WI Vs ASM'!$B$2:$J$1000,9,0)),0,(VLOOKUP(C1583,'WI Vs ASM'!$B$2:$J$1000,9,0)))</f>
        <v>Jyothi Pai</v>
      </c>
      <c r="S1583" s="11" t="str">
        <f>IF(ISERROR(VLOOKUP(C1583,'WI Vs ASM'!$B$2:$K$1000,10,0)),0,(VLOOKUP(C1583,'WI Vs ASM'!$B$2:$K$1000,10,0)))</f>
        <v>Melody J Pereira</v>
      </c>
      <c r="T1583" s="11" t="str">
        <f>IF(ISERROR(VLOOKUP(C1583,'WI Vs ASM'!$B$2:$L$1000,11,0)),0,(VLOOKUP(C1583,'WI Vs ASM'!$B$2:$L$1000,11,0)))</f>
        <v>Melody J Pereira</v>
      </c>
      <c r="U1583" s="11" t="e">
        <f t="shared" si="674"/>
        <v>#VALUE!</v>
      </c>
      <c r="V1583" s="11" t="str">
        <f t="shared" si="668"/>
        <v>No</v>
      </c>
      <c r="W1583" s="11" t="str">
        <f t="shared" si="669"/>
        <v>Yes</v>
      </c>
      <c r="X1583" s="11" t="str">
        <f t="shared" si="670"/>
        <v>No</v>
      </c>
      <c r="Y1583" s="11" t="str">
        <f t="shared" si="671"/>
        <v>No</v>
      </c>
      <c r="Z1583" s="11" t="str">
        <f t="shared" si="672"/>
        <v>No</v>
      </c>
      <c r="AA1583" s="11" t="str">
        <f t="shared" si="675"/>
        <v>No</v>
      </c>
      <c r="AB1583" s="11">
        <f>IF(ISERROR(VLOOKUP(U1583,'ITWR Dump'!$A$2:$Y$5000,24,0)),0,(VLOOKUP('ILC Report'!U1583,'ITWR Dump'!$A$2:$Y$5000,24,0)))</f>
        <v>0</v>
      </c>
      <c r="AC1583" s="11" t="str">
        <f t="shared" si="676"/>
        <v>No</v>
      </c>
      <c r="AD1583" s="11" t="str">
        <f t="shared" si="677"/>
        <v/>
      </c>
      <c r="AE1583" s="11">
        <f>IF(ISERROR(VLOOKUP(U1583,'ITWR Dump'!$A$2:$Y$5000,13,0)),0,(VLOOKUP(U1583,'ITWR Dump'!$A$2:$Y$5000,13,0)))</f>
        <v>0</v>
      </c>
      <c r="AF1583" s="11">
        <f>IF(ISERROR(VLOOKUP(U1583,'ITWR Dump'!$A$2:$Y$5000,11,0)),0,(VLOOKUP(U1583,'ITWR Dump'!$A$2:$Y$5000,11,0)))</f>
        <v>0</v>
      </c>
      <c r="AG1583" s="11">
        <f>IF(ISERROR(VLOOKUP(U1583,'ITWR Dump'!$A$2:$Y$5000,2,0)),0,(VLOOKUP(U1583,'ITWR Dump'!$A$2:$Y$5000,2,0)))</f>
        <v>0</v>
      </c>
      <c r="AH1583" s="11">
        <f>IF(ISERROR(VLOOKUP(U1583,'ITWR Dump'!$A$2:$Y$5000,14,0)),0,(VLOOKUP(U1583,'ITWR Dump'!$A$2:$Y$5000,14,0)))</f>
        <v>0</v>
      </c>
      <c r="AI1583" s="11" t="str">
        <f t="shared" si="678"/>
        <v>01-Maintenance Offshore</v>
      </c>
      <c r="AJ1583" s="11" t="str">
        <f t="shared" si="679"/>
        <v>Offshore</v>
      </c>
      <c r="AK1583" s="11" t="str">
        <f>IF(ISERROR(VLOOKUP(A1583,'Team Data'!$C$2:$U$213,17,0)),0,(VLOOKUP(A1583,'Team Data'!$C$2:$U$213,17,0)))</f>
        <v>BI and RM</v>
      </c>
      <c r="AL1583" s="11" t="str">
        <f t="shared" si="680"/>
        <v>2017-04-24</v>
      </c>
      <c r="AM1583" s="11">
        <f>IF(ISERROR(VLOOKUP(U1583,'ITWR Dump'!$A$2:$Y$5000,16,0)),0,(VLOOKUP(U1583,'ITWR Dump'!$A$2:$Y$5000,16,0)))</f>
        <v>0</v>
      </c>
      <c r="AN1583" s="11">
        <f>IF(ISERROR(VLOOKUP(U1583,'ITWR Dump'!$A$2:$Y$5000,18,0)),0,(VLOOKUP(U1583,'ITWR Dump'!$A$2:$Y$5000,18,0)))</f>
        <v>0</v>
      </c>
      <c r="AO1583" s="11">
        <f>IF(ISERROR(VLOOKUP(U1583,'ITWR Dump'!$A$2:$Y$5000,25,0)),0,(VLOOKUP('ILC Report'!U1583,'ITWR Dump'!$A$2:$Y$5000,25,0)))</f>
        <v>0</v>
      </c>
      <c r="AP1583" s="11">
        <f t="shared" si="681"/>
        <v>0</v>
      </c>
      <c r="AQ1583" s="26">
        <f t="shared" si="682"/>
        <v>0</v>
      </c>
      <c r="AR1583" s="26">
        <f t="shared" si="683"/>
        <v>0</v>
      </c>
      <c r="AS1583" s="26">
        <f t="shared" si="684"/>
        <v>0</v>
      </c>
      <c r="AT1583" s="26">
        <f t="shared" si="685"/>
        <v>0</v>
      </c>
      <c r="AU1583" s="26">
        <f t="shared" si="686"/>
        <v>0</v>
      </c>
      <c r="AV1583" s="26">
        <f t="shared" si="687"/>
        <v>0</v>
      </c>
      <c r="AW1583" s="11" t="s">
        <v>653</v>
      </c>
      <c r="AX1583" s="11" t="str">
        <f>VLOOKUP(L1583,Group!$A$2:$B$1000,2,0)</f>
        <v>Maintenance</v>
      </c>
      <c r="AY1583" s="11">
        <f>IF(ISERROR(VLOOKUP(U1583,'ITWR Dump'!$A$2:$Y$5000,15,0)),0,(VLOOKUP('ILC Report'!U1583,'ITWR Dump'!$A$2:$Y$5000,15,0)))</f>
        <v>0</v>
      </c>
      <c r="AZ1583" s="11" t="str">
        <f t="shared" si="688"/>
        <v>No</v>
      </c>
      <c r="BA1583" s="11" t="str">
        <f t="shared" si="689"/>
        <v>BKI</v>
      </c>
      <c r="BB1583" s="11" t="str">
        <f t="shared" si="690"/>
        <v>MN</v>
      </c>
      <c r="BC1583" s="11" t="str">
        <f t="shared" si="691"/>
        <v>No</v>
      </c>
    </row>
    <row r="1584" spans="1:55" x14ac:dyDescent="0.3">
      <c r="A1584" s="11" t="s">
        <v>699</v>
      </c>
      <c r="B1584" s="11" t="s">
        <v>1892</v>
      </c>
      <c r="C1584" s="11" t="s">
        <v>598</v>
      </c>
      <c r="D1584" s="11" t="s">
        <v>2719</v>
      </c>
      <c r="E1584" s="38" t="s">
        <v>652</v>
      </c>
      <c r="F1584" s="11">
        <v>10</v>
      </c>
      <c r="G1584" s="40" t="s">
        <v>218</v>
      </c>
      <c r="H1584" s="11" t="str">
        <f t="shared" si="673"/>
        <v>Regular</v>
      </c>
      <c r="I1584" s="11" t="str">
        <f t="shared" si="665"/>
        <v>INDIA</v>
      </c>
      <c r="J1584" s="11" t="str">
        <f>IF(ISERROR(VLOOKUP(C1584,'WI Vs ASM'!$B$2:$E$1000,4,0)),0,(VLOOKUP(C1584,'WI Vs ASM'!$B$2:$E$1000,4,0)))</f>
        <v>Offshore</v>
      </c>
      <c r="K1584" s="11" t="str">
        <f>IF(ISERROR(VLOOKUP(C1584,'WI Vs ASM'!$B$2:$F$1000,5,0)),0,(VLOOKUP(C1584,'WI Vs ASM'!$B$2:$F$1000,5,0)))</f>
        <v>01-Fixed Price</v>
      </c>
      <c r="L1584" s="11" t="str">
        <f>IF(ISERROR(VLOOKUP(C1584,'WI Vs ASM'!$B$2:$D$1000,3,0)),0,(VLOOKUP(C1584,'WI Vs ASM'!$B$2:$D$1000,3,0)))</f>
        <v>01-Maintenance Offshore</v>
      </c>
      <c r="M1584" s="11" t="str">
        <f>IF(ISERROR(VLOOKUP(C1584,'WI Vs ASM'!$B$2:$I$1000,8,0)),0,(VLOOKUP(C1584,'WI Vs ASM'!$B$2:$I$1000,8,0)))</f>
        <v>Rahul Soman</v>
      </c>
      <c r="N1584" s="11" t="str">
        <f>IF(ISERROR(VLOOKUP(C1584,'WI Vs ASM'!$B$2:$G$1000,6,0)),0,(VLOOKUP(C1584,'WI Vs ASM'!$B$2:$G$1000,6,0)))</f>
        <v>Security &amp; IAM</v>
      </c>
      <c r="O1584" s="11" t="str">
        <f>IF(ISERROR(VLOOKUP(C1584,'WI Vs ASM'!$B$2:$H$1000,7,0)),0,(VLOOKUP(C1584,'WI Vs ASM'!$B$2:$H$1000,7,0)))</f>
        <v>Security &amp; IAM</v>
      </c>
      <c r="P1584" s="11" t="str">
        <f t="shared" si="666"/>
        <v>Apr-17</v>
      </c>
      <c r="Q1584" s="11" t="str">
        <f t="shared" si="667"/>
        <v>Q2</v>
      </c>
      <c r="R1584" s="11" t="str">
        <f>IF(ISERROR(VLOOKUP(C1584,'WI Vs ASM'!$B$2:$J$1000,9,0)),0,(VLOOKUP(C1584,'WI Vs ASM'!$B$2:$J$1000,9,0)))</f>
        <v>Jyothi Pai</v>
      </c>
      <c r="S1584" s="11" t="str">
        <f>IF(ISERROR(VLOOKUP(C1584,'WI Vs ASM'!$B$2:$K$1000,10,0)),0,(VLOOKUP(C1584,'WI Vs ASM'!$B$2:$K$1000,10,0)))</f>
        <v>Melody J Pereira</v>
      </c>
      <c r="T1584" s="11" t="str">
        <f>IF(ISERROR(VLOOKUP(C1584,'WI Vs ASM'!$B$2:$L$1000,11,0)),0,(VLOOKUP(C1584,'WI Vs ASM'!$B$2:$L$1000,11,0)))</f>
        <v>Melody J Pereira</v>
      </c>
      <c r="U1584" s="11" t="str">
        <f t="shared" si="674"/>
        <v>WR736031</v>
      </c>
      <c r="V1584" s="11" t="str">
        <f t="shared" si="668"/>
        <v>No</v>
      </c>
      <c r="W1584" s="11" t="str">
        <f t="shared" si="669"/>
        <v>Yes</v>
      </c>
      <c r="X1584" s="11" t="str">
        <f t="shared" si="670"/>
        <v>No</v>
      </c>
      <c r="Y1584" s="11" t="str">
        <f t="shared" si="671"/>
        <v>No</v>
      </c>
      <c r="Z1584" s="11" t="str">
        <f t="shared" si="672"/>
        <v>No</v>
      </c>
      <c r="AA1584" s="11" t="str">
        <f t="shared" si="675"/>
        <v>No</v>
      </c>
      <c r="AB1584" s="11">
        <f>IF(ISERROR(VLOOKUP(U1584,'ITWR Dump'!$A$2:$Y$5000,24,0)),0,(VLOOKUP('ILC Report'!U1584,'ITWR Dump'!$A$2:$Y$5000,24,0)))</f>
        <v>0</v>
      </c>
      <c r="AC1584" s="11" t="str">
        <f t="shared" si="676"/>
        <v>No</v>
      </c>
      <c r="AD1584" s="11" t="str">
        <f t="shared" si="677"/>
        <v/>
      </c>
      <c r="AE1584" s="11">
        <f>IF(ISERROR(VLOOKUP(U1584,'ITWR Dump'!$A$2:$Y$5000,13,0)),0,(VLOOKUP(U1584,'ITWR Dump'!$A$2:$Y$5000,13,0)))</f>
        <v>0</v>
      </c>
      <c r="AF1584" s="11">
        <f>IF(ISERROR(VLOOKUP(U1584,'ITWR Dump'!$A$2:$Y$5000,11,0)),0,(VLOOKUP(U1584,'ITWR Dump'!$A$2:$Y$5000,11,0)))</f>
        <v>0</v>
      </c>
      <c r="AG1584" s="11">
        <f>IF(ISERROR(VLOOKUP(U1584,'ITWR Dump'!$A$2:$Y$5000,2,0)),0,(VLOOKUP(U1584,'ITWR Dump'!$A$2:$Y$5000,2,0)))</f>
        <v>0</v>
      </c>
      <c r="AH1584" s="11">
        <f>IF(ISERROR(VLOOKUP(U1584,'ITWR Dump'!$A$2:$Y$5000,14,0)),0,(VLOOKUP(U1584,'ITWR Dump'!$A$2:$Y$5000,14,0)))</f>
        <v>0</v>
      </c>
      <c r="AI1584" s="11" t="str">
        <f t="shared" si="678"/>
        <v>01-Maintenance Offshore</v>
      </c>
      <c r="AJ1584" s="11" t="str">
        <f t="shared" si="679"/>
        <v>Offshore</v>
      </c>
      <c r="AK1584" s="11" t="str">
        <f>IF(ISERROR(VLOOKUP(A1584,'Team Data'!$C$2:$U$213,17,0)),0,(VLOOKUP(A1584,'Team Data'!$C$2:$U$213,17,0)))</f>
        <v>BI and RM</v>
      </c>
      <c r="AL1584" s="11" t="str">
        <f t="shared" si="680"/>
        <v>2017-04-24</v>
      </c>
      <c r="AM1584" s="11">
        <f>IF(ISERROR(VLOOKUP(U1584,'ITWR Dump'!$A$2:$Y$5000,16,0)),0,(VLOOKUP(U1584,'ITWR Dump'!$A$2:$Y$5000,16,0)))</f>
        <v>0</v>
      </c>
      <c r="AN1584" s="11">
        <f>IF(ISERROR(VLOOKUP(U1584,'ITWR Dump'!$A$2:$Y$5000,18,0)),0,(VLOOKUP(U1584,'ITWR Dump'!$A$2:$Y$5000,18,0)))</f>
        <v>0</v>
      </c>
      <c r="AO1584" s="11">
        <f>IF(ISERROR(VLOOKUP(U1584,'ITWR Dump'!$A$2:$Y$5000,25,0)),0,(VLOOKUP('ILC Report'!U1584,'ITWR Dump'!$A$2:$Y$5000,25,0)))</f>
        <v>0</v>
      </c>
      <c r="AP1584" s="11">
        <f t="shared" si="681"/>
        <v>0</v>
      </c>
      <c r="AQ1584" s="26">
        <f t="shared" si="682"/>
        <v>0</v>
      </c>
      <c r="AR1584" s="26">
        <f t="shared" si="683"/>
        <v>0</v>
      </c>
      <c r="AS1584" s="26">
        <f t="shared" si="684"/>
        <v>0</v>
      </c>
      <c r="AT1584" s="26">
        <f t="shared" si="685"/>
        <v>0</v>
      </c>
      <c r="AU1584" s="26">
        <f t="shared" si="686"/>
        <v>0</v>
      </c>
      <c r="AV1584" s="26">
        <f t="shared" si="687"/>
        <v>0</v>
      </c>
      <c r="AW1584" s="11" t="s">
        <v>653</v>
      </c>
      <c r="AX1584" s="11" t="str">
        <f>VLOOKUP(L1584,Group!$A$2:$B$1000,2,0)</f>
        <v>Maintenance</v>
      </c>
      <c r="AY1584" s="11">
        <f>IF(ISERROR(VLOOKUP(U1584,'ITWR Dump'!$A$2:$Y$5000,15,0)),0,(VLOOKUP('ILC Report'!U1584,'ITWR Dump'!$A$2:$Y$5000,15,0)))</f>
        <v>0</v>
      </c>
      <c r="AZ1584" s="11" t="str">
        <f t="shared" si="688"/>
        <v>Yes</v>
      </c>
      <c r="BA1584" s="11" t="str">
        <f t="shared" si="689"/>
        <v>BKI</v>
      </c>
      <c r="BB1584" s="11" t="str">
        <f t="shared" si="690"/>
        <v>MN</v>
      </c>
      <c r="BC1584" s="11" t="str">
        <f t="shared" si="691"/>
        <v>No</v>
      </c>
    </row>
    <row r="1585" spans="1:55" x14ac:dyDescent="0.3">
      <c r="A1585" s="11" t="s">
        <v>699</v>
      </c>
      <c r="B1585" s="11" t="s">
        <v>1892</v>
      </c>
      <c r="C1585" s="11" t="s">
        <v>598</v>
      </c>
      <c r="D1585" s="11" t="s">
        <v>2710</v>
      </c>
      <c r="E1585" s="38" t="s">
        <v>652</v>
      </c>
      <c r="F1585" s="11">
        <v>10</v>
      </c>
      <c r="G1585" s="40" t="s">
        <v>218</v>
      </c>
      <c r="H1585" s="11" t="str">
        <f t="shared" si="673"/>
        <v>Regular</v>
      </c>
      <c r="I1585" s="11" t="str">
        <f t="shared" si="665"/>
        <v>INDIA</v>
      </c>
      <c r="J1585" s="11" t="str">
        <f>IF(ISERROR(VLOOKUP(C1585,'WI Vs ASM'!$B$2:$E$1000,4,0)),0,(VLOOKUP(C1585,'WI Vs ASM'!$B$2:$E$1000,4,0)))</f>
        <v>Offshore</v>
      </c>
      <c r="K1585" s="11" t="str">
        <f>IF(ISERROR(VLOOKUP(C1585,'WI Vs ASM'!$B$2:$F$1000,5,0)),0,(VLOOKUP(C1585,'WI Vs ASM'!$B$2:$F$1000,5,0)))</f>
        <v>01-Fixed Price</v>
      </c>
      <c r="L1585" s="11" t="str">
        <f>IF(ISERROR(VLOOKUP(C1585,'WI Vs ASM'!$B$2:$D$1000,3,0)),0,(VLOOKUP(C1585,'WI Vs ASM'!$B$2:$D$1000,3,0)))</f>
        <v>01-Maintenance Offshore</v>
      </c>
      <c r="M1585" s="11" t="str">
        <f>IF(ISERROR(VLOOKUP(C1585,'WI Vs ASM'!$B$2:$I$1000,8,0)),0,(VLOOKUP(C1585,'WI Vs ASM'!$B$2:$I$1000,8,0)))</f>
        <v>Rahul Soman</v>
      </c>
      <c r="N1585" s="11" t="str">
        <f>IF(ISERROR(VLOOKUP(C1585,'WI Vs ASM'!$B$2:$G$1000,6,0)),0,(VLOOKUP(C1585,'WI Vs ASM'!$B$2:$G$1000,6,0)))</f>
        <v>Security &amp; IAM</v>
      </c>
      <c r="O1585" s="11" t="str">
        <f>IF(ISERROR(VLOOKUP(C1585,'WI Vs ASM'!$B$2:$H$1000,7,0)),0,(VLOOKUP(C1585,'WI Vs ASM'!$B$2:$H$1000,7,0)))</f>
        <v>Security &amp; IAM</v>
      </c>
      <c r="P1585" s="11" t="str">
        <f t="shared" si="666"/>
        <v>Apr-17</v>
      </c>
      <c r="Q1585" s="11" t="str">
        <f t="shared" si="667"/>
        <v>Q2</v>
      </c>
      <c r="R1585" s="11" t="str">
        <f>IF(ISERROR(VLOOKUP(C1585,'WI Vs ASM'!$B$2:$J$1000,9,0)),0,(VLOOKUP(C1585,'WI Vs ASM'!$B$2:$J$1000,9,0)))</f>
        <v>Jyothi Pai</v>
      </c>
      <c r="S1585" s="11" t="str">
        <f>IF(ISERROR(VLOOKUP(C1585,'WI Vs ASM'!$B$2:$K$1000,10,0)),0,(VLOOKUP(C1585,'WI Vs ASM'!$B$2:$K$1000,10,0)))</f>
        <v>Melody J Pereira</v>
      </c>
      <c r="T1585" s="11" t="str">
        <f>IF(ISERROR(VLOOKUP(C1585,'WI Vs ASM'!$B$2:$L$1000,11,0)),0,(VLOOKUP(C1585,'WI Vs ASM'!$B$2:$L$1000,11,0)))</f>
        <v>Melody J Pereira</v>
      </c>
      <c r="U1585" s="11" t="str">
        <f t="shared" si="674"/>
        <v>WR736191</v>
      </c>
      <c r="V1585" s="11" t="str">
        <f t="shared" si="668"/>
        <v>No</v>
      </c>
      <c r="W1585" s="11" t="str">
        <f t="shared" si="669"/>
        <v>Yes</v>
      </c>
      <c r="X1585" s="11" t="str">
        <f t="shared" si="670"/>
        <v>No</v>
      </c>
      <c r="Y1585" s="11" t="str">
        <f t="shared" si="671"/>
        <v>No</v>
      </c>
      <c r="Z1585" s="11" t="str">
        <f t="shared" si="672"/>
        <v>No</v>
      </c>
      <c r="AA1585" s="11" t="str">
        <f t="shared" si="675"/>
        <v>No</v>
      </c>
      <c r="AB1585" s="11">
        <f>IF(ISERROR(VLOOKUP(U1585,'ITWR Dump'!$A$2:$Y$5000,24,0)),0,(VLOOKUP('ILC Report'!U1585,'ITWR Dump'!$A$2:$Y$5000,24,0)))</f>
        <v>0</v>
      </c>
      <c r="AC1585" s="11" t="str">
        <f t="shared" si="676"/>
        <v>No</v>
      </c>
      <c r="AD1585" s="11" t="str">
        <f t="shared" si="677"/>
        <v/>
      </c>
      <c r="AE1585" s="11">
        <f>IF(ISERROR(VLOOKUP(U1585,'ITWR Dump'!$A$2:$Y$5000,13,0)),0,(VLOOKUP(U1585,'ITWR Dump'!$A$2:$Y$5000,13,0)))</f>
        <v>0</v>
      </c>
      <c r="AF1585" s="11">
        <f>IF(ISERROR(VLOOKUP(U1585,'ITWR Dump'!$A$2:$Y$5000,11,0)),0,(VLOOKUP(U1585,'ITWR Dump'!$A$2:$Y$5000,11,0)))</f>
        <v>0</v>
      </c>
      <c r="AG1585" s="11">
        <f>IF(ISERROR(VLOOKUP(U1585,'ITWR Dump'!$A$2:$Y$5000,2,0)),0,(VLOOKUP(U1585,'ITWR Dump'!$A$2:$Y$5000,2,0)))</f>
        <v>0</v>
      </c>
      <c r="AH1585" s="11">
        <f>IF(ISERROR(VLOOKUP(U1585,'ITWR Dump'!$A$2:$Y$5000,14,0)),0,(VLOOKUP(U1585,'ITWR Dump'!$A$2:$Y$5000,14,0)))</f>
        <v>0</v>
      </c>
      <c r="AI1585" s="11" t="str">
        <f t="shared" si="678"/>
        <v>01-Maintenance Offshore</v>
      </c>
      <c r="AJ1585" s="11" t="str">
        <f t="shared" si="679"/>
        <v>Offshore</v>
      </c>
      <c r="AK1585" s="11" t="str">
        <f>IF(ISERROR(VLOOKUP(A1585,'Team Data'!$C$2:$U$213,17,0)),0,(VLOOKUP(A1585,'Team Data'!$C$2:$U$213,17,0)))</f>
        <v>BI and RM</v>
      </c>
      <c r="AL1585" s="11" t="str">
        <f t="shared" si="680"/>
        <v>2017-04-24</v>
      </c>
      <c r="AM1585" s="11">
        <f>IF(ISERROR(VLOOKUP(U1585,'ITWR Dump'!$A$2:$Y$5000,16,0)),0,(VLOOKUP(U1585,'ITWR Dump'!$A$2:$Y$5000,16,0)))</f>
        <v>0</v>
      </c>
      <c r="AN1585" s="11">
        <f>IF(ISERROR(VLOOKUP(U1585,'ITWR Dump'!$A$2:$Y$5000,18,0)),0,(VLOOKUP(U1585,'ITWR Dump'!$A$2:$Y$5000,18,0)))</f>
        <v>0</v>
      </c>
      <c r="AO1585" s="11">
        <f>IF(ISERROR(VLOOKUP(U1585,'ITWR Dump'!$A$2:$Y$5000,25,0)),0,(VLOOKUP('ILC Report'!U1585,'ITWR Dump'!$A$2:$Y$5000,25,0)))</f>
        <v>0</v>
      </c>
      <c r="AP1585" s="11">
        <f t="shared" si="681"/>
        <v>0</v>
      </c>
      <c r="AQ1585" s="26">
        <f t="shared" si="682"/>
        <v>0</v>
      </c>
      <c r="AR1585" s="26">
        <f t="shared" si="683"/>
        <v>0</v>
      </c>
      <c r="AS1585" s="26">
        <f t="shared" si="684"/>
        <v>0</v>
      </c>
      <c r="AT1585" s="26">
        <f t="shared" si="685"/>
        <v>0</v>
      </c>
      <c r="AU1585" s="26">
        <f t="shared" si="686"/>
        <v>0</v>
      </c>
      <c r="AV1585" s="26">
        <f t="shared" si="687"/>
        <v>0</v>
      </c>
      <c r="AW1585" s="11" t="s">
        <v>653</v>
      </c>
      <c r="AX1585" s="11" t="str">
        <f>VLOOKUP(L1585,Group!$A$2:$B$1000,2,0)</f>
        <v>Maintenance</v>
      </c>
      <c r="AY1585" s="11">
        <f>IF(ISERROR(VLOOKUP(U1585,'ITWR Dump'!$A$2:$Y$5000,15,0)),0,(VLOOKUP('ILC Report'!U1585,'ITWR Dump'!$A$2:$Y$5000,15,0)))</f>
        <v>0</v>
      </c>
      <c r="AZ1585" s="11" t="str">
        <f t="shared" si="688"/>
        <v>Yes</v>
      </c>
      <c r="BA1585" s="11" t="str">
        <f t="shared" si="689"/>
        <v>BKI</v>
      </c>
      <c r="BB1585" s="11" t="str">
        <f t="shared" si="690"/>
        <v>MN</v>
      </c>
      <c r="BC1585" s="11" t="str">
        <f t="shared" si="691"/>
        <v>No</v>
      </c>
    </row>
    <row r="1586" spans="1:55" x14ac:dyDescent="0.3">
      <c r="A1586" s="11" t="s">
        <v>699</v>
      </c>
      <c r="B1586" s="11" t="s">
        <v>1892</v>
      </c>
      <c r="C1586" s="11" t="s">
        <v>546</v>
      </c>
      <c r="D1586" s="11" t="s">
        <v>2717</v>
      </c>
      <c r="E1586" s="38" t="s">
        <v>2901</v>
      </c>
      <c r="F1586" s="11">
        <v>26</v>
      </c>
      <c r="G1586" s="40" t="s">
        <v>218</v>
      </c>
      <c r="H1586" s="11" t="str">
        <f t="shared" si="673"/>
        <v>Regular</v>
      </c>
      <c r="I1586" s="11" t="str">
        <f t="shared" si="665"/>
        <v>INDIA</v>
      </c>
      <c r="J1586" s="11" t="str">
        <f>IF(ISERROR(VLOOKUP(C1586,'WI Vs ASM'!$B$2:$E$1000,4,0)),0,(VLOOKUP(C1586,'WI Vs ASM'!$B$2:$E$1000,4,0)))</f>
        <v>Offshore</v>
      </c>
      <c r="K1586" s="11" t="str">
        <f>IF(ISERROR(VLOOKUP(C1586,'WI Vs ASM'!$B$2:$F$1000,5,0)),0,(VLOOKUP(C1586,'WI Vs ASM'!$B$2:$F$1000,5,0)))</f>
        <v>09-NonBillable</v>
      </c>
      <c r="L1586" s="11" t="str">
        <f>IF(ISERROR(VLOOKUP(C1586,'WI Vs ASM'!$B$2:$D$1000,3,0)),0,(VLOOKUP(C1586,'WI Vs ASM'!$B$2:$D$1000,3,0)))</f>
        <v>13-Enhancement Offshore Bench</v>
      </c>
      <c r="M1586" s="11" t="str">
        <f>IF(ISERROR(VLOOKUP(C1586,'WI Vs ASM'!$B$2:$I$1000,8,0)),0,(VLOOKUP(C1586,'WI Vs ASM'!$B$2:$I$1000,8,0)))</f>
        <v>Prakash Varadachari</v>
      </c>
      <c r="N1586" s="11" t="str">
        <f>IF(ISERROR(VLOOKUP(C1586,'WI Vs ASM'!$B$2:$G$1000,6,0)),0,(VLOOKUP(C1586,'WI Vs ASM'!$B$2:$G$1000,6,0)))</f>
        <v>Bench - BIRM Tower</v>
      </c>
      <c r="O1586" s="11" t="str">
        <f>IF(ISERROR(VLOOKUP(C1586,'WI Vs ASM'!$B$2:$H$1000,7,0)),0,(VLOOKUP(C1586,'WI Vs ASM'!$B$2:$H$1000,7,0)))</f>
        <v>Bench - BIRM Tower</v>
      </c>
      <c r="P1586" s="11" t="str">
        <f t="shared" si="666"/>
        <v>May-17</v>
      </c>
      <c r="Q1586" s="11" t="str">
        <f t="shared" si="667"/>
        <v>Q2</v>
      </c>
      <c r="R1586" s="11" t="str">
        <f>IF(ISERROR(VLOOKUP(C1586,'WI Vs ASM'!$B$2:$J$1000,9,0)),0,(VLOOKUP(C1586,'WI Vs ASM'!$B$2:$J$1000,9,0)))</f>
        <v>Chandraprabha Palaniswamy</v>
      </c>
      <c r="S1586" s="11" t="str">
        <f>IF(ISERROR(VLOOKUP(C1586,'WI Vs ASM'!$B$2:$K$1000,10,0)),0,(VLOOKUP(C1586,'WI Vs ASM'!$B$2:$K$1000,10,0)))</f>
        <v>Kimberly Hale</v>
      </c>
      <c r="T1586" s="11" t="str">
        <f>IF(ISERROR(VLOOKUP(C1586,'WI Vs ASM'!$B$2:$L$1000,11,0)),0,(VLOOKUP(C1586,'WI Vs ASM'!$B$2:$L$1000,11,0)))</f>
        <v>Crystal Romano</v>
      </c>
      <c r="U1586" s="11" t="e">
        <f t="shared" si="674"/>
        <v>#VALUE!</v>
      </c>
      <c r="V1586" s="11" t="str">
        <f t="shared" si="668"/>
        <v>No</v>
      </c>
      <c r="W1586" s="11" t="str">
        <f t="shared" si="669"/>
        <v>No</v>
      </c>
      <c r="X1586" s="11" t="str">
        <f t="shared" si="670"/>
        <v>No</v>
      </c>
      <c r="Y1586" s="11" t="str">
        <f t="shared" si="671"/>
        <v>No</v>
      </c>
      <c r="Z1586" s="11" t="str">
        <f t="shared" si="672"/>
        <v>No</v>
      </c>
      <c r="AA1586" s="11" t="str">
        <f t="shared" si="675"/>
        <v>No</v>
      </c>
      <c r="AB1586" s="11">
        <f>IF(ISERROR(VLOOKUP(U1586,'ITWR Dump'!$A$2:$Y$5000,24,0)),0,(VLOOKUP('ILC Report'!U1586,'ITWR Dump'!$A$2:$Y$5000,24,0)))</f>
        <v>0</v>
      </c>
      <c r="AC1586" s="11" t="str">
        <f t="shared" si="676"/>
        <v>No</v>
      </c>
      <c r="AD1586" s="11" t="str">
        <f t="shared" si="677"/>
        <v/>
      </c>
      <c r="AE1586" s="11">
        <f>IF(ISERROR(VLOOKUP(U1586,'ITWR Dump'!$A$2:$Y$5000,13,0)),0,(VLOOKUP(U1586,'ITWR Dump'!$A$2:$Y$5000,13,0)))</f>
        <v>0</v>
      </c>
      <c r="AF1586" s="11">
        <f>IF(ISERROR(VLOOKUP(U1586,'ITWR Dump'!$A$2:$Y$5000,11,0)),0,(VLOOKUP(U1586,'ITWR Dump'!$A$2:$Y$5000,11,0)))</f>
        <v>0</v>
      </c>
      <c r="AG1586" s="11">
        <f>IF(ISERROR(VLOOKUP(U1586,'ITWR Dump'!$A$2:$Y$5000,2,0)),0,(VLOOKUP(U1586,'ITWR Dump'!$A$2:$Y$5000,2,0)))</f>
        <v>0</v>
      </c>
      <c r="AH1586" s="11">
        <f>IF(ISERROR(VLOOKUP(U1586,'ITWR Dump'!$A$2:$Y$5000,14,0)),0,(VLOOKUP(U1586,'ITWR Dump'!$A$2:$Y$5000,14,0)))</f>
        <v>0</v>
      </c>
      <c r="AI1586" s="11" t="str">
        <f t="shared" si="678"/>
        <v>13-Enhancement Offshore Bench</v>
      </c>
      <c r="AJ1586" s="11" t="str">
        <f t="shared" si="679"/>
        <v>Offshore</v>
      </c>
      <c r="AK1586" s="11" t="str">
        <f>IF(ISERROR(VLOOKUP(A1586,'Team Data'!$C$2:$U$213,17,0)),0,(VLOOKUP(A1586,'Team Data'!$C$2:$U$213,17,0)))</f>
        <v>BI and RM</v>
      </c>
      <c r="AL1586" s="11" t="str">
        <f t="shared" si="680"/>
        <v>2017-04-24</v>
      </c>
      <c r="AM1586" s="11">
        <f>IF(ISERROR(VLOOKUP(U1586,'ITWR Dump'!$A$2:$Y$5000,16,0)),0,(VLOOKUP(U1586,'ITWR Dump'!$A$2:$Y$5000,16,0)))</f>
        <v>0</v>
      </c>
      <c r="AN1586" s="11">
        <f>IF(ISERROR(VLOOKUP(U1586,'ITWR Dump'!$A$2:$Y$5000,18,0)),0,(VLOOKUP(U1586,'ITWR Dump'!$A$2:$Y$5000,18,0)))</f>
        <v>0</v>
      </c>
      <c r="AO1586" s="11">
        <f>IF(ISERROR(VLOOKUP(U1586,'ITWR Dump'!$A$2:$Y$5000,25,0)),0,(VLOOKUP('ILC Report'!U1586,'ITWR Dump'!$A$2:$Y$5000,25,0)))</f>
        <v>0</v>
      </c>
      <c r="AP1586" s="11">
        <f t="shared" si="681"/>
        <v>0</v>
      </c>
      <c r="AQ1586" s="26">
        <f t="shared" si="682"/>
        <v>0</v>
      </c>
      <c r="AR1586" s="26">
        <f t="shared" si="683"/>
        <v>0</v>
      </c>
      <c r="AS1586" s="26">
        <f t="shared" si="684"/>
        <v>0</v>
      </c>
      <c r="AT1586" s="26">
        <f t="shared" si="685"/>
        <v>0</v>
      </c>
      <c r="AU1586" s="26">
        <f t="shared" si="686"/>
        <v>0</v>
      </c>
      <c r="AV1586" s="26">
        <f t="shared" si="687"/>
        <v>0</v>
      </c>
      <c r="AW1586" s="11" t="s">
        <v>653</v>
      </c>
      <c r="AX1586" s="11" t="str">
        <f>VLOOKUP(L1586,Group!$A$2:$B$1000,2,0)</f>
        <v>Enhancement Bench</v>
      </c>
      <c r="AY1586" s="11">
        <f>IF(ISERROR(VLOOKUP(U1586,'ITWR Dump'!$A$2:$Y$5000,15,0)),0,(VLOOKUP('ILC Report'!U1586,'ITWR Dump'!$A$2:$Y$5000,15,0)))</f>
        <v>0</v>
      </c>
      <c r="AZ1586" s="11" t="str">
        <f t="shared" si="688"/>
        <v>No</v>
      </c>
      <c r="BA1586" s="11" t="str">
        <f t="shared" si="689"/>
        <v>BKI</v>
      </c>
      <c r="BB1586" s="11" t="str">
        <f t="shared" si="690"/>
        <v>BN</v>
      </c>
      <c r="BC1586" s="11" t="str">
        <f t="shared" si="691"/>
        <v>No</v>
      </c>
    </row>
    <row r="1587" spans="1:55" x14ac:dyDescent="0.3">
      <c r="A1587" s="11" t="s">
        <v>699</v>
      </c>
      <c r="B1587" s="11" t="s">
        <v>1892</v>
      </c>
      <c r="C1587" s="11" t="s">
        <v>598</v>
      </c>
      <c r="D1587" s="11" t="s">
        <v>2719</v>
      </c>
      <c r="E1587" s="38" t="s">
        <v>2901</v>
      </c>
      <c r="F1587" s="11">
        <v>10</v>
      </c>
      <c r="G1587" s="40" t="s">
        <v>218</v>
      </c>
      <c r="H1587" s="11" t="str">
        <f t="shared" si="673"/>
        <v>Regular</v>
      </c>
      <c r="I1587" s="11" t="str">
        <f t="shared" si="665"/>
        <v>INDIA</v>
      </c>
      <c r="J1587" s="11" t="str">
        <f>IF(ISERROR(VLOOKUP(C1587,'WI Vs ASM'!$B$2:$E$1000,4,0)),0,(VLOOKUP(C1587,'WI Vs ASM'!$B$2:$E$1000,4,0)))</f>
        <v>Offshore</v>
      </c>
      <c r="K1587" s="11" t="str">
        <f>IF(ISERROR(VLOOKUP(C1587,'WI Vs ASM'!$B$2:$F$1000,5,0)),0,(VLOOKUP(C1587,'WI Vs ASM'!$B$2:$F$1000,5,0)))</f>
        <v>01-Fixed Price</v>
      </c>
      <c r="L1587" s="11" t="str">
        <f>IF(ISERROR(VLOOKUP(C1587,'WI Vs ASM'!$B$2:$D$1000,3,0)),0,(VLOOKUP(C1587,'WI Vs ASM'!$B$2:$D$1000,3,0)))</f>
        <v>01-Maintenance Offshore</v>
      </c>
      <c r="M1587" s="11" t="str">
        <f>IF(ISERROR(VLOOKUP(C1587,'WI Vs ASM'!$B$2:$I$1000,8,0)),0,(VLOOKUP(C1587,'WI Vs ASM'!$B$2:$I$1000,8,0)))</f>
        <v>Rahul Soman</v>
      </c>
      <c r="N1587" s="11" t="str">
        <f>IF(ISERROR(VLOOKUP(C1587,'WI Vs ASM'!$B$2:$G$1000,6,0)),0,(VLOOKUP(C1587,'WI Vs ASM'!$B$2:$G$1000,6,0)))</f>
        <v>Security &amp; IAM</v>
      </c>
      <c r="O1587" s="11" t="str">
        <f>IF(ISERROR(VLOOKUP(C1587,'WI Vs ASM'!$B$2:$H$1000,7,0)),0,(VLOOKUP(C1587,'WI Vs ASM'!$B$2:$H$1000,7,0)))</f>
        <v>Security &amp; IAM</v>
      </c>
      <c r="P1587" s="11" t="str">
        <f t="shared" si="666"/>
        <v>May-17</v>
      </c>
      <c r="Q1587" s="11" t="str">
        <f t="shared" si="667"/>
        <v>Q2</v>
      </c>
      <c r="R1587" s="11" t="str">
        <f>IF(ISERROR(VLOOKUP(C1587,'WI Vs ASM'!$B$2:$J$1000,9,0)),0,(VLOOKUP(C1587,'WI Vs ASM'!$B$2:$J$1000,9,0)))</f>
        <v>Jyothi Pai</v>
      </c>
      <c r="S1587" s="11" t="str">
        <f>IF(ISERROR(VLOOKUP(C1587,'WI Vs ASM'!$B$2:$K$1000,10,0)),0,(VLOOKUP(C1587,'WI Vs ASM'!$B$2:$K$1000,10,0)))</f>
        <v>Melody J Pereira</v>
      </c>
      <c r="T1587" s="11" t="str">
        <f>IF(ISERROR(VLOOKUP(C1587,'WI Vs ASM'!$B$2:$L$1000,11,0)),0,(VLOOKUP(C1587,'WI Vs ASM'!$B$2:$L$1000,11,0)))</f>
        <v>Melody J Pereira</v>
      </c>
      <c r="U1587" s="11" t="str">
        <f t="shared" si="674"/>
        <v>WR736031</v>
      </c>
      <c r="V1587" s="11" t="str">
        <f t="shared" si="668"/>
        <v>No</v>
      </c>
      <c r="W1587" s="11" t="str">
        <f t="shared" si="669"/>
        <v>Yes</v>
      </c>
      <c r="X1587" s="11" t="str">
        <f t="shared" si="670"/>
        <v>No</v>
      </c>
      <c r="Y1587" s="11" t="str">
        <f t="shared" si="671"/>
        <v>No</v>
      </c>
      <c r="Z1587" s="11" t="str">
        <f t="shared" si="672"/>
        <v>No</v>
      </c>
      <c r="AA1587" s="11" t="str">
        <f t="shared" si="675"/>
        <v>No</v>
      </c>
      <c r="AB1587" s="11">
        <f>IF(ISERROR(VLOOKUP(U1587,'ITWR Dump'!$A$2:$Y$5000,24,0)),0,(VLOOKUP('ILC Report'!U1587,'ITWR Dump'!$A$2:$Y$5000,24,0)))</f>
        <v>0</v>
      </c>
      <c r="AC1587" s="11" t="str">
        <f t="shared" si="676"/>
        <v>No</v>
      </c>
      <c r="AD1587" s="11" t="str">
        <f t="shared" si="677"/>
        <v/>
      </c>
      <c r="AE1587" s="11">
        <f>IF(ISERROR(VLOOKUP(U1587,'ITWR Dump'!$A$2:$Y$5000,13,0)),0,(VLOOKUP(U1587,'ITWR Dump'!$A$2:$Y$5000,13,0)))</f>
        <v>0</v>
      </c>
      <c r="AF1587" s="11">
        <f>IF(ISERROR(VLOOKUP(U1587,'ITWR Dump'!$A$2:$Y$5000,11,0)),0,(VLOOKUP(U1587,'ITWR Dump'!$A$2:$Y$5000,11,0)))</f>
        <v>0</v>
      </c>
      <c r="AG1587" s="11">
        <f>IF(ISERROR(VLOOKUP(U1587,'ITWR Dump'!$A$2:$Y$5000,2,0)),0,(VLOOKUP(U1587,'ITWR Dump'!$A$2:$Y$5000,2,0)))</f>
        <v>0</v>
      </c>
      <c r="AH1587" s="11">
        <f>IF(ISERROR(VLOOKUP(U1587,'ITWR Dump'!$A$2:$Y$5000,14,0)),0,(VLOOKUP(U1587,'ITWR Dump'!$A$2:$Y$5000,14,0)))</f>
        <v>0</v>
      </c>
      <c r="AI1587" s="11" t="str">
        <f t="shared" si="678"/>
        <v>01-Maintenance Offshore</v>
      </c>
      <c r="AJ1587" s="11" t="str">
        <f t="shared" si="679"/>
        <v>Offshore</v>
      </c>
      <c r="AK1587" s="11" t="str">
        <f>IF(ISERROR(VLOOKUP(A1587,'Team Data'!$C$2:$U$213,17,0)),0,(VLOOKUP(A1587,'Team Data'!$C$2:$U$213,17,0)))</f>
        <v>BI and RM</v>
      </c>
      <c r="AL1587" s="11" t="str">
        <f t="shared" si="680"/>
        <v>2017-04-24</v>
      </c>
      <c r="AM1587" s="11">
        <f>IF(ISERROR(VLOOKUP(U1587,'ITWR Dump'!$A$2:$Y$5000,16,0)),0,(VLOOKUP(U1587,'ITWR Dump'!$A$2:$Y$5000,16,0)))</f>
        <v>0</v>
      </c>
      <c r="AN1587" s="11">
        <f>IF(ISERROR(VLOOKUP(U1587,'ITWR Dump'!$A$2:$Y$5000,18,0)),0,(VLOOKUP(U1587,'ITWR Dump'!$A$2:$Y$5000,18,0)))</f>
        <v>0</v>
      </c>
      <c r="AO1587" s="11">
        <f>IF(ISERROR(VLOOKUP(U1587,'ITWR Dump'!$A$2:$Y$5000,25,0)),0,(VLOOKUP('ILC Report'!U1587,'ITWR Dump'!$A$2:$Y$5000,25,0)))</f>
        <v>0</v>
      </c>
      <c r="AP1587" s="11">
        <f t="shared" si="681"/>
        <v>0</v>
      </c>
      <c r="AQ1587" s="26">
        <f t="shared" si="682"/>
        <v>0</v>
      </c>
      <c r="AR1587" s="26">
        <f t="shared" si="683"/>
        <v>0</v>
      </c>
      <c r="AS1587" s="26">
        <f t="shared" si="684"/>
        <v>0</v>
      </c>
      <c r="AT1587" s="26">
        <f t="shared" si="685"/>
        <v>0</v>
      </c>
      <c r="AU1587" s="26">
        <f t="shared" si="686"/>
        <v>0</v>
      </c>
      <c r="AV1587" s="26">
        <f t="shared" si="687"/>
        <v>0</v>
      </c>
      <c r="AW1587" s="11" t="s">
        <v>653</v>
      </c>
      <c r="AX1587" s="11" t="str">
        <f>VLOOKUP(L1587,Group!$A$2:$B$1000,2,0)</f>
        <v>Maintenance</v>
      </c>
      <c r="AY1587" s="11">
        <f>IF(ISERROR(VLOOKUP(U1587,'ITWR Dump'!$A$2:$Y$5000,15,0)),0,(VLOOKUP('ILC Report'!U1587,'ITWR Dump'!$A$2:$Y$5000,15,0)))</f>
        <v>0</v>
      </c>
      <c r="AZ1587" s="11" t="str">
        <f t="shared" si="688"/>
        <v>Yes</v>
      </c>
      <c r="BA1587" s="11" t="str">
        <f t="shared" si="689"/>
        <v>BKI</v>
      </c>
      <c r="BB1587" s="11" t="str">
        <f t="shared" si="690"/>
        <v>MN</v>
      </c>
      <c r="BC1587" s="11" t="str">
        <f t="shared" si="691"/>
        <v>No</v>
      </c>
    </row>
    <row r="1588" spans="1:55" x14ac:dyDescent="0.3">
      <c r="A1588" s="11" t="s">
        <v>699</v>
      </c>
      <c r="B1588" s="11" t="s">
        <v>1892</v>
      </c>
      <c r="C1588" s="11" t="s">
        <v>546</v>
      </c>
      <c r="D1588" s="11" t="s">
        <v>2717</v>
      </c>
      <c r="E1588" s="38" t="s">
        <v>2902</v>
      </c>
      <c r="F1588" s="11">
        <v>15</v>
      </c>
      <c r="G1588" s="40" t="s">
        <v>218</v>
      </c>
      <c r="H1588" s="11" t="str">
        <f t="shared" si="673"/>
        <v>Regular</v>
      </c>
      <c r="I1588" s="11" t="str">
        <f t="shared" si="665"/>
        <v>INDIA</v>
      </c>
      <c r="J1588" s="11" t="str">
        <f>IF(ISERROR(VLOOKUP(C1588,'WI Vs ASM'!$B$2:$E$1000,4,0)),0,(VLOOKUP(C1588,'WI Vs ASM'!$B$2:$E$1000,4,0)))</f>
        <v>Offshore</v>
      </c>
      <c r="K1588" s="11" t="str">
        <f>IF(ISERROR(VLOOKUP(C1588,'WI Vs ASM'!$B$2:$F$1000,5,0)),0,(VLOOKUP(C1588,'WI Vs ASM'!$B$2:$F$1000,5,0)))</f>
        <v>09-NonBillable</v>
      </c>
      <c r="L1588" s="11" t="str">
        <f>IF(ISERROR(VLOOKUP(C1588,'WI Vs ASM'!$B$2:$D$1000,3,0)),0,(VLOOKUP(C1588,'WI Vs ASM'!$B$2:$D$1000,3,0)))</f>
        <v>13-Enhancement Offshore Bench</v>
      </c>
      <c r="M1588" s="11" t="str">
        <f>IF(ISERROR(VLOOKUP(C1588,'WI Vs ASM'!$B$2:$I$1000,8,0)),0,(VLOOKUP(C1588,'WI Vs ASM'!$B$2:$I$1000,8,0)))</f>
        <v>Prakash Varadachari</v>
      </c>
      <c r="N1588" s="11" t="str">
        <f>IF(ISERROR(VLOOKUP(C1588,'WI Vs ASM'!$B$2:$G$1000,6,0)),0,(VLOOKUP(C1588,'WI Vs ASM'!$B$2:$G$1000,6,0)))</f>
        <v>Bench - BIRM Tower</v>
      </c>
      <c r="O1588" s="11" t="str">
        <f>IF(ISERROR(VLOOKUP(C1588,'WI Vs ASM'!$B$2:$H$1000,7,0)),0,(VLOOKUP(C1588,'WI Vs ASM'!$B$2:$H$1000,7,0)))</f>
        <v>Bench - BIRM Tower</v>
      </c>
      <c r="P1588" s="11" t="str">
        <f t="shared" si="666"/>
        <v>May-17</v>
      </c>
      <c r="Q1588" s="11" t="str">
        <f t="shared" si="667"/>
        <v>Q2</v>
      </c>
      <c r="R1588" s="11" t="str">
        <f>IF(ISERROR(VLOOKUP(C1588,'WI Vs ASM'!$B$2:$J$1000,9,0)),0,(VLOOKUP(C1588,'WI Vs ASM'!$B$2:$J$1000,9,0)))</f>
        <v>Chandraprabha Palaniswamy</v>
      </c>
      <c r="S1588" s="11" t="str">
        <f>IF(ISERROR(VLOOKUP(C1588,'WI Vs ASM'!$B$2:$K$1000,10,0)),0,(VLOOKUP(C1588,'WI Vs ASM'!$B$2:$K$1000,10,0)))</f>
        <v>Kimberly Hale</v>
      </c>
      <c r="T1588" s="11" t="str">
        <f>IF(ISERROR(VLOOKUP(C1588,'WI Vs ASM'!$B$2:$L$1000,11,0)),0,(VLOOKUP(C1588,'WI Vs ASM'!$B$2:$L$1000,11,0)))</f>
        <v>Crystal Romano</v>
      </c>
      <c r="U1588" s="11" t="e">
        <f t="shared" si="674"/>
        <v>#VALUE!</v>
      </c>
      <c r="V1588" s="11" t="str">
        <f t="shared" si="668"/>
        <v>No</v>
      </c>
      <c r="W1588" s="11" t="str">
        <f t="shared" si="669"/>
        <v>No</v>
      </c>
      <c r="X1588" s="11" t="str">
        <f t="shared" si="670"/>
        <v>No</v>
      </c>
      <c r="Y1588" s="11" t="str">
        <f t="shared" si="671"/>
        <v>No</v>
      </c>
      <c r="Z1588" s="11" t="str">
        <f t="shared" si="672"/>
        <v>No</v>
      </c>
      <c r="AA1588" s="11" t="str">
        <f t="shared" si="675"/>
        <v>No</v>
      </c>
      <c r="AB1588" s="11">
        <f>IF(ISERROR(VLOOKUP(U1588,'ITWR Dump'!$A$2:$Y$5000,24,0)),0,(VLOOKUP('ILC Report'!U1588,'ITWR Dump'!$A$2:$Y$5000,24,0)))</f>
        <v>0</v>
      </c>
      <c r="AC1588" s="11" t="str">
        <f t="shared" si="676"/>
        <v>No</v>
      </c>
      <c r="AD1588" s="11" t="str">
        <f t="shared" si="677"/>
        <v/>
      </c>
      <c r="AE1588" s="11">
        <f>IF(ISERROR(VLOOKUP(U1588,'ITWR Dump'!$A$2:$Y$5000,13,0)),0,(VLOOKUP(U1588,'ITWR Dump'!$A$2:$Y$5000,13,0)))</f>
        <v>0</v>
      </c>
      <c r="AF1588" s="11">
        <f>IF(ISERROR(VLOOKUP(U1588,'ITWR Dump'!$A$2:$Y$5000,11,0)),0,(VLOOKUP(U1588,'ITWR Dump'!$A$2:$Y$5000,11,0)))</f>
        <v>0</v>
      </c>
      <c r="AG1588" s="11">
        <f>IF(ISERROR(VLOOKUP(U1588,'ITWR Dump'!$A$2:$Y$5000,2,0)),0,(VLOOKUP(U1588,'ITWR Dump'!$A$2:$Y$5000,2,0)))</f>
        <v>0</v>
      </c>
      <c r="AH1588" s="11">
        <f>IF(ISERROR(VLOOKUP(U1588,'ITWR Dump'!$A$2:$Y$5000,14,0)),0,(VLOOKUP(U1588,'ITWR Dump'!$A$2:$Y$5000,14,0)))</f>
        <v>0</v>
      </c>
      <c r="AI1588" s="11" t="str">
        <f t="shared" si="678"/>
        <v>13-Enhancement Offshore Bench</v>
      </c>
      <c r="AJ1588" s="11" t="str">
        <f t="shared" si="679"/>
        <v>Offshore</v>
      </c>
      <c r="AK1588" s="11" t="str">
        <f>IF(ISERROR(VLOOKUP(A1588,'Team Data'!$C$2:$U$213,17,0)),0,(VLOOKUP(A1588,'Team Data'!$C$2:$U$213,17,0)))</f>
        <v>BI and RM</v>
      </c>
      <c r="AL1588" s="11" t="str">
        <f t="shared" si="680"/>
        <v>2017-04-24</v>
      </c>
      <c r="AM1588" s="11">
        <f>IF(ISERROR(VLOOKUP(U1588,'ITWR Dump'!$A$2:$Y$5000,16,0)),0,(VLOOKUP(U1588,'ITWR Dump'!$A$2:$Y$5000,16,0)))</f>
        <v>0</v>
      </c>
      <c r="AN1588" s="11">
        <f>IF(ISERROR(VLOOKUP(U1588,'ITWR Dump'!$A$2:$Y$5000,18,0)),0,(VLOOKUP(U1588,'ITWR Dump'!$A$2:$Y$5000,18,0)))</f>
        <v>0</v>
      </c>
      <c r="AO1588" s="11">
        <f>IF(ISERROR(VLOOKUP(U1588,'ITWR Dump'!$A$2:$Y$5000,25,0)),0,(VLOOKUP('ILC Report'!U1588,'ITWR Dump'!$A$2:$Y$5000,25,0)))</f>
        <v>0</v>
      </c>
      <c r="AP1588" s="11">
        <f t="shared" si="681"/>
        <v>0</v>
      </c>
      <c r="AQ1588" s="26">
        <f t="shared" si="682"/>
        <v>0</v>
      </c>
      <c r="AR1588" s="26">
        <f t="shared" si="683"/>
        <v>0</v>
      </c>
      <c r="AS1588" s="26">
        <f t="shared" si="684"/>
        <v>0</v>
      </c>
      <c r="AT1588" s="26">
        <f t="shared" si="685"/>
        <v>0</v>
      </c>
      <c r="AU1588" s="26">
        <f t="shared" si="686"/>
        <v>0</v>
      </c>
      <c r="AV1588" s="26">
        <f t="shared" si="687"/>
        <v>0</v>
      </c>
      <c r="AW1588" s="11" t="s">
        <v>653</v>
      </c>
      <c r="AX1588" s="11" t="str">
        <f>VLOOKUP(L1588,Group!$A$2:$B$1000,2,0)</f>
        <v>Enhancement Bench</v>
      </c>
      <c r="AY1588" s="11">
        <f>IF(ISERROR(VLOOKUP(U1588,'ITWR Dump'!$A$2:$Y$5000,15,0)),0,(VLOOKUP('ILC Report'!U1588,'ITWR Dump'!$A$2:$Y$5000,15,0)))</f>
        <v>0</v>
      </c>
      <c r="AZ1588" s="11" t="str">
        <f t="shared" si="688"/>
        <v>No</v>
      </c>
      <c r="BA1588" s="11" t="str">
        <f t="shared" si="689"/>
        <v>BKI</v>
      </c>
      <c r="BB1588" s="11" t="str">
        <f t="shared" si="690"/>
        <v>BN</v>
      </c>
      <c r="BC1588" s="11" t="str">
        <f t="shared" si="691"/>
        <v>No</v>
      </c>
    </row>
    <row r="1589" spans="1:55" x14ac:dyDescent="0.3">
      <c r="A1589" s="11" t="s">
        <v>699</v>
      </c>
      <c r="B1589" s="11" t="s">
        <v>1892</v>
      </c>
      <c r="C1589" s="11" t="s">
        <v>598</v>
      </c>
      <c r="D1589" s="11" t="s">
        <v>2720</v>
      </c>
      <c r="E1589" s="38" t="s">
        <v>2902</v>
      </c>
      <c r="F1589" s="11">
        <v>5</v>
      </c>
      <c r="G1589" s="40" t="s">
        <v>218</v>
      </c>
      <c r="H1589" s="11" t="str">
        <f t="shared" si="673"/>
        <v>Regular</v>
      </c>
      <c r="I1589" s="11" t="str">
        <f t="shared" si="665"/>
        <v>INDIA</v>
      </c>
      <c r="J1589" s="11" t="str">
        <f>IF(ISERROR(VLOOKUP(C1589,'WI Vs ASM'!$B$2:$E$1000,4,0)),0,(VLOOKUP(C1589,'WI Vs ASM'!$B$2:$E$1000,4,0)))</f>
        <v>Offshore</v>
      </c>
      <c r="K1589" s="11" t="str">
        <f>IF(ISERROR(VLOOKUP(C1589,'WI Vs ASM'!$B$2:$F$1000,5,0)),0,(VLOOKUP(C1589,'WI Vs ASM'!$B$2:$F$1000,5,0)))</f>
        <v>01-Fixed Price</v>
      </c>
      <c r="L1589" s="11" t="str">
        <f>IF(ISERROR(VLOOKUP(C1589,'WI Vs ASM'!$B$2:$D$1000,3,0)),0,(VLOOKUP(C1589,'WI Vs ASM'!$B$2:$D$1000,3,0)))</f>
        <v>01-Maintenance Offshore</v>
      </c>
      <c r="M1589" s="11" t="str">
        <f>IF(ISERROR(VLOOKUP(C1589,'WI Vs ASM'!$B$2:$I$1000,8,0)),0,(VLOOKUP(C1589,'WI Vs ASM'!$B$2:$I$1000,8,0)))</f>
        <v>Rahul Soman</v>
      </c>
      <c r="N1589" s="11" t="str">
        <f>IF(ISERROR(VLOOKUP(C1589,'WI Vs ASM'!$B$2:$G$1000,6,0)),0,(VLOOKUP(C1589,'WI Vs ASM'!$B$2:$G$1000,6,0)))</f>
        <v>Security &amp; IAM</v>
      </c>
      <c r="O1589" s="11" t="str">
        <f>IF(ISERROR(VLOOKUP(C1589,'WI Vs ASM'!$B$2:$H$1000,7,0)),0,(VLOOKUP(C1589,'WI Vs ASM'!$B$2:$H$1000,7,0)))</f>
        <v>Security &amp; IAM</v>
      </c>
      <c r="P1589" s="11" t="str">
        <f t="shared" si="666"/>
        <v>May-17</v>
      </c>
      <c r="Q1589" s="11" t="str">
        <f t="shared" si="667"/>
        <v>Q2</v>
      </c>
      <c r="R1589" s="11" t="str">
        <f>IF(ISERROR(VLOOKUP(C1589,'WI Vs ASM'!$B$2:$J$1000,9,0)),0,(VLOOKUP(C1589,'WI Vs ASM'!$B$2:$J$1000,9,0)))</f>
        <v>Jyothi Pai</v>
      </c>
      <c r="S1589" s="11" t="str">
        <f>IF(ISERROR(VLOOKUP(C1589,'WI Vs ASM'!$B$2:$K$1000,10,0)),0,(VLOOKUP(C1589,'WI Vs ASM'!$B$2:$K$1000,10,0)))</f>
        <v>Melody J Pereira</v>
      </c>
      <c r="T1589" s="11" t="str">
        <f>IF(ISERROR(VLOOKUP(C1589,'WI Vs ASM'!$B$2:$L$1000,11,0)),0,(VLOOKUP(C1589,'WI Vs ASM'!$B$2:$L$1000,11,0)))</f>
        <v>Melody J Pereira</v>
      </c>
      <c r="U1589" s="11" t="str">
        <f t="shared" si="674"/>
        <v>WR635912</v>
      </c>
      <c r="V1589" s="11" t="str">
        <f t="shared" si="668"/>
        <v>No</v>
      </c>
      <c r="W1589" s="11" t="str">
        <f t="shared" si="669"/>
        <v>Yes</v>
      </c>
      <c r="X1589" s="11" t="str">
        <f t="shared" si="670"/>
        <v>No</v>
      </c>
      <c r="Y1589" s="11" t="str">
        <f t="shared" si="671"/>
        <v>No</v>
      </c>
      <c r="Z1589" s="11" t="str">
        <f t="shared" si="672"/>
        <v>No</v>
      </c>
      <c r="AA1589" s="11" t="str">
        <f t="shared" si="675"/>
        <v>No</v>
      </c>
      <c r="AB1589" s="11">
        <f>IF(ISERROR(VLOOKUP(U1589,'ITWR Dump'!$A$2:$Y$5000,24,0)),0,(VLOOKUP('ILC Report'!U1589,'ITWR Dump'!$A$2:$Y$5000,24,0)))</f>
        <v>0</v>
      </c>
      <c r="AC1589" s="11" t="str">
        <f t="shared" si="676"/>
        <v>No</v>
      </c>
      <c r="AD1589" s="11" t="str">
        <f t="shared" si="677"/>
        <v/>
      </c>
      <c r="AE1589" s="11">
        <f>IF(ISERROR(VLOOKUP(U1589,'ITWR Dump'!$A$2:$Y$5000,13,0)),0,(VLOOKUP(U1589,'ITWR Dump'!$A$2:$Y$5000,13,0)))</f>
        <v>0</v>
      </c>
      <c r="AF1589" s="11">
        <f>IF(ISERROR(VLOOKUP(U1589,'ITWR Dump'!$A$2:$Y$5000,11,0)),0,(VLOOKUP(U1589,'ITWR Dump'!$A$2:$Y$5000,11,0)))</f>
        <v>0</v>
      </c>
      <c r="AG1589" s="11">
        <f>IF(ISERROR(VLOOKUP(U1589,'ITWR Dump'!$A$2:$Y$5000,2,0)),0,(VLOOKUP(U1589,'ITWR Dump'!$A$2:$Y$5000,2,0)))</f>
        <v>0</v>
      </c>
      <c r="AH1589" s="11">
        <f>IF(ISERROR(VLOOKUP(U1589,'ITWR Dump'!$A$2:$Y$5000,14,0)),0,(VLOOKUP(U1589,'ITWR Dump'!$A$2:$Y$5000,14,0)))</f>
        <v>0</v>
      </c>
      <c r="AI1589" s="11" t="str">
        <f t="shared" si="678"/>
        <v>01-Maintenance Offshore</v>
      </c>
      <c r="AJ1589" s="11" t="str">
        <f t="shared" si="679"/>
        <v>Offshore</v>
      </c>
      <c r="AK1589" s="11" t="str">
        <f>IF(ISERROR(VLOOKUP(A1589,'Team Data'!$C$2:$U$213,17,0)),0,(VLOOKUP(A1589,'Team Data'!$C$2:$U$213,17,0)))</f>
        <v>BI and RM</v>
      </c>
      <c r="AL1589" s="11" t="str">
        <f t="shared" si="680"/>
        <v>2017-04-24</v>
      </c>
      <c r="AM1589" s="11">
        <f>IF(ISERROR(VLOOKUP(U1589,'ITWR Dump'!$A$2:$Y$5000,16,0)),0,(VLOOKUP(U1589,'ITWR Dump'!$A$2:$Y$5000,16,0)))</f>
        <v>0</v>
      </c>
      <c r="AN1589" s="11">
        <f>IF(ISERROR(VLOOKUP(U1589,'ITWR Dump'!$A$2:$Y$5000,18,0)),0,(VLOOKUP(U1589,'ITWR Dump'!$A$2:$Y$5000,18,0)))</f>
        <v>0</v>
      </c>
      <c r="AO1589" s="11">
        <f>IF(ISERROR(VLOOKUP(U1589,'ITWR Dump'!$A$2:$Y$5000,25,0)),0,(VLOOKUP('ILC Report'!U1589,'ITWR Dump'!$A$2:$Y$5000,25,0)))</f>
        <v>0</v>
      </c>
      <c r="AP1589" s="11">
        <f t="shared" si="681"/>
        <v>0</v>
      </c>
      <c r="AQ1589" s="26">
        <f t="shared" si="682"/>
        <v>0</v>
      </c>
      <c r="AR1589" s="26">
        <f t="shared" si="683"/>
        <v>0</v>
      </c>
      <c r="AS1589" s="26">
        <f t="shared" si="684"/>
        <v>0</v>
      </c>
      <c r="AT1589" s="26">
        <f t="shared" si="685"/>
        <v>0</v>
      </c>
      <c r="AU1589" s="26">
        <f t="shared" si="686"/>
        <v>0</v>
      </c>
      <c r="AV1589" s="26">
        <f t="shared" si="687"/>
        <v>0</v>
      </c>
      <c r="AW1589" s="11" t="s">
        <v>653</v>
      </c>
      <c r="AX1589" s="11" t="str">
        <f>VLOOKUP(L1589,Group!$A$2:$B$1000,2,0)</f>
        <v>Maintenance</v>
      </c>
      <c r="AY1589" s="11">
        <f>IF(ISERROR(VLOOKUP(U1589,'ITWR Dump'!$A$2:$Y$5000,15,0)),0,(VLOOKUP('ILC Report'!U1589,'ITWR Dump'!$A$2:$Y$5000,15,0)))</f>
        <v>0</v>
      </c>
      <c r="AZ1589" s="11" t="str">
        <f t="shared" si="688"/>
        <v>Yes</v>
      </c>
      <c r="BA1589" s="11" t="str">
        <f t="shared" si="689"/>
        <v>BKI</v>
      </c>
      <c r="BB1589" s="11" t="str">
        <f t="shared" si="690"/>
        <v>MN</v>
      </c>
      <c r="BC1589" s="11" t="str">
        <f t="shared" si="691"/>
        <v>No</v>
      </c>
    </row>
    <row r="1590" spans="1:55" x14ac:dyDescent="0.3">
      <c r="A1590" s="11" t="s">
        <v>699</v>
      </c>
      <c r="B1590" s="11" t="s">
        <v>1892</v>
      </c>
      <c r="C1590" s="11" t="s">
        <v>598</v>
      </c>
      <c r="D1590" s="11" t="s">
        <v>2721</v>
      </c>
      <c r="E1590" s="38" t="s">
        <v>2902</v>
      </c>
      <c r="F1590" s="11">
        <v>10</v>
      </c>
      <c r="G1590" s="40" t="s">
        <v>218</v>
      </c>
      <c r="H1590" s="11" t="str">
        <f t="shared" si="673"/>
        <v>Regular</v>
      </c>
      <c r="I1590" s="11" t="str">
        <f t="shared" si="665"/>
        <v>INDIA</v>
      </c>
      <c r="J1590" s="11" t="str">
        <f>IF(ISERROR(VLOOKUP(C1590,'WI Vs ASM'!$B$2:$E$1000,4,0)),0,(VLOOKUP(C1590,'WI Vs ASM'!$B$2:$E$1000,4,0)))</f>
        <v>Offshore</v>
      </c>
      <c r="K1590" s="11" t="str">
        <f>IF(ISERROR(VLOOKUP(C1590,'WI Vs ASM'!$B$2:$F$1000,5,0)),0,(VLOOKUP(C1590,'WI Vs ASM'!$B$2:$F$1000,5,0)))</f>
        <v>01-Fixed Price</v>
      </c>
      <c r="L1590" s="11" t="str">
        <f>IF(ISERROR(VLOOKUP(C1590,'WI Vs ASM'!$B$2:$D$1000,3,0)),0,(VLOOKUP(C1590,'WI Vs ASM'!$B$2:$D$1000,3,0)))</f>
        <v>01-Maintenance Offshore</v>
      </c>
      <c r="M1590" s="11" t="str">
        <f>IF(ISERROR(VLOOKUP(C1590,'WI Vs ASM'!$B$2:$I$1000,8,0)),0,(VLOOKUP(C1590,'WI Vs ASM'!$B$2:$I$1000,8,0)))</f>
        <v>Rahul Soman</v>
      </c>
      <c r="N1590" s="11" t="str">
        <f>IF(ISERROR(VLOOKUP(C1590,'WI Vs ASM'!$B$2:$G$1000,6,0)),0,(VLOOKUP(C1590,'WI Vs ASM'!$B$2:$G$1000,6,0)))</f>
        <v>Security &amp; IAM</v>
      </c>
      <c r="O1590" s="11" t="str">
        <f>IF(ISERROR(VLOOKUP(C1590,'WI Vs ASM'!$B$2:$H$1000,7,0)),0,(VLOOKUP(C1590,'WI Vs ASM'!$B$2:$H$1000,7,0)))</f>
        <v>Security &amp; IAM</v>
      </c>
      <c r="P1590" s="11" t="str">
        <f t="shared" si="666"/>
        <v>May-17</v>
      </c>
      <c r="Q1590" s="11" t="str">
        <f t="shared" si="667"/>
        <v>Q2</v>
      </c>
      <c r="R1590" s="11" t="str">
        <f>IF(ISERROR(VLOOKUP(C1590,'WI Vs ASM'!$B$2:$J$1000,9,0)),0,(VLOOKUP(C1590,'WI Vs ASM'!$B$2:$J$1000,9,0)))</f>
        <v>Jyothi Pai</v>
      </c>
      <c r="S1590" s="11" t="str">
        <f>IF(ISERROR(VLOOKUP(C1590,'WI Vs ASM'!$B$2:$K$1000,10,0)),0,(VLOOKUP(C1590,'WI Vs ASM'!$B$2:$K$1000,10,0)))</f>
        <v>Melody J Pereira</v>
      </c>
      <c r="T1590" s="11" t="str">
        <f>IF(ISERROR(VLOOKUP(C1590,'WI Vs ASM'!$B$2:$L$1000,11,0)),0,(VLOOKUP(C1590,'WI Vs ASM'!$B$2:$L$1000,11,0)))</f>
        <v>Melody J Pereira</v>
      </c>
      <c r="U1590" s="11" t="str">
        <f t="shared" si="674"/>
        <v>WR736031</v>
      </c>
      <c r="V1590" s="11" t="str">
        <f t="shared" si="668"/>
        <v>No</v>
      </c>
      <c r="W1590" s="11" t="str">
        <f t="shared" si="669"/>
        <v>Yes</v>
      </c>
      <c r="X1590" s="11" t="str">
        <f t="shared" si="670"/>
        <v>No</v>
      </c>
      <c r="Y1590" s="11" t="str">
        <f t="shared" si="671"/>
        <v>No</v>
      </c>
      <c r="Z1590" s="11" t="str">
        <f t="shared" si="672"/>
        <v>No</v>
      </c>
      <c r="AA1590" s="11" t="str">
        <f t="shared" si="675"/>
        <v>No</v>
      </c>
      <c r="AB1590" s="11">
        <f>IF(ISERROR(VLOOKUP(U1590,'ITWR Dump'!$A$2:$Y$5000,24,0)),0,(VLOOKUP('ILC Report'!U1590,'ITWR Dump'!$A$2:$Y$5000,24,0)))</f>
        <v>0</v>
      </c>
      <c r="AC1590" s="11" t="str">
        <f t="shared" si="676"/>
        <v>No</v>
      </c>
      <c r="AD1590" s="11" t="str">
        <f t="shared" si="677"/>
        <v/>
      </c>
      <c r="AE1590" s="11">
        <f>IF(ISERROR(VLOOKUP(U1590,'ITWR Dump'!$A$2:$Y$5000,13,0)),0,(VLOOKUP(U1590,'ITWR Dump'!$A$2:$Y$5000,13,0)))</f>
        <v>0</v>
      </c>
      <c r="AF1590" s="11">
        <f>IF(ISERROR(VLOOKUP(U1590,'ITWR Dump'!$A$2:$Y$5000,11,0)),0,(VLOOKUP(U1590,'ITWR Dump'!$A$2:$Y$5000,11,0)))</f>
        <v>0</v>
      </c>
      <c r="AG1590" s="11">
        <f>IF(ISERROR(VLOOKUP(U1590,'ITWR Dump'!$A$2:$Y$5000,2,0)),0,(VLOOKUP(U1590,'ITWR Dump'!$A$2:$Y$5000,2,0)))</f>
        <v>0</v>
      </c>
      <c r="AH1590" s="11">
        <f>IF(ISERROR(VLOOKUP(U1590,'ITWR Dump'!$A$2:$Y$5000,14,0)),0,(VLOOKUP(U1590,'ITWR Dump'!$A$2:$Y$5000,14,0)))</f>
        <v>0</v>
      </c>
      <c r="AI1590" s="11" t="str">
        <f t="shared" si="678"/>
        <v>01-Maintenance Offshore</v>
      </c>
      <c r="AJ1590" s="11" t="str">
        <f t="shared" si="679"/>
        <v>Offshore</v>
      </c>
      <c r="AK1590" s="11" t="str">
        <f>IF(ISERROR(VLOOKUP(A1590,'Team Data'!$C$2:$U$213,17,0)),0,(VLOOKUP(A1590,'Team Data'!$C$2:$U$213,17,0)))</f>
        <v>BI and RM</v>
      </c>
      <c r="AL1590" s="11" t="str">
        <f t="shared" si="680"/>
        <v>2017-04-24</v>
      </c>
      <c r="AM1590" s="11">
        <f>IF(ISERROR(VLOOKUP(U1590,'ITWR Dump'!$A$2:$Y$5000,16,0)),0,(VLOOKUP(U1590,'ITWR Dump'!$A$2:$Y$5000,16,0)))</f>
        <v>0</v>
      </c>
      <c r="AN1590" s="11">
        <f>IF(ISERROR(VLOOKUP(U1590,'ITWR Dump'!$A$2:$Y$5000,18,0)),0,(VLOOKUP(U1590,'ITWR Dump'!$A$2:$Y$5000,18,0)))</f>
        <v>0</v>
      </c>
      <c r="AO1590" s="11">
        <f>IF(ISERROR(VLOOKUP(U1590,'ITWR Dump'!$A$2:$Y$5000,25,0)),0,(VLOOKUP('ILC Report'!U1590,'ITWR Dump'!$A$2:$Y$5000,25,0)))</f>
        <v>0</v>
      </c>
      <c r="AP1590" s="11">
        <f t="shared" si="681"/>
        <v>0</v>
      </c>
      <c r="AQ1590" s="26">
        <f t="shared" si="682"/>
        <v>0</v>
      </c>
      <c r="AR1590" s="26">
        <f t="shared" si="683"/>
        <v>0</v>
      </c>
      <c r="AS1590" s="26">
        <f t="shared" si="684"/>
        <v>0</v>
      </c>
      <c r="AT1590" s="26">
        <f t="shared" si="685"/>
        <v>0</v>
      </c>
      <c r="AU1590" s="26">
        <f t="shared" si="686"/>
        <v>0</v>
      </c>
      <c r="AV1590" s="26">
        <f t="shared" si="687"/>
        <v>0</v>
      </c>
      <c r="AW1590" s="11" t="s">
        <v>653</v>
      </c>
      <c r="AX1590" s="11" t="str">
        <f>VLOOKUP(L1590,Group!$A$2:$B$1000,2,0)</f>
        <v>Maintenance</v>
      </c>
      <c r="AY1590" s="11">
        <f>IF(ISERROR(VLOOKUP(U1590,'ITWR Dump'!$A$2:$Y$5000,15,0)),0,(VLOOKUP('ILC Report'!U1590,'ITWR Dump'!$A$2:$Y$5000,15,0)))</f>
        <v>0</v>
      </c>
      <c r="AZ1590" s="11" t="str">
        <f t="shared" si="688"/>
        <v>Yes</v>
      </c>
      <c r="BA1590" s="11" t="str">
        <f t="shared" si="689"/>
        <v>BKI</v>
      </c>
      <c r="BB1590" s="11" t="str">
        <f t="shared" si="690"/>
        <v>MN</v>
      </c>
      <c r="BC1590" s="11" t="str">
        <f t="shared" si="691"/>
        <v>No</v>
      </c>
    </row>
    <row r="1591" spans="1:55" x14ac:dyDescent="0.3">
      <c r="A1591" s="11" t="s">
        <v>699</v>
      </c>
      <c r="B1591" s="11" t="s">
        <v>1892</v>
      </c>
      <c r="C1591" s="11" t="s">
        <v>598</v>
      </c>
      <c r="D1591" s="11" t="s">
        <v>2722</v>
      </c>
      <c r="E1591" s="38" t="s">
        <v>2902</v>
      </c>
      <c r="F1591" s="11">
        <v>5</v>
      </c>
      <c r="G1591" s="40" t="s">
        <v>218</v>
      </c>
      <c r="H1591" s="11" t="str">
        <f t="shared" si="673"/>
        <v>Regular</v>
      </c>
      <c r="I1591" s="11" t="str">
        <f t="shared" si="665"/>
        <v>INDIA</v>
      </c>
      <c r="J1591" s="11" t="str">
        <f>IF(ISERROR(VLOOKUP(C1591,'WI Vs ASM'!$B$2:$E$1000,4,0)),0,(VLOOKUP(C1591,'WI Vs ASM'!$B$2:$E$1000,4,0)))</f>
        <v>Offshore</v>
      </c>
      <c r="K1591" s="11" t="str">
        <f>IF(ISERROR(VLOOKUP(C1591,'WI Vs ASM'!$B$2:$F$1000,5,0)),0,(VLOOKUP(C1591,'WI Vs ASM'!$B$2:$F$1000,5,0)))</f>
        <v>01-Fixed Price</v>
      </c>
      <c r="L1591" s="11" t="str">
        <f>IF(ISERROR(VLOOKUP(C1591,'WI Vs ASM'!$B$2:$D$1000,3,0)),0,(VLOOKUP(C1591,'WI Vs ASM'!$B$2:$D$1000,3,0)))</f>
        <v>01-Maintenance Offshore</v>
      </c>
      <c r="M1591" s="11" t="str">
        <f>IF(ISERROR(VLOOKUP(C1591,'WI Vs ASM'!$B$2:$I$1000,8,0)),0,(VLOOKUP(C1591,'WI Vs ASM'!$B$2:$I$1000,8,0)))</f>
        <v>Rahul Soman</v>
      </c>
      <c r="N1591" s="11" t="str">
        <f>IF(ISERROR(VLOOKUP(C1591,'WI Vs ASM'!$B$2:$G$1000,6,0)),0,(VLOOKUP(C1591,'WI Vs ASM'!$B$2:$G$1000,6,0)))</f>
        <v>Security &amp; IAM</v>
      </c>
      <c r="O1591" s="11" t="str">
        <f>IF(ISERROR(VLOOKUP(C1591,'WI Vs ASM'!$B$2:$H$1000,7,0)),0,(VLOOKUP(C1591,'WI Vs ASM'!$B$2:$H$1000,7,0)))</f>
        <v>Security &amp; IAM</v>
      </c>
      <c r="P1591" s="11" t="str">
        <f t="shared" si="666"/>
        <v>May-17</v>
      </c>
      <c r="Q1591" s="11" t="str">
        <f t="shared" si="667"/>
        <v>Q2</v>
      </c>
      <c r="R1591" s="11" t="str">
        <f>IF(ISERROR(VLOOKUP(C1591,'WI Vs ASM'!$B$2:$J$1000,9,0)),0,(VLOOKUP(C1591,'WI Vs ASM'!$B$2:$J$1000,9,0)))</f>
        <v>Jyothi Pai</v>
      </c>
      <c r="S1591" s="11" t="str">
        <f>IF(ISERROR(VLOOKUP(C1591,'WI Vs ASM'!$B$2:$K$1000,10,0)),0,(VLOOKUP(C1591,'WI Vs ASM'!$B$2:$K$1000,10,0)))</f>
        <v>Melody J Pereira</v>
      </c>
      <c r="T1591" s="11" t="str">
        <f>IF(ISERROR(VLOOKUP(C1591,'WI Vs ASM'!$B$2:$L$1000,11,0)),0,(VLOOKUP(C1591,'WI Vs ASM'!$B$2:$L$1000,11,0)))</f>
        <v>Melody J Pereira</v>
      </c>
      <c r="U1591" s="11" t="str">
        <f t="shared" si="674"/>
        <v>WR736031</v>
      </c>
      <c r="V1591" s="11" t="str">
        <f t="shared" si="668"/>
        <v>No</v>
      </c>
      <c r="W1591" s="11" t="str">
        <f t="shared" si="669"/>
        <v>Yes</v>
      </c>
      <c r="X1591" s="11" t="str">
        <f t="shared" si="670"/>
        <v>No</v>
      </c>
      <c r="Y1591" s="11" t="str">
        <f t="shared" si="671"/>
        <v>No</v>
      </c>
      <c r="Z1591" s="11" t="str">
        <f t="shared" si="672"/>
        <v>No</v>
      </c>
      <c r="AA1591" s="11" t="str">
        <f t="shared" si="675"/>
        <v>No</v>
      </c>
      <c r="AB1591" s="11">
        <f>IF(ISERROR(VLOOKUP(U1591,'ITWR Dump'!$A$2:$Y$5000,24,0)),0,(VLOOKUP('ILC Report'!U1591,'ITWR Dump'!$A$2:$Y$5000,24,0)))</f>
        <v>0</v>
      </c>
      <c r="AC1591" s="11" t="str">
        <f t="shared" si="676"/>
        <v>No</v>
      </c>
      <c r="AD1591" s="11" t="str">
        <f t="shared" si="677"/>
        <v/>
      </c>
      <c r="AE1591" s="11">
        <f>IF(ISERROR(VLOOKUP(U1591,'ITWR Dump'!$A$2:$Y$5000,13,0)),0,(VLOOKUP(U1591,'ITWR Dump'!$A$2:$Y$5000,13,0)))</f>
        <v>0</v>
      </c>
      <c r="AF1591" s="11">
        <f>IF(ISERROR(VLOOKUP(U1591,'ITWR Dump'!$A$2:$Y$5000,11,0)),0,(VLOOKUP(U1591,'ITWR Dump'!$A$2:$Y$5000,11,0)))</f>
        <v>0</v>
      </c>
      <c r="AG1591" s="11">
        <f>IF(ISERROR(VLOOKUP(U1591,'ITWR Dump'!$A$2:$Y$5000,2,0)),0,(VLOOKUP(U1591,'ITWR Dump'!$A$2:$Y$5000,2,0)))</f>
        <v>0</v>
      </c>
      <c r="AH1591" s="11">
        <f>IF(ISERROR(VLOOKUP(U1591,'ITWR Dump'!$A$2:$Y$5000,14,0)),0,(VLOOKUP(U1591,'ITWR Dump'!$A$2:$Y$5000,14,0)))</f>
        <v>0</v>
      </c>
      <c r="AI1591" s="11" t="str">
        <f t="shared" si="678"/>
        <v>01-Maintenance Offshore</v>
      </c>
      <c r="AJ1591" s="11" t="str">
        <f t="shared" si="679"/>
        <v>Offshore</v>
      </c>
      <c r="AK1591" s="11" t="str">
        <f>IF(ISERROR(VLOOKUP(A1591,'Team Data'!$C$2:$U$213,17,0)),0,(VLOOKUP(A1591,'Team Data'!$C$2:$U$213,17,0)))</f>
        <v>BI and RM</v>
      </c>
      <c r="AL1591" s="11" t="str">
        <f t="shared" si="680"/>
        <v>2017-04-24</v>
      </c>
      <c r="AM1591" s="11">
        <f>IF(ISERROR(VLOOKUP(U1591,'ITWR Dump'!$A$2:$Y$5000,16,0)),0,(VLOOKUP(U1591,'ITWR Dump'!$A$2:$Y$5000,16,0)))</f>
        <v>0</v>
      </c>
      <c r="AN1591" s="11">
        <f>IF(ISERROR(VLOOKUP(U1591,'ITWR Dump'!$A$2:$Y$5000,18,0)),0,(VLOOKUP(U1591,'ITWR Dump'!$A$2:$Y$5000,18,0)))</f>
        <v>0</v>
      </c>
      <c r="AO1591" s="11">
        <f>IF(ISERROR(VLOOKUP(U1591,'ITWR Dump'!$A$2:$Y$5000,25,0)),0,(VLOOKUP('ILC Report'!U1591,'ITWR Dump'!$A$2:$Y$5000,25,0)))</f>
        <v>0</v>
      </c>
      <c r="AP1591" s="11">
        <f t="shared" si="681"/>
        <v>0</v>
      </c>
      <c r="AQ1591" s="26">
        <f t="shared" si="682"/>
        <v>0</v>
      </c>
      <c r="AR1591" s="26">
        <f t="shared" si="683"/>
        <v>0</v>
      </c>
      <c r="AS1591" s="26">
        <f t="shared" si="684"/>
        <v>0</v>
      </c>
      <c r="AT1591" s="26">
        <f t="shared" si="685"/>
        <v>0</v>
      </c>
      <c r="AU1591" s="26">
        <f t="shared" si="686"/>
        <v>0</v>
      </c>
      <c r="AV1591" s="26">
        <f t="shared" si="687"/>
        <v>0</v>
      </c>
      <c r="AW1591" s="11" t="s">
        <v>653</v>
      </c>
      <c r="AX1591" s="11" t="str">
        <f>VLOOKUP(L1591,Group!$A$2:$B$1000,2,0)</f>
        <v>Maintenance</v>
      </c>
      <c r="AY1591" s="11">
        <f>IF(ISERROR(VLOOKUP(U1591,'ITWR Dump'!$A$2:$Y$5000,15,0)),0,(VLOOKUP('ILC Report'!U1591,'ITWR Dump'!$A$2:$Y$5000,15,0)))</f>
        <v>0</v>
      </c>
      <c r="AZ1591" s="11" t="str">
        <f t="shared" si="688"/>
        <v>Yes</v>
      </c>
      <c r="BA1591" s="11" t="str">
        <f t="shared" si="689"/>
        <v>BKI</v>
      </c>
      <c r="BB1591" s="11" t="str">
        <f t="shared" si="690"/>
        <v>MN</v>
      </c>
      <c r="BC1591" s="11" t="str">
        <f t="shared" si="691"/>
        <v>No</v>
      </c>
    </row>
    <row r="1592" spans="1:55" x14ac:dyDescent="0.3">
      <c r="A1592" s="11" t="s">
        <v>699</v>
      </c>
      <c r="B1592" s="11" t="s">
        <v>1892</v>
      </c>
      <c r="C1592" s="11" t="s">
        <v>598</v>
      </c>
      <c r="D1592" s="11" t="s">
        <v>2723</v>
      </c>
      <c r="E1592" s="38" t="s">
        <v>2902</v>
      </c>
      <c r="F1592" s="11">
        <v>10</v>
      </c>
      <c r="G1592" s="40" t="s">
        <v>218</v>
      </c>
      <c r="H1592" s="11" t="str">
        <f t="shared" si="673"/>
        <v>Regular</v>
      </c>
      <c r="I1592" s="11" t="str">
        <f t="shared" si="665"/>
        <v>INDIA</v>
      </c>
      <c r="J1592" s="11" t="str">
        <f>IF(ISERROR(VLOOKUP(C1592,'WI Vs ASM'!$B$2:$E$1000,4,0)),0,(VLOOKUP(C1592,'WI Vs ASM'!$B$2:$E$1000,4,0)))</f>
        <v>Offshore</v>
      </c>
      <c r="K1592" s="11" t="str">
        <f>IF(ISERROR(VLOOKUP(C1592,'WI Vs ASM'!$B$2:$F$1000,5,0)),0,(VLOOKUP(C1592,'WI Vs ASM'!$B$2:$F$1000,5,0)))</f>
        <v>01-Fixed Price</v>
      </c>
      <c r="L1592" s="11" t="str">
        <f>IF(ISERROR(VLOOKUP(C1592,'WI Vs ASM'!$B$2:$D$1000,3,0)),0,(VLOOKUP(C1592,'WI Vs ASM'!$B$2:$D$1000,3,0)))</f>
        <v>01-Maintenance Offshore</v>
      </c>
      <c r="M1592" s="11" t="str">
        <f>IF(ISERROR(VLOOKUP(C1592,'WI Vs ASM'!$B$2:$I$1000,8,0)),0,(VLOOKUP(C1592,'WI Vs ASM'!$B$2:$I$1000,8,0)))</f>
        <v>Rahul Soman</v>
      </c>
      <c r="N1592" s="11" t="str">
        <f>IF(ISERROR(VLOOKUP(C1592,'WI Vs ASM'!$B$2:$G$1000,6,0)),0,(VLOOKUP(C1592,'WI Vs ASM'!$B$2:$G$1000,6,0)))</f>
        <v>Security &amp; IAM</v>
      </c>
      <c r="O1592" s="11" t="str">
        <f>IF(ISERROR(VLOOKUP(C1592,'WI Vs ASM'!$B$2:$H$1000,7,0)),0,(VLOOKUP(C1592,'WI Vs ASM'!$B$2:$H$1000,7,0)))</f>
        <v>Security &amp; IAM</v>
      </c>
      <c r="P1592" s="11" t="str">
        <f t="shared" si="666"/>
        <v>May-17</v>
      </c>
      <c r="Q1592" s="11" t="str">
        <f t="shared" si="667"/>
        <v>Q2</v>
      </c>
      <c r="R1592" s="11" t="str">
        <f>IF(ISERROR(VLOOKUP(C1592,'WI Vs ASM'!$B$2:$J$1000,9,0)),0,(VLOOKUP(C1592,'WI Vs ASM'!$B$2:$J$1000,9,0)))</f>
        <v>Jyothi Pai</v>
      </c>
      <c r="S1592" s="11" t="str">
        <f>IF(ISERROR(VLOOKUP(C1592,'WI Vs ASM'!$B$2:$K$1000,10,0)),0,(VLOOKUP(C1592,'WI Vs ASM'!$B$2:$K$1000,10,0)))</f>
        <v>Melody J Pereira</v>
      </c>
      <c r="T1592" s="11" t="str">
        <f>IF(ISERROR(VLOOKUP(C1592,'WI Vs ASM'!$B$2:$L$1000,11,0)),0,(VLOOKUP(C1592,'WI Vs ASM'!$B$2:$L$1000,11,0)))</f>
        <v>Melody J Pereira</v>
      </c>
      <c r="U1592" s="11" t="str">
        <f t="shared" si="674"/>
        <v>WR736191</v>
      </c>
      <c r="V1592" s="11" t="str">
        <f t="shared" si="668"/>
        <v>No</v>
      </c>
      <c r="W1592" s="11" t="str">
        <f t="shared" si="669"/>
        <v>Yes</v>
      </c>
      <c r="X1592" s="11" t="str">
        <f t="shared" si="670"/>
        <v>No</v>
      </c>
      <c r="Y1592" s="11" t="str">
        <f t="shared" si="671"/>
        <v>No</v>
      </c>
      <c r="Z1592" s="11" t="str">
        <f t="shared" si="672"/>
        <v>No</v>
      </c>
      <c r="AA1592" s="11" t="str">
        <f t="shared" si="675"/>
        <v>No</v>
      </c>
      <c r="AB1592" s="11">
        <f>IF(ISERROR(VLOOKUP(U1592,'ITWR Dump'!$A$2:$Y$5000,24,0)),0,(VLOOKUP('ILC Report'!U1592,'ITWR Dump'!$A$2:$Y$5000,24,0)))</f>
        <v>0</v>
      </c>
      <c r="AC1592" s="11" t="str">
        <f t="shared" si="676"/>
        <v>No</v>
      </c>
      <c r="AD1592" s="11" t="str">
        <f t="shared" si="677"/>
        <v/>
      </c>
      <c r="AE1592" s="11">
        <f>IF(ISERROR(VLOOKUP(U1592,'ITWR Dump'!$A$2:$Y$5000,13,0)),0,(VLOOKUP(U1592,'ITWR Dump'!$A$2:$Y$5000,13,0)))</f>
        <v>0</v>
      </c>
      <c r="AF1592" s="11">
        <f>IF(ISERROR(VLOOKUP(U1592,'ITWR Dump'!$A$2:$Y$5000,11,0)),0,(VLOOKUP(U1592,'ITWR Dump'!$A$2:$Y$5000,11,0)))</f>
        <v>0</v>
      </c>
      <c r="AG1592" s="11">
        <f>IF(ISERROR(VLOOKUP(U1592,'ITWR Dump'!$A$2:$Y$5000,2,0)),0,(VLOOKUP(U1592,'ITWR Dump'!$A$2:$Y$5000,2,0)))</f>
        <v>0</v>
      </c>
      <c r="AH1592" s="11">
        <f>IF(ISERROR(VLOOKUP(U1592,'ITWR Dump'!$A$2:$Y$5000,14,0)),0,(VLOOKUP(U1592,'ITWR Dump'!$A$2:$Y$5000,14,0)))</f>
        <v>0</v>
      </c>
      <c r="AI1592" s="11" t="str">
        <f t="shared" si="678"/>
        <v>01-Maintenance Offshore</v>
      </c>
      <c r="AJ1592" s="11" t="str">
        <f t="shared" si="679"/>
        <v>Offshore</v>
      </c>
      <c r="AK1592" s="11" t="str">
        <f>IF(ISERROR(VLOOKUP(A1592,'Team Data'!$C$2:$U$213,17,0)),0,(VLOOKUP(A1592,'Team Data'!$C$2:$U$213,17,0)))</f>
        <v>BI and RM</v>
      </c>
      <c r="AL1592" s="11" t="str">
        <f t="shared" si="680"/>
        <v>2017-04-24</v>
      </c>
      <c r="AM1592" s="11">
        <f>IF(ISERROR(VLOOKUP(U1592,'ITWR Dump'!$A$2:$Y$5000,16,0)),0,(VLOOKUP(U1592,'ITWR Dump'!$A$2:$Y$5000,16,0)))</f>
        <v>0</v>
      </c>
      <c r="AN1592" s="11">
        <f>IF(ISERROR(VLOOKUP(U1592,'ITWR Dump'!$A$2:$Y$5000,18,0)),0,(VLOOKUP(U1592,'ITWR Dump'!$A$2:$Y$5000,18,0)))</f>
        <v>0</v>
      </c>
      <c r="AO1592" s="11">
        <f>IF(ISERROR(VLOOKUP(U1592,'ITWR Dump'!$A$2:$Y$5000,25,0)),0,(VLOOKUP('ILC Report'!U1592,'ITWR Dump'!$A$2:$Y$5000,25,0)))</f>
        <v>0</v>
      </c>
      <c r="AP1592" s="11">
        <f t="shared" si="681"/>
        <v>0</v>
      </c>
      <c r="AQ1592" s="26">
        <f t="shared" si="682"/>
        <v>0</v>
      </c>
      <c r="AR1592" s="26">
        <f t="shared" si="683"/>
        <v>0</v>
      </c>
      <c r="AS1592" s="26">
        <f t="shared" si="684"/>
        <v>0</v>
      </c>
      <c r="AT1592" s="26">
        <f t="shared" si="685"/>
        <v>0</v>
      </c>
      <c r="AU1592" s="26">
        <f t="shared" si="686"/>
        <v>0</v>
      </c>
      <c r="AV1592" s="26">
        <f t="shared" si="687"/>
        <v>0</v>
      </c>
      <c r="AW1592" s="11" t="s">
        <v>653</v>
      </c>
      <c r="AX1592" s="11" t="str">
        <f>VLOOKUP(L1592,Group!$A$2:$B$1000,2,0)</f>
        <v>Maintenance</v>
      </c>
      <c r="AY1592" s="11">
        <f>IF(ISERROR(VLOOKUP(U1592,'ITWR Dump'!$A$2:$Y$5000,15,0)),0,(VLOOKUP('ILC Report'!U1592,'ITWR Dump'!$A$2:$Y$5000,15,0)))</f>
        <v>0</v>
      </c>
      <c r="AZ1592" s="11" t="str">
        <f t="shared" si="688"/>
        <v>Yes</v>
      </c>
      <c r="BA1592" s="11" t="str">
        <f t="shared" si="689"/>
        <v>BKI</v>
      </c>
      <c r="BB1592" s="11" t="str">
        <f t="shared" si="690"/>
        <v>MN</v>
      </c>
      <c r="BC1592" s="11" t="str">
        <f t="shared" si="691"/>
        <v>No</v>
      </c>
    </row>
    <row r="1593" spans="1:55" x14ac:dyDescent="0.3">
      <c r="A1593" s="11" t="s">
        <v>699</v>
      </c>
      <c r="B1593" s="11" t="s">
        <v>1892</v>
      </c>
      <c r="C1593" s="11" t="s">
        <v>546</v>
      </c>
      <c r="D1593" s="11" t="s">
        <v>2717</v>
      </c>
      <c r="E1593" s="38" t="s">
        <v>2903</v>
      </c>
      <c r="F1593" s="11">
        <v>5</v>
      </c>
      <c r="G1593" s="40" t="s">
        <v>218</v>
      </c>
      <c r="H1593" s="11" t="str">
        <f t="shared" si="673"/>
        <v>Regular</v>
      </c>
      <c r="I1593" s="11" t="str">
        <f t="shared" si="665"/>
        <v>INDIA</v>
      </c>
      <c r="J1593" s="11" t="str">
        <f>IF(ISERROR(VLOOKUP(C1593,'WI Vs ASM'!$B$2:$E$1000,4,0)),0,(VLOOKUP(C1593,'WI Vs ASM'!$B$2:$E$1000,4,0)))</f>
        <v>Offshore</v>
      </c>
      <c r="K1593" s="11" t="str">
        <f>IF(ISERROR(VLOOKUP(C1593,'WI Vs ASM'!$B$2:$F$1000,5,0)),0,(VLOOKUP(C1593,'WI Vs ASM'!$B$2:$F$1000,5,0)))</f>
        <v>09-NonBillable</v>
      </c>
      <c r="L1593" s="11" t="str">
        <f>IF(ISERROR(VLOOKUP(C1593,'WI Vs ASM'!$B$2:$D$1000,3,0)),0,(VLOOKUP(C1593,'WI Vs ASM'!$B$2:$D$1000,3,0)))</f>
        <v>13-Enhancement Offshore Bench</v>
      </c>
      <c r="M1593" s="11" t="str">
        <f>IF(ISERROR(VLOOKUP(C1593,'WI Vs ASM'!$B$2:$I$1000,8,0)),0,(VLOOKUP(C1593,'WI Vs ASM'!$B$2:$I$1000,8,0)))</f>
        <v>Prakash Varadachari</v>
      </c>
      <c r="N1593" s="11" t="str">
        <f>IF(ISERROR(VLOOKUP(C1593,'WI Vs ASM'!$B$2:$G$1000,6,0)),0,(VLOOKUP(C1593,'WI Vs ASM'!$B$2:$G$1000,6,0)))</f>
        <v>Bench - BIRM Tower</v>
      </c>
      <c r="O1593" s="11" t="str">
        <f>IF(ISERROR(VLOOKUP(C1593,'WI Vs ASM'!$B$2:$H$1000,7,0)),0,(VLOOKUP(C1593,'WI Vs ASM'!$B$2:$H$1000,7,0)))</f>
        <v>Bench - BIRM Tower</v>
      </c>
      <c r="P1593" s="11" t="str">
        <f t="shared" si="666"/>
        <v>May-17</v>
      </c>
      <c r="Q1593" s="11" t="str">
        <f t="shared" si="667"/>
        <v>Q2</v>
      </c>
      <c r="R1593" s="11" t="str">
        <f>IF(ISERROR(VLOOKUP(C1593,'WI Vs ASM'!$B$2:$J$1000,9,0)),0,(VLOOKUP(C1593,'WI Vs ASM'!$B$2:$J$1000,9,0)))</f>
        <v>Chandraprabha Palaniswamy</v>
      </c>
      <c r="S1593" s="11" t="str">
        <f>IF(ISERROR(VLOOKUP(C1593,'WI Vs ASM'!$B$2:$K$1000,10,0)),0,(VLOOKUP(C1593,'WI Vs ASM'!$B$2:$K$1000,10,0)))</f>
        <v>Kimberly Hale</v>
      </c>
      <c r="T1593" s="11" t="str">
        <f>IF(ISERROR(VLOOKUP(C1593,'WI Vs ASM'!$B$2:$L$1000,11,0)),0,(VLOOKUP(C1593,'WI Vs ASM'!$B$2:$L$1000,11,0)))</f>
        <v>Crystal Romano</v>
      </c>
      <c r="U1593" s="11" t="e">
        <f t="shared" si="674"/>
        <v>#VALUE!</v>
      </c>
      <c r="V1593" s="11" t="str">
        <f t="shared" si="668"/>
        <v>No</v>
      </c>
      <c r="W1593" s="11" t="str">
        <f t="shared" si="669"/>
        <v>No</v>
      </c>
      <c r="X1593" s="11" t="str">
        <f t="shared" si="670"/>
        <v>No</v>
      </c>
      <c r="Y1593" s="11" t="str">
        <f t="shared" si="671"/>
        <v>No</v>
      </c>
      <c r="Z1593" s="11" t="str">
        <f t="shared" si="672"/>
        <v>No</v>
      </c>
      <c r="AA1593" s="11" t="str">
        <f t="shared" si="675"/>
        <v>No</v>
      </c>
      <c r="AB1593" s="11">
        <f>IF(ISERROR(VLOOKUP(U1593,'ITWR Dump'!$A$2:$Y$5000,24,0)),0,(VLOOKUP('ILC Report'!U1593,'ITWR Dump'!$A$2:$Y$5000,24,0)))</f>
        <v>0</v>
      </c>
      <c r="AC1593" s="11" t="str">
        <f t="shared" si="676"/>
        <v>No</v>
      </c>
      <c r="AD1593" s="11" t="str">
        <f t="shared" si="677"/>
        <v/>
      </c>
      <c r="AE1593" s="11">
        <f>IF(ISERROR(VLOOKUP(U1593,'ITWR Dump'!$A$2:$Y$5000,13,0)),0,(VLOOKUP(U1593,'ITWR Dump'!$A$2:$Y$5000,13,0)))</f>
        <v>0</v>
      </c>
      <c r="AF1593" s="11">
        <f>IF(ISERROR(VLOOKUP(U1593,'ITWR Dump'!$A$2:$Y$5000,11,0)),0,(VLOOKUP(U1593,'ITWR Dump'!$A$2:$Y$5000,11,0)))</f>
        <v>0</v>
      </c>
      <c r="AG1593" s="11">
        <f>IF(ISERROR(VLOOKUP(U1593,'ITWR Dump'!$A$2:$Y$5000,2,0)),0,(VLOOKUP(U1593,'ITWR Dump'!$A$2:$Y$5000,2,0)))</f>
        <v>0</v>
      </c>
      <c r="AH1593" s="11">
        <f>IF(ISERROR(VLOOKUP(U1593,'ITWR Dump'!$A$2:$Y$5000,14,0)),0,(VLOOKUP(U1593,'ITWR Dump'!$A$2:$Y$5000,14,0)))</f>
        <v>0</v>
      </c>
      <c r="AI1593" s="11" t="str">
        <f t="shared" si="678"/>
        <v>13-Enhancement Offshore Bench</v>
      </c>
      <c r="AJ1593" s="11" t="str">
        <f t="shared" si="679"/>
        <v>Offshore</v>
      </c>
      <c r="AK1593" s="11" t="str">
        <f>IF(ISERROR(VLOOKUP(A1593,'Team Data'!$C$2:$U$213,17,0)),0,(VLOOKUP(A1593,'Team Data'!$C$2:$U$213,17,0)))</f>
        <v>BI and RM</v>
      </c>
      <c r="AL1593" s="11" t="str">
        <f t="shared" si="680"/>
        <v>2017-04-24</v>
      </c>
      <c r="AM1593" s="11">
        <f>IF(ISERROR(VLOOKUP(U1593,'ITWR Dump'!$A$2:$Y$5000,16,0)),0,(VLOOKUP(U1593,'ITWR Dump'!$A$2:$Y$5000,16,0)))</f>
        <v>0</v>
      </c>
      <c r="AN1593" s="11">
        <f>IF(ISERROR(VLOOKUP(U1593,'ITWR Dump'!$A$2:$Y$5000,18,0)),0,(VLOOKUP(U1593,'ITWR Dump'!$A$2:$Y$5000,18,0)))</f>
        <v>0</v>
      </c>
      <c r="AO1593" s="11">
        <f>IF(ISERROR(VLOOKUP(U1593,'ITWR Dump'!$A$2:$Y$5000,25,0)),0,(VLOOKUP('ILC Report'!U1593,'ITWR Dump'!$A$2:$Y$5000,25,0)))</f>
        <v>0</v>
      </c>
      <c r="AP1593" s="11">
        <f t="shared" si="681"/>
        <v>0</v>
      </c>
      <c r="AQ1593" s="26">
        <f t="shared" si="682"/>
        <v>0</v>
      </c>
      <c r="AR1593" s="26">
        <f t="shared" si="683"/>
        <v>0</v>
      </c>
      <c r="AS1593" s="26">
        <f t="shared" si="684"/>
        <v>0</v>
      </c>
      <c r="AT1593" s="26">
        <f t="shared" si="685"/>
        <v>0</v>
      </c>
      <c r="AU1593" s="26">
        <f t="shared" si="686"/>
        <v>0</v>
      </c>
      <c r="AV1593" s="26">
        <f t="shared" si="687"/>
        <v>0</v>
      </c>
      <c r="AW1593" s="11" t="s">
        <v>653</v>
      </c>
      <c r="AX1593" s="11" t="str">
        <f>VLOOKUP(L1593,Group!$A$2:$B$1000,2,0)</f>
        <v>Enhancement Bench</v>
      </c>
      <c r="AY1593" s="11">
        <f>IF(ISERROR(VLOOKUP(U1593,'ITWR Dump'!$A$2:$Y$5000,15,0)),0,(VLOOKUP('ILC Report'!U1593,'ITWR Dump'!$A$2:$Y$5000,15,0)))</f>
        <v>0</v>
      </c>
      <c r="AZ1593" s="11" t="str">
        <f t="shared" si="688"/>
        <v>No</v>
      </c>
      <c r="BA1593" s="11" t="str">
        <f t="shared" si="689"/>
        <v>BKI</v>
      </c>
      <c r="BB1593" s="11" t="str">
        <f t="shared" si="690"/>
        <v>BN</v>
      </c>
      <c r="BC1593" s="11" t="str">
        <f t="shared" si="691"/>
        <v>No</v>
      </c>
    </row>
    <row r="1594" spans="1:55" x14ac:dyDescent="0.3">
      <c r="A1594" s="11" t="s">
        <v>699</v>
      </c>
      <c r="B1594" s="11" t="s">
        <v>1892</v>
      </c>
      <c r="C1594" s="11" t="s">
        <v>598</v>
      </c>
      <c r="D1594" s="11" t="s">
        <v>2720</v>
      </c>
      <c r="E1594" s="38" t="s">
        <v>2903</v>
      </c>
      <c r="F1594" s="11">
        <v>20</v>
      </c>
      <c r="G1594" s="40" t="s">
        <v>218</v>
      </c>
      <c r="H1594" s="11" t="str">
        <f t="shared" si="673"/>
        <v>Regular</v>
      </c>
      <c r="I1594" s="11" t="str">
        <f t="shared" si="665"/>
        <v>INDIA</v>
      </c>
      <c r="J1594" s="11" t="str">
        <f>IF(ISERROR(VLOOKUP(C1594,'WI Vs ASM'!$B$2:$E$1000,4,0)),0,(VLOOKUP(C1594,'WI Vs ASM'!$B$2:$E$1000,4,0)))</f>
        <v>Offshore</v>
      </c>
      <c r="K1594" s="11" t="str">
        <f>IF(ISERROR(VLOOKUP(C1594,'WI Vs ASM'!$B$2:$F$1000,5,0)),0,(VLOOKUP(C1594,'WI Vs ASM'!$B$2:$F$1000,5,0)))</f>
        <v>01-Fixed Price</v>
      </c>
      <c r="L1594" s="11" t="str">
        <f>IF(ISERROR(VLOOKUP(C1594,'WI Vs ASM'!$B$2:$D$1000,3,0)),0,(VLOOKUP(C1594,'WI Vs ASM'!$B$2:$D$1000,3,0)))</f>
        <v>01-Maintenance Offshore</v>
      </c>
      <c r="M1594" s="11" t="str">
        <f>IF(ISERROR(VLOOKUP(C1594,'WI Vs ASM'!$B$2:$I$1000,8,0)),0,(VLOOKUP(C1594,'WI Vs ASM'!$B$2:$I$1000,8,0)))</f>
        <v>Rahul Soman</v>
      </c>
      <c r="N1594" s="11" t="str">
        <f>IF(ISERROR(VLOOKUP(C1594,'WI Vs ASM'!$B$2:$G$1000,6,0)),0,(VLOOKUP(C1594,'WI Vs ASM'!$B$2:$G$1000,6,0)))</f>
        <v>Security &amp; IAM</v>
      </c>
      <c r="O1594" s="11" t="str">
        <f>IF(ISERROR(VLOOKUP(C1594,'WI Vs ASM'!$B$2:$H$1000,7,0)),0,(VLOOKUP(C1594,'WI Vs ASM'!$B$2:$H$1000,7,0)))</f>
        <v>Security &amp; IAM</v>
      </c>
      <c r="P1594" s="11" t="str">
        <f t="shared" si="666"/>
        <v>May-17</v>
      </c>
      <c r="Q1594" s="11" t="str">
        <f t="shared" si="667"/>
        <v>Q2</v>
      </c>
      <c r="R1594" s="11" t="str">
        <f>IF(ISERROR(VLOOKUP(C1594,'WI Vs ASM'!$B$2:$J$1000,9,0)),0,(VLOOKUP(C1594,'WI Vs ASM'!$B$2:$J$1000,9,0)))</f>
        <v>Jyothi Pai</v>
      </c>
      <c r="S1594" s="11" t="str">
        <f>IF(ISERROR(VLOOKUP(C1594,'WI Vs ASM'!$B$2:$K$1000,10,0)),0,(VLOOKUP(C1594,'WI Vs ASM'!$B$2:$K$1000,10,0)))</f>
        <v>Melody J Pereira</v>
      </c>
      <c r="T1594" s="11" t="str">
        <f>IF(ISERROR(VLOOKUP(C1594,'WI Vs ASM'!$B$2:$L$1000,11,0)),0,(VLOOKUP(C1594,'WI Vs ASM'!$B$2:$L$1000,11,0)))</f>
        <v>Melody J Pereira</v>
      </c>
      <c r="U1594" s="11" t="str">
        <f t="shared" si="674"/>
        <v>WR635912</v>
      </c>
      <c r="V1594" s="11" t="str">
        <f t="shared" si="668"/>
        <v>No</v>
      </c>
      <c r="W1594" s="11" t="str">
        <f t="shared" si="669"/>
        <v>Yes</v>
      </c>
      <c r="X1594" s="11" t="str">
        <f t="shared" si="670"/>
        <v>No</v>
      </c>
      <c r="Y1594" s="11" t="str">
        <f t="shared" si="671"/>
        <v>No</v>
      </c>
      <c r="Z1594" s="11" t="str">
        <f t="shared" si="672"/>
        <v>No</v>
      </c>
      <c r="AA1594" s="11" t="str">
        <f t="shared" si="675"/>
        <v>No</v>
      </c>
      <c r="AB1594" s="11">
        <f>IF(ISERROR(VLOOKUP(U1594,'ITWR Dump'!$A$2:$Y$5000,24,0)),0,(VLOOKUP('ILC Report'!U1594,'ITWR Dump'!$A$2:$Y$5000,24,0)))</f>
        <v>0</v>
      </c>
      <c r="AC1594" s="11" t="str">
        <f t="shared" si="676"/>
        <v>No</v>
      </c>
      <c r="AD1594" s="11" t="str">
        <f t="shared" si="677"/>
        <v/>
      </c>
      <c r="AE1594" s="11">
        <f>IF(ISERROR(VLOOKUP(U1594,'ITWR Dump'!$A$2:$Y$5000,13,0)),0,(VLOOKUP(U1594,'ITWR Dump'!$A$2:$Y$5000,13,0)))</f>
        <v>0</v>
      </c>
      <c r="AF1594" s="11">
        <f>IF(ISERROR(VLOOKUP(U1594,'ITWR Dump'!$A$2:$Y$5000,11,0)),0,(VLOOKUP(U1594,'ITWR Dump'!$A$2:$Y$5000,11,0)))</f>
        <v>0</v>
      </c>
      <c r="AG1594" s="11">
        <f>IF(ISERROR(VLOOKUP(U1594,'ITWR Dump'!$A$2:$Y$5000,2,0)),0,(VLOOKUP(U1594,'ITWR Dump'!$A$2:$Y$5000,2,0)))</f>
        <v>0</v>
      </c>
      <c r="AH1594" s="11">
        <f>IF(ISERROR(VLOOKUP(U1594,'ITWR Dump'!$A$2:$Y$5000,14,0)),0,(VLOOKUP(U1594,'ITWR Dump'!$A$2:$Y$5000,14,0)))</f>
        <v>0</v>
      </c>
      <c r="AI1594" s="11" t="str">
        <f t="shared" si="678"/>
        <v>01-Maintenance Offshore</v>
      </c>
      <c r="AJ1594" s="11" t="str">
        <f t="shared" si="679"/>
        <v>Offshore</v>
      </c>
      <c r="AK1594" s="11" t="str">
        <f>IF(ISERROR(VLOOKUP(A1594,'Team Data'!$C$2:$U$213,17,0)),0,(VLOOKUP(A1594,'Team Data'!$C$2:$U$213,17,0)))</f>
        <v>BI and RM</v>
      </c>
      <c r="AL1594" s="11" t="str">
        <f t="shared" si="680"/>
        <v>2017-04-24</v>
      </c>
      <c r="AM1594" s="11">
        <f>IF(ISERROR(VLOOKUP(U1594,'ITWR Dump'!$A$2:$Y$5000,16,0)),0,(VLOOKUP(U1594,'ITWR Dump'!$A$2:$Y$5000,16,0)))</f>
        <v>0</v>
      </c>
      <c r="AN1594" s="11">
        <f>IF(ISERROR(VLOOKUP(U1594,'ITWR Dump'!$A$2:$Y$5000,18,0)),0,(VLOOKUP(U1594,'ITWR Dump'!$A$2:$Y$5000,18,0)))</f>
        <v>0</v>
      </c>
      <c r="AO1594" s="11">
        <f>IF(ISERROR(VLOOKUP(U1594,'ITWR Dump'!$A$2:$Y$5000,25,0)),0,(VLOOKUP('ILC Report'!U1594,'ITWR Dump'!$A$2:$Y$5000,25,0)))</f>
        <v>0</v>
      </c>
      <c r="AP1594" s="11">
        <f t="shared" si="681"/>
        <v>0</v>
      </c>
      <c r="AQ1594" s="26">
        <f t="shared" si="682"/>
        <v>0</v>
      </c>
      <c r="AR1594" s="26">
        <f t="shared" si="683"/>
        <v>0</v>
      </c>
      <c r="AS1594" s="26">
        <f t="shared" si="684"/>
        <v>0</v>
      </c>
      <c r="AT1594" s="26">
        <f t="shared" si="685"/>
        <v>0</v>
      </c>
      <c r="AU1594" s="26">
        <f t="shared" si="686"/>
        <v>0</v>
      </c>
      <c r="AV1594" s="26">
        <f t="shared" si="687"/>
        <v>0</v>
      </c>
      <c r="AW1594" s="11" t="s">
        <v>653</v>
      </c>
      <c r="AX1594" s="11" t="str">
        <f>VLOOKUP(L1594,Group!$A$2:$B$1000,2,0)</f>
        <v>Maintenance</v>
      </c>
      <c r="AY1594" s="11">
        <f>IF(ISERROR(VLOOKUP(U1594,'ITWR Dump'!$A$2:$Y$5000,15,0)),0,(VLOOKUP('ILC Report'!U1594,'ITWR Dump'!$A$2:$Y$5000,15,0)))</f>
        <v>0</v>
      </c>
      <c r="AZ1594" s="11" t="str">
        <f t="shared" si="688"/>
        <v>Yes</v>
      </c>
      <c r="BA1594" s="11" t="str">
        <f t="shared" si="689"/>
        <v>BKI</v>
      </c>
      <c r="BB1594" s="11" t="str">
        <f t="shared" si="690"/>
        <v>MN</v>
      </c>
      <c r="BC1594" s="11" t="str">
        <f t="shared" si="691"/>
        <v>No</v>
      </c>
    </row>
    <row r="1595" spans="1:55" x14ac:dyDescent="0.3">
      <c r="A1595" s="11" t="s">
        <v>699</v>
      </c>
      <c r="B1595" s="11" t="s">
        <v>1892</v>
      </c>
      <c r="C1595" s="11" t="s">
        <v>598</v>
      </c>
      <c r="D1595" s="11" t="s">
        <v>2721</v>
      </c>
      <c r="E1595" s="38" t="s">
        <v>2903</v>
      </c>
      <c r="F1595" s="11">
        <v>10</v>
      </c>
      <c r="G1595" s="40" t="s">
        <v>218</v>
      </c>
      <c r="H1595" s="11" t="str">
        <f t="shared" si="673"/>
        <v>Regular</v>
      </c>
      <c r="I1595" s="11" t="str">
        <f t="shared" si="665"/>
        <v>INDIA</v>
      </c>
      <c r="J1595" s="11" t="str">
        <f>IF(ISERROR(VLOOKUP(C1595,'WI Vs ASM'!$B$2:$E$1000,4,0)),0,(VLOOKUP(C1595,'WI Vs ASM'!$B$2:$E$1000,4,0)))</f>
        <v>Offshore</v>
      </c>
      <c r="K1595" s="11" t="str">
        <f>IF(ISERROR(VLOOKUP(C1595,'WI Vs ASM'!$B$2:$F$1000,5,0)),0,(VLOOKUP(C1595,'WI Vs ASM'!$B$2:$F$1000,5,0)))</f>
        <v>01-Fixed Price</v>
      </c>
      <c r="L1595" s="11" t="str">
        <f>IF(ISERROR(VLOOKUP(C1595,'WI Vs ASM'!$B$2:$D$1000,3,0)),0,(VLOOKUP(C1595,'WI Vs ASM'!$B$2:$D$1000,3,0)))</f>
        <v>01-Maintenance Offshore</v>
      </c>
      <c r="M1595" s="11" t="str">
        <f>IF(ISERROR(VLOOKUP(C1595,'WI Vs ASM'!$B$2:$I$1000,8,0)),0,(VLOOKUP(C1595,'WI Vs ASM'!$B$2:$I$1000,8,0)))</f>
        <v>Rahul Soman</v>
      </c>
      <c r="N1595" s="11" t="str">
        <f>IF(ISERROR(VLOOKUP(C1595,'WI Vs ASM'!$B$2:$G$1000,6,0)),0,(VLOOKUP(C1595,'WI Vs ASM'!$B$2:$G$1000,6,0)))</f>
        <v>Security &amp; IAM</v>
      </c>
      <c r="O1595" s="11" t="str">
        <f>IF(ISERROR(VLOOKUP(C1595,'WI Vs ASM'!$B$2:$H$1000,7,0)),0,(VLOOKUP(C1595,'WI Vs ASM'!$B$2:$H$1000,7,0)))</f>
        <v>Security &amp; IAM</v>
      </c>
      <c r="P1595" s="11" t="str">
        <f t="shared" si="666"/>
        <v>May-17</v>
      </c>
      <c r="Q1595" s="11" t="str">
        <f t="shared" si="667"/>
        <v>Q2</v>
      </c>
      <c r="R1595" s="11" t="str">
        <f>IF(ISERROR(VLOOKUP(C1595,'WI Vs ASM'!$B$2:$J$1000,9,0)),0,(VLOOKUP(C1595,'WI Vs ASM'!$B$2:$J$1000,9,0)))</f>
        <v>Jyothi Pai</v>
      </c>
      <c r="S1595" s="11" t="str">
        <f>IF(ISERROR(VLOOKUP(C1595,'WI Vs ASM'!$B$2:$K$1000,10,0)),0,(VLOOKUP(C1595,'WI Vs ASM'!$B$2:$K$1000,10,0)))</f>
        <v>Melody J Pereira</v>
      </c>
      <c r="T1595" s="11" t="str">
        <f>IF(ISERROR(VLOOKUP(C1595,'WI Vs ASM'!$B$2:$L$1000,11,0)),0,(VLOOKUP(C1595,'WI Vs ASM'!$B$2:$L$1000,11,0)))</f>
        <v>Melody J Pereira</v>
      </c>
      <c r="U1595" s="11" t="str">
        <f t="shared" si="674"/>
        <v>WR736031</v>
      </c>
      <c r="V1595" s="11" t="str">
        <f t="shared" si="668"/>
        <v>No</v>
      </c>
      <c r="W1595" s="11" t="str">
        <f t="shared" si="669"/>
        <v>Yes</v>
      </c>
      <c r="X1595" s="11" t="str">
        <f t="shared" si="670"/>
        <v>No</v>
      </c>
      <c r="Y1595" s="11" t="str">
        <f t="shared" si="671"/>
        <v>No</v>
      </c>
      <c r="Z1595" s="11" t="str">
        <f t="shared" si="672"/>
        <v>No</v>
      </c>
      <c r="AA1595" s="11" t="str">
        <f t="shared" si="675"/>
        <v>No</v>
      </c>
      <c r="AB1595" s="11">
        <f>IF(ISERROR(VLOOKUP(U1595,'ITWR Dump'!$A$2:$Y$5000,24,0)),0,(VLOOKUP('ILC Report'!U1595,'ITWR Dump'!$A$2:$Y$5000,24,0)))</f>
        <v>0</v>
      </c>
      <c r="AC1595" s="11" t="str">
        <f t="shared" si="676"/>
        <v>No</v>
      </c>
      <c r="AD1595" s="11" t="str">
        <f t="shared" si="677"/>
        <v/>
      </c>
      <c r="AE1595" s="11">
        <f>IF(ISERROR(VLOOKUP(U1595,'ITWR Dump'!$A$2:$Y$5000,13,0)),0,(VLOOKUP(U1595,'ITWR Dump'!$A$2:$Y$5000,13,0)))</f>
        <v>0</v>
      </c>
      <c r="AF1595" s="11">
        <f>IF(ISERROR(VLOOKUP(U1595,'ITWR Dump'!$A$2:$Y$5000,11,0)),0,(VLOOKUP(U1595,'ITWR Dump'!$A$2:$Y$5000,11,0)))</f>
        <v>0</v>
      </c>
      <c r="AG1595" s="11">
        <f>IF(ISERROR(VLOOKUP(U1595,'ITWR Dump'!$A$2:$Y$5000,2,0)),0,(VLOOKUP(U1595,'ITWR Dump'!$A$2:$Y$5000,2,0)))</f>
        <v>0</v>
      </c>
      <c r="AH1595" s="11">
        <f>IF(ISERROR(VLOOKUP(U1595,'ITWR Dump'!$A$2:$Y$5000,14,0)),0,(VLOOKUP(U1595,'ITWR Dump'!$A$2:$Y$5000,14,0)))</f>
        <v>0</v>
      </c>
      <c r="AI1595" s="11" t="str">
        <f t="shared" si="678"/>
        <v>01-Maintenance Offshore</v>
      </c>
      <c r="AJ1595" s="11" t="str">
        <f t="shared" si="679"/>
        <v>Offshore</v>
      </c>
      <c r="AK1595" s="11" t="str">
        <f>IF(ISERROR(VLOOKUP(A1595,'Team Data'!$C$2:$U$213,17,0)),0,(VLOOKUP(A1595,'Team Data'!$C$2:$U$213,17,0)))</f>
        <v>BI and RM</v>
      </c>
      <c r="AL1595" s="11" t="str">
        <f t="shared" si="680"/>
        <v>2017-04-24</v>
      </c>
      <c r="AM1595" s="11">
        <f>IF(ISERROR(VLOOKUP(U1595,'ITWR Dump'!$A$2:$Y$5000,16,0)),0,(VLOOKUP(U1595,'ITWR Dump'!$A$2:$Y$5000,16,0)))</f>
        <v>0</v>
      </c>
      <c r="AN1595" s="11">
        <f>IF(ISERROR(VLOOKUP(U1595,'ITWR Dump'!$A$2:$Y$5000,18,0)),0,(VLOOKUP(U1595,'ITWR Dump'!$A$2:$Y$5000,18,0)))</f>
        <v>0</v>
      </c>
      <c r="AO1595" s="11">
        <f>IF(ISERROR(VLOOKUP(U1595,'ITWR Dump'!$A$2:$Y$5000,25,0)),0,(VLOOKUP('ILC Report'!U1595,'ITWR Dump'!$A$2:$Y$5000,25,0)))</f>
        <v>0</v>
      </c>
      <c r="AP1595" s="11">
        <f t="shared" si="681"/>
        <v>0</v>
      </c>
      <c r="AQ1595" s="26">
        <f t="shared" si="682"/>
        <v>0</v>
      </c>
      <c r="AR1595" s="26">
        <f t="shared" si="683"/>
        <v>0</v>
      </c>
      <c r="AS1595" s="26">
        <f t="shared" si="684"/>
        <v>0</v>
      </c>
      <c r="AT1595" s="26">
        <f t="shared" si="685"/>
        <v>0</v>
      </c>
      <c r="AU1595" s="26">
        <f t="shared" si="686"/>
        <v>0</v>
      </c>
      <c r="AV1595" s="26">
        <f t="shared" si="687"/>
        <v>0</v>
      </c>
      <c r="AW1595" s="11" t="s">
        <v>653</v>
      </c>
      <c r="AX1595" s="11" t="str">
        <f>VLOOKUP(L1595,Group!$A$2:$B$1000,2,0)</f>
        <v>Maintenance</v>
      </c>
      <c r="AY1595" s="11">
        <f>IF(ISERROR(VLOOKUP(U1595,'ITWR Dump'!$A$2:$Y$5000,15,0)),0,(VLOOKUP('ILC Report'!U1595,'ITWR Dump'!$A$2:$Y$5000,15,0)))</f>
        <v>0</v>
      </c>
      <c r="AZ1595" s="11" t="str">
        <f t="shared" si="688"/>
        <v>Yes</v>
      </c>
      <c r="BA1595" s="11" t="str">
        <f t="shared" si="689"/>
        <v>BKI</v>
      </c>
      <c r="BB1595" s="11" t="str">
        <f t="shared" si="690"/>
        <v>MN</v>
      </c>
      <c r="BC1595" s="11" t="str">
        <f t="shared" si="691"/>
        <v>No</v>
      </c>
    </row>
    <row r="1596" spans="1:55" x14ac:dyDescent="0.3">
      <c r="A1596" s="11" t="s">
        <v>699</v>
      </c>
      <c r="B1596" s="11" t="s">
        <v>1892</v>
      </c>
      <c r="C1596" s="11" t="s">
        <v>598</v>
      </c>
      <c r="D1596" s="11" t="s">
        <v>2722</v>
      </c>
      <c r="E1596" s="38" t="s">
        <v>2903</v>
      </c>
      <c r="F1596" s="11">
        <v>5</v>
      </c>
      <c r="G1596" s="40" t="s">
        <v>218</v>
      </c>
      <c r="H1596" s="11" t="str">
        <f t="shared" si="673"/>
        <v>Regular</v>
      </c>
      <c r="I1596" s="11" t="str">
        <f t="shared" si="665"/>
        <v>INDIA</v>
      </c>
      <c r="J1596" s="11" t="str">
        <f>IF(ISERROR(VLOOKUP(C1596,'WI Vs ASM'!$B$2:$E$1000,4,0)),0,(VLOOKUP(C1596,'WI Vs ASM'!$B$2:$E$1000,4,0)))</f>
        <v>Offshore</v>
      </c>
      <c r="K1596" s="11" t="str">
        <f>IF(ISERROR(VLOOKUP(C1596,'WI Vs ASM'!$B$2:$F$1000,5,0)),0,(VLOOKUP(C1596,'WI Vs ASM'!$B$2:$F$1000,5,0)))</f>
        <v>01-Fixed Price</v>
      </c>
      <c r="L1596" s="11" t="str">
        <f>IF(ISERROR(VLOOKUP(C1596,'WI Vs ASM'!$B$2:$D$1000,3,0)),0,(VLOOKUP(C1596,'WI Vs ASM'!$B$2:$D$1000,3,0)))</f>
        <v>01-Maintenance Offshore</v>
      </c>
      <c r="M1596" s="11" t="str">
        <f>IF(ISERROR(VLOOKUP(C1596,'WI Vs ASM'!$B$2:$I$1000,8,0)),0,(VLOOKUP(C1596,'WI Vs ASM'!$B$2:$I$1000,8,0)))</f>
        <v>Rahul Soman</v>
      </c>
      <c r="N1596" s="11" t="str">
        <f>IF(ISERROR(VLOOKUP(C1596,'WI Vs ASM'!$B$2:$G$1000,6,0)),0,(VLOOKUP(C1596,'WI Vs ASM'!$B$2:$G$1000,6,0)))</f>
        <v>Security &amp; IAM</v>
      </c>
      <c r="O1596" s="11" t="str">
        <f>IF(ISERROR(VLOOKUP(C1596,'WI Vs ASM'!$B$2:$H$1000,7,0)),0,(VLOOKUP(C1596,'WI Vs ASM'!$B$2:$H$1000,7,0)))</f>
        <v>Security &amp; IAM</v>
      </c>
      <c r="P1596" s="11" t="str">
        <f t="shared" si="666"/>
        <v>May-17</v>
      </c>
      <c r="Q1596" s="11" t="str">
        <f t="shared" si="667"/>
        <v>Q2</v>
      </c>
      <c r="R1596" s="11" t="str">
        <f>IF(ISERROR(VLOOKUP(C1596,'WI Vs ASM'!$B$2:$J$1000,9,0)),0,(VLOOKUP(C1596,'WI Vs ASM'!$B$2:$J$1000,9,0)))</f>
        <v>Jyothi Pai</v>
      </c>
      <c r="S1596" s="11" t="str">
        <f>IF(ISERROR(VLOOKUP(C1596,'WI Vs ASM'!$B$2:$K$1000,10,0)),0,(VLOOKUP(C1596,'WI Vs ASM'!$B$2:$K$1000,10,0)))</f>
        <v>Melody J Pereira</v>
      </c>
      <c r="T1596" s="11" t="str">
        <f>IF(ISERROR(VLOOKUP(C1596,'WI Vs ASM'!$B$2:$L$1000,11,0)),0,(VLOOKUP(C1596,'WI Vs ASM'!$B$2:$L$1000,11,0)))</f>
        <v>Melody J Pereira</v>
      </c>
      <c r="U1596" s="11" t="str">
        <f t="shared" si="674"/>
        <v>WR736031</v>
      </c>
      <c r="V1596" s="11" t="str">
        <f t="shared" si="668"/>
        <v>No</v>
      </c>
      <c r="W1596" s="11" t="str">
        <f t="shared" si="669"/>
        <v>Yes</v>
      </c>
      <c r="X1596" s="11" t="str">
        <f t="shared" si="670"/>
        <v>No</v>
      </c>
      <c r="Y1596" s="11" t="str">
        <f t="shared" si="671"/>
        <v>No</v>
      </c>
      <c r="Z1596" s="11" t="str">
        <f t="shared" si="672"/>
        <v>No</v>
      </c>
      <c r="AA1596" s="11" t="str">
        <f t="shared" si="675"/>
        <v>No</v>
      </c>
      <c r="AB1596" s="11">
        <f>IF(ISERROR(VLOOKUP(U1596,'ITWR Dump'!$A$2:$Y$5000,24,0)),0,(VLOOKUP('ILC Report'!U1596,'ITWR Dump'!$A$2:$Y$5000,24,0)))</f>
        <v>0</v>
      </c>
      <c r="AC1596" s="11" t="str">
        <f t="shared" si="676"/>
        <v>No</v>
      </c>
      <c r="AD1596" s="11" t="str">
        <f t="shared" si="677"/>
        <v/>
      </c>
      <c r="AE1596" s="11">
        <f>IF(ISERROR(VLOOKUP(U1596,'ITWR Dump'!$A$2:$Y$5000,13,0)),0,(VLOOKUP(U1596,'ITWR Dump'!$A$2:$Y$5000,13,0)))</f>
        <v>0</v>
      </c>
      <c r="AF1596" s="11">
        <f>IF(ISERROR(VLOOKUP(U1596,'ITWR Dump'!$A$2:$Y$5000,11,0)),0,(VLOOKUP(U1596,'ITWR Dump'!$A$2:$Y$5000,11,0)))</f>
        <v>0</v>
      </c>
      <c r="AG1596" s="11">
        <f>IF(ISERROR(VLOOKUP(U1596,'ITWR Dump'!$A$2:$Y$5000,2,0)),0,(VLOOKUP(U1596,'ITWR Dump'!$A$2:$Y$5000,2,0)))</f>
        <v>0</v>
      </c>
      <c r="AH1596" s="11">
        <f>IF(ISERROR(VLOOKUP(U1596,'ITWR Dump'!$A$2:$Y$5000,14,0)),0,(VLOOKUP(U1596,'ITWR Dump'!$A$2:$Y$5000,14,0)))</f>
        <v>0</v>
      </c>
      <c r="AI1596" s="11" t="str">
        <f t="shared" si="678"/>
        <v>01-Maintenance Offshore</v>
      </c>
      <c r="AJ1596" s="11" t="str">
        <f t="shared" si="679"/>
        <v>Offshore</v>
      </c>
      <c r="AK1596" s="11" t="str">
        <f>IF(ISERROR(VLOOKUP(A1596,'Team Data'!$C$2:$U$213,17,0)),0,(VLOOKUP(A1596,'Team Data'!$C$2:$U$213,17,0)))</f>
        <v>BI and RM</v>
      </c>
      <c r="AL1596" s="11" t="str">
        <f t="shared" si="680"/>
        <v>2017-04-24</v>
      </c>
      <c r="AM1596" s="11">
        <f>IF(ISERROR(VLOOKUP(U1596,'ITWR Dump'!$A$2:$Y$5000,16,0)),0,(VLOOKUP(U1596,'ITWR Dump'!$A$2:$Y$5000,16,0)))</f>
        <v>0</v>
      </c>
      <c r="AN1596" s="11">
        <f>IF(ISERROR(VLOOKUP(U1596,'ITWR Dump'!$A$2:$Y$5000,18,0)),0,(VLOOKUP(U1596,'ITWR Dump'!$A$2:$Y$5000,18,0)))</f>
        <v>0</v>
      </c>
      <c r="AO1596" s="11">
        <f>IF(ISERROR(VLOOKUP(U1596,'ITWR Dump'!$A$2:$Y$5000,25,0)),0,(VLOOKUP('ILC Report'!U1596,'ITWR Dump'!$A$2:$Y$5000,25,0)))</f>
        <v>0</v>
      </c>
      <c r="AP1596" s="11">
        <f t="shared" si="681"/>
        <v>0</v>
      </c>
      <c r="AQ1596" s="26">
        <f t="shared" si="682"/>
        <v>0</v>
      </c>
      <c r="AR1596" s="26">
        <f t="shared" si="683"/>
        <v>0</v>
      </c>
      <c r="AS1596" s="26">
        <f t="shared" si="684"/>
        <v>0</v>
      </c>
      <c r="AT1596" s="26">
        <f t="shared" si="685"/>
        <v>0</v>
      </c>
      <c r="AU1596" s="26">
        <f t="shared" si="686"/>
        <v>0</v>
      </c>
      <c r="AV1596" s="26">
        <f t="shared" si="687"/>
        <v>0</v>
      </c>
      <c r="AW1596" s="11" t="s">
        <v>653</v>
      </c>
      <c r="AX1596" s="11" t="str">
        <f>VLOOKUP(L1596,Group!$A$2:$B$1000,2,0)</f>
        <v>Maintenance</v>
      </c>
      <c r="AY1596" s="11">
        <f>IF(ISERROR(VLOOKUP(U1596,'ITWR Dump'!$A$2:$Y$5000,15,0)),0,(VLOOKUP('ILC Report'!U1596,'ITWR Dump'!$A$2:$Y$5000,15,0)))</f>
        <v>0</v>
      </c>
      <c r="AZ1596" s="11" t="str">
        <f t="shared" si="688"/>
        <v>Yes</v>
      </c>
      <c r="BA1596" s="11" t="str">
        <f t="shared" si="689"/>
        <v>BKI</v>
      </c>
      <c r="BB1596" s="11" t="str">
        <f t="shared" si="690"/>
        <v>MN</v>
      </c>
      <c r="BC1596" s="11" t="str">
        <f t="shared" si="691"/>
        <v>No</v>
      </c>
    </row>
    <row r="1597" spans="1:55" x14ac:dyDescent="0.3">
      <c r="A1597" s="11" t="s">
        <v>699</v>
      </c>
      <c r="B1597" s="11" t="s">
        <v>1892</v>
      </c>
      <c r="C1597" s="11" t="s">
        <v>598</v>
      </c>
      <c r="D1597" s="11" t="s">
        <v>2723</v>
      </c>
      <c r="E1597" s="38" t="s">
        <v>2903</v>
      </c>
      <c r="F1597" s="11">
        <v>5</v>
      </c>
      <c r="G1597" s="40" t="s">
        <v>218</v>
      </c>
      <c r="H1597" s="11" t="str">
        <f t="shared" si="673"/>
        <v>Regular</v>
      </c>
      <c r="I1597" s="11" t="str">
        <f t="shared" si="665"/>
        <v>INDIA</v>
      </c>
      <c r="J1597" s="11" t="str">
        <f>IF(ISERROR(VLOOKUP(C1597,'WI Vs ASM'!$B$2:$E$1000,4,0)),0,(VLOOKUP(C1597,'WI Vs ASM'!$B$2:$E$1000,4,0)))</f>
        <v>Offshore</v>
      </c>
      <c r="K1597" s="11" t="str">
        <f>IF(ISERROR(VLOOKUP(C1597,'WI Vs ASM'!$B$2:$F$1000,5,0)),0,(VLOOKUP(C1597,'WI Vs ASM'!$B$2:$F$1000,5,0)))</f>
        <v>01-Fixed Price</v>
      </c>
      <c r="L1597" s="11" t="str">
        <f>IF(ISERROR(VLOOKUP(C1597,'WI Vs ASM'!$B$2:$D$1000,3,0)),0,(VLOOKUP(C1597,'WI Vs ASM'!$B$2:$D$1000,3,0)))</f>
        <v>01-Maintenance Offshore</v>
      </c>
      <c r="M1597" s="11" t="str">
        <f>IF(ISERROR(VLOOKUP(C1597,'WI Vs ASM'!$B$2:$I$1000,8,0)),0,(VLOOKUP(C1597,'WI Vs ASM'!$B$2:$I$1000,8,0)))</f>
        <v>Rahul Soman</v>
      </c>
      <c r="N1597" s="11" t="str">
        <f>IF(ISERROR(VLOOKUP(C1597,'WI Vs ASM'!$B$2:$G$1000,6,0)),0,(VLOOKUP(C1597,'WI Vs ASM'!$B$2:$G$1000,6,0)))</f>
        <v>Security &amp; IAM</v>
      </c>
      <c r="O1597" s="11" t="str">
        <f>IF(ISERROR(VLOOKUP(C1597,'WI Vs ASM'!$B$2:$H$1000,7,0)),0,(VLOOKUP(C1597,'WI Vs ASM'!$B$2:$H$1000,7,0)))</f>
        <v>Security &amp; IAM</v>
      </c>
      <c r="P1597" s="11" t="str">
        <f t="shared" si="666"/>
        <v>May-17</v>
      </c>
      <c r="Q1597" s="11" t="str">
        <f t="shared" si="667"/>
        <v>Q2</v>
      </c>
      <c r="R1597" s="11" t="str">
        <f>IF(ISERROR(VLOOKUP(C1597,'WI Vs ASM'!$B$2:$J$1000,9,0)),0,(VLOOKUP(C1597,'WI Vs ASM'!$B$2:$J$1000,9,0)))</f>
        <v>Jyothi Pai</v>
      </c>
      <c r="S1597" s="11" t="str">
        <f>IF(ISERROR(VLOOKUP(C1597,'WI Vs ASM'!$B$2:$K$1000,10,0)),0,(VLOOKUP(C1597,'WI Vs ASM'!$B$2:$K$1000,10,0)))</f>
        <v>Melody J Pereira</v>
      </c>
      <c r="T1597" s="11" t="str">
        <f>IF(ISERROR(VLOOKUP(C1597,'WI Vs ASM'!$B$2:$L$1000,11,0)),0,(VLOOKUP(C1597,'WI Vs ASM'!$B$2:$L$1000,11,0)))</f>
        <v>Melody J Pereira</v>
      </c>
      <c r="U1597" s="11" t="str">
        <f t="shared" si="674"/>
        <v>WR736191</v>
      </c>
      <c r="V1597" s="11" t="str">
        <f t="shared" si="668"/>
        <v>No</v>
      </c>
      <c r="W1597" s="11" t="str">
        <f t="shared" si="669"/>
        <v>Yes</v>
      </c>
      <c r="X1597" s="11" t="str">
        <f t="shared" si="670"/>
        <v>No</v>
      </c>
      <c r="Y1597" s="11" t="str">
        <f t="shared" si="671"/>
        <v>No</v>
      </c>
      <c r="Z1597" s="11" t="str">
        <f t="shared" si="672"/>
        <v>No</v>
      </c>
      <c r="AA1597" s="11" t="str">
        <f t="shared" si="675"/>
        <v>No</v>
      </c>
      <c r="AB1597" s="11">
        <f>IF(ISERROR(VLOOKUP(U1597,'ITWR Dump'!$A$2:$Y$5000,24,0)),0,(VLOOKUP('ILC Report'!U1597,'ITWR Dump'!$A$2:$Y$5000,24,0)))</f>
        <v>0</v>
      </c>
      <c r="AC1597" s="11" t="str">
        <f t="shared" si="676"/>
        <v>No</v>
      </c>
      <c r="AD1597" s="11" t="str">
        <f t="shared" si="677"/>
        <v/>
      </c>
      <c r="AE1597" s="11">
        <f>IF(ISERROR(VLOOKUP(U1597,'ITWR Dump'!$A$2:$Y$5000,13,0)),0,(VLOOKUP(U1597,'ITWR Dump'!$A$2:$Y$5000,13,0)))</f>
        <v>0</v>
      </c>
      <c r="AF1597" s="11">
        <f>IF(ISERROR(VLOOKUP(U1597,'ITWR Dump'!$A$2:$Y$5000,11,0)),0,(VLOOKUP(U1597,'ITWR Dump'!$A$2:$Y$5000,11,0)))</f>
        <v>0</v>
      </c>
      <c r="AG1597" s="11">
        <f>IF(ISERROR(VLOOKUP(U1597,'ITWR Dump'!$A$2:$Y$5000,2,0)),0,(VLOOKUP(U1597,'ITWR Dump'!$A$2:$Y$5000,2,0)))</f>
        <v>0</v>
      </c>
      <c r="AH1597" s="11">
        <f>IF(ISERROR(VLOOKUP(U1597,'ITWR Dump'!$A$2:$Y$5000,14,0)),0,(VLOOKUP(U1597,'ITWR Dump'!$A$2:$Y$5000,14,0)))</f>
        <v>0</v>
      </c>
      <c r="AI1597" s="11" t="str">
        <f t="shared" si="678"/>
        <v>01-Maintenance Offshore</v>
      </c>
      <c r="AJ1597" s="11" t="str">
        <f t="shared" si="679"/>
        <v>Offshore</v>
      </c>
      <c r="AK1597" s="11" t="str">
        <f>IF(ISERROR(VLOOKUP(A1597,'Team Data'!$C$2:$U$213,17,0)),0,(VLOOKUP(A1597,'Team Data'!$C$2:$U$213,17,0)))</f>
        <v>BI and RM</v>
      </c>
      <c r="AL1597" s="11" t="str">
        <f t="shared" si="680"/>
        <v>2017-04-24</v>
      </c>
      <c r="AM1597" s="11">
        <f>IF(ISERROR(VLOOKUP(U1597,'ITWR Dump'!$A$2:$Y$5000,16,0)),0,(VLOOKUP(U1597,'ITWR Dump'!$A$2:$Y$5000,16,0)))</f>
        <v>0</v>
      </c>
      <c r="AN1597" s="11">
        <f>IF(ISERROR(VLOOKUP(U1597,'ITWR Dump'!$A$2:$Y$5000,18,0)),0,(VLOOKUP(U1597,'ITWR Dump'!$A$2:$Y$5000,18,0)))</f>
        <v>0</v>
      </c>
      <c r="AO1597" s="11">
        <f>IF(ISERROR(VLOOKUP(U1597,'ITWR Dump'!$A$2:$Y$5000,25,0)),0,(VLOOKUP('ILC Report'!U1597,'ITWR Dump'!$A$2:$Y$5000,25,0)))</f>
        <v>0</v>
      </c>
      <c r="AP1597" s="11">
        <f t="shared" si="681"/>
        <v>0</v>
      </c>
      <c r="AQ1597" s="26">
        <f t="shared" si="682"/>
        <v>0</v>
      </c>
      <c r="AR1597" s="26">
        <f t="shared" si="683"/>
        <v>0</v>
      </c>
      <c r="AS1597" s="26">
        <f t="shared" si="684"/>
        <v>0</v>
      </c>
      <c r="AT1597" s="26">
        <f t="shared" si="685"/>
        <v>0</v>
      </c>
      <c r="AU1597" s="26">
        <f t="shared" si="686"/>
        <v>0</v>
      </c>
      <c r="AV1597" s="26">
        <f t="shared" si="687"/>
        <v>0</v>
      </c>
      <c r="AW1597" s="11" t="s">
        <v>653</v>
      </c>
      <c r="AX1597" s="11" t="str">
        <f>VLOOKUP(L1597,Group!$A$2:$B$1000,2,0)</f>
        <v>Maintenance</v>
      </c>
      <c r="AY1597" s="11">
        <f>IF(ISERROR(VLOOKUP(U1597,'ITWR Dump'!$A$2:$Y$5000,15,0)),0,(VLOOKUP('ILC Report'!U1597,'ITWR Dump'!$A$2:$Y$5000,15,0)))</f>
        <v>0</v>
      </c>
      <c r="AZ1597" s="11" t="str">
        <f t="shared" si="688"/>
        <v>Yes</v>
      </c>
      <c r="BA1597" s="11" t="str">
        <f t="shared" si="689"/>
        <v>BKI</v>
      </c>
      <c r="BB1597" s="11" t="str">
        <f t="shared" si="690"/>
        <v>MN</v>
      </c>
      <c r="BC1597" s="11" t="str">
        <f t="shared" si="691"/>
        <v>No</v>
      </c>
    </row>
    <row r="1598" spans="1:55" x14ac:dyDescent="0.3">
      <c r="A1598" s="11" t="s">
        <v>699</v>
      </c>
      <c r="B1598" s="11" t="s">
        <v>1892</v>
      </c>
      <c r="C1598" s="11" t="s">
        <v>546</v>
      </c>
      <c r="D1598" s="11" t="s">
        <v>2717</v>
      </c>
      <c r="E1598" s="38" t="s">
        <v>2904</v>
      </c>
      <c r="F1598" s="11">
        <v>30</v>
      </c>
      <c r="G1598" s="40" t="s">
        <v>218</v>
      </c>
      <c r="H1598" s="11" t="str">
        <f t="shared" si="673"/>
        <v>Regular</v>
      </c>
      <c r="I1598" s="11" t="str">
        <f t="shared" si="665"/>
        <v>INDIA</v>
      </c>
      <c r="J1598" s="11" t="str">
        <f>IF(ISERROR(VLOOKUP(C1598,'WI Vs ASM'!$B$2:$E$1000,4,0)),0,(VLOOKUP(C1598,'WI Vs ASM'!$B$2:$E$1000,4,0)))</f>
        <v>Offshore</v>
      </c>
      <c r="K1598" s="11" t="str">
        <f>IF(ISERROR(VLOOKUP(C1598,'WI Vs ASM'!$B$2:$F$1000,5,0)),0,(VLOOKUP(C1598,'WI Vs ASM'!$B$2:$F$1000,5,0)))</f>
        <v>09-NonBillable</v>
      </c>
      <c r="L1598" s="11" t="str">
        <f>IF(ISERROR(VLOOKUP(C1598,'WI Vs ASM'!$B$2:$D$1000,3,0)),0,(VLOOKUP(C1598,'WI Vs ASM'!$B$2:$D$1000,3,0)))</f>
        <v>13-Enhancement Offshore Bench</v>
      </c>
      <c r="M1598" s="11" t="str">
        <f>IF(ISERROR(VLOOKUP(C1598,'WI Vs ASM'!$B$2:$I$1000,8,0)),0,(VLOOKUP(C1598,'WI Vs ASM'!$B$2:$I$1000,8,0)))</f>
        <v>Prakash Varadachari</v>
      </c>
      <c r="N1598" s="11" t="str">
        <f>IF(ISERROR(VLOOKUP(C1598,'WI Vs ASM'!$B$2:$G$1000,6,0)),0,(VLOOKUP(C1598,'WI Vs ASM'!$B$2:$G$1000,6,0)))</f>
        <v>Bench - BIRM Tower</v>
      </c>
      <c r="O1598" s="11" t="str">
        <f>IF(ISERROR(VLOOKUP(C1598,'WI Vs ASM'!$B$2:$H$1000,7,0)),0,(VLOOKUP(C1598,'WI Vs ASM'!$B$2:$H$1000,7,0)))</f>
        <v>Bench - BIRM Tower</v>
      </c>
      <c r="P1598" s="11" t="str">
        <f t="shared" si="666"/>
        <v>May-17</v>
      </c>
      <c r="Q1598" s="11" t="str">
        <f t="shared" si="667"/>
        <v>Q2</v>
      </c>
      <c r="R1598" s="11" t="str">
        <f>IF(ISERROR(VLOOKUP(C1598,'WI Vs ASM'!$B$2:$J$1000,9,0)),0,(VLOOKUP(C1598,'WI Vs ASM'!$B$2:$J$1000,9,0)))</f>
        <v>Chandraprabha Palaniswamy</v>
      </c>
      <c r="S1598" s="11" t="str">
        <f>IF(ISERROR(VLOOKUP(C1598,'WI Vs ASM'!$B$2:$K$1000,10,0)),0,(VLOOKUP(C1598,'WI Vs ASM'!$B$2:$K$1000,10,0)))</f>
        <v>Kimberly Hale</v>
      </c>
      <c r="T1598" s="11" t="str">
        <f>IF(ISERROR(VLOOKUP(C1598,'WI Vs ASM'!$B$2:$L$1000,11,0)),0,(VLOOKUP(C1598,'WI Vs ASM'!$B$2:$L$1000,11,0)))</f>
        <v>Crystal Romano</v>
      </c>
      <c r="U1598" s="11" t="e">
        <f t="shared" si="674"/>
        <v>#VALUE!</v>
      </c>
      <c r="V1598" s="11" t="str">
        <f t="shared" si="668"/>
        <v>No</v>
      </c>
      <c r="W1598" s="11" t="str">
        <f t="shared" si="669"/>
        <v>No</v>
      </c>
      <c r="X1598" s="11" t="str">
        <f t="shared" si="670"/>
        <v>No</v>
      </c>
      <c r="Y1598" s="11" t="str">
        <f t="shared" si="671"/>
        <v>No</v>
      </c>
      <c r="Z1598" s="11" t="str">
        <f t="shared" si="672"/>
        <v>No</v>
      </c>
      <c r="AA1598" s="11" t="str">
        <f t="shared" si="675"/>
        <v>No</v>
      </c>
      <c r="AB1598" s="11">
        <f>IF(ISERROR(VLOOKUP(U1598,'ITWR Dump'!$A$2:$Y$5000,24,0)),0,(VLOOKUP('ILC Report'!U1598,'ITWR Dump'!$A$2:$Y$5000,24,0)))</f>
        <v>0</v>
      </c>
      <c r="AC1598" s="11" t="str">
        <f t="shared" si="676"/>
        <v>No</v>
      </c>
      <c r="AD1598" s="11" t="str">
        <f t="shared" si="677"/>
        <v/>
      </c>
      <c r="AE1598" s="11">
        <f>IF(ISERROR(VLOOKUP(U1598,'ITWR Dump'!$A$2:$Y$5000,13,0)),0,(VLOOKUP(U1598,'ITWR Dump'!$A$2:$Y$5000,13,0)))</f>
        <v>0</v>
      </c>
      <c r="AF1598" s="11">
        <f>IF(ISERROR(VLOOKUP(U1598,'ITWR Dump'!$A$2:$Y$5000,11,0)),0,(VLOOKUP(U1598,'ITWR Dump'!$A$2:$Y$5000,11,0)))</f>
        <v>0</v>
      </c>
      <c r="AG1598" s="11">
        <f>IF(ISERROR(VLOOKUP(U1598,'ITWR Dump'!$A$2:$Y$5000,2,0)),0,(VLOOKUP(U1598,'ITWR Dump'!$A$2:$Y$5000,2,0)))</f>
        <v>0</v>
      </c>
      <c r="AH1598" s="11">
        <f>IF(ISERROR(VLOOKUP(U1598,'ITWR Dump'!$A$2:$Y$5000,14,0)),0,(VLOOKUP(U1598,'ITWR Dump'!$A$2:$Y$5000,14,0)))</f>
        <v>0</v>
      </c>
      <c r="AI1598" s="11" t="str">
        <f t="shared" si="678"/>
        <v>13-Enhancement Offshore Bench</v>
      </c>
      <c r="AJ1598" s="11" t="str">
        <f t="shared" si="679"/>
        <v>Offshore</v>
      </c>
      <c r="AK1598" s="11" t="str">
        <f>IF(ISERROR(VLOOKUP(A1598,'Team Data'!$C$2:$U$213,17,0)),0,(VLOOKUP(A1598,'Team Data'!$C$2:$U$213,17,0)))</f>
        <v>BI and RM</v>
      </c>
      <c r="AL1598" s="11" t="str">
        <f t="shared" si="680"/>
        <v>2017-04-24</v>
      </c>
      <c r="AM1598" s="11">
        <f>IF(ISERROR(VLOOKUP(U1598,'ITWR Dump'!$A$2:$Y$5000,16,0)),0,(VLOOKUP(U1598,'ITWR Dump'!$A$2:$Y$5000,16,0)))</f>
        <v>0</v>
      </c>
      <c r="AN1598" s="11">
        <f>IF(ISERROR(VLOOKUP(U1598,'ITWR Dump'!$A$2:$Y$5000,18,0)),0,(VLOOKUP(U1598,'ITWR Dump'!$A$2:$Y$5000,18,0)))</f>
        <v>0</v>
      </c>
      <c r="AO1598" s="11">
        <f>IF(ISERROR(VLOOKUP(U1598,'ITWR Dump'!$A$2:$Y$5000,25,0)),0,(VLOOKUP('ILC Report'!U1598,'ITWR Dump'!$A$2:$Y$5000,25,0)))</f>
        <v>0</v>
      </c>
      <c r="AP1598" s="11">
        <f t="shared" si="681"/>
        <v>0</v>
      </c>
      <c r="AQ1598" s="26">
        <f t="shared" si="682"/>
        <v>0</v>
      </c>
      <c r="AR1598" s="26">
        <f t="shared" si="683"/>
        <v>0</v>
      </c>
      <c r="AS1598" s="26">
        <f t="shared" si="684"/>
        <v>0</v>
      </c>
      <c r="AT1598" s="26">
        <f t="shared" si="685"/>
        <v>0</v>
      </c>
      <c r="AU1598" s="26">
        <f t="shared" si="686"/>
        <v>0</v>
      </c>
      <c r="AV1598" s="26">
        <f t="shared" si="687"/>
        <v>0</v>
      </c>
      <c r="AW1598" s="11" t="s">
        <v>653</v>
      </c>
      <c r="AX1598" s="11" t="str">
        <f>VLOOKUP(L1598,Group!$A$2:$B$1000,2,0)</f>
        <v>Enhancement Bench</v>
      </c>
      <c r="AY1598" s="11">
        <f>IF(ISERROR(VLOOKUP(U1598,'ITWR Dump'!$A$2:$Y$5000,15,0)),0,(VLOOKUP('ILC Report'!U1598,'ITWR Dump'!$A$2:$Y$5000,15,0)))</f>
        <v>0</v>
      </c>
      <c r="AZ1598" s="11" t="str">
        <f t="shared" si="688"/>
        <v>No</v>
      </c>
      <c r="BA1598" s="11" t="str">
        <f t="shared" si="689"/>
        <v>BKI</v>
      </c>
      <c r="BB1598" s="11" t="str">
        <f t="shared" si="690"/>
        <v>BN</v>
      </c>
      <c r="BC1598" s="11" t="str">
        <f t="shared" si="691"/>
        <v>No</v>
      </c>
    </row>
    <row r="1599" spans="1:55" x14ac:dyDescent="0.3">
      <c r="A1599" s="11" t="s">
        <v>699</v>
      </c>
      <c r="B1599" s="11" t="s">
        <v>1892</v>
      </c>
      <c r="C1599" s="11" t="s">
        <v>598</v>
      </c>
      <c r="D1599" s="11" t="s">
        <v>2724</v>
      </c>
      <c r="E1599" s="38" t="s">
        <v>2904</v>
      </c>
      <c r="F1599" s="11">
        <v>2</v>
      </c>
      <c r="G1599" s="40" t="s">
        <v>218</v>
      </c>
      <c r="H1599" s="11" t="str">
        <f t="shared" si="673"/>
        <v>Regular</v>
      </c>
      <c r="I1599" s="11" t="str">
        <f t="shared" si="665"/>
        <v>INDIA</v>
      </c>
      <c r="J1599" s="11" t="str">
        <f>IF(ISERROR(VLOOKUP(C1599,'WI Vs ASM'!$B$2:$E$1000,4,0)),0,(VLOOKUP(C1599,'WI Vs ASM'!$B$2:$E$1000,4,0)))</f>
        <v>Offshore</v>
      </c>
      <c r="K1599" s="11" t="str">
        <f>IF(ISERROR(VLOOKUP(C1599,'WI Vs ASM'!$B$2:$F$1000,5,0)),0,(VLOOKUP(C1599,'WI Vs ASM'!$B$2:$F$1000,5,0)))</f>
        <v>01-Fixed Price</v>
      </c>
      <c r="L1599" s="11" t="str">
        <f>IF(ISERROR(VLOOKUP(C1599,'WI Vs ASM'!$B$2:$D$1000,3,0)),0,(VLOOKUP(C1599,'WI Vs ASM'!$B$2:$D$1000,3,0)))</f>
        <v>01-Maintenance Offshore</v>
      </c>
      <c r="M1599" s="11" t="str">
        <f>IF(ISERROR(VLOOKUP(C1599,'WI Vs ASM'!$B$2:$I$1000,8,0)),0,(VLOOKUP(C1599,'WI Vs ASM'!$B$2:$I$1000,8,0)))</f>
        <v>Rahul Soman</v>
      </c>
      <c r="N1599" s="11" t="str">
        <f>IF(ISERROR(VLOOKUP(C1599,'WI Vs ASM'!$B$2:$G$1000,6,0)),0,(VLOOKUP(C1599,'WI Vs ASM'!$B$2:$G$1000,6,0)))</f>
        <v>Security &amp; IAM</v>
      </c>
      <c r="O1599" s="11" t="str">
        <f>IF(ISERROR(VLOOKUP(C1599,'WI Vs ASM'!$B$2:$H$1000,7,0)),0,(VLOOKUP(C1599,'WI Vs ASM'!$B$2:$H$1000,7,0)))</f>
        <v>Security &amp; IAM</v>
      </c>
      <c r="P1599" s="11" t="str">
        <f t="shared" si="666"/>
        <v>May-17</v>
      </c>
      <c r="Q1599" s="11" t="str">
        <f t="shared" si="667"/>
        <v>Q2</v>
      </c>
      <c r="R1599" s="11" t="str">
        <f>IF(ISERROR(VLOOKUP(C1599,'WI Vs ASM'!$B$2:$J$1000,9,0)),0,(VLOOKUP(C1599,'WI Vs ASM'!$B$2:$J$1000,9,0)))</f>
        <v>Jyothi Pai</v>
      </c>
      <c r="S1599" s="11" t="str">
        <f>IF(ISERROR(VLOOKUP(C1599,'WI Vs ASM'!$B$2:$K$1000,10,0)),0,(VLOOKUP(C1599,'WI Vs ASM'!$B$2:$K$1000,10,0)))</f>
        <v>Melody J Pereira</v>
      </c>
      <c r="T1599" s="11" t="str">
        <f>IF(ISERROR(VLOOKUP(C1599,'WI Vs ASM'!$B$2:$L$1000,11,0)),0,(VLOOKUP(C1599,'WI Vs ASM'!$B$2:$L$1000,11,0)))</f>
        <v>Melody J Pereira</v>
      </c>
      <c r="U1599" s="11" t="e">
        <f t="shared" si="674"/>
        <v>#VALUE!</v>
      </c>
      <c r="V1599" s="11" t="str">
        <f t="shared" si="668"/>
        <v>No</v>
      </c>
      <c r="W1599" s="11" t="str">
        <f t="shared" si="669"/>
        <v>Yes</v>
      </c>
      <c r="X1599" s="11" t="str">
        <f t="shared" si="670"/>
        <v>No</v>
      </c>
      <c r="Y1599" s="11" t="str">
        <f t="shared" si="671"/>
        <v>No</v>
      </c>
      <c r="Z1599" s="11" t="str">
        <f t="shared" si="672"/>
        <v>No</v>
      </c>
      <c r="AA1599" s="11" t="str">
        <f t="shared" si="675"/>
        <v>No</v>
      </c>
      <c r="AB1599" s="11">
        <f>IF(ISERROR(VLOOKUP(U1599,'ITWR Dump'!$A$2:$Y$5000,24,0)),0,(VLOOKUP('ILC Report'!U1599,'ITWR Dump'!$A$2:$Y$5000,24,0)))</f>
        <v>0</v>
      </c>
      <c r="AC1599" s="11" t="str">
        <f t="shared" si="676"/>
        <v>No</v>
      </c>
      <c r="AD1599" s="11" t="str">
        <f t="shared" si="677"/>
        <v/>
      </c>
      <c r="AE1599" s="11">
        <f>IF(ISERROR(VLOOKUP(U1599,'ITWR Dump'!$A$2:$Y$5000,13,0)),0,(VLOOKUP(U1599,'ITWR Dump'!$A$2:$Y$5000,13,0)))</f>
        <v>0</v>
      </c>
      <c r="AF1599" s="11">
        <f>IF(ISERROR(VLOOKUP(U1599,'ITWR Dump'!$A$2:$Y$5000,11,0)),0,(VLOOKUP(U1599,'ITWR Dump'!$A$2:$Y$5000,11,0)))</f>
        <v>0</v>
      </c>
      <c r="AG1599" s="11">
        <f>IF(ISERROR(VLOOKUP(U1599,'ITWR Dump'!$A$2:$Y$5000,2,0)),0,(VLOOKUP(U1599,'ITWR Dump'!$A$2:$Y$5000,2,0)))</f>
        <v>0</v>
      </c>
      <c r="AH1599" s="11">
        <f>IF(ISERROR(VLOOKUP(U1599,'ITWR Dump'!$A$2:$Y$5000,14,0)),0,(VLOOKUP(U1599,'ITWR Dump'!$A$2:$Y$5000,14,0)))</f>
        <v>0</v>
      </c>
      <c r="AI1599" s="11" t="str">
        <f t="shared" si="678"/>
        <v>01-Maintenance Offshore</v>
      </c>
      <c r="AJ1599" s="11" t="str">
        <f t="shared" si="679"/>
        <v>Offshore</v>
      </c>
      <c r="AK1599" s="11" t="str">
        <f>IF(ISERROR(VLOOKUP(A1599,'Team Data'!$C$2:$U$213,17,0)),0,(VLOOKUP(A1599,'Team Data'!$C$2:$U$213,17,0)))</f>
        <v>BI and RM</v>
      </c>
      <c r="AL1599" s="11" t="str">
        <f t="shared" si="680"/>
        <v>2017-04-24</v>
      </c>
      <c r="AM1599" s="11">
        <f>IF(ISERROR(VLOOKUP(U1599,'ITWR Dump'!$A$2:$Y$5000,16,0)),0,(VLOOKUP(U1599,'ITWR Dump'!$A$2:$Y$5000,16,0)))</f>
        <v>0</v>
      </c>
      <c r="AN1599" s="11">
        <f>IF(ISERROR(VLOOKUP(U1599,'ITWR Dump'!$A$2:$Y$5000,18,0)),0,(VLOOKUP(U1599,'ITWR Dump'!$A$2:$Y$5000,18,0)))</f>
        <v>0</v>
      </c>
      <c r="AO1599" s="11">
        <f>IF(ISERROR(VLOOKUP(U1599,'ITWR Dump'!$A$2:$Y$5000,25,0)),0,(VLOOKUP('ILC Report'!U1599,'ITWR Dump'!$A$2:$Y$5000,25,0)))</f>
        <v>0</v>
      </c>
      <c r="AP1599" s="11">
        <f t="shared" si="681"/>
        <v>0</v>
      </c>
      <c r="AQ1599" s="26">
        <f t="shared" si="682"/>
        <v>0</v>
      </c>
      <c r="AR1599" s="26">
        <f t="shared" si="683"/>
        <v>0</v>
      </c>
      <c r="AS1599" s="26">
        <f t="shared" si="684"/>
        <v>0</v>
      </c>
      <c r="AT1599" s="26">
        <f t="shared" si="685"/>
        <v>0</v>
      </c>
      <c r="AU1599" s="26">
        <f t="shared" si="686"/>
        <v>0</v>
      </c>
      <c r="AV1599" s="26">
        <f t="shared" si="687"/>
        <v>0</v>
      </c>
      <c r="AW1599" s="11" t="s">
        <v>653</v>
      </c>
      <c r="AX1599" s="11" t="str">
        <f>VLOOKUP(L1599,Group!$A$2:$B$1000,2,0)</f>
        <v>Maintenance</v>
      </c>
      <c r="AY1599" s="11">
        <f>IF(ISERROR(VLOOKUP(U1599,'ITWR Dump'!$A$2:$Y$5000,15,0)),0,(VLOOKUP('ILC Report'!U1599,'ITWR Dump'!$A$2:$Y$5000,15,0)))</f>
        <v>0</v>
      </c>
      <c r="AZ1599" s="11" t="str">
        <f t="shared" si="688"/>
        <v>No</v>
      </c>
      <c r="BA1599" s="11" t="str">
        <f t="shared" si="689"/>
        <v>BKI</v>
      </c>
      <c r="BB1599" s="11" t="str">
        <f t="shared" si="690"/>
        <v>MN</v>
      </c>
      <c r="BC1599" s="11" t="str">
        <f t="shared" si="691"/>
        <v>No</v>
      </c>
    </row>
    <row r="1600" spans="1:55" x14ac:dyDescent="0.3">
      <c r="A1600" s="11" t="s">
        <v>699</v>
      </c>
      <c r="B1600" s="11" t="s">
        <v>1892</v>
      </c>
      <c r="C1600" s="11" t="s">
        <v>598</v>
      </c>
      <c r="D1600" s="11" t="s">
        <v>2721</v>
      </c>
      <c r="E1600" s="38" t="s">
        <v>2904</v>
      </c>
      <c r="F1600" s="11">
        <v>5</v>
      </c>
      <c r="G1600" s="40" t="s">
        <v>218</v>
      </c>
      <c r="H1600" s="11" t="str">
        <f t="shared" si="673"/>
        <v>Regular</v>
      </c>
      <c r="I1600" s="11" t="str">
        <f t="shared" si="665"/>
        <v>INDIA</v>
      </c>
      <c r="J1600" s="11" t="str">
        <f>IF(ISERROR(VLOOKUP(C1600,'WI Vs ASM'!$B$2:$E$1000,4,0)),0,(VLOOKUP(C1600,'WI Vs ASM'!$B$2:$E$1000,4,0)))</f>
        <v>Offshore</v>
      </c>
      <c r="K1600" s="11" t="str">
        <f>IF(ISERROR(VLOOKUP(C1600,'WI Vs ASM'!$B$2:$F$1000,5,0)),0,(VLOOKUP(C1600,'WI Vs ASM'!$B$2:$F$1000,5,0)))</f>
        <v>01-Fixed Price</v>
      </c>
      <c r="L1600" s="11" t="str">
        <f>IF(ISERROR(VLOOKUP(C1600,'WI Vs ASM'!$B$2:$D$1000,3,0)),0,(VLOOKUP(C1600,'WI Vs ASM'!$B$2:$D$1000,3,0)))</f>
        <v>01-Maintenance Offshore</v>
      </c>
      <c r="M1600" s="11" t="str">
        <f>IF(ISERROR(VLOOKUP(C1600,'WI Vs ASM'!$B$2:$I$1000,8,0)),0,(VLOOKUP(C1600,'WI Vs ASM'!$B$2:$I$1000,8,0)))</f>
        <v>Rahul Soman</v>
      </c>
      <c r="N1600" s="11" t="str">
        <f>IF(ISERROR(VLOOKUP(C1600,'WI Vs ASM'!$B$2:$G$1000,6,0)),0,(VLOOKUP(C1600,'WI Vs ASM'!$B$2:$G$1000,6,0)))</f>
        <v>Security &amp; IAM</v>
      </c>
      <c r="O1600" s="11" t="str">
        <f>IF(ISERROR(VLOOKUP(C1600,'WI Vs ASM'!$B$2:$H$1000,7,0)),0,(VLOOKUP(C1600,'WI Vs ASM'!$B$2:$H$1000,7,0)))</f>
        <v>Security &amp; IAM</v>
      </c>
      <c r="P1600" s="11" t="str">
        <f t="shared" si="666"/>
        <v>May-17</v>
      </c>
      <c r="Q1600" s="11" t="str">
        <f t="shared" si="667"/>
        <v>Q2</v>
      </c>
      <c r="R1600" s="11" t="str">
        <f>IF(ISERROR(VLOOKUP(C1600,'WI Vs ASM'!$B$2:$J$1000,9,0)),0,(VLOOKUP(C1600,'WI Vs ASM'!$B$2:$J$1000,9,0)))</f>
        <v>Jyothi Pai</v>
      </c>
      <c r="S1600" s="11" t="str">
        <f>IF(ISERROR(VLOOKUP(C1600,'WI Vs ASM'!$B$2:$K$1000,10,0)),0,(VLOOKUP(C1600,'WI Vs ASM'!$B$2:$K$1000,10,0)))</f>
        <v>Melody J Pereira</v>
      </c>
      <c r="T1600" s="11" t="str">
        <f>IF(ISERROR(VLOOKUP(C1600,'WI Vs ASM'!$B$2:$L$1000,11,0)),0,(VLOOKUP(C1600,'WI Vs ASM'!$B$2:$L$1000,11,0)))</f>
        <v>Melody J Pereira</v>
      </c>
      <c r="U1600" s="11" t="str">
        <f t="shared" si="674"/>
        <v>WR736031</v>
      </c>
      <c r="V1600" s="11" t="str">
        <f t="shared" si="668"/>
        <v>No</v>
      </c>
      <c r="W1600" s="11" t="str">
        <f t="shared" si="669"/>
        <v>Yes</v>
      </c>
      <c r="X1600" s="11" t="str">
        <f t="shared" si="670"/>
        <v>No</v>
      </c>
      <c r="Y1600" s="11" t="str">
        <f t="shared" si="671"/>
        <v>No</v>
      </c>
      <c r="Z1600" s="11" t="str">
        <f t="shared" si="672"/>
        <v>No</v>
      </c>
      <c r="AA1600" s="11" t="str">
        <f t="shared" si="675"/>
        <v>No</v>
      </c>
      <c r="AB1600" s="11">
        <f>IF(ISERROR(VLOOKUP(U1600,'ITWR Dump'!$A$2:$Y$5000,24,0)),0,(VLOOKUP('ILC Report'!U1600,'ITWR Dump'!$A$2:$Y$5000,24,0)))</f>
        <v>0</v>
      </c>
      <c r="AC1600" s="11" t="str">
        <f t="shared" si="676"/>
        <v>No</v>
      </c>
      <c r="AD1600" s="11" t="str">
        <f t="shared" si="677"/>
        <v/>
      </c>
      <c r="AE1600" s="11">
        <f>IF(ISERROR(VLOOKUP(U1600,'ITWR Dump'!$A$2:$Y$5000,13,0)),0,(VLOOKUP(U1600,'ITWR Dump'!$A$2:$Y$5000,13,0)))</f>
        <v>0</v>
      </c>
      <c r="AF1600" s="11">
        <f>IF(ISERROR(VLOOKUP(U1600,'ITWR Dump'!$A$2:$Y$5000,11,0)),0,(VLOOKUP(U1600,'ITWR Dump'!$A$2:$Y$5000,11,0)))</f>
        <v>0</v>
      </c>
      <c r="AG1600" s="11">
        <f>IF(ISERROR(VLOOKUP(U1600,'ITWR Dump'!$A$2:$Y$5000,2,0)),0,(VLOOKUP(U1600,'ITWR Dump'!$A$2:$Y$5000,2,0)))</f>
        <v>0</v>
      </c>
      <c r="AH1600" s="11">
        <f>IF(ISERROR(VLOOKUP(U1600,'ITWR Dump'!$A$2:$Y$5000,14,0)),0,(VLOOKUP(U1600,'ITWR Dump'!$A$2:$Y$5000,14,0)))</f>
        <v>0</v>
      </c>
      <c r="AI1600" s="11" t="str">
        <f t="shared" si="678"/>
        <v>01-Maintenance Offshore</v>
      </c>
      <c r="AJ1600" s="11" t="str">
        <f t="shared" si="679"/>
        <v>Offshore</v>
      </c>
      <c r="AK1600" s="11" t="str">
        <f>IF(ISERROR(VLOOKUP(A1600,'Team Data'!$C$2:$U$213,17,0)),0,(VLOOKUP(A1600,'Team Data'!$C$2:$U$213,17,0)))</f>
        <v>BI and RM</v>
      </c>
      <c r="AL1600" s="11" t="str">
        <f t="shared" si="680"/>
        <v>2017-04-24</v>
      </c>
      <c r="AM1600" s="11">
        <f>IF(ISERROR(VLOOKUP(U1600,'ITWR Dump'!$A$2:$Y$5000,16,0)),0,(VLOOKUP(U1600,'ITWR Dump'!$A$2:$Y$5000,16,0)))</f>
        <v>0</v>
      </c>
      <c r="AN1600" s="11">
        <f>IF(ISERROR(VLOOKUP(U1600,'ITWR Dump'!$A$2:$Y$5000,18,0)),0,(VLOOKUP(U1600,'ITWR Dump'!$A$2:$Y$5000,18,0)))</f>
        <v>0</v>
      </c>
      <c r="AO1600" s="11">
        <f>IF(ISERROR(VLOOKUP(U1600,'ITWR Dump'!$A$2:$Y$5000,25,0)),0,(VLOOKUP('ILC Report'!U1600,'ITWR Dump'!$A$2:$Y$5000,25,0)))</f>
        <v>0</v>
      </c>
      <c r="AP1600" s="11">
        <f t="shared" si="681"/>
        <v>0</v>
      </c>
      <c r="AQ1600" s="26">
        <f t="shared" si="682"/>
        <v>0</v>
      </c>
      <c r="AR1600" s="26">
        <f t="shared" si="683"/>
        <v>0</v>
      </c>
      <c r="AS1600" s="26">
        <f t="shared" si="684"/>
        <v>0</v>
      </c>
      <c r="AT1600" s="26">
        <f t="shared" si="685"/>
        <v>0</v>
      </c>
      <c r="AU1600" s="26">
        <f t="shared" si="686"/>
        <v>0</v>
      </c>
      <c r="AV1600" s="26">
        <f t="shared" si="687"/>
        <v>0</v>
      </c>
      <c r="AW1600" s="11" t="s">
        <v>653</v>
      </c>
      <c r="AX1600" s="11" t="str">
        <f>VLOOKUP(L1600,Group!$A$2:$B$1000,2,0)</f>
        <v>Maintenance</v>
      </c>
      <c r="AY1600" s="11">
        <f>IF(ISERROR(VLOOKUP(U1600,'ITWR Dump'!$A$2:$Y$5000,15,0)),0,(VLOOKUP('ILC Report'!U1600,'ITWR Dump'!$A$2:$Y$5000,15,0)))</f>
        <v>0</v>
      </c>
      <c r="AZ1600" s="11" t="str">
        <f t="shared" si="688"/>
        <v>Yes</v>
      </c>
      <c r="BA1600" s="11" t="str">
        <f t="shared" si="689"/>
        <v>BKI</v>
      </c>
      <c r="BB1600" s="11" t="str">
        <f t="shared" si="690"/>
        <v>MN</v>
      </c>
      <c r="BC1600" s="11" t="str">
        <f t="shared" si="691"/>
        <v>No</v>
      </c>
    </row>
    <row r="1601" spans="1:55" x14ac:dyDescent="0.3">
      <c r="A1601" s="11" t="s">
        <v>699</v>
      </c>
      <c r="B1601" s="11" t="s">
        <v>1892</v>
      </c>
      <c r="C1601" s="11" t="s">
        <v>598</v>
      </c>
      <c r="D1601" s="11" t="s">
        <v>2725</v>
      </c>
      <c r="E1601" s="38" t="s">
        <v>2904</v>
      </c>
      <c r="F1601" s="11">
        <v>10</v>
      </c>
      <c r="G1601" s="40" t="s">
        <v>218</v>
      </c>
      <c r="H1601" s="11" t="str">
        <f t="shared" si="673"/>
        <v>Regular</v>
      </c>
      <c r="I1601" s="11" t="str">
        <f t="shared" si="665"/>
        <v>INDIA</v>
      </c>
      <c r="J1601" s="11" t="str">
        <f>IF(ISERROR(VLOOKUP(C1601,'WI Vs ASM'!$B$2:$E$1000,4,0)),0,(VLOOKUP(C1601,'WI Vs ASM'!$B$2:$E$1000,4,0)))</f>
        <v>Offshore</v>
      </c>
      <c r="K1601" s="11" t="str">
        <f>IF(ISERROR(VLOOKUP(C1601,'WI Vs ASM'!$B$2:$F$1000,5,0)),0,(VLOOKUP(C1601,'WI Vs ASM'!$B$2:$F$1000,5,0)))</f>
        <v>01-Fixed Price</v>
      </c>
      <c r="L1601" s="11" t="str">
        <f>IF(ISERROR(VLOOKUP(C1601,'WI Vs ASM'!$B$2:$D$1000,3,0)),0,(VLOOKUP(C1601,'WI Vs ASM'!$B$2:$D$1000,3,0)))</f>
        <v>01-Maintenance Offshore</v>
      </c>
      <c r="M1601" s="11" t="str">
        <f>IF(ISERROR(VLOOKUP(C1601,'WI Vs ASM'!$B$2:$I$1000,8,0)),0,(VLOOKUP(C1601,'WI Vs ASM'!$B$2:$I$1000,8,0)))</f>
        <v>Rahul Soman</v>
      </c>
      <c r="N1601" s="11" t="str">
        <f>IF(ISERROR(VLOOKUP(C1601,'WI Vs ASM'!$B$2:$G$1000,6,0)),0,(VLOOKUP(C1601,'WI Vs ASM'!$B$2:$G$1000,6,0)))</f>
        <v>Security &amp; IAM</v>
      </c>
      <c r="O1601" s="11" t="str">
        <f>IF(ISERROR(VLOOKUP(C1601,'WI Vs ASM'!$B$2:$H$1000,7,0)),0,(VLOOKUP(C1601,'WI Vs ASM'!$B$2:$H$1000,7,0)))</f>
        <v>Security &amp; IAM</v>
      </c>
      <c r="P1601" s="11" t="str">
        <f t="shared" si="666"/>
        <v>May-17</v>
      </c>
      <c r="Q1601" s="11" t="str">
        <f t="shared" si="667"/>
        <v>Q2</v>
      </c>
      <c r="R1601" s="11" t="str">
        <f>IF(ISERROR(VLOOKUP(C1601,'WI Vs ASM'!$B$2:$J$1000,9,0)),0,(VLOOKUP(C1601,'WI Vs ASM'!$B$2:$J$1000,9,0)))</f>
        <v>Jyothi Pai</v>
      </c>
      <c r="S1601" s="11" t="str">
        <f>IF(ISERROR(VLOOKUP(C1601,'WI Vs ASM'!$B$2:$K$1000,10,0)),0,(VLOOKUP(C1601,'WI Vs ASM'!$B$2:$K$1000,10,0)))</f>
        <v>Melody J Pereira</v>
      </c>
      <c r="T1601" s="11" t="str">
        <f>IF(ISERROR(VLOOKUP(C1601,'WI Vs ASM'!$B$2:$L$1000,11,0)),0,(VLOOKUP(C1601,'WI Vs ASM'!$B$2:$L$1000,11,0)))</f>
        <v>Melody J Pereira</v>
      </c>
      <c r="U1601" s="11" t="str">
        <f t="shared" si="674"/>
        <v>WR736083</v>
      </c>
      <c r="V1601" s="11" t="str">
        <f t="shared" si="668"/>
        <v>No</v>
      </c>
      <c r="W1601" s="11" t="str">
        <f t="shared" si="669"/>
        <v>Yes</v>
      </c>
      <c r="X1601" s="11" t="str">
        <f t="shared" si="670"/>
        <v>No</v>
      </c>
      <c r="Y1601" s="11" t="str">
        <f t="shared" si="671"/>
        <v>No</v>
      </c>
      <c r="Z1601" s="11" t="str">
        <f t="shared" si="672"/>
        <v>No</v>
      </c>
      <c r="AA1601" s="11" t="str">
        <f t="shared" si="675"/>
        <v>No</v>
      </c>
      <c r="AB1601" s="11">
        <f>IF(ISERROR(VLOOKUP(U1601,'ITWR Dump'!$A$2:$Y$5000,24,0)),0,(VLOOKUP('ILC Report'!U1601,'ITWR Dump'!$A$2:$Y$5000,24,0)))</f>
        <v>0</v>
      </c>
      <c r="AC1601" s="11" t="str">
        <f t="shared" si="676"/>
        <v>No</v>
      </c>
      <c r="AD1601" s="11" t="str">
        <f t="shared" si="677"/>
        <v/>
      </c>
      <c r="AE1601" s="11">
        <f>IF(ISERROR(VLOOKUP(U1601,'ITWR Dump'!$A$2:$Y$5000,13,0)),0,(VLOOKUP(U1601,'ITWR Dump'!$A$2:$Y$5000,13,0)))</f>
        <v>0</v>
      </c>
      <c r="AF1601" s="11">
        <f>IF(ISERROR(VLOOKUP(U1601,'ITWR Dump'!$A$2:$Y$5000,11,0)),0,(VLOOKUP(U1601,'ITWR Dump'!$A$2:$Y$5000,11,0)))</f>
        <v>0</v>
      </c>
      <c r="AG1601" s="11">
        <f>IF(ISERROR(VLOOKUP(U1601,'ITWR Dump'!$A$2:$Y$5000,2,0)),0,(VLOOKUP(U1601,'ITWR Dump'!$A$2:$Y$5000,2,0)))</f>
        <v>0</v>
      </c>
      <c r="AH1601" s="11">
        <f>IF(ISERROR(VLOOKUP(U1601,'ITWR Dump'!$A$2:$Y$5000,14,0)),0,(VLOOKUP(U1601,'ITWR Dump'!$A$2:$Y$5000,14,0)))</f>
        <v>0</v>
      </c>
      <c r="AI1601" s="11" t="str">
        <f t="shared" si="678"/>
        <v>01-Maintenance Offshore</v>
      </c>
      <c r="AJ1601" s="11" t="str">
        <f t="shared" si="679"/>
        <v>Offshore</v>
      </c>
      <c r="AK1601" s="11" t="str">
        <f>IF(ISERROR(VLOOKUP(A1601,'Team Data'!$C$2:$U$213,17,0)),0,(VLOOKUP(A1601,'Team Data'!$C$2:$U$213,17,0)))</f>
        <v>BI and RM</v>
      </c>
      <c r="AL1601" s="11" t="str">
        <f t="shared" si="680"/>
        <v>2017-04-24</v>
      </c>
      <c r="AM1601" s="11">
        <f>IF(ISERROR(VLOOKUP(U1601,'ITWR Dump'!$A$2:$Y$5000,16,0)),0,(VLOOKUP(U1601,'ITWR Dump'!$A$2:$Y$5000,16,0)))</f>
        <v>0</v>
      </c>
      <c r="AN1601" s="11">
        <f>IF(ISERROR(VLOOKUP(U1601,'ITWR Dump'!$A$2:$Y$5000,18,0)),0,(VLOOKUP(U1601,'ITWR Dump'!$A$2:$Y$5000,18,0)))</f>
        <v>0</v>
      </c>
      <c r="AO1601" s="11">
        <f>IF(ISERROR(VLOOKUP(U1601,'ITWR Dump'!$A$2:$Y$5000,25,0)),0,(VLOOKUP('ILC Report'!U1601,'ITWR Dump'!$A$2:$Y$5000,25,0)))</f>
        <v>0</v>
      </c>
      <c r="AP1601" s="11">
        <f t="shared" si="681"/>
        <v>0</v>
      </c>
      <c r="AQ1601" s="26">
        <f t="shared" si="682"/>
        <v>0</v>
      </c>
      <c r="AR1601" s="26">
        <f t="shared" si="683"/>
        <v>0</v>
      </c>
      <c r="AS1601" s="26">
        <f t="shared" si="684"/>
        <v>0</v>
      </c>
      <c r="AT1601" s="26">
        <f t="shared" si="685"/>
        <v>0</v>
      </c>
      <c r="AU1601" s="26">
        <f t="shared" si="686"/>
        <v>0</v>
      </c>
      <c r="AV1601" s="26">
        <f t="shared" si="687"/>
        <v>0</v>
      </c>
      <c r="AW1601" s="11" t="s">
        <v>653</v>
      </c>
      <c r="AX1601" s="11" t="str">
        <f>VLOOKUP(L1601,Group!$A$2:$B$1000,2,0)</f>
        <v>Maintenance</v>
      </c>
      <c r="AY1601" s="11">
        <f>IF(ISERROR(VLOOKUP(U1601,'ITWR Dump'!$A$2:$Y$5000,15,0)),0,(VLOOKUP('ILC Report'!U1601,'ITWR Dump'!$A$2:$Y$5000,15,0)))</f>
        <v>0</v>
      </c>
      <c r="AZ1601" s="11" t="str">
        <f t="shared" si="688"/>
        <v>Yes</v>
      </c>
      <c r="BA1601" s="11" t="str">
        <f t="shared" si="689"/>
        <v>BKI</v>
      </c>
      <c r="BB1601" s="11" t="str">
        <f t="shared" si="690"/>
        <v>MN</v>
      </c>
      <c r="BC1601" s="11" t="str">
        <f t="shared" si="691"/>
        <v>No</v>
      </c>
    </row>
    <row r="1602" spans="1:55" x14ac:dyDescent="0.3">
      <c r="A1602" s="11" t="s">
        <v>700</v>
      </c>
      <c r="B1602" s="11" t="s">
        <v>1893</v>
      </c>
      <c r="C1602" s="11" t="s">
        <v>556</v>
      </c>
      <c r="D1602" s="11" t="s">
        <v>1794</v>
      </c>
      <c r="E1602" s="38" t="s">
        <v>652</v>
      </c>
      <c r="F1602" s="11">
        <v>10</v>
      </c>
      <c r="G1602" s="40" t="s">
        <v>218</v>
      </c>
      <c r="H1602" s="11" t="str">
        <f t="shared" si="673"/>
        <v>Regular</v>
      </c>
      <c r="I1602" s="11" t="str">
        <f t="shared" ref="I1602:I1665" si="692">Locationdetails(J1602)</f>
        <v>INDIA</v>
      </c>
      <c r="J1602" s="11" t="str">
        <f>IF(ISERROR(VLOOKUP(C1602,'WI Vs ASM'!$B$2:$E$1000,4,0)),0,(VLOOKUP(C1602,'WI Vs ASM'!$B$2:$E$1000,4,0)))</f>
        <v>Offshore</v>
      </c>
      <c r="K1602" s="11" t="str">
        <f>IF(ISERROR(VLOOKUP(C1602,'WI Vs ASM'!$B$2:$F$1000,5,0)),0,(VLOOKUP(C1602,'WI Vs ASM'!$B$2:$F$1000,5,0)))</f>
        <v>09-NonBillable</v>
      </c>
      <c r="L1602" s="11" t="str">
        <f>IF(ISERROR(VLOOKUP(C1602,'WI Vs ASM'!$B$2:$D$1000,3,0)),0,(VLOOKUP(C1602,'WI Vs ASM'!$B$2:$D$1000,3,0)))</f>
        <v>93-Mgmt Offshore (OH)</v>
      </c>
      <c r="M1602" s="11" t="str">
        <f>IF(ISERROR(VLOOKUP(C1602,'WI Vs ASM'!$B$2:$I$1000,8,0)),0,(VLOOKUP(C1602,'WI Vs ASM'!$B$2:$I$1000,8,0)))</f>
        <v>Prasad P Naik</v>
      </c>
      <c r="N1602" s="11" t="str">
        <f>IF(ISERROR(VLOOKUP(C1602,'WI Vs ASM'!$B$2:$G$1000,6,0)),0,(VLOOKUP(C1602,'WI Vs ASM'!$B$2:$G$1000,6,0)))</f>
        <v>CIS</v>
      </c>
      <c r="O1602" s="11" t="str">
        <f>IF(ISERROR(VLOOKUP(C1602,'WI Vs ASM'!$B$2:$H$1000,7,0)),0,(VLOOKUP(C1602,'WI Vs ASM'!$B$2:$H$1000,7,0)))</f>
        <v>CIS</v>
      </c>
      <c r="P1602" s="11" t="str">
        <f t="shared" ref="P1602:P1665" si="693">TEXT(E1602,"MMM-YY")</f>
        <v>Apr-17</v>
      </c>
      <c r="Q1602" s="11" t="str">
        <f t="shared" ref="Q1602:Q1665" si="694">Quarterdetails(P1602)</f>
        <v>Q2</v>
      </c>
      <c r="R1602" s="11" t="str">
        <f>IF(ISERROR(VLOOKUP(C1602,'WI Vs ASM'!$B$2:$J$1000,9,0)),0,(VLOOKUP(C1602,'WI Vs ASM'!$B$2:$J$1000,9,0)))</f>
        <v>Chandraprabha Palaniswamy</v>
      </c>
      <c r="S1602" s="11" t="str">
        <f>IF(ISERROR(VLOOKUP(C1602,'WI Vs ASM'!$B$2:$K$1000,10,0)),0,(VLOOKUP(C1602,'WI Vs ASM'!$B$2:$K$1000,10,0)))</f>
        <v>Saju Bhaskaran</v>
      </c>
      <c r="T1602" s="11" t="str">
        <f>IF(ISERROR(VLOOKUP(C1602,'WI Vs ASM'!$B$2:$L$1000,11,0)),0,(VLOOKUP(C1602,'WI Vs ASM'!$B$2:$L$1000,11,0)))</f>
        <v>Sreekala Balasubramanian</v>
      </c>
      <c r="U1602" s="11" t="e">
        <f t="shared" si="674"/>
        <v>#VALUE!</v>
      </c>
      <c r="V1602" s="11" t="str">
        <f t="shared" ref="V1602:V1665" si="695">IF(OR(AP1602=1,AQ1602=1,AR1602=1,AS1602=1,AT1602=1,AU1602=1,AV1602=1),"Yes","No")</f>
        <v>No</v>
      </c>
      <c r="W1602" s="11" t="str">
        <f t="shared" ref="W1602:W1665" si="696">IF(V1602&lt;&gt;"Yes",IF(AND(K1602&lt;&gt;"09-NonBillable"),"Yes","No"),"No")</f>
        <v>No</v>
      </c>
      <c r="X1602" s="11" t="str">
        <f t="shared" ref="X1602:X1665" si="697">IF(ISERROR(IF(OR(RIGHT(C1602,2)="LB",(RIGHT(C1602,2)="MG"),(C1602="WAFCOGEN")),"Yes","No")),"No",(IF(OR(RIGHT(C1602,2)="LB",(RIGHT(C1602,2)="MG"),(C1602="WAFCOGEN")),"Yes","No")))</f>
        <v>No</v>
      </c>
      <c r="Y1602" s="11" t="str">
        <f t="shared" ref="Y1602:Y1665" si="698">CTCdetails(AE1602)</f>
        <v>No</v>
      </c>
      <c r="Z1602" s="11" t="str">
        <f t="shared" ref="Z1602:Z1665" si="699">Ignitedetails(C1602)</f>
        <v>No</v>
      </c>
      <c r="AA1602" s="11" t="str">
        <f t="shared" si="675"/>
        <v>No</v>
      </c>
      <c r="AB1602" s="11">
        <f>IF(ISERROR(VLOOKUP(U1602,'ITWR Dump'!$A$2:$Y$5000,24,0)),0,(VLOOKUP('ILC Report'!U1602,'ITWR Dump'!$A$2:$Y$5000,24,0)))</f>
        <v>0</v>
      </c>
      <c r="AC1602" s="11" t="str">
        <f t="shared" si="676"/>
        <v>No</v>
      </c>
      <c r="AD1602" s="11" t="str">
        <f t="shared" si="677"/>
        <v/>
      </c>
      <c r="AE1602" s="11">
        <f>IF(ISERROR(VLOOKUP(U1602,'ITWR Dump'!$A$2:$Y$5000,13,0)),0,(VLOOKUP(U1602,'ITWR Dump'!$A$2:$Y$5000,13,0)))</f>
        <v>0</v>
      </c>
      <c r="AF1602" s="11">
        <f>IF(ISERROR(VLOOKUP(U1602,'ITWR Dump'!$A$2:$Y$5000,11,0)),0,(VLOOKUP(U1602,'ITWR Dump'!$A$2:$Y$5000,11,0)))</f>
        <v>0</v>
      </c>
      <c r="AG1602" s="11">
        <f>IF(ISERROR(VLOOKUP(U1602,'ITWR Dump'!$A$2:$Y$5000,2,0)),0,(VLOOKUP(U1602,'ITWR Dump'!$A$2:$Y$5000,2,0)))</f>
        <v>0</v>
      </c>
      <c r="AH1602" s="11">
        <f>IF(ISERROR(VLOOKUP(U1602,'ITWR Dump'!$A$2:$Y$5000,14,0)),0,(VLOOKUP(U1602,'ITWR Dump'!$A$2:$Y$5000,14,0)))</f>
        <v>0</v>
      </c>
      <c r="AI1602" s="11" t="str">
        <f t="shared" si="678"/>
        <v>93-Mgmt Offshore (OH)</v>
      </c>
      <c r="AJ1602" s="11" t="str">
        <f t="shared" si="679"/>
        <v>Offshore</v>
      </c>
      <c r="AK1602" s="11" t="str">
        <f>IF(ISERROR(VLOOKUP(A1602,'Team Data'!$C$2:$U$213,17,0)),0,(VLOOKUP(A1602,'Team Data'!$C$2:$U$213,17,0)))</f>
        <v>IMS and FN</v>
      </c>
      <c r="AL1602" s="11" t="str">
        <f t="shared" si="680"/>
        <v>2017-04-24</v>
      </c>
      <c r="AM1602" s="11">
        <f>IF(ISERROR(VLOOKUP(U1602,'ITWR Dump'!$A$2:$Y$5000,16,0)),0,(VLOOKUP(U1602,'ITWR Dump'!$A$2:$Y$5000,16,0)))</f>
        <v>0</v>
      </c>
      <c r="AN1602" s="11">
        <f>IF(ISERROR(VLOOKUP(U1602,'ITWR Dump'!$A$2:$Y$5000,18,0)),0,(VLOOKUP(U1602,'ITWR Dump'!$A$2:$Y$5000,18,0)))</f>
        <v>0</v>
      </c>
      <c r="AO1602" s="11">
        <f>IF(ISERROR(VLOOKUP(U1602,'ITWR Dump'!$A$2:$Y$5000,25,0)),0,(VLOOKUP('ILC Report'!U1602,'ITWR Dump'!$A$2:$Y$5000,25,0)))</f>
        <v>0</v>
      </c>
      <c r="AP1602" s="11">
        <f t="shared" si="681"/>
        <v>0</v>
      </c>
      <c r="AQ1602" s="26">
        <f t="shared" si="682"/>
        <v>0</v>
      </c>
      <c r="AR1602" s="26">
        <f t="shared" si="683"/>
        <v>0</v>
      </c>
      <c r="AS1602" s="26">
        <f t="shared" si="684"/>
        <v>0</v>
      </c>
      <c r="AT1602" s="26">
        <f t="shared" si="685"/>
        <v>0</v>
      </c>
      <c r="AU1602" s="26">
        <f t="shared" si="686"/>
        <v>0</v>
      </c>
      <c r="AV1602" s="26">
        <f t="shared" si="687"/>
        <v>0</v>
      </c>
      <c r="AW1602" s="11" t="s">
        <v>653</v>
      </c>
      <c r="AX1602" s="11" t="str">
        <f>VLOOKUP(L1602,Group!$A$2:$B$1000,2,0)</f>
        <v>Maintenance</v>
      </c>
      <c r="AY1602" s="11">
        <f>IF(ISERROR(VLOOKUP(U1602,'ITWR Dump'!$A$2:$Y$5000,15,0)),0,(VLOOKUP('ILC Report'!U1602,'ITWR Dump'!$A$2:$Y$5000,15,0)))</f>
        <v>0</v>
      </c>
      <c r="AZ1602" s="11" t="str">
        <f t="shared" si="688"/>
        <v>No</v>
      </c>
      <c r="BA1602" s="11" t="str">
        <f t="shared" si="689"/>
        <v>BKI</v>
      </c>
      <c r="BB1602" s="11" t="str">
        <f t="shared" si="690"/>
        <v>GM</v>
      </c>
      <c r="BC1602" s="11" t="str">
        <f t="shared" si="691"/>
        <v>No</v>
      </c>
    </row>
    <row r="1603" spans="1:55" x14ac:dyDescent="0.3">
      <c r="A1603" s="11" t="s">
        <v>700</v>
      </c>
      <c r="B1603" s="11" t="s">
        <v>1893</v>
      </c>
      <c r="C1603" s="11" t="s">
        <v>563</v>
      </c>
      <c r="D1603" s="11" t="s">
        <v>1794</v>
      </c>
      <c r="E1603" s="38" t="s">
        <v>652</v>
      </c>
      <c r="F1603" s="11">
        <v>15</v>
      </c>
      <c r="G1603" s="40" t="s">
        <v>218</v>
      </c>
      <c r="H1603" s="11" t="str">
        <f t="shared" ref="H1603:H1666" si="700">Shiftdetails($G1603)</f>
        <v>Regular</v>
      </c>
      <c r="I1603" s="11" t="str">
        <f t="shared" si="692"/>
        <v>INDIA</v>
      </c>
      <c r="J1603" s="11" t="str">
        <f>IF(ISERROR(VLOOKUP(C1603,'WI Vs ASM'!$B$2:$E$1000,4,0)),0,(VLOOKUP(C1603,'WI Vs ASM'!$B$2:$E$1000,4,0)))</f>
        <v>Offshore</v>
      </c>
      <c r="K1603" s="11" t="str">
        <f>IF(ISERROR(VLOOKUP(C1603,'WI Vs ASM'!$B$2:$F$1000,5,0)),0,(VLOOKUP(C1603,'WI Vs ASM'!$B$2:$F$1000,5,0)))</f>
        <v>09-NonBillable</v>
      </c>
      <c r="L1603" s="11" t="str">
        <f>IF(ISERROR(VLOOKUP(C1603,'WI Vs ASM'!$B$2:$D$1000,3,0)),0,(VLOOKUP(C1603,'WI Vs ASM'!$B$2:$D$1000,3,0)))</f>
        <v>93-Mgmt Offshore (OH)</v>
      </c>
      <c r="M1603" s="11" t="str">
        <f>IF(ISERROR(VLOOKUP(C1603,'WI Vs ASM'!$B$2:$I$1000,8,0)),0,(VLOOKUP(C1603,'WI Vs ASM'!$B$2:$I$1000,8,0)))</f>
        <v>Prakash Varadachari</v>
      </c>
      <c r="N1603" s="11" t="str">
        <f>IF(ISERROR(VLOOKUP(C1603,'WI Vs ASM'!$B$2:$G$1000,6,0)),0,(VLOOKUP(C1603,'WI Vs ASM'!$B$2:$G$1000,6,0)))</f>
        <v>Claims</v>
      </c>
      <c r="O1603" s="11" t="str">
        <f>IF(ISERROR(VLOOKUP(C1603,'WI Vs ASM'!$B$2:$H$1000,7,0)),0,(VLOOKUP(C1603,'WI Vs ASM'!$B$2:$H$1000,7,0)))</f>
        <v>Claims</v>
      </c>
      <c r="P1603" s="11" t="str">
        <f t="shared" si="693"/>
        <v>Apr-17</v>
      </c>
      <c r="Q1603" s="11" t="str">
        <f t="shared" si="694"/>
        <v>Q2</v>
      </c>
      <c r="R1603" s="11" t="str">
        <f>IF(ISERROR(VLOOKUP(C1603,'WI Vs ASM'!$B$2:$J$1000,9,0)),0,(VLOOKUP(C1603,'WI Vs ASM'!$B$2:$J$1000,9,0)))</f>
        <v>Chandraprabha Palaniswamy</v>
      </c>
      <c r="S1603" s="11" t="str">
        <f>IF(ISERROR(VLOOKUP(C1603,'WI Vs ASM'!$B$2:$K$1000,10,0)),0,(VLOOKUP(C1603,'WI Vs ASM'!$B$2:$K$1000,10,0)))</f>
        <v>Dana D. Smith</v>
      </c>
      <c r="T1603" s="11" t="str">
        <f>IF(ISERROR(VLOOKUP(C1603,'WI Vs ASM'!$B$2:$L$1000,11,0)),0,(VLOOKUP(C1603,'WI Vs ASM'!$B$2:$L$1000,11,0)))</f>
        <v>Phillip Mclean</v>
      </c>
      <c r="U1603" s="11" t="e">
        <f t="shared" ref="U1603:U1666" si="701">IF(ISERROR(MID((UPPER(D1603)),(FIND("WR",(UPPER(D1603)),1)),8)),MID((UPPER(D1603)),(FIND("ENH",(UPPER(D1603)),1)),9),MID((UPPER(D1603)),(FIND("WR",(UPPER(D1603)),1)),8))</f>
        <v>#VALUE!</v>
      </c>
      <c r="V1603" s="11" t="str">
        <f t="shared" si="695"/>
        <v>No</v>
      </c>
      <c r="W1603" s="11" t="str">
        <f t="shared" si="696"/>
        <v>No</v>
      </c>
      <c r="X1603" s="11" t="str">
        <f t="shared" si="697"/>
        <v>No</v>
      </c>
      <c r="Y1603" s="11" t="str">
        <f t="shared" si="698"/>
        <v>No</v>
      </c>
      <c r="Z1603" s="11" t="str">
        <f t="shared" si="699"/>
        <v>No</v>
      </c>
      <c r="AA1603" s="11" t="str">
        <f t="shared" ref="AA1603:AA1666" si="702">RTCdetails(AE1603,AY1603)</f>
        <v>No</v>
      </c>
      <c r="AB1603" s="11">
        <f>IF(ISERROR(VLOOKUP(U1603,'ITWR Dump'!$A$2:$Y$5000,24,0)),0,(VLOOKUP('ILC Report'!U1603,'ITWR Dump'!$A$2:$Y$5000,24,0)))</f>
        <v>0</v>
      </c>
      <c r="AC1603" s="11" t="str">
        <f t="shared" ref="AC1603:AC1666" si="703">Billable(X1603,Y1603,Z1603,AA1603,BC1603)</f>
        <v>No</v>
      </c>
      <c r="AD1603" s="11" t="str">
        <f t="shared" ref="AD1603:AD1666" si="704">IF(X1603="Yes",$X$1,IF(Y1603="Yes",$Y$1,IF(Z1603="Yes",$Z$1,IF(AA1603="Yes",$AA$1,""))))</f>
        <v/>
      </c>
      <c r="AE1603" s="11">
        <f>IF(ISERROR(VLOOKUP(U1603,'ITWR Dump'!$A$2:$Y$5000,13,0)),0,(VLOOKUP(U1603,'ITWR Dump'!$A$2:$Y$5000,13,0)))</f>
        <v>0</v>
      </c>
      <c r="AF1603" s="11">
        <f>IF(ISERROR(VLOOKUP(U1603,'ITWR Dump'!$A$2:$Y$5000,11,0)),0,(VLOOKUP(U1603,'ITWR Dump'!$A$2:$Y$5000,11,0)))</f>
        <v>0</v>
      </c>
      <c r="AG1603" s="11">
        <f>IF(ISERROR(VLOOKUP(U1603,'ITWR Dump'!$A$2:$Y$5000,2,0)),0,(VLOOKUP(U1603,'ITWR Dump'!$A$2:$Y$5000,2,0)))</f>
        <v>0</v>
      </c>
      <c r="AH1603" s="11">
        <f>IF(ISERROR(VLOOKUP(U1603,'ITWR Dump'!$A$2:$Y$5000,14,0)),0,(VLOOKUP(U1603,'ITWR Dump'!$A$2:$Y$5000,14,0)))</f>
        <v>0</v>
      </c>
      <c r="AI1603" s="11" t="str">
        <f t="shared" ref="AI1603:AI1666" si="705">UdfCategory(H1603,L1603,AJ1603)</f>
        <v>93-Mgmt Offshore (OH)</v>
      </c>
      <c r="AJ1603" s="11" t="str">
        <f t="shared" ref="AJ1603:AJ1666" si="706">OnOffLanded(A1603,C1603,J1603)</f>
        <v>Offshore</v>
      </c>
      <c r="AK1603" s="11" t="str">
        <f>IF(ISERROR(VLOOKUP(A1603,'Team Data'!$C$2:$U$213,17,0)),0,(VLOOKUP(A1603,'Team Data'!$C$2:$U$213,17,0)))</f>
        <v>IMS and FN</v>
      </c>
      <c r="AL1603" s="11" t="str">
        <f t="shared" ref="AL1603:AL1666" si="707">LEFT(AW1603,10)</f>
        <v>2017-04-24</v>
      </c>
      <c r="AM1603" s="11">
        <f>IF(ISERROR(VLOOKUP(U1603,'ITWR Dump'!$A$2:$Y$5000,16,0)),0,(VLOOKUP(U1603,'ITWR Dump'!$A$2:$Y$5000,16,0)))</f>
        <v>0</v>
      </c>
      <c r="AN1603" s="11">
        <f>IF(ISERROR(VLOOKUP(U1603,'ITWR Dump'!$A$2:$Y$5000,18,0)),0,(VLOOKUP(U1603,'ITWR Dump'!$A$2:$Y$5000,18,0)))</f>
        <v>0</v>
      </c>
      <c r="AO1603" s="11">
        <f>IF(ISERROR(VLOOKUP(U1603,'ITWR Dump'!$A$2:$Y$5000,25,0)),0,(VLOOKUP('ILC Report'!U1603,'ITWR Dump'!$A$2:$Y$5000,25,0)))</f>
        <v>0</v>
      </c>
      <c r="AP1603" s="11">
        <f t="shared" ref="AP1603:AP1666" si="708">IFERROR(FIND("INC0",D1603,1),0)</f>
        <v>0</v>
      </c>
      <c r="AQ1603" s="26">
        <f t="shared" ref="AQ1603:AQ1666" si="709">IFERROR(FIND("INC1",D1603,1),0)</f>
        <v>0</v>
      </c>
      <c r="AR1603" s="26">
        <f t="shared" ref="AR1603:AR1666" si="710">IFERROR(FIND("INC2",D1603,1),0)</f>
        <v>0</v>
      </c>
      <c r="AS1603" s="26">
        <f t="shared" ref="AS1603:AS1666" si="711">IFERROR(FIND("INC3",D1603,1),0)</f>
        <v>0</v>
      </c>
      <c r="AT1603" s="26">
        <f t="shared" ref="AT1603:AT1666" si="712">IFERROR(FIND("INC4",D1603,1),0)</f>
        <v>0</v>
      </c>
      <c r="AU1603" s="26">
        <f t="shared" ref="AU1603:AU1666" si="713">IFERROR(FIND("INC 0",D1603,1),0)</f>
        <v>0</v>
      </c>
      <c r="AV1603" s="26">
        <f t="shared" ref="AV1603:AV1666" si="714">IFERROR(FIND("INC 1",D1603,1),0)</f>
        <v>0</v>
      </c>
      <c r="AW1603" s="11" t="s">
        <v>653</v>
      </c>
      <c r="AX1603" s="11" t="str">
        <f>VLOOKUP(L1603,Group!$A$2:$B$1000,2,0)</f>
        <v>Maintenance</v>
      </c>
      <c r="AY1603" s="11">
        <f>IF(ISERROR(VLOOKUP(U1603,'ITWR Dump'!$A$2:$Y$5000,15,0)),0,(VLOOKUP('ILC Report'!U1603,'ITWR Dump'!$A$2:$Y$5000,15,0)))</f>
        <v>0</v>
      </c>
      <c r="AZ1603" s="11" t="str">
        <f t="shared" ref="AZ1603:AZ1666" si="715">Adoc(BB1603,D1603)</f>
        <v>No</v>
      </c>
      <c r="BA1603" s="11" t="str">
        <f t="shared" ref="BA1603:BA1666" si="716">LEFT(C1603,3)</f>
        <v>BKI</v>
      </c>
      <c r="BB1603" s="11" t="str">
        <f t="shared" ref="BB1603:BB1666" si="717">RIGHT(C1603,2)</f>
        <v>GM</v>
      </c>
      <c r="BC1603" s="11" t="str">
        <f t="shared" ref="BC1603:BC1666" si="718">Work(AF1603)</f>
        <v>No</v>
      </c>
    </row>
    <row r="1604" spans="1:55" x14ac:dyDescent="0.3">
      <c r="A1604" s="11" t="s">
        <v>700</v>
      </c>
      <c r="B1604" s="11" t="s">
        <v>1893</v>
      </c>
      <c r="C1604" s="11" t="s">
        <v>589</v>
      </c>
      <c r="D1604" s="11" t="s">
        <v>1794</v>
      </c>
      <c r="E1604" s="38" t="s">
        <v>652</v>
      </c>
      <c r="F1604" s="11">
        <v>20</v>
      </c>
      <c r="G1604" s="40" t="s">
        <v>218</v>
      </c>
      <c r="H1604" s="11" t="str">
        <f t="shared" si="700"/>
        <v>Regular</v>
      </c>
      <c r="I1604" s="11" t="str">
        <f t="shared" si="692"/>
        <v>INDIA</v>
      </c>
      <c r="J1604" s="11" t="str">
        <f>IF(ISERROR(VLOOKUP(C1604,'WI Vs ASM'!$B$2:$E$1000,4,0)),0,(VLOOKUP(C1604,'WI Vs ASM'!$B$2:$E$1000,4,0)))</f>
        <v>Offshore</v>
      </c>
      <c r="K1604" s="11" t="str">
        <f>IF(ISERROR(VLOOKUP(C1604,'WI Vs ASM'!$B$2:$F$1000,5,0)),0,(VLOOKUP(C1604,'WI Vs ASM'!$B$2:$F$1000,5,0)))</f>
        <v>01-Fixed Price</v>
      </c>
      <c r="L1604" s="11" t="str">
        <f>IF(ISERROR(VLOOKUP(C1604,'WI Vs ASM'!$B$2:$D$1000,3,0)),0,(VLOOKUP(C1604,'WI Vs ASM'!$B$2:$D$1000,3,0)))</f>
        <v>93-Mgmt Offshore (OH)</v>
      </c>
      <c r="M1604" s="11" t="str">
        <f>IF(ISERROR(VLOOKUP(C1604,'WI Vs ASM'!$B$2:$I$1000,8,0)),0,(VLOOKUP(C1604,'WI Vs ASM'!$B$2:$I$1000,8,0)))</f>
        <v>Aneez Ak Rehman</v>
      </c>
      <c r="N1604" s="11" t="str">
        <f>IF(ISERROR(VLOOKUP(C1604,'WI Vs ASM'!$B$2:$G$1000,6,0)),0,(VLOOKUP(C1604,'WI Vs ASM'!$B$2:$G$1000,6,0)))</f>
        <v>FileNet</v>
      </c>
      <c r="O1604" s="11" t="str">
        <f>IF(ISERROR(VLOOKUP(C1604,'WI Vs ASM'!$B$2:$H$1000,7,0)),0,(VLOOKUP(C1604,'WI Vs ASM'!$B$2:$H$1000,7,0)))</f>
        <v>FileNet</v>
      </c>
      <c r="P1604" s="11" t="str">
        <f t="shared" si="693"/>
        <v>Apr-17</v>
      </c>
      <c r="Q1604" s="11" t="str">
        <f t="shared" si="694"/>
        <v>Q2</v>
      </c>
      <c r="R1604" s="11" t="str">
        <f>IF(ISERROR(VLOOKUP(C1604,'WI Vs ASM'!$B$2:$J$1000,9,0)),0,(VLOOKUP(C1604,'WI Vs ASM'!$B$2:$J$1000,9,0)))</f>
        <v>Chandraprabha Palaniswamy</v>
      </c>
      <c r="S1604" s="11" t="str">
        <f>IF(ISERROR(VLOOKUP(C1604,'WI Vs ASM'!$B$2:$K$1000,10,0)),0,(VLOOKUP(C1604,'WI Vs ASM'!$B$2:$K$1000,10,0)))</f>
        <v>Vasudevan Srinivasan</v>
      </c>
      <c r="T1604" s="11" t="str">
        <f>IF(ISERROR(VLOOKUP(C1604,'WI Vs ASM'!$B$2:$L$1000,11,0)),0,(VLOOKUP(C1604,'WI Vs ASM'!$B$2:$L$1000,11,0)))</f>
        <v>Noha Salama</v>
      </c>
      <c r="U1604" s="11" t="e">
        <f t="shared" si="701"/>
        <v>#VALUE!</v>
      </c>
      <c r="V1604" s="11" t="str">
        <f t="shared" si="695"/>
        <v>No</v>
      </c>
      <c r="W1604" s="11" t="str">
        <f t="shared" si="696"/>
        <v>Yes</v>
      </c>
      <c r="X1604" s="11" t="str">
        <f t="shared" si="697"/>
        <v>No</v>
      </c>
      <c r="Y1604" s="11" t="str">
        <f t="shared" si="698"/>
        <v>No</v>
      </c>
      <c r="Z1604" s="11" t="str">
        <f t="shared" si="699"/>
        <v>No</v>
      </c>
      <c r="AA1604" s="11" t="str">
        <f t="shared" si="702"/>
        <v>No</v>
      </c>
      <c r="AB1604" s="11">
        <f>IF(ISERROR(VLOOKUP(U1604,'ITWR Dump'!$A$2:$Y$5000,24,0)),0,(VLOOKUP('ILC Report'!U1604,'ITWR Dump'!$A$2:$Y$5000,24,0)))</f>
        <v>0</v>
      </c>
      <c r="AC1604" s="11" t="str">
        <f t="shared" si="703"/>
        <v>No</v>
      </c>
      <c r="AD1604" s="11" t="str">
        <f t="shared" si="704"/>
        <v/>
      </c>
      <c r="AE1604" s="11">
        <f>IF(ISERROR(VLOOKUP(U1604,'ITWR Dump'!$A$2:$Y$5000,13,0)),0,(VLOOKUP(U1604,'ITWR Dump'!$A$2:$Y$5000,13,0)))</f>
        <v>0</v>
      </c>
      <c r="AF1604" s="11">
        <f>IF(ISERROR(VLOOKUP(U1604,'ITWR Dump'!$A$2:$Y$5000,11,0)),0,(VLOOKUP(U1604,'ITWR Dump'!$A$2:$Y$5000,11,0)))</f>
        <v>0</v>
      </c>
      <c r="AG1604" s="11">
        <f>IF(ISERROR(VLOOKUP(U1604,'ITWR Dump'!$A$2:$Y$5000,2,0)),0,(VLOOKUP(U1604,'ITWR Dump'!$A$2:$Y$5000,2,0)))</f>
        <v>0</v>
      </c>
      <c r="AH1604" s="11">
        <f>IF(ISERROR(VLOOKUP(U1604,'ITWR Dump'!$A$2:$Y$5000,14,0)),0,(VLOOKUP(U1604,'ITWR Dump'!$A$2:$Y$5000,14,0)))</f>
        <v>0</v>
      </c>
      <c r="AI1604" s="11" t="str">
        <f t="shared" si="705"/>
        <v>93-Mgmt Offshore (OH)</v>
      </c>
      <c r="AJ1604" s="11" t="str">
        <f t="shared" si="706"/>
        <v>Offshore</v>
      </c>
      <c r="AK1604" s="11" t="str">
        <f>IF(ISERROR(VLOOKUP(A1604,'Team Data'!$C$2:$U$213,17,0)),0,(VLOOKUP(A1604,'Team Data'!$C$2:$U$213,17,0)))</f>
        <v>IMS and FN</v>
      </c>
      <c r="AL1604" s="11" t="str">
        <f t="shared" si="707"/>
        <v>2017-04-24</v>
      </c>
      <c r="AM1604" s="11">
        <f>IF(ISERROR(VLOOKUP(U1604,'ITWR Dump'!$A$2:$Y$5000,16,0)),0,(VLOOKUP(U1604,'ITWR Dump'!$A$2:$Y$5000,16,0)))</f>
        <v>0</v>
      </c>
      <c r="AN1604" s="11">
        <f>IF(ISERROR(VLOOKUP(U1604,'ITWR Dump'!$A$2:$Y$5000,18,0)),0,(VLOOKUP(U1604,'ITWR Dump'!$A$2:$Y$5000,18,0)))</f>
        <v>0</v>
      </c>
      <c r="AO1604" s="11">
        <f>IF(ISERROR(VLOOKUP(U1604,'ITWR Dump'!$A$2:$Y$5000,25,0)),0,(VLOOKUP('ILC Report'!U1604,'ITWR Dump'!$A$2:$Y$5000,25,0)))</f>
        <v>0</v>
      </c>
      <c r="AP1604" s="11">
        <f t="shared" si="708"/>
        <v>0</v>
      </c>
      <c r="AQ1604" s="26">
        <f t="shared" si="709"/>
        <v>0</v>
      </c>
      <c r="AR1604" s="26">
        <f t="shared" si="710"/>
        <v>0</v>
      </c>
      <c r="AS1604" s="26">
        <f t="shared" si="711"/>
        <v>0</v>
      </c>
      <c r="AT1604" s="26">
        <f t="shared" si="712"/>
        <v>0</v>
      </c>
      <c r="AU1604" s="26">
        <f t="shared" si="713"/>
        <v>0</v>
      </c>
      <c r="AV1604" s="26">
        <f t="shared" si="714"/>
        <v>0</v>
      </c>
      <c r="AW1604" s="11" t="s">
        <v>653</v>
      </c>
      <c r="AX1604" s="11" t="str">
        <f>VLOOKUP(L1604,Group!$A$2:$B$1000,2,0)</f>
        <v>Maintenance</v>
      </c>
      <c r="AY1604" s="11">
        <f>IF(ISERROR(VLOOKUP(U1604,'ITWR Dump'!$A$2:$Y$5000,15,0)),0,(VLOOKUP('ILC Report'!U1604,'ITWR Dump'!$A$2:$Y$5000,15,0)))</f>
        <v>0</v>
      </c>
      <c r="AZ1604" s="11" t="str">
        <f t="shared" si="715"/>
        <v>No</v>
      </c>
      <c r="BA1604" s="11" t="str">
        <f t="shared" si="716"/>
        <v>BKI</v>
      </c>
      <c r="BB1604" s="11" t="str">
        <f t="shared" si="717"/>
        <v>GM</v>
      </c>
      <c r="BC1604" s="11" t="str">
        <f t="shared" si="718"/>
        <v>No</v>
      </c>
    </row>
    <row r="1605" spans="1:55" x14ac:dyDescent="0.3">
      <c r="A1605" s="11" t="s">
        <v>700</v>
      </c>
      <c r="B1605" s="11" t="s">
        <v>1893</v>
      </c>
      <c r="C1605" s="11" t="s">
        <v>556</v>
      </c>
      <c r="D1605" s="11" t="s">
        <v>1794</v>
      </c>
      <c r="E1605" s="38" t="s">
        <v>2901</v>
      </c>
      <c r="F1605" s="11">
        <v>8</v>
      </c>
      <c r="G1605" s="40" t="s">
        <v>218</v>
      </c>
      <c r="H1605" s="11" t="str">
        <f t="shared" si="700"/>
        <v>Regular</v>
      </c>
      <c r="I1605" s="11" t="str">
        <f t="shared" si="692"/>
        <v>INDIA</v>
      </c>
      <c r="J1605" s="11" t="str">
        <f>IF(ISERROR(VLOOKUP(C1605,'WI Vs ASM'!$B$2:$E$1000,4,0)),0,(VLOOKUP(C1605,'WI Vs ASM'!$B$2:$E$1000,4,0)))</f>
        <v>Offshore</v>
      </c>
      <c r="K1605" s="11" t="str">
        <f>IF(ISERROR(VLOOKUP(C1605,'WI Vs ASM'!$B$2:$F$1000,5,0)),0,(VLOOKUP(C1605,'WI Vs ASM'!$B$2:$F$1000,5,0)))</f>
        <v>09-NonBillable</v>
      </c>
      <c r="L1605" s="11" t="str">
        <f>IF(ISERROR(VLOOKUP(C1605,'WI Vs ASM'!$B$2:$D$1000,3,0)),0,(VLOOKUP(C1605,'WI Vs ASM'!$B$2:$D$1000,3,0)))</f>
        <v>93-Mgmt Offshore (OH)</v>
      </c>
      <c r="M1605" s="11" t="str">
        <f>IF(ISERROR(VLOOKUP(C1605,'WI Vs ASM'!$B$2:$I$1000,8,0)),0,(VLOOKUP(C1605,'WI Vs ASM'!$B$2:$I$1000,8,0)))</f>
        <v>Prasad P Naik</v>
      </c>
      <c r="N1605" s="11" t="str">
        <f>IF(ISERROR(VLOOKUP(C1605,'WI Vs ASM'!$B$2:$G$1000,6,0)),0,(VLOOKUP(C1605,'WI Vs ASM'!$B$2:$G$1000,6,0)))</f>
        <v>CIS</v>
      </c>
      <c r="O1605" s="11" t="str">
        <f>IF(ISERROR(VLOOKUP(C1605,'WI Vs ASM'!$B$2:$H$1000,7,0)),0,(VLOOKUP(C1605,'WI Vs ASM'!$B$2:$H$1000,7,0)))</f>
        <v>CIS</v>
      </c>
      <c r="P1605" s="11" t="str">
        <f t="shared" si="693"/>
        <v>May-17</v>
      </c>
      <c r="Q1605" s="11" t="str">
        <f t="shared" si="694"/>
        <v>Q2</v>
      </c>
      <c r="R1605" s="11" t="str">
        <f>IF(ISERROR(VLOOKUP(C1605,'WI Vs ASM'!$B$2:$J$1000,9,0)),0,(VLOOKUP(C1605,'WI Vs ASM'!$B$2:$J$1000,9,0)))</f>
        <v>Chandraprabha Palaniswamy</v>
      </c>
      <c r="S1605" s="11" t="str">
        <f>IF(ISERROR(VLOOKUP(C1605,'WI Vs ASM'!$B$2:$K$1000,10,0)),0,(VLOOKUP(C1605,'WI Vs ASM'!$B$2:$K$1000,10,0)))</f>
        <v>Saju Bhaskaran</v>
      </c>
      <c r="T1605" s="11" t="str">
        <f>IF(ISERROR(VLOOKUP(C1605,'WI Vs ASM'!$B$2:$L$1000,11,0)),0,(VLOOKUP(C1605,'WI Vs ASM'!$B$2:$L$1000,11,0)))</f>
        <v>Sreekala Balasubramanian</v>
      </c>
      <c r="U1605" s="11" t="e">
        <f t="shared" si="701"/>
        <v>#VALUE!</v>
      </c>
      <c r="V1605" s="11" t="str">
        <f t="shared" si="695"/>
        <v>No</v>
      </c>
      <c r="W1605" s="11" t="str">
        <f t="shared" si="696"/>
        <v>No</v>
      </c>
      <c r="X1605" s="11" t="str">
        <f t="shared" si="697"/>
        <v>No</v>
      </c>
      <c r="Y1605" s="11" t="str">
        <f t="shared" si="698"/>
        <v>No</v>
      </c>
      <c r="Z1605" s="11" t="str">
        <f t="shared" si="699"/>
        <v>No</v>
      </c>
      <c r="AA1605" s="11" t="str">
        <f t="shared" si="702"/>
        <v>No</v>
      </c>
      <c r="AB1605" s="11">
        <f>IF(ISERROR(VLOOKUP(U1605,'ITWR Dump'!$A$2:$Y$5000,24,0)),0,(VLOOKUP('ILC Report'!U1605,'ITWR Dump'!$A$2:$Y$5000,24,0)))</f>
        <v>0</v>
      </c>
      <c r="AC1605" s="11" t="str">
        <f t="shared" si="703"/>
        <v>No</v>
      </c>
      <c r="AD1605" s="11" t="str">
        <f t="shared" si="704"/>
        <v/>
      </c>
      <c r="AE1605" s="11">
        <f>IF(ISERROR(VLOOKUP(U1605,'ITWR Dump'!$A$2:$Y$5000,13,0)),0,(VLOOKUP(U1605,'ITWR Dump'!$A$2:$Y$5000,13,0)))</f>
        <v>0</v>
      </c>
      <c r="AF1605" s="11">
        <f>IF(ISERROR(VLOOKUP(U1605,'ITWR Dump'!$A$2:$Y$5000,11,0)),0,(VLOOKUP(U1605,'ITWR Dump'!$A$2:$Y$5000,11,0)))</f>
        <v>0</v>
      </c>
      <c r="AG1605" s="11">
        <f>IF(ISERROR(VLOOKUP(U1605,'ITWR Dump'!$A$2:$Y$5000,2,0)),0,(VLOOKUP(U1605,'ITWR Dump'!$A$2:$Y$5000,2,0)))</f>
        <v>0</v>
      </c>
      <c r="AH1605" s="11">
        <f>IF(ISERROR(VLOOKUP(U1605,'ITWR Dump'!$A$2:$Y$5000,14,0)),0,(VLOOKUP(U1605,'ITWR Dump'!$A$2:$Y$5000,14,0)))</f>
        <v>0</v>
      </c>
      <c r="AI1605" s="11" t="str">
        <f t="shared" si="705"/>
        <v>93-Mgmt Offshore (OH)</v>
      </c>
      <c r="AJ1605" s="11" t="str">
        <f t="shared" si="706"/>
        <v>Offshore</v>
      </c>
      <c r="AK1605" s="11" t="str">
        <f>IF(ISERROR(VLOOKUP(A1605,'Team Data'!$C$2:$U$213,17,0)),0,(VLOOKUP(A1605,'Team Data'!$C$2:$U$213,17,0)))</f>
        <v>IMS and FN</v>
      </c>
      <c r="AL1605" s="11" t="str">
        <f t="shared" si="707"/>
        <v>2017-04-24</v>
      </c>
      <c r="AM1605" s="11">
        <f>IF(ISERROR(VLOOKUP(U1605,'ITWR Dump'!$A$2:$Y$5000,16,0)),0,(VLOOKUP(U1605,'ITWR Dump'!$A$2:$Y$5000,16,0)))</f>
        <v>0</v>
      </c>
      <c r="AN1605" s="11">
        <f>IF(ISERROR(VLOOKUP(U1605,'ITWR Dump'!$A$2:$Y$5000,18,0)),0,(VLOOKUP(U1605,'ITWR Dump'!$A$2:$Y$5000,18,0)))</f>
        <v>0</v>
      </c>
      <c r="AO1605" s="11">
        <f>IF(ISERROR(VLOOKUP(U1605,'ITWR Dump'!$A$2:$Y$5000,25,0)),0,(VLOOKUP('ILC Report'!U1605,'ITWR Dump'!$A$2:$Y$5000,25,0)))</f>
        <v>0</v>
      </c>
      <c r="AP1605" s="11">
        <f t="shared" si="708"/>
        <v>0</v>
      </c>
      <c r="AQ1605" s="26">
        <f t="shared" si="709"/>
        <v>0</v>
      </c>
      <c r="AR1605" s="26">
        <f t="shared" si="710"/>
        <v>0</v>
      </c>
      <c r="AS1605" s="26">
        <f t="shared" si="711"/>
        <v>0</v>
      </c>
      <c r="AT1605" s="26">
        <f t="shared" si="712"/>
        <v>0</v>
      </c>
      <c r="AU1605" s="26">
        <f t="shared" si="713"/>
        <v>0</v>
      </c>
      <c r="AV1605" s="26">
        <f t="shared" si="714"/>
        <v>0</v>
      </c>
      <c r="AW1605" s="11" t="s">
        <v>653</v>
      </c>
      <c r="AX1605" s="11" t="str">
        <f>VLOOKUP(L1605,Group!$A$2:$B$1000,2,0)</f>
        <v>Maintenance</v>
      </c>
      <c r="AY1605" s="11">
        <f>IF(ISERROR(VLOOKUP(U1605,'ITWR Dump'!$A$2:$Y$5000,15,0)),0,(VLOOKUP('ILC Report'!U1605,'ITWR Dump'!$A$2:$Y$5000,15,0)))</f>
        <v>0</v>
      </c>
      <c r="AZ1605" s="11" t="str">
        <f t="shared" si="715"/>
        <v>No</v>
      </c>
      <c r="BA1605" s="11" t="str">
        <f t="shared" si="716"/>
        <v>BKI</v>
      </c>
      <c r="BB1605" s="11" t="str">
        <f t="shared" si="717"/>
        <v>GM</v>
      </c>
      <c r="BC1605" s="11" t="str">
        <f t="shared" si="718"/>
        <v>No</v>
      </c>
    </row>
    <row r="1606" spans="1:55" x14ac:dyDescent="0.3">
      <c r="A1606" s="11" t="s">
        <v>700</v>
      </c>
      <c r="B1606" s="11" t="s">
        <v>1893</v>
      </c>
      <c r="C1606" s="11" t="s">
        <v>563</v>
      </c>
      <c r="D1606" s="11" t="s">
        <v>1794</v>
      </c>
      <c r="E1606" s="38" t="s">
        <v>2901</v>
      </c>
      <c r="F1606" s="11">
        <v>12</v>
      </c>
      <c r="G1606" s="40" t="s">
        <v>218</v>
      </c>
      <c r="H1606" s="11" t="str">
        <f t="shared" si="700"/>
        <v>Regular</v>
      </c>
      <c r="I1606" s="11" t="str">
        <f t="shared" si="692"/>
        <v>INDIA</v>
      </c>
      <c r="J1606" s="11" t="str">
        <f>IF(ISERROR(VLOOKUP(C1606,'WI Vs ASM'!$B$2:$E$1000,4,0)),0,(VLOOKUP(C1606,'WI Vs ASM'!$B$2:$E$1000,4,0)))</f>
        <v>Offshore</v>
      </c>
      <c r="K1606" s="11" t="str">
        <f>IF(ISERROR(VLOOKUP(C1606,'WI Vs ASM'!$B$2:$F$1000,5,0)),0,(VLOOKUP(C1606,'WI Vs ASM'!$B$2:$F$1000,5,0)))</f>
        <v>09-NonBillable</v>
      </c>
      <c r="L1606" s="11" t="str">
        <f>IF(ISERROR(VLOOKUP(C1606,'WI Vs ASM'!$B$2:$D$1000,3,0)),0,(VLOOKUP(C1606,'WI Vs ASM'!$B$2:$D$1000,3,0)))</f>
        <v>93-Mgmt Offshore (OH)</v>
      </c>
      <c r="M1606" s="11" t="str">
        <f>IF(ISERROR(VLOOKUP(C1606,'WI Vs ASM'!$B$2:$I$1000,8,0)),0,(VLOOKUP(C1606,'WI Vs ASM'!$B$2:$I$1000,8,0)))</f>
        <v>Prakash Varadachari</v>
      </c>
      <c r="N1606" s="11" t="str">
        <f>IF(ISERROR(VLOOKUP(C1606,'WI Vs ASM'!$B$2:$G$1000,6,0)),0,(VLOOKUP(C1606,'WI Vs ASM'!$B$2:$G$1000,6,0)))</f>
        <v>Claims</v>
      </c>
      <c r="O1606" s="11" t="str">
        <f>IF(ISERROR(VLOOKUP(C1606,'WI Vs ASM'!$B$2:$H$1000,7,0)),0,(VLOOKUP(C1606,'WI Vs ASM'!$B$2:$H$1000,7,0)))</f>
        <v>Claims</v>
      </c>
      <c r="P1606" s="11" t="str">
        <f t="shared" si="693"/>
        <v>May-17</v>
      </c>
      <c r="Q1606" s="11" t="str">
        <f t="shared" si="694"/>
        <v>Q2</v>
      </c>
      <c r="R1606" s="11" t="str">
        <f>IF(ISERROR(VLOOKUP(C1606,'WI Vs ASM'!$B$2:$J$1000,9,0)),0,(VLOOKUP(C1606,'WI Vs ASM'!$B$2:$J$1000,9,0)))</f>
        <v>Chandraprabha Palaniswamy</v>
      </c>
      <c r="S1606" s="11" t="str">
        <f>IF(ISERROR(VLOOKUP(C1606,'WI Vs ASM'!$B$2:$K$1000,10,0)),0,(VLOOKUP(C1606,'WI Vs ASM'!$B$2:$K$1000,10,0)))</f>
        <v>Dana D. Smith</v>
      </c>
      <c r="T1606" s="11" t="str">
        <f>IF(ISERROR(VLOOKUP(C1606,'WI Vs ASM'!$B$2:$L$1000,11,0)),0,(VLOOKUP(C1606,'WI Vs ASM'!$B$2:$L$1000,11,0)))</f>
        <v>Phillip Mclean</v>
      </c>
      <c r="U1606" s="11" t="e">
        <f t="shared" si="701"/>
        <v>#VALUE!</v>
      </c>
      <c r="V1606" s="11" t="str">
        <f t="shared" si="695"/>
        <v>No</v>
      </c>
      <c r="W1606" s="11" t="str">
        <f t="shared" si="696"/>
        <v>No</v>
      </c>
      <c r="X1606" s="11" t="str">
        <f t="shared" si="697"/>
        <v>No</v>
      </c>
      <c r="Y1606" s="11" t="str">
        <f t="shared" si="698"/>
        <v>No</v>
      </c>
      <c r="Z1606" s="11" t="str">
        <f t="shared" si="699"/>
        <v>No</v>
      </c>
      <c r="AA1606" s="11" t="str">
        <f t="shared" si="702"/>
        <v>No</v>
      </c>
      <c r="AB1606" s="11">
        <f>IF(ISERROR(VLOOKUP(U1606,'ITWR Dump'!$A$2:$Y$5000,24,0)),0,(VLOOKUP('ILC Report'!U1606,'ITWR Dump'!$A$2:$Y$5000,24,0)))</f>
        <v>0</v>
      </c>
      <c r="AC1606" s="11" t="str">
        <f t="shared" si="703"/>
        <v>No</v>
      </c>
      <c r="AD1606" s="11" t="str">
        <f t="shared" si="704"/>
        <v/>
      </c>
      <c r="AE1606" s="11">
        <f>IF(ISERROR(VLOOKUP(U1606,'ITWR Dump'!$A$2:$Y$5000,13,0)),0,(VLOOKUP(U1606,'ITWR Dump'!$A$2:$Y$5000,13,0)))</f>
        <v>0</v>
      </c>
      <c r="AF1606" s="11">
        <f>IF(ISERROR(VLOOKUP(U1606,'ITWR Dump'!$A$2:$Y$5000,11,0)),0,(VLOOKUP(U1606,'ITWR Dump'!$A$2:$Y$5000,11,0)))</f>
        <v>0</v>
      </c>
      <c r="AG1606" s="11">
        <f>IF(ISERROR(VLOOKUP(U1606,'ITWR Dump'!$A$2:$Y$5000,2,0)),0,(VLOOKUP(U1606,'ITWR Dump'!$A$2:$Y$5000,2,0)))</f>
        <v>0</v>
      </c>
      <c r="AH1606" s="11">
        <f>IF(ISERROR(VLOOKUP(U1606,'ITWR Dump'!$A$2:$Y$5000,14,0)),0,(VLOOKUP(U1606,'ITWR Dump'!$A$2:$Y$5000,14,0)))</f>
        <v>0</v>
      </c>
      <c r="AI1606" s="11" t="str">
        <f t="shared" si="705"/>
        <v>93-Mgmt Offshore (OH)</v>
      </c>
      <c r="AJ1606" s="11" t="str">
        <f t="shared" si="706"/>
        <v>Offshore</v>
      </c>
      <c r="AK1606" s="11" t="str">
        <f>IF(ISERROR(VLOOKUP(A1606,'Team Data'!$C$2:$U$213,17,0)),0,(VLOOKUP(A1606,'Team Data'!$C$2:$U$213,17,0)))</f>
        <v>IMS and FN</v>
      </c>
      <c r="AL1606" s="11" t="str">
        <f t="shared" si="707"/>
        <v>2017-04-24</v>
      </c>
      <c r="AM1606" s="11">
        <f>IF(ISERROR(VLOOKUP(U1606,'ITWR Dump'!$A$2:$Y$5000,16,0)),0,(VLOOKUP(U1606,'ITWR Dump'!$A$2:$Y$5000,16,0)))</f>
        <v>0</v>
      </c>
      <c r="AN1606" s="11">
        <f>IF(ISERROR(VLOOKUP(U1606,'ITWR Dump'!$A$2:$Y$5000,18,0)),0,(VLOOKUP(U1606,'ITWR Dump'!$A$2:$Y$5000,18,0)))</f>
        <v>0</v>
      </c>
      <c r="AO1606" s="11">
        <f>IF(ISERROR(VLOOKUP(U1606,'ITWR Dump'!$A$2:$Y$5000,25,0)),0,(VLOOKUP('ILC Report'!U1606,'ITWR Dump'!$A$2:$Y$5000,25,0)))</f>
        <v>0</v>
      </c>
      <c r="AP1606" s="11">
        <f t="shared" si="708"/>
        <v>0</v>
      </c>
      <c r="AQ1606" s="26">
        <f t="shared" si="709"/>
        <v>0</v>
      </c>
      <c r="AR1606" s="26">
        <f t="shared" si="710"/>
        <v>0</v>
      </c>
      <c r="AS1606" s="26">
        <f t="shared" si="711"/>
        <v>0</v>
      </c>
      <c r="AT1606" s="26">
        <f t="shared" si="712"/>
        <v>0</v>
      </c>
      <c r="AU1606" s="26">
        <f t="shared" si="713"/>
        <v>0</v>
      </c>
      <c r="AV1606" s="26">
        <f t="shared" si="714"/>
        <v>0</v>
      </c>
      <c r="AW1606" s="11" t="s">
        <v>653</v>
      </c>
      <c r="AX1606" s="11" t="str">
        <f>VLOOKUP(L1606,Group!$A$2:$B$1000,2,0)</f>
        <v>Maintenance</v>
      </c>
      <c r="AY1606" s="11">
        <f>IF(ISERROR(VLOOKUP(U1606,'ITWR Dump'!$A$2:$Y$5000,15,0)),0,(VLOOKUP('ILC Report'!U1606,'ITWR Dump'!$A$2:$Y$5000,15,0)))</f>
        <v>0</v>
      </c>
      <c r="AZ1606" s="11" t="str">
        <f t="shared" si="715"/>
        <v>No</v>
      </c>
      <c r="BA1606" s="11" t="str">
        <f t="shared" si="716"/>
        <v>BKI</v>
      </c>
      <c r="BB1606" s="11" t="str">
        <f t="shared" si="717"/>
        <v>GM</v>
      </c>
      <c r="BC1606" s="11" t="str">
        <f t="shared" si="718"/>
        <v>No</v>
      </c>
    </row>
    <row r="1607" spans="1:55" x14ac:dyDescent="0.3">
      <c r="A1607" s="11" t="s">
        <v>700</v>
      </c>
      <c r="B1607" s="11" t="s">
        <v>1893</v>
      </c>
      <c r="C1607" s="11" t="s">
        <v>589</v>
      </c>
      <c r="D1607" s="11" t="s">
        <v>1794</v>
      </c>
      <c r="E1607" s="38" t="s">
        <v>2901</v>
      </c>
      <c r="F1607" s="11">
        <v>16</v>
      </c>
      <c r="G1607" s="40" t="s">
        <v>218</v>
      </c>
      <c r="H1607" s="11" t="str">
        <f t="shared" si="700"/>
        <v>Regular</v>
      </c>
      <c r="I1607" s="11" t="str">
        <f t="shared" si="692"/>
        <v>INDIA</v>
      </c>
      <c r="J1607" s="11" t="str">
        <f>IF(ISERROR(VLOOKUP(C1607,'WI Vs ASM'!$B$2:$E$1000,4,0)),0,(VLOOKUP(C1607,'WI Vs ASM'!$B$2:$E$1000,4,0)))</f>
        <v>Offshore</v>
      </c>
      <c r="K1607" s="11" t="str">
        <f>IF(ISERROR(VLOOKUP(C1607,'WI Vs ASM'!$B$2:$F$1000,5,0)),0,(VLOOKUP(C1607,'WI Vs ASM'!$B$2:$F$1000,5,0)))</f>
        <v>01-Fixed Price</v>
      </c>
      <c r="L1607" s="11" t="str">
        <f>IF(ISERROR(VLOOKUP(C1607,'WI Vs ASM'!$B$2:$D$1000,3,0)),0,(VLOOKUP(C1607,'WI Vs ASM'!$B$2:$D$1000,3,0)))</f>
        <v>93-Mgmt Offshore (OH)</v>
      </c>
      <c r="M1607" s="11" t="str">
        <f>IF(ISERROR(VLOOKUP(C1607,'WI Vs ASM'!$B$2:$I$1000,8,0)),0,(VLOOKUP(C1607,'WI Vs ASM'!$B$2:$I$1000,8,0)))</f>
        <v>Aneez Ak Rehman</v>
      </c>
      <c r="N1607" s="11" t="str">
        <f>IF(ISERROR(VLOOKUP(C1607,'WI Vs ASM'!$B$2:$G$1000,6,0)),0,(VLOOKUP(C1607,'WI Vs ASM'!$B$2:$G$1000,6,0)))</f>
        <v>FileNet</v>
      </c>
      <c r="O1607" s="11" t="str">
        <f>IF(ISERROR(VLOOKUP(C1607,'WI Vs ASM'!$B$2:$H$1000,7,0)),0,(VLOOKUP(C1607,'WI Vs ASM'!$B$2:$H$1000,7,0)))</f>
        <v>FileNet</v>
      </c>
      <c r="P1607" s="11" t="str">
        <f t="shared" si="693"/>
        <v>May-17</v>
      </c>
      <c r="Q1607" s="11" t="str">
        <f t="shared" si="694"/>
        <v>Q2</v>
      </c>
      <c r="R1607" s="11" t="str">
        <f>IF(ISERROR(VLOOKUP(C1607,'WI Vs ASM'!$B$2:$J$1000,9,0)),0,(VLOOKUP(C1607,'WI Vs ASM'!$B$2:$J$1000,9,0)))</f>
        <v>Chandraprabha Palaniswamy</v>
      </c>
      <c r="S1607" s="11" t="str">
        <f>IF(ISERROR(VLOOKUP(C1607,'WI Vs ASM'!$B$2:$K$1000,10,0)),0,(VLOOKUP(C1607,'WI Vs ASM'!$B$2:$K$1000,10,0)))</f>
        <v>Vasudevan Srinivasan</v>
      </c>
      <c r="T1607" s="11" t="str">
        <f>IF(ISERROR(VLOOKUP(C1607,'WI Vs ASM'!$B$2:$L$1000,11,0)),0,(VLOOKUP(C1607,'WI Vs ASM'!$B$2:$L$1000,11,0)))</f>
        <v>Noha Salama</v>
      </c>
      <c r="U1607" s="11" t="e">
        <f t="shared" si="701"/>
        <v>#VALUE!</v>
      </c>
      <c r="V1607" s="11" t="str">
        <f t="shared" si="695"/>
        <v>No</v>
      </c>
      <c r="W1607" s="11" t="str">
        <f t="shared" si="696"/>
        <v>Yes</v>
      </c>
      <c r="X1607" s="11" t="str">
        <f t="shared" si="697"/>
        <v>No</v>
      </c>
      <c r="Y1607" s="11" t="str">
        <f t="shared" si="698"/>
        <v>No</v>
      </c>
      <c r="Z1607" s="11" t="str">
        <f t="shared" si="699"/>
        <v>No</v>
      </c>
      <c r="AA1607" s="11" t="str">
        <f t="shared" si="702"/>
        <v>No</v>
      </c>
      <c r="AB1607" s="11">
        <f>IF(ISERROR(VLOOKUP(U1607,'ITWR Dump'!$A$2:$Y$5000,24,0)),0,(VLOOKUP('ILC Report'!U1607,'ITWR Dump'!$A$2:$Y$5000,24,0)))</f>
        <v>0</v>
      </c>
      <c r="AC1607" s="11" t="str">
        <f t="shared" si="703"/>
        <v>No</v>
      </c>
      <c r="AD1607" s="11" t="str">
        <f t="shared" si="704"/>
        <v/>
      </c>
      <c r="AE1607" s="11">
        <f>IF(ISERROR(VLOOKUP(U1607,'ITWR Dump'!$A$2:$Y$5000,13,0)),0,(VLOOKUP(U1607,'ITWR Dump'!$A$2:$Y$5000,13,0)))</f>
        <v>0</v>
      </c>
      <c r="AF1607" s="11">
        <f>IF(ISERROR(VLOOKUP(U1607,'ITWR Dump'!$A$2:$Y$5000,11,0)),0,(VLOOKUP(U1607,'ITWR Dump'!$A$2:$Y$5000,11,0)))</f>
        <v>0</v>
      </c>
      <c r="AG1607" s="11">
        <f>IF(ISERROR(VLOOKUP(U1607,'ITWR Dump'!$A$2:$Y$5000,2,0)),0,(VLOOKUP(U1607,'ITWR Dump'!$A$2:$Y$5000,2,0)))</f>
        <v>0</v>
      </c>
      <c r="AH1607" s="11">
        <f>IF(ISERROR(VLOOKUP(U1607,'ITWR Dump'!$A$2:$Y$5000,14,0)),0,(VLOOKUP(U1607,'ITWR Dump'!$A$2:$Y$5000,14,0)))</f>
        <v>0</v>
      </c>
      <c r="AI1607" s="11" t="str">
        <f t="shared" si="705"/>
        <v>93-Mgmt Offshore (OH)</v>
      </c>
      <c r="AJ1607" s="11" t="str">
        <f t="shared" si="706"/>
        <v>Offshore</v>
      </c>
      <c r="AK1607" s="11" t="str">
        <f>IF(ISERROR(VLOOKUP(A1607,'Team Data'!$C$2:$U$213,17,0)),0,(VLOOKUP(A1607,'Team Data'!$C$2:$U$213,17,0)))</f>
        <v>IMS and FN</v>
      </c>
      <c r="AL1607" s="11" t="str">
        <f t="shared" si="707"/>
        <v>2017-04-24</v>
      </c>
      <c r="AM1607" s="11">
        <f>IF(ISERROR(VLOOKUP(U1607,'ITWR Dump'!$A$2:$Y$5000,16,0)),0,(VLOOKUP(U1607,'ITWR Dump'!$A$2:$Y$5000,16,0)))</f>
        <v>0</v>
      </c>
      <c r="AN1607" s="11">
        <f>IF(ISERROR(VLOOKUP(U1607,'ITWR Dump'!$A$2:$Y$5000,18,0)),0,(VLOOKUP(U1607,'ITWR Dump'!$A$2:$Y$5000,18,0)))</f>
        <v>0</v>
      </c>
      <c r="AO1607" s="11">
        <f>IF(ISERROR(VLOOKUP(U1607,'ITWR Dump'!$A$2:$Y$5000,25,0)),0,(VLOOKUP('ILC Report'!U1607,'ITWR Dump'!$A$2:$Y$5000,25,0)))</f>
        <v>0</v>
      </c>
      <c r="AP1607" s="11">
        <f t="shared" si="708"/>
        <v>0</v>
      </c>
      <c r="AQ1607" s="26">
        <f t="shared" si="709"/>
        <v>0</v>
      </c>
      <c r="AR1607" s="26">
        <f t="shared" si="710"/>
        <v>0</v>
      </c>
      <c r="AS1607" s="26">
        <f t="shared" si="711"/>
        <v>0</v>
      </c>
      <c r="AT1607" s="26">
        <f t="shared" si="712"/>
        <v>0</v>
      </c>
      <c r="AU1607" s="26">
        <f t="shared" si="713"/>
        <v>0</v>
      </c>
      <c r="AV1607" s="26">
        <f t="shared" si="714"/>
        <v>0</v>
      </c>
      <c r="AW1607" s="11" t="s">
        <v>653</v>
      </c>
      <c r="AX1607" s="11" t="str">
        <f>VLOOKUP(L1607,Group!$A$2:$B$1000,2,0)</f>
        <v>Maintenance</v>
      </c>
      <c r="AY1607" s="11">
        <f>IF(ISERROR(VLOOKUP(U1607,'ITWR Dump'!$A$2:$Y$5000,15,0)),0,(VLOOKUP('ILC Report'!U1607,'ITWR Dump'!$A$2:$Y$5000,15,0)))</f>
        <v>0</v>
      </c>
      <c r="AZ1607" s="11" t="str">
        <f t="shared" si="715"/>
        <v>No</v>
      </c>
      <c r="BA1607" s="11" t="str">
        <f t="shared" si="716"/>
        <v>BKI</v>
      </c>
      <c r="BB1607" s="11" t="str">
        <f t="shared" si="717"/>
        <v>GM</v>
      </c>
      <c r="BC1607" s="11" t="str">
        <f t="shared" si="718"/>
        <v>No</v>
      </c>
    </row>
    <row r="1608" spans="1:55" x14ac:dyDescent="0.3">
      <c r="A1608" s="11" t="s">
        <v>700</v>
      </c>
      <c r="B1608" s="11" t="s">
        <v>1893</v>
      </c>
      <c r="C1608" s="11" t="s">
        <v>556</v>
      </c>
      <c r="D1608" s="11" t="s">
        <v>1794</v>
      </c>
      <c r="E1608" s="38" t="s">
        <v>2902</v>
      </c>
      <c r="F1608" s="11">
        <v>10</v>
      </c>
      <c r="G1608" s="40" t="s">
        <v>218</v>
      </c>
      <c r="H1608" s="11" t="str">
        <f t="shared" si="700"/>
        <v>Regular</v>
      </c>
      <c r="I1608" s="11" t="str">
        <f t="shared" si="692"/>
        <v>INDIA</v>
      </c>
      <c r="J1608" s="11" t="str">
        <f>IF(ISERROR(VLOOKUP(C1608,'WI Vs ASM'!$B$2:$E$1000,4,0)),0,(VLOOKUP(C1608,'WI Vs ASM'!$B$2:$E$1000,4,0)))</f>
        <v>Offshore</v>
      </c>
      <c r="K1608" s="11" t="str">
        <f>IF(ISERROR(VLOOKUP(C1608,'WI Vs ASM'!$B$2:$F$1000,5,0)),0,(VLOOKUP(C1608,'WI Vs ASM'!$B$2:$F$1000,5,0)))</f>
        <v>09-NonBillable</v>
      </c>
      <c r="L1608" s="11" t="str">
        <f>IF(ISERROR(VLOOKUP(C1608,'WI Vs ASM'!$B$2:$D$1000,3,0)),0,(VLOOKUP(C1608,'WI Vs ASM'!$B$2:$D$1000,3,0)))</f>
        <v>93-Mgmt Offshore (OH)</v>
      </c>
      <c r="M1608" s="11" t="str">
        <f>IF(ISERROR(VLOOKUP(C1608,'WI Vs ASM'!$B$2:$I$1000,8,0)),0,(VLOOKUP(C1608,'WI Vs ASM'!$B$2:$I$1000,8,0)))</f>
        <v>Prasad P Naik</v>
      </c>
      <c r="N1608" s="11" t="str">
        <f>IF(ISERROR(VLOOKUP(C1608,'WI Vs ASM'!$B$2:$G$1000,6,0)),0,(VLOOKUP(C1608,'WI Vs ASM'!$B$2:$G$1000,6,0)))</f>
        <v>CIS</v>
      </c>
      <c r="O1608" s="11" t="str">
        <f>IF(ISERROR(VLOOKUP(C1608,'WI Vs ASM'!$B$2:$H$1000,7,0)),0,(VLOOKUP(C1608,'WI Vs ASM'!$B$2:$H$1000,7,0)))</f>
        <v>CIS</v>
      </c>
      <c r="P1608" s="11" t="str">
        <f t="shared" si="693"/>
        <v>May-17</v>
      </c>
      <c r="Q1608" s="11" t="str">
        <f t="shared" si="694"/>
        <v>Q2</v>
      </c>
      <c r="R1608" s="11" t="str">
        <f>IF(ISERROR(VLOOKUP(C1608,'WI Vs ASM'!$B$2:$J$1000,9,0)),0,(VLOOKUP(C1608,'WI Vs ASM'!$B$2:$J$1000,9,0)))</f>
        <v>Chandraprabha Palaniswamy</v>
      </c>
      <c r="S1608" s="11" t="str">
        <f>IF(ISERROR(VLOOKUP(C1608,'WI Vs ASM'!$B$2:$K$1000,10,0)),0,(VLOOKUP(C1608,'WI Vs ASM'!$B$2:$K$1000,10,0)))</f>
        <v>Saju Bhaskaran</v>
      </c>
      <c r="T1608" s="11" t="str">
        <f>IF(ISERROR(VLOOKUP(C1608,'WI Vs ASM'!$B$2:$L$1000,11,0)),0,(VLOOKUP(C1608,'WI Vs ASM'!$B$2:$L$1000,11,0)))</f>
        <v>Sreekala Balasubramanian</v>
      </c>
      <c r="U1608" s="11" t="e">
        <f t="shared" si="701"/>
        <v>#VALUE!</v>
      </c>
      <c r="V1608" s="11" t="str">
        <f t="shared" si="695"/>
        <v>No</v>
      </c>
      <c r="W1608" s="11" t="str">
        <f t="shared" si="696"/>
        <v>No</v>
      </c>
      <c r="X1608" s="11" t="str">
        <f t="shared" si="697"/>
        <v>No</v>
      </c>
      <c r="Y1608" s="11" t="str">
        <f t="shared" si="698"/>
        <v>No</v>
      </c>
      <c r="Z1608" s="11" t="str">
        <f t="shared" si="699"/>
        <v>No</v>
      </c>
      <c r="AA1608" s="11" t="str">
        <f t="shared" si="702"/>
        <v>No</v>
      </c>
      <c r="AB1608" s="11">
        <f>IF(ISERROR(VLOOKUP(U1608,'ITWR Dump'!$A$2:$Y$5000,24,0)),0,(VLOOKUP('ILC Report'!U1608,'ITWR Dump'!$A$2:$Y$5000,24,0)))</f>
        <v>0</v>
      </c>
      <c r="AC1608" s="11" t="str">
        <f t="shared" si="703"/>
        <v>No</v>
      </c>
      <c r="AD1608" s="11" t="str">
        <f t="shared" si="704"/>
        <v/>
      </c>
      <c r="AE1608" s="11">
        <f>IF(ISERROR(VLOOKUP(U1608,'ITWR Dump'!$A$2:$Y$5000,13,0)),0,(VLOOKUP(U1608,'ITWR Dump'!$A$2:$Y$5000,13,0)))</f>
        <v>0</v>
      </c>
      <c r="AF1608" s="11">
        <f>IF(ISERROR(VLOOKUP(U1608,'ITWR Dump'!$A$2:$Y$5000,11,0)),0,(VLOOKUP(U1608,'ITWR Dump'!$A$2:$Y$5000,11,0)))</f>
        <v>0</v>
      </c>
      <c r="AG1608" s="11">
        <f>IF(ISERROR(VLOOKUP(U1608,'ITWR Dump'!$A$2:$Y$5000,2,0)),0,(VLOOKUP(U1608,'ITWR Dump'!$A$2:$Y$5000,2,0)))</f>
        <v>0</v>
      </c>
      <c r="AH1608" s="11">
        <f>IF(ISERROR(VLOOKUP(U1608,'ITWR Dump'!$A$2:$Y$5000,14,0)),0,(VLOOKUP(U1608,'ITWR Dump'!$A$2:$Y$5000,14,0)))</f>
        <v>0</v>
      </c>
      <c r="AI1608" s="11" t="str">
        <f t="shared" si="705"/>
        <v>93-Mgmt Offshore (OH)</v>
      </c>
      <c r="AJ1608" s="11" t="str">
        <f t="shared" si="706"/>
        <v>Offshore</v>
      </c>
      <c r="AK1608" s="11" t="str">
        <f>IF(ISERROR(VLOOKUP(A1608,'Team Data'!$C$2:$U$213,17,0)),0,(VLOOKUP(A1608,'Team Data'!$C$2:$U$213,17,0)))</f>
        <v>IMS and FN</v>
      </c>
      <c r="AL1608" s="11" t="str">
        <f t="shared" si="707"/>
        <v>2017-04-24</v>
      </c>
      <c r="AM1608" s="11">
        <f>IF(ISERROR(VLOOKUP(U1608,'ITWR Dump'!$A$2:$Y$5000,16,0)),0,(VLOOKUP(U1608,'ITWR Dump'!$A$2:$Y$5000,16,0)))</f>
        <v>0</v>
      </c>
      <c r="AN1608" s="11">
        <f>IF(ISERROR(VLOOKUP(U1608,'ITWR Dump'!$A$2:$Y$5000,18,0)),0,(VLOOKUP(U1608,'ITWR Dump'!$A$2:$Y$5000,18,0)))</f>
        <v>0</v>
      </c>
      <c r="AO1608" s="11">
        <f>IF(ISERROR(VLOOKUP(U1608,'ITWR Dump'!$A$2:$Y$5000,25,0)),0,(VLOOKUP('ILC Report'!U1608,'ITWR Dump'!$A$2:$Y$5000,25,0)))</f>
        <v>0</v>
      </c>
      <c r="AP1608" s="11">
        <f t="shared" si="708"/>
        <v>0</v>
      </c>
      <c r="AQ1608" s="26">
        <f t="shared" si="709"/>
        <v>0</v>
      </c>
      <c r="AR1608" s="26">
        <f t="shared" si="710"/>
        <v>0</v>
      </c>
      <c r="AS1608" s="26">
        <f t="shared" si="711"/>
        <v>0</v>
      </c>
      <c r="AT1608" s="26">
        <f t="shared" si="712"/>
        <v>0</v>
      </c>
      <c r="AU1608" s="26">
        <f t="shared" si="713"/>
        <v>0</v>
      </c>
      <c r="AV1608" s="26">
        <f t="shared" si="714"/>
        <v>0</v>
      </c>
      <c r="AW1608" s="11" t="s">
        <v>653</v>
      </c>
      <c r="AX1608" s="11" t="str">
        <f>VLOOKUP(L1608,Group!$A$2:$B$1000,2,0)</f>
        <v>Maintenance</v>
      </c>
      <c r="AY1608" s="11">
        <f>IF(ISERROR(VLOOKUP(U1608,'ITWR Dump'!$A$2:$Y$5000,15,0)),0,(VLOOKUP('ILC Report'!U1608,'ITWR Dump'!$A$2:$Y$5000,15,0)))</f>
        <v>0</v>
      </c>
      <c r="AZ1608" s="11" t="str">
        <f t="shared" si="715"/>
        <v>No</v>
      </c>
      <c r="BA1608" s="11" t="str">
        <f t="shared" si="716"/>
        <v>BKI</v>
      </c>
      <c r="BB1608" s="11" t="str">
        <f t="shared" si="717"/>
        <v>GM</v>
      </c>
      <c r="BC1608" s="11" t="str">
        <f t="shared" si="718"/>
        <v>No</v>
      </c>
    </row>
    <row r="1609" spans="1:55" x14ac:dyDescent="0.3">
      <c r="A1609" s="11" t="s">
        <v>700</v>
      </c>
      <c r="B1609" s="11" t="s">
        <v>1893</v>
      </c>
      <c r="C1609" s="11" t="s">
        <v>563</v>
      </c>
      <c r="D1609" s="11" t="s">
        <v>1794</v>
      </c>
      <c r="E1609" s="38" t="s">
        <v>2902</v>
      </c>
      <c r="F1609" s="11">
        <v>15</v>
      </c>
      <c r="G1609" s="40" t="s">
        <v>218</v>
      </c>
      <c r="H1609" s="11" t="str">
        <f t="shared" si="700"/>
        <v>Regular</v>
      </c>
      <c r="I1609" s="11" t="str">
        <f t="shared" si="692"/>
        <v>INDIA</v>
      </c>
      <c r="J1609" s="11" t="str">
        <f>IF(ISERROR(VLOOKUP(C1609,'WI Vs ASM'!$B$2:$E$1000,4,0)),0,(VLOOKUP(C1609,'WI Vs ASM'!$B$2:$E$1000,4,0)))</f>
        <v>Offshore</v>
      </c>
      <c r="K1609" s="11" t="str">
        <f>IF(ISERROR(VLOOKUP(C1609,'WI Vs ASM'!$B$2:$F$1000,5,0)),0,(VLOOKUP(C1609,'WI Vs ASM'!$B$2:$F$1000,5,0)))</f>
        <v>09-NonBillable</v>
      </c>
      <c r="L1609" s="11" t="str">
        <f>IF(ISERROR(VLOOKUP(C1609,'WI Vs ASM'!$B$2:$D$1000,3,0)),0,(VLOOKUP(C1609,'WI Vs ASM'!$B$2:$D$1000,3,0)))</f>
        <v>93-Mgmt Offshore (OH)</v>
      </c>
      <c r="M1609" s="11" t="str">
        <f>IF(ISERROR(VLOOKUP(C1609,'WI Vs ASM'!$B$2:$I$1000,8,0)),0,(VLOOKUP(C1609,'WI Vs ASM'!$B$2:$I$1000,8,0)))</f>
        <v>Prakash Varadachari</v>
      </c>
      <c r="N1609" s="11" t="str">
        <f>IF(ISERROR(VLOOKUP(C1609,'WI Vs ASM'!$B$2:$G$1000,6,0)),0,(VLOOKUP(C1609,'WI Vs ASM'!$B$2:$G$1000,6,0)))</f>
        <v>Claims</v>
      </c>
      <c r="O1609" s="11" t="str">
        <f>IF(ISERROR(VLOOKUP(C1609,'WI Vs ASM'!$B$2:$H$1000,7,0)),0,(VLOOKUP(C1609,'WI Vs ASM'!$B$2:$H$1000,7,0)))</f>
        <v>Claims</v>
      </c>
      <c r="P1609" s="11" t="str">
        <f t="shared" si="693"/>
        <v>May-17</v>
      </c>
      <c r="Q1609" s="11" t="str">
        <f t="shared" si="694"/>
        <v>Q2</v>
      </c>
      <c r="R1609" s="11" t="str">
        <f>IF(ISERROR(VLOOKUP(C1609,'WI Vs ASM'!$B$2:$J$1000,9,0)),0,(VLOOKUP(C1609,'WI Vs ASM'!$B$2:$J$1000,9,0)))</f>
        <v>Chandraprabha Palaniswamy</v>
      </c>
      <c r="S1609" s="11" t="str">
        <f>IF(ISERROR(VLOOKUP(C1609,'WI Vs ASM'!$B$2:$K$1000,10,0)),0,(VLOOKUP(C1609,'WI Vs ASM'!$B$2:$K$1000,10,0)))</f>
        <v>Dana D. Smith</v>
      </c>
      <c r="T1609" s="11" t="str">
        <f>IF(ISERROR(VLOOKUP(C1609,'WI Vs ASM'!$B$2:$L$1000,11,0)),0,(VLOOKUP(C1609,'WI Vs ASM'!$B$2:$L$1000,11,0)))</f>
        <v>Phillip Mclean</v>
      </c>
      <c r="U1609" s="11" t="e">
        <f t="shared" si="701"/>
        <v>#VALUE!</v>
      </c>
      <c r="V1609" s="11" t="str">
        <f t="shared" si="695"/>
        <v>No</v>
      </c>
      <c r="W1609" s="11" t="str">
        <f t="shared" si="696"/>
        <v>No</v>
      </c>
      <c r="X1609" s="11" t="str">
        <f t="shared" si="697"/>
        <v>No</v>
      </c>
      <c r="Y1609" s="11" t="str">
        <f t="shared" si="698"/>
        <v>No</v>
      </c>
      <c r="Z1609" s="11" t="str">
        <f t="shared" si="699"/>
        <v>No</v>
      </c>
      <c r="AA1609" s="11" t="str">
        <f t="shared" si="702"/>
        <v>No</v>
      </c>
      <c r="AB1609" s="11">
        <f>IF(ISERROR(VLOOKUP(U1609,'ITWR Dump'!$A$2:$Y$5000,24,0)),0,(VLOOKUP('ILC Report'!U1609,'ITWR Dump'!$A$2:$Y$5000,24,0)))</f>
        <v>0</v>
      </c>
      <c r="AC1609" s="11" t="str">
        <f t="shared" si="703"/>
        <v>No</v>
      </c>
      <c r="AD1609" s="11" t="str">
        <f t="shared" si="704"/>
        <v/>
      </c>
      <c r="AE1609" s="11">
        <f>IF(ISERROR(VLOOKUP(U1609,'ITWR Dump'!$A$2:$Y$5000,13,0)),0,(VLOOKUP(U1609,'ITWR Dump'!$A$2:$Y$5000,13,0)))</f>
        <v>0</v>
      </c>
      <c r="AF1609" s="11">
        <f>IF(ISERROR(VLOOKUP(U1609,'ITWR Dump'!$A$2:$Y$5000,11,0)),0,(VLOOKUP(U1609,'ITWR Dump'!$A$2:$Y$5000,11,0)))</f>
        <v>0</v>
      </c>
      <c r="AG1609" s="11">
        <f>IF(ISERROR(VLOOKUP(U1609,'ITWR Dump'!$A$2:$Y$5000,2,0)),0,(VLOOKUP(U1609,'ITWR Dump'!$A$2:$Y$5000,2,0)))</f>
        <v>0</v>
      </c>
      <c r="AH1609" s="11">
        <f>IF(ISERROR(VLOOKUP(U1609,'ITWR Dump'!$A$2:$Y$5000,14,0)),0,(VLOOKUP(U1609,'ITWR Dump'!$A$2:$Y$5000,14,0)))</f>
        <v>0</v>
      </c>
      <c r="AI1609" s="11" t="str">
        <f t="shared" si="705"/>
        <v>93-Mgmt Offshore (OH)</v>
      </c>
      <c r="AJ1609" s="11" t="str">
        <f t="shared" si="706"/>
        <v>Offshore</v>
      </c>
      <c r="AK1609" s="11" t="str">
        <f>IF(ISERROR(VLOOKUP(A1609,'Team Data'!$C$2:$U$213,17,0)),0,(VLOOKUP(A1609,'Team Data'!$C$2:$U$213,17,0)))</f>
        <v>IMS and FN</v>
      </c>
      <c r="AL1609" s="11" t="str">
        <f t="shared" si="707"/>
        <v>2017-04-24</v>
      </c>
      <c r="AM1609" s="11">
        <f>IF(ISERROR(VLOOKUP(U1609,'ITWR Dump'!$A$2:$Y$5000,16,0)),0,(VLOOKUP(U1609,'ITWR Dump'!$A$2:$Y$5000,16,0)))</f>
        <v>0</v>
      </c>
      <c r="AN1609" s="11">
        <f>IF(ISERROR(VLOOKUP(U1609,'ITWR Dump'!$A$2:$Y$5000,18,0)),0,(VLOOKUP(U1609,'ITWR Dump'!$A$2:$Y$5000,18,0)))</f>
        <v>0</v>
      </c>
      <c r="AO1609" s="11">
        <f>IF(ISERROR(VLOOKUP(U1609,'ITWR Dump'!$A$2:$Y$5000,25,0)),0,(VLOOKUP('ILC Report'!U1609,'ITWR Dump'!$A$2:$Y$5000,25,0)))</f>
        <v>0</v>
      </c>
      <c r="AP1609" s="11">
        <f t="shared" si="708"/>
        <v>0</v>
      </c>
      <c r="AQ1609" s="26">
        <f t="shared" si="709"/>
        <v>0</v>
      </c>
      <c r="AR1609" s="26">
        <f t="shared" si="710"/>
        <v>0</v>
      </c>
      <c r="AS1609" s="26">
        <f t="shared" si="711"/>
        <v>0</v>
      </c>
      <c r="AT1609" s="26">
        <f t="shared" si="712"/>
        <v>0</v>
      </c>
      <c r="AU1609" s="26">
        <f t="shared" si="713"/>
        <v>0</v>
      </c>
      <c r="AV1609" s="26">
        <f t="shared" si="714"/>
        <v>0</v>
      </c>
      <c r="AW1609" s="11" t="s">
        <v>653</v>
      </c>
      <c r="AX1609" s="11" t="str">
        <f>VLOOKUP(L1609,Group!$A$2:$B$1000,2,0)</f>
        <v>Maintenance</v>
      </c>
      <c r="AY1609" s="11">
        <f>IF(ISERROR(VLOOKUP(U1609,'ITWR Dump'!$A$2:$Y$5000,15,0)),0,(VLOOKUP('ILC Report'!U1609,'ITWR Dump'!$A$2:$Y$5000,15,0)))</f>
        <v>0</v>
      </c>
      <c r="AZ1609" s="11" t="str">
        <f t="shared" si="715"/>
        <v>No</v>
      </c>
      <c r="BA1609" s="11" t="str">
        <f t="shared" si="716"/>
        <v>BKI</v>
      </c>
      <c r="BB1609" s="11" t="str">
        <f t="shared" si="717"/>
        <v>GM</v>
      </c>
      <c r="BC1609" s="11" t="str">
        <f t="shared" si="718"/>
        <v>No</v>
      </c>
    </row>
    <row r="1610" spans="1:55" x14ac:dyDescent="0.3">
      <c r="A1610" s="11" t="s">
        <v>700</v>
      </c>
      <c r="B1610" s="11" t="s">
        <v>1893</v>
      </c>
      <c r="C1610" s="11" t="s">
        <v>589</v>
      </c>
      <c r="D1610" s="11" t="s">
        <v>1794</v>
      </c>
      <c r="E1610" s="38" t="s">
        <v>2902</v>
      </c>
      <c r="F1610" s="11">
        <v>20</v>
      </c>
      <c r="G1610" s="40" t="s">
        <v>218</v>
      </c>
      <c r="H1610" s="11" t="str">
        <f t="shared" si="700"/>
        <v>Regular</v>
      </c>
      <c r="I1610" s="11" t="str">
        <f t="shared" si="692"/>
        <v>INDIA</v>
      </c>
      <c r="J1610" s="11" t="str">
        <f>IF(ISERROR(VLOOKUP(C1610,'WI Vs ASM'!$B$2:$E$1000,4,0)),0,(VLOOKUP(C1610,'WI Vs ASM'!$B$2:$E$1000,4,0)))</f>
        <v>Offshore</v>
      </c>
      <c r="K1610" s="11" t="str">
        <f>IF(ISERROR(VLOOKUP(C1610,'WI Vs ASM'!$B$2:$F$1000,5,0)),0,(VLOOKUP(C1610,'WI Vs ASM'!$B$2:$F$1000,5,0)))</f>
        <v>01-Fixed Price</v>
      </c>
      <c r="L1610" s="11" t="str">
        <f>IF(ISERROR(VLOOKUP(C1610,'WI Vs ASM'!$B$2:$D$1000,3,0)),0,(VLOOKUP(C1610,'WI Vs ASM'!$B$2:$D$1000,3,0)))</f>
        <v>93-Mgmt Offshore (OH)</v>
      </c>
      <c r="M1610" s="11" t="str">
        <f>IF(ISERROR(VLOOKUP(C1610,'WI Vs ASM'!$B$2:$I$1000,8,0)),0,(VLOOKUP(C1610,'WI Vs ASM'!$B$2:$I$1000,8,0)))</f>
        <v>Aneez Ak Rehman</v>
      </c>
      <c r="N1610" s="11" t="str">
        <f>IF(ISERROR(VLOOKUP(C1610,'WI Vs ASM'!$B$2:$G$1000,6,0)),0,(VLOOKUP(C1610,'WI Vs ASM'!$B$2:$G$1000,6,0)))</f>
        <v>FileNet</v>
      </c>
      <c r="O1610" s="11" t="str">
        <f>IF(ISERROR(VLOOKUP(C1610,'WI Vs ASM'!$B$2:$H$1000,7,0)),0,(VLOOKUP(C1610,'WI Vs ASM'!$B$2:$H$1000,7,0)))</f>
        <v>FileNet</v>
      </c>
      <c r="P1610" s="11" t="str">
        <f t="shared" si="693"/>
        <v>May-17</v>
      </c>
      <c r="Q1610" s="11" t="str">
        <f t="shared" si="694"/>
        <v>Q2</v>
      </c>
      <c r="R1610" s="11" t="str">
        <f>IF(ISERROR(VLOOKUP(C1610,'WI Vs ASM'!$B$2:$J$1000,9,0)),0,(VLOOKUP(C1610,'WI Vs ASM'!$B$2:$J$1000,9,0)))</f>
        <v>Chandraprabha Palaniswamy</v>
      </c>
      <c r="S1610" s="11" t="str">
        <f>IF(ISERROR(VLOOKUP(C1610,'WI Vs ASM'!$B$2:$K$1000,10,0)),0,(VLOOKUP(C1610,'WI Vs ASM'!$B$2:$K$1000,10,0)))</f>
        <v>Vasudevan Srinivasan</v>
      </c>
      <c r="T1610" s="11" t="str">
        <f>IF(ISERROR(VLOOKUP(C1610,'WI Vs ASM'!$B$2:$L$1000,11,0)),0,(VLOOKUP(C1610,'WI Vs ASM'!$B$2:$L$1000,11,0)))</f>
        <v>Noha Salama</v>
      </c>
      <c r="U1610" s="11" t="e">
        <f t="shared" si="701"/>
        <v>#VALUE!</v>
      </c>
      <c r="V1610" s="11" t="str">
        <f t="shared" si="695"/>
        <v>No</v>
      </c>
      <c r="W1610" s="11" t="str">
        <f t="shared" si="696"/>
        <v>Yes</v>
      </c>
      <c r="X1610" s="11" t="str">
        <f t="shared" si="697"/>
        <v>No</v>
      </c>
      <c r="Y1610" s="11" t="str">
        <f t="shared" si="698"/>
        <v>No</v>
      </c>
      <c r="Z1610" s="11" t="str">
        <f t="shared" si="699"/>
        <v>No</v>
      </c>
      <c r="AA1610" s="11" t="str">
        <f t="shared" si="702"/>
        <v>No</v>
      </c>
      <c r="AB1610" s="11">
        <f>IF(ISERROR(VLOOKUP(U1610,'ITWR Dump'!$A$2:$Y$5000,24,0)),0,(VLOOKUP('ILC Report'!U1610,'ITWR Dump'!$A$2:$Y$5000,24,0)))</f>
        <v>0</v>
      </c>
      <c r="AC1610" s="11" t="str">
        <f t="shared" si="703"/>
        <v>No</v>
      </c>
      <c r="AD1610" s="11" t="str">
        <f t="shared" si="704"/>
        <v/>
      </c>
      <c r="AE1610" s="11">
        <f>IF(ISERROR(VLOOKUP(U1610,'ITWR Dump'!$A$2:$Y$5000,13,0)),0,(VLOOKUP(U1610,'ITWR Dump'!$A$2:$Y$5000,13,0)))</f>
        <v>0</v>
      </c>
      <c r="AF1610" s="11">
        <f>IF(ISERROR(VLOOKUP(U1610,'ITWR Dump'!$A$2:$Y$5000,11,0)),0,(VLOOKUP(U1610,'ITWR Dump'!$A$2:$Y$5000,11,0)))</f>
        <v>0</v>
      </c>
      <c r="AG1610" s="11">
        <f>IF(ISERROR(VLOOKUP(U1610,'ITWR Dump'!$A$2:$Y$5000,2,0)),0,(VLOOKUP(U1610,'ITWR Dump'!$A$2:$Y$5000,2,0)))</f>
        <v>0</v>
      </c>
      <c r="AH1610" s="11">
        <f>IF(ISERROR(VLOOKUP(U1610,'ITWR Dump'!$A$2:$Y$5000,14,0)),0,(VLOOKUP(U1610,'ITWR Dump'!$A$2:$Y$5000,14,0)))</f>
        <v>0</v>
      </c>
      <c r="AI1610" s="11" t="str">
        <f t="shared" si="705"/>
        <v>93-Mgmt Offshore (OH)</v>
      </c>
      <c r="AJ1610" s="11" t="str">
        <f t="shared" si="706"/>
        <v>Offshore</v>
      </c>
      <c r="AK1610" s="11" t="str">
        <f>IF(ISERROR(VLOOKUP(A1610,'Team Data'!$C$2:$U$213,17,0)),0,(VLOOKUP(A1610,'Team Data'!$C$2:$U$213,17,0)))</f>
        <v>IMS and FN</v>
      </c>
      <c r="AL1610" s="11" t="str">
        <f t="shared" si="707"/>
        <v>2017-04-24</v>
      </c>
      <c r="AM1610" s="11">
        <f>IF(ISERROR(VLOOKUP(U1610,'ITWR Dump'!$A$2:$Y$5000,16,0)),0,(VLOOKUP(U1610,'ITWR Dump'!$A$2:$Y$5000,16,0)))</f>
        <v>0</v>
      </c>
      <c r="AN1610" s="11">
        <f>IF(ISERROR(VLOOKUP(U1610,'ITWR Dump'!$A$2:$Y$5000,18,0)),0,(VLOOKUP(U1610,'ITWR Dump'!$A$2:$Y$5000,18,0)))</f>
        <v>0</v>
      </c>
      <c r="AO1610" s="11">
        <f>IF(ISERROR(VLOOKUP(U1610,'ITWR Dump'!$A$2:$Y$5000,25,0)),0,(VLOOKUP('ILC Report'!U1610,'ITWR Dump'!$A$2:$Y$5000,25,0)))</f>
        <v>0</v>
      </c>
      <c r="AP1610" s="11">
        <f t="shared" si="708"/>
        <v>0</v>
      </c>
      <c r="AQ1610" s="26">
        <f t="shared" si="709"/>
        <v>0</v>
      </c>
      <c r="AR1610" s="26">
        <f t="shared" si="710"/>
        <v>0</v>
      </c>
      <c r="AS1610" s="26">
        <f t="shared" si="711"/>
        <v>0</v>
      </c>
      <c r="AT1610" s="26">
        <f t="shared" si="712"/>
        <v>0</v>
      </c>
      <c r="AU1610" s="26">
        <f t="shared" si="713"/>
        <v>0</v>
      </c>
      <c r="AV1610" s="26">
        <f t="shared" si="714"/>
        <v>0</v>
      </c>
      <c r="AW1610" s="11" t="s">
        <v>653</v>
      </c>
      <c r="AX1610" s="11" t="str">
        <f>VLOOKUP(L1610,Group!$A$2:$B$1000,2,0)</f>
        <v>Maintenance</v>
      </c>
      <c r="AY1610" s="11">
        <f>IF(ISERROR(VLOOKUP(U1610,'ITWR Dump'!$A$2:$Y$5000,15,0)),0,(VLOOKUP('ILC Report'!U1610,'ITWR Dump'!$A$2:$Y$5000,15,0)))</f>
        <v>0</v>
      </c>
      <c r="AZ1610" s="11" t="str">
        <f t="shared" si="715"/>
        <v>No</v>
      </c>
      <c r="BA1610" s="11" t="str">
        <f t="shared" si="716"/>
        <v>BKI</v>
      </c>
      <c r="BB1610" s="11" t="str">
        <f t="shared" si="717"/>
        <v>GM</v>
      </c>
      <c r="BC1610" s="11" t="str">
        <f t="shared" si="718"/>
        <v>No</v>
      </c>
    </row>
    <row r="1611" spans="1:55" x14ac:dyDescent="0.3">
      <c r="A1611" s="11" t="s">
        <v>700</v>
      </c>
      <c r="B1611" s="11" t="s">
        <v>1893</v>
      </c>
      <c r="C1611" s="11" t="s">
        <v>556</v>
      </c>
      <c r="D1611" s="11" t="s">
        <v>1794</v>
      </c>
      <c r="E1611" s="38" t="s">
        <v>2903</v>
      </c>
      <c r="F1611" s="11">
        <v>4</v>
      </c>
      <c r="G1611" s="40" t="s">
        <v>218</v>
      </c>
      <c r="H1611" s="11" t="str">
        <f t="shared" si="700"/>
        <v>Regular</v>
      </c>
      <c r="I1611" s="11" t="str">
        <f t="shared" si="692"/>
        <v>INDIA</v>
      </c>
      <c r="J1611" s="11" t="str">
        <f>IF(ISERROR(VLOOKUP(C1611,'WI Vs ASM'!$B$2:$E$1000,4,0)),0,(VLOOKUP(C1611,'WI Vs ASM'!$B$2:$E$1000,4,0)))</f>
        <v>Offshore</v>
      </c>
      <c r="K1611" s="11" t="str">
        <f>IF(ISERROR(VLOOKUP(C1611,'WI Vs ASM'!$B$2:$F$1000,5,0)),0,(VLOOKUP(C1611,'WI Vs ASM'!$B$2:$F$1000,5,0)))</f>
        <v>09-NonBillable</v>
      </c>
      <c r="L1611" s="11" t="str">
        <f>IF(ISERROR(VLOOKUP(C1611,'WI Vs ASM'!$B$2:$D$1000,3,0)),0,(VLOOKUP(C1611,'WI Vs ASM'!$B$2:$D$1000,3,0)))</f>
        <v>93-Mgmt Offshore (OH)</v>
      </c>
      <c r="M1611" s="11" t="str">
        <f>IF(ISERROR(VLOOKUP(C1611,'WI Vs ASM'!$B$2:$I$1000,8,0)),0,(VLOOKUP(C1611,'WI Vs ASM'!$B$2:$I$1000,8,0)))</f>
        <v>Prasad P Naik</v>
      </c>
      <c r="N1611" s="11" t="str">
        <f>IF(ISERROR(VLOOKUP(C1611,'WI Vs ASM'!$B$2:$G$1000,6,0)),0,(VLOOKUP(C1611,'WI Vs ASM'!$B$2:$G$1000,6,0)))</f>
        <v>CIS</v>
      </c>
      <c r="O1611" s="11" t="str">
        <f>IF(ISERROR(VLOOKUP(C1611,'WI Vs ASM'!$B$2:$H$1000,7,0)),0,(VLOOKUP(C1611,'WI Vs ASM'!$B$2:$H$1000,7,0)))</f>
        <v>CIS</v>
      </c>
      <c r="P1611" s="11" t="str">
        <f t="shared" si="693"/>
        <v>May-17</v>
      </c>
      <c r="Q1611" s="11" t="str">
        <f t="shared" si="694"/>
        <v>Q2</v>
      </c>
      <c r="R1611" s="11" t="str">
        <f>IF(ISERROR(VLOOKUP(C1611,'WI Vs ASM'!$B$2:$J$1000,9,0)),0,(VLOOKUP(C1611,'WI Vs ASM'!$B$2:$J$1000,9,0)))</f>
        <v>Chandraprabha Palaniswamy</v>
      </c>
      <c r="S1611" s="11" t="str">
        <f>IF(ISERROR(VLOOKUP(C1611,'WI Vs ASM'!$B$2:$K$1000,10,0)),0,(VLOOKUP(C1611,'WI Vs ASM'!$B$2:$K$1000,10,0)))</f>
        <v>Saju Bhaskaran</v>
      </c>
      <c r="T1611" s="11" t="str">
        <f>IF(ISERROR(VLOOKUP(C1611,'WI Vs ASM'!$B$2:$L$1000,11,0)),0,(VLOOKUP(C1611,'WI Vs ASM'!$B$2:$L$1000,11,0)))</f>
        <v>Sreekala Balasubramanian</v>
      </c>
      <c r="U1611" s="11" t="e">
        <f t="shared" si="701"/>
        <v>#VALUE!</v>
      </c>
      <c r="V1611" s="11" t="str">
        <f t="shared" si="695"/>
        <v>No</v>
      </c>
      <c r="W1611" s="11" t="str">
        <f t="shared" si="696"/>
        <v>No</v>
      </c>
      <c r="X1611" s="11" t="str">
        <f t="shared" si="697"/>
        <v>No</v>
      </c>
      <c r="Y1611" s="11" t="str">
        <f t="shared" si="698"/>
        <v>No</v>
      </c>
      <c r="Z1611" s="11" t="str">
        <f t="shared" si="699"/>
        <v>No</v>
      </c>
      <c r="AA1611" s="11" t="str">
        <f t="shared" si="702"/>
        <v>No</v>
      </c>
      <c r="AB1611" s="11">
        <f>IF(ISERROR(VLOOKUP(U1611,'ITWR Dump'!$A$2:$Y$5000,24,0)),0,(VLOOKUP('ILC Report'!U1611,'ITWR Dump'!$A$2:$Y$5000,24,0)))</f>
        <v>0</v>
      </c>
      <c r="AC1611" s="11" t="str">
        <f t="shared" si="703"/>
        <v>No</v>
      </c>
      <c r="AD1611" s="11" t="str">
        <f t="shared" si="704"/>
        <v/>
      </c>
      <c r="AE1611" s="11">
        <f>IF(ISERROR(VLOOKUP(U1611,'ITWR Dump'!$A$2:$Y$5000,13,0)),0,(VLOOKUP(U1611,'ITWR Dump'!$A$2:$Y$5000,13,0)))</f>
        <v>0</v>
      </c>
      <c r="AF1611" s="11">
        <f>IF(ISERROR(VLOOKUP(U1611,'ITWR Dump'!$A$2:$Y$5000,11,0)),0,(VLOOKUP(U1611,'ITWR Dump'!$A$2:$Y$5000,11,0)))</f>
        <v>0</v>
      </c>
      <c r="AG1611" s="11">
        <f>IF(ISERROR(VLOOKUP(U1611,'ITWR Dump'!$A$2:$Y$5000,2,0)),0,(VLOOKUP(U1611,'ITWR Dump'!$A$2:$Y$5000,2,0)))</f>
        <v>0</v>
      </c>
      <c r="AH1611" s="11">
        <f>IF(ISERROR(VLOOKUP(U1611,'ITWR Dump'!$A$2:$Y$5000,14,0)),0,(VLOOKUP(U1611,'ITWR Dump'!$A$2:$Y$5000,14,0)))</f>
        <v>0</v>
      </c>
      <c r="AI1611" s="11" t="str">
        <f t="shared" si="705"/>
        <v>93-Mgmt Offshore (OH)</v>
      </c>
      <c r="AJ1611" s="11" t="str">
        <f t="shared" si="706"/>
        <v>Offshore</v>
      </c>
      <c r="AK1611" s="11" t="str">
        <f>IF(ISERROR(VLOOKUP(A1611,'Team Data'!$C$2:$U$213,17,0)),0,(VLOOKUP(A1611,'Team Data'!$C$2:$U$213,17,0)))</f>
        <v>IMS and FN</v>
      </c>
      <c r="AL1611" s="11" t="str">
        <f t="shared" si="707"/>
        <v>2017-04-24</v>
      </c>
      <c r="AM1611" s="11">
        <f>IF(ISERROR(VLOOKUP(U1611,'ITWR Dump'!$A$2:$Y$5000,16,0)),0,(VLOOKUP(U1611,'ITWR Dump'!$A$2:$Y$5000,16,0)))</f>
        <v>0</v>
      </c>
      <c r="AN1611" s="11">
        <f>IF(ISERROR(VLOOKUP(U1611,'ITWR Dump'!$A$2:$Y$5000,18,0)),0,(VLOOKUP(U1611,'ITWR Dump'!$A$2:$Y$5000,18,0)))</f>
        <v>0</v>
      </c>
      <c r="AO1611" s="11">
        <f>IF(ISERROR(VLOOKUP(U1611,'ITWR Dump'!$A$2:$Y$5000,25,0)),0,(VLOOKUP('ILC Report'!U1611,'ITWR Dump'!$A$2:$Y$5000,25,0)))</f>
        <v>0</v>
      </c>
      <c r="AP1611" s="11">
        <f t="shared" si="708"/>
        <v>0</v>
      </c>
      <c r="AQ1611" s="26">
        <f t="shared" si="709"/>
        <v>0</v>
      </c>
      <c r="AR1611" s="26">
        <f t="shared" si="710"/>
        <v>0</v>
      </c>
      <c r="AS1611" s="26">
        <f t="shared" si="711"/>
        <v>0</v>
      </c>
      <c r="AT1611" s="26">
        <f t="shared" si="712"/>
        <v>0</v>
      </c>
      <c r="AU1611" s="26">
        <f t="shared" si="713"/>
        <v>0</v>
      </c>
      <c r="AV1611" s="26">
        <f t="shared" si="714"/>
        <v>0</v>
      </c>
      <c r="AW1611" s="11" t="s">
        <v>653</v>
      </c>
      <c r="AX1611" s="11" t="str">
        <f>VLOOKUP(L1611,Group!$A$2:$B$1000,2,0)</f>
        <v>Maintenance</v>
      </c>
      <c r="AY1611" s="11">
        <f>IF(ISERROR(VLOOKUP(U1611,'ITWR Dump'!$A$2:$Y$5000,15,0)),0,(VLOOKUP('ILC Report'!U1611,'ITWR Dump'!$A$2:$Y$5000,15,0)))</f>
        <v>0</v>
      </c>
      <c r="AZ1611" s="11" t="str">
        <f t="shared" si="715"/>
        <v>No</v>
      </c>
      <c r="BA1611" s="11" t="str">
        <f t="shared" si="716"/>
        <v>BKI</v>
      </c>
      <c r="BB1611" s="11" t="str">
        <f t="shared" si="717"/>
        <v>GM</v>
      </c>
      <c r="BC1611" s="11" t="str">
        <f t="shared" si="718"/>
        <v>No</v>
      </c>
    </row>
    <row r="1612" spans="1:55" x14ac:dyDescent="0.3">
      <c r="A1612" s="11" t="s">
        <v>700</v>
      </c>
      <c r="B1612" s="11" t="s">
        <v>1893</v>
      </c>
      <c r="C1612" s="11" t="s">
        <v>563</v>
      </c>
      <c r="D1612" s="11" t="s">
        <v>1794</v>
      </c>
      <c r="E1612" s="38" t="s">
        <v>2903</v>
      </c>
      <c r="F1612" s="11">
        <v>6</v>
      </c>
      <c r="G1612" s="40" t="s">
        <v>218</v>
      </c>
      <c r="H1612" s="11" t="str">
        <f t="shared" si="700"/>
        <v>Regular</v>
      </c>
      <c r="I1612" s="11" t="str">
        <f t="shared" si="692"/>
        <v>INDIA</v>
      </c>
      <c r="J1612" s="11" t="str">
        <f>IF(ISERROR(VLOOKUP(C1612,'WI Vs ASM'!$B$2:$E$1000,4,0)),0,(VLOOKUP(C1612,'WI Vs ASM'!$B$2:$E$1000,4,0)))</f>
        <v>Offshore</v>
      </c>
      <c r="K1612" s="11" t="str">
        <f>IF(ISERROR(VLOOKUP(C1612,'WI Vs ASM'!$B$2:$F$1000,5,0)),0,(VLOOKUP(C1612,'WI Vs ASM'!$B$2:$F$1000,5,0)))</f>
        <v>09-NonBillable</v>
      </c>
      <c r="L1612" s="11" t="str">
        <f>IF(ISERROR(VLOOKUP(C1612,'WI Vs ASM'!$B$2:$D$1000,3,0)),0,(VLOOKUP(C1612,'WI Vs ASM'!$B$2:$D$1000,3,0)))</f>
        <v>93-Mgmt Offshore (OH)</v>
      </c>
      <c r="M1612" s="11" t="str">
        <f>IF(ISERROR(VLOOKUP(C1612,'WI Vs ASM'!$B$2:$I$1000,8,0)),0,(VLOOKUP(C1612,'WI Vs ASM'!$B$2:$I$1000,8,0)))</f>
        <v>Prakash Varadachari</v>
      </c>
      <c r="N1612" s="11" t="str">
        <f>IF(ISERROR(VLOOKUP(C1612,'WI Vs ASM'!$B$2:$G$1000,6,0)),0,(VLOOKUP(C1612,'WI Vs ASM'!$B$2:$G$1000,6,0)))</f>
        <v>Claims</v>
      </c>
      <c r="O1612" s="11" t="str">
        <f>IF(ISERROR(VLOOKUP(C1612,'WI Vs ASM'!$B$2:$H$1000,7,0)),0,(VLOOKUP(C1612,'WI Vs ASM'!$B$2:$H$1000,7,0)))</f>
        <v>Claims</v>
      </c>
      <c r="P1612" s="11" t="str">
        <f t="shared" si="693"/>
        <v>May-17</v>
      </c>
      <c r="Q1612" s="11" t="str">
        <f t="shared" si="694"/>
        <v>Q2</v>
      </c>
      <c r="R1612" s="11" t="str">
        <f>IF(ISERROR(VLOOKUP(C1612,'WI Vs ASM'!$B$2:$J$1000,9,0)),0,(VLOOKUP(C1612,'WI Vs ASM'!$B$2:$J$1000,9,0)))</f>
        <v>Chandraprabha Palaniswamy</v>
      </c>
      <c r="S1612" s="11" t="str">
        <f>IF(ISERROR(VLOOKUP(C1612,'WI Vs ASM'!$B$2:$K$1000,10,0)),0,(VLOOKUP(C1612,'WI Vs ASM'!$B$2:$K$1000,10,0)))</f>
        <v>Dana D. Smith</v>
      </c>
      <c r="T1612" s="11" t="str">
        <f>IF(ISERROR(VLOOKUP(C1612,'WI Vs ASM'!$B$2:$L$1000,11,0)),0,(VLOOKUP(C1612,'WI Vs ASM'!$B$2:$L$1000,11,0)))</f>
        <v>Phillip Mclean</v>
      </c>
      <c r="U1612" s="11" t="e">
        <f t="shared" si="701"/>
        <v>#VALUE!</v>
      </c>
      <c r="V1612" s="11" t="str">
        <f t="shared" si="695"/>
        <v>No</v>
      </c>
      <c r="W1612" s="11" t="str">
        <f t="shared" si="696"/>
        <v>No</v>
      </c>
      <c r="X1612" s="11" t="str">
        <f t="shared" si="697"/>
        <v>No</v>
      </c>
      <c r="Y1612" s="11" t="str">
        <f t="shared" si="698"/>
        <v>No</v>
      </c>
      <c r="Z1612" s="11" t="str">
        <f t="shared" si="699"/>
        <v>No</v>
      </c>
      <c r="AA1612" s="11" t="str">
        <f t="shared" si="702"/>
        <v>No</v>
      </c>
      <c r="AB1612" s="11">
        <f>IF(ISERROR(VLOOKUP(U1612,'ITWR Dump'!$A$2:$Y$5000,24,0)),0,(VLOOKUP('ILC Report'!U1612,'ITWR Dump'!$A$2:$Y$5000,24,0)))</f>
        <v>0</v>
      </c>
      <c r="AC1612" s="11" t="str">
        <f t="shared" si="703"/>
        <v>No</v>
      </c>
      <c r="AD1612" s="11" t="str">
        <f t="shared" si="704"/>
        <v/>
      </c>
      <c r="AE1612" s="11">
        <f>IF(ISERROR(VLOOKUP(U1612,'ITWR Dump'!$A$2:$Y$5000,13,0)),0,(VLOOKUP(U1612,'ITWR Dump'!$A$2:$Y$5000,13,0)))</f>
        <v>0</v>
      </c>
      <c r="AF1612" s="11">
        <f>IF(ISERROR(VLOOKUP(U1612,'ITWR Dump'!$A$2:$Y$5000,11,0)),0,(VLOOKUP(U1612,'ITWR Dump'!$A$2:$Y$5000,11,0)))</f>
        <v>0</v>
      </c>
      <c r="AG1612" s="11">
        <f>IF(ISERROR(VLOOKUP(U1612,'ITWR Dump'!$A$2:$Y$5000,2,0)),0,(VLOOKUP(U1612,'ITWR Dump'!$A$2:$Y$5000,2,0)))</f>
        <v>0</v>
      </c>
      <c r="AH1612" s="11">
        <f>IF(ISERROR(VLOOKUP(U1612,'ITWR Dump'!$A$2:$Y$5000,14,0)),0,(VLOOKUP(U1612,'ITWR Dump'!$A$2:$Y$5000,14,0)))</f>
        <v>0</v>
      </c>
      <c r="AI1612" s="11" t="str">
        <f t="shared" si="705"/>
        <v>93-Mgmt Offshore (OH)</v>
      </c>
      <c r="AJ1612" s="11" t="str">
        <f t="shared" si="706"/>
        <v>Offshore</v>
      </c>
      <c r="AK1612" s="11" t="str">
        <f>IF(ISERROR(VLOOKUP(A1612,'Team Data'!$C$2:$U$213,17,0)),0,(VLOOKUP(A1612,'Team Data'!$C$2:$U$213,17,0)))</f>
        <v>IMS and FN</v>
      </c>
      <c r="AL1612" s="11" t="str">
        <f t="shared" si="707"/>
        <v>2017-04-24</v>
      </c>
      <c r="AM1612" s="11">
        <f>IF(ISERROR(VLOOKUP(U1612,'ITWR Dump'!$A$2:$Y$5000,16,0)),0,(VLOOKUP(U1612,'ITWR Dump'!$A$2:$Y$5000,16,0)))</f>
        <v>0</v>
      </c>
      <c r="AN1612" s="11">
        <f>IF(ISERROR(VLOOKUP(U1612,'ITWR Dump'!$A$2:$Y$5000,18,0)),0,(VLOOKUP(U1612,'ITWR Dump'!$A$2:$Y$5000,18,0)))</f>
        <v>0</v>
      </c>
      <c r="AO1612" s="11">
        <f>IF(ISERROR(VLOOKUP(U1612,'ITWR Dump'!$A$2:$Y$5000,25,0)),0,(VLOOKUP('ILC Report'!U1612,'ITWR Dump'!$A$2:$Y$5000,25,0)))</f>
        <v>0</v>
      </c>
      <c r="AP1612" s="11">
        <f t="shared" si="708"/>
        <v>0</v>
      </c>
      <c r="AQ1612" s="26">
        <f t="shared" si="709"/>
        <v>0</v>
      </c>
      <c r="AR1612" s="26">
        <f t="shared" si="710"/>
        <v>0</v>
      </c>
      <c r="AS1612" s="26">
        <f t="shared" si="711"/>
        <v>0</v>
      </c>
      <c r="AT1612" s="26">
        <f t="shared" si="712"/>
        <v>0</v>
      </c>
      <c r="AU1612" s="26">
        <f t="shared" si="713"/>
        <v>0</v>
      </c>
      <c r="AV1612" s="26">
        <f t="shared" si="714"/>
        <v>0</v>
      </c>
      <c r="AW1612" s="11" t="s">
        <v>653</v>
      </c>
      <c r="AX1612" s="11" t="str">
        <f>VLOOKUP(L1612,Group!$A$2:$B$1000,2,0)</f>
        <v>Maintenance</v>
      </c>
      <c r="AY1612" s="11">
        <f>IF(ISERROR(VLOOKUP(U1612,'ITWR Dump'!$A$2:$Y$5000,15,0)),0,(VLOOKUP('ILC Report'!U1612,'ITWR Dump'!$A$2:$Y$5000,15,0)))</f>
        <v>0</v>
      </c>
      <c r="AZ1612" s="11" t="str">
        <f t="shared" si="715"/>
        <v>No</v>
      </c>
      <c r="BA1612" s="11" t="str">
        <f t="shared" si="716"/>
        <v>BKI</v>
      </c>
      <c r="BB1612" s="11" t="str">
        <f t="shared" si="717"/>
        <v>GM</v>
      </c>
      <c r="BC1612" s="11" t="str">
        <f t="shared" si="718"/>
        <v>No</v>
      </c>
    </row>
    <row r="1613" spans="1:55" x14ac:dyDescent="0.3">
      <c r="A1613" s="11" t="s">
        <v>700</v>
      </c>
      <c r="B1613" s="11" t="s">
        <v>1893</v>
      </c>
      <c r="C1613" s="11" t="s">
        <v>589</v>
      </c>
      <c r="D1613" s="11" t="s">
        <v>1794</v>
      </c>
      <c r="E1613" s="38" t="s">
        <v>2903</v>
      </c>
      <c r="F1613" s="11">
        <v>8</v>
      </c>
      <c r="G1613" s="40" t="s">
        <v>218</v>
      </c>
      <c r="H1613" s="11" t="str">
        <f t="shared" si="700"/>
        <v>Regular</v>
      </c>
      <c r="I1613" s="11" t="str">
        <f t="shared" si="692"/>
        <v>INDIA</v>
      </c>
      <c r="J1613" s="11" t="str">
        <f>IF(ISERROR(VLOOKUP(C1613,'WI Vs ASM'!$B$2:$E$1000,4,0)),0,(VLOOKUP(C1613,'WI Vs ASM'!$B$2:$E$1000,4,0)))</f>
        <v>Offshore</v>
      </c>
      <c r="K1613" s="11" t="str">
        <f>IF(ISERROR(VLOOKUP(C1613,'WI Vs ASM'!$B$2:$F$1000,5,0)),0,(VLOOKUP(C1613,'WI Vs ASM'!$B$2:$F$1000,5,0)))</f>
        <v>01-Fixed Price</v>
      </c>
      <c r="L1613" s="11" t="str">
        <f>IF(ISERROR(VLOOKUP(C1613,'WI Vs ASM'!$B$2:$D$1000,3,0)),0,(VLOOKUP(C1613,'WI Vs ASM'!$B$2:$D$1000,3,0)))</f>
        <v>93-Mgmt Offshore (OH)</v>
      </c>
      <c r="M1613" s="11" t="str">
        <f>IF(ISERROR(VLOOKUP(C1613,'WI Vs ASM'!$B$2:$I$1000,8,0)),0,(VLOOKUP(C1613,'WI Vs ASM'!$B$2:$I$1000,8,0)))</f>
        <v>Aneez Ak Rehman</v>
      </c>
      <c r="N1613" s="11" t="str">
        <f>IF(ISERROR(VLOOKUP(C1613,'WI Vs ASM'!$B$2:$G$1000,6,0)),0,(VLOOKUP(C1613,'WI Vs ASM'!$B$2:$G$1000,6,0)))</f>
        <v>FileNet</v>
      </c>
      <c r="O1613" s="11" t="str">
        <f>IF(ISERROR(VLOOKUP(C1613,'WI Vs ASM'!$B$2:$H$1000,7,0)),0,(VLOOKUP(C1613,'WI Vs ASM'!$B$2:$H$1000,7,0)))</f>
        <v>FileNet</v>
      </c>
      <c r="P1613" s="11" t="str">
        <f t="shared" si="693"/>
        <v>May-17</v>
      </c>
      <c r="Q1613" s="11" t="str">
        <f t="shared" si="694"/>
        <v>Q2</v>
      </c>
      <c r="R1613" s="11" t="str">
        <f>IF(ISERROR(VLOOKUP(C1613,'WI Vs ASM'!$B$2:$J$1000,9,0)),0,(VLOOKUP(C1613,'WI Vs ASM'!$B$2:$J$1000,9,0)))</f>
        <v>Chandraprabha Palaniswamy</v>
      </c>
      <c r="S1613" s="11" t="str">
        <f>IF(ISERROR(VLOOKUP(C1613,'WI Vs ASM'!$B$2:$K$1000,10,0)),0,(VLOOKUP(C1613,'WI Vs ASM'!$B$2:$K$1000,10,0)))</f>
        <v>Vasudevan Srinivasan</v>
      </c>
      <c r="T1613" s="11" t="str">
        <f>IF(ISERROR(VLOOKUP(C1613,'WI Vs ASM'!$B$2:$L$1000,11,0)),0,(VLOOKUP(C1613,'WI Vs ASM'!$B$2:$L$1000,11,0)))</f>
        <v>Noha Salama</v>
      </c>
      <c r="U1613" s="11" t="e">
        <f t="shared" si="701"/>
        <v>#VALUE!</v>
      </c>
      <c r="V1613" s="11" t="str">
        <f t="shared" si="695"/>
        <v>No</v>
      </c>
      <c r="W1613" s="11" t="str">
        <f t="shared" si="696"/>
        <v>Yes</v>
      </c>
      <c r="X1613" s="11" t="str">
        <f t="shared" si="697"/>
        <v>No</v>
      </c>
      <c r="Y1613" s="11" t="str">
        <f t="shared" si="698"/>
        <v>No</v>
      </c>
      <c r="Z1613" s="11" t="str">
        <f t="shared" si="699"/>
        <v>No</v>
      </c>
      <c r="AA1613" s="11" t="str">
        <f t="shared" si="702"/>
        <v>No</v>
      </c>
      <c r="AB1613" s="11">
        <f>IF(ISERROR(VLOOKUP(U1613,'ITWR Dump'!$A$2:$Y$5000,24,0)),0,(VLOOKUP('ILC Report'!U1613,'ITWR Dump'!$A$2:$Y$5000,24,0)))</f>
        <v>0</v>
      </c>
      <c r="AC1613" s="11" t="str">
        <f t="shared" si="703"/>
        <v>No</v>
      </c>
      <c r="AD1613" s="11" t="str">
        <f t="shared" si="704"/>
        <v/>
      </c>
      <c r="AE1613" s="11">
        <f>IF(ISERROR(VLOOKUP(U1613,'ITWR Dump'!$A$2:$Y$5000,13,0)),0,(VLOOKUP(U1613,'ITWR Dump'!$A$2:$Y$5000,13,0)))</f>
        <v>0</v>
      </c>
      <c r="AF1613" s="11">
        <f>IF(ISERROR(VLOOKUP(U1613,'ITWR Dump'!$A$2:$Y$5000,11,0)),0,(VLOOKUP(U1613,'ITWR Dump'!$A$2:$Y$5000,11,0)))</f>
        <v>0</v>
      </c>
      <c r="AG1613" s="11">
        <f>IF(ISERROR(VLOOKUP(U1613,'ITWR Dump'!$A$2:$Y$5000,2,0)),0,(VLOOKUP(U1613,'ITWR Dump'!$A$2:$Y$5000,2,0)))</f>
        <v>0</v>
      </c>
      <c r="AH1613" s="11">
        <f>IF(ISERROR(VLOOKUP(U1613,'ITWR Dump'!$A$2:$Y$5000,14,0)),0,(VLOOKUP(U1613,'ITWR Dump'!$A$2:$Y$5000,14,0)))</f>
        <v>0</v>
      </c>
      <c r="AI1613" s="11" t="str">
        <f t="shared" si="705"/>
        <v>93-Mgmt Offshore (OH)</v>
      </c>
      <c r="AJ1613" s="11" t="str">
        <f t="shared" si="706"/>
        <v>Offshore</v>
      </c>
      <c r="AK1613" s="11" t="str">
        <f>IF(ISERROR(VLOOKUP(A1613,'Team Data'!$C$2:$U$213,17,0)),0,(VLOOKUP(A1613,'Team Data'!$C$2:$U$213,17,0)))</f>
        <v>IMS and FN</v>
      </c>
      <c r="AL1613" s="11" t="str">
        <f t="shared" si="707"/>
        <v>2017-04-24</v>
      </c>
      <c r="AM1613" s="11">
        <f>IF(ISERROR(VLOOKUP(U1613,'ITWR Dump'!$A$2:$Y$5000,16,0)),0,(VLOOKUP(U1613,'ITWR Dump'!$A$2:$Y$5000,16,0)))</f>
        <v>0</v>
      </c>
      <c r="AN1613" s="11">
        <f>IF(ISERROR(VLOOKUP(U1613,'ITWR Dump'!$A$2:$Y$5000,18,0)),0,(VLOOKUP(U1613,'ITWR Dump'!$A$2:$Y$5000,18,0)))</f>
        <v>0</v>
      </c>
      <c r="AO1613" s="11">
        <f>IF(ISERROR(VLOOKUP(U1613,'ITWR Dump'!$A$2:$Y$5000,25,0)),0,(VLOOKUP('ILC Report'!U1613,'ITWR Dump'!$A$2:$Y$5000,25,0)))</f>
        <v>0</v>
      </c>
      <c r="AP1613" s="11">
        <f t="shared" si="708"/>
        <v>0</v>
      </c>
      <c r="AQ1613" s="26">
        <f t="shared" si="709"/>
        <v>0</v>
      </c>
      <c r="AR1613" s="26">
        <f t="shared" si="710"/>
        <v>0</v>
      </c>
      <c r="AS1613" s="26">
        <f t="shared" si="711"/>
        <v>0</v>
      </c>
      <c r="AT1613" s="26">
        <f t="shared" si="712"/>
        <v>0</v>
      </c>
      <c r="AU1613" s="26">
        <f t="shared" si="713"/>
        <v>0</v>
      </c>
      <c r="AV1613" s="26">
        <f t="shared" si="714"/>
        <v>0</v>
      </c>
      <c r="AW1613" s="11" t="s">
        <v>653</v>
      </c>
      <c r="AX1613" s="11" t="str">
        <f>VLOOKUP(L1613,Group!$A$2:$B$1000,2,0)</f>
        <v>Maintenance</v>
      </c>
      <c r="AY1613" s="11">
        <f>IF(ISERROR(VLOOKUP(U1613,'ITWR Dump'!$A$2:$Y$5000,15,0)),0,(VLOOKUP('ILC Report'!U1613,'ITWR Dump'!$A$2:$Y$5000,15,0)))</f>
        <v>0</v>
      </c>
      <c r="AZ1613" s="11" t="str">
        <f t="shared" si="715"/>
        <v>No</v>
      </c>
      <c r="BA1613" s="11" t="str">
        <f t="shared" si="716"/>
        <v>BKI</v>
      </c>
      <c r="BB1613" s="11" t="str">
        <f t="shared" si="717"/>
        <v>GM</v>
      </c>
      <c r="BC1613" s="11" t="str">
        <f t="shared" si="718"/>
        <v>No</v>
      </c>
    </row>
    <row r="1614" spans="1:55" x14ac:dyDescent="0.3">
      <c r="A1614" s="11" t="s">
        <v>700</v>
      </c>
      <c r="B1614" s="11" t="s">
        <v>1893</v>
      </c>
      <c r="C1614" s="11" t="s">
        <v>556</v>
      </c>
      <c r="D1614" s="11" t="s">
        <v>1794</v>
      </c>
      <c r="E1614" s="38" t="s">
        <v>2904</v>
      </c>
      <c r="F1614" s="11">
        <v>8</v>
      </c>
      <c r="G1614" s="40" t="s">
        <v>218</v>
      </c>
      <c r="H1614" s="11" t="str">
        <f t="shared" si="700"/>
        <v>Regular</v>
      </c>
      <c r="I1614" s="11" t="str">
        <f t="shared" si="692"/>
        <v>INDIA</v>
      </c>
      <c r="J1614" s="11" t="str">
        <f>IF(ISERROR(VLOOKUP(C1614,'WI Vs ASM'!$B$2:$E$1000,4,0)),0,(VLOOKUP(C1614,'WI Vs ASM'!$B$2:$E$1000,4,0)))</f>
        <v>Offshore</v>
      </c>
      <c r="K1614" s="11" t="str">
        <f>IF(ISERROR(VLOOKUP(C1614,'WI Vs ASM'!$B$2:$F$1000,5,0)),0,(VLOOKUP(C1614,'WI Vs ASM'!$B$2:$F$1000,5,0)))</f>
        <v>09-NonBillable</v>
      </c>
      <c r="L1614" s="11" t="str">
        <f>IF(ISERROR(VLOOKUP(C1614,'WI Vs ASM'!$B$2:$D$1000,3,0)),0,(VLOOKUP(C1614,'WI Vs ASM'!$B$2:$D$1000,3,0)))</f>
        <v>93-Mgmt Offshore (OH)</v>
      </c>
      <c r="M1614" s="11" t="str">
        <f>IF(ISERROR(VLOOKUP(C1614,'WI Vs ASM'!$B$2:$I$1000,8,0)),0,(VLOOKUP(C1614,'WI Vs ASM'!$B$2:$I$1000,8,0)))</f>
        <v>Prasad P Naik</v>
      </c>
      <c r="N1614" s="11" t="str">
        <f>IF(ISERROR(VLOOKUP(C1614,'WI Vs ASM'!$B$2:$G$1000,6,0)),0,(VLOOKUP(C1614,'WI Vs ASM'!$B$2:$G$1000,6,0)))</f>
        <v>CIS</v>
      </c>
      <c r="O1614" s="11" t="str">
        <f>IF(ISERROR(VLOOKUP(C1614,'WI Vs ASM'!$B$2:$H$1000,7,0)),0,(VLOOKUP(C1614,'WI Vs ASM'!$B$2:$H$1000,7,0)))</f>
        <v>CIS</v>
      </c>
      <c r="P1614" s="11" t="str">
        <f t="shared" si="693"/>
        <v>May-17</v>
      </c>
      <c r="Q1614" s="11" t="str">
        <f t="shared" si="694"/>
        <v>Q2</v>
      </c>
      <c r="R1614" s="11" t="str">
        <f>IF(ISERROR(VLOOKUP(C1614,'WI Vs ASM'!$B$2:$J$1000,9,0)),0,(VLOOKUP(C1614,'WI Vs ASM'!$B$2:$J$1000,9,0)))</f>
        <v>Chandraprabha Palaniswamy</v>
      </c>
      <c r="S1614" s="11" t="str">
        <f>IF(ISERROR(VLOOKUP(C1614,'WI Vs ASM'!$B$2:$K$1000,10,0)),0,(VLOOKUP(C1614,'WI Vs ASM'!$B$2:$K$1000,10,0)))</f>
        <v>Saju Bhaskaran</v>
      </c>
      <c r="T1614" s="11" t="str">
        <f>IF(ISERROR(VLOOKUP(C1614,'WI Vs ASM'!$B$2:$L$1000,11,0)),0,(VLOOKUP(C1614,'WI Vs ASM'!$B$2:$L$1000,11,0)))</f>
        <v>Sreekala Balasubramanian</v>
      </c>
      <c r="U1614" s="11" t="e">
        <f t="shared" si="701"/>
        <v>#VALUE!</v>
      </c>
      <c r="V1614" s="11" t="str">
        <f t="shared" si="695"/>
        <v>No</v>
      </c>
      <c r="W1614" s="11" t="str">
        <f t="shared" si="696"/>
        <v>No</v>
      </c>
      <c r="X1614" s="11" t="str">
        <f t="shared" si="697"/>
        <v>No</v>
      </c>
      <c r="Y1614" s="11" t="str">
        <f t="shared" si="698"/>
        <v>No</v>
      </c>
      <c r="Z1614" s="11" t="str">
        <f t="shared" si="699"/>
        <v>No</v>
      </c>
      <c r="AA1614" s="11" t="str">
        <f t="shared" si="702"/>
        <v>No</v>
      </c>
      <c r="AB1614" s="11">
        <f>IF(ISERROR(VLOOKUP(U1614,'ITWR Dump'!$A$2:$Y$5000,24,0)),0,(VLOOKUP('ILC Report'!U1614,'ITWR Dump'!$A$2:$Y$5000,24,0)))</f>
        <v>0</v>
      </c>
      <c r="AC1614" s="11" t="str">
        <f t="shared" si="703"/>
        <v>No</v>
      </c>
      <c r="AD1614" s="11" t="str">
        <f t="shared" si="704"/>
        <v/>
      </c>
      <c r="AE1614" s="11">
        <f>IF(ISERROR(VLOOKUP(U1614,'ITWR Dump'!$A$2:$Y$5000,13,0)),0,(VLOOKUP(U1614,'ITWR Dump'!$A$2:$Y$5000,13,0)))</f>
        <v>0</v>
      </c>
      <c r="AF1614" s="11">
        <f>IF(ISERROR(VLOOKUP(U1614,'ITWR Dump'!$A$2:$Y$5000,11,0)),0,(VLOOKUP(U1614,'ITWR Dump'!$A$2:$Y$5000,11,0)))</f>
        <v>0</v>
      </c>
      <c r="AG1614" s="11">
        <f>IF(ISERROR(VLOOKUP(U1614,'ITWR Dump'!$A$2:$Y$5000,2,0)),0,(VLOOKUP(U1614,'ITWR Dump'!$A$2:$Y$5000,2,0)))</f>
        <v>0</v>
      </c>
      <c r="AH1614" s="11">
        <f>IF(ISERROR(VLOOKUP(U1614,'ITWR Dump'!$A$2:$Y$5000,14,0)),0,(VLOOKUP(U1614,'ITWR Dump'!$A$2:$Y$5000,14,0)))</f>
        <v>0</v>
      </c>
      <c r="AI1614" s="11" t="str">
        <f t="shared" si="705"/>
        <v>93-Mgmt Offshore (OH)</v>
      </c>
      <c r="AJ1614" s="11" t="str">
        <f t="shared" si="706"/>
        <v>Offshore</v>
      </c>
      <c r="AK1614" s="11" t="str">
        <f>IF(ISERROR(VLOOKUP(A1614,'Team Data'!$C$2:$U$213,17,0)),0,(VLOOKUP(A1614,'Team Data'!$C$2:$U$213,17,0)))</f>
        <v>IMS and FN</v>
      </c>
      <c r="AL1614" s="11" t="str">
        <f t="shared" si="707"/>
        <v>2017-04-24</v>
      </c>
      <c r="AM1614" s="11">
        <f>IF(ISERROR(VLOOKUP(U1614,'ITWR Dump'!$A$2:$Y$5000,16,0)),0,(VLOOKUP(U1614,'ITWR Dump'!$A$2:$Y$5000,16,0)))</f>
        <v>0</v>
      </c>
      <c r="AN1614" s="11">
        <f>IF(ISERROR(VLOOKUP(U1614,'ITWR Dump'!$A$2:$Y$5000,18,0)),0,(VLOOKUP(U1614,'ITWR Dump'!$A$2:$Y$5000,18,0)))</f>
        <v>0</v>
      </c>
      <c r="AO1614" s="11">
        <f>IF(ISERROR(VLOOKUP(U1614,'ITWR Dump'!$A$2:$Y$5000,25,0)),0,(VLOOKUP('ILC Report'!U1614,'ITWR Dump'!$A$2:$Y$5000,25,0)))</f>
        <v>0</v>
      </c>
      <c r="AP1614" s="11">
        <f t="shared" si="708"/>
        <v>0</v>
      </c>
      <c r="AQ1614" s="26">
        <f t="shared" si="709"/>
        <v>0</v>
      </c>
      <c r="AR1614" s="26">
        <f t="shared" si="710"/>
        <v>0</v>
      </c>
      <c r="AS1614" s="26">
        <f t="shared" si="711"/>
        <v>0</v>
      </c>
      <c r="AT1614" s="26">
        <f t="shared" si="712"/>
        <v>0</v>
      </c>
      <c r="AU1614" s="26">
        <f t="shared" si="713"/>
        <v>0</v>
      </c>
      <c r="AV1614" s="26">
        <f t="shared" si="714"/>
        <v>0</v>
      </c>
      <c r="AW1614" s="11" t="s">
        <v>653</v>
      </c>
      <c r="AX1614" s="11" t="str">
        <f>VLOOKUP(L1614,Group!$A$2:$B$1000,2,0)</f>
        <v>Maintenance</v>
      </c>
      <c r="AY1614" s="11">
        <f>IF(ISERROR(VLOOKUP(U1614,'ITWR Dump'!$A$2:$Y$5000,15,0)),0,(VLOOKUP('ILC Report'!U1614,'ITWR Dump'!$A$2:$Y$5000,15,0)))</f>
        <v>0</v>
      </c>
      <c r="AZ1614" s="11" t="str">
        <f t="shared" si="715"/>
        <v>No</v>
      </c>
      <c r="BA1614" s="11" t="str">
        <f t="shared" si="716"/>
        <v>BKI</v>
      </c>
      <c r="BB1614" s="11" t="str">
        <f t="shared" si="717"/>
        <v>GM</v>
      </c>
      <c r="BC1614" s="11" t="str">
        <f t="shared" si="718"/>
        <v>No</v>
      </c>
    </row>
    <row r="1615" spans="1:55" x14ac:dyDescent="0.3">
      <c r="A1615" s="11" t="s">
        <v>700</v>
      </c>
      <c r="B1615" s="11" t="s">
        <v>1893</v>
      </c>
      <c r="C1615" s="11" t="s">
        <v>563</v>
      </c>
      <c r="D1615" s="11" t="s">
        <v>1794</v>
      </c>
      <c r="E1615" s="38" t="s">
        <v>2904</v>
      </c>
      <c r="F1615" s="11">
        <v>12</v>
      </c>
      <c r="G1615" s="40" t="s">
        <v>218</v>
      </c>
      <c r="H1615" s="11" t="str">
        <f t="shared" si="700"/>
        <v>Regular</v>
      </c>
      <c r="I1615" s="11" t="str">
        <f t="shared" si="692"/>
        <v>INDIA</v>
      </c>
      <c r="J1615" s="11" t="str">
        <f>IF(ISERROR(VLOOKUP(C1615,'WI Vs ASM'!$B$2:$E$1000,4,0)),0,(VLOOKUP(C1615,'WI Vs ASM'!$B$2:$E$1000,4,0)))</f>
        <v>Offshore</v>
      </c>
      <c r="K1615" s="11" t="str">
        <f>IF(ISERROR(VLOOKUP(C1615,'WI Vs ASM'!$B$2:$F$1000,5,0)),0,(VLOOKUP(C1615,'WI Vs ASM'!$B$2:$F$1000,5,0)))</f>
        <v>09-NonBillable</v>
      </c>
      <c r="L1615" s="11" t="str">
        <f>IF(ISERROR(VLOOKUP(C1615,'WI Vs ASM'!$B$2:$D$1000,3,0)),0,(VLOOKUP(C1615,'WI Vs ASM'!$B$2:$D$1000,3,0)))</f>
        <v>93-Mgmt Offshore (OH)</v>
      </c>
      <c r="M1615" s="11" t="str">
        <f>IF(ISERROR(VLOOKUP(C1615,'WI Vs ASM'!$B$2:$I$1000,8,0)),0,(VLOOKUP(C1615,'WI Vs ASM'!$B$2:$I$1000,8,0)))</f>
        <v>Prakash Varadachari</v>
      </c>
      <c r="N1615" s="11" t="str">
        <f>IF(ISERROR(VLOOKUP(C1615,'WI Vs ASM'!$B$2:$G$1000,6,0)),0,(VLOOKUP(C1615,'WI Vs ASM'!$B$2:$G$1000,6,0)))</f>
        <v>Claims</v>
      </c>
      <c r="O1615" s="11" t="str">
        <f>IF(ISERROR(VLOOKUP(C1615,'WI Vs ASM'!$B$2:$H$1000,7,0)),0,(VLOOKUP(C1615,'WI Vs ASM'!$B$2:$H$1000,7,0)))</f>
        <v>Claims</v>
      </c>
      <c r="P1615" s="11" t="str">
        <f t="shared" si="693"/>
        <v>May-17</v>
      </c>
      <c r="Q1615" s="11" t="str">
        <f t="shared" si="694"/>
        <v>Q2</v>
      </c>
      <c r="R1615" s="11" t="str">
        <f>IF(ISERROR(VLOOKUP(C1615,'WI Vs ASM'!$B$2:$J$1000,9,0)),0,(VLOOKUP(C1615,'WI Vs ASM'!$B$2:$J$1000,9,0)))</f>
        <v>Chandraprabha Palaniswamy</v>
      </c>
      <c r="S1615" s="11" t="str">
        <f>IF(ISERROR(VLOOKUP(C1615,'WI Vs ASM'!$B$2:$K$1000,10,0)),0,(VLOOKUP(C1615,'WI Vs ASM'!$B$2:$K$1000,10,0)))</f>
        <v>Dana D. Smith</v>
      </c>
      <c r="T1615" s="11" t="str">
        <f>IF(ISERROR(VLOOKUP(C1615,'WI Vs ASM'!$B$2:$L$1000,11,0)),0,(VLOOKUP(C1615,'WI Vs ASM'!$B$2:$L$1000,11,0)))</f>
        <v>Phillip Mclean</v>
      </c>
      <c r="U1615" s="11" t="e">
        <f t="shared" si="701"/>
        <v>#VALUE!</v>
      </c>
      <c r="V1615" s="11" t="str">
        <f t="shared" si="695"/>
        <v>No</v>
      </c>
      <c r="W1615" s="11" t="str">
        <f t="shared" si="696"/>
        <v>No</v>
      </c>
      <c r="X1615" s="11" t="str">
        <f t="shared" si="697"/>
        <v>No</v>
      </c>
      <c r="Y1615" s="11" t="str">
        <f t="shared" si="698"/>
        <v>No</v>
      </c>
      <c r="Z1615" s="11" t="str">
        <f t="shared" si="699"/>
        <v>No</v>
      </c>
      <c r="AA1615" s="11" t="str">
        <f t="shared" si="702"/>
        <v>No</v>
      </c>
      <c r="AB1615" s="11">
        <f>IF(ISERROR(VLOOKUP(U1615,'ITWR Dump'!$A$2:$Y$5000,24,0)),0,(VLOOKUP('ILC Report'!U1615,'ITWR Dump'!$A$2:$Y$5000,24,0)))</f>
        <v>0</v>
      </c>
      <c r="AC1615" s="11" t="str">
        <f t="shared" si="703"/>
        <v>No</v>
      </c>
      <c r="AD1615" s="11" t="str">
        <f t="shared" si="704"/>
        <v/>
      </c>
      <c r="AE1615" s="11">
        <f>IF(ISERROR(VLOOKUP(U1615,'ITWR Dump'!$A$2:$Y$5000,13,0)),0,(VLOOKUP(U1615,'ITWR Dump'!$A$2:$Y$5000,13,0)))</f>
        <v>0</v>
      </c>
      <c r="AF1615" s="11">
        <f>IF(ISERROR(VLOOKUP(U1615,'ITWR Dump'!$A$2:$Y$5000,11,0)),0,(VLOOKUP(U1615,'ITWR Dump'!$A$2:$Y$5000,11,0)))</f>
        <v>0</v>
      </c>
      <c r="AG1615" s="11">
        <f>IF(ISERROR(VLOOKUP(U1615,'ITWR Dump'!$A$2:$Y$5000,2,0)),0,(VLOOKUP(U1615,'ITWR Dump'!$A$2:$Y$5000,2,0)))</f>
        <v>0</v>
      </c>
      <c r="AH1615" s="11">
        <f>IF(ISERROR(VLOOKUP(U1615,'ITWR Dump'!$A$2:$Y$5000,14,0)),0,(VLOOKUP(U1615,'ITWR Dump'!$A$2:$Y$5000,14,0)))</f>
        <v>0</v>
      </c>
      <c r="AI1615" s="11" t="str">
        <f t="shared" si="705"/>
        <v>93-Mgmt Offshore (OH)</v>
      </c>
      <c r="AJ1615" s="11" t="str">
        <f t="shared" si="706"/>
        <v>Offshore</v>
      </c>
      <c r="AK1615" s="11" t="str">
        <f>IF(ISERROR(VLOOKUP(A1615,'Team Data'!$C$2:$U$213,17,0)),0,(VLOOKUP(A1615,'Team Data'!$C$2:$U$213,17,0)))</f>
        <v>IMS and FN</v>
      </c>
      <c r="AL1615" s="11" t="str">
        <f t="shared" si="707"/>
        <v>2017-04-24</v>
      </c>
      <c r="AM1615" s="11">
        <f>IF(ISERROR(VLOOKUP(U1615,'ITWR Dump'!$A$2:$Y$5000,16,0)),0,(VLOOKUP(U1615,'ITWR Dump'!$A$2:$Y$5000,16,0)))</f>
        <v>0</v>
      </c>
      <c r="AN1615" s="11">
        <f>IF(ISERROR(VLOOKUP(U1615,'ITWR Dump'!$A$2:$Y$5000,18,0)),0,(VLOOKUP(U1615,'ITWR Dump'!$A$2:$Y$5000,18,0)))</f>
        <v>0</v>
      </c>
      <c r="AO1615" s="11">
        <f>IF(ISERROR(VLOOKUP(U1615,'ITWR Dump'!$A$2:$Y$5000,25,0)),0,(VLOOKUP('ILC Report'!U1615,'ITWR Dump'!$A$2:$Y$5000,25,0)))</f>
        <v>0</v>
      </c>
      <c r="AP1615" s="11">
        <f t="shared" si="708"/>
        <v>0</v>
      </c>
      <c r="AQ1615" s="26">
        <f t="shared" si="709"/>
        <v>0</v>
      </c>
      <c r="AR1615" s="26">
        <f t="shared" si="710"/>
        <v>0</v>
      </c>
      <c r="AS1615" s="26">
        <f t="shared" si="711"/>
        <v>0</v>
      </c>
      <c r="AT1615" s="26">
        <f t="shared" si="712"/>
        <v>0</v>
      </c>
      <c r="AU1615" s="26">
        <f t="shared" si="713"/>
        <v>0</v>
      </c>
      <c r="AV1615" s="26">
        <f t="shared" si="714"/>
        <v>0</v>
      </c>
      <c r="AW1615" s="11" t="s">
        <v>653</v>
      </c>
      <c r="AX1615" s="11" t="str">
        <f>VLOOKUP(L1615,Group!$A$2:$B$1000,2,0)</f>
        <v>Maintenance</v>
      </c>
      <c r="AY1615" s="11">
        <f>IF(ISERROR(VLOOKUP(U1615,'ITWR Dump'!$A$2:$Y$5000,15,0)),0,(VLOOKUP('ILC Report'!U1615,'ITWR Dump'!$A$2:$Y$5000,15,0)))</f>
        <v>0</v>
      </c>
      <c r="AZ1615" s="11" t="str">
        <f t="shared" si="715"/>
        <v>No</v>
      </c>
      <c r="BA1615" s="11" t="str">
        <f t="shared" si="716"/>
        <v>BKI</v>
      </c>
      <c r="BB1615" s="11" t="str">
        <f t="shared" si="717"/>
        <v>GM</v>
      </c>
      <c r="BC1615" s="11" t="str">
        <f t="shared" si="718"/>
        <v>No</v>
      </c>
    </row>
    <row r="1616" spans="1:55" x14ac:dyDescent="0.3">
      <c r="A1616" s="11" t="s">
        <v>700</v>
      </c>
      <c r="B1616" s="11" t="s">
        <v>1893</v>
      </c>
      <c r="C1616" s="11" t="s">
        <v>589</v>
      </c>
      <c r="D1616" s="11" t="s">
        <v>1794</v>
      </c>
      <c r="E1616" s="38" t="s">
        <v>2904</v>
      </c>
      <c r="F1616" s="11">
        <v>16</v>
      </c>
      <c r="G1616" s="40" t="s">
        <v>218</v>
      </c>
      <c r="H1616" s="11" t="str">
        <f t="shared" si="700"/>
        <v>Regular</v>
      </c>
      <c r="I1616" s="11" t="str">
        <f t="shared" si="692"/>
        <v>INDIA</v>
      </c>
      <c r="J1616" s="11" t="str">
        <f>IF(ISERROR(VLOOKUP(C1616,'WI Vs ASM'!$B$2:$E$1000,4,0)),0,(VLOOKUP(C1616,'WI Vs ASM'!$B$2:$E$1000,4,0)))</f>
        <v>Offshore</v>
      </c>
      <c r="K1616" s="11" t="str">
        <f>IF(ISERROR(VLOOKUP(C1616,'WI Vs ASM'!$B$2:$F$1000,5,0)),0,(VLOOKUP(C1616,'WI Vs ASM'!$B$2:$F$1000,5,0)))</f>
        <v>01-Fixed Price</v>
      </c>
      <c r="L1616" s="11" t="str">
        <f>IF(ISERROR(VLOOKUP(C1616,'WI Vs ASM'!$B$2:$D$1000,3,0)),0,(VLOOKUP(C1616,'WI Vs ASM'!$B$2:$D$1000,3,0)))</f>
        <v>93-Mgmt Offshore (OH)</v>
      </c>
      <c r="M1616" s="11" t="str">
        <f>IF(ISERROR(VLOOKUP(C1616,'WI Vs ASM'!$B$2:$I$1000,8,0)),0,(VLOOKUP(C1616,'WI Vs ASM'!$B$2:$I$1000,8,0)))</f>
        <v>Aneez Ak Rehman</v>
      </c>
      <c r="N1616" s="11" t="str">
        <f>IF(ISERROR(VLOOKUP(C1616,'WI Vs ASM'!$B$2:$G$1000,6,0)),0,(VLOOKUP(C1616,'WI Vs ASM'!$B$2:$G$1000,6,0)))</f>
        <v>FileNet</v>
      </c>
      <c r="O1616" s="11" t="str">
        <f>IF(ISERROR(VLOOKUP(C1616,'WI Vs ASM'!$B$2:$H$1000,7,0)),0,(VLOOKUP(C1616,'WI Vs ASM'!$B$2:$H$1000,7,0)))</f>
        <v>FileNet</v>
      </c>
      <c r="P1616" s="11" t="str">
        <f t="shared" si="693"/>
        <v>May-17</v>
      </c>
      <c r="Q1616" s="11" t="str">
        <f t="shared" si="694"/>
        <v>Q2</v>
      </c>
      <c r="R1616" s="11" t="str">
        <f>IF(ISERROR(VLOOKUP(C1616,'WI Vs ASM'!$B$2:$J$1000,9,0)),0,(VLOOKUP(C1616,'WI Vs ASM'!$B$2:$J$1000,9,0)))</f>
        <v>Chandraprabha Palaniswamy</v>
      </c>
      <c r="S1616" s="11" t="str">
        <f>IF(ISERROR(VLOOKUP(C1616,'WI Vs ASM'!$B$2:$K$1000,10,0)),0,(VLOOKUP(C1616,'WI Vs ASM'!$B$2:$K$1000,10,0)))</f>
        <v>Vasudevan Srinivasan</v>
      </c>
      <c r="T1616" s="11" t="str">
        <f>IF(ISERROR(VLOOKUP(C1616,'WI Vs ASM'!$B$2:$L$1000,11,0)),0,(VLOOKUP(C1616,'WI Vs ASM'!$B$2:$L$1000,11,0)))</f>
        <v>Noha Salama</v>
      </c>
      <c r="U1616" s="11" t="e">
        <f t="shared" si="701"/>
        <v>#VALUE!</v>
      </c>
      <c r="V1616" s="11" t="str">
        <f t="shared" si="695"/>
        <v>No</v>
      </c>
      <c r="W1616" s="11" t="str">
        <f t="shared" si="696"/>
        <v>Yes</v>
      </c>
      <c r="X1616" s="11" t="str">
        <f t="shared" si="697"/>
        <v>No</v>
      </c>
      <c r="Y1616" s="11" t="str">
        <f t="shared" si="698"/>
        <v>No</v>
      </c>
      <c r="Z1616" s="11" t="str">
        <f t="shared" si="699"/>
        <v>No</v>
      </c>
      <c r="AA1616" s="11" t="str">
        <f t="shared" si="702"/>
        <v>No</v>
      </c>
      <c r="AB1616" s="11">
        <f>IF(ISERROR(VLOOKUP(U1616,'ITWR Dump'!$A$2:$Y$5000,24,0)),0,(VLOOKUP('ILC Report'!U1616,'ITWR Dump'!$A$2:$Y$5000,24,0)))</f>
        <v>0</v>
      </c>
      <c r="AC1616" s="11" t="str">
        <f t="shared" si="703"/>
        <v>No</v>
      </c>
      <c r="AD1616" s="11" t="str">
        <f t="shared" si="704"/>
        <v/>
      </c>
      <c r="AE1616" s="11">
        <f>IF(ISERROR(VLOOKUP(U1616,'ITWR Dump'!$A$2:$Y$5000,13,0)),0,(VLOOKUP(U1616,'ITWR Dump'!$A$2:$Y$5000,13,0)))</f>
        <v>0</v>
      </c>
      <c r="AF1616" s="11">
        <f>IF(ISERROR(VLOOKUP(U1616,'ITWR Dump'!$A$2:$Y$5000,11,0)),0,(VLOOKUP(U1616,'ITWR Dump'!$A$2:$Y$5000,11,0)))</f>
        <v>0</v>
      </c>
      <c r="AG1616" s="11">
        <f>IF(ISERROR(VLOOKUP(U1616,'ITWR Dump'!$A$2:$Y$5000,2,0)),0,(VLOOKUP(U1616,'ITWR Dump'!$A$2:$Y$5000,2,0)))</f>
        <v>0</v>
      </c>
      <c r="AH1616" s="11">
        <f>IF(ISERROR(VLOOKUP(U1616,'ITWR Dump'!$A$2:$Y$5000,14,0)),0,(VLOOKUP(U1616,'ITWR Dump'!$A$2:$Y$5000,14,0)))</f>
        <v>0</v>
      </c>
      <c r="AI1616" s="11" t="str">
        <f t="shared" si="705"/>
        <v>93-Mgmt Offshore (OH)</v>
      </c>
      <c r="AJ1616" s="11" t="str">
        <f t="shared" si="706"/>
        <v>Offshore</v>
      </c>
      <c r="AK1616" s="11" t="str">
        <f>IF(ISERROR(VLOOKUP(A1616,'Team Data'!$C$2:$U$213,17,0)),0,(VLOOKUP(A1616,'Team Data'!$C$2:$U$213,17,0)))</f>
        <v>IMS and FN</v>
      </c>
      <c r="AL1616" s="11" t="str">
        <f t="shared" si="707"/>
        <v>2017-04-24</v>
      </c>
      <c r="AM1616" s="11">
        <f>IF(ISERROR(VLOOKUP(U1616,'ITWR Dump'!$A$2:$Y$5000,16,0)),0,(VLOOKUP(U1616,'ITWR Dump'!$A$2:$Y$5000,16,0)))</f>
        <v>0</v>
      </c>
      <c r="AN1616" s="11">
        <f>IF(ISERROR(VLOOKUP(U1616,'ITWR Dump'!$A$2:$Y$5000,18,0)),0,(VLOOKUP(U1616,'ITWR Dump'!$A$2:$Y$5000,18,0)))</f>
        <v>0</v>
      </c>
      <c r="AO1616" s="11">
        <f>IF(ISERROR(VLOOKUP(U1616,'ITWR Dump'!$A$2:$Y$5000,25,0)),0,(VLOOKUP('ILC Report'!U1616,'ITWR Dump'!$A$2:$Y$5000,25,0)))</f>
        <v>0</v>
      </c>
      <c r="AP1616" s="11">
        <f t="shared" si="708"/>
        <v>0</v>
      </c>
      <c r="AQ1616" s="26">
        <f t="shared" si="709"/>
        <v>0</v>
      </c>
      <c r="AR1616" s="26">
        <f t="shared" si="710"/>
        <v>0</v>
      </c>
      <c r="AS1616" s="26">
        <f t="shared" si="711"/>
        <v>0</v>
      </c>
      <c r="AT1616" s="26">
        <f t="shared" si="712"/>
        <v>0</v>
      </c>
      <c r="AU1616" s="26">
        <f t="shared" si="713"/>
        <v>0</v>
      </c>
      <c r="AV1616" s="26">
        <f t="shared" si="714"/>
        <v>0</v>
      </c>
      <c r="AW1616" s="11" t="s">
        <v>653</v>
      </c>
      <c r="AX1616" s="11" t="str">
        <f>VLOOKUP(L1616,Group!$A$2:$B$1000,2,0)</f>
        <v>Maintenance</v>
      </c>
      <c r="AY1616" s="11">
        <f>IF(ISERROR(VLOOKUP(U1616,'ITWR Dump'!$A$2:$Y$5000,15,0)),0,(VLOOKUP('ILC Report'!U1616,'ITWR Dump'!$A$2:$Y$5000,15,0)))</f>
        <v>0</v>
      </c>
      <c r="AZ1616" s="11" t="str">
        <f t="shared" si="715"/>
        <v>No</v>
      </c>
      <c r="BA1616" s="11" t="str">
        <f t="shared" si="716"/>
        <v>BKI</v>
      </c>
      <c r="BB1616" s="11" t="str">
        <f t="shared" si="717"/>
        <v>GM</v>
      </c>
      <c r="BC1616" s="11" t="str">
        <f t="shared" si="718"/>
        <v>No</v>
      </c>
    </row>
    <row r="1617" spans="1:55" x14ac:dyDescent="0.3">
      <c r="A1617" s="11" t="s">
        <v>701</v>
      </c>
      <c r="B1617" s="11" t="s">
        <v>1894</v>
      </c>
      <c r="C1617" s="11" t="s">
        <v>567</v>
      </c>
      <c r="D1617" s="11" t="s">
        <v>2726</v>
      </c>
      <c r="E1617" s="38" t="s">
        <v>652</v>
      </c>
      <c r="F1617" s="11">
        <v>45</v>
      </c>
      <c r="G1617" s="40" t="s">
        <v>218</v>
      </c>
      <c r="H1617" s="11" t="str">
        <f t="shared" si="700"/>
        <v>Regular</v>
      </c>
      <c r="I1617" s="11" t="str">
        <f t="shared" si="692"/>
        <v>INDIA</v>
      </c>
      <c r="J1617" s="11" t="str">
        <f>IF(ISERROR(VLOOKUP(C1617,'WI Vs ASM'!$B$2:$E$1000,4,0)),0,(VLOOKUP(C1617,'WI Vs ASM'!$B$2:$E$1000,4,0)))</f>
        <v>Offshore</v>
      </c>
      <c r="K1617" s="11" t="str">
        <f>IF(ISERROR(VLOOKUP(C1617,'WI Vs ASM'!$B$2:$F$1000,5,0)),0,(VLOOKUP(C1617,'WI Vs ASM'!$B$2:$F$1000,5,0)))</f>
        <v>02-Variable Billable</v>
      </c>
      <c r="L1617" s="11" t="str">
        <f>IF(ISERROR(VLOOKUP(C1617,'WI Vs ASM'!$B$2:$D$1000,3,0)),0,(VLOOKUP(C1617,'WI Vs ASM'!$B$2:$D$1000,3,0)))</f>
        <v>78-Landed BA-SE Offshore</v>
      </c>
      <c r="M1617" s="11" t="str">
        <f>IF(ISERROR(VLOOKUP(C1617,'WI Vs ASM'!$B$2:$I$1000,8,0)),0,(VLOOKUP(C1617,'WI Vs ASM'!$B$2:$I$1000,8,0)))</f>
        <v>Rahul Soman</v>
      </c>
      <c r="N1617" s="11" t="str">
        <f>IF(ISERROR(VLOOKUP(C1617,'WI Vs ASM'!$B$2:$G$1000,6,0)),0,(VLOOKUP(C1617,'WI Vs ASM'!$B$2:$G$1000,6,0)))</f>
        <v>EBI</v>
      </c>
      <c r="O1617" s="11" t="str">
        <f>IF(ISERROR(VLOOKUP(C1617,'WI Vs ASM'!$B$2:$H$1000,7,0)),0,(VLOOKUP(C1617,'WI Vs ASM'!$B$2:$H$1000,7,0)))</f>
        <v>EBI</v>
      </c>
      <c r="P1617" s="11" t="str">
        <f t="shared" si="693"/>
        <v>Apr-17</v>
      </c>
      <c r="Q1617" s="11" t="str">
        <f t="shared" si="694"/>
        <v>Q2</v>
      </c>
      <c r="R1617" s="11" t="str">
        <f>IF(ISERROR(VLOOKUP(C1617,'WI Vs ASM'!$B$2:$J$1000,9,0)),0,(VLOOKUP(C1617,'WI Vs ASM'!$B$2:$J$1000,9,0)))</f>
        <v>Jyothi Pai</v>
      </c>
      <c r="S1617" s="11" t="str">
        <f>IF(ISERROR(VLOOKUP(C1617,'WI Vs ASM'!$B$2:$K$1000,10,0)),0,(VLOOKUP(C1617,'WI Vs ASM'!$B$2:$K$1000,10,0)))</f>
        <v>Kimberly Hale</v>
      </c>
      <c r="T1617" s="11" t="str">
        <f>IF(ISERROR(VLOOKUP(C1617,'WI Vs ASM'!$B$2:$L$1000,11,0)),0,(VLOOKUP(C1617,'WI Vs ASM'!$B$2:$L$1000,11,0)))</f>
        <v>Crystal Romano</v>
      </c>
      <c r="U1617" s="11" t="str">
        <f t="shared" si="701"/>
        <v>WR635095</v>
      </c>
      <c r="V1617" s="11" t="str">
        <f t="shared" si="695"/>
        <v>No</v>
      </c>
      <c r="W1617" s="11" t="str">
        <f t="shared" si="696"/>
        <v>Yes</v>
      </c>
      <c r="X1617" s="11" t="str">
        <f t="shared" si="697"/>
        <v>Yes</v>
      </c>
      <c r="Y1617" s="11" t="str">
        <f t="shared" si="698"/>
        <v>No</v>
      </c>
      <c r="Z1617" s="11" t="str">
        <f t="shared" si="699"/>
        <v>No</v>
      </c>
      <c r="AA1617" s="11" t="str">
        <f t="shared" si="702"/>
        <v>No</v>
      </c>
      <c r="AB1617" s="11">
        <f>IF(ISERROR(VLOOKUP(U1617,'ITWR Dump'!$A$2:$Y$5000,24,0)),0,(VLOOKUP('ILC Report'!U1617,'ITWR Dump'!$A$2:$Y$5000,24,0)))</f>
        <v>0</v>
      </c>
      <c r="AC1617" s="11" t="str">
        <f t="shared" si="703"/>
        <v>Yes</v>
      </c>
      <c r="AD1617" s="11" t="str">
        <f t="shared" si="704"/>
        <v>BASE/Staff Aug</v>
      </c>
      <c r="AE1617" s="11">
        <f>IF(ISERROR(VLOOKUP(U1617,'ITWR Dump'!$A$2:$Y$5000,13,0)),0,(VLOOKUP(U1617,'ITWR Dump'!$A$2:$Y$5000,13,0)))</f>
        <v>0</v>
      </c>
      <c r="AF1617" s="11">
        <f>IF(ISERROR(VLOOKUP(U1617,'ITWR Dump'!$A$2:$Y$5000,11,0)),0,(VLOOKUP(U1617,'ITWR Dump'!$A$2:$Y$5000,11,0)))</f>
        <v>0</v>
      </c>
      <c r="AG1617" s="11">
        <f>IF(ISERROR(VLOOKUP(U1617,'ITWR Dump'!$A$2:$Y$5000,2,0)),0,(VLOOKUP(U1617,'ITWR Dump'!$A$2:$Y$5000,2,0)))</f>
        <v>0</v>
      </c>
      <c r="AH1617" s="11">
        <f>IF(ISERROR(VLOOKUP(U1617,'ITWR Dump'!$A$2:$Y$5000,14,0)),0,(VLOOKUP(U1617,'ITWR Dump'!$A$2:$Y$5000,14,0)))</f>
        <v>0</v>
      </c>
      <c r="AI1617" s="11" t="str">
        <f t="shared" si="705"/>
        <v>78-Landed BA-SE Offshore</v>
      </c>
      <c r="AJ1617" s="11" t="str">
        <f t="shared" si="706"/>
        <v>Offshore</v>
      </c>
      <c r="AK1617" s="11" t="str">
        <f>IF(ISERROR(VLOOKUP(A1617,'Team Data'!$C$2:$U$213,17,0)),0,(VLOOKUP(A1617,'Team Data'!$C$2:$U$213,17,0)))</f>
        <v>BI and RM</v>
      </c>
      <c r="AL1617" s="11" t="str">
        <f t="shared" si="707"/>
        <v>2017-04-24</v>
      </c>
      <c r="AM1617" s="11">
        <f>IF(ISERROR(VLOOKUP(U1617,'ITWR Dump'!$A$2:$Y$5000,16,0)),0,(VLOOKUP(U1617,'ITWR Dump'!$A$2:$Y$5000,16,0)))</f>
        <v>0</v>
      </c>
      <c r="AN1617" s="11">
        <f>IF(ISERROR(VLOOKUP(U1617,'ITWR Dump'!$A$2:$Y$5000,18,0)),0,(VLOOKUP(U1617,'ITWR Dump'!$A$2:$Y$5000,18,0)))</f>
        <v>0</v>
      </c>
      <c r="AO1617" s="11">
        <f>IF(ISERROR(VLOOKUP(U1617,'ITWR Dump'!$A$2:$Y$5000,25,0)),0,(VLOOKUP('ILC Report'!U1617,'ITWR Dump'!$A$2:$Y$5000,25,0)))</f>
        <v>0</v>
      </c>
      <c r="AP1617" s="11">
        <f t="shared" si="708"/>
        <v>0</v>
      </c>
      <c r="AQ1617" s="26">
        <f t="shared" si="709"/>
        <v>0</v>
      </c>
      <c r="AR1617" s="26">
        <f t="shared" si="710"/>
        <v>0</v>
      </c>
      <c r="AS1617" s="26">
        <f t="shared" si="711"/>
        <v>0</v>
      </c>
      <c r="AT1617" s="26">
        <f t="shared" si="712"/>
        <v>0</v>
      </c>
      <c r="AU1617" s="26">
        <f t="shared" si="713"/>
        <v>0</v>
      </c>
      <c r="AV1617" s="26">
        <f t="shared" si="714"/>
        <v>0</v>
      </c>
      <c r="AW1617" s="11" t="s">
        <v>653</v>
      </c>
      <c r="AX1617" s="11" t="str">
        <f>VLOOKUP(L1617,Group!$A$2:$B$1000,2,0)</f>
        <v>Enhancement</v>
      </c>
      <c r="AY1617" s="11">
        <f>IF(ISERROR(VLOOKUP(U1617,'ITWR Dump'!$A$2:$Y$5000,15,0)),0,(VLOOKUP('ILC Report'!U1617,'ITWR Dump'!$A$2:$Y$5000,15,0)))</f>
        <v>0</v>
      </c>
      <c r="AZ1617" s="11" t="str">
        <f t="shared" si="715"/>
        <v>No</v>
      </c>
      <c r="BA1617" s="11" t="str">
        <f t="shared" si="716"/>
        <v>BKI</v>
      </c>
      <c r="BB1617" s="11" t="str">
        <f t="shared" si="717"/>
        <v>LB</v>
      </c>
      <c r="BC1617" s="11" t="str">
        <f t="shared" si="718"/>
        <v>No</v>
      </c>
    </row>
    <row r="1618" spans="1:55" x14ac:dyDescent="0.3">
      <c r="A1618" s="11" t="s">
        <v>701</v>
      </c>
      <c r="B1618" s="11" t="s">
        <v>1894</v>
      </c>
      <c r="C1618" s="11" t="s">
        <v>567</v>
      </c>
      <c r="D1618" s="11" t="s">
        <v>2726</v>
      </c>
      <c r="E1618" s="38" t="s">
        <v>2901</v>
      </c>
      <c r="F1618" s="11">
        <v>36</v>
      </c>
      <c r="G1618" s="40" t="s">
        <v>218</v>
      </c>
      <c r="H1618" s="11" t="str">
        <f t="shared" si="700"/>
        <v>Regular</v>
      </c>
      <c r="I1618" s="11" t="str">
        <f t="shared" si="692"/>
        <v>INDIA</v>
      </c>
      <c r="J1618" s="11" t="str">
        <f>IF(ISERROR(VLOOKUP(C1618,'WI Vs ASM'!$B$2:$E$1000,4,0)),0,(VLOOKUP(C1618,'WI Vs ASM'!$B$2:$E$1000,4,0)))</f>
        <v>Offshore</v>
      </c>
      <c r="K1618" s="11" t="str">
        <f>IF(ISERROR(VLOOKUP(C1618,'WI Vs ASM'!$B$2:$F$1000,5,0)),0,(VLOOKUP(C1618,'WI Vs ASM'!$B$2:$F$1000,5,0)))</f>
        <v>02-Variable Billable</v>
      </c>
      <c r="L1618" s="11" t="str">
        <f>IF(ISERROR(VLOOKUP(C1618,'WI Vs ASM'!$B$2:$D$1000,3,0)),0,(VLOOKUP(C1618,'WI Vs ASM'!$B$2:$D$1000,3,0)))</f>
        <v>78-Landed BA-SE Offshore</v>
      </c>
      <c r="M1618" s="11" t="str">
        <f>IF(ISERROR(VLOOKUP(C1618,'WI Vs ASM'!$B$2:$I$1000,8,0)),0,(VLOOKUP(C1618,'WI Vs ASM'!$B$2:$I$1000,8,0)))</f>
        <v>Rahul Soman</v>
      </c>
      <c r="N1618" s="11" t="str">
        <f>IF(ISERROR(VLOOKUP(C1618,'WI Vs ASM'!$B$2:$G$1000,6,0)),0,(VLOOKUP(C1618,'WI Vs ASM'!$B$2:$G$1000,6,0)))</f>
        <v>EBI</v>
      </c>
      <c r="O1618" s="11" t="str">
        <f>IF(ISERROR(VLOOKUP(C1618,'WI Vs ASM'!$B$2:$H$1000,7,0)),0,(VLOOKUP(C1618,'WI Vs ASM'!$B$2:$H$1000,7,0)))</f>
        <v>EBI</v>
      </c>
      <c r="P1618" s="11" t="str">
        <f t="shared" si="693"/>
        <v>May-17</v>
      </c>
      <c r="Q1618" s="11" t="str">
        <f t="shared" si="694"/>
        <v>Q2</v>
      </c>
      <c r="R1618" s="11" t="str">
        <f>IF(ISERROR(VLOOKUP(C1618,'WI Vs ASM'!$B$2:$J$1000,9,0)),0,(VLOOKUP(C1618,'WI Vs ASM'!$B$2:$J$1000,9,0)))</f>
        <v>Jyothi Pai</v>
      </c>
      <c r="S1618" s="11" t="str">
        <f>IF(ISERROR(VLOOKUP(C1618,'WI Vs ASM'!$B$2:$K$1000,10,0)),0,(VLOOKUP(C1618,'WI Vs ASM'!$B$2:$K$1000,10,0)))</f>
        <v>Kimberly Hale</v>
      </c>
      <c r="T1618" s="11" t="str">
        <f>IF(ISERROR(VLOOKUP(C1618,'WI Vs ASM'!$B$2:$L$1000,11,0)),0,(VLOOKUP(C1618,'WI Vs ASM'!$B$2:$L$1000,11,0)))</f>
        <v>Crystal Romano</v>
      </c>
      <c r="U1618" s="11" t="str">
        <f t="shared" si="701"/>
        <v>WR635095</v>
      </c>
      <c r="V1618" s="11" t="str">
        <f t="shared" si="695"/>
        <v>No</v>
      </c>
      <c r="W1618" s="11" t="str">
        <f t="shared" si="696"/>
        <v>Yes</v>
      </c>
      <c r="X1618" s="11" t="str">
        <f t="shared" si="697"/>
        <v>Yes</v>
      </c>
      <c r="Y1618" s="11" t="str">
        <f t="shared" si="698"/>
        <v>No</v>
      </c>
      <c r="Z1618" s="11" t="str">
        <f t="shared" si="699"/>
        <v>No</v>
      </c>
      <c r="AA1618" s="11" t="str">
        <f t="shared" si="702"/>
        <v>No</v>
      </c>
      <c r="AB1618" s="11">
        <f>IF(ISERROR(VLOOKUP(U1618,'ITWR Dump'!$A$2:$Y$5000,24,0)),0,(VLOOKUP('ILC Report'!U1618,'ITWR Dump'!$A$2:$Y$5000,24,0)))</f>
        <v>0</v>
      </c>
      <c r="AC1618" s="11" t="str">
        <f t="shared" si="703"/>
        <v>Yes</v>
      </c>
      <c r="AD1618" s="11" t="str">
        <f t="shared" si="704"/>
        <v>BASE/Staff Aug</v>
      </c>
      <c r="AE1618" s="11">
        <f>IF(ISERROR(VLOOKUP(U1618,'ITWR Dump'!$A$2:$Y$5000,13,0)),0,(VLOOKUP(U1618,'ITWR Dump'!$A$2:$Y$5000,13,0)))</f>
        <v>0</v>
      </c>
      <c r="AF1618" s="11">
        <f>IF(ISERROR(VLOOKUP(U1618,'ITWR Dump'!$A$2:$Y$5000,11,0)),0,(VLOOKUP(U1618,'ITWR Dump'!$A$2:$Y$5000,11,0)))</f>
        <v>0</v>
      </c>
      <c r="AG1618" s="11">
        <f>IF(ISERROR(VLOOKUP(U1618,'ITWR Dump'!$A$2:$Y$5000,2,0)),0,(VLOOKUP(U1618,'ITWR Dump'!$A$2:$Y$5000,2,0)))</f>
        <v>0</v>
      </c>
      <c r="AH1618" s="11">
        <f>IF(ISERROR(VLOOKUP(U1618,'ITWR Dump'!$A$2:$Y$5000,14,0)),0,(VLOOKUP(U1618,'ITWR Dump'!$A$2:$Y$5000,14,0)))</f>
        <v>0</v>
      </c>
      <c r="AI1618" s="11" t="str">
        <f t="shared" si="705"/>
        <v>78-Landed BA-SE Offshore</v>
      </c>
      <c r="AJ1618" s="11" t="str">
        <f t="shared" si="706"/>
        <v>Offshore</v>
      </c>
      <c r="AK1618" s="11" t="str">
        <f>IF(ISERROR(VLOOKUP(A1618,'Team Data'!$C$2:$U$213,17,0)),0,(VLOOKUP(A1618,'Team Data'!$C$2:$U$213,17,0)))</f>
        <v>BI and RM</v>
      </c>
      <c r="AL1618" s="11" t="str">
        <f t="shared" si="707"/>
        <v>2017-04-24</v>
      </c>
      <c r="AM1618" s="11">
        <f>IF(ISERROR(VLOOKUP(U1618,'ITWR Dump'!$A$2:$Y$5000,16,0)),0,(VLOOKUP(U1618,'ITWR Dump'!$A$2:$Y$5000,16,0)))</f>
        <v>0</v>
      </c>
      <c r="AN1618" s="11">
        <f>IF(ISERROR(VLOOKUP(U1618,'ITWR Dump'!$A$2:$Y$5000,18,0)),0,(VLOOKUP(U1618,'ITWR Dump'!$A$2:$Y$5000,18,0)))</f>
        <v>0</v>
      </c>
      <c r="AO1618" s="11">
        <f>IF(ISERROR(VLOOKUP(U1618,'ITWR Dump'!$A$2:$Y$5000,25,0)),0,(VLOOKUP('ILC Report'!U1618,'ITWR Dump'!$A$2:$Y$5000,25,0)))</f>
        <v>0</v>
      </c>
      <c r="AP1618" s="11">
        <f t="shared" si="708"/>
        <v>0</v>
      </c>
      <c r="AQ1618" s="26">
        <f t="shared" si="709"/>
        <v>0</v>
      </c>
      <c r="AR1618" s="26">
        <f t="shared" si="710"/>
        <v>0</v>
      </c>
      <c r="AS1618" s="26">
        <f t="shared" si="711"/>
        <v>0</v>
      </c>
      <c r="AT1618" s="26">
        <f t="shared" si="712"/>
        <v>0</v>
      </c>
      <c r="AU1618" s="26">
        <f t="shared" si="713"/>
        <v>0</v>
      </c>
      <c r="AV1618" s="26">
        <f t="shared" si="714"/>
        <v>0</v>
      </c>
      <c r="AW1618" s="11" t="s">
        <v>653</v>
      </c>
      <c r="AX1618" s="11" t="str">
        <f>VLOOKUP(L1618,Group!$A$2:$B$1000,2,0)</f>
        <v>Enhancement</v>
      </c>
      <c r="AY1618" s="11">
        <f>IF(ISERROR(VLOOKUP(U1618,'ITWR Dump'!$A$2:$Y$5000,15,0)),0,(VLOOKUP('ILC Report'!U1618,'ITWR Dump'!$A$2:$Y$5000,15,0)))</f>
        <v>0</v>
      </c>
      <c r="AZ1618" s="11" t="str">
        <f t="shared" si="715"/>
        <v>No</v>
      </c>
      <c r="BA1618" s="11" t="str">
        <f t="shared" si="716"/>
        <v>BKI</v>
      </c>
      <c r="BB1618" s="11" t="str">
        <f t="shared" si="717"/>
        <v>LB</v>
      </c>
      <c r="BC1618" s="11" t="str">
        <f t="shared" si="718"/>
        <v>No</v>
      </c>
    </row>
    <row r="1619" spans="1:55" x14ac:dyDescent="0.3">
      <c r="A1619" s="11" t="s">
        <v>701</v>
      </c>
      <c r="B1619" s="11" t="s">
        <v>1894</v>
      </c>
      <c r="C1619" s="11" t="s">
        <v>567</v>
      </c>
      <c r="D1619" s="11" t="s">
        <v>2726</v>
      </c>
      <c r="E1619" s="38" t="s">
        <v>2902</v>
      </c>
      <c r="F1619" s="11">
        <v>31</v>
      </c>
      <c r="G1619" s="40" t="s">
        <v>218</v>
      </c>
      <c r="H1619" s="11" t="str">
        <f t="shared" si="700"/>
        <v>Regular</v>
      </c>
      <c r="I1619" s="11" t="str">
        <f t="shared" si="692"/>
        <v>INDIA</v>
      </c>
      <c r="J1619" s="11" t="str">
        <f>IF(ISERROR(VLOOKUP(C1619,'WI Vs ASM'!$B$2:$E$1000,4,0)),0,(VLOOKUP(C1619,'WI Vs ASM'!$B$2:$E$1000,4,0)))</f>
        <v>Offshore</v>
      </c>
      <c r="K1619" s="11" t="str">
        <f>IF(ISERROR(VLOOKUP(C1619,'WI Vs ASM'!$B$2:$F$1000,5,0)),0,(VLOOKUP(C1619,'WI Vs ASM'!$B$2:$F$1000,5,0)))</f>
        <v>02-Variable Billable</v>
      </c>
      <c r="L1619" s="11" t="str">
        <f>IF(ISERROR(VLOOKUP(C1619,'WI Vs ASM'!$B$2:$D$1000,3,0)),0,(VLOOKUP(C1619,'WI Vs ASM'!$B$2:$D$1000,3,0)))</f>
        <v>78-Landed BA-SE Offshore</v>
      </c>
      <c r="M1619" s="11" t="str">
        <f>IF(ISERROR(VLOOKUP(C1619,'WI Vs ASM'!$B$2:$I$1000,8,0)),0,(VLOOKUP(C1619,'WI Vs ASM'!$B$2:$I$1000,8,0)))</f>
        <v>Rahul Soman</v>
      </c>
      <c r="N1619" s="11" t="str">
        <f>IF(ISERROR(VLOOKUP(C1619,'WI Vs ASM'!$B$2:$G$1000,6,0)),0,(VLOOKUP(C1619,'WI Vs ASM'!$B$2:$G$1000,6,0)))</f>
        <v>EBI</v>
      </c>
      <c r="O1619" s="11" t="str">
        <f>IF(ISERROR(VLOOKUP(C1619,'WI Vs ASM'!$B$2:$H$1000,7,0)),0,(VLOOKUP(C1619,'WI Vs ASM'!$B$2:$H$1000,7,0)))</f>
        <v>EBI</v>
      </c>
      <c r="P1619" s="11" t="str">
        <f t="shared" si="693"/>
        <v>May-17</v>
      </c>
      <c r="Q1619" s="11" t="str">
        <f t="shared" si="694"/>
        <v>Q2</v>
      </c>
      <c r="R1619" s="11" t="str">
        <f>IF(ISERROR(VLOOKUP(C1619,'WI Vs ASM'!$B$2:$J$1000,9,0)),0,(VLOOKUP(C1619,'WI Vs ASM'!$B$2:$J$1000,9,0)))</f>
        <v>Jyothi Pai</v>
      </c>
      <c r="S1619" s="11" t="str">
        <f>IF(ISERROR(VLOOKUP(C1619,'WI Vs ASM'!$B$2:$K$1000,10,0)),0,(VLOOKUP(C1619,'WI Vs ASM'!$B$2:$K$1000,10,0)))</f>
        <v>Kimberly Hale</v>
      </c>
      <c r="T1619" s="11" t="str">
        <f>IF(ISERROR(VLOOKUP(C1619,'WI Vs ASM'!$B$2:$L$1000,11,0)),0,(VLOOKUP(C1619,'WI Vs ASM'!$B$2:$L$1000,11,0)))</f>
        <v>Crystal Romano</v>
      </c>
      <c r="U1619" s="11" t="str">
        <f t="shared" si="701"/>
        <v>WR635095</v>
      </c>
      <c r="V1619" s="11" t="str">
        <f t="shared" si="695"/>
        <v>No</v>
      </c>
      <c r="W1619" s="11" t="str">
        <f t="shared" si="696"/>
        <v>Yes</v>
      </c>
      <c r="X1619" s="11" t="str">
        <f t="shared" si="697"/>
        <v>Yes</v>
      </c>
      <c r="Y1619" s="11" t="str">
        <f t="shared" si="698"/>
        <v>No</v>
      </c>
      <c r="Z1619" s="11" t="str">
        <f t="shared" si="699"/>
        <v>No</v>
      </c>
      <c r="AA1619" s="11" t="str">
        <f t="shared" si="702"/>
        <v>No</v>
      </c>
      <c r="AB1619" s="11">
        <f>IF(ISERROR(VLOOKUP(U1619,'ITWR Dump'!$A$2:$Y$5000,24,0)),0,(VLOOKUP('ILC Report'!U1619,'ITWR Dump'!$A$2:$Y$5000,24,0)))</f>
        <v>0</v>
      </c>
      <c r="AC1619" s="11" t="str">
        <f t="shared" si="703"/>
        <v>Yes</v>
      </c>
      <c r="AD1619" s="11" t="str">
        <f t="shared" si="704"/>
        <v>BASE/Staff Aug</v>
      </c>
      <c r="AE1619" s="11">
        <f>IF(ISERROR(VLOOKUP(U1619,'ITWR Dump'!$A$2:$Y$5000,13,0)),0,(VLOOKUP(U1619,'ITWR Dump'!$A$2:$Y$5000,13,0)))</f>
        <v>0</v>
      </c>
      <c r="AF1619" s="11">
        <f>IF(ISERROR(VLOOKUP(U1619,'ITWR Dump'!$A$2:$Y$5000,11,0)),0,(VLOOKUP(U1619,'ITWR Dump'!$A$2:$Y$5000,11,0)))</f>
        <v>0</v>
      </c>
      <c r="AG1619" s="11">
        <f>IF(ISERROR(VLOOKUP(U1619,'ITWR Dump'!$A$2:$Y$5000,2,0)),0,(VLOOKUP(U1619,'ITWR Dump'!$A$2:$Y$5000,2,0)))</f>
        <v>0</v>
      </c>
      <c r="AH1619" s="11">
        <f>IF(ISERROR(VLOOKUP(U1619,'ITWR Dump'!$A$2:$Y$5000,14,0)),0,(VLOOKUP(U1619,'ITWR Dump'!$A$2:$Y$5000,14,0)))</f>
        <v>0</v>
      </c>
      <c r="AI1619" s="11" t="str">
        <f t="shared" si="705"/>
        <v>78-Landed BA-SE Offshore</v>
      </c>
      <c r="AJ1619" s="11" t="str">
        <f t="shared" si="706"/>
        <v>Offshore</v>
      </c>
      <c r="AK1619" s="11" t="str">
        <f>IF(ISERROR(VLOOKUP(A1619,'Team Data'!$C$2:$U$213,17,0)),0,(VLOOKUP(A1619,'Team Data'!$C$2:$U$213,17,0)))</f>
        <v>BI and RM</v>
      </c>
      <c r="AL1619" s="11" t="str">
        <f t="shared" si="707"/>
        <v>2017-04-24</v>
      </c>
      <c r="AM1619" s="11">
        <f>IF(ISERROR(VLOOKUP(U1619,'ITWR Dump'!$A$2:$Y$5000,16,0)),0,(VLOOKUP(U1619,'ITWR Dump'!$A$2:$Y$5000,16,0)))</f>
        <v>0</v>
      </c>
      <c r="AN1619" s="11">
        <f>IF(ISERROR(VLOOKUP(U1619,'ITWR Dump'!$A$2:$Y$5000,18,0)),0,(VLOOKUP(U1619,'ITWR Dump'!$A$2:$Y$5000,18,0)))</f>
        <v>0</v>
      </c>
      <c r="AO1619" s="11">
        <f>IF(ISERROR(VLOOKUP(U1619,'ITWR Dump'!$A$2:$Y$5000,25,0)),0,(VLOOKUP('ILC Report'!U1619,'ITWR Dump'!$A$2:$Y$5000,25,0)))</f>
        <v>0</v>
      </c>
      <c r="AP1619" s="11">
        <f t="shared" si="708"/>
        <v>0</v>
      </c>
      <c r="AQ1619" s="26">
        <f t="shared" si="709"/>
        <v>0</v>
      </c>
      <c r="AR1619" s="26">
        <f t="shared" si="710"/>
        <v>0</v>
      </c>
      <c r="AS1619" s="26">
        <f t="shared" si="711"/>
        <v>0</v>
      </c>
      <c r="AT1619" s="26">
        <f t="shared" si="712"/>
        <v>0</v>
      </c>
      <c r="AU1619" s="26">
        <f t="shared" si="713"/>
        <v>0</v>
      </c>
      <c r="AV1619" s="26">
        <f t="shared" si="714"/>
        <v>0</v>
      </c>
      <c r="AW1619" s="11" t="s">
        <v>653</v>
      </c>
      <c r="AX1619" s="11" t="str">
        <f>VLOOKUP(L1619,Group!$A$2:$B$1000,2,0)</f>
        <v>Enhancement</v>
      </c>
      <c r="AY1619" s="11">
        <f>IF(ISERROR(VLOOKUP(U1619,'ITWR Dump'!$A$2:$Y$5000,15,0)),0,(VLOOKUP('ILC Report'!U1619,'ITWR Dump'!$A$2:$Y$5000,15,0)))</f>
        <v>0</v>
      </c>
      <c r="AZ1619" s="11" t="str">
        <f t="shared" si="715"/>
        <v>No</v>
      </c>
      <c r="BA1619" s="11" t="str">
        <f t="shared" si="716"/>
        <v>BKI</v>
      </c>
      <c r="BB1619" s="11" t="str">
        <f t="shared" si="717"/>
        <v>LB</v>
      </c>
      <c r="BC1619" s="11" t="str">
        <f t="shared" si="718"/>
        <v>No</v>
      </c>
    </row>
    <row r="1620" spans="1:55" x14ac:dyDescent="0.3">
      <c r="A1620" s="11" t="s">
        <v>701</v>
      </c>
      <c r="B1620" s="11" t="s">
        <v>1894</v>
      </c>
      <c r="C1620" s="11" t="s">
        <v>561</v>
      </c>
      <c r="D1620" s="11" t="s">
        <v>2152</v>
      </c>
      <c r="E1620" s="38" t="s">
        <v>2902</v>
      </c>
      <c r="F1620" s="11">
        <v>14</v>
      </c>
      <c r="G1620" s="40" t="s">
        <v>218</v>
      </c>
      <c r="H1620" s="11" t="str">
        <f t="shared" si="700"/>
        <v>Regular</v>
      </c>
      <c r="I1620" s="11" t="str">
        <f t="shared" si="692"/>
        <v>INDIA</v>
      </c>
      <c r="J1620" s="11" t="str">
        <f>IF(ISERROR(VLOOKUP(C1620,'WI Vs ASM'!$B$2:$E$1000,4,0)),0,(VLOOKUP(C1620,'WI Vs ASM'!$B$2:$E$1000,4,0)))</f>
        <v>Offshore</v>
      </c>
      <c r="K1620" s="11" t="str">
        <f>IF(ISERROR(VLOOKUP(C1620,'WI Vs ASM'!$B$2:$F$1000,5,0)),0,(VLOOKUP(C1620,'WI Vs ASM'!$B$2:$F$1000,5,0)))</f>
        <v>02-Variable Billable</v>
      </c>
      <c r="L1620" s="11" t="str">
        <f>IF(ISERROR(VLOOKUP(C1620,'WI Vs ASM'!$B$2:$D$1000,3,0)),0,(VLOOKUP(C1620,'WI Vs ASM'!$B$2:$D$1000,3,0)))</f>
        <v>11-Enhancement Offshore</v>
      </c>
      <c r="M1620" s="11" t="str">
        <f>IF(ISERROR(VLOOKUP(C1620,'WI Vs ASM'!$B$2:$I$1000,8,0)),0,(VLOOKUP(C1620,'WI Vs ASM'!$B$2:$I$1000,8,0)))</f>
        <v>Prakash Varadachari</v>
      </c>
      <c r="N1620" s="11" t="str">
        <f>IF(ISERROR(VLOOKUP(C1620,'WI Vs ASM'!$B$2:$G$1000,6,0)),0,(VLOOKUP(C1620,'WI Vs ASM'!$B$2:$G$1000,6,0)))</f>
        <v>Claims</v>
      </c>
      <c r="O1620" s="11" t="str">
        <f>IF(ISERROR(VLOOKUP(C1620,'WI Vs ASM'!$B$2:$H$1000,7,0)),0,(VLOOKUP(C1620,'WI Vs ASM'!$B$2:$H$1000,7,0)))</f>
        <v>Claims</v>
      </c>
      <c r="P1620" s="11" t="str">
        <f t="shared" si="693"/>
        <v>May-17</v>
      </c>
      <c r="Q1620" s="11" t="str">
        <f t="shared" si="694"/>
        <v>Q2</v>
      </c>
      <c r="R1620" s="11" t="str">
        <f>IF(ISERROR(VLOOKUP(C1620,'WI Vs ASM'!$B$2:$J$1000,9,0)),0,(VLOOKUP(C1620,'WI Vs ASM'!$B$2:$J$1000,9,0)))</f>
        <v>Chandraprabha Palaniswamy</v>
      </c>
      <c r="S1620" s="11" t="str">
        <f>IF(ISERROR(VLOOKUP(C1620,'WI Vs ASM'!$B$2:$K$1000,10,0)),0,(VLOOKUP(C1620,'WI Vs ASM'!$B$2:$K$1000,10,0)))</f>
        <v>Dana D. Smith</v>
      </c>
      <c r="T1620" s="11" t="str">
        <f>IF(ISERROR(VLOOKUP(C1620,'WI Vs ASM'!$B$2:$L$1000,11,0)),0,(VLOOKUP(C1620,'WI Vs ASM'!$B$2:$L$1000,11,0)))</f>
        <v>Phillip Mclean</v>
      </c>
      <c r="U1620" s="11" t="str">
        <f t="shared" si="701"/>
        <v>WR735985</v>
      </c>
      <c r="V1620" s="11" t="str">
        <f t="shared" si="695"/>
        <v>No</v>
      </c>
      <c r="W1620" s="11" t="str">
        <f t="shared" si="696"/>
        <v>Yes</v>
      </c>
      <c r="X1620" s="11" t="str">
        <f t="shared" si="697"/>
        <v>No</v>
      </c>
      <c r="Y1620" s="11" t="str">
        <f t="shared" si="698"/>
        <v>No</v>
      </c>
      <c r="Z1620" s="11" t="str">
        <f t="shared" si="699"/>
        <v>No</v>
      </c>
      <c r="AA1620" s="11" t="str">
        <f t="shared" si="702"/>
        <v>No</v>
      </c>
      <c r="AB1620" s="11">
        <f>IF(ISERROR(VLOOKUP(U1620,'ITWR Dump'!$A$2:$Y$5000,24,0)),0,(VLOOKUP('ILC Report'!U1620,'ITWR Dump'!$A$2:$Y$5000,24,0)))</f>
        <v>0</v>
      </c>
      <c r="AC1620" s="11" t="str">
        <f t="shared" si="703"/>
        <v>No</v>
      </c>
      <c r="AD1620" s="11" t="str">
        <f t="shared" si="704"/>
        <v/>
      </c>
      <c r="AE1620" s="11">
        <f>IF(ISERROR(VLOOKUP(U1620,'ITWR Dump'!$A$2:$Y$5000,13,0)),0,(VLOOKUP(U1620,'ITWR Dump'!$A$2:$Y$5000,13,0)))</f>
        <v>0</v>
      </c>
      <c r="AF1620" s="11">
        <f>IF(ISERROR(VLOOKUP(U1620,'ITWR Dump'!$A$2:$Y$5000,11,0)),0,(VLOOKUP(U1620,'ITWR Dump'!$A$2:$Y$5000,11,0)))</f>
        <v>0</v>
      </c>
      <c r="AG1620" s="11">
        <f>IF(ISERROR(VLOOKUP(U1620,'ITWR Dump'!$A$2:$Y$5000,2,0)),0,(VLOOKUP(U1620,'ITWR Dump'!$A$2:$Y$5000,2,0)))</f>
        <v>0</v>
      </c>
      <c r="AH1620" s="11">
        <f>IF(ISERROR(VLOOKUP(U1620,'ITWR Dump'!$A$2:$Y$5000,14,0)),0,(VLOOKUP(U1620,'ITWR Dump'!$A$2:$Y$5000,14,0)))</f>
        <v>0</v>
      </c>
      <c r="AI1620" s="11" t="str">
        <f t="shared" si="705"/>
        <v>11-Enhancement Offshore</v>
      </c>
      <c r="AJ1620" s="11" t="str">
        <f t="shared" si="706"/>
        <v>Offshore</v>
      </c>
      <c r="AK1620" s="11" t="str">
        <f>IF(ISERROR(VLOOKUP(A1620,'Team Data'!$C$2:$U$213,17,0)),0,(VLOOKUP(A1620,'Team Data'!$C$2:$U$213,17,0)))</f>
        <v>BI and RM</v>
      </c>
      <c r="AL1620" s="11" t="str">
        <f t="shared" si="707"/>
        <v>2017-04-24</v>
      </c>
      <c r="AM1620" s="11">
        <f>IF(ISERROR(VLOOKUP(U1620,'ITWR Dump'!$A$2:$Y$5000,16,0)),0,(VLOOKUP(U1620,'ITWR Dump'!$A$2:$Y$5000,16,0)))</f>
        <v>0</v>
      </c>
      <c r="AN1620" s="11">
        <f>IF(ISERROR(VLOOKUP(U1620,'ITWR Dump'!$A$2:$Y$5000,18,0)),0,(VLOOKUP(U1620,'ITWR Dump'!$A$2:$Y$5000,18,0)))</f>
        <v>0</v>
      </c>
      <c r="AO1620" s="11">
        <f>IF(ISERROR(VLOOKUP(U1620,'ITWR Dump'!$A$2:$Y$5000,25,0)),0,(VLOOKUP('ILC Report'!U1620,'ITWR Dump'!$A$2:$Y$5000,25,0)))</f>
        <v>0</v>
      </c>
      <c r="AP1620" s="11">
        <f t="shared" si="708"/>
        <v>0</v>
      </c>
      <c r="AQ1620" s="26">
        <f t="shared" si="709"/>
        <v>0</v>
      </c>
      <c r="AR1620" s="26">
        <f t="shared" si="710"/>
        <v>0</v>
      </c>
      <c r="AS1620" s="26">
        <f t="shared" si="711"/>
        <v>0</v>
      </c>
      <c r="AT1620" s="26">
        <f t="shared" si="712"/>
        <v>0</v>
      </c>
      <c r="AU1620" s="26">
        <f t="shared" si="713"/>
        <v>0</v>
      </c>
      <c r="AV1620" s="26">
        <f t="shared" si="714"/>
        <v>0</v>
      </c>
      <c r="AW1620" s="11" t="s">
        <v>653</v>
      </c>
      <c r="AX1620" s="11" t="str">
        <f>VLOOKUP(L1620,Group!$A$2:$B$1000,2,0)</f>
        <v>Enhancement</v>
      </c>
      <c r="AY1620" s="11">
        <f>IF(ISERROR(VLOOKUP(U1620,'ITWR Dump'!$A$2:$Y$5000,15,0)),0,(VLOOKUP('ILC Report'!U1620,'ITWR Dump'!$A$2:$Y$5000,15,0)))</f>
        <v>0</v>
      </c>
      <c r="AZ1620" s="11" t="str">
        <f t="shared" si="715"/>
        <v>No</v>
      </c>
      <c r="BA1620" s="11" t="str">
        <f t="shared" si="716"/>
        <v>BKI</v>
      </c>
      <c r="BB1620" s="11" t="str">
        <f t="shared" si="717"/>
        <v>EM</v>
      </c>
      <c r="BC1620" s="11" t="str">
        <f t="shared" si="718"/>
        <v>No</v>
      </c>
    </row>
    <row r="1621" spans="1:55" x14ac:dyDescent="0.3">
      <c r="A1621" s="11" t="s">
        <v>701</v>
      </c>
      <c r="B1621" s="11" t="s">
        <v>1894</v>
      </c>
      <c r="C1621" s="11" t="s">
        <v>567</v>
      </c>
      <c r="D1621" s="11" t="s">
        <v>2726</v>
      </c>
      <c r="E1621" s="38" t="s">
        <v>2903</v>
      </c>
      <c r="F1621" s="11">
        <v>31</v>
      </c>
      <c r="G1621" s="40" t="s">
        <v>218</v>
      </c>
      <c r="H1621" s="11" t="str">
        <f t="shared" si="700"/>
        <v>Regular</v>
      </c>
      <c r="I1621" s="11" t="str">
        <f t="shared" si="692"/>
        <v>INDIA</v>
      </c>
      <c r="J1621" s="11" t="str">
        <f>IF(ISERROR(VLOOKUP(C1621,'WI Vs ASM'!$B$2:$E$1000,4,0)),0,(VLOOKUP(C1621,'WI Vs ASM'!$B$2:$E$1000,4,0)))</f>
        <v>Offshore</v>
      </c>
      <c r="K1621" s="11" t="str">
        <f>IF(ISERROR(VLOOKUP(C1621,'WI Vs ASM'!$B$2:$F$1000,5,0)),0,(VLOOKUP(C1621,'WI Vs ASM'!$B$2:$F$1000,5,0)))</f>
        <v>02-Variable Billable</v>
      </c>
      <c r="L1621" s="11" t="str">
        <f>IF(ISERROR(VLOOKUP(C1621,'WI Vs ASM'!$B$2:$D$1000,3,0)),0,(VLOOKUP(C1621,'WI Vs ASM'!$B$2:$D$1000,3,0)))</f>
        <v>78-Landed BA-SE Offshore</v>
      </c>
      <c r="M1621" s="11" t="str">
        <f>IF(ISERROR(VLOOKUP(C1621,'WI Vs ASM'!$B$2:$I$1000,8,0)),0,(VLOOKUP(C1621,'WI Vs ASM'!$B$2:$I$1000,8,0)))</f>
        <v>Rahul Soman</v>
      </c>
      <c r="N1621" s="11" t="str">
        <f>IF(ISERROR(VLOOKUP(C1621,'WI Vs ASM'!$B$2:$G$1000,6,0)),0,(VLOOKUP(C1621,'WI Vs ASM'!$B$2:$G$1000,6,0)))</f>
        <v>EBI</v>
      </c>
      <c r="O1621" s="11" t="str">
        <f>IF(ISERROR(VLOOKUP(C1621,'WI Vs ASM'!$B$2:$H$1000,7,0)),0,(VLOOKUP(C1621,'WI Vs ASM'!$B$2:$H$1000,7,0)))</f>
        <v>EBI</v>
      </c>
      <c r="P1621" s="11" t="str">
        <f t="shared" si="693"/>
        <v>May-17</v>
      </c>
      <c r="Q1621" s="11" t="str">
        <f t="shared" si="694"/>
        <v>Q2</v>
      </c>
      <c r="R1621" s="11" t="str">
        <f>IF(ISERROR(VLOOKUP(C1621,'WI Vs ASM'!$B$2:$J$1000,9,0)),0,(VLOOKUP(C1621,'WI Vs ASM'!$B$2:$J$1000,9,0)))</f>
        <v>Jyothi Pai</v>
      </c>
      <c r="S1621" s="11" t="str">
        <f>IF(ISERROR(VLOOKUP(C1621,'WI Vs ASM'!$B$2:$K$1000,10,0)),0,(VLOOKUP(C1621,'WI Vs ASM'!$B$2:$K$1000,10,0)))</f>
        <v>Kimberly Hale</v>
      </c>
      <c r="T1621" s="11" t="str">
        <f>IF(ISERROR(VLOOKUP(C1621,'WI Vs ASM'!$B$2:$L$1000,11,0)),0,(VLOOKUP(C1621,'WI Vs ASM'!$B$2:$L$1000,11,0)))</f>
        <v>Crystal Romano</v>
      </c>
      <c r="U1621" s="11" t="str">
        <f t="shared" si="701"/>
        <v>WR635095</v>
      </c>
      <c r="V1621" s="11" t="str">
        <f t="shared" si="695"/>
        <v>No</v>
      </c>
      <c r="W1621" s="11" t="str">
        <f t="shared" si="696"/>
        <v>Yes</v>
      </c>
      <c r="X1621" s="11" t="str">
        <f t="shared" si="697"/>
        <v>Yes</v>
      </c>
      <c r="Y1621" s="11" t="str">
        <f t="shared" si="698"/>
        <v>No</v>
      </c>
      <c r="Z1621" s="11" t="str">
        <f t="shared" si="699"/>
        <v>No</v>
      </c>
      <c r="AA1621" s="11" t="str">
        <f t="shared" si="702"/>
        <v>No</v>
      </c>
      <c r="AB1621" s="11">
        <f>IF(ISERROR(VLOOKUP(U1621,'ITWR Dump'!$A$2:$Y$5000,24,0)),0,(VLOOKUP('ILC Report'!U1621,'ITWR Dump'!$A$2:$Y$5000,24,0)))</f>
        <v>0</v>
      </c>
      <c r="AC1621" s="11" t="str">
        <f t="shared" si="703"/>
        <v>Yes</v>
      </c>
      <c r="AD1621" s="11" t="str">
        <f t="shared" si="704"/>
        <v>BASE/Staff Aug</v>
      </c>
      <c r="AE1621" s="11">
        <f>IF(ISERROR(VLOOKUP(U1621,'ITWR Dump'!$A$2:$Y$5000,13,0)),0,(VLOOKUP(U1621,'ITWR Dump'!$A$2:$Y$5000,13,0)))</f>
        <v>0</v>
      </c>
      <c r="AF1621" s="11">
        <f>IF(ISERROR(VLOOKUP(U1621,'ITWR Dump'!$A$2:$Y$5000,11,0)),0,(VLOOKUP(U1621,'ITWR Dump'!$A$2:$Y$5000,11,0)))</f>
        <v>0</v>
      </c>
      <c r="AG1621" s="11">
        <f>IF(ISERROR(VLOOKUP(U1621,'ITWR Dump'!$A$2:$Y$5000,2,0)),0,(VLOOKUP(U1621,'ITWR Dump'!$A$2:$Y$5000,2,0)))</f>
        <v>0</v>
      </c>
      <c r="AH1621" s="11">
        <f>IF(ISERROR(VLOOKUP(U1621,'ITWR Dump'!$A$2:$Y$5000,14,0)),0,(VLOOKUP(U1621,'ITWR Dump'!$A$2:$Y$5000,14,0)))</f>
        <v>0</v>
      </c>
      <c r="AI1621" s="11" t="str">
        <f t="shared" si="705"/>
        <v>78-Landed BA-SE Offshore</v>
      </c>
      <c r="AJ1621" s="11" t="str">
        <f t="shared" si="706"/>
        <v>Offshore</v>
      </c>
      <c r="AK1621" s="11" t="str">
        <f>IF(ISERROR(VLOOKUP(A1621,'Team Data'!$C$2:$U$213,17,0)),0,(VLOOKUP(A1621,'Team Data'!$C$2:$U$213,17,0)))</f>
        <v>BI and RM</v>
      </c>
      <c r="AL1621" s="11" t="str">
        <f t="shared" si="707"/>
        <v>2017-04-24</v>
      </c>
      <c r="AM1621" s="11">
        <f>IF(ISERROR(VLOOKUP(U1621,'ITWR Dump'!$A$2:$Y$5000,16,0)),0,(VLOOKUP(U1621,'ITWR Dump'!$A$2:$Y$5000,16,0)))</f>
        <v>0</v>
      </c>
      <c r="AN1621" s="11">
        <f>IF(ISERROR(VLOOKUP(U1621,'ITWR Dump'!$A$2:$Y$5000,18,0)),0,(VLOOKUP(U1621,'ITWR Dump'!$A$2:$Y$5000,18,0)))</f>
        <v>0</v>
      </c>
      <c r="AO1621" s="11">
        <f>IF(ISERROR(VLOOKUP(U1621,'ITWR Dump'!$A$2:$Y$5000,25,0)),0,(VLOOKUP('ILC Report'!U1621,'ITWR Dump'!$A$2:$Y$5000,25,0)))</f>
        <v>0</v>
      </c>
      <c r="AP1621" s="11">
        <f t="shared" si="708"/>
        <v>0</v>
      </c>
      <c r="AQ1621" s="26">
        <f t="shared" si="709"/>
        <v>0</v>
      </c>
      <c r="AR1621" s="26">
        <f t="shared" si="710"/>
        <v>0</v>
      </c>
      <c r="AS1621" s="26">
        <f t="shared" si="711"/>
        <v>0</v>
      </c>
      <c r="AT1621" s="26">
        <f t="shared" si="712"/>
        <v>0</v>
      </c>
      <c r="AU1621" s="26">
        <f t="shared" si="713"/>
        <v>0</v>
      </c>
      <c r="AV1621" s="26">
        <f t="shared" si="714"/>
        <v>0</v>
      </c>
      <c r="AW1621" s="11" t="s">
        <v>653</v>
      </c>
      <c r="AX1621" s="11" t="str">
        <f>VLOOKUP(L1621,Group!$A$2:$B$1000,2,0)</f>
        <v>Enhancement</v>
      </c>
      <c r="AY1621" s="11">
        <f>IF(ISERROR(VLOOKUP(U1621,'ITWR Dump'!$A$2:$Y$5000,15,0)),0,(VLOOKUP('ILC Report'!U1621,'ITWR Dump'!$A$2:$Y$5000,15,0)))</f>
        <v>0</v>
      </c>
      <c r="AZ1621" s="11" t="str">
        <f t="shared" si="715"/>
        <v>No</v>
      </c>
      <c r="BA1621" s="11" t="str">
        <f t="shared" si="716"/>
        <v>BKI</v>
      </c>
      <c r="BB1621" s="11" t="str">
        <f t="shared" si="717"/>
        <v>LB</v>
      </c>
      <c r="BC1621" s="11" t="str">
        <f t="shared" si="718"/>
        <v>No</v>
      </c>
    </row>
    <row r="1622" spans="1:55" x14ac:dyDescent="0.3">
      <c r="A1622" s="11" t="s">
        <v>701</v>
      </c>
      <c r="B1622" s="11" t="s">
        <v>1894</v>
      </c>
      <c r="C1622" s="11" t="s">
        <v>561</v>
      </c>
      <c r="D1622" s="11" t="s">
        <v>2152</v>
      </c>
      <c r="E1622" s="38" t="s">
        <v>2903</v>
      </c>
      <c r="F1622" s="11">
        <v>14</v>
      </c>
      <c r="G1622" s="40" t="s">
        <v>218</v>
      </c>
      <c r="H1622" s="11" t="str">
        <f t="shared" si="700"/>
        <v>Regular</v>
      </c>
      <c r="I1622" s="11" t="str">
        <f t="shared" si="692"/>
        <v>INDIA</v>
      </c>
      <c r="J1622" s="11" t="str">
        <f>IF(ISERROR(VLOOKUP(C1622,'WI Vs ASM'!$B$2:$E$1000,4,0)),0,(VLOOKUP(C1622,'WI Vs ASM'!$B$2:$E$1000,4,0)))</f>
        <v>Offshore</v>
      </c>
      <c r="K1622" s="11" t="str">
        <f>IF(ISERROR(VLOOKUP(C1622,'WI Vs ASM'!$B$2:$F$1000,5,0)),0,(VLOOKUP(C1622,'WI Vs ASM'!$B$2:$F$1000,5,0)))</f>
        <v>02-Variable Billable</v>
      </c>
      <c r="L1622" s="11" t="str">
        <f>IF(ISERROR(VLOOKUP(C1622,'WI Vs ASM'!$B$2:$D$1000,3,0)),0,(VLOOKUP(C1622,'WI Vs ASM'!$B$2:$D$1000,3,0)))</f>
        <v>11-Enhancement Offshore</v>
      </c>
      <c r="M1622" s="11" t="str">
        <f>IF(ISERROR(VLOOKUP(C1622,'WI Vs ASM'!$B$2:$I$1000,8,0)),0,(VLOOKUP(C1622,'WI Vs ASM'!$B$2:$I$1000,8,0)))</f>
        <v>Prakash Varadachari</v>
      </c>
      <c r="N1622" s="11" t="str">
        <f>IF(ISERROR(VLOOKUP(C1622,'WI Vs ASM'!$B$2:$G$1000,6,0)),0,(VLOOKUP(C1622,'WI Vs ASM'!$B$2:$G$1000,6,0)))</f>
        <v>Claims</v>
      </c>
      <c r="O1622" s="11" t="str">
        <f>IF(ISERROR(VLOOKUP(C1622,'WI Vs ASM'!$B$2:$H$1000,7,0)),0,(VLOOKUP(C1622,'WI Vs ASM'!$B$2:$H$1000,7,0)))</f>
        <v>Claims</v>
      </c>
      <c r="P1622" s="11" t="str">
        <f t="shared" si="693"/>
        <v>May-17</v>
      </c>
      <c r="Q1622" s="11" t="str">
        <f t="shared" si="694"/>
        <v>Q2</v>
      </c>
      <c r="R1622" s="11" t="str">
        <f>IF(ISERROR(VLOOKUP(C1622,'WI Vs ASM'!$B$2:$J$1000,9,0)),0,(VLOOKUP(C1622,'WI Vs ASM'!$B$2:$J$1000,9,0)))</f>
        <v>Chandraprabha Palaniswamy</v>
      </c>
      <c r="S1622" s="11" t="str">
        <f>IF(ISERROR(VLOOKUP(C1622,'WI Vs ASM'!$B$2:$K$1000,10,0)),0,(VLOOKUP(C1622,'WI Vs ASM'!$B$2:$K$1000,10,0)))</f>
        <v>Dana D. Smith</v>
      </c>
      <c r="T1622" s="11" t="str">
        <f>IF(ISERROR(VLOOKUP(C1622,'WI Vs ASM'!$B$2:$L$1000,11,0)),0,(VLOOKUP(C1622,'WI Vs ASM'!$B$2:$L$1000,11,0)))</f>
        <v>Phillip Mclean</v>
      </c>
      <c r="U1622" s="11" t="str">
        <f t="shared" si="701"/>
        <v>WR735985</v>
      </c>
      <c r="V1622" s="11" t="str">
        <f t="shared" si="695"/>
        <v>No</v>
      </c>
      <c r="W1622" s="11" t="str">
        <f t="shared" si="696"/>
        <v>Yes</v>
      </c>
      <c r="X1622" s="11" t="str">
        <f t="shared" si="697"/>
        <v>No</v>
      </c>
      <c r="Y1622" s="11" t="str">
        <f t="shared" si="698"/>
        <v>No</v>
      </c>
      <c r="Z1622" s="11" t="str">
        <f t="shared" si="699"/>
        <v>No</v>
      </c>
      <c r="AA1622" s="11" t="str">
        <f t="shared" si="702"/>
        <v>No</v>
      </c>
      <c r="AB1622" s="11">
        <f>IF(ISERROR(VLOOKUP(U1622,'ITWR Dump'!$A$2:$Y$5000,24,0)),0,(VLOOKUP('ILC Report'!U1622,'ITWR Dump'!$A$2:$Y$5000,24,0)))</f>
        <v>0</v>
      </c>
      <c r="AC1622" s="11" t="str">
        <f t="shared" si="703"/>
        <v>No</v>
      </c>
      <c r="AD1622" s="11" t="str">
        <f t="shared" si="704"/>
        <v/>
      </c>
      <c r="AE1622" s="11">
        <f>IF(ISERROR(VLOOKUP(U1622,'ITWR Dump'!$A$2:$Y$5000,13,0)),0,(VLOOKUP(U1622,'ITWR Dump'!$A$2:$Y$5000,13,0)))</f>
        <v>0</v>
      </c>
      <c r="AF1622" s="11">
        <f>IF(ISERROR(VLOOKUP(U1622,'ITWR Dump'!$A$2:$Y$5000,11,0)),0,(VLOOKUP(U1622,'ITWR Dump'!$A$2:$Y$5000,11,0)))</f>
        <v>0</v>
      </c>
      <c r="AG1622" s="11">
        <f>IF(ISERROR(VLOOKUP(U1622,'ITWR Dump'!$A$2:$Y$5000,2,0)),0,(VLOOKUP(U1622,'ITWR Dump'!$A$2:$Y$5000,2,0)))</f>
        <v>0</v>
      </c>
      <c r="AH1622" s="11">
        <f>IF(ISERROR(VLOOKUP(U1622,'ITWR Dump'!$A$2:$Y$5000,14,0)),0,(VLOOKUP(U1622,'ITWR Dump'!$A$2:$Y$5000,14,0)))</f>
        <v>0</v>
      </c>
      <c r="AI1622" s="11" t="str">
        <f t="shared" si="705"/>
        <v>11-Enhancement Offshore</v>
      </c>
      <c r="AJ1622" s="11" t="str">
        <f t="shared" si="706"/>
        <v>Offshore</v>
      </c>
      <c r="AK1622" s="11" t="str">
        <f>IF(ISERROR(VLOOKUP(A1622,'Team Data'!$C$2:$U$213,17,0)),0,(VLOOKUP(A1622,'Team Data'!$C$2:$U$213,17,0)))</f>
        <v>BI and RM</v>
      </c>
      <c r="AL1622" s="11" t="str">
        <f t="shared" si="707"/>
        <v>2017-04-24</v>
      </c>
      <c r="AM1622" s="11">
        <f>IF(ISERROR(VLOOKUP(U1622,'ITWR Dump'!$A$2:$Y$5000,16,0)),0,(VLOOKUP(U1622,'ITWR Dump'!$A$2:$Y$5000,16,0)))</f>
        <v>0</v>
      </c>
      <c r="AN1622" s="11">
        <f>IF(ISERROR(VLOOKUP(U1622,'ITWR Dump'!$A$2:$Y$5000,18,0)),0,(VLOOKUP(U1622,'ITWR Dump'!$A$2:$Y$5000,18,0)))</f>
        <v>0</v>
      </c>
      <c r="AO1622" s="11">
        <f>IF(ISERROR(VLOOKUP(U1622,'ITWR Dump'!$A$2:$Y$5000,25,0)),0,(VLOOKUP('ILC Report'!U1622,'ITWR Dump'!$A$2:$Y$5000,25,0)))</f>
        <v>0</v>
      </c>
      <c r="AP1622" s="11">
        <f t="shared" si="708"/>
        <v>0</v>
      </c>
      <c r="AQ1622" s="26">
        <f t="shared" si="709"/>
        <v>0</v>
      </c>
      <c r="AR1622" s="26">
        <f t="shared" si="710"/>
        <v>0</v>
      </c>
      <c r="AS1622" s="26">
        <f t="shared" si="711"/>
        <v>0</v>
      </c>
      <c r="AT1622" s="26">
        <f t="shared" si="712"/>
        <v>0</v>
      </c>
      <c r="AU1622" s="26">
        <f t="shared" si="713"/>
        <v>0</v>
      </c>
      <c r="AV1622" s="26">
        <f t="shared" si="714"/>
        <v>0</v>
      </c>
      <c r="AW1622" s="11" t="s">
        <v>653</v>
      </c>
      <c r="AX1622" s="11" t="str">
        <f>VLOOKUP(L1622,Group!$A$2:$B$1000,2,0)</f>
        <v>Enhancement</v>
      </c>
      <c r="AY1622" s="11">
        <f>IF(ISERROR(VLOOKUP(U1622,'ITWR Dump'!$A$2:$Y$5000,15,0)),0,(VLOOKUP('ILC Report'!U1622,'ITWR Dump'!$A$2:$Y$5000,15,0)))</f>
        <v>0</v>
      </c>
      <c r="AZ1622" s="11" t="str">
        <f t="shared" si="715"/>
        <v>No</v>
      </c>
      <c r="BA1622" s="11" t="str">
        <f t="shared" si="716"/>
        <v>BKI</v>
      </c>
      <c r="BB1622" s="11" t="str">
        <f t="shared" si="717"/>
        <v>EM</v>
      </c>
      <c r="BC1622" s="11" t="str">
        <f t="shared" si="718"/>
        <v>No</v>
      </c>
    </row>
    <row r="1623" spans="1:55" x14ac:dyDescent="0.3">
      <c r="A1623" s="11" t="s">
        <v>701</v>
      </c>
      <c r="B1623" s="11" t="s">
        <v>1894</v>
      </c>
      <c r="C1623" s="11" t="s">
        <v>567</v>
      </c>
      <c r="D1623" s="11" t="s">
        <v>2726</v>
      </c>
      <c r="E1623" s="38" t="s">
        <v>2904</v>
      </c>
      <c r="F1623" s="11">
        <v>29</v>
      </c>
      <c r="G1623" s="40" t="s">
        <v>218</v>
      </c>
      <c r="H1623" s="11" t="str">
        <f t="shared" si="700"/>
        <v>Regular</v>
      </c>
      <c r="I1623" s="11" t="str">
        <f t="shared" si="692"/>
        <v>INDIA</v>
      </c>
      <c r="J1623" s="11" t="str">
        <f>IF(ISERROR(VLOOKUP(C1623,'WI Vs ASM'!$B$2:$E$1000,4,0)),0,(VLOOKUP(C1623,'WI Vs ASM'!$B$2:$E$1000,4,0)))</f>
        <v>Offshore</v>
      </c>
      <c r="K1623" s="11" t="str">
        <f>IF(ISERROR(VLOOKUP(C1623,'WI Vs ASM'!$B$2:$F$1000,5,0)),0,(VLOOKUP(C1623,'WI Vs ASM'!$B$2:$F$1000,5,0)))</f>
        <v>02-Variable Billable</v>
      </c>
      <c r="L1623" s="11" t="str">
        <f>IF(ISERROR(VLOOKUP(C1623,'WI Vs ASM'!$B$2:$D$1000,3,0)),0,(VLOOKUP(C1623,'WI Vs ASM'!$B$2:$D$1000,3,0)))</f>
        <v>78-Landed BA-SE Offshore</v>
      </c>
      <c r="M1623" s="11" t="str">
        <f>IF(ISERROR(VLOOKUP(C1623,'WI Vs ASM'!$B$2:$I$1000,8,0)),0,(VLOOKUP(C1623,'WI Vs ASM'!$B$2:$I$1000,8,0)))</f>
        <v>Rahul Soman</v>
      </c>
      <c r="N1623" s="11" t="str">
        <f>IF(ISERROR(VLOOKUP(C1623,'WI Vs ASM'!$B$2:$G$1000,6,0)),0,(VLOOKUP(C1623,'WI Vs ASM'!$B$2:$G$1000,6,0)))</f>
        <v>EBI</v>
      </c>
      <c r="O1623" s="11" t="str">
        <f>IF(ISERROR(VLOOKUP(C1623,'WI Vs ASM'!$B$2:$H$1000,7,0)),0,(VLOOKUP(C1623,'WI Vs ASM'!$B$2:$H$1000,7,0)))</f>
        <v>EBI</v>
      </c>
      <c r="P1623" s="11" t="str">
        <f t="shared" si="693"/>
        <v>May-17</v>
      </c>
      <c r="Q1623" s="11" t="str">
        <f t="shared" si="694"/>
        <v>Q2</v>
      </c>
      <c r="R1623" s="11" t="str">
        <f>IF(ISERROR(VLOOKUP(C1623,'WI Vs ASM'!$B$2:$J$1000,9,0)),0,(VLOOKUP(C1623,'WI Vs ASM'!$B$2:$J$1000,9,0)))</f>
        <v>Jyothi Pai</v>
      </c>
      <c r="S1623" s="11" t="str">
        <f>IF(ISERROR(VLOOKUP(C1623,'WI Vs ASM'!$B$2:$K$1000,10,0)),0,(VLOOKUP(C1623,'WI Vs ASM'!$B$2:$K$1000,10,0)))</f>
        <v>Kimberly Hale</v>
      </c>
      <c r="T1623" s="11" t="str">
        <f>IF(ISERROR(VLOOKUP(C1623,'WI Vs ASM'!$B$2:$L$1000,11,0)),0,(VLOOKUP(C1623,'WI Vs ASM'!$B$2:$L$1000,11,0)))</f>
        <v>Crystal Romano</v>
      </c>
      <c r="U1623" s="11" t="str">
        <f t="shared" si="701"/>
        <v>WR635095</v>
      </c>
      <c r="V1623" s="11" t="str">
        <f t="shared" si="695"/>
        <v>No</v>
      </c>
      <c r="W1623" s="11" t="str">
        <f t="shared" si="696"/>
        <v>Yes</v>
      </c>
      <c r="X1623" s="11" t="str">
        <f t="shared" si="697"/>
        <v>Yes</v>
      </c>
      <c r="Y1623" s="11" t="str">
        <f t="shared" si="698"/>
        <v>No</v>
      </c>
      <c r="Z1623" s="11" t="str">
        <f t="shared" si="699"/>
        <v>No</v>
      </c>
      <c r="AA1623" s="11" t="str">
        <f t="shared" si="702"/>
        <v>No</v>
      </c>
      <c r="AB1623" s="11">
        <f>IF(ISERROR(VLOOKUP(U1623,'ITWR Dump'!$A$2:$Y$5000,24,0)),0,(VLOOKUP('ILC Report'!U1623,'ITWR Dump'!$A$2:$Y$5000,24,0)))</f>
        <v>0</v>
      </c>
      <c r="AC1623" s="11" t="str">
        <f t="shared" si="703"/>
        <v>Yes</v>
      </c>
      <c r="AD1623" s="11" t="str">
        <f t="shared" si="704"/>
        <v>BASE/Staff Aug</v>
      </c>
      <c r="AE1623" s="11">
        <f>IF(ISERROR(VLOOKUP(U1623,'ITWR Dump'!$A$2:$Y$5000,13,0)),0,(VLOOKUP(U1623,'ITWR Dump'!$A$2:$Y$5000,13,0)))</f>
        <v>0</v>
      </c>
      <c r="AF1623" s="11">
        <f>IF(ISERROR(VLOOKUP(U1623,'ITWR Dump'!$A$2:$Y$5000,11,0)),0,(VLOOKUP(U1623,'ITWR Dump'!$A$2:$Y$5000,11,0)))</f>
        <v>0</v>
      </c>
      <c r="AG1623" s="11">
        <f>IF(ISERROR(VLOOKUP(U1623,'ITWR Dump'!$A$2:$Y$5000,2,0)),0,(VLOOKUP(U1623,'ITWR Dump'!$A$2:$Y$5000,2,0)))</f>
        <v>0</v>
      </c>
      <c r="AH1623" s="11">
        <f>IF(ISERROR(VLOOKUP(U1623,'ITWR Dump'!$A$2:$Y$5000,14,0)),0,(VLOOKUP(U1623,'ITWR Dump'!$A$2:$Y$5000,14,0)))</f>
        <v>0</v>
      </c>
      <c r="AI1623" s="11" t="str">
        <f t="shared" si="705"/>
        <v>78-Landed BA-SE Offshore</v>
      </c>
      <c r="AJ1623" s="11" t="str">
        <f t="shared" si="706"/>
        <v>Offshore</v>
      </c>
      <c r="AK1623" s="11" t="str">
        <f>IF(ISERROR(VLOOKUP(A1623,'Team Data'!$C$2:$U$213,17,0)),0,(VLOOKUP(A1623,'Team Data'!$C$2:$U$213,17,0)))</f>
        <v>BI and RM</v>
      </c>
      <c r="AL1623" s="11" t="str">
        <f t="shared" si="707"/>
        <v>2017-04-24</v>
      </c>
      <c r="AM1623" s="11">
        <f>IF(ISERROR(VLOOKUP(U1623,'ITWR Dump'!$A$2:$Y$5000,16,0)),0,(VLOOKUP(U1623,'ITWR Dump'!$A$2:$Y$5000,16,0)))</f>
        <v>0</v>
      </c>
      <c r="AN1623" s="11">
        <f>IF(ISERROR(VLOOKUP(U1623,'ITWR Dump'!$A$2:$Y$5000,18,0)),0,(VLOOKUP(U1623,'ITWR Dump'!$A$2:$Y$5000,18,0)))</f>
        <v>0</v>
      </c>
      <c r="AO1623" s="11">
        <f>IF(ISERROR(VLOOKUP(U1623,'ITWR Dump'!$A$2:$Y$5000,25,0)),0,(VLOOKUP('ILC Report'!U1623,'ITWR Dump'!$A$2:$Y$5000,25,0)))</f>
        <v>0</v>
      </c>
      <c r="AP1623" s="11">
        <f t="shared" si="708"/>
        <v>0</v>
      </c>
      <c r="AQ1623" s="26">
        <f t="shared" si="709"/>
        <v>0</v>
      </c>
      <c r="AR1623" s="26">
        <f t="shared" si="710"/>
        <v>0</v>
      </c>
      <c r="AS1623" s="26">
        <f t="shared" si="711"/>
        <v>0</v>
      </c>
      <c r="AT1623" s="26">
        <f t="shared" si="712"/>
        <v>0</v>
      </c>
      <c r="AU1623" s="26">
        <f t="shared" si="713"/>
        <v>0</v>
      </c>
      <c r="AV1623" s="26">
        <f t="shared" si="714"/>
        <v>0</v>
      </c>
      <c r="AW1623" s="11" t="s">
        <v>653</v>
      </c>
      <c r="AX1623" s="11" t="str">
        <f>VLOOKUP(L1623,Group!$A$2:$B$1000,2,0)</f>
        <v>Enhancement</v>
      </c>
      <c r="AY1623" s="11">
        <f>IF(ISERROR(VLOOKUP(U1623,'ITWR Dump'!$A$2:$Y$5000,15,0)),0,(VLOOKUP('ILC Report'!U1623,'ITWR Dump'!$A$2:$Y$5000,15,0)))</f>
        <v>0</v>
      </c>
      <c r="AZ1623" s="11" t="str">
        <f t="shared" si="715"/>
        <v>No</v>
      </c>
      <c r="BA1623" s="11" t="str">
        <f t="shared" si="716"/>
        <v>BKI</v>
      </c>
      <c r="BB1623" s="11" t="str">
        <f t="shared" si="717"/>
        <v>LB</v>
      </c>
      <c r="BC1623" s="11" t="str">
        <f t="shared" si="718"/>
        <v>No</v>
      </c>
    </row>
    <row r="1624" spans="1:55" x14ac:dyDescent="0.3">
      <c r="A1624" s="11" t="s">
        <v>701</v>
      </c>
      <c r="B1624" s="11" t="s">
        <v>1894</v>
      </c>
      <c r="C1624" s="11" t="s">
        <v>561</v>
      </c>
      <c r="D1624" s="11" t="s">
        <v>2152</v>
      </c>
      <c r="E1624" s="38" t="s">
        <v>2904</v>
      </c>
      <c r="F1624" s="11">
        <v>16</v>
      </c>
      <c r="G1624" s="40" t="s">
        <v>218</v>
      </c>
      <c r="H1624" s="11" t="str">
        <f t="shared" si="700"/>
        <v>Regular</v>
      </c>
      <c r="I1624" s="11" t="str">
        <f t="shared" si="692"/>
        <v>INDIA</v>
      </c>
      <c r="J1624" s="11" t="str">
        <f>IF(ISERROR(VLOOKUP(C1624,'WI Vs ASM'!$B$2:$E$1000,4,0)),0,(VLOOKUP(C1624,'WI Vs ASM'!$B$2:$E$1000,4,0)))</f>
        <v>Offshore</v>
      </c>
      <c r="K1624" s="11" t="str">
        <f>IF(ISERROR(VLOOKUP(C1624,'WI Vs ASM'!$B$2:$F$1000,5,0)),0,(VLOOKUP(C1624,'WI Vs ASM'!$B$2:$F$1000,5,0)))</f>
        <v>02-Variable Billable</v>
      </c>
      <c r="L1624" s="11" t="str">
        <f>IF(ISERROR(VLOOKUP(C1624,'WI Vs ASM'!$B$2:$D$1000,3,0)),0,(VLOOKUP(C1624,'WI Vs ASM'!$B$2:$D$1000,3,0)))</f>
        <v>11-Enhancement Offshore</v>
      </c>
      <c r="M1624" s="11" t="str">
        <f>IF(ISERROR(VLOOKUP(C1624,'WI Vs ASM'!$B$2:$I$1000,8,0)),0,(VLOOKUP(C1624,'WI Vs ASM'!$B$2:$I$1000,8,0)))</f>
        <v>Prakash Varadachari</v>
      </c>
      <c r="N1624" s="11" t="str">
        <f>IF(ISERROR(VLOOKUP(C1624,'WI Vs ASM'!$B$2:$G$1000,6,0)),0,(VLOOKUP(C1624,'WI Vs ASM'!$B$2:$G$1000,6,0)))</f>
        <v>Claims</v>
      </c>
      <c r="O1624" s="11" t="str">
        <f>IF(ISERROR(VLOOKUP(C1624,'WI Vs ASM'!$B$2:$H$1000,7,0)),0,(VLOOKUP(C1624,'WI Vs ASM'!$B$2:$H$1000,7,0)))</f>
        <v>Claims</v>
      </c>
      <c r="P1624" s="11" t="str">
        <f t="shared" si="693"/>
        <v>May-17</v>
      </c>
      <c r="Q1624" s="11" t="str">
        <f t="shared" si="694"/>
        <v>Q2</v>
      </c>
      <c r="R1624" s="11" t="str">
        <f>IF(ISERROR(VLOOKUP(C1624,'WI Vs ASM'!$B$2:$J$1000,9,0)),0,(VLOOKUP(C1624,'WI Vs ASM'!$B$2:$J$1000,9,0)))</f>
        <v>Chandraprabha Palaniswamy</v>
      </c>
      <c r="S1624" s="11" t="str">
        <f>IF(ISERROR(VLOOKUP(C1624,'WI Vs ASM'!$B$2:$K$1000,10,0)),0,(VLOOKUP(C1624,'WI Vs ASM'!$B$2:$K$1000,10,0)))</f>
        <v>Dana D. Smith</v>
      </c>
      <c r="T1624" s="11" t="str">
        <f>IF(ISERROR(VLOOKUP(C1624,'WI Vs ASM'!$B$2:$L$1000,11,0)),0,(VLOOKUP(C1624,'WI Vs ASM'!$B$2:$L$1000,11,0)))</f>
        <v>Phillip Mclean</v>
      </c>
      <c r="U1624" s="11" t="str">
        <f t="shared" si="701"/>
        <v>WR735985</v>
      </c>
      <c r="V1624" s="11" t="str">
        <f t="shared" si="695"/>
        <v>No</v>
      </c>
      <c r="W1624" s="11" t="str">
        <f t="shared" si="696"/>
        <v>Yes</v>
      </c>
      <c r="X1624" s="11" t="str">
        <f t="shared" si="697"/>
        <v>No</v>
      </c>
      <c r="Y1624" s="11" t="str">
        <f t="shared" si="698"/>
        <v>No</v>
      </c>
      <c r="Z1624" s="11" t="str">
        <f t="shared" si="699"/>
        <v>No</v>
      </c>
      <c r="AA1624" s="11" t="str">
        <f t="shared" si="702"/>
        <v>No</v>
      </c>
      <c r="AB1624" s="11">
        <f>IF(ISERROR(VLOOKUP(U1624,'ITWR Dump'!$A$2:$Y$5000,24,0)),0,(VLOOKUP('ILC Report'!U1624,'ITWR Dump'!$A$2:$Y$5000,24,0)))</f>
        <v>0</v>
      </c>
      <c r="AC1624" s="11" t="str">
        <f t="shared" si="703"/>
        <v>No</v>
      </c>
      <c r="AD1624" s="11" t="str">
        <f t="shared" si="704"/>
        <v/>
      </c>
      <c r="AE1624" s="11">
        <f>IF(ISERROR(VLOOKUP(U1624,'ITWR Dump'!$A$2:$Y$5000,13,0)),0,(VLOOKUP(U1624,'ITWR Dump'!$A$2:$Y$5000,13,0)))</f>
        <v>0</v>
      </c>
      <c r="AF1624" s="11">
        <f>IF(ISERROR(VLOOKUP(U1624,'ITWR Dump'!$A$2:$Y$5000,11,0)),0,(VLOOKUP(U1624,'ITWR Dump'!$A$2:$Y$5000,11,0)))</f>
        <v>0</v>
      </c>
      <c r="AG1624" s="11">
        <f>IF(ISERROR(VLOOKUP(U1624,'ITWR Dump'!$A$2:$Y$5000,2,0)),0,(VLOOKUP(U1624,'ITWR Dump'!$A$2:$Y$5000,2,0)))</f>
        <v>0</v>
      </c>
      <c r="AH1624" s="11">
        <f>IF(ISERROR(VLOOKUP(U1624,'ITWR Dump'!$A$2:$Y$5000,14,0)),0,(VLOOKUP(U1624,'ITWR Dump'!$A$2:$Y$5000,14,0)))</f>
        <v>0</v>
      </c>
      <c r="AI1624" s="11" t="str">
        <f t="shared" si="705"/>
        <v>11-Enhancement Offshore</v>
      </c>
      <c r="AJ1624" s="11" t="str">
        <f t="shared" si="706"/>
        <v>Offshore</v>
      </c>
      <c r="AK1624" s="11" t="str">
        <f>IF(ISERROR(VLOOKUP(A1624,'Team Data'!$C$2:$U$213,17,0)),0,(VLOOKUP(A1624,'Team Data'!$C$2:$U$213,17,0)))</f>
        <v>BI and RM</v>
      </c>
      <c r="AL1624" s="11" t="str">
        <f t="shared" si="707"/>
        <v>2017-04-24</v>
      </c>
      <c r="AM1624" s="11">
        <f>IF(ISERROR(VLOOKUP(U1624,'ITWR Dump'!$A$2:$Y$5000,16,0)),0,(VLOOKUP(U1624,'ITWR Dump'!$A$2:$Y$5000,16,0)))</f>
        <v>0</v>
      </c>
      <c r="AN1624" s="11">
        <f>IF(ISERROR(VLOOKUP(U1624,'ITWR Dump'!$A$2:$Y$5000,18,0)),0,(VLOOKUP(U1624,'ITWR Dump'!$A$2:$Y$5000,18,0)))</f>
        <v>0</v>
      </c>
      <c r="AO1624" s="11">
        <f>IF(ISERROR(VLOOKUP(U1624,'ITWR Dump'!$A$2:$Y$5000,25,0)),0,(VLOOKUP('ILC Report'!U1624,'ITWR Dump'!$A$2:$Y$5000,25,0)))</f>
        <v>0</v>
      </c>
      <c r="AP1624" s="11">
        <f t="shared" si="708"/>
        <v>0</v>
      </c>
      <c r="AQ1624" s="26">
        <f t="shared" si="709"/>
        <v>0</v>
      </c>
      <c r="AR1624" s="26">
        <f t="shared" si="710"/>
        <v>0</v>
      </c>
      <c r="AS1624" s="26">
        <f t="shared" si="711"/>
        <v>0</v>
      </c>
      <c r="AT1624" s="26">
        <f t="shared" si="712"/>
        <v>0</v>
      </c>
      <c r="AU1624" s="26">
        <f t="shared" si="713"/>
        <v>0</v>
      </c>
      <c r="AV1624" s="26">
        <f t="shared" si="714"/>
        <v>0</v>
      </c>
      <c r="AW1624" s="11" t="s">
        <v>653</v>
      </c>
      <c r="AX1624" s="11" t="str">
        <f>VLOOKUP(L1624,Group!$A$2:$B$1000,2,0)</f>
        <v>Enhancement</v>
      </c>
      <c r="AY1624" s="11">
        <f>IF(ISERROR(VLOOKUP(U1624,'ITWR Dump'!$A$2:$Y$5000,15,0)),0,(VLOOKUP('ILC Report'!U1624,'ITWR Dump'!$A$2:$Y$5000,15,0)))</f>
        <v>0</v>
      </c>
      <c r="AZ1624" s="11" t="str">
        <f t="shared" si="715"/>
        <v>No</v>
      </c>
      <c r="BA1624" s="11" t="str">
        <f t="shared" si="716"/>
        <v>BKI</v>
      </c>
      <c r="BB1624" s="11" t="str">
        <f t="shared" si="717"/>
        <v>EM</v>
      </c>
      <c r="BC1624" s="11" t="str">
        <f t="shared" si="718"/>
        <v>No</v>
      </c>
    </row>
    <row r="1625" spans="1:55" x14ac:dyDescent="0.3">
      <c r="A1625" s="11" t="s">
        <v>702</v>
      </c>
      <c r="B1625" s="11" t="s">
        <v>1895</v>
      </c>
      <c r="C1625" s="11" t="s">
        <v>566</v>
      </c>
      <c r="D1625" s="11" t="s">
        <v>2727</v>
      </c>
      <c r="E1625" s="38" t="s">
        <v>652</v>
      </c>
      <c r="F1625" s="11">
        <v>2</v>
      </c>
      <c r="G1625" s="40" t="s">
        <v>218</v>
      </c>
      <c r="H1625" s="11" t="str">
        <f t="shared" si="700"/>
        <v>Regular</v>
      </c>
      <c r="I1625" s="11" t="str">
        <f t="shared" si="692"/>
        <v>INDIA</v>
      </c>
      <c r="J1625" s="11" t="str">
        <f>IF(ISERROR(VLOOKUP(C1625,'WI Vs ASM'!$B$2:$E$1000,4,0)),0,(VLOOKUP(C1625,'WI Vs ASM'!$B$2:$E$1000,4,0)))</f>
        <v>Offshore</v>
      </c>
      <c r="K1625" s="11" t="str">
        <f>IF(ISERROR(VLOOKUP(C1625,'WI Vs ASM'!$B$2:$F$1000,5,0)),0,(VLOOKUP(C1625,'WI Vs ASM'!$B$2:$F$1000,5,0)))</f>
        <v>01-Fixed Price</v>
      </c>
      <c r="L1625" s="11" t="str">
        <f>IF(ISERROR(VLOOKUP(C1625,'WI Vs ASM'!$B$2:$D$1000,3,0)),0,(VLOOKUP(C1625,'WI Vs ASM'!$B$2:$D$1000,3,0)))</f>
        <v>01-Maintenance Offshore</v>
      </c>
      <c r="M1625" s="11" t="str">
        <f>IF(ISERROR(VLOOKUP(C1625,'WI Vs ASM'!$B$2:$I$1000,8,0)),0,(VLOOKUP(C1625,'WI Vs ASM'!$B$2:$I$1000,8,0)))</f>
        <v>Rahul Soman</v>
      </c>
      <c r="N1625" s="11" t="str">
        <f>IF(ISERROR(VLOOKUP(C1625,'WI Vs ASM'!$B$2:$G$1000,6,0)),0,(VLOOKUP(C1625,'WI Vs ASM'!$B$2:$G$1000,6,0)))</f>
        <v>Claims</v>
      </c>
      <c r="O1625" s="11" t="str">
        <f>IF(ISERROR(VLOOKUP(C1625,'WI Vs ASM'!$B$2:$H$1000,7,0)),0,(VLOOKUP(C1625,'WI Vs ASM'!$B$2:$H$1000,7,0)))</f>
        <v>Claims</v>
      </c>
      <c r="P1625" s="11" t="str">
        <f t="shared" si="693"/>
        <v>Apr-17</v>
      </c>
      <c r="Q1625" s="11" t="str">
        <f t="shared" si="694"/>
        <v>Q2</v>
      </c>
      <c r="R1625" s="11" t="str">
        <f>IF(ISERROR(VLOOKUP(C1625,'WI Vs ASM'!$B$2:$J$1000,9,0)),0,(VLOOKUP(C1625,'WI Vs ASM'!$B$2:$J$1000,9,0)))</f>
        <v>Jyothi Pai</v>
      </c>
      <c r="S1625" s="11" t="str">
        <f>IF(ISERROR(VLOOKUP(C1625,'WI Vs ASM'!$B$2:$K$1000,10,0)),0,(VLOOKUP(C1625,'WI Vs ASM'!$B$2:$K$1000,10,0)))</f>
        <v>Dana D. Smith</v>
      </c>
      <c r="T1625" s="11" t="str">
        <f>IF(ISERROR(VLOOKUP(C1625,'WI Vs ASM'!$B$2:$L$1000,11,0)),0,(VLOOKUP(C1625,'WI Vs ASM'!$B$2:$L$1000,11,0)))</f>
        <v>Phillip Mclean</v>
      </c>
      <c r="U1625" s="11" t="e">
        <f t="shared" si="701"/>
        <v>#VALUE!</v>
      </c>
      <c r="V1625" s="11" t="str">
        <f t="shared" si="695"/>
        <v>No</v>
      </c>
      <c r="W1625" s="11" t="str">
        <f t="shared" si="696"/>
        <v>Yes</v>
      </c>
      <c r="X1625" s="11" t="str">
        <f t="shared" si="697"/>
        <v>No</v>
      </c>
      <c r="Y1625" s="11" t="str">
        <f t="shared" si="698"/>
        <v>No</v>
      </c>
      <c r="Z1625" s="11" t="str">
        <f t="shared" si="699"/>
        <v>No</v>
      </c>
      <c r="AA1625" s="11" t="str">
        <f t="shared" si="702"/>
        <v>No</v>
      </c>
      <c r="AB1625" s="11">
        <f>IF(ISERROR(VLOOKUP(U1625,'ITWR Dump'!$A$2:$Y$5000,24,0)),0,(VLOOKUP('ILC Report'!U1625,'ITWR Dump'!$A$2:$Y$5000,24,0)))</f>
        <v>0</v>
      </c>
      <c r="AC1625" s="11" t="str">
        <f t="shared" si="703"/>
        <v>No</v>
      </c>
      <c r="AD1625" s="11" t="str">
        <f t="shared" si="704"/>
        <v/>
      </c>
      <c r="AE1625" s="11">
        <f>IF(ISERROR(VLOOKUP(U1625,'ITWR Dump'!$A$2:$Y$5000,13,0)),0,(VLOOKUP(U1625,'ITWR Dump'!$A$2:$Y$5000,13,0)))</f>
        <v>0</v>
      </c>
      <c r="AF1625" s="11">
        <f>IF(ISERROR(VLOOKUP(U1625,'ITWR Dump'!$A$2:$Y$5000,11,0)),0,(VLOOKUP(U1625,'ITWR Dump'!$A$2:$Y$5000,11,0)))</f>
        <v>0</v>
      </c>
      <c r="AG1625" s="11">
        <f>IF(ISERROR(VLOOKUP(U1625,'ITWR Dump'!$A$2:$Y$5000,2,0)),0,(VLOOKUP(U1625,'ITWR Dump'!$A$2:$Y$5000,2,0)))</f>
        <v>0</v>
      </c>
      <c r="AH1625" s="11">
        <f>IF(ISERROR(VLOOKUP(U1625,'ITWR Dump'!$A$2:$Y$5000,14,0)),0,(VLOOKUP(U1625,'ITWR Dump'!$A$2:$Y$5000,14,0)))</f>
        <v>0</v>
      </c>
      <c r="AI1625" s="11" t="str">
        <f t="shared" si="705"/>
        <v>01-Maintenance Offshore</v>
      </c>
      <c r="AJ1625" s="11" t="str">
        <f t="shared" si="706"/>
        <v>Offshore</v>
      </c>
      <c r="AK1625" s="11" t="str">
        <f>IF(ISERROR(VLOOKUP(A1625,'Team Data'!$C$2:$U$213,17,0)),0,(VLOOKUP(A1625,'Team Data'!$C$2:$U$213,17,0)))</f>
        <v>PRISM</v>
      </c>
      <c r="AL1625" s="11" t="str">
        <f t="shared" si="707"/>
        <v>2017-04-24</v>
      </c>
      <c r="AM1625" s="11">
        <f>IF(ISERROR(VLOOKUP(U1625,'ITWR Dump'!$A$2:$Y$5000,16,0)),0,(VLOOKUP(U1625,'ITWR Dump'!$A$2:$Y$5000,16,0)))</f>
        <v>0</v>
      </c>
      <c r="AN1625" s="11">
        <f>IF(ISERROR(VLOOKUP(U1625,'ITWR Dump'!$A$2:$Y$5000,18,0)),0,(VLOOKUP(U1625,'ITWR Dump'!$A$2:$Y$5000,18,0)))</f>
        <v>0</v>
      </c>
      <c r="AO1625" s="11">
        <f>IF(ISERROR(VLOOKUP(U1625,'ITWR Dump'!$A$2:$Y$5000,25,0)),0,(VLOOKUP('ILC Report'!U1625,'ITWR Dump'!$A$2:$Y$5000,25,0)))</f>
        <v>0</v>
      </c>
      <c r="AP1625" s="11">
        <f t="shared" si="708"/>
        <v>0</v>
      </c>
      <c r="AQ1625" s="26">
        <f t="shared" si="709"/>
        <v>0</v>
      </c>
      <c r="AR1625" s="26">
        <f t="shared" si="710"/>
        <v>0</v>
      </c>
      <c r="AS1625" s="26">
        <f t="shared" si="711"/>
        <v>0</v>
      </c>
      <c r="AT1625" s="26">
        <f t="shared" si="712"/>
        <v>0</v>
      </c>
      <c r="AU1625" s="26">
        <f t="shared" si="713"/>
        <v>0</v>
      </c>
      <c r="AV1625" s="26">
        <f t="shared" si="714"/>
        <v>0</v>
      </c>
      <c r="AW1625" s="11" t="s">
        <v>653</v>
      </c>
      <c r="AX1625" s="11" t="str">
        <f>VLOOKUP(L1625,Group!$A$2:$B$1000,2,0)</f>
        <v>Maintenance</v>
      </c>
      <c r="AY1625" s="11">
        <f>IF(ISERROR(VLOOKUP(U1625,'ITWR Dump'!$A$2:$Y$5000,15,0)),0,(VLOOKUP('ILC Report'!U1625,'ITWR Dump'!$A$2:$Y$5000,15,0)))</f>
        <v>0</v>
      </c>
      <c r="AZ1625" s="11" t="str">
        <f t="shared" si="715"/>
        <v>No</v>
      </c>
      <c r="BA1625" s="11" t="str">
        <f t="shared" si="716"/>
        <v>BKI</v>
      </c>
      <c r="BB1625" s="11" t="str">
        <f t="shared" si="717"/>
        <v>MN</v>
      </c>
      <c r="BC1625" s="11" t="str">
        <f t="shared" si="718"/>
        <v>No</v>
      </c>
    </row>
    <row r="1626" spans="1:55" x14ac:dyDescent="0.3">
      <c r="A1626" s="11" t="s">
        <v>702</v>
      </c>
      <c r="B1626" s="11" t="s">
        <v>1895</v>
      </c>
      <c r="C1626" s="11" t="s">
        <v>566</v>
      </c>
      <c r="D1626" s="11" t="s">
        <v>2728</v>
      </c>
      <c r="E1626" s="38" t="s">
        <v>652</v>
      </c>
      <c r="F1626" s="11">
        <v>3</v>
      </c>
      <c r="G1626" s="40" t="s">
        <v>218</v>
      </c>
      <c r="H1626" s="11" t="str">
        <f t="shared" si="700"/>
        <v>Regular</v>
      </c>
      <c r="I1626" s="11" t="str">
        <f t="shared" si="692"/>
        <v>INDIA</v>
      </c>
      <c r="J1626" s="11" t="str">
        <f>IF(ISERROR(VLOOKUP(C1626,'WI Vs ASM'!$B$2:$E$1000,4,0)),0,(VLOOKUP(C1626,'WI Vs ASM'!$B$2:$E$1000,4,0)))</f>
        <v>Offshore</v>
      </c>
      <c r="K1626" s="11" t="str">
        <f>IF(ISERROR(VLOOKUP(C1626,'WI Vs ASM'!$B$2:$F$1000,5,0)),0,(VLOOKUP(C1626,'WI Vs ASM'!$B$2:$F$1000,5,0)))</f>
        <v>01-Fixed Price</v>
      </c>
      <c r="L1626" s="11" t="str">
        <f>IF(ISERROR(VLOOKUP(C1626,'WI Vs ASM'!$B$2:$D$1000,3,0)),0,(VLOOKUP(C1626,'WI Vs ASM'!$B$2:$D$1000,3,0)))</f>
        <v>01-Maintenance Offshore</v>
      </c>
      <c r="M1626" s="11" t="str">
        <f>IF(ISERROR(VLOOKUP(C1626,'WI Vs ASM'!$B$2:$I$1000,8,0)),0,(VLOOKUP(C1626,'WI Vs ASM'!$B$2:$I$1000,8,0)))</f>
        <v>Rahul Soman</v>
      </c>
      <c r="N1626" s="11" t="str">
        <f>IF(ISERROR(VLOOKUP(C1626,'WI Vs ASM'!$B$2:$G$1000,6,0)),0,(VLOOKUP(C1626,'WI Vs ASM'!$B$2:$G$1000,6,0)))</f>
        <v>Claims</v>
      </c>
      <c r="O1626" s="11" t="str">
        <f>IF(ISERROR(VLOOKUP(C1626,'WI Vs ASM'!$B$2:$H$1000,7,0)),0,(VLOOKUP(C1626,'WI Vs ASM'!$B$2:$H$1000,7,0)))</f>
        <v>Claims</v>
      </c>
      <c r="P1626" s="11" t="str">
        <f t="shared" si="693"/>
        <v>Apr-17</v>
      </c>
      <c r="Q1626" s="11" t="str">
        <f t="shared" si="694"/>
        <v>Q2</v>
      </c>
      <c r="R1626" s="11" t="str">
        <f>IF(ISERROR(VLOOKUP(C1626,'WI Vs ASM'!$B$2:$J$1000,9,0)),0,(VLOOKUP(C1626,'WI Vs ASM'!$B$2:$J$1000,9,0)))</f>
        <v>Jyothi Pai</v>
      </c>
      <c r="S1626" s="11" t="str">
        <f>IF(ISERROR(VLOOKUP(C1626,'WI Vs ASM'!$B$2:$K$1000,10,0)),0,(VLOOKUP(C1626,'WI Vs ASM'!$B$2:$K$1000,10,0)))</f>
        <v>Dana D. Smith</v>
      </c>
      <c r="T1626" s="11" t="str">
        <f>IF(ISERROR(VLOOKUP(C1626,'WI Vs ASM'!$B$2:$L$1000,11,0)),0,(VLOOKUP(C1626,'WI Vs ASM'!$B$2:$L$1000,11,0)))</f>
        <v>Phillip Mclean</v>
      </c>
      <c r="U1626" s="11" t="e">
        <f t="shared" si="701"/>
        <v>#VALUE!</v>
      </c>
      <c r="V1626" s="11" t="str">
        <f t="shared" si="695"/>
        <v>No</v>
      </c>
      <c r="W1626" s="11" t="str">
        <f t="shared" si="696"/>
        <v>Yes</v>
      </c>
      <c r="X1626" s="11" t="str">
        <f t="shared" si="697"/>
        <v>No</v>
      </c>
      <c r="Y1626" s="11" t="str">
        <f t="shared" si="698"/>
        <v>No</v>
      </c>
      <c r="Z1626" s="11" t="str">
        <f t="shared" si="699"/>
        <v>No</v>
      </c>
      <c r="AA1626" s="11" t="str">
        <f t="shared" si="702"/>
        <v>No</v>
      </c>
      <c r="AB1626" s="11">
        <f>IF(ISERROR(VLOOKUP(U1626,'ITWR Dump'!$A$2:$Y$5000,24,0)),0,(VLOOKUP('ILC Report'!U1626,'ITWR Dump'!$A$2:$Y$5000,24,0)))</f>
        <v>0</v>
      </c>
      <c r="AC1626" s="11" t="str">
        <f t="shared" si="703"/>
        <v>No</v>
      </c>
      <c r="AD1626" s="11" t="str">
        <f t="shared" si="704"/>
        <v/>
      </c>
      <c r="AE1626" s="11">
        <f>IF(ISERROR(VLOOKUP(U1626,'ITWR Dump'!$A$2:$Y$5000,13,0)),0,(VLOOKUP(U1626,'ITWR Dump'!$A$2:$Y$5000,13,0)))</f>
        <v>0</v>
      </c>
      <c r="AF1626" s="11">
        <f>IF(ISERROR(VLOOKUP(U1626,'ITWR Dump'!$A$2:$Y$5000,11,0)),0,(VLOOKUP(U1626,'ITWR Dump'!$A$2:$Y$5000,11,0)))</f>
        <v>0</v>
      </c>
      <c r="AG1626" s="11">
        <f>IF(ISERROR(VLOOKUP(U1626,'ITWR Dump'!$A$2:$Y$5000,2,0)),0,(VLOOKUP(U1626,'ITWR Dump'!$A$2:$Y$5000,2,0)))</f>
        <v>0</v>
      </c>
      <c r="AH1626" s="11">
        <f>IF(ISERROR(VLOOKUP(U1626,'ITWR Dump'!$A$2:$Y$5000,14,0)),0,(VLOOKUP(U1626,'ITWR Dump'!$A$2:$Y$5000,14,0)))</f>
        <v>0</v>
      </c>
      <c r="AI1626" s="11" t="str">
        <f t="shared" si="705"/>
        <v>01-Maintenance Offshore</v>
      </c>
      <c r="AJ1626" s="11" t="str">
        <f t="shared" si="706"/>
        <v>Offshore</v>
      </c>
      <c r="AK1626" s="11" t="str">
        <f>IF(ISERROR(VLOOKUP(A1626,'Team Data'!$C$2:$U$213,17,0)),0,(VLOOKUP(A1626,'Team Data'!$C$2:$U$213,17,0)))</f>
        <v>PRISM</v>
      </c>
      <c r="AL1626" s="11" t="str">
        <f t="shared" si="707"/>
        <v>2017-04-24</v>
      </c>
      <c r="AM1626" s="11">
        <f>IF(ISERROR(VLOOKUP(U1626,'ITWR Dump'!$A$2:$Y$5000,16,0)),0,(VLOOKUP(U1626,'ITWR Dump'!$A$2:$Y$5000,16,0)))</f>
        <v>0</v>
      </c>
      <c r="AN1626" s="11">
        <f>IF(ISERROR(VLOOKUP(U1626,'ITWR Dump'!$A$2:$Y$5000,18,0)),0,(VLOOKUP(U1626,'ITWR Dump'!$A$2:$Y$5000,18,0)))</f>
        <v>0</v>
      </c>
      <c r="AO1626" s="11">
        <f>IF(ISERROR(VLOOKUP(U1626,'ITWR Dump'!$A$2:$Y$5000,25,0)),0,(VLOOKUP('ILC Report'!U1626,'ITWR Dump'!$A$2:$Y$5000,25,0)))</f>
        <v>0</v>
      </c>
      <c r="AP1626" s="11">
        <f t="shared" si="708"/>
        <v>0</v>
      </c>
      <c r="AQ1626" s="26">
        <f t="shared" si="709"/>
        <v>0</v>
      </c>
      <c r="AR1626" s="26">
        <f t="shared" si="710"/>
        <v>0</v>
      </c>
      <c r="AS1626" s="26">
        <f t="shared" si="711"/>
        <v>0</v>
      </c>
      <c r="AT1626" s="26">
        <f t="shared" si="712"/>
        <v>0</v>
      </c>
      <c r="AU1626" s="26">
        <f t="shared" si="713"/>
        <v>0</v>
      </c>
      <c r="AV1626" s="26">
        <f t="shared" si="714"/>
        <v>0</v>
      </c>
      <c r="AW1626" s="11" t="s">
        <v>653</v>
      </c>
      <c r="AX1626" s="11" t="str">
        <f>VLOOKUP(L1626,Group!$A$2:$B$1000,2,0)</f>
        <v>Maintenance</v>
      </c>
      <c r="AY1626" s="11">
        <f>IF(ISERROR(VLOOKUP(U1626,'ITWR Dump'!$A$2:$Y$5000,15,0)),0,(VLOOKUP('ILC Report'!U1626,'ITWR Dump'!$A$2:$Y$5000,15,0)))</f>
        <v>0</v>
      </c>
      <c r="AZ1626" s="11" t="str">
        <f t="shared" si="715"/>
        <v>No</v>
      </c>
      <c r="BA1626" s="11" t="str">
        <f t="shared" si="716"/>
        <v>BKI</v>
      </c>
      <c r="BB1626" s="11" t="str">
        <f t="shared" si="717"/>
        <v>MN</v>
      </c>
      <c r="BC1626" s="11" t="str">
        <f t="shared" si="718"/>
        <v>No</v>
      </c>
    </row>
    <row r="1627" spans="1:55" x14ac:dyDescent="0.3">
      <c r="A1627" s="11" t="s">
        <v>702</v>
      </c>
      <c r="B1627" s="11" t="s">
        <v>1895</v>
      </c>
      <c r="C1627" s="11" t="s">
        <v>566</v>
      </c>
      <c r="D1627" s="11" t="s">
        <v>2729</v>
      </c>
      <c r="E1627" s="38" t="s">
        <v>652</v>
      </c>
      <c r="F1627" s="11">
        <v>3</v>
      </c>
      <c r="G1627" s="40" t="s">
        <v>218</v>
      </c>
      <c r="H1627" s="11" t="str">
        <f t="shared" si="700"/>
        <v>Regular</v>
      </c>
      <c r="I1627" s="11" t="str">
        <f t="shared" si="692"/>
        <v>INDIA</v>
      </c>
      <c r="J1627" s="11" t="str">
        <f>IF(ISERROR(VLOOKUP(C1627,'WI Vs ASM'!$B$2:$E$1000,4,0)),0,(VLOOKUP(C1627,'WI Vs ASM'!$B$2:$E$1000,4,0)))</f>
        <v>Offshore</v>
      </c>
      <c r="K1627" s="11" t="str">
        <f>IF(ISERROR(VLOOKUP(C1627,'WI Vs ASM'!$B$2:$F$1000,5,0)),0,(VLOOKUP(C1627,'WI Vs ASM'!$B$2:$F$1000,5,0)))</f>
        <v>01-Fixed Price</v>
      </c>
      <c r="L1627" s="11" t="str">
        <f>IF(ISERROR(VLOOKUP(C1627,'WI Vs ASM'!$B$2:$D$1000,3,0)),0,(VLOOKUP(C1627,'WI Vs ASM'!$B$2:$D$1000,3,0)))</f>
        <v>01-Maintenance Offshore</v>
      </c>
      <c r="M1627" s="11" t="str">
        <f>IF(ISERROR(VLOOKUP(C1627,'WI Vs ASM'!$B$2:$I$1000,8,0)),0,(VLOOKUP(C1627,'WI Vs ASM'!$B$2:$I$1000,8,0)))</f>
        <v>Rahul Soman</v>
      </c>
      <c r="N1627" s="11" t="str">
        <f>IF(ISERROR(VLOOKUP(C1627,'WI Vs ASM'!$B$2:$G$1000,6,0)),0,(VLOOKUP(C1627,'WI Vs ASM'!$B$2:$G$1000,6,0)))</f>
        <v>Claims</v>
      </c>
      <c r="O1627" s="11" t="str">
        <f>IF(ISERROR(VLOOKUP(C1627,'WI Vs ASM'!$B$2:$H$1000,7,0)),0,(VLOOKUP(C1627,'WI Vs ASM'!$B$2:$H$1000,7,0)))</f>
        <v>Claims</v>
      </c>
      <c r="P1627" s="11" t="str">
        <f t="shared" si="693"/>
        <v>Apr-17</v>
      </c>
      <c r="Q1627" s="11" t="str">
        <f t="shared" si="694"/>
        <v>Q2</v>
      </c>
      <c r="R1627" s="11" t="str">
        <f>IF(ISERROR(VLOOKUP(C1627,'WI Vs ASM'!$B$2:$J$1000,9,0)),0,(VLOOKUP(C1627,'WI Vs ASM'!$B$2:$J$1000,9,0)))</f>
        <v>Jyothi Pai</v>
      </c>
      <c r="S1627" s="11" t="str">
        <f>IF(ISERROR(VLOOKUP(C1627,'WI Vs ASM'!$B$2:$K$1000,10,0)),0,(VLOOKUP(C1627,'WI Vs ASM'!$B$2:$K$1000,10,0)))</f>
        <v>Dana D. Smith</v>
      </c>
      <c r="T1627" s="11" t="str">
        <f>IF(ISERROR(VLOOKUP(C1627,'WI Vs ASM'!$B$2:$L$1000,11,0)),0,(VLOOKUP(C1627,'WI Vs ASM'!$B$2:$L$1000,11,0)))</f>
        <v>Phillip Mclean</v>
      </c>
      <c r="U1627" s="11" t="e">
        <f t="shared" si="701"/>
        <v>#VALUE!</v>
      </c>
      <c r="V1627" s="11" t="str">
        <f t="shared" si="695"/>
        <v>No</v>
      </c>
      <c r="W1627" s="11" t="str">
        <f t="shared" si="696"/>
        <v>Yes</v>
      </c>
      <c r="X1627" s="11" t="str">
        <f t="shared" si="697"/>
        <v>No</v>
      </c>
      <c r="Y1627" s="11" t="str">
        <f t="shared" si="698"/>
        <v>No</v>
      </c>
      <c r="Z1627" s="11" t="str">
        <f t="shared" si="699"/>
        <v>No</v>
      </c>
      <c r="AA1627" s="11" t="str">
        <f t="shared" si="702"/>
        <v>No</v>
      </c>
      <c r="AB1627" s="11">
        <f>IF(ISERROR(VLOOKUP(U1627,'ITWR Dump'!$A$2:$Y$5000,24,0)),0,(VLOOKUP('ILC Report'!U1627,'ITWR Dump'!$A$2:$Y$5000,24,0)))</f>
        <v>0</v>
      </c>
      <c r="AC1627" s="11" t="str">
        <f t="shared" si="703"/>
        <v>No</v>
      </c>
      <c r="AD1627" s="11" t="str">
        <f t="shared" si="704"/>
        <v/>
      </c>
      <c r="AE1627" s="11">
        <f>IF(ISERROR(VLOOKUP(U1627,'ITWR Dump'!$A$2:$Y$5000,13,0)),0,(VLOOKUP(U1627,'ITWR Dump'!$A$2:$Y$5000,13,0)))</f>
        <v>0</v>
      </c>
      <c r="AF1627" s="11">
        <f>IF(ISERROR(VLOOKUP(U1627,'ITWR Dump'!$A$2:$Y$5000,11,0)),0,(VLOOKUP(U1627,'ITWR Dump'!$A$2:$Y$5000,11,0)))</f>
        <v>0</v>
      </c>
      <c r="AG1627" s="11">
        <f>IF(ISERROR(VLOOKUP(U1627,'ITWR Dump'!$A$2:$Y$5000,2,0)),0,(VLOOKUP(U1627,'ITWR Dump'!$A$2:$Y$5000,2,0)))</f>
        <v>0</v>
      </c>
      <c r="AH1627" s="11">
        <f>IF(ISERROR(VLOOKUP(U1627,'ITWR Dump'!$A$2:$Y$5000,14,0)),0,(VLOOKUP(U1627,'ITWR Dump'!$A$2:$Y$5000,14,0)))</f>
        <v>0</v>
      </c>
      <c r="AI1627" s="11" t="str">
        <f t="shared" si="705"/>
        <v>01-Maintenance Offshore</v>
      </c>
      <c r="AJ1627" s="11" t="str">
        <f t="shared" si="706"/>
        <v>Offshore</v>
      </c>
      <c r="AK1627" s="11" t="str">
        <f>IF(ISERROR(VLOOKUP(A1627,'Team Data'!$C$2:$U$213,17,0)),0,(VLOOKUP(A1627,'Team Data'!$C$2:$U$213,17,0)))</f>
        <v>PRISM</v>
      </c>
      <c r="AL1627" s="11" t="str">
        <f t="shared" si="707"/>
        <v>2017-04-24</v>
      </c>
      <c r="AM1627" s="11">
        <f>IF(ISERROR(VLOOKUP(U1627,'ITWR Dump'!$A$2:$Y$5000,16,0)),0,(VLOOKUP(U1627,'ITWR Dump'!$A$2:$Y$5000,16,0)))</f>
        <v>0</v>
      </c>
      <c r="AN1627" s="11">
        <f>IF(ISERROR(VLOOKUP(U1627,'ITWR Dump'!$A$2:$Y$5000,18,0)),0,(VLOOKUP(U1627,'ITWR Dump'!$A$2:$Y$5000,18,0)))</f>
        <v>0</v>
      </c>
      <c r="AO1627" s="11">
        <f>IF(ISERROR(VLOOKUP(U1627,'ITWR Dump'!$A$2:$Y$5000,25,0)),0,(VLOOKUP('ILC Report'!U1627,'ITWR Dump'!$A$2:$Y$5000,25,0)))</f>
        <v>0</v>
      </c>
      <c r="AP1627" s="11">
        <f t="shared" si="708"/>
        <v>0</v>
      </c>
      <c r="AQ1627" s="26">
        <f t="shared" si="709"/>
        <v>0</v>
      </c>
      <c r="AR1627" s="26">
        <f t="shared" si="710"/>
        <v>0</v>
      </c>
      <c r="AS1627" s="26">
        <f t="shared" si="711"/>
        <v>0</v>
      </c>
      <c r="AT1627" s="26">
        <f t="shared" si="712"/>
        <v>0</v>
      </c>
      <c r="AU1627" s="26">
        <f t="shared" si="713"/>
        <v>0</v>
      </c>
      <c r="AV1627" s="26">
        <f t="shared" si="714"/>
        <v>0</v>
      </c>
      <c r="AW1627" s="11" t="s">
        <v>653</v>
      </c>
      <c r="AX1627" s="11" t="str">
        <f>VLOOKUP(L1627,Group!$A$2:$B$1000,2,0)</f>
        <v>Maintenance</v>
      </c>
      <c r="AY1627" s="11">
        <f>IF(ISERROR(VLOOKUP(U1627,'ITWR Dump'!$A$2:$Y$5000,15,0)),0,(VLOOKUP('ILC Report'!U1627,'ITWR Dump'!$A$2:$Y$5000,15,0)))</f>
        <v>0</v>
      </c>
      <c r="AZ1627" s="11" t="str">
        <f t="shared" si="715"/>
        <v>No</v>
      </c>
      <c r="BA1627" s="11" t="str">
        <f t="shared" si="716"/>
        <v>BKI</v>
      </c>
      <c r="BB1627" s="11" t="str">
        <f t="shared" si="717"/>
        <v>MN</v>
      </c>
      <c r="BC1627" s="11" t="str">
        <f t="shared" si="718"/>
        <v>No</v>
      </c>
    </row>
    <row r="1628" spans="1:55" x14ac:dyDescent="0.3">
      <c r="A1628" s="11" t="s">
        <v>702</v>
      </c>
      <c r="B1628" s="11" t="s">
        <v>1895</v>
      </c>
      <c r="C1628" s="11" t="s">
        <v>566</v>
      </c>
      <c r="D1628" s="11" t="s">
        <v>2730</v>
      </c>
      <c r="E1628" s="38" t="s">
        <v>652</v>
      </c>
      <c r="F1628" s="11">
        <v>10</v>
      </c>
      <c r="G1628" s="40" t="s">
        <v>218</v>
      </c>
      <c r="H1628" s="11" t="str">
        <f t="shared" si="700"/>
        <v>Regular</v>
      </c>
      <c r="I1628" s="11" t="str">
        <f t="shared" si="692"/>
        <v>INDIA</v>
      </c>
      <c r="J1628" s="11" t="str">
        <f>IF(ISERROR(VLOOKUP(C1628,'WI Vs ASM'!$B$2:$E$1000,4,0)),0,(VLOOKUP(C1628,'WI Vs ASM'!$B$2:$E$1000,4,0)))</f>
        <v>Offshore</v>
      </c>
      <c r="K1628" s="11" t="str">
        <f>IF(ISERROR(VLOOKUP(C1628,'WI Vs ASM'!$B$2:$F$1000,5,0)),0,(VLOOKUP(C1628,'WI Vs ASM'!$B$2:$F$1000,5,0)))</f>
        <v>01-Fixed Price</v>
      </c>
      <c r="L1628" s="11" t="str">
        <f>IF(ISERROR(VLOOKUP(C1628,'WI Vs ASM'!$B$2:$D$1000,3,0)),0,(VLOOKUP(C1628,'WI Vs ASM'!$B$2:$D$1000,3,0)))</f>
        <v>01-Maintenance Offshore</v>
      </c>
      <c r="M1628" s="11" t="str">
        <f>IF(ISERROR(VLOOKUP(C1628,'WI Vs ASM'!$B$2:$I$1000,8,0)),0,(VLOOKUP(C1628,'WI Vs ASM'!$B$2:$I$1000,8,0)))</f>
        <v>Rahul Soman</v>
      </c>
      <c r="N1628" s="11" t="str">
        <f>IF(ISERROR(VLOOKUP(C1628,'WI Vs ASM'!$B$2:$G$1000,6,0)),0,(VLOOKUP(C1628,'WI Vs ASM'!$B$2:$G$1000,6,0)))</f>
        <v>Claims</v>
      </c>
      <c r="O1628" s="11" t="str">
        <f>IF(ISERROR(VLOOKUP(C1628,'WI Vs ASM'!$B$2:$H$1000,7,0)),0,(VLOOKUP(C1628,'WI Vs ASM'!$B$2:$H$1000,7,0)))</f>
        <v>Claims</v>
      </c>
      <c r="P1628" s="11" t="str">
        <f t="shared" si="693"/>
        <v>Apr-17</v>
      </c>
      <c r="Q1628" s="11" t="str">
        <f t="shared" si="694"/>
        <v>Q2</v>
      </c>
      <c r="R1628" s="11" t="str">
        <f>IF(ISERROR(VLOOKUP(C1628,'WI Vs ASM'!$B$2:$J$1000,9,0)),0,(VLOOKUP(C1628,'WI Vs ASM'!$B$2:$J$1000,9,0)))</f>
        <v>Jyothi Pai</v>
      </c>
      <c r="S1628" s="11" t="str">
        <f>IF(ISERROR(VLOOKUP(C1628,'WI Vs ASM'!$B$2:$K$1000,10,0)),0,(VLOOKUP(C1628,'WI Vs ASM'!$B$2:$K$1000,10,0)))</f>
        <v>Dana D. Smith</v>
      </c>
      <c r="T1628" s="11" t="str">
        <f>IF(ISERROR(VLOOKUP(C1628,'WI Vs ASM'!$B$2:$L$1000,11,0)),0,(VLOOKUP(C1628,'WI Vs ASM'!$B$2:$L$1000,11,0)))</f>
        <v>Phillip Mclean</v>
      </c>
      <c r="U1628" s="11" t="e">
        <f t="shared" si="701"/>
        <v>#VALUE!</v>
      </c>
      <c r="V1628" s="11" t="str">
        <f t="shared" si="695"/>
        <v>No</v>
      </c>
      <c r="W1628" s="11" t="str">
        <f t="shared" si="696"/>
        <v>Yes</v>
      </c>
      <c r="X1628" s="11" t="str">
        <f t="shared" si="697"/>
        <v>No</v>
      </c>
      <c r="Y1628" s="11" t="str">
        <f t="shared" si="698"/>
        <v>No</v>
      </c>
      <c r="Z1628" s="11" t="str">
        <f t="shared" si="699"/>
        <v>No</v>
      </c>
      <c r="AA1628" s="11" t="str">
        <f t="shared" si="702"/>
        <v>No</v>
      </c>
      <c r="AB1628" s="11">
        <f>IF(ISERROR(VLOOKUP(U1628,'ITWR Dump'!$A$2:$Y$5000,24,0)),0,(VLOOKUP('ILC Report'!U1628,'ITWR Dump'!$A$2:$Y$5000,24,0)))</f>
        <v>0</v>
      </c>
      <c r="AC1628" s="11" t="str">
        <f t="shared" si="703"/>
        <v>No</v>
      </c>
      <c r="AD1628" s="11" t="str">
        <f t="shared" si="704"/>
        <v/>
      </c>
      <c r="AE1628" s="11">
        <f>IF(ISERROR(VLOOKUP(U1628,'ITWR Dump'!$A$2:$Y$5000,13,0)),0,(VLOOKUP(U1628,'ITWR Dump'!$A$2:$Y$5000,13,0)))</f>
        <v>0</v>
      </c>
      <c r="AF1628" s="11">
        <f>IF(ISERROR(VLOOKUP(U1628,'ITWR Dump'!$A$2:$Y$5000,11,0)),0,(VLOOKUP(U1628,'ITWR Dump'!$A$2:$Y$5000,11,0)))</f>
        <v>0</v>
      </c>
      <c r="AG1628" s="11">
        <f>IF(ISERROR(VLOOKUP(U1628,'ITWR Dump'!$A$2:$Y$5000,2,0)),0,(VLOOKUP(U1628,'ITWR Dump'!$A$2:$Y$5000,2,0)))</f>
        <v>0</v>
      </c>
      <c r="AH1628" s="11">
        <f>IF(ISERROR(VLOOKUP(U1628,'ITWR Dump'!$A$2:$Y$5000,14,0)),0,(VLOOKUP(U1628,'ITWR Dump'!$A$2:$Y$5000,14,0)))</f>
        <v>0</v>
      </c>
      <c r="AI1628" s="11" t="str">
        <f t="shared" si="705"/>
        <v>01-Maintenance Offshore</v>
      </c>
      <c r="AJ1628" s="11" t="str">
        <f t="shared" si="706"/>
        <v>Offshore</v>
      </c>
      <c r="AK1628" s="11" t="str">
        <f>IF(ISERROR(VLOOKUP(A1628,'Team Data'!$C$2:$U$213,17,0)),0,(VLOOKUP(A1628,'Team Data'!$C$2:$U$213,17,0)))</f>
        <v>PRISM</v>
      </c>
      <c r="AL1628" s="11" t="str">
        <f t="shared" si="707"/>
        <v>2017-04-24</v>
      </c>
      <c r="AM1628" s="11">
        <f>IF(ISERROR(VLOOKUP(U1628,'ITWR Dump'!$A$2:$Y$5000,16,0)),0,(VLOOKUP(U1628,'ITWR Dump'!$A$2:$Y$5000,16,0)))</f>
        <v>0</v>
      </c>
      <c r="AN1628" s="11">
        <f>IF(ISERROR(VLOOKUP(U1628,'ITWR Dump'!$A$2:$Y$5000,18,0)),0,(VLOOKUP(U1628,'ITWR Dump'!$A$2:$Y$5000,18,0)))</f>
        <v>0</v>
      </c>
      <c r="AO1628" s="11">
        <f>IF(ISERROR(VLOOKUP(U1628,'ITWR Dump'!$A$2:$Y$5000,25,0)),0,(VLOOKUP('ILC Report'!U1628,'ITWR Dump'!$A$2:$Y$5000,25,0)))</f>
        <v>0</v>
      </c>
      <c r="AP1628" s="11">
        <f t="shared" si="708"/>
        <v>0</v>
      </c>
      <c r="AQ1628" s="26">
        <f t="shared" si="709"/>
        <v>0</v>
      </c>
      <c r="AR1628" s="26">
        <f t="shared" si="710"/>
        <v>0</v>
      </c>
      <c r="AS1628" s="26">
        <f t="shared" si="711"/>
        <v>0</v>
      </c>
      <c r="AT1628" s="26">
        <f t="shared" si="712"/>
        <v>0</v>
      </c>
      <c r="AU1628" s="26">
        <f t="shared" si="713"/>
        <v>0</v>
      </c>
      <c r="AV1628" s="26">
        <f t="shared" si="714"/>
        <v>0</v>
      </c>
      <c r="AW1628" s="11" t="s">
        <v>653</v>
      </c>
      <c r="AX1628" s="11" t="str">
        <f>VLOOKUP(L1628,Group!$A$2:$B$1000,2,0)</f>
        <v>Maintenance</v>
      </c>
      <c r="AY1628" s="11">
        <f>IF(ISERROR(VLOOKUP(U1628,'ITWR Dump'!$A$2:$Y$5000,15,0)),0,(VLOOKUP('ILC Report'!U1628,'ITWR Dump'!$A$2:$Y$5000,15,0)))</f>
        <v>0</v>
      </c>
      <c r="AZ1628" s="11" t="str">
        <f t="shared" si="715"/>
        <v>No</v>
      </c>
      <c r="BA1628" s="11" t="str">
        <f t="shared" si="716"/>
        <v>BKI</v>
      </c>
      <c r="BB1628" s="11" t="str">
        <f t="shared" si="717"/>
        <v>MN</v>
      </c>
      <c r="BC1628" s="11" t="str">
        <f t="shared" si="718"/>
        <v>No</v>
      </c>
    </row>
    <row r="1629" spans="1:55" x14ac:dyDescent="0.3">
      <c r="A1629" s="11" t="s">
        <v>702</v>
      </c>
      <c r="B1629" s="11" t="s">
        <v>1895</v>
      </c>
      <c r="C1629" s="11" t="s">
        <v>566</v>
      </c>
      <c r="D1629" s="11" t="s">
        <v>2731</v>
      </c>
      <c r="E1629" s="38" t="s">
        <v>652</v>
      </c>
      <c r="F1629" s="11">
        <v>2</v>
      </c>
      <c r="G1629" s="40" t="s">
        <v>218</v>
      </c>
      <c r="H1629" s="11" t="str">
        <f t="shared" si="700"/>
        <v>Regular</v>
      </c>
      <c r="I1629" s="11" t="str">
        <f t="shared" si="692"/>
        <v>INDIA</v>
      </c>
      <c r="J1629" s="11" t="str">
        <f>IF(ISERROR(VLOOKUP(C1629,'WI Vs ASM'!$B$2:$E$1000,4,0)),0,(VLOOKUP(C1629,'WI Vs ASM'!$B$2:$E$1000,4,0)))</f>
        <v>Offshore</v>
      </c>
      <c r="K1629" s="11" t="str">
        <f>IF(ISERROR(VLOOKUP(C1629,'WI Vs ASM'!$B$2:$F$1000,5,0)),0,(VLOOKUP(C1629,'WI Vs ASM'!$B$2:$F$1000,5,0)))</f>
        <v>01-Fixed Price</v>
      </c>
      <c r="L1629" s="11" t="str">
        <f>IF(ISERROR(VLOOKUP(C1629,'WI Vs ASM'!$B$2:$D$1000,3,0)),0,(VLOOKUP(C1629,'WI Vs ASM'!$B$2:$D$1000,3,0)))</f>
        <v>01-Maintenance Offshore</v>
      </c>
      <c r="M1629" s="11" t="str">
        <f>IF(ISERROR(VLOOKUP(C1629,'WI Vs ASM'!$B$2:$I$1000,8,0)),0,(VLOOKUP(C1629,'WI Vs ASM'!$B$2:$I$1000,8,0)))</f>
        <v>Rahul Soman</v>
      </c>
      <c r="N1629" s="11" t="str">
        <f>IF(ISERROR(VLOOKUP(C1629,'WI Vs ASM'!$B$2:$G$1000,6,0)),0,(VLOOKUP(C1629,'WI Vs ASM'!$B$2:$G$1000,6,0)))</f>
        <v>Claims</v>
      </c>
      <c r="O1629" s="11" t="str">
        <f>IF(ISERROR(VLOOKUP(C1629,'WI Vs ASM'!$B$2:$H$1000,7,0)),0,(VLOOKUP(C1629,'WI Vs ASM'!$B$2:$H$1000,7,0)))</f>
        <v>Claims</v>
      </c>
      <c r="P1629" s="11" t="str">
        <f t="shared" si="693"/>
        <v>Apr-17</v>
      </c>
      <c r="Q1629" s="11" t="str">
        <f t="shared" si="694"/>
        <v>Q2</v>
      </c>
      <c r="R1629" s="11" t="str">
        <f>IF(ISERROR(VLOOKUP(C1629,'WI Vs ASM'!$B$2:$J$1000,9,0)),0,(VLOOKUP(C1629,'WI Vs ASM'!$B$2:$J$1000,9,0)))</f>
        <v>Jyothi Pai</v>
      </c>
      <c r="S1629" s="11" t="str">
        <f>IF(ISERROR(VLOOKUP(C1629,'WI Vs ASM'!$B$2:$K$1000,10,0)),0,(VLOOKUP(C1629,'WI Vs ASM'!$B$2:$K$1000,10,0)))</f>
        <v>Dana D. Smith</v>
      </c>
      <c r="T1629" s="11" t="str">
        <f>IF(ISERROR(VLOOKUP(C1629,'WI Vs ASM'!$B$2:$L$1000,11,0)),0,(VLOOKUP(C1629,'WI Vs ASM'!$B$2:$L$1000,11,0)))</f>
        <v>Phillip Mclean</v>
      </c>
      <c r="U1629" s="11" t="e">
        <f t="shared" si="701"/>
        <v>#VALUE!</v>
      </c>
      <c r="V1629" s="11" t="str">
        <f t="shared" si="695"/>
        <v>Yes</v>
      </c>
      <c r="W1629" s="11" t="str">
        <f t="shared" si="696"/>
        <v>No</v>
      </c>
      <c r="X1629" s="11" t="str">
        <f t="shared" si="697"/>
        <v>No</v>
      </c>
      <c r="Y1629" s="11" t="str">
        <f t="shared" si="698"/>
        <v>No</v>
      </c>
      <c r="Z1629" s="11" t="str">
        <f t="shared" si="699"/>
        <v>No</v>
      </c>
      <c r="AA1629" s="11" t="str">
        <f t="shared" si="702"/>
        <v>No</v>
      </c>
      <c r="AB1629" s="11">
        <f>IF(ISERROR(VLOOKUP(U1629,'ITWR Dump'!$A$2:$Y$5000,24,0)),0,(VLOOKUP('ILC Report'!U1629,'ITWR Dump'!$A$2:$Y$5000,24,0)))</f>
        <v>0</v>
      </c>
      <c r="AC1629" s="11" t="str">
        <f t="shared" si="703"/>
        <v>No</v>
      </c>
      <c r="AD1629" s="11" t="str">
        <f t="shared" si="704"/>
        <v/>
      </c>
      <c r="AE1629" s="11">
        <f>IF(ISERROR(VLOOKUP(U1629,'ITWR Dump'!$A$2:$Y$5000,13,0)),0,(VLOOKUP(U1629,'ITWR Dump'!$A$2:$Y$5000,13,0)))</f>
        <v>0</v>
      </c>
      <c r="AF1629" s="11">
        <f>IF(ISERROR(VLOOKUP(U1629,'ITWR Dump'!$A$2:$Y$5000,11,0)),0,(VLOOKUP(U1629,'ITWR Dump'!$A$2:$Y$5000,11,0)))</f>
        <v>0</v>
      </c>
      <c r="AG1629" s="11">
        <f>IF(ISERROR(VLOOKUP(U1629,'ITWR Dump'!$A$2:$Y$5000,2,0)),0,(VLOOKUP(U1629,'ITWR Dump'!$A$2:$Y$5000,2,0)))</f>
        <v>0</v>
      </c>
      <c r="AH1629" s="11">
        <f>IF(ISERROR(VLOOKUP(U1629,'ITWR Dump'!$A$2:$Y$5000,14,0)),0,(VLOOKUP(U1629,'ITWR Dump'!$A$2:$Y$5000,14,0)))</f>
        <v>0</v>
      </c>
      <c r="AI1629" s="11" t="str">
        <f t="shared" si="705"/>
        <v>01-Maintenance Offshore</v>
      </c>
      <c r="AJ1629" s="11" t="str">
        <f t="shared" si="706"/>
        <v>Offshore</v>
      </c>
      <c r="AK1629" s="11" t="str">
        <f>IF(ISERROR(VLOOKUP(A1629,'Team Data'!$C$2:$U$213,17,0)),0,(VLOOKUP(A1629,'Team Data'!$C$2:$U$213,17,0)))</f>
        <v>PRISM</v>
      </c>
      <c r="AL1629" s="11" t="str">
        <f t="shared" si="707"/>
        <v>2017-04-24</v>
      </c>
      <c r="AM1629" s="11">
        <f>IF(ISERROR(VLOOKUP(U1629,'ITWR Dump'!$A$2:$Y$5000,16,0)),0,(VLOOKUP(U1629,'ITWR Dump'!$A$2:$Y$5000,16,0)))</f>
        <v>0</v>
      </c>
      <c r="AN1629" s="11">
        <f>IF(ISERROR(VLOOKUP(U1629,'ITWR Dump'!$A$2:$Y$5000,18,0)),0,(VLOOKUP(U1629,'ITWR Dump'!$A$2:$Y$5000,18,0)))</f>
        <v>0</v>
      </c>
      <c r="AO1629" s="11">
        <f>IF(ISERROR(VLOOKUP(U1629,'ITWR Dump'!$A$2:$Y$5000,25,0)),0,(VLOOKUP('ILC Report'!U1629,'ITWR Dump'!$A$2:$Y$5000,25,0)))</f>
        <v>0</v>
      </c>
      <c r="AP1629" s="11">
        <f t="shared" si="708"/>
        <v>1</v>
      </c>
      <c r="AQ1629" s="26">
        <f t="shared" si="709"/>
        <v>0</v>
      </c>
      <c r="AR1629" s="26">
        <f t="shared" si="710"/>
        <v>0</v>
      </c>
      <c r="AS1629" s="26">
        <f t="shared" si="711"/>
        <v>0</v>
      </c>
      <c r="AT1629" s="26">
        <f t="shared" si="712"/>
        <v>0</v>
      </c>
      <c r="AU1629" s="26">
        <f t="shared" si="713"/>
        <v>0</v>
      </c>
      <c r="AV1629" s="26">
        <f t="shared" si="714"/>
        <v>0</v>
      </c>
      <c r="AW1629" s="11" t="s">
        <v>653</v>
      </c>
      <c r="AX1629" s="11" t="str">
        <f>VLOOKUP(L1629,Group!$A$2:$B$1000,2,0)</f>
        <v>Maintenance</v>
      </c>
      <c r="AY1629" s="11">
        <f>IF(ISERROR(VLOOKUP(U1629,'ITWR Dump'!$A$2:$Y$5000,15,0)),0,(VLOOKUP('ILC Report'!U1629,'ITWR Dump'!$A$2:$Y$5000,15,0)))</f>
        <v>0</v>
      </c>
      <c r="AZ1629" s="11" t="str">
        <f t="shared" si="715"/>
        <v>Yes</v>
      </c>
      <c r="BA1629" s="11" t="str">
        <f t="shared" si="716"/>
        <v>BKI</v>
      </c>
      <c r="BB1629" s="11" t="str">
        <f t="shared" si="717"/>
        <v>MN</v>
      </c>
      <c r="BC1629" s="11" t="str">
        <f t="shared" si="718"/>
        <v>No</v>
      </c>
    </row>
    <row r="1630" spans="1:55" x14ac:dyDescent="0.3">
      <c r="A1630" s="11" t="s">
        <v>702</v>
      </c>
      <c r="B1630" s="11" t="s">
        <v>1895</v>
      </c>
      <c r="C1630" s="11" t="s">
        <v>566</v>
      </c>
      <c r="D1630" s="11" t="s">
        <v>2732</v>
      </c>
      <c r="E1630" s="38" t="s">
        <v>652</v>
      </c>
      <c r="F1630" s="11">
        <v>16</v>
      </c>
      <c r="G1630" s="40" t="s">
        <v>218</v>
      </c>
      <c r="H1630" s="11" t="str">
        <f t="shared" si="700"/>
        <v>Regular</v>
      </c>
      <c r="I1630" s="11" t="str">
        <f t="shared" si="692"/>
        <v>INDIA</v>
      </c>
      <c r="J1630" s="11" t="str">
        <f>IF(ISERROR(VLOOKUP(C1630,'WI Vs ASM'!$B$2:$E$1000,4,0)),0,(VLOOKUP(C1630,'WI Vs ASM'!$B$2:$E$1000,4,0)))</f>
        <v>Offshore</v>
      </c>
      <c r="K1630" s="11" t="str">
        <f>IF(ISERROR(VLOOKUP(C1630,'WI Vs ASM'!$B$2:$F$1000,5,0)),0,(VLOOKUP(C1630,'WI Vs ASM'!$B$2:$F$1000,5,0)))</f>
        <v>01-Fixed Price</v>
      </c>
      <c r="L1630" s="11" t="str">
        <f>IF(ISERROR(VLOOKUP(C1630,'WI Vs ASM'!$B$2:$D$1000,3,0)),0,(VLOOKUP(C1630,'WI Vs ASM'!$B$2:$D$1000,3,0)))</f>
        <v>01-Maintenance Offshore</v>
      </c>
      <c r="M1630" s="11" t="str">
        <f>IF(ISERROR(VLOOKUP(C1630,'WI Vs ASM'!$B$2:$I$1000,8,0)),0,(VLOOKUP(C1630,'WI Vs ASM'!$B$2:$I$1000,8,0)))</f>
        <v>Rahul Soman</v>
      </c>
      <c r="N1630" s="11" t="str">
        <f>IF(ISERROR(VLOOKUP(C1630,'WI Vs ASM'!$B$2:$G$1000,6,0)),0,(VLOOKUP(C1630,'WI Vs ASM'!$B$2:$G$1000,6,0)))</f>
        <v>Claims</v>
      </c>
      <c r="O1630" s="11" t="str">
        <f>IF(ISERROR(VLOOKUP(C1630,'WI Vs ASM'!$B$2:$H$1000,7,0)),0,(VLOOKUP(C1630,'WI Vs ASM'!$B$2:$H$1000,7,0)))</f>
        <v>Claims</v>
      </c>
      <c r="P1630" s="11" t="str">
        <f t="shared" si="693"/>
        <v>Apr-17</v>
      </c>
      <c r="Q1630" s="11" t="str">
        <f t="shared" si="694"/>
        <v>Q2</v>
      </c>
      <c r="R1630" s="11" t="str">
        <f>IF(ISERROR(VLOOKUP(C1630,'WI Vs ASM'!$B$2:$J$1000,9,0)),0,(VLOOKUP(C1630,'WI Vs ASM'!$B$2:$J$1000,9,0)))</f>
        <v>Jyothi Pai</v>
      </c>
      <c r="S1630" s="11" t="str">
        <f>IF(ISERROR(VLOOKUP(C1630,'WI Vs ASM'!$B$2:$K$1000,10,0)),0,(VLOOKUP(C1630,'WI Vs ASM'!$B$2:$K$1000,10,0)))</f>
        <v>Dana D. Smith</v>
      </c>
      <c r="T1630" s="11" t="str">
        <f>IF(ISERROR(VLOOKUP(C1630,'WI Vs ASM'!$B$2:$L$1000,11,0)),0,(VLOOKUP(C1630,'WI Vs ASM'!$B$2:$L$1000,11,0)))</f>
        <v>Phillip Mclean</v>
      </c>
      <c r="U1630" s="11" t="e">
        <f t="shared" si="701"/>
        <v>#VALUE!</v>
      </c>
      <c r="V1630" s="11" t="str">
        <f t="shared" si="695"/>
        <v>Yes</v>
      </c>
      <c r="W1630" s="11" t="str">
        <f t="shared" si="696"/>
        <v>No</v>
      </c>
      <c r="X1630" s="11" t="str">
        <f t="shared" si="697"/>
        <v>No</v>
      </c>
      <c r="Y1630" s="11" t="str">
        <f t="shared" si="698"/>
        <v>No</v>
      </c>
      <c r="Z1630" s="11" t="str">
        <f t="shared" si="699"/>
        <v>No</v>
      </c>
      <c r="AA1630" s="11" t="str">
        <f t="shared" si="702"/>
        <v>No</v>
      </c>
      <c r="AB1630" s="11">
        <f>IF(ISERROR(VLOOKUP(U1630,'ITWR Dump'!$A$2:$Y$5000,24,0)),0,(VLOOKUP('ILC Report'!U1630,'ITWR Dump'!$A$2:$Y$5000,24,0)))</f>
        <v>0</v>
      </c>
      <c r="AC1630" s="11" t="str">
        <f t="shared" si="703"/>
        <v>No</v>
      </c>
      <c r="AD1630" s="11" t="str">
        <f t="shared" si="704"/>
        <v/>
      </c>
      <c r="AE1630" s="11">
        <f>IF(ISERROR(VLOOKUP(U1630,'ITWR Dump'!$A$2:$Y$5000,13,0)),0,(VLOOKUP(U1630,'ITWR Dump'!$A$2:$Y$5000,13,0)))</f>
        <v>0</v>
      </c>
      <c r="AF1630" s="11">
        <f>IF(ISERROR(VLOOKUP(U1630,'ITWR Dump'!$A$2:$Y$5000,11,0)),0,(VLOOKUP(U1630,'ITWR Dump'!$A$2:$Y$5000,11,0)))</f>
        <v>0</v>
      </c>
      <c r="AG1630" s="11">
        <f>IF(ISERROR(VLOOKUP(U1630,'ITWR Dump'!$A$2:$Y$5000,2,0)),0,(VLOOKUP(U1630,'ITWR Dump'!$A$2:$Y$5000,2,0)))</f>
        <v>0</v>
      </c>
      <c r="AH1630" s="11">
        <f>IF(ISERROR(VLOOKUP(U1630,'ITWR Dump'!$A$2:$Y$5000,14,0)),0,(VLOOKUP(U1630,'ITWR Dump'!$A$2:$Y$5000,14,0)))</f>
        <v>0</v>
      </c>
      <c r="AI1630" s="11" t="str">
        <f t="shared" si="705"/>
        <v>01-Maintenance Offshore</v>
      </c>
      <c r="AJ1630" s="11" t="str">
        <f t="shared" si="706"/>
        <v>Offshore</v>
      </c>
      <c r="AK1630" s="11" t="str">
        <f>IF(ISERROR(VLOOKUP(A1630,'Team Data'!$C$2:$U$213,17,0)),0,(VLOOKUP(A1630,'Team Data'!$C$2:$U$213,17,0)))</f>
        <v>PRISM</v>
      </c>
      <c r="AL1630" s="11" t="str">
        <f t="shared" si="707"/>
        <v>2017-04-24</v>
      </c>
      <c r="AM1630" s="11">
        <f>IF(ISERROR(VLOOKUP(U1630,'ITWR Dump'!$A$2:$Y$5000,16,0)),0,(VLOOKUP(U1630,'ITWR Dump'!$A$2:$Y$5000,16,0)))</f>
        <v>0</v>
      </c>
      <c r="AN1630" s="11">
        <f>IF(ISERROR(VLOOKUP(U1630,'ITWR Dump'!$A$2:$Y$5000,18,0)),0,(VLOOKUP(U1630,'ITWR Dump'!$A$2:$Y$5000,18,0)))</f>
        <v>0</v>
      </c>
      <c r="AO1630" s="11">
        <f>IF(ISERROR(VLOOKUP(U1630,'ITWR Dump'!$A$2:$Y$5000,25,0)),0,(VLOOKUP('ILC Report'!U1630,'ITWR Dump'!$A$2:$Y$5000,25,0)))</f>
        <v>0</v>
      </c>
      <c r="AP1630" s="11">
        <f t="shared" si="708"/>
        <v>1</v>
      </c>
      <c r="AQ1630" s="26">
        <f t="shared" si="709"/>
        <v>0</v>
      </c>
      <c r="AR1630" s="26">
        <f t="shared" si="710"/>
        <v>0</v>
      </c>
      <c r="AS1630" s="26">
        <f t="shared" si="711"/>
        <v>0</v>
      </c>
      <c r="AT1630" s="26">
        <f t="shared" si="712"/>
        <v>0</v>
      </c>
      <c r="AU1630" s="26">
        <f t="shared" si="713"/>
        <v>0</v>
      </c>
      <c r="AV1630" s="26">
        <f t="shared" si="714"/>
        <v>0</v>
      </c>
      <c r="AW1630" s="11" t="s">
        <v>653</v>
      </c>
      <c r="AX1630" s="11" t="str">
        <f>VLOOKUP(L1630,Group!$A$2:$B$1000,2,0)</f>
        <v>Maintenance</v>
      </c>
      <c r="AY1630" s="11">
        <f>IF(ISERROR(VLOOKUP(U1630,'ITWR Dump'!$A$2:$Y$5000,15,0)),0,(VLOOKUP('ILC Report'!U1630,'ITWR Dump'!$A$2:$Y$5000,15,0)))</f>
        <v>0</v>
      </c>
      <c r="AZ1630" s="11" t="str">
        <f t="shared" si="715"/>
        <v>Yes</v>
      </c>
      <c r="BA1630" s="11" t="str">
        <f t="shared" si="716"/>
        <v>BKI</v>
      </c>
      <c r="BB1630" s="11" t="str">
        <f t="shared" si="717"/>
        <v>MN</v>
      </c>
      <c r="BC1630" s="11" t="str">
        <f t="shared" si="718"/>
        <v>No</v>
      </c>
    </row>
    <row r="1631" spans="1:55" x14ac:dyDescent="0.3">
      <c r="A1631" s="11" t="s">
        <v>702</v>
      </c>
      <c r="B1631" s="11" t="s">
        <v>1895</v>
      </c>
      <c r="C1631" s="11" t="s">
        <v>566</v>
      </c>
      <c r="D1631" s="11" t="s">
        <v>2733</v>
      </c>
      <c r="E1631" s="38" t="s">
        <v>652</v>
      </c>
      <c r="F1631" s="11">
        <v>3</v>
      </c>
      <c r="G1631" s="40" t="s">
        <v>218</v>
      </c>
      <c r="H1631" s="11" t="str">
        <f t="shared" si="700"/>
        <v>Regular</v>
      </c>
      <c r="I1631" s="11" t="str">
        <f t="shared" si="692"/>
        <v>INDIA</v>
      </c>
      <c r="J1631" s="11" t="str">
        <f>IF(ISERROR(VLOOKUP(C1631,'WI Vs ASM'!$B$2:$E$1000,4,0)),0,(VLOOKUP(C1631,'WI Vs ASM'!$B$2:$E$1000,4,0)))</f>
        <v>Offshore</v>
      </c>
      <c r="K1631" s="11" t="str">
        <f>IF(ISERROR(VLOOKUP(C1631,'WI Vs ASM'!$B$2:$F$1000,5,0)),0,(VLOOKUP(C1631,'WI Vs ASM'!$B$2:$F$1000,5,0)))</f>
        <v>01-Fixed Price</v>
      </c>
      <c r="L1631" s="11" t="str">
        <f>IF(ISERROR(VLOOKUP(C1631,'WI Vs ASM'!$B$2:$D$1000,3,0)),0,(VLOOKUP(C1631,'WI Vs ASM'!$B$2:$D$1000,3,0)))</f>
        <v>01-Maintenance Offshore</v>
      </c>
      <c r="M1631" s="11" t="str">
        <f>IF(ISERROR(VLOOKUP(C1631,'WI Vs ASM'!$B$2:$I$1000,8,0)),0,(VLOOKUP(C1631,'WI Vs ASM'!$B$2:$I$1000,8,0)))</f>
        <v>Rahul Soman</v>
      </c>
      <c r="N1631" s="11" t="str">
        <f>IF(ISERROR(VLOOKUP(C1631,'WI Vs ASM'!$B$2:$G$1000,6,0)),0,(VLOOKUP(C1631,'WI Vs ASM'!$B$2:$G$1000,6,0)))</f>
        <v>Claims</v>
      </c>
      <c r="O1631" s="11" t="str">
        <f>IF(ISERROR(VLOOKUP(C1631,'WI Vs ASM'!$B$2:$H$1000,7,0)),0,(VLOOKUP(C1631,'WI Vs ASM'!$B$2:$H$1000,7,0)))</f>
        <v>Claims</v>
      </c>
      <c r="P1631" s="11" t="str">
        <f t="shared" si="693"/>
        <v>Apr-17</v>
      </c>
      <c r="Q1631" s="11" t="str">
        <f t="shared" si="694"/>
        <v>Q2</v>
      </c>
      <c r="R1631" s="11" t="str">
        <f>IF(ISERROR(VLOOKUP(C1631,'WI Vs ASM'!$B$2:$J$1000,9,0)),0,(VLOOKUP(C1631,'WI Vs ASM'!$B$2:$J$1000,9,0)))</f>
        <v>Jyothi Pai</v>
      </c>
      <c r="S1631" s="11" t="str">
        <f>IF(ISERROR(VLOOKUP(C1631,'WI Vs ASM'!$B$2:$K$1000,10,0)),0,(VLOOKUP(C1631,'WI Vs ASM'!$B$2:$K$1000,10,0)))</f>
        <v>Dana D. Smith</v>
      </c>
      <c r="T1631" s="11" t="str">
        <f>IF(ISERROR(VLOOKUP(C1631,'WI Vs ASM'!$B$2:$L$1000,11,0)),0,(VLOOKUP(C1631,'WI Vs ASM'!$B$2:$L$1000,11,0)))</f>
        <v>Phillip Mclean</v>
      </c>
      <c r="U1631" s="11" t="e">
        <f t="shared" si="701"/>
        <v>#VALUE!</v>
      </c>
      <c r="V1631" s="11" t="str">
        <f t="shared" si="695"/>
        <v>Yes</v>
      </c>
      <c r="W1631" s="11" t="str">
        <f t="shared" si="696"/>
        <v>No</v>
      </c>
      <c r="X1631" s="11" t="str">
        <f t="shared" si="697"/>
        <v>No</v>
      </c>
      <c r="Y1631" s="11" t="str">
        <f t="shared" si="698"/>
        <v>No</v>
      </c>
      <c r="Z1631" s="11" t="str">
        <f t="shared" si="699"/>
        <v>No</v>
      </c>
      <c r="AA1631" s="11" t="str">
        <f t="shared" si="702"/>
        <v>No</v>
      </c>
      <c r="AB1631" s="11">
        <f>IF(ISERROR(VLOOKUP(U1631,'ITWR Dump'!$A$2:$Y$5000,24,0)),0,(VLOOKUP('ILC Report'!U1631,'ITWR Dump'!$A$2:$Y$5000,24,0)))</f>
        <v>0</v>
      </c>
      <c r="AC1631" s="11" t="str">
        <f t="shared" si="703"/>
        <v>No</v>
      </c>
      <c r="AD1631" s="11" t="str">
        <f t="shared" si="704"/>
        <v/>
      </c>
      <c r="AE1631" s="11">
        <f>IF(ISERROR(VLOOKUP(U1631,'ITWR Dump'!$A$2:$Y$5000,13,0)),0,(VLOOKUP(U1631,'ITWR Dump'!$A$2:$Y$5000,13,0)))</f>
        <v>0</v>
      </c>
      <c r="AF1631" s="11">
        <f>IF(ISERROR(VLOOKUP(U1631,'ITWR Dump'!$A$2:$Y$5000,11,0)),0,(VLOOKUP(U1631,'ITWR Dump'!$A$2:$Y$5000,11,0)))</f>
        <v>0</v>
      </c>
      <c r="AG1631" s="11">
        <f>IF(ISERROR(VLOOKUP(U1631,'ITWR Dump'!$A$2:$Y$5000,2,0)),0,(VLOOKUP(U1631,'ITWR Dump'!$A$2:$Y$5000,2,0)))</f>
        <v>0</v>
      </c>
      <c r="AH1631" s="11">
        <f>IF(ISERROR(VLOOKUP(U1631,'ITWR Dump'!$A$2:$Y$5000,14,0)),0,(VLOOKUP(U1631,'ITWR Dump'!$A$2:$Y$5000,14,0)))</f>
        <v>0</v>
      </c>
      <c r="AI1631" s="11" t="str">
        <f t="shared" si="705"/>
        <v>01-Maintenance Offshore</v>
      </c>
      <c r="AJ1631" s="11" t="str">
        <f t="shared" si="706"/>
        <v>Offshore</v>
      </c>
      <c r="AK1631" s="11" t="str">
        <f>IF(ISERROR(VLOOKUP(A1631,'Team Data'!$C$2:$U$213,17,0)),0,(VLOOKUP(A1631,'Team Data'!$C$2:$U$213,17,0)))</f>
        <v>PRISM</v>
      </c>
      <c r="AL1631" s="11" t="str">
        <f t="shared" si="707"/>
        <v>2017-04-24</v>
      </c>
      <c r="AM1631" s="11">
        <f>IF(ISERROR(VLOOKUP(U1631,'ITWR Dump'!$A$2:$Y$5000,16,0)),0,(VLOOKUP(U1631,'ITWR Dump'!$A$2:$Y$5000,16,0)))</f>
        <v>0</v>
      </c>
      <c r="AN1631" s="11">
        <f>IF(ISERROR(VLOOKUP(U1631,'ITWR Dump'!$A$2:$Y$5000,18,0)),0,(VLOOKUP(U1631,'ITWR Dump'!$A$2:$Y$5000,18,0)))</f>
        <v>0</v>
      </c>
      <c r="AO1631" s="11">
        <f>IF(ISERROR(VLOOKUP(U1631,'ITWR Dump'!$A$2:$Y$5000,25,0)),0,(VLOOKUP('ILC Report'!U1631,'ITWR Dump'!$A$2:$Y$5000,25,0)))</f>
        <v>0</v>
      </c>
      <c r="AP1631" s="11">
        <f t="shared" si="708"/>
        <v>1</v>
      </c>
      <c r="AQ1631" s="26">
        <f t="shared" si="709"/>
        <v>0</v>
      </c>
      <c r="AR1631" s="26">
        <f t="shared" si="710"/>
        <v>0</v>
      </c>
      <c r="AS1631" s="26">
        <f t="shared" si="711"/>
        <v>0</v>
      </c>
      <c r="AT1631" s="26">
        <f t="shared" si="712"/>
        <v>0</v>
      </c>
      <c r="AU1631" s="26">
        <f t="shared" si="713"/>
        <v>0</v>
      </c>
      <c r="AV1631" s="26">
        <f t="shared" si="714"/>
        <v>0</v>
      </c>
      <c r="AW1631" s="11" t="s">
        <v>653</v>
      </c>
      <c r="AX1631" s="11" t="str">
        <f>VLOOKUP(L1631,Group!$A$2:$B$1000,2,0)</f>
        <v>Maintenance</v>
      </c>
      <c r="AY1631" s="11">
        <f>IF(ISERROR(VLOOKUP(U1631,'ITWR Dump'!$A$2:$Y$5000,15,0)),0,(VLOOKUP('ILC Report'!U1631,'ITWR Dump'!$A$2:$Y$5000,15,0)))</f>
        <v>0</v>
      </c>
      <c r="AZ1631" s="11" t="str">
        <f t="shared" si="715"/>
        <v>Yes</v>
      </c>
      <c r="BA1631" s="11" t="str">
        <f t="shared" si="716"/>
        <v>BKI</v>
      </c>
      <c r="BB1631" s="11" t="str">
        <f t="shared" si="717"/>
        <v>MN</v>
      </c>
      <c r="BC1631" s="11" t="str">
        <f t="shared" si="718"/>
        <v>No</v>
      </c>
    </row>
    <row r="1632" spans="1:55" x14ac:dyDescent="0.3">
      <c r="A1632" s="11" t="s">
        <v>702</v>
      </c>
      <c r="B1632" s="11" t="s">
        <v>1895</v>
      </c>
      <c r="C1632" s="11" t="s">
        <v>566</v>
      </c>
      <c r="D1632" s="11" t="s">
        <v>2734</v>
      </c>
      <c r="E1632" s="38" t="s">
        <v>652</v>
      </c>
      <c r="F1632" s="11">
        <v>3</v>
      </c>
      <c r="G1632" s="40" t="s">
        <v>218</v>
      </c>
      <c r="H1632" s="11" t="str">
        <f t="shared" si="700"/>
        <v>Regular</v>
      </c>
      <c r="I1632" s="11" t="str">
        <f t="shared" si="692"/>
        <v>INDIA</v>
      </c>
      <c r="J1632" s="11" t="str">
        <f>IF(ISERROR(VLOOKUP(C1632,'WI Vs ASM'!$B$2:$E$1000,4,0)),0,(VLOOKUP(C1632,'WI Vs ASM'!$B$2:$E$1000,4,0)))</f>
        <v>Offshore</v>
      </c>
      <c r="K1632" s="11" t="str">
        <f>IF(ISERROR(VLOOKUP(C1632,'WI Vs ASM'!$B$2:$F$1000,5,0)),0,(VLOOKUP(C1632,'WI Vs ASM'!$B$2:$F$1000,5,0)))</f>
        <v>01-Fixed Price</v>
      </c>
      <c r="L1632" s="11" t="str">
        <f>IF(ISERROR(VLOOKUP(C1632,'WI Vs ASM'!$B$2:$D$1000,3,0)),0,(VLOOKUP(C1632,'WI Vs ASM'!$B$2:$D$1000,3,0)))</f>
        <v>01-Maintenance Offshore</v>
      </c>
      <c r="M1632" s="11" t="str">
        <f>IF(ISERROR(VLOOKUP(C1632,'WI Vs ASM'!$B$2:$I$1000,8,0)),0,(VLOOKUP(C1632,'WI Vs ASM'!$B$2:$I$1000,8,0)))</f>
        <v>Rahul Soman</v>
      </c>
      <c r="N1632" s="11" t="str">
        <f>IF(ISERROR(VLOOKUP(C1632,'WI Vs ASM'!$B$2:$G$1000,6,0)),0,(VLOOKUP(C1632,'WI Vs ASM'!$B$2:$G$1000,6,0)))</f>
        <v>Claims</v>
      </c>
      <c r="O1632" s="11" t="str">
        <f>IF(ISERROR(VLOOKUP(C1632,'WI Vs ASM'!$B$2:$H$1000,7,0)),0,(VLOOKUP(C1632,'WI Vs ASM'!$B$2:$H$1000,7,0)))</f>
        <v>Claims</v>
      </c>
      <c r="P1632" s="11" t="str">
        <f t="shared" si="693"/>
        <v>Apr-17</v>
      </c>
      <c r="Q1632" s="11" t="str">
        <f t="shared" si="694"/>
        <v>Q2</v>
      </c>
      <c r="R1632" s="11" t="str">
        <f>IF(ISERROR(VLOOKUP(C1632,'WI Vs ASM'!$B$2:$J$1000,9,0)),0,(VLOOKUP(C1632,'WI Vs ASM'!$B$2:$J$1000,9,0)))</f>
        <v>Jyothi Pai</v>
      </c>
      <c r="S1632" s="11" t="str">
        <f>IF(ISERROR(VLOOKUP(C1632,'WI Vs ASM'!$B$2:$K$1000,10,0)),0,(VLOOKUP(C1632,'WI Vs ASM'!$B$2:$K$1000,10,0)))</f>
        <v>Dana D. Smith</v>
      </c>
      <c r="T1632" s="11" t="str">
        <f>IF(ISERROR(VLOOKUP(C1632,'WI Vs ASM'!$B$2:$L$1000,11,0)),0,(VLOOKUP(C1632,'WI Vs ASM'!$B$2:$L$1000,11,0)))</f>
        <v>Phillip Mclean</v>
      </c>
      <c r="U1632" s="11" t="e">
        <f t="shared" si="701"/>
        <v>#VALUE!</v>
      </c>
      <c r="V1632" s="11" t="str">
        <f t="shared" si="695"/>
        <v>Yes</v>
      </c>
      <c r="W1632" s="11" t="str">
        <f t="shared" si="696"/>
        <v>No</v>
      </c>
      <c r="X1632" s="11" t="str">
        <f t="shared" si="697"/>
        <v>No</v>
      </c>
      <c r="Y1632" s="11" t="str">
        <f t="shared" si="698"/>
        <v>No</v>
      </c>
      <c r="Z1632" s="11" t="str">
        <f t="shared" si="699"/>
        <v>No</v>
      </c>
      <c r="AA1632" s="11" t="str">
        <f t="shared" si="702"/>
        <v>No</v>
      </c>
      <c r="AB1632" s="11">
        <f>IF(ISERROR(VLOOKUP(U1632,'ITWR Dump'!$A$2:$Y$5000,24,0)),0,(VLOOKUP('ILC Report'!U1632,'ITWR Dump'!$A$2:$Y$5000,24,0)))</f>
        <v>0</v>
      </c>
      <c r="AC1632" s="11" t="str">
        <f t="shared" si="703"/>
        <v>No</v>
      </c>
      <c r="AD1632" s="11" t="str">
        <f t="shared" si="704"/>
        <v/>
      </c>
      <c r="AE1632" s="11">
        <f>IF(ISERROR(VLOOKUP(U1632,'ITWR Dump'!$A$2:$Y$5000,13,0)),0,(VLOOKUP(U1632,'ITWR Dump'!$A$2:$Y$5000,13,0)))</f>
        <v>0</v>
      </c>
      <c r="AF1632" s="11">
        <f>IF(ISERROR(VLOOKUP(U1632,'ITWR Dump'!$A$2:$Y$5000,11,0)),0,(VLOOKUP(U1632,'ITWR Dump'!$A$2:$Y$5000,11,0)))</f>
        <v>0</v>
      </c>
      <c r="AG1632" s="11">
        <f>IF(ISERROR(VLOOKUP(U1632,'ITWR Dump'!$A$2:$Y$5000,2,0)),0,(VLOOKUP(U1632,'ITWR Dump'!$A$2:$Y$5000,2,0)))</f>
        <v>0</v>
      </c>
      <c r="AH1632" s="11">
        <f>IF(ISERROR(VLOOKUP(U1632,'ITWR Dump'!$A$2:$Y$5000,14,0)),0,(VLOOKUP(U1632,'ITWR Dump'!$A$2:$Y$5000,14,0)))</f>
        <v>0</v>
      </c>
      <c r="AI1632" s="11" t="str">
        <f t="shared" si="705"/>
        <v>01-Maintenance Offshore</v>
      </c>
      <c r="AJ1632" s="11" t="str">
        <f t="shared" si="706"/>
        <v>Offshore</v>
      </c>
      <c r="AK1632" s="11" t="str">
        <f>IF(ISERROR(VLOOKUP(A1632,'Team Data'!$C$2:$U$213,17,0)),0,(VLOOKUP(A1632,'Team Data'!$C$2:$U$213,17,0)))</f>
        <v>PRISM</v>
      </c>
      <c r="AL1632" s="11" t="str">
        <f t="shared" si="707"/>
        <v>2017-04-24</v>
      </c>
      <c r="AM1632" s="11">
        <f>IF(ISERROR(VLOOKUP(U1632,'ITWR Dump'!$A$2:$Y$5000,16,0)),0,(VLOOKUP(U1632,'ITWR Dump'!$A$2:$Y$5000,16,0)))</f>
        <v>0</v>
      </c>
      <c r="AN1632" s="11">
        <f>IF(ISERROR(VLOOKUP(U1632,'ITWR Dump'!$A$2:$Y$5000,18,0)),0,(VLOOKUP(U1632,'ITWR Dump'!$A$2:$Y$5000,18,0)))</f>
        <v>0</v>
      </c>
      <c r="AO1632" s="11">
        <f>IF(ISERROR(VLOOKUP(U1632,'ITWR Dump'!$A$2:$Y$5000,25,0)),0,(VLOOKUP('ILC Report'!U1632,'ITWR Dump'!$A$2:$Y$5000,25,0)))</f>
        <v>0</v>
      </c>
      <c r="AP1632" s="11">
        <f t="shared" si="708"/>
        <v>1</v>
      </c>
      <c r="AQ1632" s="26">
        <f t="shared" si="709"/>
        <v>0</v>
      </c>
      <c r="AR1632" s="26">
        <f t="shared" si="710"/>
        <v>0</v>
      </c>
      <c r="AS1632" s="26">
        <f t="shared" si="711"/>
        <v>0</v>
      </c>
      <c r="AT1632" s="26">
        <f t="shared" si="712"/>
        <v>0</v>
      </c>
      <c r="AU1632" s="26">
        <f t="shared" si="713"/>
        <v>0</v>
      </c>
      <c r="AV1632" s="26">
        <f t="shared" si="714"/>
        <v>0</v>
      </c>
      <c r="AW1632" s="11" t="s">
        <v>653</v>
      </c>
      <c r="AX1632" s="11" t="str">
        <f>VLOOKUP(L1632,Group!$A$2:$B$1000,2,0)</f>
        <v>Maintenance</v>
      </c>
      <c r="AY1632" s="11">
        <f>IF(ISERROR(VLOOKUP(U1632,'ITWR Dump'!$A$2:$Y$5000,15,0)),0,(VLOOKUP('ILC Report'!U1632,'ITWR Dump'!$A$2:$Y$5000,15,0)))</f>
        <v>0</v>
      </c>
      <c r="AZ1632" s="11" t="str">
        <f t="shared" si="715"/>
        <v>Yes</v>
      </c>
      <c r="BA1632" s="11" t="str">
        <f t="shared" si="716"/>
        <v>BKI</v>
      </c>
      <c r="BB1632" s="11" t="str">
        <f t="shared" si="717"/>
        <v>MN</v>
      </c>
      <c r="BC1632" s="11" t="str">
        <f t="shared" si="718"/>
        <v>No</v>
      </c>
    </row>
    <row r="1633" spans="1:55" x14ac:dyDescent="0.3">
      <c r="A1633" s="11" t="s">
        <v>702</v>
      </c>
      <c r="B1633" s="11" t="s">
        <v>1895</v>
      </c>
      <c r="C1633" s="11" t="s">
        <v>566</v>
      </c>
      <c r="D1633" s="11" t="s">
        <v>2735</v>
      </c>
      <c r="E1633" s="38" t="s">
        <v>652</v>
      </c>
      <c r="F1633" s="11">
        <v>1</v>
      </c>
      <c r="G1633" s="40" t="s">
        <v>218</v>
      </c>
      <c r="H1633" s="11" t="str">
        <f t="shared" si="700"/>
        <v>Regular</v>
      </c>
      <c r="I1633" s="11" t="str">
        <f t="shared" si="692"/>
        <v>INDIA</v>
      </c>
      <c r="J1633" s="11" t="str">
        <f>IF(ISERROR(VLOOKUP(C1633,'WI Vs ASM'!$B$2:$E$1000,4,0)),0,(VLOOKUP(C1633,'WI Vs ASM'!$B$2:$E$1000,4,0)))</f>
        <v>Offshore</v>
      </c>
      <c r="K1633" s="11" t="str">
        <f>IF(ISERROR(VLOOKUP(C1633,'WI Vs ASM'!$B$2:$F$1000,5,0)),0,(VLOOKUP(C1633,'WI Vs ASM'!$B$2:$F$1000,5,0)))</f>
        <v>01-Fixed Price</v>
      </c>
      <c r="L1633" s="11" t="str">
        <f>IF(ISERROR(VLOOKUP(C1633,'WI Vs ASM'!$B$2:$D$1000,3,0)),0,(VLOOKUP(C1633,'WI Vs ASM'!$B$2:$D$1000,3,0)))</f>
        <v>01-Maintenance Offshore</v>
      </c>
      <c r="M1633" s="11" t="str">
        <f>IF(ISERROR(VLOOKUP(C1633,'WI Vs ASM'!$B$2:$I$1000,8,0)),0,(VLOOKUP(C1633,'WI Vs ASM'!$B$2:$I$1000,8,0)))</f>
        <v>Rahul Soman</v>
      </c>
      <c r="N1633" s="11" t="str">
        <f>IF(ISERROR(VLOOKUP(C1633,'WI Vs ASM'!$B$2:$G$1000,6,0)),0,(VLOOKUP(C1633,'WI Vs ASM'!$B$2:$G$1000,6,0)))</f>
        <v>Claims</v>
      </c>
      <c r="O1633" s="11" t="str">
        <f>IF(ISERROR(VLOOKUP(C1633,'WI Vs ASM'!$B$2:$H$1000,7,0)),0,(VLOOKUP(C1633,'WI Vs ASM'!$B$2:$H$1000,7,0)))</f>
        <v>Claims</v>
      </c>
      <c r="P1633" s="11" t="str">
        <f t="shared" si="693"/>
        <v>Apr-17</v>
      </c>
      <c r="Q1633" s="11" t="str">
        <f t="shared" si="694"/>
        <v>Q2</v>
      </c>
      <c r="R1633" s="11" t="str">
        <f>IF(ISERROR(VLOOKUP(C1633,'WI Vs ASM'!$B$2:$J$1000,9,0)),0,(VLOOKUP(C1633,'WI Vs ASM'!$B$2:$J$1000,9,0)))</f>
        <v>Jyothi Pai</v>
      </c>
      <c r="S1633" s="11" t="str">
        <f>IF(ISERROR(VLOOKUP(C1633,'WI Vs ASM'!$B$2:$K$1000,10,0)),0,(VLOOKUP(C1633,'WI Vs ASM'!$B$2:$K$1000,10,0)))</f>
        <v>Dana D. Smith</v>
      </c>
      <c r="T1633" s="11" t="str">
        <f>IF(ISERROR(VLOOKUP(C1633,'WI Vs ASM'!$B$2:$L$1000,11,0)),0,(VLOOKUP(C1633,'WI Vs ASM'!$B$2:$L$1000,11,0)))</f>
        <v>Phillip Mclean</v>
      </c>
      <c r="U1633" s="11" t="str">
        <f t="shared" si="701"/>
        <v>WR736001</v>
      </c>
      <c r="V1633" s="11" t="str">
        <f t="shared" si="695"/>
        <v>No</v>
      </c>
      <c r="W1633" s="11" t="str">
        <f t="shared" si="696"/>
        <v>Yes</v>
      </c>
      <c r="X1633" s="11" t="str">
        <f t="shared" si="697"/>
        <v>No</v>
      </c>
      <c r="Y1633" s="11" t="str">
        <f t="shared" si="698"/>
        <v>No</v>
      </c>
      <c r="Z1633" s="11" t="str">
        <f t="shared" si="699"/>
        <v>No</v>
      </c>
      <c r="AA1633" s="11" t="str">
        <f t="shared" si="702"/>
        <v>No</v>
      </c>
      <c r="AB1633" s="11">
        <f>IF(ISERROR(VLOOKUP(U1633,'ITWR Dump'!$A$2:$Y$5000,24,0)),0,(VLOOKUP('ILC Report'!U1633,'ITWR Dump'!$A$2:$Y$5000,24,0)))</f>
        <v>0</v>
      </c>
      <c r="AC1633" s="11" t="str">
        <f t="shared" si="703"/>
        <v>No</v>
      </c>
      <c r="AD1633" s="11" t="str">
        <f t="shared" si="704"/>
        <v/>
      </c>
      <c r="AE1633" s="11">
        <f>IF(ISERROR(VLOOKUP(U1633,'ITWR Dump'!$A$2:$Y$5000,13,0)),0,(VLOOKUP(U1633,'ITWR Dump'!$A$2:$Y$5000,13,0)))</f>
        <v>0</v>
      </c>
      <c r="AF1633" s="11">
        <f>IF(ISERROR(VLOOKUP(U1633,'ITWR Dump'!$A$2:$Y$5000,11,0)),0,(VLOOKUP(U1633,'ITWR Dump'!$A$2:$Y$5000,11,0)))</f>
        <v>0</v>
      </c>
      <c r="AG1633" s="11">
        <f>IF(ISERROR(VLOOKUP(U1633,'ITWR Dump'!$A$2:$Y$5000,2,0)),0,(VLOOKUP(U1633,'ITWR Dump'!$A$2:$Y$5000,2,0)))</f>
        <v>0</v>
      </c>
      <c r="AH1633" s="11">
        <f>IF(ISERROR(VLOOKUP(U1633,'ITWR Dump'!$A$2:$Y$5000,14,0)),0,(VLOOKUP(U1633,'ITWR Dump'!$A$2:$Y$5000,14,0)))</f>
        <v>0</v>
      </c>
      <c r="AI1633" s="11" t="str">
        <f t="shared" si="705"/>
        <v>01-Maintenance Offshore</v>
      </c>
      <c r="AJ1633" s="11" t="str">
        <f t="shared" si="706"/>
        <v>Offshore</v>
      </c>
      <c r="AK1633" s="11" t="str">
        <f>IF(ISERROR(VLOOKUP(A1633,'Team Data'!$C$2:$U$213,17,0)),0,(VLOOKUP(A1633,'Team Data'!$C$2:$U$213,17,0)))</f>
        <v>PRISM</v>
      </c>
      <c r="AL1633" s="11" t="str">
        <f t="shared" si="707"/>
        <v>2017-04-24</v>
      </c>
      <c r="AM1633" s="11">
        <f>IF(ISERROR(VLOOKUP(U1633,'ITWR Dump'!$A$2:$Y$5000,16,0)),0,(VLOOKUP(U1633,'ITWR Dump'!$A$2:$Y$5000,16,0)))</f>
        <v>0</v>
      </c>
      <c r="AN1633" s="11">
        <f>IF(ISERROR(VLOOKUP(U1633,'ITWR Dump'!$A$2:$Y$5000,18,0)),0,(VLOOKUP(U1633,'ITWR Dump'!$A$2:$Y$5000,18,0)))</f>
        <v>0</v>
      </c>
      <c r="AO1633" s="11">
        <f>IF(ISERROR(VLOOKUP(U1633,'ITWR Dump'!$A$2:$Y$5000,25,0)),0,(VLOOKUP('ILC Report'!U1633,'ITWR Dump'!$A$2:$Y$5000,25,0)))</f>
        <v>0</v>
      </c>
      <c r="AP1633" s="11">
        <f t="shared" si="708"/>
        <v>0</v>
      </c>
      <c r="AQ1633" s="26">
        <f t="shared" si="709"/>
        <v>0</v>
      </c>
      <c r="AR1633" s="26">
        <f t="shared" si="710"/>
        <v>0</v>
      </c>
      <c r="AS1633" s="26">
        <f t="shared" si="711"/>
        <v>0</v>
      </c>
      <c r="AT1633" s="26">
        <f t="shared" si="712"/>
        <v>0</v>
      </c>
      <c r="AU1633" s="26">
        <f t="shared" si="713"/>
        <v>0</v>
      </c>
      <c r="AV1633" s="26">
        <f t="shared" si="714"/>
        <v>0</v>
      </c>
      <c r="AW1633" s="11" t="s">
        <v>653</v>
      </c>
      <c r="AX1633" s="11" t="str">
        <f>VLOOKUP(L1633,Group!$A$2:$B$1000,2,0)</f>
        <v>Maintenance</v>
      </c>
      <c r="AY1633" s="11">
        <f>IF(ISERROR(VLOOKUP(U1633,'ITWR Dump'!$A$2:$Y$5000,15,0)),0,(VLOOKUP('ILC Report'!U1633,'ITWR Dump'!$A$2:$Y$5000,15,0)))</f>
        <v>0</v>
      </c>
      <c r="AZ1633" s="11" t="str">
        <f t="shared" si="715"/>
        <v>Yes</v>
      </c>
      <c r="BA1633" s="11" t="str">
        <f t="shared" si="716"/>
        <v>BKI</v>
      </c>
      <c r="BB1633" s="11" t="str">
        <f t="shared" si="717"/>
        <v>MN</v>
      </c>
      <c r="BC1633" s="11" t="str">
        <f t="shared" si="718"/>
        <v>No</v>
      </c>
    </row>
    <row r="1634" spans="1:55" x14ac:dyDescent="0.3">
      <c r="A1634" s="11" t="s">
        <v>702</v>
      </c>
      <c r="B1634" s="11" t="s">
        <v>1895</v>
      </c>
      <c r="C1634" s="11" t="s">
        <v>566</v>
      </c>
      <c r="D1634" s="11" t="s">
        <v>2736</v>
      </c>
      <c r="E1634" s="38" t="s">
        <v>652</v>
      </c>
      <c r="F1634" s="11">
        <v>5</v>
      </c>
      <c r="G1634" s="40" t="s">
        <v>218</v>
      </c>
      <c r="H1634" s="11" t="str">
        <f t="shared" si="700"/>
        <v>Regular</v>
      </c>
      <c r="I1634" s="11" t="str">
        <f t="shared" si="692"/>
        <v>INDIA</v>
      </c>
      <c r="J1634" s="11" t="str">
        <f>IF(ISERROR(VLOOKUP(C1634,'WI Vs ASM'!$B$2:$E$1000,4,0)),0,(VLOOKUP(C1634,'WI Vs ASM'!$B$2:$E$1000,4,0)))</f>
        <v>Offshore</v>
      </c>
      <c r="K1634" s="11" t="str">
        <f>IF(ISERROR(VLOOKUP(C1634,'WI Vs ASM'!$B$2:$F$1000,5,0)),0,(VLOOKUP(C1634,'WI Vs ASM'!$B$2:$F$1000,5,0)))</f>
        <v>01-Fixed Price</v>
      </c>
      <c r="L1634" s="11" t="str">
        <f>IF(ISERROR(VLOOKUP(C1634,'WI Vs ASM'!$B$2:$D$1000,3,0)),0,(VLOOKUP(C1634,'WI Vs ASM'!$B$2:$D$1000,3,0)))</f>
        <v>01-Maintenance Offshore</v>
      </c>
      <c r="M1634" s="11" t="str">
        <f>IF(ISERROR(VLOOKUP(C1634,'WI Vs ASM'!$B$2:$I$1000,8,0)),0,(VLOOKUP(C1634,'WI Vs ASM'!$B$2:$I$1000,8,0)))</f>
        <v>Rahul Soman</v>
      </c>
      <c r="N1634" s="11" t="str">
        <f>IF(ISERROR(VLOOKUP(C1634,'WI Vs ASM'!$B$2:$G$1000,6,0)),0,(VLOOKUP(C1634,'WI Vs ASM'!$B$2:$G$1000,6,0)))</f>
        <v>Claims</v>
      </c>
      <c r="O1634" s="11" t="str">
        <f>IF(ISERROR(VLOOKUP(C1634,'WI Vs ASM'!$B$2:$H$1000,7,0)),0,(VLOOKUP(C1634,'WI Vs ASM'!$B$2:$H$1000,7,0)))</f>
        <v>Claims</v>
      </c>
      <c r="P1634" s="11" t="str">
        <f t="shared" si="693"/>
        <v>Apr-17</v>
      </c>
      <c r="Q1634" s="11" t="str">
        <f t="shared" si="694"/>
        <v>Q2</v>
      </c>
      <c r="R1634" s="11" t="str">
        <f>IF(ISERROR(VLOOKUP(C1634,'WI Vs ASM'!$B$2:$J$1000,9,0)),0,(VLOOKUP(C1634,'WI Vs ASM'!$B$2:$J$1000,9,0)))</f>
        <v>Jyothi Pai</v>
      </c>
      <c r="S1634" s="11" t="str">
        <f>IF(ISERROR(VLOOKUP(C1634,'WI Vs ASM'!$B$2:$K$1000,10,0)),0,(VLOOKUP(C1634,'WI Vs ASM'!$B$2:$K$1000,10,0)))</f>
        <v>Dana D. Smith</v>
      </c>
      <c r="T1634" s="11" t="str">
        <f>IF(ISERROR(VLOOKUP(C1634,'WI Vs ASM'!$B$2:$L$1000,11,0)),0,(VLOOKUP(C1634,'WI Vs ASM'!$B$2:$L$1000,11,0)))</f>
        <v>Phillip Mclean</v>
      </c>
      <c r="U1634" s="11" t="str">
        <f t="shared" si="701"/>
        <v>WR736001</v>
      </c>
      <c r="V1634" s="11" t="str">
        <f t="shared" si="695"/>
        <v>No</v>
      </c>
      <c r="W1634" s="11" t="str">
        <f t="shared" si="696"/>
        <v>Yes</v>
      </c>
      <c r="X1634" s="11" t="str">
        <f t="shared" si="697"/>
        <v>No</v>
      </c>
      <c r="Y1634" s="11" t="str">
        <f t="shared" si="698"/>
        <v>No</v>
      </c>
      <c r="Z1634" s="11" t="str">
        <f t="shared" si="699"/>
        <v>No</v>
      </c>
      <c r="AA1634" s="11" t="str">
        <f t="shared" si="702"/>
        <v>No</v>
      </c>
      <c r="AB1634" s="11">
        <f>IF(ISERROR(VLOOKUP(U1634,'ITWR Dump'!$A$2:$Y$5000,24,0)),0,(VLOOKUP('ILC Report'!U1634,'ITWR Dump'!$A$2:$Y$5000,24,0)))</f>
        <v>0</v>
      </c>
      <c r="AC1634" s="11" t="str">
        <f t="shared" si="703"/>
        <v>No</v>
      </c>
      <c r="AD1634" s="11" t="str">
        <f t="shared" si="704"/>
        <v/>
      </c>
      <c r="AE1634" s="11">
        <f>IF(ISERROR(VLOOKUP(U1634,'ITWR Dump'!$A$2:$Y$5000,13,0)),0,(VLOOKUP(U1634,'ITWR Dump'!$A$2:$Y$5000,13,0)))</f>
        <v>0</v>
      </c>
      <c r="AF1634" s="11">
        <f>IF(ISERROR(VLOOKUP(U1634,'ITWR Dump'!$A$2:$Y$5000,11,0)),0,(VLOOKUP(U1634,'ITWR Dump'!$A$2:$Y$5000,11,0)))</f>
        <v>0</v>
      </c>
      <c r="AG1634" s="11">
        <f>IF(ISERROR(VLOOKUP(U1634,'ITWR Dump'!$A$2:$Y$5000,2,0)),0,(VLOOKUP(U1634,'ITWR Dump'!$A$2:$Y$5000,2,0)))</f>
        <v>0</v>
      </c>
      <c r="AH1634" s="11">
        <f>IF(ISERROR(VLOOKUP(U1634,'ITWR Dump'!$A$2:$Y$5000,14,0)),0,(VLOOKUP(U1634,'ITWR Dump'!$A$2:$Y$5000,14,0)))</f>
        <v>0</v>
      </c>
      <c r="AI1634" s="11" t="str">
        <f t="shared" si="705"/>
        <v>01-Maintenance Offshore</v>
      </c>
      <c r="AJ1634" s="11" t="str">
        <f t="shared" si="706"/>
        <v>Offshore</v>
      </c>
      <c r="AK1634" s="11" t="str">
        <f>IF(ISERROR(VLOOKUP(A1634,'Team Data'!$C$2:$U$213,17,0)),0,(VLOOKUP(A1634,'Team Data'!$C$2:$U$213,17,0)))</f>
        <v>PRISM</v>
      </c>
      <c r="AL1634" s="11" t="str">
        <f t="shared" si="707"/>
        <v>2017-04-24</v>
      </c>
      <c r="AM1634" s="11">
        <f>IF(ISERROR(VLOOKUP(U1634,'ITWR Dump'!$A$2:$Y$5000,16,0)),0,(VLOOKUP(U1634,'ITWR Dump'!$A$2:$Y$5000,16,0)))</f>
        <v>0</v>
      </c>
      <c r="AN1634" s="11">
        <f>IF(ISERROR(VLOOKUP(U1634,'ITWR Dump'!$A$2:$Y$5000,18,0)),0,(VLOOKUP(U1634,'ITWR Dump'!$A$2:$Y$5000,18,0)))</f>
        <v>0</v>
      </c>
      <c r="AO1634" s="11">
        <f>IF(ISERROR(VLOOKUP(U1634,'ITWR Dump'!$A$2:$Y$5000,25,0)),0,(VLOOKUP('ILC Report'!U1634,'ITWR Dump'!$A$2:$Y$5000,25,0)))</f>
        <v>0</v>
      </c>
      <c r="AP1634" s="11">
        <f t="shared" si="708"/>
        <v>0</v>
      </c>
      <c r="AQ1634" s="26">
        <f t="shared" si="709"/>
        <v>0</v>
      </c>
      <c r="AR1634" s="26">
        <f t="shared" si="710"/>
        <v>0</v>
      </c>
      <c r="AS1634" s="26">
        <f t="shared" si="711"/>
        <v>0</v>
      </c>
      <c r="AT1634" s="26">
        <f t="shared" si="712"/>
        <v>0</v>
      </c>
      <c r="AU1634" s="26">
        <f t="shared" si="713"/>
        <v>0</v>
      </c>
      <c r="AV1634" s="26">
        <f t="shared" si="714"/>
        <v>0</v>
      </c>
      <c r="AW1634" s="11" t="s">
        <v>653</v>
      </c>
      <c r="AX1634" s="11" t="str">
        <f>VLOOKUP(L1634,Group!$A$2:$B$1000,2,0)</f>
        <v>Maintenance</v>
      </c>
      <c r="AY1634" s="11">
        <f>IF(ISERROR(VLOOKUP(U1634,'ITWR Dump'!$A$2:$Y$5000,15,0)),0,(VLOOKUP('ILC Report'!U1634,'ITWR Dump'!$A$2:$Y$5000,15,0)))</f>
        <v>0</v>
      </c>
      <c r="AZ1634" s="11" t="str">
        <f t="shared" si="715"/>
        <v>Yes</v>
      </c>
      <c r="BA1634" s="11" t="str">
        <f t="shared" si="716"/>
        <v>BKI</v>
      </c>
      <c r="BB1634" s="11" t="str">
        <f t="shared" si="717"/>
        <v>MN</v>
      </c>
      <c r="BC1634" s="11" t="str">
        <f t="shared" si="718"/>
        <v>No</v>
      </c>
    </row>
    <row r="1635" spans="1:55" x14ac:dyDescent="0.3">
      <c r="A1635" s="11" t="s">
        <v>702</v>
      </c>
      <c r="B1635" s="11" t="s">
        <v>1895</v>
      </c>
      <c r="C1635" s="11" t="s">
        <v>566</v>
      </c>
      <c r="D1635" s="11" t="s">
        <v>2729</v>
      </c>
      <c r="E1635" s="38" t="s">
        <v>2901</v>
      </c>
      <c r="F1635" s="11">
        <v>8</v>
      </c>
      <c r="G1635" s="40" t="s">
        <v>218</v>
      </c>
      <c r="H1635" s="11" t="str">
        <f t="shared" si="700"/>
        <v>Regular</v>
      </c>
      <c r="I1635" s="11" t="str">
        <f t="shared" si="692"/>
        <v>INDIA</v>
      </c>
      <c r="J1635" s="11" t="str">
        <f>IF(ISERROR(VLOOKUP(C1635,'WI Vs ASM'!$B$2:$E$1000,4,0)),0,(VLOOKUP(C1635,'WI Vs ASM'!$B$2:$E$1000,4,0)))</f>
        <v>Offshore</v>
      </c>
      <c r="K1635" s="11" t="str">
        <f>IF(ISERROR(VLOOKUP(C1635,'WI Vs ASM'!$B$2:$F$1000,5,0)),0,(VLOOKUP(C1635,'WI Vs ASM'!$B$2:$F$1000,5,0)))</f>
        <v>01-Fixed Price</v>
      </c>
      <c r="L1635" s="11" t="str">
        <f>IF(ISERROR(VLOOKUP(C1635,'WI Vs ASM'!$B$2:$D$1000,3,0)),0,(VLOOKUP(C1635,'WI Vs ASM'!$B$2:$D$1000,3,0)))</f>
        <v>01-Maintenance Offshore</v>
      </c>
      <c r="M1635" s="11" t="str">
        <f>IF(ISERROR(VLOOKUP(C1635,'WI Vs ASM'!$B$2:$I$1000,8,0)),0,(VLOOKUP(C1635,'WI Vs ASM'!$B$2:$I$1000,8,0)))</f>
        <v>Rahul Soman</v>
      </c>
      <c r="N1635" s="11" t="str">
        <f>IF(ISERROR(VLOOKUP(C1635,'WI Vs ASM'!$B$2:$G$1000,6,0)),0,(VLOOKUP(C1635,'WI Vs ASM'!$B$2:$G$1000,6,0)))</f>
        <v>Claims</v>
      </c>
      <c r="O1635" s="11" t="str">
        <f>IF(ISERROR(VLOOKUP(C1635,'WI Vs ASM'!$B$2:$H$1000,7,0)),0,(VLOOKUP(C1635,'WI Vs ASM'!$B$2:$H$1000,7,0)))</f>
        <v>Claims</v>
      </c>
      <c r="P1635" s="11" t="str">
        <f t="shared" si="693"/>
        <v>May-17</v>
      </c>
      <c r="Q1635" s="11" t="str">
        <f t="shared" si="694"/>
        <v>Q2</v>
      </c>
      <c r="R1635" s="11" t="str">
        <f>IF(ISERROR(VLOOKUP(C1635,'WI Vs ASM'!$B$2:$J$1000,9,0)),0,(VLOOKUP(C1635,'WI Vs ASM'!$B$2:$J$1000,9,0)))</f>
        <v>Jyothi Pai</v>
      </c>
      <c r="S1635" s="11" t="str">
        <f>IF(ISERROR(VLOOKUP(C1635,'WI Vs ASM'!$B$2:$K$1000,10,0)),0,(VLOOKUP(C1635,'WI Vs ASM'!$B$2:$K$1000,10,0)))</f>
        <v>Dana D. Smith</v>
      </c>
      <c r="T1635" s="11" t="str">
        <f>IF(ISERROR(VLOOKUP(C1635,'WI Vs ASM'!$B$2:$L$1000,11,0)),0,(VLOOKUP(C1635,'WI Vs ASM'!$B$2:$L$1000,11,0)))</f>
        <v>Phillip Mclean</v>
      </c>
      <c r="U1635" s="11" t="e">
        <f t="shared" si="701"/>
        <v>#VALUE!</v>
      </c>
      <c r="V1635" s="11" t="str">
        <f t="shared" si="695"/>
        <v>No</v>
      </c>
      <c r="W1635" s="11" t="str">
        <f t="shared" si="696"/>
        <v>Yes</v>
      </c>
      <c r="X1635" s="11" t="str">
        <f t="shared" si="697"/>
        <v>No</v>
      </c>
      <c r="Y1635" s="11" t="str">
        <f t="shared" si="698"/>
        <v>No</v>
      </c>
      <c r="Z1635" s="11" t="str">
        <f t="shared" si="699"/>
        <v>No</v>
      </c>
      <c r="AA1635" s="11" t="str">
        <f t="shared" si="702"/>
        <v>No</v>
      </c>
      <c r="AB1635" s="11">
        <f>IF(ISERROR(VLOOKUP(U1635,'ITWR Dump'!$A$2:$Y$5000,24,0)),0,(VLOOKUP('ILC Report'!U1635,'ITWR Dump'!$A$2:$Y$5000,24,0)))</f>
        <v>0</v>
      </c>
      <c r="AC1635" s="11" t="str">
        <f t="shared" si="703"/>
        <v>No</v>
      </c>
      <c r="AD1635" s="11" t="str">
        <f t="shared" si="704"/>
        <v/>
      </c>
      <c r="AE1635" s="11">
        <f>IF(ISERROR(VLOOKUP(U1635,'ITWR Dump'!$A$2:$Y$5000,13,0)),0,(VLOOKUP(U1635,'ITWR Dump'!$A$2:$Y$5000,13,0)))</f>
        <v>0</v>
      </c>
      <c r="AF1635" s="11">
        <f>IF(ISERROR(VLOOKUP(U1635,'ITWR Dump'!$A$2:$Y$5000,11,0)),0,(VLOOKUP(U1635,'ITWR Dump'!$A$2:$Y$5000,11,0)))</f>
        <v>0</v>
      </c>
      <c r="AG1635" s="11">
        <f>IF(ISERROR(VLOOKUP(U1635,'ITWR Dump'!$A$2:$Y$5000,2,0)),0,(VLOOKUP(U1635,'ITWR Dump'!$A$2:$Y$5000,2,0)))</f>
        <v>0</v>
      </c>
      <c r="AH1635" s="11">
        <f>IF(ISERROR(VLOOKUP(U1635,'ITWR Dump'!$A$2:$Y$5000,14,0)),0,(VLOOKUP(U1635,'ITWR Dump'!$A$2:$Y$5000,14,0)))</f>
        <v>0</v>
      </c>
      <c r="AI1635" s="11" t="str">
        <f t="shared" si="705"/>
        <v>01-Maintenance Offshore</v>
      </c>
      <c r="AJ1635" s="11" t="str">
        <f t="shared" si="706"/>
        <v>Offshore</v>
      </c>
      <c r="AK1635" s="11" t="str">
        <f>IF(ISERROR(VLOOKUP(A1635,'Team Data'!$C$2:$U$213,17,0)),0,(VLOOKUP(A1635,'Team Data'!$C$2:$U$213,17,0)))</f>
        <v>PRISM</v>
      </c>
      <c r="AL1635" s="11" t="str">
        <f t="shared" si="707"/>
        <v>2017-04-24</v>
      </c>
      <c r="AM1635" s="11">
        <f>IF(ISERROR(VLOOKUP(U1635,'ITWR Dump'!$A$2:$Y$5000,16,0)),0,(VLOOKUP(U1635,'ITWR Dump'!$A$2:$Y$5000,16,0)))</f>
        <v>0</v>
      </c>
      <c r="AN1635" s="11">
        <f>IF(ISERROR(VLOOKUP(U1635,'ITWR Dump'!$A$2:$Y$5000,18,0)),0,(VLOOKUP(U1635,'ITWR Dump'!$A$2:$Y$5000,18,0)))</f>
        <v>0</v>
      </c>
      <c r="AO1635" s="11">
        <f>IF(ISERROR(VLOOKUP(U1635,'ITWR Dump'!$A$2:$Y$5000,25,0)),0,(VLOOKUP('ILC Report'!U1635,'ITWR Dump'!$A$2:$Y$5000,25,0)))</f>
        <v>0</v>
      </c>
      <c r="AP1635" s="11">
        <f t="shared" si="708"/>
        <v>0</v>
      </c>
      <c r="AQ1635" s="26">
        <f t="shared" si="709"/>
        <v>0</v>
      </c>
      <c r="AR1635" s="26">
        <f t="shared" si="710"/>
        <v>0</v>
      </c>
      <c r="AS1635" s="26">
        <f t="shared" si="711"/>
        <v>0</v>
      </c>
      <c r="AT1635" s="26">
        <f t="shared" si="712"/>
        <v>0</v>
      </c>
      <c r="AU1635" s="26">
        <f t="shared" si="713"/>
        <v>0</v>
      </c>
      <c r="AV1635" s="26">
        <f t="shared" si="714"/>
        <v>0</v>
      </c>
      <c r="AW1635" s="11" t="s">
        <v>653</v>
      </c>
      <c r="AX1635" s="11" t="str">
        <f>VLOOKUP(L1635,Group!$A$2:$B$1000,2,0)</f>
        <v>Maintenance</v>
      </c>
      <c r="AY1635" s="11">
        <f>IF(ISERROR(VLOOKUP(U1635,'ITWR Dump'!$A$2:$Y$5000,15,0)),0,(VLOOKUP('ILC Report'!U1635,'ITWR Dump'!$A$2:$Y$5000,15,0)))</f>
        <v>0</v>
      </c>
      <c r="AZ1635" s="11" t="str">
        <f t="shared" si="715"/>
        <v>No</v>
      </c>
      <c r="BA1635" s="11" t="str">
        <f t="shared" si="716"/>
        <v>BKI</v>
      </c>
      <c r="BB1635" s="11" t="str">
        <f t="shared" si="717"/>
        <v>MN</v>
      </c>
      <c r="BC1635" s="11" t="str">
        <f t="shared" si="718"/>
        <v>No</v>
      </c>
    </row>
    <row r="1636" spans="1:55" x14ac:dyDescent="0.3">
      <c r="A1636" s="11" t="s">
        <v>702</v>
      </c>
      <c r="B1636" s="11" t="s">
        <v>1895</v>
      </c>
      <c r="C1636" s="11" t="s">
        <v>566</v>
      </c>
      <c r="D1636" s="11" t="s">
        <v>2737</v>
      </c>
      <c r="E1636" s="38" t="s">
        <v>2901</v>
      </c>
      <c r="F1636" s="11">
        <v>10</v>
      </c>
      <c r="G1636" s="40" t="s">
        <v>218</v>
      </c>
      <c r="H1636" s="11" t="str">
        <f t="shared" si="700"/>
        <v>Regular</v>
      </c>
      <c r="I1636" s="11" t="str">
        <f t="shared" si="692"/>
        <v>INDIA</v>
      </c>
      <c r="J1636" s="11" t="str">
        <f>IF(ISERROR(VLOOKUP(C1636,'WI Vs ASM'!$B$2:$E$1000,4,0)),0,(VLOOKUP(C1636,'WI Vs ASM'!$B$2:$E$1000,4,0)))</f>
        <v>Offshore</v>
      </c>
      <c r="K1636" s="11" t="str">
        <f>IF(ISERROR(VLOOKUP(C1636,'WI Vs ASM'!$B$2:$F$1000,5,0)),0,(VLOOKUP(C1636,'WI Vs ASM'!$B$2:$F$1000,5,0)))</f>
        <v>01-Fixed Price</v>
      </c>
      <c r="L1636" s="11" t="str">
        <f>IF(ISERROR(VLOOKUP(C1636,'WI Vs ASM'!$B$2:$D$1000,3,0)),0,(VLOOKUP(C1636,'WI Vs ASM'!$B$2:$D$1000,3,0)))</f>
        <v>01-Maintenance Offshore</v>
      </c>
      <c r="M1636" s="11" t="str">
        <f>IF(ISERROR(VLOOKUP(C1636,'WI Vs ASM'!$B$2:$I$1000,8,0)),0,(VLOOKUP(C1636,'WI Vs ASM'!$B$2:$I$1000,8,0)))</f>
        <v>Rahul Soman</v>
      </c>
      <c r="N1636" s="11" t="str">
        <f>IF(ISERROR(VLOOKUP(C1636,'WI Vs ASM'!$B$2:$G$1000,6,0)),0,(VLOOKUP(C1636,'WI Vs ASM'!$B$2:$G$1000,6,0)))</f>
        <v>Claims</v>
      </c>
      <c r="O1636" s="11" t="str">
        <f>IF(ISERROR(VLOOKUP(C1636,'WI Vs ASM'!$B$2:$H$1000,7,0)),0,(VLOOKUP(C1636,'WI Vs ASM'!$B$2:$H$1000,7,0)))</f>
        <v>Claims</v>
      </c>
      <c r="P1636" s="11" t="str">
        <f t="shared" si="693"/>
        <v>May-17</v>
      </c>
      <c r="Q1636" s="11" t="str">
        <f t="shared" si="694"/>
        <v>Q2</v>
      </c>
      <c r="R1636" s="11" t="str">
        <f>IF(ISERROR(VLOOKUP(C1636,'WI Vs ASM'!$B$2:$J$1000,9,0)),0,(VLOOKUP(C1636,'WI Vs ASM'!$B$2:$J$1000,9,0)))</f>
        <v>Jyothi Pai</v>
      </c>
      <c r="S1636" s="11" t="str">
        <f>IF(ISERROR(VLOOKUP(C1636,'WI Vs ASM'!$B$2:$K$1000,10,0)),0,(VLOOKUP(C1636,'WI Vs ASM'!$B$2:$K$1000,10,0)))</f>
        <v>Dana D. Smith</v>
      </c>
      <c r="T1636" s="11" t="str">
        <f>IF(ISERROR(VLOOKUP(C1636,'WI Vs ASM'!$B$2:$L$1000,11,0)),0,(VLOOKUP(C1636,'WI Vs ASM'!$B$2:$L$1000,11,0)))</f>
        <v>Phillip Mclean</v>
      </c>
      <c r="U1636" s="11" t="e">
        <f t="shared" si="701"/>
        <v>#VALUE!</v>
      </c>
      <c r="V1636" s="11" t="str">
        <f t="shared" si="695"/>
        <v>No</v>
      </c>
      <c r="W1636" s="11" t="str">
        <f t="shared" si="696"/>
        <v>Yes</v>
      </c>
      <c r="X1636" s="11" t="str">
        <f t="shared" si="697"/>
        <v>No</v>
      </c>
      <c r="Y1636" s="11" t="str">
        <f t="shared" si="698"/>
        <v>No</v>
      </c>
      <c r="Z1636" s="11" t="str">
        <f t="shared" si="699"/>
        <v>No</v>
      </c>
      <c r="AA1636" s="11" t="str">
        <f t="shared" si="702"/>
        <v>No</v>
      </c>
      <c r="AB1636" s="11">
        <f>IF(ISERROR(VLOOKUP(U1636,'ITWR Dump'!$A$2:$Y$5000,24,0)),0,(VLOOKUP('ILC Report'!U1636,'ITWR Dump'!$A$2:$Y$5000,24,0)))</f>
        <v>0</v>
      </c>
      <c r="AC1636" s="11" t="str">
        <f t="shared" si="703"/>
        <v>No</v>
      </c>
      <c r="AD1636" s="11" t="str">
        <f t="shared" si="704"/>
        <v/>
      </c>
      <c r="AE1636" s="11">
        <f>IF(ISERROR(VLOOKUP(U1636,'ITWR Dump'!$A$2:$Y$5000,13,0)),0,(VLOOKUP(U1636,'ITWR Dump'!$A$2:$Y$5000,13,0)))</f>
        <v>0</v>
      </c>
      <c r="AF1636" s="11">
        <f>IF(ISERROR(VLOOKUP(U1636,'ITWR Dump'!$A$2:$Y$5000,11,0)),0,(VLOOKUP(U1636,'ITWR Dump'!$A$2:$Y$5000,11,0)))</f>
        <v>0</v>
      </c>
      <c r="AG1636" s="11">
        <f>IF(ISERROR(VLOOKUP(U1636,'ITWR Dump'!$A$2:$Y$5000,2,0)),0,(VLOOKUP(U1636,'ITWR Dump'!$A$2:$Y$5000,2,0)))</f>
        <v>0</v>
      </c>
      <c r="AH1636" s="11">
        <f>IF(ISERROR(VLOOKUP(U1636,'ITWR Dump'!$A$2:$Y$5000,14,0)),0,(VLOOKUP(U1636,'ITWR Dump'!$A$2:$Y$5000,14,0)))</f>
        <v>0</v>
      </c>
      <c r="AI1636" s="11" t="str">
        <f t="shared" si="705"/>
        <v>01-Maintenance Offshore</v>
      </c>
      <c r="AJ1636" s="11" t="str">
        <f t="shared" si="706"/>
        <v>Offshore</v>
      </c>
      <c r="AK1636" s="11" t="str">
        <f>IF(ISERROR(VLOOKUP(A1636,'Team Data'!$C$2:$U$213,17,0)),0,(VLOOKUP(A1636,'Team Data'!$C$2:$U$213,17,0)))</f>
        <v>PRISM</v>
      </c>
      <c r="AL1636" s="11" t="str">
        <f t="shared" si="707"/>
        <v>2017-04-24</v>
      </c>
      <c r="AM1636" s="11">
        <f>IF(ISERROR(VLOOKUP(U1636,'ITWR Dump'!$A$2:$Y$5000,16,0)),0,(VLOOKUP(U1636,'ITWR Dump'!$A$2:$Y$5000,16,0)))</f>
        <v>0</v>
      </c>
      <c r="AN1636" s="11">
        <f>IF(ISERROR(VLOOKUP(U1636,'ITWR Dump'!$A$2:$Y$5000,18,0)),0,(VLOOKUP(U1636,'ITWR Dump'!$A$2:$Y$5000,18,0)))</f>
        <v>0</v>
      </c>
      <c r="AO1636" s="11">
        <f>IF(ISERROR(VLOOKUP(U1636,'ITWR Dump'!$A$2:$Y$5000,25,0)),0,(VLOOKUP('ILC Report'!U1636,'ITWR Dump'!$A$2:$Y$5000,25,0)))</f>
        <v>0</v>
      </c>
      <c r="AP1636" s="11">
        <f t="shared" si="708"/>
        <v>0</v>
      </c>
      <c r="AQ1636" s="26">
        <f t="shared" si="709"/>
        <v>0</v>
      </c>
      <c r="AR1636" s="26">
        <f t="shared" si="710"/>
        <v>0</v>
      </c>
      <c r="AS1636" s="26">
        <f t="shared" si="711"/>
        <v>0</v>
      </c>
      <c r="AT1636" s="26">
        <f t="shared" si="712"/>
        <v>0</v>
      </c>
      <c r="AU1636" s="26">
        <f t="shared" si="713"/>
        <v>0</v>
      </c>
      <c r="AV1636" s="26">
        <f t="shared" si="714"/>
        <v>0</v>
      </c>
      <c r="AW1636" s="11" t="s">
        <v>653</v>
      </c>
      <c r="AX1636" s="11" t="str">
        <f>VLOOKUP(L1636,Group!$A$2:$B$1000,2,0)</f>
        <v>Maintenance</v>
      </c>
      <c r="AY1636" s="11">
        <f>IF(ISERROR(VLOOKUP(U1636,'ITWR Dump'!$A$2:$Y$5000,15,0)),0,(VLOOKUP('ILC Report'!U1636,'ITWR Dump'!$A$2:$Y$5000,15,0)))</f>
        <v>0</v>
      </c>
      <c r="AZ1636" s="11" t="str">
        <f t="shared" si="715"/>
        <v>No</v>
      </c>
      <c r="BA1636" s="11" t="str">
        <f t="shared" si="716"/>
        <v>BKI</v>
      </c>
      <c r="BB1636" s="11" t="str">
        <f t="shared" si="717"/>
        <v>MN</v>
      </c>
      <c r="BC1636" s="11" t="str">
        <f t="shared" si="718"/>
        <v>No</v>
      </c>
    </row>
    <row r="1637" spans="1:55" x14ac:dyDescent="0.3">
      <c r="A1637" s="11" t="s">
        <v>702</v>
      </c>
      <c r="B1637" s="11" t="s">
        <v>1895</v>
      </c>
      <c r="C1637" s="11" t="s">
        <v>566</v>
      </c>
      <c r="D1637" s="11" t="s">
        <v>2738</v>
      </c>
      <c r="E1637" s="38" t="s">
        <v>2901</v>
      </c>
      <c r="F1637" s="11">
        <v>2</v>
      </c>
      <c r="G1637" s="40" t="s">
        <v>218</v>
      </c>
      <c r="H1637" s="11" t="str">
        <f t="shared" si="700"/>
        <v>Regular</v>
      </c>
      <c r="I1637" s="11" t="str">
        <f t="shared" si="692"/>
        <v>INDIA</v>
      </c>
      <c r="J1637" s="11" t="str">
        <f>IF(ISERROR(VLOOKUP(C1637,'WI Vs ASM'!$B$2:$E$1000,4,0)),0,(VLOOKUP(C1637,'WI Vs ASM'!$B$2:$E$1000,4,0)))</f>
        <v>Offshore</v>
      </c>
      <c r="K1637" s="11" t="str">
        <f>IF(ISERROR(VLOOKUP(C1637,'WI Vs ASM'!$B$2:$F$1000,5,0)),0,(VLOOKUP(C1637,'WI Vs ASM'!$B$2:$F$1000,5,0)))</f>
        <v>01-Fixed Price</v>
      </c>
      <c r="L1637" s="11" t="str">
        <f>IF(ISERROR(VLOOKUP(C1637,'WI Vs ASM'!$B$2:$D$1000,3,0)),0,(VLOOKUP(C1637,'WI Vs ASM'!$B$2:$D$1000,3,0)))</f>
        <v>01-Maintenance Offshore</v>
      </c>
      <c r="M1637" s="11" t="str">
        <f>IF(ISERROR(VLOOKUP(C1637,'WI Vs ASM'!$B$2:$I$1000,8,0)),0,(VLOOKUP(C1637,'WI Vs ASM'!$B$2:$I$1000,8,0)))</f>
        <v>Rahul Soman</v>
      </c>
      <c r="N1637" s="11" t="str">
        <f>IF(ISERROR(VLOOKUP(C1637,'WI Vs ASM'!$B$2:$G$1000,6,0)),0,(VLOOKUP(C1637,'WI Vs ASM'!$B$2:$G$1000,6,0)))</f>
        <v>Claims</v>
      </c>
      <c r="O1637" s="11" t="str">
        <f>IF(ISERROR(VLOOKUP(C1637,'WI Vs ASM'!$B$2:$H$1000,7,0)),0,(VLOOKUP(C1637,'WI Vs ASM'!$B$2:$H$1000,7,0)))</f>
        <v>Claims</v>
      </c>
      <c r="P1637" s="11" t="str">
        <f t="shared" si="693"/>
        <v>May-17</v>
      </c>
      <c r="Q1637" s="11" t="str">
        <f t="shared" si="694"/>
        <v>Q2</v>
      </c>
      <c r="R1637" s="11" t="str">
        <f>IF(ISERROR(VLOOKUP(C1637,'WI Vs ASM'!$B$2:$J$1000,9,0)),0,(VLOOKUP(C1637,'WI Vs ASM'!$B$2:$J$1000,9,0)))</f>
        <v>Jyothi Pai</v>
      </c>
      <c r="S1637" s="11" t="str">
        <f>IF(ISERROR(VLOOKUP(C1637,'WI Vs ASM'!$B$2:$K$1000,10,0)),0,(VLOOKUP(C1637,'WI Vs ASM'!$B$2:$K$1000,10,0)))</f>
        <v>Dana D. Smith</v>
      </c>
      <c r="T1637" s="11" t="str">
        <f>IF(ISERROR(VLOOKUP(C1637,'WI Vs ASM'!$B$2:$L$1000,11,0)),0,(VLOOKUP(C1637,'WI Vs ASM'!$B$2:$L$1000,11,0)))</f>
        <v>Phillip Mclean</v>
      </c>
      <c r="U1637" s="11" t="e">
        <f t="shared" si="701"/>
        <v>#VALUE!</v>
      </c>
      <c r="V1637" s="11" t="str">
        <f t="shared" si="695"/>
        <v>No</v>
      </c>
      <c r="W1637" s="11" t="str">
        <f t="shared" si="696"/>
        <v>Yes</v>
      </c>
      <c r="X1637" s="11" t="str">
        <f t="shared" si="697"/>
        <v>No</v>
      </c>
      <c r="Y1637" s="11" t="str">
        <f t="shared" si="698"/>
        <v>No</v>
      </c>
      <c r="Z1637" s="11" t="str">
        <f t="shared" si="699"/>
        <v>No</v>
      </c>
      <c r="AA1637" s="11" t="str">
        <f t="shared" si="702"/>
        <v>No</v>
      </c>
      <c r="AB1637" s="11">
        <f>IF(ISERROR(VLOOKUP(U1637,'ITWR Dump'!$A$2:$Y$5000,24,0)),0,(VLOOKUP('ILC Report'!U1637,'ITWR Dump'!$A$2:$Y$5000,24,0)))</f>
        <v>0</v>
      </c>
      <c r="AC1637" s="11" t="str">
        <f t="shared" si="703"/>
        <v>No</v>
      </c>
      <c r="AD1637" s="11" t="str">
        <f t="shared" si="704"/>
        <v/>
      </c>
      <c r="AE1637" s="11">
        <f>IF(ISERROR(VLOOKUP(U1637,'ITWR Dump'!$A$2:$Y$5000,13,0)),0,(VLOOKUP(U1637,'ITWR Dump'!$A$2:$Y$5000,13,0)))</f>
        <v>0</v>
      </c>
      <c r="AF1637" s="11">
        <f>IF(ISERROR(VLOOKUP(U1637,'ITWR Dump'!$A$2:$Y$5000,11,0)),0,(VLOOKUP(U1637,'ITWR Dump'!$A$2:$Y$5000,11,0)))</f>
        <v>0</v>
      </c>
      <c r="AG1637" s="11">
        <f>IF(ISERROR(VLOOKUP(U1637,'ITWR Dump'!$A$2:$Y$5000,2,0)),0,(VLOOKUP(U1637,'ITWR Dump'!$A$2:$Y$5000,2,0)))</f>
        <v>0</v>
      </c>
      <c r="AH1637" s="11">
        <f>IF(ISERROR(VLOOKUP(U1637,'ITWR Dump'!$A$2:$Y$5000,14,0)),0,(VLOOKUP(U1637,'ITWR Dump'!$A$2:$Y$5000,14,0)))</f>
        <v>0</v>
      </c>
      <c r="AI1637" s="11" t="str">
        <f t="shared" si="705"/>
        <v>01-Maintenance Offshore</v>
      </c>
      <c r="AJ1637" s="11" t="str">
        <f t="shared" si="706"/>
        <v>Offshore</v>
      </c>
      <c r="AK1637" s="11" t="str">
        <f>IF(ISERROR(VLOOKUP(A1637,'Team Data'!$C$2:$U$213,17,0)),0,(VLOOKUP(A1637,'Team Data'!$C$2:$U$213,17,0)))</f>
        <v>PRISM</v>
      </c>
      <c r="AL1637" s="11" t="str">
        <f t="shared" si="707"/>
        <v>2017-04-24</v>
      </c>
      <c r="AM1637" s="11">
        <f>IF(ISERROR(VLOOKUP(U1637,'ITWR Dump'!$A$2:$Y$5000,16,0)),0,(VLOOKUP(U1637,'ITWR Dump'!$A$2:$Y$5000,16,0)))</f>
        <v>0</v>
      </c>
      <c r="AN1637" s="11">
        <f>IF(ISERROR(VLOOKUP(U1637,'ITWR Dump'!$A$2:$Y$5000,18,0)),0,(VLOOKUP(U1637,'ITWR Dump'!$A$2:$Y$5000,18,0)))</f>
        <v>0</v>
      </c>
      <c r="AO1637" s="11">
        <f>IF(ISERROR(VLOOKUP(U1637,'ITWR Dump'!$A$2:$Y$5000,25,0)),0,(VLOOKUP('ILC Report'!U1637,'ITWR Dump'!$A$2:$Y$5000,25,0)))</f>
        <v>0</v>
      </c>
      <c r="AP1637" s="11">
        <f t="shared" si="708"/>
        <v>0</v>
      </c>
      <c r="AQ1637" s="26">
        <f t="shared" si="709"/>
        <v>0</v>
      </c>
      <c r="AR1637" s="26">
        <f t="shared" si="710"/>
        <v>0</v>
      </c>
      <c r="AS1637" s="26">
        <f t="shared" si="711"/>
        <v>0</v>
      </c>
      <c r="AT1637" s="26">
        <f t="shared" si="712"/>
        <v>0</v>
      </c>
      <c r="AU1637" s="26">
        <f t="shared" si="713"/>
        <v>0</v>
      </c>
      <c r="AV1637" s="26">
        <f t="shared" si="714"/>
        <v>0</v>
      </c>
      <c r="AW1637" s="11" t="s">
        <v>653</v>
      </c>
      <c r="AX1637" s="11" t="str">
        <f>VLOOKUP(L1637,Group!$A$2:$B$1000,2,0)</f>
        <v>Maintenance</v>
      </c>
      <c r="AY1637" s="11">
        <f>IF(ISERROR(VLOOKUP(U1637,'ITWR Dump'!$A$2:$Y$5000,15,0)),0,(VLOOKUP('ILC Report'!U1637,'ITWR Dump'!$A$2:$Y$5000,15,0)))</f>
        <v>0</v>
      </c>
      <c r="AZ1637" s="11" t="str">
        <f t="shared" si="715"/>
        <v>No</v>
      </c>
      <c r="BA1637" s="11" t="str">
        <f t="shared" si="716"/>
        <v>BKI</v>
      </c>
      <c r="BB1637" s="11" t="str">
        <f t="shared" si="717"/>
        <v>MN</v>
      </c>
      <c r="BC1637" s="11" t="str">
        <f t="shared" si="718"/>
        <v>No</v>
      </c>
    </row>
    <row r="1638" spans="1:55" x14ac:dyDescent="0.3">
      <c r="A1638" s="11" t="s">
        <v>702</v>
      </c>
      <c r="B1638" s="11" t="s">
        <v>1895</v>
      </c>
      <c r="C1638" s="11" t="s">
        <v>566</v>
      </c>
      <c r="D1638" s="11" t="s">
        <v>2739</v>
      </c>
      <c r="E1638" s="38" t="s">
        <v>2901</v>
      </c>
      <c r="F1638" s="11">
        <v>3</v>
      </c>
      <c r="G1638" s="40" t="s">
        <v>218</v>
      </c>
      <c r="H1638" s="11" t="str">
        <f t="shared" si="700"/>
        <v>Regular</v>
      </c>
      <c r="I1638" s="11" t="str">
        <f t="shared" si="692"/>
        <v>INDIA</v>
      </c>
      <c r="J1638" s="11" t="str">
        <f>IF(ISERROR(VLOOKUP(C1638,'WI Vs ASM'!$B$2:$E$1000,4,0)),0,(VLOOKUP(C1638,'WI Vs ASM'!$B$2:$E$1000,4,0)))</f>
        <v>Offshore</v>
      </c>
      <c r="K1638" s="11" t="str">
        <f>IF(ISERROR(VLOOKUP(C1638,'WI Vs ASM'!$B$2:$F$1000,5,0)),0,(VLOOKUP(C1638,'WI Vs ASM'!$B$2:$F$1000,5,0)))</f>
        <v>01-Fixed Price</v>
      </c>
      <c r="L1638" s="11" t="str">
        <f>IF(ISERROR(VLOOKUP(C1638,'WI Vs ASM'!$B$2:$D$1000,3,0)),0,(VLOOKUP(C1638,'WI Vs ASM'!$B$2:$D$1000,3,0)))</f>
        <v>01-Maintenance Offshore</v>
      </c>
      <c r="M1638" s="11" t="str">
        <f>IF(ISERROR(VLOOKUP(C1638,'WI Vs ASM'!$B$2:$I$1000,8,0)),0,(VLOOKUP(C1638,'WI Vs ASM'!$B$2:$I$1000,8,0)))</f>
        <v>Rahul Soman</v>
      </c>
      <c r="N1638" s="11" t="str">
        <f>IF(ISERROR(VLOOKUP(C1638,'WI Vs ASM'!$B$2:$G$1000,6,0)),0,(VLOOKUP(C1638,'WI Vs ASM'!$B$2:$G$1000,6,0)))</f>
        <v>Claims</v>
      </c>
      <c r="O1638" s="11" t="str">
        <f>IF(ISERROR(VLOOKUP(C1638,'WI Vs ASM'!$B$2:$H$1000,7,0)),0,(VLOOKUP(C1638,'WI Vs ASM'!$B$2:$H$1000,7,0)))</f>
        <v>Claims</v>
      </c>
      <c r="P1638" s="11" t="str">
        <f t="shared" si="693"/>
        <v>May-17</v>
      </c>
      <c r="Q1638" s="11" t="str">
        <f t="shared" si="694"/>
        <v>Q2</v>
      </c>
      <c r="R1638" s="11" t="str">
        <f>IF(ISERROR(VLOOKUP(C1638,'WI Vs ASM'!$B$2:$J$1000,9,0)),0,(VLOOKUP(C1638,'WI Vs ASM'!$B$2:$J$1000,9,0)))</f>
        <v>Jyothi Pai</v>
      </c>
      <c r="S1638" s="11" t="str">
        <f>IF(ISERROR(VLOOKUP(C1638,'WI Vs ASM'!$B$2:$K$1000,10,0)),0,(VLOOKUP(C1638,'WI Vs ASM'!$B$2:$K$1000,10,0)))</f>
        <v>Dana D. Smith</v>
      </c>
      <c r="T1638" s="11" t="str">
        <f>IF(ISERROR(VLOOKUP(C1638,'WI Vs ASM'!$B$2:$L$1000,11,0)),0,(VLOOKUP(C1638,'WI Vs ASM'!$B$2:$L$1000,11,0)))</f>
        <v>Phillip Mclean</v>
      </c>
      <c r="U1638" s="11" t="e">
        <f t="shared" si="701"/>
        <v>#VALUE!</v>
      </c>
      <c r="V1638" s="11" t="str">
        <f t="shared" si="695"/>
        <v>No</v>
      </c>
      <c r="W1638" s="11" t="str">
        <f t="shared" si="696"/>
        <v>Yes</v>
      </c>
      <c r="X1638" s="11" t="str">
        <f t="shared" si="697"/>
        <v>No</v>
      </c>
      <c r="Y1638" s="11" t="str">
        <f t="shared" si="698"/>
        <v>No</v>
      </c>
      <c r="Z1638" s="11" t="str">
        <f t="shared" si="699"/>
        <v>No</v>
      </c>
      <c r="AA1638" s="11" t="str">
        <f t="shared" si="702"/>
        <v>No</v>
      </c>
      <c r="AB1638" s="11">
        <f>IF(ISERROR(VLOOKUP(U1638,'ITWR Dump'!$A$2:$Y$5000,24,0)),0,(VLOOKUP('ILC Report'!U1638,'ITWR Dump'!$A$2:$Y$5000,24,0)))</f>
        <v>0</v>
      </c>
      <c r="AC1638" s="11" t="str">
        <f t="shared" si="703"/>
        <v>No</v>
      </c>
      <c r="AD1638" s="11" t="str">
        <f t="shared" si="704"/>
        <v/>
      </c>
      <c r="AE1638" s="11">
        <f>IF(ISERROR(VLOOKUP(U1638,'ITWR Dump'!$A$2:$Y$5000,13,0)),0,(VLOOKUP(U1638,'ITWR Dump'!$A$2:$Y$5000,13,0)))</f>
        <v>0</v>
      </c>
      <c r="AF1638" s="11">
        <f>IF(ISERROR(VLOOKUP(U1638,'ITWR Dump'!$A$2:$Y$5000,11,0)),0,(VLOOKUP(U1638,'ITWR Dump'!$A$2:$Y$5000,11,0)))</f>
        <v>0</v>
      </c>
      <c r="AG1638" s="11">
        <f>IF(ISERROR(VLOOKUP(U1638,'ITWR Dump'!$A$2:$Y$5000,2,0)),0,(VLOOKUP(U1638,'ITWR Dump'!$A$2:$Y$5000,2,0)))</f>
        <v>0</v>
      </c>
      <c r="AH1638" s="11">
        <f>IF(ISERROR(VLOOKUP(U1638,'ITWR Dump'!$A$2:$Y$5000,14,0)),0,(VLOOKUP(U1638,'ITWR Dump'!$A$2:$Y$5000,14,0)))</f>
        <v>0</v>
      </c>
      <c r="AI1638" s="11" t="str">
        <f t="shared" si="705"/>
        <v>01-Maintenance Offshore</v>
      </c>
      <c r="AJ1638" s="11" t="str">
        <f t="shared" si="706"/>
        <v>Offshore</v>
      </c>
      <c r="AK1638" s="11" t="str">
        <f>IF(ISERROR(VLOOKUP(A1638,'Team Data'!$C$2:$U$213,17,0)),0,(VLOOKUP(A1638,'Team Data'!$C$2:$U$213,17,0)))</f>
        <v>PRISM</v>
      </c>
      <c r="AL1638" s="11" t="str">
        <f t="shared" si="707"/>
        <v>2017-04-24</v>
      </c>
      <c r="AM1638" s="11">
        <f>IF(ISERROR(VLOOKUP(U1638,'ITWR Dump'!$A$2:$Y$5000,16,0)),0,(VLOOKUP(U1638,'ITWR Dump'!$A$2:$Y$5000,16,0)))</f>
        <v>0</v>
      </c>
      <c r="AN1638" s="11">
        <f>IF(ISERROR(VLOOKUP(U1638,'ITWR Dump'!$A$2:$Y$5000,18,0)),0,(VLOOKUP(U1638,'ITWR Dump'!$A$2:$Y$5000,18,0)))</f>
        <v>0</v>
      </c>
      <c r="AO1638" s="11">
        <f>IF(ISERROR(VLOOKUP(U1638,'ITWR Dump'!$A$2:$Y$5000,25,0)),0,(VLOOKUP('ILC Report'!U1638,'ITWR Dump'!$A$2:$Y$5000,25,0)))</f>
        <v>0</v>
      </c>
      <c r="AP1638" s="11">
        <f t="shared" si="708"/>
        <v>0</v>
      </c>
      <c r="AQ1638" s="26">
        <f t="shared" si="709"/>
        <v>0</v>
      </c>
      <c r="AR1638" s="26">
        <f t="shared" si="710"/>
        <v>0</v>
      </c>
      <c r="AS1638" s="26">
        <f t="shared" si="711"/>
        <v>0</v>
      </c>
      <c r="AT1638" s="26">
        <f t="shared" si="712"/>
        <v>0</v>
      </c>
      <c r="AU1638" s="26">
        <f t="shared" si="713"/>
        <v>0</v>
      </c>
      <c r="AV1638" s="26">
        <f t="shared" si="714"/>
        <v>0</v>
      </c>
      <c r="AW1638" s="11" t="s">
        <v>653</v>
      </c>
      <c r="AX1638" s="11" t="str">
        <f>VLOOKUP(L1638,Group!$A$2:$B$1000,2,0)</f>
        <v>Maintenance</v>
      </c>
      <c r="AY1638" s="11">
        <f>IF(ISERROR(VLOOKUP(U1638,'ITWR Dump'!$A$2:$Y$5000,15,0)),0,(VLOOKUP('ILC Report'!U1638,'ITWR Dump'!$A$2:$Y$5000,15,0)))</f>
        <v>0</v>
      </c>
      <c r="AZ1638" s="11" t="str">
        <f t="shared" si="715"/>
        <v>No</v>
      </c>
      <c r="BA1638" s="11" t="str">
        <f t="shared" si="716"/>
        <v>BKI</v>
      </c>
      <c r="BB1638" s="11" t="str">
        <f t="shared" si="717"/>
        <v>MN</v>
      </c>
      <c r="BC1638" s="11" t="str">
        <f t="shared" si="718"/>
        <v>No</v>
      </c>
    </row>
    <row r="1639" spans="1:55" x14ac:dyDescent="0.3">
      <c r="A1639" s="11" t="s">
        <v>702</v>
      </c>
      <c r="B1639" s="11" t="s">
        <v>1895</v>
      </c>
      <c r="C1639" s="11" t="s">
        <v>566</v>
      </c>
      <c r="D1639" s="11" t="s">
        <v>2740</v>
      </c>
      <c r="E1639" s="38" t="s">
        <v>2901</v>
      </c>
      <c r="F1639" s="11">
        <v>4</v>
      </c>
      <c r="G1639" s="40" t="s">
        <v>218</v>
      </c>
      <c r="H1639" s="11" t="str">
        <f t="shared" si="700"/>
        <v>Regular</v>
      </c>
      <c r="I1639" s="11" t="str">
        <f t="shared" si="692"/>
        <v>INDIA</v>
      </c>
      <c r="J1639" s="11" t="str">
        <f>IF(ISERROR(VLOOKUP(C1639,'WI Vs ASM'!$B$2:$E$1000,4,0)),0,(VLOOKUP(C1639,'WI Vs ASM'!$B$2:$E$1000,4,0)))</f>
        <v>Offshore</v>
      </c>
      <c r="K1639" s="11" t="str">
        <f>IF(ISERROR(VLOOKUP(C1639,'WI Vs ASM'!$B$2:$F$1000,5,0)),0,(VLOOKUP(C1639,'WI Vs ASM'!$B$2:$F$1000,5,0)))</f>
        <v>01-Fixed Price</v>
      </c>
      <c r="L1639" s="11" t="str">
        <f>IF(ISERROR(VLOOKUP(C1639,'WI Vs ASM'!$B$2:$D$1000,3,0)),0,(VLOOKUP(C1639,'WI Vs ASM'!$B$2:$D$1000,3,0)))</f>
        <v>01-Maintenance Offshore</v>
      </c>
      <c r="M1639" s="11" t="str">
        <f>IF(ISERROR(VLOOKUP(C1639,'WI Vs ASM'!$B$2:$I$1000,8,0)),0,(VLOOKUP(C1639,'WI Vs ASM'!$B$2:$I$1000,8,0)))</f>
        <v>Rahul Soman</v>
      </c>
      <c r="N1639" s="11" t="str">
        <f>IF(ISERROR(VLOOKUP(C1639,'WI Vs ASM'!$B$2:$G$1000,6,0)),0,(VLOOKUP(C1639,'WI Vs ASM'!$B$2:$G$1000,6,0)))</f>
        <v>Claims</v>
      </c>
      <c r="O1639" s="11" t="str">
        <f>IF(ISERROR(VLOOKUP(C1639,'WI Vs ASM'!$B$2:$H$1000,7,0)),0,(VLOOKUP(C1639,'WI Vs ASM'!$B$2:$H$1000,7,0)))</f>
        <v>Claims</v>
      </c>
      <c r="P1639" s="11" t="str">
        <f t="shared" si="693"/>
        <v>May-17</v>
      </c>
      <c r="Q1639" s="11" t="str">
        <f t="shared" si="694"/>
        <v>Q2</v>
      </c>
      <c r="R1639" s="11" t="str">
        <f>IF(ISERROR(VLOOKUP(C1639,'WI Vs ASM'!$B$2:$J$1000,9,0)),0,(VLOOKUP(C1639,'WI Vs ASM'!$B$2:$J$1000,9,0)))</f>
        <v>Jyothi Pai</v>
      </c>
      <c r="S1639" s="11" t="str">
        <f>IF(ISERROR(VLOOKUP(C1639,'WI Vs ASM'!$B$2:$K$1000,10,0)),0,(VLOOKUP(C1639,'WI Vs ASM'!$B$2:$K$1000,10,0)))</f>
        <v>Dana D. Smith</v>
      </c>
      <c r="T1639" s="11" t="str">
        <f>IF(ISERROR(VLOOKUP(C1639,'WI Vs ASM'!$B$2:$L$1000,11,0)),0,(VLOOKUP(C1639,'WI Vs ASM'!$B$2:$L$1000,11,0)))</f>
        <v>Phillip Mclean</v>
      </c>
      <c r="U1639" s="11" t="e">
        <f t="shared" si="701"/>
        <v>#VALUE!</v>
      </c>
      <c r="V1639" s="11" t="str">
        <f t="shared" si="695"/>
        <v>No</v>
      </c>
      <c r="W1639" s="11" t="str">
        <f t="shared" si="696"/>
        <v>Yes</v>
      </c>
      <c r="X1639" s="11" t="str">
        <f t="shared" si="697"/>
        <v>No</v>
      </c>
      <c r="Y1639" s="11" t="str">
        <f t="shared" si="698"/>
        <v>No</v>
      </c>
      <c r="Z1639" s="11" t="str">
        <f t="shared" si="699"/>
        <v>No</v>
      </c>
      <c r="AA1639" s="11" t="str">
        <f t="shared" si="702"/>
        <v>No</v>
      </c>
      <c r="AB1639" s="11">
        <f>IF(ISERROR(VLOOKUP(U1639,'ITWR Dump'!$A$2:$Y$5000,24,0)),0,(VLOOKUP('ILC Report'!U1639,'ITWR Dump'!$A$2:$Y$5000,24,0)))</f>
        <v>0</v>
      </c>
      <c r="AC1639" s="11" t="str">
        <f t="shared" si="703"/>
        <v>No</v>
      </c>
      <c r="AD1639" s="11" t="str">
        <f t="shared" si="704"/>
        <v/>
      </c>
      <c r="AE1639" s="11">
        <f>IF(ISERROR(VLOOKUP(U1639,'ITWR Dump'!$A$2:$Y$5000,13,0)),0,(VLOOKUP(U1639,'ITWR Dump'!$A$2:$Y$5000,13,0)))</f>
        <v>0</v>
      </c>
      <c r="AF1639" s="11">
        <f>IF(ISERROR(VLOOKUP(U1639,'ITWR Dump'!$A$2:$Y$5000,11,0)),0,(VLOOKUP(U1639,'ITWR Dump'!$A$2:$Y$5000,11,0)))</f>
        <v>0</v>
      </c>
      <c r="AG1639" s="11">
        <f>IF(ISERROR(VLOOKUP(U1639,'ITWR Dump'!$A$2:$Y$5000,2,0)),0,(VLOOKUP(U1639,'ITWR Dump'!$A$2:$Y$5000,2,0)))</f>
        <v>0</v>
      </c>
      <c r="AH1639" s="11">
        <f>IF(ISERROR(VLOOKUP(U1639,'ITWR Dump'!$A$2:$Y$5000,14,0)),0,(VLOOKUP(U1639,'ITWR Dump'!$A$2:$Y$5000,14,0)))</f>
        <v>0</v>
      </c>
      <c r="AI1639" s="11" t="str">
        <f t="shared" si="705"/>
        <v>01-Maintenance Offshore</v>
      </c>
      <c r="AJ1639" s="11" t="str">
        <f t="shared" si="706"/>
        <v>Offshore</v>
      </c>
      <c r="AK1639" s="11" t="str">
        <f>IF(ISERROR(VLOOKUP(A1639,'Team Data'!$C$2:$U$213,17,0)),0,(VLOOKUP(A1639,'Team Data'!$C$2:$U$213,17,0)))</f>
        <v>PRISM</v>
      </c>
      <c r="AL1639" s="11" t="str">
        <f t="shared" si="707"/>
        <v>2017-04-24</v>
      </c>
      <c r="AM1639" s="11">
        <f>IF(ISERROR(VLOOKUP(U1639,'ITWR Dump'!$A$2:$Y$5000,16,0)),0,(VLOOKUP(U1639,'ITWR Dump'!$A$2:$Y$5000,16,0)))</f>
        <v>0</v>
      </c>
      <c r="AN1639" s="11">
        <f>IF(ISERROR(VLOOKUP(U1639,'ITWR Dump'!$A$2:$Y$5000,18,0)),0,(VLOOKUP(U1639,'ITWR Dump'!$A$2:$Y$5000,18,0)))</f>
        <v>0</v>
      </c>
      <c r="AO1639" s="11">
        <f>IF(ISERROR(VLOOKUP(U1639,'ITWR Dump'!$A$2:$Y$5000,25,0)),0,(VLOOKUP('ILC Report'!U1639,'ITWR Dump'!$A$2:$Y$5000,25,0)))</f>
        <v>0</v>
      </c>
      <c r="AP1639" s="11">
        <f t="shared" si="708"/>
        <v>0</v>
      </c>
      <c r="AQ1639" s="26">
        <f t="shared" si="709"/>
        <v>0</v>
      </c>
      <c r="AR1639" s="26">
        <f t="shared" si="710"/>
        <v>0</v>
      </c>
      <c r="AS1639" s="26">
        <f t="shared" si="711"/>
        <v>0</v>
      </c>
      <c r="AT1639" s="26">
        <f t="shared" si="712"/>
        <v>0</v>
      </c>
      <c r="AU1639" s="26">
        <f t="shared" si="713"/>
        <v>0</v>
      </c>
      <c r="AV1639" s="26">
        <f t="shared" si="714"/>
        <v>0</v>
      </c>
      <c r="AW1639" s="11" t="s">
        <v>653</v>
      </c>
      <c r="AX1639" s="11" t="str">
        <f>VLOOKUP(L1639,Group!$A$2:$B$1000,2,0)</f>
        <v>Maintenance</v>
      </c>
      <c r="AY1639" s="11">
        <f>IF(ISERROR(VLOOKUP(U1639,'ITWR Dump'!$A$2:$Y$5000,15,0)),0,(VLOOKUP('ILC Report'!U1639,'ITWR Dump'!$A$2:$Y$5000,15,0)))</f>
        <v>0</v>
      </c>
      <c r="AZ1639" s="11" t="str">
        <f t="shared" si="715"/>
        <v>No</v>
      </c>
      <c r="BA1639" s="11" t="str">
        <f t="shared" si="716"/>
        <v>BKI</v>
      </c>
      <c r="BB1639" s="11" t="str">
        <f t="shared" si="717"/>
        <v>MN</v>
      </c>
      <c r="BC1639" s="11" t="str">
        <f t="shared" si="718"/>
        <v>No</v>
      </c>
    </row>
    <row r="1640" spans="1:55" x14ac:dyDescent="0.3">
      <c r="A1640" s="11" t="s">
        <v>702</v>
      </c>
      <c r="B1640" s="11" t="s">
        <v>1895</v>
      </c>
      <c r="C1640" s="11" t="s">
        <v>566</v>
      </c>
      <c r="D1640" s="11" t="s">
        <v>2734</v>
      </c>
      <c r="E1640" s="38" t="s">
        <v>2901</v>
      </c>
      <c r="F1640" s="11">
        <v>2</v>
      </c>
      <c r="G1640" s="40" t="s">
        <v>218</v>
      </c>
      <c r="H1640" s="11" t="str">
        <f t="shared" si="700"/>
        <v>Regular</v>
      </c>
      <c r="I1640" s="11" t="str">
        <f t="shared" si="692"/>
        <v>INDIA</v>
      </c>
      <c r="J1640" s="11" t="str">
        <f>IF(ISERROR(VLOOKUP(C1640,'WI Vs ASM'!$B$2:$E$1000,4,0)),0,(VLOOKUP(C1640,'WI Vs ASM'!$B$2:$E$1000,4,0)))</f>
        <v>Offshore</v>
      </c>
      <c r="K1640" s="11" t="str">
        <f>IF(ISERROR(VLOOKUP(C1640,'WI Vs ASM'!$B$2:$F$1000,5,0)),0,(VLOOKUP(C1640,'WI Vs ASM'!$B$2:$F$1000,5,0)))</f>
        <v>01-Fixed Price</v>
      </c>
      <c r="L1640" s="11" t="str">
        <f>IF(ISERROR(VLOOKUP(C1640,'WI Vs ASM'!$B$2:$D$1000,3,0)),0,(VLOOKUP(C1640,'WI Vs ASM'!$B$2:$D$1000,3,0)))</f>
        <v>01-Maintenance Offshore</v>
      </c>
      <c r="M1640" s="11" t="str">
        <f>IF(ISERROR(VLOOKUP(C1640,'WI Vs ASM'!$B$2:$I$1000,8,0)),0,(VLOOKUP(C1640,'WI Vs ASM'!$B$2:$I$1000,8,0)))</f>
        <v>Rahul Soman</v>
      </c>
      <c r="N1640" s="11" t="str">
        <f>IF(ISERROR(VLOOKUP(C1640,'WI Vs ASM'!$B$2:$G$1000,6,0)),0,(VLOOKUP(C1640,'WI Vs ASM'!$B$2:$G$1000,6,0)))</f>
        <v>Claims</v>
      </c>
      <c r="O1640" s="11" t="str">
        <f>IF(ISERROR(VLOOKUP(C1640,'WI Vs ASM'!$B$2:$H$1000,7,0)),0,(VLOOKUP(C1640,'WI Vs ASM'!$B$2:$H$1000,7,0)))</f>
        <v>Claims</v>
      </c>
      <c r="P1640" s="11" t="str">
        <f t="shared" si="693"/>
        <v>May-17</v>
      </c>
      <c r="Q1640" s="11" t="str">
        <f t="shared" si="694"/>
        <v>Q2</v>
      </c>
      <c r="R1640" s="11" t="str">
        <f>IF(ISERROR(VLOOKUP(C1640,'WI Vs ASM'!$B$2:$J$1000,9,0)),0,(VLOOKUP(C1640,'WI Vs ASM'!$B$2:$J$1000,9,0)))</f>
        <v>Jyothi Pai</v>
      </c>
      <c r="S1640" s="11" t="str">
        <f>IF(ISERROR(VLOOKUP(C1640,'WI Vs ASM'!$B$2:$K$1000,10,0)),0,(VLOOKUP(C1640,'WI Vs ASM'!$B$2:$K$1000,10,0)))</f>
        <v>Dana D. Smith</v>
      </c>
      <c r="T1640" s="11" t="str">
        <f>IF(ISERROR(VLOOKUP(C1640,'WI Vs ASM'!$B$2:$L$1000,11,0)),0,(VLOOKUP(C1640,'WI Vs ASM'!$B$2:$L$1000,11,0)))</f>
        <v>Phillip Mclean</v>
      </c>
      <c r="U1640" s="11" t="e">
        <f t="shared" si="701"/>
        <v>#VALUE!</v>
      </c>
      <c r="V1640" s="11" t="str">
        <f t="shared" si="695"/>
        <v>Yes</v>
      </c>
      <c r="W1640" s="11" t="str">
        <f t="shared" si="696"/>
        <v>No</v>
      </c>
      <c r="X1640" s="11" t="str">
        <f t="shared" si="697"/>
        <v>No</v>
      </c>
      <c r="Y1640" s="11" t="str">
        <f t="shared" si="698"/>
        <v>No</v>
      </c>
      <c r="Z1640" s="11" t="str">
        <f t="shared" si="699"/>
        <v>No</v>
      </c>
      <c r="AA1640" s="11" t="str">
        <f t="shared" si="702"/>
        <v>No</v>
      </c>
      <c r="AB1640" s="11">
        <f>IF(ISERROR(VLOOKUP(U1640,'ITWR Dump'!$A$2:$Y$5000,24,0)),0,(VLOOKUP('ILC Report'!U1640,'ITWR Dump'!$A$2:$Y$5000,24,0)))</f>
        <v>0</v>
      </c>
      <c r="AC1640" s="11" t="str">
        <f t="shared" si="703"/>
        <v>No</v>
      </c>
      <c r="AD1640" s="11" t="str">
        <f t="shared" si="704"/>
        <v/>
      </c>
      <c r="AE1640" s="11">
        <f>IF(ISERROR(VLOOKUP(U1640,'ITWR Dump'!$A$2:$Y$5000,13,0)),0,(VLOOKUP(U1640,'ITWR Dump'!$A$2:$Y$5000,13,0)))</f>
        <v>0</v>
      </c>
      <c r="AF1640" s="11">
        <f>IF(ISERROR(VLOOKUP(U1640,'ITWR Dump'!$A$2:$Y$5000,11,0)),0,(VLOOKUP(U1640,'ITWR Dump'!$A$2:$Y$5000,11,0)))</f>
        <v>0</v>
      </c>
      <c r="AG1640" s="11">
        <f>IF(ISERROR(VLOOKUP(U1640,'ITWR Dump'!$A$2:$Y$5000,2,0)),0,(VLOOKUP(U1640,'ITWR Dump'!$A$2:$Y$5000,2,0)))</f>
        <v>0</v>
      </c>
      <c r="AH1640" s="11">
        <f>IF(ISERROR(VLOOKUP(U1640,'ITWR Dump'!$A$2:$Y$5000,14,0)),0,(VLOOKUP(U1640,'ITWR Dump'!$A$2:$Y$5000,14,0)))</f>
        <v>0</v>
      </c>
      <c r="AI1640" s="11" t="str">
        <f t="shared" si="705"/>
        <v>01-Maintenance Offshore</v>
      </c>
      <c r="AJ1640" s="11" t="str">
        <f t="shared" si="706"/>
        <v>Offshore</v>
      </c>
      <c r="AK1640" s="11" t="str">
        <f>IF(ISERROR(VLOOKUP(A1640,'Team Data'!$C$2:$U$213,17,0)),0,(VLOOKUP(A1640,'Team Data'!$C$2:$U$213,17,0)))</f>
        <v>PRISM</v>
      </c>
      <c r="AL1640" s="11" t="str">
        <f t="shared" si="707"/>
        <v>2017-04-24</v>
      </c>
      <c r="AM1640" s="11">
        <f>IF(ISERROR(VLOOKUP(U1640,'ITWR Dump'!$A$2:$Y$5000,16,0)),0,(VLOOKUP(U1640,'ITWR Dump'!$A$2:$Y$5000,16,0)))</f>
        <v>0</v>
      </c>
      <c r="AN1640" s="11">
        <f>IF(ISERROR(VLOOKUP(U1640,'ITWR Dump'!$A$2:$Y$5000,18,0)),0,(VLOOKUP(U1640,'ITWR Dump'!$A$2:$Y$5000,18,0)))</f>
        <v>0</v>
      </c>
      <c r="AO1640" s="11">
        <f>IF(ISERROR(VLOOKUP(U1640,'ITWR Dump'!$A$2:$Y$5000,25,0)),0,(VLOOKUP('ILC Report'!U1640,'ITWR Dump'!$A$2:$Y$5000,25,0)))</f>
        <v>0</v>
      </c>
      <c r="AP1640" s="11">
        <f t="shared" si="708"/>
        <v>1</v>
      </c>
      <c r="AQ1640" s="26">
        <f t="shared" si="709"/>
        <v>0</v>
      </c>
      <c r="AR1640" s="26">
        <f t="shared" si="710"/>
        <v>0</v>
      </c>
      <c r="AS1640" s="26">
        <f t="shared" si="711"/>
        <v>0</v>
      </c>
      <c r="AT1640" s="26">
        <f t="shared" si="712"/>
        <v>0</v>
      </c>
      <c r="AU1640" s="26">
        <f t="shared" si="713"/>
        <v>0</v>
      </c>
      <c r="AV1640" s="26">
        <f t="shared" si="714"/>
        <v>0</v>
      </c>
      <c r="AW1640" s="11" t="s">
        <v>653</v>
      </c>
      <c r="AX1640" s="11" t="str">
        <f>VLOOKUP(L1640,Group!$A$2:$B$1000,2,0)</f>
        <v>Maintenance</v>
      </c>
      <c r="AY1640" s="11">
        <f>IF(ISERROR(VLOOKUP(U1640,'ITWR Dump'!$A$2:$Y$5000,15,0)),0,(VLOOKUP('ILC Report'!U1640,'ITWR Dump'!$A$2:$Y$5000,15,0)))</f>
        <v>0</v>
      </c>
      <c r="AZ1640" s="11" t="str">
        <f t="shared" si="715"/>
        <v>Yes</v>
      </c>
      <c r="BA1640" s="11" t="str">
        <f t="shared" si="716"/>
        <v>BKI</v>
      </c>
      <c r="BB1640" s="11" t="str">
        <f t="shared" si="717"/>
        <v>MN</v>
      </c>
      <c r="BC1640" s="11" t="str">
        <f t="shared" si="718"/>
        <v>No</v>
      </c>
    </row>
    <row r="1641" spans="1:55" x14ac:dyDescent="0.3">
      <c r="A1641" s="11" t="s">
        <v>702</v>
      </c>
      <c r="B1641" s="11" t="s">
        <v>1895</v>
      </c>
      <c r="C1641" s="11" t="s">
        <v>566</v>
      </c>
      <c r="D1641" s="11" t="s">
        <v>2741</v>
      </c>
      <c r="E1641" s="38" t="s">
        <v>2901</v>
      </c>
      <c r="F1641" s="11">
        <v>2</v>
      </c>
      <c r="G1641" s="40" t="s">
        <v>218</v>
      </c>
      <c r="H1641" s="11" t="str">
        <f t="shared" si="700"/>
        <v>Regular</v>
      </c>
      <c r="I1641" s="11" t="str">
        <f t="shared" si="692"/>
        <v>INDIA</v>
      </c>
      <c r="J1641" s="11" t="str">
        <f>IF(ISERROR(VLOOKUP(C1641,'WI Vs ASM'!$B$2:$E$1000,4,0)),0,(VLOOKUP(C1641,'WI Vs ASM'!$B$2:$E$1000,4,0)))</f>
        <v>Offshore</v>
      </c>
      <c r="K1641" s="11" t="str">
        <f>IF(ISERROR(VLOOKUP(C1641,'WI Vs ASM'!$B$2:$F$1000,5,0)),0,(VLOOKUP(C1641,'WI Vs ASM'!$B$2:$F$1000,5,0)))</f>
        <v>01-Fixed Price</v>
      </c>
      <c r="L1641" s="11" t="str">
        <f>IF(ISERROR(VLOOKUP(C1641,'WI Vs ASM'!$B$2:$D$1000,3,0)),0,(VLOOKUP(C1641,'WI Vs ASM'!$B$2:$D$1000,3,0)))</f>
        <v>01-Maintenance Offshore</v>
      </c>
      <c r="M1641" s="11" t="str">
        <f>IF(ISERROR(VLOOKUP(C1641,'WI Vs ASM'!$B$2:$I$1000,8,0)),0,(VLOOKUP(C1641,'WI Vs ASM'!$B$2:$I$1000,8,0)))</f>
        <v>Rahul Soman</v>
      </c>
      <c r="N1641" s="11" t="str">
        <f>IF(ISERROR(VLOOKUP(C1641,'WI Vs ASM'!$B$2:$G$1000,6,0)),0,(VLOOKUP(C1641,'WI Vs ASM'!$B$2:$G$1000,6,0)))</f>
        <v>Claims</v>
      </c>
      <c r="O1641" s="11" t="str">
        <f>IF(ISERROR(VLOOKUP(C1641,'WI Vs ASM'!$B$2:$H$1000,7,0)),0,(VLOOKUP(C1641,'WI Vs ASM'!$B$2:$H$1000,7,0)))</f>
        <v>Claims</v>
      </c>
      <c r="P1641" s="11" t="str">
        <f t="shared" si="693"/>
        <v>May-17</v>
      </c>
      <c r="Q1641" s="11" t="str">
        <f t="shared" si="694"/>
        <v>Q2</v>
      </c>
      <c r="R1641" s="11" t="str">
        <f>IF(ISERROR(VLOOKUP(C1641,'WI Vs ASM'!$B$2:$J$1000,9,0)),0,(VLOOKUP(C1641,'WI Vs ASM'!$B$2:$J$1000,9,0)))</f>
        <v>Jyothi Pai</v>
      </c>
      <c r="S1641" s="11" t="str">
        <f>IF(ISERROR(VLOOKUP(C1641,'WI Vs ASM'!$B$2:$K$1000,10,0)),0,(VLOOKUP(C1641,'WI Vs ASM'!$B$2:$K$1000,10,0)))</f>
        <v>Dana D. Smith</v>
      </c>
      <c r="T1641" s="11" t="str">
        <f>IF(ISERROR(VLOOKUP(C1641,'WI Vs ASM'!$B$2:$L$1000,11,0)),0,(VLOOKUP(C1641,'WI Vs ASM'!$B$2:$L$1000,11,0)))</f>
        <v>Phillip Mclean</v>
      </c>
      <c r="U1641" s="11" t="e">
        <f t="shared" si="701"/>
        <v>#VALUE!</v>
      </c>
      <c r="V1641" s="11" t="str">
        <f t="shared" si="695"/>
        <v>Yes</v>
      </c>
      <c r="W1641" s="11" t="str">
        <f t="shared" si="696"/>
        <v>No</v>
      </c>
      <c r="X1641" s="11" t="str">
        <f t="shared" si="697"/>
        <v>No</v>
      </c>
      <c r="Y1641" s="11" t="str">
        <f t="shared" si="698"/>
        <v>No</v>
      </c>
      <c r="Z1641" s="11" t="str">
        <f t="shared" si="699"/>
        <v>No</v>
      </c>
      <c r="AA1641" s="11" t="str">
        <f t="shared" si="702"/>
        <v>No</v>
      </c>
      <c r="AB1641" s="11">
        <f>IF(ISERROR(VLOOKUP(U1641,'ITWR Dump'!$A$2:$Y$5000,24,0)),0,(VLOOKUP('ILC Report'!U1641,'ITWR Dump'!$A$2:$Y$5000,24,0)))</f>
        <v>0</v>
      </c>
      <c r="AC1641" s="11" t="str">
        <f t="shared" si="703"/>
        <v>No</v>
      </c>
      <c r="AD1641" s="11" t="str">
        <f t="shared" si="704"/>
        <v/>
      </c>
      <c r="AE1641" s="11">
        <f>IF(ISERROR(VLOOKUP(U1641,'ITWR Dump'!$A$2:$Y$5000,13,0)),0,(VLOOKUP(U1641,'ITWR Dump'!$A$2:$Y$5000,13,0)))</f>
        <v>0</v>
      </c>
      <c r="AF1641" s="11">
        <f>IF(ISERROR(VLOOKUP(U1641,'ITWR Dump'!$A$2:$Y$5000,11,0)),0,(VLOOKUP(U1641,'ITWR Dump'!$A$2:$Y$5000,11,0)))</f>
        <v>0</v>
      </c>
      <c r="AG1641" s="11">
        <f>IF(ISERROR(VLOOKUP(U1641,'ITWR Dump'!$A$2:$Y$5000,2,0)),0,(VLOOKUP(U1641,'ITWR Dump'!$A$2:$Y$5000,2,0)))</f>
        <v>0</v>
      </c>
      <c r="AH1641" s="11">
        <f>IF(ISERROR(VLOOKUP(U1641,'ITWR Dump'!$A$2:$Y$5000,14,0)),0,(VLOOKUP(U1641,'ITWR Dump'!$A$2:$Y$5000,14,0)))</f>
        <v>0</v>
      </c>
      <c r="AI1641" s="11" t="str">
        <f t="shared" si="705"/>
        <v>01-Maintenance Offshore</v>
      </c>
      <c r="AJ1641" s="11" t="str">
        <f t="shared" si="706"/>
        <v>Offshore</v>
      </c>
      <c r="AK1641" s="11" t="str">
        <f>IF(ISERROR(VLOOKUP(A1641,'Team Data'!$C$2:$U$213,17,0)),0,(VLOOKUP(A1641,'Team Data'!$C$2:$U$213,17,0)))</f>
        <v>PRISM</v>
      </c>
      <c r="AL1641" s="11" t="str">
        <f t="shared" si="707"/>
        <v>2017-04-24</v>
      </c>
      <c r="AM1641" s="11">
        <f>IF(ISERROR(VLOOKUP(U1641,'ITWR Dump'!$A$2:$Y$5000,16,0)),0,(VLOOKUP(U1641,'ITWR Dump'!$A$2:$Y$5000,16,0)))</f>
        <v>0</v>
      </c>
      <c r="AN1641" s="11">
        <f>IF(ISERROR(VLOOKUP(U1641,'ITWR Dump'!$A$2:$Y$5000,18,0)),0,(VLOOKUP(U1641,'ITWR Dump'!$A$2:$Y$5000,18,0)))</f>
        <v>0</v>
      </c>
      <c r="AO1641" s="11">
        <f>IF(ISERROR(VLOOKUP(U1641,'ITWR Dump'!$A$2:$Y$5000,25,0)),0,(VLOOKUP('ILC Report'!U1641,'ITWR Dump'!$A$2:$Y$5000,25,0)))</f>
        <v>0</v>
      </c>
      <c r="AP1641" s="11">
        <f t="shared" si="708"/>
        <v>1</v>
      </c>
      <c r="AQ1641" s="26">
        <f t="shared" si="709"/>
        <v>0</v>
      </c>
      <c r="AR1641" s="26">
        <f t="shared" si="710"/>
        <v>0</v>
      </c>
      <c r="AS1641" s="26">
        <f t="shared" si="711"/>
        <v>0</v>
      </c>
      <c r="AT1641" s="26">
        <f t="shared" si="712"/>
        <v>0</v>
      </c>
      <c r="AU1641" s="26">
        <f t="shared" si="713"/>
        <v>0</v>
      </c>
      <c r="AV1641" s="26">
        <f t="shared" si="714"/>
        <v>0</v>
      </c>
      <c r="AW1641" s="11" t="s">
        <v>653</v>
      </c>
      <c r="AX1641" s="11" t="str">
        <f>VLOOKUP(L1641,Group!$A$2:$B$1000,2,0)</f>
        <v>Maintenance</v>
      </c>
      <c r="AY1641" s="11">
        <f>IF(ISERROR(VLOOKUP(U1641,'ITWR Dump'!$A$2:$Y$5000,15,0)),0,(VLOOKUP('ILC Report'!U1641,'ITWR Dump'!$A$2:$Y$5000,15,0)))</f>
        <v>0</v>
      </c>
      <c r="AZ1641" s="11" t="str">
        <f t="shared" si="715"/>
        <v>Yes</v>
      </c>
      <c r="BA1641" s="11" t="str">
        <f t="shared" si="716"/>
        <v>BKI</v>
      </c>
      <c r="BB1641" s="11" t="str">
        <f t="shared" si="717"/>
        <v>MN</v>
      </c>
      <c r="BC1641" s="11" t="str">
        <f t="shared" si="718"/>
        <v>No</v>
      </c>
    </row>
    <row r="1642" spans="1:55" x14ac:dyDescent="0.3">
      <c r="A1642" s="11" t="s">
        <v>702</v>
      </c>
      <c r="B1642" s="11" t="s">
        <v>1895</v>
      </c>
      <c r="C1642" s="11" t="s">
        <v>566</v>
      </c>
      <c r="D1642" s="11" t="s">
        <v>2742</v>
      </c>
      <c r="E1642" s="38" t="s">
        <v>2901</v>
      </c>
      <c r="F1642" s="11">
        <v>5</v>
      </c>
      <c r="G1642" s="40" t="s">
        <v>218</v>
      </c>
      <c r="H1642" s="11" t="str">
        <f t="shared" si="700"/>
        <v>Regular</v>
      </c>
      <c r="I1642" s="11" t="str">
        <f t="shared" si="692"/>
        <v>INDIA</v>
      </c>
      <c r="J1642" s="11" t="str">
        <f>IF(ISERROR(VLOOKUP(C1642,'WI Vs ASM'!$B$2:$E$1000,4,0)),0,(VLOOKUP(C1642,'WI Vs ASM'!$B$2:$E$1000,4,0)))</f>
        <v>Offshore</v>
      </c>
      <c r="K1642" s="11" t="str">
        <f>IF(ISERROR(VLOOKUP(C1642,'WI Vs ASM'!$B$2:$F$1000,5,0)),0,(VLOOKUP(C1642,'WI Vs ASM'!$B$2:$F$1000,5,0)))</f>
        <v>01-Fixed Price</v>
      </c>
      <c r="L1642" s="11" t="str">
        <f>IF(ISERROR(VLOOKUP(C1642,'WI Vs ASM'!$B$2:$D$1000,3,0)),0,(VLOOKUP(C1642,'WI Vs ASM'!$B$2:$D$1000,3,0)))</f>
        <v>01-Maintenance Offshore</v>
      </c>
      <c r="M1642" s="11" t="str">
        <f>IF(ISERROR(VLOOKUP(C1642,'WI Vs ASM'!$B$2:$I$1000,8,0)),0,(VLOOKUP(C1642,'WI Vs ASM'!$B$2:$I$1000,8,0)))</f>
        <v>Rahul Soman</v>
      </c>
      <c r="N1642" s="11" t="str">
        <f>IF(ISERROR(VLOOKUP(C1642,'WI Vs ASM'!$B$2:$G$1000,6,0)),0,(VLOOKUP(C1642,'WI Vs ASM'!$B$2:$G$1000,6,0)))</f>
        <v>Claims</v>
      </c>
      <c r="O1642" s="11" t="str">
        <f>IF(ISERROR(VLOOKUP(C1642,'WI Vs ASM'!$B$2:$H$1000,7,0)),0,(VLOOKUP(C1642,'WI Vs ASM'!$B$2:$H$1000,7,0)))</f>
        <v>Claims</v>
      </c>
      <c r="P1642" s="11" t="str">
        <f t="shared" si="693"/>
        <v>May-17</v>
      </c>
      <c r="Q1642" s="11" t="str">
        <f t="shared" si="694"/>
        <v>Q2</v>
      </c>
      <c r="R1642" s="11" t="str">
        <f>IF(ISERROR(VLOOKUP(C1642,'WI Vs ASM'!$B$2:$J$1000,9,0)),0,(VLOOKUP(C1642,'WI Vs ASM'!$B$2:$J$1000,9,0)))</f>
        <v>Jyothi Pai</v>
      </c>
      <c r="S1642" s="11" t="str">
        <f>IF(ISERROR(VLOOKUP(C1642,'WI Vs ASM'!$B$2:$K$1000,10,0)),0,(VLOOKUP(C1642,'WI Vs ASM'!$B$2:$K$1000,10,0)))</f>
        <v>Dana D. Smith</v>
      </c>
      <c r="T1642" s="11" t="str">
        <f>IF(ISERROR(VLOOKUP(C1642,'WI Vs ASM'!$B$2:$L$1000,11,0)),0,(VLOOKUP(C1642,'WI Vs ASM'!$B$2:$L$1000,11,0)))</f>
        <v>Phillip Mclean</v>
      </c>
      <c r="U1642" s="11" t="e">
        <f t="shared" si="701"/>
        <v>#VALUE!</v>
      </c>
      <c r="V1642" s="11" t="str">
        <f t="shared" si="695"/>
        <v>Yes</v>
      </c>
      <c r="W1642" s="11" t="str">
        <f t="shared" si="696"/>
        <v>No</v>
      </c>
      <c r="X1642" s="11" t="str">
        <f t="shared" si="697"/>
        <v>No</v>
      </c>
      <c r="Y1642" s="11" t="str">
        <f t="shared" si="698"/>
        <v>No</v>
      </c>
      <c r="Z1642" s="11" t="str">
        <f t="shared" si="699"/>
        <v>No</v>
      </c>
      <c r="AA1642" s="11" t="str">
        <f t="shared" si="702"/>
        <v>No</v>
      </c>
      <c r="AB1642" s="11">
        <f>IF(ISERROR(VLOOKUP(U1642,'ITWR Dump'!$A$2:$Y$5000,24,0)),0,(VLOOKUP('ILC Report'!U1642,'ITWR Dump'!$A$2:$Y$5000,24,0)))</f>
        <v>0</v>
      </c>
      <c r="AC1642" s="11" t="str">
        <f t="shared" si="703"/>
        <v>No</v>
      </c>
      <c r="AD1642" s="11" t="str">
        <f t="shared" si="704"/>
        <v/>
      </c>
      <c r="AE1642" s="11">
        <f>IF(ISERROR(VLOOKUP(U1642,'ITWR Dump'!$A$2:$Y$5000,13,0)),0,(VLOOKUP(U1642,'ITWR Dump'!$A$2:$Y$5000,13,0)))</f>
        <v>0</v>
      </c>
      <c r="AF1642" s="11">
        <f>IF(ISERROR(VLOOKUP(U1642,'ITWR Dump'!$A$2:$Y$5000,11,0)),0,(VLOOKUP(U1642,'ITWR Dump'!$A$2:$Y$5000,11,0)))</f>
        <v>0</v>
      </c>
      <c r="AG1642" s="11">
        <f>IF(ISERROR(VLOOKUP(U1642,'ITWR Dump'!$A$2:$Y$5000,2,0)),0,(VLOOKUP(U1642,'ITWR Dump'!$A$2:$Y$5000,2,0)))</f>
        <v>0</v>
      </c>
      <c r="AH1642" s="11">
        <f>IF(ISERROR(VLOOKUP(U1642,'ITWR Dump'!$A$2:$Y$5000,14,0)),0,(VLOOKUP(U1642,'ITWR Dump'!$A$2:$Y$5000,14,0)))</f>
        <v>0</v>
      </c>
      <c r="AI1642" s="11" t="str">
        <f t="shared" si="705"/>
        <v>01-Maintenance Offshore</v>
      </c>
      <c r="AJ1642" s="11" t="str">
        <f t="shared" si="706"/>
        <v>Offshore</v>
      </c>
      <c r="AK1642" s="11" t="str">
        <f>IF(ISERROR(VLOOKUP(A1642,'Team Data'!$C$2:$U$213,17,0)),0,(VLOOKUP(A1642,'Team Data'!$C$2:$U$213,17,0)))</f>
        <v>PRISM</v>
      </c>
      <c r="AL1642" s="11" t="str">
        <f t="shared" si="707"/>
        <v>2017-04-24</v>
      </c>
      <c r="AM1642" s="11">
        <f>IF(ISERROR(VLOOKUP(U1642,'ITWR Dump'!$A$2:$Y$5000,16,0)),0,(VLOOKUP(U1642,'ITWR Dump'!$A$2:$Y$5000,16,0)))</f>
        <v>0</v>
      </c>
      <c r="AN1642" s="11">
        <f>IF(ISERROR(VLOOKUP(U1642,'ITWR Dump'!$A$2:$Y$5000,18,0)),0,(VLOOKUP(U1642,'ITWR Dump'!$A$2:$Y$5000,18,0)))</f>
        <v>0</v>
      </c>
      <c r="AO1642" s="11">
        <f>IF(ISERROR(VLOOKUP(U1642,'ITWR Dump'!$A$2:$Y$5000,25,0)),0,(VLOOKUP('ILC Report'!U1642,'ITWR Dump'!$A$2:$Y$5000,25,0)))</f>
        <v>0</v>
      </c>
      <c r="AP1642" s="11">
        <f t="shared" si="708"/>
        <v>1</v>
      </c>
      <c r="AQ1642" s="26">
        <f t="shared" si="709"/>
        <v>0</v>
      </c>
      <c r="AR1642" s="26">
        <f t="shared" si="710"/>
        <v>0</v>
      </c>
      <c r="AS1642" s="26">
        <f t="shared" si="711"/>
        <v>0</v>
      </c>
      <c r="AT1642" s="26">
        <f t="shared" si="712"/>
        <v>0</v>
      </c>
      <c r="AU1642" s="26">
        <f t="shared" si="713"/>
        <v>0</v>
      </c>
      <c r="AV1642" s="26">
        <f t="shared" si="714"/>
        <v>0</v>
      </c>
      <c r="AW1642" s="11" t="s">
        <v>653</v>
      </c>
      <c r="AX1642" s="11" t="str">
        <f>VLOOKUP(L1642,Group!$A$2:$B$1000,2,0)</f>
        <v>Maintenance</v>
      </c>
      <c r="AY1642" s="11">
        <f>IF(ISERROR(VLOOKUP(U1642,'ITWR Dump'!$A$2:$Y$5000,15,0)),0,(VLOOKUP('ILC Report'!U1642,'ITWR Dump'!$A$2:$Y$5000,15,0)))</f>
        <v>0</v>
      </c>
      <c r="AZ1642" s="11" t="str">
        <f t="shared" si="715"/>
        <v>Yes</v>
      </c>
      <c r="BA1642" s="11" t="str">
        <f t="shared" si="716"/>
        <v>BKI</v>
      </c>
      <c r="BB1642" s="11" t="str">
        <f t="shared" si="717"/>
        <v>MN</v>
      </c>
      <c r="BC1642" s="11" t="str">
        <f t="shared" si="718"/>
        <v>No</v>
      </c>
    </row>
    <row r="1643" spans="1:55" x14ac:dyDescent="0.3">
      <c r="A1643" s="11" t="s">
        <v>702</v>
      </c>
      <c r="B1643" s="11" t="s">
        <v>1895</v>
      </c>
      <c r="C1643" s="11" t="s">
        <v>566</v>
      </c>
      <c r="D1643" s="11" t="s">
        <v>2743</v>
      </c>
      <c r="E1643" s="38" t="s">
        <v>2901</v>
      </c>
      <c r="F1643" s="11">
        <v>5</v>
      </c>
      <c r="G1643" s="40" t="s">
        <v>218</v>
      </c>
      <c r="H1643" s="11" t="str">
        <f t="shared" si="700"/>
        <v>Regular</v>
      </c>
      <c r="I1643" s="11" t="str">
        <f t="shared" si="692"/>
        <v>INDIA</v>
      </c>
      <c r="J1643" s="11" t="str">
        <f>IF(ISERROR(VLOOKUP(C1643,'WI Vs ASM'!$B$2:$E$1000,4,0)),0,(VLOOKUP(C1643,'WI Vs ASM'!$B$2:$E$1000,4,0)))</f>
        <v>Offshore</v>
      </c>
      <c r="K1643" s="11" t="str">
        <f>IF(ISERROR(VLOOKUP(C1643,'WI Vs ASM'!$B$2:$F$1000,5,0)),0,(VLOOKUP(C1643,'WI Vs ASM'!$B$2:$F$1000,5,0)))</f>
        <v>01-Fixed Price</v>
      </c>
      <c r="L1643" s="11" t="str">
        <f>IF(ISERROR(VLOOKUP(C1643,'WI Vs ASM'!$B$2:$D$1000,3,0)),0,(VLOOKUP(C1643,'WI Vs ASM'!$B$2:$D$1000,3,0)))</f>
        <v>01-Maintenance Offshore</v>
      </c>
      <c r="M1643" s="11" t="str">
        <f>IF(ISERROR(VLOOKUP(C1643,'WI Vs ASM'!$B$2:$I$1000,8,0)),0,(VLOOKUP(C1643,'WI Vs ASM'!$B$2:$I$1000,8,0)))</f>
        <v>Rahul Soman</v>
      </c>
      <c r="N1643" s="11" t="str">
        <f>IF(ISERROR(VLOOKUP(C1643,'WI Vs ASM'!$B$2:$G$1000,6,0)),0,(VLOOKUP(C1643,'WI Vs ASM'!$B$2:$G$1000,6,0)))</f>
        <v>Claims</v>
      </c>
      <c r="O1643" s="11" t="str">
        <f>IF(ISERROR(VLOOKUP(C1643,'WI Vs ASM'!$B$2:$H$1000,7,0)),0,(VLOOKUP(C1643,'WI Vs ASM'!$B$2:$H$1000,7,0)))</f>
        <v>Claims</v>
      </c>
      <c r="P1643" s="11" t="str">
        <f t="shared" si="693"/>
        <v>May-17</v>
      </c>
      <c r="Q1643" s="11" t="str">
        <f t="shared" si="694"/>
        <v>Q2</v>
      </c>
      <c r="R1643" s="11" t="str">
        <f>IF(ISERROR(VLOOKUP(C1643,'WI Vs ASM'!$B$2:$J$1000,9,0)),0,(VLOOKUP(C1643,'WI Vs ASM'!$B$2:$J$1000,9,0)))</f>
        <v>Jyothi Pai</v>
      </c>
      <c r="S1643" s="11" t="str">
        <f>IF(ISERROR(VLOOKUP(C1643,'WI Vs ASM'!$B$2:$K$1000,10,0)),0,(VLOOKUP(C1643,'WI Vs ASM'!$B$2:$K$1000,10,0)))</f>
        <v>Dana D. Smith</v>
      </c>
      <c r="T1643" s="11" t="str">
        <f>IF(ISERROR(VLOOKUP(C1643,'WI Vs ASM'!$B$2:$L$1000,11,0)),0,(VLOOKUP(C1643,'WI Vs ASM'!$B$2:$L$1000,11,0)))</f>
        <v>Phillip Mclean</v>
      </c>
      <c r="U1643" s="11" t="e">
        <f t="shared" si="701"/>
        <v>#VALUE!</v>
      </c>
      <c r="V1643" s="11" t="str">
        <f t="shared" si="695"/>
        <v>Yes</v>
      </c>
      <c r="W1643" s="11" t="str">
        <f t="shared" si="696"/>
        <v>No</v>
      </c>
      <c r="X1643" s="11" t="str">
        <f t="shared" si="697"/>
        <v>No</v>
      </c>
      <c r="Y1643" s="11" t="str">
        <f t="shared" si="698"/>
        <v>No</v>
      </c>
      <c r="Z1643" s="11" t="str">
        <f t="shared" si="699"/>
        <v>No</v>
      </c>
      <c r="AA1643" s="11" t="str">
        <f t="shared" si="702"/>
        <v>No</v>
      </c>
      <c r="AB1643" s="11">
        <f>IF(ISERROR(VLOOKUP(U1643,'ITWR Dump'!$A$2:$Y$5000,24,0)),0,(VLOOKUP('ILC Report'!U1643,'ITWR Dump'!$A$2:$Y$5000,24,0)))</f>
        <v>0</v>
      </c>
      <c r="AC1643" s="11" t="str">
        <f t="shared" si="703"/>
        <v>No</v>
      </c>
      <c r="AD1643" s="11" t="str">
        <f t="shared" si="704"/>
        <v/>
      </c>
      <c r="AE1643" s="11">
        <f>IF(ISERROR(VLOOKUP(U1643,'ITWR Dump'!$A$2:$Y$5000,13,0)),0,(VLOOKUP(U1643,'ITWR Dump'!$A$2:$Y$5000,13,0)))</f>
        <v>0</v>
      </c>
      <c r="AF1643" s="11">
        <f>IF(ISERROR(VLOOKUP(U1643,'ITWR Dump'!$A$2:$Y$5000,11,0)),0,(VLOOKUP(U1643,'ITWR Dump'!$A$2:$Y$5000,11,0)))</f>
        <v>0</v>
      </c>
      <c r="AG1643" s="11">
        <f>IF(ISERROR(VLOOKUP(U1643,'ITWR Dump'!$A$2:$Y$5000,2,0)),0,(VLOOKUP(U1643,'ITWR Dump'!$A$2:$Y$5000,2,0)))</f>
        <v>0</v>
      </c>
      <c r="AH1643" s="11">
        <f>IF(ISERROR(VLOOKUP(U1643,'ITWR Dump'!$A$2:$Y$5000,14,0)),0,(VLOOKUP(U1643,'ITWR Dump'!$A$2:$Y$5000,14,0)))</f>
        <v>0</v>
      </c>
      <c r="AI1643" s="11" t="str">
        <f t="shared" si="705"/>
        <v>01-Maintenance Offshore</v>
      </c>
      <c r="AJ1643" s="11" t="str">
        <f t="shared" si="706"/>
        <v>Offshore</v>
      </c>
      <c r="AK1643" s="11" t="str">
        <f>IF(ISERROR(VLOOKUP(A1643,'Team Data'!$C$2:$U$213,17,0)),0,(VLOOKUP(A1643,'Team Data'!$C$2:$U$213,17,0)))</f>
        <v>PRISM</v>
      </c>
      <c r="AL1643" s="11" t="str">
        <f t="shared" si="707"/>
        <v>2017-04-24</v>
      </c>
      <c r="AM1643" s="11">
        <f>IF(ISERROR(VLOOKUP(U1643,'ITWR Dump'!$A$2:$Y$5000,16,0)),0,(VLOOKUP(U1643,'ITWR Dump'!$A$2:$Y$5000,16,0)))</f>
        <v>0</v>
      </c>
      <c r="AN1643" s="11">
        <f>IF(ISERROR(VLOOKUP(U1643,'ITWR Dump'!$A$2:$Y$5000,18,0)),0,(VLOOKUP(U1643,'ITWR Dump'!$A$2:$Y$5000,18,0)))</f>
        <v>0</v>
      </c>
      <c r="AO1643" s="11">
        <f>IF(ISERROR(VLOOKUP(U1643,'ITWR Dump'!$A$2:$Y$5000,25,0)),0,(VLOOKUP('ILC Report'!U1643,'ITWR Dump'!$A$2:$Y$5000,25,0)))</f>
        <v>0</v>
      </c>
      <c r="AP1643" s="11">
        <f t="shared" si="708"/>
        <v>1</v>
      </c>
      <c r="AQ1643" s="26">
        <f t="shared" si="709"/>
        <v>0</v>
      </c>
      <c r="AR1643" s="26">
        <f t="shared" si="710"/>
        <v>0</v>
      </c>
      <c r="AS1643" s="26">
        <f t="shared" si="711"/>
        <v>0</v>
      </c>
      <c r="AT1643" s="26">
        <f t="shared" si="712"/>
        <v>0</v>
      </c>
      <c r="AU1643" s="26">
        <f t="shared" si="713"/>
        <v>0</v>
      </c>
      <c r="AV1643" s="26">
        <f t="shared" si="714"/>
        <v>0</v>
      </c>
      <c r="AW1643" s="11" t="s">
        <v>653</v>
      </c>
      <c r="AX1643" s="11" t="str">
        <f>VLOOKUP(L1643,Group!$A$2:$B$1000,2,0)</f>
        <v>Maintenance</v>
      </c>
      <c r="AY1643" s="11">
        <f>IF(ISERROR(VLOOKUP(U1643,'ITWR Dump'!$A$2:$Y$5000,15,0)),0,(VLOOKUP('ILC Report'!U1643,'ITWR Dump'!$A$2:$Y$5000,15,0)))</f>
        <v>0</v>
      </c>
      <c r="AZ1643" s="11" t="str">
        <f t="shared" si="715"/>
        <v>Yes</v>
      </c>
      <c r="BA1643" s="11" t="str">
        <f t="shared" si="716"/>
        <v>BKI</v>
      </c>
      <c r="BB1643" s="11" t="str">
        <f t="shared" si="717"/>
        <v>MN</v>
      </c>
      <c r="BC1643" s="11" t="str">
        <f t="shared" si="718"/>
        <v>No</v>
      </c>
    </row>
    <row r="1644" spans="1:55" x14ac:dyDescent="0.3">
      <c r="A1644" s="11" t="s">
        <v>702</v>
      </c>
      <c r="B1644" s="11" t="s">
        <v>1895</v>
      </c>
      <c r="C1644" s="11" t="s">
        <v>566</v>
      </c>
      <c r="D1644" s="11" t="s">
        <v>2744</v>
      </c>
      <c r="E1644" s="38" t="s">
        <v>2901</v>
      </c>
      <c r="F1644" s="11">
        <v>3</v>
      </c>
      <c r="G1644" s="40" t="s">
        <v>218</v>
      </c>
      <c r="H1644" s="11" t="str">
        <f t="shared" si="700"/>
        <v>Regular</v>
      </c>
      <c r="I1644" s="11" t="str">
        <f t="shared" si="692"/>
        <v>INDIA</v>
      </c>
      <c r="J1644" s="11" t="str">
        <f>IF(ISERROR(VLOOKUP(C1644,'WI Vs ASM'!$B$2:$E$1000,4,0)),0,(VLOOKUP(C1644,'WI Vs ASM'!$B$2:$E$1000,4,0)))</f>
        <v>Offshore</v>
      </c>
      <c r="K1644" s="11" t="str">
        <f>IF(ISERROR(VLOOKUP(C1644,'WI Vs ASM'!$B$2:$F$1000,5,0)),0,(VLOOKUP(C1644,'WI Vs ASM'!$B$2:$F$1000,5,0)))</f>
        <v>01-Fixed Price</v>
      </c>
      <c r="L1644" s="11" t="str">
        <f>IF(ISERROR(VLOOKUP(C1644,'WI Vs ASM'!$B$2:$D$1000,3,0)),0,(VLOOKUP(C1644,'WI Vs ASM'!$B$2:$D$1000,3,0)))</f>
        <v>01-Maintenance Offshore</v>
      </c>
      <c r="M1644" s="11" t="str">
        <f>IF(ISERROR(VLOOKUP(C1644,'WI Vs ASM'!$B$2:$I$1000,8,0)),0,(VLOOKUP(C1644,'WI Vs ASM'!$B$2:$I$1000,8,0)))</f>
        <v>Rahul Soman</v>
      </c>
      <c r="N1644" s="11" t="str">
        <f>IF(ISERROR(VLOOKUP(C1644,'WI Vs ASM'!$B$2:$G$1000,6,0)),0,(VLOOKUP(C1644,'WI Vs ASM'!$B$2:$G$1000,6,0)))</f>
        <v>Claims</v>
      </c>
      <c r="O1644" s="11" t="str">
        <f>IF(ISERROR(VLOOKUP(C1644,'WI Vs ASM'!$B$2:$H$1000,7,0)),0,(VLOOKUP(C1644,'WI Vs ASM'!$B$2:$H$1000,7,0)))</f>
        <v>Claims</v>
      </c>
      <c r="P1644" s="11" t="str">
        <f t="shared" si="693"/>
        <v>May-17</v>
      </c>
      <c r="Q1644" s="11" t="str">
        <f t="shared" si="694"/>
        <v>Q2</v>
      </c>
      <c r="R1644" s="11" t="str">
        <f>IF(ISERROR(VLOOKUP(C1644,'WI Vs ASM'!$B$2:$J$1000,9,0)),0,(VLOOKUP(C1644,'WI Vs ASM'!$B$2:$J$1000,9,0)))</f>
        <v>Jyothi Pai</v>
      </c>
      <c r="S1644" s="11" t="str">
        <f>IF(ISERROR(VLOOKUP(C1644,'WI Vs ASM'!$B$2:$K$1000,10,0)),0,(VLOOKUP(C1644,'WI Vs ASM'!$B$2:$K$1000,10,0)))</f>
        <v>Dana D. Smith</v>
      </c>
      <c r="T1644" s="11" t="str">
        <f>IF(ISERROR(VLOOKUP(C1644,'WI Vs ASM'!$B$2:$L$1000,11,0)),0,(VLOOKUP(C1644,'WI Vs ASM'!$B$2:$L$1000,11,0)))</f>
        <v>Phillip Mclean</v>
      </c>
      <c r="U1644" s="11" t="e">
        <f t="shared" si="701"/>
        <v>#VALUE!</v>
      </c>
      <c r="V1644" s="11" t="str">
        <f t="shared" si="695"/>
        <v>Yes</v>
      </c>
      <c r="W1644" s="11" t="str">
        <f t="shared" si="696"/>
        <v>No</v>
      </c>
      <c r="X1644" s="11" t="str">
        <f t="shared" si="697"/>
        <v>No</v>
      </c>
      <c r="Y1644" s="11" t="str">
        <f t="shared" si="698"/>
        <v>No</v>
      </c>
      <c r="Z1644" s="11" t="str">
        <f t="shared" si="699"/>
        <v>No</v>
      </c>
      <c r="AA1644" s="11" t="str">
        <f t="shared" si="702"/>
        <v>No</v>
      </c>
      <c r="AB1644" s="11">
        <f>IF(ISERROR(VLOOKUP(U1644,'ITWR Dump'!$A$2:$Y$5000,24,0)),0,(VLOOKUP('ILC Report'!U1644,'ITWR Dump'!$A$2:$Y$5000,24,0)))</f>
        <v>0</v>
      </c>
      <c r="AC1644" s="11" t="str">
        <f t="shared" si="703"/>
        <v>No</v>
      </c>
      <c r="AD1644" s="11" t="str">
        <f t="shared" si="704"/>
        <v/>
      </c>
      <c r="AE1644" s="11">
        <f>IF(ISERROR(VLOOKUP(U1644,'ITWR Dump'!$A$2:$Y$5000,13,0)),0,(VLOOKUP(U1644,'ITWR Dump'!$A$2:$Y$5000,13,0)))</f>
        <v>0</v>
      </c>
      <c r="AF1644" s="11">
        <f>IF(ISERROR(VLOOKUP(U1644,'ITWR Dump'!$A$2:$Y$5000,11,0)),0,(VLOOKUP(U1644,'ITWR Dump'!$A$2:$Y$5000,11,0)))</f>
        <v>0</v>
      </c>
      <c r="AG1644" s="11">
        <f>IF(ISERROR(VLOOKUP(U1644,'ITWR Dump'!$A$2:$Y$5000,2,0)),0,(VLOOKUP(U1644,'ITWR Dump'!$A$2:$Y$5000,2,0)))</f>
        <v>0</v>
      </c>
      <c r="AH1644" s="11">
        <f>IF(ISERROR(VLOOKUP(U1644,'ITWR Dump'!$A$2:$Y$5000,14,0)),0,(VLOOKUP(U1644,'ITWR Dump'!$A$2:$Y$5000,14,0)))</f>
        <v>0</v>
      </c>
      <c r="AI1644" s="11" t="str">
        <f t="shared" si="705"/>
        <v>01-Maintenance Offshore</v>
      </c>
      <c r="AJ1644" s="11" t="str">
        <f t="shared" si="706"/>
        <v>Offshore</v>
      </c>
      <c r="AK1644" s="11" t="str">
        <f>IF(ISERROR(VLOOKUP(A1644,'Team Data'!$C$2:$U$213,17,0)),0,(VLOOKUP(A1644,'Team Data'!$C$2:$U$213,17,0)))</f>
        <v>PRISM</v>
      </c>
      <c r="AL1644" s="11" t="str">
        <f t="shared" si="707"/>
        <v>2017-04-24</v>
      </c>
      <c r="AM1644" s="11">
        <f>IF(ISERROR(VLOOKUP(U1644,'ITWR Dump'!$A$2:$Y$5000,16,0)),0,(VLOOKUP(U1644,'ITWR Dump'!$A$2:$Y$5000,16,0)))</f>
        <v>0</v>
      </c>
      <c r="AN1644" s="11">
        <f>IF(ISERROR(VLOOKUP(U1644,'ITWR Dump'!$A$2:$Y$5000,18,0)),0,(VLOOKUP(U1644,'ITWR Dump'!$A$2:$Y$5000,18,0)))</f>
        <v>0</v>
      </c>
      <c r="AO1644" s="11">
        <f>IF(ISERROR(VLOOKUP(U1644,'ITWR Dump'!$A$2:$Y$5000,25,0)),0,(VLOOKUP('ILC Report'!U1644,'ITWR Dump'!$A$2:$Y$5000,25,0)))</f>
        <v>0</v>
      </c>
      <c r="AP1644" s="11">
        <f t="shared" si="708"/>
        <v>1</v>
      </c>
      <c r="AQ1644" s="26">
        <f t="shared" si="709"/>
        <v>0</v>
      </c>
      <c r="AR1644" s="26">
        <f t="shared" si="710"/>
        <v>0</v>
      </c>
      <c r="AS1644" s="26">
        <f t="shared" si="711"/>
        <v>0</v>
      </c>
      <c r="AT1644" s="26">
        <f t="shared" si="712"/>
        <v>0</v>
      </c>
      <c r="AU1644" s="26">
        <f t="shared" si="713"/>
        <v>0</v>
      </c>
      <c r="AV1644" s="26">
        <f t="shared" si="714"/>
        <v>0</v>
      </c>
      <c r="AW1644" s="11" t="s">
        <v>653</v>
      </c>
      <c r="AX1644" s="11" t="str">
        <f>VLOOKUP(L1644,Group!$A$2:$B$1000,2,0)</f>
        <v>Maintenance</v>
      </c>
      <c r="AY1644" s="11">
        <f>IF(ISERROR(VLOOKUP(U1644,'ITWR Dump'!$A$2:$Y$5000,15,0)),0,(VLOOKUP('ILC Report'!U1644,'ITWR Dump'!$A$2:$Y$5000,15,0)))</f>
        <v>0</v>
      </c>
      <c r="AZ1644" s="11" t="str">
        <f t="shared" si="715"/>
        <v>Yes</v>
      </c>
      <c r="BA1644" s="11" t="str">
        <f t="shared" si="716"/>
        <v>BKI</v>
      </c>
      <c r="BB1644" s="11" t="str">
        <f t="shared" si="717"/>
        <v>MN</v>
      </c>
      <c r="BC1644" s="11" t="str">
        <f t="shared" si="718"/>
        <v>No</v>
      </c>
    </row>
    <row r="1645" spans="1:55" x14ac:dyDescent="0.3">
      <c r="A1645" s="11" t="s">
        <v>702</v>
      </c>
      <c r="B1645" s="11" t="s">
        <v>1895</v>
      </c>
      <c r="C1645" s="11" t="s">
        <v>566</v>
      </c>
      <c r="D1645" s="11" t="s">
        <v>2745</v>
      </c>
      <c r="E1645" s="38" t="s">
        <v>2901</v>
      </c>
      <c r="F1645" s="11">
        <v>4</v>
      </c>
      <c r="G1645" s="40" t="s">
        <v>218</v>
      </c>
      <c r="H1645" s="11" t="str">
        <f t="shared" si="700"/>
        <v>Regular</v>
      </c>
      <c r="I1645" s="11" t="str">
        <f t="shared" si="692"/>
        <v>INDIA</v>
      </c>
      <c r="J1645" s="11" t="str">
        <f>IF(ISERROR(VLOOKUP(C1645,'WI Vs ASM'!$B$2:$E$1000,4,0)),0,(VLOOKUP(C1645,'WI Vs ASM'!$B$2:$E$1000,4,0)))</f>
        <v>Offshore</v>
      </c>
      <c r="K1645" s="11" t="str">
        <f>IF(ISERROR(VLOOKUP(C1645,'WI Vs ASM'!$B$2:$F$1000,5,0)),0,(VLOOKUP(C1645,'WI Vs ASM'!$B$2:$F$1000,5,0)))</f>
        <v>01-Fixed Price</v>
      </c>
      <c r="L1645" s="11" t="str">
        <f>IF(ISERROR(VLOOKUP(C1645,'WI Vs ASM'!$B$2:$D$1000,3,0)),0,(VLOOKUP(C1645,'WI Vs ASM'!$B$2:$D$1000,3,0)))</f>
        <v>01-Maintenance Offshore</v>
      </c>
      <c r="M1645" s="11" t="str">
        <f>IF(ISERROR(VLOOKUP(C1645,'WI Vs ASM'!$B$2:$I$1000,8,0)),0,(VLOOKUP(C1645,'WI Vs ASM'!$B$2:$I$1000,8,0)))</f>
        <v>Rahul Soman</v>
      </c>
      <c r="N1645" s="11" t="str">
        <f>IF(ISERROR(VLOOKUP(C1645,'WI Vs ASM'!$B$2:$G$1000,6,0)),0,(VLOOKUP(C1645,'WI Vs ASM'!$B$2:$G$1000,6,0)))</f>
        <v>Claims</v>
      </c>
      <c r="O1645" s="11" t="str">
        <f>IF(ISERROR(VLOOKUP(C1645,'WI Vs ASM'!$B$2:$H$1000,7,0)),0,(VLOOKUP(C1645,'WI Vs ASM'!$B$2:$H$1000,7,0)))</f>
        <v>Claims</v>
      </c>
      <c r="P1645" s="11" t="str">
        <f t="shared" si="693"/>
        <v>May-17</v>
      </c>
      <c r="Q1645" s="11" t="str">
        <f t="shared" si="694"/>
        <v>Q2</v>
      </c>
      <c r="R1645" s="11" t="str">
        <f>IF(ISERROR(VLOOKUP(C1645,'WI Vs ASM'!$B$2:$J$1000,9,0)),0,(VLOOKUP(C1645,'WI Vs ASM'!$B$2:$J$1000,9,0)))</f>
        <v>Jyothi Pai</v>
      </c>
      <c r="S1645" s="11" t="str">
        <f>IF(ISERROR(VLOOKUP(C1645,'WI Vs ASM'!$B$2:$K$1000,10,0)),0,(VLOOKUP(C1645,'WI Vs ASM'!$B$2:$K$1000,10,0)))</f>
        <v>Dana D. Smith</v>
      </c>
      <c r="T1645" s="11" t="str">
        <f>IF(ISERROR(VLOOKUP(C1645,'WI Vs ASM'!$B$2:$L$1000,11,0)),0,(VLOOKUP(C1645,'WI Vs ASM'!$B$2:$L$1000,11,0)))</f>
        <v>Phillip Mclean</v>
      </c>
      <c r="U1645" s="11" t="str">
        <f t="shared" si="701"/>
        <v>WR736001</v>
      </c>
      <c r="V1645" s="11" t="str">
        <f t="shared" si="695"/>
        <v>No</v>
      </c>
      <c r="W1645" s="11" t="str">
        <f t="shared" si="696"/>
        <v>Yes</v>
      </c>
      <c r="X1645" s="11" t="str">
        <f t="shared" si="697"/>
        <v>No</v>
      </c>
      <c r="Y1645" s="11" t="str">
        <f t="shared" si="698"/>
        <v>No</v>
      </c>
      <c r="Z1645" s="11" t="str">
        <f t="shared" si="699"/>
        <v>No</v>
      </c>
      <c r="AA1645" s="11" t="str">
        <f t="shared" si="702"/>
        <v>No</v>
      </c>
      <c r="AB1645" s="11">
        <f>IF(ISERROR(VLOOKUP(U1645,'ITWR Dump'!$A$2:$Y$5000,24,0)),0,(VLOOKUP('ILC Report'!U1645,'ITWR Dump'!$A$2:$Y$5000,24,0)))</f>
        <v>0</v>
      </c>
      <c r="AC1645" s="11" t="str">
        <f t="shared" si="703"/>
        <v>No</v>
      </c>
      <c r="AD1645" s="11" t="str">
        <f t="shared" si="704"/>
        <v/>
      </c>
      <c r="AE1645" s="11">
        <f>IF(ISERROR(VLOOKUP(U1645,'ITWR Dump'!$A$2:$Y$5000,13,0)),0,(VLOOKUP(U1645,'ITWR Dump'!$A$2:$Y$5000,13,0)))</f>
        <v>0</v>
      </c>
      <c r="AF1645" s="11">
        <f>IF(ISERROR(VLOOKUP(U1645,'ITWR Dump'!$A$2:$Y$5000,11,0)),0,(VLOOKUP(U1645,'ITWR Dump'!$A$2:$Y$5000,11,0)))</f>
        <v>0</v>
      </c>
      <c r="AG1645" s="11">
        <f>IF(ISERROR(VLOOKUP(U1645,'ITWR Dump'!$A$2:$Y$5000,2,0)),0,(VLOOKUP(U1645,'ITWR Dump'!$A$2:$Y$5000,2,0)))</f>
        <v>0</v>
      </c>
      <c r="AH1645" s="11">
        <f>IF(ISERROR(VLOOKUP(U1645,'ITWR Dump'!$A$2:$Y$5000,14,0)),0,(VLOOKUP(U1645,'ITWR Dump'!$A$2:$Y$5000,14,0)))</f>
        <v>0</v>
      </c>
      <c r="AI1645" s="11" t="str">
        <f t="shared" si="705"/>
        <v>01-Maintenance Offshore</v>
      </c>
      <c r="AJ1645" s="11" t="str">
        <f t="shared" si="706"/>
        <v>Offshore</v>
      </c>
      <c r="AK1645" s="11" t="str">
        <f>IF(ISERROR(VLOOKUP(A1645,'Team Data'!$C$2:$U$213,17,0)),0,(VLOOKUP(A1645,'Team Data'!$C$2:$U$213,17,0)))</f>
        <v>PRISM</v>
      </c>
      <c r="AL1645" s="11" t="str">
        <f t="shared" si="707"/>
        <v>2017-04-24</v>
      </c>
      <c r="AM1645" s="11">
        <f>IF(ISERROR(VLOOKUP(U1645,'ITWR Dump'!$A$2:$Y$5000,16,0)),0,(VLOOKUP(U1645,'ITWR Dump'!$A$2:$Y$5000,16,0)))</f>
        <v>0</v>
      </c>
      <c r="AN1645" s="11">
        <f>IF(ISERROR(VLOOKUP(U1645,'ITWR Dump'!$A$2:$Y$5000,18,0)),0,(VLOOKUP(U1645,'ITWR Dump'!$A$2:$Y$5000,18,0)))</f>
        <v>0</v>
      </c>
      <c r="AO1645" s="11">
        <f>IF(ISERROR(VLOOKUP(U1645,'ITWR Dump'!$A$2:$Y$5000,25,0)),0,(VLOOKUP('ILC Report'!U1645,'ITWR Dump'!$A$2:$Y$5000,25,0)))</f>
        <v>0</v>
      </c>
      <c r="AP1645" s="11">
        <f t="shared" si="708"/>
        <v>0</v>
      </c>
      <c r="AQ1645" s="26">
        <f t="shared" si="709"/>
        <v>0</v>
      </c>
      <c r="AR1645" s="26">
        <f t="shared" si="710"/>
        <v>0</v>
      </c>
      <c r="AS1645" s="26">
        <f t="shared" si="711"/>
        <v>0</v>
      </c>
      <c r="AT1645" s="26">
        <f t="shared" si="712"/>
        <v>0</v>
      </c>
      <c r="AU1645" s="26">
        <f t="shared" si="713"/>
        <v>0</v>
      </c>
      <c r="AV1645" s="26">
        <f t="shared" si="714"/>
        <v>0</v>
      </c>
      <c r="AW1645" s="11" t="s">
        <v>653</v>
      </c>
      <c r="AX1645" s="11" t="str">
        <f>VLOOKUP(L1645,Group!$A$2:$B$1000,2,0)</f>
        <v>Maintenance</v>
      </c>
      <c r="AY1645" s="11">
        <f>IF(ISERROR(VLOOKUP(U1645,'ITWR Dump'!$A$2:$Y$5000,15,0)),0,(VLOOKUP('ILC Report'!U1645,'ITWR Dump'!$A$2:$Y$5000,15,0)))</f>
        <v>0</v>
      </c>
      <c r="AZ1645" s="11" t="str">
        <f t="shared" si="715"/>
        <v>Yes</v>
      </c>
      <c r="BA1645" s="11" t="str">
        <f t="shared" si="716"/>
        <v>BKI</v>
      </c>
      <c r="BB1645" s="11" t="str">
        <f t="shared" si="717"/>
        <v>MN</v>
      </c>
      <c r="BC1645" s="11" t="str">
        <f t="shared" si="718"/>
        <v>No</v>
      </c>
    </row>
    <row r="1646" spans="1:55" x14ac:dyDescent="0.3">
      <c r="A1646" s="11" t="s">
        <v>702</v>
      </c>
      <c r="B1646" s="11" t="s">
        <v>1895</v>
      </c>
      <c r="C1646" s="11" t="s">
        <v>566</v>
      </c>
      <c r="D1646" s="11" t="s">
        <v>2746</v>
      </c>
      <c r="E1646" s="38" t="s">
        <v>2902</v>
      </c>
      <c r="F1646" s="11">
        <v>2</v>
      </c>
      <c r="G1646" s="40" t="s">
        <v>218</v>
      </c>
      <c r="H1646" s="11" t="str">
        <f t="shared" si="700"/>
        <v>Regular</v>
      </c>
      <c r="I1646" s="11" t="str">
        <f t="shared" si="692"/>
        <v>INDIA</v>
      </c>
      <c r="J1646" s="11" t="str">
        <f>IF(ISERROR(VLOOKUP(C1646,'WI Vs ASM'!$B$2:$E$1000,4,0)),0,(VLOOKUP(C1646,'WI Vs ASM'!$B$2:$E$1000,4,0)))</f>
        <v>Offshore</v>
      </c>
      <c r="K1646" s="11" t="str">
        <f>IF(ISERROR(VLOOKUP(C1646,'WI Vs ASM'!$B$2:$F$1000,5,0)),0,(VLOOKUP(C1646,'WI Vs ASM'!$B$2:$F$1000,5,0)))</f>
        <v>01-Fixed Price</v>
      </c>
      <c r="L1646" s="11" t="str">
        <f>IF(ISERROR(VLOOKUP(C1646,'WI Vs ASM'!$B$2:$D$1000,3,0)),0,(VLOOKUP(C1646,'WI Vs ASM'!$B$2:$D$1000,3,0)))</f>
        <v>01-Maintenance Offshore</v>
      </c>
      <c r="M1646" s="11" t="str">
        <f>IF(ISERROR(VLOOKUP(C1646,'WI Vs ASM'!$B$2:$I$1000,8,0)),0,(VLOOKUP(C1646,'WI Vs ASM'!$B$2:$I$1000,8,0)))</f>
        <v>Rahul Soman</v>
      </c>
      <c r="N1646" s="11" t="str">
        <f>IF(ISERROR(VLOOKUP(C1646,'WI Vs ASM'!$B$2:$G$1000,6,0)),0,(VLOOKUP(C1646,'WI Vs ASM'!$B$2:$G$1000,6,0)))</f>
        <v>Claims</v>
      </c>
      <c r="O1646" s="11" t="str">
        <f>IF(ISERROR(VLOOKUP(C1646,'WI Vs ASM'!$B$2:$H$1000,7,0)),0,(VLOOKUP(C1646,'WI Vs ASM'!$B$2:$H$1000,7,0)))</f>
        <v>Claims</v>
      </c>
      <c r="P1646" s="11" t="str">
        <f t="shared" si="693"/>
        <v>May-17</v>
      </c>
      <c r="Q1646" s="11" t="str">
        <f t="shared" si="694"/>
        <v>Q2</v>
      </c>
      <c r="R1646" s="11" t="str">
        <f>IF(ISERROR(VLOOKUP(C1646,'WI Vs ASM'!$B$2:$J$1000,9,0)),0,(VLOOKUP(C1646,'WI Vs ASM'!$B$2:$J$1000,9,0)))</f>
        <v>Jyothi Pai</v>
      </c>
      <c r="S1646" s="11" t="str">
        <f>IF(ISERROR(VLOOKUP(C1646,'WI Vs ASM'!$B$2:$K$1000,10,0)),0,(VLOOKUP(C1646,'WI Vs ASM'!$B$2:$K$1000,10,0)))</f>
        <v>Dana D. Smith</v>
      </c>
      <c r="T1646" s="11" t="str">
        <f>IF(ISERROR(VLOOKUP(C1646,'WI Vs ASM'!$B$2:$L$1000,11,0)),0,(VLOOKUP(C1646,'WI Vs ASM'!$B$2:$L$1000,11,0)))</f>
        <v>Phillip Mclean</v>
      </c>
      <c r="U1646" s="11" t="e">
        <f t="shared" si="701"/>
        <v>#VALUE!</v>
      </c>
      <c r="V1646" s="11" t="str">
        <f t="shared" si="695"/>
        <v>No</v>
      </c>
      <c r="W1646" s="11" t="str">
        <f t="shared" si="696"/>
        <v>Yes</v>
      </c>
      <c r="X1646" s="11" t="str">
        <f t="shared" si="697"/>
        <v>No</v>
      </c>
      <c r="Y1646" s="11" t="str">
        <f t="shared" si="698"/>
        <v>No</v>
      </c>
      <c r="Z1646" s="11" t="str">
        <f t="shared" si="699"/>
        <v>No</v>
      </c>
      <c r="AA1646" s="11" t="str">
        <f t="shared" si="702"/>
        <v>No</v>
      </c>
      <c r="AB1646" s="11">
        <f>IF(ISERROR(VLOOKUP(U1646,'ITWR Dump'!$A$2:$Y$5000,24,0)),0,(VLOOKUP('ILC Report'!U1646,'ITWR Dump'!$A$2:$Y$5000,24,0)))</f>
        <v>0</v>
      </c>
      <c r="AC1646" s="11" t="str">
        <f t="shared" si="703"/>
        <v>No</v>
      </c>
      <c r="AD1646" s="11" t="str">
        <f t="shared" si="704"/>
        <v/>
      </c>
      <c r="AE1646" s="11">
        <f>IF(ISERROR(VLOOKUP(U1646,'ITWR Dump'!$A$2:$Y$5000,13,0)),0,(VLOOKUP(U1646,'ITWR Dump'!$A$2:$Y$5000,13,0)))</f>
        <v>0</v>
      </c>
      <c r="AF1646" s="11">
        <f>IF(ISERROR(VLOOKUP(U1646,'ITWR Dump'!$A$2:$Y$5000,11,0)),0,(VLOOKUP(U1646,'ITWR Dump'!$A$2:$Y$5000,11,0)))</f>
        <v>0</v>
      </c>
      <c r="AG1646" s="11">
        <f>IF(ISERROR(VLOOKUP(U1646,'ITWR Dump'!$A$2:$Y$5000,2,0)),0,(VLOOKUP(U1646,'ITWR Dump'!$A$2:$Y$5000,2,0)))</f>
        <v>0</v>
      </c>
      <c r="AH1646" s="11">
        <f>IF(ISERROR(VLOOKUP(U1646,'ITWR Dump'!$A$2:$Y$5000,14,0)),0,(VLOOKUP(U1646,'ITWR Dump'!$A$2:$Y$5000,14,0)))</f>
        <v>0</v>
      </c>
      <c r="AI1646" s="11" t="str">
        <f t="shared" si="705"/>
        <v>01-Maintenance Offshore</v>
      </c>
      <c r="AJ1646" s="11" t="str">
        <f t="shared" si="706"/>
        <v>Offshore</v>
      </c>
      <c r="AK1646" s="11" t="str">
        <f>IF(ISERROR(VLOOKUP(A1646,'Team Data'!$C$2:$U$213,17,0)),0,(VLOOKUP(A1646,'Team Data'!$C$2:$U$213,17,0)))</f>
        <v>PRISM</v>
      </c>
      <c r="AL1646" s="11" t="str">
        <f t="shared" si="707"/>
        <v>2017-04-24</v>
      </c>
      <c r="AM1646" s="11">
        <f>IF(ISERROR(VLOOKUP(U1646,'ITWR Dump'!$A$2:$Y$5000,16,0)),0,(VLOOKUP(U1646,'ITWR Dump'!$A$2:$Y$5000,16,0)))</f>
        <v>0</v>
      </c>
      <c r="AN1646" s="11">
        <f>IF(ISERROR(VLOOKUP(U1646,'ITWR Dump'!$A$2:$Y$5000,18,0)),0,(VLOOKUP(U1646,'ITWR Dump'!$A$2:$Y$5000,18,0)))</f>
        <v>0</v>
      </c>
      <c r="AO1646" s="11">
        <f>IF(ISERROR(VLOOKUP(U1646,'ITWR Dump'!$A$2:$Y$5000,25,0)),0,(VLOOKUP('ILC Report'!U1646,'ITWR Dump'!$A$2:$Y$5000,25,0)))</f>
        <v>0</v>
      </c>
      <c r="AP1646" s="11">
        <f t="shared" si="708"/>
        <v>0</v>
      </c>
      <c r="AQ1646" s="26">
        <f t="shared" si="709"/>
        <v>0</v>
      </c>
      <c r="AR1646" s="26">
        <f t="shared" si="710"/>
        <v>0</v>
      </c>
      <c r="AS1646" s="26">
        <f t="shared" si="711"/>
        <v>0</v>
      </c>
      <c r="AT1646" s="26">
        <f t="shared" si="712"/>
        <v>0</v>
      </c>
      <c r="AU1646" s="26">
        <f t="shared" si="713"/>
        <v>0</v>
      </c>
      <c r="AV1646" s="26">
        <f t="shared" si="714"/>
        <v>0</v>
      </c>
      <c r="AW1646" s="11" t="s">
        <v>653</v>
      </c>
      <c r="AX1646" s="11" t="str">
        <f>VLOOKUP(L1646,Group!$A$2:$B$1000,2,0)</f>
        <v>Maintenance</v>
      </c>
      <c r="AY1646" s="11">
        <f>IF(ISERROR(VLOOKUP(U1646,'ITWR Dump'!$A$2:$Y$5000,15,0)),0,(VLOOKUP('ILC Report'!U1646,'ITWR Dump'!$A$2:$Y$5000,15,0)))</f>
        <v>0</v>
      </c>
      <c r="AZ1646" s="11" t="str">
        <f t="shared" si="715"/>
        <v>No</v>
      </c>
      <c r="BA1646" s="11" t="str">
        <f t="shared" si="716"/>
        <v>BKI</v>
      </c>
      <c r="BB1646" s="11" t="str">
        <f t="shared" si="717"/>
        <v>MN</v>
      </c>
      <c r="BC1646" s="11" t="str">
        <f t="shared" si="718"/>
        <v>No</v>
      </c>
    </row>
    <row r="1647" spans="1:55" x14ac:dyDescent="0.3">
      <c r="A1647" s="11" t="s">
        <v>702</v>
      </c>
      <c r="B1647" s="11" t="s">
        <v>1895</v>
      </c>
      <c r="C1647" s="11" t="s">
        <v>566</v>
      </c>
      <c r="D1647" s="11" t="s">
        <v>2747</v>
      </c>
      <c r="E1647" s="38" t="s">
        <v>2902</v>
      </c>
      <c r="F1647" s="11">
        <v>2</v>
      </c>
      <c r="G1647" s="40" t="s">
        <v>218</v>
      </c>
      <c r="H1647" s="11" t="str">
        <f t="shared" si="700"/>
        <v>Regular</v>
      </c>
      <c r="I1647" s="11" t="str">
        <f t="shared" si="692"/>
        <v>INDIA</v>
      </c>
      <c r="J1647" s="11" t="str">
        <f>IF(ISERROR(VLOOKUP(C1647,'WI Vs ASM'!$B$2:$E$1000,4,0)),0,(VLOOKUP(C1647,'WI Vs ASM'!$B$2:$E$1000,4,0)))</f>
        <v>Offshore</v>
      </c>
      <c r="K1647" s="11" t="str">
        <f>IF(ISERROR(VLOOKUP(C1647,'WI Vs ASM'!$B$2:$F$1000,5,0)),0,(VLOOKUP(C1647,'WI Vs ASM'!$B$2:$F$1000,5,0)))</f>
        <v>01-Fixed Price</v>
      </c>
      <c r="L1647" s="11" t="str">
        <f>IF(ISERROR(VLOOKUP(C1647,'WI Vs ASM'!$B$2:$D$1000,3,0)),0,(VLOOKUP(C1647,'WI Vs ASM'!$B$2:$D$1000,3,0)))</f>
        <v>01-Maintenance Offshore</v>
      </c>
      <c r="M1647" s="11" t="str">
        <f>IF(ISERROR(VLOOKUP(C1647,'WI Vs ASM'!$B$2:$I$1000,8,0)),0,(VLOOKUP(C1647,'WI Vs ASM'!$B$2:$I$1000,8,0)))</f>
        <v>Rahul Soman</v>
      </c>
      <c r="N1647" s="11" t="str">
        <f>IF(ISERROR(VLOOKUP(C1647,'WI Vs ASM'!$B$2:$G$1000,6,0)),0,(VLOOKUP(C1647,'WI Vs ASM'!$B$2:$G$1000,6,0)))</f>
        <v>Claims</v>
      </c>
      <c r="O1647" s="11" t="str">
        <f>IF(ISERROR(VLOOKUP(C1647,'WI Vs ASM'!$B$2:$H$1000,7,0)),0,(VLOOKUP(C1647,'WI Vs ASM'!$B$2:$H$1000,7,0)))</f>
        <v>Claims</v>
      </c>
      <c r="P1647" s="11" t="str">
        <f t="shared" si="693"/>
        <v>May-17</v>
      </c>
      <c r="Q1647" s="11" t="str">
        <f t="shared" si="694"/>
        <v>Q2</v>
      </c>
      <c r="R1647" s="11" t="str">
        <f>IF(ISERROR(VLOOKUP(C1647,'WI Vs ASM'!$B$2:$J$1000,9,0)),0,(VLOOKUP(C1647,'WI Vs ASM'!$B$2:$J$1000,9,0)))</f>
        <v>Jyothi Pai</v>
      </c>
      <c r="S1647" s="11" t="str">
        <f>IF(ISERROR(VLOOKUP(C1647,'WI Vs ASM'!$B$2:$K$1000,10,0)),0,(VLOOKUP(C1647,'WI Vs ASM'!$B$2:$K$1000,10,0)))</f>
        <v>Dana D. Smith</v>
      </c>
      <c r="T1647" s="11" t="str">
        <f>IF(ISERROR(VLOOKUP(C1647,'WI Vs ASM'!$B$2:$L$1000,11,0)),0,(VLOOKUP(C1647,'WI Vs ASM'!$B$2:$L$1000,11,0)))</f>
        <v>Phillip Mclean</v>
      </c>
      <c r="U1647" s="11" t="e">
        <f t="shared" si="701"/>
        <v>#VALUE!</v>
      </c>
      <c r="V1647" s="11" t="str">
        <f t="shared" si="695"/>
        <v>No</v>
      </c>
      <c r="W1647" s="11" t="str">
        <f t="shared" si="696"/>
        <v>Yes</v>
      </c>
      <c r="X1647" s="11" t="str">
        <f t="shared" si="697"/>
        <v>No</v>
      </c>
      <c r="Y1647" s="11" t="str">
        <f t="shared" si="698"/>
        <v>No</v>
      </c>
      <c r="Z1647" s="11" t="str">
        <f t="shared" si="699"/>
        <v>No</v>
      </c>
      <c r="AA1647" s="11" t="str">
        <f t="shared" si="702"/>
        <v>No</v>
      </c>
      <c r="AB1647" s="11">
        <f>IF(ISERROR(VLOOKUP(U1647,'ITWR Dump'!$A$2:$Y$5000,24,0)),0,(VLOOKUP('ILC Report'!U1647,'ITWR Dump'!$A$2:$Y$5000,24,0)))</f>
        <v>0</v>
      </c>
      <c r="AC1647" s="11" t="str">
        <f t="shared" si="703"/>
        <v>No</v>
      </c>
      <c r="AD1647" s="11" t="str">
        <f t="shared" si="704"/>
        <v/>
      </c>
      <c r="AE1647" s="11">
        <f>IF(ISERROR(VLOOKUP(U1647,'ITWR Dump'!$A$2:$Y$5000,13,0)),0,(VLOOKUP(U1647,'ITWR Dump'!$A$2:$Y$5000,13,0)))</f>
        <v>0</v>
      </c>
      <c r="AF1647" s="11">
        <f>IF(ISERROR(VLOOKUP(U1647,'ITWR Dump'!$A$2:$Y$5000,11,0)),0,(VLOOKUP(U1647,'ITWR Dump'!$A$2:$Y$5000,11,0)))</f>
        <v>0</v>
      </c>
      <c r="AG1647" s="11">
        <f>IF(ISERROR(VLOOKUP(U1647,'ITWR Dump'!$A$2:$Y$5000,2,0)),0,(VLOOKUP(U1647,'ITWR Dump'!$A$2:$Y$5000,2,0)))</f>
        <v>0</v>
      </c>
      <c r="AH1647" s="11">
        <f>IF(ISERROR(VLOOKUP(U1647,'ITWR Dump'!$A$2:$Y$5000,14,0)),0,(VLOOKUP(U1647,'ITWR Dump'!$A$2:$Y$5000,14,0)))</f>
        <v>0</v>
      </c>
      <c r="AI1647" s="11" t="str">
        <f t="shared" si="705"/>
        <v>01-Maintenance Offshore</v>
      </c>
      <c r="AJ1647" s="11" t="str">
        <f t="shared" si="706"/>
        <v>Offshore</v>
      </c>
      <c r="AK1647" s="11" t="str">
        <f>IF(ISERROR(VLOOKUP(A1647,'Team Data'!$C$2:$U$213,17,0)),0,(VLOOKUP(A1647,'Team Data'!$C$2:$U$213,17,0)))</f>
        <v>PRISM</v>
      </c>
      <c r="AL1647" s="11" t="str">
        <f t="shared" si="707"/>
        <v>2017-04-24</v>
      </c>
      <c r="AM1647" s="11">
        <f>IF(ISERROR(VLOOKUP(U1647,'ITWR Dump'!$A$2:$Y$5000,16,0)),0,(VLOOKUP(U1647,'ITWR Dump'!$A$2:$Y$5000,16,0)))</f>
        <v>0</v>
      </c>
      <c r="AN1647" s="11">
        <f>IF(ISERROR(VLOOKUP(U1647,'ITWR Dump'!$A$2:$Y$5000,18,0)),0,(VLOOKUP(U1647,'ITWR Dump'!$A$2:$Y$5000,18,0)))</f>
        <v>0</v>
      </c>
      <c r="AO1647" s="11">
        <f>IF(ISERROR(VLOOKUP(U1647,'ITWR Dump'!$A$2:$Y$5000,25,0)),0,(VLOOKUP('ILC Report'!U1647,'ITWR Dump'!$A$2:$Y$5000,25,0)))</f>
        <v>0</v>
      </c>
      <c r="AP1647" s="11">
        <f t="shared" si="708"/>
        <v>0</v>
      </c>
      <c r="AQ1647" s="26">
        <f t="shared" si="709"/>
        <v>0</v>
      </c>
      <c r="AR1647" s="26">
        <f t="shared" si="710"/>
        <v>0</v>
      </c>
      <c r="AS1647" s="26">
        <f t="shared" si="711"/>
        <v>0</v>
      </c>
      <c r="AT1647" s="26">
        <f t="shared" si="712"/>
        <v>0</v>
      </c>
      <c r="AU1647" s="26">
        <f t="shared" si="713"/>
        <v>0</v>
      </c>
      <c r="AV1647" s="26">
        <f t="shared" si="714"/>
        <v>0</v>
      </c>
      <c r="AW1647" s="11" t="s">
        <v>653</v>
      </c>
      <c r="AX1647" s="11" t="str">
        <f>VLOOKUP(L1647,Group!$A$2:$B$1000,2,0)</f>
        <v>Maintenance</v>
      </c>
      <c r="AY1647" s="11">
        <f>IF(ISERROR(VLOOKUP(U1647,'ITWR Dump'!$A$2:$Y$5000,15,0)),0,(VLOOKUP('ILC Report'!U1647,'ITWR Dump'!$A$2:$Y$5000,15,0)))</f>
        <v>0</v>
      </c>
      <c r="AZ1647" s="11" t="str">
        <f t="shared" si="715"/>
        <v>No</v>
      </c>
      <c r="BA1647" s="11" t="str">
        <f t="shared" si="716"/>
        <v>BKI</v>
      </c>
      <c r="BB1647" s="11" t="str">
        <f t="shared" si="717"/>
        <v>MN</v>
      </c>
      <c r="BC1647" s="11" t="str">
        <f t="shared" si="718"/>
        <v>No</v>
      </c>
    </row>
    <row r="1648" spans="1:55" x14ac:dyDescent="0.3">
      <c r="A1648" s="11" t="s">
        <v>702</v>
      </c>
      <c r="B1648" s="11" t="s">
        <v>1895</v>
      </c>
      <c r="C1648" s="11" t="s">
        <v>566</v>
      </c>
      <c r="D1648" s="11" t="s">
        <v>2748</v>
      </c>
      <c r="E1648" s="38" t="s">
        <v>2902</v>
      </c>
      <c r="F1648" s="11">
        <v>3</v>
      </c>
      <c r="G1648" s="40" t="s">
        <v>218</v>
      </c>
      <c r="H1648" s="11" t="str">
        <f t="shared" si="700"/>
        <v>Regular</v>
      </c>
      <c r="I1648" s="11" t="str">
        <f t="shared" si="692"/>
        <v>INDIA</v>
      </c>
      <c r="J1648" s="11" t="str">
        <f>IF(ISERROR(VLOOKUP(C1648,'WI Vs ASM'!$B$2:$E$1000,4,0)),0,(VLOOKUP(C1648,'WI Vs ASM'!$B$2:$E$1000,4,0)))</f>
        <v>Offshore</v>
      </c>
      <c r="K1648" s="11" t="str">
        <f>IF(ISERROR(VLOOKUP(C1648,'WI Vs ASM'!$B$2:$F$1000,5,0)),0,(VLOOKUP(C1648,'WI Vs ASM'!$B$2:$F$1000,5,0)))</f>
        <v>01-Fixed Price</v>
      </c>
      <c r="L1648" s="11" t="str">
        <f>IF(ISERROR(VLOOKUP(C1648,'WI Vs ASM'!$B$2:$D$1000,3,0)),0,(VLOOKUP(C1648,'WI Vs ASM'!$B$2:$D$1000,3,0)))</f>
        <v>01-Maintenance Offshore</v>
      </c>
      <c r="M1648" s="11" t="str">
        <f>IF(ISERROR(VLOOKUP(C1648,'WI Vs ASM'!$B$2:$I$1000,8,0)),0,(VLOOKUP(C1648,'WI Vs ASM'!$B$2:$I$1000,8,0)))</f>
        <v>Rahul Soman</v>
      </c>
      <c r="N1648" s="11" t="str">
        <f>IF(ISERROR(VLOOKUP(C1648,'WI Vs ASM'!$B$2:$G$1000,6,0)),0,(VLOOKUP(C1648,'WI Vs ASM'!$B$2:$G$1000,6,0)))</f>
        <v>Claims</v>
      </c>
      <c r="O1648" s="11" t="str">
        <f>IF(ISERROR(VLOOKUP(C1648,'WI Vs ASM'!$B$2:$H$1000,7,0)),0,(VLOOKUP(C1648,'WI Vs ASM'!$B$2:$H$1000,7,0)))</f>
        <v>Claims</v>
      </c>
      <c r="P1648" s="11" t="str">
        <f t="shared" si="693"/>
        <v>May-17</v>
      </c>
      <c r="Q1648" s="11" t="str">
        <f t="shared" si="694"/>
        <v>Q2</v>
      </c>
      <c r="R1648" s="11" t="str">
        <f>IF(ISERROR(VLOOKUP(C1648,'WI Vs ASM'!$B$2:$J$1000,9,0)),0,(VLOOKUP(C1648,'WI Vs ASM'!$B$2:$J$1000,9,0)))</f>
        <v>Jyothi Pai</v>
      </c>
      <c r="S1648" s="11" t="str">
        <f>IF(ISERROR(VLOOKUP(C1648,'WI Vs ASM'!$B$2:$K$1000,10,0)),0,(VLOOKUP(C1648,'WI Vs ASM'!$B$2:$K$1000,10,0)))</f>
        <v>Dana D. Smith</v>
      </c>
      <c r="T1648" s="11" t="str">
        <f>IF(ISERROR(VLOOKUP(C1648,'WI Vs ASM'!$B$2:$L$1000,11,0)),0,(VLOOKUP(C1648,'WI Vs ASM'!$B$2:$L$1000,11,0)))</f>
        <v>Phillip Mclean</v>
      </c>
      <c r="U1648" s="11" t="e">
        <f t="shared" si="701"/>
        <v>#VALUE!</v>
      </c>
      <c r="V1648" s="11" t="str">
        <f t="shared" si="695"/>
        <v>No</v>
      </c>
      <c r="W1648" s="11" t="str">
        <f t="shared" si="696"/>
        <v>Yes</v>
      </c>
      <c r="X1648" s="11" t="str">
        <f t="shared" si="697"/>
        <v>No</v>
      </c>
      <c r="Y1648" s="11" t="str">
        <f t="shared" si="698"/>
        <v>No</v>
      </c>
      <c r="Z1648" s="11" t="str">
        <f t="shared" si="699"/>
        <v>No</v>
      </c>
      <c r="AA1648" s="11" t="str">
        <f t="shared" si="702"/>
        <v>No</v>
      </c>
      <c r="AB1648" s="11">
        <f>IF(ISERROR(VLOOKUP(U1648,'ITWR Dump'!$A$2:$Y$5000,24,0)),0,(VLOOKUP('ILC Report'!U1648,'ITWR Dump'!$A$2:$Y$5000,24,0)))</f>
        <v>0</v>
      </c>
      <c r="AC1648" s="11" t="str">
        <f t="shared" si="703"/>
        <v>No</v>
      </c>
      <c r="AD1648" s="11" t="str">
        <f t="shared" si="704"/>
        <v/>
      </c>
      <c r="AE1648" s="11">
        <f>IF(ISERROR(VLOOKUP(U1648,'ITWR Dump'!$A$2:$Y$5000,13,0)),0,(VLOOKUP(U1648,'ITWR Dump'!$A$2:$Y$5000,13,0)))</f>
        <v>0</v>
      </c>
      <c r="AF1648" s="11">
        <f>IF(ISERROR(VLOOKUP(U1648,'ITWR Dump'!$A$2:$Y$5000,11,0)),0,(VLOOKUP(U1648,'ITWR Dump'!$A$2:$Y$5000,11,0)))</f>
        <v>0</v>
      </c>
      <c r="AG1648" s="11">
        <f>IF(ISERROR(VLOOKUP(U1648,'ITWR Dump'!$A$2:$Y$5000,2,0)),0,(VLOOKUP(U1648,'ITWR Dump'!$A$2:$Y$5000,2,0)))</f>
        <v>0</v>
      </c>
      <c r="AH1648" s="11">
        <f>IF(ISERROR(VLOOKUP(U1648,'ITWR Dump'!$A$2:$Y$5000,14,0)),0,(VLOOKUP(U1648,'ITWR Dump'!$A$2:$Y$5000,14,0)))</f>
        <v>0</v>
      </c>
      <c r="AI1648" s="11" t="str">
        <f t="shared" si="705"/>
        <v>01-Maintenance Offshore</v>
      </c>
      <c r="AJ1648" s="11" t="str">
        <f t="shared" si="706"/>
        <v>Offshore</v>
      </c>
      <c r="AK1648" s="11" t="str">
        <f>IF(ISERROR(VLOOKUP(A1648,'Team Data'!$C$2:$U$213,17,0)),0,(VLOOKUP(A1648,'Team Data'!$C$2:$U$213,17,0)))</f>
        <v>PRISM</v>
      </c>
      <c r="AL1648" s="11" t="str">
        <f t="shared" si="707"/>
        <v>2017-04-24</v>
      </c>
      <c r="AM1648" s="11">
        <f>IF(ISERROR(VLOOKUP(U1648,'ITWR Dump'!$A$2:$Y$5000,16,0)),0,(VLOOKUP(U1648,'ITWR Dump'!$A$2:$Y$5000,16,0)))</f>
        <v>0</v>
      </c>
      <c r="AN1648" s="11">
        <f>IF(ISERROR(VLOOKUP(U1648,'ITWR Dump'!$A$2:$Y$5000,18,0)),0,(VLOOKUP(U1648,'ITWR Dump'!$A$2:$Y$5000,18,0)))</f>
        <v>0</v>
      </c>
      <c r="AO1648" s="11">
        <f>IF(ISERROR(VLOOKUP(U1648,'ITWR Dump'!$A$2:$Y$5000,25,0)),0,(VLOOKUP('ILC Report'!U1648,'ITWR Dump'!$A$2:$Y$5000,25,0)))</f>
        <v>0</v>
      </c>
      <c r="AP1648" s="11">
        <f t="shared" si="708"/>
        <v>0</v>
      </c>
      <c r="AQ1648" s="26">
        <f t="shared" si="709"/>
        <v>0</v>
      </c>
      <c r="AR1648" s="26">
        <f t="shared" si="710"/>
        <v>0</v>
      </c>
      <c r="AS1648" s="26">
        <f t="shared" si="711"/>
        <v>0</v>
      </c>
      <c r="AT1648" s="26">
        <f t="shared" si="712"/>
        <v>0</v>
      </c>
      <c r="AU1648" s="26">
        <f t="shared" si="713"/>
        <v>0</v>
      </c>
      <c r="AV1648" s="26">
        <f t="shared" si="714"/>
        <v>0</v>
      </c>
      <c r="AW1648" s="11" t="s">
        <v>653</v>
      </c>
      <c r="AX1648" s="11" t="str">
        <f>VLOOKUP(L1648,Group!$A$2:$B$1000,2,0)</f>
        <v>Maintenance</v>
      </c>
      <c r="AY1648" s="11">
        <f>IF(ISERROR(VLOOKUP(U1648,'ITWR Dump'!$A$2:$Y$5000,15,0)),0,(VLOOKUP('ILC Report'!U1648,'ITWR Dump'!$A$2:$Y$5000,15,0)))</f>
        <v>0</v>
      </c>
      <c r="AZ1648" s="11" t="str">
        <f t="shared" si="715"/>
        <v>No</v>
      </c>
      <c r="BA1648" s="11" t="str">
        <f t="shared" si="716"/>
        <v>BKI</v>
      </c>
      <c r="BB1648" s="11" t="str">
        <f t="shared" si="717"/>
        <v>MN</v>
      </c>
      <c r="BC1648" s="11" t="str">
        <f t="shared" si="718"/>
        <v>No</v>
      </c>
    </row>
    <row r="1649" spans="1:55" x14ac:dyDescent="0.3">
      <c r="A1649" s="11" t="s">
        <v>702</v>
      </c>
      <c r="B1649" s="11" t="s">
        <v>1895</v>
      </c>
      <c r="C1649" s="11" t="s">
        <v>566</v>
      </c>
      <c r="D1649" s="11" t="s">
        <v>2749</v>
      </c>
      <c r="E1649" s="38" t="s">
        <v>2902</v>
      </c>
      <c r="F1649" s="11">
        <v>5</v>
      </c>
      <c r="G1649" s="40" t="s">
        <v>218</v>
      </c>
      <c r="H1649" s="11" t="str">
        <f t="shared" si="700"/>
        <v>Regular</v>
      </c>
      <c r="I1649" s="11" t="str">
        <f t="shared" si="692"/>
        <v>INDIA</v>
      </c>
      <c r="J1649" s="11" t="str">
        <f>IF(ISERROR(VLOOKUP(C1649,'WI Vs ASM'!$B$2:$E$1000,4,0)),0,(VLOOKUP(C1649,'WI Vs ASM'!$B$2:$E$1000,4,0)))</f>
        <v>Offshore</v>
      </c>
      <c r="K1649" s="11" t="str">
        <f>IF(ISERROR(VLOOKUP(C1649,'WI Vs ASM'!$B$2:$F$1000,5,0)),0,(VLOOKUP(C1649,'WI Vs ASM'!$B$2:$F$1000,5,0)))</f>
        <v>01-Fixed Price</v>
      </c>
      <c r="L1649" s="11" t="str">
        <f>IF(ISERROR(VLOOKUP(C1649,'WI Vs ASM'!$B$2:$D$1000,3,0)),0,(VLOOKUP(C1649,'WI Vs ASM'!$B$2:$D$1000,3,0)))</f>
        <v>01-Maintenance Offshore</v>
      </c>
      <c r="M1649" s="11" t="str">
        <f>IF(ISERROR(VLOOKUP(C1649,'WI Vs ASM'!$B$2:$I$1000,8,0)),0,(VLOOKUP(C1649,'WI Vs ASM'!$B$2:$I$1000,8,0)))</f>
        <v>Rahul Soman</v>
      </c>
      <c r="N1649" s="11" t="str">
        <f>IF(ISERROR(VLOOKUP(C1649,'WI Vs ASM'!$B$2:$G$1000,6,0)),0,(VLOOKUP(C1649,'WI Vs ASM'!$B$2:$G$1000,6,0)))</f>
        <v>Claims</v>
      </c>
      <c r="O1649" s="11" t="str">
        <f>IF(ISERROR(VLOOKUP(C1649,'WI Vs ASM'!$B$2:$H$1000,7,0)),0,(VLOOKUP(C1649,'WI Vs ASM'!$B$2:$H$1000,7,0)))</f>
        <v>Claims</v>
      </c>
      <c r="P1649" s="11" t="str">
        <f t="shared" si="693"/>
        <v>May-17</v>
      </c>
      <c r="Q1649" s="11" t="str">
        <f t="shared" si="694"/>
        <v>Q2</v>
      </c>
      <c r="R1649" s="11" t="str">
        <f>IF(ISERROR(VLOOKUP(C1649,'WI Vs ASM'!$B$2:$J$1000,9,0)),0,(VLOOKUP(C1649,'WI Vs ASM'!$B$2:$J$1000,9,0)))</f>
        <v>Jyothi Pai</v>
      </c>
      <c r="S1649" s="11" t="str">
        <f>IF(ISERROR(VLOOKUP(C1649,'WI Vs ASM'!$B$2:$K$1000,10,0)),0,(VLOOKUP(C1649,'WI Vs ASM'!$B$2:$K$1000,10,0)))</f>
        <v>Dana D. Smith</v>
      </c>
      <c r="T1649" s="11" t="str">
        <f>IF(ISERROR(VLOOKUP(C1649,'WI Vs ASM'!$B$2:$L$1000,11,0)),0,(VLOOKUP(C1649,'WI Vs ASM'!$B$2:$L$1000,11,0)))</f>
        <v>Phillip Mclean</v>
      </c>
      <c r="U1649" s="11" t="e">
        <f t="shared" si="701"/>
        <v>#VALUE!</v>
      </c>
      <c r="V1649" s="11" t="str">
        <f t="shared" si="695"/>
        <v>No</v>
      </c>
      <c r="W1649" s="11" t="str">
        <f t="shared" si="696"/>
        <v>Yes</v>
      </c>
      <c r="X1649" s="11" t="str">
        <f t="shared" si="697"/>
        <v>No</v>
      </c>
      <c r="Y1649" s="11" t="str">
        <f t="shared" si="698"/>
        <v>No</v>
      </c>
      <c r="Z1649" s="11" t="str">
        <f t="shared" si="699"/>
        <v>No</v>
      </c>
      <c r="AA1649" s="11" t="str">
        <f t="shared" si="702"/>
        <v>No</v>
      </c>
      <c r="AB1649" s="11">
        <f>IF(ISERROR(VLOOKUP(U1649,'ITWR Dump'!$A$2:$Y$5000,24,0)),0,(VLOOKUP('ILC Report'!U1649,'ITWR Dump'!$A$2:$Y$5000,24,0)))</f>
        <v>0</v>
      </c>
      <c r="AC1649" s="11" t="str">
        <f t="shared" si="703"/>
        <v>No</v>
      </c>
      <c r="AD1649" s="11" t="str">
        <f t="shared" si="704"/>
        <v/>
      </c>
      <c r="AE1649" s="11">
        <f>IF(ISERROR(VLOOKUP(U1649,'ITWR Dump'!$A$2:$Y$5000,13,0)),0,(VLOOKUP(U1649,'ITWR Dump'!$A$2:$Y$5000,13,0)))</f>
        <v>0</v>
      </c>
      <c r="AF1649" s="11">
        <f>IF(ISERROR(VLOOKUP(U1649,'ITWR Dump'!$A$2:$Y$5000,11,0)),0,(VLOOKUP(U1649,'ITWR Dump'!$A$2:$Y$5000,11,0)))</f>
        <v>0</v>
      </c>
      <c r="AG1649" s="11">
        <f>IF(ISERROR(VLOOKUP(U1649,'ITWR Dump'!$A$2:$Y$5000,2,0)),0,(VLOOKUP(U1649,'ITWR Dump'!$A$2:$Y$5000,2,0)))</f>
        <v>0</v>
      </c>
      <c r="AH1649" s="11">
        <f>IF(ISERROR(VLOOKUP(U1649,'ITWR Dump'!$A$2:$Y$5000,14,0)),0,(VLOOKUP(U1649,'ITWR Dump'!$A$2:$Y$5000,14,0)))</f>
        <v>0</v>
      </c>
      <c r="AI1649" s="11" t="str">
        <f t="shared" si="705"/>
        <v>01-Maintenance Offshore</v>
      </c>
      <c r="AJ1649" s="11" t="str">
        <f t="shared" si="706"/>
        <v>Offshore</v>
      </c>
      <c r="AK1649" s="11" t="str">
        <f>IF(ISERROR(VLOOKUP(A1649,'Team Data'!$C$2:$U$213,17,0)),0,(VLOOKUP(A1649,'Team Data'!$C$2:$U$213,17,0)))</f>
        <v>PRISM</v>
      </c>
      <c r="AL1649" s="11" t="str">
        <f t="shared" si="707"/>
        <v>2017-04-24</v>
      </c>
      <c r="AM1649" s="11">
        <f>IF(ISERROR(VLOOKUP(U1649,'ITWR Dump'!$A$2:$Y$5000,16,0)),0,(VLOOKUP(U1649,'ITWR Dump'!$A$2:$Y$5000,16,0)))</f>
        <v>0</v>
      </c>
      <c r="AN1649" s="11">
        <f>IF(ISERROR(VLOOKUP(U1649,'ITWR Dump'!$A$2:$Y$5000,18,0)),0,(VLOOKUP(U1649,'ITWR Dump'!$A$2:$Y$5000,18,0)))</f>
        <v>0</v>
      </c>
      <c r="AO1649" s="11">
        <f>IF(ISERROR(VLOOKUP(U1649,'ITWR Dump'!$A$2:$Y$5000,25,0)),0,(VLOOKUP('ILC Report'!U1649,'ITWR Dump'!$A$2:$Y$5000,25,0)))</f>
        <v>0</v>
      </c>
      <c r="AP1649" s="11">
        <f t="shared" si="708"/>
        <v>0</v>
      </c>
      <c r="AQ1649" s="26">
        <f t="shared" si="709"/>
        <v>0</v>
      </c>
      <c r="AR1649" s="26">
        <f t="shared" si="710"/>
        <v>0</v>
      </c>
      <c r="AS1649" s="26">
        <f t="shared" si="711"/>
        <v>0</v>
      </c>
      <c r="AT1649" s="26">
        <f t="shared" si="712"/>
        <v>0</v>
      </c>
      <c r="AU1649" s="26">
        <f t="shared" si="713"/>
        <v>0</v>
      </c>
      <c r="AV1649" s="26">
        <f t="shared" si="714"/>
        <v>0</v>
      </c>
      <c r="AW1649" s="11" t="s">
        <v>653</v>
      </c>
      <c r="AX1649" s="11" t="str">
        <f>VLOOKUP(L1649,Group!$A$2:$B$1000,2,0)</f>
        <v>Maintenance</v>
      </c>
      <c r="AY1649" s="11">
        <f>IF(ISERROR(VLOOKUP(U1649,'ITWR Dump'!$A$2:$Y$5000,15,0)),0,(VLOOKUP('ILC Report'!U1649,'ITWR Dump'!$A$2:$Y$5000,15,0)))</f>
        <v>0</v>
      </c>
      <c r="AZ1649" s="11" t="str">
        <f t="shared" si="715"/>
        <v>No</v>
      </c>
      <c r="BA1649" s="11" t="str">
        <f t="shared" si="716"/>
        <v>BKI</v>
      </c>
      <c r="BB1649" s="11" t="str">
        <f t="shared" si="717"/>
        <v>MN</v>
      </c>
      <c r="BC1649" s="11" t="str">
        <f t="shared" si="718"/>
        <v>No</v>
      </c>
    </row>
    <row r="1650" spans="1:55" x14ac:dyDescent="0.3">
      <c r="A1650" s="11" t="s">
        <v>702</v>
      </c>
      <c r="B1650" s="11" t="s">
        <v>1895</v>
      </c>
      <c r="C1650" s="11" t="s">
        <v>566</v>
      </c>
      <c r="D1650" s="11" t="s">
        <v>2750</v>
      </c>
      <c r="E1650" s="38" t="s">
        <v>2902</v>
      </c>
      <c r="F1650" s="11">
        <v>17</v>
      </c>
      <c r="G1650" s="40" t="s">
        <v>218</v>
      </c>
      <c r="H1650" s="11" t="str">
        <f t="shared" si="700"/>
        <v>Regular</v>
      </c>
      <c r="I1650" s="11" t="str">
        <f t="shared" si="692"/>
        <v>INDIA</v>
      </c>
      <c r="J1650" s="11" t="str">
        <f>IF(ISERROR(VLOOKUP(C1650,'WI Vs ASM'!$B$2:$E$1000,4,0)),0,(VLOOKUP(C1650,'WI Vs ASM'!$B$2:$E$1000,4,0)))</f>
        <v>Offshore</v>
      </c>
      <c r="K1650" s="11" t="str">
        <f>IF(ISERROR(VLOOKUP(C1650,'WI Vs ASM'!$B$2:$F$1000,5,0)),0,(VLOOKUP(C1650,'WI Vs ASM'!$B$2:$F$1000,5,0)))</f>
        <v>01-Fixed Price</v>
      </c>
      <c r="L1650" s="11" t="str">
        <f>IF(ISERROR(VLOOKUP(C1650,'WI Vs ASM'!$B$2:$D$1000,3,0)),0,(VLOOKUP(C1650,'WI Vs ASM'!$B$2:$D$1000,3,0)))</f>
        <v>01-Maintenance Offshore</v>
      </c>
      <c r="M1650" s="11" t="str">
        <f>IF(ISERROR(VLOOKUP(C1650,'WI Vs ASM'!$B$2:$I$1000,8,0)),0,(VLOOKUP(C1650,'WI Vs ASM'!$B$2:$I$1000,8,0)))</f>
        <v>Rahul Soman</v>
      </c>
      <c r="N1650" s="11" t="str">
        <f>IF(ISERROR(VLOOKUP(C1650,'WI Vs ASM'!$B$2:$G$1000,6,0)),0,(VLOOKUP(C1650,'WI Vs ASM'!$B$2:$G$1000,6,0)))</f>
        <v>Claims</v>
      </c>
      <c r="O1650" s="11" t="str">
        <f>IF(ISERROR(VLOOKUP(C1650,'WI Vs ASM'!$B$2:$H$1000,7,0)),0,(VLOOKUP(C1650,'WI Vs ASM'!$B$2:$H$1000,7,0)))</f>
        <v>Claims</v>
      </c>
      <c r="P1650" s="11" t="str">
        <f t="shared" si="693"/>
        <v>May-17</v>
      </c>
      <c r="Q1650" s="11" t="str">
        <f t="shared" si="694"/>
        <v>Q2</v>
      </c>
      <c r="R1650" s="11" t="str">
        <f>IF(ISERROR(VLOOKUP(C1650,'WI Vs ASM'!$B$2:$J$1000,9,0)),0,(VLOOKUP(C1650,'WI Vs ASM'!$B$2:$J$1000,9,0)))</f>
        <v>Jyothi Pai</v>
      </c>
      <c r="S1650" s="11" t="str">
        <f>IF(ISERROR(VLOOKUP(C1650,'WI Vs ASM'!$B$2:$K$1000,10,0)),0,(VLOOKUP(C1650,'WI Vs ASM'!$B$2:$K$1000,10,0)))</f>
        <v>Dana D. Smith</v>
      </c>
      <c r="T1650" s="11" t="str">
        <f>IF(ISERROR(VLOOKUP(C1650,'WI Vs ASM'!$B$2:$L$1000,11,0)),0,(VLOOKUP(C1650,'WI Vs ASM'!$B$2:$L$1000,11,0)))</f>
        <v>Phillip Mclean</v>
      </c>
      <c r="U1650" s="11" t="e">
        <f t="shared" si="701"/>
        <v>#VALUE!</v>
      </c>
      <c r="V1650" s="11" t="str">
        <f t="shared" si="695"/>
        <v>No</v>
      </c>
      <c r="W1650" s="11" t="str">
        <f t="shared" si="696"/>
        <v>Yes</v>
      </c>
      <c r="X1650" s="11" t="str">
        <f t="shared" si="697"/>
        <v>No</v>
      </c>
      <c r="Y1650" s="11" t="str">
        <f t="shared" si="698"/>
        <v>No</v>
      </c>
      <c r="Z1650" s="11" t="str">
        <f t="shared" si="699"/>
        <v>No</v>
      </c>
      <c r="AA1650" s="11" t="str">
        <f t="shared" si="702"/>
        <v>No</v>
      </c>
      <c r="AB1650" s="11">
        <f>IF(ISERROR(VLOOKUP(U1650,'ITWR Dump'!$A$2:$Y$5000,24,0)),0,(VLOOKUP('ILC Report'!U1650,'ITWR Dump'!$A$2:$Y$5000,24,0)))</f>
        <v>0</v>
      </c>
      <c r="AC1650" s="11" t="str">
        <f t="shared" si="703"/>
        <v>No</v>
      </c>
      <c r="AD1650" s="11" t="str">
        <f t="shared" si="704"/>
        <v/>
      </c>
      <c r="AE1650" s="11">
        <f>IF(ISERROR(VLOOKUP(U1650,'ITWR Dump'!$A$2:$Y$5000,13,0)),0,(VLOOKUP(U1650,'ITWR Dump'!$A$2:$Y$5000,13,0)))</f>
        <v>0</v>
      </c>
      <c r="AF1650" s="11">
        <f>IF(ISERROR(VLOOKUP(U1650,'ITWR Dump'!$A$2:$Y$5000,11,0)),0,(VLOOKUP(U1650,'ITWR Dump'!$A$2:$Y$5000,11,0)))</f>
        <v>0</v>
      </c>
      <c r="AG1650" s="11">
        <f>IF(ISERROR(VLOOKUP(U1650,'ITWR Dump'!$A$2:$Y$5000,2,0)),0,(VLOOKUP(U1650,'ITWR Dump'!$A$2:$Y$5000,2,0)))</f>
        <v>0</v>
      </c>
      <c r="AH1650" s="11">
        <f>IF(ISERROR(VLOOKUP(U1650,'ITWR Dump'!$A$2:$Y$5000,14,0)),0,(VLOOKUP(U1650,'ITWR Dump'!$A$2:$Y$5000,14,0)))</f>
        <v>0</v>
      </c>
      <c r="AI1650" s="11" t="str">
        <f t="shared" si="705"/>
        <v>01-Maintenance Offshore</v>
      </c>
      <c r="AJ1650" s="11" t="str">
        <f t="shared" si="706"/>
        <v>Offshore</v>
      </c>
      <c r="AK1650" s="11" t="str">
        <f>IF(ISERROR(VLOOKUP(A1650,'Team Data'!$C$2:$U$213,17,0)),0,(VLOOKUP(A1650,'Team Data'!$C$2:$U$213,17,0)))</f>
        <v>PRISM</v>
      </c>
      <c r="AL1650" s="11" t="str">
        <f t="shared" si="707"/>
        <v>2017-04-24</v>
      </c>
      <c r="AM1650" s="11">
        <f>IF(ISERROR(VLOOKUP(U1650,'ITWR Dump'!$A$2:$Y$5000,16,0)),0,(VLOOKUP(U1650,'ITWR Dump'!$A$2:$Y$5000,16,0)))</f>
        <v>0</v>
      </c>
      <c r="AN1650" s="11">
        <f>IF(ISERROR(VLOOKUP(U1650,'ITWR Dump'!$A$2:$Y$5000,18,0)),0,(VLOOKUP(U1650,'ITWR Dump'!$A$2:$Y$5000,18,0)))</f>
        <v>0</v>
      </c>
      <c r="AO1650" s="11">
        <f>IF(ISERROR(VLOOKUP(U1650,'ITWR Dump'!$A$2:$Y$5000,25,0)),0,(VLOOKUP('ILC Report'!U1650,'ITWR Dump'!$A$2:$Y$5000,25,0)))</f>
        <v>0</v>
      </c>
      <c r="AP1650" s="11">
        <f t="shared" si="708"/>
        <v>0</v>
      </c>
      <c r="AQ1650" s="26">
        <f t="shared" si="709"/>
        <v>0</v>
      </c>
      <c r="AR1650" s="26">
        <f t="shared" si="710"/>
        <v>0</v>
      </c>
      <c r="AS1650" s="26">
        <f t="shared" si="711"/>
        <v>0</v>
      </c>
      <c r="AT1650" s="26">
        <f t="shared" si="712"/>
        <v>0</v>
      </c>
      <c r="AU1650" s="26">
        <f t="shared" si="713"/>
        <v>0</v>
      </c>
      <c r="AV1650" s="26">
        <f t="shared" si="714"/>
        <v>0</v>
      </c>
      <c r="AW1650" s="11" t="s">
        <v>653</v>
      </c>
      <c r="AX1650" s="11" t="str">
        <f>VLOOKUP(L1650,Group!$A$2:$B$1000,2,0)</f>
        <v>Maintenance</v>
      </c>
      <c r="AY1650" s="11">
        <f>IF(ISERROR(VLOOKUP(U1650,'ITWR Dump'!$A$2:$Y$5000,15,0)),0,(VLOOKUP('ILC Report'!U1650,'ITWR Dump'!$A$2:$Y$5000,15,0)))</f>
        <v>0</v>
      </c>
      <c r="AZ1650" s="11" t="str">
        <f t="shared" si="715"/>
        <v>No</v>
      </c>
      <c r="BA1650" s="11" t="str">
        <f t="shared" si="716"/>
        <v>BKI</v>
      </c>
      <c r="BB1650" s="11" t="str">
        <f t="shared" si="717"/>
        <v>MN</v>
      </c>
      <c r="BC1650" s="11" t="str">
        <f t="shared" si="718"/>
        <v>No</v>
      </c>
    </row>
    <row r="1651" spans="1:55" x14ac:dyDescent="0.3">
      <c r="A1651" s="11" t="s">
        <v>702</v>
      </c>
      <c r="B1651" s="11" t="s">
        <v>1895</v>
      </c>
      <c r="C1651" s="11" t="s">
        <v>566</v>
      </c>
      <c r="D1651" s="11" t="s">
        <v>2730</v>
      </c>
      <c r="E1651" s="38" t="s">
        <v>2902</v>
      </c>
      <c r="F1651" s="11">
        <v>10</v>
      </c>
      <c r="G1651" s="40" t="s">
        <v>218</v>
      </c>
      <c r="H1651" s="11" t="str">
        <f t="shared" si="700"/>
        <v>Regular</v>
      </c>
      <c r="I1651" s="11" t="str">
        <f t="shared" si="692"/>
        <v>INDIA</v>
      </c>
      <c r="J1651" s="11" t="str">
        <f>IF(ISERROR(VLOOKUP(C1651,'WI Vs ASM'!$B$2:$E$1000,4,0)),0,(VLOOKUP(C1651,'WI Vs ASM'!$B$2:$E$1000,4,0)))</f>
        <v>Offshore</v>
      </c>
      <c r="K1651" s="11" t="str">
        <f>IF(ISERROR(VLOOKUP(C1651,'WI Vs ASM'!$B$2:$F$1000,5,0)),0,(VLOOKUP(C1651,'WI Vs ASM'!$B$2:$F$1000,5,0)))</f>
        <v>01-Fixed Price</v>
      </c>
      <c r="L1651" s="11" t="str">
        <f>IF(ISERROR(VLOOKUP(C1651,'WI Vs ASM'!$B$2:$D$1000,3,0)),0,(VLOOKUP(C1651,'WI Vs ASM'!$B$2:$D$1000,3,0)))</f>
        <v>01-Maintenance Offshore</v>
      </c>
      <c r="M1651" s="11" t="str">
        <f>IF(ISERROR(VLOOKUP(C1651,'WI Vs ASM'!$B$2:$I$1000,8,0)),0,(VLOOKUP(C1651,'WI Vs ASM'!$B$2:$I$1000,8,0)))</f>
        <v>Rahul Soman</v>
      </c>
      <c r="N1651" s="11" t="str">
        <f>IF(ISERROR(VLOOKUP(C1651,'WI Vs ASM'!$B$2:$G$1000,6,0)),0,(VLOOKUP(C1651,'WI Vs ASM'!$B$2:$G$1000,6,0)))</f>
        <v>Claims</v>
      </c>
      <c r="O1651" s="11" t="str">
        <f>IF(ISERROR(VLOOKUP(C1651,'WI Vs ASM'!$B$2:$H$1000,7,0)),0,(VLOOKUP(C1651,'WI Vs ASM'!$B$2:$H$1000,7,0)))</f>
        <v>Claims</v>
      </c>
      <c r="P1651" s="11" t="str">
        <f t="shared" si="693"/>
        <v>May-17</v>
      </c>
      <c r="Q1651" s="11" t="str">
        <f t="shared" si="694"/>
        <v>Q2</v>
      </c>
      <c r="R1651" s="11" t="str">
        <f>IF(ISERROR(VLOOKUP(C1651,'WI Vs ASM'!$B$2:$J$1000,9,0)),0,(VLOOKUP(C1651,'WI Vs ASM'!$B$2:$J$1000,9,0)))</f>
        <v>Jyothi Pai</v>
      </c>
      <c r="S1651" s="11" t="str">
        <f>IF(ISERROR(VLOOKUP(C1651,'WI Vs ASM'!$B$2:$K$1000,10,0)),0,(VLOOKUP(C1651,'WI Vs ASM'!$B$2:$K$1000,10,0)))</f>
        <v>Dana D. Smith</v>
      </c>
      <c r="T1651" s="11" t="str">
        <f>IF(ISERROR(VLOOKUP(C1651,'WI Vs ASM'!$B$2:$L$1000,11,0)),0,(VLOOKUP(C1651,'WI Vs ASM'!$B$2:$L$1000,11,0)))</f>
        <v>Phillip Mclean</v>
      </c>
      <c r="U1651" s="11" t="e">
        <f t="shared" si="701"/>
        <v>#VALUE!</v>
      </c>
      <c r="V1651" s="11" t="str">
        <f t="shared" si="695"/>
        <v>No</v>
      </c>
      <c r="W1651" s="11" t="str">
        <f t="shared" si="696"/>
        <v>Yes</v>
      </c>
      <c r="X1651" s="11" t="str">
        <f t="shared" si="697"/>
        <v>No</v>
      </c>
      <c r="Y1651" s="11" t="str">
        <f t="shared" si="698"/>
        <v>No</v>
      </c>
      <c r="Z1651" s="11" t="str">
        <f t="shared" si="699"/>
        <v>No</v>
      </c>
      <c r="AA1651" s="11" t="str">
        <f t="shared" si="702"/>
        <v>No</v>
      </c>
      <c r="AB1651" s="11">
        <f>IF(ISERROR(VLOOKUP(U1651,'ITWR Dump'!$A$2:$Y$5000,24,0)),0,(VLOOKUP('ILC Report'!U1651,'ITWR Dump'!$A$2:$Y$5000,24,0)))</f>
        <v>0</v>
      </c>
      <c r="AC1651" s="11" t="str">
        <f t="shared" si="703"/>
        <v>No</v>
      </c>
      <c r="AD1651" s="11" t="str">
        <f t="shared" si="704"/>
        <v/>
      </c>
      <c r="AE1651" s="11">
        <f>IF(ISERROR(VLOOKUP(U1651,'ITWR Dump'!$A$2:$Y$5000,13,0)),0,(VLOOKUP(U1651,'ITWR Dump'!$A$2:$Y$5000,13,0)))</f>
        <v>0</v>
      </c>
      <c r="AF1651" s="11">
        <f>IF(ISERROR(VLOOKUP(U1651,'ITWR Dump'!$A$2:$Y$5000,11,0)),0,(VLOOKUP(U1651,'ITWR Dump'!$A$2:$Y$5000,11,0)))</f>
        <v>0</v>
      </c>
      <c r="AG1651" s="11">
        <f>IF(ISERROR(VLOOKUP(U1651,'ITWR Dump'!$A$2:$Y$5000,2,0)),0,(VLOOKUP(U1651,'ITWR Dump'!$A$2:$Y$5000,2,0)))</f>
        <v>0</v>
      </c>
      <c r="AH1651" s="11">
        <f>IF(ISERROR(VLOOKUP(U1651,'ITWR Dump'!$A$2:$Y$5000,14,0)),0,(VLOOKUP(U1651,'ITWR Dump'!$A$2:$Y$5000,14,0)))</f>
        <v>0</v>
      </c>
      <c r="AI1651" s="11" t="str">
        <f t="shared" si="705"/>
        <v>01-Maintenance Offshore</v>
      </c>
      <c r="AJ1651" s="11" t="str">
        <f t="shared" si="706"/>
        <v>Offshore</v>
      </c>
      <c r="AK1651" s="11" t="str">
        <f>IF(ISERROR(VLOOKUP(A1651,'Team Data'!$C$2:$U$213,17,0)),0,(VLOOKUP(A1651,'Team Data'!$C$2:$U$213,17,0)))</f>
        <v>PRISM</v>
      </c>
      <c r="AL1651" s="11" t="str">
        <f t="shared" si="707"/>
        <v>2017-04-24</v>
      </c>
      <c r="AM1651" s="11">
        <f>IF(ISERROR(VLOOKUP(U1651,'ITWR Dump'!$A$2:$Y$5000,16,0)),0,(VLOOKUP(U1651,'ITWR Dump'!$A$2:$Y$5000,16,0)))</f>
        <v>0</v>
      </c>
      <c r="AN1651" s="11">
        <f>IF(ISERROR(VLOOKUP(U1651,'ITWR Dump'!$A$2:$Y$5000,18,0)),0,(VLOOKUP(U1651,'ITWR Dump'!$A$2:$Y$5000,18,0)))</f>
        <v>0</v>
      </c>
      <c r="AO1651" s="11">
        <f>IF(ISERROR(VLOOKUP(U1651,'ITWR Dump'!$A$2:$Y$5000,25,0)),0,(VLOOKUP('ILC Report'!U1651,'ITWR Dump'!$A$2:$Y$5000,25,0)))</f>
        <v>0</v>
      </c>
      <c r="AP1651" s="11">
        <f t="shared" si="708"/>
        <v>0</v>
      </c>
      <c r="AQ1651" s="26">
        <f t="shared" si="709"/>
        <v>0</v>
      </c>
      <c r="AR1651" s="26">
        <f t="shared" si="710"/>
        <v>0</v>
      </c>
      <c r="AS1651" s="26">
        <f t="shared" si="711"/>
        <v>0</v>
      </c>
      <c r="AT1651" s="26">
        <f t="shared" si="712"/>
        <v>0</v>
      </c>
      <c r="AU1651" s="26">
        <f t="shared" si="713"/>
        <v>0</v>
      </c>
      <c r="AV1651" s="26">
        <f t="shared" si="714"/>
        <v>0</v>
      </c>
      <c r="AW1651" s="11" t="s">
        <v>653</v>
      </c>
      <c r="AX1651" s="11" t="str">
        <f>VLOOKUP(L1651,Group!$A$2:$B$1000,2,0)</f>
        <v>Maintenance</v>
      </c>
      <c r="AY1651" s="11">
        <f>IF(ISERROR(VLOOKUP(U1651,'ITWR Dump'!$A$2:$Y$5000,15,0)),0,(VLOOKUP('ILC Report'!U1651,'ITWR Dump'!$A$2:$Y$5000,15,0)))</f>
        <v>0</v>
      </c>
      <c r="AZ1651" s="11" t="str">
        <f t="shared" si="715"/>
        <v>No</v>
      </c>
      <c r="BA1651" s="11" t="str">
        <f t="shared" si="716"/>
        <v>BKI</v>
      </c>
      <c r="BB1651" s="11" t="str">
        <f t="shared" si="717"/>
        <v>MN</v>
      </c>
      <c r="BC1651" s="11" t="str">
        <f t="shared" si="718"/>
        <v>No</v>
      </c>
    </row>
    <row r="1652" spans="1:55" x14ac:dyDescent="0.3">
      <c r="A1652" s="11" t="s">
        <v>702</v>
      </c>
      <c r="B1652" s="11" t="s">
        <v>1895</v>
      </c>
      <c r="C1652" s="11" t="s">
        <v>566</v>
      </c>
      <c r="D1652" s="11" t="s">
        <v>2751</v>
      </c>
      <c r="E1652" s="38" t="s">
        <v>2902</v>
      </c>
      <c r="F1652" s="11">
        <v>1</v>
      </c>
      <c r="G1652" s="40" t="s">
        <v>218</v>
      </c>
      <c r="H1652" s="11" t="str">
        <f t="shared" si="700"/>
        <v>Regular</v>
      </c>
      <c r="I1652" s="11" t="str">
        <f t="shared" si="692"/>
        <v>INDIA</v>
      </c>
      <c r="J1652" s="11" t="str">
        <f>IF(ISERROR(VLOOKUP(C1652,'WI Vs ASM'!$B$2:$E$1000,4,0)),0,(VLOOKUP(C1652,'WI Vs ASM'!$B$2:$E$1000,4,0)))</f>
        <v>Offshore</v>
      </c>
      <c r="K1652" s="11" t="str">
        <f>IF(ISERROR(VLOOKUP(C1652,'WI Vs ASM'!$B$2:$F$1000,5,0)),0,(VLOOKUP(C1652,'WI Vs ASM'!$B$2:$F$1000,5,0)))</f>
        <v>01-Fixed Price</v>
      </c>
      <c r="L1652" s="11" t="str">
        <f>IF(ISERROR(VLOOKUP(C1652,'WI Vs ASM'!$B$2:$D$1000,3,0)),0,(VLOOKUP(C1652,'WI Vs ASM'!$B$2:$D$1000,3,0)))</f>
        <v>01-Maintenance Offshore</v>
      </c>
      <c r="M1652" s="11" t="str">
        <f>IF(ISERROR(VLOOKUP(C1652,'WI Vs ASM'!$B$2:$I$1000,8,0)),0,(VLOOKUP(C1652,'WI Vs ASM'!$B$2:$I$1000,8,0)))</f>
        <v>Rahul Soman</v>
      </c>
      <c r="N1652" s="11" t="str">
        <f>IF(ISERROR(VLOOKUP(C1652,'WI Vs ASM'!$B$2:$G$1000,6,0)),0,(VLOOKUP(C1652,'WI Vs ASM'!$B$2:$G$1000,6,0)))</f>
        <v>Claims</v>
      </c>
      <c r="O1652" s="11" t="str">
        <f>IF(ISERROR(VLOOKUP(C1652,'WI Vs ASM'!$B$2:$H$1000,7,0)),0,(VLOOKUP(C1652,'WI Vs ASM'!$B$2:$H$1000,7,0)))</f>
        <v>Claims</v>
      </c>
      <c r="P1652" s="11" t="str">
        <f t="shared" si="693"/>
        <v>May-17</v>
      </c>
      <c r="Q1652" s="11" t="str">
        <f t="shared" si="694"/>
        <v>Q2</v>
      </c>
      <c r="R1652" s="11" t="str">
        <f>IF(ISERROR(VLOOKUP(C1652,'WI Vs ASM'!$B$2:$J$1000,9,0)),0,(VLOOKUP(C1652,'WI Vs ASM'!$B$2:$J$1000,9,0)))</f>
        <v>Jyothi Pai</v>
      </c>
      <c r="S1652" s="11" t="str">
        <f>IF(ISERROR(VLOOKUP(C1652,'WI Vs ASM'!$B$2:$K$1000,10,0)),0,(VLOOKUP(C1652,'WI Vs ASM'!$B$2:$K$1000,10,0)))</f>
        <v>Dana D. Smith</v>
      </c>
      <c r="T1652" s="11" t="str">
        <f>IF(ISERROR(VLOOKUP(C1652,'WI Vs ASM'!$B$2:$L$1000,11,0)),0,(VLOOKUP(C1652,'WI Vs ASM'!$B$2:$L$1000,11,0)))</f>
        <v>Phillip Mclean</v>
      </c>
      <c r="U1652" s="11" t="e">
        <f t="shared" si="701"/>
        <v>#VALUE!</v>
      </c>
      <c r="V1652" s="11" t="str">
        <f t="shared" si="695"/>
        <v>No</v>
      </c>
      <c r="W1652" s="11" t="str">
        <f t="shared" si="696"/>
        <v>Yes</v>
      </c>
      <c r="X1652" s="11" t="str">
        <f t="shared" si="697"/>
        <v>No</v>
      </c>
      <c r="Y1652" s="11" t="str">
        <f t="shared" si="698"/>
        <v>No</v>
      </c>
      <c r="Z1652" s="11" t="str">
        <f t="shared" si="699"/>
        <v>No</v>
      </c>
      <c r="AA1652" s="11" t="str">
        <f t="shared" si="702"/>
        <v>No</v>
      </c>
      <c r="AB1652" s="11">
        <f>IF(ISERROR(VLOOKUP(U1652,'ITWR Dump'!$A$2:$Y$5000,24,0)),0,(VLOOKUP('ILC Report'!U1652,'ITWR Dump'!$A$2:$Y$5000,24,0)))</f>
        <v>0</v>
      </c>
      <c r="AC1652" s="11" t="str">
        <f t="shared" si="703"/>
        <v>No</v>
      </c>
      <c r="AD1652" s="11" t="str">
        <f t="shared" si="704"/>
        <v/>
      </c>
      <c r="AE1652" s="11">
        <f>IF(ISERROR(VLOOKUP(U1652,'ITWR Dump'!$A$2:$Y$5000,13,0)),0,(VLOOKUP(U1652,'ITWR Dump'!$A$2:$Y$5000,13,0)))</f>
        <v>0</v>
      </c>
      <c r="AF1652" s="11">
        <f>IF(ISERROR(VLOOKUP(U1652,'ITWR Dump'!$A$2:$Y$5000,11,0)),0,(VLOOKUP(U1652,'ITWR Dump'!$A$2:$Y$5000,11,0)))</f>
        <v>0</v>
      </c>
      <c r="AG1652" s="11">
        <f>IF(ISERROR(VLOOKUP(U1652,'ITWR Dump'!$A$2:$Y$5000,2,0)),0,(VLOOKUP(U1652,'ITWR Dump'!$A$2:$Y$5000,2,0)))</f>
        <v>0</v>
      </c>
      <c r="AH1652" s="11">
        <f>IF(ISERROR(VLOOKUP(U1652,'ITWR Dump'!$A$2:$Y$5000,14,0)),0,(VLOOKUP(U1652,'ITWR Dump'!$A$2:$Y$5000,14,0)))</f>
        <v>0</v>
      </c>
      <c r="AI1652" s="11" t="str">
        <f t="shared" si="705"/>
        <v>01-Maintenance Offshore</v>
      </c>
      <c r="AJ1652" s="11" t="str">
        <f t="shared" si="706"/>
        <v>Offshore</v>
      </c>
      <c r="AK1652" s="11" t="str">
        <f>IF(ISERROR(VLOOKUP(A1652,'Team Data'!$C$2:$U$213,17,0)),0,(VLOOKUP(A1652,'Team Data'!$C$2:$U$213,17,0)))</f>
        <v>PRISM</v>
      </c>
      <c r="AL1652" s="11" t="str">
        <f t="shared" si="707"/>
        <v>2017-04-24</v>
      </c>
      <c r="AM1652" s="11">
        <f>IF(ISERROR(VLOOKUP(U1652,'ITWR Dump'!$A$2:$Y$5000,16,0)),0,(VLOOKUP(U1652,'ITWR Dump'!$A$2:$Y$5000,16,0)))</f>
        <v>0</v>
      </c>
      <c r="AN1652" s="11">
        <f>IF(ISERROR(VLOOKUP(U1652,'ITWR Dump'!$A$2:$Y$5000,18,0)),0,(VLOOKUP(U1652,'ITWR Dump'!$A$2:$Y$5000,18,0)))</f>
        <v>0</v>
      </c>
      <c r="AO1652" s="11">
        <f>IF(ISERROR(VLOOKUP(U1652,'ITWR Dump'!$A$2:$Y$5000,25,0)),0,(VLOOKUP('ILC Report'!U1652,'ITWR Dump'!$A$2:$Y$5000,25,0)))</f>
        <v>0</v>
      </c>
      <c r="AP1652" s="11">
        <f t="shared" si="708"/>
        <v>0</v>
      </c>
      <c r="AQ1652" s="26">
        <f t="shared" si="709"/>
        <v>0</v>
      </c>
      <c r="AR1652" s="26">
        <f t="shared" si="710"/>
        <v>0</v>
      </c>
      <c r="AS1652" s="26">
        <f t="shared" si="711"/>
        <v>0</v>
      </c>
      <c r="AT1652" s="26">
        <f t="shared" si="712"/>
        <v>0</v>
      </c>
      <c r="AU1652" s="26">
        <f t="shared" si="713"/>
        <v>0</v>
      </c>
      <c r="AV1652" s="26">
        <f t="shared" si="714"/>
        <v>0</v>
      </c>
      <c r="AW1652" s="11" t="s">
        <v>653</v>
      </c>
      <c r="AX1652" s="11" t="str">
        <f>VLOOKUP(L1652,Group!$A$2:$B$1000,2,0)</f>
        <v>Maintenance</v>
      </c>
      <c r="AY1652" s="11">
        <f>IF(ISERROR(VLOOKUP(U1652,'ITWR Dump'!$A$2:$Y$5000,15,0)),0,(VLOOKUP('ILC Report'!U1652,'ITWR Dump'!$A$2:$Y$5000,15,0)))</f>
        <v>0</v>
      </c>
      <c r="AZ1652" s="11" t="str">
        <f t="shared" si="715"/>
        <v>No</v>
      </c>
      <c r="BA1652" s="11" t="str">
        <f t="shared" si="716"/>
        <v>BKI</v>
      </c>
      <c r="BB1652" s="11" t="str">
        <f t="shared" si="717"/>
        <v>MN</v>
      </c>
      <c r="BC1652" s="11" t="str">
        <f t="shared" si="718"/>
        <v>No</v>
      </c>
    </row>
    <row r="1653" spans="1:55" x14ac:dyDescent="0.3">
      <c r="A1653" s="11" t="s">
        <v>702</v>
      </c>
      <c r="B1653" s="11" t="s">
        <v>1895</v>
      </c>
      <c r="C1653" s="11" t="s">
        <v>566</v>
      </c>
      <c r="D1653" s="11" t="s">
        <v>2752</v>
      </c>
      <c r="E1653" s="38" t="s">
        <v>2902</v>
      </c>
      <c r="F1653" s="11">
        <v>1</v>
      </c>
      <c r="G1653" s="40" t="s">
        <v>218</v>
      </c>
      <c r="H1653" s="11" t="str">
        <f t="shared" si="700"/>
        <v>Regular</v>
      </c>
      <c r="I1653" s="11" t="str">
        <f t="shared" si="692"/>
        <v>INDIA</v>
      </c>
      <c r="J1653" s="11" t="str">
        <f>IF(ISERROR(VLOOKUP(C1653,'WI Vs ASM'!$B$2:$E$1000,4,0)),0,(VLOOKUP(C1653,'WI Vs ASM'!$B$2:$E$1000,4,0)))</f>
        <v>Offshore</v>
      </c>
      <c r="K1653" s="11" t="str">
        <f>IF(ISERROR(VLOOKUP(C1653,'WI Vs ASM'!$B$2:$F$1000,5,0)),0,(VLOOKUP(C1653,'WI Vs ASM'!$B$2:$F$1000,5,0)))</f>
        <v>01-Fixed Price</v>
      </c>
      <c r="L1653" s="11" t="str">
        <f>IF(ISERROR(VLOOKUP(C1653,'WI Vs ASM'!$B$2:$D$1000,3,0)),0,(VLOOKUP(C1653,'WI Vs ASM'!$B$2:$D$1000,3,0)))</f>
        <v>01-Maintenance Offshore</v>
      </c>
      <c r="M1653" s="11" t="str">
        <f>IF(ISERROR(VLOOKUP(C1653,'WI Vs ASM'!$B$2:$I$1000,8,0)),0,(VLOOKUP(C1653,'WI Vs ASM'!$B$2:$I$1000,8,0)))</f>
        <v>Rahul Soman</v>
      </c>
      <c r="N1653" s="11" t="str">
        <f>IF(ISERROR(VLOOKUP(C1653,'WI Vs ASM'!$B$2:$G$1000,6,0)),0,(VLOOKUP(C1653,'WI Vs ASM'!$B$2:$G$1000,6,0)))</f>
        <v>Claims</v>
      </c>
      <c r="O1653" s="11" t="str">
        <f>IF(ISERROR(VLOOKUP(C1653,'WI Vs ASM'!$B$2:$H$1000,7,0)),0,(VLOOKUP(C1653,'WI Vs ASM'!$B$2:$H$1000,7,0)))</f>
        <v>Claims</v>
      </c>
      <c r="P1653" s="11" t="str">
        <f t="shared" si="693"/>
        <v>May-17</v>
      </c>
      <c r="Q1653" s="11" t="str">
        <f t="shared" si="694"/>
        <v>Q2</v>
      </c>
      <c r="R1653" s="11" t="str">
        <f>IF(ISERROR(VLOOKUP(C1653,'WI Vs ASM'!$B$2:$J$1000,9,0)),0,(VLOOKUP(C1653,'WI Vs ASM'!$B$2:$J$1000,9,0)))</f>
        <v>Jyothi Pai</v>
      </c>
      <c r="S1653" s="11" t="str">
        <f>IF(ISERROR(VLOOKUP(C1653,'WI Vs ASM'!$B$2:$K$1000,10,0)),0,(VLOOKUP(C1653,'WI Vs ASM'!$B$2:$K$1000,10,0)))</f>
        <v>Dana D. Smith</v>
      </c>
      <c r="T1653" s="11" t="str">
        <f>IF(ISERROR(VLOOKUP(C1653,'WI Vs ASM'!$B$2:$L$1000,11,0)),0,(VLOOKUP(C1653,'WI Vs ASM'!$B$2:$L$1000,11,0)))</f>
        <v>Phillip Mclean</v>
      </c>
      <c r="U1653" s="11" t="e">
        <f t="shared" si="701"/>
        <v>#VALUE!</v>
      </c>
      <c r="V1653" s="11" t="str">
        <f t="shared" si="695"/>
        <v>Yes</v>
      </c>
      <c r="W1653" s="11" t="str">
        <f t="shared" si="696"/>
        <v>No</v>
      </c>
      <c r="X1653" s="11" t="str">
        <f t="shared" si="697"/>
        <v>No</v>
      </c>
      <c r="Y1653" s="11" t="str">
        <f t="shared" si="698"/>
        <v>No</v>
      </c>
      <c r="Z1653" s="11" t="str">
        <f t="shared" si="699"/>
        <v>No</v>
      </c>
      <c r="AA1653" s="11" t="str">
        <f t="shared" si="702"/>
        <v>No</v>
      </c>
      <c r="AB1653" s="11">
        <f>IF(ISERROR(VLOOKUP(U1653,'ITWR Dump'!$A$2:$Y$5000,24,0)),0,(VLOOKUP('ILC Report'!U1653,'ITWR Dump'!$A$2:$Y$5000,24,0)))</f>
        <v>0</v>
      </c>
      <c r="AC1653" s="11" t="str">
        <f t="shared" si="703"/>
        <v>No</v>
      </c>
      <c r="AD1653" s="11" t="str">
        <f t="shared" si="704"/>
        <v/>
      </c>
      <c r="AE1653" s="11">
        <f>IF(ISERROR(VLOOKUP(U1653,'ITWR Dump'!$A$2:$Y$5000,13,0)),0,(VLOOKUP(U1653,'ITWR Dump'!$A$2:$Y$5000,13,0)))</f>
        <v>0</v>
      </c>
      <c r="AF1653" s="11">
        <f>IF(ISERROR(VLOOKUP(U1653,'ITWR Dump'!$A$2:$Y$5000,11,0)),0,(VLOOKUP(U1653,'ITWR Dump'!$A$2:$Y$5000,11,0)))</f>
        <v>0</v>
      </c>
      <c r="AG1653" s="11">
        <f>IF(ISERROR(VLOOKUP(U1653,'ITWR Dump'!$A$2:$Y$5000,2,0)),0,(VLOOKUP(U1653,'ITWR Dump'!$A$2:$Y$5000,2,0)))</f>
        <v>0</v>
      </c>
      <c r="AH1653" s="11">
        <f>IF(ISERROR(VLOOKUP(U1653,'ITWR Dump'!$A$2:$Y$5000,14,0)),0,(VLOOKUP(U1653,'ITWR Dump'!$A$2:$Y$5000,14,0)))</f>
        <v>0</v>
      </c>
      <c r="AI1653" s="11" t="str">
        <f t="shared" si="705"/>
        <v>01-Maintenance Offshore</v>
      </c>
      <c r="AJ1653" s="11" t="str">
        <f t="shared" si="706"/>
        <v>Offshore</v>
      </c>
      <c r="AK1653" s="11" t="str">
        <f>IF(ISERROR(VLOOKUP(A1653,'Team Data'!$C$2:$U$213,17,0)),0,(VLOOKUP(A1653,'Team Data'!$C$2:$U$213,17,0)))</f>
        <v>PRISM</v>
      </c>
      <c r="AL1653" s="11" t="str">
        <f t="shared" si="707"/>
        <v>2017-04-24</v>
      </c>
      <c r="AM1653" s="11">
        <f>IF(ISERROR(VLOOKUP(U1653,'ITWR Dump'!$A$2:$Y$5000,16,0)),0,(VLOOKUP(U1653,'ITWR Dump'!$A$2:$Y$5000,16,0)))</f>
        <v>0</v>
      </c>
      <c r="AN1653" s="11">
        <f>IF(ISERROR(VLOOKUP(U1653,'ITWR Dump'!$A$2:$Y$5000,18,0)),0,(VLOOKUP(U1653,'ITWR Dump'!$A$2:$Y$5000,18,0)))</f>
        <v>0</v>
      </c>
      <c r="AO1653" s="11">
        <f>IF(ISERROR(VLOOKUP(U1653,'ITWR Dump'!$A$2:$Y$5000,25,0)),0,(VLOOKUP('ILC Report'!U1653,'ITWR Dump'!$A$2:$Y$5000,25,0)))</f>
        <v>0</v>
      </c>
      <c r="AP1653" s="11">
        <f t="shared" si="708"/>
        <v>1</v>
      </c>
      <c r="AQ1653" s="26">
        <f t="shared" si="709"/>
        <v>0</v>
      </c>
      <c r="AR1653" s="26">
        <f t="shared" si="710"/>
        <v>0</v>
      </c>
      <c r="AS1653" s="26">
        <f t="shared" si="711"/>
        <v>0</v>
      </c>
      <c r="AT1653" s="26">
        <f t="shared" si="712"/>
        <v>0</v>
      </c>
      <c r="AU1653" s="26">
        <f t="shared" si="713"/>
        <v>0</v>
      </c>
      <c r="AV1653" s="26">
        <f t="shared" si="714"/>
        <v>0</v>
      </c>
      <c r="AW1653" s="11" t="s">
        <v>653</v>
      </c>
      <c r="AX1653" s="11" t="str">
        <f>VLOOKUP(L1653,Group!$A$2:$B$1000,2,0)</f>
        <v>Maintenance</v>
      </c>
      <c r="AY1653" s="11">
        <f>IF(ISERROR(VLOOKUP(U1653,'ITWR Dump'!$A$2:$Y$5000,15,0)),0,(VLOOKUP('ILC Report'!U1653,'ITWR Dump'!$A$2:$Y$5000,15,0)))</f>
        <v>0</v>
      </c>
      <c r="AZ1653" s="11" t="str">
        <f t="shared" si="715"/>
        <v>Yes</v>
      </c>
      <c r="BA1653" s="11" t="str">
        <f t="shared" si="716"/>
        <v>BKI</v>
      </c>
      <c r="BB1653" s="11" t="str">
        <f t="shared" si="717"/>
        <v>MN</v>
      </c>
      <c r="BC1653" s="11" t="str">
        <f t="shared" si="718"/>
        <v>No</v>
      </c>
    </row>
    <row r="1654" spans="1:55" x14ac:dyDescent="0.3">
      <c r="A1654" s="11" t="s">
        <v>702</v>
      </c>
      <c r="B1654" s="11" t="s">
        <v>1895</v>
      </c>
      <c r="C1654" s="11" t="s">
        <v>566</v>
      </c>
      <c r="D1654" s="11" t="s">
        <v>2753</v>
      </c>
      <c r="E1654" s="38" t="s">
        <v>2902</v>
      </c>
      <c r="F1654" s="11">
        <v>6</v>
      </c>
      <c r="G1654" s="40" t="s">
        <v>218</v>
      </c>
      <c r="H1654" s="11" t="str">
        <f t="shared" si="700"/>
        <v>Regular</v>
      </c>
      <c r="I1654" s="11" t="str">
        <f t="shared" si="692"/>
        <v>INDIA</v>
      </c>
      <c r="J1654" s="11" t="str">
        <f>IF(ISERROR(VLOOKUP(C1654,'WI Vs ASM'!$B$2:$E$1000,4,0)),0,(VLOOKUP(C1654,'WI Vs ASM'!$B$2:$E$1000,4,0)))</f>
        <v>Offshore</v>
      </c>
      <c r="K1654" s="11" t="str">
        <f>IF(ISERROR(VLOOKUP(C1654,'WI Vs ASM'!$B$2:$F$1000,5,0)),0,(VLOOKUP(C1654,'WI Vs ASM'!$B$2:$F$1000,5,0)))</f>
        <v>01-Fixed Price</v>
      </c>
      <c r="L1654" s="11" t="str">
        <f>IF(ISERROR(VLOOKUP(C1654,'WI Vs ASM'!$B$2:$D$1000,3,0)),0,(VLOOKUP(C1654,'WI Vs ASM'!$B$2:$D$1000,3,0)))</f>
        <v>01-Maintenance Offshore</v>
      </c>
      <c r="M1654" s="11" t="str">
        <f>IF(ISERROR(VLOOKUP(C1654,'WI Vs ASM'!$B$2:$I$1000,8,0)),0,(VLOOKUP(C1654,'WI Vs ASM'!$B$2:$I$1000,8,0)))</f>
        <v>Rahul Soman</v>
      </c>
      <c r="N1654" s="11" t="str">
        <f>IF(ISERROR(VLOOKUP(C1654,'WI Vs ASM'!$B$2:$G$1000,6,0)),0,(VLOOKUP(C1654,'WI Vs ASM'!$B$2:$G$1000,6,0)))</f>
        <v>Claims</v>
      </c>
      <c r="O1654" s="11" t="str">
        <f>IF(ISERROR(VLOOKUP(C1654,'WI Vs ASM'!$B$2:$H$1000,7,0)),0,(VLOOKUP(C1654,'WI Vs ASM'!$B$2:$H$1000,7,0)))</f>
        <v>Claims</v>
      </c>
      <c r="P1654" s="11" t="str">
        <f t="shared" si="693"/>
        <v>May-17</v>
      </c>
      <c r="Q1654" s="11" t="str">
        <f t="shared" si="694"/>
        <v>Q2</v>
      </c>
      <c r="R1654" s="11" t="str">
        <f>IF(ISERROR(VLOOKUP(C1654,'WI Vs ASM'!$B$2:$J$1000,9,0)),0,(VLOOKUP(C1654,'WI Vs ASM'!$B$2:$J$1000,9,0)))</f>
        <v>Jyothi Pai</v>
      </c>
      <c r="S1654" s="11" t="str">
        <f>IF(ISERROR(VLOOKUP(C1654,'WI Vs ASM'!$B$2:$K$1000,10,0)),0,(VLOOKUP(C1654,'WI Vs ASM'!$B$2:$K$1000,10,0)))</f>
        <v>Dana D. Smith</v>
      </c>
      <c r="T1654" s="11" t="str">
        <f>IF(ISERROR(VLOOKUP(C1654,'WI Vs ASM'!$B$2:$L$1000,11,0)),0,(VLOOKUP(C1654,'WI Vs ASM'!$B$2:$L$1000,11,0)))</f>
        <v>Phillip Mclean</v>
      </c>
      <c r="U1654" s="11" t="str">
        <f t="shared" si="701"/>
        <v>WR736001</v>
      </c>
      <c r="V1654" s="11" t="str">
        <f t="shared" si="695"/>
        <v>No</v>
      </c>
      <c r="W1654" s="11" t="str">
        <f t="shared" si="696"/>
        <v>Yes</v>
      </c>
      <c r="X1654" s="11" t="str">
        <f t="shared" si="697"/>
        <v>No</v>
      </c>
      <c r="Y1654" s="11" t="str">
        <f t="shared" si="698"/>
        <v>No</v>
      </c>
      <c r="Z1654" s="11" t="str">
        <f t="shared" si="699"/>
        <v>No</v>
      </c>
      <c r="AA1654" s="11" t="str">
        <f t="shared" si="702"/>
        <v>No</v>
      </c>
      <c r="AB1654" s="11">
        <f>IF(ISERROR(VLOOKUP(U1654,'ITWR Dump'!$A$2:$Y$5000,24,0)),0,(VLOOKUP('ILC Report'!U1654,'ITWR Dump'!$A$2:$Y$5000,24,0)))</f>
        <v>0</v>
      </c>
      <c r="AC1654" s="11" t="str">
        <f t="shared" si="703"/>
        <v>No</v>
      </c>
      <c r="AD1654" s="11" t="str">
        <f t="shared" si="704"/>
        <v/>
      </c>
      <c r="AE1654" s="11">
        <f>IF(ISERROR(VLOOKUP(U1654,'ITWR Dump'!$A$2:$Y$5000,13,0)),0,(VLOOKUP(U1654,'ITWR Dump'!$A$2:$Y$5000,13,0)))</f>
        <v>0</v>
      </c>
      <c r="AF1654" s="11">
        <f>IF(ISERROR(VLOOKUP(U1654,'ITWR Dump'!$A$2:$Y$5000,11,0)),0,(VLOOKUP(U1654,'ITWR Dump'!$A$2:$Y$5000,11,0)))</f>
        <v>0</v>
      </c>
      <c r="AG1654" s="11">
        <f>IF(ISERROR(VLOOKUP(U1654,'ITWR Dump'!$A$2:$Y$5000,2,0)),0,(VLOOKUP(U1654,'ITWR Dump'!$A$2:$Y$5000,2,0)))</f>
        <v>0</v>
      </c>
      <c r="AH1654" s="11">
        <f>IF(ISERROR(VLOOKUP(U1654,'ITWR Dump'!$A$2:$Y$5000,14,0)),0,(VLOOKUP(U1654,'ITWR Dump'!$A$2:$Y$5000,14,0)))</f>
        <v>0</v>
      </c>
      <c r="AI1654" s="11" t="str">
        <f t="shared" si="705"/>
        <v>01-Maintenance Offshore</v>
      </c>
      <c r="AJ1654" s="11" t="str">
        <f t="shared" si="706"/>
        <v>Offshore</v>
      </c>
      <c r="AK1654" s="11" t="str">
        <f>IF(ISERROR(VLOOKUP(A1654,'Team Data'!$C$2:$U$213,17,0)),0,(VLOOKUP(A1654,'Team Data'!$C$2:$U$213,17,0)))</f>
        <v>PRISM</v>
      </c>
      <c r="AL1654" s="11" t="str">
        <f t="shared" si="707"/>
        <v>2017-04-24</v>
      </c>
      <c r="AM1654" s="11">
        <f>IF(ISERROR(VLOOKUP(U1654,'ITWR Dump'!$A$2:$Y$5000,16,0)),0,(VLOOKUP(U1654,'ITWR Dump'!$A$2:$Y$5000,16,0)))</f>
        <v>0</v>
      </c>
      <c r="AN1654" s="11">
        <f>IF(ISERROR(VLOOKUP(U1654,'ITWR Dump'!$A$2:$Y$5000,18,0)),0,(VLOOKUP(U1654,'ITWR Dump'!$A$2:$Y$5000,18,0)))</f>
        <v>0</v>
      </c>
      <c r="AO1654" s="11">
        <f>IF(ISERROR(VLOOKUP(U1654,'ITWR Dump'!$A$2:$Y$5000,25,0)),0,(VLOOKUP('ILC Report'!U1654,'ITWR Dump'!$A$2:$Y$5000,25,0)))</f>
        <v>0</v>
      </c>
      <c r="AP1654" s="11">
        <f t="shared" si="708"/>
        <v>0</v>
      </c>
      <c r="AQ1654" s="26">
        <f t="shared" si="709"/>
        <v>0</v>
      </c>
      <c r="AR1654" s="26">
        <f t="shared" si="710"/>
        <v>0</v>
      </c>
      <c r="AS1654" s="26">
        <f t="shared" si="711"/>
        <v>0</v>
      </c>
      <c r="AT1654" s="26">
        <f t="shared" si="712"/>
        <v>0</v>
      </c>
      <c r="AU1654" s="26">
        <f t="shared" si="713"/>
        <v>0</v>
      </c>
      <c r="AV1654" s="26">
        <f t="shared" si="714"/>
        <v>0</v>
      </c>
      <c r="AW1654" s="11" t="s">
        <v>653</v>
      </c>
      <c r="AX1654" s="11" t="str">
        <f>VLOOKUP(L1654,Group!$A$2:$B$1000,2,0)</f>
        <v>Maintenance</v>
      </c>
      <c r="AY1654" s="11">
        <f>IF(ISERROR(VLOOKUP(U1654,'ITWR Dump'!$A$2:$Y$5000,15,0)),0,(VLOOKUP('ILC Report'!U1654,'ITWR Dump'!$A$2:$Y$5000,15,0)))</f>
        <v>0</v>
      </c>
      <c r="AZ1654" s="11" t="str">
        <f t="shared" si="715"/>
        <v>Yes</v>
      </c>
      <c r="BA1654" s="11" t="str">
        <f t="shared" si="716"/>
        <v>BKI</v>
      </c>
      <c r="BB1654" s="11" t="str">
        <f t="shared" si="717"/>
        <v>MN</v>
      </c>
      <c r="BC1654" s="11" t="str">
        <f t="shared" si="718"/>
        <v>No</v>
      </c>
    </row>
    <row r="1655" spans="1:55" x14ac:dyDescent="0.3">
      <c r="A1655" s="11" t="s">
        <v>702</v>
      </c>
      <c r="B1655" s="11" t="s">
        <v>1895</v>
      </c>
      <c r="C1655" s="11" t="s">
        <v>566</v>
      </c>
      <c r="D1655" s="11" t="s">
        <v>2754</v>
      </c>
      <c r="E1655" s="38" t="s">
        <v>2904</v>
      </c>
      <c r="F1655" s="11">
        <v>2</v>
      </c>
      <c r="G1655" s="40" t="s">
        <v>218</v>
      </c>
      <c r="H1655" s="11" t="str">
        <f t="shared" si="700"/>
        <v>Regular</v>
      </c>
      <c r="I1655" s="11" t="str">
        <f t="shared" si="692"/>
        <v>INDIA</v>
      </c>
      <c r="J1655" s="11" t="str">
        <f>IF(ISERROR(VLOOKUP(C1655,'WI Vs ASM'!$B$2:$E$1000,4,0)),0,(VLOOKUP(C1655,'WI Vs ASM'!$B$2:$E$1000,4,0)))</f>
        <v>Offshore</v>
      </c>
      <c r="K1655" s="11" t="str">
        <f>IF(ISERROR(VLOOKUP(C1655,'WI Vs ASM'!$B$2:$F$1000,5,0)),0,(VLOOKUP(C1655,'WI Vs ASM'!$B$2:$F$1000,5,0)))</f>
        <v>01-Fixed Price</v>
      </c>
      <c r="L1655" s="11" t="str">
        <f>IF(ISERROR(VLOOKUP(C1655,'WI Vs ASM'!$B$2:$D$1000,3,0)),0,(VLOOKUP(C1655,'WI Vs ASM'!$B$2:$D$1000,3,0)))</f>
        <v>01-Maintenance Offshore</v>
      </c>
      <c r="M1655" s="11" t="str">
        <f>IF(ISERROR(VLOOKUP(C1655,'WI Vs ASM'!$B$2:$I$1000,8,0)),0,(VLOOKUP(C1655,'WI Vs ASM'!$B$2:$I$1000,8,0)))</f>
        <v>Rahul Soman</v>
      </c>
      <c r="N1655" s="11" t="str">
        <f>IF(ISERROR(VLOOKUP(C1655,'WI Vs ASM'!$B$2:$G$1000,6,0)),0,(VLOOKUP(C1655,'WI Vs ASM'!$B$2:$G$1000,6,0)))</f>
        <v>Claims</v>
      </c>
      <c r="O1655" s="11" t="str">
        <f>IF(ISERROR(VLOOKUP(C1655,'WI Vs ASM'!$B$2:$H$1000,7,0)),0,(VLOOKUP(C1655,'WI Vs ASM'!$B$2:$H$1000,7,0)))</f>
        <v>Claims</v>
      </c>
      <c r="P1655" s="11" t="str">
        <f t="shared" si="693"/>
        <v>May-17</v>
      </c>
      <c r="Q1655" s="11" t="str">
        <f t="shared" si="694"/>
        <v>Q2</v>
      </c>
      <c r="R1655" s="11" t="str">
        <f>IF(ISERROR(VLOOKUP(C1655,'WI Vs ASM'!$B$2:$J$1000,9,0)),0,(VLOOKUP(C1655,'WI Vs ASM'!$B$2:$J$1000,9,0)))</f>
        <v>Jyothi Pai</v>
      </c>
      <c r="S1655" s="11" t="str">
        <f>IF(ISERROR(VLOOKUP(C1655,'WI Vs ASM'!$B$2:$K$1000,10,0)),0,(VLOOKUP(C1655,'WI Vs ASM'!$B$2:$K$1000,10,0)))</f>
        <v>Dana D. Smith</v>
      </c>
      <c r="T1655" s="11" t="str">
        <f>IF(ISERROR(VLOOKUP(C1655,'WI Vs ASM'!$B$2:$L$1000,11,0)),0,(VLOOKUP(C1655,'WI Vs ASM'!$B$2:$L$1000,11,0)))</f>
        <v>Phillip Mclean</v>
      </c>
      <c r="U1655" s="11" t="e">
        <f t="shared" si="701"/>
        <v>#VALUE!</v>
      </c>
      <c r="V1655" s="11" t="str">
        <f t="shared" si="695"/>
        <v>No</v>
      </c>
      <c r="W1655" s="11" t="str">
        <f t="shared" si="696"/>
        <v>Yes</v>
      </c>
      <c r="X1655" s="11" t="str">
        <f t="shared" si="697"/>
        <v>No</v>
      </c>
      <c r="Y1655" s="11" t="str">
        <f t="shared" si="698"/>
        <v>No</v>
      </c>
      <c r="Z1655" s="11" t="str">
        <f t="shared" si="699"/>
        <v>No</v>
      </c>
      <c r="AA1655" s="11" t="str">
        <f t="shared" si="702"/>
        <v>No</v>
      </c>
      <c r="AB1655" s="11">
        <f>IF(ISERROR(VLOOKUP(U1655,'ITWR Dump'!$A$2:$Y$5000,24,0)),0,(VLOOKUP('ILC Report'!U1655,'ITWR Dump'!$A$2:$Y$5000,24,0)))</f>
        <v>0</v>
      </c>
      <c r="AC1655" s="11" t="str">
        <f t="shared" si="703"/>
        <v>No</v>
      </c>
      <c r="AD1655" s="11" t="str">
        <f t="shared" si="704"/>
        <v/>
      </c>
      <c r="AE1655" s="11">
        <f>IF(ISERROR(VLOOKUP(U1655,'ITWR Dump'!$A$2:$Y$5000,13,0)),0,(VLOOKUP(U1655,'ITWR Dump'!$A$2:$Y$5000,13,0)))</f>
        <v>0</v>
      </c>
      <c r="AF1655" s="11">
        <f>IF(ISERROR(VLOOKUP(U1655,'ITWR Dump'!$A$2:$Y$5000,11,0)),0,(VLOOKUP(U1655,'ITWR Dump'!$A$2:$Y$5000,11,0)))</f>
        <v>0</v>
      </c>
      <c r="AG1655" s="11">
        <f>IF(ISERROR(VLOOKUP(U1655,'ITWR Dump'!$A$2:$Y$5000,2,0)),0,(VLOOKUP(U1655,'ITWR Dump'!$A$2:$Y$5000,2,0)))</f>
        <v>0</v>
      </c>
      <c r="AH1655" s="11">
        <f>IF(ISERROR(VLOOKUP(U1655,'ITWR Dump'!$A$2:$Y$5000,14,0)),0,(VLOOKUP(U1655,'ITWR Dump'!$A$2:$Y$5000,14,0)))</f>
        <v>0</v>
      </c>
      <c r="AI1655" s="11" t="str">
        <f t="shared" si="705"/>
        <v>01-Maintenance Offshore</v>
      </c>
      <c r="AJ1655" s="11" t="str">
        <f t="shared" si="706"/>
        <v>Offshore</v>
      </c>
      <c r="AK1655" s="11" t="str">
        <f>IF(ISERROR(VLOOKUP(A1655,'Team Data'!$C$2:$U$213,17,0)),0,(VLOOKUP(A1655,'Team Data'!$C$2:$U$213,17,0)))</f>
        <v>PRISM</v>
      </c>
      <c r="AL1655" s="11" t="str">
        <f t="shared" si="707"/>
        <v>2017-04-24</v>
      </c>
      <c r="AM1655" s="11">
        <f>IF(ISERROR(VLOOKUP(U1655,'ITWR Dump'!$A$2:$Y$5000,16,0)),0,(VLOOKUP(U1655,'ITWR Dump'!$A$2:$Y$5000,16,0)))</f>
        <v>0</v>
      </c>
      <c r="AN1655" s="11">
        <f>IF(ISERROR(VLOOKUP(U1655,'ITWR Dump'!$A$2:$Y$5000,18,0)),0,(VLOOKUP(U1655,'ITWR Dump'!$A$2:$Y$5000,18,0)))</f>
        <v>0</v>
      </c>
      <c r="AO1655" s="11">
        <f>IF(ISERROR(VLOOKUP(U1655,'ITWR Dump'!$A$2:$Y$5000,25,0)),0,(VLOOKUP('ILC Report'!U1655,'ITWR Dump'!$A$2:$Y$5000,25,0)))</f>
        <v>0</v>
      </c>
      <c r="AP1655" s="11">
        <f t="shared" si="708"/>
        <v>0</v>
      </c>
      <c r="AQ1655" s="26">
        <f t="shared" si="709"/>
        <v>0</v>
      </c>
      <c r="AR1655" s="26">
        <f t="shared" si="710"/>
        <v>0</v>
      </c>
      <c r="AS1655" s="26">
        <f t="shared" si="711"/>
        <v>0</v>
      </c>
      <c r="AT1655" s="26">
        <f t="shared" si="712"/>
        <v>0</v>
      </c>
      <c r="AU1655" s="26">
        <f t="shared" si="713"/>
        <v>0</v>
      </c>
      <c r="AV1655" s="26">
        <f t="shared" si="714"/>
        <v>0</v>
      </c>
      <c r="AW1655" s="11" t="s">
        <v>653</v>
      </c>
      <c r="AX1655" s="11" t="str">
        <f>VLOOKUP(L1655,Group!$A$2:$B$1000,2,0)</f>
        <v>Maintenance</v>
      </c>
      <c r="AY1655" s="11">
        <f>IF(ISERROR(VLOOKUP(U1655,'ITWR Dump'!$A$2:$Y$5000,15,0)),0,(VLOOKUP('ILC Report'!U1655,'ITWR Dump'!$A$2:$Y$5000,15,0)))</f>
        <v>0</v>
      </c>
      <c r="AZ1655" s="11" t="str">
        <f t="shared" si="715"/>
        <v>No</v>
      </c>
      <c r="BA1655" s="11" t="str">
        <f t="shared" si="716"/>
        <v>BKI</v>
      </c>
      <c r="BB1655" s="11" t="str">
        <f t="shared" si="717"/>
        <v>MN</v>
      </c>
      <c r="BC1655" s="11" t="str">
        <f t="shared" si="718"/>
        <v>No</v>
      </c>
    </row>
    <row r="1656" spans="1:55" x14ac:dyDescent="0.3">
      <c r="A1656" s="11" t="s">
        <v>702</v>
      </c>
      <c r="B1656" s="11" t="s">
        <v>1895</v>
      </c>
      <c r="C1656" s="11" t="s">
        <v>566</v>
      </c>
      <c r="D1656" s="11" t="s">
        <v>2755</v>
      </c>
      <c r="E1656" s="38" t="s">
        <v>2904</v>
      </c>
      <c r="F1656" s="11">
        <v>8</v>
      </c>
      <c r="G1656" s="40" t="s">
        <v>218</v>
      </c>
      <c r="H1656" s="11" t="str">
        <f t="shared" si="700"/>
        <v>Regular</v>
      </c>
      <c r="I1656" s="11" t="str">
        <f t="shared" si="692"/>
        <v>INDIA</v>
      </c>
      <c r="J1656" s="11" t="str">
        <f>IF(ISERROR(VLOOKUP(C1656,'WI Vs ASM'!$B$2:$E$1000,4,0)),0,(VLOOKUP(C1656,'WI Vs ASM'!$B$2:$E$1000,4,0)))</f>
        <v>Offshore</v>
      </c>
      <c r="K1656" s="11" t="str">
        <f>IF(ISERROR(VLOOKUP(C1656,'WI Vs ASM'!$B$2:$F$1000,5,0)),0,(VLOOKUP(C1656,'WI Vs ASM'!$B$2:$F$1000,5,0)))</f>
        <v>01-Fixed Price</v>
      </c>
      <c r="L1656" s="11" t="str">
        <f>IF(ISERROR(VLOOKUP(C1656,'WI Vs ASM'!$B$2:$D$1000,3,0)),0,(VLOOKUP(C1656,'WI Vs ASM'!$B$2:$D$1000,3,0)))</f>
        <v>01-Maintenance Offshore</v>
      </c>
      <c r="M1656" s="11" t="str">
        <f>IF(ISERROR(VLOOKUP(C1656,'WI Vs ASM'!$B$2:$I$1000,8,0)),0,(VLOOKUP(C1656,'WI Vs ASM'!$B$2:$I$1000,8,0)))</f>
        <v>Rahul Soman</v>
      </c>
      <c r="N1656" s="11" t="str">
        <f>IF(ISERROR(VLOOKUP(C1656,'WI Vs ASM'!$B$2:$G$1000,6,0)),0,(VLOOKUP(C1656,'WI Vs ASM'!$B$2:$G$1000,6,0)))</f>
        <v>Claims</v>
      </c>
      <c r="O1656" s="11" t="str">
        <f>IF(ISERROR(VLOOKUP(C1656,'WI Vs ASM'!$B$2:$H$1000,7,0)),0,(VLOOKUP(C1656,'WI Vs ASM'!$B$2:$H$1000,7,0)))</f>
        <v>Claims</v>
      </c>
      <c r="P1656" s="11" t="str">
        <f t="shared" si="693"/>
        <v>May-17</v>
      </c>
      <c r="Q1656" s="11" t="str">
        <f t="shared" si="694"/>
        <v>Q2</v>
      </c>
      <c r="R1656" s="11" t="str">
        <f>IF(ISERROR(VLOOKUP(C1656,'WI Vs ASM'!$B$2:$J$1000,9,0)),0,(VLOOKUP(C1656,'WI Vs ASM'!$B$2:$J$1000,9,0)))</f>
        <v>Jyothi Pai</v>
      </c>
      <c r="S1656" s="11" t="str">
        <f>IF(ISERROR(VLOOKUP(C1656,'WI Vs ASM'!$B$2:$K$1000,10,0)),0,(VLOOKUP(C1656,'WI Vs ASM'!$B$2:$K$1000,10,0)))</f>
        <v>Dana D. Smith</v>
      </c>
      <c r="T1656" s="11" t="str">
        <f>IF(ISERROR(VLOOKUP(C1656,'WI Vs ASM'!$B$2:$L$1000,11,0)),0,(VLOOKUP(C1656,'WI Vs ASM'!$B$2:$L$1000,11,0)))</f>
        <v>Phillip Mclean</v>
      </c>
      <c r="U1656" s="11" t="e">
        <f t="shared" si="701"/>
        <v>#VALUE!</v>
      </c>
      <c r="V1656" s="11" t="str">
        <f t="shared" si="695"/>
        <v>No</v>
      </c>
      <c r="W1656" s="11" t="str">
        <f t="shared" si="696"/>
        <v>Yes</v>
      </c>
      <c r="X1656" s="11" t="str">
        <f t="shared" si="697"/>
        <v>No</v>
      </c>
      <c r="Y1656" s="11" t="str">
        <f t="shared" si="698"/>
        <v>No</v>
      </c>
      <c r="Z1656" s="11" t="str">
        <f t="shared" si="699"/>
        <v>No</v>
      </c>
      <c r="AA1656" s="11" t="str">
        <f t="shared" si="702"/>
        <v>No</v>
      </c>
      <c r="AB1656" s="11">
        <f>IF(ISERROR(VLOOKUP(U1656,'ITWR Dump'!$A$2:$Y$5000,24,0)),0,(VLOOKUP('ILC Report'!U1656,'ITWR Dump'!$A$2:$Y$5000,24,0)))</f>
        <v>0</v>
      </c>
      <c r="AC1656" s="11" t="str">
        <f t="shared" si="703"/>
        <v>No</v>
      </c>
      <c r="AD1656" s="11" t="str">
        <f t="shared" si="704"/>
        <v/>
      </c>
      <c r="AE1656" s="11">
        <f>IF(ISERROR(VLOOKUP(U1656,'ITWR Dump'!$A$2:$Y$5000,13,0)),0,(VLOOKUP(U1656,'ITWR Dump'!$A$2:$Y$5000,13,0)))</f>
        <v>0</v>
      </c>
      <c r="AF1656" s="11">
        <f>IF(ISERROR(VLOOKUP(U1656,'ITWR Dump'!$A$2:$Y$5000,11,0)),0,(VLOOKUP(U1656,'ITWR Dump'!$A$2:$Y$5000,11,0)))</f>
        <v>0</v>
      </c>
      <c r="AG1656" s="11">
        <f>IF(ISERROR(VLOOKUP(U1656,'ITWR Dump'!$A$2:$Y$5000,2,0)),0,(VLOOKUP(U1656,'ITWR Dump'!$A$2:$Y$5000,2,0)))</f>
        <v>0</v>
      </c>
      <c r="AH1656" s="11">
        <f>IF(ISERROR(VLOOKUP(U1656,'ITWR Dump'!$A$2:$Y$5000,14,0)),0,(VLOOKUP(U1656,'ITWR Dump'!$A$2:$Y$5000,14,0)))</f>
        <v>0</v>
      </c>
      <c r="AI1656" s="11" t="str">
        <f t="shared" si="705"/>
        <v>01-Maintenance Offshore</v>
      </c>
      <c r="AJ1656" s="11" t="str">
        <f t="shared" si="706"/>
        <v>Offshore</v>
      </c>
      <c r="AK1656" s="11" t="str">
        <f>IF(ISERROR(VLOOKUP(A1656,'Team Data'!$C$2:$U$213,17,0)),0,(VLOOKUP(A1656,'Team Data'!$C$2:$U$213,17,0)))</f>
        <v>PRISM</v>
      </c>
      <c r="AL1656" s="11" t="str">
        <f t="shared" si="707"/>
        <v>2017-04-24</v>
      </c>
      <c r="AM1656" s="11">
        <f>IF(ISERROR(VLOOKUP(U1656,'ITWR Dump'!$A$2:$Y$5000,16,0)),0,(VLOOKUP(U1656,'ITWR Dump'!$A$2:$Y$5000,16,0)))</f>
        <v>0</v>
      </c>
      <c r="AN1656" s="11">
        <f>IF(ISERROR(VLOOKUP(U1656,'ITWR Dump'!$A$2:$Y$5000,18,0)),0,(VLOOKUP(U1656,'ITWR Dump'!$A$2:$Y$5000,18,0)))</f>
        <v>0</v>
      </c>
      <c r="AO1656" s="11">
        <f>IF(ISERROR(VLOOKUP(U1656,'ITWR Dump'!$A$2:$Y$5000,25,0)),0,(VLOOKUP('ILC Report'!U1656,'ITWR Dump'!$A$2:$Y$5000,25,0)))</f>
        <v>0</v>
      </c>
      <c r="AP1656" s="11">
        <f t="shared" si="708"/>
        <v>0</v>
      </c>
      <c r="AQ1656" s="26">
        <f t="shared" si="709"/>
        <v>0</v>
      </c>
      <c r="AR1656" s="26">
        <f t="shared" si="710"/>
        <v>0</v>
      </c>
      <c r="AS1656" s="26">
        <f t="shared" si="711"/>
        <v>0</v>
      </c>
      <c r="AT1656" s="26">
        <f t="shared" si="712"/>
        <v>0</v>
      </c>
      <c r="AU1656" s="26">
        <f t="shared" si="713"/>
        <v>0</v>
      </c>
      <c r="AV1656" s="26">
        <f t="shared" si="714"/>
        <v>0</v>
      </c>
      <c r="AW1656" s="11" t="s">
        <v>653</v>
      </c>
      <c r="AX1656" s="11" t="str">
        <f>VLOOKUP(L1656,Group!$A$2:$B$1000,2,0)</f>
        <v>Maintenance</v>
      </c>
      <c r="AY1656" s="11">
        <f>IF(ISERROR(VLOOKUP(U1656,'ITWR Dump'!$A$2:$Y$5000,15,0)),0,(VLOOKUP('ILC Report'!U1656,'ITWR Dump'!$A$2:$Y$5000,15,0)))</f>
        <v>0</v>
      </c>
      <c r="AZ1656" s="11" t="str">
        <f t="shared" si="715"/>
        <v>No</v>
      </c>
      <c r="BA1656" s="11" t="str">
        <f t="shared" si="716"/>
        <v>BKI</v>
      </c>
      <c r="BB1656" s="11" t="str">
        <f t="shared" si="717"/>
        <v>MN</v>
      </c>
      <c r="BC1656" s="11" t="str">
        <f t="shared" si="718"/>
        <v>No</v>
      </c>
    </row>
    <row r="1657" spans="1:55" x14ac:dyDescent="0.3">
      <c r="A1657" s="11" t="s">
        <v>702</v>
      </c>
      <c r="B1657" s="11" t="s">
        <v>1895</v>
      </c>
      <c r="C1657" s="11" t="s">
        <v>566</v>
      </c>
      <c r="D1657" s="11" t="s">
        <v>2756</v>
      </c>
      <c r="E1657" s="38" t="s">
        <v>2904</v>
      </c>
      <c r="F1657" s="11">
        <v>4</v>
      </c>
      <c r="G1657" s="40" t="s">
        <v>218</v>
      </c>
      <c r="H1657" s="11" t="str">
        <f t="shared" si="700"/>
        <v>Regular</v>
      </c>
      <c r="I1657" s="11" t="str">
        <f t="shared" si="692"/>
        <v>INDIA</v>
      </c>
      <c r="J1657" s="11" t="str">
        <f>IF(ISERROR(VLOOKUP(C1657,'WI Vs ASM'!$B$2:$E$1000,4,0)),0,(VLOOKUP(C1657,'WI Vs ASM'!$B$2:$E$1000,4,0)))</f>
        <v>Offshore</v>
      </c>
      <c r="K1657" s="11" t="str">
        <f>IF(ISERROR(VLOOKUP(C1657,'WI Vs ASM'!$B$2:$F$1000,5,0)),0,(VLOOKUP(C1657,'WI Vs ASM'!$B$2:$F$1000,5,0)))</f>
        <v>01-Fixed Price</v>
      </c>
      <c r="L1657" s="11" t="str">
        <f>IF(ISERROR(VLOOKUP(C1657,'WI Vs ASM'!$B$2:$D$1000,3,0)),0,(VLOOKUP(C1657,'WI Vs ASM'!$B$2:$D$1000,3,0)))</f>
        <v>01-Maintenance Offshore</v>
      </c>
      <c r="M1657" s="11" t="str">
        <f>IF(ISERROR(VLOOKUP(C1657,'WI Vs ASM'!$B$2:$I$1000,8,0)),0,(VLOOKUP(C1657,'WI Vs ASM'!$B$2:$I$1000,8,0)))</f>
        <v>Rahul Soman</v>
      </c>
      <c r="N1657" s="11" t="str">
        <f>IF(ISERROR(VLOOKUP(C1657,'WI Vs ASM'!$B$2:$G$1000,6,0)),0,(VLOOKUP(C1657,'WI Vs ASM'!$B$2:$G$1000,6,0)))</f>
        <v>Claims</v>
      </c>
      <c r="O1657" s="11" t="str">
        <f>IF(ISERROR(VLOOKUP(C1657,'WI Vs ASM'!$B$2:$H$1000,7,0)),0,(VLOOKUP(C1657,'WI Vs ASM'!$B$2:$H$1000,7,0)))</f>
        <v>Claims</v>
      </c>
      <c r="P1657" s="11" t="str">
        <f t="shared" si="693"/>
        <v>May-17</v>
      </c>
      <c r="Q1657" s="11" t="str">
        <f t="shared" si="694"/>
        <v>Q2</v>
      </c>
      <c r="R1657" s="11" t="str">
        <f>IF(ISERROR(VLOOKUP(C1657,'WI Vs ASM'!$B$2:$J$1000,9,0)),0,(VLOOKUP(C1657,'WI Vs ASM'!$B$2:$J$1000,9,0)))</f>
        <v>Jyothi Pai</v>
      </c>
      <c r="S1657" s="11" t="str">
        <f>IF(ISERROR(VLOOKUP(C1657,'WI Vs ASM'!$B$2:$K$1000,10,0)),0,(VLOOKUP(C1657,'WI Vs ASM'!$B$2:$K$1000,10,0)))</f>
        <v>Dana D. Smith</v>
      </c>
      <c r="T1657" s="11" t="str">
        <f>IF(ISERROR(VLOOKUP(C1657,'WI Vs ASM'!$B$2:$L$1000,11,0)),0,(VLOOKUP(C1657,'WI Vs ASM'!$B$2:$L$1000,11,0)))</f>
        <v>Phillip Mclean</v>
      </c>
      <c r="U1657" s="11" t="e">
        <f t="shared" si="701"/>
        <v>#VALUE!</v>
      </c>
      <c r="V1657" s="11" t="str">
        <f t="shared" si="695"/>
        <v>No</v>
      </c>
      <c r="W1657" s="11" t="str">
        <f t="shared" si="696"/>
        <v>Yes</v>
      </c>
      <c r="X1657" s="11" t="str">
        <f t="shared" si="697"/>
        <v>No</v>
      </c>
      <c r="Y1657" s="11" t="str">
        <f t="shared" si="698"/>
        <v>No</v>
      </c>
      <c r="Z1657" s="11" t="str">
        <f t="shared" si="699"/>
        <v>No</v>
      </c>
      <c r="AA1657" s="11" t="str">
        <f t="shared" si="702"/>
        <v>No</v>
      </c>
      <c r="AB1657" s="11">
        <f>IF(ISERROR(VLOOKUP(U1657,'ITWR Dump'!$A$2:$Y$5000,24,0)),0,(VLOOKUP('ILC Report'!U1657,'ITWR Dump'!$A$2:$Y$5000,24,0)))</f>
        <v>0</v>
      </c>
      <c r="AC1657" s="11" t="str">
        <f t="shared" si="703"/>
        <v>No</v>
      </c>
      <c r="AD1657" s="11" t="str">
        <f t="shared" si="704"/>
        <v/>
      </c>
      <c r="AE1657" s="11">
        <f>IF(ISERROR(VLOOKUP(U1657,'ITWR Dump'!$A$2:$Y$5000,13,0)),0,(VLOOKUP(U1657,'ITWR Dump'!$A$2:$Y$5000,13,0)))</f>
        <v>0</v>
      </c>
      <c r="AF1657" s="11">
        <f>IF(ISERROR(VLOOKUP(U1657,'ITWR Dump'!$A$2:$Y$5000,11,0)),0,(VLOOKUP(U1657,'ITWR Dump'!$A$2:$Y$5000,11,0)))</f>
        <v>0</v>
      </c>
      <c r="AG1657" s="11">
        <f>IF(ISERROR(VLOOKUP(U1657,'ITWR Dump'!$A$2:$Y$5000,2,0)),0,(VLOOKUP(U1657,'ITWR Dump'!$A$2:$Y$5000,2,0)))</f>
        <v>0</v>
      </c>
      <c r="AH1657" s="11">
        <f>IF(ISERROR(VLOOKUP(U1657,'ITWR Dump'!$A$2:$Y$5000,14,0)),0,(VLOOKUP(U1657,'ITWR Dump'!$A$2:$Y$5000,14,0)))</f>
        <v>0</v>
      </c>
      <c r="AI1657" s="11" t="str">
        <f t="shared" si="705"/>
        <v>01-Maintenance Offshore</v>
      </c>
      <c r="AJ1657" s="11" t="str">
        <f t="shared" si="706"/>
        <v>Offshore</v>
      </c>
      <c r="AK1657" s="11" t="str">
        <f>IF(ISERROR(VLOOKUP(A1657,'Team Data'!$C$2:$U$213,17,0)),0,(VLOOKUP(A1657,'Team Data'!$C$2:$U$213,17,0)))</f>
        <v>PRISM</v>
      </c>
      <c r="AL1657" s="11" t="str">
        <f t="shared" si="707"/>
        <v>2017-04-24</v>
      </c>
      <c r="AM1657" s="11">
        <f>IF(ISERROR(VLOOKUP(U1657,'ITWR Dump'!$A$2:$Y$5000,16,0)),0,(VLOOKUP(U1657,'ITWR Dump'!$A$2:$Y$5000,16,0)))</f>
        <v>0</v>
      </c>
      <c r="AN1657" s="11">
        <f>IF(ISERROR(VLOOKUP(U1657,'ITWR Dump'!$A$2:$Y$5000,18,0)),0,(VLOOKUP(U1657,'ITWR Dump'!$A$2:$Y$5000,18,0)))</f>
        <v>0</v>
      </c>
      <c r="AO1657" s="11">
        <f>IF(ISERROR(VLOOKUP(U1657,'ITWR Dump'!$A$2:$Y$5000,25,0)),0,(VLOOKUP('ILC Report'!U1657,'ITWR Dump'!$A$2:$Y$5000,25,0)))</f>
        <v>0</v>
      </c>
      <c r="AP1657" s="11">
        <f t="shared" si="708"/>
        <v>0</v>
      </c>
      <c r="AQ1657" s="26">
        <f t="shared" si="709"/>
        <v>0</v>
      </c>
      <c r="AR1657" s="26">
        <f t="shared" si="710"/>
        <v>0</v>
      </c>
      <c r="AS1657" s="26">
        <f t="shared" si="711"/>
        <v>0</v>
      </c>
      <c r="AT1657" s="26">
        <f t="shared" si="712"/>
        <v>0</v>
      </c>
      <c r="AU1657" s="26">
        <f t="shared" si="713"/>
        <v>0</v>
      </c>
      <c r="AV1657" s="26">
        <f t="shared" si="714"/>
        <v>0</v>
      </c>
      <c r="AW1657" s="11" t="s">
        <v>653</v>
      </c>
      <c r="AX1657" s="11" t="str">
        <f>VLOOKUP(L1657,Group!$A$2:$B$1000,2,0)</f>
        <v>Maintenance</v>
      </c>
      <c r="AY1657" s="11">
        <f>IF(ISERROR(VLOOKUP(U1657,'ITWR Dump'!$A$2:$Y$5000,15,0)),0,(VLOOKUP('ILC Report'!U1657,'ITWR Dump'!$A$2:$Y$5000,15,0)))</f>
        <v>0</v>
      </c>
      <c r="AZ1657" s="11" t="str">
        <f t="shared" si="715"/>
        <v>No</v>
      </c>
      <c r="BA1657" s="11" t="str">
        <f t="shared" si="716"/>
        <v>BKI</v>
      </c>
      <c r="BB1657" s="11" t="str">
        <f t="shared" si="717"/>
        <v>MN</v>
      </c>
      <c r="BC1657" s="11" t="str">
        <f t="shared" si="718"/>
        <v>No</v>
      </c>
    </row>
    <row r="1658" spans="1:55" x14ac:dyDescent="0.3">
      <c r="A1658" s="11" t="s">
        <v>702</v>
      </c>
      <c r="B1658" s="11" t="s">
        <v>1895</v>
      </c>
      <c r="C1658" s="11" t="s">
        <v>566</v>
      </c>
      <c r="D1658" s="11" t="s">
        <v>2757</v>
      </c>
      <c r="E1658" s="38" t="s">
        <v>2904</v>
      </c>
      <c r="F1658" s="11">
        <v>2</v>
      </c>
      <c r="G1658" s="40" t="s">
        <v>218</v>
      </c>
      <c r="H1658" s="11" t="str">
        <f t="shared" si="700"/>
        <v>Regular</v>
      </c>
      <c r="I1658" s="11" t="str">
        <f t="shared" si="692"/>
        <v>INDIA</v>
      </c>
      <c r="J1658" s="11" t="str">
        <f>IF(ISERROR(VLOOKUP(C1658,'WI Vs ASM'!$B$2:$E$1000,4,0)),0,(VLOOKUP(C1658,'WI Vs ASM'!$B$2:$E$1000,4,0)))</f>
        <v>Offshore</v>
      </c>
      <c r="K1658" s="11" t="str">
        <f>IF(ISERROR(VLOOKUP(C1658,'WI Vs ASM'!$B$2:$F$1000,5,0)),0,(VLOOKUP(C1658,'WI Vs ASM'!$B$2:$F$1000,5,0)))</f>
        <v>01-Fixed Price</v>
      </c>
      <c r="L1658" s="11" t="str">
        <f>IF(ISERROR(VLOOKUP(C1658,'WI Vs ASM'!$B$2:$D$1000,3,0)),0,(VLOOKUP(C1658,'WI Vs ASM'!$B$2:$D$1000,3,0)))</f>
        <v>01-Maintenance Offshore</v>
      </c>
      <c r="M1658" s="11" t="str">
        <f>IF(ISERROR(VLOOKUP(C1658,'WI Vs ASM'!$B$2:$I$1000,8,0)),0,(VLOOKUP(C1658,'WI Vs ASM'!$B$2:$I$1000,8,0)))</f>
        <v>Rahul Soman</v>
      </c>
      <c r="N1658" s="11" t="str">
        <f>IF(ISERROR(VLOOKUP(C1658,'WI Vs ASM'!$B$2:$G$1000,6,0)),0,(VLOOKUP(C1658,'WI Vs ASM'!$B$2:$G$1000,6,0)))</f>
        <v>Claims</v>
      </c>
      <c r="O1658" s="11" t="str">
        <f>IF(ISERROR(VLOOKUP(C1658,'WI Vs ASM'!$B$2:$H$1000,7,0)),0,(VLOOKUP(C1658,'WI Vs ASM'!$B$2:$H$1000,7,0)))</f>
        <v>Claims</v>
      </c>
      <c r="P1658" s="11" t="str">
        <f t="shared" si="693"/>
        <v>May-17</v>
      </c>
      <c r="Q1658" s="11" t="str">
        <f t="shared" si="694"/>
        <v>Q2</v>
      </c>
      <c r="R1658" s="11" t="str">
        <f>IF(ISERROR(VLOOKUP(C1658,'WI Vs ASM'!$B$2:$J$1000,9,0)),0,(VLOOKUP(C1658,'WI Vs ASM'!$B$2:$J$1000,9,0)))</f>
        <v>Jyothi Pai</v>
      </c>
      <c r="S1658" s="11" t="str">
        <f>IF(ISERROR(VLOOKUP(C1658,'WI Vs ASM'!$B$2:$K$1000,10,0)),0,(VLOOKUP(C1658,'WI Vs ASM'!$B$2:$K$1000,10,0)))</f>
        <v>Dana D. Smith</v>
      </c>
      <c r="T1658" s="11" t="str">
        <f>IF(ISERROR(VLOOKUP(C1658,'WI Vs ASM'!$B$2:$L$1000,11,0)),0,(VLOOKUP(C1658,'WI Vs ASM'!$B$2:$L$1000,11,0)))</f>
        <v>Phillip Mclean</v>
      </c>
      <c r="U1658" s="11" t="e">
        <f t="shared" si="701"/>
        <v>#VALUE!</v>
      </c>
      <c r="V1658" s="11" t="str">
        <f t="shared" si="695"/>
        <v>No</v>
      </c>
      <c r="W1658" s="11" t="str">
        <f t="shared" si="696"/>
        <v>Yes</v>
      </c>
      <c r="X1658" s="11" t="str">
        <f t="shared" si="697"/>
        <v>No</v>
      </c>
      <c r="Y1658" s="11" t="str">
        <f t="shared" si="698"/>
        <v>No</v>
      </c>
      <c r="Z1658" s="11" t="str">
        <f t="shared" si="699"/>
        <v>No</v>
      </c>
      <c r="AA1658" s="11" t="str">
        <f t="shared" si="702"/>
        <v>No</v>
      </c>
      <c r="AB1658" s="11">
        <f>IF(ISERROR(VLOOKUP(U1658,'ITWR Dump'!$A$2:$Y$5000,24,0)),0,(VLOOKUP('ILC Report'!U1658,'ITWR Dump'!$A$2:$Y$5000,24,0)))</f>
        <v>0</v>
      </c>
      <c r="AC1658" s="11" t="str">
        <f t="shared" si="703"/>
        <v>No</v>
      </c>
      <c r="AD1658" s="11" t="str">
        <f t="shared" si="704"/>
        <v/>
      </c>
      <c r="AE1658" s="11">
        <f>IF(ISERROR(VLOOKUP(U1658,'ITWR Dump'!$A$2:$Y$5000,13,0)),0,(VLOOKUP(U1658,'ITWR Dump'!$A$2:$Y$5000,13,0)))</f>
        <v>0</v>
      </c>
      <c r="AF1658" s="11">
        <f>IF(ISERROR(VLOOKUP(U1658,'ITWR Dump'!$A$2:$Y$5000,11,0)),0,(VLOOKUP(U1658,'ITWR Dump'!$A$2:$Y$5000,11,0)))</f>
        <v>0</v>
      </c>
      <c r="AG1658" s="11">
        <f>IF(ISERROR(VLOOKUP(U1658,'ITWR Dump'!$A$2:$Y$5000,2,0)),0,(VLOOKUP(U1658,'ITWR Dump'!$A$2:$Y$5000,2,0)))</f>
        <v>0</v>
      </c>
      <c r="AH1658" s="11">
        <f>IF(ISERROR(VLOOKUP(U1658,'ITWR Dump'!$A$2:$Y$5000,14,0)),0,(VLOOKUP(U1658,'ITWR Dump'!$A$2:$Y$5000,14,0)))</f>
        <v>0</v>
      </c>
      <c r="AI1658" s="11" t="str">
        <f t="shared" si="705"/>
        <v>01-Maintenance Offshore</v>
      </c>
      <c r="AJ1658" s="11" t="str">
        <f t="shared" si="706"/>
        <v>Offshore</v>
      </c>
      <c r="AK1658" s="11" t="str">
        <f>IF(ISERROR(VLOOKUP(A1658,'Team Data'!$C$2:$U$213,17,0)),0,(VLOOKUP(A1658,'Team Data'!$C$2:$U$213,17,0)))</f>
        <v>PRISM</v>
      </c>
      <c r="AL1658" s="11" t="str">
        <f t="shared" si="707"/>
        <v>2017-04-24</v>
      </c>
      <c r="AM1658" s="11">
        <f>IF(ISERROR(VLOOKUP(U1658,'ITWR Dump'!$A$2:$Y$5000,16,0)),0,(VLOOKUP(U1658,'ITWR Dump'!$A$2:$Y$5000,16,0)))</f>
        <v>0</v>
      </c>
      <c r="AN1658" s="11">
        <f>IF(ISERROR(VLOOKUP(U1658,'ITWR Dump'!$A$2:$Y$5000,18,0)),0,(VLOOKUP(U1658,'ITWR Dump'!$A$2:$Y$5000,18,0)))</f>
        <v>0</v>
      </c>
      <c r="AO1658" s="11">
        <f>IF(ISERROR(VLOOKUP(U1658,'ITWR Dump'!$A$2:$Y$5000,25,0)),0,(VLOOKUP('ILC Report'!U1658,'ITWR Dump'!$A$2:$Y$5000,25,0)))</f>
        <v>0</v>
      </c>
      <c r="AP1658" s="11">
        <f t="shared" si="708"/>
        <v>0</v>
      </c>
      <c r="AQ1658" s="26">
        <f t="shared" si="709"/>
        <v>0</v>
      </c>
      <c r="AR1658" s="26">
        <f t="shared" si="710"/>
        <v>0</v>
      </c>
      <c r="AS1658" s="26">
        <f t="shared" si="711"/>
        <v>0</v>
      </c>
      <c r="AT1658" s="26">
        <f t="shared" si="712"/>
        <v>0</v>
      </c>
      <c r="AU1658" s="26">
        <f t="shared" si="713"/>
        <v>0</v>
      </c>
      <c r="AV1658" s="26">
        <f t="shared" si="714"/>
        <v>0</v>
      </c>
      <c r="AW1658" s="11" t="s">
        <v>653</v>
      </c>
      <c r="AX1658" s="11" t="str">
        <f>VLOOKUP(L1658,Group!$A$2:$B$1000,2,0)</f>
        <v>Maintenance</v>
      </c>
      <c r="AY1658" s="11">
        <f>IF(ISERROR(VLOOKUP(U1658,'ITWR Dump'!$A$2:$Y$5000,15,0)),0,(VLOOKUP('ILC Report'!U1658,'ITWR Dump'!$A$2:$Y$5000,15,0)))</f>
        <v>0</v>
      </c>
      <c r="AZ1658" s="11" t="str">
        <f t="shared" si="715"/>
        <v>No</v>
      </c>
      <c r="BA1658" s="11" t="str">
        <f t="shared" si="716"/>
        <v>BKI</v>
      </c>
      <c r="BB1658" s="11" t="str">
        <f t="shared" si="717"/>
        <v>MN</v>
      </c>
      <c r="BC1658" s="11" t="str">
        <f t="shared" si="718"/>
        <v>No</v>
      </c>
    </row>
    <row r="1659" spans="1:55" x14ac:dyDescent="0.3">
      <c r="A1659" s="11" t="s">
        <v>702</v>
      </c>
      <c r="B1659" s="11" t="s">
        <v>1895</v>
      </c>
      <c r="C1659" s="11" t="s">
        <v>566</v>
      </c>
      <c r="D1659" s="11" t="s">
        <v>2747</v>
      </c>
      <c r="E1659" s="38" t="s">
        <v>2904</v>
      </c>
      <c r="F1659" s="11">
        <v>2</v>
      </c>
      <c r="G1659" s="40" t="s">
        <v>218</v>
      </c>
      <c r="H1659" s="11" t="str">
        <f t="shared" si="700"/>
        <v>Regular</v>
      </c>
      <c r="I1659" s="11" t="str">
        <f t="shared" si="692"/>
        <v>INDIA</v>
      </c>
      <c r="J1659" s="11" t="str">
        <f>IF(ISERROR(VLOOKUP(C1659,'WI Vs ASM'!$B$2:$E$1000,4,0)),0,(VLOOKUP(C1659,'WI Vs ASM'!$B$2:$E$1000,4,0)))</f>
        <v>Offshore</v>
      </c>
      <c r="K1659" s="11" t="str">
        <f>IF(ISERROR(VLOOKUP(C1659,'WI Vs ASM'!$B$2:$F$1000,5,0)),0,(VLOOKUP(C1659,'WI Vs ASM'!$B$2:$F$1000,5,0)))</f>
        <v>01-Fixed Price</v>
      </c>
      <c r="L1659" s="11" t="str">
        <f>IF(ISERROR(VLOOKUP(C1659,'WI Vs ASM'!$B$2:$D$1000,3,0)),0,(VLOOKUP(C1659,'WI Vs ASM'!$B$2:$D$1000,3,0)))</f>
        <v>01-Maintenance Offshore</v>
      </c>
      <c r="M1659" s="11" t="str">
        <f>IF(ISERROR(VLOOKUP(C1659,'WI Vs ASM'!$B$2:$I$1000,8,0)),0,(VLOOKUP(C1659,'WI Vs ASM'!$B$2:$I$1000,8,0)))</f>
        <v>Rahul Soman</v>
      </c>
      <c r="N1659" s="11" t="str">
        <f>IF(ISERROR(VLOOKUP(C1659,'WI Vs ASM'!$B$2:$G$1000,6,0)),0,(VLOOKUP(C1659,'WI Vs ASM'!$B$2:$G$1000,6,0)))</f>
        <v>Claims</v>
      </c>
      <c r="O1659" s="11" t="str">
        <f>IF(ISERROR(VLOOKUP(C1659,'WI Vs ASM'!$B$2:$H$1000,7,0)),0,(VLOOKUP(C1659,'WI Vs ASM'!$B$2:$H$1000,7,0)))</f>
        <v>Claims</v>
      </c>
      <c r="P1659" s="11" t="str">
        <f t="shared" si="693"/>
        <v>May-17</v>
      </c>
      <c r="Q1659" s="11" t="str">
        <f t="shared" si="694"/>
        <v>Q2</v>
      </c>
      <c r="R1659" s="11" t="str">
        <f>IF(ISERROR(VLOOKUP(C1659,'WI Vs ASM'!$B$2:$J$1000,9,0)),0,(VLOOKUP(C1659,'WI Vs ASM'!$B$2:$J$1000,9,0)))</f>
        <v>Jyothi Pai</v>
      </c>
      <c r="S1659" s="11" t="str">
        <f>IF(ISERROR(VLOOKUP(C1659,'WI Vs ASM'!$B$2:$K$1000,10,0)),0,(VLOOKUP(C1659,'WI Vs ASM'!$B$2:$K$1000,10,0)))</f>
        <v>Dana D. Smith</v>
      </c>
      <c r="T1659" s="11" t="str">
        <f>IF(ISERROR(VLOOKUP(C1659,'WI Vs ASM'!$B$2:$L$1000,11,0)),0,(VLOOKUP(C1659,'WI Vs ASM'!$B$2:$L$1000,11,0)))</f>
        <v>Phillip Mclean</v>
      </c>
      <c r="U1659" s="11" t="e">
        <f t="shared" si="701"/>
        <v>#VALUE!</v>
      </c>
      <c r="V1659" s="11" t="str">
        <f t="shared" si="695"/>
        <v>No</v>
      </c>
      <c r="W1659" s="11" t="str">
        <f t="shared" si="696"/>
        <v>Yes</v>
      </c>
      <c r="X1659" s="11" t="str">
        <f t="shared" si="697"/>
        <v>No</v>
      </c>
      <c r="Y1659" s="11" t="str">
        <f t="shared" si="698"/>
        <v>No</v>
      </c>
      <c r="Z1659" s="11" t="str">
        <f t="shared" si="699"/>
        <v>No</v>
      </c>
      <c r="AA1659" s="11" t="str">
        <f t="shared" si="702"/>
        <v>No</v>
      </c>
      <c r="AB1659" s="11">
        <f>IF(ISERROR(VLOOKUP(U1659,'ITWR Dump'!$A$2:$Y$5000,24,0)),0,(VLOOKUP('ILC Report'!U1659,'ITWR Dump'!$A$2:$Y$5000,24,0)))</f>
        <v>0</v>
      </c>
      <c r="AC1659" s="11" t="str">
        <f t="shared" si="703"/>
        <v>No</v>
      </c>
      <c r="AD1659" s="11" t="str">
        <f t="shared" si="704"/>
        <v/>
      </c>
      <c r="AE1659" s="11">
        <f>IF(ISERROR(VLOOKUP(U1659,'ITWR Dump'!$A$2:$Y$5000,13,0)),0,(VLOOKUP(U1659,'ITWR Dump'!$A$2:$Y$5000,13,0)))</f>
        <v>0</v>
      </c>
      <c r="AF1659" s="11">
        <f>IF(ISERROR(VLOOKUP(U1659,'ITWR Dump'!$A$2:$Y$5000,11,0)),0,(VLOOKUP(U1659,'ITWR Dump'!$A$2:$Y$5000,11,0)))</f>
        <v>0</v>
      </c>
      <c r="AG1659" s="11">
        <f>IF(ISERROR(VLOOKUP(U1659,'ITWR Dump'!$A$2:$Y$5000,2,0)),0,(VLOOKUP(U1659,'ITWR Dump'!$A$2:$Y$5000,2,0)))</f>
        <v>0</v>
      </c>
      <c r="AH1659" s="11">
        <f>IF(ISERROR(VLOOKUP(U1659,'ITWR Dump'!$A$2:$Y$5000,14,0)),0,(VLOOKUP(U1659,'ITWR Dump'!$A$2:$Y$5000,14,0)))</f>
        <v>0</v>
      </c>
      <c r="AI1659" s="11" t="str">
        <f t="shared" si="705"/>
        <v>01-Maintenance Offshore</v>
      </c>
      <c r="AJ1659" s="11" t="str">
        <f t="shared" si="706"/>
        <v>Offshore</v>
      </c>
      <c r="AK1659" s="11" t="str">
        <f>IF(ISERROR(VLOOKUP(A1659,'Team Data'!$C$2:$U$213,17,0)),0,(VLOOKUP(A1659,'Team Data'!$C$2:$U$213,17,0)))</f>
        <v>PRISM</v>
      </c>
      <c r="AL1659" s="11" t="str">
        <f t="shared" si="707"/>
        <v>2017-04-24</v>
      </c>
      <c r="AM1659" s="11">
        <f>IF(ISERROR(VLOOKUP(U1659,'ITWR Dump'!$A$2:$Y$5000,16,0)),0,(VLOOKUP(U1659,'ITWR Dump'!$A$2:$Y$5000,16,0)))</f>
        <v>0</v>
      </c>
      <c r="AN1659" s="11">
        <f>IF(ISERROR(VLOOKUP(U1659,'ITWR Dump'!$A$2:$Y$5000,18,0)),0,(VLOOKUP(U1659,'ITWR Dump'!$A$2:$Y$5000,18,0)))</f>
        <v>0</v>
      </c>
      <c r="AO1659" s="11">
        <f>IF(ISERROR(VLOOKUP(U1659,'ITWR Dump'!$A$2:$Y$5000,25,0)),0,(VLOOKUP('ILC Report'!U1659,'ITWR Dump'!$A$2:$Y$5000,25,0)))</f>
        <v>0</v>
      </c>
      <c r="AP1659" s="11">
        <f t="shared" si="708"/>
        <v>0</v>
      </c>
      <c r="AQ1659" s="26">
        <f t="shared" si="709"/>
        <v>0</v>
      </c>
      <c r="AR1659" s="26">
        <f t="shared" si="710"/>
        <v>0</v>
      </c>
      <c r="AS1659" s="26">
        <f t="shared" si="711"/>
        <v>0</v>
      </c>
      <c r="AT1659" s="26">
        <f t="shared" si="712"/>
        <v>0</v>
      </c>
      <c r="AU1659" s="26">
        <f t="shared" si="713"/>
        <v>0</v>
      </c>
      <c r="AV1659" s="26">
        <f t="shared" si="714"/>
        <v>0</v>
      </c>
      <c r="AW1659" s="11" t="s">
        <v>653</v>
      </c>
      <c r="AX1659" s="11" t="str">
        <f>VLOOKUP(L1659,Group!$A$2:$B$1000,2,0)</f>
        <v>Maintenance</v>
      </c>
      <c r="AY1659" s="11">
        <f>IF(ISERROR(VLOOKUP(U1659,'ITWR Dump'!$A$2:$Y$5000,15,0)),0,(VLOOKUP('ILC Report'!U1659,'ITWR Dump'!$A$2:$Y$5000,15,0)))</f>
        <v>0</v>
      </c>
      <c r="AZ1659" s="11" t="str">
        <f t="shared" si="715"/>
        <v>No</v>
      </c>
      <c r="BA1659" s="11" t="str">
        <f t="shared" si="716"/>
        <v>BKI</v>
      </c>
      <c r="BB1659" s="11" t="str">
        <f t="shared" si="717"/>
        <v>MN</v>
      </c>
      <c r="BC1659" s="11" t="str">
        <f t="shared" si="718"/>
        <v>No</v>
      </c>
    </row>
    <row r="1660" spans="1:55" x14ac:dyDescent="0.3">
      <c r="A1660" s="11" t="s">
        <v>702</v>
      </c>
      <c r="B1660" s="11" t="s">
        <v>1895</v>
      </c>
      <c r="C1660" s="11" t="s">
        <v>566</v>
      </c>
      <c r="D1660" s="11" t="s">
        <v>2748</v>
      </c>
      <c r="E1660" s="38" t="s">
        <v>2904</v>
      </c>
      <c r="F1660" s="11">
        <v>3</v>
      </c>
      <c r="G1660" s="40" t="s">
        <v>218</v>
      </c>
      <c r="H1660" s="11" t="str">
        <f t="shared" si="700"/>
        <v>Regular</v>
      </c>
      <c r="I1660" s="11" t="str">
        <f t="shared" si="692"/>
        <v>INDIA</v>
      </c>
      <c r="J1660" s="11" t="str">
        <f>IF(ISERROR(VLOOKUP(C1660,'WI Vs ASM'!$B$2:$E$1000,4,0)),0,(VLOOKUP(C1660,'WI Vs ASM'!$B$2:$E$1000,4,0)))</f>
        <v>Offshore</v>
      </c>
      <c r="K1660" s="11" t="str">
        <f>IF(ISERROR(VLOOKUP(C1660,'WI Vs ASM'!$B$2:$F$1000,5,0)),0,(VLOOKUP(C1660,'WI Vs ASM'!$B$2:$F$1000,5,0)))</f>
        <v>01-Fixed Price</v>
      </c>
      <c r="L1660" s="11" t="str">
        <f>IF(ISERROR(VLOOKUP(C1660,'WI Vs ASM'!$B$2:$D$1000,3,0)),0,(VLOOKUP(C1660,'WI Vs ASM'!$B$2:$D$1000,3,0)))</f>
        <v>01-Maintenance Offshore</v>
      </c>
      <c r="M1660" s="11" t="str">
        <f>IF(ISERROR(VLOOKUP(C1660,'WI Vs ASM'!$B$2:$I$1000,8,0)),0,(VLOOKUP(C1660,'WI Vs ASM'!$B$2:$I$1000,8,0)))</f>
        <v>Rahul Soman</v>
      </c>
      <c r="N1660" s="11" t="str">
        <f>IF(ISERROR(VLOOKUP(C1660,'WI Vs ASM'!$B$2:$G$1000,6,0)),0,(VLOOKUP(C1660,'WI Vs ASM'!$B$2:$G$1000,6,0)))</f>
        <v>Claims</v>
      </c>
      <c r="O1660" s="11" t="str">
        <f>IF(ISERROR(VLOOKUP(C1660,'WI Vs ASM'!$B$2:$H$1000,7,0)),0,(VLOOKUP(C1660,'WI Vs ASM'!$B$2:$H$1000,7,0)))</f>
        <v>Claims</v>
      </c>
      <c r="P1660" s="11" t="str">
        <f t="shared" si="693"/>
        <v>May-17</v>
      </c>
      <c r="Q1660" s="11" t="str">
        <f t="shared" si="694"/>
        <v>Q2</v>
      </c>
      <c r="R1660" s="11" t="str">
        <f>IF(ISERROR(VLOOKUP(C1660,'WI Vs ASM'!$B$2:$J$1000,9,0)),0,(VLOOKUP(C1660,'WI Vs ASM'!$B$2:$J$1000,9,0)))</f>
        <v>Jyothi Pai</v>
      </c>
      <c r="S1660" s="11" t="str">
        <f>IF(ISERROR(VLOOKUP(C1660,'WI Vs ASM'!$B$2:$K$1000,10,0)),0,(VLOOKUP(C1660,'WI Vs ASM'!$B$2:$K$1000,10,0)))</f>
        <v>Dana D. Smith</v>
      </c>
      <c r="T1660" s="11" t="str">
        <f>IF(ISERROR(VLOOKUP(C1660,'WI Vs ASM'!$B$2:$L$1000,11,0)),0,(VLOOKUP(C1660,'WI Vs ASM'!$B$2:$L$1000,11,0)))</f>
        <v>Phillip Mclean</v>
      </c>
      <c r="U1660" s="11" t="e">
        <f t="shared" si="701"/>
        <v>#VALUE!</v>
      </c>
      <c r="V1660" s="11" t="str">
        <f t="shared" si="695"/>
        <v>No</v>
      </c>
      <c r="W1660" s="11" t="str">
        <f t="shared" si="696"/>
        <v>Yes</v>
      </c>
      <c r="X1660" s="11" t="str">
        <f t="shared" si="697"/>
        <v>No</v>
      </c>
      <c r="Y1660" s="11" t="str">
        <f t="shared" si="698"/>
        <v>No</v>
      </c>
      <c r="Z1660" s="11" t="str">
        <f t="shared" si="699"/>
        <v>No</v>
      </c>
      <c r="AA1660" s="11" t="str">
        <f t="shared" si="702"/>
        <v>No</v>
      </c>
      <c r="AB1660" s="11">
        <f>IF(ISERROR(VLOOKUP(U1660,'ITWR Dump'!$A$2:$Y$5000,24,0)),0,(VLOOKUP('ILC Report'!U1660,'ITWR Dump'!$A$2:$Y$5000,24,0)))</f>
        <v>0</v>
      </c>
      <c r="AC1660" s="11" t="str">
        <f t="shared" si="703"/>
        <v>No</v>
      </c>
      <c r="AD1660" s="11" t="str">
        <f t="shared" si="704"/>
        <v/>
      </c>
      <c r="AE1660" s="11">
        <f>IF(ISERROR(VLOOKUP(U1660,'ITWR Dump'!$A$2:$Y$5000,13,0)),0,(VLOOKUP(U1660,'ITWR Dump'!$A$2:$Y$5000,13,0)))</f>
        <v>0</v>
      </c>
      <c r="AF1660" s="11">
        <f>IF(ISERROR(VLOOKUP(U1660,'ITWR Dump'!$A$2:$Y$5000,11,0)),0,(VLOOKUP(U1660,'ITWR Dump'!$A$2:$Y$5000,11,0)))</f>
        <v>0</v>
      </c>
      <c r="AG1660" s="11">
        <f>IF(ISERROR(VLOOKUP(U1660,'ITWR Dump'!$A$2:$Y$5000,2,0)),0,(VLOOKUP(U1660,'ITWR Dump'!$A$2:$Y$5000,2,0)))</f>
        <v>0</v>
      </c>
      <c r="AH1660" s="11">
        <f>IF(ISERROR(VLOOKUP(U1660,'ITWR Dump'!$A$2:$Y$5000,14,0)),0,(VLOOKUP(U1660,'ITWR Dump'!$A$2:$Y$5000,14,0)))</f>
        <v>0</v>
      </c>
      <c r="AI1660" s="11" t="str">
        <f t="shared" si="705"/>
        <v>01-Maintenance Offshore</v>
      </c>
      <c r="AJ1660" s="11" t="str">
        <f t="shared" si="706"/>
        <v>Offshore</v>
      </c>
      <c r="AK1660" s="11" t="str">
        <f>IF(ISERROR(VLOOKUP(A1660,'Team Data'!$C$2:$U$213,17,0)),0,(VLOOKUP(A1660,'Team Data'!$C$2:$U$213,17,0)))</f>
        <v>PRISM</v>
      </c>
      <c r="AL1660" s="11" t="str">
        <f t="shared" si="707"/>
        <v>2017-04-24</v>
      </c>
      <c r="AM1660" s="11">
        <f>IF(ISERROR(VLOOKUP(U1660,'ITWR Dump'!$A$2:$Y$5000,16,0)),0,(VLOOKUP(U1660,'ITWR Dump'!$A$2:$Y$5000,16,0)))</f>
        <v>0</v>
      </c>
      <c r="AN1660" s="11">
        <f>IF(ISERROR(VLOOKUP(U1660,'ITWR Dump'!$A$2:$Y$5000,18,0)),0,(VLOOKUP(U1660,'ITWR Dump'!$A$2:$Y$5000,18,0)))</f>
        <v>0</v>
      </c>
      <c r="AO1660" s="11">
        <f>IF(ISERROR(VLOOKUP(U1660,'ITWR Dump'!$A$2:$Y$5000,25,0)),0,(VLOOKUP('ILC Report'!U1660,'ITWR Dump'!$A$2:$Y$5000,25,0)))</f>
        <v>0</v>
      </c>
      <c r="AP1660" s="11">
        <f t="shared" si="708"/>
        <v>0</v>
      </c>
      <c r="AQ1660" s="26">
        <f t="shared" si="709"/>
        <v>0</v>
      </c>
      <c r="AR1660" s="26">
        <f t="shared" si="710"/>
        <v>0</v>
      </c>
      <c r="AS1660" s="26">
        <f t="shared" si="711"/>
        <v>0</v>
      </c>
      <c r="AT1660" s="26">
        <f t="shared" si="712"/>
        <v>0</v>
      </c>
      <c r="AU1660" s="26">
        <f t="shared" si="713"/>
        <v>0</v>
      </c>
      <c r="AV1660" s="26">
        <f t="shared" si="714"/>
        <v>0</v>
      </c>
      <c r="AW1660" s="11" t="s">
        <v>653</v>
      </c>
      <c r="AX1660" s="11" t="str">
        <f>VLOOKUP(L1660,Group!$A$2:$B$1000,2,0)</f>
        <v>Maintenance</v>
      </c>
      <c r="AY1660" s="11">
        <f>IF(ISERROR(VLOOKUP(U1660,'ITWR Dump'!$A$2:$Y$5000,15,0)),0,(VLOOKUP('ILC Report'!U1660,'ITWR Dump'!$A$2:$Y$5000,15,0)))</f>
        <v>0</v>
      </c>
      <c r="AZ1660" s="11" t="str">
        <f t="shared" si="715"/>
        <v>No</v>
      </c>
      <c r="BA1660" s="11" t="str">
        <f t="shared" si="716"/>
        <v>BKI</v>
      </c>
      <c r="BB1660" s="11" t="str">
        <f t="shared" si="717"/>
        <v>MN</v>
      </c>
      <c r="BC1660" s="11" t="str">
        <f t="shared" si="718"/>
        <v>No</v>
      </c>
    </row>
    <row r="1661" spans="1:55" x14ac:dyDescent="0.3">
      <c r="A1661" s="11" t="s">
        <v>702</v>
      </c>
      <c r="B1661" s="11" t="s">
        <v>1895</v>
      </c>
      <c r="C1661" s="11" t="s">
        <v>566</v>
      </c>
      <c r="D1661" s="11" t="s">
        <v>2758</v>
      </c>
      <c r="E1661" s="38" t="s">
        <v>2904</v>
      </c>
      <c r="F1661" s="11">
        <v>9</v>
      </c>
      <c r="G1661" s="40" t="s">
        <v>218</v>
      </c>
      <c r="H1661" s="11" t="str">
        <f t="shared" si="700"/>
        <v>Regular</v>
      </c>
      <c r="I1661" s="11" t="str">
        <f t="shared" si="692"/>
        <v>INDIA</v>
      </c>
      <c r="J1661" s="11" t="str">
        <f>IF(ISERROR(VLOOKUP(C1661,'WI Vs ASM'!$B$2:$E$1000,4,0)),0,(VLOOKUP(C1661,'WI Vs ASM'!$B$2:$E$1000,4,0)))</f>
        <v>Offshore</v>
      </c>
      <c r="K1661" s="11" t="str">
        <f>IF(ISERROR(VLOOKUP(C1661,'WI Vs ASM'!$B$2:$F$1000,5,0)),0,(VLOOKUP(C1661,'WI Vs ASM'!$B$2:$F$1000,5,0)))</f>
        <v>01-Fixed Price</v>
      </c>
      <c r="L1661" s="11" t="str">
        <f>IF(ISERROR(VLOOKUP(C1661,'WI Vs ASM'!$B$2:$D$1000,3,0)),0,(VLOOKUP(C1661,'WI Vs ASM'!$B$2:$D$1000,3,0)))</f>
        <v>01-Maintenance Offshore</v>
      </c>
      <c r="M1661" s="11" t="str">
        <f>IF(ISERROR(VLOOKUP(C1661,'WI Vs ASM'!$B$2:$I$1000,8,0)),0,(VLOOKUP(C1661,'WI Vs ASM'!$B$2:$I$1000,8,0)))</f>
        <v>Rahul Soman</v>
      </c>
      <c r="N1661" s="11" t="str">
        <f>IF(ISERROR(VLOOKUP(C1661,'WI Vs ASM'!$B$2:$G$1000,6,0)),0,(VLOOKUP(C1661,'WI Vs ASM'!$B$2:$G$1000,6,0)))</f>
        <v>Claims</v>
      </c>
      <c r="O1661" s="11" t="str">
        <f>IF(ISERROR(VLOOKUP(C1661,'WI Vs ASM'!$B$2:$H$1000,7,0)),0,(VLOOKUP(C1661,'WI Vs ASM'!$B$2:$H$1000,7,0)))</f>
        <v>Claims</v>
      </c>
      <c r="P1661" s="11" t="str">
        <f t="shared" si="693"/>
        <v>May-17</v>
      </c>
      <c r="Q1661" s="11" t="str">
        <f t="shared" si="694"/>
        <v>Q2</v>
      </c>
      <c r="R1661" s="11" t="str">
        <f>IF(ISERROR(VLOOKUP(C1661,'WI Vs ASM'!$B$2:$J$1000,9,0)),0,(VLOOKUP(C1661,'WI Vs ASM'!$B$2:$J$1000,9,0)))</f>
        <v>Jyothi Pai</v>
      </c>
      <c r="S1661" s="11" t="str">
        <f>IF(ISERROR(VLOOKUP(C1661,'WI Vs ASM'!$B$2:$K$1000,10,0)),0,(VLOOKUP(C1661,'WI Vs ASM'!$B$2:$K$1000,10,0)))</f>
        <v>Dana D. Smith</v>
      </c>
      <c r="T1661" s="11" t="str">
        <f>IF(ISERROR(VLOOKUP(C1661,'WI Vs ASM'!$B$2:$L$1000,11,0)),0,(VLOOKUP(C1661,'WI Vs ASM'!$B$2:$L$1000,11,0)))</f>
        <v>Phillip Mclean</v>
      </c>
      <c r="U1661" s="11" t="e">
        <f t="shared" si="701"/>
        <v>#VALUE!</v>
      </c>
      <c r="V1661" s="11" t="str">
        <f t="shared" si="695"/>
        <v>No</v>
      </c>
      <c r="W1661" s="11" t="str">
        <f t="shared" si="696"/>
        <v>Yes</v>
      </c>
      <c r="X1661" s="11" t="str">
        <f t="shared" si="697"/>
        <v>No</v>
      </c>
      <c r="Y1661" s="11" t="str">
        <f t="shared" si="698"/>
        <v>No</v>
      </c>
      <c r="Z1661" s="11" t="str">
        <f t="shared" si="699"/>
        <v>No</v>
      </c>
      <c r="AA1661" s="11" t="str">
        <f t="shared" si="702"/>
        <v>No</v>
      </c>
      <c r="AB1661" s="11">
        <f>IF(ISERROR(VLOOKUP(U1661,'ITWR Dump'!$A$2:$Y$5000,24,0)),0,(VLOOKUP('ILC Report'!U1661,'ITWR Dump'!$A$2:$Y$5000,24,0)))</f>
        <v>0</v>
      </c>
      <c r="AC1661" s="11" t="str">
        <f t="shared" si="703"/>
        <v>No</v>
      </c>
      <c r="AD1661" s="11" t="str">
        <f t="shared" si="704"/>
        <v/>
      </c>
      <c r="AE1661" s="11">
        <f>IF(ISERROR(VLOOKUP(U1661,'ITWR Dump'!$A$2:$Y$5000,13,0)),0,(VLOOKUP(U1661,'ITWR Dump'!$A$2:$Y$5000,13,0)))</f>
        <v>0</v>
      </c>
      <c r="AF1661" s="11">
        <f>IF(ISERROR(VLOOKUP(U1661,'ITWR Dump'!$A$2:$Y$5000,11,0)),0,(VLOOKUP(U1661,'ITWR Dump'!$A$2:$Y$5000,11,0)))</f>
        <v>0</v>
      </c>
      <c r="AG1661" s="11">
        <f>IF(ISERROR(VLOOKUP(U1661,'ITWR Dump'!$A$2:$Y$5000,2,0)),0,(VLOOKUP(U1661,'ITWR Dump'!$A$2:$Y$5000,2,0)))</f>
        <v>0</v>
      </c>
      <c r="AH1661" s="11">
        <f>IF(ISERROR(VLOOKUP(U1661,'ITWR Dump'!$A$2:$Y$5000,14,0)),0,(VLOOKUP(U1661,'ITWR Dump'!$A$2:$Y$5000,14,0)))</f>
        <v>0</v>
      </c>
      <c r="AI1661" s="11" t="str">
        <f t="shared" si="705"/>
        <v>01-Maintenance Offshore</v>
      </c>
      <c r="AJ1661" s="11" t="str">
        <f t="shared" si="706"/>
        <v>Offshore</v>
      </c>
      <c r="AK1661" s="11" t="str">
        <f>IF(ISERROR(VLOOKUP(A1661,'Team Data'!$C$2:$U$213,17,0)),0,(VLOOKUP(A1661,'Team Data'!$C$2:$U$213,17,0)))</f>
        <v>PRISM</v>
      </c>
      <c r="AL1661" s="11" t="str">
        <f t="shared" si="707"/>
        <v>2017-04-24</v>
      </c>
      <c r="AM1661" s="11">
        <f>IF(ISERROR(VLOOKUP(U1661,'ITWR Dump'!$A$2:$Y$5000,16,0)),0,(VLOOKUP(U1661,'ITWR Dump'!$A$2:$Y$5000,16,0)))</f>
        <v>0</v>
      </c>
      <c r="AN1661" s="11">
        <f>IF(ISERROR(VLOOKUP(U1661,'ITWR Dump'!$A$2:$Y$5000,18,0)),0,(VLOOKUP(U1661,'ITWR Dump'!$A$2:$Y$5000,18,0)))</f>
        <v>0</v>
      </c>
      <c r="AO1661" s="11">
        <f>IF(ISERROR(VLOOKUP(U1661,'ITWR Dump'!$A$2:$Y$5000,25,0)),0,(VLOOKUP('ILC Report'!U1661,'ITWR Dump'!$A$2:$Y$5000,25,0)))</f>
        <v>0</v>
      </c>
      <c r="AP1661" s="11">
        <f t="shared" si="708"/>
        <v>0</v>
      </c>
      <c r="AQ1661" s="26">
        <f t="shared" si="709"/>
        <v>0</v>
      </c>
      <c r="AR1661" s="26">
        <f t="shared" si="710"/>
        <v>0</v>
      </c>
      <c r="AS1661" s="26">
        <f t="shared" si="711"/>
        <v>0</v>
      </c>
      <c r="AT1661" s="26">
        <f t="shared" si="712"/>
        <v>0</v>
      </c>
      <c r="AU1661" s="26">
        <f t="shared" si="713"/>
        <v>0</v>
      </c>
      <c r="AV1661" s="26">
        <f t="shared" si="714"/>
        <v>0</v>
      </c>
      <c r="AW1661" s="11" t="s">
        <v>653</v>
      </c>
      <c r="AX1661" s="11" t="str">
        <f>VLOOKUP(L1661,Group!$A$2:$B$1000,2,0)</f>
        <v>Maintenance</v>
      </c>
      <c r="AY1661" s="11">
        <f>IF(ISERROR(VLOOKUP(U1661,'ITWR Dump'!$A$2:$Y$5000,15,0)),0,(VLOOKUP('ILC Report'!U1661,'ITWR Dump'!$A$2:$Y$5000,15,0)))</f>
        <v>0</v>
      </c>
      <c r="AZ1661" s="11" t="str">
        <f t="shared" si="715"/>
        <v>No</v>
      </c>
      <c r="BA1661" s="11" t="str">
        <f t="shared" si="716"/>
        <v>BKI</v>
      </c>
      <c r="BB1661" s="11" t="str">
        <f t="shared" si="717"/>
        <v>MN</v>
      </c>
      <c r="BC1661" s="11" t="str">
        <f t="shared" si="718"/>
        <v>No</v>
      </c>
    </row>
    <row r="1662" spans="1:55" x14ac:dyDescent="0.3">
      <c r="A1662" s="11" t="s">
        <v>702</v>
      </c>
      <c r="B1662" s="11" t="s">
        <v>1895</v>
      </c>
      <c r="C1662" s="11" t="s">
        <v>566</v>
      </c>
      <c r="D1662" s="11" t="s">
        <v>2731</v>
      </c>
      <c r="E1662" s="38" t="s">
        <v>2904</v>
      </c>
      <c r="F1662" s="11">
        <v>1</v>
      </c>
      <c r="G1662" s="40" t="s">
        <v>218</v>
      </c>
      <c r="H1662" s="11" t="str">
        <f t="shared" si="700"/>
        <v>Regular</v>
      </c>
      <c r="I1662" s="11" t="str">
        <f t="shared" si="692"/>
        <v>INDIA</v>
      </c>
      <c r="J1662" s="11" t="str">
        <f>IF(ISERROR(VLOOKUP(C1662,'WI Vs ASM'!$B$2:$E$1000,4,0)),0,(VLOOKUP(C1662,'WI Vs ASM'!$B$2:$E$1000,4,0)))</f>
        <v>Offshore</v>
      </c>
      <c r="K1662" s="11" t="str">
        <f>IF(ISERROR(VLOOKUP(C1662,'WI Vs ASM'!$B$2:$F$1000,5,0)),0,(VLOOKUP(C1662,'WI Vs ASM'!$B$2:$F$1000,5,0)))</f>
        <v>01-Fixed Price</v>
      </c>
      <c r="L1662" s="11" t="str">
        <f>IF(ISERROR(VLOOKUP(C1662,'WI Vs ASM'!$B$2:$D$1000,3,0)),0,(VLOOKUP(C1662,'WI Vs ASM'!$B$2:$D$1000,3,0)))</f>
        <v>01-Maintenance Offshore</v>
      </c>
      <c r="M1662" s="11" t="str">
        <f>IF(ISERROR(VLOOKUP(C1662,'WI Vs ASM'!$B$2:$I$1000,8,0)),0,(VLOOKUP(C1662,'WI Vs ASM'!$B$2:$I$1000,8,0)))</f>
        <v>Rahul Soman</v>
      </c>
      <c r="N1662" s="11" t="str">
        <f>IF(ISERROR(VLOOKUP(C1662,'WI Vs ASM'!$B$2:$G$1000,6,0)),0,(VLOOKUP(C1662,'WI Vs ASM'!$B$2:$G$1000,6,0)))</f>
        <v>Claims</v>
      </c>
      <c r="O1662" s="11" t="str">
        <f>IF(ISERROR(VLOOKUP(C1662,'WI Vs ASM'!$B$2:$H$1000,7,0)),0,(VLOOKUP(C1662,'WI Vs ASM'!$B$2:$H$1000,7,0)))</f>
        <v>Claims</v>
      </c>
      <c r="P1662" s="11" t="str">
        <f t="shared" si="693"/>
        <v>May-17</v>
      </c>
      <c r="Q1662" s="11" t="str">
        <f t="shared" si="694"/>
        <v>Q2</v>
      </c>
      <c r="R1662" s="11" t="str">
        <f>IF(ISERROR(VLOOKUP(C1662,'WI Vs ASM'!$B$2:$J$1000,9,0)),0,(VLOOKUP(C1662,'WI Vs ASM'!$B$2:$J$1000,9,0)))</f>
        <v>Jyothi Pai</v>
      </c>
      <c r="S1662" s="11" t="str">
        <f>IF(ISERROR(VLOOKUP(C1662,'WI Vs ASM'!$B$2:$K$1000,10,0)),0,(VLOOKUP(C1662,'WI Vs ASM'!$B$2:$K$1000,10,0)))</f>
        <v>Dana D. Smith</v>
      </c>
      <c r="T1662" s="11" t="str">
        <f>IF(ISERROR(VLOOKUP(C1662,'WI Vs ASM'!$B$2:$L$1000,11,0)),0,(VLOOKUP(C1662,'WI Vs ASM'!$B$2:$L$1000,11,0)))</f>
        <v>Phillip Mclean</v>
      </c>
      <c r="U1662" s="11" t="e">
        <f t="shared" si="701"/>
        <v>#VALUE!</v>
      </c>
      <c r="V1662" s="11" t="str">
        <f t="shared" si="695"/>
        <v>Yes</v>
      </c>
      <c r="W1662" s="11" t="str">
        <f t="shared" si="696"/>
        <v>No</v>
      </c>
      <c r="X1662" s="11" t="str">
        <f t="shared" si="697"/>
        <v>No</v>
      </c>
      <c r="Y1662" s="11" t="str">
        <f t="shared" si="698"/>
        <v>No</v>
      </c>
      <c r="Z1662" s="11" t="str">
        <f t="shared" si="699"/>
        <v>No</v>
      </c>
      <c r="AA1662" s="11" t="str">
        <f t="shared" si="702"/>
        <v>No</v>
      </c>
      <c r="AB1662" s="11">
        <f>IF(ISERROR(VLOOKUP(U1662,'ITWR Dump'!$A$2:$Y$5000,24,0)),0,(VLOOKUP('ILC Report'!U1662,'ITWR Dump'!$A$2:$Y$5000,24,0)))</f>
        <v>0</v>
      </c>
      <c r="AC1662" s="11" t="str">
        <f t="shared" si="703"/>
        <v>No</v>
      </c>
      <c r="AD1662" s="11" t="str">
        <f t="shared" si="704"/>
        <v/>
      </c>
      <c r="AE1662" s="11">
        <f>IF(ISERROR(VLOOKUP(U1662,'ITWR Dump'!$A$2:$Y$5000,13,0)),0,(VLOOKUP(U1662,'ITWR Dump'!$A$2:$Y$5000,13,0)))</f>
        <v>0</v>
      </c>
      <c r="AF1662" s="11">
        <f>IF(ISERROR(VLOOKUP(U1662,'ITWR Dump'!$A$2:$Y$5000,11,0)),0,(VLOOKUP(U1662,'ITWR Dump'!$A$2:$Y$5000,11,0)))</f>
        <v>0</v>
      </c>
      <c r="AG1662" s="11">
        <f>IF(ISERROR(VLOOKUP(U1662,'ITWR Dump'!$A$2:$Y$5000,2,0)),0,(VLOOKUP(U1662,'ITWR Dump'!$A$2:$Y$5000,2,0)))</f>
        <v>0</v>
      </c>
      <c r="AH1662" s="11">
        <f>IF(ISERROR(VLOOKUP(U1662,'ITWR Dump'!$A$2:$Y$5000,14,0)),0,(VLOOKUP(U1662,'ITWR Dump'!$A$2:$Y$5000,14,0)))</f>
        <v>0</v>
      </c>
      <c r="AI1662" s="11" t="str">
        <f t="shared" si="705"/>
        <v>01-Maintenance Offshore</v>
      </c>
      <c r="AJ1662" s="11" t="str">
        <f t="shared" si="706"/>
        <v>Offshore</v>
      </c>
      <c r="AK1662" s="11" t="str">
        <f>IF(ISERROR(VLOOKUP(A1662,'Team Data'!$C$2:$U$213,17,0)),0,(VLOOKUP(A1662,'Team Data'!$C$2:$U$213,17,0)))</f>
        <v>PRISM</v>
      </c>
      <c r="AL1662" s="11" t="str">
        <f t="shared" si="707"/>
        <v>2017-04-24</v>
      </c>
      <c r="AM1662" s="11">
        <f>IF(ISERROR(VLOOKUP(U1662,'ITWR Dump'!$A$2:$Y$5000,16,0)),0,(VLOOKUP(U1662,'ITWR Dump'!$A$2:$Y$5000,16,0)))</f>
        <v>0</v>
      </c>
      <c r="AN1662" s="11">
        <f>IF(ISERROR(VLOOKUP(U1662,'ITWR Dump'!$A$2:$Y$5000,18,0)),0,(VLOOKUP(U1662,'ITWR Dump'!$A$2:$Y$5000,18,0)))</f>
        <v>0</v>
      </c>
      <c r="AO1662" s="11">
        <f>IF(ISERROR(VLOOKUP(U1662,'ITWR Dump'!$A$2:$Y$5000,25,0)),0,(VLOOKUP('ILC Report'!U1662,'ITWR Dump'!$A$2:$Y$5000,25,0)))</f>
        <v>0</v>
      </c>
      <c r="AP1662" s="11">
        <f t="shared" si="708"/>
        <v>1</v>
      </c>
      <c r="AQ1662" s="26">
        <f t="shared" si="709"/>
        <v>0</v>
      </c>
      <c r="AR1662" s="26">
        <f t="shared" si="710"/>
        <v>0</v>
      </c>
      <c r="AS1662" s="26">
        <f t="shared" si="711"/>
        <v>0</v>
      </c>
      <c r="AT1662" s="26">
        <f t="shared" si="712"/>
        <v>0</v>
      </c>
      <c r="AU1662" s="26">
        <f t="shared" si="713"/>
        <v>0</v>
      </c>
      <c r="AV1662" s="26">
        <f t="shared" si="714"/>
        <v>0</v>
      </c>
      <c r="AW1662" s="11" t="s">
        <v>653</v>
      </c>
      <c r="AX1662" s="11" t="str">
        <f>VLOOKUP(L1662,Group!$A$2:$B$1000,2,0)</f>
        <v>Maintenance</v>
      </c>
      <c r="AY1662" s="11">
        <f>IF(ISERROR(VLOOKUP(U1662,'ITWR Dump'!$A$2:$Y$5000,15,0)),0,(VLOOKUP('ILC Report'!U1662,'ITWR Dump'!$A$2:$Y$5000,15,0)))</f>
        <v>0</v>
      </c>
      <c r="AZ1662" s="11" t="str">
        <f t="shared" si="715"/>
        <v>Yes</v>
      </c>
      <c r="BA1662" s="11" t="str">
        <f t="shared" si="716"/>
        <v>BKI</v>
      </c>
      <c r="BB1662" s="11" t="str">
        <f t="shared" si="717"/>
        <v>MN</v>
      </c>
      <c r="BC1662" s="11" t="str">
        <f t="shared" si="718"/>
        <v>No</v>
      </c>
    </row>
    <row r="1663" spans="1:55" x14ac:dyDescent="0.3">
      <c r="A1663" s="11" t="s">
        <v>702</v>
      </c>
      <c r="B1663" s="11" t="s">
        <v>1895</v>
      </c>
      <c r="C1663" s="11" t="s">
        <v>566</v>
      </c>
      <c r="D1663" s="11" t="s">
        <v>2759</v>
      </c>
      <c r="E1663" s="38" t="s">
        <v>2904</v>
      </c>
      <c r="F1663" s="11">
        <v>13</v>
      </c>
      <c r="G1663" s="40" t="s">
        <v>218</v>
      </c>
      <c r="H1663" s="11" t="str">
        <f t="shared" si="700"/>
        <v>Regular</v>
      </c>
      <c r="I1663" s="11" t="str">
        <f t="shared" si="692"/>
        <v>INDIA</v>
      </c>
      <c r="J1663" s="11" t="str">
        <f>IF(ISERROR(VLOOKUP(C1663,'WI Vs ASM'!$B$2:$E$1000,4,0)),0,(VLOOKUP(C1663,'WI Vs ASM'!$B$2:$E$1000,4,0)))</f>
        <v>Offshore</v>
      </c>
      <c r="K1663" s="11" t="str">
        <f>IF(ISERROR(VLOOKUP(C1663,'WI Vs ASM'!$B$2:$F$1000,5,0)),0,(VLOOKUP(C1663,'WI Vs ASM'!$B$2:$F$1000,5,0)))</f>
        <v>01-Fixed Price</v>
      </c>
      <c r="L1663" s="11" t="str">
        <f>IF(ISERROR(VLOOKUP(C1663,'WI Vs ASM'!$B$2:$D$1000,3,0)),0,(VLOOKUP(C1663,'WI Vs ASM'!$B$2:$D$1000,3,0)))</f>
        <v>01-Maintenance Offshore</v>
      </c>
      <c r="M1663" s="11" t="str">
        <f>IF(ISERROR(VLOOKUP(C1663,'WI Vs ASM'!$B$2:$I$1000,8,0)),0,(VLOOKUP(C1663,'WI Vs ASM'!$B$2:$I$1000,8,0)))</f>
        <v>Rahul Soman</v>
      </c>
      <c r="N1663" s="11" t="str">
        <f>IF(ISERROR(VLOOKUP(C1663,'WI Vs ASM'!$B$2:$G$1000,6,0)),0,(VLOOKUP(C1663,'WI Vs ASM'!$B$2:$G$1000,6,0)))</f>
        <v>Claims</v>
      </c>
      <c r="O1663" s="11" t="str">
        <f>IF(ISERROR(VLOOKUP(C1663,'WI Vs ASM'!$B$2:$H$1000,7,0)),0,(VLOOKUP(C1663,'WI Vs ASM'!$B$2:$H$1000,7,0)))</f>
        <v>Claims</v>
      </c>
      <c r="P1663" s="11" t="str">
        <f t="shared" si="693"/>
        <v>May-17</v>
      </c>
      <c r="Q1663" s="11" t="str">
        <f t="shared" si="694"/>
        <v>Q2</v>
      </c>
      <c r="R1663" s="11" t="str">
        <f>IF(ISERROR(VLOOKUP(C1663,'WI Vs ASM'!$B$2:$J$1000,9,0)),0,(VLOOKUP(C1663,'WI Vs ASM'!$B$2:$J$1000,9,0)))</f>
        <v>Jyothi Pai</v>
      </c>
      <c r="S1663" s="11" t="str">
        <f>IF(ISERROR(VLOOKUP(C1663,'WI Vs ASM'!$B$2:$K$1000,10,0)),0,(VLOOKUP(C1663,'WI Vs ASM'!$B$2:$K$1000,10,0)))</f>
        <v>Dana D. Smith</v>
      </c>
      <c r="T1663" s="11" t="str">
        <f>IF(ISERROR(VLOOKUP(C1663,'WI Vs ASM'!$B$2:$L$1000,11,0)),0,(VLOOKUP(C1663,'WI Vs ASM'!$B$2:$L$1000,11,0)))</f>
        <v>Phillip Mclean</v>
      </c>
      <c r="U1663" s="11" t="e">
        <f t="shared" si="701"/>
        <v>#VALUE!</v>
      </c>
      <c r="V1663" s="11" t="str">
        <f t="shared" si="695"/>
        <v>Yes</v>
      </c>
      <c r="W1663" s="11" t="str">
        <f t="shared" si="696"/>
        <v>No</v>
      </c>
      <c r="X1663" s="11" t="str">
        <f t="shared" si="697"/>
        <v>No</v>
      </c>
      <c r="Y1663" s="11" t="str">
        <f t="shared" si="698"/>
        <v>No</v>
      </c>
      <c r="Z1663" s="11" t="str">
        <f t="shared" si="699"/>
        <v>No</v>
      </c>
      <c r="AA1663" s="11" t="str">
        <f t="shared" si="702"/>
        <v>No</v>
      </c>
      <c r="AB1663" s="11">
        <f>IF(ISERROR(VLOOKUP(U1663,'ITWR Dump'!$A$2:$Y$5000,24,0)),0,(VLOOKUP('ILC Report'!U1663,'ITWR Dump'!$A$2:$Y$5000,24,0)))</f>
        <v>0</v>
      </c>
      <c r="AC1663" s="11" t="str">
        <f t="shared" si="703"/>
        <v>No</v>
      </c>
      <c r="AD1663" s="11" t="str">
        <f t="shared" si="704"/>
        <v/>
      </c>
      <c r="AE1663" s="11">
        <f>IF(ISERROR(VLOOKUP(U1663,'ITWR Dump'!$A$2:$Y$5000,13,0)),0,(VLOOKUP(U1663,'ITWR Dump'!$A$2:$Y$5000,13,0)))</f>
        <v>0</v>
      </c>
      <c r="AF1663" s="11">
        <f>IF(ISERROR(VLOOKUP(U1663,'ITWR Dump'!$A$2:$Y$5000,11,0)),0,(VLOOKUP(U1663,'ITWR Dump'!$A$2:$Y$5000,11,0)))</f>
        <v>0</v>
      </c>
      <c r="AG1663" s="11">
        <f>IF(ISERROR(VLOOKUP(U1663,'ITWR Dump'!$A$2:$Y$5000,2,0)),0,(VLOOKUP(U1663,'ITWR Dump'!$A$2:$Y$5000,2,0)))</f>
        <v>0</v>
      </c>
      <c r="AH1663" s="11">
        <f>IF(ISERROR(VLOOKUP(U1663,'ITWR Dump'!$A$2:$Y$5000,14,0)),0,(VLOOKUP(U1663,'ITWR Dump'!$A$2:$Y$5000,14,0)))</f>
        <v>0</v>
      </c>
      <c r="AI1663" s="11" t="str">
        <f t="shared" si="705"/>
        <v>01-Maintenance Offshore</v>
      </c>
      <c r="AJ1663" s="11" t="str">
        <f t="shared" si="706"/>
        <v>Offshore</v>
      </c>
      <c r="AK1663" s="11" t="str">
        <f>IF(ISERROR(VLOOKUP(A1663,'Team Data'!$C$2:$U$213,17,0)),0,(VLOOKUP(A1663,'Team Data'!$C$2:$U$213,17,0)))</f>
        <v>PRISM</v>
      </c>
      <c r="AL1663" s="11" t="str">
        <f t="shared" si="707"/>
        <v>2017-04-24</v>
      </c>
      <c r="AM1663" s="11">
        <f>IF(ISERROR(VLOOKUP(U1663,'ITWR Dump'!$A$2:$Y$5000,16,0)),0,(VLOOKUP(U1663,'ITWR Dump'!$A$2:$Y$5000,16,0)))</f>
        <v>0</v>
      </c>
      <c r="AN1663" s="11">
        <f>IF(ISERROR(VLOOKUP(U1663,'ITWR Dump'!$A$2:$Y$5000,18,0)),0,(VLOOKUP(U1663,'ITWR Dump'!$A$2:$Y$5000,18,0)))</f>
        <v>0</v>
      </c>
      <c r="AO1663" s="11">
        <f>IF(ISERROR(VLOOKUP(U1663,'ITWR Dump'!$A$2:$Y$5000,25,0)),0,(VLOOKUP('ILC Report'!U1663,'ITWR Dump'!$A$2:$Y$5000,25,0)))</f>
        <v>0</v>
      </c>
      <c r="AP1663" s="11">
        <f t="shared" si="708"/>
        <v>1</v>
      </c>
      <c r="AQ1663" s="26">
        <f t="shared" si="709"/>
        <v>0</v>
      </c>
      <c r="AR1663" s="26">
        <f t="shared" si="710"/>
        <v>0</v>
      </c>
      <c r="AS1663" s="26">
        <f t="shared" si="711"/>
        <v>0</v>
      </c>
      <c r="AT1663" s="26">
        <f t="shared" si="712"/>
        <v>0</v>
      </c>
      <c r="AU1663" s="26">
        <f t="shared" si="713"/>
        <v>0</v>
      </c>
      <c r="AV1663" s="26">
        <f t="shared" si="714"/>
        <v>0</v>
      </c>
      <c r="AW1663" s="11" t="s">
        <v>653</v>
      </c>
      <c r="AX1663" s="11" t="str">
        <f>VLOOKUP(L1663,Group!$A$2:$B$1000,2,0)</f>
        <v>Maintenance</v>
      </c>
      <c r="AY1663" s="11">
        <f>IF(ISERROR(VLOOKUP(U1663,'ITWR Dump'!$A$2:$Y$5000,15,0)),0,(VLOOKUP('ILC Report'!U1663,'ITWR Dump'!$A$2:$Y$5000,15,0)))</f>
        <v>0</v>
      </c>
      <c r="AZ1663" s="11" t="str">
        <f t="shared" si="715"/>
        <v>Yes</v>
      </c>
      <c r="BA1663" s="11" t="str">
        <f t="shared" si="716"/>
        <v>BKI</v>
      </c>
      <c r="BB1663" s="11" t="str">
        <f t="shared" si="717"/>
        <v>MN</v>
      </c>
      <c r="BC1663" s="11" t="str">
        <f t="shared" si="718"/>
        <v>No</v>
      </c>
    </row>
    <row r="1664" spans="1:55" x14ac:dyDescent="0.3">
      <c r="A1664" s="11" t="s">
        <v>702</v>
      </c>
      <c r="B1664" s="11" t="s">
        <v>1895</v>
      </c>
      <c r="C1664" s="11" t="s">
        <v>566</v>
      </c>
      <c r="D1664" s="11" t="s">
        <v>2760</v>
      </c>
      <c r="E1664" s="38" t="s">
        <v>2904</v>
      </c>
      <c r="F1664" s="11">
        <v>1</v>
      </c>
      <c r="G1664" s="40" t="s">
        <v>218</v>
      </c>
      <c r="H1664" s="11" t="str">
        <f t="shared" si="700"/>
        <v>Regular</v>
      </c>
      <c r="I1664" s="11" t="str">
        <f t="shared" si="692"/>
        <v>INDIA</v>
      </c>
      <c r="J1664" s="11" t="str">
        <f>IF(ISERROR(VLOOKUP(C1664,'WI Vs ASM'!$B$2:$E$1000,4,0)),0,(VLOOKUP(C1664,'WI Vs ASM'!$B$2:$E$1000,4,0)))</f>
        <v>Offshore</v>
      </c>
      <c r="K1664" s="11" t="str">
        <f>IF(ISERROR(VLOOKUP(C1664,'WI Vs ASM'!$B$2:$F$1000,5,0)),0,(VLOOKUP(C1664,'WI Vs ASM'!$B$2:$F$1000,5,0)))</f>
        <v>01-Fixed Price</v>
      </c>
      <c r="L1664" s="11" t="str">
        <f>IF(ISERROR(VLOOKUP(C1664,'WI Vs ASM'!$B$2:$D$1000,3,0)),0,(VLOOKUP(C1664,'WI Vs ASM'!$B$2:$D$1000,3,0)))</f>
        <v>01-Maintenance Offshore</v>
      </c>
      <c r="M1664" s="11" t="str">
        <f>IF(ISERROR(VLOOKUP(C1664,'WI Vs ASM'!$B$2:$I$1000,8,0)),0,(VLOOKUP(C1664,'WI Vs ASM'!$B$2:$I$1000,8,0)))</f>
        <v>Rahul Soman</v>
      </c>
      <c r="N1664" s="11" t="str">
        <f>IF(ISERROR(VLOOKUP(C1664,'WI Vs ASM'!$B$2:$G$1000,6,0)),0,(VLOOKUP(C1664,'WI Vs ASM'!$B$2:$G$1000,6,0)))</f>
        <v>Claims</v>
      </c>
      <c r="O1664" s="11" t="str">
        <f>IF(ISERROR(VLOOKUP(C1664,'WI Vs ASM'!$B$2:$H$1000,7,0)),0,(VLOOKUP(C1664,'WI Vs ASM'!$B$2:$H$1000,7,0)))</f>
        <v>Claims</v>
      </c>
      <c r="P1664" s="11" t="str">
        <f t="shared" si="693"/>
        <v>May-17</v>
      </c>
      <c r="Q1664" s="11" t="str">
        <f t="shared" si="694"/>
        <v>Q2</v>
      </c>
      <c r="R1664" s="11" t="str">
        <f>IF(ISERROR(VLOOKUP(C1664,'WI Vs ASM'!$B$2:$J$1000,9,0)),0,(VLOOKUP(C1664,'WI Vs ASM'!$B$2:$J$1000,9,0)))</f>
        <v>Jyothi Pai</v>
      </c>
      <c r="S1664" s="11" t="str">
        <f>IF(ISERROR(VLOOKUP(C1664,'WI Vs ASM'!$B$2:$K$1000,10,0)),0,(VLOOKUP(C1664,'WI Vs ASM'!$B$2:$K$1000,10,0)))</f>
        <v>Dana D. Smith</v>
      </c>
      <c r="T1664" s="11" t="str">
        <f>IF(ISERROR(VLOOKUP(C1664,'WI Vs ASM'!$B$2:$L$1000,11,0)),0,(VLOOKUP(C1664,'WI Vs ASM'!$B$2:$L$1000,11,0)))</f>
        <v>Phillip Mclean</v>
      </c>
      <c r="U1664" s="11" t="e">
        <f t="shared" si="701"/>
        <v>#VALUE!</v>
      </c>
      <c r="V1664" s="11" t="str">
        <f t="shared" si="695"/>
        <v>Yes</v>
      </c>
      <c r="W1664" s="11" t="str">
        <f t="shared" si="696"/>
        <v>No</v>
      </c>
      <c r="X1664" s="11" t="str">
        <f t="shared" si="697"/>
        <v>No</v>
      </c>
      <c r="Y1664" s="11" t="str">
        <f t="shared" si="698"/>
        <v>No</v>
      </c>
      <c r="Z1664" s="11" t="str">
        <f t="shared" si="699"/>
        <v>No</v>
      </c>
      <c r="AA1664" s="11" t="str">
        <f t="shared" si="702"/>
        <v>No</v>
      </c>
      <c r="AB1664" s="11">
        <f>IF(ISERROR(VLOOKUP(U1664,'ITWR Dump'!$A$2:$Y$5000,24,0)),0,(VLOOKUP('ILC Report'!U1664,'ITWR Dump'!$A$2:$Y$5000,24,0)))</f>
        <v>0</v>
      </c>
      <c r="AC1664" s="11" t="str">
        <f t="shared" si="703"/>
        <v>No</v>
      </c>
      <c r="AD1664" s="11" t="str">
        <f t="shared" si="704"/>
        <v/>
      </c>
      <c r="AE1664" s="11">
        <f>IF(ISERROR(VLOOKUP(U1664,'ITWR Dump'!$A$2:$Y$5000,13,0)),0,(VLOOKUP(U1664,'ITWR Dump'!$A$2:$Y$5000,13,0)))</f>
        <v>0</v>
      </c>
      <c r="AF1664" s="11">
        <f>IF(ISERROR(VLOOKUP(U1664,'ITWR Dump'!$A$2:$Y$5000,11,0)),0,(VLOOKUP(U1664,'ITWR Dump'!$A$2:$Y$5000,11,0)))</f>
        <v>0</v>
      </c>
      <c r="AG1664" s="11">
        <f>IF(ISERROR(VLOOKUP(U1664,'ITWR Dump'!$A$2:$Y$5000,2,0)),0,(VLOOKUP(U1664,'ITWR Dump'!$A$2:$Y$5000,2,0)))</f>
        <v>0</v>
      </c>
      <c r="AH1664" s="11">
        <f>IF(ISERROR(VLOOKUP(U1664,'ITWR Dump'!$A$2:$Y$5000,14,0)),0,(VLOOKUP(U1664,'ITWR Dump'!$A$2:$Y$5000,14,0)))</f>
        <v>0</v>
      </c>
      <c r="AI1664" s="11" t="str">
        <f t="shared" si="705"/>
        <v>01-Maintenance Offshore</v>
      </c>
      <c r="AJ1664" s="11" t="str">
        <f t="shared" si="706"/>
        <v>Offshore</v>
      </c>
      <c r="AK1664" s="11" t="str">
        <f>IF(ISERROR(VLOOKUP(A1664,'Team Data'!$C$2:$U$213,17,0)),0,(VLOOKUP(A1664,'Team Data'!$C$2:$U$213,17,0)))</f>
        <v>PRISM</v>
      </c>
      <c r="AL1664" s="11" t="str">
        <f t="shared" si="707"/>
        <v>2017-04-24</v>
      </c>
      <c r="AM1664" s="11">
        <f>IF(ISERROR(VLOOKUP(U1664,'ITWR Dump'!$A$2:$Y$5000,16,0)),0,(VLOOKUP(U1664,'ITWR Dump'!$A$2:$Y$5000,16,0)))</f>
        <v>0</v>
      </c>
      <c r="AN1664" s="11">
        <f>IF(ISERROR(VLOOKUP(U1664,'ITWR Dump'!$A$2:$Y$5000,18,0)),0,(VLOOKUP(U1664,'ITWR Dump'!$A$2:$Y$5000,18,0)))</f>
        <v>0</v>
      </c>
      <c r="AO1664" s="11">
        <f>IF(ISERROR(VLOOKUP(U1664,'ITWR Dump'!$A$2:$Y$5000,25,0)),0,(VLOOKUP('ILC Report'!U1664,'ITWR Dump'!$A$2:$Y$5000,25,0)))</f>
        <v>0</v>
      </c>
      <c r="AP1664" s="11">
        <f t="shared" si="708"/>
        <v>1</v>
      </c>
      <c r="AQ1664" s="26">
        <f t="shared" si="709"/>
        <v>0</v>
      </c>
      <c r="AR1664" s="26">
        <f t="shared" si="710"/>
        <v>0</v>
      </c>
      <c r="AS1664" s="26">
        <f t="shared" si="711"/>
        <v>0</v>
      </c>
      <c r="AT1664" s="26">
        <f t="shared" si="712"/>
        <v>0</v>
      </c>
      <c r="AU1664" s="26">
        <f t="shared" si="713"/>
        <v>0</v>
      </c>
      <c r="AV1664" s="26">
        <f t="shared" si="714"/>
        <v>0</v>
      </c>
      <c r="AW1664" s="11" t="s">
        <v>653</v>
      </c>
      <c r="AX1664" s="11" t="str">
        <f>VLOOKUP(L1664,Group!$A$2:$B$1000,2,0)</f>
        <v>Maintenance</v>
      </c>
      <c r="AY1664" s="11">
        <f>IF(ISERROR(VLOOKUP(U1664,'ITWR Dump'!$A$2:$Y$5000,15,0)),0,(VLOOKUP('ILC Report'!U1664,'ITWR Dump'!$A$2:$Y$5000,15,0)))</f>
        <v>0</v>
      </c>
      <c r="AZ1664" s="11" t="str">
        <f t="shared" si="715"/>
        <v>Yes</v>
      </c>
      <c r="BA1664" s="11" t="str">
        <f t="shared" si="716"/>
        <v>BKI</v>
      </c>
      <c r="BB1664" s="11" t="str">
        <f t="shared" si="717"/>
        <v>MN</v>
      </c>
      <c r="BC1664" s="11" t="str">
        <f t="shared" si="718"/>
        <v>No</v>
      </c>
    </row>
    <row r="1665" spans="1:55" x14ac:dyDescent="0.3">
      <c r="A1665" s="11" t="s">
        <v>702</v>
      </c>
      <c r="B1665" s="11" t="s">
        <v>1895</v>
      </c>
      <c r="C1665" s="11" t="s">
        <v>566</v>
      </c>
      <c r="D1665" s="11" t="s">
        <v>2761</v>
      </c>
      <c r="E1665" s="38" t="s">
        <v>2904</v>
      </c>
      <c r="F1665" s="11">
        <v>3</v>
      </c>
      <c r="G1665" s="40" t="s">
        <v>218</v>
      </c>
      <c r="H1665" s="11" t="str">
        <f t="shared" si="700"/>
        <v>Regular</v>
      </c>
      <c r="I1665" s="11" t="str">
        <f t="shared" si="692"/>
        <v>INDIA</v>
      </c>
      <c r="J1665" s="11" t="str">
        <f>IF(ISERROR(VLOOKUP(C1665,'WI Vs ASM'!$B$2:$E$1000,4,0)),0,(VLOOKUP(C1665,'WI Vs ASM'!$B$2:$E$1000,4,0)))</f>
        <v>Offshore</v>
      </c>
      <c r="K1665" s="11" t="str">
        <f>IF(ISERROR(VLOOKUP(C1665,'WI Vs ASM'!$B$2:$F$1000,5,0)),0,(VLOOKUP(C1665,'WI Vs ASM'!$B$2:$F$1000,5,0)))</f>
        <v>01-Fixed Price</v>
      </c>
      <c r="L1665" s="11" t="str">
        <f>IF(ISERROR(VLOOKUP(C1665,'WI Vs ASM'!$B$2:$D$1000,3,0)),0,(VLOOKUP(C1665,'WI Vs ASM'!$B$2:$D$1000,3,0)))</f>
        <v>01-Maintenance Offshore</v>
      </c>
      <c r="M1665" s="11" t="str">
        <f>IF(ISERROR(VLOOKUP(C1665,'WI Vs ASM'!$B$2:$I$1000,8,0)),0,(VLOOKUP(C1665,'WI Vs ASM'!$B$2:$I$1000,8,0)))</f>
        <v>Rahul Soman</v>
      </c>
      <c r="N1665" s="11" t="str">
        <f>IF(ISERROR(VLOOKUP(C1665,'WI Vs ASM'!$B$2:$G$1000,6,0)),0,(VLOOKUP(C1665,'WI Vs ASM'!$B$2:$G$1000,6,0)))</f>
        <v>Claims</v>
      </c>
      <c r="O1665" s="11" t="str">
        <f>IF(ISERROR(VLOOKUP(C1665,'WI Vs ASM'!$B$2:$H$1000,7,0)),0,(VLOOKUP(C1665,'WI Vs ASM'!$B$2:$H$1000,7,0)))</f>
        <v>Claims</v>
      </c>
      <c r="P1665" s="11" t="str">
        <f t="shared" si="693"/>
        <v>May-17</v>
      </c>
      <c r="Q1665" s="11" t="str">
        <f t="shared" si="694"/>
        <v>Q2</v>
      </c>
      <c r="R1665" s="11" t="str">
        <f>IF(ISERROR(VLOOKUP(C1665,'WI Vs ASM'!$B$2:$J$1000,9,0)),0,(VLOOKUP(C1665,'WI Vs ASM'!$B$2:$J$1000,9,0)))</f>
        <v>Jyothi Pai</v>
      </c>
      <c r="S1665" s="11" t="str">
        <f>IF(ISERROR(VLOOKUP(C1665,'WI Vs ASM'!$B$2:$K$1000,10,0)),0,(VLOOKUP(C1665,'WI Vs ASM'!$B$2:$K$1000,10,0)))</f>
        <v>Dana D. Smith</v>
      </c>
      <c r="T1665" s="11" t="str">
        <f>IF(ISERROR(VLOOKUP(C1665,'WI Vs ASM'!$B$2:$L$1000,11,0)),0,(VLOOKUP(C1665,'WI Vs ASM'!$B$2:$L$1000,11,0)))</f>
        <v>Phillip Mclean</v>
      </c>
      <c r="U1665" s="11" t="str">
        <f t="shared" si="701"/>
        <v>WR736479</v>
      </c>
      <c r="V1665" s="11" t="str">
        <f t="shared" si="695"/>
        <v>No</v>
      </c>
      <c r="W1665" s="11" t="str">
        <f t="shared" si="696"/>
        <v>Yes</v>
      </c>
      <c r="X1665" s="11" t="str">
        <f t="shared" si="697"/>
        <v>No</v>
      </c>
      <c r="Y1665" s="11" t="str">
        <f t="shared" si="698"/>
        <v>No</v>
      </c>
      <c r="Z1665" s="11" t="str">
        <f t="shared" si="699"/>
        <v>No</v>
      </c>
      <c r="AA1665" s="11" t="str">
        <f t="shared" si="702"/>
        <v>No</v>
      </c>
      <c r="AB1665" s="11">
        <f>IF(ISERROR(VLOOKUP(U1665,'ITWR Dump'!$A$2:$Y$5000,24,0)),0,(VLOOKUP('ILC Report'!U1665,'ITWR Dump'!$A$2:$Y$5000,24,0)))</f>
        <v>0</v>
      </c>
      <c r="AC1665" s="11" t="str">
        <f t="shared" si="703"/>
        <v>No</v>
      </c>
      <c r="AD1665" s="11" t="str">
        <f t="shared" si="704"/>
        <v/>
      </c>
      <c r="AE1665" s="11">
        <f>IF(ISERROR(VLOOKUP(U1665,'ITWR Dump'!$A$2:$Y$5000,13,0)),0,(VLOOKUP(U1665,'ITWR Dump'!$A$2:$Y$5000,13,0)))</f>
        <v>0</v>
      </c>
      <c r="AF1665" s="11">
        <f>IF(ISERROR(VLOOKUP(U1665,'ITWR Dump'!$A$2:$Y$5000,11,0)),0,(VLOOKUP(U1665,'ITWR Dump'!$A$2:$Y$5000,11,0)))</f>
        <v>0</v>
      </c>
      <c r="AG1665" s="11">
        <f>IF(ISERROR(VLOOKUP(U1665,'ITWR Dump'!$A$2:$Y$5000,2,0)),0,(VLOOKUP(U1665,'ITWR Dump'!$A$2:$Y$5000,2,0)))</f>
        <v>0</v>
      </c>
      <c r="AH1665" s="11">
        <f>IF(ISERROR(VLOOKUP(U1665,'ITWR Dump'!$A$2:$Y$5000,14,0)),0,(VLOOKUP(U1665,'ITWR Dump'!$A$2:$Y$5000,14,0)))</f>
        <v>0</v>
      </c>
      <c r="AI1665" s="11" t="str">
        <f t="shared" si="705"/>
        <v>01-Maintenance Offshore</v>
      </c>
      <c r="AJ1665" s="11" t="str">
        <f t="shared" si="706"/>
        <v>Offshore</v>
      </c>
      <c r="AK1665" s="11" t="str">
        <f>IF(ISERROR(VLOOKUP(A1665,'Team Data'!$C$2:$U$213,17,0)),0,(VLOOKUP(A1665,'Team Data'!$C$2:$U$213,17,0)))</f>
        <v>PRISM</v>
      </c>
      <c r="AL1665" s="11" t="str">
        <f t="shared" si="707"/>
        <v>2017-04-24</v>
      </c>
      <c r="AM1665" s="11">
        <f>IF(ISERROR(VLOOKUP(U1665,'ITWR Dump'!$A$2:$Y$5000,16,0)),0,(VLOOKUP(U1665,'ITWR Dump'!$A$2:$Y$5000,16,0)))</f>
        <v>0</v>
      </c>
      <c r="AN1665" s="11">
        <f>IF(ISERROR(VLOOKUP(U1665,'ITWR Dump'!$A$2:$Y$5000,18,0)),0,(VLOOKUP(U1665,'ITWR Dump'!$A$2:$Y$5000,18,0)))</f>
        <v>0</v>
      </c>
      <c r="AO1665" s="11">
        <f>IF(ISERROR(VLOOKUP(U1665,'ITWR Dump'!$A$2:$Y$5000,25,0)),0,(VLOOKUP('ILC Report'!U1665,'ITWR Dump'!$A$2:$Y$5000,25,0)))</f>
        <v>0</v>
      </c>
      <c r="AP1665" s="11">
        <f t="shared" si="708"/>
        <v>0</v>
      </c>
      <c r="AQ1665" s="26">
        <f t="shared" si="709"/>
        <v>0</v>
      </c>
      <c r="AR1665" s="26">
        <f t="shared" si="710"/>
        <v>0</v>
      </c>
      <c r="AS1665" s="26">
        <f t="shared" si="711"/>
        <v>0</v>
      </c>
      <c r="AT1665" s="26">
        <f t="shared" si="712"/>
        <v>0</v>
      </c>
      <c r="AU1665" s="26">
        <f t="shared" si="713"/>
        <v>0</v>
      </c>
      <c r="AV1665" s="26">
        <f t="shared" si="714"/>
        <v>0</v>
      </c>
      <c r="AW1665" s="11" t="s">
        <v>653</v>
      </c>
      <c r="AX1665" s="11" t="str">
        <f>VLOOKUP(L1665,Group!$A$2:$B$1000,2,0)</f>
        <v>Maintenance</v>
      </c>
      <c r="AY1665" s="11">
        <f>IF(ISERROR(VLOOKUP(U1665,'ITWR Dump'!$A$2:$Y$5000,15,0)),0,(VLOOKUP('ILC Report'!U1665,'ITWR Dump'!$A$2:$Y$5000,15,0)))</f>
        <v>0</v>
      </c>
      <c r="AZ1665" s="11" t="str">
        <f t="shared" si="715"/>
        <v>Yes</v>
      </c>
      <c r="BA1665" s="11" t="str">
        <f t="shared" si="716"/>
        <v>BKI</v>
      </c>
      <c r="BB1665" s="11" t="str">
        <f t="shared" si="717"/>
        <v>MN</v>
      </c>
      <c r="BC1665" s="11" t="str">
        <f t="shared" si="718"/>
        <v>No</v>
      </c>
    </row>
    <row r="1666" spans="1:55" x14ac:dyDescent="0.3">
      <c r="A1666" s="11" t="s">
        <v>1896</v>
      </c>
      <c r="B1666" s="11" t="s">
        <v>1897</v>
      </c>
      <c r="C1666" s="11" t="s">
        <v>600</v>
      </c>
      <c r="D1666" s="11" t="s">
        <v>2762</v>
      </c>
      <c r="E1666" s="38" t="s">
        <v>652</v>
      </c>
      <c r="F1666" s="11">
        <v>18</v>
      </c>
      <c r="G1666" s="40" t="s">
        <v>218</v>
      </c>
      <c r="H1666" s="11" t="str">
        <f t="shared" si="700"/>
        <v>Regular</v>
      </c>
      <c r="I1666" s="11" t="str">
        <f t="shared" ref="I1666:I1729" si="719">Locationdetails(J1666)</f>
        <v>INDIA</v>
      </c>
      <c r="J1666" s="11" t="str">
        <f>IF(ISERROR(VLOOKUP(C1666,'WI Vs ASM'!$B$2:$E$1000,4,0)),0,(VLOOKUP(C1666,'WI Vs ASM'!$B$2:$E$1000,4,0)))</f>
        <v>Offshore</v>
      </c>
      <c r="K1666" s="11" t="str">
        <f>IF(ISERROR(VLOOKUP(C1666,'WI Vs ASM'!$B$2:$F$1000,5,0)),0,(VLOOKUP(C1666,'WI Vs ASM'!$B$2:$F$1000,5,0)))</f>
        <v>09-NonBillable</v>
      </c>
      <c r="L1666" s="11" t="str">
        <f>IF(ISERROR(VLOOKUP(C1666,'WI Vs ASM'!$B$2:$D$1000,3,0)),0,(VLOOKUP(C1666,'WI Vs ASM'!$B$2:$D$1000,3,0)))</f>
        <v>13-Enhancement Offshore Bench</v>
      </c>
      <c r="M1666" s="11" t="str">
        <f>IF(ISERROR(VLOOKUP(C1666,'WI Vs ASM'!$B$2:$I$1000,8,0)),0,(VLOOKUP(C1666,'WI Vs ASM'!$B$2:$I$1000,8,0)))</f>
        <v>Prakash Varadachari</v>
      </c>
      <c r="N1666" s="11" t="str">
        <f>IF(ISERROR(VLOOKUP(C1666,'WI Vs ASM'!$B$2:$G$1000,6,0)),0,(VLOOKUP(C1666,'WI Vs ASM'!$B$2:$G$1000,6,0)))</f>
        <v>Bench - IMS Tower</v>
      </c>
      <c r="O1666" s="11" t="str">
        <f>IF(ISERROR(VLOOKUP(C1666,'WI Vs ASM'!$B$2:$H$1000,7,0)),0,(VLOOKUP(C1666,'WI Vs ASM'!$B$2:$H$1000,7,0)))</f>
        <v>Bench - IMS Tower</v>
      </c>
      <c r="P1666" s="11" t="str">
        <f t="shared" ref="P1666:P1729" si="720">TEXT(E1666,"MMM-YY")</f>
        <v>Apr-17</v>
      </c>
      <c r="Q1666" s="11" t="str">
        <f t="shared" ref="Q1666:Q1729" si="721">Quarterdetails(P1666)</f>
        <v>Q2</v>
      </c>
      <c r="R1666" s="11" t="str">
        <f>IF(ISERROR(VLOOKUP(C1666,'WI Vs ASM'!$B$2:$J$1000,9,0)),0,(VLOOKUP(C1666,'WI Vs ASM'!$B$2:$J$1000,9,0)))</f>
        <v>Chandraprabha Palaniswamy</v>
      </c>
      <c r="S1666" s="11">
        <f>IF(ISERROR(VLOOKUP(C1666,'WI Vs ASM'!$B$2:$K$1000,10,0)),0,(VLOOKUP(C1666,'WI Vs ASM'!$B$2:$K$1000,10,0)))</f>
        <v>0</v>
      </c>
      <c r="T1666" s="11">
        <f>IF(ISERROR(VLOOKUP(C1666,'WI Vs ASM'!$B$2:$L$1000,11,0)),0,(VLOOKUP(C1666,'WI Vs ASM'!$B$2:$L$1000,11,0)))</f>
        <v>0</v>
      </c>
      <c r="U1666" s="11" t="str">
        <f t="shared" si="701"/>
        <v>ENHANCEME</v>
      </c>
      <c r="V1666" s="11" t="str">
        <f t="shared" ref="V1666:V1729" si="722">IF(OR(AP1666=1,AQ1666=1,AR1666=1,AS1666=1,AT1666=1,AU1666=1,AV1666=1),"Yes","No")</f>
        <v>No</v>
      </c>
      <c r="W1666" s="11" t="str">
        <f t="shared" ref="W1666:W1729" si="723">IF(V1666&lt;&gt;"Yes",IF(AND(K1666&lt;&gt;"09-NonBillable"),"Yes","No"),"No")</f>
        <v>No</v>
      </c>
      <c r="X1666" s="11" t="str">
        <f t="shared" ref="X1666:X1729" si="724">IF(ISERROR(IF(OR(RIGHT(C1666,2)="LB",(RIGHT(C1666,2)="MG"),(C1666="WAFCOGEN")),"Yes","No")),"No",(IF(OR(RIGHT(C1666,2)="LB",(RIGHT(C1666,2)="MG"),(C1666="WAFCOGEN")),"Yes","No")))</f>
        <v>No</v>
      </c>
      <c r="Y1666" s="11" t="str">
        <f t="shared" ref="Y1666:Y1729" si="725">CTCdetails(AE1666)</f>
        <v>No</v>
      </c>
      <c r="Z1666" s="11" t="str">
        <f t="shared" ref="Z1666:Z1729" si="726">Ignitedetails(C1666)</f>
        <v>No</v>
      </c>
      <c r="AA1666" s="11" t="str">
        <f t="shared" si="702"/>
        <v>No</v>
      </c>
      <c r="AB1666" s="11">
        <f>IF(ISERROR(VLOOKUP(U1666,'ITWR Dump'!$A$2:$Y$5000,24,0)),0,(VLOOKUP('ILC Report'!U1666,'ITWR Dump'!$A$2:$Y$5000,24,0)))</f>
        <v>0</v>
      </c>
      <c r="AC1666" s="11" t="str">
        <f t="shared" si="703"/>
        <v>No</v>
      </c>
      <c r="AD1666" s="11" t="str">
        <f t="shared" si="704"/>
        <v/>
      </c>
      <c r="AE1666" s="11">
        <f>IF(ISERROR(VLOOKUP(U1666,'ITWR Dump'!$A$2:$Y$5000,13,0)),0,(VLOOKUP(U1666,'ITWR Dump'!$A$2:$Y$5000,13,0)))</f>
        <v>0</v>
      </c>
      <c r="AF1666" s="11">
        <f>IF(ISERROR(VLOOKUP(U1666,'ITWR Dump'!$A$2:$Y$5000,11,0)),0,(VLOOKUP(U1666,'ITWR Dump'!$A$2:$Y$5000,11,0)))</f>
        <v>0</v>
      </c>
      <c r="AG1666" s="11">
        <f>IF(ISERROR(VLOOKUP(U1666,'ITWR Dump'!$A$2:$Y$5000,2,0)),0,(VLOOKUP(U1666,'ITWR Dump'!$A$2:$Y$5000,2,0)))</f>
        <v>0</v>
      </c>
      <c r="AH1666" s="11">
        <f>IF(ISERROR(VLOOKUP(U1666,'ITWR Dump'!$A$2:$Y$5000,14,0)),0,(VLOOKUP(U1666,'ITWR Dump'!$A$2:$Y$5000,14,0)))</f>
        <v>0</v>
      </c>
      <c r="AI1666" s="11" t="str">
        <f t="shared" si="705"/>
        <v>13-Enhancement Offshore Bench</v>
      </c>
      <c r="AJ1666" s="11" t="str">
        <f t="shared" si="706"/>
        <v>Offshore</v>
      </c>
      <c r="AK1666" s="11">
        <f>IF(ISERROR(VLOOKUP(A1666,'Team Data'!$C$2:$U$213,17,0)),0,(VLOOKUP(A1666,'Team Data'!$C$2:$U$213,17,0)))</f>
        <v>0</v>
      </c>
      <c r="AL1666" s="11" t="str">
        <f t="shared" si="707"/>
        <v>2017-04-24</v>
      </c>
      <c r="AM1666" s="11">
        <f>IF(ISERROR(VLOOKUP(U1666,'ITWR Dump'!$A$2:$Y$5000,16,0)),0,(VLOOKUP(U1666,'ITWR Dump'!$A$2:$Y$5000,16,0)))</f>
        <v>0</v>
      </c>
      <c r="AN1666" s="11">
        <f>IF(ISERROR(VLOOKUP(U1666,'ITWR Dump'!$A$2:$Y$5000,18,0)),0,(VLOOKUP(U1666,'ITWR Dump'!$A$2:$Y$5000,18,0)))</f>
        <v>0</v>
      </c>
      <c r="AO1666" s="11">
        <f>IF(ISERROR(VLOOKUP(U1666,'ITWR Dump'!$A$2:$Y$5000,25,0)),0,(VLOOKUP('ILC Report'!U1666,'ITWR Dump'!$A$2:$Y$5000,25,0)))</f>
        <v>0</v>
      </c>
      <c r="AP1666" s="11">
        <f t="shared" si="708"/>
        <v>0</v>
      </c>
      <c r="AQ1666" s="26">
        <f t="shared" si="709"/>
        <v>0</v>
      </c>
      <c r="AR1666" s="26">
        <f t="shared" si="710"/>
        <v>0</v>
      </c>
      <c r="AS1666" s="26">
        <f t="shared" si="711"/>
        <v>0</v>
      </c>
      <c r="AT1666" s="26">
        <f t="shared" si="712"/>
        <v>0</v>
      </c>
      <c r="AU1666" s="26">
        <f t="shared" si="713"/>
        <v>0</v>
      </c>
      <c r="AV1666" s="26">
        <f t="shared" si="714"/>
        <v>0</v>
      </c>
      <c r="AW1666" s="11" t="s">
        <v>653</v>
      </c>
      <c r="AX1666" s="11" t="str">
        <f>VLOOKUP(L1666,Group!$A$2:$B$1000,2,0)</f>
        <v>Enhancement Bench</v>
      </c>
      <c r="AY1666" s="11">
        <f>IF(ISERROR(VLOOKUP(U1666,'ITWR Dump'!$A$2:$Y$5000,15,0)),0,(VLOOKUP('ILC Report'!U1666,'ITWR Dump'!$A$2:$Y$5000,15,0)))</f>
        <v>0</v>
      </c>
      <c r="AZ1666" s="11" t="str">
        <f t="shared" si="715"/>
        <v>No</v>
      </c>
      <c r="BA1666" s="11" t="str">
        <f t="shared" si="716"/>
        <v>BKI</v>
      </c>
      <c r="BB1666" s="11" t="str">
        <f t="shared" si="717"/>
        <v>BN</v>
      </c>
      <c r="BC1666" s="11" t="str">
        <f t="shared" si="718"/>
        <v>No</v>
      </c>
    </row>
    <row r="1667" spans="1:55" x14ac:dyDescent="0.3">
      <c r="A1667" s="11" t="s">
        <v>1896</v>
      </c>
      <c r="B1667" s="11" t="s">
        <v>1897</v>
      </c>
      <c r="C1667" s="11" t="s">
        <v>588</v>
      </c>
      <c r="D1667" s="11" t="s">
        <v>2763</v>
      </c>
      <c r="E1667" s="38" t="s">
        <v>652</v>
      </c>
      <c r="F1667" s="11">
        <v>27</v>
      </c>
      <c r="G1667" s="40" t="s">
        <v>218</v>
      </c>
      <c r="H1667" s="11" t="str">
        <f t="shared" ref="H1667:H1730" si="727">Shiftdetails($G1667)</f>
        <v>Regular</v>
      </c>
      <c r="I1667" s="11" t="str">
        <f t="shared" si="719"/>
        <v>INDIA</v>
      </c>
      <c r="J1667" s="11" t="str">
        <f>IF(ISERROR(VLOOKUP(C1667,'WI Vs ASM'!$B$2:$E$1000,4,0)),0,(VLOOKUP(C1667,'WI Vs ASM'!$B$2:$E$1000,4,0)))</f>
        <v>Offshore</v>
      </c>
      <c r="K1667" s="11" t="str">
        <f>IF(ISERROR(VLOOKUP(C1667,'WI Vs ASM'!$B$2:$F$1000,5,0)),0,(VLOOKUP(C1667,'WI Vs ASM'!$B$2:$F$1000,5,0)))</f>
        <v>02-Variable Billable</v>
      </c>
      <c r="L1667" s="11" t="str">
        <f>IF(ISERROR(VLOOKUP(C1667,'WI Vs ASM'!$B$2:$D$1000,3,0)),0,(VLOOKUP(C1667,'WI Vs ASM'!$B$2:$D$1000,3,0)))</f>
        <v>11-Enhancement Offshore</v>
      </c>
      <c r="M1667" s="11" t="str">
        <f>IF(ISERROR(VLOOKUP(C1667,'WI Vs ASM'!$B$2:$I$1000,8,0)),0,(VLOOKUP(C1667,'WI Vs ASM'!$B$2:$I$1000,8,0)))</f>
        <v>Prasad P Naik</v>
      </c>
      <c r="N1667" s="11" t="str">
        <f>IF(ISERROR(VLOOKUP(C1667,'WI Vs ASM'!$B$2:$G$1000,6,0)),0,(VLOOKUP(C1667,'WI Vs ASM'!$B$2:$G$1000,6,0)))</f>
        <v>FileNet</v>
      </c>
      <c r="O1667" s="11" t="str">
        <f>IF(ISERROR(VLOOKUP(C1667,'WI Vs ASM'!$B$2:$H$1000,7,0)),0,(VLOOKUP(C1667,'WI Vs ASM'!$B$2:$H$1000,7,0)))</f>
        <v>FileNet</v>
      </c>
      <c r="P1667" s="11" t="str">
        <f t="shared" si="720"/>
        <v>Apr-17</v>
      </c>
      <c r="Q1667" s="11" t="str">
        <f t="shared" si="721"/>
        <v>Q2</v>
      </c>
      <c r="R1667" s="11" t="str">
        <f>IF(ISERROR(VLOOKUP(C1667,'WI Vs ASM'!$B$2:$J$1000,9,0)),0,(VLOOKUP(C1667,'WI Vs ASM'!$B$2:$J$1000,9,0)))</f>
        <v>Namita R Baskaran</v>
      </c>
      <c r="S1667" s="11" t="str">
        <f>IF(ISERROR(VLOOKUP(C1667,'WI Vs ASM'!$B$2:$K$1000,10,0)),0,(VLOOKUP(C1667,'WI Vs ASM'!$B$2:$K$1000,10,0)))</f>
        <v>Vasudevan Srinivasan</v>
      </c>
      <c r="T1667" s="11" t="str">
        <f>IF(ISERROR(VLOOKUP(C1667,'WI Vs ASM'!$B$2:$L$1000,11,0)),0,(VLOOKUP(C1667,'WI Vs ASM'!$B$2:$L$1000,11,0)))</f>
        <v>Noha Salama</v>
      </c>
      <c r="U1667" s="11" t="str">
        <f t="shared" ref="U1667:U1730" si="728">IF(ISERROR(MID((UPPER(D1667)),(FIND("WR",(UPPER(D1667)),1)),8)),MID((UPPER(D1667)),(FIND("ENH",(UPPER(D1667)),1)),9),MID((UPPER(D1667)),(FIND("WR",(UPPER(D1667)),1)),8))</f>
        <v>WR635835</v>
      </c>
      <c r="V1667" s="11" t="str">
        <f t="shared" si="722"/>
        <v>No</v>
      </c>
      <c r="W1667" s="11" t="str">
        <f t="shared" si="723"/>
        <v>Yes</v>
      </c>
      <c r="X1667" s="11" t="str">
        <f t="shared" si="724"/>
        <v>No</v>
      </c>
      <c r="Y1667" s="11" t="str">
        <f t="shared" si="725"/>
        <v>No</v>
      </c>
      <c r="Z1667" s="11" t="str">
        <f t="shared" si="726"/>
        <v>No</v>
      </c>
      <c r="AA1667" s="11" t="str">
        <f t="shared" ref="AA1667:AA1730" si="729">RTCdetails(AE1667,AY1667)</f>
        <v>No</v>
      </c>
      <c r="AB1667" s="11">
        <f>IF(ISERROR(VLOOKUP(U1667,'ITWR Dump'!$A$2:$Y$5000,24,0)),0,(VLOOKUP('ILC Report'!U1667,'ITWR Dump'!$A$2:$Y$5000,24,0)))</f>
        <v>0</v>
      </c>
      <c r="AC1667" s="11" t="str">
        <f t="shared" ref="AC1667:AC1730" si="730">Billable(X1667,Y1667,Z1667,AA1667,BC1667)</f>
        <v>No</v>
      </c>
      <c r="AD1667" s="11" t="str">
        <f t="shared" ref="AD1667:AD1730" si="731">IF(X1667="Yes",$X$1,IF(Y1667="Yes",$Y$1,IF(Z1667="Yes",$Z$1,IF(AA1667="Yes",$AA$1,""))))</f>
        <v/>
      </c>
      <c r="AE1667" s="11">
        <f>IF(ISERROR(VLOOKUP(U1667,'ITWR Dump'!$A$2:$Y$5000,13,0)),0,(VLOOKUP(U1667,'ITWR Dump'!$A$2:$Y$5000,13,0)))</f>
        <v>0</v>
      </c>
      <c r="AF1667" s="11">
        <f>IF(ISERROR(VLOOKUP(U1667,'ITWR Dump'!$A$2:$Y$5000,11,0)),0,(VLOOKUP(U1667,'ITWR Dump'!$A$2:$Y$5000,11,0)))</f>
        <v>0</v>
      </c>
      <c r="AG1667" s="11">
        <f>IF(ISERROR(VLOOKUP(U1667,'ITWR Dump'!$A$2:$Y$5000,2,0)),0,(VLOOKUP(U1667,'ITWR Dump'!$A$2:$Y$5000,2,0)))</f>
        <v>0</v>
      </c>
      <c r="AH1667" s="11">
        <f>IF(ISERROR(VLOOKUP(U1667,'ITWR Dump'!$A$2:$Y$5000,14,0)),0,(VLOOKUP(U1667,'ITWR Dump'!$A$2:$Y$5000,14,0)))</f>
        <v>0</v>
      </c>
      <c r="AI1667" s="11" t="str">
        <f t="shared" ref="AI1667:AI1730" si="732">UdfCategory(H1667,L1667,AJ1667)</f>
        <v>11-Enhancement Offshore</v>
      </c>
      <c r="AJ1667" s="11" t="str">
        <f t="shared" ref="AJ1667:AJ1730" si="733">OnOffLanded(A1667,C1667,J1667)</f>
        <v>Offshore</v>
      </c>
      <c r="AK1667" s="11">
        <f>IF(ISERROR(VLOOKUP(A1667,'Team Data'!$C$2:$U$213,17,0)),0,(VLOOKUP(A1667,'Team Data'!$C$2:$U$213,17,0)))</f>
        <v>0</v>
      </c>
      <c r="AL1667" s="11" t="str">
        <f t="shared" ref="AL1667:AL1730" si="734">LEFT(AW1667,10)</f>
        <v>2017-04-24</v>
      </c>
      <c r="AM1667" s="11">
        <f>IF(ISERROR(VLOOKUP(U1667,'ITWR Dump'!$A$2:$Y$5000,16,0)),0,(VLOOKUP(U1667,'ITWR Dump'!$A$2:$Y$5000,16,0)))</f>
        <v>0</v>
      </c>
      <c r="AN1667" s="11">
        <f>IF(ISERROR(VLOOKUP(U1667,'ITWR Dump'!$A$2:$Y$5000,18,0)),0,(VLOOKUP(U1667,'ITWR Dump'!$A$2:$Y$5000,18,0)))</f>
        <v>0</v>
      </c>
      <c r="AO1667" s="11">
        <f>IF(ISERROR(VLOOKUP(U1667,'ITWR Dump'!$A$2:$Y$5000,25,0)),0,(VLOOKUP('ILC Report'!U1667,'ITWR Dump'!$A$2:$Y$5000,25,0)))</f>
        <v>0</v>
      </c>
      <c r="AP1667" s="11">
        <f t="shared" ref="AP1667:AP1730" si="735">IFERROR(FIND("INC0",D1667,1),0)</f>
        <v>0</v>
      </c>
      <c r="AQ1667" s="26">
        <f t="shared" ref="AQ1667:AQ1730" si="736">IFERROR(FIND("INC1",D1667,1),0)</f>
        <v>0</v>
      </c>
      <c r="AR1667" s="26">
        <f t="shared" ref="AR1667:AR1730" si="737">IFERROR(FIND("INC2",D1667,1),0)</f>
        <v>0</v>
      </c>
      <c r="AS1667" s="26">
        <f t="shared" ref="AS1667:AS1730" si="738">IFERROR(FIND("INC3",D1667,1),0)</f>
        <v>0</v>
      </c>
      <c r="AT1667" s="26">
        <f t="shared" ref="AT1667:AT1730" si="739">IFERROR(FIND("INC4",D1667,1),0)</f>
        <v>0</v>
      </c>
      <c r="AU1667" s="26">
        <f t="shared" ref="AU1667:AU1730" si="740">IFERROR(FIND("INC 0",D1667,1),0)</f>
        <v>0</v>
      </c>
      <c r="AV1667" s="26">
        <f t="shared" ref="AV1667:AV1730" si="741">IFERROR(FIND("INC 1",D1667,1),0)</f>
        <v>0</v>
      </c>
      <c r="AW1667" s="11" t="s">
        <v>653</v>
      </c>
      <c r="AX1667" s="11" t="str">
        <f>VLOOKUP(L1667,Group!$A$2:$B$1000,2,0)</f>
        <v>Enhancement</v>
      </c>
      <c r="AY1667" s="11">
        <f>IF(ISERROR(VLOOKUP(U1667,'ITWR Dump'!$A$2:$Y$5000,15,0)),0,(VLOOKUP('ILC Report'!U1667,'ITWR Dump'!$A$2:$Y$5000,15,0)))</f>
        <v>0</v>
      </c>
      <c r="AZ1667" s="11" t="str">
        <f t="shared" ref="AZ1667:AZ1730" si="742">Adoc(BB1667,D1667)</f>
        <v>No</v>
      </c>
      <c r="BA1667" s="11" t="str">
        <f t="shared" ref="BA1667:BA1730" si="743">LEFT(C1667,3)</f>
        <v>BKI</v>
      </c>
      <c r="BB1667" s="11" t="str">
        <f t="shared" ref="BB1667:BB1730" si="744">RIGHT(C1667,2)</f>
        <v>EL</v>
      </c>
      <c r="BC1667" s="11" t="str">
        <f t="shared" ref="BC1667:BC1730" si="745">Work(AF1667)</f>
        <v>No</v>
      </c>
    </row>
    <row r="1668" spans="1:55" x14ac:dyDescent="0.3">
      <c r="A1668" s="11" t="s">
        <v>1896</v>
      </c>
      <c r="B1668" s="11" t="s">
        <v>1897</v>
      </c>
      <c r="C1668" s="11" t="s">
        <v>600</v>
      </c>
      <c r="D1668" s="11" t="s">
        <v>2762</v>
      </c>
      <c r="E1668" s="38" t="s">
        <v>2901</v>
      </c>
      <c r="F1668" s="11">
        <v>18</v>
      </c>
      <c r="G1668" s="40" t="s">
        <v>218</v>
      </c>
      <c r="H1668" s="11" t="str">
        <f t="shared" si="727"/>
        <v>Regular</v>
      </c>
      <c r="I1668" s="11" t="str">
        <f t="shared" si="719"/>
        <v>INDIA</v>
      </c>
      <c r="J1668" s="11" t="str">
        <f>IF(ISERROR(VLOOKUP(C1668,'WI Vs ASM'!$B$2:$E$1000,4,0)),0,(VLOOKUP(C1668,'WI Vs ASM'!$B$2:$E$1000,4,0)))</f>
        <v>Offshore</v>
      </c>
      <c r="K1668" s="11" t="str">
        <f>IF(ISERROR(VLOOKUP(C1668,'WI Vs ASM'!$B$2:$F$1000,5,0)),0,(VLOOKUP(C1668,'WI Vs ASM'!$B$2:$F$1000,5,0)))</f>
        <v>09-NonBillable</v>
      </c>
      <c r="L1668" s="11" t="str">
        <f>IF(ISERROR(VLOOKUP(C1668,'WI Vs ASM'!$B$2:$D$1000,3,0)),0,(VLOOKUP(C1668,'WI Vs ASM'!$B$2:$D$1000,3,0)))</f>
        <v>13-Enhancement Offshore Bench</v>
      </c>
      <c r="M1668" s="11" t="str">
        <f>IF(ISERROR(VLOOKUP(C1668,'WI Vs ASM'!$B$2:$I$1000,8,0)),0,(VLOOKUP(C1668,'WI Vs ASM'!$B$2:$I$1000,8,0)))</f>
        <v>Prakash Varadachari</v>
      </c>
      <c r="N1668" s="11" t="str">
        <f>IF(ISERROR(VLOOKUP(C1668,'WI Vs ASM'!$B$2:$G$1000,6,0)),0,(VLOOKUP(C1668,'WI Vs ASM'!$B$2:$G$1000,6,0)))</f>
        <v>Bench - IMS Tower</v>
      </c>
      <c r="O1668" s="11" t="str">
        <f>IF(ISERROR(VLOOKUP(C1668,'WI Vs ASM'!$B$2:$H$1000,7,0)),0,(VLOOKUP(C1668,'WI Vs ASM'!$B$2:$H$1000,7,0)))</f>
        <v>Bench - IMS Tower</v>
      </c>
      <c r="P1668" s="11" t="str">
        <f t="shared" si="720"/>
        <v>May-17</v>
      </c>
      <c r="Q1668" s="11" t="str">
        <f t="shared" si="721"/>
        <v>Q2</v>
      </c>
      <c r="R1668" s="11" t="str">
        <f>IF(ISERROR(VLOOKUP(C1668,'WI Vs ASM'!$B$2:$J$1000,9,0)),0,(VLOOKUP(C1668,'WI Vs ASM'!$B$2:$J$1000,9,0)))</f>
        <v>Chandraprabha Palaniswamy</v>
      </c>
      <c r="S1668" s="11">
        <f>IF(ISERROR(VLOOKUP(C1668,'WI Vs ASM'!$B$2:$K$1000,10,0)),0,(VLOOKUP(C1668,'WI Vs ASM'!$B$2:$K$1000,10,0)))</f>
        <v>0</v>
      </c>
      <c r="T1668" s="11">
        <f>IF(ISERROR(VLOOKUP(C1668,'WI Vs ASM'!$B$2:$L$1000,11,0)),0,(VLOOKUP(C1668,'WI Vs ASM'!$B$2:$L$1000,11,0)))</f>
        <v>0</v>
      </c>
      <c r="U1668" s="11" t="str">
        <f t="shared" si="728"/>
        <v>ENHANCEME</v>
      </c>
      <c r="V1668" s="11" t="str">
        <f t="shared" si="722"/>
        <v>No</v>
      </c>
      <c r="W1668" s="11" t="str">
        <f t="shared" si="723"/>
        <v>No</v>
      </c>
      <c r="X1668" s="11" t="str">
        <f t="shared" si="724"/>
        <v>No</v>
      </c>
      <c r="Y1668" s="11" t="str">
        <f t="shared" si="725"/>
        <v>No</v>
      </c>
      <c r="Z1668" s="11" t="str">
        <f t="shared" si="726"/>
        <v>No</v>
      </c>
      <c r="AA1668" s="11" t="str">
        <f t="shared" si="729"/>
        <v>No</v>
      </c>
      <c r="AB1668" s="11">
        <f>IF(ISERROR(VLOOKUP(U1668,'ITWR Dump'!$A$2:$Y$5000,24,0)),0,(VLOOKUP('ILC Report'!U1668,'ITWR Dump'!$A$2:$Y$5000,24,0)))</f>
        <v>0</v>
      </c>
      <c r="AC1668" s="11" t="str">
        <f t="shared" si="730"/>
        <v>No</v>
      </c>
      <c r="AD1668" s="11" t="str">
        <f t="shared" si="731"/>
        <v/>
      </c>
      <c r="AE1668" s="11">
        <f>IF(ISERROR(VLOOKUP(U1668,'ITWR Dump'!$A$2:$Y$5000,13,0)),0,(VLOOKUP(U1668,'ITWR Dump'!$A$2:$Y$5000,13,0)))</f>
        <v>0</v>
      </c>
      <c r="AF1668" s="11">
        <f>IF(ISERROR(VLOOKUP(U1668,'ITWR Dump'!$A$2:$Y$5000,11,0)),0,(VLOOKUP(U1668,'ITWR Dump'!$A$2:$Y$5000,11,0)))</f>
        <v>0</v>
      </c>
      <c r="AG1668" s="11">
        <f>IF(ISERROR(VLOOKUP(U1668,'ITWR Dump'!$A$2:$Y$5000,2,0)),0,(VLOOKUP(U1668,'ITWR Dump'!$A$2:$Y$5000,2,0)))</f>
        <v>0</v>
      </c>
      <c r="AH1668" s="11">
        <f>IF(ISERROR(VLOOKUP(U1668,'ITWR Dump'!$A$2:$Y$5000,14,0)),0,(VLOOKUP(U1668,'ITWR Dump'!$A$2:$Y$5000,14,0)))</f>
        <v>0</v>
      </c>
      <c r="AI1668" s="11" t="str">
        <f t="shared" si="732"/>
        <v>13-Enhancement Offshore Bench</v>
      </c>
      <c r="AJ1668" s="11" t="str">
        <f t="shared" si="733"/>
        <v>Offshore</v>
      </c>
      <c r="AK1668" s="11">
        <f>IF(ISERROR(VLOOKUP(A1668,'Team Data'!$C$2:$U$213,17,0)),0,(VLOOKUP(A1668,'Team Data'!$C$2:$U$213,17,0)))</f>
        <v>0</v>
      </c>
      <c r="AL1668" s="11" t="str">
        <f t="shared" si="734"/>
        <v>2017-04-24</v>
      </c>
      <c r="AM1668" s="11">
        <f>IF(ISERROR(VLOOKUP(U1668,'ITWR Dump'!$A$2:$Y$5000,16,0)),0,(VLOOKUP(U1668,'ITWR Dump'!$A$2:$Y$5000,16,0)))</f>
        <v>0</v>
      </c>
      <c r="AN1668" s="11">
        <f>IF(ISERROR(VLOOKUP(U1668,'ITWR Dump'!$A$2:$Y$5000,18,0)),0,(VLOOKUP(U1668,'ITWR Dump'!$A$2:$Y$5000,18,0)))</f>
        <v>0</v>
      </c>
      <c r="AO1668" s="11">
        <f>IF(ISERROR(VLOOKUP(U1668,'ITWR Dump'!$A$2:$Y$5000,25,0)),0,(VLOOKUP('ILC Report'!U1668,'ITWR Dump'!$A$2:$Y$5000,25,0)))</f>
        <v>0</v>
      </c>
      <c r="AP1668" s="11">
        <f t="shared" si="735"/>
        <v>0</v>
      </c>
      <c r="AQ1668" s="26">
        <f t="shared" si="736"/>
        <v>0</v>
      </c>
      <c r="AR1668" s="26">
        <f t="shared" si="737"/>
        <v>0</v>
      </c>
      <c r="AS1668" s="26">
        <f t="shared" si="738"/>
        <v>0</v>
      </c>
      <c r="AT1668" s="26">
        <f t="shared" si="739"/>
        <v>0</v>
      </c>
      <c r="AU1668" s="26">
        <f t="shared" si="740"/>
        <v>0</v>
      </c>
      <c r="AV1668" s="26">
        <f t="shared" si="741"/>
        <v>0</v>
      </c>
      <c r="AW1668" s="11" t="s">
        <v>653</v>
      </c>
      <c r="AX1668" s="11" t="str">
        <f>VLOOKUP(L1668,Group!$A$2:$B$1000,2,0)</f>
        <v>Enhancement Bench</v>
      </c>
      <c r="AY1668" s="11">
        <f>IF(ISERROR(VLOOKUP(U1668,'ITWR Dump'!$A$2:$Y$5000,15,0)),0,(VLOOKUP('ILC Report'!U1668,'ITWR Dump'!$A$2:$Y$5000,15,0)))</f>
        <v>0</v>
      </c>
      <c r="AZ1668" s="11" t="str">
        <f t="shared" si="742"/>
        <v>No</v>
      </c>
      <c r="BA1668" s="11" t="str">
        <f t="shared" si="743"/>
        <v>BKI</v>
      </c>
      <c r="BB1668" s="11" t="str">
        <f t="shared" si="744"/>
        <v>BN</v>
      </c>
      <c r="BC1668" s="11" t="str">
        <f t="shared" si="745"/>
        <v>No</v>
      </c>
    </row>
    <row r="1669" spans="1:55" x14ac:dyDescent="0.3">
      <c r="A1669" s="11" t="s">
        <v>1896</v>
      </c>
      <c r="B1669" s="11" t="s">
        <v>1897</v>
      </c>
      <c r="C1669" s="11" t="s">
        <v>588</v>
      </c>
      <c r="D1669" s="11" t="s">
        <v>2763</v>
      </c>
      <c r="E1669" s="38" t="s">
        <v>2901</v>
      </c>
      <c r="F1669" s="11">
        <v>18</v>
      </c>
      <c r="G1669" s="40" t="s">
        <v>218</v>
      </c>
      <c r="H1669" s="11" t="str">
        <f t="shared" si="727"/>
        <v>Regular</v>
      </c>
      <c r="I1669" s="11" t="str">
        <f t="shared" si="719"/>
        <v>INDIA</v>
      </c>
      <c r="J1669" s="11" t="str">
        <f>IF(ISERROR(VLOOKUP(C1669,'WI Vs ASM'!$B$2:$E$1000,4,0)),0,(VLOOKUP(C1669,'WI Vs ASM'!$B$2:$E$1000,4,0)))</f>
        <v>Offshore</v>
      </c>
      <c r="K1669" s="11" t="str">
        <f>IF(ISERROR(VLOOKUP(C1669,'WI Vs ASM'!$B$2:$F$1000,5,0)),0,(VLOOKUP(C1669,'WI Vs ASM'!$B$2:$F$1000,5,0)))</f>
        <v>02-Variable Billable</v>
      </c>
      <c r="L1669" s="11" t="str">
        <f>IF(ISERROR(VLOOKUP(C1669,'WI Vs ASM'!$B$2:$D$1000,3,0)),0,(VLOOKUP(C1669,'WI Vs ASM'!$B$2:$D$1000,3,0)))</f>
        <v>11-Enhancement Offshore</v>
      </c>
      <c r="M1669" s="11" t="str">
        <f>IF(ISERROR(VLOOKUP(C1669,'WI Vs ASM'!$B$2:$I$1000,8,0)),0,(VLOOKUP(C1669,'WI Vs ASM'!$B$2:$I$1000,8,0)))</f>
        <v>Prasad P Naik</v>
      </c>
      <c r="N1669" s="11" t="str">
        <f>IF(ISERROR(VLOOKUP(C1669,'WI Vs ASM'!$B$2:$G$1000,6,0)),0,(VLOOKUP(C1669,'WI Vs ASM'!$B$2:$G$1000,6,0)))</f>
        <v>FileNet</v>
      </c>
      <c r="O1669" s="11" t="str">
        <f>IF(ISERROR(VLOOKUP(C1669,'WI Vs ASM'!$B$2:$H$1000,7,0)),0,(VLOOKUP(C1669,'WI Vs ASM'!$B$2:$H$1000,7,0)))</f>
        <v>FileNet</v>
      </c>
      <c r="P1669" s="11" t="str">
        <f t="shared" si="720"/>
        <v>May-17</v>
      </c>
      <c r="Q1669" s="11" t="str">
        <f t="shared" si="721"/>
        <v>Q2</v>
      </c>
      <c r="R1669" s="11" t="str">
        <f>IF(ISERROR(VLOOKUP(C1669,'WI Vs ASM'!$B$2:$J$1000,9,0)),0,(VLOOKUP(C1669,'WI Vs ASM'!$B$2:$J$1000,9,0)))</f>
        <v>Namita R Baskaran</v>
      </c>
      <c r="S1669" s="11" t="str">
        <f>IF(ISERROR(VLOOKUP(C1669,'WI Vs ASM'!$B$2:$K$1000,10,0)),0,(VLOOKUP(C1669,'WI Vs ASM'!$B$2:$K$1000,10,0)))</f>
        <v>Vasudevan Srinivasan</v>
      </c>
      <c r="T1669" s="11" t="str">
        <f>IF(ISERROR(VLOOKUP(C1669,'WI Vs ASM'!$B$2:$L$1000,11,0)),0,(VLOOKUP(C1669,'WI Vs ASM'!$B$2:$L$1000,11,0)))</f>
        <v>Noha Salama</v>
      </c>
      <c r="U1669" s="11" t="str">
        <f t="shared" si="728"/>
        <v>WR635835</v>
      </c>
      <c r="V1669" s="11" t="str">
        <f t="shared" si="722"/>
        <v>No</v>
      </c>
      <c r="W1669" s="11" t="str">
        <f t="shared" si="723"/>
        <v>Yes</v>
      </c>
      <c r="X1669" s="11" t="str">
        <f t="shared" si="724"/>
        <v>No</v>
      </c>
      <c r="Y1669" s="11" t="str">
        <f t="shared" si="725"/>
        <v>No</v>
      </c>
      <c r="Z1669" s="11" t="str">
        <f t="shared" si="726"/>
        <v>No</v>
      </c>
      <c r="AA1669" s="11" t="str">
        <f t="shared" si="729"/>
        <v>No</v>
      </c>
      <c r="AB1669" s="11">
        <f>IF(ISERROR(VLOOKUP(U1669,'ITWR Dump'!$A$2:$Y$5000,24,0)),0,(VLOOKUP('ILC Report'!U1669,'ITWR Dump'!$A$2:$Y$5000,24,0)))</f>
        <v>0</v>
      </c>
      <c r="AC1669" s="11" t="str">
        <f t="shared" si="730"/>
        <v>No</v>
      </c>
      <c r="AD1669" s="11" t="str">
        <f t="shared" si="731"/>
        <v/>
      </c>
      <c r="AE1669" s="11">
        <f>IF(ISERROR(VLOOKUP(U1669,'ITWR Dump'!$A$2:$Y$5000,13,0)),0,(VLOOKUP(U1669,'ITWR Dump'!$A$2:$Y$5000,13,0)))</f>
        <v>0</v>
      </c>
      <c r="AF1669" s="11">
        <f>IF(ISERROR(VLOOKUP(U1669,'ITWR Dump'!$A$2:$Y$5000,11,0)),0,(VLOOKUP(U1669,'ITWR Dump'!$A$2:$Y$5000,11,0)))</f>
        <v>0</v>
      </c>
      <c r="AG1669" s="11">
        <f>IF(ISERROR(VLOOKUP(U1669,'ITWR Dump'!$A$2:$Y$5000,2,0)),0,(VLOOKUP(U1669,'ITWR Dump'!$A$2:$Y$5000,2,0)))</f>
        <v>0</v>
      </c>
      <c r="AH1669" s="11">
        <f>IF(ISERROR(VLOOKUP(U1669,'ITWR Dump'!$A$2:$Y$5000,14,0)),0,(VLOOKUP(U1669,'ITWR Dump'!$A$2:$Y$5000,14,0)))</f>
        <v>0</v>
      </c>
      <c r="AI1669" s="11" t="str">
        <f t="shared" si="732"/>
        <v>11-Enhancement Offshore</v>
      </c>
      <c r="AJ1669" s="11" t="str">
        <f t="shared" si="733"/>
        <v>Offshore</v>
      </c>
      <c r="AK1669" s="11">
        <f>IF(ISERROR(VLOOKUP(A1669,'Team Data'!$C$2:$U$213,17,0)),0,(VLOOKUP(A1669,'Team Data'!$C$2:$U$213,17,0)))</f>
        <v>0</v>
      </c>
      <c r="AL1669" s="11" t="str">
        <f t="shared" si="734"/>
        <v>2017-04-24</v>
      </c>
      <c r="AM1669" s="11">
        <f>IF(ISERROR(VLOOKUP(U1669,'ITWR Dump'!$A$2:$Y$5000,16,0)),0,(VLOOKUP(U1669,'ITWR Dump'!$A$2:$Y$5000,16,0)))</f>
        <v>0</v>
      </c>
      <c r="AN1669" s="11">
        <f>IF(ISERROR(VLOOKUP(U1669,'ITWR Dump'!$A$2:$Y$5000,18,0)),0,(VLOOKUP(U1669,'ITWR Dump'!$A$2:$Y$5000,18,0)))</f>
        <v>0</v>
      </c>
      <c r="AO1669" s="11">
        <f>IF(ISERROR(VLOOKUP(U1669,'ITWR Dump'!$A$2:$Y$5000,25,0)),0,(VLOOKUP('ILC Report'!U1669,'ITWR Dump'!$A$2:$Y$5000,25,0)))</f>
        <v>0</v>
      </c>
      <c r="AP1669" s="11">
        <f t="shared" si="735"/>
        <v>0</v>
      </c>
      <c r="AQ1669" s="26">
        <f t="shared" si="736"/>
        <v>0</v>
      </c>
      <c r="AR1669" s="26">
        <f t="shared" si="737"/>
        <v>0</v>
      </c>
      <c r="AS1669" s="26">
        <f t="shared" si="738"/>
        <v>0</v>
      </c>
      <c r="AT1669" s="26">
        <f t="shared" si="739"/>
        <v>0</v>
      </c>
      <c r="AU1669" s="26">
        <f t="shared" si="740"/>
        <v>0</v>
      </c>
      <c r="AV1669" s="26">
        <f t="shared" si="741"/>
        <v>0</v>
      </c>
      <c r="AW1669" s="11" t="s">
        <v>653</v>
      </c>
      <c r="AX1669" s="11" t="str">
        <f>VLOOKUP(L1669,Group!$A$2:$B$1000,2,0)</f>
        <v>Enhancement</v>
      </c>
      <c r="AY1669" s="11">
        <f>IF(ISERROR(VLOOKUP(U1669,'ITWR Dump'!$A$2:$Y$5000,15,0)),0,(VLOOKUP('ILC Report'!U1669,'ITWR Dump'!$A$2:$Y$5000,15,0)))</f>
        <v>0</v>
      </c>
      <c r="AZ1669" s="11" t="str">
        <f t="shared" si="742"/>
        <v>No</v>
      </c>
      <c r="BA1669" s="11" t="str">
        <f t="shared" si="743"/>
        <v>BKI</v>
      </c>
      <c r="BB1669" s="11" t="str">
        <f t="shared" si="744"/>
        <v>EL</v>
      </c>
      <c r="BC1669" s="11" t="str">
        <f t="shared" si="745"/>
        <v>No</v>
      </c>
    </row>
    <row r="1670" spans="1:55" x14ac:dyDescent="0.3">
      <c r="A1670" s="11" t="s">
        <v>1896</v>
      </c>
      <c r="B1670" s="11" t="s">
        <v>1897</v>
      </c>
      <c r="C1670" s="11" t="s">
        <v>600</v>
      </c>
      <c r="D1670" s="11" t="s">
        <v>2762</v>
      </c>
      <c r="E1670" s="38" t="s">
        <v>2902</v>
      </c>
      <c r="F1670" s="11">
        <v>27</v>
      </c>
      <c r="G1670" s="40" t="s">
        <v>218</v>
      </c>
      <c r="H1670" s="11" t="str">
        <f t="shared" si="727"/>
        <v>Regular</v>
      </c>
      <c r="I1670" s="11" t="str">
        <f t="shared" si="719"/>
        <v>INDIA</v>
      </c>
      <c r="J1670" s="11" t="str">
        <f>IF(ISERROR(VLOOKUP(C1670,'WI Vs ASM'!$B$2:$E$1000,4,0)),0,(VLOOKUP(C1670,'WI Vs ASM'!$B$2:$E$1000,4,0)))</f>
        <v>Offshore</v>
      </c>
      <c r="K1670" s="11" t="str">
        <f>IF(ISERROR(VLOOKUP(C1670,'WI Vs ASM'!$B$2:$F$1000,5,0)),0,(VLOOKUP(C1670,'WI Vs ASM'!$B$2:$F$1000,5,0)))</f>
        <v>09-NonBillable</v>
      </c>
      <c r="L1670" s="11" t="str">
        <f>IF(ISERROR(VLOOKUP(C1670,'WI Vs ASM'!$B$2:$D$1000,3,0)),0,(VLOOKUP(C1670,'WI Vs ASM'!$B$2:$D$1000,3,0)))</f>
        <v>13-Enhancement Offshore Bench</v>
      </c>
      <c r="M1670" s="11" t="str">
        <f>IF(ISERROR(VLOOKUP(C1670,'WI Vs ASM'!$B$2:$I$1000,8,0)),0,(VLOOKUP(C1670,'WI Vs ASM'!$B$2:$I$1000,8,0)))</f>
        <v>Prakash Varadachari</v>
      </c>
      <c r="N1670" s="11" t="str">
        <f>IF(ISERROR(VLOOKUP(C1670,'WI Vs ASM'!$B$2:$G$1000,6,0)),0,(VLOOKUP(C1670,'WI Vs ASM'!$B$2:$G$1000,6,0)))</f>
        <v>Bench - IMS Tower</v>
      </c>
      <c r="O1670" s="11" t="str">
        <f>IF(ISERROR(VLOOKUP(C1670,'WI Vs ASM'!$B$2:$H$1000,7,0)),0,(VLOOKUP(C1670,'WI Vs ASM'!$B$2:$H$1000,7,0)))</f>
        <v>Bench - IMS Tower</v>
      </c>
      <c r="P1670" s="11" t="str">
        <f t="shared" si="720"/>
        <v>May-17</v>
      </c>
      <c r="Q1670" s="11" t="str">
        <f t="shared" si="721"/>
        <v>Q2</v>
      </c>
      <c r="R1670" s="11" t="str">
        <f>IF(ISERROR(VLOOKUP(C1670,'WI Vs ASM'!$B$2:$J$1000,9,0)),0,(VLOOKUP(C1670,'WI Vs ASM'!$B$2:$J$1000,9,0)))</f>
        <v>Chandraprabha Palaniswamy</v>
      </c>
      <c r="S1670" s="11">
        <f>IF(ISERROR(VLOOKUP(C1670,'WI Vs ASM'!$B$2:$K$1000,10,0)),0,(VLOOKUP(C1670,'WI Vs ASM'!$B$2:$K$1000,10,0)))</f>
        <v>0</v>
      </c>
      <c r="T1670" s="11">
        <f>IF(ISERROR(VLOOKUP(C1670,'WI Vs ASM'!$B$2:$L$1000,11,0)),0,(VLOOKUP(C1670,'WI Vs ASM'!$B$2:$L$1000,11,0)))</f>
        <v>0</v>
      </c>
      <c r="U1670" s="11" t="str">
        <f t="shared" si="728"/>
        <v>ENHANCEME</v>
      </c>
      <c r="V1670" s="11" t="str">
        <f t="shared" si="722"/>
        <v>No</v>
      </c>
      <c r="W1670" s="11" t="str">
        <f t="shared" si="723"/>
        <v>No</v>
      </c>
      <c r="X1670" s="11" t="str">
        <f t="shared" si="724"/>
        <v>No</v>
      </c>
      <c r="Y1670" s="11" t="str">
        <f t="shared" si="725"/>
        <v>No</v>
      </c>
      <c r="Z1670" s="11" t="str">
        <f t="shared" si="726"/>
        <v>No</v>
      </c>
      <c r="AA1670" s="11" t="str">
        <f t="shared" si="729"/>
        <v>No</v>
      </c>
      <c r="AB1670" s="11">
        <f>IF(ISERROR(VLOOKUP(U1670,'ITWR Dump'!$A$2:$Y$5000,24,0)),0,(VLOOKUP('ILC Report'!U1670,'ITWR Dump'!$A$2:$Y$5000,24,0)))</f>
        <v>0</v>
      </c>
      <c r="AC1670" s="11" t="str">
        <f t="shared" si="730"/>
        <v>No</v>
      </c>
      <c r="AD1670" s="11" t="str">
        <f t="shared" si="731"/>
        <v/>
      </c>
      <c r="AE1670" s="11">
        <f>IF(ISERROR(VLOOKUP(U1670,'ITWR Dump'!$A$2:$Y$5000,13,0)),0,(VLOOKUP(U1670,'ITWR Dump'!$A$2:$Y$5000,13,0)))</f>
        <v>0</v>
      </c>
      <c r="AF1670" s="11">
        <f>IF(ISERROR(VLOOKUP(U1670,'ITWR Dump'!$A$2:$Y$5000,11,0)),0,(VLOOKUP(U1670,'ITWR Dump'!$A$2:$Y$5000,11,0)))</f>
        <v>0</v>
      </c>
      <c r="AG1670" s="11">
        <f>IF(ISERROR(VLOOKUP(U1670,'ITWR Dump'!$A$2:$Y$5000,2,0)),0,(VLOOKUP(U1670,'ITWR Dump'!$A$2:$Y$5000,2,0)))</f>
        <v>0</v>
      </c>
      <c r="AH1670" s="11">
        <f>IF(ISERROR(VLOOKUP(U1670,'ITWR Dump'!$A$2:$Y$5000,14,0)),0,(VLOOKUP(U1670,'ITWR Dump'!$A$2:$Y$5000,14,0)))</f>
        <v>0</v>
      </c>
      <c r="AI1670" s="11" t="str">
        <f t="shared" si="732"/>
        <v>13-Enhancement Offshore Bench</v>
      </c>
      <c r="AJ1670" s="11" t="str">
        <f t="shared" si="733"/>
        <v>Offshore</v>
      </c>
      <c r="AK1670" s="11">
        <f>IF(ISERROR(VLOOKUP(A1670,'Team Data'!$C$2:$U$213,17,0)),0,(VLOOKUP(A1670,'Team Data'!$C$2:$U$213,17,0)))</f>
        <v>0</v>
      </c>
      <c r="AL1670" s="11" t="str">
        <f t="shared" si="734"/>
        <v>2017-04-24</v>
      </c>
      <c r="AM1670" s="11">
        <f>IF(ISERROR(VLOOKUP(U1670,'ITWR Dump'!$A$2:$Y$5000,16,0)),0,(VLOOKUP(U1670,'ITWR Dump'!$A$2:$Y$5000,16,0)))</f>
        <v>0</v>
      </c>
      <c r="AN1670" s="11">
        <f>IF(ISERROR(VLOOKUP(U1670,'ITWR Dump'!$A$2:$Y$5000,18,0)),0,(VLOOKUP(U1670,'ITWR Dump'!$A$2:$Y$5000,18,0)))</f>
        <v>0</v>
      </c>
      <c r="AO1670" s="11">
        <f>IF(ISERROR(VLOOKUP(U1670,'ITWR Dump'!$A$2:$Y$5000,25,0)),0,(VLOOKUP('ILC Report'!U1670,'ITWR Dump'!$A$2:$Y$5000,25,0)))</f>
        <v>0</v>
      </c>
      <c r="AP1670" s="11">
        <f t="shared" si="735"/>
        <v>0</v>
      </c>
      <c r="AQ1670" s="26">
        <f t="shared" si="736"/>
        <v>0</v>
      </c>
      <c r="AR1670" s="26">
        <f t="shared" si="737"/>
        <v>0</v>
      </c>
      <c r="AS1670" s="26">
        <f t="shared" si="738"/>
        <v>0</v>
      </c>
      <c r="AT1670" s="26">
        <f t="shared" si="739"/>
        <v>0</v>
      </c>
      <c r="AU1670" s="26">
        <f t="shared" si="740"/>
        <v>0</v>
      </c>
      <c r="AV1670" s="26">
        <f t="shared" si="741"/>
        <v>0</v>
      </c>
      <c r="AW1670" s="11" t="s">
        <v>653</v>
      </c>
      <c r="AX1670" s="11" t="str">
        <f>VLOOKUP(L1670,Group!$A$2:$B$1000,2,0)</f>
        <v>Enhancement Bench</v>
      </c>
      <c r="AY1670" s="11">
        <f>IF(ISERROR(VLOOKUP(U1670,'ITWR Dump'!$A$2:$Y$5000,15,0)),0,(VLOOKUP('ILC Report'!U1670,'ITWR Dump'!$A$2:$Y$5000,15,0)))</f>
        <v>0</v>
      </c>
      <c r="AZ1670" s="11" t="str">
        <f t="shared" si="742"/>
        <v>No</v>
      </c>
      <c r="BA1670" s="11" t="str">
        <f t="shared" si="743"/>
        <v>BKI</v>
      </c>
      <c r="BB1670" s="11" t="str">
        <f t="shared" si="744"/>
        <v>BN</v>
      </c>
      <c r="BC1670" s="11" t="str">
        <f t="shared" si="745"/>
        <v>No</v>
      </c>
    </row>
    <row r="1671" spans="1:55" x14ac:dyDescent="0.3">
      <c r="A1671" s="11" t="s">
        <v>703</v>
      </c>
      <c r="B1671" s="11" t="s">
        <v>1898</v>
      </c>
      <c r="C1671" s="11" t="s">
        <v>595</v>
      </c>
      <c r="D1671" s="11" t="s">
        <v>2764</v>
      </c>
      <c r="E1671" s="38" t="s">
        <v>2903</v>
      </c>
      <c r="F1671" s="11">
        <v>18</v>
      </c>
      <c r="G1671" s="40" t="s">
        <v>218</v>
      </c>
      <c r="H1671" s="11" t="str">
        <f t="shared" si="727"/>
        <v>Regular</v>
      </c>
      <c r="I1671" s="11" t="str">
        <f t="shared" si="719"/>
        <v>INDIA</v>
      </c>
      <c r="J1671" s="11" t="str">
        <f>IF(ISERROR(VLOOKUP(C1671,'WI Vs ASM'!$B$2:$E$1000,4,0)),0,(VLOOKUP(C1671,'WI Vs ASM'!$B$2:$E$1000,4,0)))</f>
        <v>Offshore</v>
      </c>
      <c r="K1671" s="11" t="str">
        <f>IF(ISERROR(VLOOKUP(C1671,'WI Vs ASM'!$B$2:$F$1000,5,0)),0,(VLOOKUP(C1671,'WI Vs ASM'!$B$2:$F$1000,5,0)))</f>
        <v>09-NonBillable</v>
      </c>
      <c r="L1671" s="11" t="str">
        <f>IF(ISERROR(VLOOKUP(C1671,'WI Vs ASM'!$B$2:$D$1000,3,0)),0,(VLOOKUP(C1671,'WI Vs ASM'!$B$2:$D$1000,3,0)))</f>
        <v>54-Knowledge Transfer/Training Offshore</v>
      </c>
      <c r="M1671" s="11" t="str">
        <f>IF(ISERROR(VLOOKUP(C1671,'WI Vs ASM'!$B$2:$I$1000,8,0)),0,(VLOOKUP(C1671,'WI Vs ASM'!$B$2:$I$1000,8,0)))</f>
        <v>Vinodh</v>
      </c>
      <c r="N1671" s="11" t="str">
        <f>IF(ISERROR(VLOOKUP(C1671,'WI Vs ASM'!$B$2:$G$1000,6,0)),0,(VLOOKUP(C1671,'WI Vs ASM'!$B$2:$G$1000,6,0)))</f>
        <v>FFIC Account Team</v>
      </c>
      <c r="O1671" s="11" t="str">
        <f>IF(ISERROR(VLOOKUP(C1671,'WI Vs ASM'!$B$2:$H$1000,7,0)),0,(VLOOKUP(C1671,'WI Vs ASM'!$B$2:$H$1000,7,0)))</f>
        <v>FFIC Account Team</v>
      </c>
      <c r="P1671" s="11" t="str">
        <f t="shared" si="720"/>
        <v>May-17</v>
      </c>
      <c r="Q1671" s="11" t="str">
        <f t="shared" si="721"/>
        <v>Q2</v>
      </c>
      <c r="R1671" s="11" t="str">
        <f>IF(ISERROR(VLOOKUP(C1671,'WI Vs ASM'!$B$2:$J$1000,9,0)),0,(VLOOKUP(C1671,'WI Vs ASM'!$B$2:$J$1000,9,0)))</f>
        <v>Manash M Dutta</v>
      </c>
      <c r="S1671" s="11">
        <f>IF(ISERROR(VLOOKUP(C1671,'WI Vs ASM'!$B$2:$K$1000,10,0)),0,(VLOOKUP(C1671,'WI Vs ASM'!$B$2:$K$1000,10,0)))</f>
        <v>0</v>
      </c>
      <c r="T1671" s="11">
        <f>IF(ISERROR(VLOOKUP(C1671,'WI Vs ASM'!$B$2:$L$1000,11,0)),0,(VLOOKUP(C1671,'WI Vs ASM'!$B$2:$L$1000,11,0)))</f>
        <v>0</v>
      </c>
      <c r="U1671" s="11" t="e">
        <f t="shared" si="728"/>
        <v>#VALUE!</v>
      </c>
      <c r="V1671" s="11" t="str">
        <f t="shared" si="722"/>
        <v>No</v>
      </c>
      <c r="W1671" s="11" t="str">
        <f t="shared" si="723"/>
        <v>No</v>
      </c>
      <c r="X1671" s="11" t="str">
        <f t="shared" si="724"/>
        <v>No</v>
      </c>
      <c r="Y1671" s="11" t="str">
        <f t="shared" si="725"/>
        <v>No</v>
      </c>
      <c r="Z1671" s="11" t="str">
        <f t="shared" si="726"/>
        <v>No</v>
      </c>
      <c r="AA1671" s="11" t="str">
        <f t="shared" si="729"/>
        <v>No</v>
      </c>
      <c r="AB1671" s="11">
        <f>IF(ISERROR(VLOOKUP(U1671,'ITWR Dump'!$A$2:$Y$5000,24,0)),0,(VLOOKUP('ILC Report'!U1671,'ITWR Dump'!$A$2:$Y$5000,24,0)))</f>
        <v>0</v>
      </c>
      <c r="AC1671" s="11" t="str">
        <f t="shared" si="730"/>
        <v>No</v>
      </c>
      <c r="AD1671" s="11" t="str">
        <f t="shared" si="731"/>
        <v/>
      </c>
      <c r="AE1671" s="11">
        <f>IF(ISERROR(VLOOKUP(U1671,'ITWR Dump'!$A$2:$Y$5000,13,0)),0,(VLOOKUP(U1671,'ITWR Dump'!$A$2:$Y$5000,13,0)))</f>
        <v>0</v>
      </c>
      <c r="AF1671" s="11">
        <f>IF(ISERROR(VLOOKUP(U1671,'ITWR Dump'!$A$2:$Y$5000,11,0)),0,(VLOOKUP(U1671,'ITWR Dump'!$A$2:$Y$5000,11,0)))</f>
        <v>0</v>
      </c>
      <c r="AG1671" s="11">
        <f>IF(ISERROR(VLOOKUP(U1671,'ITWR Dump'!$A$2:$Y$5000,2,0)),0,(VLOOKUP(U1671,'ITWR Dump'!$A$2:$Y$5000,2,0)))</f>
        <v>0</v>
      </c>
      <c r="AH1671" s="11">
        <f>IF(ISERROR(VLOOKUP(U1671,'ITWR Dump'!$A$2:$Y$5000,14,0)),0,(VLOOKUP(U1671,'ITWR Dump'!$A$2:$Y$5000,14,0)))</f>
        <v>0</v>
      </c>
      <c r="AI1671" s="11" t="str">
        <f t="shared" si="732"/>
        <v>54-Knowledge Transfer/Training Offshore</v>
      </c>
      <c r="AJ1671" s="11" t="str">
        <f t="shared" si="733"/>
        <v>Offshore</v>
      </c>
      <c r="AK1671" s="11" t="str">
        <f>IF(ISERROR(VLOOKUP(A1671,'Team Data'!$C$2:$U$213,17,0)),0,(VLOOKUP(A1671,'Team Data'!$C$2:$U$213,17,0)))</f>
        <v>BI and RM</v>
      </c>
      <c r="AL1671" s="11" t="str">
        <f t="shared" si="734"/>
        <v>2017-04-24</v>
      </c>
      <c r="AM1671" s="11">
        <f>IF(ISERROR(VLOOKUP(U1671,'ITWR Dump'!$A$2:$Y$5000,16,0)),0,(VLOOKUP(U1671,'ITWR Dump'!$A$2:$Y$5000,16,0)))</f>
        <v>0</v>
      </c>
      <c r="AN1671" s="11">
        <f>IF(ISERROR(VLOOKUP(U1671,'ITWR Dump'!$A$2:$Y$5000,18,0)),0,(VLOOKUP(U1671,'ITWR Dump'!$A$2:$Y$5000,18,0)))</f>
        <v>0</v>
      </c>
      <c r="AO1671" s="11">
        <f>IF(ISERROR(VLOOKUP(U1671,'ITWR Dump'!$A$2:$Y$5000,25,0)),0,(VLOOKUP('ILC Report'!U1671,'ITWR Dump'!$A$2:$Y$5000,25,0)))</f>
        <v>0</v>
      </c>
      <c r="AP1671" s="11">
        <f t="shared" si="735"/>
        <v>0</v>
      </c>
      <c r="AQ1671" s="26">
        <f t="shared" si="736"/>
        <v>0</v>
      </c>
      <c r="AR1671" s="26">
        <f t="shared" si="737"/>
        <v>0</v>
      </c>
      <c r="AS1671" s="26">
        <f t="shared" si="738"/>
        <v>0</v>
      </c>
      <c r="AT1671" s="26">
        <f t="shared" si="739"/>
        <v>0</v>
      </c>
      <c r="AU1671" s="26">
        <f t="shared" si="740"/>
        <v>0</v>
      </c>
      <c r="AV1671" s="26">
        <f t="shared" si="741"/>
        <v>0</v>
      </c>
      <c r="AW1671" s="11" t="s">
        <v>653</v>
      </c>
      <c r="AX1671" s="11" t="str">
        <f>VLOOKUP(L1671,Group!$A$2:$B$1000,2,0)</f>
        <v>Maintenance</v>
      </c>
      <c r="AY1671" s="11">
        <f>IF(ISERROR(VLOOKUP(U1671,'ITWR Dump'!$A$2:$Y$5000,15,0)),0,(VLOOKUP('ILC Report'!U1671,'ITWR Dump'!$A$2:$Y$5000,15,0)))</f>
        <v>0</v>
      </c>
      <c r="AZ1671" s="11" t="str">
        <f t="shared" si="742"/>
        <v>No</v>
      </c>
      <c r="BA1671" s="11" t="str">
        <f t="shared" si="743"/>
        <v>BKI</v>
      </c>
      <c r="BB1671" s="11" t="str">
        <f t="shared" si="744"/>
        <v>KT</v>
      </c>
      <c r="BC1671" s="11" t="str">
        <f t="shared" si="745"/>
        <v>No</v>
      </c>
    </row>
    <row r="1672" spans="1:55" x14ac:dyDescent="0.3">
      <c r="A1672" s="11" t="s">
        <v>703</v>
      </c>
      <c r="B1672" s="11" t="s">
        <v>1898</v>
      </c>
      <c r="C1672" s="11" t="s">
        <v>595</v>
      </c>
      <c r="D1672" s="11" t="s">
        <v>2764</v>
      </c>
      <c r="E1672" s="38" t="s">
        <v>2904</v>
      </c>
      <c r="F1672" s="11">
        <v>45</v>
      </c>
      <c r="G1672" s="40" t="s">
        <v>218</v>
      </c>
      <c r="H1672" s="11" t="str">
        <f t="shared" si="727"/>
        <v>Regular</v>
      </c>
      <c r="I1672" s="11" t="str">
        <f t="shared" si="719"/>
        <v>INDIA</v>
      </c>
      <c r="J1672" s="11" t="str">
        <f>IF(ISERROR(VLOOKUP(C1672,'WI Vs ASM'!$B$2:$E$1000,4,0)),0,(VLOOKUP(C1672,'WI Vs ASM'!$B$2:$E$1000,4,0)))</f>
        <v>Offshore</v>
      </c>
      <c r="K1672" s="11" t="str">
        <f>IF(ISERROR(VLOOKUP(C1672,'WI Vs ASM'!$B$2:$F$1000,5,0)),0,(VLOOKUP(C1672,'WI Vs ASM'!$B$2:$F$1000,5,0)))</f>
        <v>09-NonBillable</v>
      </c>
      <c r="L1672" s="11" t="str">
        <f>IF(ISERROR(VLOOKUP(C1672,'WI Vs ASM'!$B$2:$D$1000,3,0)),0,(VLOOKUP(C1672,'WI Vs ASM'!$B$2:$D$1000,3,0)))</f>
        <v>54-Knowledge Transfer/Training Offshore</v>
      </c>
      <c r="M1672" s="11" t="str">
        <f>IF(ISERROR(VLOOKUP(C1672,'WI Vs ASM'!$B$2:$I$1000,8,0)),0,(VLOOKUP(C1672,'WI Vs ASM'!$B$2:$I$1000,8,0)))</f>
        <v>Vinodh</v>
      </c>
      <c r="N1672" s="11" t="str">
        <f>IF(ISERROR(VLOOKUP(C1672,'WI Vs ASM'!$B$2:$G$1000,6,0)),0,(VLOOKUP(C1672,'WI Vs ASM'!$B$2:$G$1000,6,0)))</f>
        <v>FFIC Account Team</v>
      </c>
      <c r="O1672" s="11" t="str">
        <f>IF(ISERROR(VLOOKUP(C1672,'WI Vs ASM'!$B$2:$H$1000,7,0)),0,(VLOOKUP(C1672,'WI Vs ASM'!$B$2:$H$1000,7,0)))</f>
        <v>FFIC Account Team</v>
      </c>
      <c r="P1672" s="11" t="str">
        <f t="shared" si="720"/>
        <v>May-17</v>
      </c>
      <c r="Q1672" s="11" t="str">
        <f t="shared" si="721"/>
        <v>Q2</v>
      </c>
      <c r="R1672" s="11" t="str">
        <f>IF(ISERROR(VLOOKUP(C1672,'WI Vs ASM'!$B$2:$J$1000,9,0)),0,(VLOOKUP(C1672,'WI Vs ASM'!$B$2:$J$1000,9,0)))</f>
        <v>Manash M Dutta</v>
      </c>
      <c r="S1672" s="11">
        <f>IF(ISERROR(VLOOKUP(C1672,'WI Vs ASM'!$B$2:$K$1000,10,0)),0,(VLOOKUP(C1672,'WI Vs ASM'!$B$2:$K$1000,10,0)))</f>
        <v>0</v>
      </c>
      <c r="T1672" s="11">
        <f>IF(ISERROR(VLOOKUP(C1672,'WI Vs ASM'!$B$2:$L$1000,11,0)),0,(VLOOKUP(C1672,'WI Vs ASM'!$B$2:$L$1000,11,0)))</f>
        <v>0</v>
      </c>
      <c r="U1672" s="11" t="e">
        <f t="shared" si="728"/>
        <v>#VALUE!</v>
      </c>
      <c r="V1672" s="11" t="str">
        <f t="shared" si="722"/>
        <v>No</v>
      </c>
      <c r="W1672" s="11" t="str">
        <f t="shared" si="723"/>
        <v>No</v>
      </c>
      <c r="X1672" s="11" t="str">
        <f t="shared" si="724"/>
        <v>No</v>
      </c>
      <c r="Y1672" s="11" t="str">
        <f t="shared" si="725"/>
        <v>No</v>
      </c>
      <c r="Z1672" s="11" t="str">
        <f t="shared" si="726"/>
        <v>No</v>
      </c>
      <c r="AA1672" s="11" t="str">
        <f t="shared" si="729"/>
        <v>No</v>
      </c>
      <c r="AB1672" s="11">
        <f>IF(ISERROR(VLOOKUP(U1672,'ITWR Dump'!$A$2:$Y$5000,24,0)),0,(VLOOKUP('ILC Report'!U1672,'ITWR Dump'!$A$2:$Y$5000,24,0)))</f>
        <v>0</v>
      </c>
      <c r="AC1672" s="11" t="str">
        <f t="shared" si="730"/>
        <v>No</v>
      </c>
      <c r="AD1672" s="11" t="str">
        <f t="shared" si="731"/>
        <v/>
      </c>
      <c r="AE1672" s="11">
        <f>IF(ISERROR(VLOOKUP(U1672,'ITWR Dump'!$A$2:$Y$5000,13,0)),0,(VLOOKUP(U1672,'ITWR Dump'!$A$2:$Y$5000,13,0)))</f>
        <v>0</v>
      </c>
      <c r="AF1672" s="11">
        <f>IF(ISERROR(VLOOKUP(U1672,'ITWR Dump'!$A$2:$Y$5000,11,0)),0,(VLOOKUP(U1672,'ITWR Dump'!$A$2:$Y$5000,11,0)))</f>
        <v>0</v>
      </c>
      <c r="AG1672" s="11">
        <f>IF(ISERROR(VLOOKUP(U1672,'ITWR Dump'!$A$2:$Y$5000,2,0)),0,(VLOOKUP(U1672,'ITWR Dump'!$A$2:$Y$5000,2,0)))</f>
        <v>0</v>
      </c>
      <c r="AH1672" s="11">
        <f>IF(ISERROR(VLOOKUP(U1672,'ITWR Dump'!$A$2:$Y$5000,14,0)),0,(VLOOKUP(U1672,'ITWR Dump'!$A$2:$Y$5000,14,0)))</f>
        <v>0</v>
      </c>
      <c r="AI1672" s="11" t="str">
        <f t="shared" si="732"/>
        <v>54-Knowledge Transfer/Training Offshore</v>
      </c>
      <c r="AJ1672" s="11" t="str">
        <f t="shared" si="733"/>
        <v>Offshore</v>
      </c>
      <c r="AK1672" s="11" t="str">
        <f>IF(ISERROR(VLOOKUP(A1672,'Team Data'!$C$2:$U$213,17,0)),0,(VLOOKUP(A1672,'Team Data'!$C$2:$U$213,17,0)))</f>
        <v>BI and RM</v>
      </c>
      <c r="AL1672" s="11" t="str">
        <f t="shared" si="734"/>
        <v>2017-04-24</v>
      </c>
      <c r="AM1672" s="11">
        <f>IF(ISERROR(VLOOKUP(U1672,'ITWR Dump'!$A$2:$Y$5000,16,0)),0,(VLOOKUP(U1672,'ITWR Dump'!$A$2:$Y$5000,16,0)))</f>
        <v>0</v>
      </c>
      <c r="AN1672" s="11">
        <f>IF(ISERROR(VLOOKUP(U1672,'ITWR Dump'!$A$2:$Y$5000,18,0)),0,(VLOOKUP(U1672,'ITWR Dump'!$A$2:$Y$5000,18,0)))</f>
        <v>0</v>
      </c>
      <c r="AO1672" s="11">
        <f>IF(ISERROR(VLOOKUP(U1672,'ITWR Dump'!$A$2:$Y$5000,25,0)),0,(VLOOKUP('ILC Report'!U1672,'ITWR Dump'!$A$2:$Y$5000,25,0)))</f>
        <v>0</v>
      </c>
      <c r="AP1672" s="11">
        <f t="shared" si="735"/>
        <v>0</v>
      </c>
      <c r="AQ1672" s="26">
        <f t="shared" si="736"/>
        <v>0</v>
      </c>
      <c r="AR1672" s="26">
        <f t="shared" si="737"/>
        <v>0</v>
      </c>
      <c r="AS1672" s="26">
        <f t="shared" si="738"/>
        <v>0</v>
      </c>
      <c r="AT1672" s="26">
        <f t="shared" si="739"/>
        <v>0</v>
      </c>
      <c r="AU1672" s="26">
        <f t="shared" si="740"/>
        <v>0</v>
      </c>
      <c r="AV1672" s="26">
        <f t="shared" si="741"/>
        <v>0</v>
      </c>
      <c r="AW1672" s="11" t="s">
        <v>653</v>
      </c>
      <c r="AX1672" s="11" t="str">
        <f>VLOOKUP(L1672,Group!$A$2:$B$1000,2,0)</f>
        <v>Maintenance</v>
      </c>
      <c r="AY1672" s="11">
        <f>IF(ISERROR(VLOOKUP(U1672,'ITWR Dump'!$A$2:$Y$5000,15,0)),0,(VLOOKUP('ILC Report'!U1672,'ITWR Dump'!$A$2:$Y$5000,15,0)))</f>
        <v>0</v>
      </c>
      <c r="AZ1672" s="11" t="str">
        <f t="shared" si="742"/>
        <v>No</v>
      </c>
      <c r="BA1672" s="11" t="str">
        <f t="shared" si="743"/>
        <v>BKI</v>
      </c>
      <c r="BB1672" s="11" t="str">
        <f t="shared" si="744"/>
        <v>KT</v>
      </c>
      <c r="BC1672" s="11" t="str">
        <f t="shared" si="745"/>
        <v>No</v>
      </c>
    </row>
    <row r="1673" spans="1:55" x14ac:dyDescent="0.3">
      <c r="A1673" s="11" t="s">
        <v>704</v>
      </c>
      <c r="B1673" s="11" t="s">
        <v>1899</v>
      </c>
      <c r="C1673" s="11" t="s">
        <v>562</v>
      </c>
      <c r="D1673" s="11" t="s">
        <v>2512</v>
      </c>
      <c r="E1673" s="38" t="s">
        <v>652</v>
      </c>
      <c r="F1673" s="11">
        <v>12</v>
      </c>
      <c r="G1673" s="40" t="s">
        <v>218</v>
      </c>
      <c r="H1673" s="11" t="str">
        <f t="shared" si="727"/>
        <v>Regular</v>
      </c>
      <c r="I1673" s="11" t="str">
        <f t="shared" si="719"/>
        <v>INDIA</v>
      </c>
      <c r="J1673" s="11" t="str">
        <f>IF(ISERROR(VLOOKUP(C1673,'WI Vs ASM'!$B$2:$E$1000,4,0)),0,(VLOOKUP(C1673,'WI Vs ASM'!$B$2:$E$1000,4,0)))</f>
        <v>Offshore</v>
      </c>
      <c r="K1673" s="11" t="str">
        <f>IF(ISERROR(VLOOKUP(C1673,'WI Vs ASM'!$B$2:$F$1000,5,0)),0,(VLOOKUP(C1673,'WI Vs ASM'!$B$2:$F$1000,5,0)))</f>
        <v>02-Variable Billable</v>
      </c>
      <c r="L1673" s="11" t="str">
        <f>IF(ISERROR(VLOOKUP(C1673,'WI Vs ASM'!$B$2:$D$1000,3,0)),0,(VLOOKUP(C1673,'WI Vs ASM'!$B$2:$D$1000,3,0)))</f>
        <v>11-Enhancement Offshore</v>
      </c>
      <c r="M1673" s="11" t="str">
        <f>IF(ISERROR(VLOOKUP(C1673,'WI Vs ASM'!$B$2:$I$1000,8,0)),0,(VLOOKUP(C1673,'WI Vs ASM'!$B$2:$I$1000,8,0)))</f>
        <v>Prakash Varadachari</v>
      </c>
      <c r="N1673" s="11" t="str">
        <f>IF(ISERROR(VLOOKUP(C1673,'WI Vs ASM'!$B$2:$G$1000,6,0)),0,(VLOOKUP(C1673,'WI Vs ASM'!$B$2:$G$1000,6,0)))</f>
        <v>Claims</v>
      </c>
      <c r="O1673" s="11" t="str">
        <f>IF(ISERROR(VLOOKUP(C1673,'WI Vs ASM'!$B$2:$H$1000,7,0)),0,(VLOOKUP(C1673,'WI Vs ASM'!$B$2:$H$1000,7,0)))</f>
        <v>Claims</v>
      </c>
      <c r="P1673" s="11" t="str">
        <f t="shared" si="720"/>
        <v>Apr-17</v>
      </c>
      <c r="Q1673" s="11" t="str">
        <f t="shared" si="721"/>
        <v>Q2</v>
      </c>
      <c r="R1673" s="11" t="str">
        <f>IF(ISERROR(VLOOKUP(C1673,'WI Vs ASM'!$B$2:$J$1000,9,0)),0,(VLOOKUP(C1673,'WI Vs ASM'!$B$2:$J$1000,9,0)))</f>
        <v>Chandraprabha Palaniswamy</v>
      </c>
      <c r="S1673" s="11" t="str">
        <f>IF(ISERROR(VLOOKUP(C1673,'WI Vs ASM'!$B$2:$K$1000,10,0)),0,(VLOOKUP(C1673,'WI Vs ASM'!$B$2:$K$1000,10,0)))</f>
        <v>Dana D. Smith</v>
      </c>
      <c r="T1673" s="11" t="str">
        <f>IF(ISERROR(VLOOKUP(C1673,'WI Vs ASM'!$B$2:$L$1000,11,0)),0,(VLOOKUP(C1673,'WI Vs ASM'!$B$2:$L$1000,11,0)))</f>
        <v>Phillip Mclean</v>
      </c>
      <c r="U1673" s="11" t="str">
        <f t="shared" si="728"/>
        <v>WR635476</v>
      </c>
      <c r="V1673" s="11" t="str">
        <f t="shared" si="722"/>
        <v>No</v>
      </c>
      <c r="W1673" s="11" t="str">
        <f t="shared" si="723"/>
        <v>Yes</v>
      </c>
      <c r="X1673" s="11" t="str">
        <f t="shared" si="724"/>
        <v>No</v>
      </c>
      <c r="Y1673" s="11" t="str">
        <f t="shared" si="725"/>
        <v>No</v>
      </c>
      <c r="Z1673" s="11" t="str">
        <f t="shared" si="726"/>
        <v>No</v>
      </c>
      <c r="AA1673" s="11" t="str">
        <f t="shared" si="729"/>
        <v>No</v>
      </c>
      <c r="AB1673" s="11">
        <f>IF(ISERROR(VLOOKUP(U1673,'ITWR Dump'!$A$2:$Y$5000,24,0)),0,(VLOOKUP('ILC Report'!U1673,'ITWR Dump'!$A$2:$Y$5000,24,0)))</f>
        <v>0</v>
      </c>
      <c r="AC1673" s="11" t="str">
        <f t="shared" si="730"/>
        <v>No</v>
      </c>
      <c r="AD1673" s="11" t="str">
        <f t="shared" si="731"/>
        <v/>
      </c>
      <c r="AE1673" s="11">
        <f>IF(ISERROR(VLOOKUP(U1673,'ITWR Dump'!$A$2:$Y$5000,13,0)),0,(VLOOKUP(U1673,'ITWR Dump'!$A$2:$Y$5000,13,0)))</f>
        <v>0</v>
      </c>
      <c r="AF1673" s="11">
        <f>IF(ISERROR(VLOOKUP(U1673,'ITWR Dump'!$A$2:$Y$5000,11,0)),0,(VLOOKUP(U1673,'ITWR Dump'!$A$2:$Y$5000,11,0)))</f>
        <v>0</v>
      </c>
      <c r="AG1673" s="11">
        <f>IF(ISERROR(VLOOKUP(U1673,'ITWR Dump'!$A$2:$Y$5000,2,0)),0,(VLOOKUP(U1673,'ITWR Dump'!$A$2:$Y$5000,2,0)))</f>
        <v>0</v>
      </c>
      <c r="AH1673" s="11">
        <f>IF(ISERROR(VLOOKUP(U1673,'ITWR Dump'!$A$2:$Y$5000,14,0)),0,(VLOOKUP(U1673,'ITWR Dump'!$A$2:$Y$5000,14,0)))</f>
        <v>0</v>
      </c>
      <c r="AI1673" s="11" t="str">
        <f t="shared" si="732"/>
        <v>11-Enhancement Offshore</v>
      </c>
      <c r="AJ1673" s="11" t="str">
        <f t="shared" si="733"/>
        <v>Offshore</v>
      </c>
      <c r="AK1673" s="11" t="str">
        <f>IF(ISERROR(VLOOKUP(A1673,'Team Data'!$C$2:$U$213,17,0)),0,(VLOOKUP(A1673,'Team Data'!$C$2:$U$213,17,0)))</f>
        <v>IMS and FN</v>
      </c>
      <c r="AL1673" s="11" t="str">
        <f t="shared" si="734"/>
        <v>2017-04-24</v>
      </c>
      <c r="AM1673" s="11">
        <f>IF(ISERROR(VLOOKUP(U1673,'ITWR Dump'!$A$2:$Y$5000,16,0)),0,(VLOOKUP(U1673,'ITWR Dump'!$A$2:$Y$5000,16,0)))</f>
        <v>0</v>
      </c>
      <c r="AN1673" s="11">
        <f>IF(ISERROR(VLOOKUP(U1673,'ITWR Dump'!$A$2:$Y$5000,18,0)),0,(VLOOKUP(U1673,'ITWR Dump'!$A$2:$Y$5000,18,0)))</f>
        <v>0</v>
      </c>
      <c r="AO1673" s="11">
        <f>IF(ISERROR(VLOOKUP(U1673,'ITWR Dump'!$A$2:$Y$5000,25,0)),0,(VLOOKUP('ILC Report'!U1673,'ITWR Dump'!$A$2:$Y$5000,25,0)))</f>
        <v>0</v>
      </c>
      <c r="AP1673" s="11">
        <f t="shared" si="735"/>
        <v>0</v>
      </c>
      <c r="AQ1673" s="26">
        <f t="shared" si="736"/>
        <v>0</v>
      </c>
      <c r="AR1673" s="26">
        <f t="shared" si="737"/>
        <v>0</v>
      </c>
      <c r="AS1673" s="26">
        <f t="shared" si="738"/>
        <v>0</v>
      </c>
      <c r="AT1673" s="26">
        <f t="shared" si="739"/>
        <v>0</v>
      </c>
      <c r="AU1673" s="26">
        <f t="shared" si="740"/>
        <v>0</v>
      </c>
      <c r="AV1673" s="26">
        <f t="shared" si="741"/>
        <v>0</v>
      </c>
      <c r="AW1673" s="11" t="s">
        <v>653</v>
      </c>
      <c r="AX1673" s="11" t="str">
        <f>VLOOKUP(L1673,Group!$A$2:$B$1000,2,0)</f>
        <v>Enhancement</v>
      </c>
      <c r="AY1673" s="11">
        <f>IF(ISERROR(VLOOKUP(U1673,'ITWR Dump'!$A$2:$Y$5000,15,0)),0,(VLOOKUP('ILC Report'!U1673,'ITWR Dump'!$A$2:$Y$5000,15,0)))</f>
        <v>0</v>
      </c>
      <c r="AZ1673" s="11" t="str">
        <f t="shared" si="742"/>
        <v>No</v>
      </c>
      <c r="BA1673" s="11" t="str">
        <f t="shared" si="743"/>
        <v>BKI</v>
      </c>
      <c r="BB1673" s="11" t="str">
        <f t="shared" si="744"/>
        <v>ES</v>
      </c>
      <c r="BC1673" s="11" t="str">
        <f t="shared" si="745"/>
        <v>No</v>
      </c>
    </row>
    <row r="1674" spans="1:55" x14ac:dyDescent="0.3">
      <c r="A1674" s="11" t="s">
        <v>704</v>
      </c>
      <c r="B1674" s="11" t="s">
        <v>1899</v>
      </c>
      <c r="C1674" s="11" t="s">
        <v>566</v>
      </c>
      <c r="D1674" s="11" t="s">
        <v>2765</v>
      </c>
      <c r="E1674" s="38" t="s">
        <v>652</v>
      </c>
      <c r="F1674" s="11">
        <v>24</v>
      </c>
      <c r="G1674" s="40" t="s">
        <v>218</v>
      </c>
      <c r="H1674" s="11" t="str">
        <f t="shared" si="727"/>
        <v>Regular</v>
      </c>
      <c r="I1674" s="11" t="str">
        <f t="shared" si="719"/>
        <v>INDIA</v>
      </c>
      <c r="J1674" s="11" t="str">
        <f>IF(ISERROR(VLOOKUP(C1674,'WI Vs ASM'!$B$2:$E$1000,4,0)),0,(VLOOKUP(C1674,'WI Vs ASM'!$B$2:$E$1000,4,0)))</f>
        <v>Offshore</v>
      </c>
      <c r="K1674" s="11" t="str">
        <f>IF(ISERROR(VLOOKUP(C1674,'WI Vs ASM'!$B$2:$F$1000,5,0)),0,(VLOOKUP(C1674,'WI Vs ASM'!$B$2:$F$1000,5,0)))</f>
        <v>01-Fixed Price</v>
      </c>
      <c r="L1674" s="11" t="str">
        <f>IF(ISERROR(VLOOKUP(C1674,'WI Vs ASM'!$B$2:$D$1000,3,0)),0,(VLOOKUP(C1674,'WI Vs ASM'!$B$2:$D$1000,3,0)))</f>
        <v>01-Maintenance Offshore</v>
      </c>
      <c r="M1674" s="11" t="str">
        <f>IF(ISERROR(VLOOKUP(C1674,'WI Vs ASM'!$B$2:$I$1000,8,0)),0,(VLOOKUP(C1674,'WI Vs ASM'!$B$2:$I$1000,8,0)))</f>
        <v>Rahul Soman</v>
      </c>
      <c r="N1674" s="11" t="str">
        <f>IF(ISERROR(VLOOKUP(C1674,'WI Vs ASM'!$B$2:$G$1000,6,0)),0,(VLOOKUP(C1674,'WI Vs ASM'!$B$2:$G$1000,6,0)))</f>
        <v>Claims</v>
      </c>
      <c r="O1674" s="11" t="str">
        <f>IF(ISERROR(VLOOKUP(C1674,'WI Vs ASM'!$B$2:$H$1000,7,0)),0,(VLOOKUP(C1674,'WI Vs ASM'!$B$2:$H$1000,7,0)))</f>
        <v>Claims</v>
      </c>
      <c r="P1674" s="11" t="str">
        <f t="shared" si="720"/>
        <v>Apr-17</v>
      </c>
      <c r="Q1674" s="11" t="str">
        <f t="shared" si="721"/>
        <v>Q2</v>
      </c>
      <c r="R1674" s="11" t="str">
        <f>IF(ISERROR(VLOOKUP(C1674,'WI Vs ASM'!$B$2:$J$1000,9,0)),0,(VLOOKUP(C1674,'WI Vs ASM'!$B$2:$J$1000,9,0)))</f>
        <v>Jyothi Pai</v>
      </c>
      <c r="S1674" s="11" t="str">
        <f>IF(ISERROR(VLOOKUP(C1674,'WI Vs ASM'!$B$2:$K$1000,10,0)),0,(VLOOKUP(C1674,'WI Vs ASM'!$B$2:$K$1000,10,0)))</f>
        <v>Dana D. Smith</v>
      </c>
      <c r="T1674" s="11" t="str">
        <f>IF(ISERROR(VLOOKUP(C1674,'WI Vs ASM'!$B$2:$L$1000,11,0)),0,(VLOOKUP(C1674,'WI Vs ASM'!$B$2:$L$1000,11,0)))</f>
        <v>Phillip Mclean</v>
      </c>
      <c r="U1674" s="11" t="str">
        <f t="shared" si="728"/>
        <v>WR736001</v>
      </c>
      <c r="V1674" s="11" t="str">
        <f t="shared" si="722"/>
        <v>No</v>
      </c>
      <c r="W1674" s="11" t="str">
        <f t="shared" si="723"/>
        <v>Yes</v>
      </c>
      <c r="X1674" s="11" t="str">
        <f t="shared" si="724"/>
        <v>No</v>
      </c>
      <c r="Y1674" s="11" t="str">
        <f t="shared" si="725"/>
        <v>No</v>
      </c>
      <c r="Z1674" s="11" t="str">
        <f t="shared" si="726"/>
        <v>No</v>
      </c>
      <c r="AA1674" s="11" t="str">
        <f t="shared" si="729"/>
        <v>No</v>
      </c>
      <c r="AB1674" s="11">
        <f>IF(ISERROR(VLOOKUP(U1674,'ITWR Dump'!$A$2:$Y$5000,24,0)),0,(VLOOKUP('ILC Report'!U1674,'ITWR Dump'!$A$2:$Y$5000,24,0)))</f>
        <v>0</v>
      </c>
      <c r="AC1674" s="11" t="str">
        <f t="shared" si="730"/>
        <v>No</v>
      </c>
      <c r="AD1674" s="11" t="str">
        <f t="shared" si="731"/>
        <v/>
      </c>
      <c r="AE1674" s="11">
        <f>IF(ISERROR(VLOOKUP(U1674,'ITWR Dump'!$A$2:$Y$5000,13,0)),0,(VLOOKUP(U1674,'ITWR Dump'!$A$2:$Y$5000,13,0)))</f>
        <v>0</v>
      </c>
      <c r="AF1674" s="11">
        <f>IF(ISERROR(VLOOKUP(U1674,'ITWR Dump'!$A$2:$Y$5000,11,0)),0,(VLOOKUP(U1674,'ITWR Dump'!$A$2:$Y$5000,11,0)))</f>
        <v>0</v>
      </c>
      <c r="AG1674" s="11">
        <f>IF(ISERROR(VLOOKUP(U1674,'ITWR Dump'!$A$2:$Y$5000,2,0)),0,(VLOOKUP(U1674,'ITWR Dump'!$A$2:$Y$5000,2,0)))</f>
        <v>0</v>
      </c>
      <c r="AH1674" s="11">
        <f>IF(ISERROR(VLOOKUP(U1674,'ITWR Dump'!$A$2:$Y$5000,14,0)),0,(VLOOKUP(U1674,'ITWR Dump'!$A$2:$Y$5000,14,0)))</f>
        <v>0</v>
      </c>
      <c r="AI1674" s="11" t="str">
        <f t="shared" si="732"/>
        <v>01-Maintenance Offshore</v>
      </c>
      <c r="AJ1674" s="11" t="str">
        <f t="shared" si="733"/>
        <v>Offshore</v>
      </c>
      <c r="AK1674" s="11" t="str">
        <f>IF(ISERROR(VLOOKUP(A1674,'Team Data'!$C$2:$U$213,17,0)),0,(VLOOKUP(A1674,'Team Data'!$C$2:$U$213,17,0)))</f>
        <v>IMS and FN</v>
      </c>
      <c r="AL1674" s="11" t="str">
        <f t="shared" si="734"/>
        <v>2017-04-24</v>
      </c>
      <c r="AM1674" s="11">
        <f>IF(ISERROR(VLOOKUP(U1674,'ITWR Dump'!$A$2:$Y$5000,16,0)),0,(VLOOKUP(U1674,'ITWR Dump'!$A$2:$Y$5000,16,0)))</f>
        <v>0</v>
      </c>
      <c r="AN1674" s="11">
        <f>IF(ISERROR(VLOOKUP(U1674,'ITWR Dump'!$A$2:$Y$5000,18,0)),0,(VLOOKUP(U1674,'ITWR Dump'!$A$2:$Y$5000,18,0)))</f>
        <v>0</v>
      </c>
      <c r="AO1674" s="11">
        <f>IF(ISERROR(VLOOKUP(U1674,'ITWR Dump'!$A$2:$Y$5000,25,0)),0,(VLOOKUP('ILC Report'!U1674,'ITWR Dump'!$A$2:$Y$5000,25,0)))</f>
        <v>0</v>
      </c>
      <c r="AP1674" s="11">
        <f t="shared" si="735"/>
        <v>0</v>
      </c>
      <c r="AQ1674" s="26">
        <f t="shared" si="736"/>
        <v>0</v>
      </c>
      <c r="AR1674" s="26">
        <f t="shared" si="737"/>
        <v>0</v>
      </c>
      <c r="AS1674" s="26">
        <f t="shared" si="738"/>
        <v>0</v>
      </c>
      <c r="AT1674" s="26">
        <f t="shared" si="739"/>
        <v>0</v>
      </c>
      <c r="AU1674" s="26">
        <f t="shared" si="740"/>
        <v>0</v>
      </c>
      <c r="AV1674" s="26">
        <f t="shared" si="741"/>
        <v>0</v>
      </c>
      <c r="AW1674" s="11" t="s">
        <v>653</v>
      </c>
      <c r="AX1674" s="11" t="str">
        <f>VLOOKUP(L1674,Group!$A$2:$B$1000,2,0)</f>
        <v>Maintenance</v>
      </c>
      <c r="AY1674" s="11">
        <f>IF(ISERROR(VLOOKUP(U1674,'ITWR Dump'!$A$2:$Y$5000,15,0)),0,(VLOOKUP('ILC Report'!U1674,'ITWR Dump'!$A$2:$Y$5000,15,0)))</f>
        <v>0</v>
      </c>
      <c r="AZ1674" s="11" t="str">
        <f t="shared" si="742"/>
        <v>Yes</v>
      </c>
      <c r="BA1674" s="11" t="str">
        <f t="shared" si="743"/>
        <v>BKI</v>
      </c>
      <c r="BB1674" s="11" t="str">
        <f t="shared" si="744"/>
        <v>MN</v>
      </c>
      <c r="BC1674" s="11" t="str">
        <f t="shared" si="745"/>
        <v>No</v>
      </c>
    </row>
    <row r="1675" spans="1:55" x14ac:dyDescent="0.3">
      <c r="A1675" s="11" t="s">
        <v>704</v>
      </c>
      <c r="B1675" s="11" t="s">
        <v>1899</v>
      </c>
      <c r="C1675" s="11" t="s">
        <v>562</v>
      </c>
      <c r="D1675" s="11" t="s">
        <v>2512</v>
      </c>
      <c r="E1675" s="38" t="s">
        <v>2901</v>
      </c>
      <c r="F1675" s="11">
        <v>18</v>
      </c>
      <c r="G1675" s="40" t="s">
        <v>218</v>
      </c>
      <c r="H1675" s="11" t="str">
        <f t="shared" si="727"/>
        <v>Regular</v>
      </c>
      <c r="I1675" s="11" t="str">
        <f t="shared" si="719"/>
        <v>INDIA</v>
      </c>
      <c r="J1675" s="11" t="str">
        <f>IF(ISERROR(VLOOKUP(C1675,'WI Vs ASM'!$B$2:$E$1000,4,0)),0,(VLOOKUP(C1675,'WI Vs ASM'!$B$2:$E$1000,4,0)))</f>
        <v>Offshore</v>
      </c>
      <c r="K1675" s="11" t="str">
        <f>IF(ISERROR(VLOOKUP(C1675,'WI Vs ASM'!$B$2:$F$1000,5,0)),0,(VLOOKUP(C1675,'WI Vs ASM'!$B$2:$F$1000,5,0)))</f>
        <v>02-Variable Billable</v>
      </c>
      <c r="L1675" s="11" t="str">
        <f>IF(ISERROR(VLOOKUP(C1675,'WI Vs ASM'!$B$2:$D$1000,3,0)),0,(VLOOKUP(C1675,'WI Vs ASM'!$B$2:$D$1000,3,0)))</f>
        <v>11-Enhancement Offshore</v>
      </c>
      <c r="M1675" s="11" t="str">
        <f>IF(ISERROR(VLOOKUP(C1675,'WI Vs ASM'!$B$2:$I$1000,8,0)),0,(VLOOKUP(C1675,'WI Vs ASM'!$B$2:$I$1000,8,0)))</f>
        <v>Prakash Varadachari</v>
      </c>
      <c r="N1675" s="11" t="str">
        <f>IF(ISERROR(VLOOKUP(C1675,'WI Vs ASM'!$B$2:$G$1000,6,0)),0,(VLOOKUP(C1675,'WI Vs ASM'!$B$2:$G$1000,6,0)))</f>
        <v>Claims</v>
      </c>
      <c r="O1675" s="11" t="str">
        <f>IF(ISERROR(VLOOKUP(C1675,'WI Vs ASM'!$B$2:$H$1000,7,0)),0,(VLOOKUP(C1675,'WI Vs ASM'!$B$2:$H$1000,7,0)))</f>
        <v>Claims</v>
      </c>
      <c r="P1675" s="11" t="str">
        <f t="shared" si="720"/>
        <v>May-17</v>
      </c>
      <c r="Q1675" s="11" t="str">
        <f t="shared" si="721"/>
        <v>Q2</v>
      </c>
      <c r="R1675" s="11" t="str">
        <f>IF(ISERROR(VLOOKUP(C1675,'WI Vs ASM'!$B$2:$J$1000,9,0)),0,(VLOOKUP(C1675,'WI Vs ASM'!$B$2:$J$1000,9,0)))</f>
        <v>Chandraprabha Palaniswamy</v>
      </c>
      <c r="S1675" s="11" t="str">
        <f>IF(ISERROR(VLOOKUP(C1675,'WI Vs ASM'!$B$2:$K$1000,10,0)),0,(VLOOKUP(C1675,'WI Vs ASM'!$B$2:$K$1000,10,0)))</f>
        <v>Dana D. Smith</v>
      </c>
      <c r="T1675" s="11" t="str">
        <f>IF(ISERROR(VLOOKUP(C1675,'WI Vs ASM'!$B$2:$L$1000,11,0)),0,(VLOOKUP(C1675,'WI Vs ASM'!$B$2:$L$1000,11,0)))</f>
        <v>Phillip Mclean</v>
      </c>
      <c r="U1675" s="11" t="str">
        <f t="shared" si="728"/>
        <v>WR635476</v>
      </c>
      <c r="V1675" s="11" t="str">
        <f t="shared" si="722"/>
        <v>No</v>
      </c>
      <c r="W1675" s="11" t="str">
        <f t="shared" si="723"/>
        <v>Yes</v>
      </c>
      <c r="X1675" s="11" t="str">
        <f t="shared" si="724"/>
        <v>No</v>
      </c>
      <c r="Y1675" s="11" t="str">
        <f t="shared" si="725"/>
        <v>No</v>
      </c>
      <c r="Z1675" s="11" t="str">
        <f t="shared" si="726"/>
        <v>No</v>
      </c>
      <c r="AA1675" s="11" t="str">
        <f t="shared" si="729"/>
        <v>No</v>
      </c>
      <c r="AB1675" s="11">
        <f>IF(ISERROR(VLOOKUP(U1675,'ITWR Dump'!$A$2:$Y$5000,24,0)),0,(VLOOKUP('ILC Report'!U1675,'ITWR Dump'!$A$2:$Y$5000,24,0)))</f>
        <v>0</v>
      </c>
      <c r="AC1675" s="11" t="str">
        <f t="shared" si="730"/>
        <v>No</v>
      </c>
      <c r="AD1675" s="11" t="str">
        <f t="shared" si="731"/>
        <v/>
      </c>
      <c r="AE1675" s="11">
        <f>IF(ISERROR(VLOOKUP(U1675,'ITWR Dump'!$A$2:$Y$5000,13,0)),0,(VLOOKUP(U1675,'ITWR Dump'!$A$2:$Y$5000,13,0)))</f>
        <v>0</v>
      </c>
      <c r="AF1675" s="11">
        <f>IF(ISERROR(VLOOKUP(U1675,'ITWR Dump'!$A$2:$Y$5000,11,0)),0,(VLOOKUP(U1675,'ITWR Dump'!$A$2:$Y$5000,11,0)))</f>
        <v>0</v>
      </c>
      <c r="AG1675" s="11">
        <f>IF(ISERROR(VLOOKUP(U1675,'ITWR Dump'!$A$2:$Y$5000,2,0)),0,(VLOOKUP(U1675,'ITWR Dump'!$A$2:$Y$5000,2,0)))</f>
        <v>0</v>
      </c>
      <c r="AH1675" s="11">
        <f>IF(ISERROR(VLOOKUP(U1675,'ITWR Dump'!$A$2:$Y$5000,14,0)),0,(VLOOKUP(U1675,'ITWR Dump'!$A$2:$Y$5000,14,0)))</f>
        <v>0</v>
      </c>
      <c r="AI1675" s="11" t="str">
        <f t="shared" si="732"/>
        <v>11-Enhancement Offshore</v>
      </c>
      <c r="AJ1675" s="11" t="str">
        <f t="shared" si="733"/>
        <v>Offshore</v>
      </c>
      <c r="AK1675" s="11" t="str">
        <f>IF(ISERROR(VLOOKUP(A1675,'Team Data'!$C$2:$U$213,17,0)),0,(VLOOKUP(A1675,'Team Data'!$C$2:$U$213,17,0)))</f>
        <v>IMS and FN</v>
      </c>
      <c r="AL1675" s="11" t="str">
        <f t="shared" si="734"/>
        <v>2017-04-24</v>
      </c>
      <c r="AM1675" s="11">
        <f>IF(ISERROR(VLOOKUP(U1675,'ITWR Dump'!$A$2:$Y$5000,16,0)),0,(VLOOKUP(U1675,'ITWR Dump'!$A$2:$Y$5000,16,0)))</f>
        <v>0</v>
      </c>
      <c r="AN1675" s="11">
        <f>IF(ISERROR(VLOOKUP(U1675,'ITWR Dump'!$A$2:$Y$5000,18,0)),0,(VLOOKUP(U1675,'ITWR Dump'!$A$2:$Y$5000,18,0)))</f>
        <v>0</v>
      </c>
      <c r="AO1675" s="11">
        <f>IF(ISERROR(VLOOKUP(U1675,'ITWR Dump'!$A$2:$Y$5000,25,0)),0,(VLOOKUP('ILC Report'!U1675,'ITWR Dump'!$A$2:$Y$5000,25,0)))</f>
        <v>0</v>
      </c>
      <c r="AP1675" s="11">
        <f t="shared" si="735"/>
        <v>0</v>
      </c>
      <c r="AQ1675" s="26">
        <f t="shared" si="736"/>
        <v>0</v>
      </c>
      <c r="AR1675" s="26">
        <f t="shared" si="737"/>
        <v>0</v>
      </c>
      <c r="AS1675" s="26">
        <f t="shared" si="738"/>
        <v>0</v>
      </c>
      <c r="AT1675" s="26">
        <f t="shared" si="739"/>
        <v>0</v>
      </c>
      <c r="AU1675" s="26">
        <f t="shared" si="740"/>
        <v>0</v>
      </c>
      <c r="AV1675" s="26">
        <f t="shared" si="741"/>
        <v>0</v>
      </c>
      <c r="AW1675" s="11" t="s">
        <v>653</v>
      </c>
      <c r="AX1675" s="11" t="str">
        <f>VLOOKUP(L1675,Group!$A$2:$B$1000,2,0)</f>
        <v>Enhancement</v>
      </c>
      <c r="AY1675" s="11">
        <f>IF(ISERROR(VLOOKUP(U1675,'ITWR Dump'!$A$2:$Y$5000,15,0)),0,(VLOOKUP('ILC Report'!U1675,'ITWR Dump'!$A$2:$Y$5000,15,0)))</f>
        <v>0</v>
      </c>
      <c r="AZ1675" s="11" t="str">
        <f t="shared" si="742"/>
        <v>No</v>
      </c>
      <c r="BA1675" s="11" t="str">
        <f t="shared" si="743"/>
        <v>BKI</v>
      </c>
      <c r="BB1675" s="11" t="str">
        <f t="shared" si="744"/>
        <v>ES</v>
      </c>
      <c r="BC1675" s="11" t="str">
        <f t="shared" si="745"/>
        <v>No</v>
      </c>
    </row>
    <row r="1676" spans="1:55" x14ac:dyDescent="0.3">
      <c r="A1676" s="11" t="s">
        <v>704</v>
      </c>
      <c r="B1676" s="11" t="s">
        <v>1899</v>
      </c>
      <c r="C1676" s="11" t="s">
        <v>566</v>
      </c>
      <c r="D1676" s="11" t="s">
        <v>2766</v>
      </c>
      <c r="E1676" s="38" t="s">
        <v>2901</v>
      </c>
      <c r="F1676" s="11">
        <v>11</v>
      </c>
      <c r="G1676" s="40" t="s">
        <v>218</v>
      </c>
      <c r="H1676" s="11" t="str">
        <f t="shared" si="727"/>
        <v>Regular</v>
      </c>
      <c r="I1676" s="11" t="str">
        <f t="shared" si="719"/>
        <v>INDIA</v>
      </c>
      <c r="J1676" s="11" t="str">
        <f>IF(ISERROR(VLOOKUP(C1676,'WI Vs ASM'!$B$2:$E$1000,4,0)),0,(VLOOKUP(C1676,'WI Vs ASM'!$B$2:$E$1000,4,0)))</f>
        <v>Offshore</v>
      </c>
      <c r="K1676" s="11" t="str">
        <f>IF(ISERROR(VLOOKUP(C1676,'WI Vs ASM'!$B$2:$F$1000,5,0)),0,(VLOOKUP(C1676,'WI Vs ASM'!$B$2:$F$1000,5,0)))</f>
        <v>01-Fixed Price</v>
      </c>
      <c r="L1676" s="11" t="str">
        <f>IF(ISERROR(VLOOKUP(C1676,'WI Vs ASM'!$B$2:$D$1000,3,0)),0,(VLOOKUP(C1676,'WI Vs ASM'!$B$2:$D$1000,3,0)))</f>
        <v>01-Maintenance Offshore</v>
      </c>
      <c r="M1676" s="11" t="str">
        <f>IF(ISERROR(VLOOKUP(C1676,'WI Vs ASM'!$B$2:$I$1000,8,0)),0,(VLOOKUP(C1676,'WI Vs ASM'!$B$2:$I$1000,8,0)))</f>
        <v>Rahul Soman</v>
      </c>
      <c r="N1676" s="11" t="str">
        <f>IF(ISERROR(VLOOKUP(C1676,'WI Vs ASM'!$B$2:$G$1000,6,0)),0,(VLOOKUP(C1676,'WI Vs ASM'!$B$2:$G$1000,6,0)))</f>
        <v>Claims</v>
      </c>
      <c r="O1676" s="11" t="str">
        <f>IF(ISERROR(VLOOKUP(C1676,'WI Vs ASM'!$B$2:$H$1000,7,0)),0,(VLOOKUP(C1676,'WI Vs ASM'!$B$2:$H$1000,7,0)))</f>
        <v>Claims</v>
      </c>
      <c r="P1676" s="11" t="str">
        <f t="shared" si="720"/>
        <v>May-17</v>
      </c>
      <c r="Q1676" s="11" t="str">
        <f t="shared" si="721"/>
        <v>Q2</v>
      </c>
      <c r="R1676" s="11" t="str">
        <f>IF(ISERROR(VLOOKUP(C1676,'WI Vs ASM'!$B$2:$J$1000,9,0)),0,(VLOOKUP(C1676,'WI Vs ASM'!$B$2:$J$1000,9,0)))</f>
        <v>Jyothi Pai</v>
      </c>
      <c r="S1676" s="11" t="str">
        <f>IF(ISERROR(VLOOKUP(C1676,'WI Vs ASM'!$B$2:$K$1000,10,0)),0,(VLOOKUP(C1676,'WI Vs ASM'!$B$2:$K$1000,10,0)))</f>
        <v>Dana D. Smith</v>
      </c>
      <c r="T1676" s="11" t="str">
        <f>IF(ISERROR(VLOOKUP(C1676,'WI Vs ASM'!$B$2:$L$1000,11,0)),0,(VLOOKUP(C1676,'WI Vs ASM'!$B$2:$L$1000,11,0)))</f>
        <v>Phillip Mclean</v>
      </c>
      <c r="U1676" s="11" t="str">
        <f t="shared" si="728"/>
        <v>WR736001</v>
      </c>
      <c r="V1676" s="11" t="str">
        <f t="shared" si="722"/>
        <v>No</v>
      </c>
      <c r="W1676" s="11" t="str">
        <f t="shared" si="723"/>
        <v>Yes</v>
      </c>
      <c r="X1676" s="11" t="str">
        <f t="shared" si="724"/>
        <v>No</v>
      </c>
      <c r="Y1676" s="11" t="str">
        <f t="shared" si="725"/>
        <v>No</v>
      </c>
      <c r="Z1676" s="11" t="str">
        <f t="shared" si="726"/>
        <v>No</v>
      </c>
      <c r="AA1676" s="11" t="str">
        <f t="shared" si="729"/>
        <v>No</v>
      </c>
      <c r="AB1676" s="11">
        <f>IF(ISERROR(VLOOKUP(U1676,'ITWR Dump'!$A$2:$Y$5000,24,0)),0,(VLOOKUP('ILC Report'!U1676,'ITWR Dump'!$A$2:$Y$5000,24,0)))</f>
        <v>0</v>
      </c>
      <c r="AC1676" s="11" t="str">
        <f t="shared" si="730"/>
        <v>No</v>
      </c>
      <c r="AD1676" s="11" t="str">
        <f t="shared" si="731"/>
        <v/>
      </c>
      <c r="AE1676" s="11">
        <f>IF(ISERROR(VLOOKUP(U1676,'ITWR Dump'!$A$2:$Y$5000,13,0)),0,(VLOOKUP(U1676,'ITWR Dump'!$A$2:$Y$5000,13,0)))</f>
        <v>0</v>
      </c>
      <c r="AF1676" s="11">
        <f>IF(ISERROR(VLOOKUP(U1676,'ITWR Dump'!$A$2:$Y$5000,11,0)),0,(VLOOKUP(U1676,'ITWR Dump'!$A$2:$Y$5000,11,0)))</f>
        <v>0</v>
      </c>
      <c r="AG1676" s="11">
        <f>IF(ISERROR(VLOOKUP(U1676,'ITWR Dump'!$A$2:$Y$5000,2,0)),0,(VLOOKUP(U1676,'ITWR Dump'!$A$2:$Y$5000,2,0)))</f>
        <v>0</v>
      </c>
      <c r="AH1676" s="11">
        <f>IF(ISERROR(VLOOKUP(U1676,'ITWR Dump'!$A$2:$Y$5000,14,0)),0,(VLOOKUP(U1676,'ITWR Dump'!$A$2:$Y$5000,14,0)))</f>
        <v>0</v>
      </c>
      <c r="AI1676" s="11" t="str">
        <f t="shared" si="732"/>
        <v>01-Maintenance Offshore</v>
      </c>
      <c r="AJ1676" s="11" t="str">
        <f t="shared" si="733"/>
        <v>Offshore</v>
      </c>
      <c r="AK1676" s="11" t="str">
        <f>IF(ISERROR(VLOOKUP(A1676,'Team Data'!$C$2:$U$213,17,0)),0,(VLOOKUP(A1676,'Team Data'!$C$2:$U$213,17,0)))</f>
        <v>IMS and FN</v>
      </c>
      <c r="AL1676" s="11" t="str">
        <f t="shared" si="734"/>
        <v>2017-04-24</v>
      </c>
      <c r="AM1676" s="11">
        <f>IF(ISERROR(VLOOKUP(U1676,'ITWR Dump'!$A$2:$Y$5000,16,0)),0,(VLOOKUP(U1676,'ITWR Dump'!$A$2:$Y$5000,16,0)))</f>
        <v>0</v>
      </c>
      <c r="AN1676" s="11">
        <f>IF(ISERROR(VLOOKUP(U1676,'ITWR Dump'!$A$2:$Y$5000,18,0)),0,(VLOOKUP(U1676,'ITWR Dump'!$A$2:$Y$5000,18,0)))</f>
        <v>0</v>
      </c>
      <c r="AO1676" s="11">
        <f>IF(ISERROR(VLOOKUP(U1676,'ITWR Dump'!$A$2:$Y$5000,25,0)),0,(VLOOKUP('ILC Report'!U1676,'ITWR Dump'!$A$2:$Y$5000,25,0)))</f>
        <v>0</v>
      </c>
      <c r="AP1676" s="11">
        <f t="shared" si="735"/>
        <v>0</v>
      </c>
      <c r="AQ1676" s="26">
        <f t="shared" si="736"/>
        <v>0</v>
      </c>
      <c r="AR1676" s="26">
        <f t="shared" si="737"/>
        <v>0</v>
      </c>
      <c r="AS1676" s="26">
        <f t="shared" si="738"/>
        <v>0</v>
      </c>
      <c r="AT1676" s="26">
        <f t="shared" si="739"/>
        <v>0</v>
      </c>
      <c r="AU1676" s="26">
        <f t="shared" si="740"/>
        <v>0</v>
      </c>
      <c r="AV1676" s="26">
        <f t="shared" si="741"/>
        <v>0</v>
      </c>
      <c r="AW1676" s="11" t="s">
        <v>653</v>
      </c>
      <c r="AX1676" s="11" t="str">
        <f>VLOOKUP(L1676,Group!$A$2:$B$1000,2,0)</f>
        <v>Maintenance</v>
      </c>
      <c r="AY1676" s="11">
        <f>IF(ISERROR(VLOOKUP(U1676,'ITWR Dump'!$A$2:$Y$5000,15,0)),0,(VLOOKUP('ILC Report'!U1676,'ITWR Dump'!$A$2:$Y$5000,15,0)))</f>
        <v>0</v>
      </c>
      <c r="AZ1676" s="11" t="str">
        <f t="shared" si="742"/>
        <v>Yes</v>
      </c>
      <c r="BA1676" s="11" t="str">
        <f t="shared" si="743"/>
        <v>BKI</v>
      </c>
      <c r="BB1676" s="11" t="str">
        <f t="shared" si="744"/>
        <v>MN</v>
      </c>
      <c r="BC1676" s="11" t="str">
        <f t="shared" si="745"/>
        <v>No</v>
      </c>
    </row>
    <row r="1677" spans="1:55" x14ac:dyDescent="0.3">
      <c r="A1677" s="11" t="s">
        <v>704</v>
      </c>
      <c r="B1677" s="11" t="s">
        <v>1899</v>
      </c>
      <c r="C1677" s="11" t="s">
        <v>566</v>
      </c>
      <c r="D1677" s="11" t="s">
        <v>2765</v>
      </c>
      <c r="E1677" s="38" t="s">
        <v>2901</v>
      </c>
      <c r="F1677" s="11">
        <v>7</v>
      </c>
      <c r="G1677" s="40" t="s">
        <v>218</v>
      </c>
      <c r="H1677" s="11" t="str">
        <f t="shared" si="727"/>
        <v>Regular</v>
      </c>
      <c r="I1677" s="11" t="str">
        <f t="shared" si="719"/>
        <v>INDIA</v>
      </c>
      <c r="J1677" s="11" t="str">
        <f>IF(ISERROR(VLOOKUP(C1677,'WI Vs ASM'!$B$2:$E$1000,4,0)),0,(VLOOKUP(C1677,'WI Vs ASM'!$B$2:$E$1000,4,0)))</f>
        <v>Offshore</v>
      </c>
      <c r="K1677" s="11" t="str">
        <f>IF(ISERROR(VLOOKUP(C1677,'WI Vs ASM'!$B$2:$F$1000,5,0)),0,(VLOOKUP(C1677,'WI Vs ASM'!$B$2:$F$1000,5,0)))</f>
        <v>01-Fixed Price</v>
      </c>
      <c r="L1677" s="11" t="str">
        <f>IF(ISERROR(VLOOKUP(C1677,'WI Vs ASM'!$B$2:$D$1000,3,0)),0,(VLOOKUP(C1677,'WI Vs ASM'!$B$2:$D$1000,3,0)))</f>
        <v>01-Maintenance Offshore</v>
      </c>
      <c r="M1677" s="11" t="str">
        <f>IF(ISERROR(VLOOKUP(C1677,'WI Vs ASM'!$B$2:$I$1000,8,0)),0,(VLOOKUP(C1677,'WI Vs ASM'!$B$2:$I$1000,8,0)))</f>
        <v>Rahul Soman</v>
      </c>
      <c r="N1677" s="11" t="str">
        <f>IF(ISERROR(VLOOKUP(C1677,'WI Vs ASM'!$B$2:$G$1000,6,0)),0,(VLOOKUP(C1677,'WI Vs ASM'!$B$2:$G$1000,6,0)))</f>
        <v>Claims</v>
      </c>
      <c r="O1677" s="11" t="str">
        <f>IF(ISERROR(VLOOKUP(C1677,'WI Vs ASM'!$B$2:$H$1000,7,0)),0,(VLOOKUP(C1677,'WI Vs ASM'!$B$2:$H$1000,7,0)))</f>
        <v>Claims</v>
      </c>
      <c r="P1677" s="11" t="str">
        <f t="shared" si="720"/>
        <v>May-17</v>
      </c>
      <c r="Q1677" s="11" t="str">
        <f t="shared" si="721"/>
        <v>Q2</v>
      </c>
      <c r="R1677" s="11" t="str">
        <f>IF(ISERROR(VLOOKUP(C1677,'WI Vs ASM'!$B$2:$J$1000,9,0)),0,(VLOOKUP(C1677,'WI Vs ASM'!$B$2:$J$1000,9,0)))</f>
        <v>Jyothi Pai</v>
      </c>
      <c r="S1677" s="11" t="str">
        <f>IF(ISERROR(VLOOKUP(C1677,'WI Vs ASM'!$B$2:$K$1000,10,0)),0,(VLOOKUP(C1677,'WI Vs ASM'!$B$2:$K$1000,10,0)))</f>
        <v>Dana D. Smith</v>
      </c>
      <c r="T1677" s="11" t="str">
        <f>IF(ISERROR(VLOOKUP(C1677,'WI Vs ASM'!$B$2:$L$1000,11,0)),0,(VLOOKUP(C1677,'WI Vs ASM'!$B$2:$L$1000,11,0)))</f>
        <v>Phillip Mclean</v>
      </c>
      <c r="U1677" s="11" t="str">
        <f t="shared" si="728"/>
        <v>WR736001</v>
      </c>
      <c r="V1677" s="11" t="str">
        <f t="shared" si="722"/>
        <v>No</v>
      </c>
      <c r="W1677" s="11" t="str">
        <f t="shared" si="723"/>
        <v>Yes</v>
      </c>
      <c r="X1677" s="11" t="str">
        <f t="shared" si="724"/>
        <v>No</v>
      </c>
      <c r="Y1677" s="11" t="str">
        <f t="shared" si="725"/>
        <v>No</v>
      </c>
      <c r="Z1677" s="11" t="str">
        <f t="shared" si="726"/>
        <v>No</v>
      </c>
      <c r="AA1677" s="11" t="str">
        <f t="shared" si="729"/>
        <v>No</v>
      </c>
      <c r="AB1677" s="11">
        <f>IF(ISERROR(VLOOKUP(U1677,'ITWR Dump'!$A$2:$Y$5000,24,0)),0,(VLOOKUP('ILC Report'!U1677,'ITWR Dump'!$A$2:$Y$5000,24,0)))</f>
        <v>0</v>
      </c>
      <c r="AC1677" s="11" t="str">
        <f t="shared" si="730"/>
        <v>No</v>
      </c>
      <c r="AD1677" s="11" t="str">
        <f t="shared" si="731"/>
        <v/>
      </c>
      <c r="AE1677" s="11">
        <f>IF(ISERROR(VLOOKUP(U1677,'ITWR Dump'!$A$2:$Y$5000,13,0)),0,(VLOOKUP(U1677,'ITWR Dump'!$A$2:$Y$5000,13,0)))</f>
        <v>0</v>
      </c>
      <c r="AF1677" s="11">
        <f>IF(ISERROR(VLOOKUP(U1677,'ITWR Dump'!$A$2:$Y$5000,11,0)),0,(VLOOKUP(U1677,'ITWR Dump'!$A$2:$Y$5000,11,0)))</f>
        <v>0</v>
      </c>
      <c r="AG1677" s="11">
        <f>IF(ISERROR(VLOOKUP(U1677,'ITWR Dump'!$A$2:$Y$5000,2,0)),0,(VLOOKUP(U1677,'ITWR Dump'!$A$2:$Y$5000,2,0)))</f>
        <v>0</v>
      </c>
      <c r="AH1677" s="11">
        <f>IF(ISERROR(VLOOKUP(U1677,'ITWR Dump'!$A$2:$Y$5000,14,0)),0,(VLOOKUP(U1677,'ITWR Dump'!$A$2:$Y$5000,14,0)))</f>
        <v>0</v>
      </c>
      <c r="AI1677" s="11" t="str">
        <f t="shared" si="732"/>
        <v>01-Maintenance Offshore</v>
      </c>
      <c r="AJ1677" s="11" t="str">
        <f t="shared" si="733"/>
        <v>Offshore</v>
      </c>
      <c r="AK1677" s="11" t="str">
        <f>IF(ISERROR(VLOOKUP(A1677,'Team Data'!$C$2:$U$213,17,0)),0,(VLOOKUP(A1677,'Team Data'!$C$2:$U$213,17,0)))</f>
        <v>IMS and FN</v>
      </c>
      <c r="AL1677" s="11" t="str">
        <f t="shared" si="734"/>
        <v>2017-04-24</v>
      </c>
      <c r="AM1677" s="11">
        <f>IF(ISERROR(VLOOKUP(U1677,'ITWR Dump'!$A$2:$Y$5000,16,0)),0,(VLOOKUP(U1677,'ITWR Dump'!$A$2:$Y$5000,16,0)))</f>
        <v>0</v>
      </c>
      <c r="AN1677" s="11">
        <f>IF(ISERROR(VLOOKUP(U1677,'ITWR Dump'!$A$2:$Y$5000,18,0)),0,(VLOOKUP(U1677,'ITWR Dump'!$A$2:$Y$5000,18,0)))</f>
        <v>0</v>
      </c>
      <c r="AO1677" s="11">
        <f>IF(ISERROR(VLOOKUP(U1677,'ITWR Dump'!$A$2:$Y$5000,25,0)),0,(VLOOKUP('ILC Report'!U1677,'ITWR Dump'!$A$2:$Y$5000,25,0)))</f>
        <v>0</v>
      </c>
      <c r="AP1677" s="11">
        <f t="shared" si="735"/>
        <v>0</v>
      </c>
      <c r="AQ1677" s="26">
        <f t="shared" si="736"/>
        <v>0</v>
      </c>
      <c r="AR1677" s="26">
        <f t="shared" si="737"/>
        <v>0</v>
      </c>
      <c r="AS1677" s="26">
        <f t="shared" si="738"/>
        <v>0</v>
      </c>
      <c r="AT1677" s="26">
        <f t="shared" si="739"/>
        <v>0</v>
      </c>
      <c r="AU1677" s="26">
        <f t="shared" si="740"/>
        <v>0</v>
      </c>
      <c r="AV1677" s="26">
        <f t="shared" si="741"/>
        <v>0</v>
      </c>
      <c r="AW1677" s="11" t="s">
        <v>653</v>
      </c>
      <c r="AX1677" s="11" t="str">
        <f>VLOOKUP(L1677,Group!$A$2:$B$1000,2,0)</f>
        <v>Maintenance</v>
      </c>
      <c r="AY1677" s="11">
        <f>IF(ISERROR(VLOOKUP(U1677,'ITWR Dump'!$A$2:$Y$5000,15,0)),0,(VLOOKUP('ILC Report'!U1677,'ITWR Dump'!$A$2:$Y$5000,15,0)))</f>
        <v>0</v>
      </c>
      <c r="AZ1677" s="11" t="str">
        <f t="shared" si="742"/>
        <v>Yes</v>
      </c>
      <c r="BA1677" s="11" t="str">
        <f t="shared" si="743"/>
        <v>BKI</v>
      </c>
      <c r="BB1677" s="11" t="str">
        <f t="shared" si="744"/>
        <v>MN</v>
      </c>
      <c r="BC1677" s="11" t="str">
        <f t="shared" si="745"/>
        <v>No</v>
      </c>
    </row>
    <row r="1678" spans="1:55" x14ac:dyDescent="0.3">
      <c r="A1678" s="11" t="s">
        <v>704</v>
      </c>
      <c r="B1678" s="11" t="s">
        <v>1899</v>
      </c>
      <c r="C1678" s="11" t="s">
        <v>564</v>
      </c>
      <c r="D1678" s="11" t="s">
        <v>2425</v>
      </c>
      <c r="E1678" s="38" t="s">
        <v>2902</v>
      </c>
      <c r="F1678" s="11">
        <v>2</v>
      </c>
      <c r="G1678" s="40" t="s">
        <v>218</v>
      </c>
      <c r="H1678" s="11" t="str">
        <f t="shared" si="727"/>
        <v>Regular</v>
      </c>
      <c r="I1678" s="11" t="str">
        <f t="shared" si="719"/>
        <v>INDIA</v>
      </c>
      <c r="J1678" s="11" t="str">
        <f>IF(ISERROR(VLOOKUP(C1678,'WI Vs ASM'!$B$2:$E$1000,4,0)),0,(VLOOKUP(C1678,'WI Vs ASM'!$B$2:$E$1000,4,0)))</f>
        <v>Offshore</v>
      </c>
      <c r="K1678" s="11" t="str">
        <f>IF(ISERROR(VLOOKUP(C1678,'WI Vs ASM'!$B$2:$F$1000,5,0)),0,(VLOOKUP(C1678,'WI Vs ASM'!$B$2:$F$1000,5,0)))</f>
        <v>09-NonBillable</v>
      </c>
      <c r="L1678" s="11" t="str">
        <f>IF(ISERROR(VLOOKUP(C1678,'WI Vs ASM'!$B$2:$D$1000,3,0)),0,(VLOOKUP(C1678,'WI Vs ASM'!$B$2:$D$1000,3,0)))</f>
        <v>54-Knowledge Transfer/Training Offshore</v>
      </c>
      <c r="M1678" s="11" t="str">
        <f>IF(ISERROR(VLOOKUP(C1678,'WI Vs ASM'!$B$2:$I$1000,8,0)),0,(VLOOKUP(C1678,'WI Vs ASM'!$B$2:$I$1000,8,0)))</f>
        <v>Prakash Varadachari</v>
      </c>
      <c r="N1678" s="11" t="str">
        <f>IF(ISERROR(VLOOKUP(C1678,'WI Vs ASM'!$B$2:$G$1000,6,0)),0,(VLOOKUP(C1678,'WI Vs ASM'!$B$2:$G$1000,6,0)))</f>
        <v>Claims</v>
      </c>
      <c r="O1678" s="11" t="str">
        <f>IF(ISERROR(VLOOKUP(C1678,'WI Vs ASM'!$B$2:$H$1000,7,0)),0,(VLOOKUP(C1678,'WI Vs ASM'!$B$2:$H$1000,7,0)))</f>
        <v>Claims</v>
      </c>
      <c r="P1678" s="11" t="str">
        <f t="shared" si="720"/>
        <v>May-17</v>
      </c>
      <c r="Q1678" s="11" t="str">
        <f t="shared" si="721"/>
        <v>Q2</v>
      </c>
      <c r="R1678" s="11" t="str">
        <f>IF(ISERROR(VLOOKUP(C1678,'WI Vs ASM'!$B$2:$J$1000,9,0)),0,(VLOOKUP(C1678,'WI Vs ASM'!$B$2:$J$1000,9,0)))</f>
        <v>Chandraprabha Palaniswamy</v>
      </c>
      <c r="S1678" s="11" t="str">
        <f>IF(ISERROR(VLOOKUP(C1678,'WI Vs ASM'!$B$2:$K$1000,10,0)),0,(VLOOKUP(C1678,'WI Vs ASM'!$B$2:$K$1000,10,0)))</f>
        <v>Dana D. Smith</v>
      </c>
      <c r="T1678" s="11" t="str">
        <f>IF(ISERROR(VLOOKUP(C1678,'WI Vs ASM'!$B$2:$L$1000,11,0)),0,(VLOOKUP(C1678,'WI Vs ASM'!$B$2:$L$1000,11,0)))</f>
        <v>Phillip Mclean</v>
      </c>
      <c r="U1678" s="11" t="e">
        <f t="shared" si="728"/>
        <v>#VALUE!</v>
      </c>
      <c r="V1678" s="11" t="str">
        <f t="shared" si="722"/>
        <v>No</v>
      </c>
      <c r="W1678" s="11" t="str">
        <f t="shared" si="723"/>
        <v>No</v>
      </c>
      <c r="X1678" s="11" t="str">
        <f t="shared" si="724"/>
        <v>No</v>
      </c>
      <c r="Y1678" s="11" t="str">
        <f t="shared" si="725"/>
        <v>No</v>
      </c>
      <c r="Z1678" s="11" t="str">
        <f t="shared" si="726"/>
        <v>No</v>
      </c>
      <c r="AA1678" s="11" t="str">
        <f t="shared" si="729"/>
        <v>No</v>
      </c>
      <c r="AB1678" s="11">
        <f>IF(ISERROR(VLOOKUP(U1678,'ITWR Dump'!$A$2:$Y$5000,24,0)),0,(VLOOKUP('ILC Report'!U1678,'ITWR Dump'!$A$2:$Y$5000,24,0)))</f>
        <v>0</v>
      </c>
      <c r="AC1678" s="11" t="str">
        <f t="shared" si="730"/>
        <v>No</v>
      </c>
      <c r="AD1678" s="11" t="str">
        <f t="shared" si="731"/>
        <v/>
      </c>
      <c r="AE1678" s="11">
        <f>IF(ISERROR(VLOOKUP(U1678,'ITWR Dump'!$A$2:$Y$5000,13,0)),0,(VLOOKUP(U1678,'ITWR Dump'!$A$2:$Y$5000,13,0)))</f>
        <v>0</v>
      </c>
      <c r="AF1678" s="11">
        <f>IF(ISERROR(VLOOKUP(U1678,'ITWR Dump'!$A$2:$Y$5000,11,0)),0,(VLOOKUP(U1678,'ITWR Dump'!$A$2:$Y$5000,11,0)))</f>
        <v>0</v>
      </c>
      <c r="AG1678" s="11">
        <f>IF(ISERROR(VLOOKUP(U1678,'ITWR Dump'!$A$2:$Y$5000,2,0)),0,(VLOOKUP(U1678,'ITWR Dump'!$A$2:$Y$5000,2,0)))</f>
        <v>0</v>
      </c>
      <c r="AH1678" s="11">
        <f>IF(ISERROR(VLOOKUP(U1678,'ITWR Dump'!$A$2:$Y$5000,14,0)),0,(VLOOKUP(U1678,'ITWR Dump'!$A$2:$Y$5000,14,0)))</f>
        <v>0</v>
      </c>
      <c r="AI1678" s="11" t="str">
        <f t="shared" si="732"/>
        <v>54-Knowledge Transfer/Training Offshore</v>
      </c>
      <c r="AJ1678" s="11" t="str">
        <f t="shared" si="733"/>
        <v>Offshore</v>
      </c>
      <c r="AK1678" s="11" t="str">
        <f>IF(ISERROR(VLOOKUP(A1678,'Team Data'!$C$2:$U$213,17,0)),0,(VLOOKUP(A1678,'Team Data'!$C$2:$U$213,17,0)))</f>
        <v>IMS and FN</v>
      </c>
      <c r="AL1678" s="11" t="str">
        <f t="shared" si="734"/>
        <v>2017-04-24</v>
      </c>
      <c r="AM1678" s="11">
        <f>IF(ISERROR(VLOOKUP(U1678,'ITWR Dump'!$A$2:$Y$5000,16,0)),0,(VLOOKUP(U1678,'ITWR Dump'!$A$2:$Y$5000,16,0)))</f>
        <v>0</v>
      </c>
      <c r="AN1678" s="11">
        <f>IF(ISERROR(VLOOKUP(U1678,'ITWR Dump'!$A$2:$Y$5000,18,0)),0,(VLOOKUP(U1678,'ITWR Dump'!$A$2:$Y$5000,18,0)))</f>
        <v>0</v>
      </c>
      <c r="AO1678" s="11">
        <f>IF(ISERROR(VLOOKUP(U1678,'ITWR Dump'!$A$2:$Y$5000,25,0)),0,(VLOOKUP('ILC Report'!U1678,'ITWR Dump'!$A$2:$Y$5000,25,0)))</f>
        <v>0</v>
      </c>
      <c r="AP1678" s="11">
        <f t="shared" si="735"/>
        <v>0</v>
      </c>
      <c r="AQ1678" s="26">
        <f t="shared" si="736"/>
        <v>0</v>
      </c>
      <c r="AR1678" s="26">
        <f t="shared" si="737"/>
        <v>0</v>
      </c>
      <c r="AS1678" s="26">
        <f t="shared" si="738"/>
        <v>0</v>
      </c>
      <c r="AT1678" s="26">
        <f t="shared" si="739"/>
        <v>0</v>
      </c>
      <c r="AU1678" s="26">
        <f t="shared" si="740"/>
        <v>0</v>
      </c>
      <c r="AV1678" s="26">
        <f t="shared" si="741"/>
        <v>0</v>
      </c>
      <c r="AW1678" s="11" t="s">
        <v>653</v>
      </c>
      <c r="AX1678" s="11" t="str">
        <f>VLOOKUP(L1678,Group!$A$2:$B$1000,2,0)</f>
        <v>Maintenance</v>
      </c>
      <c r="AY1678" s="11">
        <f>IF(ISERROR(VLOOKUP(U1678,'ITWR Dump'!$A$2:$Y$5000,15,0)),0,(VLOOKUP('ILC Report'!U1678,'ITWR Dump'!$A$2:$Y$5000,15,0)))</f>
        <v>0</v>
      </c>
      <c r="AZ1678" s="11" t="str">
        <f t="shared" si="742"/>
        <v>No</v>
      </c>
      <c r="BA1678" s="11" t="str">
        <f t="shared" si="743"/>
        <v>BKI</v>
      </c>
      <c r="BB1678" s="11" t="str">
        <f t="shared" si="744"/>
        <v>KT</v>
      </c>
      <c r="BC1678" s="11" t="str">
        <f t="shared" si="745"/>
        <v>No</v>
      </c>
    </row>
    <row r="1679" spans="1:55" x14ac:dyDescent="0.3">
      <c r="A1679" s="11" t="s">
        <v>704</v>
      </c>
      <c r="B1679" s="11" t="s">
        <v>1899</v>
      </c>
      <c r="C1679" s="11" t="s">
        <v>565</v>
      </c>
      <c r="D1679" s="11" t="s">
        <v>2767</v>
      </c>
      <c r="E1679" s="38" t="s">
        <v>2902</v>
      </c>
      <c r="F1679" s="11">
        <v>4</v>
      </c>
      <c r="G1679" s="40" t="s">
        <v>218</v>
      </c>
      <c r="H1679" s="11" t="str">
        <f t="shared" si="727"/>
        <v>Regular</v>
      </c>
      <c r="I1679" s="11" t="str">
        <f t="shared" si="719"/>
        <v>INDIA</v>
      </c>
      <c r="J1679" s="11" t="str">
        <f>IF(ISERROR(VLOOKUP(C1679,'WI Vs ASM'!$B$2:$E$1000,4,0)),0,(VLOOKUP(C1679,'WI Vs ASM'!$B$2:$E$1000,4,0)))</f>
        <v>Offshore</v>
      </c>
      <c r="K1679" s="11" t="str">
        <f>IF(ISERROR(VLOOKUP(C1679,'WI Vs ASM'!$B$2:$F$1000,5,0)),0,(VLOOKUP(C1679,'WI Vs ASM'!$B$2:$F$1000,5,0)))</f>
        <v>02-Variable Billable</v>
      </c>
      <c r="L1679" s="11" t="str">
        <f>IF(ISERROR(VLOOKUP(C1679,'WI Vs ASM'!$B$2:$D$1000,3,0)),0,(VLOOKUP(C1679,'WI Vs ASM'!$B$2:$D$1000,3,0)))</f>
        <v>78-Landed BA-SE Offshore</v>
      </c>
      <c r="M1679" s="11" t="str">
        <f>IF(ISERROR(VLOOKUP(C1679,'WI Vs ASM'!$B$2:$I$1000,8,0)),0,(VLOOKUP(C1679,'WI Vs ASM'!$B$2:$I$1000,8,0)))</f>
        <v>Rahul Soman</v>
      </c>
      <c r="N1679" s="11" t="str">
        <f>IF(ISERROR(VLOOKUP(C1679,'WI Vs ASM'!$B$2:$G$1000,6,0)),0,(VLOOKUP(C1679,'WI Vs ASM'!$B$2:$G$1000,6,0)))</f>
        <v>Claims</v>
      </c>
      <c r="O1679" s="11" t="str">
        <f>IF(ISERROR(VLOOKUP(C1679,'WI Vs ASM'!$B$2:$H$1000,7,0)),0,(VLOOKUP(C1679,'WI Vs ASM'!$B$2:$H$1000,7,0)))</f>
        <v>Claims</v>
      </c>
      <c r="P1679" s="11" t="str">
        <f t="shared" si="720"/>
        <v>May-17</v>
      </c>
      <c r="Q1679" s="11" t="str">
        <f t="shared" si="721"/>
        <v>Q2</v>
      </c>
      <c r="R1679" s="11" t="str">
        <f>IF(ISERROR(VLOOKUP(C1679,'WI Vs ASM'!$B$2:$J$1000,9,0)),0,(VLOOKUP(C1679,'WI Vs ASM'!$B$2:$J$1000,9,0)))</f>
        <v>Jyothi Pai</v>
      </c>
      <c r="S1679" s="11" t="str">
        <f>IF(ISERROR(VLOOKUP(C1679,'WI Vs ASM'!$B$2:$K$1000,10,0)),0,(VLOOKUP(C1679,'WI Vs ASM'!$B$2:$K$1000,10,0)))</f>
        <v>Dana D. Smith</v>
      </c>
      <c r="T1679" s="11" t="str">
        <f>IF(ISERROR(VLOOKUP(C1679,'WI Vs ASM'!$B$2:$L$1000,11,0)),0,(VLOOKUP(C1679,'WI Vs ASM'!$B$2:$L$1000,11,0)))</f>
        <v>Phillip Mclean</v>
      </c>
      <c r="U1679" s="11" t="e">
        <f t="shared" si="728"/>
        <v>#VALUE!</v>
      </c>
      <c r="V1679" s="11" t="str">
        <f t="shared" si="722"/>
        <v>No</v>
      </c>
      <c r="W1679" s="11" t="str">
        <f t="shared" si="723"/>
        <v>Yes</v>
      </c>
      <c r="X1679" s="11" t="str">
        <f t="shared" si="724"/>
        <v>Yes</v>
      </c>
      <c r="Y1679" s="11" t="str">
        <f t="shared" si="725"/>
        <v>No</v>
      </c>
      <c r="Z1679" s="11" t="str">
        <f t="shared" si="726"/>
        <v>No</v>
      </c>
      <c r="AA1679" s="11" t="str">
        <f t="shared" si="729"/>
        <v>No</v>
      </c>
      <c r="AB1679" s="11">
        <f>IF(ISERROR(VLOOKUP(U1679,'ITWR Dump'!$A$2:$Y$5000,24,0)),0,(VLOOKUP('ILC Report'!U1679,'ITWR Dump'!$A$2:$Y$5000,24,0)))</f>
        <v>0</v>
      </c>
      <c r="AC1679" s="11" t="str">
        <f t="shared" si="730"/>
        <v>Yes</v>
      </c>
      <c r="AD1679" s="11" t="str">
        <f t="shared" si="731"/>
        <v>BASE/Staff Aug</v>
      </c>
      <c r="AE1679" s="11">
        <f>IF(ISERROR(VLOOKUP(U1679,'ITWR Dump'!$A$2:$Y$5000,13,0)),0,(VLOOKUP(U1679,'ITWR Dump'!$A$2:$Y$5000,13,0)))</f>
        <v>0</v>
      </c>
      <c r="AF1679" s="11">
        <f>IF(ISERROR(VLOOKUP(U1679,'ITWR Dump'!$A$2:$Y$5000,11,0)),0,(VLOOKUP(U1679,'ITWR Dump'!$A$2:$Y$5000,11,0)))</f>
        <v>0</v>
      </c>
      <c r="AG1679" s="11">
        <f>IF(ISERROR(VLOOKUP(U1679,'ITWR Dump'!$A$2:$Y$5000,2,0)),0,(VLOOKUP(U1679,'ITWR Dump'!$A$2:$Y$5000,2,0)))</f>
        <v>0</v>
      </c>
      <c r="AH1679" s="11">
        <f>IF(ISERROR(VLOOKUP(U1679,'ITWR Dump'!$A$2:$Y$5000,14,0)),0,(VLOOKUP(U1679,'ITWR Dump'!$A$2:$Y$5000,14,0)))</f>
        <v>0</v>
      </c>
      <c r="AI1679" s="11" t="str">
        <f t="shared" si="732"/>
        <v>78-Landed BA-SE Offshore</v>
      </c>
      <c r="AJ1679" s="11" t="str">
        <f t="shared" si="733"/>
        <v>Offshore</v>
      </c>
      <c r="AK1679" s="11" t="str">
        <f>IF(ISERROR(VLOOKUP(A1679,'Team Data'!$C$2:$U$213,17,0)),0,(VLOOKUP(A1679,'Team Data'!$C$2:$U$213,17,0)))</f>
        <v>IMS and FN</v>
      </c>
      <c r="AL1679" s="11" t="str">
        <f t="shared" si="734"/>
        <v>2017-04-24</v>
      </c>
      <c r="AM1679" s="11">
        <f>IF(ISERROR(VLOOKUP(U1679,'ITWR Dump'!$A$2:$Y$5000,16,0)),0,(VLOOKUP(U1679,'ITWR Dump'!$A$2:$Y$5000,16,0)))</f>
        <v>0</v>
      </c>
      <c r="AN1679" s="11">
        <f>IF(ISERROR(VLOOKUP(U1679,'ITWR Dump'!$A$2:$Y$5000,18,0)),0,(VLOOKUP(U1679,'ITWR Dump'!$A$2:$Y$5000,18,0)))</f>
        <v>0</v>
      </c>
      <c r="AO1679" s="11">
        <f>IF(ISERROR(VLOOKUP(U1679,'ITWR Dump'!$A$2:$Y$5000,25,0)),0,(VLOOKUP('ILC Report'!U1679,'ITWR Dump'!$A$2:$Y$5000,25,0)))</f>
        <v>0</v>
      </c>
      <c r="AP1679" s="11">
        <f t="shared" si="735"/>
        <v>0</v>
      </c>
      <c r="AQ1679" s="26">
        <f t="shared" si="736"/>
        <v>0</v>
      </c>
      <c r="AR1679" s="26">
        <f t="shared" si="737"/>
        <v>0</v>
      </c>
      <c r="AS1679" s="26">
        <f t="shared" si="738"/>
        <v>0</v>
      </c>
      <c r="AT1679" s="26">
        <f t="shared" si="739"/>
        <v>0</v>
      </c>
      <c r="AU1679" s="26">
        <f t="shared" si="740"/>
        <v>0</v>
      </c>
      <c r="AV1679" s="26">
        <f t="shared" si="741"/>
        <v>0</v>
      </c>
      <c r="AW1679" s="11" t="s">
        <v>653</v>
      </c>
      <c r="AX1679" s="11" t="str">
        <f>VLOOKUP(L1679,Group!$A$2:$B$1000,2,0)</f>
        <v>Enhancement</v>
      </c>
      <c r="AY1679" s="11">
        <f>IF(ISERROR(VLOOKUP(U1679,'ITWR Dump'!$A$2:$Y$5000,15,0)),0,(VLOOKUP('ILC Report'!U1679,'ITWR Dump'!$A$2:$Y$5000,15,0)))</f>
        <v>0</v>
      </c>
      <c r="AZ1679" s="11" t="str">
        <f t="shared" si="742"/>
        <v>No</v>
      </c>
      <c r="BA1679" s="11" t="str">
        <f t="shared" si="743"/>
        <v>BKI</v>
      </c>
      <c r="BB1679" s="11" t="str">
        <f t="shared" si="744"/>
        <v>LB</v>
      </c>
      <c r="BC1679" s="11" t="str">
        <f t="shared" si="745"/>
        <v>No</v>
      </c>
    </row>
    <row r="1680" spans="1:55" x14ac:dyDescent="0.3">
      <c r="A1680" s="11" t="s">
        <v>704</v>
      </c>
      <c r="B1680" s="11" t="s">
        <v>1899</v>
      </c>
      <c r="C1680" s="11" t="s">
        <v>562</v>
      </c>
      <c r="D1680" s="11" t="s">
        <v>2768</v>
      </c>
      <c r="E1680" s="38" t="s">
        <v>2902</v>
      </c>
      <c r="F1680" s="11">
        <v>5</v>
      </c>
      <c r="G1680" s="40" t="s">
        <v>218</v>
      </c>
      <c r="H1680" s="11" t="str">
        <f t="shared" si="727"/>
        <v>Regular</v>
      </c>
      <c r="I1680" s="11" t="str">
        <f t="shared" si="719"/>
        <v>INDIA</v>
      </c>
      <c r="J1680" s="11" t="str">
        <f>IF(ISERROR(VLOOKUP(C1680,'WI Vs ASM'!$B$2:$E$1000,4,0)),0,(VLOOKUP(C1680,'WI Vs ASM'!$B$2:$E$1000,4,0)))</f>
        <v>Offshore</v>
      </c>
      <c r="K1680" s="11" t="str">
        <f>IF(ISERROR(VLOOKUP(C1680,'WI Vs ASM'!$B$2:$F$1000,5,0)),0,(VLOOKUP(C1680,'WI Vs ASM'!$B$2:$F$1000,5,0)))</f>
        <v>02-Variable Billable</v>
      </c>
      <c r="L1680" s="11" t="str">
        <f>IF(ISERROR(VLOOKUP(C1680,'WI Vs ASM'!$B$2:$D$1000,3,0)),0,(VLOOKUP(C1680,'WI Vs ASM'!$B$2:$D$1000,3,0)))</f>
        <v>11-Enhancement Offshore</v>
      </c>
      <c r="M1680" s="11" t="str">
        <f>IF(ISERROR(VLOOKUP(C1680,'WI Vs ASM'!$B$2:$I$1000,8,0)),0,(VLOOKUP(C1680,'WI Vs ASM'!$B$2:$I$1000,8,0)))</f>
        <v>Prakash Varadachari</v>
      </c>
      <c r="N1680" s="11" t="str">
        <f>IF(ISERROR(VLOOKUP(C1680,'WI Vs ASM'!$B$2:$G$1000,6,0)),0,(VLOOKUP(C1680,'WI Vs ASM'!$B$2:$G$1000,6,0)))</f>
        <v>Claims</v>
      </c>
      <c r="O1680" s="11" t="str">
        <f>IF(ISERROR(VLOOKUP(C1680,'WI Vs ASM'!$B$2:$H$1000,7,0)),0,(VLOOKUP(C1680,'WI Vs ASM'!$B$2:$H$1000,7,0)))</f>
        <v>Claims</v>
      </c>
      <c r="P1680" s="11" t="str">
        <f t="shared" si="720"/>
        <v>May-17</v>
      </c>
      <c r="Q1680" s="11" t="str">
        <f t="shared" si="721"/>
        <v>Q2</v>
      </c>
      <c r="R1680" s="11" t="str">
        <f>IF(ISERROR(VLOOKUP(C1680,'WI Vs ASM'!$B$2:$J$1000,9,0)),0,(VLOOKUP(C1680,'WI Vs ASM'!$B$2:$J$1000,9,0)))</f>
        <v>Chandraprabha Palaniswamy</v>
      </c>
      <c r="S1680" s="11" t="str">
        <f>IF(ISERROR(VLOOKUP(C1680,'WI Vs ASM'!$B$2:$K$1000,10,0)),0,(VLOOKUP(C1680,'WI Vs ASM'!$B$2:$K$1000,10,0)))</f>
        <v>Dana D. Smith</v>
      </c>
      <c r="T1680" s="11" t="str">
        <f>IF(ISERROR(VLOOKUP(C1680,'WI Vs ASM'!$B$2:$L$1000,11,0)),0,(VLOOKUP(C1680,'WI Vs ASM'!$B$2:$L$1000,11,0)))</f>
        <v>Phillip Mclean</v>
      </c>
      <c r="U1680" s="11" t="str">
        <f t="shared" si="728"/>
        <v>WR634939</v>
      </c>
      <c r="V1680" s="11" t="str">
        <f t="shared" si="722"/>
        <v>No</v>
      </c>
      <c r="W1680" s="11" t="str">
        <f t="shared" si="723"/>
        <v>Yes</v>
      </c>
      <c r="X1680" s="11" t="str">
        <f t="shared" si="724"/>
        <v>No</v>
      </c>
      <c r="Y1680" s="11" t="str">
        <f t="shared" si="725"/>
        <v>No</v>
      </c>
      <c r="Z1680" s="11" t="str">
        <f t="shared" si="726"/>
        <v>No</v>
      </c>
      <c r="AA1680" s="11" t="str">
        <f t="shared" si="729"/>
        <v>No</v>
      </c>
      <c r="AB1680" s="11">
        <f>IF(ISERROR(VLOOKUP(U1680,'ITWR Dump'!$A$2:$Y$5000,24,0)),0,(VLOOKUP('ILC Report'!U1680,'ITWR Dump'!$A$2:$Y$5000,24,0)))</f>
        <v>0</v>
      </c>
      <c r="AC1680" s="11" t="str">
        <f t="shared" si="730"/>
        <v>No</v>
      </c>
      <c r="AD1680" s="11" t="str">
        <f t="shared" si="731"/>
        <v/>
      </c>
      <c r="AE1680" s="11">
        <f>IF(ISERROR(VLOOKUP(U1680,'ITWR Dump'!$A$2:$Y$5000,13,0)),0,(VLOOKUP(U1680,'ITWR Dump'!$A$2:$Y$5000,13,0)))</f>
        <v>0</v>
      </c>
      <c r="AF1680" s="11">
        <f>IF(ISERROR(VLOOKUP(U1680,'ITWR Dump'!$A$2:$Y$5000,11,0)),0,(VLOOKUP(U1680,'ITWR Dump'!$A$2:$Y$5000,11,0)))</f>
        <v>0</v>
      </c>
      <c r="AG1680" s="11">
        <f>IF(ISERROR(VLOOKUP(U1680,'ITWR Dump'!$A$2:$Y$5000,2,0)),0,(VLOOKUP(U1680,'ITWR Dump'!$A$2:$Y$5000,2,0)))</f>
        <v>0</v>
      </c>
      <c r="AH1680" s="11">
        <f>IF(ISERROR(VLOOKUP(U1680,'ITWR Dump'!$A$2:$Y$5000,14,0)),0,(VLOOKUP(U1680,'ITWR Dump'!$A$2:$Y$5000,14,0)))</f>
        <v>0</v>
      </c>
      <c r="AI1680" s="11" t="str">
        <f t="shared" si="732"/>
        <v>11-Enhancement Offshore</v>
      </c>
      <c r="AJ1680" s="11" t="str">
        <f t="shared" si="733"/>
        <v>Offshore</v>
      </c>
      <c r="AK1680" s="11" t="str">
        <f>IF(ISERROR(VLOOKUP(A1680,'Team Data'!$C$2:$U$213,17,0)),0,(VLOOKUP(A1680,'Team Data'!$C$2:$U$213,17,0)))</f>
        <v>IMS and FN</v>
      </c>
      <c r="AL1680" s="11" t="str">
        <f t="shared" si="734"/>
        <v>2017-04-24</v>
      </c>
      <c r="AM1680" s="11">
        <f>IF(ISERROR(VLOOKUP(U1680,'ITWR Dump'!$A$2:$Y$5000,16,0)),0,(VLOOKUP(U1680,'ITWR Dump'!$A$2:$Y$5000,16,0)))</f>
        <v>0</v>
      </c>
      <c r="AN1680" s="11">
        <f>IF(ISERROR(VLOOKUP(U1680,'ITWR Dump'!$A$2:$Y$5000,18,0)),0,(VLOOKUP(U1680,'ITWR Dump'!$A$2:$Y$5000,18,0)))</f>
        <v>0</v>
      </c>
      <c r="AO1680" s="11">
        <f>IF(ISERROR(VLOOKUP(U1680,'ITWR Dump'!$A$2:$Y$5000,25,0)),0,(VLOOKUP('ILC Report'!U1680,'ITWR Dump'!$A$2:$Y$5000,25,0)))</f>
        <v>0</v>
      </c>
      <c r="AP1680" s="11">
        <f t="shared" si="735"/>
        <v>0</v>
      </c>
      <c r="AQ1680" s="26">
        <f t="shared" si="736"/>
        <v>0</v>
      </c>
      <c r="AR1680" s="26">
        <f t="shared" si="737"/>
        <v>0</v>
      </c>
      <c r="AS1680" s="26">
        <f t="shared" si="738"/>
        <v>0</v>
      </c>
      <c r="AT1680" s="26">
        <f t="shared" si="739"/>
        <v>0</v>
      </c>
      <c r="AU1680" s="26">
        <f t="shared" si="740"/>
        <v>0</v>
      </c>
      <c r="AV1680" s="26">
        <f t="shared" si="741"/>
        <v>0</v>
      </c>
      <c r="AW1680" s="11" t="s">
        <v>653</v>
      </c>
      <c r="AX1680" s="11" t="str">
        <f>VLOOKUP(L1680,Group!$A$2:$B$1000,2,0)</f>
        <v>Enhancement</v>
      </c>
      <c r="AY1680" s="11">
        <f>IF(ISERROR(VLOOKUP(U1680,'ITWR Dump'!$A$2:$Y$5000,15,0)),0,(VLOOKUP('ILC Report'!U1680,'ITWR Dump'!$A$2:$Y$5000,15,0)))</f>
        <v>0</v>
      </c>
      <c r="AZ1680" s="11" t="str">
        <f t="shared" si="742"/>
        <v>No</v>
      </c>
      <c r="BA1680" s="11" t="str">
        <f t="shared" si="743"/>
        <v>BKI</v>
      </c>
      <c r="BB1680" s="11" t="str">
        <f t="shared" si="744"/>
        <v>ES</v>
      </c>
      <c r="BC1680" s="11" t="str">
        <f t="shared" si="745"/>
        <v>No</v>
      </c>
    </row>
    <row r="1681" spans="1:55" x14ac:dyDescent="0.3">
      <c r="A1681" s="11" t="s">
        <v>704</v>
      </c>
      <c r="B1681" s="11" t="s">
        <v>1899</v>
      </c>
      <c r="C1681" s="11" t="s">
        <v>562</v>
      </c>
      <c r="D1681" s="11" t="s">
        <v>2512</v>
      </c>
      <c r="E1681" s="38" t="s">
        <v>2902</v>
      </c>
      <c r="F1681" s="11">
        <v>29</v>
      </c>
      <c r="G1681" s="40" t="s">
        <v>218</v>
      </c>
      <c r="H1681" s="11" t="str">
        <f t="shared" si="727"/>
        <v>Regular</v>
      </c>
      <c r="I1681" s="11" t="str">
        <f t="shared" si="719"/>
        <v>INDIA</v>
      </c>
      <c r="J1681" s="11" t="str">
        <f>IF(ISERROR(VLOOKUP(C1681,'WI Vs ASM'!$B$2:$E$1000,4,0)),0,(VLOOKUP(C1681,'WI Vs ASM'!$B$2:$E$1000,4,0)))</f>
        <v>Offshore</v>
      </c>
      <c r="K1681" s="11" t="str">
        <f>IF(ISERROR(VLOOKUP(C1681,'WI Vs ASM'!$B$2:$F$1000,5,0)),0,(VLOOKUP(C1681,'WI Vs ASM'!$B$2:$F$1000,5,0)))</f>
        <v>02-Variable Billable</v>
      </c>
      <c r="L1681" s="11" t="str">
        <f>IF(ISERROR(VLOOKUP(C1681,'WI Vs ASM'!$B$2:$D$1000,3,0)),0,(VLOOKUP(C1681,'WI Vs ASM'!$B$2:$D$1000,3,0)))</f>
        <v>11-Enhancement Offshore</v>
      </c>
      <c r="M1681" s="11" t="str">
        <f>IF(ISERROR(VLOOKUP(C1681,'WI Vs ASM'!$B$2:$I$1000,8,0)),0,(VLOOKUP(C1681,'WI Vs ASM'!$B$2:$I$1000,8,0)))</f>
        <v>Prakash Varadachari</v>
      </c>
      <c r="N1681" s="11" t="str">
        <f>IF(ISERROR(VLOOKUP(C1681,'WI Vs ASM'!$B$2:$G$1000,6,0)),0,(VLOOKUP(C1681,'WI Vs ASM'!$B$2:$G$1000,6,0)))</f>
        <v>Claims</v>
      </c>
      <c r="O1681" s="11" t="str">
        <f>IF(ISERROR(VLOOKUP(C1681,'WI Vs ASM'!$B$2:$H$1000,7,0)),0,(VLOOKUP(C1681,'WI Vs ASM'!$B$2:$H$1000,7,0)))</f>
        <v>Claims</v>
      </c>
      <c r="P1681" s="11" t="str">
        <f t="shared" si="720"/>
        <v>May-17</v>
      </c>
      <c r="Q1681" s="11" t="str">
        <f t="shared" si="721"/>
        <v>Q2</v>
      </c>
      <c r="R1681" s="11" t="str">
        <f>IF(ISERROR(VLOOKUP(C1681,'WI Vs ASM'!$B$2:$J$1000,9,0)),0,(VLOOKUP(C1681,'WI Vs ASM'!$B$2:$J$1000,9,0)))</f>
        <v>Chandraprabha Palaniswamy</v>
      </c>
      <c r="S1681" s="11" t="str">
        <f>IF(ISERROR(VLOOKUP(C1681,'WI Vs ASM'!$B$2:$K$1000,10,0)),0,(VLOOKUP(C1681,'WI Vs ASM'!$B$2:$K$1000,10,0)))</f>
        <v>Dana D. Smith</v>
      </c>
      <c r="T1681" s="11" t="str">
        <f>IF(ISERROR(VLOOKUP(C1681,'WI Vs ASM'!$B$2:$L$1000,11,0)),0,(VLOOKUP(C1681,'WI Vs ASM'!$B$2:$L$1000,11,0)))</f>
        <v>Phillip Mclean</v>
      </c>
      <c r="U1681" s="11" t="str">
        <f t="shared" si="728"/>
        <v>WR635476</v>
      </c>
      <c r="V1681" s="11" t="str">
        <f t="shared" si="722"/>
        <v>No</v>
      </c>
      <c r="W1681" s="11" t="str">
        <f t="shared" si="723"/>
        <v>Yes</v>
      </c>
      <c r="X1681" s="11" t="str">
        <f t="shared" si="724"/>
        <v>No</v>
      </c>
      <c r="Y1681" s="11" t="str">
        <f t="shared" si="725"/>
        <v>No</v>
      </c>
      <c r="Z1681" s="11" t="str">
        <f t="shared" si="726"/>
        <v>No</v>
      </c>
      <c r="AA1681" s="11" t="str">
        <f t="shared" si="729"/>
        <v>No</v>
      </c>
      <c r="AB1681" s="11">
        <f>IF(ISERROR(VLOOKUP(U1681,'ITWR Dump'!$A$2:$Y$5000,24,0)),0,(VLOOKUP('ILC Report'!U1681,'ITWR Dump'!$A$2:$Y$5000,24,0)))</f>
        <v>0</v>
      </c>
      <c r="AC1681" s="11" t="str">
        <f t="shared" si="730"/>
        <v>No</v>
      </c>
      <c r="AD1681" s="11" t="str">
        <f t="shared" si="731"/>
        <v/>
      </c>
      <c r="AE1681" s="11">
        <f>IF(ISERROR(VLOOKUP(U1681,'ITWR Dump'!$A$2:$Y$5000,13,0)),0,(VLOOKUP(U1681,'ITWR Dump'!$A$2:$Y$5000,13,0)))</f>
        <v>0</v>
      </c>
      <c r="AF1681" s="11">
        <f>IF(ISERROR(VLOOKUP(U1681,'ITWR Dump'!$A$2:$Y$5000,11,0)),0,(VLOOKUP(U1681,'ITWR Dump'!$A$2:$Y$5000,11,0)))</f>
        <v>0</v>
      </c>
      <c r="AG1681" s="11">
        <f>IF(ISERROR(VLOOKUP(U1681,'ITWR Dump'!$A$2:$Y$5000,2,0)),0,(VLOOKUP(U1681,'ITWR Dump'!$A$2:$Y$5000,2,0)))</f>
        <v>0</v>
      </c>
      <c r="AH1681" s="11">
        <f>IF(ISERROR(VLOOKUP(U1681,'ITWR Dump'!$A$2:$Y$5000,14,0)),0,(VLOOKUP(U1681,'ITWR Dump'!$A$2:$Y$5000,14,0)))</f>
        <v>0</v>
      </c>
      <c r="AI1681" s="11" t="str">
        <f t="shared" si="732"/>
        <v>11-Enhancement Offshore</v>
      </c>
      <c r="AJ1681" s="11" t="str">
        <f t="shared" si="733"/>
        <v>Offshore</v>
      </c>
      <c r="AK1681" s="11" t="str">
        <f>IF(ISERROR(VLOOKUP(A1681,'Team Data'!$C$2:$U$213,17,0)),0,(VLOOKUP(A1681,'Team Data'!$C$2:$U$213,17,0)))</f>
        <v>IMS and FN</v>
      </c>
      <c r="AL1681" s="11" t="str">
        <f t="shared" si="734"/>
        <v>2017-04-24</v>
      </c>
      <c r="AM1681" s="11">
        <f>IF(ISERROR(VLOOKUP(U1681,'ITWR Dump'!$A$2:$Y$5000,16,0)),0,(VLOOKUP(U1681,'ITWR Dump'!$A$2:$Y$5000,16,0)))</f>
        <v>0</v>
      </c>
      <c r="AN1681" s="11">
        <f>IF(ISERROR(VLOOKUP(U1681,'ITWR Dump'!$A$2:$Y$5000,18,0)),0,(VLOOKUP(U1681,'ITWR Dump'!$A$2:$Y$5000,18,0)))</f>
        <v>0</v>
      </c>
      <c r="AO1681" s="11">
        <f>IF(ISERROR(VLOOKUP(U1681,'ITWR Dump'!$A$2:$Y$5000,25,0)),0,(VLOOKUP('ILC Report'!U1681,'ITWR Dump'!$A$2:$Y$5000,25,0)))</f>
        <v>0</v>
      </c>
      <c r="AP1681" s="11">
        <f t="shared" si="735"/>
        <v>0</v>
      </c>
      <c r="AQ1681" s="26">
        <f t="shared" si="736"/>
        <v>0</v>
      </c>
      <c r="AR1681" s="26">
        <f t="shared" si="737"/>
        <v>0</v>
      </c>
      <c r="AS1681" s="26">
        <f t="shared" si="738"/>
        <v>0</v>
      </c>
      <c r="AT1681" s="26">
        <f t="shared" si="739"/>
        <v>0</v>
      </c>
      <c r="AU1681" s="26">
        <f t="shared" si="740"/>
        <v>0</v>
      </c>
      <c r="AV1681" s="26">
        <f t="shared" si="741"/>
        <v>0</v>
      </c>
      <c r="AW1681" s="11" t="s">
        <v>653</v>
      </c>
      <c r="AX1681" s="11" t="str">
        <f>VLOOKUP(L1681,Group!$A$2:$B$1000,2,0)</f>
        <v>Enhancement</v>
      </c>
      <c r="AY1681" s="11">
        <f>IF(ISERROR(VLOOKUP(U1681,'ITWR Dump'!$A$2:$Y$5000,15,0)),0,(VLOOKUP('ILC Report'!U1681,'ITWR Dump'!$A$2:$Y$5000,15,0)))</f>
        <v>0</v>
      </c>
      <c r="AZ1681" s="11" t="str">
        <f t="shared" si="742"/>
        <v>No</v>
      </c>
      <c r="BA1681" s="11" t="str">
        <f t="shared" si="743"/>
        <v>BKI</v>
      </c>
      <c r="BB1681" s="11" t="str">
        <f t="shared" si="744"/>
        <v>ES</v>
      </c>
      <c r="BC1681" s="11" t="str">
        <f t="shared" si="745"/>
        <v>No</v>
      </c>
    </row>
    <row r="1682" spans="1:55" x14ac:dyDescent="0.3">
      <c r="A1682" s="11" t="s">
        <v>704</v>
      </c>
      <c r="B1682" s="11" t="s">
        <v>1899</v>
      </c>
      <c r="C1682" s="11" t="s">
        <v>562</v>
      </c>
      <c r="D1682" s="11" t="s">
        <v>2769</v>
      </c>
      <c r="E1682" s="38" t="s">
        <v>2902</v>
      </c>
      <c r="F1682" s="11">
        <v>2</v>
      </c>
      <c r="G1682" s="40" t="s">
        <v>218</v>
      </c>
      <c r="H1682" s="11" t="str">
        <f t="shared" si="727"/>
        <v>Regular</v>
      </c>
      <c r="I1682" s="11" t="str">
        <f t="shared" si="719"/>
        <v>INDIA</v>
      </c>
      <c r="J1682" s="11" t="str">
        <f>IF(ISERROR(VLOOKUP(C1682,'WI Vs ASM'!$B$2:$E$1000,4,0)),0,(VLOOKUP(C1682,'WI Vs ASM'!$B$2:$E$1000,4,0)))</f>
        <v>Offshore</v>
      </c>
      <c r="K1682" s="11" t="str">
        <f>IF(ISERROR(VLOOKUP(C1682,'WI Vs ASM'!$B$2:$F$1000,5,0)),0,(VLOOKUP(C1682,'WI Vs ASM'!$B$2:$F$1000,5,0)))</f>
        <v>02-Variable Billable</v>
      </c>
      <c r="L1682" s="11" t="str">
        <f>IF(ISERROR(VLOOKUP(C1682,'WI Vs ASM'!$B$2:$D$1000,3,0)),0,(VLOOKUP(C1682,'WI Vs ASM'!$B$2:$D$1000,3,0)))</f>
        <v>11-Enhancement Offshore</v>
      </c>
      <c r="M1682" s="11" t="str">
        <f>IF(ISERROR(VLOOKUP(C1682,'WI Vs ASM'!$B$2:$I$1000,8,0)),0,(VLOOKUP(C1682,'WI Vs ASM'!$B$2:$I$1000,8,0)))</f>
        <v>Prakash Varadachari</v>
      </c>
      <c r="N1682" s="11" t="str">
        <f>IF(ISERROR(VLOOKUP(C1682,'WI Vs ASM'!$B$2:$G$1000,6,0)),0,(VLOOKUP(C1682,'WI Vs ASM'!$B$2:$G$1000,6,0)))</f>
        <v>Claims</v>
      </c>
      <c r="O1682" s="11" t="str">
        <f>IF(ISERROR(VLOOKUP(C1682,'WI Vs ASM'!$B$2:$H$1000,7,0)),0,(VLOOKUP(C1682,'WI Vs ASM'!$B$2:$H$1000,7,0)))</f>
        <v>Claims</v>
      </c>
      <c r="P1682" s="11" t="str">
        <f t="shared" si="720"/>
        <v>May-17</v>
      </c>
      <c r="Q1682" s="11" t="str">
        <f t="shared" si="721"/>
        <v>Q2</v>
      </c>
      <c r="R1682" s="11" t="str">
        <f>IF(ISERROR(VLOOKUP(C1682,'WI Vs ASM'!$B$2:$J$1000,9,0)),0,(VLOOKUP(C1682,'WI Vs ASM'!$B$2:$J$1000,9,0)))</f>
        <v>Chandraprabha Palaniswamy</v>
      </c>
      <c r="S1682" s="11" t="str">
        <f>IF(ISERROR(VLOOKUP(C1682,'WI Vs ASM'!$B$2:$K$1000,10,0)),0,(VLOOKUP(C1682,'WI Vs ASM'!$B$2:$K$1000,10,0)))</f>
        <v>Dana D. Smith</v>
      </c>
      <c r="T1682" s="11" t="str">
        <f>IF(ISERROR(VLOOKUP(C1682,'WI Vs ASM'!$B$2:$L$1000,11,0)),0,(VLOOKUP(C1682,'WI Vs ASM'!$B$2:$L$1000,11,0)))</f>
        <v>Phillip Mclean</v>
      </c>
      <c r="U1682" s="11" t="str">
        <f t="shared" si="728"/>
        <v>WR635607</v>
      </c>
      <c r="V1682" s="11" t="str">
        <f t="shared" si="722"/>
        <v>No</v>
      </c>
      <c r="W1682" s="11" t="str">
        <f t="shared" si="723"/>
        <v>Yes</v>
      </c>
      <c r="X1682" s="11" t="str">
        <f t="shared" si="724"/>
        <v>No</v>
      </c>
      <c r="Y1682" s="11" t="str">
        <f t="shared" si="725"/>
        <v>No</v>
      </c>
      <c r="Z1682" s="11" t="str">
        <f t="shared" si="726"/>
        <v>No</v>
      </c>
      <c r="AA1682" s="11" t="str">
        <f t="shared" si="729"/>
        <v>No</v>
      </c>
      <c r="AB1682" s="11">
        <f>IF(ISERROR(VLOOKUP(U1682,'ITWR Dump'!$A$2:$Y$5000,24,0)),0,(VLOOKUP('ILC Report'!U1682,'ITWR Dump'!$A$2:$Y$5000,24,0)))</f>
        <v>0</v>
      </c>
      <c r="AC1682" s="11" t="str">
        <f t="shared" si="730"/>
        <v>No</v>
      </c>
      <c r="AD1682" s="11" t="str">
        <f t="shared" si="731"/>
        <v/>
      </c>
      <c r="AE1682" s="11">
        <f>IF(ISERROR(VLOOKUP(U1682,'ITWR Dump'!$A$2:$Y$5000,13,0)),0,(VLOOKUP(U1682,'ITWR Dump'!$A$2:$Y$5000,13,0)))</f>
        <v>0</v>
      </c>
      <c r="AF1682" s="11">
        <f>IF(ISERROR(VLOOKUP(U1682,'ITWR Dump'!$A$2:$Y$5000,11,0)),0,(VLOOKUP(U1682,'ITWR Dump'!$A$2:$Y$5000,11,0)))</f>
        <v>0</v>
      </c>
      <c r="AG1682" s="11">
        <f>IF(ISERROR(VLOOKUP(U1682,'ITWR Dump'!$A$2:$Y$5000,2,0)),0,(VLOOKUP(U1682,'ITWR Dump'!$A$2:$Y$5000,2,0)))</f>
        <v>0</v>
      </c>
      <c r="AH1682" s="11">
        <f>IF(ISERROR(VLOOKUP(U1682,'ITWR Dump'!$A$2:$Y$5000,14,0)),0,(VLOOKUP(U1682,'ITWR Dump'!$A$2:$Y$5000,14,0)))</f>
        <v>0</v>
      </c>
      <c r="AI1682" s="11" t="str">
        <f t="shared" si="732"/>
        <v>11-Enhancement Offshore</v>
      </c>
      <c r="AJ1682" s="11" t="str">
        <f t="shared" si="733"/>
        <v>Offshore</v>
      </c>
      <c r="AK1682" s="11" t="str">
        <f>IF(ISERROR(VLOOKUP(A1682,'Team Data'!$C$2:$U$213,17,0)),0,(VLOOKUP(A1682,'Team Data'!$C$2:$U$213,17,0)))</f>
        <v>IMS and FN</v>
      </c>
      <c r="AL1682" s="11" t="str">
        <f t="shared" si="734"/>
        <v>2017-04-24</v>
      </c>
      <c r="AM1682" s="11">
        <f>IF(ISERROR(VLOOKUP(U1682,'ITWR Dump'!$A$2:$Y$5000,16,0)),0,(VLOOKUP(U1682,'ITWR Dump'!$A$2:$Y$5000,16,0)))</f>
        <v>0</v>
      </c>
      <c r="AN1682" s="11">
        <f>IF(ISERROR(VLOOKUP(U1682,'ITWR Dump'!$A$2:$Y$5000,18,0)),0,(VLOOKUP(U1682,'ITWR Dump'!$A$2:$Y$5000,18,0)))</f>
        <v>0</v>
      </c>
      <c r="AO1682" s="11">
        <f>IF(ISERROR(VLOOKUP(U1682,'ITWR Dump'!$A$2:$Y$5000,25,0)),0,(VLOOKUP('ILC Report'!U1682,'ITWR Dump'!$A$2:$Y$5000,25,0)))</f>
        <v>0</v>
      </c>
      <c r="AP1682" s="11">
        <f t="shared" si="735"/>
        <v>0</v>
      </c>
      <c r="AQ1682" s="26">
        <f t="shared" si="736"/>
        <v>0</v>
      </c>
      <c r="AR1682" s="26">
        <f t="shared" si="737"/>
        <v>0</v>
      </c>
      <c r="AS1682" s="26">
        <f t="shared" si="738"/>
        <v>0</v>
      </c>
      <c r="AT1682" s="26">
        <f t="shared" si="739"/>
        <v>0</v>
      </c>
      <c r="AU1682" s="26">
        <f t="shared" si="740"/>
        <v>0</v>
      </c>
      <c r="AV1682" s="26">
        <f t="shared" si="741"/>
        <v>0</v>
      </c>
      <c r="AW1682" s="11" t="s">
        <v>653</v>
      </c>
      <c r="AX1682" s="11" t="str">
        <f>VLOOKUP(L1682,Group!$A$2:$B$1000,2,0)</f>
        <v>Enhancement</v>
      </c>
      <c r="AY1682" s="11">
        <f>IF(ISERROR(VLOOKUP(U1682,'ITWR Dump'!$A$2:$Y$5000,15,0)),0,(VLOOKUP('ILC Report'!U1682,'ITWR Dump'!$A$2:$Y$5000,15,0)))</f>
        <v>0</v>
      </c>
      <c r="AZ1682" s="11" t="str">
        <f t="shared" si="742"/>
        <v>No</v>
      </c>
      <c r="BA1682" s="11" t="str">
        <f t="shared" si="743"/>
        <v>BKI</v>
      </c>
      <c r="BB1682" s="11" t="str">
        <f t="shared" si="744"/>
        <v>ES</v>
      </c>
      <c r="BC1682" s="11" t="str">
        <f t="shared" si="745"/>
        <v>No</v>
      </c>
    </row>
    <row r="1683" spans="1:55" x14ac:dyDescent="0.3">
      <c r="A1683" s="11" t="s">
        <v>704</v>
      </c>
      <c r="B1683" s="11" t="s">
        <v>1899</v>
      </c>
      <c r="C1683" s="11" t="s">
        <v>566</v>
      </c>
      <c r="D1683" s="11" t="s">
        <v>2766</v>
      </c>
      <c r="E1683" s="38" t="s">
        <v>2902</v>
      </c>
      <c r="F1683" s="11">
        <v>3</v>
      </c>
      <c r="G1683" s="40" t="s">
        <v>218</v>
      </c>
      <c r="H1683" s="11" t="str">
        <f t="shared" si="727"/>
        <v>Regular</v>
      </c>
      <c r="I1683" s="11" t="str">
        <f t="shared" si="719"/>
        <v>INDIA</v>
      </c>
      <c r="J1683" s="11" t="str">
        <f>IF(ISERROR(VLOOKUP(C1683,'WI Vs ASM'!$B$2:$E$1000,4,0)),0,(VLOOKUP(C1683,'WI Vs ASM'!$B$2:$E$1000,4,0)))</f>
        <v>Offshore</v>
      </c>
      <c r="K1683" s="11" t="str">
        <f>IF(ISERROR(VLOOKUP(C1683,'WI Vs ASM'!$B$2:$F$1000,5,0)),0,(VLOOKUP(C1683,'WI Vs ASM'!$B$2:$F$1000,5,0)))</f>
        <v>01-Fixed Price</v>
      </c>
      <c r="L1683" s="11" t="str">
        <f>IF(ISERROR(VLOOKUP(C1683,'WI Vs ASM'!$B$2:$D$1000,3,0)),0,(VLOOKUP(C1683,'WI Vs ASM'!$B$2:$D$1000,3,0)))</f>
        <v>01-Maintenance Offshore</v>
      </c>
      <c r="M1683" s="11" t="str">
        <f>IF(ISERROR(VLOOKUP(C1683,'WI Vs ASM'!$B$2:$I$1000,8,0)),0,(VLOOKUP(C1683,'WI Vs ASM'!$B$2:$I$1000,8,0)))</f>
        <v>Rahul Soman</v>
      </c>
      <c r="N1683" s="11" t="str">
        <f>IF(ISERROR(VLOOKUP(C1683,'WI Vs ASM'!$B$2:$G$1000,6,0)),0,(VLOOKUP(C1683,'WI Vs ASM'!$B$2:$G$1000,6,0)))</f>
        <v>Claims</v>
      </c>
      <c r="O1683" s="11" t="str">
        <f>IF(ISERROR(VLOOKUP(C1683,'WI Vs ASM'!$B$2:$H$1000,7,0)),0,(VLOOKUP(C1683,'WI Vs ASM'!$B$2:$H$1000,7,0)))</f>
        <v>Claims</v>
      </c>
      <c r="P1683" s="11" t="str">
        <f t="shared" si="720"/>
        <v>May-17</v>
      </c>
      <c r="Q1683" s="11" t="str">
        <f t="shared" si="721"/>
        <v>Q2</v>
      </c>
      <c r="R1683" s="11" t="str">
        <f>IF(ISERROR(VLOOKUP(C1683,'WI Vs ASM'!$B$2:$J$1000,9,0)),0,(VLOOKUP(C1683,'WI Vs ASM'!$B$2:$J$1000,9,0)))</f>
        <v>Jyothi Pai</v>
      </c>
      <c r="S1683" s="11" t="str">
        <f>IF(ISERROR(VLOOKUP(C1683,'WI Vs ASM'!$B$2:$K$1000,10,0)),0,(VLOOKUP(C1683,'WI Vs ASM'!$B$2:$K$1000,10,0)))</f>
        <v>Dana D. Smith</v>
      </c>
      <c r="T1683" s="11" t="str">
        <f>IF(ISERROR(VLOOKUP(C1683,'WI Vs ASM'!$B$2:$L$1000,11,0)),0,(VLOOKUP(C1683,'WI Vs ASM'!$B$2:$L$1000,11,0)))</f>
        <v>Phillip Mclean</v>
      </c>
      <c r="U1683" s="11" t="str">
        <f t="shared" si="728"/>
        <v>WR736001</v>
      </c>
      <c r="V1683" s="11" t="str">
        <f t="shared" si="722"/>
        <v>No</v>
      </c>
      <c r="W1683" s="11" t="str">
        <f t="shared" si="723"/>
        <v>Yes</v>
      </c>
      <c r="X1683" s="11" t="str">
        <f t="shared" si="724"/>
        <v>No</v>
      </c>
      <c r="Y1683" s="11" t="str">
        <f t="shared" si="725"/>
        <v>No</v>
      </c>
      <c r="Z1683" s="11" t="str">
        <f t="shared" si="726"/>
        <v>No</v>
      </c>
      <c r="AA1683" s="11" t="str">
        <f t="shared" si="729"/>
        <v>No</v>
      </c>
      <c r="AB1683" s="11">
        <f>IF(ISERROR(VLOOKUP(U1683,'ITWR Dump'!$A$2:$Y$5000,24,0)),0,(VLOOKUP('ILC Report'!U1683,'ITWR Dump'!$A$2:$Y$5000,24,0)))</f>
        <v>0</v>
      </c>
      <c r="AC1683" s="11" t="str">
        <f t="shared" si="730"/>
        <v>No</v>
      </c>
      <c r="AD1683" s="11" t="str">
        <f t="shared" si="731"/>
        <v/>
      </c>
      <c r="AE1683" s="11">
        <f>IF(ISERROR(VLOOKUP(U1683,'ITWR Dump'!$A$2:$Y$5000,13,0)),0,(VLOOKUP(U1683,'ITWR Dump'!$A$2:$Y$5000,13,0)))</f>
        <v>0</v>
      </c>
      <c r="AF1683" s="11">
        <f>IF(ISERROR(VLOOKUP(U1683,'ITWR Dump'!$A$2:$Y$5000,11,0)),0,(VLOOKUP(U1683,'ITWR Dump'!$A$2:$Y$5000,11,0)))</f>
        <v>0</v>
      </c>
      <c r="AG1683" s="11">
        <f>IF(ISERROR(VLOOKUP(U1683,'ITWR Dump'!$A$2:$Y$5000,2,0)),0,(VLOOKUP(U1683,'ITWR Dump'!$A$2:$Y$5000,2,0)))</f>
        <v>0</v>
      </c>
      <c r="AH1683" s="11">
        <f>IF(ISERROR(VLOOKUP(U1683,'ITWR Dump'!$A$2:$Y$5000,14,0)),0,(VLOOKUP(U1683,'ITWR Dump'!$A$2:$Y$5000,14,0)))</f>
        <v>0</v>
      </c>
      <c r="AI1683" s="11" t="str">
        <f t="shared" si="732"/>
        <v>01-Maintenance Offshore</v>
      </c>
      <c r="AJ1683" s="11" t="str">
        <f t="shared" si="733"/>
        <v>Offshore</v>
      </c>
      <c r="AK1683" s="11" t="str">
        <f>IF(ISERROR(VLOOKUP(A1683,'Team Data'!$C$2:$U$213,17,0)),0,(VLOOKUP(A1683,'Team Data'!$C$2:$U$213,17,0)))</f>
        <v>IMS and FN</v>
      </c>
      <c r="AL1683" s="11" t="str">
        <f t="shared" si="734"/>
        <v>2017-04-24</v>
      </c>
      <c r="AM1683" s="11">
        <f>IF(ISERROR(VLOOKUP(U1683,'ITWR Dump'!$A$2:$Y$5000,16,0)),0,(VLOOKUP(U1683,'ITWR Dump'!$A$2:$Y$5000,16,0)))</f>
        <v>0</v>
      </c>
      <c r="AN1683" s="11">
        <f>IF(ISERROR(VLOOKUP(U1683,'ITWR Dump'!$A$2:$Y$5000,18,0)),0,(VLOOKUP(U1683,'ITWR Dump'!$A$2:$Y$5000,18,0)))</f>
        <v>0</v>
      </c>
      <c r="AO1683" s="11">
        <f>IF(ISERROR(VLOOKUP(U1683,'ITWR Dump'!$A$2:$Y$5000,25,0)),0,(VLOOKUP('ILC Report'!U1683,'ITWR Dump'!$A$2:$Y$5000,25,0)))</f>
        <v>0</v>
      </c>
      <c r="AP1683" s="11">
        <f t="shared" si="735"/>
        <v>0</v>
      </c>
      <c r="AQ1683" s="26">
        <f t="shared" si="736"/>
        <v>0</v>
      </c>
      <c r="AR1683" s="26">
        <f t="shared" si="737"/>
        <v>0</v>
      </c>
      <c r="AS1683" s="26">
        <f t="shared" si="738"/>
        <v>0</v>
      </c>
      <c r="AT1683" s="26">
        <f t="shared" si="739"/>
        <v>0</v>
      </c>
      <c r="AU1683" s="26">
        <f t="shared" si="740"/>
        <v>0</v>
      </c>
      <c r="AV1683" s="26">
        <f t="shared" si="741"/>
        <v>0</v>
      </c>
      <c r="AW1683" s="11" t="s">
        <v>653</v>
      </c>
      <c r="AX1683" s="11" t="str">
        <f>VLOOKUP(L1683,Group!$A$2:$B$1000,2,0)</f>
        <v>Maintenance</v>
      </c>
      <c r="AY1683" s="11">
        <f>IF(ISERROR(VLOOKUP(U1683,'ITWR Dump'!$A$2:$Y$5000,15,0)),0,(VLOOKUP('ILC Report'!U1683,'ITWR Dump'!$A$2:$Y$5000,15,0)))</f>
        <v>0</v>
      </c>
      <c r="AZ1683" s="11" t="str">
        <f t="shared" si="742"/>
        <v>Yes</v>
      </c>
      <c r="BA1683" s="11" t="str">
        <f t="shared" si="743"/>
        <v>BKI</v>
      </c>
      <c r="BB1683" s="11" t="str">
        <f t="shared" si="744"/>
        <v>MN</v>
      </c>
      <c r="BC1683" s="11" t="str">
        <f t="shared" si="745"/>
        <v>No</v>
      </c>
    </row>
    <row r="1684" spans="1:55" x14ac:dyDescent="0.3">
      <c r="A1684" s="11" t="s">
        <v>704</v>
      </c>
      <c r="B1684" s="11" t="s">
        <v>1899</v>
      </c>
      <c r="C1684" s="11" t="s">
        <v>564</v>
      </c>
      <c r="D1684" s="11" t="s">
        <v>2425</v>
      </c>
      <c r="E1684" s="38" t="s">
        <v>2903</v>
      </c>
      <c r="F1684" s="11">
        <v>6</v>
      </c>
      <c r="G1684" s="40" t="s">
        <v>218</v>
      </c>
      <c r="H1684" s="11" t="str">
        <f t="shared" si="727"/>
        <v>Regular</v>
      </c>
      <c r="I1684" s="11" t="str">
        <f t="shared" si="719"/>
        <v>INDIA</v>
      </c>
      <c r="J1684" s="11" t="str">
        <f>IF(ISERROR(VLOOKUP(C1684,'WI Vs ASM'!$B$2:$E$1000,4,0)),0,(VLOOKUP(C1684,'WI Vs ASM'!$B$2:$E$1000,4,0)))</f>
        <v>Offshore</v>
      </c>
      <c r="K1684" s="11" t="str">
        <f>IF(ISERROR(VLOOKUP(C1684,'WI Vs ASM'!$B$2:$F$1000,5,0)),0,(VLOOKUP(C1684,'WI Vs ASM'!$B$2:$F$1000,5,0)))</f>
        <v>09-NonBillable</v>
      </c>
      <c r="L1684" s="11" t="str">
        <f>IF(ISERROR(VLOOKUP(C1684,'WI Vs ASM'!$B$2:$D$1000,3,0)),0,(VLOOKUP(C1684,'WI Vs ASM'!$B$2:$D$1000,3,0)))</f>
        <v>54-Knowledge Transfer/Training Offshore</v>
      </c>
      <c r="M1684" s="11" t="str">
        <f>IF(ISERROR(VLOOKUP(C1684,'WI Vs ASM'!$B$2:$I$1000,8,0)),0,(VLOOKUP(C1684,'WI Vs ASM'!$B$2:$I$1000,8,0)))</f>
        <v>Prakash Varadachari</v>
      </c>
      <c r="N1684" s="11" t="str">
        <f>IF(ISERROR(VLOOKUP(C1684,'WI Vs ASM'!$B$2:$G$1000,6,0)),0,(VLOOKUP(C1684,'WI Vs ASM'!$B$2:$G$1000,6,0)))</f>
        <v>Claims</v>
      </c>
      <c r="O1684" s="11" t="str">
        <f>IF(ISERROR(VLOOKUP(C1684,'WI Vs ASM'!$B$2:$H$1000,7,0)),0,(VLOOKUP(C1684,'WI Vs ASM'!$B$2:$H$1000,7,0)))</f>
        <v>Claims</v>
      </c>
      <c r="P1684" s="11" t="str">
        <f t="shared" si="720"/>
        <v>May-17</v>
      </c>
      <c r="Q1684" s="11" t="str">
        <f t="shared" si="721"/>
        <v>Q2</v>
      </c>
      <c r="R1684" s="11" t="str">
        <f>IF(ISERROR(VLOOKUP(C1684,'WI Vs ASM'!$B$2:$J$1000,9,0)),0,(VLOOKUP(C1684,'WI Vs ASM'!$B$2:$J$1000,9,0)))</f>
        <v>Chandraprabha Palaniswamy</v>
      </c>
      <c r="S1684" s="11" t="str">
        <f>IF(ISERROR(VLOOKUP(C1684,'WI Vs ASM'!$B$2:$K$1000,10,0)),0,(VLOOKUP(C1684,'WI Vs ASM'!$B$2:$K$1000,10,0)))</f>
        <v>Dana D. Smith</v>
      </c>
      <c r="T1684" s="11" t="str">
        <f>IF(ISERROR(VLOOKUP(C1684,'WI Vs ASM'!$B$2:$L$1000,11,0)),0,(VLOOKUP(C1684,'WI Vs ASM'!$B$2:$L$1000,11,0)))</f>
        <v>Phillip Mclean</v>
      </c>
      <c r="U1684" s="11" t="e">
        <f t="shared" si="728"/>
        <v>#VALUE!</v>
      </c>
      <c r="V1684" s="11" t="str">
        <f t="shared" si="722"/>
        <v>No</v>
      </c>
      <c r="W1684" s="11" t="str">
        <f t="shared" si="723"/>
        <v>No</v>
      </c>
      <c r="X1684" s="11" t="str">
        <f t="shared" si="724"/>
        <v>No</v>
      </c>
      <c r="Y1684" s="11" t="str">
        <f t="shared" si="725"/>
        <v>No</v>
      </c>
      <c r="Z1684" s="11" t="str">
        <f t="shared" si="726"/>
        <v>No</v>
      </c>
      <c r="AA1684" s="11" t="str">
        <f t="shared" si="729"/>
        <v>No</v>
      </c>
      <c r="AB1684" s="11">
        <f>IF(ISERROR(VLOOKUP(U1684,'ITWR Dump'!$A$2:$Y$5000,24,0)),0,(VLOOKUP('ILC Report'!U1684,'ITWR Dump'!$A$2:$Y$5000,24,0)))</f>
        <v>0</v>
      </c>
      <c r="AC1684" s="11" t="str">
        <f t="shared" si="730"/>
        <v>No</v>
      </c>
      <c r="AD1684" s="11" t="str">
        <f t="shared" si="731"/>
        <v/>
      </c>
      <c r="AE1684" s="11">
        <f>IF(ISERROR(VLOOKUP(U1684,'ITWR Dump'!$A$2:$Y$5000,13,0)),0,(VLOOKUP(U1684,'ITWR Dump'!$A$2:$Y$5000,13,0)))</f>
        <v>0</v>
      </c>
      <c r="AF1684" s="11">
        <f>IF(ISERROR(VLOOKUP(U1684,'ITWR Dump'!$A$2:$Y$5000,11,0)),0,(VLOOKUP(U1684,'ITWR Dump'!$A$2:$Y$5000,11,0)))</f>
        <v>0</v>
      </c>
      <c r="AG1684" s="11">
        <f>IF(ISERROR(VLOOKUP(U1684,'ITWR Dump'!$A$2:$Y$5000,2,0)),0,(VLOOKUP(U1684,'ITWR Dump'!$A$2:$Y$5000,2,0)))</f>
        <v>0</v>
      </c>
      <c r="AH1684" s="11">
        <f>IF(ISERROR(VLOOKUP(U1684,'ITWR Dump'!$A$2:$Y$5000,14,0)),0,(VLOOKUP(U1684,'ITWR Dump'!$A$2:$Y$5000,14,0)))</f>
        <v>0</v>
      </c>
      <c r="AI1684" s="11" t="str">
        <f t="shared" si="732"/>
        <v>54-Knowledge Transfer/Training Offshore</v>
      </c>
      <c r="AJ1684" s="11" t="str">
        <f t="shared" si="733"/>
        <v>Offshore</v>
      </c>
      <c r="AK1684" s="11" t="str">
        <f>IF(ISERROR(VLOOKUP(A1684,'Team Data'!$C$2:$U$213,17,0)),0,(VLOOKUP(A1684,'Team Data'!$C$2:$U$213,17,0)))</f>
        <v>IMS and FN</v>
      </c>
      <c r="AL1684" s="11" t="str">
        <f t="shared" si="734"/>
        <v>2017-04-24</v>
      </c>
      <c r="AM1684" s="11">
        <f>IF(ISERROR(VLOOKUP(U1684,'ITWR Dump'!$A$2:$Y$5000,16,0)),0,(VLOOKUP(U1684,'ITWR Dump'!$A$2:$Y$5000,16,0)))</f>
        <v>0</v>
      </c>
      <c r="AN1684" s="11">
        <f>IF(ISERROR(VLOOKUP(U1684,'ITWR Dump'!$A$2:$Y$5000,18,0)),0,(VLOOKUP(U1684,'ITWR Dump'!$A$2:$Y$5000,18,0)))</f>
        <v>0</v>
      </c>
      <c r="AO1684" s="11">
        <f>IF(ISERROR(VLOOKUP(U1684,'ITWR Dump'!$A$2:$Y$5000,25,0)),0,(VLOOKUP('ILC Report'!U1684,'ITWR Dump'!$A$2:$Y$5000,25,0)))</f>
        <v>0</v>
      </c>
      <c r="AP1684" s="11">
        <f t="shared" si="735"/>
        <v>0</v>
      </c>
      <c r="AQ1684" s="26">
        <f t="shared" si="736"/>
        <v>0</v>
      </c>
      <c r="AR1684" s="26">
        <f t="shared" si="737"/>
        <v>0</v>
      </c>
      <c r="AS1684" s="26">
        <f t="shared" si="738"/>
        <v>0</v>
      </c>
      <c r="AT1684" s="26">
        <f t="shared" si="739"/>
        <v>0</v>
      </c>
      <c r="AU1684" s="26">
        <f t="shared" si="740"/>
        <v>0</v>
      </c>
      <c r="AV1684" s="26">
        <f t="shared" si="741"/>
        <v>0</v>
      </c>
      <c r="AW1684" s="11" t="s">
        <v>653</v>
      </c>
      <c r="AX1684" s="11" t="str">
        <f>VLOOKUP(L1684,Group!$A$2:$B$1000,2,0)</f>
        <v>Maintenance</v>
      </c>
      <c r="AY1684" s="11">
        <f>IF(ISERROR(VLOOKUP(U1684,'ITWR Dump'!$A$2:$Y$5000,15,0)),0,(VLOOKUP('ILC Report'!U1684,'ITWR Dump'!$A$2:$Y$5000,15,0)))</f>
        <v>0</v>
      </c>
      <c r="AZ1684" s="11" t="str">
        <f t="shared" si="742"/>
        <v>No</v>
      </c>
      <c r="BA1684" s="11" t="str">
        <f t="shared" si="743"/>
        <v>BKI</v>
      </c>
      <c r="BB1684" s="11" t="str">
        <f t="shared" si="744"/>
        <v>KT</v>
      </c>
      <c r="BC1684" s="11" t="str">
        <f t="shared" si="745"/>
        <v>No</v>
      </c>
    </row>
    <row r="1685" spans="1:55" x14ac:dyDescent="0.3">
      <c r="A1685" s="11" t="s">
        <v>704</v>
      </c>
      <c r="B1685" s="11" t="s">
        <v>1899</v>
      </c>
      <c r="C1685" s="11" t="s">
        <v>562</v>
      </c>
      <c r="D1685" s="11" t="s">
        <v>2770</v>
      </c>
      <c r="E1685" s="38" t="s">
        <v>2903</v>
      </c>
      <c r="F1685" s="11">
        <v>30</v>
      </c>
      <c r="G1685" s="40" t="s">
        <v>218</v>
      </c>
      <c r="H1685" s="11" t="str">
        <f t="shared" si="727"/>
        <v>Regular</v>
      </c>
      <c r="I1685" s="11" t="str">
        <f t="shared" si="719"/>
        <v>INDIA</v>
      </c>
      <c r="J1685" s="11" t="str">
        <f>IF(ISERROR(VLOOKUP(C1685,'WI Vs ASM'!$B$2:$E$1000,4,0)),0,(VLOOKUP(C1685,'WI Vs ASM'!$B$2:$E$1000,4,0)))</f>
        <v>Offshore</v>
      </c>
      <c r="K1685" s="11" t="str">
        <f>IF(ISERROR(VLOOKUP(C1685,'WI Vs ASM'!$B$2:$F$1000,5,0)),0,(VLOOKUP(C1685,'WI Vs ASM'!$B$2:$F$1000,5,0)))</f>
        <v>02-Variable Billable</v>
      </c>
      <c r="L1685" s="11" t="str">
        <f>IF(ISERROR(VLOOKUP(C1685,'WI Vs ASM'!$B$2:$D$1000,3,0)),0,(VLOOKUP(C1685,'WI Vs ASM'!$B$2:$D$1000,3,0)))</f>
        <v>11-Enhancement Offshore</v>
      </c>
      <c r="M1685" s="11" t="str">
        <f>IF(ISERROR(VLOOKUP(C1685,'WI Vs ASM'!$B$2:$I$1000,8,0)),0,(VLOOKUP(C1685,'WI Vs ASM'!$B$2:$I$1000,8,0)))</f>
        <v>Prakash Varadachari</v>
      </c>
      <c r="N1685" s="11" t="str">
        <f>IF(ISERROR(VLOOKUP(C1685,'WI Vs ASM'!$B$2:$G$1000,6,0)),0,(VLOOKUP(C1685,'WI Vs ASM'!$B$2:$G$1000,6,0)))</f>
        <v>Claims</v>
      </c>
      <c r="O1685" s="11" t="str">
        <f>IF(ISERROR(VLOOKUP(C1685,'WI Vs ASM'!$B$2:$H$1000,7,0)),0,(VLOOKUP(C1685,'WI Vs ASM'!$B$2:$H$1000,7,0)))</f>
        <v>Claims</v>
      </c>
      <c r="P1685" s="11" t="str">
        <f t="shared" si="720"/>
        <v>May-17</v>
      </c>
      <c r="Q1685" s="11" t="str">
        <f t="shared" si="721"/>
        <v>Q2</v>
      </c>
      <c r="R1685" s="11" t="str">
        <f>IF(ISERROR(VLOOKUP(C1685,'WI Vs ASM'!$B$2:$J$1000,9,0)),0,(VLOOKUP(C1685,'WI Vs ASM'!$B$2:$J$1000,9,0)))</f>
        <v>Chandraprabha Palaniswamy</v>
      </c>
      <c r="S1685" s="11" t="str">
        <f>IF(ISERROR(VLOOKUP(C1685,'WI Vs ASM'!$B$2:$K$1000,10,0)),0,(VLOOKUP(C1685,'WI Vs ASM'!$B$2:$K$1000,10,0)))</f>
        <v>Dana D. Smith</v>
      </c>
      <c r="T1685" s="11" t="str">
        <f>IF(ISERROR(VLOOKUP(C1685,'WI Vs ASM'!$B$2:$L$1000,11,0)),0,(VLOOKUP(C1685,'WI Vs ASM'!$B$2:$L$1000,11,0)))</f>
        <v>Phillip Mclean</v>
      </c>
      <c r="U1685" s="11" t="str">
        <f t="shared" si="728"/>
        <v>WR635476</v>
      </c>
      <c r="V1685" s="11" t="str">
        <f t="shared" si="722"/>
        <v>No</v>
      </c>
      <c r="W1685" s="11" t="str">
        <f t="shared" si="723"/>
        <v>Yes</v>
      </c>
      <c r="X1685" s="11" t="str">
        <f t="shared" si="724"/>
        <v>No</v>
      </c>
      <c r="Y1685" s="11" t="str">
        <f t="shared" si="725"/>
        <v>No</v>
      </c>
      <c r="Z1685" s="11" t="str">
        <f t="shared" si="726"/>
        <v>No</v>
      </c>
      <c r="AA1685" s="11" t="str">
        <f t="shared" si="729"/>
        <v>No</v>
      </c>
      <c r="AB1685" s="11">
        <f>IF(ISERROR(VLOOKUP(U1685,'ITWR Dump'!$A$2:$Y$5000,24,0)),0,(VLOOKUP('ILC Report'!U1685,'ITWR Dump'!$A$2:$Y$5000,24,0)))</f>
        <v>0</v>
      </c>
      <c r="AC1685" s="11" t="str">
        <f t="shared" si="730"/>
        <v>No</v>
      </c>
      <c r="AD1685" s="11" t="str">
        <f t="shared" si="731"/>
        <v/>
      </c>
      <c r="AE1685" s="11">
        <f>IF(ISERROR(VLOOKUP(U1685,'ITWR Dump'!$A$2:$Y$5000,13,0)),0,(VLOOKUP(U1685,'ITWR Dump'!$A$2:$Y$5000,13,0)))</f>
        <v>0</v>
      </c>
      <c r="AF1685" s="11">
        <f>IF(ISERROR(VLOOKUP(U1685,'ITWR Dump'!$A$2:$Y$5000,11,0)),0,(VLOOKUP(U1685,'ITWR Dump'!$A$2:$Y$5000,11,0)))</f>
        <v>0</v>
      </c>
      <c r="AG1685" s="11">
        <f>IF(ISERROR(VLOOKUP(U1685,'ITWR Dump'!$A$2:$Y$5000,2,0)),0,(VLOOKUP(U1685,'ITWR Dump'!$A$2:$Y$5000,2,0)))</f>
        <v>0</v>
      </c>
      <c r="AH1685" s="11">
        <f>IF(ISERROR(VLOOKUP(U1685,'ITWR Dump'!$A$2:$Y$5000,14,0)),0,(VLOOKUP(U1685,'ITWR Dump'!$A$2:$Y$5000,14,0)))</f>
        <v>0</v>
      </c>
      <c r="AI1685" s="11" t="str">
        <f t="shared" si="732"/>
        <v>11-Enhancement Offshore</v>
      </c>
      <c r="AJ1685" s="11" t="str">
        <f t="shared" si="733"/>
        <v>Offshore</v>
      </c>
      <c r="AK1685" s="11" t="str">
        <f>IF(ISERROR(VLOOKUP(A1685,'Team Data'!$C$2:$U$213,17,0)),0,(VLOOKUP(A1685,'Team Data'!$C$2:$U$213,17,0)))</f>
        <v>IMS and FN</v>
      </c>
      <c r="AL1685" s="11" t="str">
        <f t="shared" si="734"/>
        <v>2017-04-24</v>
      </c>
      <c r="AM1685" s="11">
        <f>IF(ISERROR(VLOOKUP(U1685,'ITWR Dump'!$A$2:$Y$5000,16,0)),0,(VLOOKUP(U1685,'ITWR Dump'!$A$2:$Y$5000,16,0)))</f>
        <v>0</v>
      </c>
      <c r="AN1685" s="11">
        <f>IF(ISERROR(VLOOKUP(U1685,'ITWR Dump'!$A$2:$Y$5000,18,0)),0,(VLOOKUP(U1685,'ITWR Dump'!$A$2:$Y$5000,18,0)))</f>
        <v>0</v>
      </c>
      <c r="AO1685" s="11">
        <f>IF(ISERROR(VLOOKUP(U1685,'ITWR Dump'!$A$2:$Y$5000,25,0)),0,(VLOOKUP('ILC Report'!U1685,'ITWR Dump'!$A$2:$Y$5000,25,0)))</f>
        <v>0</v>
      </c>
      <c r="AP1685" s="11">
        <f t="shared" si="735"/>
        <v>0</v>
      </c>
      <c r="AQ1685" s="26">
        <f t="shared" si="736"/>
        <v>0</v>
      </c>
      <c r="AR1685" s="26">
        <f t="shared" si="737"/>
        <v>0</v>
      </c>
      <c r="AS1685" s="26">
        <f t="shared" si="738"/>
        <v>0</v>
      </c>
      <c r="AT1685" s="26">
        <f t="shared" si="739"/>
        <v>0</v>
      </c>
      <c r="AU1685" s="26">
        <f t="shared" si="740"/>
        <v>0</v>
      </c>
      <c r="AV1685" s="26">
        <f t="shared" si="741"/>
        <v>0</v>
      </c>
      <c r="AW1685" s="11" t="s">
        <v>653</v>
      </c>
      <c r="AX1685" s="11" t="str">
        <f>VLOOKUP(L1685,Group!$A$2:$B$1000,2,0)</f>
        <v>Enhancement</v>
      </c>
      <c r="AY1685" s="11">
        <f>IF(ISERROR(VLOOKUP(U1685,'ITWR Dump'!$A$2:$Y$5000,15,0)),0,(VLOOKUP('ILC Report'!U1685,'ITWR Dump'!$A$2:$Y$5000,15,0)))</f>
        <v>0</v>
      </c>
      <c r="AZ1685" s="11" t="str">
        <f t="shared" si="742"/>
        <v>No</v>
      </c>
      <c r="BA1685" s="11" t="str">
        <f t="shared" si="743"/>
        <v>BKI</v>
      </c>
      <c r="BB1685" s="11" t="str">
        <f t="shared" si="744"/>
        <v>ES</v>
      </c>
      <c r="BC1685" s="11" t="str">
        <f t="shared" si="745"/>
        <v>No</v>
      </c>
    </row>
    <row r="1686" spans="1:55" x14ac:dyDescent="0.3">
      <c r="A1686" s="11" t="s">
        <v>704</v>
      </c>
      <c r="B1686" s="11" t="s">
        <v>1899</v>
      </c>
      <c r="C1686" s="11" t="s">
        <v>566</v>
      </c>
      <c r="D1686" s="11" t="s">
        <v>2766</v>
      </c>
      <c r="E1686" s="38" t="s">
        <v>2903</v>
      </c>
      <c r="F1686" s="11">
        <v>9</v>
      </c>
      <c r="G1686" s="40" t="s">
        <v>218</v>
      </c>
      <c r="H1686" s="11" t="str">
        <f t="shared" si="727"/>
        <v>Regular</v>
      </c>
      <c r="I1686" s="11" t="str">
        <f t="shared" si="719"/>
        <v>INDIA</v>
      </c>
      <c r="J1686" s="11" t="str">
        <f>IF(ISERROR(VLOOKUP(C1686,'WI Vs ASM'!$B$2:$E$1000,4,0)),0,(VLOOKUP(C1686,'WI Vs ASM'!$B$2:$E$1000,4,0)))</f>
        <v>Offshore</v>
      </c>
      <c r="K1686" s="11" t="str">
        <f>IF(ISERROR(VLOOKUP(C1686,'WI Vs ASM'!$B$2:$F$1000,5,0)),0,(VLOOKUP(C1686,'WI Vs ASM'!$B$2:$F$1000,5,0)))</f>
        <v>01-Fixed Price</v>
      </c>
      <c r="L1686" s="11" t="str">
        <f>IF(ISERROR(VLOOKUP(C1686,'WI Vs ASM'!$B$2:$D$1000,3,0)),0,(VLOOKUP(C1686,'WI Vs ASM'!$B$2:$D$1000,3,0)))</f>
        <v>01-Maintenance Offshore</v>
      </c>
      <c r="M1686" s="11" t="str">
        <f>IF(ISERROR(VLOOKUP(C1686,'WI Vs ASM'!$B$2:$I$1000,8,0)),0,(VLOOKUP(C1686,'WI Vs ASM'!$B$2:$I$1000,8,0)))</f>
        <v>Rahul Soman</v>
      </c>
      <c r="N1686" s="11" t="str">
        <f>IF(ISERROR(VLOOKUP(C1686,'WI Vs ASM'!$B$2:$G$1000,6,0)),0,(VLOOKUP(C1686,'WI Vs ASM'!$B$2:$G$1000,6,0)))</f>
        <v>Claims</v>
      </c>
      <c r="O1686" s="11" t="str">
        <f>IF(ISERROR(VLOOKUP(C1686,'WI Vs ASM'!$B$2:$H$1000,7,0)),0,(VLOOKUP(C1686,'WI Vs ASM'!$B$2:$H$1000,7,0)))</f>
        <v>Claims</v>
      </c>
      <c r="P1686" s="11" t="str">
        <f t="shared" si="720"/>
        <v>May-17</v>
      </c>
      <c r="Q1686" s="11" t="str">
        <f t="shared" si="721"/>
        <v>Q2</v>
      </c>
      <c r="R1686" s="11" t="str">
        <f>IF(ISERROR(VLOOKUP(C1686,'WI Vs ASM'!$B$2:$J$1000,9,0)),0,(VLOOKUP(C1686,'WI Vs ASM'!$B$2:$J$1000,9,0)))</f>
        <v>Jyothi Pai</v>
      </c>
      <c r="S1686" s="11" t="str">
        <f>IF(ISERROR(VLOOKUP(C1686,'WI Vs ASM'!$B$2:$K$1000,10,0)),0,(VLOOKUP(C1686,'WI Vs ASM'!$B$2:$K$1000,10,0)))</f>
        <v>Dana D. Smith</v>
      </c>
      <c r="T1686" s="11" t="str">
        <f>IF(ISERROR(VLOOKUP(C1686,'WI Vs ASM'!$B$2:$L$1000,11,0)),0,(VLOOKUP(C1686,'WI Vs ASM'!$B$2:$L$1000,11,0)))</f>
        <v>Phillip Mclean</v>
      </c>
      <c r="U1686" s="11" t="str">
        <f t="shared" si="728"/>
        <v>WR736001</v>
      </c>
      <c r="V1686" s="11" t="str">
        <f t="shared" si="722"/>
        <v>No</v>
      </c>
      <c r="W1686" s="11" t="str">
        <f t="shared" si="723"/>
        <v>Yes</v>
      </c>
      <c r="X1686" s="11" t="str">
        <f t="shared" si="724"/>
        <v>No</v>
      </c>
      <c r="Y1686" s="11" t="str">
        <f t="shared" si="725"/>
        <v>No</v>
      </c>
      <c r="Z1686" s="11" t="str">
        <f t="shared" si="726"/>
        <v>No</v>
      </c>
      <c r="AA1686" s="11" t="str">
        <f t="shared" si="729"/>
        <v>No</v>
      </c>
      <c r="AB1686" s="11">
        <f>IF(ISERROR(VLOOKUP(U1686,'ITWR Dump'!$A$2:$Y$5000,24,0)),0,(VLOOKUP('ILC Report'!U1686,'ITWR Dump'!$A$2:$Y$5000,24,0)))</f>
        <v>0</v>
      </c>
      <c r="AC1686" s="11" t="str">
        <f t="shared" si="730"/>
        <v>No</v>
      </c>
      <c r="AD1686" s="11" t="str">
        <f t="shared" si="731"/>
        <v/>
      </c>
      <c r="AE1686" s="11">
        <f>IF(ISERROR(VLOOKUP(U1686,'ITWR Dump'!$A$2:$Y$5000,13,0)),0,(VLOOKUP(U1686,'ITWR Dump'!$A$2:$Y$5000,13,0)))</f>
        <v>0</v>
      </c>
      <c r="AF1686" s="11">
        <f>IF(ISERROR(VLOOKUP(U1686,'ITWR Dump'!$A$2:$Y$5000,11,0)),0,(VLOOKUP(U1686,'ITWR Dump'!$A$2:$Y$5000,11,0)))</f>
        <v>0</v>
      </c>
      <c r="AG1686" s="11">
        <f>IF(ISERROR(VLOOKUP(U1686,'ITWR Dump'!$A$2:$Y$5000,2,0)),0,(VLOOKUP(U1686,'ITWR Dump'!$A$2:$Y$5000,2,0)))</f>
        <v>0</v>
      </c>
      <c r="AH1686" s="11">
        <f>IF(ISERROR(VLOOKUP(U1686,'ITWR Dump'!$A$2:$Y$5000,14,0)),0,(VLOOKUP(U1686,'ITWR Dump'!$A$2:$Y$5000,14,0)))</f>
        <v>0</v>
      </c>
      <c r="AI1686" s="11" t="str">
        <f t="shared" si="732"/>
        <v>01-Maintenance Offshore</v>
      </c>
      <c r="AJ1686" s="11" t="str">
        <f t="shared" si="733"/>
        <v>Offshore</v>
      </c>
      <c r="AK1686" s="11" t="str">
        <f>IF(ISERROR(VLOOKUP(A1686,'Team Data'!$C$2:$U$213,17,0)),0,(VLOOKUP(A1686,'Team Data'!$C$2:$U$213,17,0)))</f>
        <v>IMS and FN</v>
      </c>
      <c r="AL1686" s="11" t="str">
        <f t="shared" si="734"/>
        <v>2017-04-24</v>
      </c>
      <c r="AM1686" s="11">
        <f>IF(ISERROR(VLOOKUP(U1686,'ITWR Dump'!$A$2:$Y$5000,16,0)),0,(VLOOKUP(U1686,'ITWR Dump'!$A$2:$Y$5000,16,0)))</f>
        <v>0</v>
      </c>
      <c r="AN1686" s="11">
        <f>IF(ISERROR(VLOOKUP(U1686,'ITWR Dump'!$A$2:$Y$5000,18,0)),0,(VLOOKUP(U1686,'ITWR Dump'!$A$2:$Y$5000,18,0)))</f>
        <v>0</v>
      </c>
      <c r="AO1686" s="11">
        <f>IF(ISERROR(VLOOKUP(U1686,'ITWR Dump'!$A$2:$Y$5000,25,0)),0,(VLOOKUP('ILC Report'!U1686,'ITWR Dump'!$A$2:$Y$5000,25,0)))</f>
        <v>0</v>
      </c>
      <c r="AP1686" s="11">
        <f t="shared" si="735"/>
        <v>0</v>
      </c>
      <c r="AQ1686" s="26">
        <f t="shared" si="736"/>
        <v>0</v>
      </c>
      <c r="AR1686" s="26">
        <f t="shared" si="737"/>
        <v>0</v>
      </c>
      <c r="AS1686" s="26">
        <f t="shared" si="738"/>
        <v>0</v>
      </c>
      <c r="AT1686" s="26">
        <f t="shared" si="739"/>
        <v>0</v>
      </c>
      <c r="AU1686" s="26">
        <f t="shared" si="740"/>
        <v>0</v>
      </c>
      <c r="AV1686" s="26">
        <f t="shared" si="741"/>
        <v>0</v>
      </c>
      <c r="AW1686" s="11" t="s">
        <v>653</v>
      </c>
      <c r="AX1686" s="11" t="str">
        <f>VLOOKUP(L1686,Group!$A$2:$B$1000,2,0)</f>
        <v>Maintenance</v>
      </c>
      <c r="AY1686" s="11">
        <f>IF(ISERROR(VLOOKUP(U1686,'ITWR Dump'!$A$2:$Y$5000,15,0)),0,(VLOOKUP('ILC Report'!U1686,'ITWR Dump'!$A$2:$Y$5000,15,0)))</f>
        <v>0</v>
      </c>
      <c r="AZ1686" s="11" t="str">
        <f t="shared" si="742"/>
        <v>Yes</v>
      </c>
      <c r="BA1686" s="11" t="str">
        <f t="shared" si="743"/>
        <v>BKI</v>
      </c>
      <c r="BB1686" s="11" t="str">
        <f t="shared" si="744"/>
        <v>MN</v>
      </c>
      <c r="BC1686" s="11" t="str">
        <f t="shared" si="745"/>
        <v>No</v>
      </c>
    </row>
    <row r="1687" spans="1:55" x14ac:dyDescent="0.3">
      <c r="A1687" s="11" t="s">
        <v>704</v>
      </c>
      <c r="B1687" s="11" t="s">
        <v>1899</v>
      </c>
      <c r="C1687" s="11" t="s">
        <v>564</v>
      </c>
      <c r="D1687" s="11" t="s">
        <v>2425</v>
      </c>
      <c r="E1687" s="38" t="s">
        <v>2904</v>
      </c>
      <c r="F1687" s="11">
        <v>6</v>
      </c>
      <c r="G1687" s="40" t="s">
        <v>218</v>
      </c>
      <c r="H1687" s="11" t="str">
        <f t="shared" si="727"/>
        <v>Regular</v>
      </c>
      <c r="I1687" s="11" t="str">
        <f t="shared" si="719"/>
        <v>INDIA</v>
      </c>
      <c r="J1687" s="11" t="str">
        <f>IF(ISERROR(VLOOKUP(C1687,'WI Vs ASM'!$B$2:$E$1000,4,0)),0,(VLOOKUP(C1687,'WI Vs ASM'!$B$2:$E$1000,4,0)))</f>
        <v>Offshore</v>
      </c>
      <c r="K1687" s="11" t="str">
        <f>IF(ISERROR(VLOOKUP(C1687,'WI Vs ASM'!$B$2:$F$1000,5,0)),0,(VLOOKUP(C1687,'WI Vs ASM'!$B$2:$F$1000,5,0)))</f>
        <v>09-NonBillable</v>
      </c>
      <c r="L1687" s="11" t="str">
        <f>IF(ISERROR(VLOOKUP(C1687,'WI Vs ASM'!$B$2:$D$1000,3,0)),0,(VLOOKUP(C1687,'WI Vs ASM'!$B$2:$D$1000,3,0)))</f>
        <v>54-Knowledge Transfer/Training Offshore</v>
      </c>
      <c r="M1687" s="11" t="str">
        <f>IF(ISERROR(VLOOKUP(C1687,'WI Vs ASM'!$B$2:$I$1000,8,0)),0,(VLOOKUP(C1687,'WI Vs ASM'!$B$2:$I$1000,8,0)))</f>
        <v>Prakash Varadachari</v>
      </c>
      <c r="N1687" s="11" t="str">
        <f>IF(ISERROR(VLOOKUP(C1687,'WI Vs ASM'!$B$2:$G$1000,6,0)),0,(VLOOKUP(C1687,'WI Vs ASM'!$B$2:$G$1000,6,0)))</f>
        <v>Claims</v>
      </c>
      <c r="O1687" s="11" t="str">
        <f>IF(ISERROR(VLOOKUP(C1687,'WI Vs ASM'!$B$2:$H$1000,7,0)),0,(VLOOKUP(C1687,'WI Vs ASM'!$B$2:$H$1000,7,0)))</f>
        <v>Claims</v>
      </c>
      <c r="P1687" s="11" t="str">
        <f t="shared" si="720"/>
        <v>May-17</v>
      </c>
      <c r="Q1687" s="11" t="str">
        <f t="shared" si="721"/>
        <v>Q2</v>
      </c>
      <c r="R1687" s="11" t="str">
        <f>IF(ISERROR(VLOOKUP(C1687,'WI Vs ASM'!$B$2:$J$1000,9,0)),0,(VLOOKUP(C1687,'WI Vs ASM'!$B$2:$J$1000,9,0)))</f>
        <v>Chandraprabha Palaniswamy</v>
      </c>
      <c r="S1687" s="11" t="str">
        <f>IF(ISERROR(VLOOKUP(C1687,'WI Vs ASM'!$B$2:$K$1000,10,0)),0,(VLOOKUP(C1687,'WI Vs ASM'!$B$2:$K$1000,10,0)))</f>
        <v>Dana D. Smith</v>
      </c>
      <c r="T1687" s="11" t="str">
        <f>IF(ISERROR(VLOOKUP(C1687,'WI Vs ASM'!$B$2:$L$1000,11,0)),0,(VLOOKUP(C1687,'WI Vs ASM'!$B$2:$L$1000,11,0)))</f>
        <v>Phillip Mclean</v>
      </c>
      <c r="U1687" s="11" t="e">
        <f t="shared" si="728"/>
        <v>#VALUE!</v>
      </c>
      <c r="V1687" s="11" t="str">
        <f t="shared" si="722"/>
        <v>No</v>
      </c>
      <c r="W1687" s="11" t="str">
        <f t="shared" si="723"/>
        <v>No</v>
      </c>
      <c r="X1687" s="11" t="str">
        <f t="shared" si="724"/>
        <v>No</v>
      </c>
      <c r="Y1687" s="11" t="str">
        <f t="shared" si="725"/>
        <v>No</v>
      </c>
      <c r="Z1687" s="11" t="str">
        <f t="shared" si="726"/>
        <v>No</v>
      </c>
      <c r="AA1687" s="11" t="str">
        <f t="shared" si="729"/>
        <v>No</v>
      </c>
      <c r="AB1687" s="11">
        <f>IF(ISERROR(VLOOKUP(U1687,'ITWR Dump'!$A$2:$Y$5000,24,0)),0,(VLOOKUP('ILC Report'!U1687,'ITWR Dump'!$A$2:$Y$5000,24,0)))</f>
        <v>0</v>
      </c>
      <c r="AC1687" s="11" t="str">
        <f t="shared" si="730"/>
        <v>No</v>
      </c>
      <c r="AD1687" s="11" t="str">
        <f t="shared" si="731"/>
        <v/>
      </c>
      <c r="AE1687" s="11">
        <f>IF(ISERROR(VLOOKUP(U1687,'ITWR Dump'!$A$2:$Y$5000,13,0)),0,(VLOOKUP(U1687,'ITWR Dump'!$A$2:$Y$5000,13,0)))</f>
        <v>0</v>
      </c>
      <c r="AF1687" s="11">
        <f>IF(ISERROR(VLOOKUP(U1687,'ITWR Dump'!$A$2:$Y$5000,11,0)),0,(VLOOKUP(U1687,'ITWR Dump'!$A$2:$Y$5000,11,0)))</f>
        <v>0</v>
      </c>
      <c r="AG1687" s="11">
        <f>IF(ISERROR(VLOOKUP(U1687,'ITWR Dump'!$A$2:$Y$5000,2,0)),0,(VLOOKUP(U1687,'ITWR Dump'!$A$2:$Y$5000,2,0)))</f>
        <v>0</v>
      </c>
      <c r="AH1687" s="11">
        <f>IF(ISERROR(VLOOKUP(U1687,'ITWR Dump'!$A$2:$Y$5000,14,0)),0,(VLOOKUP(U1687,'ITWR Dump'!$A$2:$Y$5000,14,0)))</f>
        <v>0</v>
      </c>
      <c r="AI1687" s="11" t="str">
        <f t="shared" si="732"/>
        <v>54-Knowledge Transfer/Training Offshore</v>
      </c>
      <c r="AJ1687" s="11" t="str">
        <f t="shared" si="733"/>
        <v>Offshore</v>
      </c>
      <c r="AK1687" s="11" t="str">
        <f>IF(ISERROR(VLOOKUP(A1687,'Team Data'!$C$2:$U$213,17,0)),0,(VLOOKUP(A1687,'Team Data'!$C$2:$U$213,17,0)))</f>
        <v>IMS and FN</v>
      </c>
      <c r="AL1687" s="11" t="str">
        <f t="shared" si="734"/>
        <v>2017-04-24</v>
      </c>
      <c r="AM1687" s="11">
        <f>IF(ISERROR(VLOOKUP(U1687,'ITWR Dump'!$A$2:$Y$5000,16,0)),0,(VLOOKUP(U1687,'ITWR Dump'!$A$2:$Y$5000,16,0)))</f>
        <v>0</v>
      </c>
      <c r="AN1687" s="11">
        <f>IF(ISERROR(VLOOKUP(U1687,'ITWR Dump'!$A$2:$Y$5000,18,0)),0,(VLOOKUP(U1687,'ITWR Dump'!$A$2:$Y$5000,18,0)))</f>
        <v>0</v>
      </c>
      <c r="AO1687" s="11">
        <f>IF(ISERROR(VLOOKUP(U1687,'ITWR Dump'!$A$2:$Y$5000,25,0)),0,(VLOOKUP('ILC Report'!U1687,'ITWR Dump'!$A$2:$Y$5000,25,0)))</f>
        <v>0</v>
      </c>
      <c r="AP1687" s="11">
        <f t="shared" si="735"/>
        <v>0</v>
      </c>
      <c r="AQ1687" s="26">
        <f t="shared" si="736"/>
        <v>0</v>
      </c>
      <c r="AR1687" s="26">
        <f t="shared" si="737"/>
        <v>0</v>
      </c>
      <c r="AS1687" s="26">
        <f t="shared" si="738"/>
        <v>0</v>
      </c>
      <c r="AT1687" s="26">
        <f t="shared" si="739"/>
        <v>0</v>
      </c>
      <c r="AU1687" s="26">
        <f t="shared" si="740"/>
        <v>0</v>
      </c>
      <c r="AV1687" s="26">
        <f t="shared" si="741"/>
        <v>0</v>
      </c>
      <c r="AW1687" s="11" t="s">
        <v>653</v>
      </c>
      <c r="AX1687" s="11" t="str">
        <f>VLOOKUP(L1687,Group!$A$2:$B$1000,2,0)</f>
        <v>Maintenance</v>
      </c>
      <c r="AY1687" s="11">
        <f>IF(ISERROR(VLOOKUP(U1687,'ITWR Dump'!$A$2:$Y$5000,15,0)),0,(VLOOKUP('ILC Report'!U1687,'ITWR Dump'!$A$2:$Y$5000,15,0)))</f>
        <v>0</v>
      </c>
      <c r="AZ1687" s="11" t="str">
        <f t="shared" si="742"/>
        <v>No</v>
      </c>
      <c r="BA1687" s="11" t="str">
        <f t="shared" si="743"/>
        <v>BKI</v>
      </c>
      <c r="BB1687" s="11" t="str">
        <f t="shared" si="744"/>
        <v>KT</v>
      </c>
      <c r="BC1687" s="11" t="str">
        <f t="shared" si="745"/>
        <v>No</v>
      </c>
    </row>
    <row r="1688" spans="1:55" x14ac:dyDescent="0.3">
      <c r="A1688" s="11" t="s">
        <v>704</v>
      </c>
      <c r="B1688" s="11" t="s">
        <v>1899</v>
      </c>
      <c r="C1688" s="11" t="s">
        <v>562</v>
      </c>
      <c r="D1688" s="11" t="s">
        <v>2771</v>
      </c>
      <c r="E1688" s="38" t="s">
        <v>2904</v>
      </c>
      <c r="F1688" s="11">
        <v>26</v>
      </c>
      <c r="G1688" s="40" t="s">
        <v>218</v>
      </c>
      <c r="H1688" s="11" t="str">
        <f t="shared" si="727"/>
        <v>Regular</v>
      </c>
      <c r="I1688" s="11" t="str">
        <f t="shared" si="719"/>
        <v>INDIA</v>
      </c>
      <c r="J1688" s="11" t="str">
        <f>IF(ISERROR(VLOOKUP(C1688,'WI Vs ASM'!$B$2:$E$1000,4,0)),0,(VLOOKUP(C1688,'WI Vs ASM'!$B$2:$E$1000,4,0)))</f>
        <v>Offshore</v>
      </c>
      <c r="K1688" s="11" t="str">
        <f>IF(ISERROR(VLOOKUP(C1688,'WI Vs ASM'!$B$2:$F$1000,5,0)),0,(VLOOKUP(C1688,'WI Vs ASM'!$B$2:$F$1000,5,0)))</f>
        <v>02-Variable Billable</v>
      </c>
      <c r="L1688" s="11" t="str">
        <f>IF(ISERROR(VLOOKUP(C1688,'WI Vs ASM'!$B$2:$D$1000,3,0)),0,(VLOOKUP(C1688,'WI Vs ASM'!$B$2:$D$1000,3,0)))</f>
        <v>11-Enhancement Offshore</v>
      </c>
      <c r="M1688" s="11" t="str">
        <f>IF(ISERROR(VLOOKUP(C1688,'WI Vs ASM'!$B$2:$I$1000,8,0)),0,(VLOOKUP(C1688,'WI Vs ASM'!$B$2:$I$1000,8,0)))</f>
        <v>Prakash Varadachari</v>
      </c>
      <c r="N1688" s="11" t="str">
        <f>IF(ISERROR(VLOOKUP(C1688,'WI Vs ASM'!$B$2:$G$1000,6,0)),0,(VLOOKUP(C1688,'WI Vs ASM'!$B$2:$G$1000,6,0)))</f>
        <v>Claims</v>
      </c>
      <c r="O1688" s="11" t="str">
        <f>IF(ISERROR(VLOOKUP(C1688,'WI Vs ASM'!$B$2:$H$1000,7,0)),0,(VLOOKUP(C1688,'WI Vs ASM'!$B$2:$H$1000,7,0)))</f>
        <v>Claims</v>
      </c>
      <c r="P1688" s="11" t="str">
        <f t="shared" si="720"/>
        <v>May-17</v>
      </c>
      <c r="Q1688" s="11" t="str">
        <f t="shared" si="721"/>
        <v>Q2</v>
      </c>
      <c r="R1688" s="11" t="str">
        <f>IF(ISERROR(VLOOKUP(C1688,'WI Vs ASM'!$B$2:$J$1000,9,0)),0,(VLOOKUP(C1688,'WI Vs ASM'!$B$2:$J$1000,9,0)))</f>
        <v>Chandraprabha Palaniswamy</v>
      </c>
      <c r="S1688" s="11" t="str">
        <f>IF(ISERROR(VLOOKUP(C1688,'WI Vs ASM'!$B$2:$K$1000,10,0)),0,(VLOOKUP(C1688,'WI Vs ASM'!$B$2:$K$1000,10,0)))</f>
        <v>Dana D. Smith</v>
      </c>
      <c r="T1688" s="11" t="str">
        <f>IF(ISERROR(VLOOKUP(C1688,'WI Vs ASM'!$B$2:$L$1000,11,0)),0,(VLOOKUP(C1688,'WI Vs ASM'!$B$2:$L$1000,11,0)))</f>
        <v>Phillip Mclean</v>
      </c>
      <c r="U1688" s="11" t="str">
        <f t="shared" si="728"/>
        <v>WR635476</v>
      </c>
      <c r="V1688" s="11" t="str">
        <f t="shared" si="722"/>
        <v>No</v>
      </c>
      <c r="W1688" s="11" t="str">
        <f t="shared" si="723"/>
        <v>Yes</v>
      </c>
      <c r="X1688" s="11" t="str">
        <f t="shared" si="724"/>
        <v>No</v>
      </c>
      <c r="Y1688" s="11" t="str">
        <f t="shared" si="725"/>
        <v>No</v>
      </c>
      <c r="Z1688" s="11" t="str">
        <f t="shared" si="726"/>
        <v>No</v>
      </c>
      <c r="AA1688" s="11" t="str">
        <f t="shared" si="729"/>
        <v>No</v>
      </c>
      <c r="AB1688" s="11">
        <f>IF(ISERROR(VLOOKUP(U1688,'ITWR Dump'!$A$2:$Y$5000,24,0)),0,(VLOOKUP('ILC Report'!U1688,'ITWR Dump'!$A$2:$Y$5000,24,0)))</f>
        <v>0</v>
      </c>
      <c r="AC1688" s="11" t="str">
        <f t="shared" si="730"/>
        <v>No</v>
      </c>
      <c r="AD1688" s="11" t="str">
        <f t="shared" si="731"/>
        <v/>
      </c>
      <c r="AE1688" s="11">
        <f>IF(ISERROR(VLOOKUP(U1688,'ITWR Dump'!$A$2:$Y$5000,13,0)),0,(VLOOKUP(U1688,'ITWR Dump'!$A$2:$Y$5000,13,0)))</f>
        <v>0</v>
      </c>
      <c r="AF1688" s="11">
        <f>IF(ISERROR(VLOOKUP(U1688,'ITWR Dump'!$A$2:$Y$5000,11,0)),0,(VLOOKUP(U1688,'ITWR Dump'!$A$2:$Y$5000,11,0)))</f>
        <v>0</v>
      </c>
      <c r="AG1688" s="11">
        <f>IF(ISERROR(VLOOKUP(U1688,'ITWR Dump'!$A$2:$Y$5000,2,0)),0,(VLOOKUP(U1688,'ITWR Dump'!$A$2:$Y$5000,2,0)))</f>
        <v>0</v>
      </c>
      <c r="AH1688" s="11">
        <f>IF(ISERROR(VLOOKUP(U1688,'ITWR Dump'!$A$2:$Y$5000,14,0)),0,(VLOOKUP(U1688,'ITWR Dump'!$A$2:$Y$5000,14,0)))</f>
        <v>0</v>
      </c>
      <c r="AI1688" s="11" t="str">
        <f t="shared" si="732"/>
        <v>11-Enhancement Offshore</v>
      </c>
      <c r="AJ1688" s="11" t="str">
        <f t="shared" si="733"/>
        <v>Offshore</v>
      </c>
      <c r="AK1688" s="11" t="str">
        <f>IF(ISERROR(VLOOKUP(A1688,'Team Data'!$C$2:$U$213,17,0)),0,(VLOOKUP(A1688,'Team Data'!$C$2:$U$213,17,0)))</f>
        <v>IMS and FN</v>
      </c>
      <c r="AL1688" s="11" t="str">
        <f t="shared" si="734"/>
        <v>2017-04-24</v>
      </c>
      <c r="AM1688" s="11">
        <f>IF(ISERROR(VLOOKUP(U1688,'ITWR Dump'!$A$2:$Y$5000,16,0)),0,(VLOOKUP(U1688,'ITWR Dump'!$A$2:$Y$5000,16,0)))</f>
        <v>0</v>
      </c>
      <c r="AN1688" s="11">
        <f>IF(ISERROR(VLOOKUP(U1688,'ITWR Dump'!$A$2:$Y$5000,18,0)),0,(VLOOKUP(U1688,'ITWR Dump'!$A$2:$Y$5000,18,0)))</f>
        <v>0</v>
      </c>
      <c r="AO1688" s="11">
        <f>IF(ISERROR(VLOOKUP(U1688,'ITWR Dump'!$A$2:$Y$5000,25,0)),0,(VLOOKUP('ILC Report'!U1688,'ITWR Dump'!$A$2:$Y$5000,25,0)))</f>
        <v>0</v>
      </c>
      <c r="AP1688" s="11">
        <f t="shared" si="735"/>
        <v>0</v>
      </c>
      <c r="AQ1688" s="26">
        <f t="shared" si="736"/>
        <v>0</v>
      </c>
      <c r="AR1688" s="26">
        <f t="shared" si="737"/>
        <v>0</v>
      </c>
      <c r="AS1688" s="26">
        <f t="shared" si="738"/>
        <v>0</v>
      </c>
      <c r="AT1688" s="26">
        <f t="shared" si="739"/>
        <v>0</v>
      </c>
      <c r="AU1688" s="26">
        <f t="shared" si="740"/>
        <v>0</v>
      </c>
      <c r="AV1688" s="26">
        <f t="shared" si="741"/>
        <v>0</v>
      </c>
      <c r="AW1688" s="11" t="s">
        <v>653</v>
      </c>
      <c r="AX1688" s="11" t="str">
        <f>VLOOKUP(L1688,Group!$A$2:$B$1000,2,0)</f>
        <v>Enhancement</v>
      </c>
      <c r="AY1688" s="11">
        <f>IF(ISERROR(VLOOKUP(U1688,'ITWR Dump'!$A$2:$Y$5000,15,0)),0,(VLOOKUP('ILC Report'!U1688,'ITWR Dump'!$A$2:$Y$5000,15,0)))</f>
        <v>0</v>
      </c>
      <c r="AZ1688" s="11" t="str">
        <f t="shared" si="742"/>
        <v>No</v>
      </c>
      <c r="BA1688" s="11" t="str">
        <f t="shared" si="743"/>
        <v>BKI</v>
      </c>
      <c r="BB1688" s="11" t="str">
        <f t="shared" si="744"/>
        <v>ES</v>
      </c>
      <c r="BC1688" s="11" t="str">
        <f t="shared" si="745"/>
        <v>No</v>
      </c>
    </row>
    <row r="1689" spans="1:55" x14ac:dyDescent="0.3">
      <c r="A1689" s="11" t="s">
        <v>704</v>
      </c>
      <c r="B1689" s="11" t="s">
        <v>1899</v>
      </c>
      <c r="C1689" s="11" t="s">
        <v>566</v>
      </c>
      <c r="D1689" s="11" t="s">
        <v>2766</v>
      </c>
      <c r="E1689" s="38" t="s">
        <v>2904</v>
      </c>
      <c r="F1689" s="11">
        <v>13</v>
      </c>
      <c r="G1689" s="40" t="s">
        <v>218</v>
      </c>
      <c r="H1689" s="11" t="str">
        <f t="shared" si="727"/>
        <v>Regular</v>
      </c>
      <c r="I1689" s="11" t="str">
        <f t="shared" si="719"/>
        <v>INDIA</v>
      </c>
      <c r="J1689" s="11" t="str">
        <f>IF(ISERROR(VLOOKUP(C1689,'WI Vs ASM'!$B$2:$E$1000,4,0)),0,(VLOOKUP(C1689,'WI Vs ASM'!$B$2:$E$1000,4,0)))</f>
        <v>Offshore</v>
      </c>
      <c r="K1689" s="11" t="str">
        <f>IF(ISERROR(VLOOKUP(C1689,'WI Vs ASM'!$B$2:$F$1000,5,0)),0,(VLOOKUP(C1689,'WI Vs ASM'!$B$2:$F$1000,5,0)))</f>
        <v>01-Fixed Price</v>
      </c>
      <c r="L1689" s="11" t="str">
        <f>IF(ISERROR(VLOOKUP(C1689,'WI Vs ASM'!$B$2:$D$1000,3,0)),0,(VLOOKUP(C1689,'WI Vs ASM'!$B$2:$D$1000,3,0)))</f>
        <v>01-Maintenance Offshore</v>
      </c>
      <c r="M1689" s="11" t="str">
        <f>IF(ISERROR(VLOOKUP(C1689,'WI Vs ASM'!$B$2:$I$1000,8,0)),0,(VLOOKUP(C1689,'WI Vs ASM'!$B$2:$I$1000,8,0)))</f>
        <v>Rahul Soman</v>
      </c>
      <c r="N1689" s="11" t="str">
        <f>IF(ISERROR(VLOOKUP(C1689,'WI Vs ASM'!$B$2:$G$1000,6,0)),0,(VLOOKUP(C1689,'WI Vs ASM'!$B$2:$G$1000,6,0)))</f>
        <v>Claims</v>
      </c>
      <c r="O1689" s="11" t="str">
        <f>IF(ISERROR(VLOOKUP(C1689,'WI Vs ASM'!$B$2:$H$1000,7,0)),0,(VLOOKUP(C1689,'WI Vs ASM'!$B$2:$H$1000,7,0)))</f>
        <v>Claims</v>
      </c>
      <c r="P1689" s="11" t="str">
        <f t="shared" si="720"/>
        <v>May-17</v>
      </c>
      <c r="Q1689" s="11" t="str">
        <f t="shared" si="721"/>
        <v>Q2</v>
      </c>
      <c r="R1689" s="11" t="str">
        <f>IF(ISERROR(VLOOKUP(C1689,'WI Vs ASM'!$B$2:$J$1000,9,0)),0,(VLOOKUP(C1689,'WI Vs ASM'!$B$2:$J$1000,9,0)))</f>
        <v>Jyothi Pai</v>
      </c>
      <c r="S1689" s="11" t="str">
        <f>IF(ISERROR(VLOOKUP(C1689,'WI Vs ASM'!$B$2:$K$1000,10,0)),0,(VLOOKUP(C1689,'WI Vs ASM'!$B$2:$K$1000,10,0)))</f>
        <v>Dana D. Smith</v>
      </c>
      <c r="T1689" s="11" t="str">
        <f>IF(ISERROR(VLOOKUP(C1689,'WI Vs ASM'!$B$2:$L$1000,11,0)),0,(VLOOKUP(C1689,'WI Vs ASM'!$B$2:$L$1000,11,0)))</f>
        <v>Phillip Mclean</v>
      </c>
      <c r="U1689" s="11" t="str">
        <f t="shared" si="728"/>
        <v>WR736001</v>
      </c>
      <c r="V1689" s="11" t="str">
        <f t="shared" si="722"/>
        <v>No</v>
      </c>
      <c r="W1689" s="11" t="str">
        <f t="shared" si="723"/>
        <v>Yes</v>
      </c>
      <c r="X1689" s="11" t="str">
        <f t="shared" si="724"/>
        <v>No</v>
      </c>
      <c r="Y1689" s="11" t="str">
        <f t="shared" si="725"/>
        <v>No</v>
      </c>
      <c r="Z1689" s="11" t="str">
        <f t="shared" si="726"/>
        <v>No</v>
      </c>
      <c r="AA1689" s="11" t="str">
        <f t="shared" si="729"/>
        <v>No</v>
      </c>
      <c r="AB1689" s="11">
        <f>IF(ISERROR(VLOOKUP(U1689,'ITWR Dump'!$A$2:$Y$5000,24,0)),0,(VLOOKUP('ILC Report'!U1689,'ITWR Dump'!$A$2:$Y$5000,24,0)))</f>
        <v>0</v>
      </c>
      <c r="AC1689" s="11" t="str">
        <f t="shared" si="730"/>
        <v>No</v>
      </c>
      <c r="AD1689" s="11" t="str">
        <f t="shared" si="731"/>
        <v/>
      </c>
      <c r="AE1689" s="11">
        <f>IF(ISERROR(VLOOKUP(U1689,'ITWR Dump'!$A$2:$Y$5000,13,0)),0,(VLOOKUP(U1689,'ITWR Dump'!$A$2:$Y$5000,13,0)))</f>
        <v>0</v>
      </c>
      <c r="AF1689" s="11">
        <f>IF(ISERROR(VLOOKUP(U1689,'ITWR Dump'!$A$2:$Y$5000,11,0)),0,(VLOOKUP(U1689,'ITWR Dump'!$A$2:$Y$5000,11,0)))</f>
        <v>0</v>
      </c>
      <c r="AG1689" s="11">
        <f>IF(ISERROR(VLOOKUP(U1689,'ITWR Dump'!$A$2:$Y$5000,2,0)),0,(VLOOKUP(U1689,'ITWR Dump'!$A$2:$Y$5000,2,0)))</f>
        <v>0</v>
      </c>
      <c r="AH1689" s="11">
        <f>IF(ISERROR(VLOOKUP(U1689,'ITWR Dump'!$A$2:$Y$5000,14,0)),0,(VLOOKUP(U1689,'ITWR Dump'!$A$2:$Y$5000,14,0)))</f>
        <v>0</v>
      </c>
      <c r="AI1689" s="11" t="str">
        <f t="shared" si="732"/>
        <v>01-Maintenance Offshore</v>
      </c>
      <c r="AJ1689" s="11" t="str">
        <f t="shared" si="733"/>
        <v>Offshore</v>
      </c>
      <c r="AK1689" s="11" t="str">
        <f>IF(ISERROR(VLOOKUP(A1689,'Team Data'!$C$2:$U$213,17,0)),0,(VLOOKUP(A1689,'Team Data'!$C$2:$U$213,17,0)))</f>
        <v>IMS and FN</v>
      </c>
      <c r="AL1689" s="11" t="str">
        <f t="shared" si="734"/>
        <v>2017-04-24</v>
      </c>
      <c r="AM1689" s="11">
        <f>IF(ISERROR(VLOOKUP(U1689,'ITWR Dump'!$A$2:$Y$5000,16,0)),0,(VLOOKUP(U1689,'ITWR Dump'!$A$2:$Y$5000,16,0)))</f>
        <v>0</v>
      </c>
      <c r="AN1689" s="11">
        <f>IF(ISERROR(VLOOKUP(U1689,'ITWR Dump'!$A$2:$Y$5000,18,0)),0,(VLOOKUP(U1689,'ITWR Dump'!$A$2:$Y$5000,18,0)))</f>
        <v>0</v>
      </c>
      <c r="AO1689" s="11">
        <f>IF(ISERROR(VLOOKUP(U1689,'ITWR Dump'!$A$2:$Y$5000,25,0)),0,(VLOOKUP('ILC Report'!U1689,'ITWR Dump'!$A$2:$Y$5000,25,0)))</f>
        <v>0</v>
      </c>
      <c r="AP1689" s="11">
        <f t="shared" si="735"/>
        <v>0</v>
      </c>
      <c r="AQ1689" s="26">
        <f t="shared" si="736"/>
        <v>0</v>
      </c>
      <c r="AR1689" s="26">
        <f t="shared" si="737"/>
        <v>0</v>
      </c>
      <c r="AS1689" s="26">
        <f t="shared" si="738"/>
        <v>0</v>
      </c>
      <c r="AT1689" s="26">
        <f t="shared" si="739"/>
        <v>0</v>
      </c>
      <c r="AU1689" s="26">
        <f t="shared" si="740"/>
        <v>0</v>
      </c>
      <c r="AV1689" s="26">
        <f t="shared" si="741"/>
        <v>0</v>
      </c>
      <c r="AW1689" s="11" t="s">
        <v>653</v>
      </c>
      <c r="AX1689" s="11" t="str">
        <f>VLOOKUP(L1689,Group!$A$2:$B$1000,2,0)</f>
        <v>Maintenance</v>
      </c>
      <c r="AY1689" s="11">
        <f>IF(ISERROR(VLOOKUP(U1689,'ITWR Dump'!$A$2:$Y$5000,15,0)),0,(VLOOKUP('ILC Report'!U1689,'ITWR Dump'!$A$2:$Y$5000,15,0)))</f>
        <v>0</v>
      </c>
      <c r="AZ1689" s="11" t="str">
        <f t="shared" si="742"/>
        <v>Yes</v>
      </c>
      <c r="BA1689" s="11" t="str">
        <f t="shared" si="743"/>
        <v>BKI</v>
      </c>
      <c r="BB1689" s="11" t="str">
        <f t="shared" si="744"/>
        <v>MN</v>
      </c>
      <c r="BC1689" s="11" t="str">
        <f t="shared" si="745"/>
        <v>No</v>
      </c>
    </row>
    <row r="1690" spans="1:55" x14ac:dyDescent="0.3">
      <c r="A1690" s="11" t="s">
        <v>705</v>
      </c>
      <c r="B1690" s="11" t="s">
        <v>1900</v>
      </c>
      <c r="C1690" s="11" t="s">
        <v>566</v>
      </c>
      <c r="D1690" s="11" t="s">
        <v>2772</v>
      </c>
      <c r="E1690" s="38" t="s">
        <v>652</v>
      </c>
      <c r="F1690" s="11">
        <v>2</v>
      </c>
      <c r="G1690" s="40" t="s">
        <v>218</v>
      </c>
      <c r="H1690" s="11" t="str">
        <f t="shared" si="727"/>
        <v>Regular</v>
      </c>
      <c r="I1690" s="11" t="str">
        <f t="shared" si="719"/>
        <v>INDIA</v>
      </c>
      <c r="J1690" s="11" t="str">
        <f>IF(ISERROR(VLOOKUP(C1690,'WI Vs ASM'!$B$2:$E$1000,4,0)),0,(VLOOKUP(C1690,'WI Vs ASM'!$B$2:$E$1000,4,0)))</f>
        <v>Offshore</v>
      </c>
      <c r="K1690" s="11" t="str">
        <f>IF(ISERROR(VLOOKUP(C1690,'WI Vs ASM'!$B$2:$F$1000,5,0)),0,(VLOOKUP(C1690,'WI Vs ASM'!$B$2:$F$1000,5,0)))</f>
        <v>01-Fixed Price</v>
      </c>
      <c r="L1690" s="11" t="str">
        <f>IF(ISERROR(VLOOKUP(C1690,'WI Vs ASM'!$B$2:$D$1000,3,0)),0,(VLOOKUP(C1690,'WI Vs ASM'!$B$2:$D$1000,3,0)))</f>
        <v>01-Maintenance Offshore</v>
      </c>
      <c r="M1690" s="11" t="str">
        <f>IF(ISERROR(VLOOKUP(C1690,'WI Vs ASM'!$B$2:$I$1000,8,0)),0,(VLOOKUP(C1690,'WI Vs ASM'!$B$2:$I$1000,8,0)))</f>
        <v>Rahul Soman</v>
      </c>
      <c r="N1690" s="11" t="str">
        <f>IF(ISERROR(VLOOKUP(C1690,'WI Vs ASM'!$B$2:$G$1000,6,0)),0,(VLOOKUP(C1690,'WI Vs ASM'!$B$2:$G$1000,6,0)))</f>
        <v>Claims</v>
      </c>
      <c r="O1690" s="11" t="str">
        <f>IF(ISERROR(VLOOKUP(C1690,'WI Vs ASM'!$B$2:$H$1000,7,0)),0,(VLOOKUP(C1690,'WI Vs ASM'!$B$2:$H$1000,7,0)))</f>
        <v>Claims</v>
      </c>
      <c r="P1690" s="11" t="str">
        <f t="shared" si="720"/>
        <v>Apr-17</v>
      </c>
      <c r="Q1690" s="11" t="str">
        <f t="shared" si="721"/>
        <v>Q2</v>
      </c>
      <c r="R1690" s="11" t="str">
        <f>IF(ISERROR(VLOOKUP(C1690,'WI Vs ASM'!$B$2:$J$1000,9,0)),0,(VLOOKUP(C1690,'WI Vs ASM'!$B$2:$J$1000,9,0)))</f>
        <v>Jyothi Pai</v>
      </c>
      <c r="S1690" s="11" t="str">
        <f>IF(ISERROR(VLOOKUP(C1690,'WI Vs ASM'!$B$2:$K$1000,10,0)),0,(VLOOKUP(C1690,'WI Vs ASM'!$B$2:$K$1000,10,0)))</f>
        <v>Dana D. Smith</v>
      </c>
      <c r="T1690" s="11" t="str">
        <f>IF(ISERROR(VLOOKUP(C1690,'WI Vs ASM'!$B$2:$L$1000,11,0)),0,(VLOOKUP(C1690,'WI Vs ASM'!$B$2:$L$1000,11,0)))</f>
        <v>Phillip Mclean</v>
      </c>
      <c r="U1690" s="11" t="e">
        <f t="shared" si="728"/>
        <v>#VALUE!</v>
      </c>
      <c r="V1690" s="11" t="str">
        <f t="shared" si="722"/>
        <v>No</v>
      </c>
      <c r="W1690" s="11" t="str">
        <f t="shared" si="723"/>
        <v>Yes</v>
      </c>
      <c r="X1690" s="11" t="str">
        <f t="shared" si="724"/>
        <v>No</v>
      </c>
      <c r="Y1690" s="11" t="str">
        <f t="shared" si="725"/>
        <v>No</v>
      </c>
      <c r="Z1690" s="11" t="str">
        <f t="shared" si="726"/>
        <v>No</v>
      </c>
      <c r="AA1690" s="11" t="str">
        <f t="shared" si="729"/>
        <v>No</v>
      </c>
      <c r="AB1690" s="11">
        <f>IF(ISERROR(VLOOKUP(U1690,'ITWR Dump'!$A$2:$Y$5000,24,0)),0,(VLOOKUP('ILC Report'!U1690,'ITWR Dump'!$A$2:$Y$5000,24,0)))</f>
        <v>0</v>
      </c>
      <c r="AC1690" s="11" t="str">
        <f t="shared" si="730"/>
        <v>No</v>
      </c>
      <c r="AD1690" s="11" t="str">
        <f t="shared" si="731"/>
        <v/>
      </c>
      <c r="AE1690" s="11">
        <f>IF(ISERROR(VLOOKUP(U1690,'ITWR Dump'!$A$2:$Y$5000,13,0)),0,(VLOOKUP(U1690,'ITWR Dump'!$A$2:$Y$5000,13,0)))</f>
        <v>0</v>
      </c>
      <c r="AF1690" s="11">
        <f>IF(ISERROR(VLOOKUP(U1690,'ITWR Dump'!$A$2:$Y$5000,11,0)),0,(VLOOKUP(U1690,'ITWR Dump'!$A$2:$Y$5000,11,0)))</f>
        <v>0</v>
      </c>
      <c r="AG1690" s="11">
        <f>IF(ISERROR(VLOOKUP(U1690,'ITWR Dump'!$A$2:$Y$5000,2,0)),0,(VLOOKUP(U1690,'ITWR Dump'!$A$2:$Y$5000,2,0)))</f>
        <v>0</v>
      </c>
      <c r="AH1690" s="11">
        <f>IF(ISERROR(VLOOKUP(U1690,'ITWR Dump'!$A$2:$Y$5000,14,0)),0,(VLOOKUP(U1690,'ITWR Dump'!$A$2:$Y$5000,14,0)))</f>
        <v>0</v>
      </c>
      <c r="AI1690" s="11" t="str">
        <f t="shared" si="732"/>
        <v>01-Maintenance Offshore</v>
      </c>
      <c r="AJ1690" s="11" t="str">
        <f t="shared" si="733"/>
        <v>Offshore</v>
      </c>
      <c r="AK1690" s="11" t="str">
        <f>IF(ISERROR(VLOOKUP(A1690,'Team Data'!$C$2:$U$213,17,0)),0,(VLOOKUP(A1690,'Team Data'!$C$2:$U$213,17,0)))</f>
        <v>IMS and FN</v>
      </c>
      <c r="AL1690" s="11" t="str">
        <f t="shared" si="734"/>
        <v>2017-04-24</v>
      </c>
      <c r="AM1690" s="11">
        <f>IF(ISERROR(VLOOKUP(U1690,'ITWR Dump'!$A$2:$Y$5000,16,0)),0,(VLOOKUP(U1690,'ITWR Dump'!$A$2:$Y$5000,16,0)))</f>
        <v>0</v>
      </c>
      <c r="AN1690" s="11">
        <f>IF(ISERROR(VLOOKUP(U1690,'ITWR Dump'!$A$2:$Y$5000,18,0)),0,(VLOOKUP(U1690,'ITWR Dump'!$A$2:$Y$5000,18,0)))</f>
        <v>0</v>
      </c>
      <c r="AO1690" s="11">
        <f>IF(ISERROR(VLOOKUP(U1690,'ITWR Dump'!$A$2:$Y$5000,25,0)),0,(VLOOKUP('ILC Report'!U1690,'ITWR Dump'!$A$2:$Y$5000,25,0)))</f>
        <v>0</v>
      </c>
      <c r="AP1690" s="11">
        <f t="shared" si="735"/>
        <v>0</v>
      </c>
      <c r="AQ1690" s="26">
        <f t="shared" si="736"/>
        <v>0</v>
      </c>
      <c r="AR1690" s="26">
        <f t="shared" si="737"/>
        <v>0</v>
      </c>
      <c r="AS1690" s="26">
        <f t="shared" si="738"/>
        <v>0</v>
      </c>
      <c r="AT1690" s="26">
        <f t="shared" si="739"/>
        <v>0</v>
      </c>
      <c r="AU1690" s="26">
        <f t="shared" si="740"/>
        <v>0</v>
      </c>
      <c r="AV1690" s="26">
        <f t="shared" si="741"/>
        <v>0</v>
      </c>
      <c r="AW1690" s="11" t="s">
        <v>653</v>
      </c>
      <c r="AX1690" s="11" t="str">
        <f>VLOOKUP(L1690,Group!$A$2:$B$1000,2,0)</f>
        <v>Maintenance</v>
      </c>
      <c r="AY1690" s="11">
        <f>IF(ISERROR(VLOOKUP(U1690,'ITWR Dump'!$A$2:$Y$5000,15,0)),0,(VLOOKUP('ILC Report'!U1690,'ITWR Dump'!$A$2:$Y$5000,15,0)))</f>
        <v>0</v>
      </c>
      <c r="AZ1690" s="11" t="str">
        <f t="shared" si="742"/>
        <v>No</v>
      </c>
      <c r="BA1690" s="11" t="str">
        <f t="shared" si="743"/>
        <v>BKI</v>
      </c>
      <c r="BB1690" s="11" t="str">
        <f t="shared" si="744"/>
        <v>MN</v>
      </c>
      <c r="BC1690" s="11" t="str">
        <f t="shared" si="745"/>
        <v>No</v>
      </c>
    </row>
    <row r="1691" spans="1:55" x14ac:dyDescent="0.3">
      <c r="A1691" s="11" t="s">
        <v>705</v>
      </c>
      <c r="B1691" s="11" t="s">
        <v>1900</v>
      </c>
      <c r="C1691" s="11" t="s">
        <v>564</v>
      </c>
      <c r="D1691" s="11" t="s">
        <v>2425</v>
      </c>
      <c r="E1691" s="38" t="s">
        <v>652</v>
      </c>
      <c r="F1691" s="11">
        <v>5</v>
      </c>
      <c r="G1691" s="40" t="s">
        <v>218</v>
      </c>
      <c r="H1691" s="11" t="str">
        <f t="shared" si="727"/>
        <v>Regular</v>
      </c>
      <c r="I1691" s="11" t="str">
        <f t="shared" si="719"/>
        <v>INDIA</v>
      </c>
      <c r="J1691" s="11" t="str">
        <f>IF(ISERROR(VLOOKUP(C1691,'WI Vs ASM'!$B$2:$E$1000,4,0)),0,(VLOOKUP(C1691,'WI Vs ASM'!$B$2:$E$1000,4,0)))</f>
        <v>Offshore</v>
      </c>
      <c r="K1691" s="11" t="str">
        <f>IF(ISERROR(VLOOKUP(C1691,'WI Vs ASM'!$B$2:$F$1000,5,0)),0,(VLOOKUP(C1691,'WI Vs ASM'!$B$2:$F$1000,5,0)))</f>
        <v>09-NonBillable</v>
      </c>
      <c r="L1691" s="11" t="str">
        <f>IF(ISERROR(VLOOKUP(C1691,'WI Vs ASM'!$B$2:$D$1000,3,0)),0,(VLOOKUP(C1691,'WI Vs ASM'!$B$2:$D$1000,3,0)))</f>
        <v>54-Knowledge Transfer/Training Offshore</v>
      </c>
      <c r="M1691" s="11" t="str">
        <f>IF(ISERROR(VLOOKUP(C1691,'WI Vs ASM'!$B$2:$I$1000,8,0)),0,(VLOOKUP(C1691,'WI Vs ASM'!$B$2:$I$1000,8,0)))</f>
        <v>Prakash Varadachari</v>
      </c>
      <c r="N1691" s="11" t="str">
        <f>IF(ISERROR(VLOOKUP(C1691,'WI Vs ASM'!$B$2:$G$1000,6,0)),0,(VLOOKUP(C1691,'WI Vs ASM'!$B$2:$G$1000,6,0)))</f>
        <v>Claims</v>
      </c>
      <c r="O1691" s="11" t="str">
        <f>IF(ISERROR(VLOOKUP(C1691,'WI Vs ASM'!$B$2:$H$1000,7,0)),0,(VLOOKUP(C1691,'WI Vs ASM'!$B$2:$H$1000,7,0)))</f>
        <v>Claims</v>
      </c>
      <c r="P1691" s="11" t="str">
        <f t="shared" si="720"/>
        <v>Apr-17</v>
      </c>
      <c r="Q1691" s="11" t="str">
        <f t="shared" si="721"/>
        <v>Q2</v>
      </c>
      <c r="R1691" s="11" t="str">
        <f>IF(ISERROR(VLOOKUP(C1691,'WI Vs ASM'!$B$2:$J$1000,9,0)),0,(VLOOKUP(C1691,'WI Vs ASM'!$B$2:$J$1000,9,0)))</f>
        <v>Chandraprabha Palaniswamy</v>
      </c>
      <c r="S1691" s="11" t="str">
        <f>IF(ISERROR(VLOOKUP(C1691,'WI Vs ASM'!$B$2:$K$1000,10,0)),0,(VLOOKUP(C1691,'WI Vs ASM'!$B$2:$K$1000,10,0)))</f>
        <v>Dana D. Smith</v>
      </c>
      <c r="T1691" s="11" t="str">
        <f>IF(ISERROR(VLOOKUP(C1691,'WI Vs ASM'!$B$2:$L$1000,11,0)),0,(VLOOKUP(C1691,'WI Vs ASM'!$B$2:$L$1000,11,0)))</f>
        <v>Phillip Mclean</v>
      </c>
      <c r="U1691" s="11" t="e">
        <f t="shared" si="728"/>
        <v>#VALUE!</v>
      </c>
      <c r="V1691" s="11" t="str">
        <f t="shared" si="722"/>
        <v>No</v>
      </c>
      <c r="W1691" s="11" t="str">
        <f t="shared" si="723"/>
        <v>No</v>
      </c>
      <c r="X1691" s="11" t="str">
        <f t="shared" si="724"/>
        <v>No</v>
      </c>
      <c r="Y1691" s="11" t="str">
        <f t="shared" si="725"/>
        <v>No</v>
      </c>
      <c r="Z1691" s="11" t="str">
        <f t="shared" si="726"/>
        <v>No</v>
      </c>
      <c r="AA1691" s="11" t="str">
        <f t="shared" si="729"/>
        <v>No</v>
      </c>
      <c r="AB1691" s="11">
        <f>IF(ISERROR(VLOOKUP(U1691,'ITWR Dump'!$A$2:$Y$5000,24,0)),0,(VLOOKUP('ILC Report'!U1691,'ITWR Dump'!$A$2:$Y$5000,24,0)))</f>
        <v>0</v>
      </c>
      <c r="AC1691" s="11" t="str">
        <f t="shared" si="730"/>
        <v>No</v>
      </c>
      <c r="AD1691" s="11" t="str">
        <f t="shared" si="731"/>
        <v/>
      </c>
      <c r="AE1691" s="11">
        <f>IF(ISERROR(VLOOKUP(U1691,'ITWR Dump'!$A$2:$Y$5000,13,0)),0,(VLOOKUP(U1691,'ITWR Dump'!$A$2:$Y$5000,13,0)))</f>
        <v>0</v>
      </c>
      <c r="AF1691" s="11">
        <f>IF(ISERROR(VLOOKUP(U1691,'ITWR Dump'!$A$2:$Y$5000,11,0)),0,(VLOOKUP(U1691,'ITWR Dump'!$A$2:$Y$5000,11,0)))</f>
        <v>0</v>
      </c>
      <c r="AG1691" s="11">
        <f>IF(ISERROR(VLOOKUP(U1691,'ITWR Dump'!$A$2:$Y$5000,2,0)),0,(VLOOKUP(U1691,'ITWR Dump'!$A$2:$Y$5000,2,0)))</f>
        <v>0</v>
      </c>
      <c r="AH1691" s="11">
        <f>IF(ISERROR(VLOOKUP(U1691,'ITWR Dump'!$A$2:$Y$5000,14,0)),0,(VLOOKUP(U1691,'ITWR Dump'!$A$2:$Y$5000,14,0)))</f>
        <v>0</v>
      </c>
      <c r="AI1691" s="11" t="str">
        <f t="shared" si="732"/>
        <v>54-Knowledge Transfer/Training Offshore</v>
      </c>
      <c r="AJ1691" s="11" t="str">
        <f t="shared" si="733"/>
        <v>Offshore</v>
      </c>
      <c r="AK1691" s="11" t="str">
        <f>IF(ISERROR(VLOOKUP(A1691,'Team Data'!$C$2:$U$213,17,0)),0,(VLOOKUP(A1691,'Team Data'!$C$2:$U$213,17,0)))</f>
        <v>IMS and FN</v>
      </c>
      <c r="AL1691" s="11" t="str">
        <f t="shared" si="734"/>
        <v>2017-04-24</v>
      </c>
      <c r="AM1691" s="11">
        <f>IF(ISERROR(VLOOKUP(U1691,'ITWR Dump'!$A$2:$Y$5000,16,0)),0,(VLOOKUP(U1691,'ITWR Dump'!$A$2:$Y$5000,16,0)))</f>
        <v>0</v>
      </c>
      <c r="AN1691" s="11">
        <f>IF(ISERROR(VLOOKUP(U1691,'ITWR Dump'!$A$2:$Y$5000,18,0)),0,(VLOOKUP(U1691,'ITWR Dump'!$A$2:$Y$5000,18,0)))</f>
        <v>0</v>
      </c>
      <c r="AO1691" s="11">
        <f>IF(ISERROR(VLOOKUP(U1691,'ITWR Dump'!$A$2:$Y$5000,25,0)),0,(VLOOKUP('ILC Report'!U1691,'ITWR Dump'!$A$2:$Y$5000,25,0)))</f>
        <v>0</v>
      </c>
      <c r="AP1691" s="11">
        <f t="shared" si="735"/>
        <v>0</v>
      </c>
      <c r="AQ1691" s="26">
        <f t="shared" si="736"/>
        <v>0</v>
      </c>
      <c r="AR1691" s="26">
        <f t="shared" si="737"/>
        <v>0</v>
      </c>
      <c r="AS1691" s="26">
        <f t="shared" si="738"/>
        <v>0</v>
      </c>
      <c r="AT1691" s="26">
        <f t="shared" si="739"/>
        <v>0</v>
      </c>
      <c r="AU1691" s="26">
        <f t="shared" si="740"/>
        <v>0</v>
      </c>
      <c r="AV1691" s="26">
        <f t="shared" si="741"/>
        <v>0</v>
      </c>
      <c r="AW1691" s="11" t="s">
        <v>653</v>
      </c>
      <c r="AX1691" s="11" t="str">
        <f>VLOOKUP(L1691,Group!$A$2:$B$1000,2,0)</f>
        <v>Maintenance</v>
      </c>
      <c r="AY1691" s="11">
        <f>IF(ISERROR(VLOOKUP(U1691,'ITWR Dump'!$A$2:$Y$5000,15,0)),0,(VLOOKUP('ILC Report'!U1691,'ITWR Dump'!$A$2:$Y$5000,15,0)))</f>
        <v>0</v>
      </c>
      <c r="AZ1691" s="11" t="str">
        <f t="shared" si="742"/>
        <v>No</v>
      </c>
      <c r="BA1691" s="11" t="str">
        <f t="shared" si="743"/>
        <v>BKI</v>
      </c>
      <c r="BB1691" s="11" t="str">
        <f t="shared" si="744"/>
        <v>KT</v>
      </c>
      <c r="BC1691" s="11" t="str">
        <f t="shared" si="745"/>
        <v>No</v>
      </c>
    </row>
    <row r="1692" spans="1:55" x14ac:dyDescent="0.3">
      <c r="A1692" s="11" t="s">
        <v>705</v>
      </c>
      <c r="B1692" s="11" t="s">
        <v>1900</v>
      </c>
      <c r="C1692" s="11" t="s">
        <v>566</v>
      </c>
      <c r="D1692" s="11" t="s">
        <v>2773</v>
      </c>
      <c r="E1692" s="38" t="s">
        <v>652</v>
      </c>
      <c r="F1692" s="11">
        <v>30</v>
      </c>
      <c r="G1692" s="40" t="s">
        <v>218</v>
      </c>
      <c r="H1692" s="11" t="str">
        <f t="shared" si="727"/>
        <v>Regular</v>
      </c>
      <c r="I1692" s="11" t="str">
        <f t="shared" si="719"/>
        <v>INDIA</v>
      </c>
      <c r="J1692" s="11" t="str">
        <f>IF(ISERROR(VLOOKUP(C1692,'WI Vs ASM'!$B$2:$E$1000,4,0)),0,(VLOOKUP(C1692,'WI Vs ASM'!$B$2:$E$1000,4,0)))</f>
        <v>Offshore</v>
      </c>
      <c r="K1692" s="11" t="str">
        <f>IF(ISERROR(VLOOKUP(C1692,'WI Vs ASM'!$B$2:$F$1000,5,0)),0,(VLOOKUP(C1692,'WI Vs ASM'!$B$2:$F$1000,5,0)))</f>
        <v>01-Fixed Price</v>
      </c>
      <c r="L1692" s="11" t="str">
        <f>IF(ISERROR(VLOOKUP(C1692,'WI Vs ASM'!$B$2:$D$1000,3,0)),0,(VLOOKUP(C1692,'WI Vs ASM'!$B$2:$D$1000,3,0)))</f>
        <v>01-Maintenance Offshore</v>
      </c>
      <c r="M1692" s="11" t="str">
        <f>IF(ISERROR(VLOOKUP(C1692,'WI Vs ASM'!$B$2:$I$1000,8,0)),0,(VLOOKUP(C1692,'WI Vs ASM'!$B$2:$I$1000,8,0)))</f>
        <v>Rahul Soman</v>
      </c>
      <c r="N1692" s="11" t="str">
        <f>IF(ISERROR(VLOOKUP(C1692,'WI Vs ASM'!$B$2:$G$1000,6,0)),0,(VLOOKUP(C1692,'WI Vs ASM'!$B$2:$G$1000,6,0)))</f>
        <v>Claims</v>
      </c>
      <c r="O1692" s="11" t="str">
        <f>IF(ISERROR(VLOOKUP(C1692,'WI Vs ASM'!$B$2:$H$1000,7,0)),0,(VLOOKUP(C1692,'WI Vs ASM'!$B$2:$H$1000,7,0)))</f>
        <v>Claims</v>
      </c>
      <c r="P1692" s="11" t="str">
        <f t="shared" si="720"/>
        <v>Apr-17</v>
      </c>
      <c r="Q1692" s="11" t="str">
        <f t="shared" si="721"/>
        <v>Q2</v>
      </c>
      <c r="R1692" s="11" t="str">
        <f>IF(ISERROR(VLOOKUP(C1692,'WI Vs ASM'!$B$2:$J$1000,9,0)),0,(VLOOKUP(C1692,'WI Vs ASM'!$B$2:$J$1000,9,0)))</f>
        <v>Jyothi Pai</v>
      </c>
      <c r="S1692" s="11" t="str">
        <f>IF(ISERROR(VLOOKUP(C1692,'WI Vs ASM'!$B$2:$K$1000,10,0)),0,(VLOOKUP(C1692,'WI Vs ASM'!$B$2:$K$1000,10,0)))</f>
        <v>Dana D. Smith</v>
      </c>
      <c r="T1692" s="11" t="str">
        <f>IF(ISERROR(VLOOKUP(C1692,'WI Vs ASM'!$B$2:$L$1000,11,0)),0,(VLOOKUP(C1692,'WI Vs ASM'!$B$2:$L$1000,11,0)))</f>
        <v>Phillip Mclean</v>
      </c>
      <c r="U1692" s="11" t="str">
        <f t="shared" si="728"/>
        <v>WR736001</v>
      </c>
      <c r="V1692" s="11" t="str">
        <f t="shared" si="722"/>
        <v>No</v>
      </c>
      <c r="W1692" s="11" t="str">
        <f t="shared" si="723"/>
        <v>Yes</v>
      </c>
      <c r="X1692" s="11" t="str">
        <f t="shared" si="724"/>
        <v>No</v>
      </c>
      <c r="Y1692" s="11" t="str">
        <f t="shared" si="725"/>
        <v>No</v>
      </c>
      <c r="Z1692" s="11" t="str">
        <f t="shared" si="726"/>
        <v>No</v>
      </c>
      <c r="AA1692" s="11" t="str">
        <f t="shared" si="729"/>
        <v>No</v>
      </c>
      <c r="AB1692" s="11">
        <f>IF(ISERROR(VLOOKUP(U1692,'ITWR Dump'!$A$2:$Y$5000,24,0)),0,(VLOOKUP('ILC Report'!U1692,'ITWR Dump'!$A$2:$Y$5000,24,0)))</f>
        <v>0</v>
      </c>
      <c r="AC1692" s="11" t="str">
        <f t="shared" si="730"/>
        <v>No</v>
      </c>
      <c r="AD1692" s="11" t="str">
        <f t="shared" si="731"/>
        <v/>
      </c>
      <c r="AE1692" s="11">
        <f>IF(ISERROR(VLOOKUP(U1692,'ITWR Dump'!$A$2:$Y$5000,13,0)),0,(VLOOKUP(U1692,'ITWR Dump'!$A$2:$Y$5000,13,0)))</f>
        <v>0</v>
      </c>
      <c r="AF1692" s="11">
        <f>IF(ISERROR(VLOOKUP(U1692,'ITWR Dump'!$A$2:$Y$5000,11,0)),0,(VLOOKUP(U1692,'ITWR Dump'!$A$2:$Y$5000,11,0)))</f>
        <v>0</v>
      </c>
      <c r="AG1692" s="11">
        <f>IF(ISERROR(VLOOKUP(U1692,'ITWR Dump'!$A$2:$Y$5000,2,0)),0,(VLOOKUP(U1692,'ITWR Dump'!$A$2:$Y$5000,2,0)))</f>
        <v>0</v>
      </c>
      <c r="AH1692" s="11">
        <f>IF(ISERROR(VLOOKUP(U1692,'ITWR Dump'!$A$2:$Y$5000,14,0)),0,(VLOOKUP(U1692,'ITWR Dump'!$A$2:$Y$5000,14,0)))</f>
        <v>0</v>
      </c>
      <c r="AI1692" s="11" t="str">
        <f t="shared" si="732"/>
        <v>01-Maintenance Offshore</v>
      </c>
      <c r="AJ1692" s="11" t="str">
        <f t="shared" si="733"/>
        <v>Offshore</v>
      </c>
      <c r="AK1692" s="11" t="str">
        <f>IF(ISERROR(VLOOKUP(A1692,'Team Data'!$C$2:$U$213,17,0)),0,(VLOOKUP(A1692,'Team Data'!$C$2:$U$213,17,0)))</f>
        <v>IMS and FN</v>
      </c>
      <c r="AL1692" s="11" t="str">
        <f t="shared" si="734"/>
        <v>2017-04-24</v>
      </c>
      <c r="AM1692" s="11">
        <f>IF(ISERROR(VLOOKUP(U1692,'ITWR Dump'!$A$2:$Y$5000,16,0)),0,(VLOOKUP(U1692,'ITWR Dump'!$A$2:$Y$5000,16,0)))</f>
        <v>0</v>
      </c>
      <c r="AN1692" s="11">
        <f>IF(ISERROR(VLOOKUP(U1692,'ITWR Dump'!$A$2:$Y$5000,18,0)),0,(VLOOKUP(U1692,'ITWR Dump'!$A$2:$Y$5000,18,0)))</f>
        <v>0</v>
      </c>
      <c r="AO1692" s="11">
        <f>IF(ISERROR(VLOOKUP(U1692,'ITWR Dump'!$A$2:$Y$5000,25,0)),0,(VLOOKUP('ILC Report'!U1692,'ITWR Dump'!$A$2:$Y$5000,25,0)))</f>
        <v>0</v>
      </c>
      <c r="AP1692" s="11">
        <f t="shared" si="735"/>
        <v>0</v>
      </c>
      <c r="AQ1692" s="26">
        <f t="shared" si="736"/>
        <v>0</v>
      </c>
      <c r="AR1692" s="26">
        <f t="shared" si="737"/>
        <v>0</v>
      </c>
      <c r="AS1692" s="26">
        <f t="shared" si="738"/>
        <v>0</v>
      </c>
      <c r="AT1692" s="26">
        <f t="shared" si="739"/>
        <v>0</v>
      </c>
      <c r="AU1692" s="26">
        <f t="shared" si="740"/>
        <v>0</v>
      </c>
      <c r="AV1692" s="26">
        <f t="shared" si="741"/>
        <v>0</v>
      </c>
      <c r="AW1692" s="11" t="s">
        <v>653</v>
      </c>
      <c r="AX1692" s="11" t="str">
        <f>VLOOKUP(L1692,Group!$A$2:$B$1000,2,0)</f>
        <v>Maintenance</v>
      </c>
      <c r="AY1692" s="11">
        <f>IF(ISERROR(VLOOKUP(U1692,'ITWR Dump'!$A$2:$Y$5000,15,0)),0,(VLOOKUP('ILC Report'!U1692,'ITWR Dump'!$A$2:$Y$5000,15,0)))</f>
        <v>0</v>
      </c>
      <c r="AZ1692" s="11" t="str">
        <f t="shared" si="742"/>
        <v>Yes</v>
      </c>
      <c r="BA1692" s="11" t="str">
        <f t="shared" si="743"/>
        <v>BKI</v>
      </c>
      <c r="BB1692" s="11" t="str">
        <f t="shared" si="744"/>
        <v>MN</v>
      </c>
      <c r="BC1692" s="11" t="str">
        <f t="shared" si="745"/>
        <v>No</v>
      </c>
    </row>
    <row r="1693" spans="1:55" x14ac:dyDescent="0.3">
      <c r="A1693" s="11" t="s">
        <v>705</v>
      </c>
      <c r="B1693" s="11" t="s">
        <v>1900</v>
      </c>
      <c r="C1693" s="11" t="s">
        <v>566</v>
      </c>
      <c r="D1693" s="11" t="s">
        <v>2774</v>
      </c>
      <c r="E1693" s="38" t="s">
        <v>652</v>
      </c>
      <c r="F1693" s="11">
        <v>8</v>
      </c>
      <c r="G1693" s="40" t="s">
        <v>218</v>
      </c>
      <c r="H1693" s="11" t="str">
        <f t="shared" si="727"/>
        <v>Regular</v>
      </c>
      <c r="I1693" s="11" t="str">
        <f t="shared" si="719"/>
        <v>INDIA</v>
      </c>
      <c r="J1693" s="11" t="str">
        <f>IF(ISERROR(VLOOKUP(C1693,'WI Vs ASM'!$B$2:$E$1000,4,0)),0,(VLOOKUP(C1693,'WI Vs ASM'!$B$2:$E$1000,4,0)))</f>
        <v>Offshore</v>
      </c>
      <c r="K1693" s="11" t="str">
        <f>IF(ISERROR(VLOOKUP(C1693,'WI Vs ASM'!$B$2:$F$1000,5,0)),0,(VLOOKUP(C1693,'WI Vs ASM'!$B$2:$F$1000,5,0)))</f>
        <v>01-Fixed Price</v>
      </c>
      <c r="L1693" s="11" t="str">
        <f>IF(ISERROR(VLOOKUP(C1693,'WI Vs ASM'!$B$2:$D$1000,3,0)),0,(VLOOKUP(C1693,'WI Vs ASM'!$B$2:$D$1000,3,0)))</f>
        <v>01-Maintenance Offshore</v>
      </c>
      <c r="M1693" s="11" t="str">
        <f>IF(ISERROR(VLOOKUP(C1693,'WI Vs ASM'!$B$2:$I$1000,8,0)),0,(VLOOKUP(C1693,'WI Vs ASM'!$B$2:$I$1000,8,0)))</f>
        <v>Rahul Soman</v>
      </c>
      <c r="N1693" s="11" t="str">
        <f>IF(ISERROR(VLOOKUP(C1693,'WI Vs ASM'!$B$2:$G$1000,6,0)),0,(VLOOKUP(C1693,'WI Vs ASM'!$B$2:$G$1000,6,0)))</f>
        <v>Claims</v>
      </c>
      <c r="O1693" s="11" t="str">
        <f>IF(ISERROR(VLOOKUP(C1693,'WI Vs ASM'!$B$2:$H$1000,7,0)),0,(VLOOKUP(C1693,'WI Vs ASM'!$B$2:$H$1000,7,0)))</f>
        <v>Claims</v>
      </c>
      <c r="P1693" s="11" t="str">
        <f t="shared" si="720"/>
        <v>Apr-17</v>
      </c>
      <c r="Q1693" s="11" t="str">
        <f t="shared" si="721"/>
        <v>Q2</v>
      </c>
      <c r="R1693" s="11" t="str">
        <f>IF(ISERROR(VLOOKUP(C1693,'WI Vs ASM'!$B$2:$J$1000,9,0)),0,(VLOOKUP(C1693,'WI Vs ASM'!$B$2:$J$1000,9,0)))</f>
        <v>Jyothi Pai</v>
      </c>
      <c r="S1693" s="11" t="str">
        <f>IF(ISERROR(VLOOKUP(C1693,'WI Vs ASM'!$B$2:$K$1000,10,0)),0,(VLOOKUP(C1693,'WI Vs ASM'!$B$2:$K$1000,10,0)))</f>
        <v>Dana D. Smith</v>
      </c>
      <c r="T1693" s="11" t="str">
        <f>IF(ISERROR(VLOOKUP(C1693,'WI Vs ASM'!$B$2:$L$1000,11,0)),0,(VLOOKUP(C1693,'WI Vs ASM'!$B$2:$L$1000,11,0)))</f>
        <v>Phillip Mclean</v>
      </c>
      <c r="U1693" s="11" t="str">
        <f t="shared" si="728"/>
        <v>WR736001</v>
      </c>
      <c r="V1693" s="11" t="str">
        <f t="shared" si="722"/>
        <v>No</v>
      </c>
      <c r="W1693" s="11" t="str">
        <f t="shared" si="723"/>
        <v>Yes</v>
      </c>
      <c r="X1693" s="11" t="str">
        <f t="shared" si="724"/>
        <v>No</v>
      </c>
      <c r="Y1693" s="11" t="str">
        <f t="shared" si="725"/>
        <v>No</v>
      </c>
      <c r="Z1693" s="11" t="str">
        <f t="shared" si="726"/>
        <v>No</v>
      </c>
      <c r="AA1693" s="11" t="str">
        <f t="shared" si="729"/>
        <v>No</v>
      </c>
      <c r="AB1693" s="11">
        <f>IF(ISERROR(VLOOKUP(U1693,'ITWR Dump'!$A$2:$Y$5000,24,0)),0,(VLOOKUP('ILC Report'!U1693,'ITWR Dump'!$A$2:$Y$5000,24,0)))</f>
        <v>0</v>
      </c>
      <c r="AC1693" s="11" t="str">
        <f t="shared" si="730"/>
        <v>No</v>
      </c>
      <c r="AD1693" s="11" t="str">
        <f t="shared" si="731"/>
        <v/>
      </c>
      <c r="AE1693" s="11">
        <f>IF(ISERROR(VLOOKUP(U1693,'ITWR Dump'!$A$2:$Y$5000,13,0)),0,(VLOOKUP(U1693,'ITWR Dump'!$A$2:$Y$5000,13,0)))</f>
        <v>0</v>
      </c>
      <c r="AF1693" s="11">
        <f>IF(ISERROR(VLOOKUP(U1693,'ITWR Dump'!$A$2:$Y$5000,11,0)),0,(VLOOKUP(U1693,'ITWR Dump'!$A$2:$Y$5000,11,0)))</f>
        <v>0</v>
      </c>
      <c r="AG1693" s="11">
        <f>IF(ISERROR(VLOOKUP(U1693,'ITWR Dump'!$A$2:$Y$5000,2,0)),0,(VLOOKUP(U1693,'ITWR Dump'!$A$2:$Y$5000,2,0)))</f>
        <v>0</v>
      </c>
      <c r="AH1693" s="11">
        <f>IF(ISERROR(VLOOKUP(U1693,'ITWR Dump'!$A$2:$Y$5000,14,0)),0,(VLOOKUP(U1693,'ITWR Dump'!$A$2:$Y$5000,14,0)))</f>
        <v>0</v>
      </c>
      <c r="AI1693" s="11" t="str">
        <f t="shared" si="732"/>
        <v>01-Maintenance Offshore</v>
      </c>
      <c r="AJ1693" s="11" t="str">
        <f t="shared" si="733"/>
        <v>Offshore</v>
      </c>
      <c r="AK1693" s="11" t="str">
        <f>IF(ISERROR(VLOOKUP(A1693,'Team Data'!$C$2:$U$213,17,0)),0,(VLOOKUP(A1693,'Team Data'!$C$2:$U$213,17,0)))</f>
        <v>IMS and FN</v>
      </c>
      <c r="AL1693" s="11" t="str">
        <f t="shared" si="734"/>
        <v>2017-04-24</v>
      </c>
      <c r="AM1693" s="11">
        <f>IF(ISERROR(VLOOKUP(U1693,'ITWR Dump'!$A$2:$Y$5000,16,0)),0,(VLOOKUP(U1693,'ITWR Dump'!$A$2:$Y$5000,16,0)))</f>
        <v>0</v>
      </c>
      <c r="AN1693" s="11">
        <f>IF(ISERROR(VLOOKUP(U1693,'ITWR Dump'!$A$2:$Y$5000,18,0)),0,(VLOOKUP(U1693,'ITWR Dump'!$A$2:$Y$5000,18,0)))</f>
        <v>0</v>
      </c>
      <c r="AO1693" s="11">
        <f>IF(ISERROR(VLOOKUP(U1693,'ITWR Dump'!$A$2:$Y$5000,25,0)),0,(VLOOKUP('ILC Report'!U1693,'ITWR Dump'!$A$2:$Y$5000,25,0)))</f>
        <v>0</v>
      </c>
      <c r="AP1693" s="11">
        <f t="shared" si="735"/>
        <v>0</v>
      </c>
      <c r="AQ1693" s="26">
        <f t="shared" si="736"/>
        <v>0</v>
      </c>
      <c r="AR1693" s="26">
        <f t="shared" si="737"/>
        <v>0</v>
      </c>
      <c r="AS1693" s="26">
        <f t="shared" si="738"/>
        <v>0</v>
      </c>
      <c r="AT1693" s="26">
        <f t="shared" si="739"/>
        <v>0</v>
      </c>
      <c r="AU1693" s="26">
        <f t="shared" si="740"/>
        <v>0</v>
      </c>
      <c r="AV1693" s="26">
        <f t="shared" si="741"/>
        <v>0</v>
      </c>
      <c r="AW1693" s="11" t="s">
        <v>653</v>
      </c>
      <c r="AX1693" s="11" t="str">
        <f>VLOOKUP(L1693,Group!$A$2:$B$1000,2,0)</f>
        <v>Maintenance</v>
      </c>
      <c r="AY1693" s="11">
        <f>IF(ISERROR(VLOOKUP(U1693,'ITWR Dump'!$A$2:$Y$5000,15,0)),0,(VLOOKUP('ILC Report'!U1693,'ITWR Dump'!$A$2:$Y$5000,15,0)))</f>
        <v>0</v>
      </c>
      <c r="AZ1693" s="11" t="str">
        <f t="shared" si="742"/>
        <v>Yes</v>
      </c>
      <c r="BA1693" s="11" t="str">
        <f t="shared" si="743"/>
        <v>BKI</v>
      </c>
      <c r="BB1693" s="11" t="str">
        <f t="shared" si="744"/>
        <v>MN</v>
      </c>
      <c r="BC1693" s="11" t="str">
        <f t="shared" si="745"/>
        <v>No</v>
      </c>
    </row>
    <row r="1694" spans="1:55" x14ac:dyDescent="0.3">
      <c r="A1694" s="11" t="s">
        <v>705</v>
      </c>
      <c r="B1694" s="11" t="s">
        <v>1900</v>
      </c>
      <c r="C1694" s="11" t="s">
        <v>566</v>
      </c>
      <c r="D1694" s="11" t="s">
        <v>2775</v>
      </c>
      <c r="E1694" s="38" t="s">
        <v>2901</v>
      </c>
      <c r="F1694" s="11">
        <v>9</v>
      </c>
      <c r="G1694" s="40" t="s">
        <v>218</v>
      </c>
      <c r="H1694" s="11" t="str">
        <f t="shared" si="727"/>
        <v>Regular</v>
      </c>
      <c r="I1694" s="11" t="str">
        <f t="shared" si="719"/>
        <v>INDIA</v>
      </c>
      <c r="J1694" s="11" t="str">
        <f>IF(ISERROR(VLOOKUP(C1694,'WI Vs ASM'!$B$2:$E$1000,4,0)),0,(VLOOKUP(C1694,'WI Vs ASM'!$B$2:$E$1000,4,0)))</f>
        <v>Offshore</v>
      </c>
      <c r="K1694" s="11" t="str">
        <f>IF(ISERROR(VLOOKUP(C1694,'WI Vs ASM'!$B$2:$F$1000,5,0)),0,(VLOOKUP(C1694,'WI Vs ASM'!$B$2:$F$1000,5,0)))</f>
        <v>01-Fixed Price</v>
      </c>
      <c r="L1694" s="11" t="str">
        <f>IF(ISERROR(VLOOKUP(C1694,'WI Vs ASM'!$B$2:$D$1000,3,0)),0,(VLOOKUP(C1694,'WI Vs ASM'!$B$2:$D$1000,3,0)))</f>
        <v>01-Maintenance Offshore</v>
      </c>
      <c r="M1694" s="11" t="str">
        <f>IF(ISERROR(VLOOKUP(C1694,'WI Vs ASM'!$B$2:$I$1000,8,0)),0,(VLOOKUP(C1694,'WI Vs ASM'!$B$2:$I$1000,8,0)))</f>
        <v>Rahul Soman</v>
      </c>
      <c r="N1694" s="11" t="str">
        <f>IF(ISERROR(VLOOKUP(C1694,'WI Vs ASM'!$B$2:$G$1000,6,0)),0,(VLOOKUP(C1694,'WI Vs ASM'!$B$2:$G$1000,6,0)))</f>
        <v>Claims</v>
      </c>
      <c r="O1694" s="11" t="str">
        <f>IF(ISERROR(VLOOKUP(C1694,'WI Vs ASM'!$B$2:$H$1000,7,0)),0,(VLOOKUP(C1694,'WI Vs ASM'!$B$2:$H$1000,7,0)))</f>
        <v>Claims</v>
      </c>
      <c r="P1694" s="11" t="str">
        <f t="shared" si="720"/>
        <v>May-17</v>
      </c>
      <c r="Q1694" s="11" t="str">
        <f t="shared" si="721"/>
        <v>Q2</v>
      </c>
      <c r="R1694" s="11" t="str">
        <f>IF(ISERROR(VLOOKUP(C1694,'WI Vs ASM'!$B$2:$J$1000,9,0)),0,(VLOOKUP(C1694,'WI Vs ASM'!$B$2:$J$1000,9,0)))</f>
        <v>Jyothi Pai</v>
      </c>
      <c r="S1694" s="11" t="str">
        <f>IF(ISERROR(VLOOKUP(C1694,'WI Vs ASM'!$B$2:$K$1000,10,0)),0,(VLOOKUP(C1694,'WI Vs ASM'!$B$2:$K$1000,10,0)))</f>
        <v>Dana D. Smith</v>
      </c>
      <c r="T1694" s="11" t="str">
        <f>IF(ISERROR(VLOOKUP(C1694,'WI Vs ASM'!$B$2:$L$1000,11,0)),0,(VLOOKUP(C1694,'WI Vs ASM'!$B$2:$L$1000,11,0)))</f>
        <v>Phillip Mclean</v>
      </c>
      <c r="U1694" s="11" t="str">
        <f t="shared" si="728"/>
        <v>WR736001</v>
      </c>
      <c r="V1694" s="11" t="str">
        <f t="shared" si="722"/>
        <v>No</v>
      </c>
      <c r="W1694" s="11" t="str">
        <f t="shared" si="723"/>
        <v>Yes</v>
      </c>
      <c r="X1694" s="11" t="str">
        <f t="shared" si="724"/>
        <v>No</v>
      </c>
      <c r="Y1694" s="11" t="str">
        <f t="shared" si="725"/>
        <v>No</v>
      </c>
      <c r="Z1694" s="11" t="str">
        <f t="shared" si="726"/>
        <v>No</v>
      </c>
      <c r="AA1694" s="11" t="str">
        <f t="shared" si="729"/>
        <v>No</v>
      </c>
      <c r="AB1694" s="11">
        <f>IF(ISERROR(VLOOKUP(U1694,'ITWR Dump'!$A$2:$Y$5000,24,0)),0,(VLOOKUP('ILC Report'!U1694,'ITWR Dump'!$A$2:$Y$5000,24,0)))</f>
        <v>0</v>
      </c>
      <c r="AC1694" s="11" t="str">
        <f t="shared" si="730"/>
        <v>No</v>
      </c>
      <c r="AD1694" s="11" t="str">
        <f t="shared" si="731"/>
        <v/>
      </c>
      <c r="AE1694" s="11">
        <f>IF(ISERROR(VLOOKUP(U1694,'ITWR Dump'!$A$2:$Y$5000,13,0)),0,(VLOOKUP(U1694,'ITWR Dump'!$A$2:$Y$5000,13,0)))</f>
        <v>0</v>
      </c>
      <c r="AF1694" s="11">
        <f>IF(ISERROR(VLOOKUP(U1694,'ITWR Dump'!$A$2:$Y$5000,11,0)),0,(VLOOKUP(U1694,'ITWR Dump'!$A$2:$Y$5000,11,0)))</f>
        <v>0</v>
      </c>
      <c r="AG1694" s="11">
        <f>IF(ISERROR(VLOOKUP(U1694,'ITWR Dump'!$A$2:$Y$5000,2,0)),0,(VLOOKUP(U1694,'ITWR Dump'!$A$2:$Y$5000,2,0)))</f>
        <v>0</v>
      </c>
      <c r="AH1694" s="11">
        <f>IF(ISERROR(VLOOKUP(U1694,'ITWR Dump'!$A$2:$Y$5000,14,0)),0,(VLOOKUP(U1694,'ITWR Dump'!$A$2:$Y$5000,14,0)))</f>
        <v>0</v>
      </c>
      <c r="AI1694" s="11" t="str">
        <f t="shared" si="732"/>
        <v>01-Maintenance Offshore</v>
      </c>
      <c r="AJ1694" s="11" t="str">
        <f t="shared" si="733"/>
        <v>Offshore</v>
      </c>
      <c r="AK1694" s="11" t="str">
        <f>IF(ISERROR(VLOOKUP(A1694,'Team Data'!$C$2:$U$213,17,0)),0,(VLOOKUP(A1694,'Team Data'!$C$2:$U$213,17,0)))</f>
        <v>IMS and FN</v>
      </c>
      <c r="AL1694" s="11" t="str">
        <f t="shared" si="734"/>
        <v>2017-04-24</v>
      </c>
      <c r="AM1694" s="11">
        <f>IF(ISERROR(VLOOKUP(U1694,'ITWR Dump'!$A$2:$Y$5000,16,0)),0,(VLOOKUP(U1694,'ITWR Dump'!$A$2:$Y$5000,16,0)))</f>
        <v>0</v>
      </c>
      <c r="AN1694" s="11">
        <f>IF(ISERROR(VLOOKUP(U1694,'ITWR Dump'!$A$2:$Y$5000,18,0)),0,(VLOOKUP(U1694,'ITWR Dump'!$A$2:$Y$5000,18,0)))</f>
        <v>0</v>
      </c>
      <c r="AO1694" s="11">
        <f>IF(ISERROR(VLOOKUP(U1694,'ITWR Dump'!$A$2:$Y$5000,25,0)),0,(VLOOKUP('ILC Report'!U1694,'ITWR Dump'!$A$2:$Y$5000,25,0)))</f>
        <v>0</v>
      </c>
      <c r="AP1694" s="11">
        <f t="shared" si="735"/>
        <v>0</v>
      </c>
      <c r="AQ1694" s="26">
        <f t="shared" si="736"/>
        <v>0</v>
      </c>
      <c r="AR1694" s="26">
        <f t="shared" si="737"/>
        <v>0</v>
      </c>
      <c r="AS1694" s="26">
        <f t="shared" si="738"/>
        <v>0</v>
      </c>
      <c r="AT1694" s="26">
        <f t="shared" si="739"/>
        <v>0</v>
      </c>
      <c r="AU1694" s="26">
        <f t="shared" si="740"/>
        <v>0</v>
      </c>
      <c r="AV1694" s="26">
        <f t="shared" si="741"/>
        <v>0</v>
      </c>
      <c r="AW1694" s="11" t="s">
        <v>653</v>
      </c>
      <c r="AX1694" s="11" t="str">
        <f>VLOOKUP(L1694,Group!$A$2:$B$1000,2,0)</f>
        <v>Maintenance</v>
      </c>
      <c r="AY1694" s="11">
        <f>IF(ISERROR(VLOOKUP(U1694,'ITWR Dump'!$A$2:$Y$5000,15,0)),0,(VLOOKUP('ILC Report'!U1694,'ITWR Dump'!$A$2:$Y$5000,15,0)))</f>
        <v>0</v>
      </c>
      <c r="AZ1694" s="11" t="str">
        <f t="shared" si="742"/>
        <v>Yes</v>
      </c>
      <c r="BA1694" s="11" t="str">
        <f t="shared" si="743"/>
        <v>BKI</v>
      </c>
      <c r="BB1694" s="11" t="str">
        <f t="shared" si="744"/>
        <v>MN</v>
      </c>
      <c r="BC1694" s="11" t="str">
        <f t="shared" si="745"/>
        <v>No</v>
      </c>
    </row>
    <row r="1695" spans="1:55" x14ac:dyDescent="0.3">
      <c r="A1695" s="11" t="s">
        <v>705</v>
      </c>
      <c r="B1695" s="11" t="s">
        <v>1900</v>
      </c>
      <c r="C1695" s="11" t="s">
        <v>566</v>
      </c>
      <c r="D1695" s="11" t="s">
        <v>2773</v>
      </c>
      <c r="E1695" s="38" t="s">
        <v>2901</v>
      </c>
      <c r="F1695" s="11">
        <v>9</v>
      </c>
      <c r="G1695" s="40" t="s">
        <v>218</v>
      </c>
      <c r="H1695" s="11" t="str">
        <f t="shared" si="727"/>
        <v>Regular</v>
      </c>
      <c r="I1695" s="11" t="str">
        <f t="shared" si="719"/>
        <v>INDIA</v>
      </c>
      <c r="J1695" s="11" t="str">
        <f>IF(ISERROR(VLOOKUP(C1695,'WI Vs ASM'!$B$2:$E$1000,4,0)),0,(VLOOKUP(C1695,'WI Vs ASM'!$B$2:$E$1000,4,0)))</f>
        <v>Offshore</v>
      </c>
      <c r="K1695" s="11" t="str">
        <f>IF(ISERROR(VLOOKUP(C1695,'WI Vs ASM'!$B$2:$F$1000,5,0)),0,(VLOOKUP(C1695,'WI Vs ASM'!$B$2:$F$1000,5,0)))</f>
        <v>01-Fixed Price</v>
      </c>
      <c r="L1695" s="11" t="str">
        <f>IF(ISERROR(VLOOKUP(C1695,'WI Vs ASM'!$B$2:$D$1000,3,0)),0,(VLOOKUP(C1695,'WI Vs ASM'!$B$2:$D$1000,3,0)))</f>
        <v>01-Maintenance Offshore</v>
      </c>
      <c r="M1695" s="11" t="str">
        <f>IF(ISERROR(VLOOKUP(C1695,'WI Vs ASM'!$B$2:$I$1000,8,0)),0,(VLOOKUP(C1695,'WI Vs ASM'!$B$2:$I$1000,8,0)))</f>
        <v>Rahul Soman</v>
      </c>
      <c r="N1695" s="11" t="str">
        <f>IF(ISERROR(VLOOKUP(C1695,'WI Vs ASM'!$B$2:$G$1000,6,0)),0,(VLOOKUP(C1695,'WI Vs ASM'!$B$2:$G$1000,6,0)))</f>
        <v>Claims</v>
      </c>
      <c r="O1695" s="11" t="str">
        <f>IF(ISERROR(VLOOKUP(C1695,'WI Vs ASM'!$B$2:$H$1000,7,0)),0,(VLOOKUP(C1695,'WI Vs ASM'!$B$2:$H$1000,7,0)))</f>
        <v>Claims</v>
      </c>
      <c r="P1695" s="11" t="str">
        <f t="shared" si="720"/>
        <v>May-17</v>
      </c>
      <c r="Q1695" s="11" t="str">
        <f t="shared" si="721"/>
        <v>Q2</v>
      </c>
      <c r="R1695" s="11" t="str">
        <f>IF(ISERROR(VLOOKUP(C1695,'WI Vs ASM'!$B$2:$J$1000,9,0)),0,(VLOOKUP(C1695,'WI Vs ASM'!$B$2:$J$1000,9,0)))</f>
        <v>Jyothi Pai</v>
      </c>
      <c r="S1695" s="11" t="str">
        <f>IF(ISERROR(VLOOKUP(C1695,'WI Vs ASM'!$B$2:$K$1000,10,0)),0,(VLOOKUP(C1695,'WI Vs ASM'!$B$2:$K$1000,10,0)))</f>
        <v>Dana D. Smith</v>
      </c>
      <c r="T1695" s="11" t="str">
        <f>IF(ISERROR(VLOOKUP(C1695,'WI Vs ASM'!$B$2:$L$1000,11,0)),0,(VLOOKUP(C1695,'WI Vs ASM'!$B$2:$L$1000,11,0)))</f>
        <v>Phillip Mclean</v>
      </c>
      <c r="U1695" s="11" t="str">
        <f t="shared" si="728"/>
        <v>WR736001</v>
      </c>
      <c r="V1695" s="11" t="str">
        <f t="shared" si="722"/>
        <v>No</v>
      </c>
      <c r="W1695" s="11" t="str">
        <f t="shared" si="723"/>
        <v>Yes</v>
      </c>
      <c r="X1695" s="11" t="str">
        <f t="shared" si="724"/>
        <v>No</v>
      </c>
      <c r="Y1695" s="11" t="str">
        <f t="shared" si="725"/>
        <v>No</v>
      </c>
      <c r="Z1695" s="11" t="str">
        <f t="shared" si="726"/>
        <v>No</v>
      </c>
      <c r="AA1695" s="11" t="str">
        <f t="shared" si="729"/>
        <v>No</v>
      </c>
      <c r="AB1695" s="11">
        <f>IF(ISERROR(VLOOKUP(U1695,'ITWR Dump'!$A$2:$Y$5000,24,0)),0,(VLOOKUP('ILC Report'!U1695,'ITWR Dump'!$A$2:$Y$5000,24,0)))</f>
        <v>0</v>
      </c>
      <c r="AC1695" s="11" t="str">
        <f t="shared" si="730"/>
        <v>No</v>
      </c>
      <c r="AD1695" s="11" t="str">
        <f t="shared" si="731"/>
        <v/>
      </c>
      <c r="AE1695" s="11">
        <f>IF(ISERROR(VLOOKUP(U1695,'ITWR Dump'!$A$2:$Y$5000,13,0)),0,(VLOOKUP(U1695,'ITWR Dump'!$A$2:$Y$5000,13,0)))</f>
        <v>0</v>
      </c>
      <c r="AF1695" s="11">
        <f>IF(ISERROR(VLOOKUP(U1695,'ITWR Dump'!$A$2:$Y$5000,11,0)),0,(VLOOKUP(U1695,'ITWR Dump'!$A$2:$Y$5000,11,0)))</f>
        <v>0</v>
      </c>
      <c r="AG1695" s="11">
        <f>IF(ISERROR(VLOOKUP(U1695,'ITWR Dump'!$A$2:$Y$5000,2,0)),0,(VLOOKUP(U1695,'ITWR Dump'!$A$2:$Y$5000,2,0)))</f>
        <v>0</v>
      </c>
      <c r="AH1695" s="11">
        <f>IF(ISERROR(VLOOKUP(U1695,'ITWR Dump'!$A$2:$Y$5000,14,0)),0,(VLOOKUP(U1695,'ITWR Dump'!$A$2:$Y$5000,14,0)))</f>
        <v>0</v>
      </c>
      <c r="AI1695" s="11" t="str">
        <f t="shared" si="732"/>
        <v>01-Maintenance Offshore</v>
      </c>
      <c r="AJ1695" s="11" t="str">
        <f t="shared" si="733"/>
        <v>Offshore</v>
      </c>
      <c r="AK1695" s="11" t="str">
        <f>IF(ISERROR(VLOOKUP(A1695,'Team Data'!$C$2:$U$213,17,0)),0,(VLOOKUP(A1695,'Team Data'!$C$2:$U$213,17,0)))</f>
        <v>IMS and FN</v>
      </c>
      <c r="AL1695" s="11" t="str">
        <f t="shared" si="734"/>
        <v>2017-04-24</v>
      </c>
      <c r="AM1695" s="11">
        <f>IF(ISERROR(VLOOKUP(U1695,'ITWR Dump'!$A$2:$Y$5000,16,0)),0,(VLOOKUP(U1695,'ITWR Dump'!$A$2:$Y$5000,16,0)))</f>
        <v>0</v>
      </c>
      <c r="AN1695" s="11">
        <f>IF(ISERROR(VLOOKUP(U1695,'ITWR Dump'!$A$2:$Y$5000,18,0)),0,(VLOOKUP(U1695,'ITWR Dump'!$A$2:$Y$5000,18,0)))</f>
        <v>0</v>
      </c>
      <c r="AO1695" s="11">
        <f>IF(ISERROR(VLOOKUP(U1695,'ITWR Dump'!$A$2:$Y$5000,25,0)),0,(VLOOKUP('ILC Report'!U1695,'ITWR Dump'!$A$2:$Y$5000,25,0)))</f>
        <v>0</v>
      </c>
      <c r="AP1695" s="11">
        <f t="shared" si="735"/>
        <v>0</v>
      </c>
      <c r="AQ1695" s="26">
        <f t="shared" si="736"/>
        <v>0</v>
      </c>
      <c r="AR1695" s="26">
        <f t="shared" si="737"/>
        <v>0</v>
      </c>
      <c r="AS1695" s="26">
        <f t="shared" si="738"/>
        <v>0</v>
      </c>
      <c r="AT1695" s="26">
        <f t="shared" si="739"/>
        <v>0</v>
      </c>
      <c r="AU1695" s="26">
        <f t="shared" si="740"/>
        <v>0</v>
      </c>
      <c r="AV1695" s="26">
        <f t="shared" si="741"/>
        <v>0</v>
      </c>
      <c r="AW1695" s="11" t="s">
        <v>653</v>
      </c>
      <c r="AX1695" s="11" t="str">
        <f>VLOOKUP(L1695,Group!$A$2:$B$1000,2,0)</f>
        <v>Maintenance</v>
      </c>
      <c r="AY1695" s="11">
        <f>IF(ISERROR(VLOOKUP(U1695,'ITWR Dump'!$A$2:$Y$5000,15,0)),0,(VLOOKUP('ILC Report'!U1695,'ITWR Dump'!$A$2:$Y$5000,15,0)))</f>
        <v>0</v>
      </c>
      <c r="AZ1695" s="11" t="str">
        <f t="shared" si="742"/>
        <v>Yes</v>
      </c>
      <c r="BA1695" s="11" t="str">
        <f t="shared" si="743"/>
        <v>BKI</v>
      </c>
      <c r="BB1695" s="11" t="str">
        <f t="shared" si="744"/>
        <v>MN</v>
      </c>
      <c r="BC1695" s="11" t="str">
        <f t="shared" si="745"/>
        <v>No</v>
      </c>
    </row>
    <row r="1696" spans="1:55" x14ac:dyDescent="0.3">
      <c r="A1696" s="11" t="s">
        <v>705</v>
      </c>
      <c r="B1696" s="11" t="s">
        <v>1900</v>
      </c>
      <c r="C1696" s="11" t="s">
        <v>566</v>
      </c>
      <c r="D1696" s="11" t="s">
        <v>2776</v>
      </c>
      <c r="E1696" s="38" t="s">
        <v>2901</v>
      </c>
      <c r="F1696" s="11">
        <v>9</v>
      </c>
      <c r="G1696" s="40" t="s">
        <v>218</v>
      </c>
      <c r="H1696" s="11" t="str">
        <f t="shared" si="727"/>
        <v>Regular</v>
      </c>
      <c r="I1696" s="11" t="str">
        <f t="shared" si="719"/>
        <v>INDIA</v>
      </c>
      <c r="J1696" s="11" t="str">
        <f>IF(ISERROR(VLOOKUP(C1696,'WI Vs ASM'!$B$2:$E$1000,4,0)),0,(VLOOKUP(C1696,'WI Vs ASM'!$B$2:$E$1000,4,0)))</f>
        <v>Offshore</v>
      </c>
      <c r="K1696" s="11" t="str">
        <f>IF(ISERROR(VLOOKUP(C1696,'WI Vs ASM'!$B$2:$F$1000,5,0)),0,(VLOOKUP(C1696,'WI Vs ASM'!$B$2:$F$1000,5,0)))</f>
        <v>01-Fixed Price</v>
      </c>
      <c r="L1696" s="11" t="str">
        <f>IF(ISERROR(VLOOKUP(C1696,'WI Vs ASM'!$B$2:$D$1000,3,0)),0,(VLOOKUP(C1696,'WI Vs ASM'!$B$2:$D$1000,3,0)))</f>
        <v>01-Maintenance Offshore</v>
      </c>
      <c r="M1696" s="11" t="str">
        <f>IF(ISERROR(VLOOKUP(C1696,'WI Vs ASM'!$B$2:$I$1000,8,0)),0,(VLOOKUP(C1696,'WI Vs ASM'!$B$2:$I$1000,8,0)))</f>
        <v>Rahul Soman</v>
      </c>
      <c r="N1696" s="11" t="str">
        <f>IF(ISERROR(VLOOKUP(C1696,'WI Vs ASM'!$B$2:$G$1000,6,0)),0,(VLOOKUP(C1696,'WI Vs ASM'!$B$2:$G$1000,6,0)))</f>
        <v>Claims</v>
      </c>
      <c r="O1696" s="11" t="str">
        <f>IF(ISERROR(VLOOKUP(C1696,'WI Vs ASM'!$B$2:$H$1000,7,0)),0,(VLOOKUP(C1696,'WI Vs ASM'!$B$2:$H$1000,7,0)))</f>
        <v>Claims</v>
      </c>
      <c r="P1696" s="11" t="str">
        <f t="shared" si="720"/>
        <v>May-17</v>
      </c>
      <c r="Q1696" s="11" t="str">
        <f t="shared" si="721"/>
        <v>Q2</v>
      </c>
      <c r="R1696" s="11" t="str">
        <f>IF(ISERROR(VLOOKUP(C1696,'WI Vs ASM'!$B$2:$J$1000,9,0)),0,(VLOOKUP(C1696,'WI Vs ASM'!$B$2:$J$1000,9,0)))</f>
        <v>Jyothi Pai</v>
      </c>
      <c r="S1696" s="11" t="str">
        <f>IF(ISERROR(VLOOKUP(C1696,'WI Vs ASM'!$B$2:$K$1000,10,0)),0,(VLOOKUP(C1696,'WI Vs ASM'!$B$2:$K$1000,10,0)))</f>
        <v>Dana D. Smith</v>
      </c>
      <c r="T1696" s="11" t="str">
        <f>IF(ISERROR(VLOOKUP(C1696,'WI Vs ASM'!$B$2:$L$1000,11,0)),0,(VLOOKUP(C1696,'WI Vs ASM'!$B$2:$L$1000,11,0)))</f>
        <v>Phillip Mclean</v>
      </c>
      <c r="U1696" s="11" t="str">
        <f t="shared" si="728"/>
        <v>WR736001</v>
      </c>
      <c r="V1696" s="11" t="str">
        <f t="shared" si="722"/>
        <v>No</v>
      </c>
      <c r="W1696" s="11" t="str">
        <f t="shared" si="723"/>
        <v>Yes</v>
      </c>
      <c r="X1696" s="11" t="str">
        <f t="shared" si="724"/>
        <v>No</v>
      </c>
      <c r="Y1696" s="11" t="str">
        <f t="shared" si="725"/>
        <v>No</v>
      </c>
      <c r="Z1696" s="11" t="str">
        <f t="shared" si="726"/>
        <v>No</v>
      </c>
      <c r="AA1696" s="11" t="str">
        <f t="shared" si="729"/>
        <v>No</v>
      </c>
      <c r="AB1696" s="11">
        <f>IF(ISERROR(VLOOKUP(U1696,'ITWR Dump'!$A$2:$Y$5000,24,0)),0,(VLOOKUP('ILC Report'!U1696,'ITWR Dump'!$A$2:$Y$5000,24,0)))</f>
        <v>0</v>
      </c>
      <c r="AC1696" s="11" t="str">
        <f t="shared" si="730"/>
        <v>No</v>
      </c>
      <c r="AD1696" s="11" t="str">
        <f t="shared" si="731"/>
        <v/>
      </c>
      <c r="AE1696" s="11">
        <f>IF(ISERROR(VLOOKUP(U1696,'ITWR Dump'!$A$2:$Y$5000,13,0)),0,(VLOOKUP(U1696,'ITWR Dump'!$A$2:$Y$5000,13,0)))</f>
        <v>0</v>
      </c>
      <c r="AF1696" s="11">
        <f>IF(ISERROR(VLOOKUP(U1696,'ITWR Dump'!$A$2:$Y$5000,11,0)),0,(VLOOKUP(U1696,'ITWR Dump'!$A$2:$Y$5000,11,0)))</f>
        <v>0</v>
      </c>
      <c r="AG1696" s="11">
        <f>IF(ISERROR(VLOOKUP(U1696,'ITWR Dump'!$A$2:$Y$5000,2,0)),0,(VLOOKUP(U1696,'ITWR Dump'!$A$2:$Y$5000,2,0)))</f>
        <v>0</v>
      </c>
      <c r="AH1696" s="11">
        <f>IF(ISERROR(VLOOKUP(U1696,'ITWR Dump'!$A$2:$Y$5000,14,0)),0,(VLOOKUP(U1696,'ITWR Dump'!$A$2:$Y$5000,14,0)))</f>
        <v>0</v>
      </c>
      <c r="AI1696" s="11" t="str">
        <f t="shared" si="732"/>
        <v>01-Maintenance Offshore</v>
      </c>
      <c r="AJ1696" s="11" t="str">
        <f t="shared" si="733"/>
        <v>Offshore</v>
      </c>
      <c r="AK1696" s="11" t="str">
        <f>IF(ISERROR(VLOOKUP(A1696,'Team Data'!$C$2:$U$213,17,0)),0,(VLOOKUP(A1696,'Team Data'!$C$2:$U$213,17,0)))</f>
        <v>IMS and FN</v>
      </c>
      <c r="AL1696" s="11" t="str">
        <f t="shared" si="734"/>
        <v>2017-04-24</v>
      </c>
      <c r="AM1696" s="11">
        <f>IF(ISERROR(VLOOKUP(U1696,'ITWR Dump'!$A$2:$Y$5000,16,0)),0,(VLOOKUP(U1696,'ITWR Dump'!$A$2:$Y$5000,16,0)))</f>
        <v>0</v>
      </c>
      <c r="AN1696" s="11">
        <f>IF(ISERROR(VLOOKUP(U1696,'ITWR Dump'!$A$2:$Y$5000,18,0)),0,(VLOOKUP(U1696,'ITWR Dump'!$A$2:$Y$5000,18,0)))</f>
        <v>0</v>
      </c>
      <c r="AO1696" s="11">
        <f>IF(ISERROR(VLOOKUP(U1696,'ITWR Dump'!$A$2:$Y$5000,25,0)),0,(VLOOKUP('ILC Report'!U1696,'ITWR Dump'!$A$2:$Y$5000,25,0)))</f>
        <v>0</v>
      </c>
      <c r="AP1696" s="11">
        <f t="shared" si="735"/>
        <v>0</v>
      </c>
      <c r="AQ1696" s="26">
        <f t="shared" si="736"/>
        <v>0</v>
      </c>
      <c r="AR1696" s="26">
        <f t="shared" si="737"/>
        <v>0</v>
      </c>
      <c r="AS1696" s="26">
        <f t="shared" si="738"/>
        <v>0</v>
      </c>
      <c r="AT1696" s="26">
        <f t="shared" si="739"/>
        <v>0</v>
      </c>
      <c r="AU1696" s="26">
        <f t="shared" si="740"/>
        <v>0</v>
      </c>
      <c r="AV1696" s="26">
        <f t="shared" si="741"/>
        <v>0</v>
      </c>
      <c r="AW1696" s="11" t="s">
        <v>653</v>
      </c>
      <c r="AX1696" s="11" t="str">
        <f>VLOOKUP(L1696,Group!$A$2:$B$1000,2,0)</f>
        <v>Maintenance</v>
      </c>
      <c r="AY1696" s="11">
        <f>IF(ISERROR(VLOOKUP(U1696,'ITWR Dump'!$A$2:$Y$5000,15,0)),0,(VLOOKUP('ILC Report'!U1696,'ITWR Dump'!$A$2:$Y$5000,15,0)))</f>
        <v>0</v>
      </c>
      <c r="AZ1696" s="11" t="str">
        <f t="shared" si="742"/>
        <v>Yes</v>
      </c>
      <c r="BA1696" s="11" t="str">
        <f t="shared" si="743"/>
        <v>BKI</v>
      </c>
      <c r="BB1696" s="11" t="str">
        <f t="shared" si="744"/>
        <v>MN</v>
      </c>
      <c r="BC1696" s="11" t="str">
        <f t="shared" si="745"/>
        <v>No</v>
      </c>
    </row>
    <row r="1697" spans="1:55" x14ac:dyDescent="0.3">
      <c r="A1697" s="11" t="s">
        <v>705</v>
      </c>
      <c r="B1697" s="11" t="s">
        <v>1900</v>
      </c>
      <c r="C1697" s="11" t="s">
        <v>566</v>
      </c>
      <c r="D1697" s="11" t="s">
        <v>2774</v>
      </c>
      <c r="E1697" s="38" t="s">
        <v>2901</v>
      </c>
      <c r="F1697" s="11">
        <v>9</v>
      </c>
      <c r="G1697" s="40" t="s">
        <v>218</v>
      </c>
      <c r="H1697" s="11" t="str">
        <f t="shared" si="727"/>
        <v>Regular</v>
      </c>
      <c r="I1697" s="11" t="str">
        <f t="shared" si="719"/>
        <v>INDIA</v>
      </c>
      <c r="J1697" s="11" t="str">
        <f>IF(ISERROR(VLOOKUP(C1697,'WI Vs ASM'!$B$2:$E$1000,4,0)),0,(VLOOKUP(C1697,'WI Vs ASM'!$B$2:$E$1000,4,0)))</f>
        <v>Offshore</v>
      </c>
      <c r="K1697" s="11" t="str">
        <f>IF(ISERROR(VLOOKUP(C1697,'WI Vs ASM'!$B$2:$F$1000,5,0)),0,(VLOOKUP(C1697,'WI Vs ASM'!$B$2:$F$1000,5,0)))</f>
        <v>01-Fixed Price</v>
      </c>
      <c r="L1697" s="11" t="str">
        <f>IF(ISERROR(VLOOKUP(C1697,'WI Vs ASM'!$B$2:$D$1000,3,0)),0,(VLOOKUP(C1697,'WI Vs ASM'!$B$2:$D$1000,3,0)))</f>
        <v>01-Maintenance Offshore</v>
      </c>
      <c r="M1697" s="11" t="str">
        <f>IF(ISERROR(VLOOKUP(C1697,'WI Vs ASM'!$B$2:$I$1000,8,0)),0,(VLOOKUP(C1697,'WI Vs ASM'!$B$2:$I$1000,8,0)))</f>
        <v>Rahul Soman</v>
      </c>
      <c r="N1697" s="11" t="str">
        <f>IF(ISERROR(VLOOKUP(C1697,'WI Vs ASM'!$B$2:$G$1000,6,0)),0,(VLOOKUP(C1697,'WI Vs ASM'!$B$2:$G$1000,6,0)))</f>
        <v>Claims</v>
      </c>
      <c r="O1697" s="11" t="str">
        <f>IF(ISERROR(VLOOKUP(C1697,'WI Vs ASM'!$B$2:$H$1000,7,0)),0,(VLOOKUP(C1697,'WI Vs ASM'!$B$2:$H$1000,7,0)))</f>
        <v>Claims</v>
      </c>
      <c r="P1697" s="11" t="str">
        <f t="shared" si="720"/>
        <v>May-17</v>
      </c>
      <c r="Q1697" s="11" t="str">
        <f t="shared" si="721"/>
        <v>Q2</v>
      </c>
      <c r="R1697" s="11" t="str">
        <f>IF(ISERROR(VLOOKUP(C1697,'WI Vs ASM'!$B$2:$J$1000,9,0)),0,(VLOOKUP(C1697,'WI Vs ASM'!$B$2:$J$1000,9,0)))</f>
        <v>Jyothi Pai</v>
      </c>
      <c r="S1697" s="11" t="str">
        <f>IF(ISERROR(VLOOKUP(C1697,'WI Vs ASM'!$B$2:$K$1000,10,0)),0,(VLOOKUP(C1697,'WI Vs ASM'!$B$2:$K$1000,10,0)))</f>
        <v>Dana D. Smith</v>
      </c>
      <c r="T1697" s="11" t="str">
        <f>IF(ISERROR(VLOOKUP(C1697,'WI Vs ASM'!$B$2:$L$1000,11,0)),0,(VLOOKUP(C1697,'WI Vs ASM'!$B$2:$L$1000,11,0)))</f>
        <v>Phillip Mclean</v>
      </c>
      <c r="U1697" s="11" t="str">
        <f t="shared" si="728"/>
        <v>WR736001</v>
      </c>
      <c r="V1697" s="11" t="str">
        <f t="shared" si="722"/>
        <v>No</v>
      </c>
      <c r="W1697" s="11" t="str">
        <f t="shared" si="723"/>
        <v>Yes</v>
      </c>
      <c r="X1697" s="11" t="str">
        <f t="shared" si="724"/>
        <v>No</v>
      </c>
      <c r="Y1697" s="11" t="str">
        <f t="shared" si="725"/>
        <v>No</v>
      </c>
      <c r="Z1697" s="11" t="str">
        <f t="shared" si="726"/>
        <v>No</v>
      </c>
      <c r="AA1697" s="11" t="str">
        <f t="shared" si="729"/>
        <v>No</v>
      </c>
      <c r="AB1697" s="11">
        <f>IF(ISERROR(VLOOKUP(U1697,'ITWR Dump'!$A$2:$Y$5000,24,0)),0,(VLOOKUP('ILC Report'!U1697,'ITWR Dump'!$A$2:$Y$5000,24,0)))</f>
        <v>0</v>
      </c>
      <c r="AC1697" s="11" t="str">
        <f t="shared" si="730"/>
        <v>No</v>
      </c>
      <c r="AD1697" s="11" t="str">
        <f t="shared" si="731"/>
        <v/>
      </c>
      <c r="AE1697" s="11">
        <f>IF(ISERROR(VLOOKUP(U1697,'ITWR Dump'!$A$2:$Y$5000,13,0)),0,(VLOOKUP(U1697,'ITWR Dump'!$A$2:$Y$5000,13,0)))</f>
        <v>0</v>
      </c>
      <c r="AF1697" s="11">
        <f>IF(ISERROR(VLOOKUP(U1697,'ITWR Dump'!$A$2:$Y$5000,11,0)),0,(VLOOKUP(U1697,'ITWR Dump'!$A$2:$Y$5000,11,0)))</f>
        <v>0</v>
      </c>
      <c r="AG1697" s="11">
        <f>IF(ISERROR(VLOOKUP(U1697,'ITWR Dump'!$A$2:$Y$5000,2,0)),0,(VLOOKUP(U1697,'ITWR Dump'!$A$2:$Y$5000,2,0)))</f>
        <v>0</v>
      </c>
      <c r="AH1697" s="11">
        <f>IF(ISERROR(VLOOKUP(U1697,'ITWR Dump'!$A$2:$Y$5000,14,0)),0,(VLOOKUP(U1697,'ITWR Dump'!$A$2:$Y$5000,14,0)))</f>
        <v>0</v>
      </c>
      <c r="AI1697" s="11" t="str">
        <f t="shared" si="732"/>
        <v>01-Maintenance Offshore</v>
      </c>
      <c r="AJ1697" s="11" t="str">
        <f t="shared" si="733"/>
        <v>Offshore</v>
      </c>
      <c r="AK1697" s="11" t="str">
        <f>IF(ISERROR(VLOOKUP(A1697,'Team Data'!$C$2:$U$213,17,0)),0,(VLOOKUP(A1697,'Team Data'!$C$2:$U$213,17,0)))</f>
        <v>IMS and FN</v>
      </c>
      <c r="AL1697" s="11" t="str">
        <f t="shared" si="734"/>
        <v>2017-04-24</v>
      </c>
      <c r="AM1697" s="11">
        <f>IF(ISERROR(VLOOKUP(U1697,'ITWR Dump'!$A$2:$Y$5000,16,0)),0,(VLOOKUP(U1697,'ITWR Dump'!$A$2:$Y$5000,16,0)))</f>
        <v>0</v>
      </c>
      <c r="AN1697" s="11">
        <f>IF(ISERROR(VLOOKUP(U1697,'ITWR Dump'!$A$2:$Y$5000,18,0)),0,(VLOOKUP(U1697,'ITWR Dump'!$A$2:$Y$5000,18,0)))</f>
        <v>0</v>
      </c>
      <c r="AO1697" s="11">
        <f>IF(ISERROR(VLOOKUP(U1697,'ITWR Dump'!$A$2:$Y$5000,25,0)),0,(VLOOKUP('ILC Report'!U1697,'ITWR Dump'!$A$2:$Y$5000,25,0)))</f>
        <v>0</v>
      </c>
      <c r="AP1697" s="11">
        <f t="shared" si="735"/>
        <v>0</v>
      </c>
      <c r="AQ1697" s="26">
        <f t="shared" si="736"/>
        <v>0</v>
      </c>
      <c r="AR1697" s="26">
        <f t="shared" si="737"/>
        <v>0</v>
      </c>
      <c r="AS1697" s="26">
        <f t="shared" si="738"/>
        <v>0</v>
      </c>
      <c r="AT1697" s="26">
        <f t="shared" si="739"/>
        <v>0</v>
      </c>
      <c r="AU1697" s="26">
        <f t="shared" si="740"/>
        <v>0</v>
      </c>
      <c r="AV1697" s="26">
        <f t="shared" si="741"/>
        <v>0</v>
      </c>
      <c r="AW1697" s="11" t="s">
        <v>653</v>
      </c>
      <c r="AX1697" s="11" t="str">
        <f>VLOOKUP(L1697,Group!$A$2:$B$1000,2,0)</f>
        <v>Maintenance</v>
      </c>
      <c r="AY1697" s="11">
        <f>IF(ISERROR(VLOOKUP(U1697,'ITWR Dump'!$A$2:$Y$5000,15,0)),0,(VLOOKUP('ILC Report'!U1697,'ITWR Dump'!$A$2:$Y$5000,15,0)))</f>
        <v>0</v>
      </c>
      <c r="AZ1697" s="11" t="str">
        <f t="shared" si="742"/>
        <v>Yes</v>
      </c>
      <c r="BA1697" s="11" t="str">
        <f t="shared" si="743"/>
        <v>BKI</v>
      </c>
      <c r="BB1697" s="11" t="str">
        <f t="shared" si="744"/>
        <v>MN</v>
      </c>
      <c r="BC1697" s="11" t="str">
        <f t="shared" si="745"/>
        <v>No</v>
      </c>
    </row>
    <row r="1698" spans="1:55" x14ac:dyDescent="0.3">
      <c r="A1698" s="11" t="s">
        <v>705</v>
      </c>
      <c r="B1698" s="11" t="s">
        <v>1900</v>
      </c>
      <c r="C1698" s="11" t="s">
        <v>566</v>
      </c>
      <c r="D1698" s="11" t="s">
        <v>2775</v>
      </c>
      <c r="E1698" s="38" t="s">
        <v>2902</v>
      </c>
      <c r="F1698" s="11">
        <v>9</v>
      </c>
      <c r="G1698" s="40" t="s">
        <v>218</v>
      </c>
      <c r="H1698" s="11" t="str">
        <f t="shared" si="727"/>
        <v>Regular</v>
      </c>
      <c r="I1698" s="11" t="str">
        <f t="shared" si="719"/>
        <v>INDIA</v>
      </c>
      <c r="J1698" s="11" t="str">
        <f>IF(ISERROR(VLOOKUP(C1698,'WI Vs ASM'!$B$2:$E$1000,4,0)),0,(VLOOKUP(C1698,'WI Vs ASM'!$B$2:$E$1000,4,0)))</f>
        <v>Offshore</v>
      </c>
      <c r="K1698" s="11" t="str">
        <f>IF(ISERROR(VLOOKUP(C1698,'WI Vs ASM'!$B$2:$F$1000,5,0)),0,(VLOOKUP(C1698,'WI Vs ASM'!$B$2:$F$1000,5,0)))</f>
        <v>01-Fixed Price</v>
      </c>
      <c r="L1698" s="11" t="str">
        <f>IF(ISERROR(VLOOKUP(C1698,'WI Vs ASM'!$B$2:$D$1000,3,0)),0,(VLOOKUP(C1698,'WI Vs ASM'!$B$2:$D$1000,3,0)))</f>
        <v>01-Maintenance Offshore</v>
      </c>
      <c r="M1698" s="11" t="str">
        <f>IF(ISERROR(VLOOKUP(C1698,'WI Vs ASM'!$B$2:$I$1000,8,0)),0,(VLOOKUP(C1698,'WI Vs ASM'!$B$2:$I$1000,8,0)))</f>
        <v>Rahul Soman</v>
      </c>
      <c r="N1698" s="11" t="str">
        <f>IF(ISERROR(VLOOKUP(C1698,'WI Vs ASM'!$B$2:$G$1000,6,0)),0,(VLOOKUP(C1698,'WI Vs ASM'!$B$2:$G$1000,6,0)))</f>
        <v>Claims</v>
      </c>
      <c r="O1698" s="11" t="str">
        <f>IF(ISERROR(VLOOKUP(C1698,'WI Vs ASM'!$B$2:$H$1000,7,0)),0,(VLOOKUP(C1698,'WI Vs ASM'!$B$2:$H$1000,7,0)))</f>
        <v>Claims</v>
      </c>
      <c r="P1698" s="11" t="str">
        <f t="shared" si="720"/>
        <v>May-17</v>
      </c>
      <c r="Q1698" s="11" t="str">
        <f t="shared" si="721"/>
        <v>Q2</v>
      </c>
      <c r="R1698" s="11" t="str">
        <f>IF(ISERROR(VLOOKUP(C1698,'WI Vs ASM'!$B$2:$J$1000,9,0)),0,(VLOOKUP(C1698,'WI Vs ASM'!$B$2:$J$1000,9,0)))</f>
        <v>Jyothi Pai</v>
      </c>
      <c r="S1698" s="11" t="str">
        <f>IF(ISERROR(VLOOKUP(C1698,'WI Vs ASM'!$B$2:$K$1000,10,0)),0,(VLOOKUP(C1698,'WI Vs ASM'!$B$2:$K$1000,10,0)))</f>
        <v>Dana D. Smith</v>
      </c>
      <c r="T1698" s="11" t="str">
        <f>IF(ISERROR(VLOOKUP(C1698,'WI Vs ASM'!$B$2:$L$1000,11,0)),0,(VLOOKUP(C1698,'WI Vs ASM'!$B$2:$L$1000,11,0)))</f>
        <v>Phillip Mclean</v>
      </c>
      <c r="U1698" s="11" t="str">
        <f t="shared" si="728"/>
        <v>WR736001</v>
      </c>
      <c r="V1698" s="11" t="str">
        <f t="shared" si="722"/>
        <v>No</v>
      </c>
      <c r="W1698" s="11" t="str">
        <f t="shared" si="723"/>
        <v>Yes</v>
      </c>
      <c r="X1698" s="11" t="str">
        <f t="shared" si="724"/>
        <v>No</v>
      </c>
      <c r="Y1698" s="11" t="str">
        <f t="shared" si="725"/>
        <v>No</v>
      </c>
      <c r="Z1698" s="11" t="str">
        <f t="shared" si="726"/>
        <v>No</v>
      </c>
      <c r="AA1698" s="11" t="str">
        <f t="shared" si="729"/>
        <v>No</v>
      </c>
      <c r="AB1698" s="11">
        <f>IF(ISERROR(VLOOKUP(U1698,'ITWR Dump'!$A$2:$Y$5000,24,0)),0,(VLOOKUP('ILC Report'!U1698,'ITWR Dump'!$A$2:$Y$5000,24,0)))</f>
        <v>0</v>
      </c>
      <c r="AC1698" s="11" t="str">
        <f t="shared" si="730"/>
        <v>No</v>
      </c>
      <c r="AD1698" s="11" t="str">
        <f t="shared" si="731"/>
        <v/>
      </c>
      <c r="AE1698" s="11">
        <f>IF(ISERROR(VLOOKUP(U1698,'ITWR Dump'!$A$2:$Y$5000,13,0)),0,(VLOOKUP(U1698,'ITWR Dump'!$A$2:$Y$5000,13,0)))</f>
        <v>0</v>
      </c>
      <c r="AF1698" s="11">
        <f>IF(ISERROR(VLOOKUP(U1698,'ITWR Dump'!$A$2:$Y$5000,11,0)),0,(VLOOKUP(U1698,'ITWR Dump'!$A$2:$Y$5000,11,0)))</f>
        <v>0</v>
      </c>
      <c r="AG1698" s="11">
        <f>IF(ISERROR(VLOOKUP(U1698,'ITWR Dump'!$A$2:$Y$5000,2,0)),0,(VLOOKUP(U1698,'ITWR Dump'!$A$2:$Y$5000,2,0)))</f>
        <v>0</v>
      </c>
      <c r="AH1698" s="11">
        <f>IF(ISERROR(VLOOKUP(U1698,'ITWR Dump'!$A$2:$Y$5000,14,0)),0,(VLOOKUP(U1698,'ITWR Dump'!$A$2:$Y$5000,14,0)))</f>
        <v>0</v>
      </c>
      <c r="AI1698" s="11" t="str">
        <f t="shared" si="732"/>
        <v>01-Maintenance Offshore</v>
      </c>
      <c r="AJ1698" s="11" t="str">
        <f t="shared" si="733"/>
        <v>Offshore</v>
      </c>
      <c r="AK1698" s="11" t="str">
        <f>IF(ISERROR(VLOOKUP(A1698,'Team Data'!$C$2:$U$213,17,0)),0,(VLOOKUP(A1698,'Team Data'!$C$2:$U$213,17,0)))</f>
        <v>IMS and FN</v>
      </c>
      <c r="AL1698" s="11" t="str">
        <f t="shared" si="734"/>
        <v>2017-04-24</v>
      </c>
      <c r="AM1698" s="11">
        <f>IF(ISERROR(VLOOKUP(U1698,'ITWR Dump'!$A$2:$Y$5000,16,0)),0,(VLOOKUP(U1698,'ITWR Dump'!$A$2:$Y$5000,16,0)))</f>
        <v>0</v>
      </c>
      <c r="AN1698" s="11">
        <f>IF(ISERROR(VLOOKUP(U1698,'ITWR Dump'!$A$2:$Y$5000,18,0)),0,(VLOOKUP(U1698,'ITWR Dump'!$A$2:$Y$5000,18,0)))</f>
        <v>0</v>
      </c>
      <c r="AO1698" s="11">
        <f>IF(ISERROR(VLOOKUP(U1698,'ITWR Dump'!$A$2:$Y$5000,25,0)),0,(VLOOKUP('ILC Report'!U1698,'ITWR Dump'!$A$2:$Y$5000,25,0)))</f>
        <v>0</v>
      </c>
      <c r="AP1698" s="11">
        <f t="shared" si="735"/>
        <v>0</v>
      </c>
      <c r="AQ1698" s="26">
        <f t="shared" si="736"/>
        <v>0</v>
      </c>
      <c r="AR1698" s="26">
        <f t="shared" si="737"/>
        <v>0</v>
      </c>
      <c r="AS1698" s="26">
        <f t="shared" si="738"/>
        <v>0</v>
      </c>
      <c r="AT1698" s="26">
        <f t="shared" si="739"/>
        <v>0</v>
      </c>
      <c r="AU1698" s="26">
        <f t="shared" si="740"/>
        <v>0</v>
      </c>
      <c r="AV1698" s="26">
        <f t="shared" si="741"/>
        <v>0</v>
      </c>
      <c r="AW1698" s="11" t="s">
        <v>653</v>
      </c>
      <c r="AX1698" s="11" t="str">
        <f>VLOOKUP(L1698,Group!$A$2:$B$1000,2,0)</f>
        <v>Maintenance</v>
      </c>
      <c r="AY1698" s="11">
        <f>IF(ISERROR(VLOOKUP(U1698,'ITWR Dump'!$A$2:$Y$5000,15,0)),0,(VLOOKUP('ILC Report'!U1698,'ITWR Dump'!$A$2:$Y$5000,15,0)))</f>
        <v>0</v>
      </c>
      <c r="AZ1698" s="11" t="str">
        <f t="shared" si="742"/>
        <v>Yes</v>
      </c>
      <c r="BA1698" s="11" t="str">
        <f t="shared" si="743"/>
        <v>BKI</v>
      </c>
      <c r="BB1698" s="11" t="str">
        <f t="shared" si="744"/>
        <v>MN</v>
      </c>
      <c r="BC1698" s="11" t="str">
        <f t="shared" si="745"/>
        <v>No</v>
      </c>
    </row>
    <row r="1699" spans="1:55" x14ac:dyDescent="0.3">
      <c r="A1699" s="11" t="s">
        <v>705</v>
      </c>
      <c r="B1699" s="11" t="s">
        <v>1900</v>
      </c>
      <c r="C1699" s="11" t="s">
        <v>566</v>
      </c>
      <c r="D1699" s="11" t="s">
        <v>2773</v>
      </c>
      <c r="E1699" s="38" t="s">
        <v>2902</v>
      </c>
      <c r="F1699" s="11">
        <v>9</v>
      </c>
      <c r="G1699" s="40" t="s">
        <v>218</v>
      </c>
      <c r="H1699" s="11" t="str">
        <f t="shared" si="727"/>
        <v>Regular</v>
      </c>
      <c r="I1699" s="11" t="str">
        <f t="shared" si="719"/>
        <v>INDIA</v>
      </c>
      <c r="J1699" s="11" t="str">
        <f>IF(ISERROR(VLOOKUP(C1699,'WI Vs ASM'!$B$2:$E$1000,4,0)),0,(VLOOKUP(C1699,'WI Vs ASM'!$B$2:$E$1000,4,0)))</f>
        <v>Offshore</v>
      </c>
      <c r="K1699" s="11" t="str">
        <f>IF(ISERROR(VLOOKUP(C1699,'WI Vs ASM'!$B$2:$F$1000,5,0)),0,(VLOOKUP(C1699,'WI Vs ASM'!$B$2:$F$1000,5,0)))</f>
        <v>01-Fixed Price</v>
      </c>
      <c r="L1699" s="11" t="str">
        <f>IF(ISERROR(VLOOKUP(C1699,'WI Vs ASM'!$B$2:$D$1000,3,0)),0,(VLOOKUP(C1699,'WI Vs ASM'!$B$2:$D$1000,3,0)))</f>
        <v>01-Maintenance Offshore</v>
      </c>
      <c r="M1699" s="11" t="str">
        <f>IF(ISERROR(VLOOKUP(C1699,'WI Vs ASM'!$B$2:$I$1000,8,0)),0,(VLOOKUP(C1699,'WI Vs ASM'!$B$2:$I$1000,8,0)))</f>
        <v>Rahul Soman</v>
      </c>
      <c r="N1699" s="11" t="str">
        <f>IF(ISERROR(VLOOKUP(C1699,'WI Vs ASM'!$B$2:$G$1000,6,0)),0,(VLOOKUP(C1699,'WI Vs ASM'!$B$2:$G$1000,6,0)))</f>
        <v>Claims</v>
      </c>
      <c r="O1699" s="11" t="str">
        <f>IF(ISERROR(VLOOKUP(C1699,'WI Vs ASM'!$B$2:$H$1000,7,0)),0,(VLOOKUP(C1699,'WI Vs ASM'!$B$2:$H$1000,7,0)))</f>
        <v>Claims</v>
      </c>
      <c r="P1699" s="11" t="str">
        <f t="shared" si="720"/>
        <v>May-17</v>
      </c>
      <c r="Q1699" s="11" t="str">
        <f t="shared" si="721"/>
        <v>Q2</v>
      </c>
      <c r="R1699" s="11" t="str">
        <f>IF(ISERROR(VLOOKUP(C1699,'WI Vs ASM'!$B$2:$J$1000,9,0)),0,(VLOOKUP(C1699,'WI Vs ASM'!$B$2:$J$1000,9,0)))</f>
        <v>Jyothi Pai</v>
      </c>
      <c r="S1699" s="11" t="str">
        <f>IF(ISERROR(VLOOKUP(C1699,'WI Vs ASM'!$B$2:$K$1000,10,0)),0,(VLOOKUP(C1699,'WI Vs ASM'!$B$2:$K$1000,10,0)))</f>
        <v>Dana D. Smith</v>
      </c>
      <c r="T1699" s="11" t="str">
        <f>IF(ISERROR(VLOOKUP(C1699,'WI Vs ASM'!$B$2:$L$1000,11,0)),0,(VLOOKUP(C1699,'WI Vs ASM'!$B$2:$L$1000,11,0)))</f>
        <v>Phillip Mclean</v>
      </c>
      <c r="U1699" s="11" t="str">
        <f t="shared" si="728"/>
        <v>WR736001</v>
      </c>
      <c r="V1699" s="11" t="str">
        <f t="shared" si="722"/>
        <v>No</v>
      </c>
      <c r="W1699" s="11" t="str">
        <f t="shared" si="723"/>
        <v>Yes</v>
      </c>
      <c r="X1699" s="11" t="str">
        <f t="shared" si="724"/>
        <v>No</v>
      </c>
      <c r="Y1699" s="11" t="str">
        <f t="shared" si="725"/>
        <v>No</v>
      </c>
      <c r="Z1699" s="11" t="str">
        <f t="shared" si="726"/>
        <v>No</v>
      </c>
      <c r="AA1699" s="11" t="str">
        <f t="shared" si="729"/>
        <v>No</v>
      </c>
      <c r="AB1699" s="11">
        <f>IF(ISERROR(VLOOKUP(U1699,'ITWR Dump'!$A$2:$Y$5000,24,0)),0,(VLOOKUP('ILC Report'!U1699,'ITWR Dump'!$A$2:$Y$5000,24,0)))</f>
        <v>0</v>
      </c>
      <c r="AC1699" s="11" t="str">
        <f t="shared" si="730"/>
        <v>No</v>
      </c>
      <c r="AD1699" s="11" t="str">
        <f t="shared" si="731"/>
        <v/>
      </c>
      <c r="AE1699" s="11">
        <f>IF(ISERROR(VLOOKUP(U1699,'ITWR Dump'!$A$2:$Y$5000,13,0)),0,(VLOOKUP(U1699,'ITWR Dump'!$A$2:$Y$5000,13,0)))</f>
        <v>0</v>
      </c>
      <c r="AF1699" s="11">
        <f>IF(ISERROR(VLOOKUP(U1699,'ITWR Dump'!$A$2:$Y$5000,11,0)),0,(VLOOKUP(U1699,'ITWR Dump'!$A$2:$Y$5000,11,0)))</f>
        <v>0</v>
      </c>
      <c r="AG1699" s="11">
        <f>IF(ISERROR(VLOOKUP(U1699,'ITWR Dump'!$A$2:$Y$5000,2,0)),0,(VLOOKUP(U1699,'ITWR Dump'!$A$2:$Y$5000,2,0)))</f>
        <v>0</v>
      </c>
      <c r="AH1699" s="11">
        <f>IF(ISERROR(VLOOKUP(U1699,'ITWR Dump'!$A$2:$Y$5000,14,0)),0,(VLOOKUP(U1699,'ITWR Dump'!$A$2:$Y$5000,14,0)))</f>
        <v>0</v>
      </c>
      <c r="AI1699" s="11" t="str">
        <f t="shared" si="732"/>
        <v>01-Maintenance Offshore</v>
      </c>
      <c r="AJ1699" s="11" t="str">
        <f t="shared" si="733"/>
        <v>Offshore</v>
      </c>
      <c r="AK1699" s="11" t="str">
        <f>IF(ISERROR(VLOOKUP(A1699,'Team Data'!$C$2:$U$213,17,0)),0,(VLOOKUP(A1699,'Team Data'!$C$2:$U$213,17,0)))</f>
        <v>IMS and FN</v>
      </c>
      <c r="AL1699" s="11" t="str">
        <f t="shared" si="734"/>
        <v>2017-04-24</v>
      </c>
      <c r="AM1699" s="11">
        <f>IF(ISERROR(VLOOKUP(U1699,'ITWR Dump'!$A$2:$Y$5000,16,0)),0,(VLOOKUP(U1699,'ITWR Dump'!$A$2:$Y$5000,16,0)))</f>
        <v>0</v>
      </c>
      <c r="AN1699" s="11">
        <f>IF(ISERROR(VLOOKUP(U1699,'ITWR Dump'!$A$2:$Y$5000,18,0)),0,(VLOOKUP(U1699,'ITWR Dump'!$A$2:$Y$5000,18,0)))</f>
        <v>0</v>
      </c>
      <c r="AO1699" s="11">
        <f>IF(ISERROR(VLOOKUP(U1699,'ITWR Dump'!$A$2:$Y$5000,25,0)),0,(VLOOKUP('ILC Report'!U1699,'ITWR Dump'!$A$2:$Y$5000,25,0)))</f>
        <v>0</v>
      </c>
      <c r="AP1699" s="11">
        <f t="shared" si="735"/>
        <v>0</v>
      </c>
      <c r="AQ1699" s="26">
        <f t="shared" si="736"/>
        <v>0</v>
      </c>
      <c r="AR1699" s="26">
        <f t="shared" si="737"/>
        <v>0</v>
      </c>
      <c r="AS1699" s="26">
        <f t="shared" si="738"/>
        <v>0</v>
      </c>
      <c r="AT1699" s="26">
        <f t="shared" si="739"/>
        <v>0</v>
      </c>
      <c r="AU1699" s="26">
        <f t="shared" si="740"/>
        <v>0</v>
      </c>
      <c r="AV1699" s="26">
        <f t="shared" si="741"/>
        <v>0</v>
      </c>
      <c r="AW1699" s="11" t="s">
        <v>653</v>
      </c>
      <c r="AX1699" s="11" t="str">
        <f>VLOOKUP(L1699,Group!$A$2:$B$1000,2,0)</f>
        <v>Maintenance</v>
      </c>
      <c r="AY1699" s="11">
        <f>IF(ISERROR(VLOOKUP(U1699,'ITWR Dump'!$A$2:$Y$5000,15,0)),0,(VLOOKUP('ILC Report'!U1699,'ITWR Dump'!$A$2:$Y$5000,15,0)))</f>
        <v>0</v>
      </c>
      <c r="AZ1699" s="11" t="str">
        <f t="shared" si="742"/>
        <v>Yes</v>
      </c>
      <c r="BA1699" s="11" t="str">
        <f t="shared" si="743"/>
        <v>BKI</v>
      </c>
      <c r="BB1699" s="11" t="str">
        <f t="shared" si="744"/>
        <v>MN</v>
      </c>
      <c r="BC1699" s="11" t="str">
        <f t="shared" si="745"/>
        <v>No</v>
      </c>
    </row>
    <row r="1700" spans="1:55" x14ac:dyDescent="0.3">
      <c r="A1700" s="11" t="s">
        <v>705</v>
      </c>
      <c r="B1700" s="11" t="s">
        <v>1900</v>
      </c>
      <c r="C1700" s="11" t="s">
        <v>566</v>
      </c>
      <c r="D1700" s="11" t="s">
        <v>2774</v>
      </c>
      <c r="E1700" s="38" t="s">
        <v>2902</v>
      </c>
      <c r="F1700" s="11">
        <v>27</v>
      </c>
      <c r="G1700" s="40" t="s">
        <v>218</v>
      </c>
      <c r="H1700" s="11" t="str">
        <f t="shared" si="727"/>
        <v>Regular</v>
      </c>
      <c r="I1700" s="11" t="str">
        <f t="shared" si="719"/>
        <v>INDIA</v>
      </c>
      <c r="J1700" s="11" t="str">
        <f>IF(ISERROR(VLOOKUP(C1700,'WI Vs ASM'!$B$2:$E$1000,4,0)),0,(VLOOKUP(C1700,'WI Vs ASM'!$B$2:$E$1000,4,0)))</f>
        <v>Offshore</v>
      </c>
      <c r="K1700" s="11" t="str">
        <f>IF(ISERROR(VLOOKUP(C1700,'WI Vs ASM'!$B$2:$F$1000,5,0)),0,(VLOOKUP(C1700,'WI Vs ASM'!$B$2:$F$1000,5,0)))</f>
        <v>01-Fixed Price</v>
      </c>
      <c r="L1700" s="11" t="str">
        <f>IF(ISERROR(VLOOKUP(C1700,'WI Vs ASM'!$B$2:$D$1000,3,0)),0,(VLOOKUP(C1700,'WI Vs ASM'!$B$2:$D$1000,3,0)))</f>
        <v>01-Maintenance Offshore</v>
      </c>
      <c r="M1700" s="11" t="str">
        <f>IF(ISERROR(VLOOKUP(C1700,'WI Vs ASM'!$B$2:$I$1000,8,0)),0,(VLOOKUP(C1700,'WI Vs ASM'!$B$2:$I$1000,8,0)))</f>
        <v>Rahul Soman</v>
      </c>
      <c r="N1700" s="11" t="str">
        <f>IF(ISERROR(VLOOKUP(C1700,'WI Vs ASM'!$B$2:$G$1000,6,0)),0,(VLOOKUP(C1700,'WI Vs ASM'!$B$2:$G$1000,6,0)))</f>
        <v>Claims</v>
      </c>
      <c r="O1700" s="11" t="str">
        <f>IF(ISERROR(VLOOKUP(C1700,'WI Vs ASM'!$B$2:$H$1000,7,0)),0,(VLOOKUP(C1700,'WI Vs ASM'!$B$2:$H$1000,7,0)))</f>
        <v>Claims</v>
      </c>
      <c r="P1700" s="11" t="str">
        <f t="shared" si="720"/>
        <v>May-17</v>
      </c>
      <c r="Q1700" s="11" t="str">
        <f t="shared" si="721"/>
        <v>Q2</v>
      </c>
      <c r="R1700" s="11" t="str">
        <f>IF(ISERROR(VLOOKUP(C1700,'WI Vs ASM'!$B$2:$J$1000,9,0)),0,(VLOOKUP(C1700,'WI Vs ASM'!$B$2:$J$1000,9,0)))</f>
        <v>Jyothi Pai</v>
      </c>
      <c r="S1700" s="11" t="str">
        <f>IF(ISERROR(VLOOKUP(C1700,'WI Vs ASM'!$B$2:$K$1000,10,0)),0,(VLOOKUP(C1700,'WI Vs ASM'!$B$2:$K$1000,10,0)))</f>
        <v>Dana D. Smith</v>
      </c>
      <c r="T1700" s="11" t="str">
        <f>IF(ISERROR(VLOOKUP(C1700,'WI Vs ASM'!$B$2:$L$1000,11,0)),0,(VLOOKUP(C1700,'WI Vs ASM'!$B$2:$L$1000,11,0)))</f>
        <v>Phillip Mclean</v>
      </c>
      <c r="U1700" s="11" t="str">
        <f t="shared" si="728"/>
        <v>WR736001</v>
      </c>
      <c r="V1700" s="11" t="str">
        <f t="shared" si="722"/>
        <v>No</v>
      </c>
      <c r="W1700" s="11" t="str">
        <f t="shared" si="723"/>
        <v>Yes</v>
      </c>
      <c r="X1700" s="11" t="str">
        <f t="shared" si="724"/>
        <v>No</v>
      </c>
      <c r="Y1700" s="11" t="str">
        <f t="shared" si="725"/>
        <v>No</v>
      </c>
      <c r="Z1700" s="11" t="str">
        <f t="shared" si="726"/>
        <v>No</v>
      </c>
      <c r="AA1700" s="11" t="str">
        <f t="shared" si="729"/>
        <v>No</v>
      </c>
      <c r="AB1700" s="11">
        <f>IF(ISERROR(VLOOKUP(U1700,'ITWR Dump'!$A$2:$Y$5000,24,0)),0,(VLOOKUP('ILC Report'!U1700,'ITWR Dump'!$A$2:$Y$5000,24,0)))</f>
        <v>0</v>
      </c>
      <c r="AC1700" s="11" t="str">
        <f t="shared" si="730"/>
        <v>No</v>
      </c>
      <c r="AD1700" s="11" t="str">
        <f t="shared" si="731"/>
        <v/>
      </c>
      <c r="AE1700" s="11">
        <f>IF(ISERROR(VLOOKUP(U1700,'ITWR Dump'!$A$2:$Y$5000,13,0)),0,(VLOOKUP(U1700,'ITWR Dump'!$A$2:$Y$5000,13,0)))</f>
        <v>0</v>
      </c>
      <c r="AF1700" s="11">
        <f>IF(ISERROR(VLOOKUP(U1700,'ITWR Dump'!$A$2:$Y$5000,11,0)),0,(VLOOKUP(U1700,'ITWR Dump'!$A$2:$Y$5000,11,0)))</f>
        <v>0</v>
      </c>
      <c r="AG1700" s="11">
        <f>IF(ISERROR(VLOOKUP(U1700,'ITWR Dump'!$A$2:$Y$5000,2,0)),0,(VLOOKUP(U1700,'ITWR Dump'!$A$2:$Y$5000,2,0)))</f>
        <v>0</v>
      </c>
      <c r="AH1700" s="11">
        <f>IF(ISERROR(VLOOKUP(U1700,'ITWR Dump'!$A$2:$Y$5000,14,0)),0,(VLOOKUP(U1700,'ITWR Dump'!$A$2:$Y$5000,14,0)))</f>
        <v>0</v>
      </c>
      <c r="AI1700" s="11" t="str">
        <f t="shared" si="732"/>
        <v>01-Maintenance Offshore</v>
      </c>
      <c r="AJ1700" s="11" t="str">
        <f t="shared" si="733"/>
        <v>Offshore</v>
      </c>
      <c r="AK1700" s="11" t="str">
        <f>IF(ISERROR(VLOOKUP(A1700,'Team Data'!$C$2:$U$213,17,0)),0,(VLOOKUP(A1700,'Team Data'!$C$2:$U$213,17,0)))</f>
        <v>IMS and FN</v>
      </c>
      <c r="AL1700" s="11" t="str">
        <f t="shared" si="734"/>
        <v>2017-04-24</v>
      </c>
      <c r="AM1700" s="11">
        <f>IF(ISERROR(VLOOKUP(U1700,'ITWR Dump'!$A$2:$Y$5000,16,0)),0,(VLOOKUP(U1700,'ITWR Dump'!$A$2:$Y$5000,16,0)))</f>
        <v>0</v>
      </c>
      <c r="AN1700" s="11">
        <f>IF(ISERROR(VLOOKUP(U1700,'ITWR Dump'!$A$2:$Y$5000,18,0)),0,(VLOOKUP(U1700,'ITWR Dump'!$A$2:$Y$5000,18,0)))</f>
        <v>0</v>
      </c>
      <c r="AO1700" s="11">
        <f>IF(ISERROR(VLOOKUP(U1700,'ITWR Dump'!$A$2:$Y$5000,25,0)),0,(VLOOKUP('ILC Report'!U1700,'ITWR Dump'!$A$2:$Y$5000,25,0)))</f>
        <v>0</v>
      </c>
      <c r="AP1700" s="11">
        <f t="shared" si="735"/>
        <v>0</v>
      </c>
      <c r="AQ1700" s="26">
        <f t="shared" si="736"/>
        <v>0</v>
      </c>
      <c r="AR1700" s="26">
        <f t="shared" si="737"/>
        <v>0</v>
      </c>
      <c r="AS1700" s="26">
        <f t="shared" si="738"/>
        <v>0</v>
      </c>
      <c r="AT1700" s="26">
        <f t="shared" si="739"/>
        <v>0</v>
      </c>
      <c r="AU1700" s="26">
        <f t="shared" si="740"/>
        <v>0</v>
      </c>
      <c r="AV1700" s="26">
        <f t="shared" si="741"/>
        <v>0</v>
      </c>
      <c r="AW1700" s="11" t="s">
        <v>653</v>
      </c>
      <c r="AX1700" s="11" t="str">
        <f>VLOOKUP(L1700,Group!$A$2:$B$1000,2,0)</f>
        <v>Maintenance</v>
      </c>
      <c r="AY1700" s="11">
        <f>IF(ISERROR(VLOOKUP(U1700,'ITWR Dump'!$A$2:$Y$5000,15,0)),0,(VLOOKUP('ILC Report'!U1700,'ITWR Dump'!$A$2:$Y$5000,15,0)))</f>
        <v>0</v>
      </c>
      <c r="AZ1700" s="11" t="str">
        <f t="shared" si="742"/>
        <v>Yes</v>
      </c>
      <c r="BA1700" s="11" t="str">
        <f t="shared" si="743"/>
        <v>BKI</v>
      </c>
      <c r="BB1700" s="11" t="str">
        <f t="shared" si="744"/>
        <v>MN</v>
      </c>
      <c r="BC1700" s="11" t="str">
        <f t="shared" si="745"/>
        <v>No</v>
      </c>
    </row>
    <row r="1701" spans="1:55" x14ac:dyDescent="0.3">
      <c r="A1701" s="11" t="s">
        <v>705</v>
      </c>
      <c r="B1701" s="11" t="s">
        <v>1900</v>
      </c>
      <c r="C1701" s="11" t="s">
        <v>564</v>
      </c>
      <c r="D1701" s="11" t="s">
        <v>2777</v>
      </c>
      <c r="E1701" s="38" t="s">
        <v>2903</v>
      </c>
      <c r="F1701" s="11">
        <v>5</v>
      </c>
      <c r="G1701" s="40" t="s">
        <v>218</v>
      </c>
      <c r="H1701" s="11" t="str">
        <f t="shared" si="727"/>
        <v>Regular</v>
      </c>
      <c r="I1701" s="11" t="str">
        <f t="shared" si="719"/>
        <v>INDIA</v>
      </c>
      <c r="J1701" s="11" t="str">
        <f>IF(ISERROR(VLOOKUP(C1701,'WI Vs ASM'!$B$2:$E$1000,4,0)),0,(VLOOKUP(C1701,'WI Vs ASM'!$B$2:$E$1000,4,0)))</f>
        <v>Offshore</v>
      </c>
      <c r="K1701" s="11" t="str">
        <f>IF(ISERROR(VLOOKUP(C1701,'WI Vs ASM'!$B$2:$F$1000,5,0)),0,(VLOOKUP(C1701,'WI Vs ASM'!$B$2:$F$1000,5,0)))</f>
        <v>09-NonBillable</v>
      </c>
      <c r="L1701" s="11" t="str">
        <f>IF(ISERROR(VLOOKUP(C1701,'WI Vs ASM'!$B$2:$D$1000,3,0)),0,(VLOOKUP(C1701,'WI Vs ASM'!$B$2:$D$1000,3,0)))</f>
        <v>54-Knowledge Transfer/Training Offshore</v>
      </c>
      <c r="M1701" s="11" t="str">
        <f>IF(ISERROR(VLOOKUP(C1701,'WI Vs ASM'!$B$2:$I$1000,8,0)),0,(VLOOKUP(C1701,'WI Vs ASM'!$B$2:$I$1000,8,0)))</f>
        <v>Prakash Varadachari</v>
      </c>
      <c r="N1701" s="11" t="str">
        <f>IF(ISERROR(VLOOKUP(C1701,'WI Vs ASM'!$B$2:$G$1000,6,0)),0,(VLOOKUP(C1701,'WI Vs ASM'!$B$2:$G$1000,6,0)))</f>
        <v>Claims</v>
      </c>
      <c r="O1701" s="11" t="str">
        <f>IF(ISERROR(VLOOKUP(C1701,'WI Vs ASM'!$B$2:$H$1000,7,0)),0,(VLOOKUP(C1701,'WI Vs ASM'!$B$2:$H$1000,7,0)))</f>
        <v>Claims</v>
      </c>
      <c r="P1701" s="11" t="str">
        <f t="shared" si="720"/>
        <v>May-17</v>
      </c>
      <c r="Q1701" s="11" t="str">
        <f t="shared" si="721"/>
        <v>Q2</v>
      </c>
      <c r="R1701" s="11" t="str">
        <f>IF(ISERROR(VLOOKUP(C1701,'WI Vs ASM'!$B$2:$J$1000,9,0)),0,(VLOOKUP(C1701,'WI Vs ASM'!$B$2:$J$1000,9,0)))</f>
        <v>Chandraprabha Palaniswamy</v>
      </c>
      <c r="S1701" s="11" t="str">
        <f>IF(ISERROR(VLOOKUP(C1701,'WI Vs ASM'!$B$2:$K$1000,10,0)),0,(VLOOKUP(C1701,'WI Vs ASM'!$B$2:$K$1000,10,0)))</f>
        <v>Dana D. Smith</v>
      </c>
      <c r="T1701" s="11" t="str">
        <f>IF(ISERROR(VLOOKUP(C1701,'WI Vs ASM'!$B$2:$L$1000,11,0)),0,(VLOOKUP(C1701,'WI Vs ASM'!$B$2:$L$1000,11,0)))</f>
        <v>Phillip Mclean</v>
      </c>
      <c r="U1701" s="11" t="e">
        <f t="shared" si="728"/>
        <v>#VALUE!</v>
      </c>
      <c r="V1701" s="11" t="str">
        <f t="shared" si="722"/>
        <v>No</v>
      </c>
      <c r="W1701" s="11" t="str">
        <f t="shared" si="723"/>
        <v>No</v>
      </c>
      <c r="X1701" s="11" t="str">
        <f t="shared" si="724"/>
        <v>No</v>
      </c>
      <c r="Y1701" s="11" t="str">
        <f t="shared" si="725"/>
        <v>No</v>
      </c>
      <c r="Z1701" s="11" t="str">
        <f t="shared" si="726"/>
        <v>No</v>
      </c>
      <c r="AA1701" s="11" t="str">
        <f t="shared" si="729"/>
        <v>No</v>
      </c>
      <c r="AB1701" s="11">
        <f>IF(ISERROR(VLOOKUP(U1701,'ITWR Dump'!$A$2:$Y$5000,24,0)),0,(VLOOKUP('ILC Report'!U1701,'ITWR Dump'!$A$2:$Y$5000,24,0)))</f>
        <v>0</v>
      </c>
      <c r="AC1701" s="11" t="str">
        <f t="shared" si="730"/>
        <v>No</v>
      </c>
      <c r="AD1701" s="11" t="str">
        <f t="shared" si="731"/>
        <v/>
      </c>
      <c r="AE1701" s="11">
        <f>IF(ISERROR(VLOOKUP(U1701,'ITWR Dump'!$A$2:$Y$5000,13,0)),0,(VLOOKUP(U1701,'ITWR Dump'!$A$2:$Y$5000,13,0)))</f>
        <v>0</v>
      </c>
      <c r="AF1701" s="11">
        <f>IF(ISERROR(VLOOKUP(U1701,'ITWR Dump'!$A$2:$Y$5000,11,0)),0,(VLOOKUP(U1701,'ITWR Dump'!$A$2:$Y$5000,11,0)))</f>
        <v>0</v>
      </c>
      <c r="AG1701" s="11">
        <f>IF(ISERROR(VLOOKUP(U1701,'ITWR Dump'!$A$2:$Y$5000,2,0)),0,(VLOOKUP(U1701,'ITWR Dump'!$A$2:$Y$5000,2,0)))</f>
        <v>0</v>
      </c>
      <c r="AH1701" s="11">
        <f>IF(ISERROR(VLOOKUP(U1701,'ITWR Dump'!$A$2:$Y$5000,14,0)),0,(VLOOKUP(U1701,'ITWR Dump'!$A$2:$Y$5000,14,0)))</f>
        <v>0</v>
      </c>
      <c r="AI1701" s="11" t="str">
        <f t="shared" si="732"/>
        <v>54-Knowledge Transfer/Training Offshore</v>
      </c>
      <c r="AJ1701" s="11" t="str">
        <f t="shared" si="733"/>
        <v>Offshore</v>
      </c>
      <c r="AK1701" s="11" t="str">
        <f>IF(ISERROR(VLOOKUP(A1701,'Team Data'!$C$2:$U$213,17,0)),0,(VLOOKUP(A1701,'Team Data'!$C$2:$U$213,17,0)))</f>
        <v>IMS and FN</v>
      </c>
      <c r="AL1701" s="11" t="str">
        <f t="shared" si="734"/>
        <v>2017-04-24</v>
      </c>
      <c r="AM1701" s="11">
        <f>IF(ISERROR(VLOOKUP(U1701,'ITWR Dump'!$A$2:$Y$5000,16,0)),0,(VLOOKUP(U1701,'ITWR Dump'!$A$2:$Y$5000,16,0)))</f>
        <v>0</v>
      </c>
      <c r="AN1701" s="11">
        <f>IF(ISERROR(VLOOKUP(U1701,'ITWR Dump'!$A$2:$Y$5000,18,0)),0,(VLOOKUP(U1701,'ITWR Dump'!$A$2:$Y$5000,18,0)))</f>
        <v>0</v>
      </c>
      <c r="AO1701" s="11">
        <f>IF(ISERROR(VLOOKUP(U1701,'ITWR Dump'!$A$2:$Y$5000,25,0)),0,(VLOOKUP('ILC Report'!U1701,'ITWR Dump'!$A$2:$Y$5000,25,0)))</f>
        <v>0</v>
      </c>
      <c r="AP1701" s="11">
        <f t="shared" si="735"/>
        <v>0</v>
      </c>
      <c r="AQ1701" s="26">
        <f t="shared" si="736"/>
        <v>0</v>
      </c>
      <c r="AR1701" s="26">
        <f t="shared" si="737"/>
        <v>0</v>
      </c>
      <c r="AS1701" s="26">
        <f t="shared" si="738"/>
        <v>0</v>
      </c>
      <c r="AT1701" s="26">
        <f t="shared" si="739"/>
        <v>0</v>
      </c>
      <c r="AU1701" s="26">
        <f t="shared" si="740"/>
        <v>0</v>
      </c>
      <c r="AV1701" s="26">
        <f t="shared" si="741"/>
        <v>0</v>
      </c>
      <c r="AW1701" s="11" t="s">
        <v>653</v>
      </c>
      <c r="AX1701" s="11" t="str">
        <f>VLOOKUP(L1701,Group!$A$2:$B$1000,2,0)</f>
        <v>Maintenance</v>
      </c>
      <c r="AY1701" s="11">
        <f>IF(ISERROR(VLOOKUP(U1701,'ITWR Dump'!$A$2:$Y$5000,15,0)),0,(VLOOKUP('ILC Report'!U1701,'ITWR Dump'!$A$2:$Y$5000,15,0)))</f>
        <v>0</v>
      </c>
      <c r="AZ1701" s="11" t="str">
        <f t="shared" si="742"/>
        <v>No</v>
      </c>
      <c r="BA1701" s="11" t="str">
        <f t="shared" si="743"/>
        <v>BKI</v>
      </c>
      <c r="BB1701" s="11" t="str">
        <f t="shared" si="744"/>
        <v>KT</v>
      </c>
      <c r="BC1701" s="11" t="str">
        <f t="shared" si="745"/>
        <v>No</v>
      </c>
    </row>
    <row r="1702" spans="1:55" x14ac:dyDescent="0.3">
      <c r="A1702" s="11" t="s">
        <v>705</v>
      </c>
      <c r="B1702" s="11" t="s">
        <v>1900</v>
      </c>
      <c r="C1702" s="11" t="s">
        <v>566</v>
      </c>
      <c r="D1702" s="11" t="s">
        <v>2776</v>
      </c>
      <c r="E1702" s="38" t="s">
        <v>2903</v>
      </c>
      <c r="F1702" s="11">
        <v>8</v>
      </c>
      <c r="G1702" s="40" t="s">
        <v>218</v>
      </c>
      <c r="H1702" s="11" t="str">
        <f t="shared" si="727"/>
        <v>Regular</v>
      </c>
      <c r="I1702" s="11" t="str">
        <f t="shared" si="719"/>
        <v>INDIA</v>
      </c>
      <c r="J1702" s="11" t="str">
        <f>IF(ISERROR(VLOOKUP(C1702,'WI Vs ASM'!$B$2:$E$1000,4,0)),0,(VLOOKUP(C1702,'WI Vs ASM'!$B$2:$E$1000,4,0)))</f>
        <v>Offshore</v>
      </c>
      <c r="K1702" s="11" t="str">
        <f>IF(ISERROR(VLOOKUP(C1702,'WI Vs ASM'!$B$2:$F$1000,5,0)),0,(VLOOKUP(C1702,'WI Vs ASM'!$B$2:$F$1000,5,0)))</f>
        <v>01-Fixed Price</v>
      </c>
      <c r="L1702" s="11" t="str">
        <f>IF(ISERROR(VLOOKUP(C1702,'WI Vs ASM'!$B$2:$D$1000,3,0)),0,(VLOOKUP(C1702,'WI Vs ASM'!$B$2:$D$1000,3,0)))</f>
        <v>01-Maintenance Offshore</v>
      </c>
      <c r="M1702" s="11" t="str">
        <f>IF(ISERROR(VLOOKUP(C1702,'WI Vs ASM'!$B$2:$I$1000,8,0)),0,(VLOOKUP(C1702,'WI Vs ASM'!$B$2:$I$1000,8,0)))</f>
        <v>Rahul Soman</v>
      </c>
      <c r="N1702" s="11" t="str">
        <f>IF(ISERROR(VLOOKUP(C1702,'WI Vs ASM'!$B$2:$G$1000,6,0)),0,(VLOOKUP(C1702,'WI Vs ASM'!$B$2:$G$1000,6,0)))</f>
        <v>Claims</v>
      </c>
      <c r="O1702" s="11" t="str">
        <f>IF(ISERROR(VLOOKUP(C1702,'WI Vs ASM'!$B$2:$H$1000,7,0)),0,(VLOOKUP(C1702,'WI Vs ASM'!$B$2:$H$1000,7,0)))</f>
        <v>Claims</v>
      </c>
      <c r="P1702" s="11" t="str">
        <f t="shared" si="720"/>
        <v>May-17</v>
      </c>
      <c r="Q1702" s="11" t="str">
        <f t="shared" si="721"/>
        <v>Q2</v>
      </c>
      <c r="R1702" s="11" t="str">
        <f>IF(ISERROR(VLOOKUP(C1702,'WI Vs ASM'!$B$2:$J$1000,9,0)),0,(VLOOKUP(C1702,'WI Vs ASM'!$B$2:$J$1000,9,0)))</f>
        <v>Jyothi Pai</v>
      </c>
      <c r="S1702" s="11" t="str">
        <f>IF(ISERROR(VLOOKUP(C1702,'WI Vs ASM'!$B$2:$K$1000,10,0)),0,(VLOOKUP(C1702,'WI Vs ASM'!$B$2:$K$1000,10,0)))</f>
        <v>Dana D. Smith</v>
      </c>
      <c r="T1702" s="11" t="str">
        <f>IF(ISERROR(VLOOKUP(C1702,'WI Vs ASM'!$B$2:$L$1000,11,0)),0,(VLOOKUP(C1702,'WI Vs ASM'!$B$2:$L$1000,11,0)))</f>
        <v>Phillip Mclean</v>
      </c>
      <c r="U1702" s="11" t="str">
        <f t="shared" si="728"/>
        <v>WR736001</v>
      </c>
      <c r="V1702" s="11" t="str">
        <f t="shared" si="722"/>
        <v>No</v>
      </c>
      <c r="W1702" s="11" t="str">
        <f t="shared" si="723"/>
        <v>Yes</v>
      </c>
      <c r="X1702" s="11" t="str">
        <f t="shared" si="724"/>
        <v>No</v>
      </c>
      <c r="Y1702" s="11" t="str">
        <f t="shared" si="725"/>
        <v>No</v>
      </c>
      <c r="Z1702" s="11" t="str">
        <f t="shared" si="726"/>
        <v>No</v>
      </c>
      <c r="AA1702" s="11" t="str">
        <f t="shared" si="729"/>
        <v>No</v>
      </c>
      <c r="AB1702" s="11">
        <f>IF(ISERROR(VLOOKUP(U1702,'ITWR Dump'!$A$2:$Y$5000,24,0)),0,(VLOOKUP('ILC Report'!U1702,'ITWR Dump'!$A$2:$Y$5000,24,0)))</f>
        <v>0</v>
      </c>
      <c r="AC1702" s="11" t="str">
        <f t="shared" si="730"/>
        <v>No</v>
      </c>
      <c r="AD1702" s="11" t="str">
        <f t="shared" si="731"/>
        <v/>
      </c>
      <c r="AE1702" s="11">
        <f>IF(ISERROR(VLOOKUP(U1702,'ITWR Dump'!$A$2:$Y$5000,13,0)),0,(VLOOKUP(U1702,'ITWR Dump'!$A$2:$Y$5000,13,0)))</f>
        <v>0</v>
      </c>
      <c r="AF1702" s="11">
        <f>IF(ISERROR(VLOOKUP(U1702,'ITWR Dump'!$A$2:$Y$5000,11,0)),0,(VLOOKUP(U1702,'ITWR Dump'!$A$2:$Y$5000,11,0)))</f>
        <v>0</v>
      </c>
      <c r="AG1702" s="11">
        <f>IF(ISERROR(VLOOKUP(U1702,'ITWR Dump'!$A$2:$Y$5000,2,0)),0,(VLOOKUP(U1702,'ITWR Dump'!$A$2:$Y$5000,2,0)))</f>
        <v>0</v>
      </c>
      <c r="AH1702" s="11">
        <f>IF(ISERROR(VLOOKUP(U1702,'ITWR Dump'!$A$2:$Y$5000,14,0)),0,(VLOOKUP(U1702,'ITWR Dump'!$A$2:$Y$5000,14,0)))</f>
        <v>0</v>
      </c>
      <c r="AI1702" s="11" t="str">
        <f t="shared" si="732"/>
        <v>01-Maintenance Offshore</v>
      </c>
      <c r="AJ1702" s="11" t="str">
        <f t="shared" si="733"/>
        <v>Offshore</v>
      </c>
      <c r="AK1702" s="11" t="str">
        <f>IF(ISERROR(VLOOKUP(A1702,'Team Data'!$C$2:$U$213,17,0)),0,(VLOOKUP(A1702,'Team Data'!$C$2:$U$213,17,0)))</f>
        <v>IMS and FN</v>
      </c>
      <c r="AL1702" s="11" t="str">
        <f t="shared" si="734"/>
        <v>2017-04-24</v>
      </c>
      <c r="AM1702" s="11">
        <f>IF(ISERROR(VLOOKUP(U1702,'ITWR Dump'!$A$2:$Y$5000,16,0)),0,(VLOOKUP(U1702,'ITWR Dump'!$A$2:$Y$5000,16,0)))</f>
        <v>0</v>
      </c>
      <c r="AN1702" s="11">
        <f>IF(ISERROR(VLOOKUP(U1702,'ITWR Dump'!$A$2:$Y$5000,18,0)),0,(VLOOKUP(U1702,'ITWR Dump'!$A$2:$Y$5000,18,0)))</f>
        <v>0</v>
      </c>
      <c r="AO1702" s="11">
        <f>IF(ISERROR(VLOOKUP(U1702,'ITWR Dump'!$A$2:$Y$5000,25,0)),0,(VLOOKUP('ILC Report'!U1702,'ITWR Dump'!$A$2:$Y$5000,25,0)))</f>
        <v>0</v>
      </c>
      <c r="AP1702" s="11">
        <f t="shared" si="735"/>
        <v>0</v>
      </c>
      <c r="AQ1702" s="26">
        <f t="shared" si="736"/>
        <v>0</v>
      </c>
      <c r="AR1702" s="26">
        <f t="shared" si="737"/>
        <v>0</v>
      </c>
      <c r="AS1702" s="26">
        <f t="shared" si="738"/>
        <v>0</v>
      </c>
      <c r="AT1702" s="26">
        <f t="shared" si="739"/>
        <v>0</v>
      </c>
      <c r="AU1702" s="26">
        <f t="shared" si="740"/>
        <v>0</v>
      </c>
      <c r="AV1702" s="26">
        <f t="shared" si="741"/>
        <v>0</v>
      </c>
      <c r="AW1702" s="11" t="s">
        <v>653</v>
      </c>
      <c r="AX1702" s="11" t="str">
        <f>VLOOKUP(L1702,Group!$A$2:$B$1000,2,0)</f>
        <v>Maintenance</v>
      </c>
      <c r="AY1702" s="11">
        <f>IF(ISERROR(VLOOKUP(U1702,'ITWR Dump'!$A$2:$Y$5000,15,0)),0,(VLOOKUP('ILC Report'!U1702,'ITWR Dump'!$A$2:$Y$5000,15,0)))</f>
        <v>0</v>
      </c>
      <c r="AZ1702" s="11" t="str">
        <f t="shared" si="742"/>
        <v>Yes</v>
      </c>
      <c r="BA1702" s="11" t="str">
        <f t="shared" si="743"/>
        <v>BKI</v>
      </c>
      <c r="BB1702" s="11" t="str">
        <f t="shared" si="744"/>
        <v>MN</v>
      </c>
      <c r="BC1702" s="11" t="str">
        <f t="shared" si="745"/>
        <v>No</v>
      </c>
    </row>
    <row r="1703" spans="1:55" x14ac:dyDescent="0.3">
      <c r="A1703" s="11" t="s">
        <v>705</v>
      </c>
      <c r="B1703" s="11" t="s">
        <v>1900</v>
      </c>
      <c r="C1703" s="11" t="s">
        <v>562</v>
      </c>
      <c r="D1703" s="11" t="s">
        <v>2778</v>
      </c>
      <c r="E1703" s="38" t="s">
        <v>2903</v>
      </c>
      <c r="F1703" s="11">
        <v>37</v>
      </c>
      <c r="G1703" s="40" t="s">
        <v>218</v>
      </c>
      <c r="H1703" s="11" t="str">
        <f t="shared" si="727"/>
        <v>Regular</v>
      </c>
      <c r="I1703" s="11" t="str">
        <f t="shared" si="719"/>
        <v>INDIA</v>
      </c>
      <c r="J1703" s="11" t="str">
        <f>IF(ISERROR(VLOOKUP(C1703,'WI Vs ASM'!$B$2:$E$1000,4,0)),0,(VLOOKUP(C1703,'WI Vs ASM'!$B$2:$E$1000,4,0)))</f>
        <v>Offshore</v>
      </c>
      <c r="K1703" s="11" t="str">
        <f>IF(ISERROR(VLOOKUP(C1703,'WI Vs ASM'!$B$2:$F$1000,5,0)),0,(VLOOKUP(C1703,'WI Vs ASM'!$B$2:$F$1000,5,0)))</f>
        <v>02-Variable Billable</v>
      </c>
      <c r="L1703" s="11" t="str">
        <f>IF(ISERROR(VLOOKUP(C1703,'WI Vs ASM'!$B$2:$D$1000,3,0)),0,(VLOOKUP(C1703,'WI Vs ASM'!$B$2:$D$1000,3,0)))</f>
        <v>11-Enhancement Offshore</v>
      </c>
      <c r="M1703" s="11" t="str">
        <f>IF(ISERROR(VLOOKUP(C1703,'WI Vs ASM'!$B$2:$I$1000,8,0)),0,(VLOOKUP(C1703,'WI Vs ASM'!$B$2:$I$1000,8,0)))</f>
        <v>Prakash Varadachari</v>
      </c>
      <c r="N1703" s="11" t="str">
        <f>IF(ISERROR(VLOOKUP(C1703,'WI Vs ASM'!$B$2:$G$1000,6,0)),0,(VLOOKUP(C1703,'WI Vs ASM'!$B$2:$G$1000,6,0)))</f>
        <v>Claims</v>
      </c>
      <c r="O1703" s="11" t="str">
        <f>IF(ISERROR(VLOOKUP(C1703,'WI Vs ASM'!$B$2:$H$1000,7,0)),0,(VLOOKUP(C1703,'WI Vs ASM'!$B$2:$H$1000,7,0)))</f>
        <v>Claims</v>
      </c>
      <c r="P1703" s="11" t="str">
        <f t="shared" si="720"/>
        <v>May-17</v>
      </c>
      <c r="Q1703" s="11" t="str">
        <f t="shared" si="721"/>
        <v>Q2</v>
      </c>
      <c r="R1703" s="11" t="str">
        <f>IF(ISERROR(VLOOKUP(C1703,'WI Vs ASM'!$B$2:$J$1000,9,0)),0,(VLOOKUP(C1703,'WI Vs ASM'!$B$2:$J$1000,9,0)))</f>
        <v>Chandraprabha Palaniswamy</v>
      </c>
      <c r="S1703" s="11" t="str">
        <f>IF(ISERROR(VLOOKUP(C1703,'WI Vs ASM'!$B$2:$K$1000,10,0)),0,(VLOOKUP(C1703,'WI Vs ASM'!$B$2:$K$1000,10,0)))</f>
        <v>Dana D. Smith</v>
      </c>
      <c r="T1703" s="11" t="str">
        <f>IF(ISERROR(VLOOKUP(C1703,'WI Vs ASM'!$B$2:$L$1000,11,0)),0,(VLOOKUP(C1703,'WI Vs ASM'!$B$2:$L$1000,11,0)))</f>
        <v>Phillip Mclean</v>
      </c>
      <c r="U1703" s="11" t="str">
        <f t="shared" si="728"/>
        <v>WR736366</v>
      </c>
      <c r="V1703" s="11" t="str">
        <f t="shared" si="722"/>
        <v>No</v>
      </c>
      <c r="W1703" s="11" t="str">
        <f t="shared" si="723"/>
        <v>Yes</v>
      </c>
      <c r="X1703" s="11" t="str">
        <f t="shared" si="724"/>
        <v>No</v>
      </c>
      <c r="Y1703" s="11" t="str">
        <f t="shared" si="725"/>
        <v>No</v>
      </c>
      <c r="Z1703" s="11" t="str">
        <f t="shared" si="726"/>
        <v>No</v>
      </c>
      <c r="AA1703" s="11" t="str">
        <f t="shared" si="729"/>
        <v>No</v>
      </c>
      <c r="AB1703" s="11">
        <f>IF(ISERROR(VLOOKUP(U1703,'ITWR Dump'!$A$2:$Y$5000,24,0)),0,(VLOOKUP('ILC Report'!U1703,'ITWR Dump'!$A$2:$Y$5000,24,0)))</f>
        <v>0</v>
      </c>
      <c r="AC1703" s="11" t="str">
        <f t="shared" si="730"/>
        <v>No</v>
      </c>
      <c r="AD1703" s="11" t="str">
        <f t="shared" si="731"/>
        <v/>
      </c>
      <c r="AE1703" s="11">
        <f>IF(ISERROR(VLOOKUP(U1703,'ITWR Dump'!$A$2:$Y$5000,13,0)),0,(VLOOKUP(U1703,'ITWR Dump'!$A$2:$Y$5000,13,0)))</f>
        <v>0</v>
      </c>
      <c r="AF1703" s="11">
        <f>IF(ISERROR(VLOOKUP(U1703,'ITWR Dump'!$A$2:$Y$5000,11,0)),0,(VLOOKUP(U1703,'ITWR Dump'!$A$2:$Y$5000,11,0)))</f>
        <v>0</v>
      </c>
      <c r="AG1703" s="11">
        <f>IF(ISERROR(VLOOKUP(U1703,'ITWR Dump'!$A$2:$Y$5000,2,0)),0,(VLOOKUP(U1703,'ITWR Dump'!$A$2:$Y$5000,2,0)))</f>
        <v>0</v>
      </c>
      <c r="AH1703" s="11">
        <f>IF(ISERROR(VLOOKUP(U1703,'ITWR Dump'!$A$2:$Y$5000,14,0)),0,(VLOOKUP(U1703,'ITWR Dump'!$A$2:$Y$5000,14,0)))</f>
        <v>0</v>
      </c>
      <c r="AI1703" s="11" t="str">
        <f t="shared" si="732"/>
        <v>11-Enhancement Offshore</v>
      </c>
      <c r="AJ1703" s="11" t="str">
        <f t="shared" si="733"/>
        <v>Offshore</v>
      </c>
      <c r="AK1703" s="11" t="str">
        <f>IF(ISERROR(VLOOKUP(A1703,'Team Data'!$C$2:$U$213,17,0)),0,(VLOOKUP(A1703,'Team Data'!$C$2:$U$213,17,0)))</f>
        <v>IMS and FN</v>
      </c>
      <c r="AL1703" s="11" t="str">
        <f t="shared" si="734"/>
        <v>2017-04-24</v>
      </c>
      <c r="AM1703" s="11">
        <f>IF(ISERROR(VLOOKUP(U1703,'ITWR Dump'!$A$2:$Y$5000,16,0)),0,(VLOOKUP(U1703,'ITWR Dump'!$A$2:$Y$5000,16,0)))</f>
        <v>0</v>
      </c>
      <c r="AN1703" s="11">
        <f>IF(ISERROR(VLOOKUP(U1703,'ITWR Dump'!$A$2:$Y$5000,18,0)),0,(VLOOKUP(U1703,'ITWR Dump'!$A$2:$Y$5000,18,0)))</f>
        <v>0</v>
      </c>
      <c r="AO1703" s="11">
        <f>IF(ISERROR(VLOOKUP(U1703,'ITWR Dump'!$A$2:$Y$5000,25,0)),0,(VLOOKUP('ILC Report'!U1703,'ITWR Dump'!$A$2:$Y$5000,25,0)))</f>
        <v>0</v>
      </c>
      <c r="AP1703" s="11">
        <f t="shared" si="735"/>
        <v>0</v>
      </c>
      <c r="AQ1703" s="26">
        <f t="shared" si="736"/>
        <v>0</v>
      </c>
      <c r="AR1703" s="26">
        <f t="shared" si="737"/>
        <v>0</v>
      </c>
      <c r="AS1703" s="26">
        <f t="shared" si="738"/>
        <v>0</v>
      </c>
      <c r="AT1703" s="26">
        <f t="shared" si="739"/>
        <v>0</v>
      </c>
      <c r="AU1703" s="26">
        <f t="shared" si="740"/>
        <v>0</v>
      </c>
      <c r="AV1703" s="26">
        <f t="shared" si="741"/>
        <v>0</v>
      </c>
      <c r="AW1703" s="11" t="s">
        <v>653</v>
      </c>
      <c r="AX1703" s="11" t="str">
        <f>VLOOKUP(L1703,Group!$A$2:$B$1000,2,0)</f>
        <v>Enhancement</v>
      </c>
      <c r="AY1703" s="11">
        <f>IF(ISERROR(VLOOKUP(U1703,'ITWR Dump'!$A$2:$Y$5000,15,0)),0,(VLOOKUP('ILC Report'!U1703,'ITWR Dump'!$A$2:$Y$5000,15,0)))</f>
        <v>0</v>
      </c>
      <c r="AZ1703" s="11" t="str">
        <f t="shared" si="742"/>
        <v>No</v>
      </c>
      <c r="BA1703" s="11" t="str">
        <f t="shared" si="743"/>
        <v>BKI</v>
      </c>
      <c r="BB1703" s="11" t="str">
        <f t="shared" si="744"/>
        <v>ES</v>
      </c>
      <c r="BC1703" s="11" t="str">
        <f t="shared" si="745"/>
        <v>No</v>
      </c>
    </row>
    <row r="1704" spans="1:55" x14ac:dyDescent="0.3">
      <c r="A1704" s="11" t="s">
        <v>705</v>
      </c>
      <c r="B1704" s="11" t="s">
        <v>1900</v>
      </c>
      <c r="C1704" s="11" t="s">
        <v>566</v>
      </c>
      <c r="D1704" s="11" t="s">
        <v>2775</v>
      </c>
      <c r="E1704" s="38" t="s">
        <v>2904</v>
      </c>
      <c r="F1704" s="11">
        <v>9</v>
      </c>
      <c r="G1704" s="40" t="s">
        <v>218</v>
      </c>
      <c r="H1704" s="11" t="str">
        <f t="shared" si="727"/>
        <v>Regular</v>
      </c>
      <c r="I1704" s="11" t="str">
        <f t="shared" si="719"/>
        <v>INDIA</v>
      </c>
      <c r="J1704" s="11" t="str">
        <f>IF(ISERROR(VLOOKUP(C1704,'WI Vs ASM'!$B$2:$E$1000,4,0)),0,(VLOOKUP(C1704,'WI Vs ASM'!$B$2:$E$1000,4,0)))</f>
        <v>Offshore</v>
      </c>
      <c r="K1704" s="11" t="str">
        <f>IF(ISERROR(VLOOKUP(C1704,'WI Vs ASM'!$B$2:$F$1000,5,0)),0,(VLOOKUP(C1704,'WI Vs ASM'!$B$2:$F$1000,5,0)))</f>
        <v>01-Fixed Price</v>
      </c>
      <c r="L1704" s="11" t="str">
        <f>IF(ISERROR(VLOOKUP(C1704,'WI Vs ASM'!$B$2:$D$1000,3,0)),0,(VLOOKUP(C1704,'WI Vs ASM'!$B$2:$D$1000,3,0)))</f>
        <v>01-Maintenance Offshore</v>
      </c>
      <c r="M1704" s="11" t="str">
        <f>IF(ISERROR(VLOOKUP(C1704,'WI Vs ASM'!$B$2:$I$1000,8,0)),0,(VLOOKUP(C1704,'WI Vs ASM'!$B$2:$I$1000,8,0)))</f>
        <v>Rahul Soman</v>
      </c>
      <c r="N1704" s="11" t="str">
        <f>IF(ISERROR(VLOOKUP(C1704,'WI Vs ASM'!$B$2:$G$1000,6,0)),0,(VLOOKUP(C1704,'WI Vs ASM'!$B$2:$G$1000,6,0)))</f>
        <v>Claims</v>
      </c>
      <c r="O1704" s="11" t="str">
        <f>IF(ISERROR(VLOOKUP(C1704,'WI Vs ASM'!$B$2:$H$1000,7,0)),0,(VLOOKUP(C1704,'WI Vs ASM'!$B$2:$H$1000,7,0)))</f>
        <v>Claims</v>
      </c>
      <c r="P1704" s="11" t="str">
        <f t="shared" si="720"/>
        <v>May-17</v>
      </c>
      <c r="Q1704" s="11" t="str">
        <f t="shared" si="721"/>
        <v>Q2</v>
      </c>
      <c r="R1704" s="11" t="str">
        <f>IF(ISERROR(VLOOKUP(C1704,'WI Vs ASM'!$B$2:$J$1000,9,0)),0,(VLOOKUP(C1704,'WI Vs ASM'!$B$2:$J$1000,9,0)))</f>
        <v>Jyothi Pai</v>
      </c>
      <c r="S1704" s="11" t="str">
        <f>IF(ISERROR(VLOOKUP(C1704,'WI Vs ASM'!$B$2:$K$1000,10,0)),0,(VLOOKUP(C1704,'WI Vs ASM'!$B$2:$K$1000,10,0)))</f>
        <v>Dana D. Smith</v>
      </c>
      <c r="T1704" s="11" t="str">
        <f>IF(ISERROR(VLOOKUP(C1704,'WI Vs ASM'!$B$2:$L$1000,11,0)),0,(VLOOKUP(C1704,'WI Vs ASM'!$B$2:$L$1000,11,0)))</f>
        <v>Phillip Mclean</v>
      </c>
      <c r="U1704" s="11" t="str">
        <f t="shared" si="728"/>
        <v>WR736001</v>
      </c>
      <c r="V1704" s="11" t="str">
        <f t="shared" si="722"/>
        <v>No</v>
      </c>
      <c r="W1704" s="11" t="str">
        <f t="shared" si="723"/>
        <v>Yes</v>
      </c>
      <c r="X1704" s="11" t="str">
        <f t="shared" si="724"/>
        <v>No</v>
      </c>
      <c r="Y1704" s="11" t="str">
        <f t="shared" si="725"/>
        <v>No</v>
      </c>
      <c r="Z1704" s="11" t="str">
        <f t="shared" si="726"/>
        <v>No</v>
      </c>
      <c r="AA1704" s="11" t="str">
        <f t="shared" si="729"/>
        <v>No</v>
      </c>
      <c r="AB1704" s="11">
        <f>IF(ISERROR(VLOOKUP(U1704,'ITWR Dump'!$A$2:$Y$5000,24,0)),0,(VLOOKUP('ILC Report'!U1704,'ITWR Dump'!$A$2:$Y$5000,24,0)))</f>
        <v>0</v>
      </c>
      <c r="AC1704" s="11" t="str">
        <f t="shared" si="730"/>
        <v>No</v>
      </c>
      <c r="AD1704" s="11" t="str">
        <f t="shared" si="731"/>
        <v/>
      </c>
      <c r="AE1704" s="11">
        <f>IF(ISERROR(VLOOKUP(U1704,'ITWR Dump'!$A$2:$Y$5000,13,0)),0,(VLOOKUP(U1704,'ITWR Dump'!$A$2:$Y$5000,13,0)))</f>
        <v>0</v>
      </c>
      <c r="AF1704" s="11">
        <f>IF(ISERROR(VLOOKUP(U1704,'ITWR Dump'!$A$2:$Y$5000,11,0)),0,(VLOOKUP(U1704,'ITWR Dump'!$A$2:$Y$5000,11,0)))</f>
        <v>0</v>
      </c>
      <c r="AG1704" s="11">
        <f>IF(ISERROR(VLOOKUP(U1704,'ITWR Dump'!$A$2:$Y$5000,2,0)),0,(VLOOKUP(U1704,'ITWR Dump'!$A$2:$Y$5000,2,0)))</f>
        <v>0</v>
      </c>
      <c r="AH1704" s="11">
        <f>IF(ISERROR(VLOOKUP(U1704,'ITWR Dump'!$A$2:$Y$5000,14,0)),0,(VLOOKUP(U1704,'ITWR Dump'!$A$2:$Y$5000,14,0)))</f>
        <v>0</v>
      </c>
      <c r="AI1704" s="11" t="str">
        <f t="shared" si="732"/>
        <v>01-Maintenance Offshore</v>
      </c>
      <c r="AJ1704" s="11" t="str">
        <f t="shared" si="733"/>
        <v>Offshore</v>
      </c>
      <c r="AK1704" s="11" t="str">
        <f>IF(ISERROR(VLOOKUP(A1704,'Team Data'!$C$2:$U$213,17,0)),0,(VLOOKUP(A1704,'Team Data'!$C$2:$U$213,17,0)))</f>
        <v>IMS and FN</v>
      </c>
      <c r="AL1704" s="11" t="str">
        <f t="shared" si="734"/>
        <v>2017-04-24</v>
      </c>
      <c r="AM1704" s="11">
        <f>IF(ISERROR(VLOOKUP(U1704,'ITWR Dump'!$A$2:$Y$5000,16,0)),0,(VLOOKUP(U1704,'ITWR Dump'!$A$2:$Y$5000,16,0)))</f>
        <v>0</v>
      </c>
      <c r="AN1704" s="11">
        <f>IF(ISERROR(VLOOKUP(U1704,'ITWR Dump'!$A$2:$Y$5000,18,0)),0,(VLOOKUP(U1704,'ITWR Dump'!$A$2:$Y$5000,18,0)))</f>
        <v>0</v>
      </c>
      <c r="AO1704" s="11">
        <f>IF(ISERROR(VLOOKUP(U1704,'ITWR Dump'!$A$2:$Y$5000,25,0)),0,(VLOOKUP('ILC Report'!U1704,'ITWR Dump'!$A$2:$Y$5000,25,0)))</f>
        <v>0</v>
      </c>
      <c r="AP1704" s="11">
        <f t="shared" si="735"/>
        <v>0</v>
      </c>
      <c r="AQ1704" s="26">
        <f t="shared" si="736"/>
        <v>0</v>
      </c>
      <c r="AR1704" s="26">
        <f t="shared" si="737"/>
        <v>0</v>
      </c>
      <c r="AS1704" s="26">
        <f t="shared" si="738"/>
        <v>0</v>
      </c>
      <c r="AT1704" s="26">
        <f t="shared" si="739"/>
        <v>0</v>
      </c>
      <c r="AU1704" s="26">
        <f t="shared" si="740"/>
        <v>0</v>
      </c>
      <c r="AV1704" s="26">
        <f t="shared" si="741"/>
        <v>0</v>
      </c>
      <c r="AW1704" s="11" t="s">
        <v>653</v>
      </c>
      <c r="AX1704" s="11" t="str">
        <f>VLOOKUP(L1704,Group!$A$2:$B$1000,2,0)</f>
        <v>Maintenance</v>
      </c>
      <c r="AY1704" s="11">
        <f>IF(ISERROR(VLOOKUP(U1704,'ITWR Dump'!$A$2:$Y$5000,15,0)),0,(VLOOKUP('ILC Report'!U1704,'ITWR Dump'!$A$2:$Y$5000,15,0)))</f>
        <v>0</v>
      </c>
      <c r="AZ1704" s="11" t="str">
        <f t="shared" si="742"/>
        <v>Yes</v>
      </c>
      <c r="BA1704" s="11" t="str">
        <f t="shared" si="743"/>
        <v>BKI</v>
      </c>
      <c r="BB1704" s="11" t="str">
        <f t="shared" si="744"/>
        <v>MN</v>
      </c>
      <c r="BC1704" s="11" t="str">
        <f t="shared" si="745"/>
        <v>No</v>
      </c>
    </row>
    <row r="1705" spans="1:55" x14ac:dyDescent="0.3">
      <c r="A1705" s="11" t="s">
        <v>706</v>
      </c>
      <c r="B1705" s="11" t="s">
        <v>1901</v>
      </c>
      <c r="C1705" s="11" t="s">
        <v>588</v>
      </c>
      <c r="D1705" s="11" t="s">
        <v>2779</v>
      </c>
      <c r="E1705" s="38" t="s">
        <v>652</v>
      </c>
      <c r="F1705" s="11">
        <v>10</v>
      </c>
      <c r="G1705" s="40" t="s">
        <v>218</v>
      </c>
      <c r="H1705" s="11" t="str">
        <f t="shared" si="727"/>
        <v>Regular</v>
      </c>
      <c r="I1705" s="11" t="str">
        <f t="shared" si="719"/>
        <v>INDIA</v>
      </c>
      <c r="J1705" s="11" t="str">
        <f>IF(ISERROR(VLOOKUP(C1705,'WI Vs ASM'!$B$2:$E$1000,4,0)),0,(VLOOKUP(C1705,'WI Vs ASM'!$B$2:$E$1000,4,0)))</f>
        <v>Offshore</v>
      </c>
      <c r="K1705" s="11" t="str">
        <f>IF(ISERROR(VLOOKUP(C1705,'WI Vs ASM'!$B$2:$F$1000,5,0)),0,(VLOOKUP(C1705,'WI Vs ASM'!$B$2:$F$1000,5,0)))</f>
        <v>02-Variable Billable</v>
      </c>
      <c r="L1705" s="11" t="str">
        <f>IF(ISERROR(VLOOKUP(C1705,'WI Vs ASM'!$B$2:$D$1000,3,0)),0,(VLOOKUP(C1705,'WI Vs ASM'!$B$2:$D$1000,3,0)))</f>
        <v>11-Enhancement Offshore</v>
      </c>
      <c r="M1705" s="11" t="str">
        <f>IF(ISERROR(VLOOKUP(C1705,'WI Vs ASM'!$B$2:$I$1000,8,0)),0,(VLOOKUP(C1705,'WI Vs ASM'!$B$2:$I$1000,8,0)))</f>
        <v>Prasad P Naik</v>
      </c>
      <c r="N1705" s="11" t="str">
        <f>IF(ISERROR(VLOOKUP(C1705,'WI Vs ASM'!$B$2:$G$1000,6,0)),0,(VLOOKUP(C1705,'WI Vs ASM'!$B$2:$G$1000,6,0)))</f>
        <v>FileNet</v>
      </c>
      <c r="O1705" s="11" t="str">
        <f>IF(ISERROR(VLOOKUP(C1705,'WI Vs ASM'!$B$2:$H$1000,7,0)),0,(VLOOKUP(C1705,'WI Vs ASM'!$B$2:$H$1000,7,0)))</f>
        <v>FileNet</v>
      </c>
      <c r="P1705" s="11" t="str">
        <f t="shared" si="720"/>
        <v>Apr-17</v>
      </c>
      <c r="Q1705" s="11" t="str">
        <f t="shared" si="721"/>
        <v>Q2</v>
      </c>
      <c r="R1705" s="11" t="str">
        <f>IF(ISERROR(VLOOKUP(C1705,'WI Vs ASM'!$B$2:$J$1000,9,0)),0,(VLOOKUP(C1705,'WI Vs ASM'!$B$2:$J$1000,9,0)))</f>
        <v>Namita R Baskaran</v>
      </c>
      <c r="S1705" s="11" t="str">
        <f>IF(ISERROR(VLOOKUP(C1705,'WI Vs ASM'!$B$2:$K$1000,10,0)),0,(VLOOKUP(C1705,'WI Vs ASM'!$B$2:$K$1000,10,0)))</f>
        <v>Vasudevan Srinivasan</v>
      </c>
      <c r="T1705" s="11" t="str">
        <f>IF(ISERROR(VLOOKUP(C1705,'WI Vs ASM'!$B$2:$L$1000,11,0)),0,(VLOOKUP(C1705,'WI Vs ASM'!$B$2:$L$1000,11,0)))</f>
        <v>Noha Salama</v>
      </c>
      <c r="U1705" s="11" t="str">
        <f t="shared" si="728"/>
        <v>WR635667</v>
      </c>
      <c r="V1705" s="11" t="str">
        <f t="shared" si="722"/>
        <v>No</v>
      </c>
      <c r="W1705" s="11" t="str">
        <f t="shared" si="723"/>
        <v>Yes</v>
      </c>
      <c r="X1705" s="11" t="str">
        <f t="shared" si="724"/>
        <v>No</v>
      </c>
      <c r="Y1705" s="11" t="str">
        <f t="shared" si="725"/>
        <v>No</v>
      </c>
      <c r="Z1705" s="11" t="str">
        <f t="shared" si="726"/>
        <v>No</v>
      </c>
      <c r="AA1705" s="11" t="str">
        <f t="shared" si="729"/>
        <v>No</v>
      </c>
      <c r="AB1705" s="11">
        <f>IF(ISERROR(VLOOKUP(U1705,'ITWR Dump'!$A$2:$Y$5000,24,0)),0,(VLOOKUP('ILC Report'!U1705,'ITWR Dump'!$A$2:$Y$5000,24,0)))</f>
        <v>0</v>
      </c>
      <c r="AC1705" s="11" t="str">
        <f t="shared" si="730"/>
        <v>No</v>
      </c>
      <c r="AD1705" s="11" t="str">
        <f t="shared" si="731"/>
        <v/>
      </c>
      <c r="AE1705" s="11">
        <f>IF(ISERROR(VLOOKUP(U1705,'ITWR Dump'!$A$2:$Y$5000,13,0)),0,(VLOOKUP(U1705,'ITWR Dump'!$A$2:$Y$5000,13,0)))</f>
        <v>0</v>
      </c>
      <c r="AF1705" s="11">
        <f>IF(ISERROR(VLOOKUP(U1705,'ITWR Dump'!$A$2:$Y$5000,11,0)),0,(VLOOKUP(U1705,'ITWR Dump'!$A$2:$Y$5000,11,0)))</f>
        <v>0</v>
      </c>
      <c r="AG1705" s="11">
        <f>IF(ISERROR(VLOOKUP(U1705,'ITWR Dump'!$A$2:$Y$5000,2,0)),0,(VLOOKUP(U1705,'ITWR Dump'!$A$2:$Y$5000,2,0)))</f>
        <v>0</v>
      </c>
      <c r="AH1705" s="11">
        <f>IF(ISERROR(VLOOKUP(U1705,'ITWR Dump'!$A$2:$Y$5000,14,0)),0,(VLOOKUP(U1705,'ITWR Dump'!$A$2:$Y$5000,14,0)))</f>
        <v>0</v>
      </c>
      <c r="AI1705" s="11" t="str">
        <f t="shared" si="732"/>
        <v>11-Enhancement Offshore</v>
      </c>
      <c r="AJ1705" s="11" t="str">
        <f t="shared" si="733"/>
        <v>Offshore</v>
      </c>
      <c r="AK1705" s="11" t="str">
        <f>IF(ISERROR(VLOOKUP(A1705,'Team Data'!$C$2:$U$213,17,0)),0,(VLOOKUP(A1705,'Team Data'!$C$2:$U$213,17,0)))</f>
        <v>IMS and FN</v>
      </c>
      <c r="AL1705" s="11" t="str">
        <f t="shared" si="734"/>
        <v>2017-04-24</v>
      </c>
      <c r="AM1705" s="11">
        <f>IF(ISERROR(VLOOKUP(U1705,'ITWR Dump'!$A$2:$Y$5000,16,0)),0,(VLOOKUP(U1705,'ITWR Dump'!$A$2:$Y$5000,16,0)))</f>
        <v>0</v>
      </c>
      <c r="AN1705" s="11">
        <f>IF(ISERROR(VLOOKUP(U1705,'ITWR Dump'!$A$2:$Y$5000,18,0)),0,(VLOOKUP(U1705,'ITWR Dump'!$A$2:$Y$5000,18,0)))</f>
        <v>0</v>
      </c>
      <c r="AO1705" s="11">
        <f>IF(ISERROR(VLOOKUP(U1705,'ITWR Dump'!$A$2:$Y$5000,25,0)),0,(VLOOKUP('ILC Report'!U1705,'ITWR Dump'!$A$2:$Y$5000,25,0)))</f>
        <v>0</v>
      </c>
      <c r="AP1705" s="11">
        <f t="shared" si="735"/>
        <v>0</v>
      </c>
      <c r="AQ1705" s="26">
        <f t="shared" si="736"/>
        <v>0</v>
      </c>
      <c r="AR1705" s="26">
        <f t="shared" si="737"/>
        <v>0</v>
      </c>
      <c r="AS1705" s="26">
        <f t="shared" si="738"/>
        <v>0</v>
      </c>
      <c r="AT1705" s="26">
        <f t="shared" si="739"/>
        <v>0</v>
      </c>
      <c r="AU1705" s="26">
        <f t="shared" si="740"/>
        <v>0</v>
      </c>
      <c r="AV1705" s="26">
        <f t="shared" si="741"/>
        <v>0</v>
      </c>
      <c r="AW1705" s="11" t="s">
        <v>653</v>
      </c>
      <c r="AX1705" s="11" t="str">
        <f>VLOOKUP(L1705,Group!$A$2:$B$1000,2,0)</f>
        <v>Enhancement</v>
      </c>
      <c r="AY1705" s="11">
        <f>IF(ISERROR(VLOOKUP(U1705,'ITWR Dump'!$A$2:$Y$5000,15,0)),0,(VLOOKUP('ILC Report'!U1705,'ITWR Dump'!$A$2:$Y$5000,15,0)))</f>
        <v>0</v>
      </c>
      <c r="AZ1705" s="11" t="str">
        <f t="shared" si="742"/>
        <v>No</v>
      </c>
      <c r="BA1705" s="11" t="str">
        <f t="shared" si="743"/>
        <v>BKI</v>
      </c>
      <c r="BB1705" s="11" t="str">
        <f t="shared" si="744"/>
        <v>EL</v>
      </c>
      <c r="BC1705" s="11" t="str">
        <f t="shared" si="745"/>
        <v>No</v>
      </c>
    </row>
    <row r="1706" spans="1:55" x14ac:dyDescent="0.3">
      <c r="A1706" s="11" t="s">
        <v>706</v>
      </c>
      <c r="B1706" s="11" t="s">
        <v>1901</v>
      </c>
      <c r="C1706" s="11" t="s">
        <v>588</v>
      </c>
      <c r="D1706" s="11" t="s">
        <v>2780</v>
      </c>
      <c r="E1706" s="38" t="s">
        <v>652</v>
      </c>
      <c r="F1706" s="11">
        <v>15</v>
      </c>
      <c r="G1706" s="40" t="s">
        <v>218</v>
      </c>
      <c r="H1706" s="11" t="str">
        <f t="shared" si="727"/>
        <v>Regular</v>
      </c>
      <c r="I1706" s="11" t="str">
        <f t="shared" si="719"/>
        <v>INDIA</v>
      </c>
      <c r="J1706" s="11" t="str">
        <f>IF(ISERROR(VLOOKUP(C1706,'WI Vs ASM'!$B$2:$E$1000,4,0)),0,(VLOOKUP(C1706,'WI Vs ASM'!$B$2:$E$1000,4,0)))</f>
        <v>Offshore</v>
      </c>
      <c r="K1706" s="11" t="str">
        <f>IF(ISERROR(VLOOKUP(C1706,'WI Vs ASM'!$B$2:$F$1000,5,0)),0,(VLOOKUP(C1706,'WI Vs ASM'!$B$2:$F$1000,5,0)))</f>
        <v>02-Variable Billable</v>
      </c>
      <c r="L1706" s="11" t="str">
        <f>IF(ISERROR(VLOOKUP(C1706,'WI Vs ASM'!$B$2:$D$1000,3,0)),0,(VLOOKUP(C1706,'WI Vs ASM'!$B$2:$D$1000,3,0)))</f>
        <v>11-Enhancement Offshore</v>
      </c>
      <c r="M1706" s="11" t="str">
        <f>IF(ISERROR(VLOOKUP(C1706,'WI Vs ASM'!$B$2:$I$1000,8,0)),0,(VLOOKUP(C1706,'WI Vs ASM'!$B$2:$I$1000,8,0)))</f>
        <v>Prasad P Naik</v>
      </c>
      <c r="N1706" s="11" t="str">
        <f>IF(ISERROR(VLOOKUP(C1706,'WI Vs ASM'!$B$2:$G$1000,6,0)),0,(VLOOKUP(C1706,'WI Vs ASM'!$B$2:$G$1000,6,0)))</f>
        <v>FileNet</v>
      </c>
      <c r="O1706" s="11" t="str">
        <f>IF(ISERROR(VLOOKUP(C1706,'WI Vs ASM'!$B$2:$H$1000,7,0)),0,(VLOOKUP(C1706,'WI Vs ASM'!$B$2:$H$1000,7,0)))</f>
        <v>FileNet</v>
      </c>
      <c r="P1706" s="11" t="str">
        <f t="shared" si="720"/>
        <v>Apr-17</v>
      </c>
      <c r="Q1706" s="11" t="str">
        <f t="shared" si="721"/>
        <v>Q2</v>
      </c>
      <c r="R1706" s="11" t="str">
        <f>IF(ISERROR(VLOOKUP(C1706,'WI Vs ASM'!$B$2:$J$1000,9,0)),0,(VLOOKUP(C1706,'WI Vs ASM'!$B$2:$J$1000,9,0)))</f>
        <v>Namita R Baskaran</v>
      </c>
      <c r="S1706" s="11" t="str">
        <f>IF(ISERROR(VLOOKUP(C1706,'WI Vs ASM'!$B$2:$K$1000,10,0)),0,(VLOOKUP(C1706,'WI Vs ASM'!$B$2:$K$1000,10,0)))</f>
        <v>Vasudevan Srinivasan</v>
      </c>
      <c r="T1706" s="11" t="str">
        <f>IF(ISERROR(VLOOKUP(C1706,'WI Vs ASM'!$B$2:$L$1000,11,0)),0,(VLOOKUP(C1706,'WI Vs ASM'!$B$2:$L$1000,11,0)))</f>
        <v>Noha Salama</v>
      </c>
      <c r="U1706" s="11" t="str">
        <f t="shared" si="728"/>
        <v>WR635815</v>
      </c>
      <c r="V1706" s="11" t="str">
        <f t="shared" si="722"/>
        <v>No</v>
      </c>
      <c r="W1706" s="11" t="str">
        <f t="shared" si="723"/>
        <v>Yes</v>
      </c>
      <c r="X1706" s="11" t="str">
        <f t="shared" si="724"/>
        <v>No</v>
      </c>
      <c r="Y1706" s="11" t="str">
        <f t="shared" si="725"/>
        <v>No</v>
      </c>
      <c r="Z1706" s="11" t="str">
        <f t="shared" si="726"/>
        <v>No</v>
      </c>
      <c r="AA1706" s="11" t="str">
        <f t="shared" si="729"/>
        <v>No</v>
      </c>
      <c r="AB1706" s="11">
        <f>IF(ISERROR(VLOOKUP(U1706,'ITWR Dump'!$A$2:$Y$5000,24,0)),0,(VLOOKUP('ILC Report'!U1706,'ITWR Dump'!$A$2:$Y$5000,24,0)))</f>
        <v>0</v>
      </c>
      <c r="AC1706" s="11" t="str">
        <f t="shared" si="730"/>
        <v>No</v>
      </c>
      <c r="AD1706" s="11" t="str">
        <f t="shared" si="731"/>
        <v/>
      </c>
      <c r="AE1706" s="11">
        <f>IF(ISERROR(VLOOKUP(U1706,'ITWR Dump'!$A$2:$Y$5000,13,0)),0,(VLOOKUP(U1706,'ITWR Dump'!$A$2:$Y$5000,13,0)))</f>
        <v>0</v>
      </c>
      <c r="AF1706" s="11">
        <f>IF(ISERROR(VLOOKUP(U1706,'ITWR Dump'!$A$2:$Y$5000,11,0)),0,(VLOOKUP(U1706,'ITWR Dump'!$A$2:$Y$5000,11,0)))</f>
        <v>0</v>
      </c>
      <c r="AG1706" s="11">
        <f>IF(ISERROR(VLOOKUP(U1706,'ITWR Dump'!$A$2:$Y$5000,2,0)),0,(VLOOKUP(U1706,'ITWR Dump'!$A$2:$Y$5000,2,0)))</f>
        <v>0</v>
      </c>
      <c r="AH1706" s="11">
        <f>IF(ISERROR(VLOOKUP(U1706,'ITWR Dump'!$A$2:$Y$5000,14,0)),0,(VLOOKUP(U1706,'ITWR Dump'!$A$2:$Y$5000,14,0)))</f>
        <v>0</v>
      </c>
      <c r="AI1706" s="11" t="str">
        <f t="shared" si="732"/>
        <v>11-Enhancement Offshore</v>
      </c>
      <c r="AJ1706" s="11" t="str">
        <f t="shared" si="733"/>
        <v>Offshore</v>
      </c>
      <c r="AK1706" s="11" t="str">
        <f>IF(ISERROR(VLOOKUP(A1706,'Team Data'!$C$2:$U$213,17,0)),0,(VLOOKUP(A1706,'Team Data'!$C$2:$U$213,17,0)))</f>
        <v>IMS and FN</v>
      </c>
      <c r="AL1706" s="11" t="str">
        <f t="shared" si="734"/>
        <v>2017-04-24</v>
      </c>
      <c r="AM1706" s="11">
        <f>IF(ISERROR(VLOOKUP(U1706,'ITWR Dump'!$A$2:$Y$5000,16,0)),0,(VLOOKUP(U1706,'ITWR Dump'!$A$2:$Y$5000,16,0)))</f>
        <v>0</v>
      </c>
      <c r="AN1706" s="11">
        <f>IF(ISERROR(VLOOKUP(U1706,'ITWR Dump'!$A$2:$Y$5000,18,0)),0,(VLOOKUP(U1706,'ITWR Dump'!$A$2:$Y$5000,18,0)))</f>
        <v>0</v>
      </c>
      <c r="AO1706" s="11">
        <f>IF(ISERROR(VLOOKUP(U1706,'ITWR Dump'!$A$2:$Y$5000,25,0)),0,(VLOOKUP('ILC Report'!U1706,'ITWR Dump'!$A$2:$Y$5000,25,0)))</f>
        <v>0</v>
      </c>
      <c r="AP1706" s="11">
        <f t="shared" si="735"/>
        <v>0</v>
      </c>
      <c r="AQ1706" s="26">
        <f t="shared" si="736"/>
        <v>0</v>
      </c>
      <c r="AR1706" s="26">
        <f t="shared" si="737"/>
        <v>0</v>
      </c>
      <c r="AS1706" s="26">
        <f t="shared" si="738"/>
        <v>0</v>
      </c>
      <c r="AT1706" s="26">
        <f t="shared" si="739"/>
        <v>0</v>
      </c>
      <c r="AU1706" s="26">
        <f t="shared" si="740"/>
        <v>0</v>
      </c>
      <c r="AV1706" s="26">
        <f t="shared" si="741"/>
        <v>0</v>
      </c>
      <c r="AW1706" s="11" t="s">
        <v>653</v>
      </c>
      <c r="AX1706" s="11" t="str">
        <f>VLOOKUP(L1706,Group!$A$2:$B$1000,2,0)</f>
        <v>Enhancement</v>
      </c>
      <c r="AY1706" s="11">
        <f>IF(ISERROR(VLOOKUP(U1706,'ITWR Dump'!$A$2:$Y$5000,15,0)),0,(VLOOKUP('ILC Report'!U1706,'ITWR Dump'!$A$2:$Y$5000,15,0)))</f>
        <v>0</v>
      </c>
      <c r="AZ1706" s="11" t="str">
        <f t="shared" si="742"/>
        <v>No</v>
      </c>
      <c r="BA1706" s="11" t="str">
        <f t="shared" si="743"/>
        <v>BKI</v>
      </c>
      <c r="BB1706" s="11" t="str">
        <f t="shared" si="744"/>
        <v>EL</v>
      </c>
      <c r="BC1706" s="11" t="str">
        <f t="shared" si="745"/>
        <v>No</v>
      </c>
    </row>
    <row r="1707" spans="1:55" x14ac:dyDescent="0.3">
      <c r="A1707" s="11" t="s">
        <v>706</v>
      </c>
      <c r="B1707" s="11" t="s">
        <v>1901</v>
      </c>
      <c r="C1707" s="11" t="s">
        <v>588</v>
      </c>
      <c r="D1707" s="11" t="s">
        <v>2781</v>
      </c>
      <c r="E1707" s="38" t="s">
        <v>652</v>
      </c>
      <c r="F1707" s="11">
        <v>15</v>
      </c>
      <c r="G1707" s="40" t="s">
        <v>218</v>
      </c>
      <c r="H1707" s="11" t="str">
        <f t="shared" si="727"/>
        <v>Regular</v>
      </c>
      <c r="I1707" s="11" t="str">
        <f t="shared" si="719"/>
        <v>INDIA</v>
      </c>
      <c r="J1707" s="11" t="str">
        <f>IF(ISERROR(VLOOKUP(C1707,'WI Vs ASM'!$B$2:$E$1000,4,0)),0,(VLOOKUP(C1707,'WI Vs ASM'!$B$2:$E$1000,4,0)))</f>
        <v>Offshore</v>
      </c>
      <c r="K1707" s="11" t="str">
        <f>IF(ISERROR(VLOOKUP(C1707,'WI Vs ASM'!$B$2:$F$1000,5,0)),0,(VLOOKUP(C1707,'WI Vs ASM'!$B$2:$F$1000,5,0)))</f>
        <v>02-Variable Billable</v>
      </c>
      <c r="L1707" s="11" t="str">
        <f>IF(ISERROR(VLOOKUP(C1707,'WI Vs ASM'!$B$2:$D$1000,3,0)),0,(VLOOKUP(C1707,'WI Vs ASM'!$B$2:$D$1000,3,0)))</f>
        <v>11-Enhancement Offshore</v>
      </c>
      <c r="M1707" s="11" t="str">
        <f>IF(ISERROR(VLOOKUP(C1707,'WI Vs ASM'!$B$2:$I$1000,8,0)),0,(VLOOKUP(C1707,'WI Vs ASM'!$B$2:$I$1000,8,0)))</f>
        <v>Prasad P Naik</v>
      </c>
      <c r="N1707" s="11" t="str">
        <f>IF(ISERROR(VLOOKUP(C1707,'WI Vs ASM'!$B$2:$G$1000,6,0)),0,(VLOOKUP(C1707,'WI Vs ASM'!$B$2:$G$1000,6,0)))</f>
        <v>FileNet</v>
      </c>
      <c r="O1707" s="11" t="str">
        <f>IF(ISERROR(VLOOKUP(C1707,'WI Vs ASM'!$B$2:$H$1000,7,0)),0,(VLOOKUP(C1707,'WI Vs ASM'!$B$2:$H$1000,7,0)))</f>
        <v>FileNet</v>
      </c>
      <c r="P1707" s="11" t="str">
        <f t="shared" si="720"/>
        <v>Apr-17</v>
      </c>
      <c r="Q1707" s="11" t="str">
        <f t="shared" si="721"/>
        <v>Q2</v>
      </c>
      <c r="R1707" s="11" t="str">
        <f>IF(ISERROR(VLOOKUP(C1707,'WI Vs ASM'!$B$2:$J$1000,9,0)),0,(VLOOKUP(C1707,'WI Vs ASM'!$B$2:$J$1000,9,0)))</f>
        <v>Namita R Baskaran</v>
      </c>
      <c r="S1707" s="11" t="str">
        <f>IF(ISERROR(VLOOKUP(C1707,'WI Vs ASM'!$B$2:$K$1000,10,0)),0,(VLOOKUP(C1707,'WI Vs ASM'!$B$2:$K$1000,10,0)))</f>
        <v>Vasudevan Srinivasan</v>
      </c>
      <c r="T1707" s="11" t="str">
        <f>IF(ISERROR(VLOOKUP(C1707,'WI Vs ASM'!$B$2:$L$1000,11,0)),0,(VLOOKUP(C1707,'WI Vs ASM'!$B$2:$L$1000,11,0)))</f>
        <v>Noha Salama</v>
      </c>
      <c r="U1707" s="11" t="str">
        <f t="shared" si="728"/>
        <v>WR635835</v>
      </c>
      <c r="V1707" s="11" t="str">
        <f t="shared" si="722"/>
        <v>No</v>
      </c>
      <c r="W1707" s="11" t="str">
        <f t="shared" si="723"/>
        <v>Yes</v>
      </c>
      <c r="X1707" s="11" t="str">
        <f t="shared" si="724"/>
        <v>No</v>
      </c>
      <c r="Y1707" s="11" t="str">
        <f t="shared" si="725"/>
        <v>No</v>
      </c>
      <c r="Z1707" s="11" t="str">
        <f t="shared" si="726"/>
        <v>No</v>
      </c>
      <c r="AA1707" s="11" t="str">
        <f t="shared" si="729"/>
        <v>No</v>
      </c>
      <c r="AB1707" s="11">
        <f>IF(ISERROR(VLOOKUP(U1707,'ITWR Dump'!$A$2:$Y$5000,24,0)),0,(VLOOKUP('ILC Report'!U1707,'ITWR Dump'!$A$2:$Y$5000,24,0)))</f>
        <v>0</v>
      </c>
      <c r="AC1707" s="11" t="str">
        <f t="shared" si="730"/>
        <v>No</v>
      </c>
      <c r="AD1707" s="11" t="str">
        <f t="shared" si="731"/>
        <v/>
      </c>
      <c r="AE1707" s="11">
        <f>IF(ISERROR(VLOOKUP(U1707,'ITWR Dump'!$A$2:$Y$5000,13,0)),0,(VLOOKUP(U1707,'ITWR Dump'!$A$2:$Y$5000,13,0)))</f>
        <v>0</v>
      </c>
      <c r="AF1707" s="11">
        <f>IF(ISERROR(VLOOKUP(U1707,'ITWR Dump'!$A$2:$Y$5000,11,0)),0,(VLOOKUP(U1707,'ITWR Dump'!$A$2:$Y$5000,11,0)))</f>
        <v>0</v>
      </c>
      <c r="AG1707" s="11">
        <f>IF(ISERROR(VLOOKUP(U1707,'ITWR Dump'!$A$2:$Y$5000,2,0)),0,(VLOOKUP(U1707,'ITWR Dump'!$A$2:$Y$5000,2,0)))</f>
        <v>0</v>
      </c>
      <c r="AH1707" s="11">
        <f>IF(ISERROR(VLOOKUP(U1707,'ITWR Dump'!$A$2:$Y$5000,14,0)),0,(VLOOKUP(U1707,'ITWR Dump'!$A$2:$Y$5000,14,0)))</f>
        <v>0</v>
      </c>
      <c r="AI1707" s="11" t="str">
        <f t="shared" si="732"/>
        <v>11-Enhancement Offshore</v>
      </c>
      <c r="AJ1707" s="11" t="str">
        <f t="shared" si="733"/>
        <v>Offshore</v>
      </c>
      <c r="AK1707" s="11" t="str">
        <f>IF(ISERROR(VLOOKUP(A1707,'Team Data'!$C$2:$U$213,17,0)),0,(VLOOKUP(A1707,'Team Data'!$C$2:$U$213,17,0)))</f>
        <v>IMS and FN</v>
      </c>
      <c r="AL1707" s="11" t="str">
        <f t="shared" si="734"/>
        <v>2017-04-24</v>
      </c>
      <c r="AM1707" s="11">
        <f>IF(ISERROR(VLOOKUP(U1707,'ITWR Dump'!$A$2:$Y$5000,16,0)),0,(VLOOKUP(U1707,'ITWR Dump'!$A$2:$Y$5000,16,0)))</f>
        <v>0</v>
      </c>
      <c r="AN1707" s="11">
        <f>IF(ISERROR(VLOOKUP(U1707,'ITWR Dump'!$A$2:$Y$5000,18,0)),0,(VLOOKUP(U1707,'ITWR Dump'!$A$2:$Y$5000,18,0)))</f>
        <v>0</v>
      </c>
      <c r="AO1707" s="11">
        <f>IF(ISERROR(VLOOKUP(U1707,'ITWR Dump'!$A$2:$Y$5000,25,0)),0,(VLOOKUP('ILC Report'!U1707,'ITWR Dump'!$A$2:$Y$5000,25,0)))</f>
        <v>0</v>
      </c>
      <c r="AP1707" s="11">
        <f t="shared" si="735"/>
        <v>0</v>
      </c>
      <c r="AQ1707" s="26">
        <f t="shared" si="736"/>
        <v>0</v>
      </c>
      <c r="AR1707" s="26">
        <f t="shared" si="737"/>
        <v>0</v>
      </c>
      <c r="AS1707" s="26">
        <f t="shared" si="738"/>
        <v>0</v>
      </c>
      <c r="AT1707" s="26">
        <f t="shared" si="739"/>
        <v>0</v>
      </c>
      <c r="AU1707" s="26">
        <f t="shared" si="740"/>
        <v>0</v>
      </c>
      <c r="AV1707" s="26">
        <f t="shared" si="741"/>
        <v>0</v>
      </c>
      <c r="AW1707" s="11" t="s">
        <v>653</v>
      </c>
      <c r="AX1707" s="11" t="str">
        <f>VLOOKUP(L1707,Group!$A$2:$B$1000,2,0)</f>
        <v>Enhancement</v>
      </c>
      <c r="AY1707" s="11">
        <f>IF(ISERROR(VLOOKUP(U1707,'ITWR Dump'!$A$2:$Y$5000,15,0)),0,(VLOOKUP('ILC Report'!U1707,'ITWR Dump'!$A$2:$Y$5000,15,0)))</f>
        <v>0</v>
      </c>
      <c r="AZ1707" s="11" t="str">
        <f t="shared" si="742"/>
        <v>No</v>
      </c>
      <c r="BA1707" s="11" t="str">
        <f t="shared" si="743"/>
        <v>BKI</v>
      </c>
      <c r="BB1707" s="11" t="str">
        <f t="shared" si="744"/>
        <v>EL</v>
      </c>
      <c r="BC1707" s="11" t="str">
        <f t="shared" si="745"/>
        <v>No</v>
      </c>
    </row>
    <row r="1708" spans="1:55" x14ac:dyDescent="0.3">
      <c r="A1708" s="11" t="s">
        <v>706</v>
      </c>
      <c r="B1708" s="11" t="s">
        <v>1901</v>
      </c>
      <c r="C1708" s="11" t="s">
        <v>588</v>
      </c>
      <c r="D1708" s="11" t="s">
        <v>2779</v>
      </c>
      <c r="E1708" s="38" t="s">
        <v>2901</v>
      </c>
      <c r="F1708" s="11">
        <v>5</v>
      </c>
      <c r="G1708" s="40" t="s">
        <v>218</v>
      </c>
      <c r="H1708" s="11" t="str">
        <f t="shared" si="727"/>
        <v>Regular</v>
      </c>
      <c r="I1708" s="11" t="str">
        <f t="shared" si="719"/>
        <v>INDIA</v>
      </c>
      <c r="J1708" s="11" t="str">
        <f>IF(ISERROR(VLOOKUP(C1708,'WI Vs ASM'!$B$2:$E$1000,4,0)),0,(VLOOKUP(C1708,'WI Vs ASM'!$B$2:$E$1000,4,0)))</f>
        <v>Offshore</v>
      </c>
      <c r="K1708" s="11" t="str">
        <f>IF(ISERROR(VLOOKUP(C1708,'WI Vs ASM'!$B$2:$F$1000,5,0)),0,(VLOOKUP(C1708,'WI Vs ASM'!$B$2:$F$1000,5,0)))</f>
        <v>02-Variable Billable</v>
      </c>
      <c r="L1708" s="11" t="str">
        <f>IF(ISERROR(VLOOKUP(C1708,'WI Vs ASM'!$B$2:$D$1000,3,0)),0,(VLOOKUP(C1708,'WI Vs ASM'!$B$2:$D$1000,3,0)))</f>
        <v>11-Enhancement Offshore</v>
      </c>
      <c r="M1708" s="11" t="str">
        <f>IF(ISERROR(VLOOKUP(C1708,'WI Vs ASM'!$B$2:$I$1000,8,0)),0,(VLOOKUP(C1708,'WI Vs ASM'!$B$2:$I$1000,8,0)))</f>
        <v>Prasad P Naik</v>
      </c>
      <c r="N1708" s="11" t="str">
        <f>IF(ISERROR(VLOOKUP(C1708,'WI Vs ASM'!$B$2:$G$1000,6,0)),0,(VLOOKUP(C1708,'WI Vs ASM'!$B$2:$G$1000,6,0)))</f>
        <v>FileNet</v>
      </c>
      <c r="O1708" s="11" t="str">
        <f>IF(ISERROR(VLOOKUP(C1708,'WI Vs ASM'!$B$2:$H$1000,7,0)),0,(VLOOKUP(C1708,'WI Vs ASM'!$B$2:$H$1000,7,0)))</f>
        <v>FileNet</v>
      </c>
      <c r="P1708" s="11" t="str">
        <f t="shared" si="720"/>
        <v>May-17</v>
      </c>
      <c r="Q1708" s="11" t="str">
        <f t="shared" si="721"/>
        <v>Q2</v>
      </c>
      <c r="R1708" s="11" t="str">
        <f>IF(ISERROR(VLOOKUP(C1708,'WI Vs ASM'!$B$2:$J$1000,9,0)),0,(VLOOKUP(C1708,'WI Vs ASM'!$B$2:$J$1000,9,0)))</f>
        <v>Namita R Baskaran</v>
      </c>
      <c r="S1708" s="11" t="str">
        <f>IF(ISERROR(VLOOKUP(C1708,'WI Vs ASM'!$B$2:$K$1000,10,0)),0,(VLOOKUP(C1708,'WI Vs ASM'!$B$2:$K$1000,10,0)))</f>
        <v>Vasudevan Srinivasan</v>
      </c>
      <c r="T1708" s="11" t="str">
        <f>IF(ISERROR(VLOOKUP(C1708,'WI Vs ASM'!$B$2:$L$1000,11,0)),0,(VLOOKUP(C1708,'WI Vs ASM'!$B$2:$L$1000,11,0)))</f>
        <v>Noha Salama</v>
      </c>
      <c r="U1708" s="11" t="str">
        <f t="shared" si="728"/>
        <v>WR635667</v>
      </c>
      <c r="V1708" s="11" t="str">
        <f t="shared" si="722"/>
        <v>No</v>
      </c>
      <c r="W1708" s="11" t="str">
        <f t="shared" si="723"/>
        <v>Yes</v>
      </c>
      <c r="X1708" s="11" t="str">
        <f t="shared" si="724"/>
        <v>No</v>
      </c>
      <c r="Y1708" s="11" t="str">
        <f t="shared" si="725"/>
        <v>No</v>
      </c>
      <c r="Z1708" s="11" t="str">
        <f t="shared" si="726"/>
        <v>No</v>
      </c>
      <c r="AA1708" s="11" t="str">
        <f t="shared" si="729"/>
        <v>No</v>
      </c>
      <c r="AB1708" s="11">
        <f>IF(ISERROR(VLOOKUP(U1708,'ITWR Dump'!$A$2:$Y$5000,24,0)),0,(VLOOKUP('ILC Report'!U1708,'ITWR Dump'!$A$2:$Y$5000,24,0)))</f>
        <v>0</v>
      </c>
      <c r="AC1708" s="11" t="str">
        <f t="shared" si="730"/>
        <v>No</v>
      </c>
      <c r="AD1708" s="11" t="str">
        <f t="shared" si="731"/>
        <v/>
      </c>
      <c r="AE1708" s="11">
        <f>IF(ISERROR(VLOOKUP(U1708,'ITWR Dump'!$A$2:$Y$5000,13,0)),0,(VLOOKUP(U1708,'ITWR Dump'!$A$2:$Y$5000,13,0)))</f>
        <v>0</v>
      </c>
      <c r="AF1708" s="11">
        <f>IF(ISERROR(VLOOKUP(U1708,'ITWR Dump'!$A$2:$Y$5000,11,0)),0,(VLOOKUP(U1708,'ITWR Dump'!$A$2:$Y$5000,11,0)))</f>
        <v>0</v>
      </c>
      <c r="AG1708" s="11">
        <f>IF(ISERROR(VLOOKUP(U1708,'ITWR Dump'!$A$2:$Y$5000,2,0)),0,(VLOOKUP(U1708,'ITWR Dump'!$A$2:$Y$5000,2,0)))</f>
        <v>0</v>
      </c>
      <c r="AH1708" s="11">
        <f>IF(ISERROR(VLOOKUP(U1708,'ITWR Dump'!$A$2:$Y$5000,14,0)),0,(VLOOKUP(U1708,'ITWR Dump'!$A$2:$Y$5000,14,0)))</f>
        <v>0</v>
      </c>
      <c r="AI1708" s="11" t="str">
        <f t="shared" si="732"/>
        <v>11-Enhancement Offshore</v>
      </c>
      <c r="AJ1708" s="11" t="str">
        <f t="shared" si="733"/>
        <v>Offshore</v>
      </c>
      <c r="AK1708" s="11" t="str">
        <f>IF(ISERROR(VLOOKUP(A1708,'Team Data'!$C$2:$U$213,17,0)),0,(VLOOKUP(A1708,'Team Data'!$C$2:$U$213,17,0)))</f>
        <v>IMS and FN</v>
      </c>
      <c r="AL1708" s="11" t="str">
        <f t="shared" si="734"/>
        <v>2017-04-24</v>
      </c>
      <c r="AM1708" s="11">
        <f>IF(ISERROR(VLOOKUP(U1708,'ITWR Dump'!$A$2:$Y$5000,16,0)),0,(VLOOKUP(U1708,'ITWR Dump'!$A$2:$Y$5000,16,0)))</f>
        <v>0</v>
      </c>
      <c r="AN1708" s="11">
        <f>IF(ISERROR(VLOOKUP(U1708,'ITWR Dump'!$A$2:$Y$5000,18,0)),0,(VLOOKUP(U1708,'ITWR Dump'!$A$2:$Y$5000,18,0)))</f>
        <v>0</v>
      </c>
      <c r="AO1708" s="11">
        <f>IF(ISERROR(VLOOKUP(U1708,'ITWR Dump'!$A$2:$Y$5000,25,0)),0,(VLOOKUP('ILC Report'!U1708,'ITWR Dump'!$A$2:$Y$5000,25,0)))</f>
        <v>0</v>
      </c>
      <c r="AP1708" s="11">
        <f t="shared" si="735"/>
        <v>0</v>
      </c>
      <c r="AQ1708" s="26">
        <f t="shared" si="736"/>
        <v>0</v>
      </c>
      <c r="AR1708" s="26">
        <f t="shared" si="737"/>
        <v>0</v>
      </c>
      <c r="AS1708" s="26">
        <f t="shared" si="738"/>
        <v>0</v>
      </c>
      <c r="AT1708" s="26">
        <f t="shared" si="739"/>
        <v>0</v>
      </c>
      <c r="AU1708" s="26">
        <f t="shared" si="740"/>
        <v>0</v>
      </c>
      <c r="AV1708" s="26">
        <f t="shared" si="741"/>
        <v>0</v>
      </c>
      <c r="AW1708" s="11" t="s">
        <v>653</v>
      </c>
      <c r="AX1708" s="11" t="str">
        <f>VLOOKUP(L1708,Group!$A$2:$B$1000,2,0)</f>
        <v>Enhancement</v>
      </c>
      <c r="AY1708" s="11">
        <f>IF(ISERROR(VLOOKUP(U1708,'ITWR Dump'!$A$2:$Y$5000,15,0)),0,(VLOOKUP('ILC Report'!U1708,'ITWR Dump'!$A$2:$Y$5000,15,0)))</f>
        <v>0</v>
      </c>
      <c r="AZ1708" s="11" t="str">
        <f t="shared" si="742"/>
        <v>No</v>
      </c>
      <c r="BA1708" s="11" t="str">
        <f t="shared" si="743"/>
        <v>BKI</v>
      </c>
      <c r="BB1708" s="11" t="str">
        <f t="shared" si="744"/>
        <v>EL</v>
      </c>
      <c r="BC1708" s="11" t="str">
        <f t="shared" si="745"/>
        <v>No</v>
      </c>
    </row>
    <row r="1709" spans="1:55" x14ac:dyDescent="0.3">
      <c r="A1709" s="11" t="s">
        <v>706</v>
      </c>
      <c r="B1709" s="11" t="s">
        <v>1901</v>
      </c>
      <c r="C1709" s="11" t="s">
        <v>588</v>
      </c>
      <c r="D1709" s="11" t="s">
        <v>2780</v>
      </c>
      <c r="E1709" s="38" t="s">
        <v>2901</v>
      </c>
      <c r="F1709" s="11">
        <v>14</v>
      </c>
      <c r="G1709" s="40" t="s">
        <v>218</v>
      </c>
      <c r="H1709" s="11" t="str">
        <f t="shared" si="727"/>
        <v>Regular</v>
      </c>
      <c r="I1709" s="11" t="str">
        <f t="shared" si="719"/>
        <v>INDIA</v>
      </c>
      <c r="J1709" s="11" t="str">
        <f>IF(ISERROR(VLOOKUP(C1709,'WI Vs ASM'!$B$2:$E$1000,4,0)),0,(VLOOKUP(C1709,'WI Vs ASM'!$B$2:$E$1000,4,0)))</f>
        <v>Offshore</v>
      </c>
      <c r="K1709" s="11" t="str">
        <f>IF(ISERROR(VLOOKUP(C1709,'WI Vs ASM'!$B$2:$F$1000,5,0)),0,(VLOOKUP(C1709,'WI Vs ASM'!$B$2:$F$1000,5,0)))</f>
        <v>02-Variable Billable</v>
      </c>
      <c r="L1709" s="11" t="str">
        <f>IF(ISERROR(VLOOKUP(C1709,'WI Vs ASM'!$B$2:$D$1000,3,0)),0,(VLOOKUP(C1709,'WI Vs ASM'!$B$2:$D$1000,3,0)))</f>
        <v>11-Enhancement Offshore</v>
      </c>
      <c r="M1709" s="11" t="str">
        <f>IF(ISERROR(VLOOKUP(C1709,'WI Vs ASM'!$B$2:$I$1000,8,0)),0,(VLOOKUP(C1709,'WI Vs ASM'!$B$2:$I$1000,8,0)))</f>
        <v>Prasad P Naik</v>
      </c>
      <c r="N1709" s="11" t="str">
        <f>IF(ISERROR(VLOOKUP(C1709,'WI Vs ASM'!$B$2:$G$1000,6,0)),0,(VLOOKUP(C1709,'WI Vs ASM'!$B$2:$G$1000,6,0)))</f>
        <v>FileNet</v>
      </c>
      <c r="O1709" s="11" t="str">
        <f>IF(ISERROR(VLOOKUP(C1709,'WI Vs ASM'!$B$2:$H$1000,7,0)),0,(VLOOKUP(C1709,'WI Vs ASM'!$B$2:$H$1000,7,0)))</f>
        <v>FileNet</v>
      </c>
      <c r="P1709" s="11" t="str">
        <f t="shared" si="720"/>
        <v>May-17</v>
      </c>
      <c r="Q1709" s="11" t="str">
        <f t="shared" si="721"/>
        <v>Q2</v>
      </c>
      <c r="R1709" s="11" t="str">
        <f>IF(ISERROR(VLOOKUP(C1709,'WI Vs ASM'!$B$2:$J$1000,9,0)),0,(VLOOKUP(C1709,'WI Vs ASM'!$B$2:$J$1000,9,0)))</f>
        <v>Namita R Baskaran</v>
      </c>
      <c r="S1709" s="11" t="str">
        <f>IF(ISERROR(VLOOKUP(C1709,'WI Vs ASM'!$B$2:$K$1000,10,0)),0,(VLOOKUP(C1709,'WI Vs ASM'!$B$2:$K$1000,10,0)))</f>
        <v>Vasudevan Srinivasan</v>
      </c>
      <c r="T1709" s="11" t="str">
        <f>IF(ISERROR(VLOOKUP(C1709,'WI Vs ASM'!$B$2:$L$1000,11,0)),0,(VLOOKUP(C1709,'WI Vs ASM'!$B$2:$L$1000,11,0)))</f>
        <v>Noha Salama</v>
      </c>
      <c r="U1709" s="11" t="str">
        <f t="shared" si="728"/>
        <v>WR635815</v>
      </c>
      <c r="V1709" s="11" t="str">
        <f t="shared" si="722"/>
        <v>No</v>
      </c>
      <c r="W1709" s="11" t="str">
        <f t="shared" si="723"/>
        <v>Yes</v>
      </c>
      <c r="X1709" s="11" t="str">
        <f t="shared" si="724"/>
        <v>No</v>
      </c>
      <c r="Y1709" s="11" t="str">
        <f t="shared" si="725"/>
        <v>No</v>
      </c>
      <c r="Z1709" s="11" t="str">
        <f t="shared" si="726"/>
        <v>No</v>
      </c>
      <c r="AA1709" s="11" t="str">
        <f t="shared" si="729"/>
        <v>No</v>
      </c>
      <c r="AB1709" s="11">
        <f>IF(ISERROR(VLOOKUP(U1709,'ITWR Dump'!$A$2:$Y$5000,24,0)),0,(VLOOKUP('ILC Report'!U1709,'ITWR Dump'!$A$2:$Y$5000,24,0)))</f>
        <v>0</v>
      </c>
      <c r="AC1709" s="11" t="str">
        <f t="shared" si="730"/>
        <v>No</v>
      </c>
      <c r="AD1709" s="11" t="str">
        <f t="shared" si="731"/>
        <v/>
      </c>
      <c r="AE1709" s="11">
        <f>IF(ISERROR(VLOOKUP(U1709,'ITWR Dump'!$A$2:$Y$5000,13,0)),0,(VLOOKUP(U1709,'ITWR Dump'!$A$2:$Y$5000,13,0)))</f>
        <v>0</v>
      </c>
      <c r="AF1709" s="11">
        <f>IF(ISERROR(VLOOKUP(U1709,'ITWR Dump'!$A$2:$Y$5000,11,0)),0,(VLOOKUP(U1709,'ITWR Dump'!$A$2:$Y$5000,11,0)))</f>
        <v>0</v>
      </c>
      <c r="AG1709" s="11">
        <f>IF(ISERROR(VLOOKUP(U1709,'ITWR Dump'!$A$2:$Y$5000,2,0)),0,(VLOOKUP(U1709,'ITWR Dump'!$A$2:$Y$5000,2,0)))</f>
        <v>0</v>
      </c>
      <c r="AH1709" s="11">
        <f>IF(ISERROR(VLOOKUP(U1709,'ITWR Dump'!$A$2:$Y$5000,14,0)),0,(VLOOKUP(U1709,'ITWR Dump'!$A$2:$Y$5000,14,0)))</f>
        <v>0</v>
      </c>
      <c r="AI1709" s="11" t="str">
        <f t="shared" si="732"/>
        <v>11-Enhancement Offshore</v>
      </c>
      <c r="AJ1709" s="11" t="str">
        <f t="shared" si="733"/>
        <v>Offshore</v>
      </c>
      <c r="AK1709" s="11" t="str">
        <f>IF(ISERROR(VLOOKUP(A1709,'Team Data'!$C$2:$U$213,17,0)),0,(VLOOKUP(A1709,'Team Data'!$C$2:$U$213,17,0)))</f>
        <v>IMS and FN</v>
      </c>
      <c r="AL1709" s="11" t="str">
        <f t="shared" si="734"/>
        <v>2017-04-24</v>
      </c>
      <c r="AM1709" s="11">
        <f>IF(ISERROR(VLOOKUP(U1709,'ITWR Dump'!$A$2:$Y$5000,16,0)),0,(VLOOKUP(U1709,'ITWR Dump'!$A$2:$Y$5000,16,0)))</f>
        <v>0</v>
      </c>
      <c r="AN1709" s="11">
        <f>IF(ISERROR(VLOOKUP(U1709,'ITWR Dump'!$A$2:$Y$5000,18,0)),0,(VLOOKUP(U1709,'ITWR Dump'!$A$2:$Y$5000,18,0)))</f>
        <v>0</v>
      </c>
      <c r="AO1709" s="11">
        <f>IF(ISERROR(VLOOKUP(U1709,'ITWR Dump'!$A$2:$Y$5000,25,0)),0,(VLOOKUP('ILC Report'!U1709,'ITWR Dump'!$A$2:$Y$5000,25,0)))</f>
        <v>0</v>
      </c>
      <c r="AP1709" s="11">
        <f t="shared" si="735"/>
        <v>0</v>
      </c>
      <c r="AQ1709" s="26">
        <f t="shared" si="736"/>
        <v>0</v>
      </c>
      <c r="AR1709" s="26">
        <f t="shared" si="737"/>
        <v>0</v>
      </c>
      <c r="AS1709" s="26">
        <f t="shared" si="738"/>
        <v>0</v>
      </c>
      <c r="AT1709" s="26">
        <f t="shared" si="739"/>
        <v>0</v>
      </c>
      <c r="AU1709" s="26">
        <f t="shared" si="740"/>
        <v>0</v>
      </c>
      <c r="AV1709" s="26">
        <f t="shared" si="741"/>
        <v>0</v>
      </c>
      <c r="AW1709" s="11" t="s">
        <v>653</v>
      </c>
      <c r="AX1709" s="11" t="str">
        <f>VLOOKUP(L1709,Group!$A$2:$B$1000,2,0)</f>
        <v>Enhancement</v>
      </c>
      <c r="AY1709" s="11">
        <f>IF(ISERROR(VLOOKUP(U1709,'ITWR Dump'!$A$2:$Y$5000,15,0)),0,(VLOOKUP('ILC Report'!U1709,'ITWR Dump'!$A$2:$Y$5000,15,0)))</f>
        <v>0</v>
      </c>
      <c r="AZ1709" s="11" t="str">
        <f t="shared" si="742"/>
        <v>No</v>
      </c>
      <c r="BA1709" s="11" t="str">
        <f t="shared" si="743"/>
        <v>BKI</v>
      </c>
      <c r="BB1709" s="11" t="str">
        <f t="shared" si="744"/>
        <v>EL</v>
      </c>
      <c r="BC1709" s="11" t="str">
        <f t="shared" si="745"/>
        <v>No</v>
      </c>
    </row>
    <row r="1710" spans="1:55" x14ac:dyDescent="0.3">
      <c r="A1710" s="11" t="s">
        <v>706</v>
      </c>
      <c r="B1710" s="11" t="s">
        <v>1901</v>
      </c>
      <c r="C1710" s="11" t="s">
        <v>588</v>
      </c>
      <c r="D1710" s="11" t="s">
        <v>2781</v>
      </c>
      <c r="E1710" s="38" t="s">
        <v>2901</v>
      </c>
      <c r="F1710" s="11">
        <v>9</v>
      </c>
      <c r="G1710" s="40" t="s">
        <v>218</v>
      </c>
      <c r="H1710" s="11" t="str">
        <f t="shared" si="727"/>
        <v>Regular</v>
      </c>
      <c r="I1710" s="11" t="str">
        <f t="shared" si="719"/>
        <v>INDIA</v>
      </c>
      <c r="J1710" s="11" t="str">
        <f>IF(ISERROR(VLOOKUP(C1710,'WI Vs ASM'!$B$2:$E$1000,4,0)),0,(VLOOKUP(C1710,'WI Vs ASM'!$B$2:$E$1000,4,0)))</f>
        <v>Offshore</v>
      </c>
      <c r="K1710" s="11" t="str">
        <f>IF(ISERROR(VLOOKUP(C1710,'WI Vs ASM'!$B$2:$F$1000,5,0)),0,(VLOOKUP(C1710,'WI Vs ASM'!$B$2:$F$1000,5,0)))</f>
        <v>02-Variable Billable</v>
      </c>
      <c r="L1710" s="11" t="str">
        <f>IF(ISERROR(VLOOKUP(C1710,'WI Vs ASM'!$B$2:$D$1000,3,0)),0,(VLOOKUP(C1710,'WI Vs ASM'!$B$2:$D$1000,3,0)))</f>
        <v>11-Enhancement Offshore</v>
      </c>
      <c r="M1710" s="11" t="str">
        <f>IF(ISERROR(VLOOKUP(C1710,'WI Vs ASM'!$B$2:$I$1000,8,0)),0,(VLOOKUP(C1710,'WI Vs ASM'!$B$2:$I$1000,8,0)))</f>
        <v>Prasad P Naik</v>
      </c>
      <c r="N1710" s="11" t="str">
        <f>IF(ISERROR(VLOOKUP(C1710,'WI Vs ASM'!$B$2:$G$1000,6,0)),0,(VLOOKUP(C1710,'WI Vs ASM'!$B$2:$G$1000,6,0)))</f>
        <v>FileNet</v>
      </c>
      <c r="O1710" s="11" t="str">
        <f>IF(ISERROR(VLOOKUP(C1710,'WI Vs ASM'!$B$2:$H$1000,7,0)),0,(VLOOKUP(C1710,'WI Vs ASM'!$B$2:$H$1000,7,0)))</f>
        <v>FileNet</v>
      </c>
      <c r="P1710" s="11" t="str">
        <f t="shared" si="720"/>
        <v>May-17</v>
      </c>
      <c r="Q1710" s="11" t="str">
        <f t="shared" si="721"/>
        <v>Q2</v>
      </c>
      <c r="R1710" s="11" t="str">
        <f>IF(ISERROR(VLOOKUP(C1710,'WI Vs ASM'!$B$2:$J$1000,9,0)),0,(VLOOKUP(C1710,'WI Vs ASM'!$B$2:$J$1000,9,0)))</f>
        <v>Namita R Baskaran</v>
      </c>
      <c r="S1710" s="11" t="str">
        <f>IF(ISERROR(VLOOKUP(C1710,'WI Vs ASM'!$B$2:$K$1000,10,0)),0,(VLOOKUP(C1710,'WI Vs ASM'!$B$2:$K$1000,10,0)))</f>
        <v>Vasudevan Srinivasan</v>
      </c>
      <c r="T1710" s="11" t="str">
        <f>IF(ISERROR(VLOOKUP(C1710,'WI Vs ASM'!$B$2:$L$1000,11,0)),0,(VLOOKUP(C1710,'WI Vs ASM'!$B$2:$L$1000,11,0)))</f>
        <v>Noha Salama</v>
      </c>
      <c r="U1710" s="11" t="str">
        <f t="shared" si="728"/>
        <v>WR635835</v>
      </c>
      <c r="V1710" s="11" t="str">
        <f t="shared" si="722"/>
        <v>No</v>
      </c>
      <c r="W1710" s="11" t="str">
        <f t="shared" si="723"/>
        <v>Yes</v>
      </c>
      <c r="X1710" s="11" t="str">
        <f t="shared" si="724"/>
        <v>No</v>
      </c>
      <c r="Y1710" s="11" t="str">
        <f t="shared" si="725"/>
        <v>No</v>
      </c>
      <c r="Z1710" s="11" t="str">
        <f t="shared" si="726"/>
        <v>No</v>
      </c>
      <c r="AA1710" s="11" t="str">
        <f t="shared" si="729"/>
        <v>No</v>
      </c>
      <c r="AB1710" s="11">
        <f>IF(ISERROR(VLOOKUP(U1710,'ITWR Dump'!$A$2:$Y$5000,24,0)),0,(VLOOKUP('ILC Report'!U1710,'ITWR Dump'!$A$2:$Y$5000,24,0)))</f>
        <v>0</v>
      </c>
      <c r="AC1710" s="11" t="str">
        <f t="shared" si="730"/>
        <v>No</v>
      </c>
      <c r="AD1710" s="11" t="str">
        <f t="shared" si="731"/>
        <v/>
      </c>
      <c r="AE1710" s="11">
        <f>IF(ISERROR(VLOOKUP(U1710,'ITWR Dump'!$A$2:$Y$5000,13,0)),0,(VLOOKUP(U1710,'ITWR Dump'!$A$2:$Y$5000,13,0)))</f>
        <v>0</v>
      </c>
      <c r="AF1710" s="11">
        <f>IF(ISERROR(VLOOKUP(U1710,'ITWR Dump'!$A$2:$Y$5000,11,0)),0,(VLOOKUP(U1710,'ITWR Dump'!$A$2:$Y$5000,11,0)))</f>
        <v>0</v>
      </c>
      <c r="AG1710" s="11">
        <f>IF(ISERROR(VLOOKUP(U1710,'ITWR Dump'!$A$2:$Y$5000,2,0)),0,(VLOOKUP(U1710,'ITWR Dump'!$A$2:$Y$5000,2,0)))</f>
        <v>0</v>
      </c>
      <c r="AH1710" s="11">
        <f>IF(ISERROR(VLOOKUP(U1710,'ITWR Dump'!$A$2:$Y$5000,14,0)),0,(VLOOKUP(U1710,'ITWR Dump'!$A$2:$Y$5000,14,0)))</f>
        <v>0</v>
      </c>
      <c r="AI1710" s="11" t="str">
        <f t="shared" si="732"/>
        <v>11-Enhancement Offshore</v>
      </c>
      <c r="AJ1710" s="11" t="str">
        <f t="shared" si="733"/>
        <v>Offshore</v>
      </c>
      <c r="AK1710" s="11" t="str">
        <f>IF(ISERROR(VLOOKUP(A1710,'Team Data'!$C$2:$U$213,17,0)),0,(VLOOKUP(A1710,'Team Data'!$C$2:$U$213,17,0)))</f>
        <v>IMS and FN</v>
      </c>
      <c r="AL1710" s="11" t="str">
        <f t="shared" si="734"/>
        <v>2017-04-24</v>
      </c>
      <c r="AM1710" s="11">
        <f>IF(ISERROR(VLOOKUP(U1710,'ITWR Dump'!$A$2:$Y$5000,16,0)),0,(VLOOKUP(U1710,'ITWR Dump'!$A$2:$Y$5000,16,0)))</f>
        <v>0</v>
      </c>
      <c r="AN1710" s="11">
        <f>IF(ISERROR(VLOOKUP(U1710,'ITWR Dump'!$A$2:$Y$5000,18,0)),0,(VLOOKUP(U1710,'ITWR Dump'!$A$2:$Y$5000,18,0)))</f>
        <v>0</v>
      </c>
      <c r="AO1710" s="11">
        <f>IF(ISERROR(VLOOKUP(U1710,'ITWR Dump'!$A$2:$Y$5000,25,0)),0,(VLOOKUP('ILC Report'!U1710,'ITWR Dump'!$A$2:$Y$5000,25,0)))</f>
        <v>0</v>
      </c>
      <c r="AP1710" s="11">
        <f t="shared" si="735"/>
        <v>0</v>
      </c>
      <c r="AQ1710" s="26">
        <f t="shared" si="736"/>
        <v>0</v>
      </c>
      <c r="AR1710" s="26">
        <f t="shared" si="737"/>
        <v>0</v>
      </c>
      <c r="AS1710" s="26">
        <f t="shared" si="738"/>
        <v>0</v>
      </c>
      <c r="AT1710" s="26">
        <f t="shared" si="739"/>
        <v>0</v>
      </c>
      <c r="AU1710" s="26">
        <f t="shared" si="740"/>
        <v>0</v>
      </c>
      <c r="AV1710" s="26">
        <f t="shared" si="741"/>
        <v>0</v>
      </c>
      <c r="AW1710" s="11" t="s">
        <v>653</v>
      </c>
      <c r="AX1710" s="11" t="str">
        <f>VLOOKUP(L1710,Group!$A$2:$B$1000,2,0)</f>
        <v>Enhancement</v>
      </c>
      <c r="AY1710" s="11">
        <f>IF(ISERROR(VLOOKUP(U1710,'ITWR Dump'!$A$2:$Y$5000,15,0)),0,(VLOOKUP('ILC Report'!U1710,'ITWR Dump'!$A$2:$Y$5000,15,0)))</f>
        <v>0</v>
      </c>
      <c r="AZ1710" s="11" t="str">
        <f t="shared" si="742"/>
        <v>No</v>
      </c>
      <c r="BA1710" s="11" t="str">
        <f t="shared" si="743"/>
        <v>BKI</v>
      </c>
      <c r="BB1710" s="11" t="str">
        <f t="shared" si="744"/>
        <v>EL</v>
      </c>
      <c r="BC1710" s="11" t="str">
        <f t="shared" si="745"/>
        <v>No</v>
      </c>
    </row>
    <row r="1711" spans="1:55" x14ac:dyDescent="0.3">
      <c r="A1711" s="11" t="s">
        <v>706</v>
      </c>
      <c r="B1711" s="11" t="s">
        <v>1901</v>
      </c>
      <c r="C1711" s="11" t="s">
        <v>600</v>
      </c>
      <c r="D1711" s="11" t="s">
        <v>2782</v>
      </c>
      <c r="E1711" s="38" t="s">
        <v>2901</v>
      </c>
      <c r="F1711" s="11">
        <v>3</v>
      </c>
      <c r="G1711" s="40" t="s">
        <v>218</v>
      </c>
      <c r="H1711" s="11" t="str">
        <f t="shared" si="727"/>
        <v>Regular</v>
      </c>
      <c r="I1711" s="11" t="str">
        <f t="shared" si="719"/>
        <v>INDIA</v>
      </c>
      <c r="J1711" s="11" t="str">
        <f>IF(ISERROR(VLOOKUP(C1711,'WI Vs ASM'!$B$2:$E$1000,4,0)),0,(VLOOKUP(C1711,'WI Vs ASM'!$B$2:$E$1000,4,0)))</f>
        <v>Offshore</v>
      </c>
      <c r="K1711" s="11" t="str">
        <f>IF(ISERROR(VLOOKUP(C1711,'WI Vs ASM'!$B$2:$F$1000,5,0)),0,(VLOOKUP(C1711,'WI Vs ASM'!$B$2:$F$1000,5,0)))</f>
        <v>09-NonBillable</v>
      </c>
      <c r="L1711" s="11" t="str">
        <f>IF(ISERROR(VLOOKUP(C1711,'WI Vs ASM'!$B$2:$D$1000,3,0)),0,(VLOOKUP(C1711,'WI Vs ASM'!$B$2:$D$1000,3,0)))</f>
        <v>13-Enhancement Offshore Bench</v>
      </c>
      <c r="M1711" s="11" t="str">
        <f>IF(ISERROR(VLOOKUP(C1711,'WI Vs ASM'!$B$2:$I$1000,8,0)),0,(VLOOKUP(C1711,'WI Vs ASM'!$B$2:$I$1000,8,0)))</f>
        <v>Prakash Varadachari</v>
      </c>
      <c r="N1711" s="11" t="str">
        <f>IF(ISERROR(VLOOKUP(C1711,'WI Vs ASM'!$B$2:$G$1000,6,0)),0,(VLOOKUP(C1711,'WI Vs ASM'!$B$2:$G$1000,6,0)))</f>
        <v>Bench - IMS Tower</v>
      </c>
      <c r="O1711" s="11" t="str">
        <f>IF(ISERROR(VLOOKUP(C1711,'WI Vs ASM'!$B$2:$H$1000,7,0)),0,(VLOOKUP(C1711,'WI Vs ASM'!$B$2:$H$1000,7,0)))</f>
        <v>Bench - IMS Tower</v>
      </c>
      <c r="P1711" s="11" t="str">
        <f t="shared" si="720"/>
        <v>May-17</v>
      </c>
      <c r="Q1711" s="11" t="str">
        <f t="shared" si="721"/>
        <v>Q2</v>
      </c>
      <c r="R1711" s="11" t="str">
        <f>IF(ISERROR(VLOOKUP(C1711,'WI Vs ASM'!$B$2:$J$1000,9,0)),0,(VLOOKUP(C1711,'WI Vs ASM'!$B$2:$J$1000,9,0)))</f>
        <v>Chandraprabha Palaniswamy</v>
      </c>
      <c r="S1711" s="11">
        <f>IF(ISERROR(VLOOKUP(C1711,'WI Vs ASM'!$B$2:$K$1000,10,0)),0,(VLOOKUP(C1711,'WI Vs ASM'!$B$2:$K$1000,10,0)))</f>
        <v>0</v>
      </c>
      <c r="T1711" s="11">
        <f>IF(ISERROR(VLOOKUP(C1711,'WI Vs ASM'!$B$2:$L$1000,11,0)),0,(VLOOKUP(C1711,'WI Vs ASM'!$B$2:$L$1000,11,0)))</f>
        <v>0</v>
      </c>
      <c r="U1711" s="11" t="e">
        <f t="shared" si="728"/>
        <v>#VALUE!</v>
      </c>
      <c r="V1711" s="11" t="str">
        <f t="shared" si="722"/>
        <v>No</v>
      </c>
      <c r="W1711" s="11" t="str">
        <f t="shared" si="723"/>
        <v>No</v>
      </c>
      <c r="X1711" s="11" t="str">
        <f t="shared" si="724"/>
        <v>No</v>
      </c>
      <c r="Y1711" s="11" t="str">
        <f t="shared" si="725"/>
        <v>No</v>
      </c>
      <c r="Z1711" s="11" t="str">
        <f t="shared" si="726"/>
        <v>No</v>
      </c>
      <c r="AA1711" s="11" t="str">
        <f t="shared" si="729"/>
        <v>No</v>
      </c>
      <c r="AB1711" s="11">
        <f>IF(ISERROR(VLOOKUP(U1711,'ITWR Dump'!$A$2:$Y$5000,24,0)),0,(VLOOKUP('ILC Report'!U1711,'ITWR Dump'!$A$2:$Y$5000,24,0)))</f>
        <v>0</v>
      </c>
      <c r="AC1711" s="11" t="str">
        <f t="shared" si="730"/>
        <v>No</v>
      </c>
      <c r="AD1711" s="11" t="str">
        <f t="shared" si="731"/>
        <v/>
      </c>
      <c r="AE1711" s="11">
        <f>IF(ISERROR(VLOOKUP(U1711,'ITWR Dump'!$A$2:$Y$5000,13,0)),0,(VLOOKUP(U1711,'ITWR Dump'!$A$2:$Y$5000,13,0)))</f>
        <v>0</v>
      </c>
      <c r="AF1711" s="11">
        <f>IF(ISERROR(VLOOKUP(U1711,'ITWR Dump'!$A$2:$Y$5000,11,0)),0,(VLOOKUP(U1711,'ITWR Dump'!$A$2:$Y$5000,11,0)))</f>
        <v>0</v>
      </c>
      <c r="AG1711" s="11">
        <f>IF(ISERROR(VLOOKUP(U1711,'ITWR Dump'!$A$2:$Y$5000,2,0)),0,(VLOOKUP(U1711,'ITWR Dump'!$A$2:$Y$5000,2,0)))</f>
        <v>0</v>
      </c>
      <c r="AH1711" s="11">
        <f>IF(ISERROR(VLOOKUP(U1711,'ITWR Dump'!$A$2:$Y$5000,14,0)),0,(VLOOKUP(U1711,'ITWR Dump'!$A$2:$Y$5000,14,0)))</f>
        <v>0</v>
      </c>
      <c r="AI1711" s="11" t="str">
        <f t="shared" si="732"/>
        <v>13-Enhancement Offshore Bench</v>
      </c>
      <c r="AJ1711" s="11" t="str">
        <f t="shared" si="733"/>
        <v>Offshore</v>
      </c>
      <c r="AK1711" s="11" t="str">
        <f>IF(ISERROR(VLOOKUP(A1711,'Team Data'!$C$2:$U$213,17,0)),0,(VLOOKUP(A1711,'Team Data'!$C$2:$U$213,17,0)))</f>
        <v>IMS and FN</v>
      </c>
      <c r="AL1711" s="11" t="str">
        <f t="shared" si="734"/>
        <v>2017-04-24</v>
      </c>
      <c r="AM1711" s="11">
        <f>IF(ISERROR(VLOOKUP(U1711,'ITWR Dump'!$A$2:$Y$5000,16,0)),0,(VLOOKUP(U1711,'ITWR Dump'!$A$2:$Y$5000,16,0)))</f>
        <v>0</v>
      </c>
      <c r="AN1711" s="11">
        <f>IF(ISERROR(VLOOKUP(U1711,'ITWR Dump'!$A$2:$Y$5000,18,0)),0,(VLOOKUP(U1711,'ITWR Dump'!$A$2:$Y$5000,18,0)))</f>
        <v>0</v>
      </c>
      <c r="AO1711" s="11">
        <f>IF(ISERROR(VLOOKUP(U1711,'ITWR Dump'!$A$2:$Y$5000,25,0)),0,(VLOOKUP('ILC Report'!U1711,'ITWR Dump'!$A$2:$Y$5000,25,0)))</f>
        <v>0</v>
      </c>
      <c r="AP1711" s="11">
        <f t="shared" si="735"/>
        <v>0</v>
      </c>
      <c r="AQ1711" s="26">
        <f t="shared" si="736"/>
        <v>0</v>
      </c>
      <c r="AR1711" s="26">
        <f t="shared" si="737"/>
        <v>0</v>
      </c>
      <c r="AS1711" s="26">
        <f t="shared" si="738"/>
        <v>0</v>
      </c>
      <c r="AT1711" s="26">
        <f t="shared" si="739"/>
        <v>0</v>
      </c>
      <c r="AU1711" s="26">
        <f t="shared" si="740"/>
        <v>0</v>
      </c>
      <c r="AV1711" s="26">
        <f t="shared" si="741"/>
        <v>0</v>
      </c>
      <c r="AW1711" s="11" t="s">
        <v>653</v>
      </c>
      <c r="AX1711" s="11" t="str">
        <f>VLOOKUP(L1711,Group!$A$2:$B$1000,2,0)</f>
        <v>Enhancement Bench</v>
      </c>
      <c r="AY1711" s="11">
        <f>IF(ISERROR(VLOOKUP(U1711,'ITWR Dump'!$A$2:$Y$5000,15,0)),0,(VLOOKUP('ILC Report'!U1711,'ITWR Dump'!$A$2:$Y$5000,15,0)))</f>
        <v>0</v>
      </c>
      <c r="AZ1711" s="11" t="str">
        <f t="shared" si="742"/>
        <v>No</v>
      </c>
      <c r="BA1711" s="11" t="str">
        <f t="shared" si="743"/>
        <v>BKI</v>
      </c>
      <c r="BB1711" s="11" t="str">
        <f t="shared" si="744"/>
        <v>BN</v>
      </c>
      <c r="BC1711" s="11" t="str">
        <f t="shared" si="745"/>
        <v>No</v>
      </c>
    </row>
    <row r="1712" spans="1:55" x14ac:dyDescent="0.3">
      <c r="A1712" s="11" t="s">
        <v>706</v>
      </c>
      <c r="B1712" s="11" t="s">
        <v>1901</v>
      </c>
      <c r="C1712" s="11" t="s">
        <v>588</v>
      </c>
      <c r="D1712" s="11" t="s">
        <v>2783</v>
      </c>
      <c r="E1712" s="38" t="s">
        <v>2902</v>
      </c>
      <c r="F1712" s="11">
        <v>15</v>
      </c>
      <c r="G1712" s="40" t="s">
        <v>218</v>
      </c>
      <c r="H1712" s="11" t="str">
        <f t="shared" si="727"/>
        <v>Regular</v>
      </c>
      <c r="I1712" s="11" t="str">
        <f t="shared" si="719"/>
        <v>INDIA</v>
      </c>
      <c r="J1712" s="11" t="str">
        <f>IF(ISERROR(VLOOKUP(C1712,'WI Vs ASM'!$B$2:$E$1000,4,0)),0,(VLOOKUP(C1712,'WI Vs ASM'!$B$2:$E$1000,4,0)))</f>
        <v>Offshore</v>
      </c>
      <c r="K1712" s="11" t="str">
        <f>IF(ISERROR(VLOOKUP(C1712,'WI Vs ASM'!$B$2:$F$1000,5,0)),0,(VLOOKUP(C1712,'WI Vs ASM'!$B$2:$F$1000,5,0)))</f>
        <v>02-Variable Billable</v>
      </c>
      <c r="L1712" s="11" t="str">
        <f>IF(ISERROR(VLOOKUP(C1712,'WI Vs ASM'!$B$2:$D$1000,3,0)),0,(VLOOKUP(C1712,'WI Vs ASM'!$B$2:$D$1000,3,0)))</f>
        <v>11-Enhancement Offshore</v>
      </c>
      <c r="M1712" s="11" t="str">
        <f>IF(ISERROR(VLOOKUP(C1712,'WI Vs ASM'!$B$2:$I$1000,8,0)),0,(VLOOKUP(C1712,'WI Vs ASM'!$B$2:$I$1000,8,0)))</f>
        <v>Prasad P Naik</v>
      </c>
      <c r="N1712" s="11" t="str">
        <f>IF(ISERROR(VLOOKUP(C1712,'WI Vs ASM'!$B$2:$G$1000,6,0)),0,(VLOOKUP(C1712,'WI Vs ASM'!$B$2:$G$1000,6,0)))</f>
        <v>FileNet</v>
      </c>
      <c r="O1712" s="11" t="str">
        <f>IF(ISERROR(VLOOKUP(C1712,'WI Vs ASM'!$B$2:$H$1000,7,0)),0,(VLOOKUP(C1712,'WI Vs ASM'!$B$2:$H$1000,7,0)))</f>
        <v>FileNet</v>
      </c>
      <c r="P1712" s="11" t="str">
        <f t="shared" si="720"/>
        <v>May-17</v>
      </c>
      <c r="Q1712" s="11" t="str">
        <f t="shared" si="721"/>
        <v>Q2</v>
      </c>
      <c r="R1712" s="11" t="str">
        <f>IF(ISERROR(VLOOKUP(C1712,'WI Vs ASM'!$B$2:$J$1000,9,0)),0,(VLOOKUP(C1712,'WI Vs ASM'!$B$2:$J$1000,9,0)))</f>
        <v>Namita R Baskaran</v>
      </c>
      <c r="S1712" s="11" t="str">
        <f>IF(ISERROR(VLOOKUP(C1712,'WI Vs ASM'!$B$2:$K$1000,10,0)),0,(VLOOKUP(C1712,'WI Vs ASM'!$B$2:$K$1000,10,0)))</f>
        <v>Vasudevan Srinivasan</v>
      </c>
      <c r="T1712" s="11" t="str">
        <f>IF(ISERROR(VLOOKUP(C1712,'WI Vs ASM'!$B$2:$L$1000,11,0)),0,(VLOOKUP(C1712,'WI Vs ASM'!$B$2:$L$1000,11,0)))</f>
        <v>Noha Salama</v>
      </c>
      <c r="U1712" s="11" t="str">
        <f t="shared" si="728"/>
        <v>WR635815</v>
      </c>
      <c r="V1712" s="11" t="str">
        <f t="shared" si="722"/>
        <v>No</v>
      </c>
      <c r="W1712" s="11" t="str">
        <f t="shared" si="723"/>
        <v>Yes</v>
      </c>
      <c r="X1712" s="11" t="str">
        <f t="shared" si="724"/>
        <v>No</v>
      </c>
      <c r="Y1712" s="11" t="str">
        <f t="shared" si="725"/>
        <v>No</v>
      </c>
      <c r="Z1712" s="11" t="str">
        <f t="shared" si="726"/>
        <v>No</v>
      </c>
      <c r="AA1712" s="11" t="str">
        <f t="shared" si="729"/>
        <v>No</v>
      </c>
      <c r="AB1712" s="11">
        <f>IF(ISERROR(VLOOKUP(U1712,'ITWR Dump'!$A$2:$Y$5000,24,0)),0,(VLOOKUP('ILC Report'!U1712,'ITWR Dump'!$A$2:$Y$5000,24,0)))</f>
        <v>0</v>
      </c>
      <c r="AC1712" s="11" t="str">
        <f t="shared" si="730"/>
        <v>No</v>
      </c>
      <c r="AD1712" s="11" t="str">
        <f t="shared" si="731"/>
        <v/>
      </c>
      <c r="AE1712" s="11">
        <f>IF(ISERROR(VLOOKUP(U1712,'ITWR Dump'!$A$2:$Y$5000,13,0)),0,(VLOOKUP(U1712,'ITWR Dump'!$A$2:$Y$5000,13,0)))</f>
        <v>0</v>
      </c>
      <c r="AF1712" s="11">
        <f>IF(ISERROR(VLOOKUP(U1712,'ITWR Dump'!$A$2:$Y$5000,11,0)),0,(VLOOKUP(U1712,'ITWR Dump'!$A$2:$Y$5000,11,0)))</f>
        <v>0</v>
      </c>
      <c r="AG1712" s="11">
        <f>IF(ISERROR(VLOOKUP(U1712,'ITWR Dump'!$A$2:$Y$5000,2,0)),0,(VLOOKUP(U1712,'ITWR Dump'!$A$2:$Y$5000,2,0)))</f>
        <v>0</v>
      </c>
      <c r="AH1712" s="11">
        <f>IF(ISERROR(VLOOKUP(U1712,'ITWR Dump'!$A$2:$Y$5000,14,0)),0,(VLOOKUP(U1712,'ITWR Dump'!$A$2:$Y$5000,14,0)))</f>
        <v>0</v>
      </c>
      <c r="AI1712" s="11" t="str">
        <f t="shared" si="732"/>
        <v>11-Enhancement Offshore</v>
      </c>
      <c r="AJ1712" s="11" t="str">
        <f t="shared" si="733"/>
        <v>Offshore</v>
      </c>
      <c r="AK1712" s="11" t="str">
        <f>IF(ISERROR(VLOOKUP(A1712,'Team Data'!$C$2:$U$213,17,0)),0,(VLOOKUP(A1712,'Team Data'!$C$2:$U$213,17,0)))</f>
        <v>IMS and FN</v>
      </c>
      <c r="AL1712" s="11" t="str">
        <f t="shared" si="734"/>
        <v>2017-04-24</v>
      </c>
      <c r="AM1712" s="11">
        <f>IF(ISERROR(VLOOKUP(U1712,'ITWR Dump'!$A$2:$Y$5000,16,0)),0,(VLOOKUP(U1712,'ITWR Dump'!$A$2:$Y$5000,16,0)))</f>
        <v>0</v>
      </c>
      <c r="AN1712" s="11">
        <f>IF(ISERROR(VLOOKUP(U1712,'ITWR Dump'!$A$2:$Y$5000,18,0)),0,(VLOOKUP(U1712,'ITWR Dump'!$A$2:$Y$5000,18,0)))</f>
        <v>0</v>
      </c>
      <c r="AO1712" s="11">
        <f>IF(ISERROR(VLOOKUP(U1712,'ITWR Dump'!$A$2:$Y$5000,25,0)),0,(VLOOKUP('ILC Report'!U1712,'ITWR Dump'!$A$2:$Y$5000,25,0)))</f>
        <v>0</v>
      </c>
      <c r="AP1712" s="11">
        <f t="shared" si="735"/>
        <v>0</v>
      </c>
      <c r="AQ1712" s="26">
        <f t="shared" si="736"/>
        <v>0</v>
      </c>
      <c r="AR1712" s="26">
        <f t="shared" si="737"/>
        <v>0</v>
      </c>
      <c r="AS1712" s="26">
        <f t="shared" si="738"/>
        <v>0</v>
      </c>
      <c r="AT1712" s="26">
        <f t="shared" si="739"/>
        <v>0</v>
      </c>
      <c r="AU1712" s="26">
        <f t="shared" si="740"/>
        <v>0</v>
      </c>
      <c r="AV1712" s="26">
        <f t="shared" si="741"/>
        <v>0</v>
      </c>
      <c r="AW1712" s="11" t="s">
        <v>653</v>
      </c>
      <c r="AX1712" s="11" t="str">
        <f>VLOOKUP(L1712,Group!$A$2:$B$1000,2,0)</f>
        <v>Enhancement</v>
      </c>
      <c r="AY1712" s="11">
        <f>IF(ISERROR(VLOOKUP(U1712,'ITWR Dump'!$A$2:$Y$5000,15,0)),0,(VLOOKUP('ILC Report'!U1712,'ITWR Dump'!$A$2:$Y$5000,15,0)))</f>
        <v>0</v>
      </c>
      <c r="AZ1712" s="11" t="str">
        <f t="shared" si="742"/>
        <v>No</v>
      </c>
      <c r="BA1712" s="11" t="str">
        <f t="shared" si="743"/>
        <v>BKI</v>
      </c>
      <c r="BB1712" s="11" t="str">
        <f t="shared" si="744"/>
        <v>EL</v>
      </c>
      <c r="BC1712" s="11" t="str">
        <f t="shared" si="745"/>
        <v>No</v>
      </c>
    </row>
    <row r="1713" spans="1:55" x14ac:dyDescent="0.3">
      <c r="A1713" s="11" t="s">
        <v>706</v>
      </c>
      <c r="B1713" s="11" t="s">
        <v>1901</v>
      </c>
      <c r="C1713" s="11" t="s">
        <v>588</v>
      </c>
      <c r="D1713" s="11" t="s">
        <v>2784</v>
      </c>
      <c r="E1713" s="38" t="s">
        <v>2902</v>
      </c>
      <c r="F1713" s="11">
        <v>9</v>
      </c>
      <c r="G1713" s="40" t="s">
        <v>218</v>
      </c>
      <c r="H1713" s="11" t="str">
        <f t="shared" si="727"/>
        <v>Regular</v>
      </c>
      <c r="I1713" s="11" t="str">
        <f t="shared" si="719"/>
        <v>INDIA</v>
      </c>
      <c r="J1713" s="11" t="str">
        <f>IF(ISERROR(VLOOKUP(C1713,'WI Vs ASM'!$B$2:$E$1000,4,0)),0,(VLOOKUP(C1713,'WI Vs ASM'!$B$2:$E$1000,4,0)))</f>
        <v>Offshore</v>
      </c>
      <c r="K1713" s="11" t="str">
        <f>IF(ISERROR(VLOOKUP(C1713,'WI Vs ASM'!$B$2:$F$1000,5,0)),0,(VLOOKUP(C1713,'WI Vs ASM'!$B$2:$F$1000,5,0)))</f>
        <v>02-Variable Billable</v>
      </c>
      <c r="L1713" s="11" t="str">
        <f>IF(ISERROR(VLOOKUP(C1713,'WI Vs ASM'!$B$2:$D$1000,3,0)),0,(VLOOKUP(C1713,'WI Vs ASM'!$B$2:$D$1000,3,0)))</f>
        <v>11-Enhancement Offshore</v>
      </c>
      <c r="M1713" s="11" t="str">
        <f>IF(ISERROR(VLOOKUP(C1713,'WI Vs ASM'!$B$2:$I$1000,8,0)),0,(VLOOKUP(C1713,'WI Vs ASM'!$B$2:$I$1000,8,0)))</f>
        <v>Prasad P Naik</v>
      </c>
      <c r="N1713" s="11" t="str">
        <f>IF(ISERROR(VLOOKUP(C1713,'WI Vs ASM'!$B$2:$G$1000,6,0)),0,(VLOOKUP(C1713,'WI Vs ASM'!$B$2:$G$1000,6,0)))</f>
        <v>FileNet</v>
      </c>
      <c r="O1713" s="11" t="str">
        <f>IF(ISERROR(VLOOKUP(C1713,'WI Vs ASM'!$B$2:$H$1000,7,0)),0,(VLOOKUP(C1713,'WI Vs ASM'!$B$2:$H$1000,7,0)))</f>
        <v>FileNet</v>
      </c>
      <c r="P1713" s="11" t="str">
        <f t="shared" si="720"/>
        <v>May-17</v>
      </c>
      <c r="Q1713" s="11" t="str">
        <f t="shared" si="721"/>
        <v>Q2</v>
      </c>
      <c r="R1713" s="11" t="str">
        <f>IF(ISERROR(VLOOKUP(C1713,'WI Vs ASM'!$B$2:$J$1000,9,0)),0,(VLOOKUP(C1713,'WI Vs ASM'!$B$2:$J$1000,9,0)))</f>
        <v>Namita R Baskaran</v>
      </c>
      <c r="S1713" s="11" t="str">
        <f>IF(ISERROR(VLOOKUP(C1713,'WI Vs ASM'!$B$2:$K$1000,10,0)),0,(VLOOKUP(C1713,'WI Vs ASM'!$B$2:$K$1000,10,0)))</f>
        <v>Vasudevan Srinivasan</v>
      </c>
      <c r="T1713" s="11" t="str">
        <f>IF(ISERROR(VLOOKUP(C1713,'WI Vs ASM'!$B$2:$L$1000,11,0)),0,(VLOOKUP(C1713,'WI Vs ASM'!$B$2:$L$1000,11,0)))</f>
        <v>Noha Salama</v>
      </c>
      <c r="U1713" s="11" t="str">
        <f t="shared" si="728"/>
        <v>WR635835</v>
      </c>
      <c r="V1713" s="11" t="str">
        <f t="shared" si="722"/>
        <v>No</v>
      </c>
      <c r="W1713" s="11" t="str">
        <f t="shared" si="723"/>
        <v>Yes</v>
      </c>
      <c r="X1713" s="11" t="str">
        <f t="shared" si="724"/>
        <v>No</v>
      </c>
      <c r="Y1713" s="11" t="str">
        <f t="shared" si="725"/>
        <v>No</v>
      </c>
      <c r="Z1713" s="11" t="str">
        <f t="shared" si="726"/>
        <v>No</v>
      </c>
      <c r="AA1713" s="11" t="str">
        <f t="shared" si="729"/>
        <v>No</v>
      </c>
      <c r="AB1713" s="11">
        <f>IF(ISERROR(VLOOKUP(U1713,'ITWR Dump'!$A$2:$Y$5000,24,0)),0,(VLOOKUP('ILC Report'!U1713,'ITWR Dump'!$A$2:$Y$5000,24,0)))</f>
        <v>0</v>
      </c>
      <c r="AC1713" s="11" t="str">
        <f t="shared" si="730"/>
        <v>No</v>
      </c>
      <c r="AD1713" s="11" t="str">
        <f t="shared" si="731"/>
        <v/>
      </c>
      <c r="AE1713" s="11">
        <f>IF(ISERROR(VLOOKUP(U1713,'ITWR Dump'!$A$2:$Y$5000,13,0)),0,(VLOOKUP(U1713,'ITWR Dump'!$A$2:$Y$5000,13,0)))</f>
        <v>0</v>
      </c>
      <c r="AF1713" s="11">
        <f>IF(ISERROR(VLOOKUP(U1713,'ITWR Dump'!$A$2:$Y$5000,11,0)),0,(VLOOKUP(U1713,'ITWR Dump'!$A$2:$Y$5000,11,0)))</f>
        <v>0</v>
      </c>
      <c r="AG1713" s="11">
        <f>IF(ISERROR(VLOOKUP(U1713,'ITWR Dump'!$A$2:$Y$5000,2,0)),0,(VLOOKUP(U1713,'ITWR Dump'!$A$2:$Y$5000,2,0)))</f>
        <v>0</v>
      </c>
      <c r="AH1713" s="11">
        <f>IF(ISERROR(VLOOKUP(U1713,'ITWR Dump'!$A$2:$Y$5000,14,0)),0,(VLOOKUP(U1713,'ITWR Dump'!$A$2:$Y$5000,14,0)))</f>
        <v>0</v>
      </c>
      <c r="AI1713" s="11" t="str">
        <f t="shared" si="732"/>
        <v>11-Enhancement Offshore</v>
      </c>
      <c r="AJ1713" s="11" t="str">
        <f t="shared" si="733"/>
        <v>Offshore</v>
      </c>
      <c r="AK1713" s="11" t="str">
        <f>IF(ISERROR(VLOOKUP(A1713,'Team Data'!$C$2:$U$213,17,0)),0,(VLOOKUP(A1713,'Team Data'!$C$2:$U$213,17,0)))</f>
        <v>IMS and FN</v>
      </c>
      <c r="AL1713" s="11" t="str">
        <f t="shared" si="734"/>
        <v>2017-04-24</v>
      </c>
      <c r="AM1713" s="11">
        <f>IF(ISERROR(VLOOKUP(U1713,'ITWR Dump'!$A$2:$Y$5000,16,0)),0,(VLOOKUP(U1713,'ITWR Dump'!$A$2:$Y$5000,16,0)))</f>
        <v>0</v>
      </c>
      <c r="AN1713" s="11">
        <f>IF(ISERROR(VLOOKUP(U1713,'ITWR Dump'!$A$2:$Y$5000,18,0)),0,(VLOOKUP(U1713,'ITWR Dump'!$A$2:$Y$5000,18,0)))</f>
        <v>0</v>
      </c>
      <c r="AO1713" s="11">
        <f>IF(ISERROR(VLOOKUP(U1713,'ITWR Dump'!$A$2:$Y$5000,25,0)),0,(VLOOKUP('ILC Report'!U1713,'ITWR Dump'!$A$2:$Y$5000,25,0)))</f>
        <v>0</v>
      </c>
      <c r="AP1713" s="11">
        <f t="shared" si="735"/>
        <v>0</v>
      </c>
      <c r="AQ1713" s="26">
        <f t="shared" si="736"/>
        <v>0</v>
      </c>
      <c r="AR1713" s="26">
        <f t="shared" si="737"/>
        <v>0</v>
      </c>
      <c r="AS1713" s="26">
        <f t="shared" si="738"/>
        <v>0</v>
      </c>
      <c r="AT1713" s="26">
        <f t="shared" si="739"/>
        <v>0</v>
      </c>
      <c r="AU1713" s="26">
        <f t="shared" si="740"/>
        <v>0</v>
      </c>
      <c r="AV1713" s="26">
        <f t="shared" si="741"/>
        <v>0</v>
      </c>
      <c r="AW1713" s="11" t="s">
        <v>653</v>
      </c>
      <c r="AX1713" s="11" t="str">
        <f>VLOOKUP(L1713,Group!$A$2:$B$1000,2,0)</f>
        <v>Enhancement</v>
      </c>
      <c r="AY1713" s="11">
        <f>IF(ISERROR(VLOOKUP(U1713,'ITWR Dump'!$A$2:$Y$5000,15,0)),0,(VLOOKUP('ILC Report'!U1713,'ITWR Dump'!$A$2:$Y$5000,15,0)))</f>
        <v>0</v>
      </c>
      <c r="AZ1713" s="11" t="str">
        <f t="shared" si="742"/>
        <v>No</v>
      </c>
      <c r="BA1713" s="11" t="str">
        <f t="shared" si="743"/>
        <v>BKI</v>
      </c>
      <c r="BB1713" s="11" t="str">
        <f t="shared" si="744"/>
        <v>EL</v>
      </c>
      <c r="BC1713" s="11" t="str">
        <f t="shared" si="745"/>
        <v>No</v>
      </c>
    </row>
    <row r="1714" spans="1:55" x14ac:dyDescent="0.3">
      <c r="A1714" s="11" t="s">
        <v>706</v>
      </c>
      <c r="B1714" s="11" t="s">
        <v>1901</v>
      </c>
      <c r="C1714" s="11" t="s">
        <v>600</v>
      </c>
      <c r="D1714" s="11" t="s">
        <v>2782</v>
      </c>
      <c r="E1714" s="38" t="s">
        <v>2902</v>
      </c>
      <c r="F1714" s="11">
        <v>3</v>
      </c>
      <c r="G1714" s="40" t="s">
        <v>218</v>
      </c>
      <c r="H1714" s="11" t="str">
        <f t="shared" si="727"/>
        <v>Regular</v>
      </c>
      <c r="I1714" s="11" t="str">
        <f t="shared" si="719"/>
        <v>INDIA</v>
      </c>
      <c r="J1714" s="11" t="str">
        <f>IF(ISERROR(VLOOKUP(C1714,'WI Vs ASM'!$B$2:$E$1000,4,0)),0,(VLOOKUP(C1714,'WI Vs ASM'!$B$2:$E$1000,4,0)))</f>
        <v>Offshore</v>
      </c>
      <c r="K1714" s="11" t="str">
        <f>IF(ISERROR(VLOOKUP(C1714,'WI Vs ASM'!$B$2:$F$1000,5,0)),0,(VLOOKUP(C1714,'WI Vs ASM'!$B$2:$F$1000,5,0)))</f>
        <v>09-NonBillable</v>
      </c>
      <c r="L1714" s="11" t="str">
        <f>IF(ISERROR(VLOOKUP(C1714,'WI Vs ASM'!$B$2:$D$1000,3,0)),0,(VLOOKUP(C1714,'WI Vs ASM'!$B$2:$D$1000,3,0)))</f>
        <v>13-Enhancement Offshore Bench</v>
      </c>
      <c r="M1714" s="11" t="str">
        <f>IF(ISERROR(VLOOKUP(C1714,'WI Vs ASM'!$B$2:$I$1000,8,0)),0,(VLOOKUP(C1714,'WI Vs ASM'!$B$2:$I$1000,8,0)))</f>
        <v>Prakash Varadachari</v>
      </c>
      <c r="N1714" s="11" t="str">
        <f>IF(ISERROR(VLOOKUP(C1714,'WI Vs ASM'!$B$2:$G$1000,6,0)),0,(VLOOKUP(C1714,'WI Vs ASM'!$B$2:$G$1000,6,0)))</f>
        <v>Bench - IMS Tower</v>
      </c>
      <c r="O1714" s="11" t="str">
        <f>IF(ISERROR(VLOOKUP(C1714,'WI Vs ASM'!$B$2:$H$1000,7,0)),0,(VLOOKUP(C1714,'WI Vs ASM'!$B$2:$H$1000,7,0)))</f>
        <v>Bench - IMS Tower</v>
      </c>
      <c r="P1714" s="11" t="str">
        <f t="shared" si="720"/>
        <v>May-17</v>
      </c>
      <c r="Q1714" s="11" t="str">
        <f t="shared" si="721"/>
        <v>Q2</v>
      </c>
      <c r="R1714" s="11" t="str">
        <f>IF(ISERROR(VLOOKUP(C1714,'WI Vs ASM'!$B$2:$J$1000,9,0)),0,(VLOOKUP(C1714,'WI Vs ASM'!$B$2:$J$1000,9,0)))</f>
        <v>Chandraprabha Palaniswamy</v>
      </c>
      <c r="S1714" s="11">
        <f>IF(ISERROR(VLOOKUP(C1714,'WI Vs ASM'!$B$2:$K$1000,10,0)),0,(VLOOKUP(C1714,'WI Vs ASM'!$B$2:$K$1000,10,0)))</f>
        <v>0</v>
      </c>
      <c r="T1714" s="11">
        <f>IF(ISERROR(VLOOKUP(C1714,'WI Vs ASM'!$B$2:$L$1000,11,0)),0,(VLOOKUP(C1714,'WI Vs ASM'!$B$2:$L$1000,11,0)))</f>
        <v>0</v>
      </c>
      <c r="U1714" s="11" t="e">
        <f t="shared" si="728"/>
        <v>#VALUE!</v>
      </c>
      <c r="V1714" s="11" t="str">
        <f t="shared" si="722"/>
        <v>No</v>
      </c>
      <c r="W1714" s="11" t="str">
        <f t="shared" si="723"/>
        <v>No</v>
      </c>
      <c r="X1714" s="11" t="str">
        <f t="shared" si="724"/>
        <v>No</v>
      </c>
      <c r="Y1714" s="11" t="str">
        <f t="shared" si="725"/>
        <v>No</v>
      </c>
      <c r="Z1714" s="11" t="str">
        <f t="shared" si="726"/>
        <v>No</v>
      </c>
      <c r="AA1714" s="11" t="str">
        <f t="shared" si="729"/>
        <v>No</v>
      </c>
      <c r="AB1714" s="11">
        <f>IF(ISERROR(VLOOKUP(U1714,'ITWR Dump'!$A$2:$Y$5000,24,0)),0,(VLOOKUP('ILC Report'!U1714,'ITWR Dump'!$A$2:$Y$5000,24,0)))</f>
        <v>0</v>
      </c>
      <c r="AC1714" s="11" t="str">
        <f t="shared" si="730"/>
        <v>No</v>
      </c>
      <c r="AD1714" s="11" t="str">
        <f t="shared" si="731"/>
        <v/>
      </c>
      <c r="AE1714" s="11">
        <f>IF(ISERROR(VLOOKUP(U1714,'ITWR Dump'!$A$2:$Y$5000,13,0)),0,(VLOOKUP(U1714,'ITWR Dump'!$A$2:$Y$5000,13,0)))</f>
        <v>0</v>
      </c>
      <c r="AF1714" s="11">
        <f>IF(ISERROR(VLOOKUP(U1714,'ITWR Dump'!$A$2:$Y$5000,11,0)),0,(VLOOKUP(U1714,'ITWR Dump'!$A$2:$Y$5000,11,0)))</f>
        <v>0</v>
      </c>
      <c r="AG1714" s="11">
        <f>IF(ISERROR(VLOOKUP(U1714,'ITWR Dump'!$A$2:$Y$5000,2,0)),0,(VLOOKUP(U1714,'ITWR Dump'!$A$2:$Y$5000,2,0)))</f>
        <v>0</v>
      </c>
      <c r="AH1714" s="11">
        <f>IF(ISERROR(VLOOKUP(U1714,'ITWR Dump'!$A$2:$Y$5000,14,0)),0,(VLOOKUP(U1714,'ITWR Dump'!$A$2:$Y$5000,14,0)))</f>
        <v>0</v>
      </c>
      <c r="AI1714" s="11" t="str">
        <f t="shared" si="732"/>
        <v>13-Enhancement Offshore Bench</v>
      </c>
      <c r="AJ1714" s="11" t="str">
        <f t="shared" si="733"/>
        <v>Offshore</v>
      </c>
      <c r="AK1714" s="11" t="str">
        <f>IF(ISERROR(VLOOKUP(A1714,'Team Data'!$C$2:$U$213,17,0)),0,(VLOOKUP(A1714,'Team Data'!$C$2:$U$213,17,0)))</f>
        <v>IMS and FN</v>
      </c>
      <c r="AL1714" s="11" t="str">
        <f t="shared" si="734"/>
        <v>2017-04-24</v>
      </c>
      <c r="AM1714" s="11">
        <f>IF(ISERROR(VLOOKUP(U1714,'ITWR Dump'!$A$2:$Y$5000,16,0)),0,(VLOOKUP(U1714,'ITWR Dump'!$A$2:$Y$5000,16,0)))</f>
        <v>0</v>
      </c>
      <c r="AN1714" s="11">
        <f>IF(ISERROR(VLOOKUP(U1714,'ITWR Dump'!$A$2:$Y$5000,18,0)),0,(VLOOKUP(U1714,'ITWR Dump'!$A$2:$Y$5000,18,0)))</f>
        <v>0</v>
      </c>
      <c r="AO1714" s="11">
        <f>IF(ISERROR(VLOOKUP(U1714,'ITWR Dump'!$A$2:$Y$5000,25,0)),0,(VLOOKUP('ILC Report'!U1714,'ITWR Dump'!$A$2:$Y$5000,25,0)))</f>
        <v>0</v>
      </c>
      <c r="AP1714" s="11">
        <f t="shared" si="735"/>
        <v>0</v>
      </c>
      <c r="AQ1714" s="26">
        <f t="shared" si="736"/>
        <v>0</v>
      </c>
      <c r="AR1714" s="26">
        <f t="shared" si="737"/>
        <v>0</v>
      </c>
      <c r="AS1714" s="26">
        <f t="shared" si="738"/>
        <v>0</v>
      </c>
      <c r="AT1714" s="26">
        <f t="shared" si="739"/>
        <v>0</v>
      </c>
      <c r="AU1714" s="26">
        <f t="shared" si="740"/>
        <v>0</v>
      </c>
      <c r="AV1714" s="26">
        <f t="shared" si="741"/>
        <v>0</v>
      </c>
      <c r="AW1714" s="11" t="s">
        <v>653</v>
      </c>
      <c r="AX1714" s="11" t="str">
        <f>VLOOKUP(L1714,Group!$A$2:$B$1000,2,0)</f>
        <v>Enhancement Bench</v>
      </c>
      <c r="AY1714" s="11">
        <f>IF(ISERROR(VLOOKUP(U1714,'ITWR Dump'!$A$2:$Y$5000,15,0)),0,(VLOOKUP('ILC Report'!U1714,'ITWR Dump'!$A$2:$Y$5000,15,0)))</f>
        <v>0</v>
      </c>
      <c r="AZ1714" s="11" t="str">
        <f t="shared" si="742"/>
        <v>No</v>
      </c>
      <c r="BA1714" s="11" t="str">
        <f t="shared" si="743"/>
        <v>BKI</v>
      </c>
      <c r="BB1714" s="11" t="str">
        <f t="shared" si="744"/>
        <v>BN</v>
      </c>
      <c r="BC1714" s="11" t="str">
        <f t="shared" si="745"/>
        <v>No</v>
      </c>
    </row>
    <row r="1715" spans="1:55" x14ac:dyDescent="0.3">
      <c r="A1715" s="11" t="s">
        <v>706</v>
      </c>
      <c r="B1715" s="11" t="s">
        <v>1901</v>
      </c>
      <c r="C1715" s="11" t="s">
        <v>588</v>
      </c>
      <c r="D1715" s="11" t="s">
        <v>2654</v>
      </c>
      <c r="E1715" s="38" t="s">
        <v>2902</v>
      </c>
      <c r="F1715" s="11">
        <v>10</v>
      </c>
      <c r="G1715" s="40" t="s">
        <v>218</v>
      </c>
      <c r="H1715" s="11" t="str">
        <f t="shared" si="727"/>
        <v>Regular</v>
      </c>
      <c r="I1715" s="11" t="str">
        <f t="shared" si="719"/>
        <v>INDIA</v>
      </c>
      <c r="J1715" s="11" t="str">
        <f>IF(ISERROR(VLOOKUP(C1715,'WI Vs ASM'!$B$2:$E$1000,4,0)),0,(VLOOKUP(C1715,'WI Vs ASM'!$B$2:$E$1000,4,0)))</f>
        <v>Offshore</v>
      </c>
      <c r="K1715" s="11" t="str">
        <f>IF(ISERROR(VLOOKUP(C1715,'WI Vs ASM'!$B$2:$F$1000,5,0)),0,(VLOOKUP(C1715,'WI Vs ASM'!$B$2:$F$1000,5,0)))</f>
        <v>02-Variable Billable</v>
      </c>
      <c r="L1715" s="11" t="str">
        <f>IF(ISERROR(VLOOKUP(C1715,'WI Vs ASM'!$B$2:$D$1000,3,0)),0,(VLOOKUP(C1715,'WI Vs ASM'!$B$2:$D$1000,3,0)))</f>
        <v>11-Enhancement Offshore</v>
      </c>
      <c r="M1715" s="11" t="str">
        <f>IF(ISERROR(VLOOKUP(C1715,'WI Vs ASM'!$B$2:$I$1000,8,0)),0,(VLOOKUP(C1715,'WI Vs ASM'!$B$2:$I$1000,8,0)))</f>
        <v>Prasad P Naik</v>
      </c>
      <c r="N1715" s="11" t="str">
        <f>IF(ISERROR(VLOOKUP(C1715,'WI Vs ASM'!$B$2:$G$1000,6,0)),0,(VLOOKUP(C1715,'WI Vs ASM'!$B$2:$G$1000,6,0)))</f>
        <v>FileNet</v>
      </c>
      <c r="O1715" s="11" t="str">
        <f>IF(ISERROR(VLOOKUP(C1715,'WI Vs ASM'!$B$2:$H$1000,7,0)),0,(VLOOKUP(C1715,'WI Vs ASM'!$B$2:$H$1000,7,0)))</f>
        <v>FileNet</v>
      </c>
      <c r="P1715" s="11" t="str">
        <f t="shared" si="720"/>
        <v>May-17</v>
      </c>
      <c r="Q1715" s="11" t="str">
        <f t="shared" si="721"/>
        <v>Q2</v>
      </c>
      <c r="R1715" s="11" t="str">
        <f>IF(ISERROR(VLOOKUP(C1715,'WI Vs ASM'!$B$2:$J$1000,9,0)),0,(VLOOKUP(C1715,'WI Vs ASM'!$B$2:$J$1000,9,0)))</f>
        <v>Namita R Baskaran</v>
      </c>
      <c r="S1715" s="11" t="str">
        <f>IF(ISERROR(VLOOKUP(C1715,'WI Vs ASM'!$B$2:$K$1000,10,0)),0,(VLOOKUP(C1715,'WI Vs ASM'!$B$2:$K$1000,10,0)))</f>
        <v>Vasudevan Srinivasan</v>
      </c>
      <c r="T1715" s="11" t="str">
        <f>IF(ISERROR(VLOOKUP(C1715,'WI Vs ASM'!$B$2:$L$1000,11,0)),0,(VLOOKUP(C1715,'WI Vs ASM'!$B$2:$L$1000,11,0)))</f>
        <v>Noha Salama</v>
      </c>
      <c r="U1715" s="11" t="str">
        <f t="shared" si="728"/>
        <v>WR534168</v>
      </c>
      <c r="V1715" s="11" t="str">
        <f t="shared" si="722"/>
        <v>No</v>
      </c>
      <c r="W1715" s="11" t="str">
        <f t="shared" si="723"/>
        <v>Yes</v>
      </c>
      <c r="X1715" s="11" t="str">
        <f t="shared" si="724"/>
        <v>No</v>
      </c>
      <c r="Y1715" s="11" t="str">
        <f t="shared" si="725"/>
        <v>No</v>
      </c>
      <c r="Z1715" s="11" t="str">
        <f t="shared" si="726"/>
        <v>No</v>
      </c>
      <c r="AA1715" s="11" t="str">
        <f t="shared" si="729"/>
        <v>No</v>
      </c>
      <c r="AB1715" s="11">
        <f>IF(ISERROR(VLOOKUP(U1715,'ITWR Dump'!$A$2:$Y$5000,24,0)),0,(VLOOKUP('ILC Report'!U1715,'ITWR Dump'!$A$2:$Y$5000,24,0)))</f>
        <v>0</v>
      </c>
      <c r="AC1715" s="11" t="str">
        <f t="shared" si="730"/>
        <v>No</v>
      </c>
      <c r="AD1715" s="11" t="str">
        <f t="shared" si="731"/>
        <v/>
      </c>
      <c r="AE1715" s="11">
        <f>IF(ISERROR(VLOOKUP(U1715,'ITWR Dump'!$A$2:$Y$5000,13,0)),0,(VLOOKUP(U1715,'ITWR Dump'!$A$2:$Y$5000,13,0)))</f>
        <v>0</v>
      </c>
      <c r="AF1715" s="11">
        <f>IF(ISERROR(VLOOKUP(U1715,'ITWR Dump'!$A$2:$Y$5000,11,0)),0,(VLOOKUP(U1715,'ITWR Dump'!$A$2:$Y$5000,11,0)))</f>
        <v>0</v>
      </c>
      <c r="AG1715" s="11">
        <f>IF(ISERROR(VLOOKUP(U1715,'ITWR Dump'!$A$2:$Y$5000,2,0)),0,(VLOOKUP(U1715,'ITWR Dump'!$A$2:$Y$5000,2,0)))</f>
        <v>0</v>
      </c>
      <c r="AH1715" s="11">
        <f>IF(ISERROR(VLOOKUP(U1715,'ITWR Dump'!$A$2:$Y$5000,14,0)),0,(VLOOKUP(U1715,'ITWR Dump'!$A$2:$Y$5000,14,0)))</f>
        <v>0</v>
      </c>
      <c r="AI1715" s="11" t="str">
        <f t="shared" si="732"/>
        <v>11-Enhancement Offshore</v>
      </c>
      <c r="AJ1715" s="11" t="str">
        <f t="shared" si="733"/>
        <v>Offshore</v>
      </c>
      <c r="AK1715" s="11" t="str">
        <f>IF(ISERROR(VLOOKUP(A1715,'Team Data'!$C$2:$U$213,17,0)),0,(VLOOKUP(A1715,'Team Data'!$C$2:$U$213,17,0)))</f>
        <v>IMS and FN</v>
      </c>
      <c r="AL1715" s="11" t="str">
        <f t="shared" si="734"/>
        <v>2017-04-24</v>
      </c>
      <c r="AM1715" s="11">
        <f>IF(ISERROR(VLOOKUP(U1715,'ITWR Dump'!$A$2:$Y$5000,16,0)),0,(VLOOKUP(U1715,'ITWR Dump'!$A$2:$Y$5000,16,0)))</f>
        <v>0</v>
      </c>
      <c r="AN1715" s="11">
        <f>IF(ISERROR(VLOOKUP(U1715,'ITWR Dump'!$A$2:$Y$5000,18,0)),0,(VLOOKUP(U1715,'ITWR Dump'!$A$2:$Y$5000,18,0)))</f>
        <v>0</v>
      </c>
      <c r="AO1715" s="11">
        <f>IF(ISERROR(VLOOKUP(U1715,'ITWR Dump'!$A$2:$Y$5000,25,0)),0,(VLOOKUP('ILC Report'!U1715,'ITWR Dump'!$A$2:$Y$5000,25,0)))</f>
        <v>0</v>
      </c>
      <c r="AP1715" s="11">
        <f t="shared" si="735"/>
        <v>0</v>
      </c>
      <c r="AQ1715" s="26">
        <f t="shared" si="736"/>
        <v>0</v>
      </c>
      <c r="AR1715" s="26">
        <f t="shared" si="737"/>
        <v>0</v>
      </c>
      <c r="AS1715" s="26">
        <f t="shared" si="738"/>
        <v>0</v>
      </c>
      <c r="AT1715" s="26">
        <f t="shared" si="739"/>
        <v>0</v>
      </c>
      <c r="AU1715" s="26">
        <f t="shared" si="740"/>
        <v>0</v>
      </c>
      <c r="AV1715" s="26">
        <f t="shared" si="741"/>
        <v>0</v>
      </c>
      <c r="AW1715" s="11" t="s">
        <v>653</v>
      </c>
      <c r="AX1715" s="11" t="str">
        <f>VLOOKUP(L1715,Group!$A$2:$B$1000,2,0)</f>
        <v>Enhancement</v>
      </c>
      <c r="AY1715" s="11">
        <f>IF(ISERROR(VLOOKUP(U1715,'ITWR Dump'!$A$2:$Y$5000,15,0)),0,(VLOOKUP('ILC Report'!U1715,'ITWR Dump'!$A$2:$Y$5000,15,0)))</f>
        <v>0</v>
      </c>
      <c r="AZ1715" s="11" t="str">
        <f t="shared" si="742"/>
        <v>No</v>
      </c>
      <c r="BA1715" s="11" t="str">
        <f t="shared" si="743"/>
        <v>BKI</v>
      </c>
      <c r="BB1715" s="11" t="str">
        <f t="shared" si="744"/>
        <v>EL</v>
      </c>
      <c r="BC1715" s="11" t="str">
        <f t="shared" si="745"/>
        <v>No</v>
      </c>
    </row>
    <row r="1716" spans="1:55" x14ac:dyDescent="0.3">
      <c r="A1716" s="11" t="s">
        <v>706</v>
      </c>
      <c r="B1716" s="11" t="s">
        <v>1901</v>
      </c>
      <c r="C1716" s="11" t="s">
        <v>588</v>
      </c>
      <c r="D1716" s="11" t="s">
        <v>2784</v>
      </c>
      <c r="E1716" s="38" t="s">
        <v>2903</v>
      </c>
      <c r="F1716" s="11">
        <v>10</v>
      </c>
      <c r="G1716" s="40" t="s">
        <v>218</v>
      </c>
      <c r="H1716" s="11" t="str">
        <f t="shared" si="727"/>
        <v>Regular</v>
      </c>
      <c r="I1716" s="11" t="str">
        <f t="shared" si="719"/>
        <v>INDIA</v>
      </c>
      <c r="J1716" s="11" t="str">
        <f>IF(ISERROR(VLOOKUP(C1716,'WI Vs ASM'!$B$2:$E$1000,4,0)),0,(VLOOKUP(C1716,'WI Vs ASM'!$B$2:$E$1000,4,0)))</f>
        <v>Offshore</v>
      </c>
      <c r="K1716" s="11" t="str">
        <f>IF(ISERROR(VLOOKUP(C1716,'WI Vs ASM'!$B$2:$F$1000,5,0)),0,(VLOOKUP(C1716,'WI Vs ASM'!$B$2:$F$1000,5,0)))</f>
        <v>02-Variable Billable</v>
      </c>
      <c r="L1716" s="11" t="str">
        <f>IF(ISERROR(VLOOKUP(C1716,'WI Vs ASM'!$B$2:$D$1000,3,0)),0,(VLOOKUP(C1716,'WI Vs ASM'!$B$2:$D$1000,3,0)))</f>
        <v>11-Enhancement Offshore</v>
      </c>
      <c r="M1716" s="11" t="str">
        <f>IF(ISERROR(VLOOKUP(C1716,'WI Vs ASM'!$B$2:$I$1000,8,0)),0,(VLOOKUP(C1716,'WI Vs ASM'!$B$2:$I$1000,8,0)))</f>
        <v>Prasad P Naik</v>
      </c>
      <c r="N1716" s="11" t="str">
        <f>IF(ISERROR(VLOOKUP(C1716,'WI Vs ASM'!$B$2:$G$1000,6,0)),0,(VLOOKUP(C1716,'WI Vs ASM'!$B$2:$G$1000,6,0)))</f>
        <v>FileNet</v>
      </c>
      <c r="O1716" s="11" t="str">
        <f>IF(ISERROR(VLOOKUP(C1716,'WI Vs ASM'!$B$2:$H$1000,7,0)),0,(VLOOKUP(C1716,'WI Vs ASM'!$B$2:$H$1000,7,0)))</f>
        <v>FileNet</v>
      </c>
      <c r="P1716" s="11" t="str">
        <f t="shared" si="720"/>
        <v>May-17</v>
      </c>
      <c r="Q1716" s="11" t="str">
        <f t="shared" si="721"/>
        <v>Q2</v>
      </c>
      <c r="R1716" s="11" t="str">
        <f>IF(ISERROR(VLOOKUP(C1716,'WI Vs ASM'!$B$2:$J$1000,9,0)),0,(VLOOKUP(C1716,'WI Vs ASM'!$B$2:$J$1000,9,0)))</f>
        <v>Namita R Baskaran</v>
      </c>
      <c r="S1716" s="11" t="str">
        <f>IF(ISERROR(VLOOKUP(C1716,'WI Vs ASM'!$B$2:$K$1000,10,0)),0,(VLOOKUP(C1716,'WI Vs ASM'!$B$2:$K$1000,10,0)))</f>
        <v>Vasudevan Srinivasan</v>
      </c>
      <c r="T1716" s="11" t="str">
        <f>IF(ISERROR(VLOOKUP(C1716,'WI Vs ASM'!$B$2:$L$1000,11,0)),0,(VLOOKUP(C1716,'WI Vs ASM'!$B$2:$L$1000,11,0)))</f>
        <v>Noha Salama</v>
      </c>
      <c r="U1716" s="11" t="str">
        <f t="shared" si="728"/>
        <v>WR635835</v>
      </c>
      <c r="V1716" s="11" t="str">
        <f t="shared" si="722"/>
        <v>No</v>
      </c>
      <c r="W1716" s="11" t="str">
        <f t="shared" si="723"/>
        <v>Yes</v>
      </c>
      <c r="X1716" s="11" t="str">
        <f t="shared" si="724"/>
        <v>No</v>
      </c>
      <c r="Y1716" s="11" t="str">
        <f t="shared" si="725"/>
        <v>No</v>
      </c>
      <c r="Z1716" s="11" t="str">
        <f t="shared" si="726"/>
        <v>No</v>
      </c>
      <c r="AA1716" s="11" t="str">
        <f t="shared" si="729"/>
        <v>No</v>
      </c>
      <c r="AB1716" s="11">
        <f>IF(ISERROR(VLOOKUP(U1716,'ITWR Dump'!$A$2:$Y$5000,24,0)),0,(VLOOKUP('ILC Report'!U1716,'ITWR Dump'!$A$2:$Y$5000,24,0)))</f>
        <v>0</v>
      </c>
      <c r="AC1716" s="11" t="str">
        <f t="shared" si="730"/>
        <v>No</v>
      </c>
      <c r="AD1716" s="11" t="str">
        <f t="shared" si="731"/>
        <v/>
      </c>
      <c r="AE1716" s="11">
        <f>IF(ISERROR(VLOOKUP(U1716,'ITWR Dump'!$A$2:$Y$5000,13,0)),0,(VLOOKUP(U1716,'ITWR Dump'!$A$2:$Y$5000,13,0)))</f>
        <v>0</v>
      </c>
      <c r="AF1716" s="11">
        <f>IF(ISERROR(VLOOKUP(U1716,'ITWR Dump'!$A$2:$Y$5000,11,0)),0,(VLOOKUP(U1716,'ITWR Dump'!$A$2:$Y$5000,11,0)))</f>
        <v>0</v>
      </c>
      <c r="AG1716" s="11">
        <f>IF(ISERROR(VLOOKUP(U1716,'ITWR Dump'!$A$2:$Y$5000,2,0)),0,(VLOOKUP(U1716,'ITWR Dump'!$A$2:$Y$5000,2,0)))</f>
        <v>0</v>
      </c>
      <c r="AH1716" s="11">
        <f>IF(ISERROR(VLOOKUP(U1716,'ITWR Dump'!$A$2:$Y$5000,14,0)),0,(VLOOKUP(U1716,'ITWR Dump'!$A$2:$Y$5000,14,0)))</f>
        <v>0</v>
      </c>
      <c r="AI1716" s="11" t="str">
        <f t="shared" si="732"/>
        <v>11-Enhancement Offshore</v>
      </c>
      <c r="AJ1716" s="11" t="str">
        <f t="shared" si="733"/>
        <v>Offshore</v>
      </c>
      <c r="AK1716" s="11" t="str">
        <f>IF(ISERROR(VLOOKUP(A1716,'Team Data'!$C$2:$U$213,17,0)),0,(VLOOKUP(A1716,'Team Data'!$C$2:$U$213,17,0)))</f>
        <v>IMS and FN</v>
      </c>
      <c r="AL1716" s="11" t="str">
        <f t="shared" si="734"/>
        <v>2017-04-24</v>
      </c>
      <c r="AM1716" s="11">
        <f>IF(ISERROR(VLOOKUP(U1716,'ITWR Dump'!$A$2:$Y$5000,16,0)),0,(VLOOKUP(U1716,'ITWR Dump'!$A$2:$Y$5000,16,0)))</f>
        <v>0</v>
      </c>
      <c r="AN1716" s="11">
        <f>IF(ISERROR(VLOOKUP(U1716,'ITWR Dump'!$A$2:$Y$5000,18,0)),0,(VLOOKUP(U1716,'ITWR Dump'!$A$2:$Y$5000,18,0)))</f>
        <v>0</v>
      </c>
      <c r="AO1716" s="11">
        <f>IF(ISERROR(VLOOKUP(U1716,'ITWR Dump'!$A$2:$Y$5000,25,0)),0,(VLOOKUP('ILC Report'!U1716,'ITWR Dump'!$A$2:$Y$5000,25,0)))</f>
        <v>0</v>
      </c>
      <c r="AP1716" s="11">
        <f t="shared" si="735"/>
        <v>0</v>
      </c>
      <c r="AQ1716" s="26">
        <f t="shared" si="736"/>
        <v>0</v>
      </c>
      <c r="AR1716" s="26">
        <f t="shared" si="737"/>
        <v>0</v>
      </c>
      <c r="AS1716" s="26">
        <f t="shared" si="738"/>
        <v>0</v>
      </c>
      <c r="AT1716" s="26">
        <f t="shared" si="739"/>
        <v>0</v>
      </c>
      <c r="AU1716" s="26">
        <f t="shared" si="740"/>
        <v>0</v>
      </c>
      <c r="AV1716" s="26">
        <f t="shared" si="741"/>
        <v>0</v>
      </c>
      <c r="AW1716" s="11" t="s">
        <v>653</v>
      </c>
      <c r="AX1716" s="11" t="str">
        <f>VLOOKUP(L1716,Group!$A$2:$B$1000,2,0)</f>
        <v>Enhancement</v>
      </c>
      <c r="AY1716" s="11">
        <f>IF(ISERROR(VLOOKUP(U1716,'ITWR Dump'!$A$2:$Y$5000,15,0)),0,(VLOOKUP('ILC Report'!U1716,'ITWR Dump'!$A$2:$Y$5000,15,0)))</f>
        <v>0</v>
      </c>
      <c r="AZ1716" s="11" t="str">
        <f t="shared" si="742"/>
        <v>No</v>
      </c>
      <c r="BA1716" s="11" t="str">
        <f t="shared" si="743"/>
        <v>BKI</v>
      </c>
      <c r="BB1716" s="11" t="str">
        <f t="shared" si="744"/>
        <v>EL</v>
      </c>
      <c r="BC1716" s="11" t="str">
        <f t="shared" si="745"/>
        <v>No</v>
      </c>
    </row>
    <row r="1717" spans="1:55" x14ac:dyDescent="0.3">
      <c r="A1717" s="11" t="s">
        <v>706</v>
      </c>
      <c r="B1717" s="11" t="s">
        <v>1901</v>
      </c>
      <c r="C1717" s="11" t="s">
        <v>591</v>
      </c>
      <c r="D1717" s="11" t="s">
        <v>2785</v>
      </c>
      <c r="E1717" s="38" t="s">
        <v>2903</v>
      </c>
      <c r="F1717" s="11">
        <v>2</v>
      </c>
      <c r="G1717" s="40" t="s">
        <v>218</v>
      </c>
      <c r="H1717" s="11" t="str">
        <f t="shared" si="727"/>
        <v>Regular</v>
      </c>
      <c r="I1717" s="11" t="str">
        <f t="shared" si="719"/>
        <v>INDIA</v>
      </c>
      <c r="J1717" s="11" t="str">
        <f>IF(ISERROR(VLOOKUP(C1717,'WI Vs ASM'!$B$2:$E$1000,4,0)),0,(VLOOKUP(C1717,'WI Vs ASM'!$B$2:$E$1000,4,0)))</f>
        <v>Offshore</v>
      </c>
      <c r="K1717" s="11" t="str">
        <f>IF(ISERROR(VLOOKUP(C1717,'WI Vs ASM'!$B$2:$F$1000,5,0)),0,(VLOOKUP(C1717,'WI Vs ASM'!$B$2:$F$1000,5,0)))</f>
        <v>01-Fixed Price</v>
      </c>
      <c r="L1717" s="11" t="str">
        <f>IF(ISERROR(VLOOKUP(C1717,'WI Vs ASM'!$B$2:$D$1000,3,0)),0,(VLOOKUP(C1717,'WI Vs ASM'!$B$2:$D$1000,3,0)))</f>
        <v>01-Maintenance Offshore</v>
      </c>
      <c r="M1717" s="11" t="str">
        <f>IF(ISERROR(VLOOKUP(C1717,'WI Vs ASM'!$B$2:$I$1000,8,0)),0,(VLOOKUP(C1717,'WI Vs ASM'!$B$2:$I$1000,8,0)))</f>
        <v>Rahul Soman</v>
      </c>
      <c r="N1717" s="11" t="str">
        <f>IF(ISERROR(VLOOKUP(C1717,'WI Vs ASM'!$B$2:$G$1000,6,0)),0,(VLOOKUP(C1717,'WI Vs ASM'!$B$2:$G$1000,6,0)))</f>
        <v>FileNet</v>
      </c>
      <c r="O1717" s="11" t="str">
        <f>IF(ISERROR(VLOOKUP(C1717,'WI Vs ASM'!$B$2:$H$1000,7,0)),0,(VLOOKUP(C1717,'WI Vs ASM'!$B$2:$H$1000,7,0)))</f>
        <v>FileNet</v>
      </c>
      <c r="P1717" s="11" t="str">
        <f t="shared" si="720"/>
        <v>May-17</v>
      </c>
      <c r="Q1717" s="11" t="str">
        <f t="shared" si="721"/>
        <v>Q2</v>
      </c>
      <c r="R1717" s="11" t="str">
        <f>IF(ISERROR(VLOOKUP(C1717,'WI Vs ASM'!$B$2:$J$1000,9,0)),0,(VLOOKUP(C1717,'WI Vs ASM'!$B$2:$J$1000,9,0)))</f>
        <v>Jyothi Pai</v>
      </c>
      <c r="S1717" s="11" t="str">
        <f>IF(ISERROR(VLOOKUP(C1717,'WI Vs ASM'!$B$2:$K$1000,10,0)),0,(VLOOKUP(C1717,'WI Vs ASM'!$B$2:$K$1000,10,0)))</f>
        <v>Vasudevan Srinivasan</v>
      </c>
      <c r="T1717" s="11" t="str">
        <f>IF(ISERROR(VLOOKUP(C1717,'WI Vs ASM'!$B$2:$L$1000,11,0)),0,(VLOOKUP(C1717,'WI Vs ASM'!$B$2:$L$1000,11,0)))</f>
        <v>Noha Salama</v>
      </c>
      <c r="U1717" s="11" t="e">
        <f t="shared" si="728"/>
        <v>#VALUE!</v>
      </c>
      <c r="V1717" s="11" t="str">
        <f t="shared" si="722"/>
        <v>No</v>
      </c>
      <c r="W1717" s="11" t="str">
        <f t="shared" si="723"/>
        <v>Yes</v>
      </c>
      <c r="X1717" s="11" t="str">
        <f t="shared" si="724"/>
        <v>No</v>
      </c>
      <c r="Y1717" s="11" t="str">
        <f t="shared" si="725"/>
        <v>No</v>
      </c>
      <c r="Z1717" s="11" t="str">
        <f t="shared" si="726"/>
        <v>No</v>
      </c>
      <c r="AA1717" s="11" t="str">
        <f t="shared" si="729"/>
        <v>No</v>
      </c>
      <c r="AB1717" s="11">
        <f>IF(ISERROR(VLOOKUP(U1717,'ITWR Dump'!$A$2:$Y$5000,24,0)),0,(VLOOKUP('ILC Report'!U1717,'ITWR Dump'!$A$2:$Y$5000,24,0)))</f>
        <v>0</v>
      </c>
      <c r="AC1717" s="11" t="str">
        <f t="shared" si="730"/>
        <v>No</v>
      </c>
      <c r="AD1717" s="11" t="str">
        <f t="shared" si="731"/>
        <v/>
      </c>
      <c r="AE1717" s="11">
        <f>IF(ISERROR(VLOOKUP(U1717,'ITWR Dump'!$A$2:$Y$5000,13,0)),0,(VLOOKUP(U1717,'ITWR Dump'!$A$2:$Y$5000,13,0)))</f>
        <v>0</v>
      </c>
      <c r="AF1717" s="11">
        <f>IF(ISERROR(VLOOKUP(U1717,'ITWR Dump'!$A$2:$Y$5000,11,0)),0,(VLOOKUP(U1717,'ITWR Dump'!$A$2:$Y$5000,11,0)))</f>
        <v>0</v>
      </c>
      <c r="AG1717" s="11">
        <f>IF(ISERROR(VLOOKUP(U1717,'ITWR Dump'!$A$2:$Y$5000,2,0)),0,(VLOOKUP(U1717,'ITWR Dump'!$A$2:$Y$5000,2,0)))</f>
        <v>0</v>
      </c>
      <c r="AH1717" s="11">
        <f>IF(ISERROR(VLOOKUP(U1717,'ITWR Dump'!$A$2:$Y$5000,14,0)),0,(VLOOKUP(U1717,'ITWR Dump'!$A$2:$Y$5000,14,0)))</f>
        <v>0</v>
      </c>
      <c r="AI1717" s="11" t="str">
        <f t="shared" si="732"/>
        <v>01-Maintenance Offshore</v>
      </c>
      <c r="AJ1717" s="11" t="str">
        <f t="shared" si="733"/>
        <v>Offshore</v>
      </c>
      <c r="AK1717" s="11" t="str">
        <f>IF(ISERROR(VLOOKUP(A1717,'Team Data'!$C$2:$U$213,17,0)),0,(VLOOKUP(A1717,'Team Data'!$C$2:$U$213,17,0)))</f>
        <v>IMS and FN</v>
      </c>
      <c r="AL1717" s="11" t="str">
        <f t="shared" si="734"/>
        <v>2017-04-24</v>
      </c>
      <c r="AM1717" s="11">
        <f>IF(ISERROR(VLOOKUP(U1717,'ITWR Dump'!$A$2:$Y$5000,16,0)),0,(VLOOKUP(U1717,'ITWR Dump'!$A$2:$Y$5000,16,0)))</f>
        <v>0</v>
      </c>
      <c r="AN1717" s="11">
        <f>IF(ISERROR(VLOOKUP(U1717,'ITWR Dump'!$A$2:$Y$5000,18,0)),0,(VLOOKUP(U1717,'ITWR Dump'!$A$2:$Y$5000,18,0)))</f>
        <v>0</v>
      </c>
      <c r="AO1717" s="11">
        <f>IF(ISERROR(VLOOKUP(U1717,'ITWR Dump'!$A$2:$Y$5000,25,0)),0,(VLOOKUP('ILC Report'!U1717,'ITWR Dump'!$A$2:$Y$5000,25,0)))</f>
        <v>0</v>
      </c>
      <c r="AP1717" s="11">
        <f t="shared" si="735"/>
        <v>0</v>
      </c>
      <c r="AQ1717" s="26">
        <f t="shared" si="736"/>
        <v>0</v>
      </c>
      <c r="AR1717" s="26">
        <f t="shared" si="737"/>
        <v>0</v>
      </c>
      <c r="AS1717" s="26">
        <f t="shared" si="738"/>
        <v>0</v>
      </c>
      <c r="AT1717" s="26">
        <f t="shared" si="739"/>
        <v>0</v>
      </c>
      <c r="AU1717" s="26">
        <f t="shared" si="740"/>
        <v>0</v>
      </c>
      <c r="AV1717" s="26">
        <f t="shared" si="741"/>
        <v>0</v>
      </c>
      <c r="AW1717" s="11" t="s">
        <v>653</v>
      </c>
      <c r="AX1717" s="11" t="str">
        <f>VLOOKUP(L1717,Group!$A$2:$B$1000,2,0)</f>
        <v>Maintenance</v>
      </c>
      <c r="AY1717" s="11">
        <f>IF(ISERROR(VLOOKUP(U1717,'ITWR Dump'!$A$2:$Y$5000,15,0)),0,(VLOOKUP('ILC Report'!U1717,'ITWR Dump'!$A$2:$Y$5000,15,0)))</f>
        <v>0</v>
      </c>
      <c r="AZ1717" s="11" t="str">
        <f t="shared" si="742"/>
        <v>No</v>
      </c>
      <c r="BA1717" s="11" t="str">
        <f t="shared" si="743"/>
        <v>BKI</v>
      </c>
      <c r="BB1717" s="11" t="str">
        <f t="shared" si="744"/>
        <v>MN</v>
      </c>
      <c r="BC1717" s="11" t="str">
        <f t="shared" si="745"/>
        <v>No</v>
      </c>
    </row>
    <row r="1718" spans="1:55" x14ac:dyDescent="0.3">
      <c r="A1718" s="11" t="s">
        <v>706</v>
      </c>
      <c r="B1718" s="11" t="s">
        <v>1901</v>
      </c>
      <c r="C1718" s="11" t="s">
        <v>591</v>
      </c>
      <c r="D1718" s="11" t="s">
        <v>2786</v>
      </c>
      <c r="E1718" s="38" t="s">
        <v>2903</v>
      </c>
      <c r="F1718" s="11">
        <v>2</v>
      </c>
      <c r="G1718" s="40" t="s">
        <v>218</v>
      </c>
      <c r="H1718" s="11" t="str">
        <f t="shared" si="727"/>
        <v>Regular</v>
      </c>
      <c r="I1718" s="11" t="str">
        <f t="shared" si="719"/>
        <v>INDIA</v>
      </c>
      <c r="J1718" s="11" t="str">
        <f>IF(ISERROR(VLOOKUP(C1718,'WI Vs ASM'!$B$2:$E$1000,4,0)),0,(VLOOKUP(C1718,'WI Vs ASM'!$B$2:$E$1000,4,0)))</f>
        <v>Offshore</v>
      </c>
      <c r="K1718" s="11" t="str">
        <f>IF(ISERROR(VLOOKUP(C1718,'WI Vs ASM'!$B$2:$F$1000,5,0)),0,(VLOOKUP(C1718,'WI Vs ASM'!$B$2:$F$1000,5,0)))</f>
        <v>01-Fixed Price</v>
      </c>
      <c r="L1718" s="11" t="str">
        <f>IF(ISERROR(VLOOKUP(C1718,'WI Vs ASM'!$B$2:$D$1000,3,0)),0,(VLOOKUP(C1718,'WI Vs ASM'!$B$2:$D$1000,3,0)))</f>
        <v>01-Maintenance Offshore</v>
      </c>
      <c r="M1718" s="11" t="str">
        <f>IF(ISERROR(VLOOKUP(C1718,'WI Vs ASM'!$B$2:$I$1000,8,0)),0,(VLOOKUP(C1718,'WI Vs ASM'!$B$2:$I$1000,8,0)))</f>
        <v>Rahul Soman</v>
      </c>
      <c r="N1718" s="11" t="str">
        <f>IF(ISERROR(VLOOKUP(C1718,'WI Vs ASM'!$B$2:$G$1000,6,0)),0,(VLOOKUP(C1718,'WI Vs ASM'!$B$2:$G$1000,6,0)))</f>
        <v>FileNet</v>
      </c>
      <c r="O1718" s="11" t="str">
        <f>IF(ISERROR(VLOOKUP(C1718,'WI Vs ASM'!$B$2:$H$1000,7,0)),0,(VLOOKUP(C1718,'WI Vs ASM'!$B$2:$H$1000,7,0)))</f>
        <v>FileNet</v>
      </c>
      <c r="P1718" s="11" t="str">
        <f t="shared" si="720"/>
        <v>May-17</v>
      </c>
      <c r="Q1718" s="11" t="str">
        <f t="shared" si="721"/>
        <v>Q2</v>
      </c>
      <c r="R1718" s="11" t="str">
        <f>IF(ISERROR(VLOOKUP(C1718,'WI Vs ASM'!$B$2:$J$1000,9,0)),0,(VLOOKUP(C1718,'WI Vs ASM'!$B$2:$J$1000,9,0)))</f>
        <v>Jyothi Pai</v>
      </c>
      <c r="S1718" s="11" t="str">
        <f>IF(ISERROR(VLOOKUP(C1718,'WI Vs ASM'!$B$2:$K$1000,10,0)),0,(VLOOKUP(C1718,'WI Vs ASM'!$B$2:$K$1000,10,0)))</f>
        <v>Vasudevan Srinivasan</v>
      </c>
      <c r="T1718" s="11" t="str">
        <f>IF(ISERROR(VLOOKUP(C1718,'WI Vs ASM'!$B$2:$L$1000,11,0)),0,(VLOOKUP(C1718,'WI Vs ASM'!$B$2:$L$1000,11,0)))</f>
        <v>Noha Salama</v>
      </c>
      <c r="U1718" s="11" t="e">
        <f t="shared" si="728"/>
        <v>#VALUE!</v>
      </c>
      <c r="V1718" s="11" t="str">
        <f t="shared" si="722"/>
        <v>No</v>
      </c>
      <c r="W1718" s="11" t="str">
        <f t="shared" si="723"/>
        <v>Yes</v>
      </c>
      <c r="X1718" s="11" t="str">
        <f t="shared" si="724"/>
        <v>No</v>
      </c>
      <c r="Y1718" s="11" t="str">
        <f t="shared" si="725"/>
        <v>No</v>
      </c>
      <c r="Z1718" s="11" t="str">
        <f t="shared" si="726"/>
        <v>No</v>
      </c>
      <c r="AA1718" s="11" t="str">
        <f t="shared" si="729"/>
        <v>No</v>
      </c>
      <c r="AB1718" s="11">
        <f>IF(ISERROR(VLOOKUP(U1718,'ITWR Dump'!$A$2:$Y$5000,24,0)),0,(VLOOKUP('ILC Report'!U1718,'ITWR Dump'!$A$2:$Y$5000,24,0)))</f>
        <v>0</v>
      </c>
      <c r="AC1718" s="11" t="str">
        <f t="shared" si="730"/>
        <v>No</v>
      </c>
      <c r="AD1718" s="11" t="str">
        <f t="shared" si="731"/>
        <v/>
      </c>
      <c r="AE1718" s="11">
        <f>IF(ISERROR(VLOOKUP(U1718,'ITWR Dump'!$A$2:$Y$5000,13,0)),0,(VLOOKUP(U1718,'ITWR Dump'!$A$2:$Y$5000,13,0)))</f>
        <v>0</v>
      </c>
      <c r="AF1718" s="11">
        <f>IF(ISERROR(VLOOKUP(U1718,'ITWR Dump'!$A$2:$Y$5000,11,0)),0,(VLOOKUP(U1718,'ITWR Dump'!$A$2:$Y$5000,11,0)))</f>
        <v>0</v>
      </c>
      <c r="AG1718" s="11">
        <f>IF(ISERROR(VLOOKUP(U1718,'ITWR Dump'!$A$2:$Y$5000,2,0)),0,(VLOOKUP(U1718,'ITWR Dump'!$A$2:$Y$5000,2,0)))</f>
        <v>0</v>
      </c>
      <c r="AH1718" s="11">
        <f>IF(ISERROR(VLOOKUP(U1718,'ITWR Dump'!$A$2:$Y$5000,14,0)),0,(VLOOKUP(U1718,'ITWR Dump'!$A$2:$Y$5000,14,0)))</f>
        <v>0</v>
      </c>
      <c r="AI1718" s="11" t="str">
        <f t="shared" si="732"/>
        <v>01-Maintenance Offshore</v>
      </c>
      <c r="AJ1718" s="11" t="str">
        <f t="shared" si="733"/>
        <v>Offshore</v>
      </c>
      <c r="AK1718" s="11" t="str">
        <f>IF(ISERROR(VLOOKUP(A1718,'Team Data'!$C$2:$U$213,17,0)),0,(VLOOKUP(A1718,'Team Data'!$C$2:$U$213,17,0)))</f>
        <v>IMS and FN</v>
      </c>
      <c r="AL1718" s="11" t="str">
        <f t="shared" si="734"/>
        <v>2017-04-24</v>
      </c>
      <c r="AM1718" s="11">
        <f>IF(ISERROR(VLOOKUP(U1718,'ITWR Dump'!$A$2:$Y$5000,16,0)),0,(VLOOKUP(U1718,'ITWR Dump'!$A$2:$Y$5000,16,0)))</f>
        <v>0</v>
      </c>
      <c r="AN1718" s="11">
        <f>IF(ISERROR(VLOOKUP(U1718,'ITWR Dump'!$A$2:$Y$5000,18,0)),0,(VLOOKUP(U1718,'ITWR Dump'!$A$2:$Y$5000,18,0)))</f>
        <v>0</v>
      </c>
      <c r="AO1718" s="11">
        <f>IF(ISERROR(VLOOKUP(U1718,'ITWR Dump'!$A$2:$Y$5000,25,0)),0,(VLOOKUP('ILC Report'!U1718,'ITWR Dump'!$A$2:$Y$5000,25,0)))</f>
        <v>0</v>
      </c>
      <c r="AP1718" s="11">
        <f t="shared" si="735"/>
        <v>0</v>
      </c>
      <c r="AQ1718" s="26">
        <f t="shared" si="736"/>
        <v>0</v>
      </c>
      <c r="AR1718" s="26">
        <f t="shared" si="737"/>
        <v>0</v>
      </c>
      <c r="AS1718" s="26">
        <f t="shared" si="738"/>
        <v>0</v>
      </c>
      <c r="AT1718" s="26">
        <f t="shared" si="739"/>
        <v>0</v>
      </c>
      <c r="AU1718" s="26">
        <f t="shared" si="740"/>
        <v>0</v>
      </c>
      <c r="AV1718" s="26">
        <f t="shared" si="741"/>
        <v>0</v>
      </c>
      <c r="AW1718" s="11" t="s">
        <v>653</v>
      </c>
      <c r="AX1718" s="11" t="str">
        <f>VLOOKUP(L1718,Group!$A$2:$B$1000,2,0)</f>
        <v>Maintenance</v>
      </c>
      <c r="AY1718" s="11">
        <f>IF(ISERROR(VLOOKUP(U1718,'ITWR Dump'!$A$2:$Y$5000,15,0)),0,(VLOOKUP('ILC Report'!U1718,'ITWR Dump'!$A$2:$Y$5000,15,0)))</f>
        <v>0</v>
      </c>
      <c r="AZ1718" s="11" t="str">
        <f t="shared" si="742"/>
        <v>No</v>
      </c>
      <c r="BA1718" s="11" t="str">
        <f t="shared" si="743"/>
        <v>BKI</v>
      </c>
      <c r="BB1718" s="11" t="str">
        <f t="shared" si="744"/>
        <v>MN</v>
      </c>
      <c r="BC1718" s="11" t="str">
        <f t="shared" si="745"/>
        <v>No</v>
      </c>
    </row>
    <row r="1719" spans="1:55" x14ac:dyDescent="0.3">
      <c r="A1719" s="11" t="s">
        <v>706</v>
      </c>
      <c r="B1719" s="11" t="s">
        <v>1901</v>
      </c>
      <c r="C1719" s="11" t="s">
        <v>591</v>
      </c>
      <c r="D1719" s="11" t="s">
        <v>2401</v>
      </c>
      <c r="E1719" s="38" t="s">
        <v>2903</v>
      </c>
      <c r="F1719" s="11">
        <v>2</v>
      </c>
      <c r="G1719" s="40" t="s">
        <v>218</v>
      </c>
      <c r="H1719" s="11" t="str">
        <f t="shared" si="727"/>
        <v>Regular</v>
      </c>
      <c r="I1719" s="11" t="str">
        <f t="shared" si="719"/>
        <v>INDIA</v>
      </c>
      <c r="J1719" s="11" t="str">
        <f>IF(ISERROR(VLOOKUP(C1719,'WI Vs ASM'!$B$2:$E$1000,4,0)),0,(VLOOKUP(C1719,'WI Vs ASM'!$B$2:$E$1000,4,0)))</f>
        <v>Offshore</v>
      </c>
      <c r="K1719" s="11" t="str">
        <f>IF(ISERROR(VLOOKUP(C1719,'WI Vs ASM'!$B$2:$F$1000,5,0)),0,(VLOOKUP(C1719,'WI Vs ASM'!$B$2:$F$1000,5,0)))</f>
        <v>01-Fixed Price</v>
      </c>
      <c r="L1719" s="11" t="str">
        <f>IF(ISERROR(VLOOKUP(C1719,'WI Vs ASM'!$B$2:$D$1000,3,0)),0,(VLOOKUP(C1719,'WI Vs ASM'!$B$2:$D$1000,3,0)))</f>
        <v>01-Maintenance Offshore</v>
      </c>
      <c r="M1719" s="11" t="str">
        <f>IF(ISERROR(VLOOKUP(C1719,'WI Vs ASM'!$B$2:$I$1000,8,0)),0,(VLOOKUP(C1719,'WI Vs ASM'!$B$2:$I$1000,8,0)))</f>
        <v>Rahul Soman</v>
      </c>
      <c r="N1719" s="11" t="str">
        <f>IF(ISERROR(VLOOKUP(C1719,'WI Vs ASM'!$B$2:$G$1000,6,0)),0,(VLOOKUP(C1719,'WI Vs ASM'!$B$2:$G$1000,6,0)))</f>
        <v>FileNet</v>
      </c>
      <c r="O1719" s="11" t="str">
        <f>IF(ISERROR(VLOOKUP(C1719,'WI Vs ASM'!$B$2:$H$1000,7,0)),0,(VLOOKUP(C1719,'WI Vs ASM'!$B$2:$H$1000,7,0)))</f>
        <v>FileNet</v>
      </c>
      <c r="P1719" s="11" t="str">
        <f t="shared" si="720"/>
        <v>May-17</v>
      </c>
      <c r="Q1719" s="11" t="str">
        <f t="shared" si="721"/>
        <v>Q2</v>
      </c>
      <c r="R1719" s="11" t="str">
        <f>IF(ISERROR(VLOOKUP(C1719,'WI Vs ASM'!$B$2:$J$1000,9,0)),0,(VLOOKUP(C1719,'WI Vs ASM'!$B$2:$J$1000,9,0)))</f>
        <v>Jyothi Pai</v>
      </c>
      <c r="S1719" s="11" t="str">
        <f>IF(ISERROR(VLOOKUP(C1719,'WI Vs ASM'!$B$2:$K$1000,10,0)),0,(VLOOKUP(C1719,'WI Vs ASM'!$B$2:$K$1000,10,0)))</f>
        <v>Vasudevan Srinivasan</v>
      </c>
      <c r="T1719" s="11" t="str">
        <f>IF(ISERROR(VLOOKUP(C1719,'WI Vs ASM'!$B$2:$L$1000,11,0)),0,(VLOOKUP(C1719,'WI Vs ASM'!$B$2:$L$1000,11,0)))</f>
        <v>Noha Salama</v>
      </c>
      <c r="U1719" s="11" t="e">
        <f t="shared" si="728"/>
        <v>#VALUE!</v>
      </c>
      <c r="V1719" s="11" t="str">
        <f t="shared" si="722"/>
        <v>No</v>
      </c>
      <c r="W1719" s="11" t="str">
        <f t="shared" si="723"/>
        <v>Yes</v>
      </c>
      <c r="X1719" s="11" t="str">
        <f t="shared" si="724"/>
        <v>No</v>
      </c>
      <c r="Y1719" s="11" t="str">
        <f t="shared" si="725"/>
        <v>No</v>
      </c>
      <c r="Z1719" s="11" t="str">
        <f t="shared" si="726"/>
        <v>No</v>
      </c>
      <c r="AA1719" s="11" t="str">
        <f t="shared" si="729"/>
        <v>No</v>
      </c>
      <c r="AB1719" s="11">
        <f>IF(ISERROR(VLOOKUP(U1719,'ITWR Dump'!$A$2:$Y$5000,24,0)),0,(VLOOKUP('ILC Report'!U1719,'ITWR Dump'!$A$2:$Y$5000,24,0)))</f>
        <v>0</v>
      </c>
      <c r="AC1719" s="11" t="str">
        <f t="shared" si="730"/>
        <v>No</v>
      </c>
      <c r="AD1719" s="11" t="str">
        <f t="shared" si="731"/>
        <v/>
      </c>
      <c r="AE1719" s="11">
        <f>IF(ISERROR(VLOOKUP(U1719,'ITWR Dump'!$A$2:$Y$5000,13,0)),0,(VLOOKUP(U1719,'ITWR Dump'!$A$2:$Y$5000,13,0)))</f>
        <v>0</v>
      </c>
      <c r="AF1719" s="11">
        <f>IF(ISERROR(VLOOKUP(U1719,'ITWR Dump'!$A$2:$Y$5000,11,0)),0,(VLOOKUP(U1719,'ITWR Dump'!$A$2:$Y$5000,11,0)))</f>
        <v>0</v>
      </c>
      <c r="AG1719" s="11">
        <f>IF(ISERROR(VLOOKUP(U1719,'ITWR Dump'!$A$2:$Y$5000,2,0)),0,(VLOOKUP(U1719,'ITWR Dump'!$A$2:$Y$5000,2,0)))</f>
        <v>0</v>
      </c>
      <c r="AH1719" s="11">
        <f>IF(ISERROR(VLOOKUP(U1719,'ITWR Dump'!$A$2:$Y$5000,14,0)),0,(VLOOKUP(U1719,'ITWR Dump'!$A$2:$Y$5000,14,0)))</f>
        <v>0</v>
      </c>
      <c r="AI1719" s="11" t="str">
        <f t="shared" si="732"/>
        <v>01-Maintenance Offshore</v>
      </c>
      <c r="AJ1719" s="11" t="str">
        <f t="shared" si="733"/>
        <v>Offshore</v>
      </c>
      <c r="AK1719" s="11" t="str">
        <f>IF(ISERROR(VLOOKUP(A1719,'Team Data'!$C$2:$U$213,17,0)),0,(VLOOKUP(A1719,'Team Data'!$C$2:$U$213,17,0)))</f>
        <v>IMS and FN</v>
      </c>
      <c r="AL1719" s="11" t="str">
        <f t="shared" si="734"/>
        <v>2017-04-24</v>
      </c>
      <c r="AM1719" s="11">
        <f>IF(ISERROR(VLOOKUP(U1719,'ITWR Dump'!$A$2:$Y$5000,16,0)),0,(VLOOKUP(U1719,'ITWR Dump'!$A$2:$Y$5000,16,0)))</f>
        <v>0</v>
      </c>
      <c r="AN1719" s="11">
        <f>IF(ISERROR(VLOOKUP(U1719,'ITWR Dump'!$A$2:$Y$5000,18,0)),0,(VLOOKUP(U1719,'ITWR Dump'!$A$2:$Y$5000,18,0)))</f>
        <v>0</v>
      </c>
      <c r="AO1719" s="11">
        <f>IF(ISERROR(VLOOKUP(U1719,'ITWR Dump'!$A$2:$Y$5000,25,0)),0,(VLOOKUP('ILC Report'!U1719,'ITWR Dump'!$A$2:$Y$5000,25,0)))</f>
        <v>0</v>
      </c>
      <c r="AP1719" s="11">
        <f t="shared" si="735"/>
        <v>0</v>
      </c>
      <c r="AQ1719" s="26">
        <f t="shared" si="736"/>
        <v>0</v>
      </c>
      <c r="AR1719" s="26">
        <f t="shared" si="737"/>
        <v>0</v>
      </c>
      <c r="AS1719" s="26">
        <f t="shared" si="738"/>
        <v>0</v>
      </c>
      <c r="AT1719" s="26">
        <f t="shared" si="739"/>
        <v>0</v>
      </c>
      <c r="AU1719" s="26">
        <f t="shared" si="740"/>
        <v>0</v>
      </c>
      <c r="AV1719" s="26">
        <f t="shared" si="741"/>
        <v>0</v>
      </c>
      <c r="AW1719" s="11" t="s">
        <v>653</v>
      </c>
      <c r="AX1719" s="11" t="str">
        <f>VLOOKUP(L1719,Group!$A$2:$B$1000,2,0)</f>
        <v>Maintenance</v>
      </c>
      <c r="AY1719" s="11">
        <f>IF(ISERROR(VLOOKUP(U1719,'ITWR Dump'!$A$2:$Y$5000,15,0)),0,(VLOOKUP('ILC Report'!U1719,'ITWR Dump'!$A$2:$Y$5000,15,0)))</f>
        <v>0</v>
      </c>
      <c r="AZ1719" s="11" t="str">
        <f t="shared" si="742"/>
        <v>No</v>
      </c>
      <c r="BA1719" s="11" t="str">
        <f t="shared" si="743"/>
        <v>BKI</v>
      </c>
      <c r="BB1719" s="11" t="str">
        <f t="shared" si="744"/>
        <v>MN</v>
      </c>
      <c r="BC1719" s="11" t="str">
        <f t="shared" si="745"/>
        <v>No</v>
      </c>
    </row>
    <row r="1720" spans="1:55" x14ac:dyDescent="0.3">
      <c r="A1720" s="11" t="s">
        <v>706</v>
      </c>
      <c r="B1720" s="11" t="s">
        <v>1901</v>
      </c>
      <c r="C1720" s="11" t="s">
        <v>591</v>
      </c>
      <c r="D1720" s="11" t="s">
        <v>2787</v>
      </c>
      <c r="E1720" s="38" t="s">
        <v>2903</v>
      </c>
      <c r="F1720" s="11">
        <v>2</v>
      </c>
      <c r="G1720" s="40" t="s">
        <v>218</v>
      </c>
      <c r="H1720" s="11" t="str">
        <f t="shared" si="727"/>
        <v>Regular</v>
      </c>
      <c r="I1720" s="11" t="str">
        <f t="shared" si="719"/>
        <v>INDIA</v>
      </c>
      <c r="J1720" s="11" t="str">
        <f>IF(ISERROR(VLOOKUP(C1720,'WI Vs ASM'!$B$2:$E$1000,4,0)),0,(VLOOKUP(C1720,'WI Vs ASM'!$B$2:$E$1000,4,0)))</f>
        <v>Offshore</v>
      </c>
      <c r="K1720" s="11" t="str">
        <f>IF(ISERROR(VLOOKUP(C1720,'WI Vs ASM'!$B$2:$F$1000,5,0)),0,(VLOOKUP(C1720,'WI Vs ASM'!$B$2:$F$1000,5,0)))</f>
        <v>01-Fixed Price</v>
      </c>
      <c r="L1720" s="11" t="str">
        <f>IF(ISERROR(VLOOKUP(C1720,'WI Vs ASM'!$B$2:$D$1000,3,0)),0,(VLOOKUP(C1720,'WI Vs ASM'!$B$2:$D$1000,3,0)))</f>
        <v>01-Maintenance Offshore</v>
      </c>
      <c r="M1720" s="11" t="str">
        <f>IF(ISERROR(VLOOKUP(C1720,'WI Vs ASM'!$B$2:$I$1000,8,0)),0,(VLOOKUP(C1720,'WI Vs ASM'!$B$2:$I$1000,8,0)))</f>
        <v>Rahul Soman</v>
      </c>
      <c r="N1720" s="11" t="str">
        <f>IF(ISERROR(VLOOKUP(C1720,'WI Vs ASM'!$B$2:$G$1000,6,0)),0,(VLOOKUP(C1720,'WI Vs ASM'!$B$2:$G$1000,6,0)))</f>
        <v>FileNet</v>
      </c>
      <c r="O1720" s="11" t="str">
        <f>IF(ISERROR(VLOOKUP(C1720,'WI Vs ASM'!$B$2:$H$1000,7,0)),0,(VLOOKUP(C1720,'WI Vs ASM'!$B$2:$H$1000,7,0)))</f>
        <v>FileNet</v>
      </c>
      <c r="P1720" s="11" t="str">
        <f t="shared" si="720"/>
        <v>May-17</v>
      </c>
      <c r="Q1720" s="11" t="str">
        <f t="shared" si="721"/>
        <v>Q2</v>
      </c>
      <c r="R1720" s="11" t="str">
        <f>IF(ISERROR(VLOOKUP(C1720,'WI Vs ASM'!$B$2:$J$1000,9,0)),0,(VLOOKUP(C1720,'WI Vs ASM'!$B$2:$J$1000,9,0)))</f>
        <v>Jyothi Pai</v>
      </c>
      <c r="S1720" s="11" t="str">
        <f>IF(ISERROR(VLOOKUP(C1720,'WI Vs ASM'!$B$2:$K$1000,10,0)),0,(VLOOKUP(C1720,'WI Vs ASM'!$B$2:$K$1000,10,0)))</f>
        <v>Vasudevan Srinivasan</v>
      </c>
      <c r="T1720" s="11" t="str">
        <f>IF(ISERROR(VLOOKUP(C1720,'WI Vs ASM'!$B$2:$L$1000,11,0)),0,(VLOOKUP(C1720,'WI Vs ASM'!$B$2:$L$1000,11,0)))</f>
        <v>Noha Salama</v>
      </c>
      <c r="U1720" s="11" t="e">
        <f t="shared" si="728"/>
        <v>#VALUE!</v>
      </c>
      <c r="V1720" s="11" t="str">
        <f t="shared" si="722"/>
        <v>No</v>
      </c>
      <c r="W1720" s="11" t="str">
        <f t="shared" si="723"/>
        <v>Yes</v>
      </c>
      <c r="X1720" s="11" t="str">
        <f t="shared" si="724"/>
        <v>No</v>
      </c>
      <c r="Y1720" s="11" t="str">
        <f t="shared" si="725"/>
        <v>No</v>
      </c>
      <c r="Z1720" s="11" t="str">
        <f t="shared" si="726"/>
        <v>No</v>
      </c>
      <c r="AA1720" s="11" t="str">
        <f t="shared" si="729"/>
        <v>No</v>
      </c>
      <c r="AB1720" s="11">
        <f>IF(ISERROR(VLOOKUP(U1720,'ITWR Dump'!$A$2:$Y$5000,24,0)),0,(VLOOKUP('ILC Report'!U1720,'ITWR Dump'!$A$2:$Y$5000,24,0)))</f>
        <v>0</v>
      </c>
      <c r="AC1720" s="11" t="str">
        <f t="shared" si="730"/>
        <v>No</v>
      </c>
      <c r="AD1720" s="11" t="str">
        <f t="shared" si="731"/>
        <v/>
      </c>
      <c r="AE1720" s="11">
        <f>IF(ISERROR(VLOOKUP(U1720,'ITWR Dump'!$A$2:$Y$5000,13,0)),0,(VLOOKUP(U1720,'ITWR Dump'!$A$2:$Y$5000,13,0)))</f>
        <v>0</v>
      </c>
      <c r="AF1720" s="11">
        <f>IF(ISERROR(VLOOKUP(U1720,'ITWR Dump'!$A$2:$Y$5000,11,0)),0,(VLOOKUP(U1720,'ITWR Dump'!$A$2:$Y$5000,11,0)))</f>
        <v>0</v>
      </c>
      <c r="AG1720" s="11">
        <f>IF(ISERROR(VLOOKUP(U1720,'ITWR Dump'!$A$2:$Y$5000,2,0)),0,(VLOOKUP(U1720,'ITWR Dump'!$A$2:$Y$5000,2,0)))</f>
        <v>0</v>
      </c>
      <c r="AH1720" s="11">
        <f>IF(ISERROR(VLOOKUP(U1720,'ITWR Dump'!$A$2:$Y$5000,14,0)),0,(VLOOKUP(U1720,'ITWR Dump'!$A$2:$Y$5000,14,0)))</f>
        <v>0</v>
      </c>
      <c r="AI1720" s="11" t="str">
        <f t="shared" si="732"/>
        <v>01-Maintenance Offshore</v>
      </c>
      <c r="AJ1720" s="11" t="str">
        <f t="shared" si="733"/>
        <v>Offshore</v>
      </c>
      <c r="AK1720" s="11" t="str">
        <f>IF(ISERROR(VLOOKUP(A1720,'Team Data'!$C$2:$U$213,17,0)),0,(VLOOKUP(A1720,'Team Data'!$C$2:$U$213,17,0)))</f>
        <v>IMS and FN</v>
      </c>
      <c r="AL1720" s="11" t="str">
        <f t="shared" si="734"/>
        <v>2017-04-24</v>
      </c>
      <c r="AM1720" s="11">
        <f>IF(ISERROR(VLOOKUP(U1720,'ITWR Dump'!$A$2:$Y$5000,16,0)),0,(VLOOKUP(U1720,'ITWR Dump'!$A$2:$Y$5000,16,0)))</f>
        <v>0</v>
      </c>
      <c r="AN1720" s="11">
        <f>IF(ISERROR(VLOOKUP(U1720,'ITWR Dump'!$A$2:$Y$5000,18,0)),0,(VLOOKUP(U1720,'ITWR Dump'!$A$2:$Y$5000,18,0)))</f>
        <v>0</v>
      </c>
      <c r="AO1720" s="11">
        <f>IF(ISERROR(VLOOKUP(U1720,'ITWR Dump'!$A$2:$Y$5000,25,0)),0,(VLOOKUP('ILC Report'!U1720,'ITWR Dump'!$A$2:$Y$5000,25,0)))</f>
        <v>0</v>
      </c>
      <c r="AP1720" s="11">
        <f t="shared" si="735"/>
        <v>0</v>
      </c>
      <c r="AQ1720" s="26">
        <f t="shared" si="736"/>
        <v>0</v>
      </c>
      <c r="AR1720" s="26">
        <f t="shared" si="737"/>
        <v>0</v>
      </c>
      <c r="AS1720" s="26">
        <f t="shared" si="738"/>
        <v>0</v>
      </c>
      <c r="AT1720" s="26">
        <f t="shared" si="739"/>
        <v>0</v>
      </c>
      <c r="AU1720" s="26">
        <f t="shared" si="740"/>
        <v>0</v>
      </c>
      <c r="AV1720" s="26">
        <f t="shared" si="741"/>
        <v>0</v>
      </c>
      <c r="AW1720" s="11" t="s">
        <v>653</v>
      </c>
      <c r="AX1720" s="11" t="str">
        <f>VLOOKUP(L1720,Group!$A$2:$B$1000,2,0)</f>
        <v>Maintenance</v>
      </c>
      <c r="AY1720" s="11">
        <f>IF(ISERROR(VLOOKUP(U1720,'ITWR Dump'!$A$2:$Y$5000,15,0)),0,(VLOOKUP('ILC Report'!U1720,'ITWR Dump'!$A$2:$Y$5000,15,0)))</f>
        <v>0</v>
      </c>
      <c r="AZ1720" s="11" t="str">
        <f t="shared" si="742"/>
        <v>No</v>
      </c>
      <c r="BA1720" s="11" t="str">
        <f t="shared" si="743"/>
        <v>BKI</v>
      </c>
      <c r="BB1720" s="11" t="str">
        <f t="shared" si="744"/>
        <v>MN</v>
      </c>
      <c r="BC1720" s="11" t="str">
        <f t="shared" si="745"/>
        <v>No</v>
      </c>
    </row>
    <row r="1721" spans="1:55" x14ac:dyDescent="0.3">
      <c r="A1721" s="11" t="s">
        <v>706</v>
      </c>
      <c r="B1721" s="11" t="s">
        <v>1901</v>
      </c>
      <c r="C1721" s="11" t="s">
        <v>591</v>
      </c>
      <c r="D1721" s="11" t="s">
        <v>2788</v>
      </c>
      <c r="E1721" s="38" t="s">
        <v>2903</v>
      </c>
      <c r="F1721" s="11">
        <v>9</v>
      </c>
      <c r="G1721" s="40" t="s">
        <v>218</v>
      </c>
      <c r="H1721" s="11" t="str">
        <f t="shared" si="727"/>
        <v>Regular</v>
      </c>
      <c r="I1721" s="11" t="str">
        <f t="shared" si="719"/>
        <v>INDIA</v>
      </c>
      <c r="J1721" s="11" t="str">
        <f>IF(ISERROR(VLOOKUP(C1721,'WI Vs ASM'!$B$2:$E$1000,4,0)),0,(VLOOKUP(C1721,'WI Vs ASM'!$B$2:$E$1000,4,0)))</f>
        <v>Offshore</v>
      </c>
      <c r="K1721" s="11" t="str">
        <f>IF(ISERROR(VLOOKUP(C1721,'WI Vs ASM'!$B$2:$F$1000,5,0)),0,(VLOOKUP(C1721,'WI Vs ASM'!$B$2:$F$1000,5,0)))</f>
        <v>01-Fixed Price</v>
      </c>
      <c r="L1721" s="11" t="str">
        <f>IF(ISERROR(VLOOKUP(C1721,'WI Vs ASM'!$B$2:$D$1000,3,0)),0,(VLOOKUP(C1721,'WI Vs ASM'!$B$2:$D$1000,3,0)))</f>
        <v>01-Maintenance Offshore</v>
      </c>
      <c r="M1721" s="11" t="str">
        <f>IF(ISERROR(VLOOKUP(C1721,'WI Vs ASM'!$B$2:$I$1000,8,0)),0,(VLOOKUP(C1721,'WI Vs ASM'!$B$2:$I$1000,8,0)))</f>
        <v>Rahul Soman</v>
      </c>
      <c r="N1721" s="11" t="str">
        <f>IF(ISERROR(VLOOKUP(C1721,'WI Vs ASM'!$B$2:$G$1000,6,0)),0,(VLOOKUP(C1721,'WI Vs ASM'!$B$2:$G$1000,6,0)))</f>
        <v>FileNet</v>
      </c>
      <c r="O1721" s="11" t="str">
        <f>IF(ISERROR(VLOOKUP(C1721,'WI Vs ASM'!$B$2:$H$1000,7,0)),0,(VLOOKUP(C1721,'WI Vs ASM'!$B$2:$H$1000,7,0)))</f>
        <v>FileNet</v>
      </c>
      <c r="P1721" s="11" t="str">
        <f t="shared" si="720"/>
        <v>May-17</v>
      </c>
      <c r="Q1721" s="11" t="str">
        <f t="shared" si="721"/>
        <v>Q2</v>
      </c>
      <c r="R1721" s="11" t="str">
        <f>IF(ISERROR(VLOOKUP(C1721,'WI Vs ASM'!$B$2:$J$1000,9,0)),0,(VLOOKUP(C1721,'WI Vs ASM'!$B$2:$J$1000,9,0)))</f>
        <v>Jyothi Pai</v>
      </c>
      <c r="S1721" s="11" t="str">
        <f>IF(ISERROR(VLOOKUP(C1721,'WI Vs ASM'!$B$2:$K$1000,10,0)),0,(VLOOKUP(C1721,'WI Vs ASM'!$B$2:$K$1000,10,0)))</f>
        <v>Vasudevan Srinivasan</v>
      </c>
      <c r="T1721" s="11" t="str">
        <f>IF(ISERROR(VLOOKUP(C1721,'WI Vs ASM'!$B$2:$L$1000,11,0)),0,(VLOOKUP(C1721,'WI Vs ASM'!$B$2:$L$1000,11,0)))</f>
        <v>Noha Salama</v>
      </c>
      <c r="U1721" s="11" t="e">
        <f t="shared" si="728"/>
        <v>#VALUE!</v>
      </c>
      <c r="V1721" s="11" t="str">
        <f t="shared" si="722"/>
        <v>No</v>
      </c>
      <c r="W1721" s="11" t="str">
        <f t="shared" si="723"/>
        <v>Yes</v>
      </c>
      <c r="X1721" s="11" t="str">
        <f t="shared" si="724"/>
        <v>No</v>
      </c>
      <c r="Y1721" s="11" t="str">
        <f t="shared" si="725"/>
        <v>No</v>
      </c>
      <c r="Z1721" s="11" t="str">
        <f t="shared" si="726"/>
        <v>No</v>
      </c>
      <c r="AA1721" s="11" t="str">
        <f t="shared" si="729"/>
        <v>No</v>
      </c>
      <c r="AB1721" s="11">
        <f>IF(ISERROR(VLOOKUP(U1721,'ITWR Dump'!$A$2:$Y$5000,24,0)),0,(VLOOKUP('ILC Report'!U1721,'ITWR Dump'!$A$2:$Y$5000,24,0)))</f>
        <v>0</v>
      </c>
      <c r="AC1721" s="11" t="str">
        <f t="shared" si="730"/>
        <v>No</v>
      </c>
      <c r="AD1721" s="11" t="str">
        <f t="shared" si="731"/>
        <v/>
      </c>
      <c r="AE1721" s="11">
        <f>IF(ISERROR(VLOOKUP(U1721,'ITWR Dump'!$A$2:$Y$5000,13,0)),0,(VLOOKUP(U1721,'ITWR Dump'!$A$2:$Y$5000,13,0)))</f>
        <v>0</v>
      </c>
      <c r="AF1721" s="11">
        <f>IF(ISERROR(VLOOKUP(U1721,'ITWR Dump'!$A$2:$Y$5000,11,0)),0,(VLOOKUP(U1721,'ITWR Dump'!$A$2:$Y$5000,11,0)))</f>
        <v>0</v>
      </c>
      <c r="AG1721" s="11">
        <f>IF(ISERROR(VLOOKUP(U1721,'ITWR Dump'!$A$2:$Y$5000,2,0)),0,(VLOOKUP(U1721,'ITWR Dump'!$A$2:$Y$5000,2,0)))</f>
        <v>0</v>
      </c>
      <c r="AH1721" s="11">
        <f>IF(ISERROR(VLOOKUP(U1721,'ITWR Dump'!$A$2:$Y$5000,14,0)),0,(VLOOKUP(U1721,'ITWR Dump'!$A$2:$Y$5000,14,0)))</f>
        <v>0</v>
      </c>
      <c r="AI1721" s="11" t="str">
        <f t="shared" si="732"/>
        <v>01-Maintenance Offshore</v>
      </c>
      <c r="AJ1721" s="11" t="str">
        <f t="shared" si="733"/>
        <v>Offshore</v>
      </c>
      <c r="AK1721" s="11" t="str">
        <f>IF(ISERROR(VLOOKUP(A1721,'Team Data'!$C$2:$U$213,17,0)),0,(VLOOKUP(A1721,'Team Data'!$C$2:$U$213,17,0)))</f>
        <v>IMS and FN</v>
      </c>
      <c r="AL1721" s="11" t="str">
        <f t="shared" si="734"/>
        <v>2017-04-24</v>
      </c>
      <c r="AM1721" s="11">
        <f>IF(ISERROR(VLOOKUP(U1721,'ITWR Dump'!$A$2:$Y$5000,16,0)),0,(VLOOKUP(U1721,'ITWR Dump'!$A$2:$Y$5000,16,0)))</f>
        <v>0</v>
      </c>
      <c r="AN1721" s="11">
        <f>IF(ISERROR(VLOOKUP(U1721,'ITWR Dump'!$A$2:$Y$5000,18,0)),0,(VLOOKUP(U1721,'ITWR Dump'!$A$2:$Y$5000,18,0)))</f>
        <v>0</v>
      </c>
      <c r="AO1721" s="11">
        <f>IF(ISERROR(VLOOKUP(U1721,'ITWR Dump'!$A$2:$Y$5000,25,0)),0,(VLOOKUP('ILC Report'!U1721,'ITWR Dump'!$A$2:$Y$5000,25,0)))</f>
        <v>0</v>
      </c>
      <c r="AP1721" s="11">
        <f t="shared" si="735"/>
        <v>0</v>
      </c>
      <c r="AQ1721" s="26">
        <f t="shared" si="736"/>
        <v>0</v>
      </c>
      <c r="AR1721" s="26">
        <f t="shared" si="737"/>
        <v>0</v>
      </c>
      <c r="AS1721" s="26">
        <f t="shared" si="738"/>
        <v>0</v>
      </c>
      <c r="AT1721" s="26">
        <f t="shared" si="739"/>
        <v>0</v>
      </c>
      <c r="AU1721" s="26">
        <f t="shared" si="740"/>
        <v>0</v>
      </c>
      <c r="AV1721" s="26">
        <f t="shared" si="741"/>
        <v>0</v>
      </c>
      <c r="AW1721" s="11" t="s">
        <v>653</v>
      </c>
      <c r="AX1721" s="11" t="str">
        <f>VLOOKUP(L1721,Group!$A$2:$B$1000,2,0)</f>
        <v>Maintenance</v>
      </c>
      <c r="AY1721" s="11">
        <f>IF(ISERROR(VLOOKUP(U1721,'ITWR Dump'!$A$2:$Y$5000,15,0)),0,(VLOOKUP('ILC Report'!U1721,'ITWR Dump'!$A$2:$Y$5000,15,0)))</f>
        <v>0</v>
      </c>
      <c r="AZ1721" s="11" t="str">
        <f t="shared" si="742"/>
        <v>No</v>
      </c>
      <c r="BA1721" s="11" t="str">
        <f t="shared" si="743"/>
        <v>BKI</v>
      </c>
      <c r="BB1721" s="11" t="str">
        <f t="shared" si="744"/>
        <v>MN</v>
      </c>
      <c r="BC1721" s="11" t="str">
        <f t="shared" si="745"/>
        <v>No</v>
      </c>
    </row>
    <row r="1722" spans="1:55" x14ac:dyDescent="0.3">
      <c r="A1722" s="11" t="s">
        <v>706</v>
      </c>
      <c r="B1722" s="11" t="s">
        <v>1901</v>
      </c>
      <c r="C1722" s="11" t="s">
        <v>588</v>
      </c>
      <c r="D1722" s="11" t="s">
        <v>2654</v>
      </c>
      <c r="E1722" s="38" t="s">
        <v>2903</v>
      </c>
      <c r="F1722" s="11">
        <v>10</v>
      </c>
      <c r="G1722" s="40" t="s">
        <v>218</v>
      </c>
      <c r="H1722" s="11" t="str">
        <f t="shared" si="727"/>
        <v>Regular</v>
      </c>
      <c r="I1722" s="11" t="str">
        <f t="shared" si="719"/>
        <v>INDIA</v>
      </c>
      <c r="J1722" s="11" t="str">
        <f>IF(ISERROR(VLOOKUP(C1722,'WI Vs ASM'!$B$2:$E$1000,4,0)),0,(VLOOKUP(C1722,'WI Vs ASM'!$B$2:$E$1000,4,0)))</f>
        <v>Offshore</v>
      </c>
      <c r="K1722" s="11" t="str">
        <f>IF(ISERROR(VLOOKUP(C1722,'WI Vs ASM'!$B$2:$F$1000,5,0)),0,(VLOOKUP(C1722,'WI Vs ASM'!$B$2:$F$1000,5,0)))</f>
        <v>02-Variable Billable</v>
      </c>
      <c r="L1722" s="11" t="str">
        <f>IF(ISERROR(VLOOKUP(C1722,'WI Vs ASM'!$B$2:$D$1000,3,0)),0,(VLOOKUP(C1722,'WI Vs ASM'!$B$2:$D$1000,3,0)))</f>
        <v>11-Enhancement Offshore</v>
      </c>
      <c r="M1722" s="11" t="str">
        <f>IF(ISERROR(VLOOKUP(C1722,'WI Vs ASM'!$B$2:$I$1000,8,0)),0,(VLOOKUP(C1722,'WI Vs ASM'!$B$2:$I$1000,8,0)))</f>
        <v>Prasad P Naik</v>
      </c>
      <c r="N1722" s="11" t="str">
        <f>IF(ISERROR(VLOOKUP(C1722,'WI Vs ASM'!$B$2:$G$1000,6,0)),0,(VLOOKUP(C1722,'WI Vs ASM'!$B$2:$G$1000,6,0)))</f>
        <v>FileNet</v>
      </c>
      <c r="O1722" s="11" t="str">
        <f>IF(ISERROR(VLOOKUP(C1722,'WI Vs ASM'!$B$2:$H$1000,7,0)),0,(VLOOKUP(C1722,'WI Vs ASM'!$B$2:$H$1000,7,0)))</f>
        <v>FileNet</v>
      </c>
      <c r="P1722" s="11" t="str">
        <f t="shared" si="720"/>
        <v>May-17</v>
      </c>
      <c r="Q1722" s="11" t="str">
        <f t="shared" si="721"/>
        <v>Q2</v>
      </c>
      <c r="R1722" s="11" t="str">
        <f>IF(ISERROR(VLOOKUP(C1722,'WI Vs ASM'!$B$2:$J$1000,9,0)),0,(VLOOKUP(C1722,'WI Vs ASM'!$B$2:$J$1000,9,0)))</f>
        <v>Namita R Baskaran</v>
      </c>
      <c r="S1722" s="11" t="str">
        <f>IF(ISERROR(VLOOKUP(C1722,'WI Vs ASM'!$B$2:$K$1000,10,0)),0,(VLOOKUP(C1722,'WI Vs ASM'!$B$2:$K$1000,10,0)))</f>
        <v>Vasudevan Srinivasan</v>
      </c>
      <c r="T1722" s="11" t="str">
        <f>IF(ISERROR(VLOOKUP(C1722,'WI Vs ASM'!$B$2:$L$1000,11,0)),0,(VLOOKUP(C1722,'WI Vs ASM'!$B$2:$L$1000,11,0)))</f>
        <v>Noha Salama</v>
      </c>
      <c r="U1722" s="11" t="str">
        <f t="shared" si="728"/>
        <v>WR534168</v>
      </c>
      <c r="V1722" s="11" t="str">
        <f t="shared" si="722"/>
        <v>No</v>
      </c>
      <c r="W1722" s="11" t="str">
        <f t="shared" si="723"/>
        <v>Yes</v>
      </c>
      <c r="X1722" s="11" t="str">
        <f t="shared" si="724"/>
        <v>No</v>
      </c>
      <c r="Y1722" s="11" t="str">
        <f t="shared" si="725"/>
        <v>No</v>
      </c>
      <c r="Z1722" s="11" t="str">
        <f t="shared" si="726"/>
        <v>No</v>
      </c>
      <c r="AA1722" s="11" t="str">
        <f t="shared" si="729"/>
        <v>No</v>
      </c>
      <c r="AB1722" s="11">
        <f>IF(ISERROR(VLOOKUP(U1722,'ITWR Dump'!$A$2:$Y$5000,24,0)),0,(VLOOKUP('ILC Report'!U1722,'ITWR Dump'!$A$2:$Y$5000,24,0)))</f>
        <v>0</v>
      </c>
      <c r="AC1722" s="11" t="str">
        <f t="shared" si="730"/>
        <v>No</v>
      </c>
      <c r="AD1722" s="11" t="str">
        <f t="shared" si="731"/>
        <v/>
      </c>
      <c r="AE1722" s="11">
        <f>IF(ISERROR(VLOOKUP(U1722,'ITWR Dump'!$A$2:$Y$5000,13,0)),0,(VLOOKUP(U1722,'ITWR Dump'!$A$2:$Y$5000,13,0)))</f>
        <v>0</v>
      </c>
      <c r="AF1722" s="11">
        <f>IF(ISERROR(VLOOKUP(U1722,'ITWR Dump'!$A$2:$Y$5000,11,0)),0,(VLOOKUP(U1722,'ITWR Dump'!$A$2:$Y$5000,11,0)))</f>
        <v>0</v>
      </c>
      <c r="AG1722" s="11">
        <f>IF(ISERROR(VLOOKUP(U1722,'ITWR Dump'!$A$2:$Y$5000,2,0)),0,(VLOOKUP(U1722,'ITWR Dump'!$A$2:$Y$5000,2,0)))</f>
        <v>0</v>
      </c>
      <c r="AH1722" s="11">
        <f>IF(ISERROR(VLOOKUP(U1722,'ITWR Dump'!$A$2:$Y$5000,14,0)),0,(VLOOKUP(U1722,'ITWR Dump'!$A$2:$Y$5000,14,0)))</f>
        <v>0</v>
      </c>
      <c r="AI1722" s="11" t="str">
        <f t="shared" si="732"/>
        <v>11-Enhancement Offshore</v>
      </c>
      <c r="AJ1722" s="11" t="str">
        <f t="shared" si="733"/>
        <v>Offshore</v>
      </c>
      <c r="AK1722" s="11" t="str">
        <f>IF(ISERROR(VLOOKUP(A1722,'Team Data'!$C$2:$U$213,17,0)),0,(VLOOKUP(A1722,'Team Data'!$C$2:$U$213,17,0)))</f>
        <v>IMS and FN</v>
      </c>
      <c r="AL1722" s="11" t="str">
        <f t="shared" si="734"/>
        <v>2017-04-24</v>
      </c>
      <c r="AM1722" s="11">
        <f>IF(ISERROR(VLOOKUP(U1722,'ITWR Dump'!$A$2:$Y$5000,16,0)),0,(VLOOKUP(U1722,'ITWR Dump'!$A$2:$Y$5000,16,0)))</f>
        <v>0</v>
      </c>
      <c r="AN1722" s="11">
        <f>IF(ISERROR(VLOOKUP(U1722,'ITWR Dump'!$A$2:$Y$5000,18,0)),0,(VLOOKUP(U1722,'ITWR Dump'!$A$2:$Y$5000,18,0)))</f>
        <v>0</v>
      </c>
      <c r="AO1722" s="11">
        <f>IF(ISERROR(VLOOKUP(U1722,'ITWR Dump'!$A$2:$Y$5000,25,0)),0,(VLOOKUP('ILC Report'!U1722,'ITWR Dump'!$A$2:$Y$5000,25,0)))</f>
        <v>0</v>
      </c>
      <c r="AP1722" s="11">
        <f t="shared" si="735"/>
        <v>0</v>
      </c>
      <c r="AQ1722" s="26">
        <f t="shared" si="736"/>
        <v>0</v>
      </c>
      <c r="AR1722" s="26">
        <f t="shared" si="737"/>
        <v>0</v>
      </c>
      <c r="AS1722" s="26">
        <f t="shared" si="738"/>
        <v>0</v>
      </c>
      <c r="AT1722" s="26">
        <f t="shared" si="739"/>
        <v>0</v>
      </c>
      <c r="AU1722" s="26">
        <f t="shared" si="740"/>
        <v>0</v>
      </c>
      <c r="AV1722" s="26">
        <f t="shared" si="741"/>
        <v>0</v>
      </c>
      <c r="AW1722" s="11" t="s">
        <v>653</v>
      </c>
      <c r="AX1722" s="11" t="str">
        <f>VLOOKUP(L1722,Group!$A$2:$B$1000,2,0)</f>
        <v>Enhancement</v>
      </c>
      <c r="AY1722" s="11">
        <f>IF(ISERROR(VLOOKUP(U1722,'ITWR Dump'!$A$2:$Y$5000,15,0)),0,(VLOOKUP('ILC Report'!U1722,'ITWR Dump'!$A$2:$Y$5000,15,0)))</f>
        <v>0</v>
      </c>
      <c r="AZ1722" s="11" t="str">
        <f t="shared" si="742"/>
        <v>No</v>
      </c>
      <c r="BA1722" s="11" t="str">
        <f t="shared" si="743"/>
        <v>BKI</v>
      </c>
      <c r="BB1722" s="11" t="str">
        <f t="shared" si="744"/>
        <v>EL</v>
      </c>
      <c r="BC1722" s="11" t="str">
        <f t="shared" si="745"/>
        <v>No</v>
      </c>
    </row>
    <row r="1723" spans="1:55" x14ac:dyDescent="0.3">
      <c r="A1723" s="11" t="s">
        <v>706</v>
      </c>
      <c r="B1723" s="11" t="s">
        <v>1901</v>
      </c>
      <c r="C1723" s="11" t="s">
        <v>588</v>
      </c>
      <c r="D1723" s="11" t="s">
        <v>2784</v>
      </c>
      <c r="E1723" s="38" t="s">
        <v>2904</v>
      </c>
      <c r="F1723" s="11">
        <v>10</v>
      </c>
      <c r="G1723" s="40" t="s">
        <v>218</v>
      </c>
      <c r="H1723" s="11" t="str">
        <f t="shared" si="727"/>
        <v>Regular</v>
      </c>
      <c r="I1723" s="11" t="str">
        <f t="shared" si="719"/>
        <v>INDIA</v>
      </c>
      <c r="J1723" s="11" t="str">
        <f>IF(ISERROR(VLOOKUP(C1723,'WI Vs ASM'!$B$2:$E$1000,4,0)),0,(VLOOKUP(C1723,'WI Vs ASM'!$B$2:$E$1000,4,0)))</f>
        <v>Offshore</v>
      </c>
      <c r="K1723" s="11" t="str">
        <f>IF(ISERROR(VLOOKUP(C1723,'WI Vs ASM'!$B$2:$F$1000,5,0)),0,(VLOOKUP(C1723,'WI Vs ASM'!$B$2:$F$1000,5,0)))</f>
        <v>02-Variable Billable</v>
      </c>
      <c r="L1723" s="11" t="str">
        <f>IF(ISERROR(VLOOKUP(C1723,'WI Vs ASM'!$B$2:$D$1000,3,0)),0,(VLOOKUP(C1723,'WI Vs ASM'!$B$2:$D$1000,3,0)))</f>
        <v>11-Enhancement Offshore</v>
      </c>
      <c r="M1723" s="11" t="str">
        <f>IF(ISERROR(VLOOKUP(C1723,'WI Vs ASM'!$B$2:$I$1000,8,0)),0,(VLOOKUP(C1723,'WI Vs ASM'!$B$2:$I$1000,8,0)))</f>
        <v>Prasad P Naik</v>
      </c>
      <c r="N1723" s="11" t="str">
        <f>IF(ISERROR(VLOOKUP(C1723,'WI Vs ASM'!$B$2:$G$1000,6,0)),0,(VLOOKUP(C1723,'WI Vs ASM'!$B$2:$G$1000,6,0)))</f>
        <v>FileNet</v>
      </c>
      <c r="O1723" s="11" t="str">
        <f>IF(ISERROR(VLOOKUP(C1723,'WI Vs ASM'!$B$2:$H$1000,7,0)),0,(VLOOKUP(C1723,'WI Vs ASM'!$B$2:$H$1000,7,0)))</f>
        <v>FileNet</v>
      </c>
      <c r="P1723" s="11" t="str">
        <f t="shared" si="720"/>
        <v>May-17</v>
      </c>
      <c r="Q1723" s="11" t="str">
        <f t="shared" si="721"/>
        <v>Q2</v>
      </c>
      <c r="R1723" s="11" t="str">
        <f>IF(ISERROR(VLOOKUP(C1723,'WI Vs ASM'!$B$2:$J$1000,9,0)),0,(VLOOKUP(C1723,'WI Vs ASM'!$B$2:$J$1000,9,0)))</f>
        <v>Namita R Baskaran</v>
      </c>
      <c r="S1723" s="11" t="str">
        <f>IF(ISERROR(VLOOKUP(C1723,'WI Vs ASM'!$B$2:$K$1000,10,0)),0,(VLOOKUP(C1723,'WI Vs ASM'!$B$2:$K$1000,10,0)))</f>
        <v>Vasudevan Srinivasan</v>
      </c>
      <c r="T1723" s="11" t="str">
        <f>IF(ISERROR(VLOOKUP(C1723,'WI Vs ASM'!$B$2:$L$1000,11,0)),0,(VLOOKUP(C1723,'WI Vs ASM'!$B$2:$L$1000,11,0)))</f>
        <v>Noha Salama</v>
      </c>
      <c r="U1723" s="11" t="str">
        <f t="shared" si="728"/>
        <v>WR635835</v>
      </c>
      <c r="V1723" s="11" t="str">
        <f t="shared" si="722"/>
        <v>No</v>
      </c>
      <c r="W1723" s="11" t="str">
        <f t="shared" si="723"/>
        <v>Yes</v>
      </c>
      <c r="X1723" s="11" t="str">
        <f t="shared" si="724"/>
        <v>No</v>
      </c>
      <c r="Y1723" s="11" t="str">
        <f t="shared" si="725"/>
        <v>No</v>
      </c>
      <c r="Z1723" s="11" t="str">
        <f t="shared" si="726"/>
        <v>No</v>
      </c>
      <c r="AA1723" s="11" t="str">
        <f t="shared" si="729"/>
        <v>No</v>
      </c>
      <c r="AB1723" s="11">
        <f>IF(ISERROR(VLOOKUP(U1723,'ITWR Dump'!$A$2:$Y$5000,24,0)),0,(VLOOKUP('ILC Report'!U1723,'ITWR Dump'!$A$2:$Y$5000,24,0)))</f>
        <v>0</v>
      </c>
      <c r="AC1723" s="11" t="str">
        <f t="shared" si="730"/>
        <v>No</v>
      </c>
      <c r="AD1723" s="11" t="str">
        <f t="shared" si="731"/>
        <v/>
      </c>
      <c r="AE1723" s="11">
        <f>IF(ISERROR(VLOOKUP(U1723,'ITWR Dump'!$A$2:$Y$5000,13,0)),0,(VLOOKUP(U1723,'ITWR Dump'!$A$2:$Y$5000,13,0)))</f>
        <v>0</v>
      </c>
      <c r="AF1723" s="11">
        <f>IF(ISERROR(VLOOKUP(U1723,'ITWR Dump'!$A$2:$Y$5000,11,0)),0,(VLOOKUP(U1723,'ITWR Dump'!$A$2:$Y$5000,11,0)))</f>
        <v>0</v>
      </c>
      <c r="AG1723" s="11">
        <f>IF(ISERROR(VLOOKUP(U1723,'ITWR Dump'!$A$2:$Y$5000,2,0)),0,(VLOOKUP(U1723,'ITWR Dump'!$A$2:$Y$5000,2,0)))</f>
        <v>0</v>
      </c>
      <c r="AH1723" s="11">
        <f>IF(ISERROR(VLOOKUP(U1723,'ITWR Dump'!$A$2:$Y$5000,14,0)),0,(VLOOKUP(U1723,'ITWR Dump'!$A$2:$Y$5000,14,0)))</f>
        <v>0</v>
      </c>
      <c r="AI1723" s="11" t="str">
        <f t="shared" si="732"/>
        <v>11-Enhancement Offshore</v>
      </c>
      <c r="AJ1723" s="11" t="str">
        <f t="shared" si="733"/>
        <v>Offshore</v>
      </c>
      <c r="AK1723" s="11" t="str">
        <f>IF(ISERROR(VLOOKUP(A1723,'Team Data'!$C$2:$U$213,17,0)),0,(VLOOKUP(A1723,'Team Data'!$C$2:$U$213,17,0)))</f>
        <v>IMS and FN</v>
      </c>
      <c r="AL1723" s="11" t="str">
        <f t="shared" si="734"/>
        <v>2017-04-24</v>
      </c>
      <c r="AM1723" s="11">
        <f>IF(ISERROR(VLOOKUP(U1723,'ITWR Dump'!$A$2:$Y$5000,16,0)),0,(VLOOKUP(U1723,'ITWR Dump'!$A$2:$Y$5000,16,0)))</f>
        <v>0</v>
      </c>
      <c r="AN1723" s="11">
        <f>IF(ISERROR(VLOOKUP(U1723,'ITWR Dump'!$A$2:$Y$5000,18,0)),0,(VLOOKUP(U1723,'ITWR Dump'!$A$2:$Y$5000,18,0)))</f>
        <v>0</v>
      </c>
      <c r="AO1723" s="11">
        <f>IF(ISERROR(VLOOKUP(U1723,'ITWR Dump'!$A$2:$Y$5000,25,0)),0,(VLOOKUP('ILC Report'!U1723,'ITWR Dump'!$A$2:$Y$5000,25,0)))</f>
        <v>0</v>
      </c>
      <c r="AP1723" s="11">
        <f t="shared" si="735"/>
        <v>0</v>
      </c>
      <c r="AQ1723" s="26">
        <f t="shared" si="736"/>
        <v>0</v>
      </c>
      <c r="AR1723" s="26">
        <f t="shared" si="737"/>
        <v>0</v>
      </c>
      <c r="AS1723" s="26">
        <f t="shared" si="738"/>
        <v>0</v>
      </c>
      <c r="AT1723" s="26">
        <f t="shared" si="739"/>
        <v>0</v>
      </c>
      <c r="AU1723" s="26">
        <f t="shared" si="740"/>
        <v>0</v>
      </c>
      <c r="AV1723" s="26">
        <f t="shared" si="741"/>
        <v>0</v>
      </c>
      <c r="AW1723" s="11" t="s">
        <v>653</v>
      </c>
      <c r="AX1723" s="11" t="str">
        <f>VLOOKUP(L1723,Group!$A$2:$B$1000,2,0)</f>
        <v>Enhancement</v>
      </c>
      <c r="AY1723" s="11">
        <f>IF(ISERROR(VLOOKUP(U1723,'ITWR Dump'!$A$2:$Y$5000,15,0)),0,(VLOOKUP('ILC Report'!U1723,'ITWR Dump'!$A$2:$Y$5000,15,0)))</f>
        <v>0</v>
      </c>
      <c r="AZ1723" s="11" t="str">
        <f t="shared" si="742"/>
        <v>No</v>
      </c>
      <c r="BA1723" s="11" t="str">
        <f t="shared" si="743"/>
        <v>BKI</v>
      </c>
      <c r="BB1723" s="11" t="str">
        <f t="shared" si="744"/>
        <v>EL</v>
      </c>
      <c r="BC1723" s="11" t="str">
        <f t="shared" si="745"/>
        <v>No</v>
      </c>
    </row>
    <row r="1724" spans="1:55" x14ac:dyDescent="0.3">
      <c r="A1724" s="11" t="s">
        <v>706</v>
      </c>
      <c r="B1724" s="11" t="s">
        <v>1901</v>
      </c>
      <c r="C1724" s="11" t="s">
        <v>591</v>
      </c>
      <c r="D1724" s="11" t="s">
        <v>2785</v>
      </c>
      <c r="E1724" s="38" t="s">
        <v>2904</v>
      </c>
      <c r="F1724" s="11">
        <v>2</v>
      </c>
      <c r="G1724" s="40" t="s">
        <v>218</v>
      </c>
      <c r="H1724" s="11" t="str">
        <f t="shared" si="727"/>
        <v>Regular</v>
      </c>
      <c r="I1724" s="11" t="str">
        <f t="shared" si="719"/>
        <v>INDIA</v>
      </c>
      <c r="J1724" s="11" t="str">
        <f>IF(ISERROR(VLOOKUP(C1724,'WI Vs ASM'!$B$2:$E$1000,4,0)),0,(VLOOKUP(C1724,'WI Vs ASM'!$B$2:$E$1000,4,0)))</f>
        <v>Offshore</v>
      </c>
      <c r="K1724" s="11" t="str">
        <f>IF(ISERROR(VLOOKUP(C1724,'WI Vs ASM'!$B$2:$F$1000,5,0)),0,(VLOOKUP(C1724,'WI Vs ASM'!$B$2:$F$1000,5,0)))</f>
        <v>01-Fixed Price</v>
      </c>
      <c r="L1724" s="11" t="str">
        <f>IF(ISERROR(VLOOKUP(C1724,'WI Vs ASM'!$B$2:$D$1000,3,0)),0,(VLOOKUP(C1724,'WI Vs ASM'!$B$2:$D$1000,3,0)))</f>
        <v>01-Maintenance Offshore</v>
      </c>
      <c r="M1724" s="11" t="str">
        <f>IF(ISERROR(VLOOKUP(C1724,'WI Vs ASM'!$B$2:$I$1000,8,0)),0,(VLOOKUP(C1724,'WI Vs ASM'!$B$2:$I$1000,8,0)))</f>
        <v>Rahul Soman</v>
      </c>
      <c r="N1724" s="11" t="str">
        <f>IF(ISERROR(VLOOKUP(C1724,'WI Vs ASM'!$B$2:$G$1000,6,0)),0,(VLOOKUP(C1724,'WI Vs ASM'!$B$2:$G$1000,6,0)))</f>
        <v>FileNet</v>
      </c>
      <c r="O1724" s="11" t="str">
        <f>IF(ISERROR(VLOOKUP(C1724,'WI Vs ASM'!$B$2:$H$1000,7,0)),0,(VLOOKUP(C1724,'WI Vs ASM'!$B$2:$H$1000,7,0)))</f>
        <v>FileNet</v>
      </c>
      <c r="P1724" s="11" t="str">
        <f t="shared" si="720"/>
        <v>May-17</v>
      </c>
      <c r="Q1724" s="11" t="str">
        <f t="shared" si="721"/>
        <v>Q2</v>
      </c>
      <c r="R1724" s="11" t="str">
        <f>IF(ISERROR(VLOOKUP(C1724,'WI Vs ASM'!$B$2:$J$1000,9,0)),0,(VLOOKUP(C1724,'WI Vs ASM'!$B$2:$J$1000,9,0)))</f>
        <v>Jyothi Pai</v>
      </c>
      <c r="S1724" s="11" t="str">
        <f>IF(ISERROR(VLOOKUP(C1724,'WI Vs ASM'!$B$2:$K$1000,10,0)),0,(VLOOKUP(C1724,'WI Vs ASM'!$B$2:$K$1000,10,0)))</f>
        <v>Vasudevan Srinivasan</v>
      </c>
      <c r="T1724" s="11" t="str">
        <f>IF(ISERROR(VLOOKUP(C1724,'WI Vs ASM'!$B$2:$L$1000,11,0)),0,(VLOOKUP(C1724,'WI Vs ASM'!$B$2:$L$1000,11,0)))</f>
        <v>Noha Salama</v>
      </c>
      <c r="U1724" s="11" t="e">
        <f t="shared" si="728"/>
        <v>#VALUE!</v>
      </c>
      <c r="V1724" s="11" t="str">
        <f t="shared" si="722"/>
        <v>No</v>
      </c>
      <c r="W1724" s="11" t="str">
        <f t="shared" si="723"/>
        <v>Yes</v>
      </c>
      <c r="X1724" s="11" t="str">
        <f t="shared" si="724"/>
        <v>No</v>
      </c>
      <c r="Y1724" s="11" t="str">
        <f t="shared" si="725"/>
        <v>No</v>
      </c>
      <c r="Z1724" s="11" t="str">
        <f t="shared" si="726"/>
        <v>No</v>
      </c>
      <c r="AA1724" s="11" t="str">
        <f t="shared" si="729"/>
        <v>No</v>
      </c>
      <c r="AB1724" s="11">
        <f>IF(ISERROR(VLOOKUP(U1724,'ITWR Dump'!$A$2:$Y$5000,24,0)),0,(VLOOKUP('ILC Report'!U1724,'ITWR Dump'!$A$2:$Y$5000,24,0)))</f>
        <v>0</v>
      </c>
      <c r="AC1724" s="11" t="str">
        <f t="shared" si="730"/>
        <v>No</v>
      </c>
      <c r="AD1724" s="11" t="str">
        <f t="shared" si="731"/>
        <v/>
      </c>
      <c r="AE1724" s="11">
        <f>IF(ISERROR(VLOOKUP(U1724,'ITWR Dump'!$A$2:$Y$5000,13,0)),0,(VLOOKUP(U1724,'ITWR Dump'!$A$2:$Y$5000,13,0)))</f>
        <v>0</v>
      </c>
      <c r="AF1724" s="11">
        <f>IF(ISERROR(VLOOKUP(U1724,'ITWR Dump'!$A$2:$Y$5000,11,0)),0,(VLOOKUP(U1724,'ITWR Dump'!$A$2:$Y$5000,11,0)))</f>
        <v>0</v>
      </c>
      <c r="AG1724" s="11">
        <f>IF(ISERROR(VLOOKUP(U1724,'ITWR Dump'!$A$2:$Y$5000,2,0)),0,(VLOOKUP(U1724,'ITWR Dump'!$A$2:$Y$5000,2,0)))</f>
        <v>0</v>
      </c>
      <c r="AH1724" s="11">
        <f>IF(ISERROR(VLOOKUP(U1724,'ITWR Dump'!$A$2:$Y$5000,14,0)),0,(VLOOKUP(U1724,'ITWR Dump'!$A$2:$Y$5000,14,0)))</f>
        <v>0</v>
      </c>
      <c r="AI1724" s="11" t="str">
        <f t="shared" si="732"/>
        <v>01-Maintenance Offshore</v>
      </c>
      <c r="AJ1724" s="11" t="str">
        <f t="shared" si="733"/>
        <v>Offshore</v>
      </c>
      <c r="AK1724" s="11" t="str">
        <f>IF(ISERROR(VLOOKUP(A1724,'Team Data'!$C$2:$U$213,17,0)),0,(VLOOKUP(A1724,'Team Data'!$C$2:$U$213,17,0)))</f>
        <v>IMS and FN</v>
      </c>
      <c r="AL1724" s="11" t="str">
        <f t="shared" si="734"/>
        <v>2017-04-24</v>
      </c>
      <c r="AM1724" s="11">
        <f>IF(ISERROR(VLOOKUP(U1724,'ITWR Dump'!$A$2:$Y$5000,16,0)),0,(VLOOKUP(U1724,'ITWR Dump'!$A$2:$Y$5000,16,0)))</f>
        <v>0</v>
      </c>
      <c r="AN1724" s="11">
        <f>IF(ISERROR(VLOOKUP(U1724,'ITWR Dump'!$A$2:$Y$5000,18,0)),0,(VLOOKUP(U1724,'ITWR Dump'!$A$2:$Y$5000,18,0)))</f>
        <v>0</v>
      </c>
      <c r="AO1724" s="11">
        <f>IF(ISERROR(VLOOKUP(U1724,'ITWR Dump'!$A$2:$Y$5000,25,0)),0,(VLOOKUP('ILC Report'!U1724,'ITWR Dump'!$A$2:$Y$5000,25,0)))</f>
        <v>0</v>
      </c>
      <c r="AP1724" s="11">
        <f t="shared" si="735"/>
        <v>0</v>
      </c>
      <c r="AQ1724" s="26">
        <f t="shared" si="736"/>
        <v>0</v>
      </c>
      <c r="AR1724" s="26">
        <f t="shared" si="737"/>
        <v>0</v>
      </c>
      <c r="AS1724" s="26">
        <f t="shared" si="738"/>
        <v>0</v>
      </c>
      <c r="AT1724" s="26">
        <f t="shared" si="739"/>
        <v>0</v>
      </c>
      <c r="AU1724" s="26">
        <f t="shared" si="740"/>
        <v>0</v>
      </c>
      <c r="AV1724" s="26">
        <f t="shared" si="741"/>
        <v>0</v>
      </c>
      <c r="AW1724" s="11" t="s">
        <v>653</v>
      </c>
      <c r="AX1724" s="11" t="str">
        <f>VLOOKUP(L1724,Group!$A$2:$B$1000,2,0)</f>
        <v>Maintenance</v>
      </c>
      <c r="AY1724" s="11">
        <f>IF(ISERROR(VLOOKUP(U1724,'ITWR Dump'!$A$2:$Y$5000,15,0)),0,(VLOOKUP('ILC Report'!U1724,'ITWR Dump'!$A$2:$Y$5000,15,0)))</f>
        <v>0</v>
      </c>
      <c r="AZ1724" s="11" t="str">
        <f t="shared" si="742"/>
        <v>No</v>
      </c>
      <c r="BA1724" s="11" t="str">
        <f t="shared" si="743"/>
        <v>BKI</v>
      </c>
      <c r="BB1724" s="11" t="str">
        <f t="shared" si="744"/>
        <v>MN</v>
      </c>
      <c r="BC1724" s="11" t="str">
        <f t="shared" si="745"/>
        <v>No</v>
      </c>
    </row>
    <row r="1725" spans="1:55" x14ac:dyDescent="0.3">
      <c r="A1725" s="11" t="s">
        <v>706</v>
      </c>
      <c r="B1725" s="11" t="s">
        <v>1901</v>
      </c>
      <c r="C1725" s="11" t="s">
        <v>591</v>
      </c>
      <c r="D1725" s="11" t="s">
        <v>2786</v>
      </c>
      <c r="E1725" s="38" t="s">
        <v>2904</v>
      </c>
      <c r="F1725" s="11">
        <v>2</v>
      </c>
      <c r="G1725" s="40" t="s">
        <v>218</v>
      </c>
      <c r="H1725" s="11" t="str">
        <f t="shared" si="727"/>
        <v>Regular</v>
      </c>
      <c r="I1725" s="11" t="str">
        <f t="shared" si="719"/>
        <v>INDIA</v>
      </c>
      <c r="J1725" s="11" t="str">
        <f>IF(ISERROR(VLOOKUP(C1725,'WI Vs ASM'!$B$2:$E$1000,4,0)),0,(VLOOKUP(C1725,'WI Vs ASM'!$B$2:$E$1000,4,0)))</f>
        <v>Offshore</v>
      </c>
      <c r="K1725" s="11" t="str">
        <f>IF(ISERROR(VLOOKUP(C1725,'WI Vs ASM'!$B$2:$F$1000,5,0)),0,(VLOOKUP(C1725,'WI Vs ASM'!$B$2:$F$1000,5,0)))</f>
        <v>01-Fixed Price</v>
      </c>
      <c r="L1725" s="11" t="str">
        <f>IF(ISERROR(VLOOKUP(C1725,'WI Vs ASM'!$B$2:$D$1000,3,0)),0,(VLOOKUP(C1725,'WI Vs ASM'!$B$2:$D$1000,3,0)))</f>
        <v>01-Maintenance Offshore</v>
      </c>
      <c r="M1725" s="11" t="str">
        <f>IF(ISERROR(VLOOKUP(C1725,'WI Vs ASM'!$B$2:$I$1000,8,0)),0,(VLOOKUP(C1725,'WI Vs ASM'!$B$2:$I$1000,8,0)))</f>
        <v>Rahul Soman</v>
      </c>
      <c r="N1725" s="11" t="str">
        <f>IF(ISERROR(VLOOKUP(C1725,'WI Vs ASM'!$B$2:$G$1000,6,0)),0,(VLOOKUP(C1725,'WI Vs ASM'!$B$2:$G$1000,6,0)))</f>
        <v>FileNet</v>
      </c>
      <c r="O1725" s="11" t="str">
        <f>IF(ISERROR(VLOOKUP(C1725,'WI Vs ASM'!$B$2:$H$1000,7,0)),0,(VLOOKUP(C1725,'WI Vs ASM'!$B$2:$H$1000,7,0)))</f>
        <v>FileNet</v>
      </c>
      <c r="P1725" s="11" t="str">
        <f t="shared" si="720"/>
        <v>May-17</v>
      </c>
      <c r="Q1725" s="11" t="str">
        <f t="shared" si="721"/>
        <v>Q2</v>
      </c>
      <c r="R1725" s="11" t="str">
        <f>IF(ISERROR(VLOOKUP(C1725,'WI Vs ASM'!$B$2:$J$1000,9,0)),0,(VLOOKUP(C1725,'WI Vs ASM'!$B$2:$J$1000,9,0)))</f>
        <v>Jyothi Pai</v>
      </c>
      <c r="S1725" s="11" t="str">
        <f>IF(ISERROR(VLOOKUP(C1725,'WI Vs ASM'!$B$2:$K$1000,10,0)),0,(VLOOKUP(C1725,'WI Vs ASM'!$B$2:$K$1000,10,0)))</f>
        <v>Vasudevan Srinivasan</v>
      </c>
      <c r="T1725" s="11" t="str">
        <f>IF(ISERROR(VLOOKUP(C1725,'WI Vs ASM'!$B$2:$L$1000,11,0)),0,(VLOOKUP(C1725,'WI Vs ASM'!$B$2:$L$1000,11,0)))</f>
        <v>Noha Salama</v>
      </c>
      <c r="U1725" s="11" t="e">
        <f t="shared" si="728"/>
        <v>#VALUE!</v>
      </c>
      <c r="V1725" s="11" t="str">
        <f t="shared" si="722"/>
        <v>No</v>
      </c>
      <c r="W1725" s="11" t="str">
        <f t="shared" si="723"/>
        <v>Yes</v>
      </c>
      <c r="X1725" s="11" t="str">
        <f t="shared" si="724"/>
        <v>No</v>
      </c>
      <c r="Y1725" s="11" t="str">
        <f t="shared" si="725"/>
        <v>No</v>
      </c>
      <c r="Z1725" s="11" t="str">
        <f t="shared" si="726"/>
        <v>No</v>
      </c>
      <c r="AA1725" s="11" t="str">
        <f t="shared" si="729"/>
        <v>No</v>
      </c>
      <c r="AB1725" s="11">
        <f>IF(ISERROR(VLOOKUP(U1725,'ITWR Dump'!$A$2:$Y$5000,24,0)),0,(VLOOKUP('ILC Report'!U1725,'ITWR Dump'!$A$2:$Y$5000,24,0)))</f>
        <v>0</v>
      </c>
      <c r="AC1725" s="11" t="str">
        <f t="shared" si="730"/>
        <v>No</v>
      </c>
      <c r="AD1725" s="11" t="str">
        <f t="shared" si="731"/>
        <v/>
      </c>
      <c r="AE1725" s="11">
        <f>IF(ISERROR(VLOOKUP(U1725,'ITWR Dump'!$A$2:$Y$5000,13,0)),0,(VLOOKUP(U1725,'ITWR Dump'!$A$2:$Y$5000,13,0)))</f>
        <v>0</v>
      </c>
      <c r="AF1725" s="11">
        <f>IF(ISERROR(VLOOKUP(U1725,'ITWR Dump'!$A$2:$Y$5000,11,0)),0,(VLOOKUP(U1725,'ITWR Dump'!$A$2:$Y$5000,11,0)))</f>
        <v>0</v>
      </c>
      <c r="AG1725" s="11">
        <f>IF(ISERROR(VLOOKUP(U1725,'ITWR Dump'!$A$2:$Y$5000,2,0)),0,(VLOOKUP(U1725,'ITWR Dump'!$A$2:$Y$5000,2,0)))</f>
        <v>0</v>
      </c>
      <c r="AH1725" s="11">
        <f>IF(ISERROR(VLOOKUP(U1725,'ITWR Dump'!$A$2:$Y$5000,14,0)),0,(VLOOKUP(U1725,'ITWR Dump'!$A$2:$Y$5000,14,0)))</f>
        <v>0</v>
      </c>
      <c r="AI1725" s="11" t="str">
        <f t="shared" si="732"/>
        <v>01-Maintenance Offshore</v>
      </c>
      <c r="AJ1725" s="11" t="str">
        <f t="shared" si="733"/>
        <v>Offshore</v>
      </c>
      <c r="AK1725" s="11" t="str">
        <f>IF(ISERROR(VLOOKUP(A1725,'Team Data'!$C$2:$U$213,17,0)),0,(VLOOKUP(A1725,'Team Data'!$C$2:$U$213,17,0)))</f>
        <v>IMS and FN</v>
      </c>
      <c r="AL1725" s="11" t="str">
        <f t="shared" si="734"/>
        <v>2017-04-24</v>
      </c>
      <c r="AM1725" s="11">
        <f>IF(ISERROR(VLOOKUP(U1725,'ITWR Dump'!$A$2:$Y$5000,16,0)),0,(VLOOKUP(U1725,'ITWR Dump'!$A$2:$Y$5000,16,0)))</f>
        <v>0</v>
      </c>
      <c r="AN1725" s="11">
        <f>IF(ISERROR(VLOOKUP(U1725,'ITWR Dump'!$A$2:$Y$5000,18,0)),0,(VLOOKUP(U1725,'ITWR Dump'!$A$2:$Y$5000,18,0)))</f>
        <v>0</v>
      </c>
      <c r="AO1725" s="11">
        <f>IF(ISERROR(VLOOKUP(U1725,'ITWR Dump'!$A$2:$Y$5000,25,0)),0,(VLOOKUP('ILC Report'!U1725,'ITWR Dump'!$A$2:$Y$5000,25,0)))</f>
        <v>0</v>
      </c>
      <c r="AP1725" s="11">
        <f t="shared" si="735"/>
        <v>0</v>
      </c>
      <c r="AQ1725" s="26">
        <f t="shared" si="736"/>
        <v>0</v>
      </c>
      <c r="AR1725" s="26">
        <f t="shared" si="737"/>
        <v>0</v>
      </c>
      <c r="AS1725" s="26">
        <f t="shared" si="738"/>
        <v>0</v>
      </c>
      <c r="AT1725" s="26">
        <f t="shared" si="739"/>
        <v>0</v>
      </c>
      <c r="AU1725" s="26">
        <f t="shared" si="740"/>
        <v>0</v>
      </c>
      <c r="AV1725" s="26">
        <f t="shared" si="741"/>
        <v>0</v>
      </c>
      <c r="AW1725" s="11" t="s">
        <v>653</v>
      </c>
      <c r="AX1725" s="11" t="str">
        <f>VLOOKUP(L1725,Group!$A$2:$B$1000,2,0)</f>
        <v>Maintenance</v>
      </c>
      <c r="AY1725" s="11">
        <f>IF(ISERROR(VLOOKUP(U1725,'ITWR Dump'!$A$2:$Y$5000,15,0)),0,(VLOOKUP('ILC Report'!U1725,'ITWR Dump'!$A$2:$Y$5000,15,0)))</f>
        <v>0</v>
      </c>
      <c r="AZ1725" s="11" t="str">
        <f t="shared" si="742"/>
        <v>No</v>
      </c>
      <c r="BA1725" s="11" t="str">
        <f t="shared" si="743"/>
        <v>BKI</v>
      </c>
      <c r="BB1725" s="11" t="str">
        <f t="shared" si="744"/>
        <v>MN</v>
      </c>
      <c r="BC1725" s="11" t="str">
        <f t="shared" si="745"/>
        <v>No</v>
      </c>
    </row>
    <row r="1726" spans="1:55" x14ac:dyDescent="0.3">
      <c r="A1726" s="11" t="s">
        <v>706</v>
      </c>
      <c r="B1726" s="11" t="s">
        <v>1901</v>
      </c>
      <c r="C1726" s="11" t="s">
        <v>591</v>
      </c>
      <c r="D1726" s="11" t="s">
        <v>2401</v>
      </c>
      <c r="E1726" s="38" t="s">
        <v>2904</v>
      </c>
      <c r="F1726" s="11">
        <v>2</v>
      </c>
      <c r="G1726" s="40" t="s">
        <v>218</v>
      </c>
      <c r="H1726" s="11" t="str">
        <f t="shared" si="727"/>
        <v>Regular</v>
      </c>
      <c r="I1726" s="11" t="str">
        <f t="shared" si="719"/>
        <v>INDIA</v>
      </c>
      <c r="J1726" s="11" t="str">
        <f>IF(ISERROR(VLOOKUP(C1726,'WI Vs ASM'!$B$2:$E$1000,4,0)),0,(VLOOKUP(C1726,'WI Vs ASM'!$B$2:$E$1000,4,0)))</f>
        <v>Offshore</v>
      </c>
      <c r="K1726" s="11" t="str">
        <f>IF(ISERROR(VLOOKUP(C1726,'WI Vs ASM'!$B$2:$F$1000,5,0)),0,(VLOOKUP(C1726,'WI Vs ASM'!$B$2:$F$1000,5,0)))</f>
        <v>01-Fixed Price</v>
      </c>
      <c r="L1726" s="11" t="str">
        <f>IF(ISERROR(VLOOKUP(C1726,'WI Vs ASM'!$B$2:$D$1000,3,0)),0,(VLOOKUP(C1726,'WI Vs ASM'!$B$2:$D$1000,3,0)))</f>
        <v>01-Maintenance Offshore</v>
      </c>
      <c r="M1726" s="11" t="str">
        <f>IF(ISERROR(VLOOKUP(C1726,'WI Vs ASM'!$B$2:$I$1000,8,0)),0,(VLOOKUP(C1726,'WI Vs ASM'!$B$2:$I$1000,8,0)))</f>
        <v>Rahul Soman</v>
      </c>
      <c r="N1726" s="11" t="str">
        <f>IF(ISERROR(VLOOKUP(C1726,'WI Vs ASM'!$B$2:$G$1000,6,0)),0,(VLOOKUP(C1726,'WI Vs ASM'!$B$2:$G$1000,6,0)))</f>
        <v>FileNet</v>
      </c>
      <c r="O1726" s="11" t="str">
        <f>IF(ISERROR(VLOOKUP(C1726,'WI Vs ASM'!$B$2:$H$1000,7,0)),0,(VLOOKUP(C1726,'WI Vs ASM'!$B$2:$H$1000,7,0)))</f>
        <v>FileNet</v>
      </c>
      <c r="P1726" s="11" t="str">
        <f t="shared" si="720"/>
        <v>May-17</v>
      </c>
      <c r="Q1726" s="11" t="str">
        <f t="shared" si="721"/>
        <v>Q2</v>
      </c>
      <c r="R1726" s="11" t="str">
        <f>IF(ISERROR(VLOOKUP(C1726,'WI Vs ASM'!$B$2:$J$1000,9,0)),0,(VLOOKUP(C1726,'WI Vs ASM'!$B$2:$J$1000,9,0)))</f>
        <v>Jyothi Pai</v>
      </c>
      <c r="S1726" s="11" t="str">
        <f>IF(ISERROR(VLOOKUP(C1726,'WI Vs ASM'!$B$2:$K$1000,10,0)),0,(VLOOKUP(C1726,'WI Vs ASM'!$B$2:$K$1000,10,0)))</f>
        <v>Vasudevan Srinivasan</v>
      </c>
      <c r="T1726" s="11" t="str">
        <f>IF(ISERROR(VLOOKUP(C1726,'WI Vs ASM'!$B$2:$L$1000,11,0)),0,(VLOOKUP(C1726,'WI Vs ASM'!$B$2:$L$1000,11,0)))</f>
        <v>Noha Salama</v>
      </c>
      <c r="U1726" s="11" t="e">
        <f t="shared" si="728"/>
        <v>#VALUE!</v>
      </c>
      <c r="V1726" s="11" t="str">
        <f t="shared" si="722"/>
        <v>No</v>
      </c>
      <c r="W1726" s="11" t="str">
        <f t="shared" si="723"/>
        <v>Yes</v>
      </c>
      <c r="X1726" s="11" t="str">
        <f t="shared" si="724"/>
        <v>No</v>
      </c>
      <c r="Y1726" s="11" t="str">
        <f t="shared" si="725"/>
        <v>No</v>
      </c>
      <c r="Z1726" s="11" t="str">
        <f t="shared" si="726"/>
        <v>No</v>
      </c>
      <c r="AA1726" s="11" t="str">
        <f t="shared" si="729"/>
        <v>No</v>
      </c>
      <c r="AB1726" s="11">
        <f>IF(ISERROR(VLOOKUP(U1726,'ITWR Dump'!$A$2:$Y$5000,24,0)),0,(VLOOKUP('ILC Report'!U1726,'ITWR Dump'!$A$2:$Y$5000,24,0)))</f>
        <v>0</v>
      </c>
      <c r="AC1726" s="11" t="str">
        <f t="shared" si="730"/>
        <v>No</v>
      </c>
      <c r="AD1726" s="11" t="str">
        <f t="shared" si="731"/>
        <v/>
      </c>
      <c r="AE1726" s="11">
        <f>IF(ISERROR(VLOOKUP(U1726,'ITWR Dump'!$A$2:$Y$5000,13,0)),0,(VLOOKUP(U1726,'ITWR Dump'!$A$2:$Y$5000,13,0)))</f>
        <v>0</v>
      </c>
      <c r="AF1726" s="11">
        <f>IF(ISERROR(VLOOKUP(U1726,'ITWR Dump'!$A$2:$Y$5000,11,0)),0,(VLOOKUP(U1726,'ITWR Dump'!$A$2:$Y$5000,11,0)))</f>
        <v>0</v>
      </c>
      <c r="AG1726" s="11">
        <f>IF(ISERROR(VLOOKUP(U1726,'ITWR Dump'!$A$2:$Y$5000,2,0)),0,(VLOOKUP(U1726,'ITWR Dump'!$A$2:$Y$5000,2,0)))</f>
        <v>0</v>
      </c>
      <c r="AH1726" s="11">
        <f>IF(ISERROR(VLOOKUP(U1726,'ITWR Dump'!$A$2:$Y$5000,14,0)),0,(VLOOKUP(U1726,'ITWR Dump'!$A$2:$Y$5000,14,0)))</f>
        <v>0</v>
      </c>
      <c r="AI1726" s="11" t="str">
        <f t="shared" si="732"/>
        <v>01-Maintenance Offshore</v>
      </c>
      <c r="AJ1726" s="11" t="str">
        <f t="shared" si="733"/>
        <v>Offshore</v>
      </c>
      <c r="AK1726" s="11" t="str">
        <f>IF(ISERROR(VLOOKUP(A1726,'Team Data'!$C$2:$U$213,17,0)),0,(VLOOKUP(A1726,'Team Data'!$C$2:$U$213,17,0)))</f>
        <v>IMS and FN</v>
      </c>
      <c r="AL1726" s="11" t="str">
        <f t="shared" si="734"/>
        <v>2017-04-24</v>
      </c>
      <c r="AM1726" s="11">
        <f>IF(ISERROR(VLOOKUP(U1726,'ITWR Dump'!$A$2:$Y$5000,16,0)),0,(VLOOKUP(U1726,'ITWR Dump'!$A$2:$Y$5000,16,0)))</f>
        <v>0</v>
      </c>
      <c r="AN1726" s="11">
        <f>IF(ISERROR(VLOOKUP(U1726,'ITWR Dump'!$A$2:$Y$5000,18,0)),0,(VLOOKUP(U1726,'ITWR Dump'!$A$2:$Y$5000,18,0)))</f>
        <v>0</v>
      </c>
      <c r="AO1726" s="11">
        <f>IF(ISERROR(VLOOKUP(U1726,'ITWR Dump'!$A$2:$Y$5000,25,0)),0,(VLOOKUP('ILC Report'!U1726,'ITWR Dump'!$A$2:$Y$5000,25,0)))</f>
        <v>0</v>
      </c>
      <c r="AP1726" s="11">
        <f t="shared" si="735"/>
        <v>0</v>
      </c>
      <c r="AQ1726" s="26">
        <f t="shared" si="736"/>
        <v>0</v>
      </c>
      <c r="AR1726" s="26">
        <f t="shared" si="737"/>
        <v>0</v>
      </c>
      <c r="AS1726" s="26">
        <f t="shared" si="738"/>
        <v>0</v>
      </c>
      <c r="AT1726" s="26">
        <f t="shared" si="739"/>
        <v>0</v>
      </c>
      <c r="AU1726" s="26">
        <f t="shared" si="740"/>
        <v>0</v>
      </c>
      <c r="AV1726" s="26">
        <f t="shared" si="741"/>
        <v>0</v>
      </c>
      <c r="AW1726" s="11" t="s">
        <v>653</v>
      </c>
      <c r="AX1726" s="11" t="str">
        <f>VLOOKUP(L1726,Group!$A$2:$B$1000,2,0)</f>
        <v>Maintenance</v>
      </c>
      <c r="AY1726" s="11">
        <f>IF(ISERROR(VLOOKUP(U1726,'ITWR Dump'!$A$2:$Y$5000,15,0)),0,(VLOOKUP('ILC Report'!U1726,'ITWR Dump'!$A$2:$Y$5000,15,0)))</f>
        <v>0</v>
      </c>
      <c r="AZ1726" s="11" t="str">
        <f t="shared" si="742"/>
        <v>No</v>
      </c>
      <c r="BA1726" s="11" t="str">
        <f t="shared" si="743"/>
        <v>BKI</v>
      </c>
      <c r="BB1726" s="11" t="str">
        <f t="shared" si="744"/>
        <v>MN</v>
      </c>
      <c r="BC1726" s="11" t="str">
        <f t="shared" si="745"/>
        <v>No</v>
      </c>
    </row>
    <row r="1727" spans="1:55" x14ac:dyDescent="0.3">
      <c r="A1727" s="11" t="s">
        <v>706</v>
      </c>
      <c r="B1727" s="11" t="s">
        <v>1901</v>
      </c>
      <c r="C1727" s="11" t="s">
        <v>591</v>
      </c>
      <c r="D1727" s="11" t="s">
        <v>2787</v>
      </c>
      <c r="E1727" s="38" t="s">
        <v>2904</v>
      </c>
      <c r="F1727" s="11">
        <v>2</v>
      </c>
      <c r="G1727" s="40" t="s">
        <v>218</v>
      </c>
      <c r="H1727" s="11" t="str">
        <f t="shared" si="727"/>
        <v>Regular</v>
      </c>
      <c r="I1727" s="11" t="str">
        <f t="shared" si="719"/>
        <v>INDIA</v>
      </c>
      <c r="J1727" s="11" t="str">
        <f>IF(ISERROR(VLOOKUP(C1727,'WI Vs ASM'!$B$2:$E$1000,4,0)),0,(VLOOKUP(C1727,'WI Vs ASM'!$B$2:$E$1000,4,0)))</f>
        <v>Offshore</v>
      </c>
      <c r="K1727" s="11" t="str">
        <f>IF(ISERROR(VLOOKUP(C1727,'WI Vs ASM'!$B$2:$F$1000,5,0)),0,(VLOOKUP(C1727,'WI Vs ASM'!$B$2:$F$1000,5,0)))</f>
        <v>01-Fixed Price</v>
      </c>
      <c r="L1727" s="11" t="str">
        <f>IF(ISERROR(VLOOKUP(C1727,'WI Vs ASM'!$B$2:$D$1000,3,0)),0,(VLOOKUP(C1727,'WI Vs ASM'!$B$2:$D$1000,3,0)))</f>
        <v>01-Maintenance Offshore</v>
      </c>
      <c r="M1727" s="11" t="str">
        <f>IF(ISERROR(VLOOKUP(C1727,'WI Vs ASM'!$B$2:$I$1000,8,0)),0,(VLOOKUP(C1727,'WI Vs ASM'!$B$2:$I$1000,8,0)))</f>
        <v>Rahul Soman</v>
      </c>
      <c r="N1727" s="11" t="str">
        <f>IF(ISERROR(VLOOKUP(C1727,'WI Vs ASM'!$B$2:$G$1000,6,0)),0,(VLOOKUP(C1727,'WI Vs ASM'!$B$2:$G$1000,6,0)))</f>
        <v>FileNet</v>
      </c>
      <c r="O1727" s="11" t="str">
        <f>IF(ISERROR(VLOOKUP(C1727,'WI Vs ASM'!$B$2:$H$1000,7,0)),0,(VLOOKUP(C1727,'WI Vs ASM'!$B$2:$H$1000,7,0)))</f>
        <v>FileNet</v>
      </c>
      <c r="P1727" s="11" t="str">
        <f t="shared" si="720"/>
        <v>May-17</v>
      </c>
      <c r="Q1727" s="11" t="str">
        <f t="shared" si="721"/>
        <v>Q2</v>
      </c>
      <c r="R1727" s="11" t="str">
        <f>IF(ISERROR(VLOOKUP(C1727,'WI Vs ASM'!$B$2:$J$1000,9,0)),0,(VLOOKUP(C1727,'WI Vs ASM'!$B$2:$J$1000,9,0)))</f>
        <v>Jyothi Pai</v>
      </c>
      <c r="S1727" s="11" t="str">
        <f>IF(ISERROR(VLOOKUP(C1727,'WI Vs ASM'!$B$2:$K$1000,10,0)),0,(VLOOKUP(C1727,'WI Vs ASM'!$B$2:$K$1000,10,0)))</f>
        <v>Vasudevan Srinivasan</v>
      </c>
      <c r="T1727" s="11" t="str">
        <f>IF(ISERROR(VLOOKUP(C1727,'WI Vs ASM'!$B$2:$L$1000,11,0)),0,(VLOOKUP(C1727,'WI Vs ASM'!$B$2:$L$1000,11,0)))</f>
        <v>Noha Salama</v>
      </c>
      <c r="U1727" s="11" t="e">
        <f t="shared" si="728"/>
        <v>#VALUE!</v>
      </c>
      <c r="V1727" s="11" t="str">
        <f t="shared" si="722"/>
        <v>No</v>
      </c>
      <c r="W1727" s="11" t="str">
        <f t="shared" si="723"/>
        <v>Yes</v>
      </c>
      <c r="X1727" s="11" t="str">
        <f t="shared" si="724"/>
        <v>No</v>
      </c>
      <c r="Y1727" s="11" t="str">
        <f t="shared" si="725"/>
        <v>No</v>
      </c>
      <c r="Z1727" s="11" t="str">
        <f t="shared" si="726"/>
        <v>No</v>
      </c>
      <c r="AA1727" s="11" t="str">
        <f t="shared" si="729"/>
        <v>No</v>
      </c>
      <c r="AB1727" s="11">
        <f>IF(ISERROR(VLOOKUP(U1727,'ITWR Dump'!$A$2:$Y$5000,24,0)),0,(VLOOKUP('ILC Report'!U1727,'ITWR Dump'!$A$2:$Y$5000,24,0)))</f>
        <v>0</v>
      </c>
      <c r="AC1727" s="11" t="str">
        <f t="shared" si="730"/>
        <v>No</v>
      </c>
      <c r="AD1727" s="11" t="str">
        <f t="shared" si="731"/>
        <v/>
      </c>
      <c r="AE1727" s="11">
        <f>IF(ISERROR(VLOOKUP(U1727,'ITWR Dump'!$A$2:$Y$5000,13,0)),0,(VLOOKUP(U1727,'ITWR Dump'!$A$2:$Y$5000,13,0)))</f>
        <v>0</v>
      </c>
      <c r="AF1727" s="11">
        <f>IF(ISERROR(VLOOKUP(U1727,'ITWR Dump'!$A$2:$Y$5000,11,0)),0,(VLOOKUP(U1727,'ITWR Dump'!$A$2:$Y$5000,11,0)))</f>
        <v>0</v>
      </c>
      <c r="AG1727" s="11">
        <f>IF(ISERROR(VLOOKUP(U1727,'ITWR Dump'!$A$2:$Y$5000,2,0)),0,(VLOOKUP(U1727,'ITWR Dump'!$A$2:$Y$5000,2,0)))</f>
        <v>0</v>
      </c>
      <c r="AH1727" s="11">
        <f>IF(ISERROR(VLOOKUP(U1727,'ITWR Dump'!$A$2:$Y$5000,14,0)),0,(VLOOKUP(U1727,'ITWR Dump'!$A$2:$Y$5000,14,0)))</f>
        <v>0</v>
      </c>
      <c r="AI1727" s="11" t="str">
        <f t="shared" si="732"/>
        <v>01-Maintenance Offshore</v>
      </c>
      <c r="AJ1727" s="11" t="str">
        <f t="shared" si="733"/>
        <v>Offshore</v>
      </c>
      <c r="AK1727" s="11" t="str">
        <f>IF(ISERROR(VLOOKUP(A1727,'Team Data'!$C$2:$U$213,17,0)),0,(VLOOKUP(A1727,'Team Data'!$C$2:$U$213,17,0)))</f>
        <v>IMS and FN</v>
      </c>
      <c r="AL1727" s="11" t="str">
        <f t="shared" si="734"/>
        <v>2017-04-24</v>
      </c>
      <c r="AM1727" s="11">
        <f>IF(ISERROR(VLOOKUP(U1727,'ITWR Dump'!$A$2:$Y$5000,16,0)),0,(VLOOKUP(U1727,'ITWR Dump'!$A$2:$Y$5000,16,0)))</f>
        <v>0</v>
      </c>
      <c r="AN1727" s="11">
        <f>IF(ISERROR(VLOOKUP(U1727,'ITWR Dump'!$A$2:$Y$5000,18,0)),0,(VLOOKUP(U1727,'ITWR Dump'!$A$2:$Y$5000,18,0)))</f>
        <v>0</v>
      </c>
      <c r="AO1727" s="11">
        <f>IF(ISERROR(VLOOKUP(U1727,'ITWR Dump'!$A$2:$Y$5000,25,0)),0,(VLOOKUP('ILC Report'!U1727,'ITWR Dump'!$A$2:$Y$5000,25,0)))</f>
        <v>0</v>
      </c>
      <c r="AP1727" s="11">
        <f t="shared" si="735"/>
        <v>0</v>
      </c>
      <c r="AQ1727" s="26">
        <f t="shared" si="736"/>
        <v>0</v>
      </c>
      <c r="AR1727" s="26">
        <f t="shared" si="737"/>
        <v>0</v>
      </c>
      <c r="AS1727" s="26">
        <f t="shared" si="738"/>
        <v>0</v>
      </c>
      <c r="AT1727" s="26">
        <f t="shared" si="739"/>
        <v>0</v>
      </c>
      <c r="AU1727" s="26">
        <f t="shared" si="740"/>
        <v>0</v>
      </c>
      <c r="AV1727" s="26">
        <f t="shared" si="741"/>
        <v>0</v>
      </c>
      <c r="AW1727" s="11" t="s">
        <v>653</v>
      </c>
      <c r="AX1727" s="11" t="str">
        <f>VLOOKUP(L1727,Group!$A$2:$B$1000,2,0)</f>
        <v>Maintenance</v>
      </c>
      <c r="AY1727" s="11">
        <f>IF(ISERROR(VLOOKUP(U1727,'ITWR Dump'!$A$2:$Y$5000,15,0)),0,(VLOOKUP('ILC Report'!U1727,'ITWR Dump'!$A$2:$Y$5000,15,0)))</f>
        <v>0</v>
      </c>
      <c r="AZ1727" s="11" t="str">
        <f t="shared" si="742"/>
        <v>No</v>
      </c>
      <c r="BA1727" s="11" t="str">
        <f t="shared" si="743"/>
        <v>BKI</v>
      </c>
      <c r="BB1727" s="11" t="str">
        <f t="shared" si="744"/>
        <v>MN</v>
      </c>
      <c r="BC1727" s="11" t="str">
        <f t="shared" si="745"/>
        <v>No</v>
      </c>
    </row>
    <row r="1728" spans="1:55" x14ac:dyDescent="0.3">
      <c r="A1728" s="11" t="s">
        <v>706</v>
      </c>
      <c r="B1728" s="11" t="s">
        <v>1901</v>
      </c>
      <c r="C1728" s="11" t="s">
        <v>591</v>
      </c>
      <c r="D1728" s="11" t="s">
        <v>2788</v>
      </c>
      <c r="E1728" s="38" t="s">
        <v>2904</v>
      </c>
      <c r="F1728" s="11">
        <v>17</v>
      </c>
      <c r="G1728" s="40" t="s">
        <v>218</v>
      </c>
      <c r="H1728" s="11" t="str">
        <f t="shared" si="727"/>
        <v>Regular</v>
      </c>
      <c r="I1728" s="11" t="str">
        <f t="shared" si="719"/>
        <v>INDIA</v>
      </c>
      <c r="J1728" s="11" t="str">
        <f>IF(ISERROR(VLOOKUP(C1728,'WI Vs ASM'!$B$2:$E$1000,4,0)),0,(VLOOKUP(C1728,'WI Vs ASM'!$B$2:$E$1000,4,0)))</f>
        <v>Offshore</v>
      </c>
      <c r="K1728" s="11" t="str">
        <f>IF(ISERROR(VLOOKUP(C1728,'WI Vs ASM'!$B$2:$F$1000,5,0)),0,(VLOOKUP(C1728,'WI Vs ASM'!$B$2:$F$1000,5,0)))</f>
        <v>01-Fixed Price</v>
      </c>
      <c r="L1728" s="11" t="str">
        <f>IF(ISERROR(VLOOKUP(C1728,'WI Vs ASM'!$B$2:$D$1000,3,0)),0,(VLOOKUP(C1728,'WI Vs ASM'!$B$2:$D$1000,3,0)))</f>
        <v>01-Maintenance Offshore</v>
      </c>
      <c r="M1728" s="11" t="str">
        <f>IF(ISERROR(VLOOKUP(C1728,'WI Vs ASM'!$B$2:$I$1000,8,0)),0,(VLOOKUP(C1728,'WI Vs ASM'!$B$2:$I$1000,8,0)))</f>
        <v>Rahul Soman</v>
      </c>
      <c r="N1728" s="11" t="str">
        <f>IF(ISERROR(VLOOKUP(C1728,'WI Vs ASM'!$B$2:$G$1000,6,0)),0,(VLOOKUP(C1728,'WI Vs ASM'!$B$2:$G$1000,6,0)))</f>
        <v>FileNet</v>
      </c>
      <c r="O1728" s="11" t="str">
        <f>IF(ISERROR(VLOOKUP(C1728,'WI Vs ASM'!$B$2:$H$1000,7,0)),0,(VLOOKUP(C1728,'WI Vs ASM'!$B$2:$H$1000,7,0)))</f>
        <v>FileNet</v>
      </c>
      <c r="P1728" s="11" t="str">
        <f t="shared" si="720"/>
        <v>May-17</v>
      </c>
      <c r="Q1728" s="11" t="str">
        <f t="shared" si="721"/>
        <v>Q2</v>
      </c>
      <c r="R1728" s="11" t="str">
        <f>IF(ISERROR(VLOOKUP(C1728,'WI Vs ASM'!$B$2:$J$1000,9,0)),0,(VLOOKUP(C1728,'WI Vs ASM'!$B$2:$J$1000,9,0)))</f>
        <v>Jyothi Pai</v>
      </c>
      <c r="S1728" s="11" t="str">
        <f>IF(ISERROR(VLOOKUP(C1728,'WI Vs ASM'!$B$2:$K$1000,10,0)),0,(VLOOKUP(C1728,'WI Vs ASM'!$B$2:$K$1000,10,0)))</f>
        <v>Vasudevan Srinivasan</v>
      </c>
      <c r="T1728" s="11" t="str">
        <f>IF(ISERROR(VLOOKUP(C1728,'WI Vs ASM'!$B$2:$L$1000,11,0)),0,(VLOOKUP(C1728,'WI Vs ASM'!$B$2:$L$1000,11,0)))</f>
        <v>Noha Salama</v>
      </c>
      <c r="U1728" s="11" t="e">
        <f t="shared" si="728"/>
        <v>#VALUE!</v>
      </c>
      <c r="V1728" s="11" t="str">
        <f t="shared" si="722"/>
        <v>No</v>
      </c>
      <c r="W1728" s="11" t="str">
        <f t="shared" si="723"/>
        <v>Yes</v>
      </c>
      <c r="X1728" s="11" t="str">
        <f t="shared" si="724"/>
        <v>No</v>
      </c>
      <c r="Y1728" s="11" t="str">
        <f t="shared" si="725"/>
        <v>No</v>
      </c>
      <c r="Z1728" s="11" t="str">
        <f t="shared" si="726"/>
        <v>No</v>
      </c>
      <c r="AA1728" s="11" t="str">
        <f t="shared" si="729"/>
        <v>No</v>
      </c>
      <c r="AB1728" s="11">
        <f>IF(ISERROR(VLOOKUP(U1728,'ITWR Dump'!$A$2:$Y$5000,24,0)),0,(VLOOKUP('ILC Report'!U1728,'ITWR Dump'!$A$2:$Y$5000,24,0)))</f>
        <v>0</v>
      </c>
      <c r="AC1728" s="11" t="str">
        <f t="shared" si="730"/>
        <v>No</v>
      </c>
      <c r="AD1728" s="11" t="str">
        <f t="shared" si="731"/>
        <v/>
      </c>
      <c r="AE1728" s="11">
        <f>IF(ISERROR(VLOOKUP(U1728,'ITWR Dump'!$A$2:$Y$5000,13,0)),0,(VLOOKUP(U1728,'ITWR Dump'!$A$2:$Y$5000,13,0)))</f>
        <v>0</v>
      </c>
      <c r="AF1728" s="11">
        <f>IF(ISERROR(VLOOKUP(U1728,'ITWR Dump'!$A$2:$Y$5000,11,0)),0,(VLOOKUP(U1728,'ITWR Dump'!$A$2:$Y$5000,11,0)))</f>
        <v>0</v>
      </c>
      <c r="AG1728" s="11">
        <f>IF(ISERROR(VLOOKUP(U1728,'ITWR Dump'!$A$2:$Y$5000,2,0)),0,(VLOOKUP(U1728,'ITWR Dump'!$A$2:$Y$5000,2,0)))</f>
        <v>0</v>
      </c>
      <c r="AH1728" s="11">
        <f>IF(ISERROR(VLOOKUP(U1728,'ITWR Dump'!$A$2:$Y$5000,14,0)),0,(VLOOKUP(U1728,'ITWR Dump'!$A$2:$Y$5000,14,0)))</f>
        <v>0</v>
      </c>
      <c r="AI1728" s="11" t="str">
        <f t="shared" si="732"/>
        <v>01-Maintenance Offshore</v>
      </c>
      <c r="AJ1728" s="11" t="str">
        <f t="shared" si="733"/>
        <v>Offshore</v>
      </c>
      <c r="AK1728" s="11" t="str">
        <f>IF(ISERROR(VLOOKUP(A1728,'Team Data'!$C$2:$U$213,17,0)),0,(VLOOKUP(A1728,'Team Data'!$C$2:$U$213,17,0)))</f>
        <v>IMS and FN</v>
      </c>
      <c r="AL1728" s="11" t="str">
        <f t="shared" si="734"/>
        <v>2017-04-24</v>
      </c>
      <c r="AM1728" s="11">
        <f>IF(ISERROR(VLOOKUP(U1728,'ITWR Dump'!$A$2:$Y$5000,16,0)),0,(VLOOKUP(U1728,'ITWR Dump'!$A$2:$Y$5000,16,0)))</f>
        <v>0</v>
      </c>
      <c r="AN1728" s="11">
        <f>IF(ISERROR(VLOOKUP(U1728,'ITWR Dump'!$A$2:$Y$5000,18,0)),0,(VLOOKUP(U1728,'ITWR Dump'!$A$2:$Y$5000,18,0)))</f>
        <v>0</v>
      </c>
      <c r="AO1728" s="11">
        <f>IF(ISERROR(VLOOKUP(U1728,'ITWR Dump'!$A$2:$Y$5000,25,0)),0,(VLOOKUP('ILC Report'!U1728,'ITWR Dump'!$A$2:$Y$5000,25,0)))</f>
        <v>0</v>
      </c>
      <c r="AP1728" s="11">
        <f t="shared" si="735"/>
        <v>0</v>
      </c>
      <c r="AQ1728" s="26">
        <f t="shared" si="736"/>
        <v>0</v>
      </c>
      <c r="AR1728" s="26">
        <f t="shared" si="737"/>
        <v>0</v>
      </c>
      <c r="AS1728" s="26">
        <f t="shared" si="738"/>
        <v>0</v>
      </c>
      <c r="AT1728" s="26">
        <f t="shared" si="739"/>
        <v>0</v>
      </c>
      <c r="AU1728" s="26">
        <f t="shared" si="740"/>
        <v>0</v>
      </c>
      <c r="AV1728" s="26">
        <f t="shared" si="741"/>
        <v>0</v>
      </c>
      <c r="AW1728" s="11" t="s">
        <v>653</v>
      </c>
      <c r="AX1728" s="11" t="str">
        <f>VLOOKUP(L1728,Group!$A$2:$B$1000,2,0)</f>
        <v>Maintenance</v>
      </c>
      <c r="AY1728" s="11">
        <f>IF(ISERROR(VLOOKUP(U1728,'ITWR Dump'!$A$2:$Y$5000,15,0)),0,(VLOOKUP('ILC Report'!U1728,'ITWR Dump'!$A$2:$Y$5000,15,0)))</f>
        <v>0</v>
      </c>
      <c r="AZ1728" s="11" t="str">
        <f t="shared" si="742"/>
        <v>No</v>
      </c>
      <c r="BA1728" s="11" t="str">
        <f t="shared" si="743"/>
        <v>BKI</v>
      </c>
      <c r="BB1728" s="11" t="str">
        <f t="shared" si="744"/>
        <v>MN</v>
      </c>
      <c r="BC1728" s="11" t="str">
        <f t="shared" si="745"/>
        <v>No</v>
      </c>
    </row>
    <row r="1729" spans="1:55" x14ac:dyDescent="0.3">
      <c r="A1729" s="11" t="s">
        <v>706</v>
      </c>
      <c r="B1729" s="11" t="s">
        <v>1901</v>
      </c>
      <c r="C1729" s="11" t="s">
        <v>588</v>
      </c>
      <c r="D1729" s="11" t="s">
        <v>2789</v>
      </c>
      <c r="E1729" s="38" t="s">
        <v>2904</v>
      </c>
      <c r="F1729" s="11">
        <v>5</v>
      </c>
      <c r="G1729" s="40" t="s">
        <v>218</v>
      </c>
      <c r="H1729" s="11" t="str">
        <f t="shared" si="727"/>
        <v>Regular</v>
      </c>
      <c r="I1729" s="11" t="str">
        <f t="shared" si="719"/>
        <v>INDIA</v>
      </c>
      <c r="J1729" s="11" t="str">
        <f>IF(ISERROR(VLOOKUP(C1729,'WI Vs ASM'!$B$2:$E$1000,4,0)),0,(VLOOKUP(C1729,'WI Vs ASM'!$B$2:$E$1000,4,0)))</f>
        <v>Offshore</v>
      </c>
      <c r="K1729" s="11" t="str">
        <f>IF(ISERROR(VLOOKUP(C1729,'WI Vs ASM'!$B$2:$F$1000,5,0)),0,(VLOOKUP(C1729,'WI Vs ASM'!$B$2:$F$1000,5,0)))</f>
        <v>02-Variable Billable</v>
      </c>
      <c r="L1729" s="11" t="str">
        <f>IF(ISERROR(VLOOKUP(C1729,'WI Vs ASM'!$B$2:$D$1000,3,0)),0,(VLOOKUP(C1729,'WI Vs ASM'!$B$2:$D$1000,3,0)))</f>
        <v>11-Enhancement Offshore</v>
      </c>
      <c r="M1729" s="11" t="str">
        <f>IF(ISERROR(VLOOKUP(C1729,'WI Vs ASM'!$B$2:$I$1000,8,0)),0,(VLOOKUP(C1729,'WI Vs ASM'!$B$2:$I$1000,8,0)))</f>
        <v>Prasad P Naik</v>
      </c>
      <c r="N1729" s="11" t="str">
        <f>IF(ISERROR(VLOOKUP(C1729,'WI Vs ASM'!$B$2:$G$1000,6,0)),0,(VLOOKUP(C1729,'WI Vs ASM'!$B$2:$G$1000,6,0)))</f>
        <v>FileNet</v>
      </c>
      <c r="O1729" s="11" t="str">
        <f>IF(ISERROR(VLOOKUP(C1729,'WI Vs ASM'!$B$2:$H$1000,7,0)),0,(VLOOKUP(C1729,'WI Vs ASM'!$B$2:$H$1000,7,0)))</f>
        <v>FileNet</v>
      </c>
      <c r="P1729" s="11" t="str">
        <f t="shared" si="720"/>
        <v>May-17</v>
      </c>
      <c r="Q1729" s="11" t="str">
        <f t="shared" si="721"/>
        <v>Q2</v>
      </c>
      <c r="R1729" s="11" t="str">
        <f>IF(ISERROR(VLOOKUP(C1729,'WI Vs ASM'!$B$2:$J$1000,9,0)),0,(VLOOKUP(C1729,'WI Vs ASM'!$B$2:$J$1000,9,0)))</f>
        <v>Namita R Baskaran</v>
      </c>
      <c r="S1729" s="11" t="str">
        <f>IF(ISERROR(VLOOKUP(C1729,'WI Vs ASM'!$B$2:$K$1000,10,0)),0,(VLOOKUP(C1729,'WI Vs ASM'!$B$2:$K$1000,10,0)))</f>
        <v>Vasudevan Srinivasan</v>
      </c>
      <c r="T1729" s="11" t="str">
        <f>IF(ISERROR(VLOOKUP(C1729,'WI Vs ASM'!$B$2:$L$1000,11,0)),0,(VLOOKUP(C1729,'WI Vs ASM'!$B$2:$L$1000,11,0)))</f>
        <v>Noha Salama</v>
      </c>
      <c r="U1729" s="11" t="str">
        <f t="shared" si="728"/>
        <v>WR635815</v>
      </c>
      <c r="V1729" s="11" t="str">
        <f t="shared" si="722"/>
        <v>No</v>
      </c>
      <c r="W1729" s="11" t="str">
        <f t="shared" si="723"/>
        <v>Yes</v>
      </c>
      <c r="X1729" s="11" t="str">
        <f t="shared" si="724"/>
        <v>No</v>
      </c>
      <c r="Y1729" s="11" t="str">
        <f t="shared" si="725"/>
        <v>No</v>
      </c>
      <c r="Z1729" s="11" t="str">
        <f t="shared" si="726"/>
        <v>No</v>
      </c>
      <c r="AA1729" s="11" t="str">
        <f t="shared" si="729"/>
        <v>No</v>
      </c>
      <c r="AB1729" s="11">
        <f>IF(ISERROR(VLOOKUP(U1729,'ITWR Dump'!$A$2:$Y$5000,24,0)),0,(VLOOKUP('ILC Report'!U1729,'ITWR Dump'!$A$2:$Y$5000,24,0)))</f>
        <v>0</v>
      </c>
      <c r="AC1729" s="11" t="str">
        <f t="shared" si="730"/>
        <v>No</v>
      </c>
      <c r="AD1729" s="11" t="str">
        <f t="shared" si="731"/>
        <v/>
      </c>
      <c r="AE1729" s="11">
        <f>IF(ISERROR(VLOOKUP(U1729,'ITWR Dump'!$A$2:$Y$5000,13,0)),0,(VLOOKUP(U1729,'ITWR Dump'!$A$2:$Y$5000,13,0)))</f>
        <v>0</v>
      </c>
      <c r="AF1729" s="11">
        <f>IF(ISERROR(VLOOKUP(U1729,'ITWR Dump'!$A$2:$Y$5000,11,0)),0,(VLOOKUP(U1729,'ITWR Dump'!$A$2:$Y$5000,11,0)))</f>
        <v>0</v>
      </c>
      <c r="AG1729" s="11">
        <f>IF(ISERROR(VLOOKUP(U1729,'ITWR Dump'!$A$2:$Y$5000,2,0)),0,(VLOOKUP(U1729,'ITWR Dump'!$A$2:$Y$5000,2,0)))</f>
        <v>0</v>
      </c>
      <c r="AH1729" s="11">
        <f>IF(ISERROR(VLOOKUP(U1729,'ITWR Dump'!$A$2:$Y$5000,14,0)),0,(VLOOKUP(U1729,'ITWR Dump'!$A$2:$Y$5000,14,0)))</f>
        <v>0</v>
      </c>
      <c r="AI1729" s="11" t="str">
        <f t="shared" si="732"/>
        <v>11-Enhancement Offshore</v>
      </c>
      <c r="AJ1729" s="11" t="str">
        <f t="shared" si="733"/>
        <v>Offshore</v>
      </c>
      <c r="AK1729" s="11" t="str">
        <f>IF(ISERROR(VLOOKUP(A1729,'Team Data'!$C$2:$U$213,17,0)),0,(VLOOKUP(A1729,'Team Data'!$C$2:$U$213,17,0)))</f>
        <v>IMS and FN</v>
      </c>
      <c r="AL1729" s="11" t="str">
        <f t="shared" si="734"/>
        <v>2017-04-24</v>
      </c>
      <c r="AM1729" s="11">
        <f>IF(ISERROR(VLOOKUP(U1729,'ITWR Dump'!$A$2:$Y$5000,16,0)),0,(VLOOKUP(U1729,'ITWR Dump'!$A$2:$Y$5000,16,0)))</f>
        <v>0</v>
      </c>
      <c r="AN1729" s="11">
        <f>IF(ISERROR(VLOOKUP(U1729,'ITWR Dump'!$A$2:$Y$5000,18,0)),0,(VLOOKUP(U1729,'ITWR Dump'!$A$2:$Y$5000,18,0)))</f>
        <v>0</v>
      </c>
      <c r="AO1729" s="11">
        <f>IF(ISERROR(VLOOKUP(U1729,'ITWR Dump'!$A$2:$Y$5000,25,0)),0,(VLOOKUP('ILC Report'!U1729,'ITWR Dump'!$A$2:$Y$5000,25,0)))</f>
        <v>0</v>
      </c>
      <c r="AP1729" s="11">
        <f t="shared" si="735"/>
        <v>0</v>
      </c>
      <c r="AQ1729" s="26">
        <f t="shared" si="736"/>
        <v>0</v>
      </c>
      <c r="AR1729" s="26">
        <f t="shared" si="737"/>
        <v>0</v>
      </c>
      <c r="AS1729" s="26">
        <f t="shared" si="738"/>
        <v>0</v>
      </c>
      <c r="AT1729" s="26">
        <f t="shared" si="739"/>
        <v>0</v>
      </c>
      <c r="AU1729" s="26">
        <f t="shared" si="740"/>
        <v>0</v>
      </c>
      <c r="AV1729" s="26">
        <f t="shared" si="741"/>
        <v>0</v>
      </c>
      <c r="AW1729" s="11" t="s">
        <v>653</v>
      </c>
      <c r="AX1729" s="11" t="str">
        <f>VLOOKUP(L1729,Group!$A$2:$B$1000,2,0)</f>
        <v>Enhancement</v>
      </c>
      <c r="AY1729" s="11">
        <f>IF(ISERROR(VLOOKUP(U1729,'ITWR Dump'!$A$2:$Y$5000,15,0)),0,(VLOOKUP('ILC Report'!U1729,'ITWR Dump'!$A$2:$Y$5000,15,0)))</f>
        <v>0</v>
      </c>
      <c r="AZ1729" s="11" t="str">
        <f t="shared" si="742"/>
        <v>No</v>
      </c>
      <c r="BA1729" s="11" t="str">
        <f t="shared" si="743"/>
        <v>BKI</v>
      </c>
      <c r="BB1729" s="11" t="str">
        <f t="shared" si="744"/>
        <v>EL</v>
      </c>
      <c r="BC1729" s="11" t="str">
        <f t="shared" si="745"/>
        <v>No</v>
      </c>
    </row>
    <row r="1730" spans="1:55" x14ac:dyDescent="0.3">
      <c r="A1730" s="11" t="s">
        <v>707</v>
      </c>
      <c r="B1730" s="11" t="s">
        <v>1902</v>
      </c>
      <c r="C1730" s="11" t="s">
        <v>617</v>
      </c>
      <c r="D1730" s="11" t="s">
        <v>2790</v>
      </c>
      <c r="E1730" s="38" t="s">
        <v>652</v>
      </c>
      <c r="F1730" s="11">
        <v>1</v>
      </c>
      <c r="G1730" s="40" t="s">
        <v>218</v>
      </c>
      <c r="H1730" s="11" t="str">
        <f t="shared" si="727"/>
        <v>Regular</v>
      </c>
      <c r="I1730" s="11" t="str">
        <f t="shared" ref="I1730:I1793" si="746">Locationdetails(J1730)</f>
        <v>INDIA</v>
      </c>
      <c r="J1730" s="11" t="str">
        <f>IF(ISERROR(VLOOKUP(C1730,'WI Vs ASM'!$B$2:$E$1000,4,0)),0,(VLOOKUP(C1730,'WI Vs ASM'!$B$2:$E$1000,4,0)))</f>
        <v>Offshore</v>
      </c>
      <c r="K1730" s="11" t="str">
        <f>IF(ISERROR(VLOOKUP(C1730,'WI Vs ASM'!$B$2:$F$1000,5,0)),0,(VLOOKUP(C1730,'WI Vs ASM'!$B$2:$F$1000,5,0)))</f>
        <v>01-Fixed Price</v>
      </c>
      <c r="L1730" s="11" t="str">
        <f>IF(ISERROR(VLOOKUP(C1730,'WI Vs ASM'!$B$2:$D$1000,3,0)),0,(VLOOKUP(C1730,'WI Vs ASM'!$B$2:$D$1000,3,0)))</f>
        <v>01-Maintenance Offshore</v>
      </c>
      <c r="M1730" s="11" t="str">
        <f>IF(ISERROR(VLOOKUP(C1730,'WI Vs ASM'!$B$2:$I$1000,8,0)),0,(VLOOKUP(C1730,'WI Vs ASM'!$B$2:$I$1000,8,0)))</f>
        <v>Rahul Soman</v>
      </c>
      <c r="N1730" s="11" t="str">
        <f>IF(ISERROR(VLOOKUP(C1730,'WI Vs ASM'!$B$2:$G$1000,6,0)),0,(VLOOKUP(C1730,'WI Vs ASM'!$B$2:$G$1000,6,0)))</f>
        <v>Treasury</v>
      </c>
      <c r="O1730" s="11" t="str">
        <f>IF(ISERROR(VLOOKUP(C1730,'WI Vs ASM'!$B$2:$H$1000,7,0)),0,(VLOOKUP(C1730,'WI Vs ASM'!$B$2:$H$1000,7,0)))</f>
        <v>Central Functions</v>
      </c>
      <c r="P1730" s="11" t="str">
        <f t="shared" ref="P1730:P1793" si="747">TEXT(E1730,"MMM-YY")</f>
        <v>Apr-17</v>
      </c>
      <c r="Q1730" s="11" t="str">
        <f t="shared" ref="Q1730:Q1793" si="748">Quarterdetails(P1730)</f>
        <v>Q2</v>
      </c>
      <c r="R1730" s="11" t="str">
        <f>IF(ISERROR(VLOOKUP(C1730,'WI Vs ASM'!$B$2:$J$1000,9,0)),0,(VLOOKUP(C1730,'WI Vs ASM'!$B$2:$J$1000,9,0)))</f>
        <v>Jyothi Pai</v>
      </c>
      <c r="S1730" s="11" t="str">
        <f>IF(ISERROR(VLOOKUP(C1730,'WI Vs ASM'!$B$2:$K$1000,10,0)),0,(VLOOKUP(C1730,'WI Vs ASM'!$B$2:$K$1000,10,0)))</f>
        <v>Linda J. Richardson</v>
      </c>
      <c r="T1730" s="11" t="str">
        <f>IF(ISERROR(VLOOKUP(C1730,'WI Vs ASM'!$B$2:$L$1000,11,0)),0,(VLOOKUP(C1730,'WI Vs ASM'!$B$2:$L$1000,11,0)))</f>
        <v>Crystal Romano</v>
      </c>
      <c r="U1730" s="11" t="e">
        <f t="shared" si="728"/>
        <v>#VALUE!</v>
      </c>
      <c r="V1730" s="11" t="str">
        <f t="shared" ref="V1730:V1793" si="749">IF(OR(AP1730=1,AQ1730=1,AR1730=1,AS1730=1,AT1730=1,AU1730=1,AV1730=1),"Yes","No")</f>
        <v>No</v>
      </c>
      <c r="W1730" s="11" t="str">
        <f t="shared" ref="W1730:W1793" si="750">IF(V1730&lt;&gt;"Yes",IF(AND(K1730&lt;&gt;"09-NonBillable"),"Yes","No"),"No")</f>
        <v>Yes</v>
      </c>
      <c r="X1730" s="11" t="str">
        <f t="shared" ref="X1730:X1793" si="751">IF(ISERROR(IF(OR(RIGHT(C1730,2)="LB",(RIGHT(C1730,2)="MG"),(C1730="WAFCOGEN")),"Yes","No")),"No",(IF(OR(RIGHT(C1730,2)="LB",(RIGHT(C1730,2)="MG"),(C1730="WAFCOGEN")),"Yes","No")))</f>
        <v>No</v>
      </c>
      <c r="Y1730" s="11" t="str">
        <f t="shared" ref="Y1730:Y1793" si="752">CTCdetails(AE1730)</f>
        <v>No</v>
      </c>
      <c r="Z1730" s="11" t="str">
        <f t="shared" ref="Z1730:Z1793" si="753">Ignitedetails(C1730)</f>
        <v>No</v>
      </c>
      <c r="AA1730" s="11" t="str">
        <f t="shared" si="729"/>
        <v>No</v>
      </c>
      <c r="AB1730" s="11">
        <f>IF(ISERROR(VLOOKUP(U1730,'ITWR Dump'!$A$2:$Y$5000,24,0)),0,(VLOOKUP('ILC Report'!U1730,'ITWR Dump'!$A$2:$Y$5000,24,0)))</f>
        <v>0</v>
      </c>
      <c r="AC1730" s="11" t="str">
        <f t="shared" si="730"/>
        <v>No</v>
      </c>
      <c r="AD1730" s="11" t="str">
        <f t="shared" si="731"/>
        <v/>
      </c>
      <c r="AE1730" s="11">
        <f>IF(ISERROR(VLOOKUP(U1730,'ITWR Dump'!$A$2:$Y$5000,13,0)),0,(VLOOKUP(U1730,'ITWR Dump'!$A$2:$Y$5000,13,0)))</f>
        <v>0</v>
      </c>
      <c r="AF1730" s="11">
        <f>IF(ISERROR(VLOOKUP(U1730,'ITWR Dump'!$A$2:$Y$5000,11,0)),0,(VLOOKUP(U1730,'ITWR Dump'!$A$2:$Y$5000,11,0)))</f>
        <v>0</v>
      </c>
      <c r="AG1730" s="11">
        <f>IF(ISERROR(VLOOKUP(U1730,'ITWR Dump'!$A$2:$Y$5000,2,0)),0,(VLOOKUP(U1730,'ITWR Dump'!$A$2:$Y$5000,2,0)))</f>
        <v>0</v>
      </c>
      <c r="AH1730" s="11">
        <f>IF(ISERROR(VLOOKUP(U1730,'ITWR Dump'!$A$2:$Y$5000,14,0)),0,(VLOOKUP(U1730,'ITWR Dump'!$A$2:$Y$5000,14,0)))</f>
        <v>0</v>
      </c>
      <c r="AI1730" s="11" t="str">
        <f t="shared" si="732"/>
        <v>01-Maintenance Offshore</v>
      </c>
      <c r="AJ1730" s="11" t="str">
        <f t="shared" si="733"/>
        <v>Offshore</v>
      </c>
      <c r="AK1730" s="11" t="str">
        <f>IF(ISERROR(VLOOKUP(A1730,'Team Data'!$C$2:$U$213,17,0)),0,(VLOOKUP(A1730,'Team Data'!$C$2:$U$213,17,0)))</f>
        <v>MF PI and CF</v>
      </c>
      <c r="AL1730" s="11" t="str">
        <f t="shared" si="734"/>
        <v>2017-04-24</v>
      </c>
      <c r="AM1730" s="11">
        <f>IF(ISERROR(VLOOKUP(U1730,'ITWR Dump'!$A$2:$Y$5000,16,0)),0,(VLOOKUP(U1730,'ITWR Dump'!$A$2:$Y$5000,16,0)))</f>
        <v>0</v>
      </c>
      <c r="AN1730" s="11">
        <f>IF(ISERROR(VLOOKUP(U1730,'ITWR Dump'!$A$2:$Y$5000,18,0)),0,(VLOOKUP(U1730,'ITWR Dump'!$A$2:$Y$5000,18,0)))</f>
        <v>0</v>
      </c>
      <c r="AO1730" s="11">
        <f>IF(ISERROR(VLOOKUP(U1730,'ITWR Dump'!$A$2:$Y$5000,25,0)),0,(VLOOKUP('ILC Report'!U1730,'ITWR Dump'!$A$2:$Y$5000,25,0)))</f>
        <v>0</v>
      </c>
      <c r="AP1730" s="11">
        <f t="shared" si="735"/>
        <v>0</v>
      </c>
      <c r="AQ1730" s="26">
        <f t="shared" si="736"/>
        <v>0</v>
      </c>
      <c r="AR1730" s="26">
        <f t="shared" si="737"/>
        <v>0</v>
      </c>
      <c r="AS1730" s="26">
        <f t="shared" si="738"/>
        <v>0</v>
      </c>
      <c r="AT1730" s="26">
        <f t="shared" si="739"/>
        <v>0</v>
      </c>
      <c r="AU1730" s="26">
        <f t="shared" si="740"/>
        <v>0</v>
      </c>
      <c r="AV1730" s="26">
        <f t="shared" si="741"/>
        <v>0</v>
      </c>
      <c r="AW1730" s="11" t="s">
        <v>653</v>
      </c>
      <c r="AX1730" s="11" t="str">
        <f>VLOOKUP(L1730,Group!$A$2:$B$1000,2,0)</f>
        <v>Maintenance</v>
      </c>
      <c r="AY1730" s="11">
        <f>IF(ISERROR(VLOOKUP(U1730,'ITWR Dump'!$A$2:$Y$5000,15,0)),0,(VLOOKUP('ILC Report'!U1730,'ITWR Dump'!$A$2:$Y$5000,15,0)))</f>
        <v>0</v>
      </c>
      <c r="AZ1730" s="11" t="str">
        <f t="shared" si="742"/>
        <v>No</v>
      </c>
      <c r="BA1730" s="11" t="str">
        <f t="shared" si="743"/>
        <v>BKI</v>
      </c>
      <c r="BB1730" s="11" t="str">
        <f t="shared" si="744"/>
        <v>MN</v>
      </c>
      <c r="BC1730" s="11" t="str">
        <f t="shared" si="745"/>
        <v>No</v>
      </c>
    </row>
    <row r="1731" spans="1:55" x14ac:dyDescent="0.3">
      <c r="A1731" s="11" t="s">
        <v>707</v>
      </c>
      <c r="B1731" s="11" t="s">
        <v>1902</v>
      </c>
      <c r="C1731" s="11" t="s">
        <v>614</v>
      </c>
      <c r="D1731" s="11" t="s">
        <v>2791</v>
      </c>
      <c r="E1731" s="38" t="s">
        <v>652</v>
      </c>
      <c r="F1731" s="11">
        <v>2</v>
      </c>
      <c r="G1731" s="40" t="s">
        <v>218</v>
      </c>
      <c r="H1731" s="11" t="str">
        <f t="shared" ref="H1731:H1794" si="754">Shiftdetails($G1731)</f>
        <v>Regular</v>
      </c>
      <c r="I1731" s="11" t="str">
        <f t="shared" si="746"/>
        <v>INDIA</v>
      </c>
      <c r="J1731" s="11" t="str">
        <f>IF(ISERROR(VLOOKUP(C1731,'WI Vs ASM'!$B$2:$E$1000,4,0)),0,(VLOOKUP(C1731,'WI Vs ASM'!$B$2:$E$1000,4,0)))</f>
        <v>Offshore</v>
      </c>
      <c r="K1731" s="11" t="str">
        <f>IF(ISERROR(VLOOKUP(C1731,'WI Vs ASM'!$B$2:$F$1000,5,0)),0,(VLOOKUP(C1731,'WI Vs ASM'!$B$2:$F$1000,5,0)))</f>
        <v>02-Variable Billable</v>
      </c>
      <c r="L1731" s="11" t="str">
        <f>IF(ISERROR(VLOOKUP(C1731,'WI Vs ASM'!$B$2:$D$1000,3,0)),0,(VLOOKUP(C1731,'WI Vs ASM'!$B$2:$D$1000,3,0)))</f>
        <v>11-Enhancement Offshore</v>
      </c>
      <c r="M1731" s="11" t="str">
        <f>IF(ISERROR(VLOOKUP(C1731,'WI Vs ASM'!$B$2:$I$1000,8,0)),0,(VLOOKUP(C1731,'WI Vs ASM'!$B$2:$I$1000,8,0)))</f>
        <v>Teja K Kollala</v>
      </c>
      <c r="N1731" s="11" t="str">
        <f>IF(ISERROR(VLOOKUP(C1731,'WI Vs ASM'!$B$2:$G$1000,6,0)),0,(VLOOKUP(C1731,'WI Vs ASM'!$B$2:$G$1000,6,0)))</f>
        <v>FFIC Account Team</v>
      </c>
      <c r="O1731" s="11" t="str">
        <f>IF(ISERROR(VLOOKUP(C1731,'WI Vs ASM'!$B$2:$H$1000,7,0)),0,(VLOOKUP(C1731,'WI Vs ASM'!$B$2:$H$1000,7,0)))</f>
        <v>FFIC Account Team</v>
      </c>
      <c r="P1731" s="11" t="str">
        <f t="shared" si="747"/>
        <v>Apr-17</v>
      </c>
      <c r="Q1731" s="11" t="str">
        <f t="shared" si="748"/>
        <v>Q2</v>
      </c>
      <c r="R1731" s="11" t="str">
        <f>IF(ISERROR(VLOOKUP(C1731,'WI Vs ASM'!$B$2:$J$1000,9,0)),0,(VLOOKUP(C1731,'WI Vs ASM'!$B$2:$J$1000,9,0)))</f>
        <v>Chandraprabha Palaniswamy</v>
      </c>
      <c r="S1731" s="11" t="str">
        <f>IF(ISERROR(VLOOKUP(C1731,'WI Vs ASM'!$B$2:$K$1000,10,0)),0,(VLOOKUP(C1731,'WI Vs ASM'!$B$2:$K$1000,10,0)))</f>
        <v>Ron Gilmour</v>
      </c>
      <c r="T1731" s="11" t="str">
        <f>IF(ISERROR(VLOOKUP(C1731,'WI Vs ASM'!$B$2:$L$1000,11,0)),0,(VLOOKUP(C1731,'WI Vs ASM'!$B$2:$L$1000,11,0)))</f>
        <v>Ron Gilmour</v>
      </c>
      <c r="U1731" s="11" t="str">
        <f t="shared" ref="U1731:U1794" si="755">IF(ISERROR(MID((UPPER(D1731)),(FIND("WR",(UPPER(D1731)),1)),8)),MID((UPPER(D1731)),(FIND("ENH",(UPPER(D1731)),1)),9),MID((UPPER(D1731)),(FIND("WR",(UPPER(D1731)),1)),8))</f>
        <v>WR736014</v>
      </c>
      <c r="V1731" s="11" t="str">
        <f t="shared" si="749"/>
        <v>No</v>
      </c>
      <c r="W1731" s="11" t="str">
        <f t="shared" si="750"/>
        <v>Yes</v>
      </c>
      <c r="X1731" s="11" t="str">
        <f t="shared" si="751"/>
        <v>No</v>
      </c>
      <c r="Y1731" s="11" t="str">
        <f t="shared" si="752"/>
        <v>No</v>
      </c>
      <c r="Z1731" s="11" t="str">
        <f t="shared" si="753"/>
        <v>No</v>
      </c>
      <c r="AA1731" s="11" t="str">
        <f t="shared" ref="AA1731:AA1794" si="756">RTCdetails(AE1731,AY1731)</f>
        <v>No</v>
      </c>
      <c r="AB1731" s="11">
        <f>IF(ISERROR(VLOOKUP(U1731,'ITWR Dump'!$A$2:$Y$5000,24,0)),0,(VLOOKUP('ILC Report'!U1731,'ITWR Dump'!$A$2:$Y$5000,24,0)))</f>
        <v>0</v>
      </c>
      <c r="AC1731" s="11" t="str">
        <f t="shared" ref="AC1731:AC1794" si="757">Billable(X1731,Y1731,Z1731,AA1731,BC1731)</f>
        <v>No</v>
      </c>
      <c r="AD1731" s="11" t="str">
        <f t="shared" ref="AD1731:AD1794" si="758">IF(X1731="Yes",$X$1,IF(Y1731="Yes",$Y$1,IF(Z1731="Yes",$Z$1,IF(AA1731="Yes",$AA$1,""))))</f>
        <v/>
      </c>
      <c r="AE1731" s="11">
        <f>IF(ISERROR(VLOOKUP(U1731,'ITWR Dump'!$A$2:$Y$5000,13,0)),0,(VLOOKUP(U1731,'ITWR Dump'!$A$2:$Y$5000,13,0)))</f>
        <v>0</v>
      </c>
      <c r="AF1731" s="11">
        <f>IF(ISERROR(VLOOKUP(U1731,'ITWR Dump'!$A$2:$Y$5000,11,0)),0,(VLOOKUP(U1731,'ITWR Dump'!$A$2:$Y$5000,11,0)))</f>
        <v>0</v>
      </c>
      <c r="AG1731" s="11">
        <f>IF(ISERROR(VLOOKUP(U1731,'ITWR Dump'!$A$2:$Y$5000,2,0)),0,(VLOOKUP(U1731,'ITWR Dump'!$A$2:$Y$5000,2,0)))</f>
        <v>0</v>
      </c>
      <c r="AH1731" s="11">
        <f>IF(ISERROR(VLOOKUP(U1731,'ITWR Dump'!$A$2:$Y$5000,14,0)),0,(VLOOKUP(U1731,'ITWR Dump'!$A$2:$Y$5000,14,0)))</f>
        <v>0</v>
      </c>
      <c r="AI1731" s="11" t="str">
        <f t="shared" ref="AI1731:AI1794" si="759">UdfCategory(H1731,L1731,AJ1731)</f>
        <v>11-Enhancement Offshore</v>
      </c>
      <c r="AJ1731" s="11" t="str">
        <f t="shared" ref="AJ1731:AJ1794" si="760">OnOffLanded(A1731,C1731,J1731)</f>
        <v>Offshore</v>
      </c>
      <c r="AK1731" s="11" t="str">
        <f>IF(ISERROR(VLOOKUP(A1731,'Team Data'!$C$2:$U$213,17,0)),0,(VLOOKUP(A1731,'Team Data'!$C$2:$U$213,17,0)))</f>
        <v>MF PI and CF</v>
      </c>
      <c r="AL1731" s="11" t="str">
        <f t="shared" ref="AL1731:AL1794" si="761">LEFT(AW1731,10)</f>
        <v>2017-04-24</v>
      </c>
      <c r="AM1731" s="11">
        <f>IF(ISERROR(VLOOKUP(U1731,'ITWR Dump'!$A$2:$Y$5000,16,0)),0,(VLOOKUP(U1731,'ITWR Dump'!$A$2:$Y$5000,16,0)))</f>
        <v>0</v>
      </c>
      <c r="AN1731" s="11">
        <f>IF(ISERROR(VLOOKUP(U1731,'ITWR Dump'!$A$2:$Y$5000,18,0)),0,(VLOOKUP(U1731,'ITWR Dump'!$A$2:$Y$5000,18,0)))</f>
        <v>0</v>
      </c>
      <c r="AO1731" s="11">
        <f>IF(ISERROR(VLOOKUP(U1731,'ITWR Dump'!$A$2:$Y$5000,25,0)),0,(VLOOKUP('ILC Report'!U1731,'ITWR Dump'!$A$2:$Y$5000,25,0)))</f>
        <v>0</v>
      </c>
      <c r="AP1731" s="11">
        <f t="shared" ref="AP1731:AP1794" si="762">IFERROR(FIND("INC0",D1731,1),0)</f>
        <v>0</v>
      </c>
      <c r="AQ1731" s="26">
        <f t="shared" ref="AQ1731:AQ1794" si="763">IFERROR(FIND("INC1",D1731,1),0)</f>
        <v>0</v>
      </c>
      <c r="AR1731" s="26">
        <f t="shared" ref="AR1731:AR1794" si="764">IFERROR(FIND("INC2",D1731,1),0)</f>
        <v>0</v>
      </c>
      <c r="AS1731" s="26">
        <f t="shared" ref="AS1731:AS1794" si="765">IFERROR(FIND("INC3",D1731,1),0)</f>
        <v>0</v>
      </c>
      <c r="AT1731" s="26">
        <f t="shared" ref="AT1731:AT1794" si="766">IFERROR(FIND("INC4",D1731,1),0)</f>
        <v>0</v>
      </c>
      <c r="AU1731" s="26">
        <f t="shared" ref="AU1731:AU1794" si="767">IFERROR(FIND("INC 0",D1731,1),0)</f>
        <v>0</v>
      </c>
      <c r="AV1731" s="26">
        <f t="shared" ref="AV1731:AV1794" si="768">IFERROR(FIND("INC 1",D1731,1),0)</f>
        <v>0</v>
      </c>
      <c r="AW1731" s="11" t="s">
        <v>653</v>
      </c>
      <c r="AX1731" s="11" t="str">
        <f>VLOOKUP(L1731,Group!$A$2:$B$1000,2,0)</f>
        <v>Enhancement</v>
      </c>
      <c r="AY1731" s="11">
        <f>IF(ISERROR(VLOOKUP(U1731,'ITWR Dump'!$A$2:$Y$5000,15,0)),0,(VLOOKUP('ILC Report'!U1731,'ITWR Dump'!$A$2:$Y$5000,15,0)))</f>
        <v>0</v>
      </c>
      <c r="AZ1731" s="11" t="str">
        <f t="shared" ref="AZ1731:AZ1794" si="769">Adoc(BB1731,D1731)</f>
        <v>No</v>
      </c>
      <c r="BA1731" s="11" t="str">
        <f t="shared" ref="BA1731:BA1794" si="770">LEFT(C1731,3)</f>
        <v>BKI</v>
      </c>
      <c r="BB1731" s="11" t="str">
        <f t="shared" ref="BB1731:BB1794" si="771">RIGHT(C1731,2)</f>
        <v>EL</v>
      </c>
      <c r="BC1731" s="11" t="str">
        <f t="shared" ref="BC1731:BC1794" si="772">Work(AF1731)</f>
        <v>No</v>
      </c>
    </row>
    <row r="1732" spans="1:55" x14ac:dyDescent="0.3">
      <c r="A1732" s="11" t="s">
        <v>707</v>
      </c>
      <c r="B1732" s="11" t="s">
        <v>1902</v>
      </c>
      <c r="C1732" s="11" t="s">
        <v>614</v>
      </c>
      <c r="D1732" s="11" t="s">
        <v>2792</v>
      </c>
      <c r="E1732" s="38" t="s">
        <v>652</v>
      </c>
      <c r="F1732" s="11">
        <v>7</v>
      </c>
      <c r="G1732" s="40" t="s">
        <v>218</v>
      </c>
      <c r="H1732" s="11" t="str">
        <f t="shared" si="754"/>
        <v>Regular</v>
      </c>
      <c r="I1732" s="11" t="str">
        <f t="shared" si="746"/>
        <v>INDIA</v>
      </c>
      <c r="J1732" s="11" t="str">
        <f>IF(ISERROR(VLOOKUP(C1732,'WI Vs ASM'!$B$2:$E$1000,4,0)),0,(VLOOKUP(C1732,'WI Vs ASM'!$B$2:$E$1000,4,0)))</f>
        <v>Offshore</v>
      </c>
      <c r="K1732" s="11" t="str">
        <f>IF(ISERROR(VLOOKUP(C1732,'WI Vs ASM'!$B$2:$F$1000,5,0)),0,(VLOOKUP(C1732,'WI Vs ASM'!$B$2:$F$1000,5,0)))</f>
        <v>02-Variable Billable</v>
      </c>
      <c r="L1732" s="11" t="str">
        <f>IF(ISERROR(VLOOKUP(C1732,'WI Vs ASM'!$B$2:$D$1000,3,0)),0,(VLOOKUP(C1732,'WI Vs ASM'!$B$2:$D$1000,3,0)))</f>
        <v>11-Enhancement Offshore</v>
      </c>
      <c r="M1732" s="11" t="str">
        <f>IF(ISERROR(VLOOKUP(C1732,'WI Vs ASM'!$B$2:$I$1000,8,0)),0,(VLOOKUP(C1732,'WI Vs ASM'!$B$2:$I$1000,8,0)))</f>
        <v>Teja K Kollala</v>
      </c>
      <c r="N1732" s="11" t="str">
        <f>IF(ISERROR(VLOOKUP(C1732,'WI Vs ASM'!$B$2:$G$1000,6,0)),0,(VLOOKUP(C1732,'WI Vs ASM'!$B$2:$G$1000,6,0)))</f>
        <v>FFIC Account Team</v>
      </c>
      <c r="O1732" s="11" t="str">
        <f>IF(ISERROR(VLOOKUP(C1732,'WI Vs ASM'!$B$2:$H$1000,7,0)),0,(VLOOKUP(C1732,'WI Vs ASM'!$B$2:$H$1000,7,0)))</f>
        <v>FFIC Account Team</v>
      </c>
      <c r="P1732" s="11" t="str">
        <f t="shared" si="747"/>
        <v>Apr-17</v>
      </c>
      <c r="Q1732" s="11" t="str">
        <f t="shared" si="748"/>
        <v>Q2</v>
      </c>
      <c r="R1732" s="11" t="str">
        <f>IF(ISERROR(VLOOKUP(C1732,'WI Vs ASM'!$B$2:$J$1000,9,0)),0,(VLOOKUP(C1732,'WI Vs ASM'!$B$2:$J$1000,9,0)))</f>
        <v>Chandraprabha Palaniswamy</v>
      </c>
      <c r="S1732" s="11" t="str">
        <f>IF(ISERROR(VLOOKUP(C1732,'WI Vs ASM'!$B$2:$K$1000,10,0)),0,(VLOOKUP(C1732,'WI Vs ASM'!$B$2:$K$1000,10,0)))</f>
        <v>Ron Gilmour</v>
      </c>
      <c r="T1732" s="11" t="str">
        <f>IF(ISERROR(VLOOKUP(C1732,'WI Vs ASM'!$B$2:$L$1000,11,0)),0,(VLOOKUP(C1732,'WI Vs ASM'!$B$2:$L$1000,11,0)))</f>
        <v>Ron Gilmour</v>
      </c>
      <c r="U1732" s="11" t="str">
        <f t="shared" si="755"/>
        <v>WR736014</v>
      </c>
      <c r="V1732" s="11" t="str">
        <f t="shared" si="749"/>
        <v>No</v>
      </c>
      <c r="W1732" s="11" t="str">
        <f t="shared" si="750"/>
        <v>Yes</v>
      </c>
      <c r="X1732" s="11" t="str">
        <f t="shared" si="751"/>
        <v>No</v>
      </c>
      <c r="Y1732" s="11" t="str">
        <f t="shared" si="752"/>
        <v>No</v>
      </c>
      <c r="Z1732" s="11" t="str">
        <f t="shared" si="753"/>
        <v>No</v>
      </c>
      <c r="AA1732" s="11" t="str">
        <f t="shared" si="756"/>
        <v>No</v>
      </c>
      <c r="AB1732" s="11">
        <f>IF(ISERROR(VLOOKUP(U1732,'ITWR Dump'!$A$2:$Y$5000,24,0)),0,(VLOOKUP('ILC Report'!U1732,'ITWR Dump'!$A$2:$Y$5000,24,0)))</f>
        <v>0</v>
      </c>
      <c r="AC1732" s="11" t="str">
        <f t="shared" si="757"/>
        <v>No</v>
      </c>
      <c r="AD1732" s="11" t="str">
        <f t="shared" si="758"/>
        <v/>
      </c>
      <c r="AE1732" s="11">
        <f>IF(ISERROR(VLOOKUP(U1732,'ITWR Dump'!$A$2:$Y$5000,13,0)),0,(VLOOKUP(U1732,'ITWR Dump'!$A$2:$Y$5000,13,0)))</f>
        <v>0</v>
      </c>
      <c r="AF1732" s="11">
        <f>IF(ISERROR(VLOOKUP(U1732,'ITWR Dump'!$A$2:$Y$5000,11,0)),0,(VLOOKUP(U1732,'ITWR Dump'!$A$2:$Y$5000,11,0)))</f>
        <v>0</v>
      </c>
      <c r="AG1732" s="11">
        <f>IF(ISERROR(VLOOKUP(U1732,'ITWR Dump'!$A$2:$Y$5000,2,0)),0,(VLOOKUP(U1732,'ITWR Dump'!$A$2:$Y$5000,2,0)))</f>
        <v>0</v>
      </c>
      <c r="AH1732" s="11">
        <f>IF(ISERROR(VLOOKUP(U1732,'ITWR Dump'!$A$2:$Y$5000,14,0)),0,(VLOOKUP(U1732,'ITWR Dump'!$A$2:$Y$5000,14,0)))</f>
        <v>0</v>
      </c>
      <c r="AI1732" s="11" t="str">
        <f t="shared" si="759"/>
        <v>11-Enhancement Offshore</v>
      </c>
      <c r="AJ1732" s="11" t="str">
        <f t="shared" si="760"/>
        <v>Offshore</v>
      </c>
      <c r="AK1732" s="11" t="str">
        <f>IF(ISERROR(VLOOKUP(A1732,'Team Data'!$C$2:$U$213,17,0)),0,(VLOOKUP(A1732,'Team Data'!$C$2:$U$213,17,0)))</f>
        <v>MF PI and CF</v>
      </c>
      <c r="AL1732" s="11" t="str">
        <f t="shared" si="761"/>
        <v>2017-04-24</v>
      </c>
      <c r="AM1732" s="11">
        <f>IF(ISERROR(VLOOKUP(U1732,'ITWR Dump'!$A$2:$Y$5000,16,0)),0,(VLOOKUP(U1732,'ITWR Dump'!$A$2:$Y$5000,16,0)))</f>
        <v>0</v>
      </c>
      <c r="AN1732" s="11">
        <f>IF(ISERROR(VLOOKUP(U1732,'ITWR Dump'!$A$2:$Y$5000,18,0)),0,(VLOOKUP(U1732,'ITWR Dump'!$A$2:$Y$5000,18,0)))</f>
        <v>0</v>
      </c>
      <c r="AO1732" s="11">
        <f>IF(ISERROR(VLOOKUP(U1732,'ITWR Dump'!$A$2:$Y$5000,25,0)),0,(VLOOKUP('ILC Report'!U1732,'ITWR Dump'!$A$2:$Y$5000,25,0)))</f>
        <v>0</v>
      </c>
      <c r="AP1732" s="11">
        <f t="shared" si="762"/>
        <v>0</v>
      </c>
      <c r="AQ1732" s="26">
        <f t="shared" si="763"/>
        <v>0</v>
      </c>
      <c r="AR1732" s="26">
        <f t="shared" si="764"/>
        <v>0</v>
      </c>
      <c r="AS1732" s="26">
        <f t="shared" si="765"/>
        <v>0</v>
      </c>
      <c r="AT1732" s="26">
        <f t="shared" si="766"/>
        <v>0</v>
      </c>
      <c r="AU1732" s="26">
        <f t="shared" si="767"/>
        <v>0</v>
      </c>
      <c r="AV1732" s="26">
        <f t="shared" si="768"/>
        <v>0</v>
      </c>
      <c r="AW1732" s="11" t="s">
        <v>653</v>
      </c>
      <c r="AX1732" s="11" t="str">
        <f>VLOOKUP(L1732,Group!$A$2:$B$1000,2,0)</f>
        <v>Enhancement</v>
      </c>
      <c r="AY1732" s="11">
        <f>IF(ISERROR(VLOOKUP(U1732,'ITWR Dump'!$A$2:$Y$5000,15,0)),0,(VLOOKUP('ILC Report'!U1732,'ITWR Dump'!$A$2:$Y$5000,15,0)))</f>
        <v>0</v>
      </c>
      <c r="AZ1732" s="11" t="str">
        <f t="shared" si="769"/>
        <v>No</v>
      </c>
      <c r="BA1732" s="11" t="str">
        <f t="shared" si="770"/>
        <v>BKI</v>
      </c>
      <c r="BB1732" s="11" t="str">
        <f t="shared" si="771"/>
        <v>EL</v>
      </c>
      <c r="BC1732" s="11" t="str">
        <f t="shared" si="772"/>
        <v>No</v>
      </c>
    </row>
    <row r="1733" spans="1:55" x14ac:dyDescent="0.3">
      <c r="A1733" s="11" t="s">
        <v>707</v>
      </c>
      <c r="B1733" s="11" t="s">
        <v>1902</v>
      </c>
      <c r="C1733" s="11" t="s">
        <v>615</v>
      </c>
      <c r="D1733" s="11" t="s">
        <v>2793</v>
      </c>
      <c r="E1733" s="38" t="s">
        <v>652</v>
      </c>
      <c r="F1733" s="11">
        <v>10</v>
      </c>
      <c r="G1733" s="40" t="s">
        <v>218</v>
      </c>
      <c r="H1733" s="11" t="str">
        <f t="shared" si="754"/>
        <v>Regular</v>
      </c>
      <c r="I1733" s="11" t="str">
        <f t="shared" si="746"/>
        <v>INDIA</v>
      </c>
      <c r="J1733" s="11" t="str">
        <f>IF(ISERROR(VLOOKUP(C1733,'WI Vs ASM'!$B$2:$E$1000,4,0)),0,(VLOOKUP(C1733,'WI Vs ASM'!$B$2:$E$1000,4,0)))</f>
        <v>Offshore</v>
      </c>
      <c r="K1733" s="11" t="str">
        <f>IF(ISERROR(VLOOKUP(C1733,'WI Vs ASM'!$B$2:$F$1000,5,0)),0,(VLOOKUP(C1733,'WI Vs ASM'!$B$2:$F$1000,5,0)))</f>
        <v>02-Variable Billable</v>
      </c>
      <c r="L1733" s="11" t="str">
        <f>IF(ISERROR(VLOOKUP(C1733,'WI Vs ASM'!$B$2:$D$1000,3,0)),0,(VLOOKUP(C1733,'WI Vs ASM'!$B$2:$D$1000,3,0)))</f>
        <v>11-Enhancement Offshore</v>
      </c>
      <c r="M1733" s="11" t="str">
        <f>IF(ISERROR(VLOOKUP(C1733,'WI Vs ASM'!$B$2:$I$1000,8,0)),0,(VLOOKUP(C1733,'WI Vs ASM'!$B$2:$I$1000,8,0)))</f>
        <v>Prakash Varadachari</v>
      </c>
      <c r="N1733" s="11" t="str">
        <f>IF(ISERROR(VLOOKUP(C1733,'WI Vs ASM'!$B$2:$G$1000,6,0)),0,(VLOOKUP(C1733,'WI Vs ASM'!$B$2:$G$1000,6,0)))</f>
        <v>Treasury</v>
      </c>
      <c r="O1733" s="11" t="str">
        <f>IF(ISERROR(VLOOKUP(C1733,'WI Vs ASM'!$B$2:$H$1000,7,0)),0,(VLOOKUP(C1733,'WI Vs ASM'!$B$2:$H$1000,7,0)))</f>
        <v>Central Functions</v>
      </c>
      <c r="P1733" s="11" t="str">
        <f t="shared" si="747"/>
        <v>Apr-17</v>
      </c>
      <c r="Q1733" s="11" t="str">
        <f t="shared" si="748"/>
        <v>Q2</v>
      </c>
      <c r="R1733" s="11" t="str">
        <f>IF(ISERROR(VLOOKUP(C1733,'WI Vs ASM'!$B$2:$J$1000,9,0)),0,(VLOOKUP(C1733,'WI Vs ASM'!$B$2:$J$1000,9,0)))</f>
        <v>Chandraprabha Palaniswamy</v>
      </c>
      <c r="S1733" s="11" t="str">
        <f>IF(ISERROR(VLOOKUP(C1733,'WI Vs ASM'!$B$2:$K$1000,10,0)),0,(VLOOKUP(C1733,'WI Vs ASM'!$B$2:$K$1000,10,0)))</f>
        <v>Linda J. Richardson</v>
      </c>
      <c r="T1733" s="11" t="str">
        <f>IF(ISERROR(VLOOKUP(C1733,'WI Vs ASM'!$B$2:$L$1000,11,0)),0,(VLOOKUP(C1733,'WI Vs ASM'!$B$2:$L$1000,11,0)))</f>
        <v>Crystal Romano</v>
      </c>
      <c r="U1733" s="11" t="str">
        <f t="shared" si="755"/>
        <v>WR736335</v>
      </c>
      <c r="V1733" s="11" t="str">
        <f t="shared" si="749"/>
        <v>No</v>
      </c>
      <c r="W1733" s="11" t="str">
        <f t="shared" si="750"/>
        <v>Yes</v>
      </c>
      <c r="X1733" s="11" t="str">
        <f t="shared" si="751"/>
        <v>No</v>
      </c>
      <c r="Y1733" s="11" t="str">
        <f t="shared" si="752"/>
        <v>No</v>
      </c>
      <c r="Z1733" s="11" t="str">
        <f t="shared" si="753"/>
        <v>No</v>
      </c>
      <c r="AA1733" s="11" t="str">
        <f t="shared" si="756"/>
        <v>No</v>
      </c>
      <c r="AB1733" s="11">
        <f>IF(ISERROR(VLOOKUP(U1733,'ITWR Dump'!$A$2:$Y$5000,24,0)),0,(VLOOKUP('ILC Report'!U1733,'ITWR Dump'!$A$2:$Y$5000,24,0)))</f>
        <v>0</v>
      </c>
      <c r="AC1733" s="11" t="str">
        <f t="shared" si="757"/>
        <v>No</v>
      </c>
      <c r="AD1733" s="11" t="str">
        <f t="shared" si="758"/>
        <v/>
      </c>
      <c r="AE1733" s="11">
        <f>IF(ISERROR(VLOOKUP(U1733,'ITWR Dump'!$A$2:$Y$5000,13,0)),0,(VLOOKUP(U1733,'ITWR Dump'!$A$2:$Y$5000,13,0)))</f>
        <v>0</v>
      </c>
      <c r="AF1733" s="11">
        <f>IF(ISERROR(VLOOKUP(U1733,'ITWR Dump'!$A$2:$Y$5000,11,0)),0,(VLOOKUP(U1733,'ITWR Dump'!$A$2:$Y$5000,11,0)))</f>
        <v>0</v>
      </c>
      <c r="AG1733" s="11">
        <f>IF(ISERROR(VLOOKUP(U1733,'ITWR Dump'!$A$2:$Y$5000,2,0)),0,(VLOOKUP(U1733,'ITWR Dump'!$A$2:$Y$5000,2,0)))</f>
        <v>0</v>
      </c>
      <c r="AH1733" s="11">
        <f>IF(ISERROR(VLOOKUP(U1733,'ITWR Dump'!$A$2:$Y$5000,14,0)),0,(VLOOKUP(U1733,'ITWR Dump'!$A$2:$Y$5000,14,0)))</f>
        <v>0</v>
      </c>
      <c r="AI1733" s="11" t="str">
        <f t="shared" si="759"/>
        <v>11-Enhancement Offshore</v>
      </c>
      <c r="AJ1733" s="11" t="str">
        <f t="shared" si="760"/>
        <v>Offshore</v>
      </c>
      <c r="AK1733" s="11" t="str">
        <f>IF(ISERROR(VLOOKUP(A1733,'Team Data'!$C$2:$U$213,17,0)),0,(VLOOKUP(A1733,'Team Data'!$C$2:$U$213,17,0)))</f>
        <v>MF PI and CF</v>
      </c>
      <c r="AL1733" s="11" t="str">
        <f t="shared" si="761"/>
        <v>2017-04-24</v>
      </c>
      <c r="AM1733" s="11">
        <f>IF(ISERROR(VLOOKUP(U1733,'ITWR Dump'!$A$2:$Y$5000,16,0)),0,(VLOOKUP(U1733,'ITWR Dump'!$A$2:$Y$5000,16,0)))</f>
        <v>0</v>
      </c>
      <c r="AN1733" s="11">
        <f>IF(ISERROR(VLOOKUP(U1733,'ITWR Dump'!$A$2:$Y$5000,18,0)),0,(VLOOKUP(U1733,'ITWR Dump'!$A$2:$Y$5000,18,0)))</f>
        <v>0</v>
      </c>
      <c r="AO1733" s="11">
        <f>IF(ISERROR(VLOOKUP(U1733,'ITWR Dump'!$A$2:$Y$5000,25,0)),0,(VLOOKUP('ILC Report'!U1733,'ITWR Dump'!$A$2:$Y$5000,25,0)))</f>
        <v>0</v>
      </c>
      <c r="AP1733" s="11">
        <f t="shared" si="762"/>
        <v>0</v>
      </c>
      <c r="AQ1733" s="26">
        <f t="shared" si="763"/>
        <v>0</v>
      </c>
      <c r="AR1733" s="26">
        <f t="shared" si="764"/>
        <v>0</v>
      </c>
      <c r="AS1733" s="26">
        <f t="shared" si="765"/>
        <v>0</v>
      </c>
      <c r="AT1733" s="26">
        <f t="shared" si="766"/>
        <v>0</v>
      </c>
      <c r="AU1733" s="26">
        <f t="shared" si="767"/>
        <v>0</v>
      </c>
      <c r="AV1733" s="26">
        <f t="shared" si="768"/>
        <v>0</v>
      </c>
      <c r="AW1733" s="11" t="s">
        <v>653</v>
      </c>
      <c r="AX1733" s="11" t="str">
        <f>VLOOKUP(L1733,Group!$A$2:$B$1000,2,0)</f>
        <v>Enhancement</v>
      </c>
      <c r="AY1733" s="11">
        <f>IF(ISERROR(VLOOKUP(U1733,'ITWR Dump'!$A$2:$Y$5000,15,0)),0,(VLOOKUP('ILC Report'!U1733,'ITWR Dump'!$A$2:$Y$5000,15,0)))</f>
        <v>0</v>
      </c>
      <c r="AZ1733" s="11" t="str">
        <f t="shared" si="769"/>
        <v>No</v>
      </c>
      <c r="BA1733" s="11" t="str">
        <f t="shared" si="770"/>
        <v>BKI</v>
      </c>
      <c r="BB1733" s="11" t="str">
        <f t="shared" si="771"/>
        <v>EM</v>
      </c>
      <c r="BC1733" s="11" t="str">
        <f t="shared" si="772"/>
        <v>No</v>
      </c>
    </row>
    <row r="1734" spans="1:55" x14ac:dyDescent="0.3">
      <c r="A1734" s="11" t="s">
        <v>707</v>
      </c>
      <c r="B1734" s="11" t="s">
        <v>1902</v>
      </c>
      <c r="C1734" s="11" t="s">
        <v>615</v>
      </c>
      <c r="D1734" s="11" t="s">
        <v>2794</v>
      </c>
      <c r="E1734" s="38" t="s">
        <v>652</v>
      </c>
      <c r="F1734" s="11">
        <v>15</v>
      </c>
      <c r="G1734" s="40" t="s">
        <v>218</v>
      </c>
      <c r="H1734" s="11" t="str">
        <f t="shared" si="754"/>
        <v>Regular</v>
      </c>
      <c r="I1734" s="11" t="str">
        <f t="shared" si="746"/>
        <v>INDIA</v>
      </c>
      <c r="J1734" s="11" t="str">
        <f>IF(ISERROR(VLOOKUP(C1734,'WI Vs ASM'!$B$2:$E$1000,4,0)),0,(VLOOKUP(C1734,'WI Vs ASM'!$B$2:$E$1000,4,0)))</f>
        <v>Offshore</v>
      </c>
      <c r="K1734" s="11" t="str">
        <f>IF(ISERROR(VLOOKUP(C1734,'WI Vs ASM'!$B$2:$F$1000,5,0)),0,(VLOOKUP(C1734,'WI Vs ASM'!$B$2:$F$1000,5,0)))</f>
        <v>02-Variable Billable</v>
      </c>
      <c r="L1734" s="11" t="str">
        <f>IF(ISERROR(VLOOKUP(C1734,'WI Vs ASM'!$B$2:$D$1000,3,0)),0,(VLOOKUP(C1734,'WI Vs ASM'!$B$2:$D$1000,3,0)))</f>
        <v>11-Enhancement Offshore</v>
      </c>
      <c r="M1734" s="11" t="str">
        <f>IF(ISERROR(VLOOKUP(C1734,'WI Vs ASM'!$B$2:$I$1000,8,0)),0,(VLOOKUP(C1734,'WI Vs ASM'!$B$2:$I$1000,8,0)))</f>
        <v>Prakash Varadachari</v>
      </c>
      <c r="N1734" s="11" t="str">
        <f>IF(ISERROR(VLOOKUP(C1734,'WI Vs ASM'!$B$2:$G$1000,6,0)),0,(VLOOKUP(C1734,'WI Vs ASM'!$B$2:$G$1000,6,0)))</f>
        <v>Treasury</v>
      </c>
      <c r="O1734" s="11" t="str">
        <f>IF(ISERROR(VLOOKUP(C1734,'WI Vs ASM'!$B$2:$H$1000,7,0)),0,(VLOOKUP(C1734,'WI Vs ASM'!$B$2:$H$1000,7,0)))</f>
        <v>Central Functions</v>
      </c>
      <c r="P1734" s="11" t="str">
        <f t="shared" si="747"/>
        <v>Apr-17</v>
      </c>
      <c r="Q1734" s="11" t="str">
        <f t="shared" si="748"/>
        <v>Q2</v>
      </c>
      <c r="R1734" s="11" t="str">
        <f>IF(ISERROR(VLOOKUP(C1734,'WI Vs ASM'!$B$2:$J$1000,9,0)),0,(VLOOKUP(C1734,'WI Vs ASM'!$B$2:$J$1000,9,0)))</f>
        <v>Chandraprabha Palaniswamy</v>
      </c>
      <c r="S1734" s="11" t="str">
        <f>IF(ISERROR(VLOOKUP(C1734,'WI Vs ASM'!$B$2:$K$1000,10,0)),0,(VLOOKUP(C1734,'WI Vs ASM'!$B$2:$K$1000,10,0)))</f>
        <v>Linda J. Richardson</v>
      </c>
      <c r="T1734" s="11" t="str">
        <f>IF(ISERROR(VLOOKUP(C1734,'WI Vs ASM'!$B$2:$L$1000,11,0)),0,(VLOOKUP(C1734,'WI Vs ASM'!$B$2:$L$1000,11,0)))</f>
        <v>Crystal Romano</v>
      </c>
      <c r="U1734" s="11" t="str">
        <f t="shared" si="755"/>
        <v>WR736335</v>
      </c>
      <c r="V1734" s="11" t="str">
        <f t="shared" si="749"/>
        <v>No</v>
      </c>
      <c r="W1734" s="11" t="str">
        <f t="shared" si="750"/>
        <v>Yes</v>
      </c>
      <c r="X1734" s="11" t="str">
        <f t="shared" si="751"/>
        <v>No</v>
      </c>
      <c r="Y1734" s="11" t="str">
        <f t="shared" si="752"/>
        <v>No</v>
      </c>
      <c r="Z1734" s="11" t="str">
        <f t="shared" si="753"/>
        <v>No</v>
      </c>
      <c r="AA1734" s="11" t="str">
        <f t="shared" si="756"/>
        <v>No</v>
      </c>
      <c r="AB1734" s="11">
        <f>IF(ISERROR(VLOOKUP(U1734,'ITWR Dump'!$A$2:$Y$5000,24,0)),0,(VLOOKUP('ILC Report'!U1734,'ITWR Dump'!$A$2:$Y$5000,24,0)))</f>
        <v>0</v>
      </c>
      <c r="AC1734" s="11" t="str">
        <f t="shared" si="757"/>
        <v>No</v>
      </c>
      <c r="AD1734" s="11" t="str">
        <f t="shared" si="758"/>
        <v/>
      </c>
      <c r="AE1734" s="11">
        <f>IF(ISERROR(VLOOKUP(U1734,'ITWR Dump'!$A$2:$Y$5000,13,0)),0,(VLOOKUP(U1734,'ITWR Dump'!$A$2:$Y$5000,13,0)))</f>
        <v>0</v>
      </c>
      <c r="AF1734" s="11">
        <f>IF(ISERROR(VLOOKUP(U1734,'ITWR Dump'!$A$2:$Y$5000,11,0)),0,(VLOOKUP(U1734,'ITWR Dump'!$A$2:$Y$5000,11,0)))</f>
        <v>0</v>
      </c>
      <c r="AG1734" s="11">
        <f>IF(ISERROR(VLOOKUP(U1734,'ITWR Dump'!$A$2:$Y$5000,2,0)),0,(VLOOKUP(U1734,'ITWR Dump'!$A$2:$Y$5000,2,0)))</f>
        <v>0</v>
      </c>
      <c r="AH1734" s="11">
        <f>IF(ISERROR(VLOOKUP(U1734,'ITWR Dump'!$A$2:$Y$5000,14,0)),0,(VLOOKUP(U1734,'ITWR Dump'!$A$2:$Y$5000,14,0)))</f>
        <v>0</v>
      </c>
      <c r="AI1734" s="11" t="str">
        <f t="shared" si="759"/>
        <v>11-Enhancement Offshore</v>
      </c>
      <c r="AJ1734" s="11" t="str">
        <f t="shared" si="760"/>
        <v>Offshore</v>
      </c>
      <c r="AK1734" s="11" t="str">
        <f>IF(ISERROR(VLOOKUP(A1734,'Team Data'!$C$2:$U$213,17,0)),0,(VLOOKUP(A1734,'Team Data'!$C$2:$U$213,17,0)))</f>
        <v>MF PI and CF</v>
      </c>
      <c r="AL1734" s="11" t="str">
        <f t="shared" si="761"/>
        <v>2017-04-24</v>
      </c>
      <c r="AM1734" s="11">
        <f>IF(ISERROR(VLOOKUP(U1734,'ITWR Dump'!$A$2:$Y$5000,16,0)),0,(VLOOKUP(U1734,'ITWR Dump'!$A$2:$Y$5000,16,0)))</f>
        <v>0</v>
      </c>
      <c r="AN1734" s="11">
        <f>IF(ISERROR(VLOOKUP(U1734,'ITWR Dump'!$A$2:$Y$5000,18,0)),0,(VLOOKUP(U1734,'ITWR Dump'!$A$2:$Y$5000,18,0)))</f>
        <v>0</v>
      </c>
      <c r="AO1734" s="11">
        <f>IF(ISERROR(VLOOKUP(U1734,'ITWR Dump'!$A$2:$Y$5000,25,0)),0,(VLOOKUP('ILC Report'!U1734,'ITWR Dump'!$A$2:$Y$5000,25,0)))</f>
        <v>0</v>
      </c>
      <c r="AP1734" s="11">
        <f t="shared" si="762"/>
        <v>0</v>
      </c>
      <c r="AQ1734" s="26">
        <f t="shared" si="763"/>
        <v>0</v>
      </c>
      <c r="AR1734" s="26">
        <f t="shared" si="764"/>
        <v>0</v>
      </c>
      <c r="AS1734" s="26">
        <f t="shared" si="765"/>
        <v>0</v>
      </c>
      <c r="AT1734" s="26">
        <f t="shared" si="766"/>
        <v>0</v>
      </c>
      <c r="AU1734" s="26">
        <f t="shared" si="767"/>
        <v>0</v>
      </c>
      <c r="AV1734" s="26">
        <f t="shared" si="768"/>
        <v>0</v>
      </c>
      <c r="AW1734" s="11" t="s">
        <v>653</v>
      </c>
      <c r="AX1734" s="11" t="str">
        <f>VLOOKUP(L1734,Group!$A$2:$B$1000,2,0)</f>
        <v>Enhancement</v>
      </c>
      <c r="AY1734" s="11">
        <f>IF(ISERROR(VLOOKUP(U1734,'ITWR Dump'!$A$2:$Y$5000,15,0)),0,(VLOOKUP('ILC Report'!U1734,'ITWR Dump'!$A$2:$Y$5000,15,0)))</f>
        <v>0</v>
      </c>
      <c r="AZ1734" s="11" t="str">
        <f t="shared" si="769"/>
        <v>No</v>
      </c>
      <c r="BA1734" s="11" t="str">
        <f t="shared" si="770"/>
        <v>BKI</v>
      </c>
      <c r="BB1734" s="11" t="str">
        <f t="shared" si="771"/>
        <v>EM</v>
      </c>
      <c r="BC1734" s="11" t="str">
        <f t="shared" si="772"/>
        <v>No</v>
      </c>
    </row>
    <row r="1735" spans="1:55" x14ac:dyDescent="0.3">
      <c r="A1735" s="11" t="s">
        <v>707</v>
      </c>
      <c r="B1735" s="11" t="s">
        <v>1902</v>
      </c>
      <c r="C1735" s="11" t="s">
        <v>615</v>
      </c>
      <c r="D1735" s="11" t="s">
        <v>2795</v>
      </c>
      <c r="E1735" s="38" t="s">
        <v>652</v>
      </c>
      <c r="F1735" s="11">
        <v>10</v>
      </c>
      <c r="G1735" s="40" t="s">
        <v>218</v>
      </c>
      <c r="H1735" s="11" t="str">
        <f t="shared" si="754"/>
        <v>Regular</v>
      </c>
      <c r="I1735" s="11" t="str">
        <f t="shared" si="746"/>
        <v>INDIA</v>
      </c>
      <c r="J1735" s="11" t="str">
        <f>IF(ISERROR(VLOOKUP(C1735,'WI Vs ASM'!$B$2:$E$1000,4,0)),0,(VLOOKUP(C1735,'WI Vs ASM'!$B$2:$E$1000,4,0)))</f>
        <v>Offshore</v>
      </c>
      <c r="K1735" s="11" t="str">
        <f>IF(ISERROR(VLOOKUP(C1735,'WI Vs ASM'!$B$2:$F$1000,5,0)),0,(VLOOKUP(C1735,'WI Vs ASM'!$B$2:$F$1000,5,0)))</f>
        <v>02-Variable Billable</v>
      </c>
      <c r="L1735" s="11" t="str">
        <f>IF(ISERROR(VLOOKUP(C1735,'WI Vs ASM'!$B$2:$D$1000,3,0)),0,(VLOOKUP(C1735,'WI Vs ASM'!$B$2:$D$1000,3,0)))</f>
        <v>11-Enhancement Offshore</v>
      </c>
      <c r="M1735" s="11" t="str">
        <f>IF(ISERROR(VLOOKUP(C1735,'WI Vs ASM'!$B$2:$I$1000,8,0)),0,(VLOOKUP(C1735,'WI Vs ASM'!$B$2:$I$1000,8,0)))</f>
        <v>Prakash Varadachari</v>
      </c>
      <c r="N1735" s="11" t="str">
        <f>IF(ISERROR(VLOOKUP(C1735,'WI Vs ASM'!$B$2:$G$1000,6,0)),0,(VLOOKUP(C1735,'WI Vs ASM'!$B$2:$G$1000,6,0)))</f>
        <v>Treasury</v>
      </c>
      <c r="O1735" s="11" t="str">
        <f>IF(ISERROR(VLOOKUP(C1735,'WI Vs ASM'!$B$2:$H$1000,7,0)),0,(VLOOKUP(C1735,'WI Vs ASM'!$B$2:$H$1000,7,0)))</f>
        <v>Central Functions</v>
      </c>
      <c r="P1735" s="11" t="str">
        <f t="shared" si="747"/>
        <v>Apr-17</v>
      </c>
      <c r="Q1735" s="11" t="str">
        <f t="shared" si="748"/>
        <v>Q2</v>
      </c>
      <c r="R1735" s="11" t="str">
        <f>IF(ISERROR(VLOOKUP(C1735,'WI Vs ASM'!$B$2:$J$1000,9,0)),0,(VLOOKUP(C1735,'WI Vs ASM'!$B$2:$J$1000,9,0)))</f>
        <v>Chandraprabha Palaniswamy</v>
      </c>
      <c r="S1735" s="11" t="str">
        <f>IF(ISERROR(VLOOKUP(C1735,'WI Vs ASM'!$B$2:$K$1000,10,0)),0,(VLOOKUP(C1735,'WI Vs ASM'!$B$2:$K$1000,10,0)))</f>
        <v>Linda J. Richardson</v>
      </c>
      <c r="T1735" s="11" t="str">
        <f>IF(ISERROR(VLOOKUP(C1735,'WI Vs ASM'!$B$2:$L$1000,11,0)),0,(VLOOKUP(C1735,'WI Vs ASM'!$B$2:$L$1000,11,0)))</f>
        <v>Crystal Romano</v>
      </c>
      <c r="U1735" s="11" t="str">
        <f t="shared" si="755"/>
        <v>WR736335</v>
      </c>
      <c r="V1735" s="11" t="str">
        <f t="shared" si="749"/>
        <v>No</v>
      </c>
      <c r="W1735" s="11" t="str">
        <f t="shared" si="750"/>
        <v>Yes</v>
      </c>
      <c r="X1735" s="11" t="str">
        <f t="shared" si="751"/>
        <v>No</v>
      </c>
      <c r="Y1735" s="11" t="str">
        <f t="shared" si="752"/>
        <v>No</v>
      </c>
      <c r="Z1735" s="11" t="str">
        <f t="shared" si="753"/>
        <v>No</v>
      </c>
      <c r="AA1735" s="11" t="str">
        <f t="shared" si="756"/>
        <v>No</v>
      </c>
      <c r="AB1735" s="11">
        <f>IF(ISERROR(VLOOKUP(U1735,'ITWR Dump'!$A$2:$Y$5000,24,0)),0,(VLOOKUP('ILC Report'!U1735,'ITWR Dump'!$A$2:$Y$5000,24,0)))</f>
        <v>0</v>
      </c>
      <c r="AC1735" s="11" t="str">
        <f t="shared" si="757"/>
        <v>No</v>
      </c>
      <c r="AD1735" s="11" t="str">
        <f t="shared" si="758"/>
        <v/>
      </c>
      <c r="AE1735" s="11">
        <f>IF(ISERROR(VLOOKUP(U1735,'ITWR Dump'!$A$2:$Y$5000,13,0)),0,(VLOOKUP(U1735,'ITWR Dump'!$A$2:$Y$5000,13,0)))</f>
        <v>0</v>
      </c>
      <c r="AF1735" s="11">
        <f>IF(ISERROR(VLOOKUP(U1735,'ITWR Dump'!$A$2:$Y$5000,11,0)),0,(VLOOKUP(U1735,'ITWR Dump'!$A$2:$Y$5000,11,0)))</f>
        <v>0</v>
      </c>
      <c r="AG1735" s="11">
        <f>IF(ISERROR(VLOOKUP(U1735,'ITWR Dump'!$A$2:$Y$5000,2,0)),0,(VLOOKUP(U1735,'ITWR Dump'!$A$2:$Y$5000,2,0)))</f>
        <v>0</v>
      </c>
      <c r="AH1735" s="11">
        <f>IF(ISERROR(VLOOKUP(U1735,'ITWR Dump'!$A$2:$Y$5000,14,0)),0,(VLOOKUP(U1735,'ITWR Dump'!$A$2:$Y$5000,14,0)))</f>
        <v>0</v>
      </c>
      <c r="AI1735" s="11" t="str">
        <f t="shared" si="759"/>
        <v>11-Enhancement Offshore</v>
      </c>
      <c r="AJ1735" s="11" t="str">
        <f t="shared" si="760"/>
        <v>Offshore</v>
      </c>
      <c r="AK1735" s="11" t="str">
        <f>IF(ISERROR(VLOOKUP(A1735,'Team Data'!$C$2:$U$213,17,0)),0,(VLOOKUP(A1735,'Team Data'!$C$2:$U$213,17,0)))</f>
        <v>MF PI and CF</v>
      </c>
      <c r="AL1735" s="11" t="str">
        <f t="shared" si="761"/>
        <v>2017-04-24</v>
      </c>
      <c r="AM1735" s="11">
        <f>IF(ISERROR(VLOOKUP(U1735,'ITWR Dump'!$A$2:$Y$5000,16,0)),0,(VLOOKUP(U1735,'ITWR Dump'!$A$2:$Y$5000,16,0)))</f>
        <v>0</v>
      </c>
      <c r="AN1735" s="11">
        <f>IF(ISERROR(VLOOKUP(U1735,'ITWR Dump'!$A$2:$Y$5000,18,0)),0,(VLOOKUP(U1735,'ITWR Dump'!$A$2:$Y$5000,18,0)))</f>
        <v>0</v>
      </c>
      <c r="AO1735" s="11">
        <f>IF(ISERROR(VLOOKUP(U1735,'ITWR Dump'!$A$2:$Y$5000,25,0)),0,(VLOOKUP('ILC Report'!U1735,'ITWR Dump'!$A$2:$Y$5000,25,0)))</f>
        <v>0</v>
      </c>
      <c r="AP1735" s="11">
        <f t="shared" si="762"/>
        <v>0</v>
      </c>
      <c r="AQ1735" s="26">
        <f t="shared" si="763"/>
        <v>0</v>
      </c>
      <c r="AR1735" s="26">
        <f t="shared" si="764"/>
        <v>0</v>
      </c>
      <c r="AS1735" s="26">
        <f t="shared" si="765"/>
        <v>0</v>
      </c>
      <c r="AT1735" s="26">
        <f t="shared" si="766"/>
        <v>0</v>
      </c>
      <c r="AU1735" s="26">
        <f t="shared" si="767"/>
        <v>0</v>
      </c>
      <c r="AV1735" s="26">
        <f t="shared" si="768"/>
        <v>0</v>
      </c>
      <c r="AW1735" s="11" t="s">
        <v>653</v>
      </c>
      <c r="AX1735" s="11" t="str">
        <f>VLOOKUP(L1735,Group!$A$2:$B$1000,2,0)</f>
        <v>Enhancement</v>
      </c>
      <c r="AY1735" s="11">
        <f>IF(ISERROR(VLOOKUP(U1735,'ITWR Dump'!$A$2:$Y$5000,15,0)),0,(VLOOKUP('ILC Report'!U1735,'ITWR Dump'!$A$2:$Y$5000,15,0)))</f>
        <v>0</v>
      </c>
      <c r="AZ1735" s="11" t="str">
        <f t="shared" si="769"/>
        <v>No</v>
      </c>
      <c r="BA1735" s="11" t="str">
        <f t="shared" si="770"/>
        <v>BKI</v>
      </c>
      <c r="BB1735" s="11" t="str">
        <f t="shared" si="771"/>
        <v>EM</v>
      </c>
      <c r="BC1735" s="11" t="str">
        <f t="shared" si="772"/>
        <v>No</v>
      </c>
    </row>
    <row r="1736" spans="1:55" x14ac:dyDescent="0.3">
      <c r="A1736" s="11" t="s">
        <v>707</v>
      </c>
      <c r="B1736" s="11" t="s">
        <v>1902</v>
      </c>
      <c r="C1736" s="11" t="s">
        <v>617</v>
      </c>
      <c r="D1736" s="11" t="s">
        <v>2790</v>
      </c>
      <c r="E1736" s="38" t="s">
        <v>2901</v>
      </c>
      <c r="F1736" s="11">
        <v>2</v>
      </c>
      <c r="G1736" s="40" t="s">
        <v>218</v>
      </c>
      <c r="H1736" s="11" t="str">
        <f t="shared" si="754"/>
        <v>Regular</v>
      </c>
      <c r="I1736" s="11" t="str">
        <f t="shared" si="746"/>
        <v>INDIA</v>
      </c>
      <c r="J1736" s="11" t="str">
        <f>IF(ISERROR(VLOOKUP(C1736,'WI Vs ASM'!$B$2:$E$1000,4,0)),0,(VLOOKUP(C1736,'WI Vs ASM'!$B$2:$E$1000,4,0)))</f>
        <v>Offshore</v>
      </c>
      <c r="K1736" s="11" t="str">
        <f>IF(ISERROR(VLOOKUP(C1736,'WI Vs ASM'!$B$2:$F$1000,5,0)),0,(VLOOKUP(C1736,'WI Vs ASM'!$B$2:$F$1000,5,0)))</f>
        <v>01-Fixed Price</v>
      </c>
      <c r="L1736" s="11" t="str">
        <f>IF(ISERROR(VLOOKUP(C1736,'WI Vs ASM'!$B$2:$D$1000,3,0)),0,(VLOOKUP(C1736,'WI Vs ASM'!$B$2:$D$1000,3,0)))</f>
        <v>01-Maintenance Offshore</v>
      </c>
      <c r="M1736" s="11" t="str">
        <f>IF(ISERROR(VLOOKUP(C1736,'WI Vs ASM'!$B$2:$I$1000,8,0)),0,(VLOOKUP(C1736,'WI Vs ASM'!$B$2:$I$1000,8,0)))</f>
        <v>Rahul Soman</v>
      </c>
      <c r="N1736" s="11" t="str">
        <f>IF(ISERROR(VLOOKUP(C1736,'WI Vs ASM'!$B$2:$G$1000,6,0)),0,(VLOOKUP(C1736,'WI Vs ASM'!$B$2:$G$1000,6,0)))</f>
        <v>Treasury</v>
      </c>
      <c r="O1736" s="11" t="str">
        <f>IF(ISERROR(VLOOKUP(C1736,'WI Vs ASM'!$B$2:$H$1000,7,0)),0,(VLOOKUP(C1736,'WI Vs ASM'!$B$2:$H$1000,7,0)))</f>
        <v>Central Functions</v>
      </c>
      <c r="P1736" s="11" t="str">
        <f t="shared" si="747"/>
        <v>May-17</v>
      </c>
      <c r="Q1736" s="11" t="str">
        <f t="shared" si="748"/>
        <v>Q2</v>
      </c>
      <c r="R1736" s="11" t="str">
        <f>IF(ISERROR(VLOOKUP(C1736,'WI Vs ASM'!$B$2:$J$1000,9,0)),0,(VLOOKUP(C1736,'WI Vs ASM'!$B$2:$J$1000,9,0)))</f>
        <v>Jyothi Pai</v>
      </c>
      <c r="S1736" s="11" t="str">
        <f>IF(ISERROR(VLOOKUP(C1736,'WI Vs ASM'!$B$2:$K$1000,10,0)),0,(VLOOKUP(C1736,'WI Vs ASM'!$B$2:$K$1000,10,0)))</f>
        <v>Linda J. Richardson</v>
      </c>
      <c r="T1736" s="11" t="str">
        <f>IF(ISERROR(VLOOKUP(C1736,'WI Vs ASM'!$B$2:$L$1000,11,0)),0,(VLOOKUP(C1736,'WI Vs ASM'!$B$2:$L$1000,11,0)))</f>
        <v>Crystal Romano</v>
      </c>
      <c r="U1736" s="11" t="e">
        <f t="shared" si="755"/>
        <v>#VALUE!</v>
      </c>
      <c r="V1736" s="11" t="str">
        <f t="shared" si="749"/>
        <v>No</v>
      </c>
      <c r="W1736" s="11" t="str">
        <f t="shared" si="750"/>
        <v>Yes</v>
      </c>
      <c r="X1736" s="11" t="str">
        <f t="shared" si="751"/>
        <v>No</v>
      </c>
      <c r="Y1736" s="11" t="str">
        <f t="shared" si="752"/>
        <v>No</v>
      </c>
      <c r="Z1736" s="11" t="str">
        <f t="shared" si="753"/>
        <v>No</v>
      </c>
      <c r="AA1736" s="11" t="str">
        <f t="shared" si="756"/>
        <v>No</v>
      </c>
      <c r="AB1736" s="11">
        <f>IF(ISERROR(VLOOKUP(U1736,'ITWR Dump'!$A$2:$Y$5000,24,0)),0,(VLOOKUP('ILC Report'!U1736,'ITWR Dump'!$A$2:$Y$5000,24,0)))</f>
        <v>0</v>
      </c>
      <c r="AC1736" s="11" t="str">
        <f t="shared" si="757"/>
        <v>No</v>
      </c>
      <c r="AD1736" s="11" t="str">
        <f t="shared" si="758"/>
        <v/>
      </c>
      <c r="AE1736" s="11">
        <f>IF(ISERROR(VLOOKUP(U1736,'ITWR Dump'!$A$2:$Y$5000,13,0)),0,(VLOOKUP(U1736,'ITWR Dump'!$A$2:$Y$5000,13,0)))</f>
        <v>0</v>
      </c>
      <c r="AF1736" s="11">
        <f>IF(ISERROR(VLOOKUP(U1736,'ITWR Dump'!$A$2:$Y$5000,11,0)),0,(VLOOKUP(U1736,'ITWR Dump'!$A$2:$Y$5000,11,0)))</f>
        <v>0</v>
      </c>
      <c r="AG1736" s="11">
        <f>IF(ISERROR(VLOOKUP(U1736,'ITWR Dump'!$A$2:$Y$5000,2,0)),0,(VLOOKUP(U1736,'ITWR Dump'!$A$2:$Y$5000,2,0)))</f>
        <v>0</v>
      </c>
      <c r="AH1736" s="11">
        <f>IF(ISERROR(VLOOKUP(U1736,'ITWR Dump'!$A$2:$Y$5000,14,0)),0,(VLOOKUP(U1736,'ITWR Dump'!$A$2:$Y$5000,14,0)))</f>
        <v>0</v>
      </c>
      <c r="AI1736" s="11" t="str">
        <f t="shared" si="759"/>
        <v>01-Maintenance Offshore</v>
      </c>
      <c r="AJ1736" s="11" t="str">
        <f t="shared" si="760"/>
        <v>Offshore</v>
      </c>
      <c r="AK1736" s="11" t="str">
        <f>IF(ISERROR(VLOOKUP(A1736,'Team Data'!$C$2:$U$213,17,0)),0,(VLOOKUP(A1736,'Team Data'!$C$2:$U$213,17,0)))</f>
        <v>MF PI and CF</v>
      </c>
      <c r="AL1736" s="11" t="str">
        <f t="shared" si="761"/>
        <v>2017-04-24</v>
      </c>
      <c r="AM1736" s="11">
        <f>IF(ISERROR(VLOOKUP(U1736,'ITWR Dump'!$A$2:$Y$5000,16,0)),0,(VLOOKUP(U1736,'ITWR Dump'!$A$2:$Y$5000,16,0)))</f>
        <v>0</v>
      </c>
      <c r="AN1736" s="11">
        <f>IF(ISERROR(VLOOKUP(U1736,'ITWR Dump'!$A$2:$Y$5000,18,0)),0,(VLOOKUP(U1736,'ITWR Dump'!$A$2:$Y$5000,18,0)))</f>
        <v>0</v>
      </c>
      <c r="AO1736" s="11">
        <f>IF(ISERROR(VLOOKUP(U1736,'ITWR Dump'!$A$2:$Y$5000,25,0)),0,(VLOOKUP('ILC Report'!U1736,'ITWR Dump'!$A$2:$Y$5000,25,0)))</f>
        <v>0</v>
      </c>
      <c r="AP1736" s="11">
        <f t="shared" si="762"/>
        <v>0</v>
      </c>
      <c r="AQ1736" s="26">
        <f t="shared" si="763"/>
        <v>0</v>
      </c>
      <c r="AR1736" s="26">
        <f t="shared" si="764"/>
        <v>0</v>
      </c>
      <c r="AS1736" s="26">
        <f t="shared" si="765"/>
        <v>0</v>
      </c>
      <c r="AT1736" s="26">
        <f t="shared" si="766"/>
        <v>0</v>
      </c>
      <c r="AU1736" s="26">
        <f t="shared" si="767"/>
        <v>0</v>
      </c>
      <c r="AV1736" s="26">
        <f t="shared" si="768"/>
        <v>0</v>
      </c>
      <c r="AW1736" s="11" t="s">
        <v>653</v>
      </c>
      <c r="AX1736" s="11" t="str">
        <f>VLOOKUP(L1736,Group!$A$2:$B$1000,2,0)</f>
        <v>Maintenance</v>
      </c>
      <c r="AY1736" s="11">
        <f>IF(ISERROR(VLOOKUP(U1736,'ITWR Dump'!$A$2:$Y$5000,15,0)),0,(VLOOKUP('ILC Report'!U1736,'ITWR Dump'!$A$2:$Y$5000,15,0)))</f>
        <v>0</v>
      </c>
      <c r="AZ1736" s="11" t="str">
        <f t="shared" si="769"/>
        <v>No</v>
      </c>
      <c r="BA1736" s="11" t="str">
        <f t="shared" si="770"/>
        <v>BKI</v>
      </c>
      <c r="BB1736" s="11" t="str">
        <f t="shared" si="771"/>
        <v>MN</v>
      </c>
      <c r="BC1736" s="11" t="str">
        <f t="shared" si="772"/>
        <v>No</v>
      </c>
    </row>
    <row r="1737" spans="1:55" x14ac:dyDescent="0.3">
      <c r="A1737" s="11" t="s">
        <v>707</v>
      </c>
      <c r="B1737" s="11" t="s">
        <v>1902</v>
      </c>
      <c r="C1737" s="11" t="s">
        <v>617</v>
      </c>
      <c r="D1737" s="11" t="s">
        <v>2796</v>
      </c>
      <c r="E1737" s="38" t="s">
        <v>2901</v>
      </c>
      <c r="F1737" s="11">
        <v>4</v>
      </c>
      <c r="G1737" s="40" t="s">
        <v>218</v>
      </c>
      <c r="H1737" s="11" t="str">
        <f t="shared" si="754"/>
        <v>Regular</v>
      </c>
      <c r="I1737" s="11" t="str">
        <f t="shared" si="746"/>
        <v>INDIA</v>
      </c>
      <c r="J1737" s="11" t="str">
        <f>IF(ISERROR(VLOOKUP(C1737,'WI Vs ASM'!$B$2:$E$1000,4,0)),0,(VLOOKUP(C1737,'WI Vs ASM'!$B$2:$E$1000,4,0)))</f>
        <v>Offshore</v>
      </c>
      <c r="K1737" s="11" t="str">
        <f>IF(ISERROR(VLOOKUP(C1737,'WI Vs ASM'!$B$2:$F$1000,5,0)),0,(VLOOKUP(C1737,'WI Vs ASM'!$B$2:$F$1000,5,0)))</f>
        <v>01-Fixed Price</v>
      </c>
      <c r="L1737" s="11" t="str">
        <f>IF(ISERROR(VLOOKUP(C1737,'WI Vs ASM'!$B$2:$D$1000,3,0)),0,(VLOOKUP(C1737,'WI Vs ASM'!$B$2:$D$1000,3,0)))</f>
        <v>01-Maintenance Offshore</v>
      </c>
      <c r="M1737" s="11" t="str">
        <f>IF(ISERROR(VLOOKUP(C1737,'WI Vs ASM'!$B$2:$I$1000,8,0)),0,(VLOOKUP(C1737,'WI Vs ASM'!$B$2:$I$1000,8,0)))</f>
        <v>Rahul Soman</v>
      </c>
      <c r="N1737" s="11" t="str">
        <f>IF(ISERROR(VLOOKUP(C1737,'WI Vs ASM'!$B$2:$G$1000,6,0)),0,(VLOOKUP(C1737,'WI Vs ASM'!$B$2:$G$1000,6,0)))</f>
        <v>Treasury</v>
      </c>
      <c r="O1737" s="11" t="str">
        <f>IF(ISERROR(VLOOKUP(C1737,'WI Vs ASM'!$B$2:$H$1000,7,0)),0,(VLOOKUP(C1737,'WI Vs ASM'!$B$2:$H$1000,7,0)))</f>
        <v>Central Functions</v>
      </c>
      <c r="P1737" s="11" t="str">
        <f t="shared" si="747"/>
        <v>May-17</v>
      </c>
      <c r="Q1737" s="11" t="str">
        <f t="shared" si="748"/>
        <v>Q2</v>
      </c>
      <c r="R1737" s="11" t="str">
        <f>IF(ISERROR(VLOOKUP(C1737,'WI Vs ASM'!$B$2:$J$1000,9,0)),0,(VLOOKUP(C1737,'WI Vs ASM'!$B$2:$J$1000,9,0)))</f>
        <v>Jyothi Pai</v>
      </c>
      <c r="S1737" s="11" t="str">
        <f>IF(ISERROR(VLOOKUP(C1737,'WI Vs ASM'!$B$2:$K$1000,10,0)),0,(VLOOKUP(C1737,'WI Vs ASM'!$B$2:$K$1000,10,0)))</f>
        <v>Linda J. Richardson</v>
      </c>
      <c r="T1737" s="11" t="str">
        <f>IF(ISERROR(VLOOKUP(C1737,'WI Vs ASM'!$B$2:$L$1000,11,0)),0,(VLOOKUP(C1737,'WI Vs ASM'!$B$2:$L$1000,11,0)))</f>
        <v>Crystal Romano</v>
      </c>
      <c r="U1737" s="11" t="e">
        <f t="shared" si="755"/>
        <v>#VALUE!</v>
      </c>
      <c r="V1737" s="11" t="str">
        <f t="shared" si="749"/>
        <v>No</v>
      </c>
      <c r="W1737" s="11" t="str">
        <f t="shared" si="750"/>
        <v>Yes</v>
      </c>
      <c r="X1737" s="11" t="str">
        <f t="shared" si="751"/>
        <v>No</v>
      </c>
      <c r="Y1737" s="11" t="str">
        <f t="shared" si="752"/>
        <v>No</v>
      </c>
      <c r="Z1737" s="11" t="str">
        <f t="shared" si="753"/>
        <v>No</v>
      </c>
      <c r="AA1737" s="11" t="str">
        <f t="shared" si="756"/>
        <v>No</v>
      </c>
      <c r="AB1737" s="11">
        <f>IF(ISERROR(VLOOKUP(U1737,'ITWR Dump'!$A$2:$Y$5000,24,0)),0,(VLOOKUP('ILC Report'!U1737,'ITWR Dump'!$A$2:$Y$5000,24,0)))</f>
        <v>0</v>
      </c>
      <c r="AC1737" s="11" t="str">
        <f t="shared" si="757"/>
        <v>No</v>
      </c>
      <c r="AD1737" s="11" t="str">
        <f t="shared" si="758"/>
        <v/>
      </c>
      <c r="AE1737" s="11">
        <f>IF(ISERROR(VLOOKUP(U1737,'ITWR Dump'!$A$2:$Y$5000,13,0)),0,(VLOOKUP(U1737,'ITWR Dump'!$A$2:$Y$5000,13,0)))</f>
        <v>0</v>
      </c>
      <c r="AF1737" s="11">
        <f>IF(ISERROR(VLOOKUP(U1737,'ITWR Dump'!$A$2:$Y$5000,11,0)),0,(VLOOKUP(U1737,'ITWR Dump'!$A$2:$Y$5000,11,0)))</f>
        <v>0</v>
      </c>
      <c r="AG1737" s="11">
        <f>IF(ISERROR(VLOOKUP(U1737,'ITWR Dump'!$A$2:$Y$5000,2,0)),0,(VLOOKUP(U1737,'ITWR Dump'!$A$2:$Y$5000,2,0)))</f>
        <v>0</v>
      </c>
      <c r="AH1737" s="11">
        <f>IF(ISERROR(VLOOKUP(U1737,'ITWR Dump'!$A$2:$Y$5000,14,0)),0,(VLOOKUP(U1737,'ITWR Dump'!$A$2:$Y$5000,14,0)))</f>
        <v>0</v>
      </c>
      <c r="AI1737" s="11" t="str">
        <f t="shared" si="759"/>
        <v>01-Maintenance Offshore</v>
      </c>
      <c r="AJ1737" s="11" t="str">
        <f t="shared" si="760"/>
        <v>Offshore</v>
      </c>
      <c r="AK1737" s="11" t="str">
        <f>IF(ISERROR(VLOOKUP(A1737,'Team Data'!$C$2:$U$213,17,0)),0,(VLOOKUP(A1737,'Team Data'!$C$2:$U$213,17,0)))</f>
        <v>MF PI and CF</v>
      </c>
      <c r="AL1737" s="11" t="str">
        <f t="shared" si="761"/>
        <v>2017-04-24</v>
      </c>
      <c r="AM1737" s="11">
        <f>IF(ISERROR(VLOOKUP(U1737,'ITWR Dump'!$A$2:$Y$5000,16,0)),0,(VLOOKUP(U1737,'ITWR Dump'!$A$2:$Y$5000,16,0)))</f>
        <v>0</v>
      </c>
      <c r="AN1737" s="11">
        <f>IF(ISERROR(VLOOKUP(U1737,'ITWR Dump'!$A$2:$Y$5000,18,0)),0,(VLOOKUP(U1737,'ITWR Dump'!$A$2:$Y$5000,18,0)))</f>
        <v>0</v>
      </c>
      <c r="AO1737" s="11">
        <f>IF(ISERROR(VLOOKUP(U1737,'ITWR Dump'!$A$2:$Y$5000,25,0)),0,(VLOOKUP('ILC Report'!U1737,'ITWR Dump'!$A$2:$Y$5000,25,0)))</f>
        <v>0</v>
      </c>
      <c r="AP1737" s="11">
        <f t="shared" si="762"/>
        <v>0</v>
      </c>
      <c r="AQ1737" s="26">
        <f t="shared" si="763"/>
        <v>0</v>
      </c>
      <c r="AR1737" s="26">
        <f t="shared" si="764"/>
        <v>0</v>
      </c>
      <c r="AS1737" s="26">
        <f t="shared" si="765"/>
        <v>0</v>
      </c>
      <c r="AT1737" s="26">
        <f t="shared" si="766"/>
        <v>0</v>
      </c>
      <c r="AU1737" s="26">
        <f t="shared" si="767"/>
        <v>0</v>
      </c>
      <c r="AV1737" s="26">
        <f t="shared" si="768"/>
        <v>0</v>
      </c>
      <c r="AW1737" s="11" t="s">
        <v>653</v>
      </c>
      <c r="AX1737" s="11" t="str">
        <f>VLOOKUP(L1737,Group!$A$2:$B$1000,2,0)</f>
        <v>Maintenance</v>
      </c>
      <c r="AY1737" s="11">
        <f>IF(ISERROR(VLOOKUP(U1737,'ITWR Dump'!$A$2:$Y$5000,15,0)),0,(VLOOKUP('ILC Report'!U1737,'ITWR Dump'!$A$2:$Y$5000,15,0)))</f>
        <v>0</v>
      </c>
      <c r="AZ1737" s="11" t="str">
        <f t="shared" si="769"/>
        <v>No</v>
      </c>
      <c r="BA1737" s="11" t="str">
        <f t="shared" si="770"/>
        <v>BKI</v>
      </c>
      <c r="BB1737" s="11" t="str">
        <f t="shared" si="771"/>
        <v>MN</v>
      </c>
      <c r="BC1737" s="11" t="str">
        <f t="shared" si="772"/>
        <v>No</v>
      </c>
    </row>
    <row r="1738" spans="1:55" x14ac:dyDescent="0.3">
      <c r="A1738" s="11" t="s">
        <v>707</v>
      </c>
      <c r="B1738" s="11" t="s">
        <v>1902</v>
      </c>
      <c r="C1738" s="11" t="s">
        <v>617</v>
      </c>
      <c r="D1738" s="11" t="s">
        <v>2797</v>
      </c>
      <c r="E1738" s="38" t="s">
        <v>2901</v>
      </c>
      <c r="F1738" s="11">
        <v>5</v>
      </c>
      <c r="G1738" s="40" t="s">
        <v>218</v>
      </c>
      <c r="H1738" s="11" t="str">
        <f t="shared" si="754"/>
        <v>Regular</v>
      </c>
      <c r="I1738" s="11" t="str">
        <f t="shared" si="746"/>
        <v>INDIA</v>
      </c>
      <c r="J1738" s="11" t="str">
        <f>IF(ISERROR(VLOOKUP(C1738,'WI Vs ASM'!$B$2:$E$1000,4,0)),0,(VLOOKUP(C1738,'WI Vs ASM'!$B$2:$E$1000,4,0)))</f>
        <v>Offshore</v>
      </c>
      <c r="K1738" s="11" t="str">
        <f>IF(ISERROR(VLOOKUP(C1738,'WI Vs ASM'!$B$2:$F$1000,5,0)),0,(VLOOKUP(C1738,'WI Vs ASM'!$B$2:$F$1000,5,0)))</f>
        <v>01-Fixed Price</v>
      </c>
      <c r="L1738" s="11" t="str">
        <f>IF(ISERROR(VLOOKUP(C1738,'WI Vs ASM'!$B$2:$D$1000,3,0)),0,(VLOOKUP(C1738,'WI Vs ASM'!$B$2:$D$1000,3,0)))</f>
        <v>01-Maintenance Offshore</v>
      </c>
      <c r="M1738" s="11" t="str">
        <f>IF(ISERROR(VLOOKUP(C1738,'WI Vs ASM'!$B$2:$I$1000,8,0)),0,(VLOOKUP(C1738,'WI Vs ASM'!$B$2:$I$1000,8,0)))</f>
        <v>Rahul Soman</v>
      </c>
      <c r="N1738" s="11" t="str">
        <f>IF(ISERROR(VLOOKUP(C1738,'WI Vs ASM'!$B$2:$G$1000,6,0)),0,(VLOOKUP(C1738,'WI Vs ASM'!$B$2:$G$1000,6,0)))</f>
        <v>Treasury</v>
      </c>
      <c r="O1738" s="11" t="str">
        <f>IF(ISERROR(VLOOKUP(C1738,'WI Vs ASM'!$B$2:$H$1000,7,0)),0,(VLOOKUP(C1738,'WI Vs ASM'!$B$2:$H$1000,7,0)))</f>
        <v>Central Functions</v>
      </c>
      <c r="P1738" s="11" t="str">
        <f t="shared" si="747"/>
        <v>May-17</v>
      </c>
      <c r="Q1738" s="11" t="str">
        <f t="shared" si="748"/>
        <v>Q2</v>
      </c>
      <c r="R1738" s="11" t="str">
        <f>IF(ISERROR(VLOOKUP(C1738,'WI Vs ASM'!$B$2:$J$1000,9,0)),0,(VLOOKUP(C1738,'WI Vs ASM'!$B$2:$J$1000,9,0)))</f>
        <v>Jyothi Pai</v>
      </c>
      <c r="S1738" s="11" t="str">
        <f>IF(ISERROR(VLOOKUP(C1738,'WI Vs ASM'!$B$2:$K$1000,10,0)),0,(VLOOKUP(C1738,'WI Vs ASM'!$B$2:$K$1000,10,0)))</f>
        <v>Linda J. Richardson</v>
      </c>
      <c r="T1738" s="11" t="str">
        <f>IF(ISERROR(VLOOKUP(C1738,'WI Vs ASM'!$B$2:$L$1000,11,0)),0,(VLOOKUP(C1738,'WI Vs ASM'!$B$2:$L$1000,11,0)))</f>
        <v>Crystal Romano</v>
      </c>
      <c r="U1738" s="11" t="e">
        <f t="shared" si="755"/>
        <v>#VALUE!</v>
      </c>
      <c r="V1738" s="11" t="str">
        <f t="shared" si="749"/>
        <v>No</v>
      </c>
      <c r="W1738" s="11" t="str">
        <f t="shared" si="750"/>
        <v>Yes</v>
      </c>
      <c r="X1738" s="11" t="str">
        <f t="shared" si="751"/>
        <v>No</v>
      </c>
      <c r="Y1738" s="11" t="str">
        <f t="shared" si="752"/>
        <v>No</v>
      </c>
      <c r="Z1738" s="11" t="str">
        <f t="shared" si="753"/>
        <v>No</v>
      </c>
      <c r="AA1738" s="11" t="str">
        <f t="shared" si="756"/>
        <v>No</v>
      </c>
      <c r="AB1738" s="11">
        <f>IF(ISERROR(VLOOKUP(U1738,'ITWR Dump'!$A$2:$Y$5000,24,0)),0,(VLOOKUP('ILC Report'!U1738,'ITWR Dump'!$A$2:$Y$5000,24,0)))</f>
        <v>0</v>
      </c>
      <c r="AC1738" s="11" t="str">
        <f t="shared" si="757"/>
        <v>No</v>
      </c>
      <c r="AD1738" s="11" t="str">
        <f t="shared" si="758"/>
        <v/>
      </c>
      <c r="AE1738" s="11">
        <f>IF(ISERROR(VLOOKUP(U1738,'ITWR Dump'!$A$2:$Y$5000,13,0)),0,(VLOOKUP(U1738,'ITWR Dump'!$A$2:$Y$5000,13,0)))</f>
        <v>0</v>
      </c>
      <c r="AF1738" s="11">
        <f>IF(ISERROR(VLOOKUP(U1738,'ITWR Dump'!$A$2:$Y$5000,11,0)),0,(VLOOKUP(U1738,'ITWR Dump'!$A$2:$Y$5000,11,0)))</f>
        <v>0</v>
      </c>
      <c r="AG1738" s="11">
        <f>IF(ISERROR(VLOOKUP(U1738,'ITWR Dump'!$A$2:$Y$5000,2,0)),0,(VLOOKUP(U1738,'ITWR Dump'!$A$2:$Y$5000,2,0)))</f>
        <v>0</v>
      </c>
      <c r="AH1738" s="11">
        <f>IF(ISERROR(VLOOKUP(U1738,'ITWR Dump'!$A$2:$Y$5000,14,0)),0,(VLOOKUP(U1738,'ITWR Dump'!$A$2:$Y$5000,14,0)))</f>
        <v>0</v>
      </c>
      <c r="AI1738" s="11" t="str">
        <f t="shared" si="759"/>
        <v>01-Maintenance Offshore</v>
      </c>
      <c r="AJ1738" s="11" t="str">
        <f t="shared" si="760"/>
        <v>Offshore</v>
      </c>
      <c r="AK1738" s="11" t="str">
        <f>IF(ISERROR(VLOOKUP(A1738,'Team Data'!$C$2:$U$213,17,0)),0,(VLOOKUP(A1738,'Team Data'!$C$2:$U$213,17,0)))</f>
        <v>MF PI and CF</v>
      </c>
      <c r="AL1738" s="11" t="str">
        <f t="shared" si="761"/>
        <v>2017-04-24</v>
      </c>
      <c r="AM1738" s="11">
        <f>IF(ISERROR(VLOOKUP(U1738,'ITWR Dump'!$A$2:$Y$5000,16,0)),0,(VLOOKUP(U1738,'ITWR Dump'!$A$2:$Y$5000,16,0)))</f>
        <v>0</v>
      </c>
      <c r="AN1738" s="11">
        <f>IF(ISERROR(VLOOKUP(U1738,'ITWR Dump'!$A$2:$Y$5000,18,0)),0,(VLOOKUP(U1738,'ITWR Dump'!$A$2:$Y$5000,18,0)))</f>
        <v>0</v>
      </c>
      <c r="AO1738" s="11">
        <f>IF(ISERROR(VLOOKUP(U1738,'ITWR Dump'!$A$2:$Y$5000,25,0)),0,(VLOOKUP('ILC Report'!U1738,'ITWR Dump'!$A$2:$Y$5000,25,0)))</f>
        <v>0</v>
      </c>
      <c r="AP1738" s="11">
        <f t="shared" si="762"/>
        <v>0</v>
      </c>
      <c r="AQ1738" s="26">
        <f t="shared" si="763"/>
        <v>0</v>
      </c>
      <c r="AR1738" s="26">
        <f t="shared" si="764"/>
        <v>0</v>
      </c>
      <c r="AS1738" s="26">
        <f t="shared" si="765"/>
        <v>0</v>
      </c>
      <c r="AT1738" s="26">
        <f t="shared" si="766"/>
        <v>0</v>
      </c>
      <c r="AU1738" s="26">
        <f t="shared" si="767"/>
        <v>0</v>
      </c>
      <c r="AV1738" s="26">
        <f t="shared" si="768"/>
        <v>0</v>
      </c>
      <c r="AW1738" s="11" t="s">
        <v>653</v>
      </c>
      <c r="AX1738" s="11" t="str">
        <f>VLOOKUP(L1738,Group!$A$2:$B$1000,2,0)</f>
        <v>Maintenance</v>
      </c>
      <c r="AY1738" s="11">
        <f>IF(ISERROR(VLOOKUP(U1738,'ITWR Dump'!$A$2:$Y$5000,15,0)),0,(VLOOKUP('ILC Report'!U1738,'ITWR Dump'!$A$2:$Y$5000,15,0)))</f>
        <v>0</v>
      </c>
      <c r="AZ1738" s="11" t="str">
        <f t="shared" si="769"/>
        <v>No</v>
      </c>
      <c r="BA1738" s="11" t="str">
        <f t="shared" si="770"/>
        <v>BKI</v>
      </c>
      <c r="BB1738" s="11" t="str">
        <f t="shared" si="771"/>
        <v>MN</v>
      </c>
      <c r="BC1738" s="11" t="str">
        <f t="shared" si="772"/>
        <v>No</v>
      </c>
    </row>
    <row r="1739" spans="1:55" x14ac:dyDescent="0.3">
      <c r="A1739" s="11" t="s">
        <v>707</v>
      </c>
      <c r="B1739" s="11" t="s">
        <v>1902</v>
      </c>
      <c r="C1739" s="11" t="s">
        <v>617</v>
      </c>
      <c r="D1739" s="11" t="s">
        <v>2798</v>
      </c>
      <c r="E1739" s="38" t="s">
        <v>2901</v>
      </c>
      <c r="F1739" s="11">
        <v>2</v>
      </c>
      <c r="G1739" s="40" t="s">
        <v>218</v>
      </c>
      <c r="H1739" s="11" t="str">
        <f t="shared" si="754"/>
        <v>Regular</v>
      </c>
      <c r="I1739" s="11" t="str">
        <f t="shared" si="746"/>
        <v>INDIA</v>
      </c>
      <c r="J1739" s="11" t="str">
        <f>IF(ISERROR(VLOOKUP(C1739,'WI Vs ASM'!$B$2:$E$1000,4,0)),0,(VLOOKUP(C1739,'WI Vs ASM'!$B$2:$E$1000,4,0)))</f>
        <v>Offshore</v>
      </c>
      <c r="K1739" s="11" t="str">
        <f>IF(ISERROR(VLOOKUP(C1739,'WI Vs ASM'!$B$2:$F$1000,5,0)),0,(VLOOKUP(C1739,'WI Vs ASM'!$B$2:$F$1000,5,0)))</f>
        <v>01-Fixed Price</v>
      </c>
      <c r="L1739" s="11" t="str">
        <f>IF(ISERROR(VLOOKUP(C1739,'WI Vs ASM'!$B$2:$D$1000,3,0)),0,(VLOOKUP(C1739,'WI Vs ASM'!$B$2:$D$1000,3,0)))</f>
        <v>01-Maintenance Offshore</v>
      </c>
      <c r="M1739" s="11" t="str">
        <f>IF(ISERROR(VLOOKUP(C1739,'WI Vs ASM'!$B$2:$I$1000,8,0)),0,(VLOOKUP(C1739,'WI Vs ASM'!$B$2:$I$1000,8,0)))</f>
        <v>Rahul Soman</v>
      </c>
      <c r="N1739" s="11" t="str">
        <f>IF(ISERROR(VLOOKUP(C1739,'WI Vs ASM'!$B$2:$G$1000,6,0)),0,(VLOOKUP(C1739,'WI Vs ASM'!$B$2:$G$1000,6,0)))</f>
        <v>Treasury</v>
      </c>
      <c r="O1739" s="11" t="str">
        <f>IF(ISERROR(VLOOKUP(C1739,'WI Vs ASM'!$B$2:$H$1000,7,0)),0,(VLOOKUP(C1739,'WI Vs ASM'!$B$2:$H$1000,7,0)))</f>
        <v>Central Functions</v>
      </c>
      <c r="P1739" s="11" t="str">
        <f t="shared" si="747"/>
        <v>May-17</v>
      </c>
      <c r="Q1739" s="11" t="str">
        <f t="shared" si="748"/>
        <v>Q2</v>
      </c>
      <c r="R1739" s="11" t="str">
        <f>IF(ISERROR(VLOOKUP(C1739,'WI Vs ASM'!$B$2:$J$1000,9,0)),0,(VLOOKUP(C1739,'WI Vs ASM'!$B$2:$J$1000,9,0)))</f>
        <v>Jyothi Pai</v>
      </c>
      <c r="S1739" s="11" t="str">
        <f>IF(ISERROR(VLOOKUP(C1739,'WI Vs ASM'!$B$2:$K$1000,10,0)),0,(VLOOKUP(C1739,'WI Vs ASM'!$B$2:$K$1000,10,0)))</f>
        <v>Linda J. Richardson</v>
      </c>
      <c r="T1739" s="11" t="str">
        <f>IF(ISERROR(VLOOKUP(C1739,'WI Vs ASM'!$B$2:$L$1000,11,0)),0,(VLOOKUP(C1739,'WI Vs ASM'!$B$2:$L$1000,11,0)))</f>
        <v>Crystal Romano</v>
      </c>
      <c r="U1739" s="11" t="e">
        <f t="shared" si="755"/>
        <v>#VALUE!</v>
      </c>
      <c r="V1739" s="11" t="str">
        <f t="shared" si="749"/>
        <v>No</v>
      </c>
      <c r="W1739" s="11" t="str">
        <f t="shared" si="750"/>
        <v>Yes</v>
      </c>
      <c r="X1739" s="11" t="str">
        <f t="shared" si="751"/>
        <v>No</v>
      </c>
      <c r="Y1739" s="11" t="str">
        <f t="shared" si="752"/>
        <v>No</v>
      </c>
      <c r="Z1739" s="11" t="str">
        <f t="shared" si="753"/>
        <v>No</v>
      </c>
      <c r="AA1739" s="11" t="str">
        <f t="shared" si="756"/>
        <v>No</v>
      </c>
      <c r="AB1739" s="11">
        <f>IF(ISERROR(VLOOKUP(U1739,'ITWR Dump'!$A$2:$Y$5000,24,0)),0,(VLOOKUP('ILC Report'!U1739,'ITWR Dump'!$A$2:$Y$5000,24,0)))</f>
        <v>0</v>
      </c>
      <c r="AC1739" s="11" t="str">
        <f t="shared" si="757"/>
        <v>No</v>
      </c>
      <c r="AD1739" s="11" t="str">
        <f t="shared" si="758"/>
        <v/>
      </c>
      <c r="AE1739" s="11">
        <f>IF(ISERROR(VLOOKUP(U1739,'ITWR Dump'!$A$2:$Y$5000,13,0)),0,(VLOOKUP(U1739,'ITWR Dump'!$A$2:$Y$5000,13,0)))</f>
        <v>0</v>
      </c>
      <c r="AF1739" s="11">
        <f>IF(ISERROR(VLOOKUP(U1739,'ITWR Dump'!$A$2:$Y$5000,11,0)),0,(VLOOKUP(U1739,'ITWR Dump'!$A$2:$Y$5000,11,0)))</f>
        <v>0</v>
      </c>
      <c r="AG1739" s="11">
        <f>IF(ISERROR(VLOOKUP(U1739,'ITWR Dump'!$A$2:$Y$5000,2,0)),0,(VLOOKUP(U1739,'ITWR Dump'!$A$2:$Y$5000,2,0)))</f>
        <v>0</v>
      </c>
      <c r="AH1739" s="11">
        <f>IF(ISERROR(VLOOKUP(U1739,'ITWR Dump'!$A$2:$Y$5000,14,0)),0,(VLOOKUP(U1739,'ITWR Dump'!$A$2:$Y$5000,14,0)))</f>
        <v>0</v>
      </c>
      <c r="AI1739" s="11" t="str">
        <f t="shared" si="759"/>
        <v>01-Maintenance Offshore</v>
      </c>
      <c r="AJ1739" s="11" t="str">
        <f t="shared" si="760"/>
        <v>Offshore</v>
      </c>
      <c r="AK1739" s="11" t="str">
        <f>IF(ISERROR(VLOOKUP(A1739,'Team Data'!$C$2:$U$213,17,0)),0,(VLOOKUP(A1739,'Team Data'!$C$2:$U$213,17,0)))</f>
        <v>MF PI and CF</v>
      </c>
      <c r="AL1739" s="11" t="str">
        <f t="shared" si="761"/>
        <v>2017-04-24</v>
      </c>
      <c r="AM1739" s="11">
        <f>IF(ISERROR(VLOOKUP(U1739,'ITWR Dump'!$A$2:$Y$5000,16,0)),0,(VLOOKUP(U1739,'ITWR Dump'!$A$2:$Y$5000,16,0)))</f>
        <v>0</v>
      </c>
      <c r="AN1739" s="11">
        <f>IF(ISERROR(VLOOKUP(U1739,'ITWR Dump'!$A$2:$Y$5000,18,0)),0,(VLOOKUP(U1739,'ITWR Dump'!$A$2:$Y$5000,18,0)))</f>
        <v>0</v>
      </c>
      <c r="AO1739" s="11">
        <f>IF(ISERROR(VLOOKUP(U1739,'ITWR Dump'!$A$2:$Y$5000,25,0)),0,(VLOOKUP('ILC Report'!U1739,'ITWR Dump'!$A$2:$Y$5000,25,0)))</f>
        <v>0</v>
      </c>
      <c r="AP1739" s="11">
        <f t="shared" si="762"/>
        <v>0</v>
      </c>
      <c r="AQ1739" s="26">
        <f t="shared" si="763"/>
        <v>0</v>
      </c>
      <c r="AR1739" s="26">
        <f t="shared" si="764"/>
        <v>0</v>
      </c>
      <c r="AS1739" s="26">
        <f t="shared" si="765"/>
        <v>0</v>
      </c>
      <c r="AT1739" s="26">
        <f t="shared" si="766"/>
        <v>0</v>
      </c>
      <c r="AU1739" s="26">
        <f t="shared" si="767"/>
        <v>0</v>
      </c>
      <c r="AV1739" s="26">
        <f t="shared" si="768"/>
        <v>0</v>
      </c>
      <c r="AW1739" s="11" t="s">
        <v>653</v>
      </c>
      <c r="AX1739" s="11" t="str">
        <f>VLOOKUP(L1739,Group!$A$2:$B$1000,2,0)</f>
        <v>Maintenance</v>
      </c>
      <c r="AY1739" s="11">
        <f>IF(ISERROR(VLOOKUP(U1739,'ITWR Dump'!$A$2:$Y$5000,15,0)),0,(VLOOKUP('ILC Report'!U1739,'ITWR Dump'!$A$2:$Y$5000,15,0)))</f>
        <v>0</v>
      </c>
      <c r="AZ1739" s="11" t="str">
        <f t="shared" si="769"/>
        <v>No</v>
      </c>
      <c r="BA1739" s="11" t="str">
        <f t="shared" si="770"/>
        <v>BKI</v>
      </c>
      <c r="BB1739" s="11" t="str">
        <f t="shared" si="771"/>
        <v>MN</v>
      </c>
      <c r="BC1739" s="11" t="str">
        <f t="shared" si="772"/>
        <v>No</v>
      </c>
    </row>
    <row r="1740" spans="1:55" x14ac:dyDescent="0.3">
      <c r="A1740" s="11" t="s">
        <v>707</v>
      </c>
      <c r="B1740" s="11" t="s">
        <v>1902</v>
      </c>
      <c r="C1740" s="11" t="s">
        <v>617</v>
      </c>
      <c r="D1740" s="11" t="s">
        <v>2799</v>
      </c>
      <c r="E1740" s="38" t="s">
        <v>2901</v>
      </c>
      <c r="F1740" s="11">
        <v>3</v>
      </c>
      <c r="G1740" s="40" t="s">
        <v>218</v>
      </c>
      <c r="H1740" s="11" t="str">
        <f t="shared" si="754"/>
        <v>Regular</v>
      </c>
      <c r="I1740" s="11" t="str">
        <f t="shared" si="746"/>
        <v>INDIA</v>
      </c>
      <c r="J1740" s="11" t="str">
        <f>IF(ISERROR(VLOOKUP(C1740,'WI Vs ASM'!$B$2:$E$1000,4,0)),0,(VLOOKUP(C1740,'WI Vs ASM'!$B$2:$E$1000,4,0)))</f>
        <v>Offshore</v>
      </c>
      <c r="K1740" s="11" t="str">
        <f>IF(ISERROR(VLOOKUP(C1740,'WI Vs ASM'!$B$2:$F$1000,5,0)),0,(VLOOKUP(C1740,'WI Vs ASM'!$B$2:$F$1000,5,0)))</f>
        <v>01-Fixed Price</v>
      </c>
      <c r="L1740" s="11" t="str">
        <f>IF(ISERROR(VLOOKUP(C1740,'WI Vs ASM'!$B$2:$D$1000,3,0)),0,(VLOOKUP(C1740,'WI Vs ASM'!$B$2:$D$1000,3,0)))</f>
        <v>01-Maintenance Offshore</v>
      </c>
      <c r="M1740" s="11" t="str">
        <f>IF(ISERROR(VLOOKUP(C1740,'WI Vs ASM'!$B$2:$I$1000,8,0)),0,(VLOOKUP(C1740,'WI Vs ASM'!$B$2:$I$1000,8,0)))</f>
        <v>Rahul Soman</v>
      </c>
      <c r="N1740" s="11" t="str">
        <f>IF(ISERROR(VLOOKUP(C1740,'WI Vs ASM'!$B$2:$G$1000,6,0)),0,(VLOOKUP(C1740,'WI Vs ASM'!$B$2:$G$1000,6,0)))</f>
        <v>Treasury</v>
      </c>
      <c r="O1740" s="11" t="str">
        <f>IF(ISERROR(VLOOKUP(C1740,'WI Vs ASM'!$B$2:$H$1000,7,0)),0,(VLOOKUP(C1740,'WI Vs ASM'!$B$2:$H$1000,7,0)))</f>
        <v>Central Functions</v>
      </c>
      <c r="P1740" s="11" t="str">
        <f t="shared" si="747"/>
        <v>May-17</v>
      </c>
      <c r="Q1740" s="11" t="str">
        <f t="shared" si="748"/>
        <v>Q2</v>
      </c>
      <c r="R1740" s="11" t="str">
        <f>IF(ISERROR(VLOOKUP(C1740,'WI Vs ASM'!$B$2:$J$1000,9,0)),0,(VLOOKUP(C1740,'WI Vs ASM'!$B$2:$J$1000,9,0)))</f>
        <v>Jyothi Pai</v>
      </c>
      <c r="S1740" s="11" t="str">
        <f>IF(ISERROR(VLOOKUP(C1740,'WI Vs ASM'!$B$2:$K$1000,10,0)),0,(VLOOKUP(C1740,'WI Vs ASM'!$B$2:$K$1000,10,0)))</f>
        <v>Linda J. Richardson</v>
      </c>
      <c r="T1740" s="11" t="str">
        <f>IF(ISERROR(VLOOKUP(C1740,'WI Vs ASM'!$B$2:$L$1000,11,0)),0,(VLOOKUP(C1740,'WI Vs ASM'!$B$2:$L$1000,11,0)))</f>
        <v>Crystal Romano</v>
      </c>
      <c r="U1740" s="11" t="e">
        <f t="shared" si="755"/>
        <v>#VALUE!</v>
      </c>
      <c r="V1740" s="11" t="str">
        <f t="shared" si="749"/>
        <v>No</v>
      </c>
      <c r="W1740" s="11" t="str">
        <f t="shared" si="750"/>
        <v>Yes</v>
      </c>
      <c r="X1740" s="11" t="str">
        <f t="shared" si="751"/>
        <v>No</v>
      </c>
      <c r="Y1740" s="11" t="str">
        <f t="shared" si="752"/>
        <v>No</v>
      </c>
      <c r="Z1740" s="11" t="str">
        <f t="shared" si="753"/>
        <v>No</v>
      </c>
      <c r="AA1740" s="11" t="str">
        <f t="shared" si="756"/>
        <v>No</v>
      </c>
      <c r="AB1740" s="11">
        <f>IF(ISERROR(VLOOKUP(U1740,'ITWR Dump'!$A$2:$Y$5000,24,0)),0,(VLOOKUP('ILC Report'!U1740,'ITWR Dump'!$A$2:$Y$5000,24,0)))</f>
        <v>0</v>
      </c>
      <c r="AC1740" s="11" t="str">
        <f t="shared" si="757"/>
        <v>No</v>
      </c>
      <c r="AD1740" s="11" t="str">
        <f t="shared" si="758"/>
        <v/>
      </c>
      <c r="AE1740" s="11">
        <f>IF(ISERROR(VLOOKUP(U1740,'ITWR Dump'!$A$2:$Y$5000,13,0)),0,(VLOOKUP(U1740,'ITWR Dump'!$A$2:$Y$5000,13,0)))</f>
        <v>0</v>
      </c>
      <c r="AF1740" s="11">
        <f>IF(ISERROR(VLOOKUP(U1740,'ITWR Dump'!$A$2:$Y$5000,11,0)),0,(VLOOKUP(U1740,'ITWR Dump'!$A$2:$Y$5000,11,0)))</f>
        <v>0</v>
      </c>
      <c r="AG1740" s="11">
        <f>IF(ISERROR(VLOOKUP(U1740,'ITWR Dump'!$A$2:$Y$5000,2,0)),0,(VLOOKUP(U1740,'ITWR Dump'!$A$2:$Y$5000,2,0)))</f>
        <v>0</v>
      </c>
      <c r="AH1740" s="11">
        <f>IF(ISERROR(VLOOKUP(U1740,'ITWR Dump'!$A$2:$Y$5000,14,0)),0,(VLOOKUP(U1740,'ITWR Dump'!$A$2:$Y$5000,14,0)))</f>
        <v>0</v>
      </c>
      <c r="AI1740" s="11" t="str">
        <f t="shared" si="759"/>
        <v>01-Maintenance Offshore</v>
      </c>
      <c r="AJ1740" s="11" t="str">
        <f t="shared" si="760"/>
        <v>Offshore</v>
      </c>
      <c r="AK1740" s="11" t="str">
        <f>IF(ISERROR(VLOOKUP(A1740,'Team Data'!$C$2:$U$213,17,0)),0,(VLOOKUP(A1740,'Team Data'!$C$2:$U$213,17,0)))</f>
        <v>MF PI and CF</v>
      </c>
      <c r="AL1740" s="11" t="str">
        <f t="shared" si="761"/>
        <v>2017-04-24</v>
      </c>
      <c r="AM1740" s="11">
        <f>IF(ISERROR(VLOOKUP(U1740,'ITWR Dump'!$A$2:$Y$5000,16,0)),0,(VLOOKUP(U1740,'ITWR Dump'!$A$2:$Y$5000,16,0)))</f>
        <v>0</v>
      </c>
      <c r="AN1740" s="11">
        <f>IF(ISERROR(VLOOKUP(U1740,'ITWR Dump'!$A$2:$Y$5000,18,0)),0,(VLOOKUP(U1740,'ITWR Dump'!$A$2:$Y$5000,18,0)))</f>
        <v>0</v>
      </c>
      <c r="AO1740" s="11">
        <f>IF(ISERROR(VLOOKUP(U1740,'ITWR Dump'!$A$2:$Y$5000,25,0)),0,(VLOOKUP('ILC Report'!U1740,'ITWR Dump'!$A$2:$Y$5000,25,0)))</f>
        <v>0</v>
      </c>
      <c r="AP1740" s="11">
        <f t="shared" si="762"/>
        <v>0</v>
      </c>
      <c r="AQ1740" s="26">
        <f t="shared" si="763"/>
        <v>0</v>
      </c>
      <c r="AR1740" s="26">
        <f t="shared" si="764"/>
        <v>0</v>
      </c>
      <c r="AS1740" s="26">
        <f t="shared" si="765"/>
        <v>0</v>
      </c>
      <c r="AT1740" s="26">
        <f t="shared" si="766"/>
        <v>0</v>
      </c>
      <c r="AU1740" s="26">
        <f t="shared" si="767"/>
        <v>0</v>
      </c>
      <c r="AV1740" s="26">
        <f t="shared" si="768"/>
        <v>0</v>
      </c>
      <c r="AW1740" s="11" t="s">
        <v>653</v>
      </c>
      <c r="AX1740" s="11" t="str">
        <f>VLOOKUP(L1740,Group!$A$2:$B$1000,2,0)</f>
        <v>Maintenance</v>
      </c>
      <c r="AY1740" s="11">
        <f>IF(ISERROR(VLOOKUP(U1740,'ITWR Dump'!$A$2:$Y$5000,15,0)),0,(VLOOKUP('ILC Report'!U1740,'ITWR Dump'!$A$2:$Y$5000,15,0)))</f>
        <v>0</v>
      </c>
      <c r="AZ1740" s="11" t="str">
        <f t="shared" si="769"/>
        <v>No</v>
      </c>
      <c r="BA1740" s="11" t="str">
        <f t="shared" si="770"/>
        <v>BKI</v>
      </c>
      <c r="BB1740" s="11" t="str">
        <f t="shared" si="771"/>
        <v>MN</v>
      </c>
      <c r="BC1740" s="11" t="str">
        <f t="shared" si="772"/>
        <v>No</v>
      </c>
    </row>
    <row r="1741" spans="1:55" x14ac:dyDescent="0.3">
      <c r="A1741" s="11" t="s">
        <v>707</v>
      </c>
      <c r="B1741" s="11" t="s">
        <v>1902</v>
      </c>
      <c r="C1741" s="11" t="s">
        <v>615</v>
      </c>
      <c r="D1741" s="11" t="s">
        <v>2794</v>
      </c>
      <c r="E1741" s="38" t="s">
        <v>2901</v>
      </c>
      <c r="F1741" s="11">
        <v>9</v>
      </c>
      <c r="G1741" s="40" t="s">
        <v>218</v>
      </c>
      <c r="H1741" s="11" t="str">
        <f t="shared" si="754"/>
        <v>Regular</v>
      </c>
      <c r="I1741" s="11" t="str">
        <f t="shared" si="746"/>
        <v>INDIA</v>
      </c>
      <c r="J1741" s="11" t="str">
        <f>IF(ISERROR(VLOOKUP(C1741,'WI Vs ASM'!$B$2:$E$1000,4,0)),0,(VLOOKUP(C1741,'WI Vs ASM'!$B$2:$E$1000,4,0)))</f>
        <v>Offshore</v>
      </c>
      <c r="K1741" s="11" t="str">
        <f>IF(ISERROR(VLOOKUP(C1741,'WI Vs ASM'!$B$2:$F$1000,5,0)),0,(VLOOKUP(C1741,'WI Vs ASM'!$B$2:$F$1000,5,0)))</f>
        <v>02-Variable Billable</v>
      </c>
      <c r="L1741" s="11" t="str">
        <f>IF(ISERROR(VLOOKUP(C1741,'WI Vs ASM'!$B$2:$D$1000,3,0)),0,(VLOOKUP(C1741,'WI Vs ASM'!$B$2:$D$1000,3,0)))</f>
        <v>11-Enhancement Offshore</v>
      </c>
      <c r="M1741" s="11" t="str">
        <f>IF(ISERROR(VLOOKUP(C1741,'WI Vs ASM'!$B$2:$I$1000,8,0)),0,(VLOOKUP(C1741,'WI Vs ASM'!$B$2:$I$1000,8,0)))</f>
        <v>Prakash Varadachari</v>
      </c>
      <c r="N1741" s="11" t="str">
        <f>IF(ISERROR(VLOOKUP(C1741,'WI Vs ASM'!$B$2:$G$1000,6,0)),0,(VLOOKUP(C1741,'WI Vs ASM'!$B$2:$G$1000,6,0)))</f>
        <v>Treasury</v>
      </c>
      <c r="O1741" s="11" t="str">
        <f>IF(ISERROR(VLOOKUP(C1741,'WI Vs ASM'!$B$2:$H$1000,7,0)),0,(VLOOKUP(C1741,'WI Vs ASM'!$B$2:$H$1000,7,0)))</f>
        <v>Central Functions</v>
      </c>
      <c r="P1741" s="11" t="str">
        <f t="shared" si="747"/>
        <v>May-17</v>
      </c>
      <c r="Q1741" s="11" t="str">
        <f t="shared" si="748"/>
        <v>Q2</v>
      </c>
      <c r="R1741" s="11" t="str">
        <f>IF(ISERROR(VLOOKUP(C1741,'WI Vs ASM'!$B$2:$J$1000,9,0)),0,(VLOOKUP(C1741,'WI Vs ASM'!$B$2:$J$1000,9,0)))</f>
        <v>Chandraprabha Palaniswamy</v>
      </c>
      <c r="S1741" s="11" t="str">
        <f>IF(ISERROR(VLOOKUP(C1741,'WI Vs ASM'!$B$2:$K$1000,10,0)),0,(VLOOKUP(C1741,'WI Vs ASM'!$B$2:$K$1000,10,0)))</f>
        <v>Linda J. Richardson</v>
      </c>
      <c r="T1741" s="11" t="str">
        <f>IF(ISERROR(VLOOKUP(C1741,'WI Vs ASM'!$B$2:$L$1000,11,0)),0,(VLOOKUP(C1741,'WI Vs ASM'!$B$2:$L$1000,11,0)))</f>
        <v>Crystal Romano</v>
      </c>
      <c r="U1741" s="11" t="str">
        <f t="shared" si="755"/>
        <v>WR736335</v>
      </c>
      <c r="V1741" s="11" t="str">
        <f t="shared" si="749"/>
        <v>No</v>
      </c>
      <c r="W1741" s="11" t="str">
        <f t="shared" si="750"/>
        <v>Yes</v>
      </c>
      <c r="X1741" s="11" t="str">
        <f t="shared" si="751"/>
        <v>No</v>
      </c>
      <c r="Y1741" s="11" t="str">
        <f t="shared" si="752"/>
        <v>No</v>
      </c>
      <c r="Z1741" s="11" t="str">
        <f t="shared" si="753"/>
        <v>No</v>
      </c>
      <c r="AA1741" s="11" t="str">
        <f t="shared" si="756"/>
        <v>No</v>
      </c>
      <c r="AB1741" s="11">
        <f>IF(ISERROR(VLOOKUP(U1741,'ITWR Dump'!$A$2:$Y$5000,24,0)),0,(VLOOKUP('ILC Report'!U1741,'ITWR Dump'!$A$2:$Y$5000,24,0)))</f>
        <v>0</v>
      </c>
      <c r="AC1741" s="11" t="str">
        <f t="shared" si="757"/>
        <v>No</v>
      </c>
      <c r="AD1741" s="11" t="str">
        <f t="shared" si="758"/>
        <v/>
      </c>
      <c r="AE1741" s="11">
        <f>IF(ISERROR(VLOOKUP(U1741,'ITWR Dump'!$A$2:$Y$5000,13,0)),0,(VLOOKUP(U1741,'ITWR Dump'!$A$2:$Y$5000,13,0)))</f>
        <v>0</v>
      </c>
      <c r="AF1741" s="11">
        <f>IF(ISERROR(VLOOKUP(U1741,'ITWR Dump'!$A$2:$Y$5000,11,0)),0,(VLOOKUP(U1741,'ITWR Dump'!$A$2:$Y$5000,11,0)))</f>
        <v>0</v>
      </c>
      <c r="AG1741" s="11">
        <f>IF(ISERROR(VLOOKUP(U1741,'ITWR Dump'!$A$2:$Y$5000,2,0)),0,(VLOOKUP(U1741,'ITWR Dump'!$A$2:$Y$5000,2,0)))</f>
        <v>0</v>
      </c>
      <c r="AH1741" s="11">
        <f>IF(ISERROR(VLOOKUP(U1741,'ITWR Dump'!$A$2:$Y$5000,14,0)),0,(VLOOKUP(U1741,'ITWR Dump'!$A$2:$Y$5000,14,0)))</f>
        <v>0</v>
      </c>
      <c r="AI1741" s="11" t="str">
        <f t="shared" si="759"/>
        <v>11-Enhancement Offshore</v>
      </c>
      <c r="AJ1741" s="11" t="str">
        <f t="shared" si="760"/>
        <v>Offshore</v>
      </c>
      <c r="AK1741" s="11" t="str">
        <f>IF(ISERROR(VLOOKUP(A1741,'Team Data'!$C$2:$U$213,17,0)),0,(VLOOKUP(A1741,'Team Data'!$C$2:$U$213,17,0)))</f>
        <v>MF PI and CF</v>
      </c>
      <c r="AL1741" s="11" t="str">
        <f t="shared" si="761"/>
        <v>2017-04-24</v>
      </c>
      <c r="AM1741" s="11">
        <f>IF(ISERROR(VLOOKUP(U1741,'ITWR Dump'!$A$2:$Y$5000,16,0)),0,(VLOOKUP(U1741,'ITWR Dump'!$A$2:$Y$5000,16,0)))</f>
        <v>0</v>
      </c>
      <c r="AN1741" s="11">
        <f>IF(ISERROR(VLOOKUP(U1741,'ITWR Dump'!$A$2:$Y$5000,18,0)),0,(VLOOKUP(U1741,'ITWR Dump'!$A$2:$Y$5000,18,0)))</f>
        <v>0</v>
      </c>
      <c r="AO1741" s="11">
        <f>IF(ISERROR(VLOOKUP(U1741,'ITWR Dump'!$A$2:$Y$5000,25,0)),0,(VLOOKUP('ILC Report'!U1741,'ITWR Dump'!$A$2:$Y$5000,25,0)))</f>
        <v>0</v>
      </c>
      <c r="AP1741" s="11">
        <f t="shared" si="762"/>
        <v>0</v>
      </c>
      <c r="AQ1741" s="26">
        <f t="shared" si="763"/>
        <v>0</v>
      </c>
      <c r="AR1741" s="26">
        <f t="shared" si="764"/>
        <v>0</v>
      </c>
      <c r="AS1741" s="26">
        <f t="shared" si="765"/>
        <v>0</v>
      </c>
      <c r="AT1741" s="26">
        <f t="shared" si="766"/>
        <v>0</v>
      </c>
      <c r="AU1741" s="26">
        <f t="shared" si="767"/>
        <v>0</v>
      </c>
      <c r="AV1741" s="26">
        <f t="shared" si="768"/>
        <v>0</v>
      </c>
      <c r="AW1741" s="11" t="s">
        <v>653</v>
      </c>
      <c r="AX1741" s="11" t="str">
        <f>VLOOKUP(L1741,Group!$A$2:$B$1000,2,0)</f>
        <v>Enhancement</v>
      </c>
      <c r="AY1741" s="11">
        <f>IF(ISERROR(VLOOKUP(U1741,'ITWR Dump'!$A$2:$Y$5000,15,0)),0,(VLOOKUP('ILC Report'!U1741,'ITWR Dump'!$A$2:$Y$5000,15,0)))</f>
        <v>0</v>
      </c>
      <c r="AZ1741" s="11" t="str">
        <f t="shared" si="769"/>
        <v>No</v>
      </c>
      <c r="BA1741" s="11" t="str">
        <f t="shared" si="770"/>
        <v>BKI</v>
      </c>
      <c r="BB1741" s="11" t="str">
        <f t="shared" si="771"/>
        <v>EM</v>
      </c>
      <c r="BC1741" s="11" t="str">
        <f t="shared" si="772"/>
        <v>No</v>
      </c>
    </row>
    <row r="1742" spans="1:55" x14ac:dyDescent="0.3">
      <c r="A1742" s="11" t="s">
        <v>707</v>
      </c>
      <c r="B1742" s="11" t="s">
        <v>1902</v>
      </c>
      <c r="C1742" s="11" t="s">
        <v>617</v>
      </c>
      <c r="D1742" s="11" t="s">
        <v>2796</v>
      </c>
      <c r="E1742" s="38" t="s">
        <v>2902</v>
      </c>
      <c r="F1742" s="11">
        <v>4</v>
      </c>
      <c r="G1742" s="40" t="s">
        <v>218</v>
      </c>
      <c r="H1742" s="11" t="str">
        <f t="shared" si="754"/>
        <v>Regular</v>
      </c>
      <c r="I1742" s="11" t="str">
        <f t="shared" si="746"/>
        <v>INDIA</v>
      </c>
      <c r="J1742" s="11" t="str">
        <f>IF(ISERROR(VLOOKUP(C1742,'WI Vs ASM'!$B$2:$E$1000,4,0)),0,(VLOOKUP(C1742,'WI Vs ASM'!$B$2:$E$1000,4,0)))</f>
        <v>Offshore</v>
      </c>
      <c r="K1742" s="11" t="str">
        <f>IF(ISERROR(VLOOKUP(C1742,'WI Vs ASM'!$B$2:$F$1000,5,0)),0,(VLOOKUP(C1742,'WI Vs ASM'!$B$2:$F$1000,5,0)))</f>
        <v>01-Fixed Price</v>
      </c>
      <c r="L1742" s="11" t="str">
        <f>IF(ISERROR(VLOOKUP(C1742,'WI Vs ASM'!$B$2:$D$1000,3,0)),0,(VLOOKUP(C1742,'WI Vs ASM'!$B$2:$D$1000,3,0)))</f>
        <v>01-Maintenance Offshore</v>
      </c>
      <c r="M1742" s="11" t="str">
        <f>IF(ISERROR(VLOOKUP(C1742,'WI Vs ASM'!$B$2:$I$1000,8,0)),0,(VLOOKUP(C1742,'WI Vs ASM'!$B$2:$I$1000,8,0)))</f>
        <v>Rahul Soman</v>
      </c>
      <c r="N1742" s="11" t="str">
        <f>IF(ISERROR(VLOOKUP(C1742,'WI Vs ASM'!$B$2:$G$1000,6,0)),0,(VLOOKUP(C1742,'WI Vs ASM'!$B$2:$G$1000,6,0)))</f>
        <v>Treasury</v>
      </c>
      <c r="O1742" s="11" t="str">
        <f>IF(ISERROR(VLOOKUP(C1742,'WI Vs ASM'!$B$2:$H$1000,7,0)),0,(VLOOKUP(C1742,'WI Vs ASM'!$B$2:$H$1000,7,0)))</f>
        <v>Central Functions</v>
      </c>
      <c r="P1742" s="11" t="str">
        <f t="shared" si="747"/>
        <v>May-17</v>
      </c>
      <c r="Q1742" s="11" t="str">
        <f t="shared" si="748"/>
        <v>Q2</v>
      </c>
      <c r="R1742" s="11" t="str">
        <f>IF(ISERROR(VLOOKUP(C1742,'WI Vs ASM'!$B$2:$J$1000,9,0)),0,(VLOOKUP(C1742,'WI Vs ASM'!$B$2:$J$1000,9,0)))</f>
        <v>Jyothi Pai</v>
      </c>
      <c r="S1742" s="11" t="str">
        <f>IF(ISERROR(VLOOKUP(C1742,'WI Vs ASM'!$B$2:$K$1000,10,0)),0,(VLOOKUP(C1742,'WI Vs ASM'!$B$2:$K$1000,10,0)))</f>
        <v>Linda J. Richardson</v>
      </c>
      <c r="T1742" s="11" t="str">
        <f>IF(ISERROR(VLOOKUP(C1742,'WI Vs ASM'!$B$2:$L$1000,11,0)),0,(VLOOKUP(C1742,'WI Vs ASM'!$B$2:$L$1000,11,0)))</f>
        <v>Crystal Romano</v>
      </c>
      <c r="U1742" s="11" t="e">
        <f t="shared" si="755"/>
        <v>#VALUE!</v>
      </c>
      <c r="V1742" s="11" t="str">
        <f t="shared" si="749"/>
        <v>No</v>
      </c>
      <c r="W1742" s="11" t="str">
        <f t="shared" si="750"/>
        <v>Yes</v>
      </c>
      <c r="X1742" s="11" t="str">
        <f t="shared" si="751"/>
        <v>No</v>
      </c>
      <c r="Y1742" s="11" t="str">
        <f t="shared" si="752"/>
        <v>No</v>
      </c>
      <c r="Z1742" s="11" t="str">
        <f t="shared" si="753"/>
        <v>No</v>
      </c>
      <c r="AA1742" s="11" t="str">
        <f t="shared" si="756"/>
        <v>No</v>
      </c>
      <c r="AB1742" s="11">
        <f>IF(ISERROR(VLOOKUP(U1742,'ITWR Dump'!$A$2:$Y$5000,24,0)),0,(VLOOKUP('ILC Report'!U1742,'ITWR Dump'!$A$2:$Y$5000,24,0)))</f>
        <v>0</v>
      </c>
      <c r="AC1742" s="11" t="str">
        <f t="shared" si="757"/>
        <v>No</v>
      </c>
      <c r="AD1742" s="11" t="str">
        <f t="shared" si="758"/>
        <v/>
      </c>
      <c r="AE1742" s="11">
        <f>IF(ISERROR(VLOOKUP(U1742,'ITWR Dump'!$A$2:$Y$5000,13,0)),0,(VLOOKUP(U1742,'ITWR Dump'!$A$2:$Y$5000,13,0)))</f>
        <v>0</v>
      </c>
      <c r="AF1742" s="11">
        <f>IF(ISERROR(VLOOKUP(U1742,'ITWR Dump'!$A$2:$Y$5000,11,0)),0,(VLOOKUP(U1742,'ITWR Dump'!$A$2:$Y$5000,11,0)))</f>
        <v>0</v>
      </c>
      <c r="AG1742" s="11">
        <f>IF(ISERROR(VLOOKUP(U1742,'ITWR Dump'!$A$2:$Y$5000,2,0)),0,(VLOOKUP(U1742,'ITWR Dump'!$A$2:$Y$5000,2,0)))</f>
        <v>0</v>
      </c>
      <c r="AH1742" s="11">
        <f>IF(ISERROR(VLOOKUP(U1742,'ITWR Dump'!$A$2:$Y$5000,14,0)),0,(VLOOKUP(U1742,'ITWR Dump'!$A$2:$Y$5000,14,0)))</f>
        <v>0</v>
      </c>
      <c r="AI1742" s="11" t="str">
        <f t="shared" si="759"/>
        <v>01-Maintenance Offshore</v>
      </c>
      <c r="AJ1742" s="11" t="str">
        <f t="shared" si="760"/>
        <v>Offshore</v>
      </c>
      <c r="AK1742" s="11" t="str">
        <f>IF(ISERROR(VLOOKUP(A1742,'Team Data'!$C$2:$U$213,17,0)),0,(VLOOKUP(A1742,'Team Data'!$C$2:$U$213,17,0)))</f>
        <v>MF PI and CF</v>
      </c>
      <c r="AL1742" s="11" t="str">
        <f t="shared" si="761"/>
        <v>2017-04-24</v>
      </c>
      <c r="AM1742" s="11">
        <f>IF(ISERROR(VLOOKUP(U1742,'ITWR Dump'!$A$2:$Y$5000,16,0)),0,(VLOOKUP(U1742,'ITWR Dump'!$A$2:$Y$5000,16,0)))</f>
        <v>0</v>
      </c>
      <c r="AN1742" s="11">
        <f>IF(ISERROR(VLOOKUP(U1742,'ITWR Dump'!$A$2:$Y$5000,18,0)),0,(VLOOKUP(U1742,'ITWR Dump'!$A$2:$Y$5000,18,0)))</f>
        <v>0</v>
      </c>
      <c r="AO1742" s="11">
        <f>IF(ISERROR(VLOOKUP(U1742,'ITWR Dump'!$A$2:$Y$5000,25,0)),0,(VLOOKUP('ILC Report'!U1742,'ITWR Dump'!$A$2:$Y$5000,25,0)))</f>
        <v>0</v>
      </c>
      <c r="AP1742" s="11">
        <f t="shared" si="762"/>
        <v>0</v>
      </c>
      <c r="AQ1742" s="26">
        <f t="shared" si="763"/>
        <v>0</v>
      </c>
      <c r="AR1742" s="26">
        <f t="shared" si="764"/>
        <v>0</v>
      </c>
      <c r="AS1742" s="26">
        <f t="shared" si="765"/>
        <v>0</v>
      </c>
      <c r="AT1742" s="26">
        <f t="shared" si="766"/>
        <v>0</v>
      </c>
      <c r="AU1742" s="26">
        <f t="shared" si="767"/>
        <v>0</v>
      </c>
      <c r="AV1742" s="26">
        <f t="shared" si="768"/>
        <v>0</v>
      </c>
      <c r="AW1742" s="11" t="s">
        <v>653</v>
      </c>
      <c r="AX1742" s="11" t="str">
        <f>VLOOKUP(L1742,Group!$A$2:$B$1000,2,0)</f>
        <v>Maintenance</v>
      </c>
      <c r="AY1742" s="11">
        <f>IF(ISERROR(VLOOKUP(U1742,'ITWR Dump'!$A$2:$Y$5000,15,0)),0,(VLOOKUP('ILC Report'!U1742,'ITWR Dump'!$A$2:$Y$5000,15,0)))</f>
        <v>0</v>
      </c>
      <c r="AZ1742" s="11" t="str">
        <f t="shared" si="769"/>
        <v>No</v>
      </c>
      <c r="BA1742" s="11" t="str">
        <f t="shared" si="770"/>
        <v>BKI</v>
      </c>
      <c r="BB1742" s="11" t="str">
        <f t="shared" si="771"/>
        <v>MN</v>
      </c>
      <c r="BC1742" s="11" t="str">
        <f t="shared" si="772"/>
        <v>No</v>
      </c>
    </row>
    <row r="1743" spans="1:55" x14ac:dyDescent="0.3">
      <c r="A1743" s="11" t="s">
        <v>707</v>
      </c>
      <c r="B1743" s="11" t="s">
        <v>1902</v>
      </c>
      <c r="C1743" s="11" t="s">
        <v>616</v>
      </c>
      <c r="D1743" s="11" t="s">
        <v>2800</v>
      </c>
      <c r="E1743" s="38" t="s">
        <v>2902</v>
      </c>
      <c r="F1743" s="11">
        <v>5</v>
      </c>
      <c r="G1743" s="40" t="s">
        <v>218</v>
      </c>
      <c r="H1743" s="11" t="str">
        <f t="shared" si="754"/>
        <v>Regular</v>
      </c>
      <c r="I1743" s="11" t="str">
        <f t="shared" si="746"/>
        <v>INDIA</v>
      </c>
      <c r="J1743" s="11" t="str">
        <f>IF(ISERROR(VLOOKUP(C1743,'WI Vs ASM'!$B$2:$E$1000,4,0)),0,(VLOOKUP(C1743,'WI Vs ASM'!$B$2:$E$1000,4,0)))</f>
        <v>Offshore</v>
      </c>
      <c r="K1743" s="11" t="str">
        <f>IF(ISERROR(VLOOKUP(C1743,'WI Vs ASM'!$B$2:$F$1000,5,0)),0,(VLOOKUP(C1743,'WI Vs ASM'!$B$2:$F$1000,5,0)))</f>
        <v>09-NonBillable</v>
      </c>
      <c r="L1743" s="11" t="str">
        <f>IF(ISERROR(VLOOKUP(C1743,'WI Vs ASM'!$B$2:$D$1000,3,0)),0,(VLOOKUP(C1743,'WI Vs ASM'!$B$2:$D$1000,3,0)))</f>
        <v>54-Knowledge Transfer/Training Offshore</v>
      </c>
      <c r="M1743" s="11" t="str">
        <f>IF(ISERROR(VLOOKUP(C1743,'WI Vs ASM'!$B$2:$I$1000,8,0)),0,(VLOOKUP(C1743,'WI Vs ASM'!$B$2:$I$1000,8,0)))</f>
        <v>Prakash Varadachari</v>
      </c>
      <c r="N1743" s="11" t="str">
        <f>IF(ISERROR(VLOOKUP(C1743,'WI Vs ASM'!$B$2:$G$1000,6,0)),0,(VLOOKUP(C1743,'WI Vs ASM'!$B$2:$G$1000,6,0)))</f>
        <v>Treasury</v>
      </c>
      <c r="O1743" s="11" t="str">
        <f>IF(ISERROR(VLOOKUP(C1743,'WI Vs ASM'!$B$2:$H$1000,7,0)),0,(VLOOKUP(C1743,'WI Vs ASM'!$B$2:$H$1000,7,0)))</f>
        <v>Central Functions</v>
      </c>
      <c r="P1743" s="11" t="str">
        <f t="shared" si="747"/>
        <v>May-17</v>
      </c>
      <c r="Q1743" s="11" t="str">
        <f t="shared" si="748"/>
        <v>Q2</v>
      </c>
      <c r="R1743" s="11" t="str">
        <f>IF(ISERROR(VLOOKUP(C1743,'WI Vs ASM'!$B$2:$J$1000,9,0)),0,(VLOOKUP(C1743,'WI Vs ASM'!$B$2:$J$1000,9,0)))</f>
        <v>Jyothi Pai</v>
      </c>
      <c r="S1743" s="11" t="str">
        <f>IF(ISERROR(VLOOKUP(C1743,'WI Vs ASM'!$B$2:$K$1000,10,0)),0,(VLOOKUP(C1743,'WI Vs ASM'!$B$2:$K$1000,10,0)))</f>
        <v>Linda J. Richardson</v>
      </c>
      <c r="T1743" s="11" t="str">
        <f>IF(ISERROR(VLOOKUP(C1743,'WI Vs ASM'!$B$2:$L$1000,11,0)),0,(VLOOKUP(C1743,'WI Vs ASM'!$B$2:$L$1000,11,0)))</f>
        <v>Crystal Romano</v>
      </c>
      <c r="U1743" s="11" t="e">
        <f t="shared" si="755"/>
        <v>#VALUE!</v>
      </c>
      <c r="V1743" s="11" t="str">
        <f t="shared" si="749"/>
        <v>No</v>
      </c>
      <c r="W1743" s="11" t="str">
        <f t="shared" si="750"/>
        <v>No</v>
      </c>
      <c r="X1743" s="11" t="str">
        <f t="shared" si="751"/>
        <v>No</v>
      </c>
      <c r="Y1743" s="11" t="str">
        <f t="shared" si="752"/>
        <v>No</v>
      </c>
      <c r="Z1743" s="11" t="str">
        <f t="shared" si="753"/>
        <v>No</v>
      </c>
      <c r="AA1743" s="11" t="str">
        <f t="shared" si="756"/>
        <v>No</v>
      </c>
      <c r="AB1743" s="11">
        <f>IF(ISERROR(VLOOKUP(U1743,'ITWR Dump'!$A$2:$Y$5000,24,0)),0,(VLOOKUP('ILC Report'!U1743,'ITWR Dump'!$A$2:$Y$5000,24,0)))</f>
        <v>0</v>
      </c>
      <c r="AC1743" s="11" t="str">
        <f t="shared" si="757"/>
        <v>No</v>
      </c>
      <c r="AD1743" s="11" t="str">
        <f t="shared" si="758"/>
        <v/>
      </c>
      <c r="AE1743" s="11">
        <f>IF(ISERROR(VLOOKUP(U1743,'ITWR Dump'!$A$2:$Y$5000,13,0)),0,(VLOOKUP(U1743,'ITWR Dump'!$A$2:$Y$5000,13,0)))</f>
        <v>0</v>
      </c>
      <c r="AF1743" s="11">
        <f>IF(ISERROR(VLOOKUP(U1743,'ITWR Dump'!$A$2:$Y$5000,11,0)),0,(VLOOKUP(U1743,'ITWR Dump'!$A$2:$Y$5000,11,0)))</f>
        <v>0</v>
      </c>
      <c r="AG1743" s="11">
        <f>IF(ISERROR(VLOOKUP(U1743,'ITWR Dump'!$A$2:$Y$5000,2,0)),0,(VLOOKUP(U1743,'ITWR Dump'!$A$2:$Y$5000,2,0)))</f>
        <v>0</v>
      </c>
      <c r="AH1743" s="11">
        <f>IF(ISERROR(VLOOKUP(U1743,'ITWR Dump'!$A$2:$Y$5000,14,0)),0,(VLOOKUP(U1743,'ITWR Dump'!$A$2:$Y$5000,14,0)))</f>
        <v>0</v>
      </c>
      <c r="AI1743" s="11" t="str">
        <f t="shared" si="759"/>
        <v>54-Knowledge Transfer/Training Offshore</v>
      </c>
      <c r="AJ1743" s="11" t="str">
        <f t="shared" si="760"/>
        <v>Offshore</v>
      </c>
      <c r="AK1743" s="11" t="str">
        <f>IF(ISERROR(VLOOKUP(A1743,'Team Data'!$C$2:$U$213,17,0)),0,(VLOOKUP(A1743,'Team Data'!$C$2:$U$213,17,0)))</f>
        <v>MF PI and CF</v>
      </c>
      <c r="AL1743" s="11" t="str">
        <f t="shared" si="761"/>
        <v>2017-04-24</v>
      </c>
      <c r="AM1743" s="11">
        <f>IF(ISERROR(VLOOKUP(U1743,'ITWR Dump'!$A$2:$Y$5000,16,0)),0,(VLOOKUP(U1743,'ITWR Dump'!$A$2:$Y$5000,16,0)))</f>
        <v>0</v>
      </c>
      <c r="AN1743" s="11">
        <f>IF(ISERROR(VLOOKUP(U1743,'ITWR Dump'!$A$2:$Y$5000,18,0)),0,(VLOOKUP(U1743,'ITWR Dump'!$A$2:$Y$5000,18,0)))</f>
        <v>0</v>
      </c>
      <c r="AO1743" s="11">
        <f>IF(ISERROR(VLOOKUP(U1743,'ITWR Dump'!$A$2:$Y$5000,25,0)),0,(VLOOKUP('ILC Report'!U1743,'ITWR Dump'!$A$2:$Y$5000,25,0)))</f>
        <v>0</v>
      </c>
      <c r="AP1743" s="11">
        <f t="shared" si="762"/>
        <v>0</v>
      </c>
      <c r="AQ1743" s="26">
        <f t="shared" si="763"/>
        <v>0</v>
      </c>
      <c r="AR1743" s="26">
        <f t="shared" si="764"/>
        <v>0</v>
      </c>
      <c r="AS1743" s="26">
        <f t="shared" si="765"/>
        <v>0</v>
      </c>
      <c r="AT1743" s="26">
        <f t="shared" si="766"/>
        <v>0</v>
      </c>
      <c r="AU1743" s="26">
        <f t="shared" si="767"/>
        <v>0</v>
      </c>
      <c r="AV1743" s="26">
        <f t="shared" si="768"/>
        <v>0</v>
      </c>
      <c r="AW1743" s="11" t="s">
        <v>653</v>
      </c>
      <c r="AX1743" s="11" t="str">
        <f>VLOOKUP(L1743,Group!$A$2:$B$1000,2,0)</f>
        <v>Maintenance</v>
      </c>
      <c r="AY1743" s="11">
        <f>IF(ISERROR(VLOOKUP(U1743,'ITWR Dump'!$A$2:$Y$5000,15,0)),0,(VLOOKUP('ILC Report'!U1743,'ITWR Dump'!$A$2:$Y$5000,15,0)))</f>
        <v>0</v>
      </c>
      <c r="AZ1743" s="11" t="str">
        <f t="shared" si="769"/>
        <v>No</v>
      </c>
      <c r="BA1743" s="11" t="str">
        <f t="shared" si="770"/>
        <v>BKI</v>
      </c>
      <c r="BB1743" s="11" t="str">
        <f t="shared" si="771"/>
        <v>KT</v>
      </c>
      <c r="BC1743" s="11" t="str">
        <f t="shared" si="772"/>
        <v>No</v>
      </c>
    </row>
    <row r="1744" spans="1:55" x14ac:dyDescent="0.3">
      <c r="A1744" s="11" t="s">
        <v>707</v>
      </c>
      <c r="B1744" s="11" t="s">
        <v>1902</v>
      </c>
      <c r="C1744" s="11" t="s">
        <v>617</v>
      </c>
      <c r="D1744" s="11" t="s">
        <v>2798</v>
      </c>
      <c r="E1744" s="38" t="s">
        <v>2902</v>
      </c>
      <c r="F1744" s="11">
        <v>2</v>
      </c>
      <c r="G1744" s="40" t="s">
        <v>218</v>
      </c>
      <c r="H1744" s="11" t="str">
        <f t="shared" si="754"/>
        <v>Regular</v>
      </c>
      <c r="I1744" s="11" t="str">
        <f t="shared" si="746"/>
        <v>INDIA</v>
      </c>
      <c r="J1744" s="11" t="str">
        <f>IF(ISERROR(VLOOKUP(C1744,'WI Vs ASM'!$B$2:$E$1000,4,0)),0,(VLOOKUP(C1744,'WI Vs ASM'!$B$2:$E$1000,4,0)))</f>
        <v>Offshore</v>
      </c>
      <c r="K1744" s="11" t="str">
        <f>IF(ISERROR(VLOOKUP(C1744,'WI Vs ASM'!$B$2:$F$1000,5,0)),0,(VLOOKUP(C1744,'WI Vs ASM'!$B$2:$F$1000,5,0)))</f>
        <v>01-Fixed Price</v>
      </c>
      <c r="L1744" s="11" t="str">
        <f>IF(ISERROR(VLOOKUP(C1744,'WI Vs ASM'!$B$2:$D$1000,3,0)),0,(VLOOKUP(C1744,'WI Vs ASM'!$B$2:$D$1000,3,0)))</f>
        <v>01-Maintenance Offshore</v>
      </c>
      <c r="M1744" s="11" t="str">
        <f>IF(ISERROR(VLOOKUP(C1744,'WI Vs ASM'!$B$2:$I$1000,8,0)),0,(VLOOKUP(C1744,'WI Vs ASM'!$B$2:$I$1000,8,0)))</f>
        <v>Rahul Soman</v>
      </c>
      <c r="N1744" s="11" t="str">
        <f>IF(ISERROR(VLOOKUP(C1744,'WI Vs ASM'!$B$2:$G$1000,6,0)),0,(VLOOKUP(C1744,'WI Vs ASM'!$B$2:$G$1000,6,0)))</f>
        <v>Treasury</v>
      </c>
      <c r="O1744" s="11" t="str">
        <f>IF(ISERROR(VLOOKUP(C1744,'WI Vs ASM'!$B$2:$H$1000,7,0)),0,(VLOOKUP(C1744,'WI Vs ASM'!$B$2:$H$1000,7,0)))</f>
        <v>Central Functions</v>
      </c>
      <c r="P1744" s="11" t="str">
        <f t="shared" si="747"/>
        <v>May-17</v>
      </c>
      <c r="Q1744" s="11" t="str">
        <f t="shared" si="748"/>
        <v>Q2</v>
      </c>
      <c r="R1744" s="11" t="str">
        <f>IF(ISERROR(VLOOKUP(C1744,'WI Vs ASM'!$B$2:$J$1000,9,0)),0,(VLOOKUP(C1744,'WI Vs ASM'!$B$2:$J$1000,9,0)))</f>
        <v>Jyothi Pai</v>
      </c>
      <c r="S1744" s="11" t="str">
        <f>IF(ISERROR(VLOOKUP(C1744,'WI Vs ASM'!$B$2:$K$1000,10,0)),0,(VLOOKUP(C1744,'WI Vs ASM'!$B$2:$K$1000,10,0)))</f>
        <v>Linda J. Richardson</v>
      </c>
      <c r="T1744" s="11" t="str">
        <f>IF(ISERROR(VLOOKUP(C1744,'WI Vs ASM'!$B$2:$L$1000,11,0)),0,(VLOOKUP(C1744,'WI Vs ASM'!$B$2:$L$1000,11,0)))</f>
        <v>Crystal Romano</v>
      </c>
      <c r="U1744" s="11" t="e">
        <f t="shared" si="755"/>
        <v>#VALUE!</v>
      </c>
      <c r="V1744" s="11" t="str">
        <f t="shared" si="749"/>
        <v>No</v>
      </c>
      <c r="W1744" s="11" t="str">
        <f t="shared" si="750"/>
        <v>Yes</v>
      </c>
      <c r="X1744" s="11" t="str">
        <f t="shared" si="751"/>
        <v>No</v>
      </c>
      <c r="Y1744" s="11" t="str">
        <f t="shared" si="752"/>
        <v>No</v>
      </c>
      <c r="Z1744" s="11" t="str">
        <f t="shared" si="753"/>
        <v>No</v>
      </c>
      <c r="AA1744" s="11" t="str">
        <f t="shared" si="756"/>
        <v>No</v>
      </c>
      <c r="AB1744" s="11">
        <f>IF(ISERROR(VLOOKUP(U1744,'ITWR Dump'!$A$2:$Y$5000,24,0)),0,(VLOOKUP('ILC Report'!U1744,'ITWR Dump'!$A$2:$Y$5000,24,0)))</f>
        <v>0</v>
      </c>
      <c r="AC1744" s="11" t="str">
        <f t="shared" si="757"/>
        <v>No</v>
      </c>
      <c r="AD1744" s="11" t="str">
        <f t="shared" si="758"/>
        <v/>
      </c>
      <c r="AE1744" s="11">
        <f>IF(ISERROR(VLOOKUP(U1744,'ITWR Dump'!$A$2:$Y$5000,13,0)),0,(VLOOKUP(U1744,'ITWR Dump'!$A$2:$Y$5000,13,0)))</f>
        <v>0</v>
      </c>
      <c r="AF1744" s="11">
        <f>IF(ISERROR(VLOOKUP(U1744,'ITWR Dump'!$A$2:$Y$5000,11,0)),0,(VLOOKUP(U1744,'ITWR Dump'!$A$2:$Y$5000,11,0)))</f>
        <v>0</v>
      </c>
      <c r="AG1744" s="11">
        <f>IF(ISERROR(VLOOKUP(U1744,'ITWR Dump'!$A$2:$Y$5000,2,0)),0,(VLOOKUP(U1744,'ITWR Dump'!$A$2:$Y$5000,2,0)))</f>
        <v>0</v>
      </c>
      <c r="AH1744" s="11">
        <f>IF(ISERROR(VLOOKUP(U1744,'ITWR Dump'!$A$2:$Y$5000,14,0)),0,(VLOOKUP(U1744,'ITWR Dump'!$A$2:$Y$5000,14,0)))</f>
        <v>0</v>
      </c>
      <c r="AI1744" s="11" t="str">
        <f t="shared" si="759"/>
        <v>01-Maintenance Offshore</v>
      </c>
      <c r="AJ1744" s="11" t="str">
        <f t="shared" si="760"/>
        <v>Offshore</v>
      </c>
      <c r="AK1744" s="11" t="str">
        <f>IF(ISERROR(VLOOKUP(A1744,'Team Data'!$C$2:$U$213,17,0)),0,(VLOOKUP(A1744,'Team Data'!$C$2:$U$213,17,0)))</f>
        <v>MF PI and CF</v>
      </c>
      <c r="AL1744" s="11" t="str">
        <f t="shared" si="761"/>
        <v>2017-04-24</v>
      </c>
      <c r="AM1744" s="11">
        <f>IF(ISERROR(VLOOKUP(U1744,'ITWR Dump'!$A$2:$Y$5000,16,0)),0,(VLOOKUP(U1744,'ITWR Dump'!$A$2:$Y$5000,16,0)))</f>
        <v>0</v>
      </c>
      <c r="AN1744" s="11">
        <f>IF(ISERROR(VLOOKUP(U1744,'ITWR Dump'!$A$2:$Y$5000,18,0)),0,(VLOOKUP(U1744,'ITWR Dump'!$A$2:$Y$5000,18,0)))</f>
        <v>0</v>
      </c>
      <c r="AO1744" s="11">
        <f>IF(ISERROR(VLOOKUP(U1744,'ITWR Dump'!$A$2:$Y$5000,25,0)),0,(VLOOKUP('ILC Report'!U1744,'ITWR Dump'!$A$2:$Y$5000,25,0)))</f>
        <v>0</v>
      </c>
      <c r="AP1744" s="11">
        <f t="shared" si="762"/>
        <v>0</v>
      </c>
      <c r="AQ1744" s="26">
        <f t="shared" si="763"/>
        <v>0</v>
      </c>
      <c r="AR1744" s="26">
        <f t="shared" si="764"/>
        <v>0</v>
      </c>
      <c r="AS1744" s="26">
        <f t="shared" si="765"/>
        <v>0</v>
      </c>
      <c r="AT1744" s="26">
        <f t="shared" si="766"/>
        <v>0</v>
      </c>
      <c r="AU1744" s="26">
        <f t="shared" si="767"/>
        <v>0</v>
      </c>
      <c r="AV1744" s="26">
        <f t="shared" si="768"/>
        <v>0</v>
      </c>
      <c r="AW1744" s="11" t="s">
        <v>653</v>
      </c>
      <c r="AX1744" s="11" t="str">
        <f>VLOOKUP(L1744,Group!$A$2:$B$1000,2,0)</f>
        <v>Maintenance</v>
      </c>
      <c r="AY1744" s="11">
        <f>IF(ISERROR(VLOOKUP(U1744,'ITWR Dump'!$A$2:$Y$5000,15,0)),0,(VLOOKUP('ILC Report'!U1744,'ITWR Dump'!$A$2:$Y$5000,15,0)))</f>
        <v>0</v>
      </c>
      <c r="AZ1744" s="11" t="str">
        <f t="shared" si="769"/>
        <v>No</v>
      </c>
      <c r="BA1744" s="11" t="str">
        <f t="shared" si="770"/>
        <v>BKI</v>
      </c>
      <c r="BB1744" s="11" t="str">
        <f t="shared" si="771"/>
        <v>MN</v>
      </c>
      <c r="BC1744" s="11" t="str">
        <f t="shared" si="772"/>
        <v>No</v>
      </c>
    </row>
    <row r="1745" spans="1:55" x14ac:dyDescent="0.3">
      <c r="A1745" s="11" t="s">
        <v>707</v>
      </c>
      <c r="B1745" s="11" t="s">
        <v>1902</v>
      </c>
      <c r="C1745" s="11" t="s">
        <v>617</v>
      </c>
      <c r="D1745" s="11" t="s">
        <v>2799</v>
      </c>
      <c r="E1745" s="38" t="s">
        <v>2902</v>
      </c>
      <c r="F1745" s="11">
        <v>5</v>
      </c>
      <c r="G1745" s="40" t="s">
        <v>218</v>
      </c>
      <c r="H1745" s="11" t="str">
        <f t="shared" si="754"/>
        <v>Regular</v>
      </c>
      <c r="I1745" s="11" t="str">
        <f t="shared" si="746"/>
        <v>INDIA</v>
      </c>
      <c r="J1745" s="11" t="str">
        <f>IF(ISERROR(VLOOKUP(C1745,'WI Vs ASM'!$B$2:$E$1000,4,0)),0,(VLOOKUP(C1745,'WI Vs ASM'!$B$2:$E$1000,4,0)))</f>
        <v>Offshore</v>
      </c>
      <c r="K1745" s="11" t="str">
        <f>IF(ISERROR(VLOOKUP(C1745,'WI Vs ASM'!$B$2:$F$1000,5,0)),0,(VLOOKUP(C1745,'WI Vs ASM'!$B$2:$F$1000,5,0)))</f>
        <v>01-Fixed Price</v>
      </c>
      <c r="L1745" s="11" t="str">
        <f>IF(ISERROR(VLOOKUP(C1745,'WI Vs ASM'!$B$2:$D$1000,3,0)),0,(VLOOKUP(C1745,'WI Vs ASM'!$B$2:$D$1000,3,0)))</f>
        <v>01-Maintenance Offshore</v>
      </c>
      <c r="M1745" s="11" t="str">
        <f>IF(ISERROR(VLOOKUP(C1745,'WI Vs ASM'!$B$2:$I$1000,8,0)),0,(VLOOKUP(C1745,'WI Vs ASM'!$B$2:$I$1000,8,0)))</f>
        <v>Rahul Soman</v>
      </c>
      <c r="N1745" s="11" t="str">
        <f>IF(ISERROR(VLOOKUP(C1745,'WI Vs ASM'!$B$2:$G$1000,6,0)),0,(VLOOKUP(C1745,'WI Vs ASM'!$B$2:$G$1000,6,0)))</f>
        <v>Treasury</v>
      </c>
      <c r="O1745" s="11" t="str">
        <f>IF(ISERROR(VLOOKUP(C1745,'WI Vs ASM'!$B$2:$H$1000,7,0)),0,(VLOOKUP(C1745,'WI Vs ASM'!$B$2:$H$1000,7,0)))</f>
        <v>Central Functions</v>
      </c>
      <c r="P1745" s="11" t="str">
        <f t="shared" si="747"/>
        <v>May-17</v>
      </c>
      <c r="Q1745" s="11" t="str">
        <f t="shared" si="748"/>
        <v>Q2</v>
      </c>
      <c r="R1745" s="11" t="str">
        <f>IF(ISERROR(VLOOKUP(C1745,'WI Vs ASM'!$B$2:$J$1000,9,0)),0,(VLOOKUP(C1745,'WI Vs ASM'!$B$2:$J$1000,9,0)))</f>
        <v>Jyothi Pai</v>
      </c>
      <c r="S1745" s="11" t="str">
        <f>IF(ISERROR(VLOOKUP(C1745,'WI Vs ASM'!$B$2:$K$1000,10,0)),0,(VLOOKUP(C1745,'WI Vs ASM'!$B$2:$K$1000,10,0)))</f>
        <v>Linda J. Richardson</v>
      </c>
      <c r="T1745" s="11" t="str">
        <f>IF(ISERROR(VLOOKUP(C1745,'WI Vs ASM'!$B$2:$L$1000,11,0)),0,(VLOOKUP(C1745,'WI Vs ASM'!$B$2:$L$1000,11,0)))</f>
        <v>Crystal Romano</v>
      </c>
      <c r="U1745" s="11" t="e">
        <f t="shared" si="755"/>
        <v>#VALUE!</v>
      </c>
      <c r="V1745" s="11" t="str">
        <f t="shared" si="749"/>
        <v>No</v>
      </c>
      <c r="W1745" s="11" t="str">
        <f t="shared" si="750"/>
        <v>Yes</v>
      </c>
      <c r="X1745" s="11" t="str">
        <f t="shared" si="751"/>
        <v>No</v>
      </c>
      <c r="Y1745" s="11" t="str">
        <f t="shared" si="752"/>
        <v>No</v>
      </c>
      <c r="Z1745" s="11" t="str">
        <f t="shared" si="753"/>
        <v>No</v>
      </c>
      <c r="AA1745" s="11" t="str">
        <f t="shared" si="756"/>
        <v>No</v>
      </c>
      <c r="AB1745" s="11">
        <f>IF(ISERROR(VLOOKUP(U1745,'ITWR Dump'!$A$2:$Y$5000,24,0)),0,(VLOOKUP('ILC Report'!U1745,'ITWR Dump'!$A$2:$Y$5000,24,0)))</f>
        <v>0</v>
      </c>
      <c r="AC1745" s="11" t="str">
        <f t="shared" si="757"/>
        <v>No</v>
      </c>
      <c r="AD1745" s="11" t="str">
        <f t="shared" si="758"/>
        <v/>
      </c>
      <c r="AE1745" s="11">
        <f>IF(ISERROR(VLOOKUP(U1745,'ITWR Dump'!$A$2:$Y$5000,13,0)),0,(VLOOKUP(U1745,'ITWR Dump'!$A$2:$Y$5000,13,0)))</f>
        <v>0</v>
      </c>
      <c r="AF1745" s="11">
        <f>IF(ISERROR(VLOOKUP(U1745,'ITWR Dump'!$A$2:$Y$5000,11,0)),0,(VLOOKUP(U1745,'ITWR Dump'!$A$2:$Y$5000,11,0)))</f>
        <v>0</v>
      </c>
      <c r="AG1745" s="11">
        <f>IF(ISERROR(VLOOKUP(U1745,'ITWR Dump'!$A$2:$Y$5000,2,0)),0,(VLOOKUP(U1745,'ITWR Dump'!$A$2:$Y$5000,2,0)))</f>
        <v>0</v>
      </c>
      <c r="AH1745" s="11">
        <f>IF(ISERROR(VLOOKUP(U1745,'ITWR Dump'!$A$2:$Y$5000,14,0)),0,(VLOOKUP(U1745,'ITWR Dump'!$A$2:$Y$5000,14,0)))</f>
        <v>0</v>
      </c>
      <c r="AI1745" s="11" t="str">
        <f t="shared" si="759"/>
        <v>01-Maintenance Offshore</v>
      </c>
      <c r="AJ1745" s="11" t="str">
        <f t="shared" si="760"/>
        <v>Offshore</v>
      </c>
      <c r="AK1745" s="11" t="str">
        <f>IF(ISERROR(VLOOKUP(A1745,'Team Data'!$C$2:$U$213,17,0)),0,(VLOOKUP(A1745,'Team Data'!$C$2:$U$213,17,0)))</f>
        <v>MF PI and CF</v>
      </c>
      <c r="AL1745" s="11" t="str">
        <f t="shared" si="761"/>
        <v>2017-04-24</v>
      </c>
      <c r="AM1745" s="11">
        <f>IF(ISERROR(VLOOKUP(U1745,'ITWR Dump'!$A$2:$Y$5000,16,0)),0,(VLOOKUP(U1745,'ITWR Dump'!$A$2:$Y$5000,16,0)))</f>
        <v>0</v>
      </c>
      <c r="AN1745" s="11">
        <f>IF(ISERROR(VLOOKUP(U1745,'ITWR Dump'!$A$2:$Y$5000,18,0)),0,(VLOOKUP(U1745,'ITWR Dump'!$A$2:$Y$5000,18,0)))</f>
        <v>0</v>
      </c>
      <c r="AO1745" s="11">
        <f>IF(ISERROR(VLOOKUP(U1745,'ITWR Dump'!$A$2:$Y$5000,25,0)),0,(VLOOKUP('ILC Report'!U1745,'ITWR Dump'!$A$2:$Y$5000,25,0)))</f>
        <v>0</v>
      </c>
      <c r="AP1745" s="11">
        <f t="shared" si="762"/>
        <v>0</v>
      </c>
      <c r="AQ1745" s="26">
        <f t="shared" si="763"/>
        <v>0</v>
      </c>
      <c r="AR1745" s="26">
        <f t="shared" si="764"/>
        <v>0</v>
      </c>
      <c r="AS1745" s="26">
        <f t="shared" si="765"/>
        <v>0</v>
      </c>
      <c r="AT1745" s="26">
        <f t="shared" si="766"/>
        <v>0</v>
      </c>
      <c r="AU1745" s="26">
        <f t="shared" si="767"/>
        <v>0</v>
      </c>
      <c r="AV1745" s="26">
        <f t="shared" si="768"/>
        <v>0</v>
      </c>
      <c r="AW1745" s="11" t="s">
        <v>653</v>
      </c>
      <c r="AX1745" s="11" t="str">
        <f>VLOOKUP(L1745,Group!$A$2:$B$1000,2,0)</f>
        <v>Maintenance</v>
      </c>
      <c r="AY1745" s="11">
        <f>IF(ISERROR(VLOOKUP(U1745,'ITWR Dump'!$A$2:$Y$5000,15,0)),0,(VLOOKUP('ILC Report'!U1745,'ITWR Dump'!$A$2:$Y$5000,15,0)))</f>
        <v>0</v>
      </c>
      <c r="AZ1745" s="11" t="str">
        <f t="shared" si="769"/>
        <v>No</v>
      </c>
      <c r="BA1745" s="11" t="str">
        <f t="shared" si="770"/>
        <v>BKI</v>
      </c>
      <c r="BB1745" s="11" t="str">
        <f t="shared" si="771"/>
        <v>MN</v>
      </c>
      <c r="BC1745" s="11" t="str">
        <f t="shared" si="772"/>
        <v>No</v>
      </c>
    </row>
    <row r="1746" spans="1:55" x14ac:dyDescent="0.3">
      <c r="A1746" s="11" t="s">
        <v>707</v>
      </c>
      <c r="B1746" s="11" t="s">
        <v>1902</v>
      </c>
      <c r="C1746" s="11" t="s">
        <v>615</v>
      </c>
      <c r="D1746" s="11" t="s">
        <v>2794</v>
      </c>
      <c r="E1746" s="38" t="s">
        <v>2902</v>
      </c>
      <c r="F1746" s="11">
        <v>29</v>
      </c>
      <c r="G1746" s="40" t="s">
        <v>218</v>
      </c>
      <c r="H1746" s="11" t="str">
        <f t="shared" si="754"/>
        <v>Regular</v>
      </c>
      <c r="I1746" s="11" t="str">
        <f t="shared" si="746"/>
        <v>INDIA</v>
      </c>
      <c r="J1746" s="11" t="str">
        <f>IF(ISERROR(VLOOKUP(C1746,'WI Vs ASM'!$B$2:$E$1000,4,0)),0,(VLOOKUP(C1746,'WI Vs ASM'!$B$2:$E$1000,4,0)))</f>
        <v>Offshore</v>
      </c>
      <c r="K1746" s="11" t="str">
        <f>IF(ISERROR(VLOOKUP(C1746,'WI Vs ASM'!$B$2:$F$1000,5,0)),0,(VLOOKUP(C1746,'WI Vs ASM'!$B$2:$F$1000,5,0)))</f>
        <v>02-Variable Billable</v>
      </c>
      <c r="L1746" s="11" t="str">
        <f>IF(ISERROR(VLOOKUP(C1746,'WI Vs ASM'!$B$2:$D$1000,3,0)),0,(VLOOKUP(C1746,'WI Vs ASM'!$B$2:$D$1000,3,0)))</f>
        <v>11-Enhancement Offshore</v>
      </c>
      <c r="M1746" s="11" t="str">
        <f>IF(ISERROR(VLOOKUP(C1746,'WI Vs ASM'!$B$2:$I$1000,8,0)),0,(VLOOKUP(C1746,'WI Vs ASM'!$B$2:$I$1000,8,0)))</f>
        <v>Prakash Varadachari</v>
      </c>
      <c r="N1746" s="11" t="str">
        <f>IF(ISERROR(VLOOKUP(C1746,'WI Vs ASM'!$B$2:$G$1000,6,0)),0,(VLOOKUP(C1746,'WI Vs ASM'!$B$2:$G$1000,6,0)))</f>
        <v>Treasury</v>
      </c>
      <c r="O1746" s="11" t="str">
        <f>IF(ISERROR(VLOOKUP(C1746,'WI Vs ASM'!$B$2:$H$1000,7,0)),0,(VLOOKUP(C1746,'WI Vs ASM'!$B$2:$H$1000,7,0)))</f>
        <v>Central Functions</v>
      </c>
      <c r="P1746" s="11" t="str">
        <f t="shared" si="747"/>
        <v>May-17</v>
      </c>
      <c r="Q1746" s="11" t="str">
        <f t="shared" si="748"/>
        <v>Q2</v>
      </c>
      <c r="R1746" s="11" t="str">
        <f>IF(ISERROR(VLOOKUP(C1746,'WI Vs ASM'!$B$2:$J$1000,9,0)),0,(VLOOKUP(C1746,'WI Vs ASM'!$B$2:$J$1000,9,0)))</f>
        <v>Chandraprabha Palaniswamy</v>
      </c>
      <c r="S1746" s="11" t="str">
        <f>IF(ISERROR(VLOOKUP(C1746,'WI Vs ASM'!$B$2:$K$1000,10,0)),0,(VLOOKUP(C1746,'WI Vs ASM'!$B$2:$K$1000,10,0)))</f>
        <v>Linda J. Richardson</v>
      </c>
      <c r="T1746" s="11" t="str">
        <f>IF(ISERROR(VLOOKUP(C1746,'WI Vs ASM'!$B$2:$L$1000,11,0)),0,(VLOOKUP(C1746,'WI Vs ASM'!$B$2:$L$1000,11,0)))</f>
        <v>Crystal Romano</v>
      </c>
      <c r="U1746" s="11" t="str">
        <f t="shared" si="755"/>
        <v>WR736335</v>
      </c>
      <c r="V1746" s="11" t="str">
        <f t="shared" si="749"/>
        <v>No</v>
      </c>
      <c r="W1746" s="11" t="str">
        <f t="shared" si="750"/>
        <v>Yes</v>
      </c>
      <c r="X1746" s="11" t="str">
        <f t="shared" si="751"/>
        <v>No</v>
      </c>
      <c r="Y1746" s="11" t="str">
        <f t="shared" si="752"/>
        <v>No</v>
      </c>
      <c r="Z1746" s="11" t="str">
        <f t="shared" si="753"/>
        <v>No</v>
      </c>
      <c r="AA1746" s="11" t="str">
        <f t="shared" si="756"/>
        <v>No</v>
      </c>
      <c r="AB1746" s="11">
        <f>IF(ISERROR(VLOOKUP(U1746,'ITWR Dump'!$A$2:$Y$5000,24,0)),0,(VLOOKUP('ILC Report'!U1746,'ITWR Dump'!$A$2:$Y$5000,24,0)))</f>
        <v>0</v>
      </c>
      <c r="AC1746" s="11" t="str">
        <f t="shared" si="757"/>
        <v>No</v>
      </c>
      <c r="AD1746" s="11" t="str">
        <f t="shared" si="758"/>
        <v/>
      </c>
      <c r="AE1746" s="11">
        <f>IF(ISERROR(VLOOKUP(U1746,'ITWR Dump'!$A$2:$Y$5000,13,0)),0,(VLOOKUP(U1746,'ITWR Dump'!$A$2:$Y$5000,13,0)))</f>
        <v>0</v>
      </c>
      <c r="AF1746" s="11">
        <f>IF(ISERROR(VLOOKUP(U1746,'ITWR Dump'!$A$2:$Y$5000,11,0)),0,(VLOOKUP(U1746,'ITWR Dump'!$A$2:$Y$5000,11,0)))</f>
        <v>0</v>
      </c>
      <c r="AG1746" s="11">
        <f>IF(ISERROR(VLOOKUP(U1746,'ITWR Dump'!$A$2:$Y$5000,2,0)),0,(VLOOKUP(U1746,'ITWR Dump'!$A$2:$Y$5000,2,0)))</f>
        <v>0</v>
      </c>
      <c r="AH1746" s="11">
        <f>IF(ISERROR(VLOOKUP(U1746,'ITWR Dump'!$A$2:$Y$5000,14,0)),0,(VLOOKUP(U1746,'ITWR Dump'!$A$2:$Y$5000,14,0)))</f>
        <v>0</v>
      </c>
      <c r="AI1746" s="11" t="str">
        <f t="shared" si="759"/>
        <v>11-Enhancement Offshore</v>
      </c>
      <c r="AJ1746" s="11" t="str">
        <f t="shared" si="760"/>
        <v>Offshore</v>
      </c>
      <c r="AK1746" s="11" t="str">
        <f>IF(ISERROR(VLOOKUP(A1746,'Team Data'!$C$2:$U$213,17,0)),0,(VLOOKUP(A1746,'Team Data'!$C$2:$U$213,17,0)))</f>
        <v>MF PI and CF</v>
      </c>
      <c r="AL1746" s="11" t="str">
        <f t="shared" si="761"/>
        <v>2017-04-24</v>
      </c>
      <c r="AM1746" s="11">
        <f>IF(ISERROR(VLOOKUP(U1746,'ITWR Dump'!$A$2:$Y$5000,16,0)),0,(VLOOKUP(U1746,'ITWR Dump'!$A$2:$Y$5000,16,0)))</f>
        <v>0</v>
      </c>
      <c r="AN1746" s="11">
        <f>IF(ISERROR(VLOOKUP(U1746,'ITWR Dump'!$A$2:$Y$5000,18,0)),0,(VLOOKUP(U1746,'ITWR Dump'!$A$2:$Y$5000,18,0)))</f>
        <v>0</v>
      </c>
      <c r="AO1746" s="11">
        <f>IF(ISERROR(VLOOKUP(U1746,'ITWR Dump'!$A$2:$Y$5000,25,0)),0,(VLOOKUP('ILC Report'!U1746,'ITWR Dump'!$A$2:$Y$5000,25,0)))</f>
        <v>0</v>
      </c>
      <c r="AP1746" s="11">
        <f t="shared" si="762"/>
        <v>0</v>
      </c>
      <c r="AQ1746" s="26">
        <f t="shared" si="763"/>
        <v>0</v>
      </c>
      <c r="AR1746" s="26">
        <f t="shared" si="764"/>
        <v>0</v>
      </c>
      <c r="AS1746" s="26">
        <f t="shared" si="765"/>
        <v>0</v>
      </c>
      <c r="AT1746" s="26">
        <f t="shared" si="766"/>
        <v>0</v>
      </c>
      <c r="AU1746" s="26">
        <f t="shared" si="767"/>
        <v>0</v>
      </c>
      <c r="AV1746" s="26">
        <f t="shared" si="768"/>
        <v>0</v>
      </c>
      <c r="AW1746" s="11" t="s">
        <v>653</v>
      </c>
      <c r="AX1746" s="11" t="str">
        <f>VLOOKUP(L1746,Group!$A$2:$B$1000,2,0)</f>
        <v>Enhancement</v>
      </c>
      <c r="AY1746" s="11">
        <f>IF(ISERROR(VLOOKUP(U1746,'ITWR Dump'!$A$2:$Y$5000,15,0)),0,(VLOOKUP('ILC Report'!U1746,'ITWR Dump'!$A$2:$Y$5000,15,0)))</f>
        <v>0</v>
      </c>
      <c r="AZ1746" s="11" t="str">
        <f t="shared" si="769"/>
        <v>No</v>
      </c>
      <c r="BA1746" s="11" t="str">
        <f t="shared" si="770"/>
        <v>BKI</v>
      </c>
      <c r="BB1746" s="11" t="str">
        <f t="shared" si="771"/>
        <v>EM</v>
      </c>
      <c r="BC1746" s="11" t="str">
        <f t="shared" si="772"/>
        <v>No</v>
      </c>
    </row>
    <row r="1747" spans="1:55" x14ac:dyDescent="0.3">
      <c r="A1747" s="11" t="s">
        <v>707</v>
      </c>
      <c r="B1747" s="11" t="s">
        <v>1902</v>
      </c>
      <c r="C1747" s="11" t="s">
        <v>617</v>
      </c>
      <c r="D1747" s="11" t="s">
        <v>2796</v>
      </c>
      <c r="E1747" s="38" t="s">
        <v>2903</v>
      </c>
      <c r="F1747" s="11">
        <v>4</v>
      </c>
      <c r="G1747" s="40" t="s">
        <v>218</v>
      </c>
      <c r="H1747" s="11" t="str">
        <f t="shared" si="754"/>
        <v>Regular</v>
      </c>
      <c r="I1747" s="11" t="str">
        <f t="shared" si="746"/>
        <v>INDIA</v>
      </c>
      <c r="J1747" s="11" t="str">
        <f>IF(ISERROR(VLOOKUP(C1747,'WI Vs ASM'!$B$2:$E$1000,4,0)),0,(VLOOKUP(C1747,'WI Vs ASM'!$B$2:$E$1000,4,0)))</f>
        <v>Offshore</v>
      </c>
      <c r="K1747" s="11" t="str">
        <f>IF(ISERROR(VLOOKUP(C1747,'WI Vs ASM'!$B$2:$F$1000,5,0)),0,(VLOOKUP(C1747,'WI Vs ASM'!$B$2:$F$1000,5,0)))</f>
        <v>01-Fixed Price</v>
      </c>
      <c r="L1747" s="11" t="str">
        <f>IF(ISERROR(VLOOKUP(C1747,'WI Vs ASM'!$B$2:$D$1000,3,0)),0,(VLOOKUP(C1747,'WI Vs ASM'!$B$2:$D$1000,3,0)))</f>
        <v>01-Maintenance Offshore</v>
      </c>
      <c r="M1747" s="11" t="str">
        <f>IF(ISERROR(VLOOKUP(C1747,'WI Vs ASM'!$B$2:$I$1000,8,0)),0,(VLOOKUP(C1747,'WI Vs ASM'!$B$2:$I$1000,8,0)))</f>
        <v>Rahul Soman</v>
      </c>
      <c r="N1747" s="11" t="str">
        <f>IF(ISERROR(VLOOKUP(C1747,'WI Vs ASM'!$B$2:$G$1000,6,0)),0,(VLOOKUP(C1747,'WI Vs ASM'!$B$2:$G$1000,6,0)))</f>
        <v>Treasury</v>
      </c>
      <c r="O1747" s="11" t="str">
        <f>IF(ISERROR(VLOOKUP(C1747,'WI Vs ASM'!$B$2:$H$1000,7,0)),0,(VLOOKUP(C1747,'WI Vs ASM'!$B$2:$H$1000,7,0)))</f>
        <v>Central Functions</v>
      </c>
      <c r="P1747" s="11" t="str">
        <f t="shared" si="747"/>
        <v>May-17</v>
      </c>
      <c r="Q1747" s="11" t="str">
        <f t="shared" si="748"/>
        <v>Q2</v>
      </c>
      <c r="R1747" s="11" t="str">
        <f>IF(ISERROR(VLOOKUP(C1747,'WI Vs ASM'!$B$2:$J$1000,9,0)),0,(VLOOKUP(C1747,'WI Vs ASM'!$B$2:$J$1000,9,0)))</f>
        <v>Jyothi Pai</v>
      </c>
      <c r="S1747" s="11" t="str">
        <f>IF(ISERROR(VLOOKUP(C1747,'WI Vs ASM'!$B$2:$K$1000,10,0)),0,(VLOOKUP(C1747,'WI Vs ASM'!$B$2:$K$1000,10,0)))</f>
        <v>Linda J. Richardson</v>
      </c>
      <c r="T1747" s="11" t="str">
        <f>IF(ISERROR(VLOOKUP(C1747,'WI Vs ASM'!$B$2:$L$1000,11,0)),0,(VLOOKUP(C1747,'WI Vs ASM'!$B$2:$L$1000,11,0)))</f>
        <v>Crystal Romano</v>
      </c>
      <c r="U1747" s="11" t="e">
        <f t="shared" si="755"/>
        <v>#VALUE!</v>
      </c>
      <c r="V1747" s="11" t="str">
        <f t="shared" si="749"/>
        <v>No</v>
      </c>
      <c r="W1747" s="11" t="str">
        <f t="shared" si="750"/>
        <v>Yes</v>
      </c>
      <c r="X1747" s="11" t="str">
        <f t="shared" si="751"/>
        <v>No</v>
      </c>
      <c r="Y1747" s="11" t="str">
        <f t="shared" si="752"/>
        <v>No</v>
      </c>
      <c r="Z1747" s="11" t="str">
        <f t="shared" si="753"/>
        <v>No</v>
      </c>
      <c r="AA1747" s="11" t="str">
        <f t="shared" si="756"/>
        <v>No</v>
      </c>
      <c r="AB1747" s="11">
        <f>IF(ISERROR(VLOOKUP(U1747,'ITWR Dump'!$A$2:$Y$5000,24,0)),0,(VLOOKUP('ILC Report'!U1747,'ITWR Dump'!$A$2:$Y$5000,24,0)))</f>
        <v>0</v>
      </c>
      <c r="AC1747" s="11" t="str">
        <f t="shared" si="757"/>
        <v>No</v>
      </c>
      <c r="AD1747" s="11" t="str">
        <f t="shared" si="758"/>
        <v/>
      </c>
      <c r="AE1747" s="11">
        <f>IF(ISERROR(VLOOKUP(U1747,'ITWR Dump'!$A$2:$Y$5000,13,0)),0,(VLOOKUP(U1747,'ITWR Dump'!$A$2:$Y$5000,13,0)))</f>
        <v>0</v>
      </c>
      <c r="AF1747" s="11">
        <f>IF(ISERROR(VLOOKUP(U1747,'ITWR Dump'!$A$2:$Y$5000,11,0)),0,(VLOOKUP(U1747,'ITWR Dump'!$A$2:$Y$5000,11,0)))</f>
        <v>0</v>
      </c>
      <c r="AG1747" s="11">
        <f>IF(ISERROR(VLOOKUP(U1747,'ITWR Dump'!$A$2:$Y$5000,2,0)),0,(VLOOKUP(U1747,'ITWR Dump'!$A$2:$Y$5000,2,0)))</f>
        <v>0</v>
      </c>
      <c r="AH1747" s="11">
        <f>IF(ISERROR(VLOOKUP(U1747,'ITWR Dump'!$A$2:$Y$5000,14,0)),0,(VLOOKUP(U1747,'ITWR Dump'!$A$2:$Y$5000,14,0)))</f>
        <v>0</v>
      </c>
      <c r="AI1747" s="11" t="str">
        <f t="shared" si="759"/>
        <v>01-Maintenance Offshore</v>
      </c>
      <c r="AJ1747" s="11" t="str">
        <f t="shared" si="760"/>
        <v>Offshore</v>
      </c>
      <c r="AK1747" s="11" t="str">
        <f>IF(ISERROR(VLOOKUP(A1747,'Team Data'!$C$2:$U$213,17,0)),0,(VLOOKUP(A1747,'Team Data'!$C$2:$U$213,17,0)))</f>
        <v>MF PI and CF</v>
      </c>
      <c r="AL1747" s="11" t="str">
        <f t="shared" si="761"/>
        <v>2017-04-24</v>
      </c>
      <c r="AM1747" s="11">
        <f>IF(ISERROR(VLOOKUP(U1747,'ITWR Dump'!$A$2:$Y$5000,16,0)),0,(VLOOKUP(U1747,'ITWR Dump'!$A$2:$Y$5000,16,0)))</f>
        <v>0</v>
      </c>
      <c r="AN1747" s="11">
        <f>IF(ISERROR(VLOOKUP(U1747,'ITWR Dump'!$A$2:$Y$5000,18,0)),0,(VLOOKUP(U1747,'ITWR Dump'!$A$2:$Y$5000,18,0)))</f>
        <v>0</v>
      </c>
      <c r="AO1747" s="11">
        <f>IF(ISERROR(VLOOKUP(U1747,'ITWR Dump'!$A$2:$Y$5000,25,0)),0,(VLOOKUP('ILC Report'!U1747,'ITWR Dump'!$A$2:$Y$5000,25,0)))</f>
        <v>0</v>
      </c>
      <c r="AP1747" s="11">
        <f t="shared" si="762"/>
        <v>0</v>
      </c>
      <c r="AQ1747" s="26">
        <f t="shared" si="763"/>
        <v>0</v>
      </c>
      <c r="AR1747" s="26">
        <f t="shared" si="764"/>
        <v>0</v>
      </c>
      <c r="AS1747" s="26">
        <f t="shared" si="765"/>
        <v>0</v>
      </c>
      <c r="AT1747" s="26">
        <f t="shared" si="766"/>
        <v>0</v>
      </c>
      <c r="AU1747" s="26">
        <f t="shared" si="767"/>
        <v>0</v>
      </c>
      <c r="AV1747" s="26">
        <f t="shared" si="768"/>
        <v>0</v>
      </c>
      <c r="AW1747" s="11" t="s">
        <v>653</v>
      </c>
      <c r="AX1747" s="11" t="str">
        <f>VLOOKUP(L1747,Group!$A$2:$B$1000,2,0)</f>
        <v>Maintenance</v>
      </c>
      <c r="AY1747" s="11">
        <f>IF(ISERROR(VLOOKUP(U1747,'ITWR Dump'!$A$2:$Y$5000,15,0)),0,(VLOOKUP('ILC Report'!U1747,'ITWR Dump'!$A$2:$Y$5000,15,0)))</f>
        <v>0</v>
      </c>
      <c r="AZ1747" s="11" t="str">
        <f t="shared" si="769"/>
        <v>No</v>
      </c>
      <c r="BA1747" s="11" t="str">
        <f t="shared" si="770"/>
        <v>BKI</v>
      </c>
      <c r="BB1747" s="11" t="str">
        <f t="shared" si="771"/>
        <v>MN</v>
      </c>
      <c r="BC1747" s="11" t="str">
        <f t="shared" si="772"/>
        <v>No</v>
      </c>
    </row>
    <row r="1748" spans="1:55" x14ac:dyDescent="0.3">
      <c r="A1748" s="11" t="s">
        <v>707</v>
      </c>
      <c r="B1748" s="11" t="s">
        <v>1902</v>
      </c>
      <c r="C1748" s="11" t="s">
        <v>616</v>
      </c>
      <c r="D1748" s="11" t="s">
        <v>2800</v>
      </c>
      <c r="E1748" s="38" t="s">
        <v>2903</v>
      </c>
      <c r="F1748" s="11">
        <v>4</v>
      </c>
      <c r="G1748" s="40" t="s">
        <v>218</v>
      </c>
      <c r="H1748" s="11" t="str">
        <f t="shared" si="754"/>
        <v>Regular</v>
      </c>
      <c r="I1748" s="11" t="str">
        <f t="shared" si="746"/>
        <v>INDIA</v>
      </c>
      <c r="J1748" s="11" t="str">
        <f>IF(ISERROR(VLOOKUP(C1748,'WI Vs ASM'!$B$2:$E$1000,4,0)),0,(VLOOKUP(C1748,'WI Vs ASM'!$B$2:$E$1000,4,0)))</f>
        <v>Offshore</v>
      </c>
      <c r="K1748" s="11" t="str">
        <f>IF(ISERROR(VLOOKUP(C1748,'WI Vs ASM'!$B$2:$F$1000,5,0)),0,(VLOOKUP(C1748,'WI Vs ASM'!$B$2:$F$1000,5,0)))</f>
        <v>09-NonBillable</v>
      </c>
      <c r="L1748" s="11" t="str">
        <f>IF(ISERROR(VLOOKUP(C1748,'WI Vs ASM'!$B$2:$D$1000,3,0)),0,(VLOOKUP(C1748,'WI Vs ASM'!$B$2:$D$1000,3,0)))</f>
        <v>54-Knowledge Transfer/Training Offshore</v>
      </c>
      <c r="M1748" s="11" t="str">
        <f>IF(ISERROR(VLOOKUP(C1748,'WI Vs ASM'!$B$2:$I$1000,8,0)),0,(VLOOKUP(C1748,'WI Vs ASM'!$B$2:$I$1000,8,0)))</f>
        <v>Prakash Varadachari</v>
      </c>
      <c r="N1748" s="11" t="str">
        <f>IF(ISERROR(VLOOKUP(C1748,'WI Vs ASM'!$B$2:$G$1000,6,0)),0,(VLOOKUP(C1748,'WI Vs ASM'!$B$2:$G$1000,6,0)))</f>
        <v>Treasury</v>
      </c>
      <c r="O1748" s="11" t="str">
        <f>IF(ISERROR(VLOOKUP(C1748,'WI Vs ASM'!$B$2:$H$1000,7,0)),0,(VLOOKUP(C1748,'WI Vs ASM'!$B$2:$H$1000,7,0)))</f>
        <v>Central Functions</v>
      </c>
      <c r="P1748" s="11" t="str">
        <f t="shared" si="747"/>
        <v>May-17</v>
      </c>
      <c r="Q1748" s="11" t="str">
        <f t="shared" si="748"/>
        <v>Q2</v>
      </c>
      <c r="R1748" s="11" t="str">
        <f>IF(ISERROR(VLOOKUP(C1748,'WI Vs ASM'!$B$2:$J$1000,9,0)),0,(VLOOKUP(C1748,'WI Vs ASM'!$B$2:$J$1000,9,0)))</f>
        <v>Jyothi Pai</v>
      </c>
      <c r="S1748" s="11" t="str">
        <f>IF(ISERROR(VLOOKUP(C1748,'WI Vs ASM'!$B$2:$K$1000,10,0)),0,(VLOOKUP(C1748,'WI Vs ASM'!$B$2:$K$1000,10,0)))</f>
        <v>Linda J. Richardson</v>
      </c>
      <c r="T1748" s="11" t="str">
        <f>IF(ISERROR(VLOOKUP(C1748,'WI Vs ASM'!$B$2:$L$1000,11,0)),0,(VLOOKUP(C1748,'WI Vs ASM'!$B$2:$L$1000,11,0)))</f>
        <v>Crystal Romano</v>
      </c>
      <c r="U1748" s="11" t="e">
        <f t="shared" si="755"/>
        <v>#VALUE!</v>
      </c>
      <c r="V1748" s="11" t="str">
        <f t="shared" si="749"/>
        <v>No</v>
      </c>
      <c r="W1748" s="11" t="str">
        <f t="shared" si="750"/>
        <v>No</v>
      </c>
      <c r="X1748" s="11" t="str">
        <f t="shared" si="751"/>
        <v>No</v>
      </c>
      <c r="Y1748" s="11" t="str">
        <f t="shared" si="752"/>
        <v>No</v>
      </c>
      <c r="Z1748" s="11" t="str">
        <f t="shared" si="753"/>
        <v>No</v>
      </c>
      <c r="AA1748" s="11" t="str">
        <f t="shared" si="756"/>
        <v>No</v>
      </c>
      <c r="AB1748" s="11">
        <f>IF(ISERROR(VLOOKUP(U1748,'ITWR Dump'!$A$2:$Y$5000,24,0)),0,(VLOOKUP('ILC Report'!U1748,'ITWR Dump'!$A$2:$Y$5000,24,0)))</f>
        <v>0</v>
      </c>
      <c r="AC1748" s="11" t="str">
        <f t="shared" si="757"/>
        <v>No</v>
      </c>
      <c r="AD1748" s="11" t="str">
        <f t="shared" si="758"/>
        <v/>
      </c>
      <c r="AE1748" s="11">
        <f>IF(ISERROR(VLOOKUP(U1748,'ITWR Dump'!$A$2:$Y$5000,13,0)),0,(VLOOKUP(U1748,'ITWR Dump'!$A$2:$Y$5000,13,0)))</f>
        <v>0</v>
      </c>
      <c r="AF1748" s="11">
        <f>IF(ISERROR(VLOOKUP(U1748,'ITWR Dump'!$A$2:$Y$5000,11,0)),0,(VLOOKUP(U1748,'ITWR Dump'!$A$2:$Y$5000,11,0)))</f>
        <v>0</v>
      </c>
      <c r="AG1748" s="11">
        <f>IF(ISERROR(VLOOKUP(U1748,'ITWR Dump'!$A$2:$Y$5000,2,0)),0,(VLOOKUP(U1748,'ITWR Dump'!$A$2:$Y$5000,2,0)))</f>
        <v>0</v>
      </c>
      <c r="AH1748" s="11">
        <f>IF(ISERROR(VLOOKUP(U1748,'ITWR Dump'!$A$2:$Y$5000,14,0)),0,(VLOOKUP(U1748,'ITWR Dump'!$A$2:$Y$5000,14,0)))</f>
        <v>0</v>
      </c>
      <c r="AI1748" s="11" t="str">
        <f t="shared" si="759"/>
        <v>54-Knowledge Transfer/Training Offshore</v>
      </c>
      <c r="AJ1748" s="11" t="str">
        <f t="shared" si="760"/>
        <v>Offshore</v>
      </c>
      <c r="AK1748" s="11" t="str">
        <f>IF(ISERROR(VLOOKUP(A1748,'Team Data'!$C$2:$U$213,17,0)),0,(VLOOKUP(A1748,'Team Data'!$C$2:$U$213,17,0)))</f>
        <v>MF PI and CF</v>
      </c>
      <c r="AL1748" s="11" t="str">
        <f t="shared" si="761"/>
        <v>2017-04-24</v>
      </c>
      <c r="AM1748" s="11">
        <f>IF(ISERROR(VLOOKUP(U1748,'ITWR Dump'!$A$2:$Y$5000,16,0)),0,(VLOOKUP(U1748,'ITWR Dump'!$A$2:$Y$5000,16,0)))</f>
        <v>0</v>
      </c>
      <c r="AN1748" s="11">
        <f>IF(ISERROR(VLOOKUP(U1748,'ITWR Dump'!$A$2:$Y$5000,18,0)),0,(VLOOKUP(U1748,'ITWR Dump'!$A$2:$Y$5000,18,0)))</f>
        <v>0</v>
      </c>
      <c r="AO1748" s="11">
        <f>IF(ISERROR(VLOOKUP(U1748,'ITWR Dump'!$A$2:$Y$5000,25,0)),0,(VLOOKUP('ILC Report'!U1748,'ITWR Dump'!$A$2:$Y$5000,25,0)))</f>
        <v>0</v>
      </c>
      <c r="AP1748" s="11">
        <f t="shared" si="762"/>
        <v>0</v>
      </c>
      <c r="AQ1748" s="26">
        <f t="shared" si="763"/>
        <v>0</v>
      </c>
      <c r="AR1748" s="26">
        <f t="shared" si="764"/>
        <v>0</v>
      </c>
      <c r="AS1748" s="26">
        <f t="shared" si="765"/>
        <v>0</v>
      </c>
      <c r="AT1748" s="26">
        <f t="shared" si="766"/>
        <v>0</v>
      </c>
      <c r="AU1748" s="26">
        <f t="shared" si="767"/>
        <v>0</v>
      </c>
      <c r="AV1748" s="26">
        <f t="shared" si="768"/>
        <v>0</v>
      </c>
      <c r="AW1748" s="11" t="s">
        <v>653</v>
      </c>
      <c r="AX1748" s="11" t="str">
        <f>VLOOKUP(L1748,Group!$A$2:$B$1000,2,0)</f>
        <v>Maintenance</v>
      </c>
      <c r="AY1748" s="11">
        <f>IF(ISERROR(VLOOKUP(U1748,'ITWR Dump'!$A$2:$Y$5000,15,0)),0,(VLOOKUP('ILC Report'!U1748,'ITWR Dump'!$A$2:$Y$5000,15,0)))</f>
        <v>0</v>
      </c>
      <c r="AZ1748" s="11" t="str">
        <f t="shared" si="769"/>
        <v>No</v>
      </c>
      <c r="BA1748" s="11" t="str">
        <f t="shared" si="770"/>
        <v>BKI</v>
      </c>
      <c r="BB1748" s="11" t="str">
        <f t="shared" si="771"/>
        <v>KT</v>
      </c>
      <c r="BC1748" s="11" t="str">
        <f t="shared" si="772"/>
        <v>No</v>
      </c>
    </row>
    <row r="1749" spans="1:55" x14ac:dyDescent="0.3">
      <c r="A1749" s="11" t="s">
        <v>707</v>
      </c>
      <c r="B1749" s="11" t="s">
        <v>1902</v>
      </c>
      <c r="C1749" s="11" t="s">
        <v>617</v>
      </c>
      <c r="D1749" s="11" t="s">
        <v>2798</v>
      </c>
      <c r="E1749" s="38" t="s">
        <v>2903</v>
      </c>
      <c r="F1749" s="11">
        <v>1</v>
      </c>
      <c r="G1749" s="40" t="s">
        <v>218</v>
      </c>
      <c r="H1749" s="11" t="str">
        <f t="shared" si="754"/>
        <v>Regular</v>
      </c>
      <c r="I1749" s="11" t="str">
        <f t="shared" si="746"/>
        <v>INDIA</v>
      </c>
      <c r="J1749" s="11" t="str">
        <f>IF(ISERROR(VLOOKUP(C1749,'WI Vs ASM'!$B$2:$E$1000,4,0)),0,(VLOOKUP(C1749,'WI Vs ASM'!$B$2:$E$1000,4,0)))</f>
        <v>Offshore</v>
      </c>
      <c r="K1749" s="11" t="str">
        <f>IF(ISERROR(VLOOKUP(C1749,'WI Vs ASM'!$B$2:$F$1000,5,0)),0,(VLOOKUP(C1749,'WI Vs ASM'!$B$2:$F$1000,5,0)))</f>
        <v>01-Fixed Price</v>
      </c>
      <c r="L1749" s="11" t="str">
        <f>IF(ISERROR(VLOOKUP(C1749,'WI Vs ASM'!$B$2:$D$1000,3,0)),0,(VLOOKUP(C1749,'WI Vs ASM'!$B$2:$D$1000,3,0)))</f>
        <v>01-Maintenance Offshore</v>
      </c>
      <c r="M1749" s="11" t="str">
        <f>IF(ISERROR(VLOOKUP(C1749,'WI Vs ASM'!$B$2:$I$1000,8,0)),0,(VLOOKUP(C1749,'WI Vs ASM'!$B$2:$I$1000,8,0)))</f>
        <v>Rahul Soman</v>
      </c>
      <c r="N1749" s="11" t="str">
        <f>IF(ISERROR(VLOOKUP(C1749,'WI Vs ASM'!$B$2:$G$1000,6,0)),0,(VLOOKUP(C1749,'WI Vs ASM'!$B$2:$G$1000,6,0)))</f>
        <v>Treasury</v>
      </c>
      <c r="O1749" s="11" t="str">
        <f>IF(ISERROR(VLOOKUP(C1749,'WI Vs ASM'!$B$2:$H$1000,7,0)),0,(VLOOKUP(C1749,'WI Vs ASM'!$B$2:$H$1000,7,0)))</f>
        <v>Central Functions</v>
      </c>
      <c r="P1749" s="11" t="str">
        <f t="shared" si="747"/>
        <v>May-17</v>
      </c>
      <c r="Q1749" s="11" t="str">
        <f t="shared" si="748"/>
        <v>Q2</v>
      </c>
      <c r="R1749" s="11" t="str">
        <f>IF(ISERROR(VLOOKUP(C1749,'WI Vs ASM'!$B$2:$J$1000,9,0)),0,(VLOOKUP(C1749,'WI Vs ASM'!$B$2:$J$1000,9,0)))</f>
        <v>Jyothi Pai</v>
      </c>
      <c r="S1749" s="11" t="str">
        <f>IF(ISERROR(VLOOKUP(C1749,'WI Vs ASM'!$B$2:$K$1000,10,0)),0,(VLOOKUP(C1749,'WI Vs ASM'!$B$2:$K$1000,10,0)))</f>
        <v>Linda J. Richardson</v>
      </c>
      <c r="T1749" s="11" t="str">
        <f>IF(ISERROR(VLOOKUP(C1749,'WI Vs ASM'!$B$2:$L$1000,11,0)),0,(VLOOKUP(C1749,'WI Vs ASM'!$B$2:$L$1000,11,0)))</f>
        <v>Crystal Romano</v>
      </c>
      <c r="U1749" s="11" t="e">
        <f t="shared" si="755"/>
        <v>#VALUE!</v>
      </c>
      <c r="V1749" s="11" t="str">
        <f t="shared" si="749"/>
        <v>No</v>
      </c>
      <c r="W1749" s="11" t="str">
        <f t="shared" si="750"/>
        <v>Yes</v>
      </c>
      <c r="X1749" s="11" t="str">
        <f t="shared" si="751"/>
        <v>No</v>
      </c>
      <c r="Y1749" s="11" t="str">
        <f t="shared" si="752"/>
        <v>No</v>
      </c>
      <c r="Z1749" s="11" t="str">
        <f t="shared" si="753"/>
        <v>No</v>
      </c>
      <c r="AA1749" s="11" t="str">
        <f t="shared" si="756"/>
        <v>No</v>
      </c>
      <c r="AB1749" s="11">
        <f>IF(ISERROR(VLOOKUP(U1749,'ITWR Dump'!$A$2:$Y$5000,24,0)),0,(VLOOKUP('ILC Report'!U1749,'ITWR Dump'!$A$2:$Y$5000,24,0)))</f>
        <v>0</v>
      </c>
      <c r="AC1749" s="11" t="str">
        <f t="shared" si="757"/>
        <v>No</v>
      </c>
      <c r="AD1749" s="11" t="str">
        <f t="shared" si="758"/>
        <v/>
      </c>
      <c r="AE1749" s="11">
        <f>IF(ISERROR(VLOOKUP(U1749,'ITWR Dump'!$A$2:$Y$5000,13,0)),0,(VLOOKUP(U1749,'ITWR Dump'!$A$2:$Y$5000,13,0)))</f>
        <v>0</v>
      </c>
      <c r="AF1749" s="11">
        <f>IF(ISERROR(VLOOKUP(U1749,'ITWR Dump'!$A$2:$Y$5000,11,0)),0,(VLOOKUP(U1749,'ITWR Dump'!$A$2:$Y$5000,11,0)))</f>
        <v>0</v>
      </c>
      <c r="AG1749" s="11">
        <f>IF(ISERROR(VLOOKUP(U1749,'ITWR Dump'!$A$2:$Y$5000,2,0)),0,(VLOOKUP(U1749,'ITWR Dump'!$A$2:$Y$5000,2,0)))</f>
        <v>0</v>
      </c>
      <c r="AH1749" s="11">
        <f>IF(ISERROR(VLOOKUP(U1749,'ITWR Dump'!$A$2:$Y$5000,14,0)),0,(VLOOKUP(U1749,'ITWR Dump'!$A$2:$Y$5000,14,0)))</f>
        <v>0</v>
      </c>
      <c r="AI1749" s="11" t="str">
        <f t="shared" si="759"/>
        <v>01-Maintenance Offshore</v>
      </c>
      <c r="AJ1749" s="11" t="str">
        <f t="shared" si="760"/>
        <v>Offshore</v>
      </c>
      <c r="AK1749" s="11" t="str">
        <f>IF(ISERROR(VLOOKUP(A1749,'Team Data'!$C$2:$U$213,17,0)),0,(VLOOKUP(A1749,'Team Data'!$C$2:$U$213,17,0)))</f>
        <v>MF PI and CF</v>
      </c>
      <c r="AL1749" s="11" t="str">
        <f t="shared" si="761"/>
        <v>2017-04-24</v>
      </c>
      <c r="AM1749" s="11">
        <f>IF(ISERROR(VLOOKUP(U1749,'ITWR Dump'!$A$2:$Y$5000,16,0)),0,(VLOOKUP(U1749,'ITWR Dump'!$A$2:$Y$5000,16,0)))</f>
        <v>0</v>
      </c>
      <c r="AN1749" s="11">
        <f>IF(ISERROR(VLOOKUP(U1749,'ITWR Dump'!$A$2:$Y$5000,18,0)),0,(VLOOKUP(U1749,'ITWR Dump'!$A$2:$Y$5000,18,0)))</f>
        <v>0</v>
      </c>
      <c r="AO1749" s="11">
        <f>IF(ISERROR(VLOOKUP(U1749,'ITWR Dump'!$A$2:$Y$5000,25,0)),0,(VLOOKUP('ILC Report'!U1749,'ITWR Dump'!$A$2:$Y$5000,25,0)))</f>
        <v>0</v>
      </c>
      <c r="AP1749" s="11">
        <f t="shared" si="762"/>
        <v>0</v>
      </c>
      <c r="AQ1749" s="26">
        <f t="shared" si="763"/>
        <v>0</v>
      </c>
      <c r="AR1749" s="26">
        <f t="shared" si="764"/>
        <v>0</v>
      </c>
      <c r="AS1749" s="26">
        <f t="shared" si="765"/>
        <v>0</v>
      </c>
      <c r="AT1749" s="26">
        <f t="shared" si="766"/>
        <v>0</v>
      </c>
      <c r="AU1749" s="26">
        <f t="shared" si="767"/>
        <v>0</v>
      </c>
      <c r="AV1749" s="26">
        <f t="shared" si="768"/>
        <v>0</v>
      </c>
      <c r="AW1749" s="11" t="s">
        <v>653</v>
      </c>
      <c r="AX1749" s="11" t="str">
        <f>VLOOKUP(L1749,Group!$A$2:$B$1000,2,0)</f>
        <v>Maintenance</v>
      </c>
      <c r="AY1749" s="11">
        <f>IF(ISERROR(VLOOKUP(U1749,'ITWR Dump'!$A$2:$Y$5000,15,0)),0,(VLOOKUP('ILC Report'!U1749,'ITWR Dump'!$A$2:$Y$5000,15,0)))</f>
        <v>0</v>
      </c>
      <c r="AZ1749" s="11" t="str">
        <f t="shared" si="769"/>
        <v>No</v>
      </c>
      <c r="BA1749" s="11" t="str">
        <f t="shared" si="770"/>
        <v>BKI</v>
      </c>
      <c r="BB1749" s="11" t="str">
        <f t="shared" si="771"/>
        <v>MN</v>
      </c>
      <c r="BC1749" s="11" t="str">
        <f t="shared" si="772"/>
        <v>No</v>
      </c>
    </row>
    <row r="1750" spans="1:55" x14ac:dyDescent="0.3">
      <c r="A1750" s="11" t="s">
        <v>707</v>
      </c>
      <c r="B1750" s="11" t="s">
        <v>1902</v>
      </c>
      <c r="C1750" s="11" t="s">
        <v>617</v>
      </c>
      <c r="D1750" s="11" t="s">
        <v>2799</v>
      </c>
      <c r="E1750" s="38" t="s">
        <v>2903</v>
      </c>
      <c r="F1750" s="11">
        <v>5</v>
      </c>
      <c r="G1750" s="40" t="s">
        <v>218</v>
      </c>
      <c r="H1750" s="11" t="str">
        <f t="shared" si="754"/>
        <v>Regular</v>
      </c>
      <c r="I1750" s="11" t="str">
        <f t="shared" si="746"/>
        <v>INDIA</v>
      </c>
      <c r="J1750" s="11" t="str">
        <f>IF(ISERROR(VLOOKUP(C1750,'WI Vs ASM'!$B$2:$E$1000,4,0)),0,(VLOOKUP(C1750,'WI Vs ASM'!$B$2:$E$1000,4,0)))</f>
        <v>Offshore</v>
      </c>
      <c r="K1750" s="11" t="str">
        <f>IF(ISERROR(VLOOKUP(C1750,'WI Vs ASM'!$B$2:$F$1000,5,0)),0,(VLOOKUP(C1750,'WI Vs ASM'!$B$2:$F$1000,5,0)))</f>
        <v>01-Fixed Price</v>
      </c>
      <c r="L1750" s="11" t="str">
        <f>IF(ISERROR(VLOOKUP(C1750,'WI Vs ASM'!$B$2:$D$1000,3,0)),0,(VLOOKUP(C1750,'WI Vs ASM'!$B$2:$D$1000,3,0)))</f>
        <v>01-Maintenance Offshore</v>
      </c>
      <c r="M1750" s="11" t="str">
        <f>IF(ISERROR(VLOOKUP(C1750,'WI Vs ASM'!$B$2:$I$1000,8,0)),0,(VLOOKUP(C1750,'WI Vs ASM'!$B$2:$I$1000,8,0)))</f>
        <v>Rahul Soman</v>
      </c>
      <c r="N1750" s="11" t="str">
        <f>IF(ISERROR(VLOOKUP(C1750,'WI Vs ASM'!$B$2:$G$1000,6,0)),0,(VLOOKUP(C1750,'WI Vs ASM'!$B$2:$G$1000,6,0)))</f>
        <v>Treasury</v>
      </c>
      <c r="O1750" s="11" t="str">
        <f>IF(ISERROR(VLOOKUP(C1750,'WI Vs ASM'!$B$2:$H$1000,7,0)),0,(VLOOKUP(C1750,'WI Vs ASM'!$B$2:$H$1000,7,0)))</f>
        <v>Central Functions</v>
      </c>
      <c r="P1750" s="11" t="str">
        <f t="shared" si="747"/>
        <v>May-17</v>
      </c>
      <c r="Q1750" s="11" t="str">
        <f t="shared" si="748"/>
        <v>Q2</v>
      </c>
      <c r="R1750" s="11" t="str">
        <f>IF(ISERROR(VLOOKUP(C1750,'WI Vs ASM'!$B$2:$J$1000,9,0)),0,(VLOOKUP(C1750,'WI Vs ASM'!$B$2:$J$1000,9,0)))</f>
        <v>Jyothi Pai</v>
      </c>
      <c r="S1750" s="11" t="str">
        <f>IF(ISERROR(VLOOKUP(C1750,'WI Vs ASM'!$B$2:$K$1000,10,0)),0,(VLOOKUP(C1750,'WI Vs ASM'!$B$2:$K$1000,10,0)))</f>
        <v>Linda J. Richardson</v>
      </c>
      <c r="T1750" s="11" t="str">
        <f>IF(ISERROR(VLOOKUP(C1750,'WI Vs ASM'!$B$2:$L$1000,11,0)),0,(VLOOKUP(C1750,'WI Vs ASM'!$B$2:$L$1000,11,0)))</f>
        <v>Crystal Romano</v>
      </c>
      <c r="U1750" s="11" t="e">
        <f t="shared" si="755"/>
        <v>#VALUE!</v>
      </c>
      <c r="V1750" s="11" t="str">
        <f t="shared" si="749"/>
        <v>No</v>
      </c>
      <c r="W1750" s="11" t="str">
        <f t="shared" si="750"/>
        <v>Yes</v>
      </c>
      <c r="X1750" s="11" t="str">
        <f t="shared" si="751"/>
        <v>No</v>
      </c>
      <c r="Y1750" s="11" t="str">
        <f t="shared" si="752"/>
        <v>No</v>
      </c>
      <c r="Z1750" s="11" t="str">
        <f t="shared" si="753"/>
        <v>No</v>
      </c>
      <c r="AA1750" s="11" t="str">
        <f t="shared" si="756"/>
        <v>No</v>
      </c>
      <c r="AB1750" s="11">
        <f>IF(ISERROR(VLOOKUP(U1750,'ITWR Dump'!$A$2:$Y$5000,24,0)),0,(VLOOKUP('ILC Report'!U1750,'ITWR Dump'!$A$2:$Y$5000,24,0)))</f>
        <v>0</v>
      </c>
      <c r="AC1750" s="11" t="str">
        <f t="shared" si="757"/>
        <v>No</v>
      </c>
      <c r="AD1750" s="11" t="str">
        <f t="shared" si="758"/>
        <v/>
      </c>
      <c r="AE1750" s="11">
        <f>IF(ISERROR(VLOOKUP(U1750,'ITWR Dump'!$A$2:$Y$5000,13,0)),0,(VLOOKUP(U1750,'ITWR Dump'!$A$2:$Y$5000,13,0)))</f>
        <v>0</v>
      </c>
      <c r="AF1750" s="11">
        <f>IF(ISERROR(VLOOKUP(U1750,'ITWR Dump'!$A$2:$Y$5000,11,0)),0,(VLOOKUP(U1750,'ITWR Dump'!$A$2:$Y$5000,11,0)))</f>
        <v>0</v>
      </c>
      <c r="AG1750" s="11">
        <f>IF(ISERROR(VLOOKUP(U1750,'ITWR Dump'!$A$2:$Y$5000,2,0)),0,(VLOOKUP(U1750,'ITWR Dump'!$A$2:$Y$5000,2,0)))</f>
        <v>0</v>
      </c>
      <c r="AH1750" s="11">
        <f>IF(ISERROR(VLOOKUP(U1750,'ITWR Dump'!$A$2:$Y$5000,14,0)),0,(VLOOKUP(U1750,'ITWR Dump'!$A$2:$Y$5000,14,0)))</f>
        <v>0</v>
      </c>
      <c r="AI1750" s="11" t="str">
        <f t="shared" si="759"/>
        <v>01-Maintenance Offshore</v>
      </c>
      <c r="AJ1750" s="11" t="str">
        <f t="shared" si="760"/>
        <v>Offshore</v>
      </c>
      <c r="AK1750" s="11" t="str">
        <f>IF(ISERROR(VLOOKUP(A1750,'Team Data'!$C$2:$U$213,17,0)),0,(VLOOKUP(A1750,'Team Data'!$C$2:$U$213,17,0)))</f>
        <v>MF PI and CF</v>
      </c>
      <c r="AL1750" s="11" t="str">
        <f t="shared" si="761"/>
        <v>2017-04-24</v>
      </c>
      <c r="AM1750" s="11">
        <f>IF(ISERROR(VLOOKUP(U1750,'ITWR Dump'!$A$2:$Y$5000,16,0)),0,(VLOOKUP(U1750,'ITWR Dump'!$A$2:$Y$5000,16,0)))</f>
        <v>0</v>
      </c>
      <c r="AN1750" s="11">
        <f>IF(ISERROR(VLOOKUP(U1750,'ITWR Dump'!$A$2:$Y$5000,18,0)),0,(VLOOKUP(U1750,'ITWR Dump'!$A$2:$Y$5000,18,0)))</f>
        <v>0</v>
      </c>
      <c r="AO1750" s="11">
        <f>IF(ISERROR(VLOOKUP(U1750,'ITWR Dump'!$A$2:$Y$5000,25,0)),0,(VLOOKUP('ILC Report'!U1750,'ITWR Dump'!$A$2:$Y$5000,25,0)))</f>
        <v>0</v>
      </c>
      <c r="AP1750" s="11">
        <f t="shared" si="762"/>
        <v>0</v>
      </c>
      <c r="AQ1750" s="26">
        <f t="shared" si="763"/>
        <v>0</v>
      </c>
      <c r="AR1750" s="26">
        <f t="shared" si="764"/>
        <v>0</v>
      </c>
      <c r="AS1750" s="26">
        <f t="shared" si="765"/>
        <v>0</v>
      </c>
      <c r="AT1750" s="26">
        <f t="shared" si="766"/>
        <v>0</v>
      </c>
      <c r="AU1750" s="26">
        <f t="shared" si="767"/>
        <v>0</v>
      </c>
      <c r="AV1750" s="26">
        <f t="shared" si="768"/>
        <v>0</v>
      </c>
      <c r="AW1750" s="11" t="s">
        <v>653</v>
      </c>
      <c r="AX1750" s="11" t="str">
        <f>VLOOKUP(L1750,Group!$A$2:$B$1000,2,0)</f>
        <v>Maintenance</v>
      </c>
      <c r="AY1750" s="11">
        <f>IF(ISERROR(VLOOKUP(U1750,'ITWR Dump'!$A$2:$Y$5000,15,0)),0,(VLOOKUP('ILC Report'!U1750,'ITWR Dump'!$A$2:$Y$5000,15,0)))</f>
        <v>0</v>
      </c>
      <c r="AZ1750" s="11" t="str">
        <f t="shared" si="769"/>
        <v>No</v>
      </c>
      <c r="BA1750" s="11" t="str">
        <f t="shared" si="770"/>
        <v>BKI</v>
      </c>
      <c r="BB1750" s="11" t="str">
        <f t="shared" si="771"/>
        <v>MN</v>
      </c>
      <c r="BC1750" s="11" t="str">
        <f t="shared" si="772"/>
        <v>No</v>
      </c>
    </row>
    <row r="1751" spans="1:55" x14ac:dyDescent="0.3">
      <c r="A1751" s="11" t="s">
        <v>707</v>
      </c>
      <c r="B1751" s="11" t="s">
        <v>1902</v>
      </c>
      <c r="C1751" s="11" t="s">
        <v>615</v>
      </c>
      <c r="D1751" s="11" t="s">
        <v>2794</v>
      </c>
      <c r="E1751" s="38" t="s">
        <v>2903</v>
      </c>
      <c r="F1751" s="11">
        <v>31</v>
      </c>
      <c r="G1751" s="40" t="s">
        <v>218</v>
      </c>
      <c r="H1751" s="11" t="str">
        <f t="shared" si="754"/>
        <v>Regular</v>
      </c>
      <c r="I1751" s="11" t="str">
        <f t="shared" si="746"/>
        <v>INDIA</v>
      </c>
      <c r="J1751" s="11" t="str">
        <f>IF(ISERROR(VLOOKUP(C1751,'WI Vs ASM'!$B$2:$E$1000,4,0)),0,(VLOOKUP(C1751,'WI Vs ASM'!$B$2:$E$1000,4,0)))</f>
        <v>Offshore</v>
      </c>
      <c r="K1751" s="11" t="str">
        <f>IF(ISERROR(VLOOKUP(C1751,'WI Vs ASM'!$B$2:$F$1000,5,0)),0,(VLOOKUP(C1751,'WI Vs ASM'!$B$2:$F$1000,5,0)))</f>
        <v>02-Variable Billable</v>
      </c>
      <c r="L1751" s="11" t="str">
        <f>IF(ISERROR(VLOOKUP(C1751,'WI Vs ASM'!$B$2:$D$1000,3,0)),0,(VLOOKUP(C1751,'WI Vs ASM'!$B$2:$D$1000,3,0)))</f>
        <v>11-Enhancement Offshore</v>
      </c>
      <c r="M1751" s="11" t="str">
        <f>IF(ISERROR(VLOOKUP(C1751,'WI Vs ASM'!$B$2:$I$1000,8,0)),0,(VLOOKUP(C1751,'WI Vs ASM'!$B$2:$I$1000,8,0)))</f>
        <v>Prakash Varadachari</v>
      </c>
      <c r="N1751" s="11" t="str">
        <f>IF(ISERROR(VLOOKUP(C1751,'WI Vs ASM'!$B$2:$G$1000,6,0)),0,(VLOOKUP(C1751,'WI Vs ASM'!$B$2:$G$1000,6,0)))</f>
        <v>Treasury</v>
      </c>
      <c r="O1751" s="11" t="str">
        <f>IF(ISERROR(VLOOKUP(C1751,'WI Vs ASM'!$B$2:$H$1000,7,0)),0,(VLOOKUP(C1751,'WI Vs ASM'!$B$2:$H$1000,7,0)))</f>
        <v>Central Functions</v>
      </c>
      <c r="P1751" s="11" t="str">
        <f t="shared" si="747"/>
        <v>May-17</v>
      </c>
      <c r="Q1751" s="11" t="str">
        <f t="shared" si="748"/>
        <v>Q2</v>
      </c>
      <c r="R1751" s="11" t="str">
        <f>IF(ISERROR(VLOOKUP(C1751,'WI Vs ASM'!$B$2:$J$1000,9,0)),0,(VLOOKUP(C1751,'WI Vs ASM'!$B$2:$J$1000,9,0)))</f>
        <v>Chandraprabha Palaniswamy</v>
      </c>
      <c r="S1751" s="11" t="str">
        <f>IF(ISERROR(VLOOKUP(C1751,'WI Vs ASM'!$B$2:$K$1000,10,0)),0,(VLOOKUP(C1751,'WI Vs ASM'!$B$2:$K$1000,10,0)))</f>
        <v>Linda J. Richardson</v>
      </c>
      <c r="T1751" s="11" t="str">
        <f>IF(ISERROR(VLOOKUP(C1751,'WI Vs ASM'!$B$2:$L$1000,11,0)),0,(VLOOKUP(C1751,'WI Vs ASM'!$B$2:$L$1000,11,0)))</f>
        <v>Crystal Romano</v>
      </c>
      <c r="U1751" s="11" t="str">
        <f t="shared" si="755"/>
        <v>WR736335</v>
      </c>
      <c r="V1751" s="11" t="str">
        <f t="shared" si="749"/>
        <v>No</v>
      </c>
      <c r="W1751" s="11" t="str">
        <f t="shared" si="750"/>
        <v>Yes</v>
      </c>
      <c r="X1751" s="11" t="str">
        <f t="shared" si="751"/>
        <v>No</v>
      </c>
      <c r="Y1751" s="11" t="str">
        <f t="shared" si="752"/>
        <v>No</v>
      </c>
      <c r="Z1751" s="11" t="str">
        <f t="shared" si="753"/>
        <v>No</v>
      </c>
      <c r="AA1751" s="11" t="str">
        <f t="shared" si="756"/>
        <v>No</v>
      </c>
      <c r="AB1751" s="11">
        <f>IF(ISERROR(VLOOKUP(U1751,'ITWR Dump'!$A$2:$Y$5000,24,0)),0,(VLOOKUP('ILC Report'!U1751,'ITWR Dump'!$A$2:$Y$5000,24,0)))</f>
        <v>0</v>
      </c>
      <c r="AC1751" s="11" t="str">
        <f t="shared" si="757"/>
        <v>No</v>
      </c>
      <c r="AD1751" s="11" t="str">
        <f t="shared" si="758"/>
        <v/>
      </c>
      <c r="AE1751" s="11">
        <f>IF(ISERROR(VLOOKUP(U1751,'ITWR Dump'!$A$2:$Y$5000,13,0)),0,(VLOOKUP(U1751,'ITWR Dump'!$A$2:$Y$5000,13,0)))</f>
        <v>0</v>
      </c>
      <c r="AF1751" s="11">
        <f>IF(ISERROR(VLOOKUP(U1751,'ITWR Dump'!$A$2:$Y$5000,11,0)),0,(VLOOKUP(U1751,'ITWR Dump'!$A$2:$Y$5000,11,0)))</f>
        <v>0</v>
      </c>
      <c r="AG1751" s="11">
        <f>IF(ISERROR(VLOOKUP(U1751,'ITWR Dump'!$A$2:$Y$5000,2,0)),0,(VLOOKUP(U1751,'ITWR Dump'!$A$2:$Y$5000,2,0)))</f>
        <v>0</v>
      </c>
      <c r="AH1751" s="11">
        <f>IF(ISERROR(VLOOKUP(U1751,'ITWR Dump'!$A$2:$Y$5000,14,0)),0,(VLOOKUP(U1751,'ITWR Dump'!$A$2:$Y$5000,14,0)))</f>
        <v>0</v>
      </c>
      <c r="AI1751" s="11" t="str">
        <f t="shared" si="759"/>
        <v>11-Enhancement Offshore</v>
      </c>
      <c r="AJ1751" s="11" t="str">
        <f t="shared" si="760"/>
        <v>Offshore</v>
      </c>
      <c r="AK1751" s="11" t="str">
        <f>IF(ISERROR(VLOOKUP(A1751,'Team Data'!$C$2:$U$213,17,0)),0,(VLOOKUP(A1751,'Team Data'!$C$2:$U$213,17,0)))</f>
        <v>MF PI and CF</v>
      </c>
      <c r="AL1751" s="11" t="str">
        <f t="shared" si="761"/>
        <v>2017-04-24</v>
      </c>
      <c r="AM1751" s="11">
        <f>IF(ISERROR(VLOOKUP(U1751,'ITWR Dump'!$A$2:$Y$5000,16,0)),0,(VLOOKUP(U1751,'ITWR Dump'!$A$2:$Y$5000,16,0)))</f>
        <v>0</v>
      </c>
      <c r="AN1751" s="11">
        <f>IF(ISERROR(VLOOKUP(U1751,'ITWR Dump'!$A$2:$Y$5000,18,0)),0,(VLOOKUP(U1751,'ITWR Dump'!$A$2:$Y$5000,18,0)))</f>
        <v>0</v>
      </c>
      <c r="AO1751" s="11">
        <f>IF(ISERROR(VLOOKUP(U1751,'ITWR Dump'!$A$2:$Y$5000,25,0)),0,(VLOOKUP('ILC Report'!U1751,'ITWR Dump'!$A$2:$Y$5000,25,0)))</f>
        <v>0</v>
      </c>
      <c r="AP1751" s="11">
        <f t="shared" si="762"/>
        <v>0</v>
      </c>
      <c r="AQ1751" s="26">
        <f t="shared" si="763"/>
        <v>0</v>
      </c>
      <c r="AR1751" s="26">
        <f t="shared" si="764"/>
        <v>0</v>
      </c>
      <c r="AS1751" s="26">
        <f t="shared" si="765"/>
        <v>0</v>
      </c>
      <c r="AT1751" s="26">
        <f t="shared" si="766"/>
        <v>0</v>
      </c>
      <c r="AU1751" s="26">
        <f t="shared" si="767"/>
        <v>0</v>
      </c>
      <c r="AV1751" s="26">
        <f t="shared" si="768"/>
        <v>0</v>
      </c>
      <c r="AW1751" s="11" t="s">
        <v>653</v>
      </c>
      <c r="AX1751" s="11" t="str">
        <f>VLOOKUP(L1751,Group!$A$2:$B$1000,2,0)</f>
        <v>Enhancement</v>
      </c>
      <c r="AY1751" s="11">
        <f>IF(ISERROR(VLOOKUP(U1751,'ITWR Dump'!$A$2:$Y$5000,15,0)),0,(VLOOKUP('ILC Report'!U1751,'ITWR Dump'!$A$2:$Y$5000,15,0)))</f>
        <v>0</v>
      </c>
      <c r="AZ1751" s="11" t="str">
        <f t="shared" si="769"/>
        <v>No</v>
      </c>
      <c r="BA1751" s="11" t="str">
        <f t="shared" si="770"/>
        <v>BKI</v>
      </c>
      <c r="BB1751" s="11" t="str">
        <f t="shared" si="771"/>
        <v>EM</v>
      </c>
      <c r="BC1751" s="11" t="str">
        <f t="shared" si="772"/>
        <v>No</v>
      </c>
    </row>
    <row r="1752" spans="1:55" x14ac:dyDescent="0.3">
      <c r="A1752" s="11" t="s">
        <v>707</v>
      </c>
      <c r="B1752" s="11" t="s">
        <v>1902</v>
      </c>
      <c r="C1752" s="11" t="s">
        <v>617</v>
      </c>
      <c r="D1752" s="11" t="s">
        <v>2796</v>
      </c>
      <c r="E1752" s="38" t="s">
        <v>2904</v>
      </c>
      <c r="F1752" s="11">
        <v>4</v>
      </c>
      <c r="G1752" s="40" t="s">
        <v>218</v>
      </c>
      <c r="H1752" s="11" t="str">
        <f t="shared" si="754"/>
        <v>Regular</v>
      </c>
      <c r="I1752" s="11" t="str">
        <f t="shared" si="746"/>
        <v>INDIA</v>
      </c>
      <c r="J1752" s="11" t="str">
        <f>IF(ISERROR(VLOOKUP(C1752,'WI Vs ASM'!$B$2:$E$1000,4,0)),0,(VLOOKUP(C1752,'WI Vs ASM'!$B$2:$E$1000,4,0)))</f>
        <v>Offshore</v>
      </c>
      <c r="K1752" s="11" t="str">
        <f>IF(ISERROR(VLOOKUP(C1752,'WI Vs ASM'!$B$2:$F$1000,5,0)),0,(VLOOKUP(C1752,'WI Vs ASM'!$B$2:$F$1000,5,0)))</f>
        <v>01-Fixed Price</v>
      </c>
      <c r="L1752" s="11" t="str">
        <f>IF(ISERROR(VLOOKUP(C1752,'WI Vs ASM'!$B$2:$D$1000,3,0)),0,(VLOOKUP(C1752,'WI Vs ASM'!$B$2:$D$1000,3,0)))</f>
        <v>01-Maintenance Offshore</v>
      </c>
      <c r="M1752" s="11" t="str">
        <f>IF(ISERROR(VLOOKUP(C1752,'WI Vs ASM'!$B$2:$I$1000,8,0)),0,(VLOOKUP(C1752,'WI Vs ASM'!$B$2:$I$1000,8,0)))</f>
        <v>Rahul Soman</v>
      </c>
      <c r="N1752" s="11" t="str">
        <f>IF(ISERROR(VLOOKUP(C1752,'WI Vs ASM'!$B$2:$G$1000,6,0)),0,(VLOOKUP(C1752,'WI Vs ASM'!$B$2:$G$1000,6,0)))</f>
        <v>Treasury</v>
      </c>
      <c r="O1752" s="11" t="str">
        <f>IF(ISERROR(VLOOKUP(C1752,'WI Vs ASM'!$B$2:$H$1000,7,0)),0,(VLOOKUP(C1752,'WI Vs ASM'!$B$2:$H$1000,7,0)))</f>
        <v>Central Functions</v>
      </c>
      <c r="P1752" s="11" t="str">
        <f t="shared" si="747"/>
        <v>May-17</v>
      </c>
      <c r="Q1752" s="11" t="str">
        <f t="shared" si="748"/>
        <v>Q2</v>
      </c>
      <c r="R1752" s="11" t="str">
        <f>IF(ISERROR(VLOOKUP(C1752,'WI Vs ASM'!$B$2:$J$1000,9,0)),0,(VLOOKUP(C1752,'WI Vs ASM'!$B$2:$J$1000,9,0)))</f>
        <v>Jyothi Pai</v>
      </c>
      <c r="S1752" s="11" t="str">
        <f>IF(ISERROR(VLOOKUP(C1752,'WI Vs ASM'!$B$2:$K$1000,10,0)),0,(VLOOKUP(C1752,'WI Vs ASM'!$B$2:$K$1000,10,0)))</f>
        <v>Linda J. Richardson</v>
      </c>
      <c r="T1752" s="11" t="str">
        <f>IF(ISERROR(VLOOKUP(C1752,'WI Vs ASM'!$B$2:$L$1000,11,0)),0,(VLOOKUP(C1752,'WI Vs ASM'!$B$2:$L$1000,11,0)))</f>
        <v>Crystal Romano</v>
      </c>
      <c r="U1752" s="11" t="e">
        <f t="shared" si="755"/>
        <v>#VALUE!</v>
      </c>
      <c r="V1752" s="11" t="str">
        <f t="shared" si="749"/>
        <v>No</v>
      </c>
      <c r="W1752" s="11" t="str">
        <f t="shared" si="750"/>
        <v>Yes</v>
      </c>
      <c r="X1752" s="11" t="str">
        <f t="shared" si="751"/>
        <v>No</v>
      </c>
      <c r="Y1752" s="11" t="str">
        <f t="shared" si="752"/>
        <v>No</v>
      </c>
      <c r="Z1752" s="11" t="str">
        <f t="shared" si="753"/>
        <v>No</v>
      </c>
      <c r="AA1752" s="11" t="str">
        <f t="shared" si="756"/>
        <v>No</v>
      </c>
      <c r="AB1752" s="11">
        <f>IF(ISERROR(VLOOKUP(U1752,'ITWR Dump'!$A$2:$Y$5000,24,0)),0,(VLOOKUP('ILC Report'!U1752,'ITWR Dump'!$A$2:$Y$5000,24,0)))</f>
        <v>0</v>
      </c>
      <c r="AC1752" s="11" t="str">
        <f t="shared" si="757"/>
        <v>No</v>
      </c>
      <c r="AD1752" s="11" t="str">
        <f t="shared" si="758"/>
        <v/>
      </c>
      <c r="AE1752" s="11">
        <f>IF(ISERROR(VLOOKUP(U1752,'ITWR Dump'!$A$2:$Y$5000,13,0)),0,(VLOOKUP(U1752,'ITWR Dump'!$A$2:$Y$5000,13,0)))</f>
        <v>0</v>
      </c>
      <c r="AF1752" s="11">
        <f>IF(ISERROR(VLOOKUP(U1752,'ITWR Dump'!$A$2:$Y$5000,11,0)),0,(VLOOKUP(U1752,'ITWR Dump'!$A$2:$Y$5000,11,0)))</f>
        <v>0</v>
      </c>
      <c r="AG1752" s="11">
        <f>IF(ISERROR(VLOOKUP(U1752,'ITWR Dump'!$A$2:$Y$5000,2,0)),0,(VLOOKUP(U1752,'ITWR Dump'!$A$2:$Y$5000,2,0)))</f>
        <v>0</v>
      </c>
      <c r="AH1752" s="11">
        <f>IF(ISERROR(VLOOKUP(U1752,'ITWR Dump'!$A$2:$Y$5000,14,0)),0,(VLOOKUP(U1752,'ITWR Dump'!$A$2:$Y$5000,14,0)))</f>
        <v>0</v>
      </c>
      <c r="AI1752" s="11" t="str">
        <f t="shared" si="759"/>
        <v>01-Maintenance Offshore</v>
      </c>
      <c r="AJ1752" s="11" t="str">
        <f t="shared" si="760"/>
        <v>Offshore</v>
      </c>
      <c r="AK1752" s="11" t="str">
        <f>IF(ISERROR(VLOOKUP(A1752,'Team Data'!$C$2:$U$213,17,0)),0,(VLOOKUP(A1752,'Team Data'!$C$2:$U$213,17,0)))</f>
        <v>MF PI and CF</v>
      </c>
      <c r="AL1752" s="11" t="str">
        <f t="shared" si="761"/>
        <v>2017-04-24</v>
      </c>
      <c r="AM1752" s="11">
        <f>IF(ISERROR(VLOOKUP(U1752,'ITWR Dump'!$A$2:$Y$5000,16,0)),0,(VLOOKUP(U1752,'ITWR Dump'!$A$2:$Y$5000,16,0)))</f>
        <v>0</v>
      </c>
      <c r="AN1752" s="11">
        <f>IF(ISERROR(VLOOKUP(U1752,'ITWR Dump'!$A$2:$Y$5000,18,0)),0,(VLOOKUP(U1752,'ITWR Dump'!$A$2:$Y$5000,18,0)))</f>
        <v>0</v>
      </c>
      <c r="AO1752" s="11">
        <f>IF(ISERROR(VLOOKUP(U1752,'ITWR Dump'!$A$2:$Y$5000,25,0)),0,(VLOOKUP('ILC Report'!U1752,'ITWR Dump'!$A$2:$Y$5000,25,0)))</f>
        <v>0</v>
      </c>
      <c r="AP1752" s="11">
        <f t="shared" si="762"/>
        <v>0</v>
      </c>
      <c r="AQ1752" s="26">
        <f t="shared" si="763"/>
        <v>0</v>
      </c>
      <c r="AR1752" s="26">
        <f t="shared" si="764"/>
        <v>0</v>
      </c>
      <c r="AS1752" s="26">
        <f t="shared" si="765"/>
        <v>0</v>
      </c>
      <c r="AT1752" s="26">
        <f t="shared" si="766"/>
        <v>0</v>
      </c>
      <c r="AU1752" s="26">
        <f t="shared" si="767"/>
        <v>0</v>
      </c>
      <c r="AV1752" s="26">
        <f t="shared" si="768"/>
        <v>0</v>
      </c>
      <c r="AW1752" s="11" t="s">
        <v>653</v>
      </c>
      <c r="AX1752" s="11" t="str">
        <f>VLOOKUP(L1752,Group!$A$2:$B$1000,2,0)</f>
        <v>Maintenance</v>
      </c>
      <c r="AY1752" s="11">
        <f>IF(ISERROR(VLOOKUP(U1752,'ITWR Dump'!$A$2:$Y$5000,15,0)),0,(VLOOKUP('ILC Report'!U1752,'ITWR Dump'!$A$2:$Y$5000,15,0)))</f>
        <v>0</v>
      </c>
      <c r="AZ1752" s="11" t="str">
        <f t="shared" si="769"/>
        <v>No</v>
      </c>
      <c r="BA1752" s="11" t="str">
        <f t="shared" si="770"/>
        <v>BKI</v>
      </c>
      <c r="BB1752" s="11" t="str">
        <f t="shared" si="771"/>
        <v>MN</v>
      </c>
      <c r="BC1752" s="11" t="str">
        <f t="shared" si="772"/>
        <v>No</v>
      </c>
    </row>
    <row r="1753" spans="1:55" x14ac:dyDescent="0.3">
      <c r="A1753" s="11" t="s">
        <v>707</v>
      </c>
      <c r="B1753" s="11" t="s">
        <v>1902</v>
      </c>
      <c r="C1753" s="11" t="s">
        <v>616</v>
      </c>
      <c r="D1753" s="11" t="s">
        <v>2800</v>
      </c>
      <c r="E1753" s="38" t="s">
        <v>2904</v>
      </c>
      <c r="F1753" s="11">
        <v>1</v>
      </c>
      <c r="G1753" s="40" t="s">
        <v>218</v>
      </c>
      <c r="H1753" s="11" t="str">
        <f t="shared" si="754"/>
        <v>Regular</v>
      </c>
      <c r="I1753" s="11" t="str">
        <f t="shared" si="746"/>
        <v>INDIA</v>
      </c>
      <c r="J1753" s="11" t="str">
        <f>IF(ISERROR(VLOOKUP(C1753,'WI Vs ASM'!$B$2:$E$1000,4,0)),0,(VLOOKUP(C1753,'WI Vs ASM'!$B$2:$E$1000,4,0)))</f>
        <v>Offshore</v>
      </c>
      <c r="K1753" s="11" t="str">
        <f>IF(ISERROR(VLOOKUP(C1753,'WI Vs ASM'!$B$2:$F$1000,5,0)),0,(VLOOKUP(C1753,'WI Vs ASM'!$B$2:$F$1000,5,0)))</f>
        <v>09-NonBillable</v>
      </c>
      <c r="L1753" s="11" t="str">
        <f>IF(ISERROR(VLOOKUP(C1753,'WI Vs ASM'!$B$2:$D$1000,3,0)),0,(VLOOKUP(C1753,'WI Vs ASM'!$B$2:$D$1000,3,0)))</f>
        <v>54-Knowledge Transfer/Training Offshore</v>
      </c>
      <c r="M1753" s="11" t="str">
        <f>IF(ISERROR(VLOOKUP(C1753,'WI Vs ASM'!$B$2:$I$1000,8,0)),0,(VLOOKUP(C1753,'WI Vs ASM'!$B$2:$I$1000,8,0)))</f>
        <v>Prakash Varadachari</v>
      </c>
      <c r="N1753" s="11" t="str">
        <f>IF(ISERROR(VLOOKUP(C1753,'WI Vs ASM'!$B$2:$G$1000,6,0)),0,(VLOOKUP(C1753,'WI Vs ASM'!$B$2:$G$1000,6,0)))</f>
        <v>Treasury</v>
      </c>
      <c r="O1753" s="11" t="str">
        <f>IF(ISERROR(VLOOKUP(C1753,'WI Vs ASM'!$B$2:$H$1000,7,0)),0,(VLOOKUP(C1753,'WI Vs ASM'!$B$2:$H$1000,7,0)))</f>
        <v>Central Functions</v>
      </c>
      <c r="P1753" s="11" t="str">
        <f t="shared" si="747"/>
        <v>May-17</v>
      </c>
      <c r="Q1753" s="11" t="str">
        <f t="shared" si="748"/>
        <v>Q2</v>
      </c>
      <c r="R1753" s="11" t="str">
        <f>IF(ISERROR(VLOOKUP(C1753,'WI Vs ASM'!$B$2:$J$1000,9,0)),0,(VLOOKUP(C1753,'WI Vs ASM'!$B$2:$J$1000,9,0)))</f>
        <v>Jyothi Pai</v>
      </c>
      <c r="S1753" s="11" t="str">
        <f>IF(ISERROR(VLOOKUP(C1753,'WI Vs ASM'!$B$2:$K$1000,10,0)),0,(VLOOKUP(C1753,'WI Vs ASM'!$B$2:$K$1000,10,0)))</f>
        <v>Linda J. Richardson</v>
      </c>
      <c r="T1753" s="11" t="str">
        <f>IF(ISERROR(VLOOKUP(C1753,'WI Vs ASM'!$B$2:$L$1000,11,0)),0,(VLOOKUP(C1753,'WI Vs ASM'!$B$2:$L$1000,11,0)))</f>
        <v>Crystal Romano</v>
      </c>
      <c r="U1753" s="11" t="e">
        <f t="shared" si="755"/>
        <v>#VALUE!</v>
      </c>
      <c r="V1753" s="11" t="str">
        <f t="shared" si="749"/>
        <v>No</v>
      </c>
      <c r="W1753" s="11" t="str">
        <f t="shared" si="750"/>
        <v>No</v>
      </c>
      <c r="X1753" s="11" t="str">
        <f t="shared" si="751"/>
        <v>No</v>
      </c>
      <c r="Y1753" s="11" t="str">
        <f t="shared" si="752"/>
        <v>No</v>
      </c>
      <c r="Z1753" s="11" t="str">
        <f t="shared" si="753"/>
        <v>No</v>
      </c>
      <c r="AA1753" s="11" t="str">
        <f t="shared" si="756"/>
        <v>No</v>
      </c>
      <c r="AB1753" s="11">
        <f>IF(ISERROR(VLOOKUP(U1753,'ITWR Dump'!$A$2:$Y$5000,24,0)),0,(VLOOKUP('ILC Report'!U1753,'ITWR Dump'!$A$2:$Y$5000,24,0)))</f>
        <v>0</v>
      </c>
      <c r="AC1753" s="11" t="str">
        <f t="shared" si="757"/>
        <v>No</v>
      </c>
      <c r="AD1753" s="11" t="str">
        <f t="shared" si="758"/>
        <v/>
      </c>
      <c r="AE1753" s="11">
        <f>IF(ISERROR(VLOOKUP(U1753,'ITWR Dump'!$A$2:$Y$5000,13,0)),0,(VLOOKUP(U1753,'ITWR Dump'!$A$2:$Y$5000,13,0)))</f>
        <v>0</v>
      </c>
      <c r="AF1753" s="11">
        <f>IF(ISERROR(VLOOKUP(U1753,'ITWR Dump'!$A$2:$Y$5000,11,0)),0,(VLOOKUP(U1753,'ITWR Dump'!$A$2:$Y$5000,11,0)))</f>
        <v>0</v>
      </c>
      <c r="AG1753" s="11">
        <f>IF(ISERROR(VLOOKUP(U1753,'ITWR Dump'!$A$2:$Y$5000,2,0)),0,(VLOOKUP(U1753,'ITWR Dump'!$A$2:$Y$5000,2,0)))</f>
        <v>0</v>
      </c>
      <c r="AH1753" s="11">
        <f>IF(ISERROR(VLOOKUP(U1753,'ITWR Dump'!$A$2:$Y$5000,14,0)),0,(VLOOKUP(U1753,'ITWR Dump'!$A$2:$Y$5000,14,0)))</f>
        <v>0</v>
      </c>
      <c r="AI1753" s="11" t="str">
        <f t="shared" si="759"/>
        <v>54-Knowledge Transfer/Training Offshore</v>
      </c>
      <c r="AJ1753" s="11" t="str">
        <f t="shared" si="760"/>
        <v>Offshore</v>
      </c>
      <c r="AK1753" s="11" t="str">
        <f>IF(ISERROR(VLOOKUP(A1753,'Team Data'!$C$2:$U$213,17,0)),0,(VLOOKUP(A1753,'Team Data'!$C$2:$U$213,17,0)))</f>
        <v>MF PI and CF</v>
      </c>
      <c r="AL1753" s="11" t="str">
        <f t="shared" si="761"/>
        <v>2017-04-24</v>
      </c>
      <c r="AM1753" s="11">
        <f>IF(ISERROR(VLOOKUP(U1753,'ITWR Dump'!$A$2:$Y$5000,16,0)),0,(VLOOKUP(U1753,'ITWR Dump'!$A$2:$Y$5000,16,0)))</f>
        <v>0</v>
      </c>
      <c r="AN1753" s="11">
        <f>IF(ISERROR(VLOOKUP(U1753,'ITWR Dump'!$A$2:$Y$5000,18,0)),0,(VLOOKUP(U1753,'ITWR Dump'!$A$2:$Y$5000,18,0)))</f>
        <v>0</v>
      </c>
      <c r="AO1753" s="11">
        <f>IF(ISERROR(VLOOKUP(U1753,'ITWR Dump'!$A$2:$Y$5000,25,0)),0,(VLOOKUP('ILC Report'!U1753,'ITWR Dump'!$A$2:$Y$5000,25,0)))</f>
        <v>0</v>
      </c>
      <c r="AP1753" s="11">
        <f t="shared" si="762"/>
        <v>0</v>
      </c>
      <c r="AQ1753" s="26">
        <f t="shared" si="763"/>
        <v>0</v>
      </c>
      <c r="AR1753" s="26">
        <f t="shared" si="764"/>
        <v>0</v>
      </c>
      <c r="AS1753" s="26">
        <f t="shared" si="765"/>
        <v>0</v>
      </c>
      <c r="AT1753" s="26">
        <f t="shared" si="766"/>
        <v>0</v>
      </c>
      <c r="AU1753" s="26">
        <f t="shared" si="767"/>
        <v>0</v>
      </c>
      <c r="AV1753" s="26">
        <f t="shared" si="768"/>
        <v>0</v>
      </c>
      <c r="AW1753" s="11" t="s">
        <v>653</v>
      </c>
      <c r="AX1753" s="11" t="str">
        <f>VLOOKUP(L1753,Group!$A$2:$B$1000,2,0)</f>
        <v>Maintenance</v>
      </c>
      <c r="AY1753" s="11">
        <f>IF(ISERROR(VLOOKUP(U1753,'ITWR Dump'!$A$2:$Y$5000,15,0)),0,(VLOOKUP('ILC Report'!U1753,'ITWR Dump'!$A$2:$Y$5000,15,0)))</f>
        <v>0</v>
      </c>
      <c r="AZ1753" s="11" t="str">
        <f t="shared" si="769"/>
        <v>No</v>
      </c>
      <c r="BA1753" s="11" t="str">
        <f t="shared" si="770"/>
        <v>BKI</v>
      </c>
      <c r="BB1753" s="11" t="str">
        <f t="shared" si="771"/>
        <v>KT</v>
      </c>
      <c r="BC1753" s="11" t="str">
        <f t="shared" si="772"/>
        <v>No</v>
      </c>
    </row>
    <row r="1754" spans="1:55" x14ac:dyDescent="0.3">
      <c r="A1754" s="11" t="s">
        <v>707</v>
      </c>
      <c r="B1754" s="11" t="s">
        <v>1902</v>
      </c>
      <c r="C1754" s="11" t="s">
        <v>617</v>
      </c>
      <c r="D1754" s="11" t="s">
        <v>2798</v>
      </c>
      <c r="E1754" s="38" t="s">
        <v>2904</v>
      </c>
      <c r="F1754" s="11">
        <v>1.5</v>
      </c>
      <c r="G1754" s="40" t="s">
        <v>218</v>
      </c>
      <c r="H1754" s="11" t="str">
        <f t="shared" si="754"/>
        <v>Regular</v>
      </c>
      <c r="I1754" s="11" t="str">
        <f t="shared" si="746"/>
        <v>INDIA</v>
      </c>
      <c r="J1754" s="11" t="str">
        <f>IF(ISERROR(VLOOKUP(C1754,'WI Vs ASM'!$B$2:$E$1000,4,0)),0,(VLOOKUP(C1754,'WI Vs ASM'!$B$2:$E$1000,4,0)))</f>
        <v>Offshore</v>
      </c>
      <c r="K1754" s="11" t="str">
        <f>IF(ISERROR(VLOOKUP(C1754,'WI Vs ASM'!$B$2:$F$1000,5,0)),0,(VLOOKUP(C1754,'WI Vs ASM'!$B$2:$F$1000,5,0)))</f>
        <v>01-Fixed Price</v>
      </c>
      <c r="L1754" s="11" t="str">
        <f>IF(ISERROR(VLOOKUP(C1754,'WI Vs ASM'!$B$2:$D$1000,3,0)),0,(VLOOKUP(C1754,'WI Vs ASM'!$B$2:$D$1000,3,0)))</f>
        <v>01-Maintenance Offshore</v>
      </c>
      <c r="M1754" s="11" t="str">
        <f>IF(ISERROR(VLOOKUP(C1754,'WI Vs ASM'!$B$2:$I$1000,8,0)),0,(VLOOKUP(C1754,'WI Vs ASM'!$B$2:$I$1000,8,0)))</f>
        <v>Rahul Soman</v>
      </c>
      <c r="N1754" s="11" t="str">
        <f>IF(ISERROR(VLOOKUP(C1754,'WI Vs ASM'!$B$2:$G$1000,6,0)),0,(VLOOKUP(C1754,'WI Vs ASM'!$B$2:$G$1000,6,0)))</f>
        <v>Treasury</v>
      </c>
      <c r="O1754" s="11" t="str">
        <f>IF(ISERROR(VLOOKUP(C1754,'WI Vs ASM'!$B$2:$H$1000,7,0)),0,(VLOOKUP(C1754,'WI Vs ASM'!$B$2:$H$1000,7,0)))</f>
        <v>Central Functions</v>
      </c>
      <c r="P1754" s="11" t="str">
        <f t="shared" si="747"/>
        <v>May-17</v>
      </c>
      <c r="Q1754" s="11" t="str">
        <f t="shared" si="748"/>
        <v>Q2</v>
      </c>
      <c r="R1754" s="11" t="str">
        <f>IF(ISERROR(VLOOKUP(C1754,'WI Vs ASM'!$B$2:$J$1000,9,0)),0,(VLOOKUP(C1754,'WI Vs ASM'!$B$2:$J$1000,9,0)))</f>
        <v>Jyothi Pai</v>
      </c>
      <c r="S1754" s="11" t="str">
        <f>IF(ISERROR(VLOOKUP(C1754,'WI Vs ASM'!$B$2:$K$1000,10,0)),0,(VLOOKUP(C1754,'WI Vs ASM'!$B$2:$K$1000,10,0)))</f>
        <v>Linda J. Richardson</v>
      </c>
      <c r="T1754" s="11" t="str">
        <f>IF(ISERROR(VLOOKUP(C1754,'WI Vs ASM'!$B$2:$L$1000,11,0)),0,(VLOOKUP(C1754,'WI Vs ASM'!$B$2:$L$1000,11,0)))</f>
        <v>Crystal Romano</v>
      </c>
      <c r="U1754" s="11" t="e">
        <f t="shared" si="755"/>
        <v>#VALUE!</v>
      </c>
      <c r="V1754" s="11" t="str">
        <f t="shared" si="749"/>
        <v>No</v>
      </c>
      <c r="W1754" s="11" t="str">
        <f t="shared" si="750"/>
        <v>Yes</v>
      </c>
      <c r="X1754" s="11" t="str">
        <f t="shared" si="751"/>
        <v>No</v>
      </c>
      <c r="Y1754" s="11" t="str">
        <f t="shared" si="752"/>
        <v>No</v>
      </c>
      <c r="Z1754" s="11" t="str">
        <f t="shared" si="753"/>
        <v>No</v>
      </c>
      <c r="AA1754" s="11" t="str">
        <f t="shared" si="756"/>
        <v>No</v>
      </c>
      <c r="AB1754" s="11">
        <f>IF(ISERROR(VLOOKUP(U1754,'ITWR Dump'!$A$2:$Y$5000,24,0)),0,(VLOOKUP('ILC Report'!U1754,'ITWR Dump'!$A$2:$Y$5000,24,0)))</f>
        <v>0</v>
      </c>
      <c r="AC1754" s="11" t="str">
        <f t="shared" si="757"/>
        <v>No</v>
      </c>
      <c r="AD1754" s="11" t="str">
        <f t="shared" si="758"/>
        <v/>
      </c>
      <c r="AE1754" s="11">
        <f>IF(ISERROR(VLOOKUP(U1754,'ITWR Dump'!$A$2:$Y$5000,13,0)),0,(VLOOKUP(U1754,'ITWR Dump'!$A$2:$Y$5000,13,0)))</f>
        <v>0</v>
      </c>
      <c r="AF1754" s="11">
        <f>IF(ISERROR(VLOOKUP(U1754,'ITWR Dump'!$A$2:$Y$5000,11,0)),0,(VLOOKUP(U1754,'ITWR Dump'!$A$2:$Y$5000,11,0)))</f>
        <v>0</v>
      </c>
      <c r="AG1754" s="11">
        <f>IF(ISERROR(VLOOKUP(U1754,'ITWR Dump'!$A$2:$Y$5000,2,0)),0,(VLOOKUP(U1754,'ITWR Dump'!$A$2:$Y$5000,2,0)))</f>
        <v>0</v>
      </c>
      <c r="AH1754" s="11">
        <f>IF(ISERROR(VLOOKUP(U1754,'ITWR Dump'!$A$2:$Y$5000,14,0)),0,(VLOOKUP(U1754,'ITWR Dump'!$A$2:$Y$5000,14,0)))</f>
        <v>0</v>
      </c>
      <c r="AI1754" s="11" t="str">
        <f t="shared" si="759"/>
        <v>01-Maintenance Offshore</v>
      </c>
      <c r="AJ1754" s="11" t="str">
        <f t="shared" si="760"/>
        <v>Offshore</v>
      </c>
      <c r="AK1754" s="11" t="str">
        <f>IF(ISERROR(VLOOKUP(A1754,'Team Data'!$C$2:$U$213,17,0)),0,(VLOOKUP(A1754,'Team Data'!$C$2:$U$213,17,0)))</f>
        <v>MF PI and CF</v>
      </c>
      <c r="AL1754" s="11" t="str">
        <f t="shared" si="761"/>
        <v>2017-04-24</v>
      </c>
      <c r="AM1754" s="11">
        <f>IF(ISERROR(VLOOKUP(U1754,'ITWR Dump'!$A$2:$Y$5000,16,0)),0,(VLOOKUP(U1754,'ITWR Dump'!$A$2:$Y$5000,16,0)))</f>
        <v>0</v>
      </c>
      <c r="AN1754" s="11">
        <f>IF(ISERROR(VLOOKUP(U1754,'ITWR Dump'!$A$2:$Y$5000,18,0)),0,(VLOOKUP(U1754,'ITWR Dump'!$A$2:$Y$5000,18,0)))</f>
        <v>0</v>
      </c>
      <c r="AO1754" s="11">
        <f>IF(ISERROR(VLOOKUP(U1754,'ITWR Dump'!$A$2:$Y$5000,25,0)),0,(VLOOKUP('ILC Report'!U1754,'ITWR Dump'!$A$2:$Y$5000,25,0)))</f>
        <v>0</v>
      </c>
      <c r="AP1754" s="11">
        <f t="shared" si="762"/>
        <v>0</v>
      </c>
      <c r="AQ1754" s="26">
        <f t="shared" si="763"/>
        <v>0</v>
      </c>
      <c r="AR1754" s="26">
        <f t="shared" si="764"/>
        <v>0</v>
      </c>
      <c r="AS1754" s="26">
        <f t="shared" si="765"/>
        <v>0</v>
      </c>
      <c r="AT1754" s="26">
        <f t="shared" si="766"/>
        <v>0</v>
      </c>
      <c r="AU1754" s="26">
        <f t="shared" si="767"/>
        <v>0</v>
      </c>
      <c r="AV1754" s="26">
        <f t="shared" si="768"/>
        <v>0</v>
      </c>
      <c r="AW1754" s="11" t="s">
        <v>653</v>
      </c>
      <c r="AX1754" s="11" t="str">
        <f>VLOOKUP(L1754,Group!$A$2:$B$1000,2,0)</f>
        <v>Maintenance</v>
      </c>
      <c r="AY1754" s="11">
        <f>IF(ISERROR(VLOOKUP(U1754,'ITWR Dump'!$A$2:$Y$5000,15,0)),0,(VLOOKUP('ILC Report'!U1754,'ITWR Dump'!$A$2:$Y$5000,15,0)))</f>
        <v>0</v>
      </c>
      <c r="AZ1754" s="11" t="str">
        <f t="shared" si="769"/>
        <v>No</v>
      </c>
      <c r="BA1754" s="11" t="str">
        <f t="shared" si="770"/>
        <v>BKI</v>
      </c>
      <c r="BB1754" s="11" t="str">
        <f t="shared" si="771"/>
        <v>MN</v>
      </c>
      <c r="BC1754" s="11" t="str">
        <f t="shared" si="772"/>
        <v>No</v>
      </c>
    </row>
    <row r="1755" spans="1:55" x14ac:dyDescent="0.3">
      <c r="A1755" s="11" t="s">
        <v>707</v>
      </c>
      <c r="B1755" s="11" t="s">
        <v>1902</v>
      </c>
      <c r="C1755" s="11" t="s">
        <v>617</v>
      </c>
      <c r="D1755" s="11" t="s">
        <v>2799</v>
      </c>
      <c r="E1755" s="38" t="s">
        <v>2904</v>
      </c>
      <c r="F1755" s="11">
        <v>5</v>
      </c>
      <c r="G1755" s="40" t="s">
        <v>218</v>
      </c>
      <c r="H1755" s="11" t="str">
        <f t="shared" si="754"/>
        <v>Regular</v>
      </c>
      <c r="I1755" s="11" t="str">
        <f t="shared" si="746"/>
        <v>INDIA</v>
      </c>
      <c r="J1755" s="11" t="str">
        <f>IF(ISERROR(VLOOKUP(C1755,'WI Vs ASM'!$B$2:$E$1000,4,0)),0,(VLOOKUP(C1755,'WI Vs ASM'!$B$2:$E$1000,4,0)))</f>
        <v>Offshore</v>
      </c>
      <c r="K1755" s="11" t="str">
        <f>IF(ISERROR(VLOOKUP(C1755,'WI Vs ASM'!$B$2:$F$1000,5,0)),0,(VLOOKUP(C1755,'WI Vs ASM'!$B$2:$F$1000,5,0)))</f>
        <v>01-Fixed Price</v>
      </c>
      <c r="L1755" s="11" t="str">
        <f>IF(ISERROR(VLOOKUP(C1755,'WI Vs ASM'!$B$2:$D$1000,3,0)),0,(VLOOKUP(C1755,'WI Vs ASM'!$B$2:$D$1000,3,0)))</f>
        <v>01-Maintenance Offshore</v>
      </c>
      <c r="M1755" s="11" t="str">
        <f>IF(ISERROR(VLOOKUP(C1755,'WI Vs ASM'!$B$2:$I$1000,8,0)),0,(VLOOKUP(C1755,'WI Vs ASM'!$B$2:$I$1000,8,0)))</f>
        <v>Rahul Soman</v>
      </c>
      <c r="N1755" s="11" t="str">
        <f>IF(ISERROR(VLOOKUP(C1755,'WI Vs ASM'!$B$2:$G$1000,6,0)),0,(VLOOKUP(C1755,'WI Vs ASM'!$B$2:$G$1000,6,0)))</f>
        <v>Treasury</v>
      </c>
      <c r="O1755" s="11" t="str">
        <f>IF(ISERROR(VLOOKUP(C1755,'WI Vs ASM'!$B$2:$H$1000,7,0)),0,(VLOOKUP(C1755,'WI Vs ASM'!$B$2:$H$1000,7,0)))</f>
        <v>Central Functions</v>
      </c>
      <c r="P1755" s="11" t="str">
        <f t="shared" si="747"/>
        <v>May-17</v>
      </c>
      <c r="Q1755" s="11" t="str">
        <f t="shared" si="748"/>
        <v>Q2</v>
      </c>
      <c r="R1755" s="11" t="str">
        <f>IF(ISERROR(VLOOKUP(C1755,'WI Vs ASM'!$B$2:$J$1000,9,0)),0,(VLOOKUP(C1755,'WI Vs ASM'!$B$2:$J$1000,9,0)))</f>
        <v>Jyothi Pai</v>
      </c>
      <c r="S1755" s="11" t="str">
        <f>IF(ISERROR(VLOOKUP(C1755,'WI Vs ASM'!$B$2:$K$1000,10,0)),0,(VLOOKUP(C1755,'WI Vs ASM'!$B$2:$K$1000,10,0)))</f>
        <v>Linda J. Richardson</v>
      </c>
      <c r="T1755" s="11" t="str">
        <f>IF(ISERROR(VLOOKUP(C1755,'WI Vs ASM'!$B$2:$L$1000,11,0)),0,(VLOOKUP(C1755,'WI Vs ASM'!$B$2:$L$1000,11,0)))</f>
        <v>Crystal Romano</v>
      </c>
      <c r="U1755" s="11" t="e">
        <f t="shared" si="755"/>
        <v>#VALUE!</v>
      </c>
      <c r="V1755" s="11" t="str">
        <f t="shared" si="749"/>
        <v>No</v>
      </c>
      <c r="W1755" s="11" t="str">
        <f t="shared" si="750"/>
        <v>Yes</v>
      </c>
      <c r="X1755" s="11" t="str">
        <f t="shared" si="751"/>
        <v>No</v>
      </c>
      <c r="Y1755" s="11" t="str">
        <f t="shared" si="752"/>
        <v>No</v>
      </c>
      <c r="Z1755" s="11" t="str">
        <f t="shared" si="753"/>
        <v>No</v>
      </c>
      <c r="AA1755" s="11" t="str">
        <f t="shared" si="756"/>
        <v>No</v>
      </c>
      <c r="AB1755" s="11">
        <f>IF(ISERROR(VLOOKUP(U1755,'ITWR Dump'!$A$2:$Y$5000,24,0)),0,(VLOOKUP('ILC Report'!U1755,'ITWR Dump'!$A$2:$Y$5000,24,0)))</f>
        <v>0</v>
      </c>
      <c r="AC1755" s="11" t="str">
        <f t="shared" si="757"/>
        <v>No</v>
      </c>
      <c r="AD1755" s="11" t="str">
        <f t="shared" si="758"/>
        <v/>
      </c>
      <c r="AE1755" s="11">
        <f>IF(ISERROR(VLOOKUP(U1755,'ITWR Dump'!$A$2:$Y$5000,13,0)),0,(VLOOKUP(U1755,'ITWR Dump'!$A$2:$Y$5000,13,0)))</f>
        <v>0</v>
      </c>
      <c r="AF1755" s="11">
        <f>IF(ISERROR(VLOOKUP(U1755,'ITWR Dump'!$A$2:$Y$5000,11,0)),0,(VLOOKUP(U1755,'ITWR Dump'!$A$2:$Y$5000,11,0)))</f>
        <v>0</v>
      </c>
      <c r="AG1755" s="11">
        <f>IF(ISERROR(VLOOKUP(U1755,'ITWR Dump'!$A$2:$Y$5000,2,0)),0,(VLOOKUP(U1755,'ITWR Dump'!$A$2:$Y$5000,2,0)))</f>
        <v>0</v>
      </c>
      <c r="AH1755" s="11">
        <f>IF(ISERROR(VLOOKUP(U1755,'ITWR Dump'!$A$2:$Y$5000,14,0)),0,(VLOOKUP(U1755,'ITWR Dump'!$A$2:$Y$5000,14,0)))</f>
        <v>0</v>
      </c>
      <c r="AI1755" s="11" t="str">
        <f t="shared" si="759"/>
        <v>01-Maintenance Offshore</v>
      </c>
      <c r="AJ1755" s="11" t="str">
        <f t="shared" si="760"/>
        <v>Offshore</v>
      </c>
      <c r="AK1755" s="11" t="str">
        <f>IF(ISERROR(VLOOKUP(A1755,'Team Data'!$C$2:$U$213,17,0)),0,(VLOOKUP(A1755,'Team Data'!$C$2:$U$213,17,0)))</f>
        <v>MF PI and CF</v>
      </c>
      <c r="AL1755" s="11" t="str">
        <f t="shared" si="761"/>
        <v>2017-04-24</v>
      </c>
      <c r="AM1755" s="11">
        <f>IF(ISERROR(VLOOKUP(U1755,'ITWR Dump'!$A$2:$Y$5000,16,0)),0,(VLOOKUP(U1755,'ITWR Dump'!$A$2:$Y$5000,16,0)))</f>
        <v>0</v>
      </c>
      <c r="AN1755" s="11">
        <f>IF(ISERROR(VLOOKUP(U1755,'ITWR Dump'!$A$2:$Y$5000,18,0)),0,(VLOOKUP(U1755,'ITWR Dump'!$A$2:$Y$5000,18,0)))</f>
        <v>0</v>
      </c>
      <c r="AO1755" s="11">
        <f>IF(ISERROR(VLOOKUP(U1755,'ITWR Dump'!$A$2:$Y$5000,25,0)),0,(VLOOKUP('ILC Report'!U1755,'ITWR Dump'!$A$2:$Y$5000,25,0)))</f>
        <v>0</v>
      </c>
      <c r="AP1755" s="11">
        <f t="shared" si="762"/>
        <v>0</v>
      </c>
      <c r="AQ1755" s="26">
        <f t="shared" si="763"/>
        <v>0</v>
      </c>
      <c r="AR1755" s="26">
        <f t="shared" si="764"/>
        <v>0</v>
      </c>
      <c r="AS1755" s="26">
        <f t="shared" si="765"/>
        <v>0</v>
      </c>
      <c r="AT1755" s="26">
        <f t="shared" si="766"/>
        <v>0</v>
      </c>
      <c r="AU1755" s="26">
        <f t="shared" si="767"/>
        <v>0</v>
      </c>
      <c r="AV1755" s="26">
        <f t="shared" si="768"/>
        <v>0</v>
      </c>
      <c r="AW1755" s="11" t="s">
        <v>653</v>
      </c>
      <c r="AX1755" s="11" t="str">
        <f>VLOOKUP(L1755,Group!$A$2:$B$1000,2,0)</f>
        <v>Maintenance</v>
      </c>
      <c r="AY1755" s="11">
        <f>IF(ISERROR(VLOOKUP(U1755,'ITWR Dump'!$A$2:$Y$5000,15,0)),0,(VLOOKUP('ILC Report'!U1755,'ITWR Dump'!$A$2:$Y$5000,15,0)))</f>
        <v>0</v>
      </c>
      <c r="AZ1755" s="11" t="str">
        <f t="shared" si="769"/>
        <v>No</v>
      </c>
      <c r="BA1755" s="11" t="str">
        <f t="shared" si="770"/>
        <v>BKI</v>
      </c>
      <c r="BB1755" s="11" t="str">
        <f t="shared" si="771"/>
        <v>MN</v>
      </c>
      <c r="BC1755" s="11" t="str">
        <f t="shared" si="772"/>
        <v>No</v>
      </c>
    </row>
    <row r="1756" spans="1:55" x14ac:dyDescent="0.3">
      <c r="A1756" s="11" t="s">
        <v>707</v>
      </c>
      <c r="B1756" s="11" t="s">
        <v>1902</v>
      </c>
      <c r="C1756" s="11" t="s">
        <v>615</v>
      </c>
      <c r="D1756" s="11" t="s">
        <v>2794</v>
      </c>
      <c r="E1756" s="38" t="s">
        <v>2904</v>
      </c>
      <c r="F1756" s="11">
        <v>25.5</v>
      </c>
      <c r="G1756" s="40" t="s">
        <v>218</v>
      </c>
      <c r="H1756" s="11" t="str">
        <f t="shared" si="754"/>
        <v>Regular</v>
      </c>
      <c r="I1756" s="11" t="str">
        <f t="shared" si="746"/>
        <v>INDIA</v>
      </c>
      <c r="J1756" s="11" t="str">
        <f>IF(ISERROR(VLOOKUP(C1756,'WI Vs ASM'!$B$2:$E$1000,4,0)),0,(VLOOKUP(C1756,'WI Vs ASM'!$B$2:$E$1000,4,0)))</f>
        <v>Offshore</v>
      </c>
      <c r="K1756" s="11" t="str">
        <f>IF(ISERROR(VLOOKUP(C1756,'WI Vs ASM'!$B$2:$F$1000,5,0)),0,(VLOOKUP(C1756,'WI Vs ASM'!$B$2:$F$1000,5,0)))</f>
        <v>02-Variable Billable</v>
      </c>
      <c r="L1756" s="11" t="str">
        <f>IF(ISERROR(VLOOKUP(C1756,'WI Vs ASM'!$B$2:$D$1000,3,0)),0,(VLOOKUP(C1756,'WI Vs ASM'!$B$2:$D$1000,3,0)))</f>
        <v>11-Enhancement Offshore</v>
      </c>
      <c r="M1756" s="11" t="str">
        <f>IF(ISERROR(VLOOKUP(C1756,'WI Vs ASM'!$B$2:$I$1000,8,0)),0,(VLOOKUP(C1756,'WI Vs ASM'!$B$2:$I$1000,8,0)))</f>
        <v>Prakash Varadachari</v>
      </c>
      <c r="N1756" s="11" t="str">
        <f>IF(ISERROR(VLOOKUP(C1756,'WI Vs ASM'!$B$2:$G$1000,6,0)),0,(VLOOKUP(C1756,'WI Vs ASM'!$B$2:$G$1000,6,0)))</f>
        <v>Treasury</v>
      </c>
      <c r="O1756" s="11" t="str">
        <f>IF(ISERROR(VLOOKUP(C1756,'WI Vs ASM'!$B$2:$H$1000,7,0)),0,(VLOOKUP(C1756,'WI Vs ASM'!$B$2:$H$1000,7,0)))</f>
        <v>Central Functions</v>
      </c>
      <c r="P1756" s="11" t="str">
        <f t="shared" si="747"/>
        <v>May-17</v>
      </c>
      <c r="Q1756" s="11" t="str">
        <f t="shared" si="748"/>
        <v>Q2</v>
      </c>
      <c r="R1756" s="11" t="str">
        <f>IF(ISERROR(VLOOKUP(C1756,'WI Vs ASM'!$B$2:$J$1000,9,0)),0,(VLOOKUP(C1756,'WI Vs ASM'!$B$2:$J$1000,9,0)))</f>
        <v>Chandraprabha Palaniswamy</v>
      </c>
      <c r="S1756" s="11" t="str">
        <f>IF(ISERROR(VLOOKUP(C1756,'WI Vs ASM'!$B$2:$K$1000,10,0)),0,(VLOOKUP(C1756,'WI Vs ASM'!$B$2:$K$1000,10,0)))</f>
        <v>Linda J. Richardson</v>
      </c>
      <c r="T1756" s="11" t="str">
        <f>IF(ISERROR(VLOOKUP(C1756,'WI Vs ASM'!$B$2:$L$1000,11,0)),0,(VLOOKUP(C1756,'WI Vs ASM'!$B$2:$L$1000,11,0)))</f>
        <v>Crystal Romano</v>
      </c>
      <c r="U1756" s="11" t="str">
        <f t="shared" si="755"/>
        <v>WR736335</v>
      </c>
      <c r="V1756" s="11" t="str">
        <f t="shared" si="749"/>
        <v>No</v>
      </c>
      <c r="W1756" s="11" t="str">
        <f t="shared" si="750"/>
        <v>Yes</v>
      </c>
      <c r="X1756" s="11" t="str">
        <f t="shared" si="751"/>
        <v>No</v>
      </c>
      <c r="Y1756" s="11" t="str">
        <f t="shared" si="752"/>
        <v>No</v>
      </c>
      <c r="Z1756" s="11" t="str">
        <f t="shared" si="753"/>
        <v>No</v>
      </c>
      <c r="AA1756" s="11" t="str">
        <f t="shared" si="756"/>
        <v>No</v>
      </c>
      <c r="AB1756" s="11">
        <f>IF(ISERROR(VLOOKUP(U1756,'ITWR Dump'!$A$2:$Y$5000,24,0)),0,(VLOOKUP('ILC Report'!U1756,'ITWR Dump'!$A$2:$Y$5000,24,0)))</f>
        <v>0</v>
      </c>
      <c r="AC1756" s="11" t="str">
        <f t="shared" si="757"/>
        <v>No</v>
      </c>
      <c r="AD1756" s="11" t="str">
        <f t="shared" si="758"/>
        <v/>
      </c>
      <c r="AE1756" s="11">
        <f>IF(ISERROR(VLOOKUP(U1756,'ITWR Dump'!$A$2:$Y$5000,13,0)),0,(VLOOKUP(U1756,'ITWR Dump'!$A$2:$Y$5000,13,0)))</f>
        <v>0</v>
      </c>
      <c r="AF1756" s="11">
        <f>IF(ISERROR(VLOOKUP(U1756,'ITWR Dump'!$A$2:$Y$5000,11,0)),0,(VLOOKUP(U1756,'ITWR Dump'!$A$2:$Y$5000,11,0)))</f>
        <v>0</v>
      </c>
      <c r="AG1756" s="11">
        <f>IF(ISERROR(VLOOKUP(U1756,'ITWR Dump'!$A$2:$Y$5000,2,0)),0,(VLOOKUP(U1756,'ITWR Dump'!$A$2:$Y$5000,2,0)))</f>
        <v>0</v>
      </c>
      <c r="AH1756" s="11">
        <f>IF(ISERROR(VLOOKUP(U1756,'ITWR Dump'!$A$2:$Y$5000,14,0)),0,(VLOOKUP(U1756,'ITWR Dump'!$A$2:$Y$5000,14,0)))</f>
        <v>0</v>
      </c>
      <c r="AI1756" s="11" t="str">
        <f t="shared" si="759"/>
        <v>11-Enhancement Offshore</v>
      </c>
      <c r="AJ1756" s="11" t="str">
        <f t="shared" si="760"/>
        <v>Offshore</v>
      </c>
      <c r="AK1756" s="11" t="str">
        <f>IF(ISERROR(VLOOKUP(A1756,'Team Data'!$C$2:$U$213,17,0)),0,(VLOOKUP(A1756,'Team Data'!$C$2:$U$213,17,0)))</f>
        <v>MF PI and CF</v>
      </c>
      <c r="AL1756" s="11" t="str">
        <f t="shared" si="761"/>
        <v>2017-04-24</v>
      </c>
      <c r="AM1756" s="11">
        <f>IF(ISERROR(VLOOKUP(U1756,'ITWR Dump'!$A$2:$Y$5000,16,0)),0,(VLOOKUP(U1756,'ITWR Dump'!$A$2:$Y$5000,16,0)))</f>
        <v>0</v>
      </c>
      <c r="AN1756" s="11">
        <f>IF(ISERROR(VLOOKUP(U1756,'ITWR Dump'!$A$2:$Y$5000,18,0)),0,(VLOOKUP(U1756,'ITWR Dump'!$A$2:$Y$5000,18,0)))</f>
        <v>0</v>
      </c>
      <c r="AO1756" s="11">
        <f>IF(ISERROR(VLOOKUP(U1756,'ITWR Dump'!$A$2:$Y$5000,25,0)),0,(VLOOKUP('ILC Report'!U1756,'ITWR Dump'!$A$2:$Y$5000,25,0)))</f>
        <v>0</v>
      </c>
      <c r="AP1756" s="11">
        <f t="shared" si="762"/>
        <v>0</v>
      </c>
      <c r="AQ1756" s="26">
        <f t="shared" si="763"/>
        <v>0</v>
      </c>
      <c r="AR1756" s="26">
        <f t="shared" si="764"/>
        <v>0</v>
      </c>
      <c r="AS1756" s="26">
        <f t="shared" si="765"/>
        <v>0</v>
      </c>
      <c r="AT1756" s="26">
        <f t="shared" si="766"/>
        <v>0</v>
      </c>
      <c r="AU1756" s="26">
        <f t="shared" si="767"/>
        <v>0</v>
      </c>
      <c r="AV1756" s="26">
        <f t="shared" si="768"/>
        <v>0</v>
      </c>
      <c r="AW1756" s="11" t="s">
        <v>653</v>
      </c>
      <c r="AX1756" s="11" t="str">
        <f>VLOOKUP(L1756,Group!$A$2:$B$1000,2,0)</f>
        <v>Enhancement</v>
      </c>
      <c r="AY1756" s="11">
        <f>IF(ISERROR(VLOOKUP(U1756,'ITWR Dump'!$A$2:$Y$5000,15,0)),0,(VLOOKUP('ILC Report'!U1756,'ITWR Dump'!$A$2:$Y$5000,15,0)))</f>
        <v>0</v>
      </c>
      <c r="AZ1756" s="11" t="str">
        <f t="shared" si="769"/>
        <v>No</v>
      </c>
      <c r="BA1756" s="11" t="str">
        <f t="shared" si="770"/>
        <v>BKI</v>
      </c>
      <c r="BB1756" s="11" t="str">
        <f t="shared" si="771"/>
        <v>EM</v>
      </c>
      <c r="BC1756" s="11" t="str">
        <f t="shared" si="772"/>
        <v>No</v>
      </c>
    </row>
    <row r="1757" spans="1:55" x14ac:dyDescent="0.3">
      <c r="A1757" s="11" t="s">
        <v>708</v>
      </c>
      <c r="B1757" s="11" t="s">
        <v>1903</v>
      </c>
      <c r="C1757" s="11" t="s">
        <v>610</v>
      </c>
      <c r="D1757" s="11" t="s">
        <v>2801</v>
      </c>
      <c r="E1757" s="38" t="s">
        <v>652</v>
      </c>
      <c r="F1757" s="11">
        <v>10</v>
      </c>
      <c r="G1757" s="40" t="s">
        <v>218</v>
      </c>
      <c r="H1757" s="11" t="str">
        <f t="shared" si="754"/>
        <v>Regular</v>
      </c>
      <c r="I1757" s="11" t="str">
        <f t="shared" si="746"/>
        <v>INDIA</v>
      </c>
      <c r="J1757" s="11" t="str">
        <f>IF(ISERROR(VLOOKUP(C1757,'WI Vs ASM'!$B$2:$E$1000,4,0)),0,(VLOOKUP(C1757,'WI Vs ASM'!$B$2:$E$1000,4,0)))</f>
        <v>Offshore</v>
      </c>
      <c r="K1757" s="11" t="str">
        <f>IF(ISERROR(VLOOKUP(C1757,'WI Vs ASM'!$B$2:$F$1000,5,0)),0,(VLOOKUP(C1757,'WI Vs ASM'!$B$2:$F$1000,5,0)))</f>
        <v>02-Variable Billable</v>
      </c>
      <c r="L1757" s="11" t="str">
        <f>IF(ISERROR(VLOOKUP(C1757,'WI Vs ASM'!$B$2:$D$1000,3,0)),0,(VLOOKUP(C1757,'WI Vs ASM'!$B$2:$D$1000,3,0)))</f>
        <v>11-Enhancement Offshore</v>
      </c>
      <c r="M1757" s="11" t="str">
        <f>IF(ISERROR(VLOOKUP(C1757,'WI Vs ASM'!$B$2:$I$1000,8,0)),0,(VLOOKUP(C1757,'WI Vs ASM'!$B$2:$I$1000,8,0)))</f>
        <v>Prakash Varadachari</v>
      </c>
      <c r="N1757" s="11" t="str">
        <f>IF(ISERROR(VLOOKUP(C1757,'WI Vs ASM'!$B$2:$G$1000,6,0)),0,(VLOOKUP(C1757,'WI Vs ASM'!$B$2:$G$1000,6,0)))</f>
        <v>Pride</v>
      </c>
      <c r="O1757" s="11" t="str">
        <f>IF(ISERROR(VLOOKUP(C1757,'WI Vs ASM'!$B$2:$H$1000,7,0)),0,(VLOOKUP(C1757,'WI Vs ASM'!$B$2:$H$1000,7,0)))</f>
        <v>Pride</v>
      </c>
      <c r="P1757" s="11" t="str">
        <f t="shared" si="747"/>
        <v>Apr-17</v>
      </c>
      <c r="Q1757" s="11" t="str">
        <f t="shared" si="748"/>
        <v>Q2</v>
      </c>
      <c r="R1757" s="11" t="str">
        <f>IF(ISERROR(VLOOKUP(C1757,'WI Vs ASM'!$B$2:$J$1000,9,0)),0,(VLOOKUP(C1757,'WI Vs ASM'!$B$2:$J$1000,9,0)))</f>
        <v>Chandraprabha Palaniswamy</v>
      </c>
      <c r="S1757" s="11" t="str">
        <f>IF(ISERROR(VLOOKUP(C1757,'WI Vs ASM'!$B$2:$K$1000,10,0)),0,(VLOOKUP(C1757,'WI Vs ASM'!$B$2:$K$1000,10,0)))</f>
        <v>Phillip Mclean</v>
      </c>
      <c r="T1757" s="11" t="str">
        <f>IF(ISERROR(VLOOKUP(C1757,'WI Vs ASM'!$B$2:$L$1000,11,0)),0,(VLOOKUP(C1757,'WI Vs ASM'!$B$2:$L$1000,11,0)))</f>
        <v>Phillip Mclean</v>
      </c>
      <c r="U1757" s="11" t="str">
        <f t="shared" si="755"/>
        <v>WR635659</v>
      </c>
      <c r="V1757" s="11" t="str">
        <f t="shared" si="749"/>
        <v>No</v>
      </c>
      <c r="W1757" s="11" t="str">
        <f t="shared" si="750"/>
        <v>Yes</v>
      </c>
      <c r="X1757" s="11" t="str">
        <f t="shared" si="751"/>
        <v>No</v>
      </c>
      <c r="Y1757" s="11" t="str">
        <f t="shared" si="752"/>
        <v>No</v>
      </c>
      <c r="Z1757" s="11" t="str">
        <f t="shared" si="753"/>
        <v>No</v>
      </c>
      <c r="AA1757" s="11" t="str">
        <f t="shared" si="756"/>
        <v>No</v>
      </c>
      <c r="AB1757" s="11">
        <f>IF(ISERROR(VLOOKUP(U1757,'ITWR Dump'!$A$2:$Y$5000,24,0)),0,(VLOOKUP('ILC Report'!U1757,'ITWR Dump'!$A$2:$Y$5000,24,0)))</f>
        <v>0</v>
      </c>
      <c r="AC1757" s="11" t="str">
        <f t="shared" si="757"/>
        <v>No</v>
      </c>
      <c r="AD1757" s="11" t="str">
        <f t="shared" si="758"/>
        <v/>
      </c>
      <c r="AE1757" s="11">
        <f>IF(ISERROR(VLOOKUP(U1757,'ITWR Dump'!$A$2:$Y$5000,13,0)),0,(VLOOKUP(U1757,'ITWR Dump'!$A$2:$Y$5000,13,0)))</f>
        <v>0</v>
      </c>
      <c r="AF1757" s="11">
        <f>IF(ISERROR(VLOOKUP(U1757,'ITWR Dump'!$A$2:$Y$5000,11,0)),0,(VLOOKUP(U1757,'ITWR Dump'!$A$2:$Y$5000,11,0)))</f>
        <v>0</v>
      </c>
      <c r="AG1757" s="11">
        <f>IF(ISERROR(VLOOKUP(U1757,'ITWR Dump'!$A$2:$Y$5000,2,0)),0,(VLOOKUP(U1757,'ITWR Dump'!$A$2:$Y$5000,2,0)))</f>
        <v>0</v>
      </c>
      <c r="AH1757" s="11">
        <f>IF(ISERROR(VLOOKUP(U1757,'ITWR Dump'!$A$2:$Y$5000,14,0)),0,(VLOOKUP(U1757,'ITWR Dump'!$A$2:$Y$5000,14,0)))</f>
        <v>0</v>
      </c>
      <c r="AI1757" s="11" t="str">
        <f t="shared" si="759"/>
        <v>11-Enhancement Offshore</v>
      </c>
      <c r="AJ1757" s="11" t="str">
        <f t="shared" si="760"/>
        <v>Offshore</v>
      </c>
      <c r="AK1757" s="11" t="str">
        <f>IF(ISERROR(VLOOKUP(A1757,'Team Data'!$C$2:$U$213,17,0)),0,(VLOOKUP(A1757,'Team Data'!$C$2:$U$213,17,0)))</f>
        <v>BI and RM</v>
      </c>
      <c r="AL1757" s="11" t="str">
        <f t="shared" si="761"/>
        <v>2017-04-24</v>
      </c>
      <c r="AM1757" s="11">
        <f>IF(ISERROR(VLOOKUP(U1757,'ITWR Dump'!$A$2:$Y$5000,16,0)),0,(VLOOKUP(U1757,'ITWR Dump'!$A$2:$Y$5000,16,0)))</f>
        <v>0</v>
      </c>
      <c r="AN1757" s="11">
        <f>IF(ISERROR(VLOOKUP(U1757,'ITWR Dump'!$A$2:$Y$5000,18,0)),0,(VLOOKUP(U1757,'ITWR Dump'!$A$2:$Y$5000,18,0)))</f>
        <v>0</v>
      </c>
      <c r="AO1757" s="11">
        <f>IF(ISERROR(VLOOKUP(U1757,'ITWR Dump'!$A$2:$Y$5000,25,0)),0,(VLOOKUP('ILC Report'!U1757,'ITWR Dump'!$A$2:$Y$5000,25,0)))</f>
        <v>0</v>
      </c>
      <c r="AP1757" s="11">
        <f t="shared" si="762"/>
        <v>0</v>
      </c>
      <c r="AQ1757" s="26">
        <f t="shared" si="763"/>
        <v>0</v>
      </c>
      <c r="AR1757" s="26">
        <f t="shared" si="764"/>
        <v>0</v>
      </c>
      <c r="AS1757" s="26">
        <f t="shared" si="765"/>
        <v>0</v>
      </c>
      <c r="AT1757" s="26">
        <f t="shared" si="766"/>
        <v>0</v>
      </c>
      <c r="AU1757" s="26">
        <f t="shared" si="767"/>
        <v>0</v>
      </c>
      <c r="AV1757" s="26">
        <f t="shared" si="768"/>
        <v>0</v>
      </c>
      <c r="AW1757" s="11" t="s">
        <v>653</v>
      </c>
      <c r="AX1757" s="11" t="str">
        <f>VLOOKUP(L1757,Group!$A$2:$B$1000,2,0)</f>
        <v>Enhancement</v>
      </c>
      <c r="AY1757" s="11">
        <f>IF(ISERROR(VLOOKUP(U1757,'ITWR Dump'!$A$2:$Y$5000,15,0)),0,(VLOOKUP('ILC Report'!U1757,'ITWR Dump'!$A$2:$Y$5000,15,0)))</f>
        <v>0</v>
      </c>
      <c r="AZ1757" s="11" t="str">
        <f t="shared" si="769"/>
        <v>No</v>
      </c>
      <c r="BA1757" s="11" t="str">
        <f t="shared" si="770"/>
        <v>BKI</v>
      </c>
      <c r="BB1757" s="11" t="str">
        <f t="shared" si="771"/>
        <v>EN</v>
      </c>
      <c r="BC1757" s="11" t="str">
        <f t="shared" si="772"/>
        <v>No</v>
      </c>
    </row>
    <row r="1758" spans="1:55" x14ac:dyDescent="0.3">
      <c r="A1758" s="11" t="s">
        <v>708</v>
      </c>
      <c r="B1758" s="11" t="s">
        <v>1903</v>
      </c>
      <c r="C1758" s="11" t="s">
        <v>611</v>
      </c>
      <c r="D1758" s="11" t="s">
        <v>2802</v>
      </c>
      <c r="E1758" s="38" t="s">
        <v>652</v>
      </c>
      <c r="F1758" s="11">
        <v>7</v>
      </c>
      <c r="G1758" s="40" t="s">
        <v>218</v>
      </c>
      <c r="H1758" s="11" t="str">
        <f t="shared" si="754"/>
        <v>Regular</v>
      </c>
      <c r="I1758" s="11" t="str">
        <f t="shared" si="746"/>
        <v>INDIA</v>
      </c>
      <c r="J1758" s="11" t="str">
        <f>IF(ISERROR(VLOOKUP(C1758,'WI Vs ASM'!$B$2:$E$1000,4,0)),0,(VLOOKUP(C1758,'WI Vs ASM'!$B$2:$E$1000,4,0)))</f>
        <v>Offshore</v>
      </c>
      <c r="K1758" s="11" t="str">
        <f>IF(ISERROR(VLOOKUP(C1758,'WI Vs ASM'!$B$2:$F$1000,5,0)),0,(VLOOKUP(C1758,'WI Vs ASM'!$B$2:$F$1000,5,0)))</f>
        <v>01-Fixed Price</v>
      </c>
      <c r="L1758" s="11" t="str">
        <f>IF(ISERROR(VLOOKUP(C1758,'WI Vs ASM'!$B$2:$D$1000,3,0)),0,(VLOOKUP(C1758,'WI Vs ASM'!$B$2:$D$1000,3,0)))</f>
        <v>01-Maintenance Offshore</v>
      </c>
      <c r="M1758" s="11" t="str">
        <f>IF(ISERROR(VLOOKUP(C1758,'WI Vs ASM'!$B$2:$I$1000,8,0)),0,(VLOOKUP(C1758,'WI Vs ASM'!$B$2:$I$1000,8,0)))</f>
        <v>Rahul Soman</v>
      </c>
      <c r="N1758" s="11" t="str">
        <f>IF(ISERROR(VLOOKUP(C1758,'WI Vs ASM'!$B$2:$G$1000,6,0)),0,(VLOOKUP(C1758,'WI Vs ASM'!$B$2:$G$1000,6,0)))</f>
        <v>Pride</v>
      </c>
      <c r="O1758" s="11" t="str">
        <f>IF(ISERROR(VLOOKUP(C1758,'WI Vs ASM'!$B$2:$H$1000,7,0)),0,(VLOOKUP(C1758,'WI Vs ASM'!$B$2:$H$1000,7,0)))</f>
        <v>Pride</v>
      </c>
      <c r="P1758" s="11" t="str">
        <f t="shared" si="747"/>
        <v>Apr-17</v>
      </c>
      <c r="Q1758" s="11" t="str">
        <f t="shared" si="748"/>
        <v>Q2</v>
      </c>
      <c r="R1758" s="11" t="str">
        <f>IF(ISERROR(VLOOKUP(C1758,'WI Vs ASM'!$B$2:$J$1000,9,0)),0,(VLOOKUP(C1758,'WI Vs ASM'!$B$2:$J$1000,9,0)))</f>
        <v>Jyothi Pai</v>
      </c>
      <c r="S1758" s="11" t="str">
        <f>IF(ISERROR(VLOOKUP(C1758,'WI Vs ASM'!$B$2:$K$1000,10,0)),0,(VLOOKUP(C1758,'WI Vs ASM'!$B$2:$K$1000,10,0)))</f>
        <v>Phillip Mclean</v>
      </c>
      <c r="T1758" s="11" t="str">
        <f>IF(ISERROR(VLOOKUP(C1758,'WI Vs ASM'!$B$2:$L$1000,11,0)),0,(VLOOKUP(C1758,'WI Vs ASM'!$B$2:$L$1000,11,0)))</f>
        <v>Phillip Mclean</v>
      </c>
      <c r="U1758" s="11" t="str">
        <f t="shared" si="755"/>
        <v>WR736118</v>
      </c>
      <c r="V1758" s="11" t="str">
        <f t="shared" si="749"/>
        <v>No</v>
      </c>
      <c r="W1758" s="11" t="str">
        <f t="shared" si="750"/>
        <v>Yes</v>
      </c>
      <c r="X1758" s="11" t="str">
        <f t="shared" si="751"/>
        <v>No</v>
      </c>
      <c r="Y1758" s="11" t="str">
        <f t="shared" si="752"/>
        <v>No</v>
      </c>
      <c r="Z1758" s="11" t="str">
        <f t="shared" si="753"/>
        <v>No</v>
      </c>
      <c r="AA1758" s="11" t="str">
        <f t="shared" si="756"/>
        <v>No</v>
      </c>
      <c r="AB1758" s="11">
        <f>IF(ISERROR(VLOOKUP(U1758,'ITWR Dump'!$A$2:$Y$5000,24,0)),0,(VLOOKUP('ILC Report'!U1758,'ITWR Dump'!$A$2:$Y$5000,24,0)))</f>
        <v>0</v>
      </c>
      <c r="AC1758" s="11" t="str">
        <f t="shared" si="757"/>
        <v>No</v>
      </c>
      <c r="AD1758" s="11" t="str">
        <f t="shared" si="758"/>
        <v/>
      </c>
      <c r="AE1758" s="11">
        <f>IF(ISERROR(VLOOKUP(U1758,'ITWR Dump'!$A$2:$Y$5000,13,0)),0,(VLOOKUP(U1758,'ITWR Dump'!$A$2:$Y$5000,13,0)))</f>
        <v>0</v>
      </c>
      <c r="AF1758" s="11">
        <f>IF(ISERROR(VLOOKUP(U1758,'ITWR Dump'!$A$2:$Y$5000,11,0)),0,(VLOOKUP(U1758,'ITWR Dump'!$A$2:$Y$5000,11,0)))</f>
        <v>0</v>
      </c>
      <c r="AG1758" s="11">
        <f>IF(ISERROR(VLOOKUP(U1758,'ITWR Dump'!$A$2:$Y$5000,2,0)),0,(VLOOKUP(U1758,'ITWR Dump'!$A$2:$Y$5000,2,0)))</f>
        <v>0</v>
      </c>
      <c r="AH1758" s="11">
        <f>IF(ISERROR(VLOOKUP(U1758,'ITWR Dump'!$A$2:$Y$5000,14,0)),0,(VLOOKUP(U1758,'ITWR Dump'!$A$2:$Y$5000,14,0)))</f>
        <v>0</v>
      </c>
      <c r="AI1758" s="11" t="str">
        <f t="shared" si="759"/>
        <v>01-Maintenance Offshore</v>
      </c>
      <c r="AJ1758" s="11" t="str">
        <f t="shared" si="760"/>
        <v>Offshore</v>
      </c>
      <c r="AK1758" s="11" t="str">
        <f>IF(ISERROR(VLOOKUP(A1758,'Team Data'!$C$2:$U$213,17,0)),0,(VLOOKUP(A1758,'Team Data'!$C$2:$U$213,17,0)))</f>
        <v>BI and RM</v>
      </c>
      <c r="AL1758" s="11" t="str">
        <f t="shared" si="761"/>
        <v>2017-04-24</v>
      </c>
      <c r="AM1758" s="11">
        <f>IF(ISERROR(VLOOKUP(U1758,'ITWR Dump'!$A$2:$Y$5000,16,0)),0,(VLOOKUP(U1758,'ITWR Dump'!$A$2:$Y$5000,16,0)))</f>
        <v>0</v>
      </c>
      <c r="AN1758" s="11">
        <f>IF(ISERROR(VLOOKUP(U1758,'ITWR Dump'!$A$2:$Y$5000,18,0)),0,(VLOOKUP(U1758,'ITWR Dump'!$A$2:$Y$5000,18,0)))</f>
        <v>0</v>
      </c>
      <c r="AO1758" s="11">
        <f>IF(ISERROR(VLOOKUP(U1758,'ITWR Dump'!$A$2:$Y$5000,25,0)),0,(VLOOKUP('ILC Report'!U1758,'ITWR Dump'!$A$2:$Y$5000,25,0)))</f>
        <v>0</v>
      </c>
      <c r="AP1758" s="11">
        <f t="shared" si="762"/>
        <v>0</v>
      </c>
      <c r="AQ1758" s="26">
        <f t="shared" si="763"/>
        <v>0</v>
      </c>
      <c r="AR1758" s="26">
        <f t="shared" si="764"/>
        <v>0</v>
      </c>
      <c r="AS1758" s="26">
        <f t="shared" si="765"/>
        <v>0</v>
      </c>
      <c r="AT1758" s="26">
        <f t="shared" si="766"/>
        <v>0</v>
      </c>
      <c r="AU1758" s="26">
        <f t="shared" si="767"/>
        <v>0</v>
      </c>
      <c r="AV1758" s="26">
        <f t="shared" si="768"/>
        <v>0</v>
      </c>
      <c r="AW1758" s="11" t="s">
        <v>653</v>
      </c>
      <c r="AX1758" s="11" t="str">
        <f>VLOOKUP(L1758,Group!$A$2:$B$1000,2,0)</f>
        <v>Maintenance</v>
      </c>
      <c r="AY1758" s="11">
        <f>IF(ISERROR(VLOOKUP(U1758,'ITWR Dump'!$A$2:$Y$5000,15,0)),0,(VLOOKUP('ILC Report'!U1758,'ITWR Dump'!$A$2:$Y$5000,15,0)))</f>
        <v>0</v>
      </c>
      <c r="AZ1758" s="11" t="str">
        <f t="shared" si="769"/>
        <v>Yes</v>
      </c>
      <c r="BA1758" s="11" t="str">
        <f t="shared" si="770"/>
        <v>BKI</v>
      </c>
      <c r="BB1758" s="11" t="str">
        <f t="shared" si="771"/>
        <v>MN</v>
      </c>
      <c r="BC1758" s="11" t="str">
        <f t="shared" si="772"/>
        <v>No</v>
      </c>
    </row>
    <row r="1759" spans="1:55" x14ac:dyDescent="0.3">
      <c r="A1759" s="11" t="s">
        <v>708</v>
      </c>
      <c r="B1759" s="11" t="s">
        <v>1903</v>
      </c>
      <c r="C1759" s="11" t="s">
        <v>611</v>
      </c>
      <c r="D1759" s="11" t="s">
        <v>2803</v>
      </c>
      <c r="E1759" s="38" t="s">
        <v>652</v>
      </c>
      <c r="F1759" s="11">
        <v>28</v>
      </c>
      <c r="G1759" s="40" t="s">
        <v>218</v>
      </c>
      <c r="H1759" s="11" t="str">
        <f t="shared" si="754"/>
        <v>Regular</v>
      </c>
      <c r="I1759" s="11" t="str">
        <f t="shared" si="746"/>
        <v>INDIA</v>
      </c>
      <c r="J1759" s="11" t="str">
        <f>IF(ISERROR(VLOOKUP(C1759,'WI Vs ASM'!$B$2:$E$1000,4,0)),0,(VLOOKUP(C1759,'WI Vs ASM'!$B$2:$E$1000,4,0)))</f>
        <v>Offshore</v>
      </c>
      <c r="K1759" s="11" t="str">
        <f>IF(ISERROR(VLOOKUP(C1759,'WI Vs ASM'!$B$2:$F$1000,5,0)),0,(VLOOKUP(C1759,'WI Vs ASM'!$B$2:$F$1000,5,0)))</f>
        <v>01-Fixed Price</v>
      </c>
      <c r="L1759" s="11" t="str">
        <f>IF(ISERROR(VLOOKUP(C1759,'WI Vs ASM'!$B$2:$D$1000,3,0)),0,(VLOOKUP(C1759,'WI Vs ASM'!$B$2:$D$1000,3,0)))</f>
        <v>01-Maintenance Offshore</v>
      </c>
      <c r="M1759" s="11" t="str">
        <f>IF(ISERROR(VLOOKUP(C1759,'WI Vs ASM'!$B$2:$I$1000,8,0)),0,(VLOOKUP(C1759,'WI Vs ASM'!$B$2:$I$1000,8,0)))</f>
        <v>Rahul Soman</v>
      </c>
      <c r="N1759" s="11" t="str">
        <f>IF(ISERROR(VLOOKUP(C1759,'WI Vs ASM'!$B$2:$G$1000,6,0)),0,(VLOOKUP(C1759,'WI Vs ASM'!$B$2:$G$1000,6,0)))</f>
        <v>Pride</v>
      </c>
      <c r="O1759" s="11" t="str">
        <f>IF(ISERROR(VLOOKUP(C1759,'WI Vs ASM'!$B$2:$H$1000,7,0)),0,(VLOOKUP(C1759,'WI Vs ASM'!$B$2:$H$1000,7,0)))</f>
        <v>Pride</v>
      </c>
      <c r="P1759" s="11" t="str">
        <f t="shared" si="747"/>
        <v>Apr-17</v>
      </c>
      <c r="Q1759" s="11" t="str">
        <f t="shared" si="748"/>
        <v>Q2</v>
      </c>
      <c r="R1759" s="11" t="str">
        <f>IF(ISERROR(VLOOKUP(C1759,'WI Vs ASM'!$B$2:$J$1000,9,0)),0,(VLOOKUP(C1759,'WI Vs ASM'!$B$2:$J$1000,9,0)))</f>
        <v>Jyothi Pai</v>
      </c>
      <c r="S1759" s="11" t="str">
        <f>IF(ISERROR(VLOOKUP(C1759,'WI Vs ASM'!$B$2:$K$1000,10,0)),0,(VLOOKUP(C1759,'WI Vs ASM'!$B$2:$K$1000,10,0)))</f>
        <v>Phillip Mclean</v>
      </c>
      <c r="T1759" s="11" t="str">
        <f>IF(ISERROR(VLOOKUP(C1759,'WI Vs ASM'!$B$2:$L$1000,11,0)),0,(VLOOKUP(C1759,'WI Vs ASM'!$B$2:$L$1000,11,0)))</f>
        <v>Phillip Mclean</v>
      </c>
      <c r="U1759" s="11" t="str">
        <f t="shared" si="755"/>
        <v>WR736118</v>
      </c>
      <c r="V1759" s="11" t="str">
        <f t="shared" si="749"/>
        <v>No</v>
      </c>
      <c r="W1759" s="11" t="str">
        <f t="shared" si="750"/>
        <v>Yes</v>
      </c>
      <c r="X1759" s="11" t="str">
        <f t="shared" si="751"/>
        <v>No</v>
      </c>
      <c r="Y1759" s="11" t="str">
        <f t="shared" si="752"/>
        <v>No</v>
      </c>
      <c r="Z1759" s="11" t="str">
        <f t="shared" si="753"/>
        <v>No</v>
      </c>
      <c r="AA1759" s="11" t="str">
        <f t="shared" si="756"/>
        <v>No</v>
      </c>
      <c r="AB1759" s="11">
        <f>IF(ISERROR(VLOOKUP(U1759,'ITWR Dump'!$A$2:$Y$5000,24,0)),0,(VLOOKUP('ILC Report'!U1759,'ITWR Dump'!$A$2:$Y$5000,24,0)))</f>
        <v>0</v>
      </c>
      <c r="AC1759" s="11" t="str">
        <f t="shared" si="757"/>
        <v>No</v>
      </c>
      <c r="AD1759" s="11" t="str">
        <f t="shared" si="758"/>
        <v/>
      </c>
      <c r="AE1759" s="11">
        <f>IF(ISERROR(VLOOKUP(U1759,'ITWR Dump'!$A$2:$Y$5000,13,0)),0,(VLOOKUP(U1759,'ITWR Dump'!$A$2:$Y$5000,13,0)))</f>
        <v>0</v>
      </c>
      <c r="AF1759" s="11">
        <f>IF(ISERROR(VLOOKUP(U1759,'ITWR Dump'!$A$2:$Y$5000,11,0)),0,(VLOOKUP(U1759,'ITWR Dump'!$A$2:$Y$5000,11,0)))</f>
        <v>0</v>
      </c>
      <c r="AG1759" s="11">
        <f>IF(ISERROR(VLOOKUP(U1759,'ITWR Dump'!$A$2:$Y$5000,2,0)),0,(VLOOKUP(U1759,'ITWR Dump'!$A$2:$Y$5000,2,0)))</f>
        <v>0</v>
      </c>
      <c r="AH1759" s="11">
        <f>IF(ISERROR(VLOOKUP(U1759,'ITWR Dump'!$A$2:$Y$5000,14,0)),0,(VLOOKUP(U1759,'ITWR Dump'!$A$2:$Y$5000,14,0)))</f>
        <v>0</v>
      </c>
      <c r="AI1759" s="11" t="str">
        <f t="shared" si="759"/>
        <v>01-Maintenance Offshore</v>
      </c>
      <c r="AJ1759" s="11" t="str">
        <f t="shared" si="760"/>
        <v>Offshore</v>
      </c>
      <c r="AK1759" s="11" t="str">
        <f>IF(ISERROR(VLOOKUP(A1759,'Team Data'!$C$2:$U$213,17,0)),0,(VLOOKUP(A1759,'Team Data'!$C$2:$U$213,17,0)))</f>
        <v>BI and RM</v>
      </c>
      <c r="AL1759" s="11" t="str">
        <f t="shared" si="761"/>
        <v>2017-04-24</v>
      </c>
      <c r="AM1759" s="11">
        <f>IF(ISERROR(VLOOKUP(U1759,'ITWR Dump'!$A$2:$Y$5000,16,0)),0,(VLOOKUP(U1759,'ITWR Dump'!$A$2:$Y$5000,16,0)))</f>
        <v>0</v>
      </c>
      <c r="AN1759" s="11">
        <f>IF(ISERROR(VLOOKUP(U1759,'ITWR Dump'!$A$2:$Y$5000,18,0)),0,(VLOOKUP(U1759,'ITWR Dump'!$A$2:$Y$5000,18,0)))</f>
        <v>0</v>
      </c>
      <c r="AO1759" s="11">
        <f>IF(ISERROR(VLOOKUP(U1759,'ITWR Dump'!$A$2:$Y$5000,25,0)),0,(VLOOKUP('ILC Report'!U1759,'ITWR Dump'!$A$2:$Y$5000,25,0)))</f>
        <v>0</v>
      </c>
      <c r="AP1759" s="11">
        <f t="shared" si="762"/>
        <v>0</v>
      </c>
      <c r="AQ1759" s="26">
        <f t="shared" si="763"/>
        <v>0</v>
      </c>
      <c r="AR1759" s="26">
        <f t="shared" si="764"/>
        <v>0</v>
      </c>
      <c r="AS1759" s="26">
        <f t="shared" si="765"/>
        <v>0</v>
      </c>
      <c r="AT1759" s="26">
        <f t="shared" si="766"/>
        <v>0</v>
      </c>
      <c r="AU1759" s="26">
        <f t="shared" si="767"/>
        <v>0</v>
      </c>
      <c r="AV1759" s="26">
        <f t="shared" si="768"/>
        <v>0</v>
      </c>
      <c r="AW1759" s="11" t="s">
        <v>653</v>
      </c>
      <c r="AX1759" s="11" t="str">
        <f>VLOOKUP(L1759,Group!$A$2:$B$1000,2,0)</f>
        <v>Maintenance</v>
      </c>
      <c r="AY1759" s="11">
        <f>IF(ISERROR(VLOOKUP(U1759,'ITWR Dump'!$A$2:$Y$5000,15,0)),0,(VLOOKUP('ILC Report'!U1759,'ITWR Dump'!$A$2:$Y$5000,15,0)))</f>
        <v>0</v>
      </c>
      <c r="AZ1759" s="11" t="str">
        <f t="shared" si="769"/>
        <v>Yes</v>
      </c>
      <c r="BA1759" s="11" t="str">
        <f t="shared" si="770"/>
        <v>BKI</v>
      </c>
      <c r="BB1759" s="11" t="str">
        <f t="shared" si="771"/>
        <v>MN</v>
      </c>
      <c r="BC1759" s="11" t="str">
        <f t="shared" si="772"/>
        <v>No</v>
      </c>
    </row>
    <row r="1760" spans="1:55" x14ac:dyDescent="0.3">
      <c r="A1760" s="11" t="s">
        <v>708</v>
      </c>
      <c r="B1760" s="11" t="s">
        <v>1903</v>
      </c>
      <c r="C1760" s="11" t="s">
        <v>611</v>
      </c>
      <c r="D1760" s="11" t="s">
        <v>2804</v>
      </c>
      <c r="E1760" s="38" t="s">
        <v>2901</v>
      </c>
      <c r="F1760" s="11">
        <v>36</v>
      </c>
      <c r="G1760" s="40" t="s">
        <v>218</v>
      </c>
      <c r="H1760" s="11" t="str">
        <f t="shared" si="754"/>
        <v>Regular</v>
      </c>
      <c r="I1760" s="11" t="str">
        <f t="shared" si="746"/>
        <v>INDIA</v>
      </c>
      <c r="J1760" s="11" t="str">
        <f>IF(ISERROR(VLOOKUP(C1760,'WI Vs ASM'!$B$2:$E$1000,4,0)),0,(VLOOKUP(C1760,'WI Vs ASM'!$B$2:$E$1000,4,0)))</f>
        <v>Offshore</v>
      </c>
      <c r="K1760" s="11" t="str">
        <f>IF(ISERROR(VLOOKUP(C1760,'WI Vs ASM'!$B$2:$F$1000,5,0)),0,(VLOOKUP(C1760,'WI Vs ASM'!$B$2:$F$1000,5,0)))</f>
        <v>01-Fixed Price</v>
      </c>
      <c r="L1760" s="11" t="str">
        <f>IF(ISERROR(VLOOKUP(C1760,'WI Vs ASM'!$B$2:$D$1000,3,0)),0,(VLOOKUP(C1760,'WI Vs ASM'!$B$2:$D$1000,3,0)))</f>
        <v>01-Maintenance Offshore</v>
      </c>
      <c r="M1760" s="11" t="str">
        <f>IF(ISERROR(VLOOKUP(C1760,'WI Vs ASM'!$B$2:$I$1000,8,0)),0,(VLOOKUP(C1760,'WI Vs ASM'!$B$2:$I$1000,8,0)))</f>
        <v>Rahul Soman</v>
      </c>
      <c r="N1760" s="11" t="str">
        <f>IF(ISERROR(VLOOKUP(C1760,'WI Vs ASM'!$B$2:$G$1000,6,0)),0,(VLOOKUP(C1760,'WI Vs ASM'!$B$2:$G$1000,6,0)))</f>
        <v>Pride</v>
      </c>
      <c r="O1760" s="11" t="str">
        <f>IF(ISERROR(VLOOKUP(C1760,'WI Vs ASM'!$B$2:$H$1000,7,0)),0,(VLOOKUP(C1760,'WI Vs ASM'!$B$2:$H$1000,7,0)))</f>
        <v>Pride</v>
      </c>
      <c r="P1760" s="11" t="str">
        <f t="shared" si="747"/>
        <v>May-17</v>
      </c>
      <c r="Q1760" s="11" t="str">
        <f t="shared" si="748"/>
        <v>Q2</v>
      </c>
      <c r="R1760" s="11" t="str">
        <f>IF(ISERROR(VLOOKUP(C1760,'WI Vs ASM'!$B$2:$J$1000,9,0)),0,(VLOOKUP(C1760,'WI Vs ASM'!$B$2:$J$1000,9,0)))</f>
        <v>Jyothi Pai</v>
      </c>
      <c r="S1760" s="11" t="str">
        <f>IF(ISERROR(VLOOKUP(C1760,'WI Vs ASM'!$B$2:$K$1000,10,0)),0,(VLOOKUP(C1760,'WI Vs ASM'!$B$2:$K$1000,10,0)))</f>
        <v>Phillip Mclean</v>
      </c>
      <c r="T1760" s="11" t="str">
        <f>IF(ISERROR(VLOOKUP(C1760,'WI Vs ASM'!$B$2:$L$1000,11,0)),0,(VLOOKUP(C1760,'WI Vs ASM'!$B$2:$L$1000,11,0)))</f>
        <v>Phillip Mclean</v>
      </c>
      <c r="U1760" s="11" t="e">
        <f t="shared" si="755"/>
        <v>#VALUE!</v>
      </c>
      <c r="V1760" s="11" t="str">
        <f t="shared" si="749"/>
        <v>No</v>
      </c>
      <c r="W1760" s="11" t="str">
        <f t="shared" si="750"/>
        <v>Yes</v>
      </c>
      <c r="X1760" s="11" t="str">
        <f t="shared" si="751"/>
        <v>No</v>
      </c>
      <c r="Y1760" s="11" t="str">
        <f t="shared" si="752"/>
        <v>No</v>
      </c>
      <c r="Z1760" s="11" t="str">
        <f t="shared" si="753"/>
        <v>No</v>
      </c>
      <c r="AA1760" s="11" t="str">
        <f t="shared" si="756"/>
        <v>No</v>
      </c>
      <c r="AB1760" s="11">
        <f>IF(ISERROR(VLOOKUP(U1760,'ITWR Dump'!$A$2:$Y$5000,24,0)),0,(VLOOKUP('ILC Report'!U1760,'ITWR Dump'!$A$2:$Y$5000,24,0)))</f>
        <v>0</v>
      </c>
      <c r="AC1760" s="11" t="str">
        <f t="shared" si="757"/>
        <v>No</v>
      </c>
      <c r="AD1760" s="11" t="str">
        <f t="shared" si="758"/>
        <v/>
      </c>
      <c r="AE1760" s="11">
        <f>IF(ISERROR(VLOOKUP(U1760,'ITWR Dump'!$A$2:$Y$5000,13,0)),0,(VLOOKUP(U1760,'ITWR Dump'!$A$2:$Y$5000,13,0)))</f>
        <v>0</v>
      </c>
      <c r="AF1760" s="11">
        <f>IF(ISERROR(VLOOKUP(U1760,'ITWR Dump'!$A$2:$Y$5000,11,0)),0,(VLOOKUP(U1760,'ITWR Dump'!$A$2:$Y$5000,11,0)))</f>
        <v>0</v>
      </c>
      <c r="AG1760" s="11">
        <f>IF(ISERROR(VLOOKUP(U1760,'ITWR Dump'!$A$2:$Y$5000,2,0)),0,(VLOOKUP(U1760,'ITWR Dump'!$A$2:$Y$5000,2,0)))</f>
        <v>0</v>
      </c>
      <c r="AH1760" s="11">
        <f>IF(ISERROR(VLOOKUP(U1760,'ITWR Dump'!$A$2:$Y$5000,14,0)),0,(VLOOKUP(U1760,'ITWR Dump'!$A$2:$Y$5000,14,0)))</f>
        <v>0</v>
      </c>
      <c r="AI1760" s="11" t="str">
        <f t="shared" si="759"/>
        <v>01-Maintenance Offshore</v>
      </c>
      <c r="AJ1760" s="11" t="str">
        <f t="shared" si="760"/>
        <v>Offshore</v>
      </c>
      <c r="AK1760" s="11" t="str">
        <f>IF(ISERROR(VLOOKUP(A1760,'Team Data'!$C$2:$U$213,17,0)),0,(VLOOKUP(A1760,'Team Data'!$C$2:$U$213,17,0)))</f>
        <v>BI and RM</v>
      </c>
      <c r="AL1760" s="11" t="str">
        <f t="shared" si="761"/>
        <v>2017-04-24</v>
      </c>
      <c r="AM1760" s="11">
        <f>IF(ISERROR(VLOOKUP(U1760,'ITWR Dump'!$A$2:$Y$5000,16,0)),0,(VLOOKUP(U1760,'ITWR Dump'!$A$2:$Y$5000,16,0)))</f>
        <v>0</v>
      </c>
      <c r="AN1760" s="11">
        <f>IF(ISERROR(VLOOKUP(U1760,'ITWR Dump'!$A$2:$Y$5000,18,0)),0,(VLOOKUP(U1760,'ITWR Dump'!$A$2:$Y$5000,18,0)))</f>
        <v>0</v>
      </c>
      <c r="AO1760" s="11">
        <f>IF(ISERROR(VLOOKUP(U1760,'ITWR Dump'!$A$2:$Y$5000,25,0)),0,(VLOOKUP('ILC Report'!U1760,'ITWR Dump'!$A$2:$Y$5000,25,0)))</f>
        <v>0</v>
      </c>
      <c r="AP1760" s="11">
        <f t="shared" si="762"/>
        <v>4</v>
      </c>
      <c r="AQ1760" s="26">
        <f t="shared" si="763"/>
        <v>0</v>
      </c>
      <c r="AR1760" s="26">
        <f t="shared" si="764"/>
        <v>0</v>
      </c>
      <c r="AS1760" s="26">
        <f t="shared" si="765"/>
        <v>0</v>
      </c>
      <c r="AT1760" s="26">
        <f t="shared" si="766"/>
        <v>0</v>
      </c>
      <c r="AU1760" s="26">
        <f t="shared" si="767"/>
        <v>0</v>
      </c>
      <c r="AV1760" s="26">
        <f t="shared" si="768"/>
        <v>0</v>
      </c>
      <c r="AW1760" s="11" t="s">
        <v>653</v>
      </c>
      <c r="AX1760" s="11" t="str">
        <f>VLOOKUP(L1760,Group!$A$2:$B$1000,2,0)</f>
        <v>Maintenance</v>
      </c>
      <c r="AY1760" s="11">
        <f>IF(ISERROR(VLOOKUP(U1760,'ITWR Dump'!$A$2:$Y$5000,15,0)),0,(VLOOKUP('ILC Report'!U1760,'ITWR Dump'!$A$2:$Y$5000,15,0)))</f>
        <v>0</v>
      </c>
      <c r="AZ1760" s="11" t="str">
        <f t="shared" si="769"/>
        <v>Yes</v>
      </c>
      <c r="BA1760" s="11" t="str">
        <f t="shared" si="770"/>
        <v>BKI</v>
      </c>
      <c r="BB1760" s="11" t="str">
        <f t="shared" si="771"/>
        <v>MN</v>
      </c>
      <c r="BC1760" s="11" t="str">
        <f t="shared" si="772"/>
        <v>No</v>
      </c>
    </row>
    <row r="1761" spans="1:55" x14ac:dyDescent="0.3">
      <c r="A1761" s="11" t="s">
        <v>708</v>
      </c>
      <c r="B1761" s="11" t="s">
        <v>1903</v>
      </c>
      <c r="C1761" s="11" t="s">
        <v>610</v>
      </c>
      <c r="D1761" s="11" t="s">
        <v>2801</v>
      </c>
      <c r="E1761" s="38" t="s">
        <v>2901</v>
      </c>
      <c r="F1761" s="11">
        <v>3</v>
      </c>
      <c r="G1761" s="40" t="s">
        <v>218</v>
      </c>
      <c r="H1761" s="11" t="str">
        <f t="shared" si="754"/>
        <v>Regular</v>
      </c>
      <c r="I1761" s="11" t="str">
        <f t="shared" si="746"/>
        <v>INDIA</v>
      </c>
      <c r="J1761" s="11" t="str">
        <f>IF(ISERROR(VLOOKUP(C1761,'WI Vs ASM'!$B$2:$E$1000,4,0)),0,(VLOOKUP(C1761,'WI Vs ASM'!$B$2:$E$1000,4,0)))</f>
        <v>Offshore</v>
      </c>
      <c r="K1761" s="11" t="str">
        <f>IF(ISERROR(VLOOKUP(C1761,'WI Vs ASM'!$B$2:$F$1000,5,0)),0,(VLOOKUP(C1761,'WI Vs ASM'!$B$2:$F$1000,5,0)))</f>
        <v>02-Variable Billable</v>
      </c>
      <c r="L1761" s="11" t="str">
        <f>IF(ISERROR(VLOOKUP(C1761,'WI Vs ASM'!$B$2:$D$1000,3,0)),0,(VLOOKUP(C1761,'WI Vs ASM'!$B$2:$D$1000,3,0)))</f>
        <v>11-Enhancement Offshore</v>
      </c>
      <c r="M1761" s="11" t="str">
        <f>IF(ISERROR(VLOOKUP(C1761,'WI Vs ASM'!$B$2:$I$1000,8,0)),0,(VLOOKUP(C1761,'WI Vs ASM'!$B$2:$I$1000,8,0)))</f>
        <v>Prakash Varadachari</v>
      </c>
      <c r="N1761" s="11" t="str">
        <f>IF(ISERROR(VLOOKUP(C1761,'WI Vs ASM'!$B$2:$G$1000,6,0)),0,(VLOOKUP(C1761,'WI Vs ASM'!$B$2:$G$1000,6,0)))</f>
        <v>Pride</v>
      </c>
      <c r="O1761" s="11" t="str">
        <f>IF(ISERROR(VLOOKUP(C1761,'WI Vs ASM'!$B$2:$H$1000,7,0)),0,(VLOOKUP(C1761,'WI Vs ASM'!$B$2:$H$1000,7,0)))</f>
        <v>Pride</v>
      </c>
      <c r="P1761" s="11" t="str">
        <f t="shared" si="747"/>
        <v>May-17</v>
      </c>
      <c r="Q1761" s="11" t="str">
        <f t="shared" si="748"/>
        <v>Q2</v>
      </c>
      <c r="R1761" s="11" t="str">
        <f>IF(ISERROR(VLOOKUP(C1761,'WI Vs ASM'!$B$2:$J$1000,9,0)),0,(VLOOKUP(C1761,'WI Vs ASM'!$B$2:$J$1000,9,0)))</f>
        <v>Chandraprabha Palaniswamy</v>
      </c>
      <c r="S1761" s="11" t="str">
        <f>IF(ISERROR(VLOOKUP(C1761,'WI Vs ASM'!$B$2:$K$1000,10,0)),0,(VLOOKUP(C1761,'WI Vs ASM'!$B$2:$K$1000,10,0)))</f>
        <v>Phillip Mclean</v>
      </c>
      <c r="T1761" s="11" t="str">
        <f>IF(ISERROR(VLOOKUP(C1761,'WI Vs ASM'!$B$2:$L$1000,11,0)),0,(VLOOKUP(C1761,'WI Vs ASM'!$B$2:$L$1000,11,0)))</f>
        <v>Phillip Mclean</v>
      </c>
      <c r="U1761" s="11" t="str">
        <f t="shared" si="755"/>
        <v>WR635659</v>
      </c>
      <c r="V1761" s="11" t="str">
        <f t="shared" si="749"/>
        <v>No</v>
      </c>
      <c r="W1761" s="11" t="str">
        <f t="shared" si="750"/>
        <v>Yes</v>
      </c>
      <c r="X1761" s="11" t="str">
        <f t="shared" si="751"/>
        <v>No</v>
      </c>
      <c r="Y1761" s="11" t="str">
        <f t="shared" si="752"/>
        <v>No</v>
      </c>
      <c r="Z1761" s="11" t="str">
        <f t="shared" si="753"/>
        <v>No</v>
      </c>
      <c r="AA1761" s="11" t="str">
        <f t="shared" si="756"/>
        <v>No</v>
      </c>
      <c r="AB1761" s="11">
        <f>IF(ISERROR(VLOOKUP(U1761,'ITWR Dump'!$A$2:$Y$5000,24,0)),0,(VLOOKUP('ILC Report'!U1761,'ITWR Dump'!$A$2:$Y$5000,24,0)))</f>
        <v>0</v>
      </c>
      <c r="AC1761" s="11" t="str">
        <f t="shared" si="757"/>
        <v>No</v>
      </c>
      <c r="AD1761" s="11" t="str">
        <f t="shared" si="758"/>
        <v/>
      </c>
      <c r="AE1761" s="11">
        <f>IF(ISERROR(VLOOKUP(U1761,'ITWR Dump'!$A$2:$Y$5000,13,0)),0,(VLOOKUP(U1761,'ITWR Dump'!$A$2:$Y$5000,13,0)))</f>
        <v>0</v>
      </c>
      <c r="AF1761" s="11">
        <f>IF(ISERROR(VLOOKUP(U1761,'ITWR Dump'!$A$2:$Y$5000,11,0)),0,(VLOOKUP(U1761,'ITWR Dump'!$A$2:$Y$5000,11,0)))</f>
        <v>0</v>
      </c>
      <c r="AG1761" s="11">
        <f>IF(ISERROR(VLOOKUP(U1761,'ITWR Dump'!$A$2:$Y$5000,2,0)),0,(VLOOKUP(U1761,'ITWR Dump'!$A$2:$Y$5000,2,0)))</f>
        <v>0</v>
      </c>
      <c r="AH1761" s="11">
        <f>IF(ISERROR(VLOOKUP(U1761,'ITWR Dump'!$A$2:$Y$5000,14,0)),0,(VLOOKUP(U1761,'ITWR Dump'!$A$2:$Y$5000,14,0)))</f>
        <v>0</v>
      </c>
      <c r="AI1761" s="11" t="str">
        <f t="shared" si="759"/>
        <v>11-Enhancement Offshore</v>
      </c>
      <c r="AJ1761" s="11" t="str">
        <f t="shared" si="760"/>
        <v>Offshore</v>
      </c>
      <c r="AK1761" s="11" t="str">
        <f>IF(ISERROR(VLOOKUP(A1761,'Team Data'!$C$2:$U$213,17,0)),0,(VLOOKUP(A1761,'Team Data'!$C$2:$U$213,17,0)))</f>
        <v>BI and RM</v>
      </c>
      <c r="AL1761" s="11" t="str">
        <f t="shared" si="761"/>
        <v>2017-04-24</v>
      </c>
      <c r="AM1761" s="11">
        <f>IF(ISERROR(VLOOKUP(U1761,'ITWR Dump'!$A$2:$Y$5000,16,0)),0,(VLOOKUP(U1761,'ITWR Dump'!$A$2:$Y$5000,16,0)))</f>
        <v>0</v>
      </c>
      <c r="AN1761" s="11">
        <f>IF(ISERROR(VLOOKUP(U1761,'ITWR Dump'!$A$2:$Y$5000,18,0)),0,(VLOOKUP(U1761,'ITWR Dump'!$A$2:$Y$5000,18,0)))</f>
        <v>0</v>
      </c>
      <c r="AO1761" s="11">
        <f>IF(ISERROR(VLOOKUP(U1761,'ITWR Dump'!$A$2:$Y$5000,25,0)),0,(VLOOKUP('ILC Report'!U1761,'ITWR Dump'!$A$2:$Y$5000,25,0)))</f>
        <v>0</v>
      </c>
      <c r="AP1761" s="11">
        <f t="shared" si="762"/>
        <v>0</v>
      </c>
      <c r="AQ1761" s="26">
        <f t="shared" si="763"/>
        <v>0</v>
      </c>
      <c r="AR1761" s="26">
        <f t="shared" si="764"/>
        <v>0</v>
      </c>
      <c r="AS1761" s="26">
        <f t="shared" si="765"/>
        <v>0</v>
      </c>
      <c r="AT1761" s="26">
        <f t="shared" si="766"/>
        <v>0</v>
      </c>
      <c r="AU1761" s="26">
        <f t="shared" si="767"/>
        <v>0</v>
      </c>
      <c r="AV1761" s="26">
        <f t="shared" si="768"/>
        <v>0</v>
      </c>
      <c r="AW1761" s="11" t="s">
        <v>653</v>
      </c>
      <c r="AX1761" s="11" t="str">
        <f>VLOOKUP(L1761,Group!$A$2:$B$1000,2,0)</f>
        <v>Enhancement</v>
      </c>
      <c r="AY1761" s="11">
        <f>IF(ISERROR(VLOOKUP(U1761,'ITWR Dump'!$A$2:$Y$5000,15,0)),0,(VLOOKUP('ILC Report'!U1761,'ITWR Dump'!$A$2:$Y$5000,15,0)))</f>
        <v>0</v>
      </c>
      <c r="AZ1761" s="11" t="str">
        <f t="shared" si="769"/>
        <v>No</v>
      </c>
      <c r="BA1761" s="11" t="str">
        <f t="shared" si="770"/>
        <v>BKI</v>
      </c>
      <c r="BB1761" s="11" t="str">
        <f t="shared" si="771"/>
        <v>EN</v>
      </c>
      <c r="BC1761" s="11" t="str">
        <f t="shared" si="772"/>
        <v>No</v>
      </c>
    </row>
    <row r="1762" spans="1:55" x14ac:dyDescent="0.3">
      <c r="A1762" s="11" t="s">
        <v>708</v>
      </c>
      <c r="B1762" s="11" t="s">
        <v>1903</v>
      </c>
      <c r="C1762" s="11" t="s">
        <v>611</v>
      </c>
      <c r="D1762" s="11" t="s">
        <v>2802</v>
      </c>
      <c r="E1762" s="38" t="s">
        <v>2901</v>
      </c>
      <c r="F1762" s="11">
        <v>3</v>
      </c>
      <c r="G1762" s="40" t="s">
        <v>218</v>
      </c>
      <c r="H1762" s="11" t="str">
        <f t="shared" si="754"/>
        <v>Regular</v>
      </c>
      <c r="I1762" s="11" t="str">
        <f t="shared" si="746"/>
        <v>INDIA</v>
      </c>
      <c r="J1762" s="11" t="str">
        <f>IF(ISERROR(VLOOKUP(C1762,'WI Vs ASM'!$B$2:$E$1000,4,0)),0,(VLOOKUP(C1762,'WI Vs ASM'!$B$2:$E$1000,4,0)))</f>
        <v>Offshore</v>
      </c>
      <c r="K1762" s="11" t="str">
        <f>IF(ISERROR(VLOOKUP(C1762,'WI Vs ASM'!$B$2:$F$1000,5,0)),0,(VLOOKUP(C1762,'WI Vs ASM'!$B$2:$F$1000,5,0)))</f>
        <v>01-Fixed Price</v>
      </c>
      <c r="L1762" s="11" t="str">
        <f>IF(ISERROR(VLOOKUP(C1762,'WI Vs ASM'!$B$2:$D$1000,3,0)),0,(VLOOKUP(C1762,'WI Vs ASM'!$B$2:$D$1000,3,0)))</f>
        <v>01-Maintenance Offshore</v>
      </c>
      <c r="M1762" s="11" t="str">
        <f>IF(ISERROR(VLOOKUP(C1762,'WI Vs ASM'!$B$2:$I$1000,8,0)),0,(VLOOKUP(C1762,'WI Vs ASM'!$B$2:$I$1000,8,0)))</f>
        <v>Rahul Soman</v>
      </c>
      <c r="N1762" s="11" t="str">
        <f>IF(ISERROR(VLOOKUP(C1762,'WI Vs ASM'!$B$2:$G$1000,6,0)),0,(VLOOKUP(C1762,'WI Vs ASM'!$B$2:$G$1000,6,0)))</f>
        <v>Pride</v>
      </c>
      <c r="O1762" s="11" t="str">
        <f>IF(ISERROR(VLOOKUP(C1762,'WI Vs ASM'!$B$2:$H$1000,7,0)),0,(VLOOKUP(C1762,'WI Vs ASM'!$B$2:$H$1000,7,0)))</f>
        <v>Pride</v>
      </c>
      <c r="P1762" s="11" t="str">
        <f t="shared" si="747"/>
        <v>May-17</v>
      </c>
      <c r="Q1762" s="11" t="str">
        <f t="shared" si="748"/>
        <v>Q2</v>
      </c>
      <c r="R1762" s="11" t="str">
        <f>IF(ISERROR(VLOOKUP(C1762,'WI Vs ASM'!$B$2:$J$1000,9,0)),0,(VLOOKUP(C1762,'WI Vs ASM'!$B$2:$J$1000,9,0)))</f>
        <v>Jyothi Pai</v>
      </c>
      <c r="S1762" s="11" t="str">
        <f>IF(ISERROR(VLOOKUP(C1762,'WI Vs ASM'!$B$2:$K$1000,10,0)),0,(VLOOKUP(C1762,'WI Vs ASM'!$B$2:$K$1000,10,0)))</f>
        <v>Phillip Mclean</v>
      </c>
      <c r="T1762" s="11" t="str">
        <f>IF(ISERROR(VLOOKUP(C1762,'WI Vs ASM'!$B$2:$L$1000,11,0)),0,(VLOOKUP(C1762,'WI Vs ASM'!$B$2:$L$1000,11,0)))</f>
        <v>Phillip Mclean</v>
      </c>
      <c r="U1762" s="11" t="str">
        <f t="shared" si="755"/>
        <v>WR736118</v>
      </c>
      <c r="V1762" s="11" t="str">
        <f t="shared" si="749"/>
        <v>No</v>
      </c>
      <c r="W1762" s="11" t="str">
        <f t="shared" si="750"/>
        <v>Yes</v>
      </c>
      <c r="X1762" s="11" t="str">
        <f t="shared" si="751"/>
        <v>No</v>
      </c>
      <c r="Y1762" s="11" t="str">
        <f t="shared" si="752"/>
        <v>No</v>
      </c>
      <c r="Z1762" s="11" t="str">
        <f t="shared" si="753"/>
        <v>No</v>
      </c>
      <c r="AA1762" s="11" t="str">
        <f t="shared" si="756"/>
        <v>No</v>
      </c>
      <c r="AB1762" s="11">
        <f>IF(ISERROR(VLOOKUP(U1762,'ITWR Dump'!$A$2:$Y$5000,24,0)),0,(VLOOKUP('ILC Report'!U1762,'ITWR Dump'!$A$2:$Y$5000,24,0)))</f>
        <v>0</v>
      </c>
      <c r="AC1762" s="11" t="str">
        <f t="shared" si="757"/>
        <v>No</v>
      </c>
      <c r="AD1762" s="11" t="str">
        <f t="shared" si="758"/>
        <v/>
      </c>
      <c r="AE1762" s="11">
        <f>IF(ISERROR(VLOOKUP(U1762,'ITWR Dump'!$A$2:$Y$5000,13,0)),0,(VLOOKUP(U1762,'ITWR Dump'!$A$2:$Y$5000,13,0)))</f>
        <v>0</v>
      </c>
      <c r="AF1762" s="11">
        <f>IF(ISERROR(VLOOKUP(U1762,'ITWR Dump'!$A$2:$Y$5000,11,0)),0,(VLOOKUP(U1762,'ITWR Dump'!$A$2:$Y$5000,11,0)))</f>
        <v>0</v>
      </c>
      <c r="AG1762" s="11">
        <f>IF(ISERROR(VLOOKUP(U1762,'ITWR Dump'!$A$2:$Y$5000,2,0)),0,(VLOOKUP(U1762,'ITWR Dump'!$A$2:$Y$5000,2,0)))</f>
        <v>0</v>
      </c>
      <c r="AH1762" s="11">
        <f>IF(ISERROR(VLOOKUP(U1762,'ITWR Dump'!$A$2:$Y$5000,14,0)),0,(VLOOKUP(U1762,'ITWR Dump'!$A$2:$Y$5000,14,0)))</f>
        <v>0</v>
      </c>
      <c r="AI1762" s="11" t="str">
        <f t="shared" si="759"/>
        <v>01-Maintenance Offshore</v>
      </c>
      <c r="AJ1762" s="11" t="str">
        <f t="shared" si="760"/>
        <v>Offshore</v>
      </c>
      <c r="AK1762" s="11" t="str">
        <f>IF(ISERROR(VLOOKUP(A1762,'Team Data'!$C$2:$U$213,17,0)),0,(VLOOKUP(A1762,'Team Data'!$C$2:$U$213,17,0)))</f>
        <v>BI and RM</v>
      </c>
      <c r="AL1762" s="11" t="str">
        <f t="shared" si="761"/>
        <v>2017-04-24</v>
      </c>
      <c r="AM1762" s="11">
        <f>IF(ISERROR(VLOOKUP(U1762,'ITWR Dump'!$A$2:$Y$5000,16,0)),0,(VLOOKUP(U1762,'ITWR Dump'!$A$2:$Y$5000,16,0)))</f>
        <v>0</v>
      </c>
      <c r="AN1762" s="11">
        <f>IF(ISERROR(VLOOKUP(U1762,'ITWR Dump'!$A$2:$Y$5000,18,0)),0,(VLOOKUP(U1762,'ITWR Dump'!$A$2:$Y$5000,18,0)))</f>
        <v>0</v>
      </c>
      <c r="AO1762" s="11">
        <f>IF(ISERROR(VLOOKUP(U1762,'ITWR Dump'!$A$2:$Y$5000,25,0)),0,(VLOOKUP('ILC Report'!U1762,'ITWR Dump'!$A$2:$Y$5000,25,0)))</f>
        <v>0</v>
      </c>
      <c r="AP1762" s="11">
        <f t="shared" si="762"/>
        <v>0</v>
      </c>
      <c r="AQ1762" s="26">
        <f t="shared" si="763"/>
        <v>0</v>
      </c>
      <c r="AR1762" s="26">
        <f t="shared" si="764"/>
        <v>0</v>
      </c>
      <c r="AS1762" s="26">
        <f t="shared" si="765"/>
        <v>0</v>
      </c>
      <c r="AT1762" s="26">
        <f t="shared" si="766"/>
        <v>0</v>
      </c>
      <c r="AU1762" s="26">
        <f t="shared" si="767"/>
        <v>0</v>
      </c>
      <c r="AV1762" s="26">
        <f t="shared" si="768"/>
        <v>0</v>
      </c>
      <c r="AW1762" s="11" t="s">
        <v>653</v>
      </c>
      <c r="AX1762" s="11" t="str">
        <f>VLOOKUP(L1762,Group!$A$2:$B$1000,2,0)</f>
        <v>Maintenance</v>
      </c>
      <c r="AY1762" s="11">
        <f>IF(ISERROR(VLOOKUP(U1762,'ITWR Dump'!$A$2:$Y$5000,15,0)),0,(VLOOKUP('ILC Report'!U1762,'ITWR Dump'!$A$2:$Y$5000,15,0)))</f>
        <v>0</v>
      </c>
      <c r="AZ1762" s="11" t="str">
        <f t="shared" si="769"/>
        <v>Yes</v>
      </c>
      <c r="BA1762" s="11" t="str">
        <f t="shared" si="770"/>
        <v>BKI</v>
      </c>
      <c r="BB1762" s="11" t="str">
        <f t="shared" si="771"/>
        <v>MN</v>
      </c>
      <c r="BC1762" s="11" t="str">
        <f t="shared" si="772"/>
        <v>No</v>
      </c>
    </row>
    <row r="1763" spans="1:55" x14ac:dyDescent="0.3">
      <c r="A1763" s="11" t="s">
        <v>708</v>
      </c>
      <c r="B1763" s="11" t="s">
        <v>1903</v>
      </c>
      <c r="C1763" s="11" t="s">
        <v>611</v>
      </c>
      <c r="D1763" s="11" t="s">
        <v>2803</v>
      </c>
      <c r="E1763" s="38" t="s">
        <v>2901</v>
      </c>
      <c r="F1763" s="11">
        <v>6</v>
      </c>
      <c r="G1763" s="40" t="s">
        <v>218</v>
      </c>
      <c r="H1763" s="11" t="str">
        <f t="shared" si="754"/>
        <v>Regular</v>
      </c>
      <c r="I1763" s="11" t="str">
        <f t="shared" si="746"/>
        <v>INDIA</v>
      </c>
      <c r="J1763" s="11" t="str">
        <f>IF(ISERROR(VLOOKUP(C1763,'WI Vs ASM'!$B$2:$E$1000,4,0)),0,(VLOOKUP(C1763,'WI Vs ASM'!$B$2:$E$1000,4,0)))</f>
        <v>Offshore</v>
      </c>
      <c r="K1763" s="11" t="str">
        <f>IF(ISERROR(VLOOKUP(C1763,'WI Vs ASM'!$B$2:$F$1000,5,0)),0,(VLOOKUP(C1763,'WI Vs ASM'!$B$2:$F$1000,5,0)))</f>
        <v>01-Fixed Price</v>
      </c>
      <c r="L1763" s="11" t="str">
        <f>IF(ISERROR(VLOOKUP(C1763,'WI Vs ASM'!$B$2:$D$1000,3,0)),0,(VLOOKUP(C1763,'WI Vs ASM'!$B$2:$D$1000,3,0)))</f>
        <v>01-Maintenance Offshore</v>
      </c>
      <c r="M1763" s="11" t="str">
        <f>IF(ISERROR(VLOOKUP(C1763,'WI Vs ASM'!$B$2:$I$1000,8,0)),0,(VLOOKUP(C1763,'WI Vs ASM'!$B$2:$I$1000,8,0)))</f>
        <v>Rahul Soman</v>
      </c>
      <c r="N1763" s="11" t="str">
        <f>IF(ISERROR(VLOOKUP(C1763,'WI Vs ASM'!$B$2:$G$1000,6,0)),0,(VLOOKUP(C1763,'WI Vs ASM'!$B$2:$G$1000,6,0)))</f>
        <v>Pride</v>
      </c>
      <c r="O1763" s="11" t="str">
        <f>IF(ISERROR(VLOOKUP(C1763,'WI Vs ASM'!$B$2:$H$1000,7,0)),0,(VLOOKUP(C1763,'WI Vs ASM'!$B$2:$H$1000,7,0)))</f>
        <v>Pride</v>
      </c>
      <c r="P1763" s="11" t="str">
        <f t="shared" si="747"/>
        <v>May-17</v>
      </c>
      <c r="Q1763" s="11" t="str">
        <f t="shared" si="748"/>
        <v>Q2</v>
      </c>
      <c r="R1763" s="11" t="str">
        <f>IF(ISERROR(VLOOKUP(C1763,'WI Vs ASM'!$B$2:$J$1000,9,0)),0,(VLOOKUP(C1763,'WI Vs ASM'!$B$2:$J$1000,9,0)))</f>
        <v>Jyothi Pai</v>
      </c>
      <c r="S1763" s="11" t="str">
        <f>IF(ISERROR(VLOOKUP(C1763,'WI Vs ASM'!$B$2:$K$1000,10,0)),0,(VLOOKUP(C1763,'WI Vs ASM'!$B$2:$K$1000,10,0)))</f>
        <v>Phillip Mclean</v>
      </c>
      <c r="T1763" s="11" t="str">
        <f>IF(ISERROR(VLOOKUP(C1763,'WI Vs ASM'!$B$2:$L$1000,11,0)),0,(VLOOKUP(C1763,'WI Vs ASM'!$B$2:$L$1000,11,0)))</f>
        <v>Phillip Mclean</v>
      </c>
      <c r="U1763" s="11" t="str">
        <f t="shared" si="755"/>
        <v>WR736118</v>
      </c>
      <c r="V1763" s="11" t="str">
        <f t="shared" si="749"/>
        <v>No</v>
      </c>
      <c r="W1763" s="11" t="str">
        <f t="shared" si="750"/>
        <v>Yes</v>
      </c>
      <c r="X1763" s="11" t="str">
        <f t="shared" si="751"/>
        <v>No</v>
      </c>
      <c r="Y1763" s="11" t="str">
        <f t="shared" si="752"/>
        <v>No</v>
      </c>
      <c r="Z1763" s="11" t="str">
        <f t="shared" si="753"/>
        <v>No</v>
      </c>
      <c r="AA1763" s="11" t="str">
        <f t="shared" si="756"/>
        <v>No</v>
      </c>
      <c r="AB1763" s="11">
        <f>IF(ISERROR(VLOOKUP(U1763,'ITWR Dump'!$A$2:$Y$5000,24,0)),0,(VLOOKUP('ILC Report'!U1763,'ITWR Dump'!$A$2:$Y$5000,24,0)))</f>
        <v>0</v>
      </c>
      <c r="AC1763" s="11" t="str">
        <f t="shared" si="757"/>
        <v>No</v>
      </c>
      <c r="AD1763" s="11" t="str">
        <f t="shared" si="758"/>
        <v/>
      </c>
      <c r="AE1763" s="11">
        <f>IF(ISERROR(VLOOKUP(U1763,'ITWR Dump'!$A$2:$Y$5000,13,0)),0,(VLOOKUP(U1763,'ITWR Dump'!$A$2:$Y$5000,13,0)))</f>
        <v>0</v>
      </c>
      <c r="AF1763" s="11">
        <f>IF(ISERROR(VLOOKUP(U1763,'ITWR Dump'!$A$2:$Y$5000,11,0)),0,(VLOOKUP(U1763,'ITWR Dump'!$A$2:$Y$5000,11,0)))</f>
        <v>0</v>
      </c>
      <c r="AG1763" s="11">
        <f>IF(ISERROR(VLOOKUP(U1763,'ITWR Dump'!$A$2:$Y$5000,2,0)),0,(VLOOKUP(U1763,'ITWR Dump'!$A$2:$Y$5000,2,0)))</f>
        <v>0</v>
      </c>
      <c r="AH1763" s="11">
        <f>IF(ISERROR(VLOOKUP(U1763,'ITWR Dump'!$A$2:$Y$5000,14,0)),0,(VLOOKUP(U1763,'ITWR Dump'!$A$2:$Y$5000,14,0)))</f>
        <v>0</v>
      </c>
      <c r="AI1763" s="11" t="str">
        <f t="shared" si="759"/>
        <v>01-Maintenance Offshore</v>
      </c>
      <c r="AJ1763" s="11" t="str">
        <f t="shared" si="760"/>
        <v>Offshore</v>
      </c>
      <c r="AK1763" s="11" t="str">
        <f>IF(ISERROR(VLOOKUP(A1763,'Team Data'!$C$2:$U$213,17,0)),0,(VLOOKUP(A1763,'Team Data'!$C$2:$U$213,17,0)))</f>
        <v>BI and RM</v>
      </c>
      <c r="AL1763" s="11" t="str">
        <f t="shared" si="761"/>
        <v>2017-04-24</v>
      </c>
      <c r="AM1763" s="11">
        <f>IF(ISERROR(VLOOKUP(U1763,'ITWR Dump'!$A$2:$Y$5000,16,0)),0,(VLOOKUP(U1763,'ITWR Dump'!$A$2:$Y$5000,16,0)))</f>
        <v>0</v>
      </c>
      <c r="AN1763" s="11">
        <f>IF(ISERROR(VLOOKUP(U1763,'ITWR Dump'!$A$2:$Y$5000,18,0)),0,(VLOOKUP(U1763,'ITWR Dump'!$A$2:$Y$5000,18,0)))</f>
        <v>0</v>
      </c>
      <c r="AO1763" s="11">
        <f>IF(ISERROR(VLOOKUP(U1763,'ITWR Dump'!$A$2:$Y$5000,25,0)),0,(VLOOKUP('ILC Report'!U1763,'ITWR Dump'!$A$2:$Y$5000,25,0)))</f>
        <v>0</v>
      </c>
      <c r="AP1763" s="11">
        <f t="shared" si="762"/>
        <v>0</v>
      </c>
      <c r="AQ1763" s="26">
        <f t="shared" si="763"/>
        <v>0</v>
      </c>
      <c r="AR1763" s="26">
        <f t="shared" si="764"/>
        <v>0</v>
      </c>
      <c r="AS1763" s="26">
        <f t="shared" si="765"/>
        <v>0</v>
      </c>
      <c r="AT1763" s="26">
        <f t="shared" si="766"/>
        <v>0</v>
      </c>
      <c r="AU1763" s="26">
        <f t="shared" si="767"/>
        <v>0</v>
      </c>
      <c r="AV1763" s="26">
        <f t="shared" si="768"/>
        <v>0</v>
      </c>
      <c r="AW1763" s="11" t="s">
        <v>653</v>
      </c>
      <c r="AX1763" s="11" t="str">
        <f>VLOOKUP(L1763,Group!$A$2:$B$1000,2,0)</f>
        <v>Maintenance</v>
      </c>
      <c r="AY1763" s="11">
        <f>IF(ISERROR(VLOOKUP(U1763,'ITWR Dump'!$A$2:$Y$5000,15,0)),0,(VLOOKUP('ILC Report'!U1763,'ITWR Dump'!$A$2:$Y$5000,15,0)))</f>
        <v>0</v>
      </c>
      <c r="AZ1763" s="11" t="str">
        <f t="shared" si="769"/>
        <v>Yes</v>
      </c>
      <c r="BA1763" s="11" t="str">
        <f t="shared" si="770"/>
        <v>BKI</v>
      </c>
      <c r="BB1763" s="11" t="str">
        <f t="shared" si="771"/>
        <v>MN</v>
      </c>
      <c r="BC1763" s="11" t="str">
        <f t="shared" si="772"/>
        <v>No</v>
      </c>
    </row>
    <row r="1764" spans="1:55" x14ac:dyDescent="0.3">
      <c r="A1764" s="11" t="s">
        <v>708</v>
      </c>
      <c r="B1764" s="11" t="s">
        <v>1903</v>
      </c>
      <c r="C1764" s="11" t="s">
        <v>611</v>
      </c>
      <c r="D1764" s="11" t="s">
        <v>2804</v>
      </c>
      <c r="E1764" s="38" t="s">
        <v>2902</v>
      </c>
      <c r="F1764" s="11">
        <v>3</v>
      </c>
      <c r="G1764" s="40" t="s">
        <v>218</v>
      </c>
      <c r="H1764" s="11" t="str">
        <f t="shared" si="754"/>
        <v>Regular</v>
      </c>
      <c r="I1764" s="11" t="str">
        <f t="shared" si="746"/>
        <v>INDIA</v>
      </c>
      <c r="J1764" s="11" t="str">
        <f>IF(ISERROR(VLOOKUP(C1764,'WI Vs ASM'!$B$2:$E$1000,4,0)),0,(VLOOKUP(C1764,'WI Vs ASM'!$B$2:$E$1000,4,0)))</f>
        <v>Offshore</v>
      </c>
      <c r="K1764" s="11" t="str">
        <f>IF(ISERROR(VLOOKUP(C1764,'WI Vs ASM'!$B$2:$F$1000,5,0)),0,(VLOOKUP(C1764,'WI Vs ASM'!$B$2:$F$1000,5,0)))</f>
        <v>01-Fixed Price</v>
      </c>
      <c r="L1764" s="11" t="str">
        <f>IF(ISERROR(VLOOKUP(C1764,'WI Vs ASM'!$B$2:$D$1000,3,0)),0,(VLOOKUP(C1764,'WI Vs ASM'!$B$2:$D$1000,3,0)))</f>
        <v>01-Maintenance Offshore</v>
      </c>
      <c r="M1764" s="11" t="str">
        <f>IF(ISERROR(VLOOKUP(C1764,'WI Vs ASM'!$B$2:$I$1000,8,0)),0,(VLOOKUP(C1764,'WI Vs ASM'!$B$2:$I$1000,8,0)))</f>
        <v>Rahul Soman</v>
      </c>
      <c r="N1764" s="11" t="str">
        <f>IF(ISERROR(VLOOKUP(C1764,'WI Vs ASM'!$B$2:$G$1000,6,0)),0,(VLOOKUP(C1764,'WI Vs ASM'!$B$2:$G$1000,6,0)))</f>
        <v>Pride</v>
      </c>
      <c r="O1764" s="11" t="str">
        <f>IF(ISERROR(VLOOKUP(C1764,'WI Vs ASM'!$B$2:$H$1000,7,0)),0,(VLOOKUP(C1764,'WI Vs ASM'!$B$2:$H$1000,7,0)))</f>
        <v>Pride</v>
      </c>
      <c r="P1764" s="11" t="str">
        <f t="shared" si="747"/>
        <v>May-17</v>
      </c>
      <c r="Q1764" s="11" t="str">
        <f t="shared" si="748"/>
        <v>Q2</v>
      </c>
      <c r="R1764" s="11" t="str">
        <f>IF(ISERROR(VLOOKUP(C1764,'WI Vs ASM'!$B$2:$J$1000,9,0)),0,(VLOOKUP(C1764,'WI Vs ASM'!$B$2:$J$1000,9,0)))</f>
        <v>Jyothi Pai</v>
      </c>
      <c r="S1764" s="11" t="str">
        <f>IF(ISERROR(VLOOKUP(C1764,'WI Vs ASM'!$B$2:$K$1000,10,0)),0,(VLOOKUP(C1764,'WI Vs ASM'!$B$2:$K$1000,10,0)))</f>
        <v>Phillip Mclean</v>
      </c>
      <c r="T1764" s="11" t="str">
        <f>IF(ISERROR(VLOOKUP(C1764,'WI Vs ASM'!$B$2:$L$1000,11,0)),0,(VLOOKUP(C1764,'WI Vs ASM'!$B$2:$L$1000,11,0)))</f>
        <v>Phillip Mclean</v>
      </c>
      <c r="U1764" s="11" t="e">
        <f t="shared" si="755"/>
        <v>#VALUE!</v>
      </c>
      <c r="V1764" s="11" t="str">
        <f t="shared" si="749"/>
        <v>No</v>
      </c>
      <c r="W1764" s="11" t="str">
        <f t="shared" si="750"/>
        <v>Yes</v>
      </c>
      <c r="X1764" s="11" t="str">
        <f t="shared" si="751"/>
        <v>No</v>
      </c>
      <c r="Y1764" s="11" t="str">
        <f t="shared" si="752"/>
        <v>No</v>
      </c>
      <c r="Z1764" s="11" t="str">
        <f t="shared" si="753"/>
        <v>No</v>
      </c>
      <c r="AA1764" s="11" t="str">
        <f t="shared" si="756"/>
        <v>No</v>
      </c>
      <c r="AB1764" s="11">
        <f>IF(ISERROR(VLOOKUP(U1764,'ITWR Dump'!$A$2:$Y$5000,24,0)),0,(VLOOKUP('ILC Report'!U1764,'ITWR Dump'!$A$2:$Y$5000,24,0)))</f>
        <v>0</v>
      </c>
      <c r="AC1764" s="11" t="str">
        <f t="shared" si="757"/>
        <v>No</v>
      </c>
      <c r="AD1764" s="11" t="str">
        <f t="shared" si="758"/>
        <v/>
      </c>
      <c r="AE1764" s="11">
        <f>IF(ISERROR(VLOOKUP(U1764,'ITWR Dump'!$A$2:$Y$5000,13,0)),0,(VLOOKUP(U1764,'ITWR Dump'!$A$2:$Y$5000,13,0)))</f>
        <v>0</v>
      </c>
      <c r="AF1764" s="11">
        <f>IF(ISERROR(VLOOKUP(U1764,'ITWR Dump'!$A$2:$Y$5000,11,0)),0,(VLOOKUP(U1764,'ITWR Dump'!$A$2:$Y$5000,11,0)))</f>
        <v>0</v>
      </c>
      <c r="AG1764" s="11">
        <f>IF(ISERROR(VLOOKUP(U1764,'ITWR Dump'!$A$2:$Y$5000,2,0)),0,(VLOOKUP(U1764,'ITWR Dump'!$A$2:$Y$5000,2,0)))</f>
        <v>0</v>
      </c>
      <c r="AH1764" s="11">
        <f>IF(ISERROR(VLOOKUP(U1764,'ITWR Dump'!$A$2:$Y$5000,14,0)),0,(VLOOKUP(U1764,'ITWR Dump'!$A$2:$Y$5000,14,0)))</f>
        <v>0</v>
      </c>
      <c r="AI1764" s="11" t="str">
        <f t="shared" si="759"/>
        <v>01-Maintenance Offshore</v>
      </c>
      <c r="AJ1764" s="11" t="str">
        <f t="shared" si="760"/>
        <v>Offshore</v>
      </c>
      <c r="AK1764" s="11" t="str">
        <f>IF(ISERROR(VLOOKUP(A1764,'Team Data'!$C$2:$U$213,17,0)),0,(VLOOKUP(A1764,'Team Data'!$C$2:$U$213,17,0)))</f>
        <v>BI and RM</v>
      </c>
      <c r="AL1764" s="11" t="str">
        <f t="shared" si="761"/>
        <v>2017-04-24</v>
      </c>
      <c r="AM1764" s="11">
        <f>IF(ISERROR(VLOOKUP(U1764,'ITWR Dump'!$A$2:$Y$5000,16,0)),0,(VLOOKUP(U1764,'ITWR Dump'!$A$2:$Y$5000,16,0)))</f>
        <v>0</v>
      </c>
      <c r="AN1764" s="11">
        <f>IF(ISERROR(VLOOKUP(U1764,'ITWR Dump'!$A$2:$Y$5000,18,0)),0,(VLOOKUP(U1764,'ITWR Dump'!$A$2:$Y$5000,18,0)))</f>
        <v>0</v>
      </c>
      <c r="AO1764" s="11">
        <f>IF(ISERROR(VLOOKUP(U1764,'ITWR Dump'!$A$2:$Y$5000,25,0)),0,(VLOOKUP('ILC Report'!U1764,'ITWR Dump'!$A$2:$Y$5000,25,0)))</f>
        <v>0</v>
      </c>
      <c r="AP1764" s="11">
        <f t="shared" si="762"/>
        <v>4</v>
      </c>
      <c r="AQ1764" s="26">
        <f t="shared" si="763"/>
        <v>0</v>
      </c>
      <c r="AR1764" s="26">
        <f t="shared" si="764"/>
        <v>0</v>
      </c>
      <c r="AS1764" s="26">
        <f t="shared" si="765"/>
        <v>0</v>
      </c>
      <c r="AT1764" s="26">
        <f t="shared" si="766"/>
        <v>0</v>
      </c>
      <c r="AU1764" s="26">
        <f t="shared" si="767"/>
        <v>0</v>
      </c>
      <c r="AV1764" s="26">
        <f t="shared" si="768"/>
        <v>0</v>
      </c>
      <c r="AW1764" s="11" t="s">
        <v>653</v>
      </c>
      <c r="AX1764" s="11" t="str">
        <f>VLOOKUP(L1764,Group!$A$2:$B$1000,2,0)</f>
        <v>Maintenance</v>
      </c>
      <c r="AY1764" s="11">
        <f>IF(ISERROR(VLOOKUP(U1764,'ITWR Dump'!$A$2:$Y$5000,15,0)),0,(VLOOKUP('ILC Report'!U1764,'ITWR Dump'!$A$2:$Y$5000,15,0)))</f>
        <v>0</v>
      </c>
      <c r="AZ1764" s="11" t="str">
        <f t="shared" si="769"/>
        <v>Yes</v>
      </c>
      <c r="BA1764" s="11" t="str">
        <f t="shared" si="770"/>
        <v>BKI</v>
      </c>
      <c r="BB1764" s="11" t="str">
        <f t="shared" si="771"/>
        <v>MN</v>
      </c>
      <c r="BC1764" s="11" t="str">
        <f t="shared" si="772"/>
        <v>No</v>
      </c>
    </row>
    <row r="1765" spans="1:55" x14ac:dyDescent="0.3">
      <c r="A1765" s="11" t="s">
        <v>708</v>
      </c>
      <c r="B1765" s="11" t="s">
        <v>1903</v>
      </c>
      <c r="C1765" s="11" t="s">
        <v>611</v>
      </c>
      <c r="D1765" s="11" t="s">
        <v>2425</v>
      </c>
      <c r="E1765" s="38" t="s">
        <v>2902</v>
      </c>
      <c r="F1765" s="11">
        <v>5</v>
      </c>
      <c r="G1765" s="40" t="s">
        <v>218</v>
      </c>
      <c r="H1765" s="11" t="str">
        <f t="shared" si="754"/>
        <v>Regular</v>
      </c>
      <c r="I1765" s="11" t="str">
        <f t="shared" si="746"/>
        <v>INDIA</v>
      </c>
      <c r="J1765" s="11" t="str">
        <f>IF(ISERROR(VLOOKUP(C1765,'WI Vs ASM'!$B$2:$E$1000,4,0)),0,(VLOOKUP(C1765,'WI Vs ASM'!$B$2:$E$1000,4,0)))</f>
        <v>Offshore</v>
      </c>
      <c r="K1765" s="11" t="str">
        <f>IF(ISERROR(VLOOKUP(C1765,'WI Vs ASM'!$B$2:$F$1000,5,0)),0,(VLOOKUP(C1765,'WI Vs ASM'!$B$2:$F$1000,5,0)))</f>
        <v>01-Fixed Price</v>
      </c>
      <c r="L1765" s="11" t="str">
        <f>IF(ISERROR(VLOOKUP(C1765,'WI Vs ASM'!$B$2:$D$1000,3,0)),0,(VLOOKUP(C1765,'WI Vs ASM'!$B$2:$D$1000,3,0)))</f>
        <v>01-Maintenance Offshore</v>
      </c>
      <c r="M1765" s="11" t="str">
        <f>IF(ISERROR(VLOOKUP(C1765,'WI Vs ASM'!$B$2:$I$1000,8,0)),0,(VLOOKUP(C1765,'WI Vs ASM'!$B$2:$I$1000,8,0)))</f>
        <v>Rahul Soman</v>
      </c>
      <c r="N1765" s="11" t="str">
        <f>IF(ISERROR(VLOOKUP(C1765,'WI Vs ASM'!$B$2:$G$1000,6,0)),0,(VLOOKUP(C1765,'WI Vs ASM'!$B$2:$G$1000,6,0)))</f>
        <v>Pride</v>
      </c>
      <c r="O1765" s="11" t="str">
        <f>IF(ISERROR(VLOOKUP(C1765,'WI Vs ASM'!$B$2:$H$1000,7,0)),0,(VLOOKUP(C1765,'WI Vs ASM'!$B$2:$H$1000,7,0)))</f>
        <v>Pride</v>
      </c>
      <c r="P1765" s="11" t="str">
        <f t="shared" si="747"/>
        <v>May-17</v>
      </c>
      <c r="Q1765" s="11" t="str">
        <f t="shared" si="748"/>
        <v>Q2</v>
      </c>
      <c r="R1765" s="11" t="str">
        <f>IF(ISERROR(VLOOKUP(C1765,'WI Vs ASM'!$B$2:$J$1000,9,0)),0,(VLOOKUP(C1765,'WI Vs ASM'!$B$2:$J$1000,9,0)))</f>
        <v>Jyothi Pai</v>
      </c>
      <c r="S1765" s="11" t="str">
        <f>IF(ISERROR(VLOOKUP(C1765,'WI Vs ASM'!$B$2:$K$1000,10,0)),0,(VLOOKUP(C1765,'WI Vs ASM'!$B$2:$K$1000,10,0)))</f>
        <v>Phillip Mclean</v>
      </c>
      <c r="T1765" s="11" t="str">
        <f>IF(ISERROR(VLOOKUP(C1765,'WI Vs ASM'!$B$2:$L$1000,11,0)),0,(VLOOKUP(C1765,'WI Vs ASM'!$B$2:$L$1000,11,0)))</f>
        <v>Phillip Mclean</v>
      </c>
      <c r="U1765" s="11" t="e">
        <f t="shared" si="755"/>
        <v>#VALUE!</v>
      </c>
      <c r="V1765" s="11" t="str">
        <f t="shared" si="749"/>
        <v>No</v>
      </c>
      <c r="W1765" s="11" t="str">
        <f t="shared" si="750"/>
        <v>Yes</v>
      </c>
      <c r="X1765" s="11" t="str">
        <f t="shared" si="751"/>
        <v>No</v>
      </c>
      <c r="Y1765" s="11" t="str">
        <f t="shared" si="752"/>
        <v>No</v>
      </c>
      <c r="Z1765" s="11" t="str">
        <f t="shared" si="753"/>
        <v>No</v>
      </c>
      <c r="AA1765" s="11" t="str">
        <f t="shared" si="756"/>
        <v>No</v>
      </c>
      <c r="AB1765" s="11">
        <f>IF(ISERROR(VLOOKUP(U1765,'ITWR Dump'!$A$2:$Y$5000,24,0)),0,(VLOOKUP('ILC Report'!U1765,'ITWR Dump'!$A$2:$Y$5000,24,0)))</f>
        <v>0</v>
      </c>
      <c r="AC1765" s="11" t="str">
        <f t="shared" si="757"/>
        <v>No</v>
      </c>
      <c r="AD1765" s="11" t="str">
        <f t="shared" si="758"/>
        <v/>
      </c>
      <c r="AE1765" s="11">
        <f>IF(ISERROR(VLOOKUP(U1765,'ITWR Dump'!$A$2:$Y$5000,13,0)),0,(VLOOKUP(U1765,'ITWR Dump'!$A$2:$Y$5000,13,0)))</f>
        <v>0</v>
      </c>
      <c r="AF1765" s="11">
        <f>IF(ISERROR(VLOOKUP(U1765,'ITWR Dump'!$A$2:$Y$5000,11,0)),0,(VLOOKUP(U1765,'ITWR Dump'!$A$2:$Y$5000,11,0)))</f>
        <v>0</v>
      </c>
      <c r="AG1765" s="11">
        <f>IF(ISERROR(VLOOKUP(U1765,'ITWR Dump'!$A$2:$Y$5000,2,0)),0,(VLOOKUP(U1765,'ITWR Dump'!$A$2:$Y$5000,2,0)))</f>
        <v>0</v>
      </c>
      <c r="AH1765" s="11">
        <f>IF(ISERROR(VLOOKUP(U1765,'ITWR Dump'!$A$2:$Y$5000,14,0)),0,(VLOOKUP(U1765,'ITWR Dump'!$A$2:$Y$5000,14,0)))</f>
        <v>0</v>
      </c>
      <c r="AI1765" s="11" t="str">
        <f t="shared" si="759"/>
        <v>01-Maintenance Offshore</v>
      </c>
      <c r="AJ1765" s="11" t="str">
        <f t="shared" si="760"/>
        <v>Offshore</v>
      </c>
      <c r="AK1765" s="11" t="str">
        <f>IF(ISERROR(VLOOKUP(A1765,'Team Data'!$C$2:$U$213,17,0)),0,(VLOOKUP(A1765,'Team Data'!$C$2:$U$213,17,0)))</f>
        <v>BI and RM</v>
      </c>
      <c r="AL1765" s="11" t="str">
        <f t="shared" si="761"/>
        <v>2017-04-24</v>
      </c>
      <c r="AM1765" s="11">
        <f>IF(ISERROR(VLOOKUP(U1765,'ITWR Dump'!$A$2:$Y$5000,16,0)),0,(VLOOKUP(U1765,'ITWR Dump'!$A$2:$Y$5000,16,0)))</f>
        <v>0</v>
      </c>
      <c r="AN1765" s="11">
        <f>IF(ISERROR(VLOOKUP(U1765,'ITWR Dump'!$A$2:$Y$5000,18,0)),0,(VLOOKUP(U1765,'ITWR Dump'!$A$2:$Y$5000,18,0)))</f>
        <v>0</v>
      </c>
      <c r="AO1765" s="11">
        <f>IF(ISERROR(VLOOKUP(U1765,'ITWR Dump'!$A$2:$Y$5000,25,0)),0,(VLOOKUP('ILC Report'!U1765,'ITWR Dump'!$A$2:$Y$5000,25,0)))</f>
        <v>0</v>
      </c>
      <c r="AP1765" s="11">
        <f t="shared" si="762"/>
        <v>0</v>
      </c>
      <c r="AQ1765" s="26">
        <f t="shared" si="763"/>
        <v>0</v>
      </c>
      <c r="AR1765" s="26">
        <f t="shared" si="764"/>
        <v>0</v>
      </c>
      <c r="AS1765" s="26">
        <f t="shared" si="765"/>
        <v>0</v>
      </c>
      <c r="AT1765" s="26">
        <f t="shared" si="766"/>
        <v>0</v>
      </c>
      <c r="AU1765" s="26">
        <f t="shared" si="767"/>
        <v>0</v>
      </c>
      <c r="AV1765" s="26">
        <f t="shared" si="768"/>
        <v>0</v>
      </c>
      <c r="AW1765" s="11" t="s">
        <v>653</v>
      </c>
      <c r="AX1765" s="11" t="str">
        <f>VLOOKUP(L1765,Group!$A$2:$B$1000,2,0)</f>
        <v>Maintenance</v>
      </c>
      <c r="AY1765" s="11">
        <f>IF(ISERROR(VLOOKUP(U1765,'ITWR Dump'!$A$2:$Y$5000,15,0)),0,(VLOOKUP('ILC Report'!U1765,'ITWR Dump'!$A$2:$Y$5000,15,0)))</f>
        <v>0</v>
      </c>
      <c r="AZ1765" s="11" t="str">
        <f t="shared" si="769"/>
        <v>No</v>
      </c>
      <c r="BA1765" s="11" t="str">
        <f t="shared" si="770"/>
        <v>BKI</v>
      </c>
      <c r="BB1765" s="11" t="str">
        <f t="shared" si="771"/>
        <v>MN</v>
      </c>
      <c r="BC1765" s="11" t="str">
        <f t="shared" si="772"/>
        <v>No</v>
      </c>
    </row>
    <row r="1766" spans="1:55" x14ac:dyDescent="0.3">
      <c r="A1766" s="11" t="s">
        <v>708</v>
      </c>
      <c r="B1766" s="11" t="s">
        <v>1903</v>
      </c>
      <c r="C1766" s="11" t="s">
        <v>611</v>
      </c>
      <c r="D1766" s="11" t="s">
        <v>2802</v>
      </c>
      <c r="E1766" s="38" t="s">
        <v>2902</v>
      </c>
      <c r="F1766" s="11">
        <v>5</v>
      </c>
      <c r="G1766" s="40" t="s">
        <v>218</v>
      </c>
      <c r="H1766" s="11" t="str">
        <f t="shared" si="754"/>
        <v>Regular</v>
      </c>
      <c r="I1766" s="11" t="str">
        <f t="shared" si="746"/>
        <v>INDIA</v>
      </c>
      <c r="J1766" s="11" t="str">
        <f>IF(ISERROR(VLOOKUP(C1766,'WI Vs ASM'!$B$2:$E$1000,4,0)),0,(VLOOKUP(C1766,'WI Vs ASM'!$B$2:$E$1000,4,0)))</f>
        <v>Offshore</v>
      </c>
      <c r="K1766" s="11" t="str">
        <f>IF(ISERROR(VLOOKUP(C1766,'WI Vs ASM'!$B$2:$F$1000,5,0)),0,(VLOOKUP(C1766,'WI Vs ASM'!$B$2:$F$1000,5,0)))</f>
        <v>01-Fixed Price</v>
      </c>
      <c r="L1766" s="11" t="str">
        <f>IF(ISERROR(VLOOKUP(C1766,'WI Vs ASM'!$B$2:$D$1000,3,0)),0,(VLOOKUP(C1766,'WI Vs ASM'!$B$2:$D$1000,3,0)))</f>
        <v>01-Maintenance Offshore</v>
      </c>
      <c r="M1766" s="11" t="str">
        <f>IF(ISERROR(VLOOKUP(C1766,'WI Vs ASM'!$B$2:$I$1000,8,0)),0,(VLOOKUP(C1766,'WI Vs ASM'!$B$2:$I$1000,8,0)))</f>
        <v>Rahul Soman</v>
      </c>
      <c r="N1766" s="11" t="str">
        <f>IF(ISERROR(VLOOKUP(C1766,'WI Vs ASM'!$B$2:$G$1000,6,0)),0,(VLOOKUP(C1766,'WI Vs ASM'!$B$2:$G$1000,6,0)))</f>
        <v>Pride</v>
      </c>
      <c r="O1766" s="11" t="str">
        <f>IF(ISERROR(VLOOKUP(C1766,'WI Vs ASM'!$B$2:$H$1000,7,0)),0,(VLOOKUP(C1766,'WI Vs ASM'!$B$2:$H$1000,7,0)))</f>
        <v>Pride</v>
      </c>
      <c r="P1766" s="11" t="str">
        <f t="shared" si="747"/>
        <v>May-17</v>
      </c>
      <c r="Q1766" s="11" t="str">
        <f t="shared" si="748"/>
        <v>Q2</v>
      </c>
      <c r="R1766" s="11" t="str">
        <f>IF(ISERROR(VLOOKUP(C1766,'WI Vs ASM'!$B$2:$J$1000,9,0)),0,(VLOOKUP(C1766,'WI Vs ASM'!$B$2:$J$1000,9,0)))</f>
        <v>Jyothi Pai</v>
      </c>
      <c r="S1766" s="11" t="str">
        <f>IF(ISERROR(VLOOKUP(C1766,'WI Vs ASM'!$B$2:$K$1000,10,0)),0,(VLOOKUP(C1766,'WI Vs ASM'!$B$2:$K$1000,10,0)))</f>
        <v>Phillip Mclean</v>
      </c>
      <c r="T1766" s="11" t="str">
        <f>IF(ISERROR(VLOOKUP(C1766,'WI Vs ASM'!$B$2:$L$1000,11,0)),0,(VLOOKUP(C1766,'WI Vs ASM'!$B$2:$L$1000,11,0)))</f>
        <v>Phillip Mclean</v>
      </c>
      <c r="U1766" s="11" t="str">
        <f t="shared" si="755"/>
        <v>WR736118</v>
      </c>
      <c r="V1766" s="11" t="str">
        <f t="shared" si="749"/>
        <v>No</v>
      </c>
      <c r="W1766" s="11" t="str">
        <f t="shared" si="750"/>
        <v>Yes</v>
      </c>
      <c r="X1766" s="11" t="str">
        <f t="shared" si="751"/>
        <v>No</v>
      </c>
      <c r="Y1766" s="11" t="str">
        <f t="shared" si="752"/>
        <v>No</v>
      </c>
      <c r="Z1766" s="11" t="str">
        <f t="shared" si="753"/>
        <v>No</v>
      </c>
      <c r="AA1766" s="11" t="str">
        <f t="shared" si="756"/>
        <v>No</v>
      </c>
      <c r="AB1766" s="11">
        <f>IF(ISERROR(VLOOKUP(U1766,'ITWR Dump'!$A$2:$Y$5000,24,0)),0,(VLOOKUP('ILC Report'!U1766,'ITWR Dump'!$A$2:$Y$5000,24,0)))</f>
        <v>0</v>
      </c>
      <c r="AC1766" s="11" t="str">
        <f t="shared" si="757"/>
        <v>No</v>
      </c>
      <c r="AD1766" s="11" t="str">
        <f t="shared" si="758"/>
        <v/>
      </c>
      <c r="AE1766" s="11">
        <f>IF(ISERROR(VLOOKUP(U1766,'ITWR Dump'!$A$2:$Y$5000,13,0)),0,(VLOOKUP(U1766,'ITWR Dump'!$A$2:$Y$5000,13,0)))</f>
        <v>0</v>
      </c>
      <c r="AF1766" s="11">
        <f>IF(ISERROR(VLOOKUP(U1766,'ITWR Dump'!$A$2:$Y$5000,11,0)),0,(VLOOKUP(U1766,'ITWR Dump'!$A$2:$Y$5000,11,0)))</f>
        <v>0</v>
      </c>
      <c r="AG1766" s="11">
        <f>IF(ISERROR(VLOOKUP(U1766,'ITWR Dump'!$A$2:$Y$5000,2,0)),0,(VLOOKUP(U1766,'ITWR Dump'!$A$2:$Y$5000,2,0)))</f>
        <v>0</v>
      </c>
      <c r="AH1766" s="11">
        <f>IF(ISERROR(VLOOKUP(U1766,'ITWR Dump'!$A$2:$Y$5000,14,0)),0,(VLOOKUP(U1766,'ITWR Dump'!$A$2:$Y$5000,14,0)))</f>
        <v>0</v>
      </c>
      <c r="AI1766" s="11" t="str">
        <f t="shared" si="759"/>
        <v>01-Maintenance Offshore</v>
      </c>
      <c r="AJ1766" s="11" t="str">
        <f t="shared" si="760"/>
        <v>Offshore</v>
      </c>
      <c r="AK1766" s="11" t="str">
        <f>IF(ISERROR(VLOOKUP(A1766,'Team Data'!$C$2:$U$213,17,0)),0,(VLOOKUP(A1766,'Team Data'!$C$2:$U$213,17,0)))</f>
        <v>BI and RM</v>
      </c>
      <c r="AL1766" s="11" t="str">
        <f t="shared" si="761"/>
        <v>2017-04-24</v>
      </c>
      <c r="AM1766" s="11">
        <f>IF(ISERROR(VLOOKUP(U1766,'ITWR Dump'!$A$2:$Y$5000,16,0)),0,(VLOOKUP(U1766,'ITWR Dump'!$A$2:$Y$5000,16,0)))</f>
        <v>0</v>
      </c>
      <c r="AN1766" s="11">
        <f>IF(ISERROR(VLOOKUP(U1766,'ITWR Dump'!$A$2:$Y$5000,18,0)),0,(VLOOKUP(U1766,'ITWR Dump'!$A$2:$Y$5000,18,0)))</f>
        <v>0</v>
      </c>
      <c r="AO1766" s="11">
        <f>IF(ISERROR(VLOOKUP(U1766,'ITWR Dump'!$A$2:$Y$5000,25,0)),0,(VLOOKUP('ILC Report'!U1766,'ITWR Dump'!$A$2:$Y$5000,25,0)))</f>
        <v>0</v>
      </c>
      <c r="AP1766" s="11">
        <f t="shared" si="762"/>
        <v>0</v>
      </c>
      <c r="AQ1766" s="26">
        <f t="shared" si="763"/>
        <v>0</v>
      </c>
      <c r="AR1766" s="26">
        <f t="shared" si="764"/>
        <v>0</v>
      </c>
      <c r="AS1766" s="26">
        <f t="shared" si="765"/>
        <v>0</v>
      </c>
      <c r="AT1766" s="26">
        <f t="shared" si="766"/>
        <v>0</v>
      </c>
      <c r="AU1766" s="26">
        <f t="shared" si="767"/>
        <v>0</v>
      </c>
      <c r="AV1766" s="26">
        <f t="shared" si="768"/>
        <v>0</v>
      </c>
      <c r="AW1766" s="11" t="s">
        <v>653</v>
      </c>
      <c r="AX1766" s="11" t="str">
        <f>VLOOKUP(L1766,Group!$A$2:$B$1000,2,0)</f>
        <v>Maintenance</v>
      </c>
      <c r="AY1766" s="11">
        <f>IF(ISERROR(VLOOKUP(U1766,'ITWR Dump'!$A$2:$Y$5000,15,0)),0,(VLOOKUP('ILC Report'!U1766,'ITWR Dump'!$A$2:$Y$5000,15,0)))</f>
        <v>0</v>
      </c>
      <c r="AZ1766" s="11" t="str">
        <f t="shared" si="769"/>
        <v>Yes</v>
      </c>
      <c r="BA1766" s="11" t="str">
        <f t="shared" si="770"/>
        <v>BKI</v>
      </c>
      <c r="BB1766" s="11" t="str">
        <f t="shared" si="771"/>
        <v>MN</v>
      </c>
      <c r="BC1766" s="11" t="str">
        <f t="shared" si="772"/>
        <v>No</v>
      </c>
    </row>
    <row r="1767" spans="1:55" x14ac:dyDescent="0.3">
      <c r="A1767" s="11" t="s">
        <v>708</v>
      </c>
      <c r="B1767" s="11" t="s">
        <v>1903</v>
      </c>
      <c r="C1767" s="11" t="s">
        <v>611</v>
      </c>
      <c r="D1767" s="11" t="s">
        <v>2803</v>
      </c>
      <c r="E1767" s="38" t="s">
        <v>2902</v>
      </c>
      <c r="F1767" s="11">
        <v>35</v>
      </c>
      <c r="G1767" s="40" t="s">
        <v>218</v>
      </c>
      <c r="H1767" s="11" t="str">
        <f t="shared" si="754"/>
        <v>Regular</v>
      </c>
      <c r="I1767" s="11" t="str">
        <f t="shared" si="746"/>
        <v>INDIA</v>
      </c>
      <c r="J1767" s="11" t="str">
        <f>IF(ISERROR(VLOOKUP(C1767,'WI Vs ASM'!$B$2:$E$1000,4,0)),0,(VLOOKUP(C1767,'WI Vs ASM'!$B$2:$E$1000,4,0)))</f>
        <v>Offshore</v>
      </c>
      <c r="K1767" s="11" t="str">
        <f>IF(ISERROR(VLOOKUP(C1767,'WI Vs ASM'!$B$2:$F$1000,5,0)),0,(VLOOKUP(C1767,'WI Vs ASM'!$B$2:$F$1000,5,0)))</f>
        <v>01-Fixed Price</v>
      </c>
      <c r="L1767" s="11" t="str">
        <f>IF(ISERROR(VLOOKUP(C1767,'WI Vs ASM'!$B$2:$D$1000,3,0)),0,(VLOOKUP(C1767,'WI Vs ASM'!$B$2:$D$1000,3,0)))</f>
        <v>01-Maintenance Offshore</v>
      </c>
      <c r="M1767" s="11" t="str">
        <f>IF(ISERROR(VLOOKUP(C1767,'WI Vs ASM'!$B$2:$I$1000,8,0)),0,(VLOOKUP(C1767,'WI Vs ASM'!$B$2:$I$1000,8,0)))</f>
        <v>Rahul Soman</v>
      </c>
      <c r="N1767" s="11" t="str">
        <f>IF(ISERROR(VLOOKUP(C1767,'WI Vs ASM'!$B$2:$G$1000,6,0)),0,(VLOOKUP(C1767,'WI Vs ASM'!$B$2:$G$1000,6,0)))</f>
        <v>Pride</v>
      </c>
      <c r="O1767" s="11" t="str">
        <f>IF(ISERROR(VLOOKUP(C1767,'WI Vs ASM'!$B$2:$H$1000,7,0)),0,(VLOOKUP(C1767,'WI Vs ASM'!$B$2:$H$1000,7,0)))</f>
        <v>Pride</v>
      </c>
      <c r="P1767" s="11" t="str">
        <f t="shared" si="747"/>
        <v>May-17</v>
      </c>
      <c r="Q1767" s="11" t="str">
        <f t="shared" si="748"/>
        <v>Q2</v>
      </c>
      <c r="R1767" s="11" t="str">
        <f>IF(ISERROR(VLOOKUP(C1767,'WI Vs ASM'!$B$2:$J$1000,9,0)),0,(VLOOKUP(C1767,'WI Vs ASM'!$B$2:$J$1000,9,0)))</f>
        <v>Jyothi Pai</v>
      </c>
      <c r="S1767" s="11" t="str">
        <f>IF(ISERROR(VLOOKUP(C1767,'WI Vs ASM'!$B$2:$K$1000,10,0)),0,(VLOOKUP(C1767,'WI Vs ASM'!$B$2:$K$1000,10,0)))</f>
        <v>Phillip Mclean</v>
      </c>
      <c r="T1767" s="11" t="str">
        <f>IF(ISERROR(VLOOKUP(C1767,'WI Vs ASM'!$B$2:$L$1000,11,0)),0,(VLOOKUP(C1767,'WI Vs ASM'!$B$2:$L$1000,11,0)))</f>
        <v>Phillip Mclean</v>
      </c>
      <c r="U1767" s="11" t="str">
        <f t="shared" si="755"/>
        <v>WR736118</v>
      </c>
      <c r="V1767" s="11" t="str">
        <f t="shared" si="749"/>
        <v>No</v>
      </c>
      <c r="W1767" s="11" t="str">
        <f t="shared" si="750"/>
        <v>Yes</v>
      </c>
      <c r="X1767" s="11" t="str">
        <f t="shared" si="751"/>
        <v>No</v>
      </c>
      <c r="Y1767" s="11" t="str">
        <f t="shared" si="752"/>
        <v>No</v>
      </c>
      <c r="Z1767" s="11" t="str">
        <f t="shared" si="753"/>
        <v>No</v>
      </c>
      <c r="AA1767" s="11" t="str">
        <f t="shared" si="756"/>
        <v>No</v>
      </c>
      <c r="AB1767" s="11">
        <f>IF(ISERROR(VLOOKUP(U1767,'ITWR Dump'!$A$2:$Y$5000,24,0)),0,(VLOOKUP('ILC Report'!U1767,'ITWR Dump'!$A$2:$Y$5000,24,0)))</f>
        <v>0</v>
      </c>
      <c r="AC1767" s="11" t="str">
        <f t="shared" si="757"/>
        <v>No</v>
      </c>
      <c r="AD1767" s="11" t="str">
        <f t="shared" si="758"/>
        <v/>
      </c>
      <c r="AE1767" s="11">
        <f>IF(ISERROR(VLOOKUP(U1767,'ITWR Dump'!$A$2:$Y$5000,13,0)),0,(VLOOKUP(U1767,'ITWR Dump'!$A$2:$Y$5000,13,0)))</f>
        <v>0</v>
      </c>
      <c r="AF1767" s="11">
        <f>IF(ISERROR(VLOOKUP(U1767,'ITWR Dump'!$A$2:$Y$5000,11,0)),0,(VLOOKUP(U1767,'ITWR Dump'!$A$2:$Y$5000,11,0)))</f>
        <v>0</v>
      </c>
      <c r="AG1767" s="11">
        <f>IF(ISERROR(VLOOKUP(U1767,'ITWR Dump'!$A$2:$Y$5000,2,0)),0,(VLOOKUP(U1767,'ITWR Dump'!$A$2:$Y$5000,2,0)))</f>
        <v>0</v>
      </c>
      <c r="AH1767" s="11">
        <f>IF(ISERROR(VLOOKUP(U1767,'ITWR Dump'!$A$2:$Y$5000,14,0)),0,(VLOOKUP(U1767,'ITWR Dump'!$A$2:$Y$5000,14,0)))</f>
        <v>0</v>
      </c>
      <c r="AI1767" s="11" t="str">
        <f t="shared" si="759"/>
        <v>01-Maintenance Offshore</v>
      </c>
      <c r="AJ1767" s="11" t="str">
        <f t="shared" si="760"/>
        <v>Offshore</v>
      </c>
      <c r="AK1767" s="11" t="str">
        <f>IF(ISERROR(VLOOKUP(A1767,'Team Data'!$C$2:$U$213,17,0)),0,(VLOOKUP(A1767,'Team Data'!$C$2:$U$213,17,0)))</f>
        <v>BI and RM</v>
      </c>
      <c r="AL1767" s="11" t="str">
        <f t="shared" si="761"/>
        <v>2017-04-24</v>
      </c>
      <c r="AM1767" s="11">
        <f>IF(ISERROR(VLOOKUP(U1767,'ITWR Dump'!$A$2:$Y$5000,16,0)),0,(VLOOKUP(U1767,'ITWR Dump'!$A$2:$Y$5000,16,0)))</f>
        <v>0</v>
      </c>
      <c r="AN1767" s="11">
        <f>IF(ISERROR(VLOOKUP(U1767,'ITWR Dump'!$A$2:$Y$5000,18,0)),0,(VLOOKUP(U1767,'ITWR Dump'!$A$2:$Y$5000,18,0)))</f>
        <v>0</v>
      </c>
      <c r="AO1767" s="11">
        <f>IF(ISERROR(VLOOKUP(U1767,'ITWR Dump'!$A$2:$Y$5000,25,0)),0,(VLOOKUP('ILC Report'!U1767,'ITWR Dump'!$A$2:$Y$5000,25,0)))</f>
        <v>0</v>
      </c>
      <c r="AP1767" s="11">
        <f t="shared" si="762"/>
        <v>0</v>
      </c>
      <c r="AQ1767" s="26">
        <f t="shared" si="763"/>
        <v>0</v>
      </c>
      <c r="AR1767" s="26">
        <f t="shared" si="764"/>
        <v>0</v>
      </c>
      <c r="AS1767" s="26">
        <f t="shared" si="765"/>
        <v>0</v>
      </c>
      <c r="AT1767" s="26">
        <f t="shared" si="766"/>
        <v>0</v>
      </c>
      <c r="AU1767" s="26">
        <f t="shared" si="767"/>
        <v>0</v>
      </c>
      <c r="AV1767" s="26">
        <f t="shared" si="768"/>
        <v>0</v>
      </c>
      <c r="AW1767" s="11" t="s">
        <v>653</v>
      </c>
      <c r="AX1767" s="11" t="str">
        <f>VLOOKUP(L1767,Group!$A$2:$B$1000,2,0)</f>
        <v>Maintenance</v>
      </c>
      <c r="AY1767" s="11">
        <f>IF(ISERROR(VLOOKUP(U1767,'ITWR Dump'!$A$2:$Y$5000,15,0)),0,(VLOOKUP('ILC Report'!U1767,'ITWR Dump'!$A$2:$Y$5000,15,0)))</f>
        <v>0</v>
      </c>
      <c r="AZ1767" s="11" t="str">
        <f t="shared" si="769"/>
        <v>Yes</v>
      </c>
      <c r="BA1767" s="11" t="str">
        <f t="shared" si="770"/>
        <v>BKI</v>
      </c>
      <c r="BB1767" s="11" t="str">
        <f t="shared" si="771"/>
        <v>MN</v>
      </c>
      <c r="BC1767" s="11" t="str">
        <f t="shared" si="772"/>
        <v>No</v>
      </c>
    </row>
    <row r="1768" spans="1:55" x14ac:dyDescent="0.3">
      <c r="A1768" s="11" t="s">
        <v>708</v>
      </c>
      <c r="B1768" s="11" t="s">
        <v>1903</v>
      </c>
      <c r="C1768" s="11" t="s">
        <v>611</v>
      </c>
      <c r="D1768" s="11" t="s">
        <v>2425</v>
      </c>
      <c r="E1768" s="38" t="s">
        <v>2903</v>
      </c>
      <c r="F1768" s="11">
        <v>3</v>
      </c>
      <c r="G1768" s="40" t="s">
        <v>218</v>
      </c>
      <c r="H1768" s="11" t="str">
        <f t="shared" si="754"/>
        <v>Regular</v>
      </c>
      <c r="I1768" s="11" t="str">
        <f t="shared" si="746"/>
        <v>INDIA</v>
      </c>
      <c r="J1768" s="11" t="str">
        <f>IF(ISERROR(VLOOKUP(C1768,'WI Vs ASM'!$B$2:$E$1000,4,0)),0,(VLOOKUP(C1768,'WI Vs ASM'!$B$2:$E$1000,4,0)))</f>
        <v>Offshore</v>
      </c>
      <c r="K1768" s="11" t="str">
        <f>IF(ISERROR(VLOOKUP(C1768,'WI Vs ASM'!$B$2:$F$1000,5,0)),0,(VLOOKUP(C1768,'WI Vs ASM'!$B$2:$F$1000,5,0)))</f>
        <v>01-Fixed Price</v>
      </c>
      <c r="L1768" s="11" t="str">
        <f>IF(ISERROR(VLOOKUP(C1768,'WI Vs ASM'!$B$2:$D$1000,3,0)),0,(VLOOKUP(C1768,'WI Vs ASM'!$B$2:$D$1000,3,0)))</f>
        <v>01-Maintenance Offshore</v>
      </c>
      <c r="M1768" s="11" t="str">
        <f>IF(ISERROR(VLOOKUP(C1768,'WI Vs ASM'!$B$2:$I$1000,8,0)),0,(VLOOKUP(C1768,'WI Vs ASM'!$B$2:$I$1000,8,0)))</f>
        <v>Rahul Soman</v>
      </c>
      <c r="N1768" s="11" t="str">
        <f>IF(ISERROR(VLOOKUP(C1768,'WI Vs ASM'!$B$2:$G$1000,6,0)),0,(VLOOKUP(C1768,'WI Vs ASM'!$B$2:$G$1000,6,0)))</f>
        <v>Pride</v>
      </c>
      <c r="O1768" s="11" t="str">
        <f>IF(ISERROR(VLOOKUP(C1768,'WI Vs ASM'!$B$2:$H$1000,7,0)),0,(VLOOKUP(C1768,'WI Vs ASM'!$B$2:$H$1000,7,0)))</f>
        <v>Pride</v>
      </c>
      <c r="P1768" s="11" t="str">
        <f t="shared" si="747"/>
        <v>May-17</v>
      </c>
      <c r="Q1768" s="11" t="str">
        <f t="shared" si="748"/>
        <v>Q2</v>
      </c>
      <c r="R1768" s="11" t="str">
        <f>IF(ISERROR(VLOOKUP(C1768,'WI Vs ASM'!$B$2:$J$1000,9,0)),0,(VLOOKUP(C1768,'WI Vs ASM'!$B$2:$J$1000,9,0)))</f>
        <v>Jyothi Pai</v>
      </c>
      <c r="S1768" s="11" t="str">
        <f>IF(ISERROR(VLOOKUP(C1768,'WI Vs ASM'!$B$2:$K$1000,10,0)),0,(VLOOKUP(C1768,'WI Vs ASM'!$B$2:$K$1000,10,0)))</f>
        <v>Phillip Mclean</v>
      </c>
      <c r="T1768" s="11" t="str">
        <f>IF(ISERROR(VLOOKUP(C1768,'WI Vs ASM'!$B$2:$L$1000,11,0)),0,(VLOOKUP(C1768,'WI Vs ASM'!$B$2:$L$1000,11,0)))</f>
        <v>Phillip Mclean</v>
      </c>
      <c r="U1768" s="11" t="e">
        <f t="shared" si="755"/>
        <v>#VALUE!</v>
      </c>
      <c r="V1768" s="11" t="str">
        <f t="shared" si="749"/>
        <v>No</v>
      </c>
      <c r="W1768" s="11" t="str">
        <f t="shared" si="750"/>
        <v>Yes</v>
      </c>
      <c r="X1768" s="11" t="str">
        <f t="shared" si="751"/>
        <v>No</v>
      </c>
      <c r="Y1768" s="11" t="str">
        <f t="shared" si="752"/>
        <v>No</v>
      </c>
      <c r="Z1768" s="11" t="str">
        <f t="shared" si="753"/>
        <v>No</v>
      </c>
      <c r="AA1768" s="11" t="str">
        <f t="shared" si="756"/>
        <v>No</v>
      </c>
      <c r="AB1768" s="11">
        <f>IF(ISERROR(VLOOKUP(U1768,'ITWR Dump'!$A$2:$Y$5000,24,0)),0,(VLOOKUP('ILC Report'!U1768,'ITWR Dump'!$A$2:$Y$5000,24,0)))</f>
        <v>0</v>
      </c>
      <c r="AC1768" s="11" t="str">
        <f t="shared" si="757"/>
        <v>No</v>
      </c>
      <c r="AD1768" s="11" t="str">
        <f t="shared" si="758"/>
        <v/>
      </c>
      <c r="AE1768" s="11">
        <f>IF(ISERROR(VLOOKUP(U1768,'ITWR Dump'!$A$2:$Y$5000,13,0)),0,(VLOOKUP(U1768,'ITWR Dump'!$A$2:$Y$5000,13,0)))</f>
        <v>0</v>
      </c>
      <c r="AF1768" s="11">
        <f>IF(ISERROR(VLOOKUP(U1768,'ITWR Dump'!$A$2:$Y$5000,11,0)),0,(VLOOKUP(U1768,'ITWR Dump'!$A$2:$Y$5000,11,0)))</f>
        <v>0</v>
      </c>
      <c r="AG1768" s="11">
        <f>IF(ISERROR(VLOOKUP(U1768,'ITWR Dump'!$A$2:$Y$5000,2,0)),0,(VLOOKUP(U1768,'ITWR Dump'!$A$2:$Y$5000,2,0)))</f>
        <v>0</v>
      </c>
      <c r="AH1768" s="11">
        <f>IF(ISERROR(VLOOKUP(U1768,'ITWR Dump'!$A$2:$Y$5000,14,0)),0,(VLOOKUP(U1768,'ITWR Dump'!$A$2:$Y$5000,14,0)))</f>
        <v>0</v>
      </c>
      <c r="AI1768" s="11" t="str">
        <f t="shared" si="759"/>
        <v>01-Maintenance Offshore</v>
      </c>
      <c r="AJ1768" s="11" t="str">
        <f t="shared" si="760"/>
        <v>Offshore</v>
      </c>
      <c r="AK1768" s="11" t="str">
        <f>IF(ISERROR(VLOOKUP(A1768,'Team Data'!$C$2:$U$213,17,0)),0,(VLOOKUP(A1768,'Team Data'!$C$2:$U$213,17,0)))</f>
        <v>BI and RM</v>
      </c>
      <c r="AL1768" s="11" t="str">
        <f t="shared" si="761"/>
        <v>2017-04-24</v>
      </c>
      <c r="AM1768" s="11">
        <f>IF(ISERROR(VLOOKUP(U1768,'ITWR Dump'!$A$2:$Y$5000,16,0)),0,(VLOOKUP(U1768,'ITWR Dump'!$A$2:$Y$5000,16,0)))</f>
        <v>0</v>
      </c>
      <c r="AN1768" s="11">
        <f>IF(ISERROR(VLOOKUP(U1768,'ITWR Dump'!$A$2:$Y$5000,18,0)),0,(VLOOKUP(U1768,'ITWR Dump'!$A$2:$Y$5000,18,0)))</f>
        <v>0</v>
      </c>
      <c r="AO1768" s="11">
        <f>IF(ISERROR(VLOOKUP(U1768,'ITWR Dump'!$A$2:$Y$5000,25,0)),0,(VLOOKUP('ILC Report'!U1768,'ITWR Dump'!$A$2:$Y$5000,25,0)))</f>
        <v>0</v>
      </c>
      <c r="AP1768" s="11">
        <f t="shared" si="762"/>
        <v>0</v>
      </c>
      <c r="AQ1768" s="26">
        <f t="shared" si="763"/>
        <v>0</v>
      </c>
      <c r="AR1768" s="26">
        <f t="shared" si="764"/>
        <v>0</v>
      </c>
      <c r="AS1768" s="26">
        <f t="shared" si="765"/>
        <v>0</v>
      </c>
      <c r="AT1768" s="26">
        <f t="shared" si="766"/>
        <v>0</v>
      </c>
      <c r="AU1768" s="26">
        <f t="shared" si="767"/>
        <v>0</v>
      </c>
      <c r="AV1768" s="26">
        <f t="shared" si="768"/>
        <v>0</v>
      </c>
      <c r="AW1768" s="11" t="s">
        <v>653</v>
      </c>
      <c r="AX1768" s="11" t="str">
        <f>VLOOKUP(L1768,Group!$A$2:$B$1000,2,0)</f>
        <v>Maintenance</v>
      </c>
      <c r="AY1768" s="11">
        <f>IF(ISERROR(VLOOKUP(U1768,'ITWR Dump'!$A$2:$Y$5000,15,0)),0,(VLOOKUP('ILC Report'!U1768,'ITWR Dump'!$A$2:$Y$5000,15,0)))</f>
        <v>0</v>
      </c>
      <c r="AZ1768" s="11" t="str">
        <f t="shared" si="769"/>
        <v>No</v>
      </c>
      <c r="BA1768" s="11" t="str">
        <f t="shared" si="770"/>
        <v>BKI</v>
      </c>
      <c r="BB1768" s="11" t="str">
        <f t="shared" si="771"/>
        <v>MN</v>
      </c>
      <c r="BC1768" s="11" t="str">
        <f t="shared" si="772"/>
        <v>No</v>
      </c>
    </row>
    <row r="1769" spans="1:55" x14ac:dyDescent="0.3">
      <c r="A1769" s="11" t="s">
        <v>708</v>
      </c>
      <c r="B1769" s="11" t="s">
        <v>1903</v>
      </c>
      <c r="C1769" s="11" t="s">
        <v>611</v>
      </c>
      <c r="D1769" s="11" t="s">
        <v>2805</v>
      </c>
      <c r="E1769" s="38" t="s">
        <v>2903</v>
      </c>
      <c r="F1769" s="11">
        <v>5</v>
      </c>
      <c r="G1769" s="40" t="s">
        <v>218</v>
      </c>
      <c r="H1769" s="11" t="str">
        <f t="shared" si="754"/>
        <v>Regular</v>
      </c>
      <c r="I1769" s="11" t="str">
        <f t="shared" si="746"/>
        <v>INDIA</v>
      </c>
      <c r="J1769" s="11" t="str">
        <f>IF(ISERROR(VLOOKUP(C1769,'WI Vs ASM'!$B$2:$E$1000,4,0)),0,(VLOOKUP(C1769,'WI Vs ASM'!$B$2:$E$1000,4,0)))</f>
        <v>Offshore</v>
      </c>
      <c r="K1769" s="11" t="str">
        <f>IF(ISERROR(VLOOKUP(C1769,'WI Vs ASM'!$B$2:$F$1000,5,0)),0,(VLOOKUP(C1769,'WI Vs ASM'!$B$2:$F$1000,5,0)))</f>
        <v>01-Fixed Price</v>
      </c>
      <c r="L1769" s="11" t="str">
        <f>IF(ISERROR(VLOOKUP(C1769,'WI Vs ASM'!$B$2:$D$1000,3,0)),0,(VLOOKUP(C1769,'WI Vs ASM'!$B$2:$D$1000,3,0)))</f>
        <v>01-Maintenance Offshore</v>
      </c>
      <c r="M1769" s="11" t="str">
        <f>IF(ISERROR(VLOOKUP(C1769,'WI Vs ASM'!$B$2:$I$1000,8,0)),0,(VLOOKUP(C1769,'WI Vs ASM'!$B$2:$I$1000,8,0)))</f>
        <v>Rahul Soman</v>
      </c>
      <c r="N1769" s="11" t="str">
        <f>IF(ISERROR(VLOOKUP(C1769,'WI Vs ASM'!$B$2:$G$1000,6,0)),0,(VLOOKUP(C1769,'WI Vs ASM'!$B$2:$G$1000,6,0)))</f>
        <v>Pride</v>
      </c>
      <c r="O1769" s="11" t="str">
        <f>IF(ISERROR(VLOOKUP(C1769,'WI Vs ASM'!$B$2:$H$1000,7,0)),0,(VLOOKUP(C1769,'WI Vs ASM'!$B$2:$H$1000,7,0)))</f>
        <v>Pride</v>
      </c>
      <c r="P1769" s="11" t="str">
        <f t="shared" si="747"/>
        <v>May-17</v>
      </c>
      <c r="Q1769" s="11" t="str">
        <f t="shared" si="748"/>
        <v>Q2</v>
      </c>
      <c r="R1769" s="11" t="str">
        <f>IF(ISERROR(VLOOKUP(C1769,'WI Vs ASM'!$B$2:$J$1000,9,0)),0,(VLOOKUP(C1769,'WI Vs ASM'!$B$2:$J$1000,9,0)))</f>
        <v>Jyothi Pai</v>
      </c>
      <c r="S1769" s="11" t="str">
        <f>IF(ISERROR(VLOOKUP(C1769,'WI Vs ASM'!$B$2:$K$1000,10,0)),0,(VLOOKUP(C1769,'WI Vs ASM'!$B$2:$K$1000,10,0)))</f>
        <v>Phillip Mclean</v>
      </c>
      <c r="T1769" s="11" t="str">
        <f>IF(ISERROR(VLOOKUP(C1769,'WI Vs ASM'!$B$2:$L$1000,11,0)),0,(VLOOKUP(C1769,'WI Vs ASM'!$B$2:$L$1000,11,0)))</f>
        <v>Phillip Mclean</v>
      </c>
      <c r="U1769" s="11" t="str">
        <f t="shared" si="755"/>
        <v>WR736118</v>
      </c>
      <c r="V1769" s="11" t="str">
        <f t="shared" si="749"/>
        <v>No</v>
      </c>
      <c r="W1769" s="11" t="str">
        <f t="shared" si="750"/>
        <v>Yes</v>
      </c>
      <c r="X1769" s="11" t="str">
        <f t="shared" si="751"/>
        <v>No</v>
      </c>
      <c r="Y1769" s="11" t="str">
        <f t="shared" si="752"/>
        <v>No</v>
      </c>
      <c r="Z1769" s="11" t="str">
        <f t="shared" si="753"/>
        <v>No</v>
      </c>
      <c r="AA1769" s="11" t="str">
        <f t="shared" si="756"/>
        <v>No</v>
      </c>
      <c r="AB1769" s="11">
        <f>IF(ISERROR(VLOOKUP(U1769,'ITWR Dump'!$A$2:$Y$5000,24,0)),0,(VLOOKUP('ILC Report'!U1769,'ITWR Dump'!$A$2:$Y$5000,24,0)))</f>
        <v>0</v>
      </c>
      <c r="AC1769" s="11" t="str">
        <f t="shared" si="757"/>
        <v>No</v>
      </c>
      <c r="AD1769" s="11" t="str">
        <f t="shared" si="758"/>
        <v/>
      </c>
      <c r="AE1769" s="11">
        <f>IF(ISERROR(VLOOKUP(U1769,'ITWR Dump'!$A$2:$Y$5000,13,0)),0,(VLOOKUP(U1769,'ITWR Dump'!$A$2:$Y$5000,13,0)))</f>
        <v>0</v>
      </c>
      <c r="AF1769" s="11">
        <f>IF(ISERROR(VLOOKUP(U1769,'ITWR Dump'!$A$2:$Y$5000,11,0)),0,(VLOOKUP(U1769,'ITWR Dump'!$A$2:$Y$5000,11,0)))</f>
        <v>0</v>
      </c>
      <c r="AG1769" s="11">
        <f>IF(ISERROR(VLOOKUP(U1769,'ITWR Dump'!$A$2:$Y$5000,2,0)),0,(VLOOKUP(U1769,'ITWR Dump'!$A$2:$Y$5000,2,0)))</f>
        <v>0</v>
      </c>
      <c r="AH1769" s="11">
        <f>IF(ISERROR(VLOOKUP(U1769,'ITWR Dump'!$A$2:$Y$5000,14,0)),0,(VLOOKUP(U1769,'ITWR Dump'!$A$2:$Y$5000,14,0)))</f>
        <v>0</v>
      </c>
      <c r="AI1769" s="11" t="str">
        <f t="shared" si="759"/>
        <v>01-Maintenance Offshore</v>
      </c>
      <c r="AJ1769" s="11" t="str">
        <f t="shared" si="760"/>
        <v>Offshore</v>
      </c>
      <c r="AK1769" s="11" t="str">
        <f>IF(ISERROR(VLOOKUP(A1769,'Team Data'!$C$2:$U$213,17,0)),0,(VLOOKUP(A1769,'Team Data'!$C$2:$U$213,17,0)))</f>
        <v>BI and RM</v>
      </c>
      <c r="AL1769" s="11" t="str">
        <f t="shared" si="761"/>
        <v>2017-04-24</v>
      </c>
      <c r="AM1769" s="11">
        <f>IF(ISERROR(VLOOKUP(U1769,'ITWR Dump'!$A$2:$Y$5000,16,0)),0,(VLOOKUP(U1769,'ITWR Dump'!$A$2:$Y$5000,16,0)))</f>
        <v>0</v>
      </c>
      <c r="AN1769" s="11">
        <f>IF(ISERROR(VLOOKUP(U1769,'ITWR Dump'!$A$2:$Y$5000,18,0)),0,(VLOOKUP(U1769,'ITWR Dump'!$A$2:$Y$5000,18,0)))</f>
        <v>0</v>
      </c>
      <c r="AO1769" s="11">
        <f>IF(ISERROR(VLOOKUP(U1769,'ITWR Dump'!$A$2:$Y$5000,25,0)),0,(VLOOKUP('ILC Report'!U1769,'ITWR Dump'!$A$2:$Y$5000,25,0)))</f>
        <v>0</v>
      </c>
      <c r="AP1769" s="11">
        <f t="shared" si="762"/>
        <v>0</v>
      </c>
      <c r="AQ1769" s="26">
        <f t="shared" si="763"/>
        <v>0</v>
      </c>
      <c r="AR1769" s="26">
        <f t="shared" si="764"/>
        <v>0</v>
      </c>
      <c r="AS1769" s="26">
        <f t="shared" si="765"/>
        <v>0</v>
      </c>
      <c r="AT1769" s="26">
        <f t="shared" si="766"/>
        <v>0</v>
      </c>
      <c r="AU1769" s="26">
        <f t="shared" si="767"/>
        <v>0</v>
      </c>
      <c r="AV1769" s="26">
        <f t="shared" si="768"/>
        <v>0</v>
      </c>
      <c r="AW1769" s="11" t="s">
        <v>653</v>
      </c>
      <c r="AX1769" s="11" t="str">
        <f>VLOOKUP(L1769,Group!$A$2:$B$1000,2,0)</f>
        <v>Maintenance</v>
      </c>
      <c r="AY1769" s="11">
        <f>IF(ISERROR(VLOOKUP(U1769,'ITWR Dump'!$A$2:$Y$5000,15,0)),0,(VLOOKUP('ILC Report'!U1769,'ITWR Dump'!$A$2:$Y$5000,15,0)))</f>
        <v>0</v>
      </c>
      <c r="AZ1769" s="11" t="str">
        <f t="shared" si="769"/>
        <v>Yes</v>
      </c>
      <c r="BA1769" s="11" t="str">
        <f t="shared" si="770"/>
        <v>BKI</v>
      </c>
      <c r="BB1769" s="11" t="str">
        <f t="shared" si="771"/>
        <v>MN</v>
      </c>
      <c r="BC1769" s="11" t="str">
        <f t="shared" si="772"/>
        <v>No</v>
      </c>
    </row>
    <row r="1770" spans="1:55" x14ac:dyDescent="0.3">
      <c r="A1770" s="11" t="s">
        <v>708</v>
      </c>
      <c r="B1770" s="11" t="s">
        <v>1903</v>
      </c>
      <c r="C1770" s="11" t="s">
        <v>611</v>
      </c>
      <c r="D1770" s="11" t="s">
        <v>2802</v>
      </c>
      <c r="E1770" s="38" t="s">
        <v>2903</v>
      </c>
      <c r="F1770" s="11">
        <v>5</v>
      </c>
      <c r="G1770" s="40" t="s">
        <v>218</v>
      </c>
      <c r="H1770" s="11" t="str">
        <f t="shared" si="754"/>
        <v>Regular</v>
      </c>
      <c r="I1770" s="11" t="str">
        <f t="shared" si="746"/>
        <v>INDIA</v>
      </c>
      <c r="J1770" s="11" t="str">
        <f>IF(ISERROR(VLOOKUP(C1770,'WI Vs ASM'!$B$2:$E$1000,4,0)),0,(VLOOKUP(C1770,'WI Vs ASM'!$B$2:$E$1000,4,0)))</f>
        <v>Offshore</v>
      </c>
      <c r="K1770" s="11" t="str">
        <f>IF(ISERROR(VLOOKUP(C1770,'WI Vs ASM'!$B$2:$F$1000,5,0)),0,(VLOOKUP(C1770,'WI Vs ASM'!$B$2:$F$1000,5,0)))</f>
        <v>01-Fixed Price</v>
      </c>
      <c r="L1770" s="11" t="str">
        <f>IF(ISERROR(VLOOKUP(C1770,'WI Vs ASM'!$B$2:$D$1000,3,0)),0,(VLOOKUP(C1770,'WI Vs ASM'!$B$2:$D$1000,3,0)))</f>
        <v>01-Maintenance Offshore</v>
      </c>
      <c r="M1770" s="11" t="str">
        <f>IF(ISERROR(VLOOKUP(C1770,'WI Vs ASM'!$B$2:$I$1000,8,0)),0,(VLOOKUP(C1770,'WI Vs ASM'!$B$2:$I$1000,8,0)))</f>
        <v>Rahul Soman</v>
      </c>
      <c r="N1770" s="11" t="str">
        <f>IF(ISERROR(VLOOKUP(C1770,'WI Vs ASM'!$B$2:$G$1000,6,0)),0,(VLOOKUP(C1770,'WI Vs ASM'!$B$2:$G$1000,6,0)))</f>
        <v>Pride</v>
      </c>
      <c r="O1770" s="11" t="str">
        <f>IF(ISERROR(VLOOKUP(C1770,'WI Vs ASM'!$B$2:$H$1000,7,0)),0,(VLOOKUP(C1770,'WI Vs ASM'!$B$2:$H$1000,7,0)))</f>
        <v>Pride</v>
      </c>
      <c r="P1770" s="11" t="str">
        <f t="shared" si="747"/>
        <v>May-17</v>
      </c>
      <c r="Q1770" s="11" t="str">
        <f t="shared" si="748"/>
        <v>Q2</v>
      </c>
      <c r="R1770" s="11" t="str">
        <f>IF(ISERROR(VLOOKUP(C1770,'WI Vs ASM'!$B$2:$J$1000,9,0)),0,(VLOOKUP(C1770,'WI Vs ASM'!$B$2:$J$1000,9,0)))</f>
        <v>Jyothi Pai</v>
      </c>
      <c r="S1770" s="11" t="str">
        <f>IF(ISERROR(VLOOKUP(C1770,'WI Vs ASM'!$B$2:$K$1000,10,0)),0,(VLOOKUP(C1770,'WI Vs ASM'!$B$2:$K$1000,10,0)))</f>
        <v>Phillip Mclean</v>
      </c>
      <c r="T1770" s="11" t="str">
        <f>IF(ISERROR(VLOOKUP(C1770,'WI Vs ASM'!$B$2:$L$1000,11,0)),0,(VLOOKUP(C1770,'WI Vs ASM'!$B$2:$L$1000,11,0)))</f>
        <v>Phillip Mclean</v>
      </c>
      <c r="U1770" s="11" t="str">
        <f t="shared" si="755"/>
        <v>WR736118</v>
      </c>
      <c r="V1770" s="11" t="str">
        <f t="shared" si="749"/>
        <v>No</v>
      </c>
      <c r="W1770" s="11" t="str">
        <f t="shared" si="750"/>
        <v>Yes</v>
      </c>
      <c r="X1770" s="11" t="str">
        <f t="shared" si="751"/>
        <v>No</v>
      </c>
      <c r="Y1770" s="11" t="str">
        <f t="shared" si="752"/>
        <v>No</v>
      </c>
      <c r="Z1770" s="11" t="str">
        <f t="shared" si="753"/>
        <v>No</v>
      </c>
      <c r="AA1770" s="11" t="str">
        <f t="shared" si="756"/>
        <v>No</v>
      </c>
      <c r="AB1770" s="11">
        <f>IF(ISERROR(VLOOKUP(U1770,'ITWR Dump'!$A$2:$Y$5000,24,0)),0,(VLOOKUP('ILC Report'!U1770,'ITWR Dump'!$A$2:$Y$5000,24,0)))</f>
        <v>0</v>
      </c>
      <c r="AC1770" s="11" t="str">
        <f t="shared" si="757"/>
        <v>No</v>
      </c>
      <c r="AD1770" s="11" t="str">
        <f t="shared" si="758"/>
        <v/>
      </c>
      <c r="AE1770" s="11">
        <f>IF(ISERROR(VLOOKUP(U1770,'ITWR Dump'!$A$2:$Y$5000,13,0)),0,(VLOOKUP(U1770,'ITWR Dump'!$A$2:$Y$5000,13,0)))</f>
        <v>0</v>
      </c>
      <c r="AF1770" s="11">
        <f>IF(ISERROR(VLOOKUP(U1770,'ITWR Dump'!$A$2:$Y$5000,11,0)),0,(VLOOKUP(U1770,'ITWR Dump'!$A$2:$Y$5000,11,0)))</f>
        <v>0</v>
      </c>
      <c r="AG1770" s="11">
        <f>IF(ISERROR(VLOOKUP(U1770,'ITWR Dump'!$A$2:$Y$5000,2,0)),0,(VLOOKUP(U1770,'ITWR Dump'!$A$2:$Y$5000,2,0)))</f>
        <v>0</v>
      </c>
      <c r="AH1770" s="11">
        <f>IF(ISERROR(VLOOKUP(U1770,'ITWR Dump'!$A$2:$Y$5000,14,0)),0,(VLOOKUP(U1770,'ITWR Dump'!$A$2:$Y$5000,14,0)))</f>
        <v>0</v>
      </c>
      <c r="AI1770" s="11" t="str">
        <f t="shared" si="759"/>
        <v>01-Maintenance Offshore</v>
      </c>
      <c r="AJ1770" s="11" t="str">
        <f t="shared" si="760"/>
        <v>Offshore</v>
      </c>
      <c r="AK1770" s="11" t="str">
        <f>IF(ISERROR(VLOOKUP(A1770,'Team Data'!$C$2:$U$213,17,0)),0,(VLOOKUP(A1770,'Team Data'!$C$2:$U$213,17,0)))</f>
        <v>BI and RM</v>
      </c>
      <c r="AL1770" s="11" t="str">
        <f t="shared" si="761"/>
        <v>2017-04-24</v>
      </c>
      <c r="AM1770" s="11">
        <f>IF(ISERROR(VLOOKUP(U1770,'ITWR Dump'!$A$2:$Y$5000,16,0)),0,(VLOOKUP(U1770,'ITWR Dump'!$A$2:$Y$5000,16,0)))</f>
        <v>0</v>
      </c>
      <c r="AN1770" s="11">
        <f>IF(ISERROR(VLOOKUP(U1770,'ITWR Dump'!$A$2:$Y$5000,18,0)),0,(VLOOKUP(U1770,'ITWR Dump'!$A$2:$Y$5000,18,0)))</f>
        <v>0</v>
      </c>
      <c r="AO1770" s="11">
        <f>IF(ISERROR(VLOOKUP(U1770,'ITWR Dump'!$A$2:$Y$5000,25,0)),0,(VLOOKUP('ILC Report'!U1770,'ITWR Dump'!$A$2:$Y$5000,25,0)))</f>
        <v>0</v>
      </c>
      <c r="AP1770" s="11">
        <f t="shared" si="762"/>
        <v>0</v>
      </c>
      <c r="AQ1770" s="26">
        <f t="shared" si="763"/>
        <v>0</v>
      </c>
      <c r="AR1770" s="26">
        <f t="shared" si="764"/>
        <v>0</v>
      </c>
      <c r="AS1770" s="26">
        <f t="shared" si="765"/>
        <v>0</v>
      </c>
      <c r="AT1770" s="26">
        <f t="shared" si="766"/>
        <v>0</v>
      </c>
      <c r="AU1770" s="26">
        <f t="shared" si="767"/>
        <v>0</v>
      </c>
      <c r="AV1770" s="26">
        <f t="shared" si="768"/>
        <v>0</v>
      </c>
      <c r="AW1770" s="11" t="s">
        <v>653</v>
      </c>
      <c r="AX1770" s="11" t="str">
        <f>VLOOKUP(L1770,Group!$A$2:$B$1000,2,0)</f>
        <v>Maintenance</v>
      </c>
      <c r="AY1770" s="11">
        <f>IF(ISERROR(VLOOKUP(U1770,'ITWR Dump'!$A$2:$Y$5000,15,0)),0,(VLOOKUP('ILC Report'!U1770,'ITWR Dump'!$A$2:$Y$5000,15,0)))</f>
        <v>0</v>
      </c>
      <c r="AZ1770" s="11" t="str">
        <f t="shared" si="769"/>
        <v>Yes</v>
      </c>
      <c r="BA1770" s="11" t="str">
        <f t="shared" si="770"/>
        <v>BKI</v>
      </c>
      <c r="BB1770" s="11" t="str">
        <f t="shared" si="771"/>
        <v>MN</v>
      </c>
      <c r="BC1770" s="11" t="str">
        <f t="shared" si="772"/>
        <v>No</v>
      </c>
    </row>
    <row r="1771" spans="1:55" x14ac:dyDescent="0.3">
      <c r="A1771" s="11" t="s">
        <v>708</v>
      </c>
      <c r="B1771" s="11" t="s">
        <v>1903</v>
      </c>
      <c r="C1771" s="11" t="s">
        <v>611</v>
      </c>
      <c r="D1771" s="11" t="s">
        <v>2803</v>
      </c>
      <c r="E1771" s="38" t="s">
        <v>2903</v>
      </c>
      <c r="F1771" s="11">
        <v>32</v>
      </c>
      <c r="G1771" s="40" t="s">
        <v>218</v>
      </c>
      <c r="H1771" s="11" t="str">
        <f t="shared" si="754"/>
        <v>Regular</v>
      </c>
      <c r="I1771" s="11" t="str">
        <f t="shared" si="746"/>
        <v>INDIA</v>
      </c>
      <c r="J1771" s="11" t="str">
        <f>IF(ISERROR(VLOOKUP(C1771,'WI Vs ASM'!$B$2:$E$1000,4,0)),0,(VLOOKUP(C1771,'WI Vs ASM'!$B$2:$E$1000,4,0)))</f>
        <v>Offshore</v>
      </c>
      <c r="K1771" s="11" t="str">
        <f>IF(ISERROR(VLOOKUP(C1771,'WI Vs ASM'!$B$2:$F$1000,5,0)),0,(VLOOKUP(C1771,'WI Vs ASM'!$B$2:$F$1000,5,0)))</f>
        <v>01-Fixed Price</v>
      </c>
      <c r="L1771" s="11" t="str">
        <f>IF(ISERROR(VLOOKUP(C1771,'WI Vs ASM'!$B$2:$D$1000,3,0)),0,(VLOOKUP(C1771,'WI Vs ASM'!$B$2:$D$1000,3,0)))</f>
        <v>01-Maintenance Offshore</v>
      </c>
      <c r="M1771" s="11" t="str">
        <f>IF(ISERROR(VLOOKUP(C1771,'WI Vs ASM'!$B$2:$I$1000,8,0)),0,(VLOOKUP(C1771,'WI Vs ASM'!$B$2:$I$1000,8,0)))</f>
        <v>Rahul Soman</v>
      </c>
      <c r="N1771" s="11" t="str">
        <f>IF(ISERROR(VLOOKUP(C1771,'WI Vs ASM'!$B$2:$G$1000,6,0)),0,(VLOOKUP(C1771,'WI Vs ASM'!$B$2:$G$1000,6,0)))</f>
        <v>Pride</v>
      </c>
      <c r="O1771" s="11" t="str">
        <f>IF(ISERROR(VLOOKUP(C1771,'WI Vs ASM'!$B$2:$H$1000,7,0)),0,(VLOOKUP(C1771,'WI Vs ASM'!$B$2:$H$1000,7,0)))</f>
        <v>Pride</v>
      </c>
      <c r="P1771" s="11" t="str">
        <f t="shared" si="747"/>
        <v>May-17</v>
      </c>
      <c r="Q1771" s="11" t="str">
        <f t="shared" si="748"/>
        <v>Q2</v>
      </c>
      <c r="R1771" s="11" t="str">
        <f>IF(ISERROR(VLOOKUP(C1771,'WI Vs ASM'!$B$2:$J$1000,9,0)),0,(VLOOKUP(C1771,'WI Vs ASM'!$B$2:$J$1000,9,0)))</f>
        <v>Jyothi Pai</v>
      </c>
      <c r="S1771" s="11" t="str">
        <f>IF(ISERROR(VLOOKUP(C1771,'WI Vs ASM'!$B$2:$K$1000,10,0)),0,(VLOOKUP(C1771,'WI Vs ASM'!$B$2:$K$1000,10,0)))</f>
        <v>Phillip Mclean</v>
      </c>
      <c r="T1771" s="11" t="str">
        <f>IF(ISERROR(VLOOKUP(C1771,'WI Vs ASM'!$B$2:$L$1000,11,0)),0,(VLOOKUP(C1771,'WI Vs ASM'!$B$2:$L$1000,11,0)))</f>
        <v>Phillip Mclean</v>
      </c>
      <c r="U1771" s="11" t="str">
        <f t="shared" si="755"/>
        <v>WR736118</v>
      </c>
      <c r="V1771" s="11" t="str">
        <f t="shared" si="749"/>
        <v>No</v>
      </c>
      <c r="W1771" s="11" t="str">
        <f t="shared" si="750"/>
        <v>Yes</v>
      </c>
      <c r="X1771" s="11" t="str">
        <f t="shared" si="751"/>
        <v>No</v>
      </c>
      <c r="Y1771" s="11" t="str">
        <f t="shared" si="752"/>
        <v>No</v>
      </c>
      <c r="Z1771" s="11" t="str">
        <f t="shared" si="753"/>
        <v>No</v>
      </c>
      <c r="AA1771" s="11" t="str">
        <f t="shared" si="756"/>
        <v>No</v>
      </c>
      <c r="AB1771" s="11">
        <f>IF(ISERROR(VLOOKUP(U1771,'ITWR Dump'!$A$2:$Y$5000,24,0)),0,(VLOOKUP('ILC Report'!U1771,'ITWR Dump'!$A$2:$Y$5000,24,0)))</f>
        <v>0</v>
      </c>
      <c r="AC1771" s="11" t="str">
        <f t="shared" si="757"/>
        <v>No</v>
      </c>
      <c r="AD1771" s="11" t="str">
        <f t="shared" si="758"/>
        <v/>
      </c>
      <c r="AE1771" s="11">
        <f>IF(ISERROR(VLOOKUP(U1771,'ITWR Dump'!$A$2:$Y$5000,13,0)),0,(VLOOKUP(U1771,'ITWR Dump'!$A$2:$Y$5000,13,0)))</f>
        <v>0</v>
      </c>
      <c r="AF1771" s="11">
        <f>IF(ISERROR(VLOOKUP(U1771,'ITWR Dump'!$A$2:$Y$5000,11,0)),0,(VLOOKUP(U1771,'ITWR Dump'!$A$2:$Y$5000,11,0)))</f>
        <v>0</v>
      </c>
      <c r="AG1771" s="11">
        <f>IF(ISERROR(VLOOKUP(U1771,'ITWR Dump'!$A$2:$Y$5000,2,0)),0,(VLOOKUP(U1771,'ITWR Dump'!$A$2:$Y$5000,2,0)))</f>
        <v>0</v>
      </c>
      <c r="AH1771" s="11">
        <f>IF(ISERROR(VLOOKUP(U1771,'ITWR Dump'!$A$2:$Y$5000,14,0)),0,(VLOOKUP(U1771,'ITWR Dump'!$A$2:$Y$5000,14,0)))</f>
        <v>0</v>
      </c>
      <c r="AI1771" s="11" t="str">
        <f t="shared" si="759"/>
        <v>01-Maintenance Offshore</v>
      </c>
      <c r="AJ1771" s="11" t="str">
        <f t="shared" si="760"/>
        <v>Offshore</v>
      </c>
      <c r="AK1771" s="11" t="str">
        <f>IF(ISERROR(VLOOKUP(A1771,'Team Data'!$C$2:$U$213,17,0)),0,(VLOOKUP(A1771,'Team Data'!$C$2:$U$213,17,0)))</f>
        <v>BI and RM</v>
      </c>
      <c r="AL1771" s="11" t="str">
        <f t="shared" si="761"/>
        <v>2017-04-24</v>
      </c>
      <c r="AM1771" s="11">
        <f>IF(ISERROR(VLOOKUP(U1771,'ITWR Dump'!$A$2:$Y$5000,16,0)),0,(VLOOKUP(U1771,'ITWR Dump'!$A$2:$Y$5000,16,0)))</f>
        <v>0</v>
      </c>
      <c r="AN1771" s="11">
        <f>IF(ISERROR(VLOOKUP(U1771,'ITWR Dump'!$A$2:$Y$5000,18,0)),0,(VLOOKUP(U1771,'ITWR Dump'!$A$2:$Y$5000,18,0)))</f>
        <v>0</v>
      </c>
      <c r="AO1771" s="11">
        <f>IF(ISERROR(VLOOKUP(U1771,'ITWR Dump'!$A$2:$Y$5000,25,0)),0,(VLOOKUP('ILC Report'!U1771,'ITWR Dump'!$A$2:$Y$5000,25,0)))</f>
        <v>0</v>
      </c>
      <c r="AP1771" s="11">
        <f t="shared" si="762"/>
        <v>0</v>
      </c>
      <c r="AQ1771" s="26">
        <f t="shared" si="763"/>
        <v>0</v>
      </c>
      <c r="AR1771" s="26">
        <f t="shared" si="764"/>
        <v>0</v>
      </c>
      <c r="AS1771" s="26">
        <f t="shared" si="765"/>
        <v>0</v>
      </c>
      <c r="AT1771" s="26">
        <f t="shared" si="766"/>
        <v>0</v>
      </c>
      <c r="AU1771" s="26">
        <f t="shared" si="767"/>
        <v>0</v>
      </c>
      <c r="AV1771" s="26">
        <f t="shared" si="768"/>
        <v>0</v>
      </c>
      <c r="AW1771" s="11" t="s">
        <v>653</v>
      </c>
      <c r="AX1771" s="11" t="str">
        <f>VLOOKUP(L1771,Group!$A$2:$B$1000,2,0)</f>
        <v>Maintenance</v>
      </c>
      <c r="AY1771" s="11">
        <f>IF(ISERROR(VLOOKUP(U1771,'ITWR Dump'!$A$2:$Y$5000,15,0)),0,(VLOOKUP('ILC Report'!U1771,'ITWR Dump'!$A$2:$Y$5000,15,0)))</f>
        <v>0</v>
      </c>
      <c r="AZ1771" s="11" t="str">
        <f t="shared" si="769"/>
        <v>Yes</v>
      </c>
      <c r="BA1771" s="11" t="str">
        <f t="shared" si="770"/>
        <v>BKI</v>
      </c>
      <c r="BB1771" s="11" t="str">
        <f t="shared" si="771"/>
        <v>MN</v>
      </c>
      <c r="BC1771" s="11" t="str">
        <f t="shared" si="772"/>
        <v>No</v>
      </c>
    </row>
    <row r="1772" spans="1:55" x14ac:dyDescent="0.3">
      <c r="A1772" s="11" t="s">
        <v>708</v>
      </c>
      <c r="B1772" s="11" t="s">
        <v>1903</v>
      </c>
      <c r="C1772" s="11" t="s">
        <v>611</v>
      </c>
      <c r="D1772" s="11" t="s">
        <v>2425</v>
      </c>
      <c r="E1772" s="38" t="s">
        <v>2904</v>
      </c>
      <c r="F1772" s="11">
        <v>4</v>
      </c>
      <c r="G1772" s="40" t="s">
        <v>218</v>
      </c>
      <c r="H1772" s="11" t="str">
        <f t="shared" si="754"/>
        <v>Regular</v>
      </c>
      <c r="I1772" s="11" t="str">
        <f t="shared" si="746"/>
        <v>INDIA</v>
      </c>
      <c r="J1772" s="11" t="str">
        <f>IF(ISERROR(VLOOKUP(C1772,'WI Vs ASM'!$B$2:$E$1000,4,0)),0,(VLOOKUP(C1772,'WI Vs ASM'!$B$2:$E$1000,4,0)))</f>
        <v>Offshore</v>
      </c>
      <c r="K1772" s="11" t="str">
        <f>IF(ISERROR(VLOOKUP(C1772,'WI Vs ASM'!$B$2:$F$1000,5,0)),0,(VLOOKUP(C1772,'WI Vs ASM'!$B$2:$F$1000,5,0)))</f>
        <v>01-Fixed Price</v>
      </c>
      <c r="L1772" s="11" t="str">
        <f>IF(ISERROR(VLOOKUP(C1772,'WI Vs ASM'!$B$2:$D$1000,3,0)),0,(VLOOKUP(C1772,'WI Vs ASM'!$B$2:$D$1000,3,0)))</f>
        <v>01-Maintenance Offshore</v>
      </c>
      <c r="M1772" s="11" t="str">
        <f>IF(ISERROR(VLOOKUP(C1772,'WI Vs ASM'!$B$2:$I$1000,8,0)),0,(VLOOKUP(C1772,'WI Vs ASM'!$B$2:$I$1000,8,0)))</f>
        <v>Rahul Soman</v>
      </c>
      <c r="N1772" s="11" t="str">
        <f>IF(ISERROR(VLOOKUP(C1772,'WI Vs ASM'!$B$2:$G$1000,6,0)),0,(VLOOKUP(C1772,'WI Vs ASM'!$B$2:$G$1000,6,0)))</f>
        <v>Pride</v>
      </c>
      <c r="O1772" s="11" t="str">
        <f>IF(ISERROR(VLOOKUP(C1772,'WI Vs ASM'!$B$2:$H$1000,7,0)),0,(VLOOKUP(C1772,'WI Vs ASM'!$B$2:$H$1000,7,0)))</f>
        <v>Pride</v>
      </c>
      <c r="P1772" s="11" t="str">
        <f t="shared" si="747"/>
        <v>May-17</v>
      </c>
      <c r="Q1772" s="11" t="str">
        <f t="shared" si="748"/>
        <v>Q2</v>
      </c>
      <c r="R1772" s="11" t="str">
        <f>IF(ISERROR(VLOOKUP(C1772,'WI Vs ASM'!$B$2:$J$1000,9,0)),0,(VLOOKUP(C1772,'WI Vs ASM'!$B$2:$J$1000,9,0)))</f>
        <v>Jyothi Pai</v>
      </c>
      <c r="S1772" s="11" t="str">
        <f>IF(ISERROR(VLOOKUP(C1772,'WI Vs ASM'!$B$2:$K$1000,10,0)),0,(VLOOKUP(C1772,'WI Vs ASM'!$B$2:$K$1000,10,0)))</f>
        <v>Phillip Mclean</v>
      </c>
      <c r="T1772" s="11" t="str">
        <f>IF(ISERROR(VLOOKUP(C1772,'WI Vs ASM'!$B$2:$L$1000,11,0)),0,(VLOOKUP(C1772,'WI Vs ASM'!$B$2:$L$1000,11,0)))</f>
        <v>Phillip Mclean</v>
      </c>
      <c r="U1772" s="11" t="e">
        <f t="shared" si="755"/>
        <v>#VALUE!</v>
      </c>
      <c r="V1772" s="11" t="str">
        <f t="shared" si="749"/>
        <v>No</v>
      </c>
      <c r="W1772" s="11" t="str">
        <f t="shared" si="750"/>
        <v>Yes</v>
      </c>
      <c r="X1772" s="11" t="str">
        <f t="shared" si="751"/>
        <v>No</v>
      </c>
      <c r="Y1772" s="11" t="str">
        <f t="shared" si="752"/>
        <v>No</v>
      </c>
      <c r="Z1772" s="11" t="str">
        <f t="shared" si="753"/>
        <v>No</v>
      </c>
      <c r="AA1772" s="11" t="str">
        <f t="shared" si="756"/>
        <v>No</v>
      </c>
      <c r="AB1772" s="11">
        <f>IF(ISERROR(VLOOKUP(U1772,'ITWR Dump'!$A$2:$Y$5000,24,0)),0,(VLOOKUP('ILC Report'!U1772,'ITWR Dump'!$A$2:$Y$5000,24,0)))</f>
        <v>0</v>
      </c>
      <c r="AC1772" s="11" t="str">
        <f t="shared" si="757"/>
        <v>No</v>
      </c>
      <c r="AD1772" s="11" t="str">
        <f t="shared" si="758"/>
        <v/>
      </c>
      <c r="AE1772" s="11">
        <f>IF(ISERROR(VLOOKUP(U1772,'ITWR Dump'!$A$2:$Y$5000,13,0)),0,(VLOOKUP(U1772,'ITWR Dump'!$A$2:$Y$5000,13,0)))</f>
        <v>0</v>
      </c>
      <c r="AF1772" s="11">
        <f>IF(ISERROR(VLOOKUP(U1772,'ITWR Dump'!$A$2:$Y$5000,11,0)),0,(VLOOKUP(U1772,'ITWR Dump'!$A$2:$Y$5000,11,0)))</f>
        <v>0</v>
      </c>
      <c r="AG1772" s="11">
        <f>IF(ISERROR(VLOOKUP(U1772,'ITWR Dump'!$A$2:$Y$5000,2,0)),0,(VLOOKUP(U1772,'ITWR Dump'!$A$2:$Y$5000,2,0)))</f>
        <v>0</v>
      </c>
      <c r="AH1772" s="11">
        <f>IF(ISERROR(VLOOKUP(U1772,'ITWR Dump'!$A$2:$Y$5000,14,0)),0,(VLOOKUP(U1772,'ITWR Dump'!$A$2:$Y$5000,14,0)))</f>
        <v>0</v>
      </c>
      <c r="AI1772" s="11" t="str">
        <f t="shared" si="759"/>
        <v>01-Maintenance Offshore</v>
      </c>
      <c r="AJ1772" s="11" t="str">
        <f t="shared" si="760"/>
        <v>Offshore</v>
      </c>
      <c r="AK1772" s="11" t="str">
        <f>IF(ISERROR(VLOOKUP(A1772,'Team Data'!$C$2:$U$213,17,0)),0,(VLOOKUP(A1772,'Team Data'!$C$2:$U$213,17,0)))</f>
        <v>BI and RM</v>
      </c>
      <c r="AL1772" s="11" t="str">
        <f t="shared" si="761"/>
        <v>2017-04-24</v>
      </c>
      <c r="AM1772" s="11">
        <f>IF(ISERROR(VLOOKUP(U1772,'ITWR Dump'!$A$2:$Y$5000,16,0)),0,(VLOOKUP(U1772,'ITWR Dump'!$A$2:$Y$5000,16,0)))</f>
        <v>0</v>
      </c>
      <c r="AN1772" s="11">
        <f>IF(ISERROR(VLOOKUP(U1772,'ITWR Dump'!$A$2:$Y$5000,18,0)),0,(VLOOKUP(U1772,'ITWR Dump'!$A$2:$Y$5000,18,0)))</f>
        <v>0</v>
      </c>
      <c r="AO1772" s="11">
        <f>IF(ISERROR(VLOOKUP(U1772,'ITWR Dump'!$A$2:$Y$5000,25,0)),0,(VLOOKUP('ILC Report'!U1772,'ITWR Dump'!$A$2:$Y$5000,25,0)))</f>
        <v>0</v>
      </c>
      <c r="AP1772" s="11">
        <f t="shared" si="762"/>
        <v>0</v>
      </c>
      <c r="AQ1772" s="26">
        <f t="shared" si="763"/>
        <v>0</v>
      </c>
      <c r="AR1772" s="26">
        <f t="shared" si="764"/>
        <v>0</v>
      </c>
      <c r="AS1772" s="26">
        <f t="shared" si="765"/>
        <v>0</v>
      </c>
      <c r="AT1772" s="26">
        <f t="shared" si="766"/>
        <v>0</v>
      </c>
      <c r="AU1772" s="26">
        <f t="shared" si="767"/>
        <v>0</v>
      </c>
      <c r="AV1772" s="26">
        <f t="shared" si="768"/>
        <v>0</v>
      </c>
      <c r="AW1772" s="11" t="s">
        <v>653</v>
      </c>
      <c r="AX1772" s="11" t="str">
        <f>VLOOKUP(L1772,Group!$A$2:$B$1000,2,0)</f>
        <v>Maintenance</v>
      </c>
      <c r="AY1772" s="11">
        <f>IF(ISERROR(VLOOKUP(U1772,'ITWR Dump'!$A$2:$Y$5000,15,0)),0,(VLOOKUP('ILC Report'!U1772,'ITWR Dump'!$A$2:$Y$5000,15,0)))</f>
        <v>0</v>
      </c>
      <c r="AZ1772" s="11" t="str">
        <f t="shared" si="769"/>
        <v>No</v>
      </c>
      <c r="BA1772" s="11" t="str">
        <f t="shared" si="770"/>
        <v>BKI</v>
      </c>
      <c r="BB1772" s="11" t="str">
        <f t="shared" si="771"/>
        <v>MN</v>
      </c>
      <c r="BC1772" s="11" t="str">
        <f t="shared" si="772"/>
        <v>No</v>
      </c>
    </row>
    <row r="1773" spans="1:55" x14ac:dyDescent="0.3">
      <c r="A1773" s="11" t="s">
        <v>708</v>
      </c>
      <c r="B1773" s="11" t="s">
        <v>1903</v>
      </c>
      <c r="C1773" s="11" t="s">
        <v>611</v>
      </c>
      <c r="D1773" s="11" t="s">
        <v>2802</v>
      </c>
      <c r="E1773" s="38" t="s">
        <v>2904</v>
      </c>
      <c r="F1773" s="11">
        <v>5</v>
      </c>
      <c r="G1773" s="40" t="s">
        <v>218</v>
      </c>
      <c r="H1773" s="11" t="str">
        <f t="shared" si="754"/>
        <v>Regular</v>
      </c>
      <c r="I1773" s="11" t="str">
        <f t="shared" si="746"/>
        <v>INDIA</v>
      </c>
      <c r="J1773" s="11" t="str">
        <f>IF(ISERROR(VLOOKUP(C1773,'WI Vs ASM'!$B$2:$E$1000,4,0)),0,(VLOOKUP(C1773,'WI Vs ASM'!$B$2:$E$1000,4,0)))</f>
        <v>Offshore</v>
      </c>
      <c r="K1773" s="11" t="str">
        <f>IF(ISERROR(VLOOKUP(C1773,'WI Vs ASM'!$B$2:$F$1000,5,0)),0,(VLOOKUP(C1773,'WI Vs ASM'!$B$2:$F$1000,5,0)))</f>
        <v>01-Fixed Price</v>
      </c>
      <c r="L1773" s="11" t="str">
        <f>IF(ISERROR(VLOOKUP(C1773,'WI Vs ASM'!$B$2:$D$1000,3,0)),0,(VLOOKUP(C1773,'WI Vs ASM'!$B$2:$D$1000,3,0)))</f>
        <v>01-Maintenance Offshore</v>
      </c>
      <c r="M1773" s="11" t="str">
        <f>IF(ISERROR(VLOOKUP(C1773,'WI Vs ASM'!$B$2:$I$1000,8,0)),0,(VLOOKUP(C1773,'WI Vs ASM'!$B$2:$I$1000,8,0)))</f>
        <v>Rahul Soman</v>
      </c>
      <c r="N1773" s="11" t="str">
        <f>IF(ISERROR(VLOOKUP(C1773,'WI Vs ASM'!$B$2:$G$1000,6,0)),0,(VLOOKUP(C1773,'WI Vs ASM'!$B$2:$G$1000,6,0)))</f>
        <v>Pride</v>
      </c>
      <c r="O1773" s="11" t="str">
        <f>IF(ISERROR(VLOOKUP(C1773,'WI Vs ASM'!$B$2:$H$1000,7,0)),0,(VLOOKUP(C1773,'WI Vs ASM'!$B$2:$H$1000,7,0)))</f>
        <v>Pride</v>
      </c>
      <c r="P1773" s="11" t="str">
        <f t="shared" si="747"/>
        <v>May-17</v>
      </c>
      <c r="Q1773" s="11" t="str">
        <f t="shared" si="748"/>
        <v>Q2</v>
      </c>
      <c r="R1773" s="11" t="str">
        <f>IF(ISERROR(VLOOKUP(C1773,'WI Vs ASM'!$B$2:$J$1000,9,0)),0,(VLOOKUP(C1773,'WI Vs ASM'!$B$2:$J$1000,9,0)))</f>
        <v>Jyothi Pai</v>
      </c>
      <c r="S1773" s="11" t="str">
        <f>IF(ISERROR(VLOOKUP(C1773,'WI Vs ASM'!$B$2:$K$1000,10,0)),0,(VLOOKUP(C1773,'WI Vs ASM'!$B$2:$K$1000,10,0)))</f>
        <v>Phillip Mclean</v>
      </c>
      <c r="T1773" s="11" t="str">
        <f>IF(ISERROR(VLOOKUP(C1773,'WI Vs ASM'!$B$2:$L$1000,11,0)),0,(VLOOKUP(C1773,'WI Vs ASM'!$B$2:$L$1000,11,0)))</f>
        <v>Phillip Mclean</v>
      </c>
      <c r="U1773" s="11" t="str">
        <f t="shared" si="755"/>
        <v>WR736118</v>
      </c>
      <c r="V1773" s="11" t="str">
        <f t="shared" si="749"/>
        <v>No</v>
      </c>
      <c r="W1773" s="11" t="str">
        <f t="shared" si="750"/>
        <v>Yes</v>
      </c>
      <c r="X1773" s="11" t="str">
        <f t="shared" si="751"/>
        <v>No</v>
      </c>
      <c r="Y1773" s="11" t="str">
        <f t="shared" si="752"/>
        <v>No</v>
      </c>
      <c r="Z1773" s="11" t="str">
        <f t="shared" si="753"/>
        <v>No</v>
      </c>
      <c r="AA1773" s="11" t="str">
        <f t="shared" si="756"/>
        <v>No</v>
      </c>
      <c r="AB1773" s="11">
        <f>IF(ISERROR(VLOOKUP(U1773,'ITWR Dump'!$A$2:$Y$5000,24,0)),0,(VLOOKUP('ILC Report'!U1773,'ITWR Dump'!$A$2:$Y$5000,24,0)))</f>
        <v>0</v>
      </c>
      <c r="AC1773" s="11" t="str">
        <f t="shared" si="757"/>
        <v>No</v>
      </c>
      <c r="AD1773" s="11" t="str">
        <f t="shared" si="758"/>
        <v/>
      </c>
      <c r="AE1773" s="11">
        <f>IF(ISERROR(VLOOKUP(U1773,'ITWR Dump'!$A$2:$Y$5000,13,0)),0,(VLOOKUP(U1773,'ITWR Dump'!$A$2:$Y$5000,13,0)))</f>
        <v>0</v>
      </c>
      <c r="AF1773" s="11">
        <f>IF(ISERROR(VLOOKUP(U1773,'ITWR Dump'!$A$2:$Y$5000,11,0)),0,(VLOOKUP(U1773,'ITWR Dump'!$A$2:$Y$5000,11,0)))</f>
        <v>0</v>
      </c>
      <c r="AG1773" s="11">
        <f>IF(ISERROR(VLOOKUP(U1773,'ITWR Dump'!$A$2:$Y$5000,2,0)),0,(VLOOKUP(U1773,'ITWR Dump'!$A$2:$Y$5000,2,0)))</f>
        <v>0</v>
      </c>
      <c r="AH1773" s="11">
        <f>IF(ISERROR(VLOOKUP(U1773,'ITWR Dump'!$A$2:$Y$5000,14,0)),0,(VLOOKUP(U1773,'ITWR Dump'!$A$2:$Y$5000,14,0)))</f>
        <v>0</v>
      </c>
      <c r="AI1773" s="11" t="str">
        <f t="shared" si="759"/>
        <v>01-Maintenance Offshore</v>
      </c>
      <c r="AJ1773" s="11" t="str">
        <f t="shared" si="760"/>
        <v>Offshore</v>
      </c>
      <c r="AK1773" s="11" t="str">
        <f>IF(ISERROR(VLOOKUP(A1773,'Team Data'!$C$2:$U$213,17,0)),0,(VLOOKUP(A1773,'Team Data'!$C$2:$U$213,17,0)))</f>
        <v>BI and RM</v>
      </c>
      <c r="AL1773" s="11" t="str">
        <f t="shared" si="761"/>
        <v>2017-04-24</v>
      </c>
      <c r="AM1773" s="11">
        <f>IF(ISERROR(VLOOKUP(U1773,'ITWR Dump'!$A$2:$Y$5000,16,0)),0,(VLOOKUP(U1773,'ITWR Dump'!$A$2:$Y$5000,16,0)))</f>
        <v>0</v>
      </c>
      <c r="AN1773" s="11">
        <f>IF(ISERROR(VLOOKUP(U1773,'ITWR Dump'!$A$2:$Y$5000,18,0)),0,(VLOOKUP(U1773,'ITWR Dump'!$A$2:$Y$5000,18,0)))</f>
        <v>0</v>
      </c>
      <c r="AO1773" s="11">
        <f>IF(ISERROR(VLOOKUP(U1773,'ITWR Dump'!$A$2:$Y$5000,25,0)),0,(VLOOKUP('ILC Report'!U1773,'ITWR Dump'!$A$2:$Y$5000,25,0)))</f>
        <v>0</v>
      </c>
      <c r="AP1773" s="11">
        <f t="shared" si="762"/>
        <v>0</v>
      </c>
      <c r="AQ1773" s="26">
        <f t="shared" si="763"/>
        <v>0</v>
      </c>
      <c r="AR1773" s="26">
        <f t="shared" si="764"/>
        <v>0</v>
      </c>
      <c r="AS1773" s="26">
        <f t="shared" si="765"/>
        <v>0</v>
      </c>
      <c r="AT1773" s="26">
        <f t="shared" si="766"/>
        <v>0</v>
      </c>
      <c r="AU1773" s="26">
        <f t="shared" si="767"/>
        <v>0</v>
      </c>
      <c r="AV1773" s="26">
        <f t="shared" si="768"/>
        <v>0</v>
      </c>
      <c r="AW1773" s="11" t="s">
        <v>653</v>
      </c>
      <c r="AX1773" s="11" t="str">
        <f>VLOOKUP(L1773,Group!$A$2:$B$1000,2,0)</f>
        <v>Maintenance</v>
      </c>
      <c r="AY1773" s="11">
        <f>IF(ISERROR(VLOOKUP(U1773,'ITWR Dump'!$A$2:$Y$5000,15,0)),0,(VLOOKUP('ILC Report'!U1773,'ITWR Dump'!$A$2:$Y$5000,15,0)))</f>
        <v>0</v>
      </c>
      <c r="AZ1773" s="11" t="str">
        <f t="shared" si="769"/>
        <v>Yes</v>
      </c>
      <c r="BA1773" s="11" t="str">
        <f t="shared" si="770"/>
        <v>BKI</v>
      </c>
      <c r="BB1773" s="11" t="str">
        <f t="shared" si="771"/>
        <v>MN</v>
      </c>
      <c r="BC1773" s="11" t="str">
        <f t="shared" si="772"/>
        <v>No</v>
      </c>
    </row>
    <row r="1774" spans="1:55" x14ac:dyDescent="0.3">
      <c r="A1774" s="11" t="s">
        <v>708</v>
      </c>
      <c r="B1774" s="11" t="s">
        <v>1903</v>
      </c>
      <c r="C1774" s="11" t="s">
        <v>611</v>
      </c>
      <c r="D1774" s="11" t="s">
        <v>2806</v>
      </c>
      <c r="E1774" s="38" t="s">
        <v>2904</v>
      </c>
      <c r="F1774" s="11">
        <v>2</v>
      </c>
      <c r="G1774" s="40" t="s">
        <v>218</v>
      </c>
      <c r="H1774" s="11" t="str">
        <f t="shared" si="754"/>
        <v>Regular</v>
      </c>
      <c r="I1774" s="11" t="str">
        <f t="shared" si="746"/>
        <v>INDIA</v>
      </c>
      <c r="J1774" s="11" t="str">
        <f>IF(ISERROR(VLOOKUP(C1774,'WI Vs ASM'!$B$2:$E$1000,4,0)),0,(VLOOKUP(C1774,'WI Vs ASM'!$B$2:$E$1000,4,0)))</f>
        <v>Offshore</v>
      </c>
      <c r="K1774" s="11" t="str">
        <f>IF(ISERROR(VLOOKUP(C1774,'WI Vs ASM'!$B$2:$F$1000,5,0)),0,(VLOOKUP(C1774,'WI Vs ASM'!$B$2:$F$1000,5,0)))</f>
        <v>01-Fixed Price</v>
      </c>
      <c r="L1774" s="11" t="str">
        <f>IF(ISERROR(VLOOKUP(C1774,'WI Vs ASM'!$B$2:$D$1000,3,0)),0,(VLOOKUP(C1774,'WI Vs ASM'!$B$2:$D$1000,3,0)))</f>
        <v>01-Maintenance Offshore</v>
      </c>
      <c r="M1774" s="11" t="str">
        <f>IF(ISERROR(VLOOKUP(C1774,'WI Vs ASM'!$B$2:$I$1000,8,0)),0,(VLOOKUP(C1774,'WI Vs ASM'!$B$2:$I$1000,8,0)))</f>
        <v>Rahul Soman</v>
      </c>
      <c r="N1774" s="11" t="str">
        <f>IF(ISERROR(VLOOKUP(C1774,'WI Vs ASM'!$B$2:$G$1000,6,0)),0,(VLOOKUP(C1774,'WI Vs ASM'!$B$2:$G$1000,6,0)))</f>
        <v>Pride</v>
      </c>
      <c r="O1774" s="11" t="str">
        <f>IF(ISERROR(VLOOKUP(C1774,'WI Vs ASM'!$B$2:$H$1000,7,0)),0,(VLOOKUP(C1774,'WI Vs ASM'!$B$2:$H$1000,7,0)))</f>
        <v>Pride</v>
      </c>
      <c r="P1774" s="11" t="str">
        <f t="shared" si="747"/>
        <v>May-17</v>
      </c>
      <c r="Q1774" s="11" t="str">
        <f t="shared" si="748"/>
        <v>Q2</v>
      </c>
      <c r="R1774" s="11" t="str">
        <f>IF(ISERROR(VLOOKUP(C1774,'WI Vs ASM'!$B$2:$J$1000,9,0)),0,(VLOOKUP(C1774,'WI Vs ASM'!$B$2:$J$1000,9,0)))</f>
        <v>Jyothi Pai</v>
      </c>
      <c r="S1774" s="11" t="str">
        <f>IF(ISERROR(VLOOKUP(C1774,'WI Vs ASM'!$B$2:$K$1000,10,0)),0,(VLOOKUP(C1774,'WI Vs ASM'!$B$2:$K$1000,10,0)))</f>
        <v>Phillip Mclean</v>
      </c>
      <c r="T1774" s="11" t="str">
        <f>IF(ISERROR(VLOOKUP(C1774,'WI Vs ASM'!$B$2:$L$1000,11,0)),0,(VLOOKUP(C1774,'WI Vs ASM'!$B$2:$L$1000,11,0)))</f>
        <v>Phillip Mclean</v>
      </c>
      <c r="U1774" s="11" t="str">
        <f t="shared" si="755"/>
        <v>WR736118</v>
      </c>
      <c r="V1774" s="11" t="str">
        <f t="shared" si="749"/>
        <v>No</v>
      </c>
      <c r="W1774" s="11" t="str">
        <f t="shared" si="750"/>
        <v>Yes</v>
      </c>
      <c r="X1774" s="11" t="str">
        <f t="shared" si="751"/>
        <v>No</v>
      </c>
      <c r="Y1774" s="11" t="str">
        <f t="shared" si="752"/>
        <v>No</v>
      </c>
      <c r="Z1774" s="11" t="str">
        <f t="shared" si="753"/>
        <v>No</v>
      </c>
      <c r="AA1774" s="11" t="str">
        <f t="shared" si="756"/>
        <v>No</v>
      </c>
      <c r="AB1774" s="11">
        <f>IF(ISERROR(VLOOKUP(U1774,'ITWR Dump'!$A$2:$Y$5000,24,0)),0,(VLOOKUP('ILC Report'!U1774,'ITWR Dump'!$A$2:$Y$5000,24,0)))</f>
        <v>0</v>
      </c>
      <c r="AC1774" s="11" t="str">
        <f t="shared" si="757"/>
        <v>No</v>
      </c>
      <c r="AD1774" s="11" t="str">
        <f t="shared" si="758"/>
        <v/>
      </c>
      <c r="AE1774" s="11">
        <f>IF(ISERROR(VLOOKUP(U1774,'ITWR Dump'!$A$2:$Y$5000,13,0)),0,(VLOOKUP(U1774,'ITWR Dump'!$A$2:$Y$5000,13,0)))</f>
        <v>0</v>
      </c>
      <c r="AF1774" s="11">
        <f>IF(ISERROR(VLOOKUP(U1774,'ITWR Dump'!$A$2:$Y$5000,11,0)),0,(VLOOKUP(U1774,'ITWR Dump'!$A$2:$Y$5000,11,0)))</f>
        <v>0</v>
      </c>
      <c r="AG1774" s="11">
        <f>IF(ISERROR(VLOOKUP(U1774,'ITWR Dump'!$A$2:$Y$5000,2,0)),0,(VLOOKUP(U1774,'ITWR Dump'!$A$2:$Y$5000,2,0)))</f>
        <v>0</v>
      </c>
      <c r="AH1774" s="11">
        <f>IF(ISERROR(VLOOKUP(U1774,'ITWR Dump'!$A$2:$Y$5000,14,0)),0,(VLOOKUP(U1774,'ITWR Dump'!$A$2:$Y$5000,14,0)))</f>
        <v>0</v>
      </c>
      <c r="AI1774" s="11" t="str">
        <f t="shared" si="759"/>
        <v>01-Maintenance Offshore</v>
      </c>
      <c r="AJ1774" s="11" t="str">
        <f t="shared" si="760"/>
        <v>Offshore</v>
      </c>
      <c r="AK1774" s="11" t="str">
        <f>IF(ISERROR(VLOOKUP(A1774,'Team Data'!$C$2:$U$213,17,0)),0,(VLOOKUP(A1774,'Team Data'!$C$2:$U$213,17,0)))</f>
        <v>BI and RM</v>
      </c>
      <c r="AL1774" s="11" t="str">
        <f t="shared" si="761"/>
        <v>2017-04-24</v>
      </c>
      <c r="AM1774" s="11">
        <f>IF(ISERROR(VLOOKUP(U1774,'ITWR Dump'!$A$2:$Y$5000,16,0)),0,(VLOOKUP(U1774,'ITWR Dump'!$A$2:$Y$5000,16,0)))</f>
        <v>0</v>
      </c>
      <c r="AN1774" s="11">
        <f>IF(ISERROR(VLOOKUP(U1774,'ITWR Dump'!$A$2:$Y$5000,18,0)),0,(VLOOKUP(U1774,'ITWR Dump'!$A$2:$Y$5000,18,0)))</f>
        <v>0</v>
      </c>
      <c r="AO1774" s="11">
        <f>IF(ISERROR(VLOOKUP(U1774,'ITWR Dump'!$A$2:$Y$5000,25,0)),0,(VLOOKUP('ILC Report'!U1774,'ITWR Dump'!$A$2:$Y$5000,25,0)))</f>
        <v>0</v>
      </c>
      <c r="AP1774" s="11">
        <f t="shared" si="762"/>
        <v>0</v>
      </c>
      <c r="AQ1774" s="26">
        <f t="shared" si="763"/>
        <v>0</v>
      </c>
      <c r="AR1774" s="26">
        <f t="shared" si="764"/>
        <v>0</v>
      </c>
      <c r="AS1774" s="26">
        <f t="shared" si="765"/>
        <v>0</v>
      </c>
      <c r="AT1774" s="26">
        <f t="shared" si="766"/>
        <v>0</v>
      </c>
      <c r="AU1774" s="26">
        <f t="shared" si="767"/>
        <v>0</v>
      </c>
      <c r="AV1774" s="26">
        <f t="shared" si="768"/>
        <v>0</v>
      </c>
      <c r="AW1774" s="11" t="s">
        <v>653</v>
      </c>
      <c r="AX1774" s="11" t="str">
        <f>VLOOKUP(L1774,Group!$A$2:$B$1000,2,0)</f>
        <v>Maintenance</v>
      </c>
      <c r="AY1774" s="11">
        <f>IF(ISERROR(VLOOKUP(U1774,'ITWR Dump'!$A$2:$Y$5000,15,0)),0,(VLOOKUP('ILC Report'!U1774,'ITWR Dump'!$A$2:$Y$5000,15,0)))</f>
        <v>0</v>
      </c>
      <c r="AZ1774" s="11" t="str">
        <f t="shared" si="769"/>
        <v>Yes</v>
      </c>
      <c r="BA1774" s="11" t="str">
        <f t="shared" si="770"/>
        <v>BKI</v>
      </c>
      <c r="BB1774" s="11" t="str">
        <f t="shared" si="771"/>
        <v>MN</v>
      </c>
      <c r="BC1774" s="11" t="str">
        <f t="shared" si="772"/>
        <v>No</v>
      </c>
    </row>
    <row r="1775" spans="1:55" x14ac:dyDescent="0.3">
      <c r="A1775" s="11" t="s">
        <v>708</v>
      </c>
      <c r="B1775" s="11" t="s">
        <v>1903</v>
      </c>
      <c r="C1775" s="11" t="s">
        <v>611</v>
      </c>
      <c r="D1775" s="11" t="s">
        <v>2803</v>
      </c>
      <c r="E1775" s="38" t="s">
        <v>2904</v>
      </c>
      <c r="F1775" s="11">
        <v>34</v>
      </c>
      <c r="G1775" s="40" t="s">
        <v>218</v>
      </c>
      <c r="H1775" s="11" t="str">
        <f t="shared" si="754"/>
        <v>Regular</v>
      </c>
      <c r="I1775" s="11" t="str">
        <f t="shared" si="746"/>
        <v>INDIA</v>
      </c>
      <c r="J1775" s="11" t="str">
        <f>IF(ISERROR(VLOOKUP(C1775,'WI Vs ASM'!$B$2:$E$1000,4,0)),0,(VLOOKUP(C1775,'WI Vs ASM'!$B$2:$E$1000,4,0)))</f>
        <v>Offshore</v>
      </c>
      <c r="K1775" s="11" t="str">
        <f>IF(ISERROR(VLOOKUP(C1775,'WI Vs ASM'!$B$2:$F$1000,5,0)),0,(VLOOKUP(C1775,'WI Vs ASM'!$B$2:$F$1000,5,0)))</f>
        <v>01-Fixed Price</v>
      </c>
      <c r="L1775" s="11" t="str">
        <f>IF(ISERROR(VLOOKUP(C1775,'WI Vs ASM'!$B$2:$D$1000,3,0)),0,(VLOOKUP(C1775,'WI Vs ASM'!$B$2:$D$1000,3,0)))</f>
        <v>01-Maintenance Offshore</v>
      </c>
      <c r="M1775" s="11" t="str">
        <f>IF(ISERROR(VLOOKUP(C1775,'WI Vs ASM'!$B$2:$I$1000,8,0)),0,(VLOOKUP(C1775,'WI Vs ASM'!$B$2:$I$1000,8,0)))</f>
        <v>Rahul Soman</v>
      </c>
      <c r="N1775" s="11" t="str">
        <f>IF(ISERROR(VLOOKUP(C1775,'WI Vs ASM'!$B$2:$G$1000,6,0)),0,(VLOOKUP(C1775,'WI Vs ASM'!$B$2:$G$1000,6,0)))</f>
        <v>Pride</v>
      </c>
      <c r="O1775" s="11" t="str">
        <f>IF(ISERROR(VLOOKUP(C1775,'WI Vs ASM'!$B$2:$H$1000,7,0)),0,(VLOOKUP(C1775,'WI Vs ASM'!$B$2:$H$1000,7,0)))</f>
        <v>Pride</v>
      </c>
      <c r="P1775" s="11" t="str">
        <f t="shared" si="747"/>
        <v>May-17</v>
      </c>
      <c r="Q1775" s="11" t="str">
        <f t="shared" si="748"/>
        <v>Q2</v>
      </c>
      <c r="R1775" s="11" t="str">
        <f>IF(ISERROR(VLOOKUP(C1775,'WI Vs ASM'!$B$2:$J$1000,9,0)),0,(VLOOKUP(C1775,'WI Vs ASM'!$B$2:$J$1000,9,0)))</f>
        <v>Jyothi Pai</v>
      </c>
      <c r="S1775" s="11" t="str">
        <f>IF(ISERROR(VLOOKUP(C1775,'WI Vs ASM'!$B$2:$K$1000,10,0)),0,(VLOOKUP(C1775,'WI Vs ASM'!$B$2:$K$1000,10,0)))</f>
        <v>Phillip Mclean</v>
      </c>
      <c r="T1775" s="11" t="str">
        <f>IF(ISERROR(VLOOKUP(C1775,'WI Vs ASM'!$B$2:$L$1000,11,0)),0,(VLOOKUP(C1775,'WI Vs ASM'!$B$2:$L$1000,11,0)))</f>
        <v>Phillip Mclean</v>
      </c>
      <c r="U1775" s="11" t="str">
        <f t="shared" si="755"/>
        <v>WR736118</v>
      </c>
      <c r="V1775" s="11" t="str">
        <f t="shared" si="749"/>
        <v>No</v>
      </c>
      <c r="W1775" s="11" t="str">
        <f t="shared" si="750"/>
        <v>Yes</v>
      </c>
      <c r="X1775" s="11" t="str">
        <f t="shared" si="751"/>
        <v>No</v>
      </c>
      <c r="Y1775" s="11" t="str">
        <f t="shared" si="752"/>
        <v>No</v>
      </c>
      <c r="Z1775" s="11" t="str">
        <f t="shared" si="753"/>
        <v>No</v>
      </c>
      <c r="AA1775" s="11" t="str">
        <f t="shared" si="756"/>
        <v>No</v>
      </c>
      <c r="AB1775" s="11">
        <f>IF(ISERROR(VLOOKUP(U1775,'ITWR Dump'!$A$2:$Y$5000,24,0)),0,(VLOOKUP('ILC Report'!U1775,'ITWR Dump'!$A$2:$Y$5000,24,0)))</f>
        <v>0</v>
      </c>
      <c r="AC1775" s="11" t="str">
        <f t="shared" si="757"/>
        <v>No</v>
      </c>
      <c r="AD1775" s="11" t="str">
        <f t="shared" si="758"/>
        <v/>
      </c>
      <c r="AE1775" s="11">
        <f>IF(ISERROR(VLOOKUP(U1775,'ITWR Dump'!$A$2:$Y$5000,13,0)),0,(VLOOKUP(U1775,'ITWR Dump'!$A$2:$Y$5000,13,0)))</f>
        <v>0</v>
      </c>
      <c r="AF1775" s="11">
        <f>IF(ISERROR(VLOOKUP(U1775,'ITWR Dump'!$A$2:$Y$5000,11,0)),0,(VLOOKUP(U1775,'ITWR Dump'!$A$2:$Y$5000,11,0)))</f>
        <v>0</v>
      </c>
      <c r="AG1775" s="11">
        <f>IF(ISERROR(VLOOKUP(U1775,'ITWR Dump'!$A$2:$Y$5000,2,0)),0,(VLOOKUP(U1775,'ITWR Dump'!$A$2:$Y$5000,2,0)))</f>
        <v>0</v>
      </c>
      <c r="AH1775" s="11">
        <f>IF(ISERROR(VLOOKUP(U1775,'ITWR Dump'!$A$2:$Y$5000,14,0)),0,(VLOOKUP(U1775,'ITWR Dump'!$A$2:$Y$5000,14,0)))</f>
        <v>0</v>
      </c>
      <c r="AI1775" s="11" t="str">
        <f t="shared" si="759"/>
        <v>01-Maintenance Offshore</v>
      </c>
      <c r="AJ1775" s="11" t="str">
        <f t="shared" si="760"/>
        <v>Offshore</v>
      </c>
      <c r="AK1775" s="11" t="str">
        <f>IF(ISERROR(VLOOKUP(A1775,'Team Data'!$C$2:$U$213,17,0)),0,(VLOOKUP(A1775,'Team Data'!$C$2:$U$213,17,0)))</f>
        <v>BI and RM</v>
      </c>
      <c r="AL1775" s="11" t="str">
        <f t="shared" si="761"/>
        <v>2017-04-24</v>
      </c>
      <c r="AM1775" s="11">
        <f>IF(ISERROR(VLOOKUP(U1775,'ITWR Dump'!$A$2:$Y$5000,16,0)),0,(VLOOKUP(U1775,'ITWR Dump'!$A$2:$Y$5000,16,0)))</f>
        <v>0</v>
      </c>
      <c r="AN1775" s="11">
        <f>IF(ISERROR(VLOOKUP(U1775,'ITWR Dump'!$A$2:$Y$5000,18,0)),0,(VLOOKUP(U1775,'ITWR Dump'!$A$2:$Y$5000,18,0)))</f>
        <v>0</v>
      </c>
      <c r="AO1775" s="11">
        <f>IF(ISERROR(VLOOKUP(U1775,'ITWR Dump'!$A$2:$Y$5000,25,0)),0,(VLOOKUP('ILC Report'!U1775,'ITWR Dump'!$A$2:$Y$5000,25,0)))</f>
        <v>0</v>
      </c>
      <c r="AP1775" s="11">
        <f t="shared" si="762"/>
        <v>0</v>
      </c>
      <c r="AQ1775" s="26">
        <f t="shared" si="763"/>
        <v>0</v>
      </c>
      <c r="AR1775" s="26">
        <f t="shared" si="764"/>
        <v>0</v>
      </c>
      <c r="AS1775" s="26">
        <f t="shared" si="765"/>
        <v>0</v>
      </c>
      <c r="AT1775" s="26">
        <f t="shared" si="766"/>
        <v>0</v>
      </c>
      <c r="AU1775" s="26">
        <f t="shared" si="767"/>
        <v>0</v>
      </c>
      <c r="AV1775" s="26">
        <f t="shared" si="768"/>
        <v>0</v>
      </c>
      <c r="AW1775" s="11" t="s">
        <v>653</v>
      </c>
      <c r="AX1775" s="11" t="str">
        <f>VLOOKUP(L1775,Group!$A$2:$B$1000,2,0)</f>
        <v>Maintenance</v>
      </c>
      <c r="AY1775" s="11">
        <f>IF(ISERROR(VLOOKUP(U1775,'ITWR Dump'!$A$2:$Y$5000,15,0)),0,(VLOOKUP('ILC Report'!U1775,'ITWR Dump'!$A$2:$Y$5000,15,0)))</f>
        <v>0</v>
      </c>
      <c r="AZ1775" s="11" t="str">
        <f t="shared" si="769"/>
        <v>Yes</v>
      </c>
      <c r="BA1775" s="11" t="str">
        <f t="shared" si="770"/>
        <v>BKI</v>
      </c>
      <c r="BB1775" s="11" t="str">
        <f t="shared" si="771"/>
        <v>MN</v>
      </c>
      <c r="BC1775" s="11" t="str">
        <f t="shared" si="772"/>
        <v>No</v>
      </c>
    </row>
    <row r="1776" spans="1:55" x14ac:dyDescent="0.3">
      <c r="A1776" s="11" t="s">
        <v>709</v>
      </c>
      <c r="B1776" s="11" t="s">
        <v>1904</v>
      </c>
      <c r="C1776" s="11" t="s">
        <v>566</v>
      </c>
      <c r="D1776" s="11" t="s">
        <v>2807</v>
      </c>
      <c r="E1776" s="38" t="s">
        <v>652</v>
      </c>
      <c r="F1776" s="11">
        <v>40</v>
      </c>
      <c r="G1776" s="40" t="s">
        <v>218</v>
      </c>
      <c r="H1776" s="11" t="str">
        <f t="shared" si="754"/>
        <v>Regular</v>
      </c>
      <c r="I1776" s="11" t="str">
        <f t="shared" si="746"/>
        <v>INDIA</v>
      </c>
      <c r="J1776" s="11" t="str">
        <f>IF(ISERROR(VLOOKUP(C1776,'WI Vs ASM'!$B$2:$E$1000,4,0)),0,(VLOOKUP(C1776,'WI Vs ASM'!$B$2:$E$1000,4,0)))</f>
        <v>Offshore</v>
      </c>
      <c r="K1776" s="11" t="str">
        <f>IF(ISERROR(VLOOKUP(C1776,'WI Vs ASM'!$B$2:$F$1000,5,0)),0,(VLOOKUP(C1776,'WI Vs ASM'!$B$2:$F$1000,5,0)))</f>
        <v>01-Fixed Price</v>
      </c>
      <c r="L1776" s="11" t="str">
        <f>IF(ISERROR(VLOOKUP(C1776,'WI Vs ASM'!$B$2:$D$1000,3,0)),0,(VLOOKUP(C1776,'WI Vs ASM'!$B$2:$D$1000,3,0)))</f>
        <v>01-Maintenance Offshore</v>
      </c>
      <c r="M1776" s="11" t="str">
        <f>IF(ISERROR(VLOOKUP(C1776,'WI Vs ASM'!$B$2:$I$1000,8,0)),0,(VLOOKUP(C1776,'WI Vs ASM'!$B$2:$I$1000,8,0)))</f>
        <v>Rahul Soman</v>
      </c>
      <c r="N1776" s="11" t="str">
        <f>IF(ISERROR(VLOOKUP(C1776,'WI Vs ASM'!$B$2:$G$1000,6,0)),0,(VLOOKUP(C1776,'WI Vs ASM'!$B$2:$G$1000,6,0)))</f>
        <v>Claims</v>
      </c>
      <c r="O1776" s="11" t="str">
        <f>IF(ISERROR(VLOOKUP(C1776,'WI Vs ASM'!$B$2:$H$1000,7,0)),0,(VLOOKUP(C1776,'WI Vs ASM'!$B$2:$H$1000,7,0)))</f>
        <v>Claims</v>
      </c>
      <c r="P1776" s="11" t="str">
        <f t="shared" si="747"/>
        <v>Apr-17</v>
      </c>
      <c r="Q1776" s="11" t="str">
        <f t="shared" si="748"/>
        <v>Q2</v>
      </c>
      <c r="R1776" s="11" t="str">
        <f>IF(ISERROR(VLOOKUP(C1776,'WI Vs ASM'!$B$2:$J$1000,9,0)),0,(VLOOKUP(C1776,'WI Vs ASM'!$B$2:$J$1000,9,0)))</f>
        <v>Jyothi Pai</v>
      </c>
      <c r="S1776" s="11" t="str">
        <f>IF(ISERROR(VLOOKUP(C1776,'WI Vs ASM'!$B$2:$K$1000,10,0)),0,(VLOOKUP(C1776,'WI Vs ASM'!$B$2:$K$1000,10,0)))</f>
        <v>Dana D. Smith</v>
      </c>
      <c r="T1776" s="11" t="str">
        <f>IF(ISERROR(VLOOKUP(C1776,'WI Vs ASM'!$B$2:$L$1000,11,0)),0,(VLOOKUP(C1776,'WI Vs ASM'!$B$2:$L$1000,11,0)))</f>
        <v>Phillip Mclean</v>
      </c>
      <c r="U1776" s="11" t="e">
        <f t="shared" si="755"/>
        <v>#VALUE!</v>
      </c>
      <c r="V1776" s="11" t="str">
        <f t="shared" si="749"/>
        <v>No</v>
      </c>
      <c r="W1776" s="11" t="str">
        <f t="shared" si="750"/>
        <v>Yes</v>
      </c>
      <c r="X1776" s="11" t="str">
        <f t="shared" si="751"/>
        <v>No</v>
      </c>
      <c r="Y1776" s="11" t="str">
        <f t="shared" si="752"/>
        <v>No</v>
      </c>
      <c r="Z1776" s="11" t="str">
        <f t="shared" si="753"/>
        <v>No</v>
      </c>
      <c r="AA1776" s="11" t="str">
        <f t="shared" si="756"/>
        <v>No</v>
      </c>
      <c r="AB1776" s="11">
        <f>IF(ISERROR(VLOOKUP(U1776,'ITWR Dump'!$A$2:$Y$5000,24,0)),0,(VLOOKUP('ILC Report'!U1776,'ITWR Dump'!$A$2:$Y$5000,24,0)))</f>
        <v>0</v>
      </c>
      <c r="AC1776" s="11" t="str">
        <f t="shared" si="757"/>
        <v>No</v>
      </c>
      <c r="AD1776" s="11" t="str">
        <f t="shared" si="758"/>
        <v/>
      </c>
      <c r="AE1776" s="11">
        <f>IF(ISERROR(VLOOKUP(U1776,'ITWR Dump'!$A$2:$Y$5000,13,0)),0,(VLOOKUP(U1776,'ITWR Dump'!$A$2:$Y$5000,13,0)))</f>
        <v>0</v>
      </c>
      <c r="AF1776" s="11">
        <f>IF(ISERROR(VLOOKUP(U1776,'ITWR Dump'!$A$2:$Y$5000,11,0)),0,(VLOOKUP(U1776,'ITWR Dump'!$A$2:$Y$5000,11,0)))</f>
        <v>0</v>
      </c>
      <c r="AG1776" s="11">
        <f>IF(ISERROR(VLOOKUP(U1776,'ITWR Dump'!$A$2:$Y$5000,2,0)),0,(VLOOKUP(U1776,'ITWR Dump'!$A$2:$Y$5000,2,0)))</f>
        <v>0</v>
      </c>
      <c r="AH1776" s="11">
        <f>IF(ISERROR(VLOOKUP(U1776,'ITWR Dump'!$A$2:$Y$5000,14,0)),0,(VLOOKUP(U1776,'ITWR Dump'!$A$2:$Y$5000,14,0)))</f>
        <v>0</v>
      </c>
      <c r="AI1776" s="11" t="str">
        <f t="shared" si="759"/>
        <v>01-Maintenance Offshore</v>
      </c>
      <c r="AJ1776" s="11" t="str">
        <f t="shared" si="760"/>
        <v>Offshore</v>
      </c>
      <c r="AK1776" s="11" t="str">
        <f>IF(ISERROR(VLOOKUP(A1776,'Team Data'!$C$2:$U$213,17,0)),0,(VLOOKUP(A1776,'Team Data'!$C$2:$U$213,17,0)))</f>
        <v>PRISM</v>
      </c>
      <c r="AL1776" s="11" t="str">
        <f t="shared" si="761"/>
        <v>2017-04-24</v>
      </c>
      <c r="AM1776" s="11">
        <f>IF(ISERROR(VLOOKUP(U1776,'ITWR Dump'!$A$2:$Y$5000,16,0)),0,(VLOOKUP(U1776,'ITWR Dump'!$A$2:$Y$5000,16,0)))</f>
        <v>0</v>
      </c>
      <c r="AN1776" s="11">
        <f>IF(ISERROR(VLOOKUP(U1776,'ITWR Dump'!$A$2:$Y$5000,18,0)),0,(VLOOKUP(U1776,'ITWR Dump'!$A$2:$Y$5000,18,0)))</f>
        <v>0</v>
      </c>
      <c r="AO1776" s="11">
        <f>IF(ISERROR(VLOOKUP(U1776,'ITWR Dump'!$A$2:$Y$5000,25,0)),0,(VLOOKUP('ILC Report'!U1776,'ITWR Dump'!$A$2:$Y$5000,25,0)))</f>
        <v>0</v>
      </c>
      <c r="AP1776" s="11">
        <f t="shared" si="762"/>
        <v>0</v>
      </c>
      <c r="AQ1776" s="26">
        <f t="shared" si="763"/>
        <v>0</v>
      </c>
      <c r="AR1776" s="26">
        <f t="shared" si="764"/>
        <v>0</v>
      </c>
      <c r="AS1776" s="26">
        <f t="shared" si="765"/>
        <v>0</v>
      </c>
      <c r="AT1776" s="26">
        <f t="shared" si="766"/>
        <v>0</v>
      </c>
      <c r="AU1776" s="26">
        <f t="shared" si="767"/>
        <v>0</v>
      </c>
      <c r="AV1776" s="26">
        <f t="shared" si="768"/>
        <v>0</v>
      </c>
      <c r="AW1776" s="11" t="s">
        <v>653</v>
      </c>
      <c r="AX1776" s="11" t="str">
        <f>VLOOKUP(L1776,Group!$A$2:$B$1000,2,0)</f>
        <v>Maintenance</v>
      </c>
      <c r="AY1776" s="11">
        <f>IF(ISERROR(VLOOKUP(U1776,'ITWR Dump'!$A$2:$Y$5000,15,0)),0,(VLOOKUP('ILC Report'!U1776,'ITWR Dump'!$A$2:$Y$5000,15,0)))</f>
        <v>0</v>
      </c>
      <c r="AZ1776" s="11" t="str">
        <f t="shared" si="769"/>
        <v>No</v>
      </c>
      <c r="BA1776" s="11" t="str">
        <f t="shared" si="770"/>
        <v>BKI</v>
      </c>
      <c r="BB1776" s="11" t="str">
        <f t="shared" si="771"/>
        <v>MN</v>
      </c>
      <c r="BC1776" s="11" t="str">
        <f t="shared" si="772"/>
        <v>No</v>
      </c>
    </row>
    <row r="1777" spans="1:55" x14ac:dyDescent="0.3">
      <c r="A1777" s="11" t="s">
        <v>709</v>
      </c>
      <c r="B1777" s="11" t="s">
        <v>1904</v>
      </c>
      <c r="C1777" s="11" t="s">
        <v>560</v>
      </c>
      <c r="D1777" s="11" t="s">
        <v>2808</v>
      </c>
      <c r="E1777" s="38" t="s">
        <v>652</v>
      </c>
      <c r="F1777" s="11">
        <v>5</v>
      </c>
      <c r="G1777" s="40" t="s">
        <v>218</v>
      </c>
      <c r="H1777" s="11" t="str">
        <f t="shared" si="754"/>
        <v>Regular</v>
      </c>
      <c r="I1777" s="11" t="str">
        <f t="shared" si="746"/>
        <v>INDIA</v>
      </c>
      <c r="J1777" s="11" t="str">
        <f>IF(ISERROR(VLOOKUP(C1777,'WI Vs ASM'!$B$2:$E$1000,4,0)),0,(VLOOKUP(C1777,'WI Vs ASM'!$B$2:$E$1000,4,0)))</f>
        <v>Offshore</v>
      </c>
      <c r="K1777" s="11" t="str">
        <f>IF(ISERROR(VLOOKUP(C1777,'WI Vs ASM'!$B$2:$F$1000,5,0)),0,(VLOOKUP(C1777,'WI Vs ASM'!$B$2:$F$1000,5,0)))</f>
        <v>02-Variable Billable</v>
      </c>
      <c r="L1777" s="11" t="str">
        <f>IF(ISERROR(VLOOKUP(C1777,'WI Vs ASM'!$B$2:$D$1000,3,0)),0,(VLOOKUP(C1777,'WI Vs ASM'!$B$2:$D$1000,3,0)))</f>
        <v>11-Enhancement Offshore</v>
      </c>
      <c r="M1777" s="11" t="str">
        <f>IF(ISERROR(VLOOKUP(C1777,'WI Vs ASM'!$B$2:$I$1000,8,0)),0,(VLOOKUP(C1777,'WI Vs ASM'!$B$2:$I$1000,8,0)))</f>
        <v>Prakash Varadachari</v>
      </c>
      <c r="N1777" s="11" t="str">
        <f>IF(ISERROR(VLOOKUP(C1777,'WI Vs ASM'!$B$2:$G$1000,6,0)),0,(VLOOKUP(C1777,'WI Vs ASM'!$B$2:$G$1000,6,0)))</f>
        <v>Claims</v>
      </c>
      <c r="O1777" s="11" t="str">
        <f>IF(ISERROR(VLOOKUP(C1777,'WI Vs ASM'!$B$2:$H$1000,7,0)),0,(VLOOKUP(C1777,'WI Vs ASM'!$B$2:$H$1000,7,0)))</f>
        <v>Claims</v>
      </c>
      <c r="P1777" s="11" t="str">
        <f t="shared" si="747"/>
        <v>Apr-17</v>
      </c>
      <c r="Q1777" s="11" t="str">
        <f t="shared" si="748"/>
        <v>Q2</v>
      </c>
      <c r="R1777" s="11" t="str">
        <f>IF(ISERROR(VLOOKUP(C1777,'WI Vs ASM'!$B$2:$J$1000,9,0)),0,(VLOOKUP(C1777,'WI Vs ASM'!$B$2:$J$1000,9,0)))</f>
        <v>Chandraprabha Palaniswamy</v>
      </c>
      <c r="S1777" s="11" t="str">
        <f>IF(ISERROR(VLOOKUP(C1777,'WI Vs ASM'!$B$2:$K$1000,10,0)),0,(VLOOKUP(C1777,'WI Vs ASM'!$B$2:$K$1000,10,0)))</f>
        <v>Dana D. Smith</v>
      </c>
      <c r="T1777" s="11" t="str">
        <f>IF(ISERROR(VLOOKUP(C1777,'WI Vs ASM'!$B$2:$L$1000,11,0)),0,(VLOOKUP(C1777,'WI Vs ASM'!$B$2:$L$1000,11,0)))</f>
        <v>Phillip Mclean</v>
      </c>
      <c r="U1777" s="11" t="str">
        <f t="shared" si="755"/>
        <v>WR635406</v>
      </c>
      <c r="V1777" s="11" t="str">
        <f t="shared" si="749"/>
        <v>No</v>
      </c>
      <c r="W1777" s="11" t="str">
        <f t="shared" si="750"/>
        <v>Yes</v>
      </c>
      <c r="X1777" s="11" t="str">
        <f t="shared" si="751"/>
        <v>No</v>
      </c>
      <c r="Y1777" s="11" t="str">
        <f t="shared" si="752"/>
        <v>No</v>
      </c>
      <c r="Z1777" s="11" t="str">
        <f t="shared" si="753"/>
        <v>No</v>
      </c>
      <c r="AA1777" s="11" t="str">
        <f t="shared" si="756"/>
        <v>No</v>
      </c>
      <c r="AB1777" s="11">
        <f>IF(ISERROR(VLOOKUP(U1777,'ITWR Dump'!$A$2:$Y$5000,24,0)),0,(VLOOKUP('ILC Report'!U1777,'ITWR Dump'!$A$2:$Y$5000,24,0)))</f>
        <v>0</v>
      </c>
      <c r="AC1777" s="11" t="str">
        <f t="shared" si="757"/>
        <v>No</v>
      </c>
      <c r="AD1777" s="11" t="str">
        <f t="shared" si="758"/>
        <v/>
      </c>
      <c r="AE1777" s="11">
        <f>IF(ISERROR(VLOOKUP(U1777,'ITWR Dump'!$A$2:$Y$5000,13,0)),0,(VLOOKUP(U1777,'ITWR Dump'!$A$2:$Y$5000,13,0)))</f>
        <v>0</v>
      </c>
      <c r="AF1777" s="11">
        <f>IF(ISERROR(VLOOKUP(U1777,'ITWR Dump'!$A$2:$Y$5000,11,0)),0,(VLOOKUP(U1777,'ITWR Dump'!$A$2:$Y$5000,11,0)))</f>
        <v>0</v>
      </c>
      <c r="AG1777" s="11">
        <f>IF(ISERROR(VLOOKUP(U1777,'ITWR Dump'!$A$2:$Y$5000,2,0)),0,(VLOOKUP(U1777,'ITWR Dump'!$A$2:$Y$5000,2,0)))</f>
        <v>0</v>
      </c>
      <c r="AH1777" s="11">
        <f>IF(ISERROR(VLOOKUP(U1777,'ITWR Dump'!$A$2:$Y$5000,14,0)),0,(VLOOKUP(U1777,'ITWR Dump'!$A$2:$Y$5000,14,0)))</f>
        <v>0</v>
      </c>
      <c r="AI1777" s="11" t="str">
        <f t="shared" si="759"/>
        <v>11-Enhancement Offshore</v>
      </c>
      <c r="AJ1777" s="11" t="str">
        <f t="shared" si="760"/>
        <v>Offshore</v>
      </c>
      <c r="AK1777" s="11" t="str">
        <f>IF(ISERROR(VLOOKUP(A1777,'Team Data'!$C$2:$U$213,17,0)),0,(VLOOKUP(A1777,'Team Data'!$C$2:$U$213,17,0)))</f>
        <v>PRISM</v>
      </c>
      <c r="AL1777" s="11" t="str">
        <f t="shared" si="761"/>
        <v>2017-04-24</v>
      </c>
      <c r="AM1777" s="11">
        <f>IF(ISERROR(VLOOKUP(U1777,'ITWR Dump'!$A$2:$Y$5000,16,0)),0,(VLOOKUP(U1777,'ITWR Dump'!$A$2:$Y$5000,16,0)))</f>
        <v>0</v>
      </c>
      <c r="AN1777" s="11">
        <f>IF(ISERROR(VLOOKUP(U1777,'ITWR Dump'!$A$2:$Y$5000,18,0)),0,(VLOOKUP(U1777,'ITWR Dump'!$A$2:$Y$5000,18,0)))</f>
        <v>0</v>
      </c>
      <c r="AO1777" s="11">
        <f>IF(ISERROR(VLOOKUP(U1777,'ITWR Dump'!$A$2:$Y$5000,25,0)),0,(VLOOKUP('ILC Report'!U1777,'ITWR Dump'!$A$2:$Y$5000,25,0)))</f>
        <v>0</v>
      </c>
      <c r="AP1777" s="11">
        <f t="shared" si="762"/>
        <v>0</v>
      </c>
      <c r="AQ1777" s="26">
        <f t="shared" si="763"/>
        <v>0</v>
      </c>
      <c r="AR1777" s="26">
        <f t="shared" si="764"/>
        <v>0</v>
      </c>
      <c r="AS1777" s="26">
        <f t="shared" si="765"/>
        <v>0</v>
      </c>
      <c r="AT1777" s="26">
        <f t="shared" si="766"/>
        <v>0</v>
      </c>
      <c r="AU1777" s="26">
        <f t="shared" si="767"/>
        <v>0</v>
      </c>
      <c r="AV1777" s="26">
        <f t="shared" si="768"/>
        <v>0</v>
      </c>
      <c r="AW1777" s="11" t="s">
        <v>653</v>
      </c>
      <c r="AX1777" s="11" t="str">
        <f>VLOOKUP(L1777,Group!$A$2:$B$1000,2,0)</f>
        <v>Enhancement</v>
      </c>
      <c r="AY1777" s="11">
        <f>IF(ISERROR(VLOOKUP(U1777,'ITWR Dump'!$A$2:$Y$5000,15,0)),0,(VLOOKUP('ILC Report'!U1777,'ITWR Dump'!$A$2:$Y$5000,15,0)))</f>
        <v>0</v>
      </c>
      <c r="AZ1777" s="11" t="str">
        <f t="shared" si="769"/>
        <v>No</v>
      </c>
      <c r="BA1777" s="11" t="str">
        <f t="shared" si="770"/>
        <v>BKI</v>
      </c>
      <c r="BB1777" s="11" t="str">
        <f t="shared" si="771"/>
        <v>EL</v>
      </c>
      <c r="BC1777" s="11" t="str">
        <f t="shared" si="772"/>
        <v>No</v>
      </c>
    </row>
    <row r="1778" spans="1:55" x14ac:dyDescent="0.3">
      <c r="A1778" s="11" t="s">
        <v>709</v>
      </c>
      <c r="B1778" s="11" t="s">
        <v>1904</v>
      </c>
      <c r="C1778" s="11" t="s">
        <v>566</v>
      </c>
      <c r="D1778" s="11" t="s">
        <v>2807</v>
      </c>
      <c r="E1778" s="38" t="s">
        <v>2901</v>
      </c>
      <c r="F1778" s="11">
        <v>6</v>
      </c>
      <c r="G1778" s="40" t="s">
        <v>218</v>
      </c>
      <c r="H1778" s="11" t="str">
        <f t="shared" si="754"/>
        <v>Regular</v>
      </c>
      <c r="I1778" s="11" t="str">
        <f t="shared" si="746"/>
        <v>INDIA</v>
      </c>
      <c r="J1778" s="11" t="str">
        <f>IF(ISERROR(VLOOKUP(C1778,'WI Vs ASM'!$B$2:$E$1000,4,0)),0,(VLOOKUP(C1778,'WI Vs ASM'!$B$2:$E$1000,4,0)))</f>
        <v>Offshore</v>
      </c>
      <c r="K1778" s="11" t="str">
        <f>IF(ISERROR(VLOOKUP(C1778,'WI Vs ASM'!$B$2:$F$1000,5,0)),0,(VLOOKUP(C1778,'WI Vs ASM'!$B$2:$F$1000,5,0)))</f>
        <v>01-Fixed Price</v>
      </c>
      <c r="L1778" s="11" t="str">
        <f>IF(ISERROR(VLOOKUP(C1778,'WI Vs ASM'!$B$2:$D$1000,3,0)),0,(VLOOKUP(C1778,'WI Vs ASM'!$B$2:$D$1000,3,0)))</f>
        <v>01-Maintenance Offshore</v>
      </c>
      <c r="M1778" s="11" t="str">
        <f>IF(ISERROR(VLOOKUP(C1778,'WI Vs ASM'!$B$2:$I$1000,8,0)),0,(VLOOKUP(C1778,'WI Vs ASM'!$B$2:$I$1000,8,0)))</f>
        <v>Rahul Soman</v>
      </c>
      <c r="N1778" s="11" t="str">
        <f>IF(ISERROR(VLOOKUP(C1778,'WI Vs ASM'!$B$2:$G$1000,6,0)),0,(VLOOKUP(C1778,'WI Vs ASM'!$B$2:$G$1000,6,0)))</f>
        <v>Claims</v>
      </c>
      <c r="O1778" s="11" t="str">
        <f>IF(ISERROR(VLOOKUP(C1778,'WI Vs ASM'!$B$2:$H$1000,7,0)),0,(VLOOKUP(C1778,'WI Vs ASM'!$B$2:$H$1000,7,0)))</f>
        <v>Claims</v>
      </c>
      <c r="P1778" s="11" t="str">
        <f t="shared" si="747"/>
        <v>May-17</v>
      </c>
      <c r="Q1778" s="11" t="str">
        <f t="shared" si="748"/>
        <v>Q2</v>
      </c>
      <c r="R1778" s="11" t="str">
        <f>IF(ISERROR(VLOOKUP(C1778,'WI Vs ASM'!$B$2:$J$1000,9,0)),0,(VLOOKUP(C1778,'WI Vs ASM'!$B$2:$J$1000,9,0)))</f>
        <v>Jyothi Pai</v>
      </c>
      <c r="S1778" s="11" t="str">
        <f>IF(ISERROR(VLOOKUP(C1778,'WI Vs ASM'!$B$2:$K$1000,10,0)),0,(VLOOKUP(C1778,'WI Vs ASM'!$B$2:$K$1000,10,0)))</f>
        <v>Dana D. Smith</v>
      </c>
      <c r="T1778" s="11" t="str">
        <f>IF(ISERROR(VLOOKUP(C1778,'WI Vs ASM'!$B$2:$L$1000,11,0)),0,(VLOOKUP(C1778,'WI Vs ASM'!$B$2:$L$1000,11,0)))</f>
        <v>Phillip Mclean</v>
      </c>
      <c r="U1778" s="11" t="e">
        <f t="shared" si="755"/>
        <v>#VALUE!</v>
      </c>
      <c r="V1778" s="11" t="str">
        <f t="shared" si="749"/>
        <v>No</v>
      </c>
      <c r="W1778" s="11" t="str">
        <f t="shared" si="750"/>
        <v>Yes</v>
      </c>
      <c r="X1778" s="11" t="str">
        <f t="shared" si="751"/>
        <v>No</v>
      </c>
      <c r="Y1778" s="11" t="str">
        <f t="shared" si="752"/>
        <v>No</v>
      </c>
      <c r="Z1778" s="11" t="str">
        <f t="shared" si="753"/>
        <v>No</v>
      </c>
      <c r="AA1778" s="11" t="str">
        <f t="shared" si="756"/>
        <v>No</v>
      </c>
      <c r="AB1778" s="11">
        <f>IF(ISERROR(VLOOKUP(U1778,'ITWR Dump'!$A$2:$Y$5000,24,0)),0,(VLOOKUP('ILC Report'!U1778,'ITWR Dump'!$A$2:$Y$5000,24,0)))</f>
        <v>0</v>
      </c>
      <c r="AC1778" s="11" t="str">
        <f t="shared" si="757"/>
        <v>No</v>
      </c>
      <c r="AD1778" s="11" t="str">
        <f t="shared" si="758"/>
        <v/>
      </c>
      <c r="AE1778" s="11">
        <f>IF(ISERROR(VLOOKUP(U1778,'ITWR Dump'!$A$2:$Y$5000,13,0)),0,(VLOOKUP(U1778,'ITWR Dump'!$A$2:$Y$5000,13,0)))</f>
        <v>0</v>
      </c>
      <c r="AF1778" s="11">
        <f>IF(ISERROR(VLOOKUP(U1778,'ITWR Dump'!$A$2:$Y$5000,11,0)),0,(VLOOKUP(U1778,'ITWR Dump'!$A$2:$Y$5000,11,0)))</f>
        <v>0</v>
      </c>
      <c r="AG1778" s="11">
        <f>IF(ISERROR(VLOOKUP(U1778,'ITWR Dump'!$A$2:$Y$5000,2,0)),0,(VLOOKUP(U1778,'ITWR Dump'!$A$2:$Y$5000,2,0)))</f>
        <v>0</v>
      </c>
      <c r="AH1778" s="11">
        <f>IF(ISERROR(VLOOKUP(U1778,'ITWR Dump'!$A$2:$Y$5000,14,0)),0,(VLOOKUP(U1778,'ITWR Dump'!$A$2:$Y$5000,14,0)))</f>
        <v>0</v>
      </c>
      <c r="AI1778" s="11" t="str">
        <f t="shared" si="759"/>
        <v>01-Maintenance Offshore</v>
      </c>
      <c r="AJ1778" s="11" t="str">
        <f t="shared" si="760"/>
        <v>Offshore</v>
      </c>
      <c r="AK1778" s="11" t="str">
        <f>IF(ISERROR(VLOOKUP(A1778,'Team Data'!$C$2:$U$213,17,0)),0,(VLOOKUP(A1778,'Team Data'!$C$2:$U$213,17,0)))</f>
        <v>PRISM</v>
      </c>
      <c r="AL1778" s="11" t="str">
        <f t="shared" si="761"/>
        <v>2017-04-24</v>
      </c>
      <c r="AM1778" s="11">
        <f>IF(ISERROR(VLOOKUP(U1778,'ITWR Dump'!$A$2:$Y$5000,16,0)),0,(VLOOKUP(U1778,'ITWR Dump'!$A$2:$Y$5000,16,0)))</f>
        <v>0</v>
      </c>
      <c r="AN1778" s="11">
        <f>IF(ISERROR(VLOOKUP(U1778,'ITWR Dump'!$A$2:$Y$5000,18,0)),0,(VLOOKUP(U1778,'ITWR Dump'!$A$2:$Y$5000,18,0)))</f>
        <v>0</v>
      </c>
      <c r="AO1778" s="11">
        <f>IF(ISERROR(VLOOKUP(U1778,'ITWR Dump'!$A$2:$Y$5000,25,0)),0,(VLOOKUP('ILC Report'!U1778,'ITWR Dump'!$A$2:$Y$5000,25,0)))</f>
        <v>0</v>
      </c>
      <c r="AP1778" s="11">
        <f t="shared" si="762"/>
        <v>0</v>
      </c>
      <c r="AQ1778" s="26">
        <f t="shared" si="763"/>
        <v>0</v>
      </c>
      <c r="AR1778" s="26">
        <f t="shared" si="764"/>
        <v>0</v>
      </c>
      <c r="AS1778" s="26">
        <f t="shared" si="765"/>
        <v>0</v>
      </c>
      <c r="AT1778" s="26">
        <f t="shared" si="766"/>
        <v>0</v>
      </c>
      <c r="AU1778" s="26">
        <f t="shared" si="767"/>
        <v>0</v>
      </c>
      <c r="AV1778" s="26">
        <f t="shared" si="768"/>
        <v>0</v>
      </c>
      <c r="AW1778" s="11" t="s">
        <v>653</v>
      </c>
      <c r="AX1778" s="11" t="str">
        <f>VLOOKUP(L1778,Group!$A$2:$B$1000,2,0)</f>
        <v>Maintenance</v>
      </c>
      <c r="AY1778" s="11">
        <f>IF(ISERROR(VLOOKUP(U1778,'ITWR Dump'!$A$2:$Y$5000,15,0)),0,(VLOOKUP('ILC Report'!U1778,'ITWR Dump'!$A$2:$Y$5000,15,0)))</f>
        <v>0</v>
      </c>
      <c r="AZ1778" s="11" t="str">
        <f t="shared" si="769"/>
        <v>No</v>
      </c>
      <c r="BA1778" s="11" t="str">
        <f t="shared" si="770"/>
        <v>BKI</v>
      </c>
      <c r="BB1778" s="11" t="str">
        <f t="shared" si="771"/>
        <v>MN</v>
      </c>
      <c r="BC1778" s="11" t="str">
        <f t="shared" si="772"/>
        <v>No</v>
      </c>
    </row>
    <row r="1779" spans="1:55" x14ac:dyDescent="0.3">
      <c r="A1779" s="11" t="s">
        <v>709</v>
      </c>
      <c r="B1779" s="11" t="s">
        <v>1904</v>
      </c>
      <c r="C1779" s="11" t="s">
        <v>560</v>
      </c>
      <c r="D1779" s="11" t="s">
        <v>2808</v>
      </c>
      <c r="E1779" s="38" t="s">
        <v>2901</v>
      </c>
      <c r="F1779" s="11">
        <v>4</v>
      </c>
      <c r="G1779" s="40" t="s">
        <v>218</v>
      </c>
      <c r="H1779" s="11" t="str">
        <f t="shared" si="754"/>
        <v>Regular</v>
      </c>
      <c r="I1779" s="11" t="str">
        <f t="shared" si="746"/>
        <v>INDIA</v>
      </c>
      <c r="J1779" s="11" t="str">
        <f>IF(ISERROR(VLOOKUP(C1779,'WI Vs ASM'!$B$2:$E$1000,4,0)),0,(VLOOKUP(C1779,'WI Vs ASM'!$B$2:$E$1000,4,0)))</f>
        <v>Offshore</v>
      </c>
      <c r="K1779" s="11" t="str">
        <f>IF(ISERROR(VLOOKUP(C1779,'WI Vs ASM'!$B$2:$F$1000,5,0)),0,(VLOOKUP(C1779,'WI Vs ASM'!$B$2:$F$1000,5,0)))</f>
        <v>02-Variable Billable</v>
      </c>
      <c r="L1779" s="11" t="str">
        <f>IF(ISERROR(VLOOKUP(C1779,'WI Vs ASM'!$B$2:$D$1000,3,0)),0,(VLOOKUP(C1779,'WI Vs ASM'!$B$2:$D$1000,3,0)))</f>
        <v>11-Enhancement Offshore</v>
      </c>
      <c r="M1779" s="11" t="str">
        <f>IF(ISERROR(VLOOKUP(C1779,'WI Vs ASM'!$B$2:$I$1000,8,0)),0,(VLOOKUP(C1779,'WI Vs ASM'!$B$2:$I$1000,8,0)))</f>
        <v>Prakash Varadachari</v>
      </c>
      <c r="N1779" s="11" t="str">
        <f>IF(ISERROR(VLOOKUP(C1779,'WI Vs ASM'!$B$2:$G$1000,6,0)),0,(VLOOKUP(C1779,'WI Vs ASM'!$B$2:$G$1000,6,0)))</f>
        <v>Claims</v>
      </c>
      <c r="O1779" s="11" t="str">
        <f>IF(ISERROR(VLOOKUP(C1779,'WI Vs ASM'!$B$2:$H$1000,7,0)),0,(VLOOKUP(C1779,'WI Vs ASM'!$B$2:$H$1000,7,0)))</f>
        <v>Claims</v>
      </c>
      <c r="P1779" s="11" t="str">
        <f t="shared" si="747"/>
        <v>May-17</v>
      </c>
      <c r="Q1779" s="11" t="str">
        <f t="shared" si="748"/>
        <v>Q2</v>
      </c>
      <c r="R1779" s="11" t="str">
        <f>IF(ISERROR(VLOOKUP(C1779,'WI Vs ASM'!$B$2:$J$1000,9,0)),0,(VLOOKUP(C1779,'WI Vs ASM'!$B$2:$J$1000,9,0)))</f>
        <v>Chandraprabha Palaniswamy</v>
      </c>
      <c r="S1779" s="11" t="str">
        <f>IF(ISERROR(VLOOKUP(C1779,'WI Vs ASM'!$B$2:$K$1000,10,0)),0,(VLOOKUP(C1779,'WI Vs ASM'!$B$2:$K$1000,10,0)))</f>
        <v>Dana D. Smith</v>
      </c>
      <c r="T1779" s="11" t="str">
        <f>IF(ISERROR(VLOOKUP(C1779,'WI Vs ASM'!$B$2:$L$1000,11,0)),0,(VLOOKUP(C1779,'WI Vs ASM'!$B$2:$L$1000,11,0)))</f>
        <v>Phillip Mclean</v>
      </c>
      <c r="U1779" s="11" t="str">
        <f t="shared" si="755"/>
        <v>WR635406</v>
      </c>
      <c r="V1779" s="11" t="str">
        <f t="shared" si="749"/>
        <v>No</v>
      </c>
      <c r="W1779" s="11" t="str">
        <f t="shared" si="750"/>
        <v>Yes</v>
      </c>
      <c r="X1779" s="11" t="str">
        <f t="shared" si="751"/>
        <v>No</v>
      </c>
      <c r="Y1779" s="11" t="str">
        <f t="shared" si="752"/>
        <v>No</v>
      </c>
      <c r="Z1779" s="11" t="str">
        <f t="shared" si="753"/>
        <v>No</v>
      </c>
      <c r="AA1779" s="11" t="str">
        <f t="shared" si="756"/>
        <v>No</v>
      </c>
      <c r="AB1779" s="11">
        <f>IF(ISERROR(VLOOKUP(U1779,'ITWR Dump'!$A$2:$Y$5000,24,0)),0,(VLOOKUP('ILC Report'!U1779,'ITWR Dump'!$A$2:$Y$5000,24,0)))</f>
        <v>0</v>
      </c>
      <c r="AC1779" s="11" t="str">
        <f t="shared" si="757"/>
        <v>No</v>
      </c>
      <c r="AD1779" s="11" t="str">
        <f t="shared" si="758"/>
        <v/>
      </c>
      <c r="AE1779" s="11">
        <f>IF(ISERROR(VLOOKUP(U1779,'ITWR Dump'!$A$2:$Y$5000,13,0)),0,(VLOOKUP(U1779,'ITWR Dump'!$A$2:$Y$5000,13,0)))</f>
        <v>0</v>
      </c>
      <c r="AF1779" s="11">
        <f>IF(ISERROR(VLOOKUP(U1779,'ITWR Dump'!$A$2:$Y$5000,11,0)),0,(VLOOKUP(U1779,'ITWR Dump'!$A$2:$Y$5000,11,0)))</f>
        <v>0</v>
      </c>
      <c r="AG1779" s="11">
        <f>IF(ISERROR(VLOOKUP(U1779,'ITWR Dump'!$A$2:$Y$5000,2,0)),0,(VLOOKUP(U1779,'ITWR Dump'!$A$2:$Y$5000,2,0)))</f>
        <v>0</v>
      </c>
      <c r="AH1779" s="11">
        <f>IF(ISERROR(VLOOKUP(U1779,'ITWR Dump'!$A$2:$Y$5000,14,0)),0,(VLOOKUP(U1779,'ITWR Dump'!$A$2:$Y$5000,14,0)))</f>
        <v>0</v>
      </c>
      <c r="AI1779" s="11" t="str">
        <f t="shared" si="759"/>
        <v>11-Enhancement Offshore</v>
      </c>
      <c r="AJ1779" s="11" t="str">
        <f t="shared" si="760"/>
        <v>Offshore</v>
      </c>
      <c r="AK1779" s="11" t="str">
        <f>IF(ISERROR(VLOOKUP(A1779,'Team Data'!$C$2:$U$213,17,0)),0,(VLOOKUP(A1779,'Team Data'!$C$2:$U$213,17,0)))</f>
        <v>PRISM</v>
      </c>
      <c r="AL1779" s="11" t="str">
        <f t="shared" si="761"/>
        <v>2017-04-24</v>
      </c>
      <c r="AM1779" s="11">
        <f>IF(ISERROR(VLOOKUP(U1779,'ITWR Dump'!$A$2:$Y$5000,16,0)),0,(VLOOKUP(U1779,'ITWR Dump'!$A$2:$Y$5000,16,0)))</f>
        <v>0</v>
      </c>
      <c r="AN1779" s="11">
        <f>IF(ISERROR(VLOOKUP(U1779,'ITWR Dump'!$A$2:$Y$5000,18,0)),0,(VLOOKUP(U1779,'ITWR Dump'!$A$2:$Y$5000,18,0)))</f>
        <v>0</v>
      </c>
      <c r="AO1779" s="11">
        <f>IF(ISERROR(VLOOKUP(U1779,'ITWR Dump'!$A$2:$Y$5000,25,0)),0,(VLOOKUP('ILC Report'!U1779,'ITWR Dump'!$A$2:$Y$5000,25,0)))</f>
        <v>0</v>
      </c>
      <c r="AP1779" s="11">
        <f t="shared" si="762"/>
        <v>0</v>
      </c>
      <c r="AQ1779" s="26">
        <f t="shared" si="763"/>
        <v>0</v>
      </c>
      <c r="AR1779" s="26">
        <f t="shared" si="764"/>
        <v>0</v>
      </c>
      <c r="AS1779" s="26">
        <f t="shared" si="765"/>
        <v>0</v>
      </c>
      <c r="AT1779" s="26">
        <f t="shared" si="766"/>
        <v>0</v>
      </c>
      <c r="AU1779" s="26">
        <f t="shared" si="767"/>
        <v>0</v>
      </c>
      <c r="AV1779" s="26">
        <f t="shared" si="768"/>
        <v>0</v>
      </c>
      <c r="AW1779" s="11" t="s">
        <v>653</v>
      </c>
      <c r="AX1779" s="11" t="str">
        <f>VLOOKUP(L1779,Group!$A$2:$B$1000,2,0)</f>
        <v>Enhancement</v>
      </c>
      <c r="AY1779" s="11">
        <f>IF(ISERROR(VLOOKUP(U1779,'ITWR Dump'!$A$2:$Y$5000,15,0)),0,(VLOOKUP('ILC Report'!U1779,'ITWR Dump'!$A$2:$Y$5000,15,0)))</f>
        <v>0</v>
      </c>
      <c r="AZ1779" s="11" t="str">
        <f t="shared" si="769"/>
        <v>No</v>
      </c>
      <c r="BA1779" s="11" t="str">
        <f t="shared" si="770"/>
        <v>BKI</v>
      </c>
      <c r="BB1779" s="11" t="str">
        <f t="shared" si="771"/>
        <v>EL</v>
      </c>
      <c r="BC1779" s="11" t="str">
        <f t="shared" si="772"/>
        <v>No</v>
      </c>
    </row>
    <row r="1780" spans="1:55" x14ac:dyDescent="0.3">
      <c r="A1780" s="11" t="s">
        <v>709</v>
      </c>
      <c r="B1780" s="11" t="s">
        <v>1904</v>
      </c>
      <c r="C1780" s="11" t="s">
        <v>583</v>
      </c>
      <c r="D1780" s="11" t="s">
        <v>2026</v>
      </c>
      <c r="E1780" s="38" t="s">
        <v>2901</v>
      </c>
      <c r="F1780" s="11">
        <v>26</v>
      </c>
      <c r="G1780" s="40" t="s">
        <v>218</v>
      </c>
      <c r="H1780" s="11" t="str">
        <f t="shared" si="754"/>
        <v>Regular</v>
      </c>
      <c r="I1780" s="11" t="str">
        <f t="shared" si="746"/>
        <v>INDIA</v>
      </c>
      <c r="J1780" s="11" t="str">
        <f>IF(ISERROR(VLOOKUP(C1780,'WI Vs ASM'!$B$2:$E$1000,4,0)),0,(VLOOKUP(C1780,'WI Vs ASM'!$B$2:$E$1000,4,0)))</f>
        <v>Offshore</v>
      </c>
      <c r="K1780" s="11" t="str">
        <f>IF(ISERROR(VLOOKUP(C1780,'WI Vs ASM'!$B$2:$F$1000,5,0)),0,(VLOOKUP(C1780,'WI Vs ASM'!$B$2:$F$1000,5,0)))</f>
        <v>02-Variable Billable</v>
      </c>
      <c r="L1780" s="11" t="str">
        <f>IF(ISERROR(VLOOKUP(C1780,'WI Vs ASM'!$B$2:$D$1000,3,0)),0,(VLOOKUP(C1780,'WI Vs ASM'!$B$2:$D$1000,3,0)))</f>
        <v>11-Enhancement Offshore</v>
      </c>
      <c r="M1780" s="11" t="str">
        <f>IF(ISERROR(VLOOKUP(C1780,'WI Vs ASM'!$B$2:$I$1000,8,0)),0,(VLOOKUP(C1780,'WI Vs ASM'!$B$2:$I$1000,8,0)))</f>
        <v>Prakash Varadachari</v>
      </c>
      <c r="N1780" s="11" t="str">
        <f>IF(ISERROR(VLOOKUP(C1780,'WI Vs ASM'!$B$2:$G$1000,6,0)),0,(VLOOKUP(C1780,'WI Vs ASM'!$B$2:$G$1000,6,0)))</f>
        <v>Shared Services</v>
      </c>
      <c r="O1780" s="11" t="str">
        <f>IF(ISERROR(VLOOKUP(C1780,'WI Vs ASM'!$B$2:$H$1000,7,0)),0,(VLOOKUP(C1780,'WI Vs ASM'!$B$2:$H$1000,7,0)))</f>
        <v>Shared Services</v>
      </c>
      <c r="P1780" s="11" t="str">
        <f t="shared" si="747"/>
        <v>May-17</v>
      </c>
      <c r="Q1780" s="11" t="str">
        <f t="shared" si="748"/>
        <v>Q2</v>
      </c>
      <c r="R1780" s="11" t="str">
        <f>IF(ISERROR(VLOOKUP(C1780,'WI Vs ASM'!$B$2:$J$1000,9,0)),0,(VLOOKUP(C1780,'WI Vs ASM'!$B$2:$J$1000,9,0)))</f>
        <v>Chandraprabha Palaniswamy</v>
      </c>
      <c r="S1780" s="11" t="str">
        <f>IF(ISERROR(VLOOKUP(C1780,'WI Vs ASM'!$B$2:$K$1000,10,0)),0,(VLOOKUP(C1780,'WI Vs ASM'!$B$2:$K$1000,10,0)))</f>
        <v>Vasudevan Srinivasan</v>
      </c>
      <c r="T1780" s="11" t="str">
        <f>IF(ISERROR(VLOOKUP(C1780,'WI Vs ASM'!$B$2:$L$1000,11,0)),0,(VLOOKUP(C1780,'WI Vs ASM'!$B$2:$L$1000,11,0)))</f>
        <v>Noha Salama</v>
      </c>
      <c r="U1780" s="11" t="str">
        <f t="shared" si="755"/>
        <v>WR736484</v>
      </c>
      <c r="V1780" s="11" t="str">
        <f t="shared" si="749"/>
        <v>No</v>
      </c>
      <c r="W1780" s="11" t="str">
        <f t="shared" si="750"/>
        <v>Yes</v>
      </c>
      <c r="X1780" s="11" t="str">
        <f t="shared" si="751"/>
        <v>No</v>
      </c>
      <c r="Y1780" s="11" t="str">
        <f t="shared" si="752"/>
        <v>No</v>
      </c>
      <c r="Z1780" s="11" t="str">
        <f t="shared" si="753"/>
        <v>No</v>
      </c>
      <c r="AA1780" s="11" t="str">
        <f t="shared" si="756"/>
        <v>No</v>
      </c>
      <c r="AB1780" s="11">
        <f>IF(ISERROR(VLOOKUP(U1780,'ITWR Dump'!$A$2:$Y$5000,24,0)),0,(VLOOKUP('ILC Report'!U1780,'ITWR Dump'!$A$2:$Y$5000,24,0)))</f>
        <v>0</v>
      </c>
      <c r="AC1780" s="11" t="str">
        <f t="shared" si="757"/>
        <v>No</v>
      </c>
      <c r="AD1780" s="11" t="str">
        <f t="shared" si="758"/>
        <v/>
      </c>
      <c r="AE1780" s="11">
        <f>IF(ISERROR(VLOOKUP(U1780,'ITWR Dump'!$A$2:$Y$5000,13,0)),0,(VLOOKUP(U1780,'ITWR Dump'!$A$2:$Y$5000,13,0)))</f>
        <v>0</v>
      </c>
      <c r="AF1780" s="11">
        <f>IF(ISERROR(VLOOKUP(U1780,'ITWR Dump'!$A$2:$Y$5000,11,0)),0,(VLOOKUP(U1780,'ITWR Dump'!$A$2:$Y$5000,11,0)))</f>
        <v>0</v>
      </c>
      <c r="AG1780" s="11">
        <f>IF(ISERROR(VLOOKUP(U1780,'ITWR Dump'!$A$2:$Y$5000,2,0)),0,(VLOOKUP(U1780,'ITWR Dump'!$A$2:$Y$5000,2,0)))</f>
        <v>0</v>
      </c>
      <c r="AH1780" s="11">
        <f>IF(ISERROR(VLOOKUP(U1780,'ITWR Dump'!$A$2:$Y$5000,14,0)),0,(VLOOKUP(U1780,'ITWR Dump'!$A$2:$Y$5000,14,0)))</f>
        <v>0</v>
      </c>
      <c r="AI1780" s="11" t="str">
        <f t="shared" si="759"/>
        <v>11-Enhancement Offshore</v>
      </c>
      <c r="AJ1780" s="11" t="str">
        <f t="shared" si="760"/>
        <v>Offshore</v>
      </c>
      <c r="AK1780" s="11" t="str">
        <f>IF(ISERROR(VLOOKUP(A1780,'Team Data'!$C$2:$U$213,17,0)),0,(VLOOKUP(A1780,'Team Data'!$C$2:$U$213,17,0)))</f>
        <v>PRISM</v>
      </c>
      <c r="AL1780" s="11" t="str">
        <f t="shared" si="761"/>
        <v>2017-04-24</v>
      </c>
      <c r="AM1780" s="11">
        <f>IF(ISERROR(VLOOKUP(U1780,'ITWR Dump'!$A$2:$Y$5000,16,0)),0,(VLOOKUP(U1780,'ITWR Dump'!$A$2:$Y$5000,16,0)))</f>
        <v>0</v>
      </c>
      <c r="AN1780" s="11">
        <f>IF(ISERROR(VLOOKUP(U1780,'ITWR Dump'!$A$2:$Y$5000,18,0)),0,(VLOOKUP(U1780,'ITWR Dump'!$A$2:$Y$5000,18,0)))</f>
        <v>0</v>
      </c>
      <c r="AO1780" s="11">
        <f>IF(ISERROR(VLOOKUP(U1780,'ITWR Dump'!$A$2:$Y$5000,25,0)),0,(VLOOKUP('ILC Report'!U1780,'ITWR Dump'!$A$2:$Y$5000,25,0)))</f>
        <v>0</v>
      </c>
      <c r="AP1780" s="11">
        <f t="shared" si="762"/>
        <v>0</v>
      </c>
      <c r="AQ1780" s="26">
        <f t="shared" si="763"/>
        <v>0</v>
      </c>
      <c r="AR1780" s="26">
        <f t="shared" si="764"/>
        <v>0</v>
      </c>
      <c r="AS1780" s="26">
        <f t="shared" si="765"/>
        <v>0</v>
      </c>
      <c r="AT1780" s="26">
        <f t="shared" si="766"/>
        <v>0</v>
      </c>
      <c r="AU1780" s="26">
        <f t="shared" si="767"/>
        <v>0</v>
      </c>
      <c r="AV1780" s="26">
        <f t="shared" si="768"/>
        <v>0</v>
      </c>
      <c r="AW1780" s="11" t="s">
        <v>653</v>
      </c>
      <c r="AX1780" s="11" t="str">
        <f>VLOOKUP(L1780,Group!$A$2:$B$1000,2,0)</f>
        <v>Enhancement</v>
      </c>
      <c r="AY1780" s="11">
        <f>IF(ISERROR(VLOOKUP(U1780,'ITWR Dump'!$A$2:$Y$5000,15,0)),0,(VLOOKUP('ILC Report'!U1780,'ITWR Dump'!$A$2:$Y$5000,15,0)))</f>
        <v>0</v>
      </c>
      <c r="AZ1780" s="11" t="str">
        <f t="shared" si="769"/>
        <v>No</v>
      </c>
      <c r="BA1780" s="11" t="str">
        <f t="shared" si="770"/>
        <v>BKI</v>
      </c>
      <c r="BB1780" s="11" t="str">
        <f t="shared" si="771"/>
        <v>EM</v>
      </c>
      <c r="BC1780" s="11" t="str">
        <f t="shared" si="772"/>
        <v>No</v>
      </c>
    </row>
    <row r="1781" spans="1:55" x14ac:dyDescent="0.3">
      <c r="A1781" s="11" t="s">
        <v>709</v>
      </c>
      <c r="B1781" s="11" t="s">
        <v>1904</v>
      </c>
      <c r="C1781" s="11" t="s">
        <v>566</v>
      </c>
      <c r="D1781" s="11" t="s">
        <v>2809</v>
      </c>
      <c r="E1781" s="38" t="s">
        <v>2902</v>
      </c>
      <c r="F1781" s="11">
        <v>8</v>
      </c>
      <c r="G1781" s="40" t="s">
        <v>218</v>
      </c>
      <c r="H1781" s="11" t="str">
        <f t="shared" si="754"/>
        <v>Regular</v>
      </c>
      <c r="I1781" s="11" t="str">
        <f t="shared" si="746"/>
        <v>INDIA</v>
      </c>
      <c r="J1781" s="11" t="str">
        <f>IF(ISERROR(VLOOKUP(C1781,'WI Vs ASM'!$B$2:$E$1000,4,0)),0,(VLOOKUP(C1781,'WI Vs ASM'!$B$2:$E$1000,4,0)))</f>
        <v>Offshore</v>
      </c>
      <c r="K1781" s="11" t="str">
        <f>IF(ISERROR(VLOOKUP(C1781,'WI Vs ASM'!$B$2:$F$1000,5,0)),0,(VLOOKUP(C1781,'WI Vs ASM'!$B$2:$F$1000,5,0)))</f>
        <v>01-Fixed Price</v>
      </c>
      <c r="L1781" s="11" t="str">
        <f>IF(ISERROR(VLOOKUP(C1781,'WI Vs ASM'!$B$2:$D$1000,3,0)),0,(VLOOKUP(C1781,'WI Vs ASM'!$B$2:$D$1000,3,0)))</f>
        <v>01-Maintenance Offshore</v>
      </c>
      <c r="M1781" s="11" t="str">
        <f>IF(ISERROR(VLOOKUP(C1781,'WI Vs ASM'!$B$2:$I$1000,8,0)),0,(VLOOKUP(C1781,'WI Vs ASM'!$B$2:$I$1000,8,0)))</f>
        <v>Rahul Soman</v>
      </c>
      <c r="N1781" s="11" t="str">
        <f>IF(ISERROR(VLOOKUP(C1781,'WI Vs ASM'!$B$2:$G$1000,6,0)),0,(VLOOKUP(C1781,'WI Vs ASM'!$B$2:$G$1000,6,0)))</f>
        <v>Claims</v>
      </c>
      <c r="O1781" s="11" t="str">
        <f>IF(ISERROR(VLOOKUP(C1781,'WI Vs ASM'!$B$2:$H$1000,7,0)),0,(VLOOKUP(C1781,'WI Vs ASM'!$B$2:$H$1000,7,0)))</f>
        <v>Claims</v>
      </c>
      <c r="P1781" s="11" t="str">
        <f t="shared" si="747"/>
        <v>May-17</v>
      </c>
      <c r="Q1781" s="11" t="str">
        <f t="shared" si="748"/>
        <v>Q2</v>
      </c>
      <c r="R1781" s="11" t="str">
        <f>IF(ISERROR(VLOOKUP(C1781,'WI Vs ASM'!$B$2:$J$1000,9,0)),0,(VLOOKUP(C1781,'WI Vs ASM'!$B$2:$J$1000,9,0)))</f>
        <v>Jyothi Pai</v>
      </c>
      <c r="S1781" s="11" t="str">
        <f>IF(ISERROR(VLOOKUP(C1781,'WI Vs ASM'!$B$2:$K$1000,10,0)),0,(VLOOKUP(C1781,'WI Vs ASM'!$B$2:$K$1000,10,0)))</f>
        <v>Dana D. Smith</v>
      </c>
      <c r="T1781" s="11" t="str">
        <f>IF(ISERROR(VLOOKUP(C1781,'WI Vs ASM'!$B$2:$L$1000,11,0)),0,(VLOOKUP(C1781,'WI Vs ASM'!$B$2:$L$1000,11,0)))</f>
        <v>Phillip Mclean</v>
      </c>
      <c r="U1781" s="11" t="e">
        <f t="shared" si="755"/>
        <v>#VALUE!</v>
      </c>
      <c r="V1781" s="11" t="str">
        <f t="shared" si="749"/>
        <v>No</v>
      </c>
      <c r="W1781" s="11" t="str">
        <f t="shared" si="750"/>
        <v>Yes</v>
      </c>
      <c r="X1781" s="11" t="str">
        <f t="shared" si="751"/>
        <v>No</v>
      </c>
      <c r="Y1781" s="11" t="str">
        <f t="shared" si="752"/>
        <v>No</v>
      </c>
      <c r="Z1781" s="11" t="str">
        <f t="shared" si="753"/>
        <v>No</v>
      </c>
      <c r="AA1781" s="11" t="str">
        <f t="shared" si="756"/>
        <v>No</v>
      </c>
      <c r="AB1781" s="11">
        <f>IF(ISERROR(VLOOKUP(U1781,'ITWR Dump'!$A$2:$Y$5000,24,0)),0,(VLOOKUP('ILC Report'!U1781,'ITWR Dump'!$A$2:$Y$5000,24,0)))</f>
        <v>0</v>
      </c>
      <c r="AC1781" s="11" t="str">
        <f t="shared" si="757"/>
        <v>No</v>
      </c>
      <c r="AD1781" s="11" t="str">
        <f t="shared" si="758"/>
        <v/>
      </c>
      <c r="AE1781" s="11">
        <f>IF(ISERROR(VLOOKUP(U1781,'ITWR Dump'!$A$2:$Y$5000,13,0)),0,(VLOOKUP(U1781,'ITWR Dump'!$A$2:$Y$5000,13,0)))</f>
        <v>0</v>
      </c>
      <c r="AF1781" s="11">
        <f>IF(ISERROR(VLOOKUP(U1781,'ITWR Dump'!$A$2:$Y$5000,11,0)),0,(VLOOKUP(U1781,'ITWR Dump'!$A$2:$Y$5000,11,0)))</f>
        <v>0</v>
      </c>
      <c r="AG1781" s="11">
        <f>IF(ISERROR(VLOOKUP(U1781,'ITWR Dump'!$A$2:$Y$5000,2,0)),0,(VLOOKUP(U1781,'ITWR Dump'!$A$2:$Y$5000,2,0)))</f>
        <v>0</v>
      </c>
      <c r="AH1781" s="11">
        <f>IF(ISERROR(VLOOKUP(U1781,'ITWR Dump'!$A$2:$Y$5000,14,0)),0,(VLOOKUP(U1781,'ITWR Dump'!$A$2:$Y$5000,14,0)))</f>
        <v>0</v>
      </c>
      <c r="AI1781" s="11" t="str">
        <f t="shared" si="759"/>
        <v>01-Maintenance Offshore</v>
      </c>
      <c r="AJ1781" s="11" t="str">
        <f t="shared" si="760"/>
        <v>Offshore</v>
      </c>
      <c r="AK1781" s="11" t="str">
        <f>IF(ISERROR(VLOOKUP(A1781,'Team Data'!$C$2:$U$213,17,0)),0,(VLOOKUP(A1781,'Team Data'!$C$2:$U$213,17,0)))</f>
        <v>PRISM</v>
      </c>
      <c r="AL1781" s="11" t="str">
        <f t="shared" si="761"/>
        <v>2017-04-24</v>
      </c>
      <c r="AM1781" s="11">
        <f>IF(ISERROR(VLOOKUP(U1781,'ITWR Dump'!$A$2:$Y$5000,16,0)),0,(VLOOKUP(U1781,'ITWR Dump'!$A$2:$Y$5000,16,0)))</f>
        <v>0</v>
      </c>
      <c r="AN1781" s="11">
        <f>IF(ISERROR(VLOOKUP(U1781,'ITWR Dump'!$A$2:$Y$5000,18,0)),0,(VLOOKUP(U1781,'ITWR Dump'!$A$2:$Y$5000,18,0)))</f>
        <v>0</v>
      </c>
      <c r="AO1781" s="11">
        <f>IF(ISERROR(VLOOKUP(U1781,'ITWR Dump'!$A$2:$Y$5000,25,0)),0,(VLOOKUP('ILC Report'!U1781,'ITWR Dump'!$A$2:$Y$5000,25,0)))</f>
        <v>0</v>
      </c>
      <c r="AP1781" s="11">
        <f t="shared" si="762"/>
        <v>0</v>
      </c>
      <c r="AQ1781" s="26">
        <f t="shared" si="763"/>
        <v>0</v>
      </c>
      <c r="AR1781" s="26">
        <f t="shared" si="764"/>
        <v>0</v>
      </c>
      <c r="AS1781" s="26">
        <f t="shared" si="765"/>
        <v>0</v>
      </c>
      <c r="AT1781" s="26">
        <f t="shared" si="766"/>
        <v>0</v>
      </c>
      <c r="AU1781" s="26">
        <f t="shared" si="767"/>
        <v>0</v>
      </c>
      <c r="AV1781" s="26">
        <f t="shared" si="768"/>
        <v>0</v>
      </c>
      <c r="AW1781" s="11" t="s">
        <v>653</v>
      </c>
      <c r="AX1781" s="11" t="str">
        <f>VLOOKUP(L1781,Group!$A$2:$B$1000,2,0)</f>
        <v>Maintenance</v>
      </c>
      <c r="AY1781" s="11">
        <f>IF(ISERROR(VLOOKUP(U1781,'ITWR Dump'!$A$2:$Y$5000,15,0)),0,(VLOOKUP('ILC Report'!U1781,'ITWR Dump'!$A$2:$Y$5000,15,0)))</f>
        <v>0</v>
      </c>
      <c r="AZ1781" s="11" t="str">
        <f t="shared" si="769"/>
        <v>No</v>
      </c>
      <c r="BA1781" s="11" t="str">
        <f t="shared" si="770"/>
        <v>BKI</v>
      </c>
      <c r="BB1781" s="11" t="str">
        <f t="shared" si="771"/>
        <v>MN</v>
      </c>
      <c r="BC1781" s="11" t="str">
        <f t="shared" si="772"/>
        <v>No</v>
      </c>
    </row>
    <row r="1782" spans="1:55" x14ac:dyDescent="0.3">
      <c r="A1782" s="11" t="s">
        <v>709</v>
      </c>
      <c r="B1782" s="11" t="s">
        <v>1904</v>
      </c>
      <c r="C1782" s="11" t="s">
        <v>566</v>
      </c>
      <c r="D1782" s="11" t="s">
        <v>2810</v>
      </c>
      <c r="E1782" s="38" t="s">
        <v>2902</v>
      </c>
      <c r="F1782" s="11">
        <v>1</v>
      </c>
      <c r="G1782" s="40" t="s">
        <v>218</v>
      </c>
      <c r="H1782" s="11" t="str">
        <f t="shared" si="754"/>
        <v>Regular</v>
      </c>
      <c r="I1782" s="11" t="str">
        <f t="shared" si="746"/>
        <v>INDIA</v>
      </c>
      <c r="J1782" s="11" t="str">
        <f>IF(ISERROR(VLOOKUP(C1782,'WI Vs ASM'!$B$2:$E$1000,4,0)),0,(VLOOKUP(C1782,'WI Vs ASM'!$B$2:$E$1000,4,0)))</f>
        <v>Offshore</v>
      </c>
      <c r="K1782" s="11" t="str">
        <f>IF(ISERROR(VLOOKUP(C1782,'WI Vs ASM'!$B$2:$F$1000,5,0)),0,(VLOOKUP(C1782,'WI Vs ASM'!$B$2:$F$1000,5,0)))</f>
        <v>01-Fixed Price</v>
      </c>
      <c r="L1782" s="11" t="str">
        <f>IF(ISERROR(VLOOKUP(C1782,'WI Vs ASM'!$B$2:$D$1000,3,0)),0,(VLOOKUP(C1782,'WI Vs ASM'!$B$2:$D$1000,3,0)))</f>
        <v>01-Maintenance Offshore</v>
      </c>
      <c r="M1782" s="11" t="str">
        <f>IF(ISERROR(VLOOKUP(C1782,'WI Vs ASM'!$B$2:$I$1000,8,0)),0,(VLOOKUP(C1782,'WI Vs ASM'!$B$2:$I$1000,8,0)))</f>
        <v>Rahul Soman</v>
      </c>
      <c r="N1782" s="11" t="str">
        <f>IF(ISERROR(VLOOKUP(C1782,'WI Vs ASM'!$B$2:$G$1000,6,0)),0,(VLOOKUP(C1782,'WI Vs ASM'!$B$2:$G$1000,6,0)))</f>
        <v>Claims</v>
      </c>
      <c r="O1782" s="11" t="str">
        <f>IF(ISERROR(VLOOKUP(C1782,'WI Vs ASM'!$B$2:$H$1000,7,0)),0,(VLOOKUP(C1782,'WI Vs ASM'!$B$2:$H$1000,7,0)))</f>
        <v>Claims</v>
      </c>
      <c r="P1782" s="11" t="str">
        <f t="shared" si="747"/>
        <v>May-17</v>
      </c>
      <c r="Q1782" s="11" t="str">
        <f t="shared" si="748"/>
        <v>Q2</v>
      </c>
      <c r="R1782" s="11" t="str">
        <f>IF(ISERROR(VLOOKUP(C1782,'WI Vs ASM'!$B$2:$J$1000,9,0)),0,(VLOOKUP(C1782,'WI Vs ASM'!$B$2:$J$1000,9,0)))</f>
        <v>Jyothi Pai</v>
      </c>
      <c r="S1782" s="11" t="str">
        <f>IF(ISERROR(VLOOKUP(C1782,'WI Vs ASM'!$B$2:$K$1000,10,0)),0,(VLOOKUP(C1782,'WI Vs ASM'!$B$2:$K$1000,10,0)))</f>
        <v>Dana D. Smith</v>
      </c>
      <c r="T1782" s="11" t="str">
        <f>IF(ISERROR(VLOOKUP(C1782,'WI Vs ASM'!$B$2:$L$1000,11,0)),0,(VLOOKUP(C1782,'WI Vs ASM'!$B$2:$L$1000,11,0)))</f>
        <v>Phillip Mclean</v>
      </c>
      <c r="U1782" s="11" t="e">
        <f t="shared" si="755"/>
        <v>#VALUE!</v>
      </c>
      <c r="V1782" s="11" t="str">
        <f t="shared" si="749"/>
        <v>No</v>
      </c>
      <c r="W1782" s="11" t="str">
        <f t="shared" si="750"/>
        <v>Yes</v>
      </c>
      <c r="X1782" s="11" t="str">
        <f t="shared" si="751"/>
        <v>No</v>
      </c>
      <c r="Y1782" s="11" t="str">
        <f t="shared" si="752"/>
        <v>No</v>
      </c>
      <c r="Z1782" s="11" t="str">
        <f t="shared" si="753"/>
        <v>No</v>
      </c>
      <c r="AA1782" s="11" t="str">
        <f t="shared" si="756"/>
        <v>No</v>
      </c>
      <c r="AB1782" s="11">
        <f>IF(ISERROR(VLOOKUP(U1782,'ITWR Dump'!$A$2:$Y$5000,24,0)),0,(VLOOKUP('ILC Report'!U1782,'ITWR Dump'!$A$2:$Y$5000,24,0)))</f>
        <v>0</v>
      </c>
      <c r="AC1782" s="11" t="str">
        <f t="shared" si="757"/>
        <v>No</v>
      </c>
      <c r="AD1782" s="11" t="str">
        <f t="shared" si="758"/>
        <v/>
      </c>
      <c r="AE1782" s="11">
        <f>IF(ISERROR(VLOOKUP(U1782,'ITWR Dump'!$A$2:$Y$5000,13,0)),0,(VLOOKUP(U1782,'ITWR Dump'!$A$2:$Y$5000,13,0)))</f>
        <v>0</v>
      </c>
      <c r="AF1782" s="11">
        <f>IF(ISERROR(VLOOKUP(U1782,'ITWR Dump'!$A$2:$Y$5000,11,0)),0,(VLOOKUP(U1782,'ITWR Dump'!$A$2:$Y$5000,11,0)))</f>
        <v>0</v>
      </c>
      <c r="AG1782" s="11">
        <f>IF(ISERROR(VLOOKUP(U1782,'ITWR Dump'!$A$2:$Y$5000,2,0)),0,(VLOOKUP(U1782,'ITWR Dump'!$A$2:$Y$5000,2,0)))</f>
        <v>0</v>
      </c>
      <c r="AH1782" s="11">
        <f>IF(ISERROR(VLOOKUP(U1782,'ITWR Dump'!$A$2:$Y$5000,14,0)),0,(VLOOKUP(U1782,'ITWR Dump'!$A$2:$Y$5000,14,0)))</f>
        <v>0</v>
      </c>
      <c r="AI1782" s="11" t="str">
        <f t="shared" si="759"/>
        <v>01-Maintenance Offshore</v>
      </c>
      <c r="AJ1782" s="11" t="str">
        <f t="shared" si="760"/>
        <v>Offshore</v>
      </c>
      <c r="AK1782" s="11" t="str">
        <f>IF(ISERROR(VLOOKUP(A1782,'Team Data'!$C$2:$U$213,17,0)),0,(VLOOKUP(A1782,'Team Data'!$C$2:$U$213,17,0)))</f>
        <v>PRISM</v>
      </c>
      <c r="AL1782" s="11" t="str">
        <f t="shared" si="761"/>
        <v>2017-04-24</v>
      </c>
      <c r="AM1782" s="11">
        <f>IF(ISERROR(VLOOKUP(U1782,'ITWR Dump'!$A$2:$Y$5000,16,0)),0,(VLOOKUP(U1782,'ITWR Dump'!$A$2:$Y$5000,16,0)))</f>
        <v>0</v>
      </c>
      <c r="AN1782" s="11">
        <f>IF(ISERROR(VLOOKUP(U1782,'ITWR Dump'!$A$2:$Y$5000,18,0)),0,(VLOOKUP(U1782,'ITWR Dump'!$A$2:$Y$5000,18,0)))</f>
        <v>0</v>
      </c>
      <c r="AO1782" s="11">
        <f>IF(ISERROR(VLOOKUP(U1782,'ITWR Dump'!$A$2:$Y$5000,25,0)),0,(VLOOKUP('ILC Report'!U1782,'ITWR Dump'!$A$2:$Y$5000,25,0)))</f>
        <v>0</v>
      </c>
      <c r="AP1782" s="11">
        <f t="shared" si="762"/>
        <v>0</v>
      </c>
      <c r="AQ1782" s="26">
        <f t="shared" si="763"/>
        <v>0</v>
      </c>
      <c r="AR1782" s="26">
        <f t="shared" si="764"/>
        <v>0</v>
      </c>
      <c r="AS1782" s="26">
        <f t="shared" si="765"/>
        <v>0</v>
      </c>
      <c r="AT1782" s="26">
        <f t="shared" si="766"/>
        <v>0</v>
      </c>
      <c r="AU1782" s="26">
        <f t="shared" si="767"/>
        <v>0</v>
      </c>
      <c r="AV1782" s="26">
        <f t="shared" si="768"/>
        <v>0</v>
      </c>
      <c r="AW1782" s="11" t="s">
        <v>653</v>
      </c>
      <c r="AX1782" s="11" t="str">
        <f>VLOOKUP(L1782,Group!$A$2:$B$1000,2,0)</f>
        <v>Maintenance</v>
      </c>
      <c r="AY1782" s="11">
        <f>IF(ISERROR(VLOOKUP(U1782,'ITWR Dump'!$A$2:$Y$5000,15,0)),0,(VLOOKUP('ILC Report'!U1782,'ITWR Dump'!$A$2:$Y$5000,15,0)))</f>
        <v>0</v>
      </c>
      <c r="AZ1782" s="11" t="str">
        <f t="shared" si="769"/>
        <v>No</v>
      </c>
      <c r="BA1782" s="11" t="str">
        <f t="shared" si="770"/>
        <v>BKI</v>
      </c>
      <c r="BB1782" s="11" t="str">
        <f t="shared" si="771"/>
        <v>MN</v>
      </c>
      <c r="BC1782" s="11" t="str">
        <f t="shared" si="772"/>
        <v>No</v>
      </c>
    </row>
    <row r="1783" spans="1:55" x14ac:dyDescent="0.3">
      <c r="A1783" s="11" t="s">
        <v>709</v>
      </c>
      <c r="B1783" s="11" t="s">
        <v>1904</v>
      </c>
      <c r="C1783" s="11" t="s">
        <v>566</v>
      </c>
      <c r="D1783" s="11" t="s">
        <v>2811</v>
      </c>
      <c r="E1783" s="38" t="s">
        <v>2902</v>
      </c>
      <c r="F1783" s="11">
        <v>13</v>
      </c>
      <c r="G1783" s="40" t="s">
        <v>218</v>
      </c>
      <c r="H1783" s="11" t="str">
        <f t="shared" si="754"/>
        <v>Regular</v>
      </c>
      <c r="I1783" s="11" t="str">
        <f t="shared" si="746"/>
        <v>INDIA</v>
      </c>
      <c r="J1783" s="11" t="str">
        <f>IF(ISERROR(VLOOKUP(C1783,'WI Vs ASM'!$B$2:$E$1000,4,0)),0,(VLOOKUP(C1783,'WI Vs ASM'!$B$2:$E$1000,4,0)))</f>
        <v>Offshore</v>
      </c>
      <c r="K1783" s="11" t="str">
        <f>IF(ISERROR(VLOOKUP(C1783,'WI Vs ASM'!$B$2:$F$1000,5,0)),0,(VLOOKUP(C1783,'WI Vs ASM'!$B$2:$F$1000,5,0)))</f>
        <v>01-Fixed Price</v>
      </c>
      <c r="L1783" s="11" t="str">
        <f>IF(ISERROR(VLOOKUP(C1783,'WI Vs ASM'!$B$2:$D$1000,3,0)),0,(VLOOKUP(C1783,'WI Vs ASM'!$B$2:$D$1000,3,0)))</f>
        <v>01-Maintenance Offshore</v>
      </c>
      <c r="M1783" s="11" t="str">
        <f>IF(ISERROR(VLOOKUP(C1783,'WI Vs ASM'!$B$2:$I$1000,8,0)),0,(VLOOKUP(C1783,'WI Vs ASM'!$B$2:$I$1000,8,0)))</f>
        <v>Rahul Soman</v>
      </c>
      <c r="N1783" s="11" t="str">
        <f>IF(ISERROR(VLOOKUP(C1783,'WI Vs ASM'!$B$2:$G$1000,6,0)),0,(VLOOKUP(C1783,'WI Vs ASM'!$B$2:$G$1000,6,0)))</f>
        <v>Claims</v>
      </c>
      <c r="O1783" s="11" t="str">
        <f>IF(ISERROR(VLOOKUP(C1783,'WI Vs ASM'!$B$2:$H$1000,7,0)),0,(VLOOKUP(C1783,'WI Vs ASM'!$B$2:$H$1000,7,0)))</f>
        <v>Claims</v>
      </c>
      <c r="P1783" s="11" t="str">
        <f t="shared" si="747"/>
        <v>May-17</v>
      </c>
      <c r="Q1783" s="11" t="str">
        <f t="shared" si="748"/>
        <v>Q2</v>
      </c>
      <c r="R1783" s="11" t="str">
        <f>IF(ISERROR(VLOOKUP(C1783,'WI Vs ASM'!$B$2:$J$1000,9,0)),0,(VLOOKUP(C1783,'WI Vs ASM'!$B$2:$J$1000,9,0)))</f>
        <v>Jyothi Pai</v>
      </c>
      <c r="S1783" s="11" t="str">
        <f>IF(ISERROR(VLOOKUP(C1783,'WI Vs ASM'!$B$2:$K$1000,10,0)),0,(VLOOKUP(C1783,'WI Vs ASM'!$B$2:$K$1000,10,0)))</f>
        <v>Dana D. Smith</v>
      </c>
      <c r="T1783" s="11" t="str">
        <f>IF(ISERROR(VLOOKUP(C1783,'WI Vs ASM'!$B$2:$L$1000,11,0)),0,(VLOOKUP(C1783,'WI Vs ASM'!$B$2:$L$1000,11,0)))</f>
        <v>Phillip Mclean</v>
      </c>
      <c r="U1783" s="11" t="e">
        <f t="shared" si="755"/>
        <v>#VALUE!</v>
      </c>
      <c r="V1783" s="11" t="str">
        <f t="shared" si="749"/>
        <v>No</v>
      </c>
      <c r="W1783" s="11" t="str">
        <f t="shared" si="750"/>
        <v>Yes</v>
      </c>
      <c r="X1783" s="11" t="str">
        <f t="shared" si="751"/>
        <v>No</v>
      </c>
      <c r="Y1783" s="11" t="str">
        <f t="shared" si="752"/>
        <v>No</v>
      </c>
      <c r="Z1783" s="11" t="str">
        <f t="shared" si="753"/>
        <v>No</v>
      </c>
      <c r="AA1783" s="11" t="str">
        <f t="shared" si="756"/>
        <v>No</v>
      </c>
      <c r="AB1783" s="11">
        <f>IF(ISERROR(VLOOKUP(U1783,'ITWR Dump'!$A$2:$Y$5000,24,0)),0,(VLOOKUP('ILC Report'!U1783,'ITWR Dump'!$A$2:$Y$5000,24,0)))</f>
        <v>0</v>
      </c>
      <c r="AC1783" s="11" t="str">
        <f t="shared" si="757"/>
        <v>No</v>
      </c>
      <c r="AD1783" s="11" t="str">
        <f t="shared" si="758"/>
        <v/>
      </c>
      <c r="AE1783" s="11">
        <f>IF(ISERROR(VLOOKUP(U1783,'ITWR Dump'!$A$2:$Y$5000,13,0)),0,(VLOOKUP(U1783,'ITWR Dump'!$A$2:$Y$5000,13,0)))</f>
        <v>0</v>
      </c>
      <c r="AF1783" s="11">
        <f>IF(ISERROR(VLOOKUP(U1783,'ITWR Dump'!$A$2:$Y$5000,11,0)),0,(VLOOKUP(U1783,'ITWR Dump'!$A$2:$Y$5000,11,0)))</f>
        <v>0</v>
      </c>
      <c r="AG1783" s="11">
        <f>IF(ISERROR(VLOOKUP(U1783,'ITWR Dump'!$A$2:$Y$5000,2,0)),0,(VLOOKUP(U1783,'ITWR Dump'!$A$2:$Y$5000,2,0)))</f>
        <v>0</v>
      </c>
      <c r="AH1783" s="11">
        <f>IF(ISERROR(VLOOKUP(U1783,'ITWR Dump'!$A$2:$Y$5000,14,0)),0,(VLOOKUP(U1783,'ITWR Dump'!$A$2:$Y$5000,14,0)))</f>
        <v>0</v>
      </c>
      <c r="AI1783" s="11" t="str">
        <f t="shared" si="759"/>
        <v>01-Maintenance Offshore</v>
      </c>
      <c r="AJ1783" s="11" t="str">
        <f t="shared" si="760"/>
        <v>Offshore</v>
      </c>
      <c r="AK1783" s="11" t="str">
        <f>IF(ISERROR(VLOOKUP(A1783,'Team Data'!$C$2:$U$213,17,0)),0,(VLOOKUP(A1783,'Team Data'!$C$2:$U$213,17,0)))</f>
        <v>PRISM</v>
      </c>
      <c r="AL1783" s="11" t="str">
        <f t="shared" si="761"/>
        <v>2017-04-24</v>
      </c>
      <c r="AM1783" s="11">
        <f>IF(ISERROR(VLOOKUP(U1783,'ITWR Dump'!$A$2:$Y$5000,16,0)),0,(VLOOKUP(U1783,'ITWR Dump'!$A$2:$Y$5000,16,0)))</f>
        <v>0</v>
      </c>
      <c r="AN1783" s="11">
        <f>IF(ISERROR(VLOOKUP(U1783,'ITWR Dump'!$A$2:$Y$5000,18,0)),0,(VLOOKUP(U1783,'ITWR Dump'!$A$2:$Y$5000,18,0)))</f>
        <v>0</v>
      </c>
      <c r="AO1783" s="11">
        <f>IF(ISERROR(VLOOKUP(U1783,'ITWR Dump'!$A$2:$Y$5000,25,0)),0,(VLOOKUP('ILC Report'!U1783,'ITWR Dump'!$A$2:$Y$5000,25,0)))</f>
        <v>0</v>
      </c>
      <c r="AP1783" s="11">
        <f t="shared" si="762"/>
        <v>0</v>
      </c>
      <c r="AQ1783" s="26">
        <f t="shared" si="763"/>
        <v>0</v>
      </c>
      <c r="AR1783" s="26">
        <f t="shared" si="764"/>
        <v>0</v>
      </c>
      <c r="AS1783" s="26">
        <f t="shared" si="765"/>
        <v>0</v>
      </c>
      <c r="AT1783" s="26">
        <f t="shared" si="766"/>
        <v>0</v>
      </c>
      <c r="AU1783" s="26">
        <f t="shared" si="767"/>
        <v>0</v>
      </c>
      <c r="AV1783" s="26">
        <f t="shared" si="768"/>
        <v>0</v>
      </c>
      <c r="AW1783" s="11" t="s">
        <v>653</v>
      </c>
      <c r="AX1783" s="11" t="str">
        <f>VLOOKUP(L1783,Group!$A$2:$B$1000,2,0)</f>
        <v>Maintenance</v>
      </c>
      <c r="AY1783" s="11">
        <f>IF(ISERROR(VLOOKUP(U1783,'ITWR Dump'!$A$2:$Y$5000,15,0)),0,(VLOOKUP('ILC Report'!U1783,'ITWR Dump'!$A$2:$Y$5000,15,0)))</f>
        <v>0</v>
      </c>
      <c r="AZ1783" s="11" t="str">
        <f t="shared" si="769"/>
        <v>No</v>
      </c>
      <c r="BA1783" s="11" t="str">
        <f t="shared" si="770"/>
        <v>BKI</v>
      </c>
      <c r="BB1783" s="11" t="str">
        <f t="shared" si="771"/>
        <v>MN</v>
      </c>
      <c r="BC1783" s="11" t="str">
        <f t="shared" si="772"/>
        <v>No</v>
      </c>
    </row>
    <row r="1784" spans="1:55" x14ac:dyDescent="0.3">
      <c r="A1784" s="11" t="s">
        <v>709</v>
      </c>
      <c r="B1784" s="11" t="s">
        <v>1904</v>
      </c>
      <c r="C1784" s="11" t="s">
        <v>566</v>
      </c>
      <c r="D1784" s="11" t="s">
        <v>2812</v>
      </c>
      <c r="E1784" s="38" t="s">
        <v>2902</v>
      </c>
      <c r="F1784" s="11">
        <v>1</v>
      </c>
      <c r="G1784" s="40" t="s">
        <v>218</v>
      </c>
      <c r="H1784" s="11" t="str">
        <f t="shared" si="754"/>
        <v>Regular</v>
      </c>
      <c r="I1784" s="11" t="str">
        <f t="shared" si="746"/>
        <v>INDIA</v>
      </c>
      <c r="J1784" s="11" t="str">
        <f>IF(ISERROR(VLOOKUP(C1784,'WI Vs ASM'!$B$2:$E$1000,4,0)),0,(VLOOKUP(C1784,'WI Vs ASM'!$B$2:$E$1000,4,0)))</f>
        <v>Offshore</v>
      </c>
      <c r="K1784" s="11" t="str">
        <f>IF(ISERROR(VLOOKUP(C1784,'WI Vs ASM'!$B$2:$F$1000,5,0)),0,(VLOOKUP(C1784,'WI Vs ASM'!$B$2:$F$1000,5,0)))</f>
        <v>01-Fixed Price</v>
      </c>
      <c r="L1784" s="11" t="str">
        <f>IF(ISERROR(VLOOKUP(C1784,'WI Vs ASM'!$B$2:$D$1000,3,0)),0,(VLOOKUP(C1784,'WI Vs ASM'!$B$2:$D$1000,3,0)))</f>
        <v>01-Maintenance Offshore</v>
      </c>
      <c r="M1784" s="11" t="str">
        <f>IF(ISERROR(VLOOKUP(C1784,'WI Vs ASM'!$B$2:$I$1000,8,0)),0,(VLOOKUP(C1784,'WI Vs ASM'!$B$2:$I$1000,8,0)))</f>
        <v>Rahul Soman</v>
      </c>
      <c r="N1784" s="11" t="str">
        <f>IF(ISERROR(VLOOKUP(C1784,'WI Vs ASM'!$B$2:$G$1000,6,0)),0,(VLOOKUP(C1784,'WI Vs ASM'!$B$2:$G$1000,6,0)))</f>
        <v>Claims</v>
      </c>
      <c r="O1784" s="11" t="str">
        <f>IF(ISERROR(VLOOKUP(C1784,'WI Vs ASM'!$B$2:$H$1000,7,0)),0,(VLOOKUP(C1784,'WI Vs ASM'!$B$2:$H$1000,7,0)))</f>
        <v>Claims</v>
      </c>
      <c r="P1784" s="11" t="str">
        <f t="shared" si="747"/>
        <v>May-17</v>
      </c>
      <c r="Q1784" s="11" t="str">
        <f t="shared" si="748"/>
        <v>Q2</v>
      </c>
      <c r="R1784" s="11" t="str">
        <f>IF(ISERROR(VLOOKUP(C1784,'WI Vs ASM'!$B$2:$J$1000,9,0)),0,(VLOOKUP(C1784,'WI Vs ASM'!$B$2:$J$1000,9,0)))</f>
        <v>Jyothi Pai</v>
      </c>
      <c r="S1784" s="11" t="str">
        <f>IF(ISERROR(VLOOKUP(C1784,'WI Vs ASM'!$B$2:$K$1000,10,0)),0,(VLOOKUP(C1784,'WI Vs ASM'!$B$2:$K$1000,10,0)))</f>
        <v>Dana D. Smith</v>
      </c>
      <c r="T1784" s="11" t="str">
        <f>IF(ISERROR(VLOOKUP(C1784,'WI Vs ASM'!$B$2:$L$1000,11,0)),0,(VLOOKUP(C1784,'WI Vs ASM'!$B$2:$L$1000,11,0)))</f>
        <v>Phillip Mclean</v>
      </c>
      <c r="U1784" s="11" t="e">
        <f t="shared" si="755"/>
        <v>#VALUE!</v>
      </c>
      <c r="V1784" s="11" t="str">
        <f t="shared" si="749"/>
        <v>No</v>
      </c>
      <c r="W1784" s="11" t="str">
        <f t="shared" si="750"/>
        <v>Yes</v>
      </c>
      <c r="X1784" s="11" t="str">
        <f t="shared" si="751"/>
        <v>No</v>
      </c>
      <c r="Y1784" s="11" t="str">
        <f t="shared" si="752"/>
        <v>No</v>
      </c>
      <c r="Z1784" s="11" t="str">
        <f t="shared" si="753"/>
        <v>No</v>
      </c>
      <c r="AA1784" s="11" t="str">
        <f t="shared" si="756"/>
        <v>No</v>
      </c>
      <c r="AB1784" s="11">
        <f>IF(ISERROR(VLOOKUP(U1784,'ITWR Dump'!$A$2:$Y$5000,24,0)),0,(VLOOKUP('ILC Report'!U1784,'ITWR Dump'!$A$2:$Y$5000,24,0)))</f>
        <v>0</v>
      </c>
      <c r="AC1784" s="11" t="str">
        <f t="shared" si="757"/>
        <v>No</v>
      </c>
      <c r="AD1784" s="11" t="str">
        <f t="shared" si="758"/>
        <v/>
      </c>
      <c r="AE1784" s="11">
        <f>IF(ISERROR(VLOOKUP(U1784,'ITWR Dump'!$A$2:$Y$5000,13,0)),0,(VLOOKUP(U1784,'ITWR Dump'!$A$2:$Y$5000,13,0)))</f>
        <v>0</v>
      </c>
      <c r="AF1784" s="11">
        <f>IF(ISERROR(VLOOKUP(U1784,'ITWR Dump'!$A$2:$Y$5000,11,0)),0,(VLOOKUP(U1784,'ITWR Dump'!$A$2:$Y$5000,11,0)))</f>
        <v>0</v>
      </c>
      <c r="AG1784" s="11">
        <f>IF(ISERROR(VLOOKUP(U1784,'ITWR Dump'!$A$2:$Y$5000,2,0)),0,(VLOOKUP(U1784,'ITWR Dump'!$A$2:$Y$5000,2,0)))</f>
        <v>0</v>
      </c>
      <c r="AH1784" s="11">
        <f>IF(ISERROR(VLOOKUP(U1784,'ITWR Dump'!$A$2:$Y$5000,14,0)),0,(VLOOKUP(U1784,'ITWR Dump'!$A$2:$Y$5000,14,0)))</f>
        <v>0</v>
      </c>
      <c r="AI1784" s="11" t="str">
        <f t="shared" si="759"/>
        <v>01-Maintenance Offshore</v>
      </c>
      <c r="AJ1784" s="11" t="str">
        <f t="shared" si="760"/>
        <v>Offshore</v>
      </c>
      <c r="AK1784" s="11" t="str">
        <f>IF(ISERROR(VLOOKUP(A1784,'Team Data'!$C$2:$U$213,17,0)),0,(VLOOKUP(A1784,'Team Data'!$C$2:$U$213,17,0)))</f>
        <v>PRISM</v>
      </c>
      <c r="AL1784" s="11" t="str">
        <f t="shared" si="761"/>
        <v>2017-04-24</v>
      </c>
      <c r="AM1784" s="11">
        <f>IF(ISERROR(VLOOKUP(U1784,'ITWR Dump'!$A$2:$Y$5000,16,0)),0,(VLOOKUP(U1784,'ITWR Dump'!$A$2:$Y$5000,16,0)))</f>
        <v>0</v>
      </c>
      <c r="AN1784" s="11">
        <f>IF(ISERROR(VLOOKUP(U1784,'ITWR Dump'!$A$2:$Y$5000,18,0)),0,(VLOOKUP(U1784,'ITWR Dump'!$A$2:$Y$5000,18,0)))</f>
        <v>0</v>
      </c>
      <c r="AO1784" s="11">
        <f>IF(ISERROR(VLOOKUP(U1784,'ITWR Dump'!$A$2:$Y$5000,25,0)),0,(VLOOKUP('ILC Report'!U1784,'ITWR Dump'!$A$2:$Y$5000,25,0)))</f>
        <v>0</v>
      </c>
      <c r="AP1784" s="11">
        <f t="shared" si="762"/>
        <v>0</v>
      </c>
      <c r="AQ1784" s="26">
        <f t="shared" si="763"/>
        <v>0</v>
      </c>
      <c r="AR1784" s="26">
        <f t="shared" si="764"/>
        <v>0</v>
      </c>
      <c r="AS1784" s="26">
        <f t="shared" si="765"/>
        <v>0</v>
      </c>
      <c r="AT1784" s="26">
        <f t="shared" si="766"/>
        <v>0</v>
      </c>
      <c r="AU1784" s="26">
        <f t="shared" si="767"/>
        <v>0</v>
      </c>
      <c r="AV1784" s="26">
        <f t="shared" si="768"/>
        <v>0</v>
      </c>
      <c r="AW1784" s="11" t="s">
        <v>653</v>
      </c>
      <c r="AX1784" s="11" t="str">
        <f>VLOOKUP(L1784,Group!$A$2:$B$1000,2,0)</f>
        <v>Maintenance</v>
      </c>
      <c r="AY1784" s="11">
        <f>IF(ISERROR(VLOOKUP(U1784,'ITWR Dump'!$A$2:$Y$5000,15,0)),0,(VLOOKUP('ILC Report'!U1784,'ITWR Dump'!$A$2:$Y$5000,15,0)))</f>
        <v>0</v>
      </c>
      <c r="AZ1784" s="11" t="str">
        <f t="shared" si="769"/>
        <v>No</v>
      </c>
      <c r="BA1784" s="11" t="str">
        <f t="shared" si="770"/>
        <v>BKI</v>
      </c>
      <c r="BB1784" s="11" t="str">
        <f t="shared" si="771"/>
        <v>MN</v>
      </c>
      <c r="BC1784" s="11" t="str">
        <f t="shared" si="772"/>
        <v>No</v>
      </c>
    </row>
    <row r="1785" spans="1:55" x14ac:dyDescent="0.3">
      <c r="A1785" s="11" t="s">
        <v>709</v>
      </c>
      <c r="B1785" s="11" t="s">
        <v>1904</v>
      </c>
      <c r="C1785" s="11" t="s">
        <v>560</v>
      </c>
      <c r="D1785" s="11" t="s">
        <v>2808</v>
      </c>
      <c r="E1785" s="38" t="s">
        <v>2902</v>
      </c>
      <c r="F1785" s="11">
        <v>5</v>
      </c>
      <c r="G1785" s="40" t="s">
        <v>218</v>
      </c>
      <c r="H1785" s="11" t="str">
        <f t="shared" si="754"/>
        <v>Regular</v>
      </c>
      <c r="I1785" s="11" t="str">
        <f t="shared" si="746"/>
        <v>INDIA</v>
      </c>
      <c r="J1785" s="11" t="str">
        <f>IF(ISERROR(VLOOKUP(C1785,'WI Vs ASM'!$B$2:$E$1000,4,0)),0,(VLOOKUP(C1785,'WI Vs ASM'!$B$2:$E$1000,4,0)))</f>
        <v>Offshore</v>
      </c>
      <c r="K1785" s="11" t="str">
        <f>IF(ISERROR(VLOOKUP(C1785,'WI Vs ASM'!$B$2:$F$1000,5,0)),0,(VLOOKUP(C1785,'WI Vs ASM'!$B$2:$F$1000,5,0)))</f>
        <v>02-Variable Billable</v>
      </c>
      <c r="L1785" s="11" t="str">
        <f>IF(ISERROR(VLOOKUP(C1785,'WI Vs ASM'!$B$2:$D$1000,3,0)),0,(VLOOKUP(C1785,'WI Vs ASM'!$B$2:$D$1000,3,0)))</f>
        <v>11-Enhancement Offshore</v>
      </c>
      <c r="M1785" s="11" t="str">
        <f>IF(ISERROR(VLOOKUP(C1785,'WI Vs ASM'!$B$2:$I$1000,8,0)),0,(VLOOKUP(C1785,'WI Vs ASM'!$B$2:$I$1000,8,0)))</f>
        <v>Prakash Varadachari</v>
      </c>
      <c r="N1785" s="11" t="str">
        <f>IF(ISERROR(VLOOKUP(C1785,'WI Vs ASM'!$B$2:$G$1000,6,0)),0,(VLOOKUP(C1785,'WI Vs ASM'!$B$2:$G$1000,6,0)))</f>
        <v>Claims</v>
      </c>
      <c r="O1785" s="11" t="str">
        <f>IF(ISERROR(VLOOKUP(C1785,'WI Vs ASM'!$B$2:$H$1000,7,0)),0,(VLOOKUP(C1785,'WI Vs ASM'!$B$2:$H$1000,7,0)))</f>
        <v>Claims</v>
      </c>
      <c r="P1785" s="11" t="str">
        <f t="shared" si="747"/>
        <v>May-17</v>
      </c>
      <c r="Q1785" s="11" t="str">
        <f t="shared" si="748"/>
        <v>Q2</v>
      </c>
      <c r="R1785" s="11" t="str">
        <f>IF(ISERROR(VLOOKUP(C1785,'WI Vs ASM'!$B$2:$J$1000,9,0)),0,(VLOOKUP(C1785,'WI Vs ASM'!$B$2:$J$1000,9,0)))</f>
        <v>Chandraprabha Palaniswamy</v>
      </c>
      <c r="S1785" s="11" t="str">
        <f>IF(ISERROR(VLOOKUP(C1785,'WI Vs ASM'!$B$2:$K$1000,10,0)),0,(VLOOKUP(C1785,'WI Vs ASM'!$B$2:$K$1000,10,0)))</f>
        <v>Dana D. Smith</v>
      </c>
      <c r="T1785" s="11" t="str">
        <f>IF(ISERROR(VLOOKUP(C1785,'WI Vs ASM'!$B$2:$L$1000,11,0)),0,(VLOOKUP(C1785,'WI Vs ASM'!$B$2:$L$1000,11,0)))</f>
        <v>Phillip Mclean</v>
      </c>
      <c r="U1785" s="11" t="str">
        <f t="shared" si="755"/>
        <v>WR635406</v>
      </c>
      <c r="V1785" s="11" t="str">
        <f t="shared" si="749"/>
        <v>No</v>
      </c>
      <c r="W1785" s="11" t="str">
        <f t="shared" si="750"/>
        <v>Yes</v>
      </c>
      <c r="X1785" s="11" t="str">
        <f t="shared" si="751"/>
        <v>No</v>
      </c>
      <c r="Y1785" s="11" t="str">
        <f t="shared" si="752"/>
        <v>No</v>
      </c>
      <c r="Z1785" s="11" t="str">
        <f t="shared" si="753"/>
        <v>No</v>
      </c>
      <c r="AA1785" s="11" t="str">
        <f t="shared" si="756"/>
        <v>No</v>
      </c>
      <c r="AB1785" s="11">
        <f>IF(ISERROR(VLOOKUP(U1785,'ITWR Dump'!$A$2:$Y$5000,24,0)),0,(VLOOKUP('ILC Report'!U1785,'ITWR Dump'!$A$2:$Y$5000,24,0)))</f>
        <v>0</v>
      </c>
      <c r="AC1785" s="11" t="str">
        <f t="shared" si="757"/>
        <v>No</v>
      </c>
      <c r="AD1785" s="11" t="str">
        <f t="shared" si="758"/>
        <v/>
      </c>
      <c r="AE1785" s="11">
        <f>IF(ISERROR(VLOOKUP(U1785,'ITWR Dump'!$A$2:$Y$5000,13,0)),0,(VLOOKUP(U1785,'ITWR Dump'!$A$2:$Y$5000,13,0)))</f>
        <v>0</v>
      </c>
      <c r="AF1785" s="11">
        <f>IF(ISERROR(VLOOKUP(U1785,'ITWR Dump'!$A$2:$Y$5000,11,0)),0,(VLOOKUP(U1785,'ITWR Dump'!$A$2:$Y$5000,11,0)))</f>
        <v>0</v>
      </c>
      <c r="AG1785" s="11">
        <f>IF(ISERROR(VLOOKUP(U1785,'ITWR Dump'!$A$2:$Y$5000,2,0)),0,(VLOOKUP(U1785,'ITWR Dump'!$A$2:$Y$5000,2,0)))</f>
        <v>0</v>
      </c>
      <c r="AH1785" s="11">
        <f>IF(ISERROR(VLOOKUP(U1785,'ITWR Dump'!$A$2:$Y$5000,14,0)),0,(VLOOKUP(U1785,'ITWR Dump'!$A$2:$Y$5000,14,0)))</f>
        <v>0</v>
      </c>
      <c r="AI1785" s="11" t="str">
        <f t="shared" si="759"/>
        <v>11-Enhancement Offshore</v>
      </c>
      <c r="AJ1785" s="11" t="str">
        <f t="shared" si="760"/>
        <v>Offshore</v>
      </c>
      <c r="AK1785" s="11" t="str">
        <f>IF(ISERROR(VLOOKUP(A1785,'Team Data'!$C$2:$U$213,17,0)),0,(VLOOKUP(A1785,'Team Data'!$C$2:$U$213,17,0)))</f>
        <v>PRISM</v>
      </c>
      <c r="AL1785" s="11" t="str">
        <f t="shared" si="761"/>
        <v>2017-04-24</v>
      </c>
      <c r="AM1785" s="11">
        <f>IF(ISERROR(VLOOKUP(U1785,'ITWR Dump'!$A$2:$Y$5000,16,0)),0,(VLOOKUP(U1785,'ITWR Dump'!$A$2:$Y$5000,16,0)))</f>
        <v>0</v>
      </c>
      <c r="AN1785" s="11">
        <f>IF(ISERROR(VLOOKUP(U1785,'ITWR Dump'!$A$2:$Y$5000,18,0)),0,(VLOOKUP(U1785,'ITWR Dump'!$A$2:$Y$5000,18,0)))</f>
        <v>0</v>
      </c>
      <c r="AO1785" s="11">
        <f>IF(ISERROR(VLOOKUP(U1785,'ITWR Dump'!$A$2:$Y$5000,25,0)),0,(VLOOKUP('ILC Report'!U1785,'ITWR Dump'!$A$2:$Y$5000,25,0)))</f>
        <v>0</v>
      </c>
      <c r="AP1785" s="11">
        <f t="shared" si="762"/>
        <v>0</v>
      </c>
      <c r="AQ1785" s="26">
        <f t="shared" si="763"/>
        <v>0</v>
      </c>
      <c r="AR1785" s="26">
        <f t="shared" si="764"/>
        <v>0</v>
      </c>
      <c r="AS1785" s="26">
        <f t="shared" si="765"/>
        <v>0</v>
      </c>
      <c r="AT1785" s="26">
        <f t="shared" si="766"/>
        <v>0</v>
      </c>
      <c r="AU1785" s="26">
        <f t="shared" si="767"/>
        <v>0</v>
      </c>
      <c r="AV1785" s="26">
        <f t="shared" si="768"/>
        <v>0</v>
      </c>
      <c r="AW1785" s="11" t="s">
        <v>653</v>
      </c>
      <c r="AX1785" s="11" t="str">
        <f>VLOOKUP(L1785,Group!$A$2:$B$1000,2,0)</f>
        <v>Enhancement</v>
      </c>
      <c r="AY1785" s="11">
        <f>IF(ISERROR(VLOOKUP(U1785,'ITWR Dump'!$A$2:$Y$5000,15,0)),0,(VLOOKUP('ILC Report'!U1785,'ITWR Dump'!$A$2:$Y$5000,15,0)))</f>
        <v>0</v>
      </c>
      <c r="AZ1785" s="11" t="str">
        <f t="shared" si="769"/>
        <v>No</v>
      </c>
      <c r="BA1785" s="11" t="str">
        <f t="shared" si="770"/>
        <v>BKI</v>
      </c>
      <c r="BB1785" s="11" t="str">
        <f t="shared" si="771"/>
        <v>EL</v>
      </c>
      <c r="BC1785" s="11" t="str">
        <f t="shared" si="772"/>
        <v>No</v>
      </c>
    </row>
    <row r="1786" spans="1:55" x14ac:dyDescent="0.3">
      <c r="A1786" s="11" t="s">
        <v>709</v>
      </c>
      <c r="B1786" s="11" t="s">
        <v>1904</v>
      </c>
      <c r="C1786" s="11" t="s">
        <v>583</v>
      </c>
      <c r="D1786" s="11" t="s">
        <v>2026</v>
      </c>
      <c r="E1786" s="38" t="s">
        <v>2902</v>
      </c>
      <c r="F1786" s="11">
        <v>17</v>
      </c>
      <c r="G1786" s="40" t="s">
        <v>218</v>
      </c>
      <c r="H1786" s="11" t="str">
        <f t="shared" si="754"/>
        <v>Regular</v>
      </c>
      <c r="I1786" s="11" t="str">
        <f t="shared" si="746"/>
        <v>INDIA</v>
      </c>
      <c r="J1786" s="11" t="str">
        <f>IF(ISERROR(VLOOKUP(C1786,'WI Vs ASM'!$B$2:$E$1000,4,0)),0,(VLOOKUP(C1786,'WI Vs ASM'!$B$2:$E$1000,4,0)))</f>
        <v>Offshore</v>
      </c>
      <c r="K1786" s="11" t="str">
        <f>IF(ISERROR(VLOOKUP(C1786,'WI Vs ASM'!$B$2:$F$1000,5,0)),0,(VLOOKUP(C1786,'WI Vs ASM'!$B$2:$F$1000,5,0)))</f>
        <v>02-Variable Billable</v>
      </c>
      <c r="L1786" s="11" t="str">
        <f>IF(ISERROR(VLOOKUP(C1786,'WI Vs ASM'!$B$2:$D$1000,3,0)),0,(VLOOKUP(C1786,'WI Vs ASM'!$B$2:$D$1000,3,0)))</f>
        <v>11-Enhancement Offshore</v>
      </c>
      <c r="M1786" s="11" t="str">
        <f>IF(ISERROR(VLOOKUP(C1786,'WI Vs ASM'!$B$2:$I$1000,8,0)),0,(VLOOKUP(C1786,'WI Vs ASM'!$B$2:$I$1000,8,0)))</f>
        <v>Prakash Varadachari</v>
      </c>
      <c r="N1786" s="11" t="str">
        <f>IF(ISERROR(VLOOKUP(C1786,'WI Vs ASM'!$B$2:$G$1000,6,0)),0,(VLOOKUP(C1786,'WI Vs ASM'!$B$2:$G$1000,6,0)))</f>
        <v>Shared Services</v>
      </c>
      <c r="O1786" s="11" t="str">
        <f>IF(ISERROR(VLOOKUP(C1786,'WI Vs ASM'!$B$2:$H$1000,7,0)),0,(VLOOKUP(C1786,'WI Vs ASM'!$B$2:$H$1000,7,0)))</f>
        <v>Shared Services</v>
      </c>
      <c r="P1786" s="11" t="str">
        <f t="shared" si="747"/>
        <v>May-17</v>
      </c>
      <c r="Q1786" s="11" t="str">
        <f t="shared" si="748"/>
        <v>Q2</v>
      </c>
      <c r="R1786" s="11" t="str">
        <f>IF(ISERROR(VLOOKUP(C1786,'WI Vs ASM'!$B$2:$J$1000,9,0)),0,(VLOOKUP(C1786,'WI Vs ASM'!$B$2:$J$1000,9,0)))</f>
        <v>Chandraprabha Palaniswamy</v>
      </c>
      <c r="S1786" s="11" t="str">
        <f>IF(ISERROR(VLOOKUP(C1786,'WI Vs ASM'!$B$2:$K$1000,10,0)),0,(VLOOKUP(C1786,'WI Vs ASM'!$B$2:$K$1000,10,0)))</f>
        <v>Vasudevan Srinivasan</v>
      </c>
      <c r="T1786" s="11" t="str">
        <f>IF(ISERROR(VLOOKUP(C1786,'WI Vs ASM'!$B$2:$L$1000,11,0)),0,(VLOOKUP(C1786,'WI Vs ASM'!$B$2:$L$1000,11,0)))</f>
        <v>Noha Salama</v>
      </c>
      <c r="U1786" s="11" t="str">
        <f t="shared" si="755"/>
        <v>WR736484</v>
      </c>
      <c r="V1786" s="11" t="str">
        <f t="shared" si="749"/>
        <v>No</v>
      </c>
      <c r="W1786" s="11" t="str">
        <f t="shared" si="750"/>
        <v>Yes</v>
      </c>
      <c r="X1786" s="11" t="str">
        <f t="shared" si="751"/>
        <v>No</v>
      </c>
      <c r="Y1786" s="11" t="str">
        <f t="shared" si="752"/>
        <v>No</v>
      </c>
      <c r="Z1786" s="11" t="str">
        <f t="shared" si="753"/>
        <v>No</v>
      </c>
      <c r="AA1786" s="11" t="str">
        <f t="shared" si="756"/>
        <v>No</v>
      </c>
      <c r="AB1786" s="11">
        <f>IF(ISERROR(VLOOKUP(U1786,'ITWR Dump'!$A$2:$Y$5000,24,0)),0,(VLOOKUP('ILC Report'!U1786,'ITWR Dump'!$A$2:$Y$5000,24,0)))</f>
        <v>0</v>
      </c>
      <c r="AC1786" s="11" t="str">
        <f t="shared" si="757"/>
        <v>No</v>
      </c>
      <c r="AD1786" s="11" t="str">
        <f t="shared" si="758"/>
        <v/>
      </c>
      <c r="AE1786" s="11">
        <f>IF(ISERROR(VLOOKUP(U1786,'ITWR Dump'!$A$2:$Y$5000,13,0)),0,(VLOOKUP(U1786,'ITWR Dump'!$A$2:$Y$5000,13,0)))</f>
        <v>0</v>
      </c>
      <c r="AF1786" s="11">
        <f>IF(ISERROR(VLOOKUP(U1786,'ITWR Dump'!$A$2:$Y$5000,11,0)),0,(VLOOKUP(U1786,'ITWR Dump'!$A$2:$Y$5000,11,0)))</f>
        <v>0</v>
      </c>
      <c r="AG1786" s="11">
        <f>IF(ISERROR(VLOOKUP(U1786,'ITWR Dump'!$A$2:$Y$5000,2,0)),0,(VLOOKUP(U1786,'ITWR Dump'!$A$2:$Y$5000,2,0)))</f>
        <v>0</v>
      </c>
      <c r="AH1786" s="11">
        <f>IF(ISERROR(VLOOKUP(U1786,'ITWR Dump'!$A$2:$Y$5000,14,0)),0,(VLOOKUP(U1786,'ITWR Dump'!$A$2:$Y$5000,14,0)))</f>
        <v>0</v>
      </c>
      <c r="AI1786" s="11" t="str">
        <f t="shared" si="759"/>
        <v>11-Enhancement Offshore</v>
      </c>
      <c r="AJ1786" s="11" t="str">
        <f t="shared" si="760"/>
        <v>Offshore</v>
      </c>
      <c r="AK1786" s="11" t="str">
        <f>IF(ISERROR(VLOOKUP(A1786,'Team Data'!$C$2:$U$213,17,0)),0,(VLOOKUP(A1786,'Team Data'!$C$2:$U$213,17,0)))</f>
        <v>PRISM</v>
      </c>
      <c r="AL1786" s="11" t="str">
        <f t="shared" si="761"/>
        <v>2017-04-24</v>
      </c>
      <c r="AM1786" s="11">
        <f>IF(ISERROR(VLOOKUP(U1786,'ITWR Dump'!$A$2:$Y$5000,16,0)),0,(VLOOKUP(U1786,'ITWR Dump'!$A$2:$Y$5000,16,0)))</f>
        <v>0</v>
      </c>
      <c r="AN1786" s="11">
        <f>IF(ISERROR(VLOOKUP(U1786,'ITWR Dump'!$A$2:$Y$5000,18,0)),0,(VLOOKUP(U1786,'ITWR Dump'!$A$2:$Y$5000,18,0)))</f>
        <v>0</v>
      </c>
      <c r="AO1786" s="11">
        <f>IF(ISERROR(VLOOKUP(U1786,'ITWR Dump'!$A$2:$Y$5000,25,0)),0,(VLOOKUP('ILC Report'!U1786,'ITWR Dump'!$A$2:$Y$5000,25,0)))</f>
        <v>0</v>
      </c>
      <c r="AP1786" s="11">
        <f t="shared" si="762"/>
        <v>0</v>
      </c>
      <c r="AQ1786" s="26">
        <f t="shared" si="763"/>
        <v>0</v>
      </c>
      <c r="AR1786" s="26">
        <f t="shared" si="764"/>
        <v>0</v>
      </c>
      <c r="AS1786" s="26">
        <f t="shared" si="765"/>
        <v>0</v>
      </c>
      <c r="AT1786" s="26">
        <f t="shared" si="766"/>
        <v>0</v>
      </c>
      <c r="AU1786" s="26">
        <f t="shared" si="767"/>
        <v>0</v>
      </c>
      <c r="AV1786" s="26">
        <f t="shared" si="768"/>
        <v>0</v>
      </c>
      <c r="AW1786" s="11" t="s">
        <v>653</v>
      </c>
      <c r="AX1786" s="11" t="str">
        <f>VLOOKUP(L1786,Group!$A$2:$B$1000,2,0)</f>
        <v>Enhancement</v>
      </c>
      <c r="AY1786" s="11">
        <f>IF(ISERROR(VLOOKUP(U1786,'ITWR Dump'!$A$2:$Y$5000,15,0)),0,(VLOOKUP('ILC Report'!U1786,'ITWR Dump'!$A$2:$Y$5000,15,0)))</f>
        <v>0</v>
      </c>
      <c r="AZ1786" s="11" t="str">
        <f t="shared" si="769"/>
        <v>No</v>
      </c>
      <c r="BA1786" s="11" t="str">
        <f t="shared" si="770"/>
        <v>BKI</v>
      </c>
      <c r="BB1786" s="11" t="str">
        <f t="shared" si="771"/>
        <v>EM</v>
      </c>
      <c r="BC1786" s="11" t="str">
        <f t="shared" si="772"/>
        <v>No</v>
      </c>
    </row>
    <row r="1787" spans="1:55" x14ac:dyDescent="0.3">
      <c r="A1787" s="11" t="s">
        <v>709</v>
      </c>
      <c r="B1787" s="11" t="s">
        <v>1904</v>
      </c>
      <c r="C1787" s="11" t="s">
        <v>566</v>
      </c>
      <c r="D1787" s="11" t="s">
        <v>2809</v>
      </c>
      <c r="E1787" s="38" t="s">
        <v>2903</v>
      </c>
      <c r="F1787" s="11">
        <v>8</v>
      </c>
      <c r="G1787" s="40" t="s">
        <v>218</v>
      </c>
      <c r="H1787" s="11" t="str">
        <f t="shared" si="754"/>
        <v>Regular</v>
      </c>
      <c r="I1787" s="11" t="str">
        <f t="shared" si="746"/>
        <v>INDIA</v>
      </c>
      <c r="J1787" s="11" t="str">
        <f>IF(ISERROR(VLOOKUP(C1787,'WI Vs ASM'!$B$2:$E$1000,4,0)),0,(VLOOKUP(C1787,'WI Vs ASM'!$B$2:$E$1000,4,0)))</f>
        <v>Offshore</v>
      </c>
      <c r="K1787" s="11" t="str">
        <f>IF(ISERROR(VLOOKUP(C1787,'WI Vs ASM'!$B$2:$F$1000,5,0)),0,(VLOOKUP(C1787,'WI Vs ASM'!$B$2:$F$1000,5,0)))</f>
        <v>01-Fixed Price</v>
      </c>
      <c r="L1787" s="11" t="str">
        <f>IF(ISERROR(VLOOKUP(C1787,'WI Vs ASM'!$B$2:$D$1000,3,0)),0,(VLOOKUP(C1787,'WI Vs ASM'!$B$2:$D$1000,3,0)))</f>
        <v>01-Maintenance Offshore</v>
      </c>
      <c r="M1787" s="11" t="str">
        <f>IF(ISERROR(VLOOKUP(C1787,'WI Vs ASM'!$B$2:$I$1000,8,0)),0,(VLOOKUP(C1787,'WI Vs ASM'!$B$2:$I$1000,8,0)))</f>
        <v>Rahul Soman</v>
      </c>
      <c r="N1787" s="11" t="str">
        <f>IF(ISERROR(VLOOKUP(C1787,'WI Vs ASM'!$B$2:$G$1000,6,0)),0,(VLOOKUP(C1787,'WI Vs ASM'!$B$2:$G$1000,6,0)))</f>
        <v>Claims</v>
      </c>
      <c r="O1787" s="11" t="str">
        <f>IF(ISERROR(VLOOKUP(C1787,'WI Vs ASM'!$B$2:$H$1000,7,0)),0,(VLOOKUP(C1787,'WI Vs ASM'!$B$2:$H$1000,7,0)))</f>
        <v>Claims</v>
      </c>
      <c r="P1787" s="11" t="str">
        <f t="shared" si="747"/>
        <v>May-17</v>
      </c>
      <c r="Q1787" s="11" t="str">
        <f t="shared" si="748"/>
        <v>Q2</v>
      </c>
      <c r="R1787" s="11" t="str">
        <f>IF(ISERROR(VLOOKUP(C1787,'WI Vs ASM'!$B$2:$J$1000,9,0)),0,(VLOOKUP(C1787,'WI Vs ASM'!$B$2:$J$1000,9,0)))</f>
        <v>Jyothi Pai</v>
      </c>
      <c r="S1787" s="11" t="str">
        <f>IF(ISERROR(VLOOKUP(C1787,'WI Vs ASM'!$B$2:$K$1000,10,0)),0,(VLOOKUP(C1787,'WI Vs ASM'!$B$2:$K$1000,10,0)))</f>
        <v>Dana D. Smith</v>
      </c>
      <c r="T1787" s="11" t="str">
        <f>IF(ISERROR(VLOOKUP(C1787,'WI Vs ASM'!$B$2:$L$1000,11,0)),0,(VLOOKUP(C1787,'WI Vs ASM'!$B$2:$L$1000,11,0)))</f>
        <v>Phillip Mclean</v>
      </c>
      <c r="U1787" s="11" t="e">
        <f t="shared" si="755"/>
        <v>#VALUE!</v>
      </c>
      <c r="V1787" s="11" t="str">
        <f t="shared" si="749"/>
        <v>No</v>
      </c>
      <c r="W1787" s="11" t="str">
        <f t="shared" si="750"/>
        <v>Yes</v>
      </c>
      <c r="X1787" s="11" t="str">
        <f t="shared" si="751"/>
        <v>No</v>
      </c>
      <c r="Y1787" s="11" t="str">
        <f t="shared" si="752"/>
        <v>No</v>
      </c>
      <c r="Z1787" s="11" t="str">
        <f t="shared" si="753"/>
        <v>No</v>
      </c>
      <c r="AA1787" s="11" t="str">
        <f t="shared" si="756"/>
        <v>No</v>
      </c>
      <c r="AB1787" s="11">
        <f>IF(ISERROR(VLOOKUP(U1787,'ITWR Dump'!$A$2:$Y$5000,24,0)),0,(VLOOKUP('ILC Report'!U1787,'ITWR Dump'!$A$2:$Y$5000,24,0)))</f>
        <v>0</v>
      </c>
      <c r="AC1787" s="11" t="str">
        <f t="shared" si="757"/>
        <v>No</v>
      </c>
      <c r="AD1787" s="11" t="str">
        <f t="shared" si="758"/>
        <v/>
      </c>
      <c r="AE1787" s="11">
        <f>IF(ISERROR(VLOOKUP(U1787,'ITWR Dump'!$A$2:$Y$5000,13,0)),0,(VLOOKUP(U1787,'ITWR Dump'!$A$2:$Y$5000,13,0)))</f>
        <v>0</v>
      </c>
      <c r="AF1787" s="11">
        <f>IF(ISERROR(VLOOKUP(U1787,'ITWR Dump'!$A$2:$Y$5000,11,0)),0,(VLOOKUP(U1787,'ITWR Dump'!$A$2:$Y$5000,11,0)))</f>
        <v>0</v>
      </c>
      <c r="AG1787" s="11">
        <f>IF(ISERROR(VLOOKUP(U1787,'ITWR Dump'!$A$2:$Y$5000,2,0)),0,(VLOOKUP(U1787,'ITWR Dump'!$A$2:$Y$5000,2,0)))</f>
        <v>0</v>
      </c>
      <c r="AH1787" s="11">
        <f>IF(ISERROR(VLOOKUP(U1787,'ITWR Dump'!$A$2:$Y$5000,14,0)),0,(VLOOKUP(U1787,'ITWR Dump'!$A$2:$Y$5000,14,0)))</f>
        <v>0</v>
      </c>
      <c r="AI1787" s="11" t="str">
        <f t="shared" si="759"/>
        <v>01-Maintenance Offshore</v>
      </c>
      <c r="AJ1787" s="11" t="str">
        <f t="shared" si="760"/>
        <v>Offshore</v>
      </c>
      <c r="AK1787" s="11" t="str">
        <f>IF(ISERROR(VLOOKUP(A1787,'Team Data'!$C$2:$U$213,17,0)),0,(VLOOKUP(A1787,'Team Data'!$C$2:$U$213,17,0)))</f>
        <v>PRISM</v>
      </c>
      <c r="AL1787" s="11" t="str">
        <f t="shared" si="761"/>
        <v>2017-04-24</v>
      </c>
      <c r="AM1787" s="11">
        <f>IF(ISERROR(VLOOKUP(U1787,'ITWR Dump'!$A$2:$Y$5000,16,0)),0,(VLOOKUP(U1787,'ITWR Dump'!$A$2:$Y$5000,16,0)))</f>
        <v>0</v>
      </c>
      <c r="AN1787" s="11">
        <f>IF(ISERROR(VLOOKUP(U1787,'ITWR Dump'!$A$2:$Y$5000,18,0)),0,(VLOOKUP(U1787,'ITWR Dump'!$A$2:$Y$5000,18,0)))</f>
        <v>0</v>
      </c>
      <c r="AO1787" s="11">
        <f>IF(ISERROR(VLOOKUP(U1787,'ITWR Dump'!$A$2:$Y$5000,25,0)),0,(VLOOKUP('ILC Report'!U1787,'ITWR Dump'!$A$2:$Y$5000,25,0)))</f>
        <v>0</v>
      </c>
      <c r="AP1787" s="11">
        <f t="shared" si="762"/>
        <v>0</v>
      </c>
      <c r="AQ1787" s="26">
        <f t="shared" si="763"/>
        <v>0</v>
      </c>
      <c r="AR1787" s="26">
        <f t="shared" si="764"/>
        <v>0</v>
      </c>
      <c r="AS1787" s="26">
        <f t="shared" si="765"/>
        <v>0</v>
      </c>
      <c r="AT1787" s="26">
        <f t="shared" si="766"/>
        <v>0</v>
      </c>
      <c r="AU1787" s="26">
        <f t="shared" si="767"/>
        <v>0</v>
      </c>
      <c r="AV1787" s="26">
        <f t="shared" si="768"/>
        <v>0</v>
      </c>
      <c r="AW1787" s="11" t="s">
        <v>653</v>
      </c>
      <c r="AX1787" s="11" t="str">
        <f>VLOOKUP(L1787,Group!$A$2:$B$1000,2,0)</f>
        <v>Maintenance</v>
      </c>
      <c r="AY1787" s="11">
        <f>IF(ISERROR(VLOOKUP(U1787,'ITWR Dump'!$A$2:$Y$5000,15,0)),0,(VLOOKUP('ILC Report'!U1787,'ITWR Dump'!$A$2:$Y$5000,15,0)))</f>
        <v>0</v>
      </c>
      <c r="AZ1787" s="11" t="str">
        <f t="shared" si="769"/>
        <v>No</v>
      </c>
      <c r="BA1787" s="11" t="str">
        <f t="shared" si="770"/>
        <v>BKI</v>
      </c>
      <c r="BB1787" s="11" t="str">
        <f t="shared" si="771"/>
        <v>MN</v>
      </c>
      <c r="BC1787" s="11" t="str">
        <f t="shared" si="772"/>
        <v>No</v>
      </c>
    </row>
    <row r="1788" spans="1:55" x14ac:dyDescent="0.3">
      <c r="A1788" s="11" t="s">
        <v>709</v>
      </c>
      <c r="B1788" s="11" t="s">
        <v>1904</v>
      </c>
      <c r="C1788" s="11" t="s">
        <v>566</v>
      </c>
      <c r="D1788" s="11" t="s">
        <v>2810</v>
      </c>
      <c r="E1788" s="38" t="s">
        <v>2903</v>
      </c>
      <c r="F1788" s="11">
        <v>1</v>
      </c>
      <c r="G1788" s="40" t="s">
        <v>218</v>
      </c>
      <c r="H1788" s="11" t="str">
        <f t="shared" si="754"/>
        <v>Regular</v>
      </c>
      <c r="I1788" s="11" t="str">
        <f t="shared" si="746"/>
        <v>INDIA</v>
      </c>
      <c r="J1788" s="11" t="str">
        <f>IF(ISERROR(VLOOKUP(C1788,'WI Vs ASM'!$B$2:$E$1000,4,0)),0,(VLOOKUP(C1788,'WI Vs ASM'!$B$2:$E$1000,4,0)))</f>
        <v>Offshore</v>
      </c>
      <c r="K1788" s="11" t="str">
        <f>IF(ISERROR(VLOOKUP(C1788,'WI Vs ASM'!$B$2:$F$1000,5,0)),0,(VLOOKUP(C1788,'WI Vs ASM'!$B$2:$F$1000,5,0)))</f>
        <v>01-Fixed Price</v>
      </c>
      <c r="L1788" s="11" t="str">
        <f>IF(ISERROR(VLOOKUP(C1788,'WI Vs ASM'!$B$2:$D$1000,3,0)),0,(VLOOKUP(C1788,'WI Vs ASM'!$B$2:$D$1000,3,0)))</f>
        <v>01-Maintenance Offshore</v>
      </c>
      <c r="M1788" s="11" t="str">
        <f>IF(ISERROR(VLOOKUP(C1788,'WI Vs ASM'!$B$2:$I$1000,8,0)),0,(VLOOKUP(C1788,'WI Vs ASM'!$B$2:$I$1000,8,0)))</f>
        <v>Rahul Soman</v>
      </c>
      <c r="N1788" s="11" t="str">
        <f>IF(ISERROR(VLOOKUP(C1788,'WI Vs ASM'!$B$2:$G$1000,6,0)),0,(VLOOKUP(C1788,'WI Vs ASM'!$B$2:$G$1000,6,0)))</f>
        <v>Claims</v>
      </c>
      <c r="O1788" s="11" t="str">
        <f>IF(ISERROR(VLOOKUP(C1788,'WI Vs ASM'!$B$2:$H$1000,7,0)),0,(VLOOKUP(C1788,'WI Vs ASM'!$B$2:$H$1000,7,0)))</f>
        <v>Claims</v>
      </c>
      <c r="P1788" s="11" t="str">
        <f t="shared" si="747"/>
        <v>May-17</v>
      </c>
      <c r="Q1788" s="11" t="str">
        <f t="shared" si="748"/>
        <v>Q2</v>
      </c>
      <c r="R1788" s="11" t="str">
        <f>IF(ISERROR(VLOOKUP(C1788,'WI Vs ASM'!$B$2:$J$1000,9,0)),0,(VLOOKUP(C1788,'WI Vs ASM'!$B$2:$J$1000,9,0)))</f>
        <v>Jyothi Pai</v>
      </c>
      <c r="S1788" s="11" t="str">
        <f>IF(ISERROR(VLOOKUP(C1788,'WI Vs ASM'!$B$2:$K$1000,10,0)),0,(VLOOKUP(C1788,'WI Vs ASM'!$B$2:$K$1000,10,0)))</f>
        <v>Dana D. Smith</v>
      </c>
      <c r="T1788" s="11" t="str">
        <f>IF(ISERROR(VLOOKUP(C1788,'WI Vs ASM'!$B$2:$L$1000,11,0)),0,(VLOOKUP(C1788,'WI Vs ASM'!$B$2:$L$1000,11,0)))</f>
        <v>Phillip Mclean</v>
      </c>
      <c r="U1788" s="11" t="e">
        <f t="shared" si="755"/>
        <v>#VALUE!</v>
      </c>
      <c r="V1788" s="11" t="str">
        <f t="shared" si="749"/>
        <v>No</v>
      </c>
      <c r="W1788" s="11" t="str">
        <f t="shared" si="750"/>
        <v>Yes</v>
      </c>
      <c r="X1788" s="11" t="str">
        <f t="shared" si="751"/>
        <v>No</v>
      </c>
      <c r="Y1788" s="11" t="str">
        <f t="shared" si="752"/>
        <v>No</v>
      </c>
      <c r="Z1788" s="11" t="str">
        <f t="shared" si="753"/>
        <v>No</v>
      </c>
      <c r="AA1788" s="11" t="str">
        <f t="shared" si="756"/>
        <v>No</v>
      </c>
      <c r="AB1788" s="11">
        <f>IF(ISERROR(VLOOKUP(U1788,'ITWR Dump'!$A$2:$Y$5000,24,0)),0,(VLOOKUP('ILC Report'!U1788,'ITWR Dump'!$A$2:$Y$5000,24,0)))</f>
        <v>0</v>
      </c>
      <c r="AC1788" s="11" t="str">
        <f t="shared" si="757"/>
        <v>No</v>
      </c>
      <c r="AD1788" s="11" t="str">
        <f t="shared" si="758"/>
        <v/>
      </c>
      <c r="AE1788" s="11">
        <f>IF(ISERROR(VLOOKUP(U1788,'ITWR Dump'!$A$2:$Y$5000,13,0)),0,(VLOOKUP(U1788,'ITWR Dump'!$A$2:$Y$5000,13,0)))</f>
        <v>0</v>
      </c>
      <c r="AF1788" s="11">
        <f>IF(ISERROR(VLOOKUP(U1788,'ITWR Dump'!$A$2:$Y$5000,11,0)),0,(VLOOKUP(U1788,'ITWR Dump'!$A$2:$Y$5000,11,0)))</f>
        <v>0</v>
      </c>
      <c r="AG1788" s="11">
        <f>IF(ISERROR(VLOOKUP(U1788,'ITWR Dump'!$A$2:$Y$5000,2,0)),0,(VLOOKUP(U1788,'ITWR Dump'!$A$2:$Y$5000,2,0)))</f>
        <v>0</v>
      </c>
      <c r="AH1788" s="11">
        <f>IF(ISERROR(VLOOKUP(U1788,'ITWR Dump'!$A$2:$Y$5000,14,0)),0,(VLOOKUP(U1788,'ITWR Dump'!$A$2:$Y$5000,14,0)))</f>
        <v>0</v>
      </c>
      <c r="AI1788" s="11" t="str">
        <f t="shared" si="759"/>
        <v>01-Maintenance Offshore</v>
      </c>
      <c r="AJ1788" s="11" t="str">
        <f t="shared" si="760"/>
        <v>Offshore</v>
      </c>
      <c r="AK1788" s="11" t="str">
        <f>IF(ISERROR(VLOOKUP(A1788,'Team Data'!$C$2:$U$213,17,0)),0,(VLOOKUP(A1788,'Team Data'!$C$2:$U$213,17,0)))</f>
        <v>PRISM</v>
      </c>
      <c r="AL1788" s="11" t="str">
        <f t="shared" si="761"/>
        <v>2017-04-24</v>
      </c>
      <c r="AM1788" s="11">
        <f>IF(ISERROR(VLOOKUP(U1788,'ITWR Dump'!$A$2:$Y$5000,16,0)),0,(VLOOKUP(U1788,'ITWR Dump'!$A$2:$Y$5000,16,0)))</f>
        <v>0</v>
      </c>
      <c r="AN1788" s="11">
        <f>IF(ISERROR(VLOOKUP(U1788,'ITWR Dump'!$A$2:$Y$5000,18,0)),0,(VLOOKUP(U1788,'ITWR Dump'!$A$2:$Y$5000,18,0)))</f>
        <v>0</v>
      </c>
      <c r="AO1788" s="11">
        <f>IF(ISERROR(VLOOKUP(U1788,'ITWR Dump'!$A$2:$Y$5000,25,0)),0,(VLOOKUP('ILC Report'!U1788,'ITWR Dump'!$A$2:$Y$5000,25,0)))</f>
        <v>0</v>
      </c>
      <c r="AP1788" s="11">
        <f t="shared" si="762"/>
        <v>0</v>
      </c>
      <c r="AQ1788" s="26">
        <f t="shared" si="763"/>
        <v>0</v>
      </c>
      <c r="AR1788" s="26">
        <f t="shared" si="764"/>
        <v>0</v>
      </c>
      <c r="AS1788" s="26">
        <f t="shared" si="765"/>
        <v>0</v>
      </c>
      <c r="AT1788" s="26">
        <f t="shared" si="766"/>
        <v>0</v>
      </c>
      <c r="AU1788" s="26">
        <f t="shared" si="767"/>
        <v>0</v>
      </c>
      <c r="AV1788" s="26">
        <f t="shared" si="768"/>
        <v>0</v>
      </c>
      <c r="AW1788" s="11" t="s">
        <v>653</v>
      </c>
      <c r="AX1788" s="11" t="str">
        <f>VLOOKUP(L1788,Group!$A$2:$B$1000,2,0)</f>
        <v>Maintenance</v>
      </c>
      <c r="AY1788" s="11">
        <f>IF(ISERROR(VLOOKUP(U1788,'ITWR Dump'!$A$2:$Y$5000,15,0)),0,(VLOOKUP('ILC Report'!U1788,'ITWR Dump'!$A$2:$Y$5000,15,0)))</f>
        <v>0</v>
      </c>
      <c r="AZ1788" s="11" t="str">
        <f t="shared" si="769"/>
        <v>No</v>
      </c>
      <c r="BA1788" s="11" t="str">
        <f t="shared" si="770"/>
        <v>BKI</v>
      </c>
      <c r="BB1788" s="11" t="str">
        <f t="shared" si="771"/>
        <v>MN</v>
      </c>
      <c r="BC1788" s="11" t="str">
        <f t="shared" si="772"/>
        <v>No</v>
      </c>
    </row>
    <row r="1789" spans="1:55" x14ac:dyDescent="0.3">
      <c r="A1789" s="11" t="s">
        <v>709</v>
      </c>
      <c r="B1789" s="11" t="s">
        <v>1904</v>
      </c>
      <c r="C1789" s="11" t="s">
        <v>566</v>
      </c>
      <c r="D1789" s="11" t="s">
        <v>2811</v>
      </c>
      <c r="E1789" s="38" t="s">
        <v>2903</v>
      </c>
      <c r="F1789" s="11">
        <v>13</v>
      </c>
      <c r="G1789" s="40" t="s">
        <v>218</v>
      </c>
      <c r="H1789" s="11" t="str">
        <f t="shared" si="754"/>
        <v>Regular</v>
      </c>
      <c r="I1789" s="11" t="str">
        <f t="shared" si="746"/>
        <v>INDIA</v>
      </c>
      <c r="J1789" s="11" t="str">
        <f>IF(ISERROR(VLOOKUP(C1789,'WI Vs ASM'!$B$2:$E$1000,4,0)),0,(VLOOKUP(C1789,'WI Vs ASM'!$B$2:$E$1000,4,0)))</f>
        <v>Offshore</v>
      </c>
      <c r="K1789" s="11" t="str">
        <f>IF(ISERROR(VLOOKUP(C1789,'WI Vs ASM'!$B$2:$F$1000,5,0)),0,(VLOOKUP(C1789,'WI Vs ASM'!$B$2:$F$1000,5,0)))</f>
        <v>01-Fixed Price</v>
      </c>
      <c r="L1789" s="11" t="str">
        <f>IF(ISERROR(VLOOKUP(C1789,'WI Vs ASM'!$B$2:$D$1000,3,0)),0,(VLOOKUP(C1789,'WI Vs ASM'!$B$2:$D$1000,3,0)))</f>
        <v>01-Maintenance Offshore</v>
      </c>
      <c r="M1789" s="11" t="str">
        <f>IF(ISERROR(VLOOKUP(C1789,'WI Vs ASM'!$B$2:$I$1000,8,0)),0,(VLOOKUP(C1789,'WI Vs ASM'!$B$2:$I$1000,8,0)))</f>
        <v>Rahul Soman</v>
      </c>
      <c r="N1789" s="11" t="str">
        <f>IF(ISERROR(VLOOKUP(C1789,'WI Vs ASM'!$B$2:$G$1000,6,0)),0,(VLOOKUP(C1789,'WI Vs ASM'!$B$2:$G$1000,6,0)))</f>
        <v>Claims</v>
      </c>
      <c r="O1789" s="11" t="str">
        <f>IF(ISERROR(VLOOKUP(C1789,'WI Vs ASM'!$B$2:$H$1000,7,0)),0,(VLOOKUP(C1789,'WI Vs ASM'!$B$2:$H$1000,7,0)))</f>
        <v>Claims</v>
      </c>
      <c r="P1789" s="11" t="str">
        <f t="shared" si="747"/>
        <v>May-17</v>
      </c>
      <c r="Q1789" s="11" t="str">
        <f t="shared" si="748"/>
        <v>Q2</v>
      </c>
      <c r="R1789" s="11" t="str">
        <f>IF(ISERROR(VLOOKUP(C1789,'WI Vs ASM'!$B$2:$J$1000,9,0)),0,(VLOOKUP(C1789,'WI Vs ASM'!$B$2:$J$1000,9,0)))</f>
        <v>Jyothi Pai</v>
      </c>
      <c r="S1789" s="11" t="str">
        <f>IF(ISERROR(VLOOKUP(C1789,'WI Vs ASM'!$B$2:$K$1000,10,0)),0,(VLOOKUP(C1789,'WI Vs ASM'!$B$2:$K$1000,10,0)))</f>
        <v>Dana D. Smith</v>
      </c>
      <c r="T1789" s="11" t="str">
        <f>IF(ISERROR(VLOOKUP(C1789,'WI Vs ASM'!$B$2:$L$1000,11,0)),0,(VLOOKUP(C1789,'WI Vs ASM'!$B$2:$L$1000,11,0)))</f>
        <v>Phillip Mclean</v>
      </c>
      <c r="U1789" s="11" t="e">
        <f t="shared" si="755"/>
        <v>#VALUE!</v>
      </c>
      <c r="V1789" s="11" t="str">
        <f t="shared" si="749"/>
        <v>No</v>
      </c>
      <c r="W1789" s="11" t="str">
        <f t="shared" si="750"/>
        <v>Yes</v>
      </c>
      <c r="X1789" s="11" t="str">
        <f t="shared" si="751"/>
        <v>No</v>
      </c>
      <c r="Y1789" s="11" t="str">
        <f t="shared" si="752"/>
        <v>No</v>
      </c>
      <c r="Z1789" s="11" t="str">
        <f t="shared" si="753"/>
        <v>No</v>
      </c>
      <c r="AA1789" s="11" t="str">
        <f t="shared" si="756"/>
        <v>No</v>
      </c>
      <c r="AB1789" s="11">
        <f>IF(ISERROR(VLOOKUP(U1789,'ITWR Dump'!$A$2:$Y$5000,24,0)),0,(VLOOKUP('ILC Report'!U1789,'ITWR Dump'!$A$2:$Y$5000,24,0)))</f>
        <v>0</v>
      </c>
      <c r="AC1789" s="11" t="str">
        <f t="shared" si="757"/>
        <v>No</v>
      </c>
      <c r="AD1789" s="11" t="str">
        <f t="shared" si="758"/>
        <v/>
      </c>
      <c r="AE1789" s="11">
        <f>IF(ISERROR(VLOOKUP(U1789,'ITWR Dump'!$A$2:$Y$5000,13,0)),0,(VLOOKUP(U1789,'ITWR Dump'!$A$2:$Y$5000,13,0)))</f>
        <v>0</v>
      </c>
      <c r="AF1789" s="11">
        <f>IF(ISERROR(VLOOKUP(U1789,'ITWR Dump'!$A$2:$Y$5000,11,0)),0,(VLOOKUP(U1789,'ITWR Dump'!$A$2:$Y$5000,11,0)))</f>
        <v>0</v>
      </c>
      <c r="AG1789" s="11">
        <f>IF(ISERROR(VLOOKUP(U1789,'ITWR Dump'!$A$2:$Y$5000,2,0)),0,(VLOOKUP(U1789,'ITWR Dump'!$A$2:$Y$5000,2,0)))</f>
        <v>0</v>
      </c>
      <c r="AH1789" s="11">
        <f>IF(ISERROR(VLOOKUP(U1789,'ITWR Dump'!$A$2:$Y$5000,14,0)),0,(VLOOKUP(U1789,'ITWR Dump'!$A$2:$Y$5000,14,0)))</f>
        <v>0</v>
      </c>
      <c r="AI1789" s="11" t="str">
        <f t="shared" si="759"/>
        <v>01-Maintenance Offshore</v>
      </c>
      <c r="AJ1789" s="11" t="str">
        <f t="shared" si="760"/>
        <v>Offshore</v>
      </c>
      <c r="AK1789" s="11" t="str">
        <f>IF(ISERROR(VLOOKUP(A1789,'Team Data'!$C$2:$U$213,17,0)),0,(VLOOKUP(A1789,'Team Data'!$C$2:$U$213,17,0)))</f>
        <v>PRISM</v>
      </c>
      <c r="AL1789" s="11" t="str">
        <f t="shared" si="761"/>
        <v>2017-04-24</v>
      </c>
      <c r="AM1789" s="11">
        <f>IF(ISERROR(VLOOKUP(U1789,'ITWR Dump'!$A$2:$Y$5000,16,0)),0,(VLOOKUP(U1789,'ITWR Dump'!$A$2:$Y$5000,16,0)))</f>
        <v>0</v>
      </c>
      <c r="AN1789" s="11">
        <f>IF(ISERROR(VLOOKUP(U1789,'ITWR Dump'!$A$2:$Y$5000,18,0)),0,(VLOOKUP(U1789,'ITWR Dump'!$A$2:$Y$5000,18,0)))</f>
        <v>0</v>
      </c>
      <c r="AO1789" s="11">
        <f>IF(ISERROR(VLOOKUP(U1789,'ITWR Dump'!$A$2:$Y$5000,25,0)),0,(VLOOKUP('ILC Report'!U1789,'ITWR Dump'!$A$2:$Y$5000,25,0)))</f>
        <v>0</v>
      </c>
      <c r="AP1789" s="11">
        <f t="shared" si="762"/>
        <v>0</v>
      </c>
      <c r="AQ1789" s="26">
        <f t="shared" si="763"/>
        <v>0</v>
      </c>
      <c r="AR1789" s="26">
        <f t="shared" si="764"/>
        <v>0</v>
      </c>
      <c r="AS1789" s="26">
        <f t="shared" si="765"/>
        <v>0</v>
      </c>
      <c r="AT1789" s="26">
        <f t="shared" si="766"/>
        <v>0</v>
      </c>
      <c r="AU1789" s="26">
        <f t="shared" si="767"/>
        <v>0</v>
      </c>
      <c r="AV1789" s="26">
        <f t="shared" si="768"/>
        <v>0</v>
      </c>
      <c r="AW1789" s="11" t="s">
        <v>653</v>
      </c>
      <c r="AX1789" s="11" t="str">
        <f>VLOOKUP(L1789,Group!$A$2:$B$1000,2,0)</f>
        <v>Maintenance</v>
      </c>
      <c r="AY1789" s="11">
        <f>IF(ISERROR(VLOOKUP(U1789,'ITWR Dump'!$A$2:$Y$5000,15,0)),0,(VLOOKUP('ILC Report'!U1789,'ITWR Dump'!$A$2:$Y$5000,15,0)))</f>
        <v>0</v>
      </c>
      <c r="AZ1789" s="11" t="str">
        <f t="shared" si="769"/>
        <v>No</v>
      </c>
      <c r="BA1789" s="11" t="str">
        <f t="shared" si="770"/>
        <v>BKI</v>
      </c>
      <c r="BB1789" s="11" t="str">
        <f t="shared" si="771"/>
        <v>MN</v>
      </c>
      <c r="BC1789" s="11" t="str">
        <f t="shared" si="772"/>
        <v>No</v>
      </c>
    </row>
    <row r="1790" spans="1:55" x14ac:dyDescent="0.3">
      <c r="A1790" s="11" t="s">
        <v>709</v>
      </c>
      <c r="B1790" s="11" t="s">
        <v>1904</v>
      </c>
      <c r="C1790" s="11" t="s">
        <v>566</v>
      </c>
      <c r="D1790" s="11" t="s">
        <v>2812</v>
      </c>
      <c r="E1790" s="38" t="s">
        <v>2903</v>
      </c>
      <c r="F1790" s="11">
        <v>1</v>
      </c>
      <c r="G1790" s="40" t="s">
        <v>218</v>
      </c>
      <c r="H1790" s="11" t="str">
        <f t="shared" si="754"/>
        <v>Regular</v>
      </c>
      <c r="I1790" s="11" t="str">
        <f t="shared" si="746"/>
        <v>INDIA</v>
      </c>
      <c r="J1790" s="11" t="str">
        <f>IF(ISERROR(VLOOKUP(C1790,'WI Vs ASM'!$B$2:$E$1000,4,0)),0,(VLOOKUP(C1790,'WI Vs ASM'!$B$2:$E$1000,4,0)))</f>
        <v>Offshore</v>
      </c>
      <c r="K1790" s="11" t="str">
        <f>IF(ISERROR(VLOOKUP(C1790,'WI Vs ASM'!$B$2:$F$1000,5,0)),0,(VLOOKUP(C1790,'WI Vs ASM'!$B$2:$F$1000,5,0)))</f>
        <v>01-Fixed Price</v>
      </c>
      <c r="L1790" s="11" t="str">
        <f>IF(ISERROR(VLOOKUP(C1790,'WI Vs ASM'!$B$2:$D$1000,3,0)),0,(VLOOKUP(C1790,'WI Vs ASM'!$B$2:$D$1000,3,0)))</f>
        <v>01-Maintenance Offshore</v>
      </c>
      <c r="M1790" s="11" t="str">
        <f>IF(ISERROR(VLOOKUP(C1790,'WI Vs ASM'!$B$2:$I$1000,8,0)),0,(VLOOKUP(C1790,'WI Vs ASM'!$B$2:$I$1000,8,0)))</f>
        <v>Rahul Soman</v>
      </c>
      <c r="N1790" s="11" t="str">
        <f>IF(ISERROR(VLOOKUP(C1790,'WI Vs ASM'!$B$2:$G$1000,6,0)),0,(VLOOKUP(C1790,'WI Vs ASM'!$B$2:$G$1000,6,0)))</f>
        <v>Claims</v>
      </c>
      <c r="O1790" s="11" t="str">
        <f>IF(ISERROR(VLOOKUP(C1790,'WI Vs ASM'!$B$2:$H$1000,7,0)),0,(VLOOKUP(C1790,'WI Vs ASM'!$B$2:$H$1000,7,0)))</f>
        <v>Claims</v>
      </c>
      <c r="P1790" s="11" t="str">
        <f t="shared" si="747"/>
        <v>May-17</v>
      </c>
      <c r="Q1790" s="11" t="str">
        <f t="shared" si="748"/>
        <v>Q2</v>
      </c>
      <c r="R1790" s="11" t="str">
        <f>IF(ISERROR(VLOOKUP(C1790,'WI Vs ASM'!$B$2:$J$1000,9,0)),0,(VLOOKUP(C1790,'WI Vs ASM'!$B$2:$J$1000,9,0)))</f>
        <v>Jyothi Pai</v>
      </c>
      <c r="S1790" s="11" t="str">
        <f>IF(ISERROR(VLOOKUP(C1790,'WI Vs ASM'!$B$2:$K$1000,10,0)),0,(VLOOKUP(C1790,'WI Vs ASM'!$B$2:$K$1000,10,0)))</f>
        <v>Dana D. Smith</v>
      </c>
      <c r="T1790" s="11" t="str">
        <f>IF(ISERROR(VLOOKUP(C1790,'WI Vs ASM'!$B$2:$L$1000,11,0)),0,(VLOOKUP(C1790,'WI Vs ASM'!$B$2:$L$1000,11,0)))</f>
        <v>Phillip Mclean</v>
      </c>
      <c r="U1790" s="11" t="e">
        <f t="shared" si="755"/>
        <v>#VALUE!</v>
      </c>
      <c r="V1790" s="11" t="str">
        <f t="shared" si="749"/>
        <v>No</v>
      </c>
      <c r="W1790" s="11" t="str">
        <f t="shared" si="750"/>
        <v>Yes</v>
      </c>
      <c r="X1790" s="11" t="str">
        <f t="shared" si="751"/>
        <v>No</v>
      </c>
      <c r="Y1790" s="11" t="str">
        <f t="shared" si="752"/>
        <v>No</v>
      </c>
      <c r="Z1790" s="11" t="str">
        <f t="shared" si="753"/>
        <v>No</v>
      </c>
      <c r="AA1790" s="11" t="str">
        <f t="shared" si="756"/>
        <v>No</v>
      </c>
      <c r="AB1790" s="11">
        <f>IF(ISERROR(VLOOKUP(U1790,'ITWR Dump'!$A$2:$Y$5000,24,0)),0,(VLOOKUP('ILC Report'!U1790,'ITWR Dump'!$A$2:$Y$5000,24,0)))</f>
        <v>0</v>
      </c>
      <c r="AC1790" s="11" t="str">
        <f t="shared" si="757"/>
        <v>No</v>
      </c>
      <c r="AD1790" s="11" t="str">
        <f t="shared" si="758"/>
        <v/>
      </c>
      <c r="AE1790" s="11">
        <f>IF(ISERROR(VLOOKUP(U1790,'ITWR Dump'!$A$2:$Y$5000,13,0)),0,(VLOOKUP(U1790,'ITWR Dump'!$A$2:$Y$5000,13,0)))</f>
        <v>0</v>
      </c>
      <c r="AF1790" s="11">
        <f>IF(ISERROR(VLOOKUP(U1790,'ITWR Dump'!$A$2:$Y$5000,11,0)),0,(VLOOKUP(U1790,'ITWR Dump'!$A$2:$Y$5000,11,0)))</f>
        <v>0</v>
      </c>
      <c r="AG1790" s="11">
        <f>IF(ISERROR(VLOOKUP(U1790,'ITWR Dump'!$A$2:$Y$5000,2,0)),0,(VLOOKUP(U1790,'ITWR Dump'!$A$2:$Y$5000,2,0)))</f>
        <v>0</v>
      </c>
      <c r="AH1790" s="11">
        <f>IF(ISERROR(VLOOKUP(U1790,'ITWR Dump'!$A$2:$Y$5000,14,0)),0,(VLOOKUP(U1790,'ITWR Dump'!$A$2:$Y$5000,14,0)))</f>
        <v>0</v>
      </c>
      <c r="AI1790" s="11" t="str">
        <f t="shared" si="759"/>
        <v>01-Maintenance Offshore</v>
      </c>
      <c r="AJ1790" s="11" t="str">
        <f t="shared" si="760"/>
        <v>Offshore</v>
      </c>
      <c r="AK1790" s="11" t="str">
        <f>IF(ISERROR(VLOOKUP(A1790,'Team Data'!$C$2:$U$213,17,0)),0,(VLOOKUP(A1790,'Team Data'!$C$2:$U$213,17,0)))</f>
        <v>PRISM</v>
      </c>
      <c r="AL1790" s="11" t="str">
        <f t="shared" si="761"/>
        <v>2017-04-24</v>
      </c>
      <c r="AM1790" s="11">
        <f>IF(ISERROR(VLOOKUP(U1790,'ITWR Dump'!$A$2:$Y$5000,16,0)),0,(VLOOKUP(U1790,'ITWR Dump'!$A$2:$Y$5000,16,0)))</f>
        <v>0</v>
      </c>
      <c r="AN1790" s="11">
        <f>IF(ISERROR(VLOOKUP(U1790,'ITWR Dump'!$A$2:$Y$5000,18,0)),0,(VLOOKUP(U1790,'ITWR Dump'!$A$2:$Y$5000,18,0)))</f>
        <v>0</v>
      </c>
      <c r="AO1790" s="11">
        <f>IF(ISERROR(VLOOKUP(U1790,'ITWR Dump'!$A$2:$Y$5000,25,0)),0,(VLOOKUP('ILC Report'!U1790,'ITWR Dump'!$A$2:$Y$5000,25,0)))</f>
        <v>0</v>
      </c>
      <c r="AP1790" s="11">
        <f t="shared" si="762"/>
        <v>0</v>
      </c>
      <c r="AQ1790" s="26">
        <f t="shared" si="763"/>
        <v>0</v>
      </c>
      <c r="AR1790" s="26">
        <f t="shared" si="764"/>
        <v>0</v>
      </c>
      <c r="AS1790" s="26">
        <f t="shared" si="765"/>
        <v>0</v>
      </c>
      <c r="AT1790" s="26">
        <f t="shared" si="766"/>
        <v>0</v>
      </c>
      <c r="AU1790" s="26">
        <f t="shared" si="767"/>
        <v>0</v>
      </c>
      <c r="AV1790" s="26">
        <f t="shared" si="768"/>
        <v>0</v>
      </c>
      <c r="AW1790" s="11" t="s">
        <v>653</v>
      </c>
      <c r="AX1790" s="11" t="str">
        <f>VLOOKUP(L1790,Group!$A$2:$B$1000,2,0)</f>
        <v>Maintenance</v>
      </c>
      <c r="AY1790" s="11">
        <f>IF(ISERROR(VLOOKUP(U1790,'ITWR Dump'!$A$2:$Y$5000,15,0)),0,(VLOOKUP('ILC Report'!U1790,'ITWR Dump'!$A$2:$Y$5000,15,0)))</f>
        <v>0</v>
      </c>
      <c r="AZ1790" s="11" t="str">
        <f t="shared" si="769"/>
        <v>No</v>
      </c>
      <c r="BA1790" s="11" t="str">
        <f t="shared" si="770"/>
        <v>BKI</v>
      </c>
      <c r="BB1790" s="11" t="str">
        <f t="shared" si="771"/>
        <v>MN</v>
      </c>
      <c r="BC1790" s="11" t="str">
        <f t="shared" si="772"/>
        <v>No</v>
      </c>
    </row>
    <row r="1791" spans="1:55" x14ac:dyDescent="0.3">
      <c r="A1791" s="11" t="s">
        <v>709</v>
      </c>
      <c r="B1791" s="11" t="s">
        <v>1904</v>
      </c>
      <c r="C1791" s="11" t="s">
        <v>560</v>
      </c>
      <c r="D1791" s="11" t="s">
        <v>2808</v>
      </c>
      <c r="E1791" s="38" t="s">
        <v>2903</v>
      </c>
      <c r="F1791" s="11">
        <v>5</v>
      </c>
      <c r="G1791" s="40" t="s">
        <v>218</v>
      </c>
      <c r="H1791" s="11" t="str">
        <f t="shared" si="754"/>
        <v>Regular</v>
      </c>
      <c r="I1791" s="11" t="str">
        <f t="shared" si="746"/>
        <v>INDIA</v>
      </c>
      <c r="J1791" s="11" t="str">
        <f>IF(ISERROR(VLOOKUP(C1791,'WI Vs ASM'!$B$2:$E$1000,4,0)),0,(VLOOKUP(C1791,'WI Vs ASM'!$B$2:$E$1000,4,0)))</f>
        <v>Offshore</v>
      </c>
      <c r="K1791" s="11" t="str">
        <f>IF(ISERROR(VLOOKUP(C1791,'WI Vs ASM'!$B$2:$F$1000,5,0)),0,(VLOOKUP(C1791,'WI Vs ASM'!$B$2:$F$1000,5,0)))</f>
        <v>02-Variable Billable</v>
      </c>
      <c r="L1791" s="11" t="str">
        <f>IF(ISERROR(VLOOKUP(C1791,'WI Vs ASM'!$B$2:$D$1000,3,0)),0,(VLOOKUP(C1791,'WI Vs ASM'!$B$2:$D$1000,3,0)))</f>
        <v>11-Enhancement Offshore</v>
      </c>
      <c r="M1791" s="11" t="str">
        <f>IF(ISERROR(VLOOKUP(C1791,'WI Vs ASM'!$B$2:$I$1000,8,0)),0,(VLOOKUP(C1791,'WI Vs ASM'!$B$2:$I$1000,8,0)))</f>
        <v>Prakash Varadachari</v>
      </c>
      <c r="N1791" s="11" t="str">
        <f>IF(ISERROR(VLOOKUP(C1791,'WI Vs ASM'!$B$2:$G$1000,6,0)),0,(VLOOKUP(C1791,'WI Vs ASM'!$B$2:$G$1000,6,0)))</f>
        <v>Claims</v>
      </c>
      <c r="O1791" s="11" t="str">
        <f>IF(ISERROR(VLOOKUP(C1791,'WI Vs ASM'!$B$2:$H$1000,7,0)),0,(VLOOKUP(C1791,'WI Vs ASM'!$B$2:$H$1000,7,0)))</f>
        <v>Claims</v>
      </c>
      <c r="P1791" s="11" t="str">
        <f t="shared" si="747"/>
        <v>May-17</v>
      </c>
      <c r="Q1791" s="11" t="str">
        <f t="shared" si="748"/>
        <v>Q2</v>
      </c>
      <c r="R1791" s="11" t="str">
        <f>IF(ISERROR(VLOOKUP(C1791,'WI Vs ASM'!$B$2:$J$1000,9,0)),0,(VLOOKUP(C1791,'WI Vs ASM'!$B$2:$J$1000,9,0)))</f>
        <v>Chandraprabha Palaniswamy</v>
      </c>
      <c r="S1791" s="11" t="str">
        <f>IF(ISERROR(VLOOKUP(C1791,'WI Vs ASM'!$B$2:$K$1000,10,0)),0,(VLOOKUP(C1791,'WI Vs ASM'!$B$2:$K$1000,10,0)))</f>
        <v>Dana D. Smith</v>
      </c>
      <c r="T1791" s="11" t="str">
        <f>IF(ISERROR(VLOOKUP(C1791,'WI Vs ASM'!$B$2:$L$1000,11,0)),0,(VLOOKUP(C1791,'WI Vs ASM'!$B$2:$L$1000,11,0)))</f>
        <v>Phillip Mclean</v>
      </c>
      <c r="U1791" s="11" t="str">
        <f t="shared" si="755"/>
        <v>WR635406</v>
      </c>
      <c r="V1791" s="11" t="str">
        <f t="shared" si="749"/>
        <v>No</v>
      </c>
      <c r="W1791" s="11" t="str">
        <f t="shared" si="750"/>
        <v>Yes</v>
      </c>
      <c r="X1791" s="11" t="str">
        <f t="shared" si="751"/>
        <v>No</v>
      </c>
      <c r="Y1791" s="11" t="str">
        <f t="shared" si="752"/>
        <v>No</v>
      </c>
      <c r="Z1791" s="11" t="str">
        <f t="shared" si="753"/>
        <v>No</v>
      </c>
      <c r="AA1791" s="11" t="str">
        <f t="shared" si="756"/>
        <v>No</v>
      </c>
      <c r="AB1791" s="11">
        <f>IF(ISERROR(VLOOKUP(U1791,'ITWR Dump'!$A$2:$Y$5000,24,0)),0,(VLOOKUP('ILC Report'!U1791,'ITWR Dump'!$A$2:$Y$5000,24,0)))</f>
        <v>0</v>
      </c>
      <c r="AC1791" s="11" t="str">
        <f t="shared" si="757"/>
        <v>No</v>
      </c>
      <c r="AD1791" s="11" t="str">
        <f t="shared" si="758"/>
        <v/>
      </c>
      <c r="AE1791" s="11">
        <f>IF(ISERROR(VLOOKUP(U1791,'ITWR Dump'!$A$2:$Y$5000,13,0)),0,(VLOOKUP(U1791,'ITWR Dump'!$A$2:$Y$5000,13,0)))</f>
        <v>0</v>
      </c>
      <c r="AF1791" s="11">
        <f>IF(ISERROR(VLOOKUP(U1791,'ITWR Dump'!$A$2:$Y$5000,11,0)),0,(VLOOKUP(U1791,'ITWR Dump'!$A$2:$Y$5000,11,0)))</f>
        <v>0</v>
      </c>
      <c r="AG1791" s="11">
        <f>IF(ISERROR(VLOOKUP(U1791,'ITWR Dump'!$A$2:$Y$5000,2,0)),0,(VLOOKUP(U1791,'ITWR Dump'!$A$2:$Y$5000,2,0)))</f>
        <v>0</v>
      </c>
      <c r="AH1791" s="11">
        <f>IF(ISERROR(VLOOKUP(U1791,'ITWR Dump'!$A$2:$Y$5000,14,0)),0,(VLOOKUP(U1791,'ITWR Dump'!$A$2:$Y$5000,14,0)))</f>
        <v>0</v>
      </c>
      <c r="AI1791" s="11" t="str">
        <f t="shared" si="759"/>
        <v>11-Enhancement Offshore</v>
      </c>
      <c r="AJ1791" s="11" t="str">
        <f t="shared" si="760"/>
        <v>Offshore</v>
      </c>
      <c r="AK1791" s="11" t="str">
        <f>IF(ISERROR(VLOOKUP(A1791,'Team Data'!$C$2:$U$213,17,0)),0,(VLOOKUP(A1791,'Team Data'!$C$2:$U$213,17,0)))</f>
        <v>PRISM</v>
      </c>
      <c r="AL1791" s="11" t="str">
        <f t="shared" si="761"/>
        <v>2017-04-24</v>
      </c>
      <c r="AM1791" s="11">
        <f>IF(ISERROR(VLOOKUP(U1791,'ITWR Dump'!$A$2:$Y$5000,16,0)),0,(VLOOKUP(U1791,'ITWR Dump'!$A$2:$Y$5000,16,0)))</f>
        <v>0</v>
      </c>
      <c r="AN1791" s="11">
        <f>IF(ISERROR(VLOOKUP(U1791,'ITWR Dump'!$A$2:$Y$5000,18,0)),0,(VLOOKUP(U1791,'ITWR Dump'!$A$2:$Y$5000,18,0)))</f>
        <v>0</v>
      </c>
      <c r="AO1791" s="11">
        <f>IF(ISERROR(VLOOKUP(U1791,'ITWR Dump'!$A$2:$Y$5000,25,0)),0,(VLOOKUP('ILC Report'!U1791,'ITWR Dump'!$A$2:$Y$5000,25,0)))</f>
        <v>0</v>
      </c>
      <c r="AP1791" s="11">
        <f t="shared" si="762"/>
        <v>0</v>
      </c>
      <c r="AQ1791" s="26">
        <f t="shared" si="763"/>
        <v>0</v>
      </c>
      <c r="AR1791" s="26">
        <f t="shared" si="764"/>
        <v>0</v>
      </c>
      <c r="AS1791" s="26">
        <f t="shared" si="765"/>
        <v>0</v>
      </c>
      <c r="AT1791" s="26">
        <f t="shared" si="766"/>
        <v>0</v>
      </c>
      <c r="AU1791" s="26">
        <f t="shared" si="767"/>
        <v>0</v>
      </c>
      <c r="AV1791" s="26">
        <f t="shared" si="768"/>
        <v>0</v>
      </c>
      <c r="AW1791" s="11" t="s">
        <v>653</v>
      </c>
      <c r="AX1791" s="11" t="str">
        <f>VLOOKUP(L1791,Group!$A$2:$B$1000,2,0)</f>
        <v>Enhancement</v>
      </c>
      <c r="AY1791" s="11">
        <f>IF(ISERROR(VLOOKUP(U1791,'ITWR Dump'!$A$2:$Y$5000,15,0)),0,(VLOOKUP('ILC Report'!U1791,'ITWR Dump'!$A$2:$Y$5000,15,0)))</f>
        <v>0</v>
      </c>
      <c r="AZ1791" s="11" t="str">
        <f t="shared" si="769"/>
        <v>No</v>
      </c>
      <c r="BA1791" s="11" t="str">
        <f t="shared" si="770"/>
        <v>BKI</v>
      </c>
      <c r="BB1791" s="11" t="str">
        <f t="shared" si="771"/>
        <v>EL</v>
      </c>
      <c r="BC1791" s="11" t="str">
        <f t="shared" si="772"/>
        <v>No</v>
      </c>
    </row>
    <row r="1792" spans="1:55" x14ac:dyDescent="0.3">
      <c r="A1792" s="11" t="s">
        <v>709</v>
      </c>
      <c r="B1792" s="11" t="s">
        <v>1904</v>
      </c>
      <c r="C1792" s="11" t="s">
        <v>583</v>
      </c>
      <c r="D1792" s="11" t="s">
        <v>2026</v>
      </c>
      <c r="E1792" s="38" t="s">
        <v>2903</v>
      </c>
      <c r="F1792" s="11">
        <v>17</v>
      </c>
      <c r="G1792" s="40" t="s">
        <v>218</v>
      </c>
      <c r="H1792" s="11" t="str">
        <f t="shared" si="754"/>
        <v>Regular</v>
      </c>
      <c r="I1792" s="11" t="str">
        <f t="shared" si="746"/>
        <v>INDIA</v>
      </c>
      <c r="J1792" s="11" t="str">
        <f>IF(ISERROR(VLOOKUP(C1792,'WI Vs ASM'!$B$2:$E$1000,4,0)),0,(VLOOKUP(C1792,'WI Vs ASM'!$B$2:$E$1000,4,0)))</f>
        <v>Offshore</v>
      </c>
      <c r="K1792" s="11" t="str">
        <f>IF(ISERROR(VLOOKUP(C1792,'WI Vs ASM'!$B$2:$F$1000,5,0)),0,(VLOOKUP(C1792,'WI Vs ASM'!$B$2:$F$1000,5,0)))</f>
        <v>02-Variable Billable</v>
      </c>
      <c r="L1792" s="11" t="str">
        <f>IF(ISERROR(VLOOKUP(C1792,'WI Vs ASM'!$B$2:$D$1000,3,0)),0,(VLOOKUP(C1792,'WI Vs ASM'!$B$2:$D$1000,3,0)))</f>
        <v>11-Enhancement Offshore</v>
      </c>
      <c r="M1792" s="11" t="str">
        <f>IF(ISERROR(VLOOKUP(C1792,'WI Vs ASM'!$B$2:$I$1000,8,0)),0,(VLOOKUP(C1792,'WI Vs ASM'!$B$2:$I$1000,8,0)))</f>
        <v>Prakash Varadachari</v>
      </c>
      <c r="N1792" s="11" t="str">
        <f>IF(ISERROR(VLOOKUP(C1792,'WI Vs ASM'!$B$2:$G$1000,6,0)),0,(VLOOKUP(C1792,'WI Vs ASM'!$B$2:$G$1000,6,0)))</f>
        <v>Shared Services</v>
      </c>
      <c r="O1792" s="11" t="str">
        <f>IF(ISERROR(VLOOKUP(C1792,'WI Vs ASM'!$B$2:$H$1000,7,0)),0,(VLOOKUP(C1792,'WI Vs ASM'!$B$2:$H$1000,7,0)))</f>
        <v>Shared Services</v>
      </c>
      <c r="P1792" s="11" t="str">
        <f t="shared" si="747"/>
        <v>May-17</v>
      </c>
      <c r="Q1792" s="11" t="str">
        <f t="shared" si="748"/>
        <v>Q2</v>
      </c>
      <c r="R1792" s="11" t="str">
        <f>IF(ISERROR(VLOOKUP(C1792,'WI Vs ASM'!$B$2:$J$1000,9,0)),0,(VLOOKUP(C1792,'WI Vs ASM'!$B$2:$J$1000,9,0)))</f>
        <v>Chandraprabha Palaniswamy</v>
      </c>
      <c r="S1792" s="11" t="str">
        <f>IF(ISERROR(VLOOKUP(C1792,'WI Vs ASM'!$B$2:$K$1000,10,0)),0,(VLOOKUP(C1792,'WI Vs ASM'!$B$2:$K$1000,10,0)))</f>
        <v>Vasudevan Srinivasan</v>
      </c>
      <c r="T1792" s="11" t="str">
        <f>IF(ISERROR(VLOOKUP(C1792,'WI Vs ASM'!$B$2:$L$1000,11,0)),0,(VLOOKUP(C1792,'WI Vs ASM'!$B$2:$L$1000,11,0)))</f>
        <v>Noha Salama</v>
      </c>
      <c r="U1792" s="11" t="str">
        <f t="shared" si="755"/>
        <v>WR736484</v>
      </c>
      <c r="V1792" s="11" t="str">
        <f t="shared" si="749"/>
        <v>No</v>
      </c>
      <c r="W1792" s="11" t="str">
        <f t="shared" si="750"/>
        <v>Yes</v>
      </c>
      <c r="X1792" s="11" t="str">
        <f t="shared" si="751"/>
        <v>No</v>
      </c>
      <c r="Y1792" s="11" t="str">
        <f t="shared" si="752"/>
        <v>No</v>
      </c>
      <c r="Z1792" s="11" t="str">
        <f t="shared" si="753"/>
        <v>No</v>
      </c>
      <c r="AA1792" s="11" t="str">
        <f t="shared" si="756"/>
        <v>No</v>
      </c>
      <c r="AB1792" s="11">
        <f>IF(ISERROR(VLOOKUP(U1792,'ITWR Dump'!$A$2:$Y$5000,24,0)),0,(VLOOKUP('ILC Report'!U1792,'ITWR Dump'!$A$2:$Y$5000,24,0)))</f>
        <v>0</v>
      </c>
      <c r="AC1792" s="11" t="str">
        <f t="shared" si="757"/>
        <v>No</v>
      </c>
      <c r="AD1792" s="11" t="str">
        <f t="shared" si="758"/>
        <v/>
      </c>
      <c r="AE1792" s="11">
        <f>IF(ISERROR(VLOOKUP(U1792,'ITWR Dump'!$A$2:$Y$5000,13,0)),0,(VLOOKUP(U1792,'ITWR Dump'!$A$2:$Y$5000,13,0)))</f>
        <v>0</v>
      </c>
      <c r="AF1792" s="11">
        <f>IF(ISERROR(VLOOKUP(U1792,'ITWR Dump'!$A$2:$Y$5000,11,0)),0,(VLOOKUP(U1792,'ITWR Dump'!$A$2:$Y$5000,11,0)))</f>
        <v>0</v>
      </c>
      <c r="AG1792" s="11">
        <f>IF(ISERROR(VLOOKUP(U1792,'ITWR Dump'!$A$2:$Y$5000,2,0)),0,(VLOOKUP(U1792,'ITWR Dump'!$A$2:$Y$5000,2,0)))</f>
        <v>0</v>
      </c>
      <c r="AH1792" s="11">
        <f>IF(ISERROR(VLOOKUP(U1792,'ITWR Dump'!$A$2:$Y$5000,14,0)),0,(VLOOKUP(U1792,'ITWR Dump'!$A$2:$Y$5000,14,0)))</f>
        <v>0</v>
      </c>
      <c r="AI1792" s="11" t="str">
        <f t="shared" si="759"/>
        <v>11-Enhancement Offshore</v>
      </c>
      <c r="AJ1792" s="11" t="str">
        <f t="shared" si="760"/>
        <v>Offshore</v>
      </c>
      <c r="AK1792" s="11" t="str">
        <f>IF(ISERROR(VLOOKUP(A1792,'Team Data'!$C$2:$U$213,17,0)),0,(VLOOKUP(A1792,'Team Data'!$C$2:$U$213,17,0)))</f>
        <v>PRISM</v>
      </c>
      <c r="AL1792" s="11" t="str">
        <f t="shared" si="761"/>
        <v>2017-04-24</v>
      </c>
      <c r="AM1792" s="11">
        <f>IF(ISERROR(VLOOKUP(U1792,'ITWR Dump'!$A$2:$Y$5000,16,0)),0,(VLOOKUP(U1792,'ITWR Dump'!$A$2:$Y$5000,16,0)))</f>
        <v>0</v>
      </c>
      <c r="AN1792" s="11">
        <f>IF(ISERROR(VLOOKUP(U1792,'ITWR Dump'!$A$2:$Y$5000,18,0)),0,(VLOOKUP(U1792,'ITWR Dump'!$A$2:$Y$5000,18,0)))</f>
        <v>0</v>
      </c>
      <c r="AO1792" s="11">
        <f>IF(ISERROR(VLOOKUP(U1792,'ITWR Dump'!$A$2:$Y$5000,25,0)),0,(VLOOKUP('ILC Report'!U1792,'ITWR Dump'!$A$2:$Y$5000,25,0)))</f>
        <v>0</v>
      </c>
      <c r="AP1792" s="11">
        <f t="shared" si="762"/>
        <v>0</v>
      </c>
      <c r="AQ1792" s="26">
        <f t="shared" si="763"/>
        <v>0</v>
      </c>
      <c r="AR1792" s="26">
        <f t="shared" si="764"/>
        <v>0</v>
      </c>
      <c r="AS1792" s="26">
        <f t="shared" si="765"/>
        <v>0</v>
      </c>
      <c r="AT1792" s="26">
        <f t="shared" si="766"/>
        <v>0</v>
      </c>
      <c r="AU1792" s="26">
        <f t="shared" si="767"/>
        <v>0</v>
      </c>
      <c r="AV1792" s="26">
        <f t="shared" si="768"/>
        <v>0</v>
      </c>
      <c r="AW1792" s="11" t="s">
        <v>653</v>
      </c>
      <c r="AX1792" s="11" t="str">
        <f>VLOOKUP(L1792,Group!$A$2:$B$1000,2,0)</f>
        <v>Enhancement</v>
      </c>
      <c r="AY1792" s="11">
        <f>IF(ISERROR(VLOOKUP(U1792,'ITWR Dump'!$A$2:$Y$5000,15,0)),0,(VLOOKUP('ILC Report'!U1792,'ITWR Dump'!$A$2:$Y$5000,15,0)))</f>
        <v>0</v>
      </c>
      <c r="AZ1792" s="11" t="str">
        <f t="shared" si="769"/>
        <v>No</v>
      </c>
      <c r="BA1792" s="11" t="str">
        <f t="shared" si="770"/>
        <v>BKI</v>
      </c>
      <c r="BB1792" s="11" t="str">
        <f t="shared" si="771"/>
        <v>EM</v>
      </c>
      <c r="BC1792" s="11" t="str">
        <f t="shared" si="772"/>
        <v>No</v>
      </c>
    </row>
    <row r="1793" spans="1:55" x14ac:dyDescent="0.3">
      <c r="A1793" s="11" t="s">
        <v>709</v>
      </c>
      <c r="B1793" s="11" t="s">
        <v>1904</v>
      </c>
      <c r="C1793" s="11" t="s">
        <v>566</v>
      </c>
      <c r="D1793" s="11" t="s">
        <v>2809</v>
      </c>
      <c r="E1793" s="38" t="s">
        <v>2904</v>
      </c>
      <c r="F1793" s="11">
        <v>5</v>
      </c>
      <c r="G1793" s="40" t="s">
        <v>218</v>
      </c>
      <c r="H1793" s="11" t="str">
        <f t="shared" si="754"/>
        <v>Regular</v>
      </c>
      <c r="I1793" s="11" t="str">
        <f t="shared" si="746"/>
        <v>INDIA</v>
      </c>
      <c r="J1793" s="11" t="str">
        <f>IF(ISERROR(VLOOKUP(C1793,'WI Vs ASM'!$B$2:$E$1000,4,0)),0,(VLOOKUP(C1793,'WI Vs ASM'!$B$2:$E$1000,4,0)))</f>
        <v>Offshore</v>
      </c>
      <c r="K1793" s="11" t="str">
        <f>IF(ISERROR(VLOOKUP(C1793,'WI Vs ASM'!$B$2:$F$1000,5,0)),0,(VLOOKUP(C1793,'WI Vs ASM'!$B$2:$F$1000,5,0)))</f>
        <v>01-Fixed Price</v>
      </c>
      <c r="L1793" s="11" t="str">
        <f>IF(ISERROR(VLOOKUP(C1793,'WI Vs ASM'!$B$2:$D$1000,3,0)),0,(VLOOKUP(C1793,'WI Vs ASM'!$B$2:$D$1000,3,0)))</f>
        <v>01-Maintenance Offshore</v>
      </c>
      <c r="M1793" s="11" t="str">
        <f>IF(ISERROR(VLOOKUP(C1793,'WI Vs ASM'!$B$2:$I$1000,8,0)),0,(VLOOKUP(C1793,'WI Vs ASM'!$B$2:$I$1000,8,0)))</f>
        <v>Rahul Soman</v>
      </c>
      <c r="N1793" s="11" t="str">
        <f>IF(ISERROR(VLOOKUP(C1793,'WI Vs ASM'!$B$2:$G$1000,6,0)),0,(VLOOKUP(C1793,'WI Vs ASM'!$B$2:$G$1000,6,0)))</f>
        <v>Claims</v>
      </c>
      <c r="O1793" s="11" t="str">
        <f>IF(ISERROR(VLOOKUP(C1793,'WI Vs ASM'!$B$2:$H$1000,7,0)),0,(VLOOKUP(C1793,'WI Vs ASM'!$B$2:$H$1000,7,0)))</f>
        <v>Claims</v>
      </c>
      <c r="P1793" s="11" t="str">
        <f t="shared" si="747"/>
        <v>May-17</v>
      </c>
      <c r="Q1793" s="11" t="str">
        <f t="shared" si="748"/>
        <v>Q2</v>
      </c>
      <c r="R1793" s="11" t="str">
        <f>IF(ISERROR(VLOOKUP(C1793,'WI Vs ASM'!$B$2:$J$1000,9,0)),0,(VLOOKUP(C1793,'WI Vs ASM'!$B$2:$J$1000,9,0)))</f>
        <v>Jyothi Pai</v>
      </c>
      <c r="S1793" s="11" t="str">
        <f>IF(ISERROR(VLOOKUP(C1793,'WI Vs ASM'!$B$2:$K$1000,10,0)),0,(VLOOKUP(C1793,'WI Vs ASM'!$B$2:$K$1000,10,0)))</f>
        <v>Dana D. Smith</v>
      </c>
      <c r="T1793" s="11" t="str">
        <f>IF(ISERROR(VLOOKUP(C1793,'WI Vs ASM'!$B$2:$L$1000,11,0)),0,(VLOOKUP(C1793,'WI Vs ASM'!$B$2:$L$1000,11,0)))</f>
        <v>Phillip Mclean</v>
      </c>
      <c r="U1793" s="11" t="e">
        <f t="shared" si="755"/>
        <v>#VALUE!</v>
      </c>
      <c r="V1793" s="11" t="str">
        <f t="shared" si="749"/>
        <v>No</v>
      </c>
      <c r="W1793" s="11" t="str">
        <f t="shared" si="750"/>
        <v>Yes</v>
      </c>
      <c r="X1793" s="11" t="str">
        <f t="shared" si="751"/>
        <v>No</v>
      </c>
      <c r="Y1793" s="11" t="str">
        <f t="shared" si="752"/>
        <v>No</v>
      </c>
      <c r="Z1793" s="11" t="str">
        <f t="shared" si="753"/>
        <v>No</v>
      </c>
      <c r="AA1793" s="11" t="str">
        <f t="shared" si="756"/>
        <v>No</v>
      </c>
      <c r="AB1793" s="11">
        <f>IF(ISERROR(VLOOKUP(U1793,'ITWR Dump'!$A$2:$Y$5000,24,0)),0,(VLOOKUP('ILC Report'!U1793,'ITWR Dump'!$A$2:$Y$5000,24,0)))</f>
        <v>0</v>
      </c>
      <c r="AC1793" s="11" t="str">
        <f t="shared" si="757"/>
        <v>No</v>
      </c>
      <c r="AD1793" s="11" t="str">
        <f t="shared" si="758"/>
        <v/>
      </c>
      <c r="AE1793" s="11">
        <f>IF(ISERROR(VLOOKUP(U1793,'ITWR Dump'!$A$2:$Y$5000,13,0)),0,(VLOOKUP(U1793,'ITWR Dump'!$A$2:$Y$5000,13,0)))</f>
        <v>0</v>
      </c>
      <c r="AF1793" s="11">
        <f>IF(ISERROR(VLOOKUP(U1793,'ITWR Dump'!$A$2:$Y$5000,11,0)),0,(VLOOKUP(U1793,'ITWR Dump'!$A$2:$Y$5000,11,0)))</f>
        <v>0</v>
      </c>
      <c r="AG1793" s="11">
        <f>IF(ISERROR(VLOOKUP(U1793,'ITWR Dump'!$A$2:$Y$5000,2,0)),0,(VLOOKUP(U1793,'ITWR Dump'!$A$2:$Y$5000,2,0)))</f>
        <v>0</v>
      </c>
      <c r="AH1793" s="11">
        <f>IF(ISERROR(VLOOKUP(U1793,'ITWR Dump'!$A$2:$Y$5000,14,0)),0,(VLOOKUP(U1793,'ITWR Dump'!$A$2:$Y$5000,14,0)))</f>
        <v>0</v>
      </c>
      <c r="AI1793" s="11" t="str">
        <f t="shared" si="759"/>
        <v>01-Maintenance Offshore</v>
      </c>
      <c r="AJ1793" s="11" t="str">
        <f t="shared" si="760"/>
        <v>Offshore</v>
      </c>
      <c r="AK1793" s="11" t="str">
        <f>IF(ISERROR(VLOOKUP(A1793,'Team Data'!$C$2:$U$213,17,0)),0,(VLOOKUP(A1793,'Team Data'!$C$2:$U$213,17,0)))</f>
        <v>PRISM</v>
      </c>
      <c r="AL1793" s="11" t="str">
        <f t="shared" si="761"/>
        <v>2017-04-24</v>
      </c>
      <c r="AM1793" s="11">
        <f>IF(ISERROR(VLOOKUP(U1793,'ITWR Dump'!$A$2:$Y$5000,16,0)),0,(VLOOKUP(U1793,'ITWR Dump'!$A$2:$Y$5000,16,0)))</f>
        <v>0</v>
      </c>
      <c r="AN1793" s="11">
        <f>IF(ISERROR(VLOOKUP(U1793,'ITWR Dump'!$A$2:$Y$5000,18,0)),0,(VLOOKUP(U1793,'ITWR Dump'!$A$2:$Y$5000,18,0)))</f>
        <v>0</v>
      </c>
      <c r="AO1793" s="11">
        <f>IF(ISERROR(VLOOKUP(U1793,'ITWR Dump'!$A$2:$Y$5000,25,0)),0,(VLOOKUP('ILC Report'!U1793,'ITWR Dump'!$A$2:$Y$5000,25,0)))</f>
        <v>0</v>
      </c>
      <c r="AP1793" s="11">
        <f t="shared" si="762"/>
        <v>0</v>
      </c>
      <c r="AQ1793" s="26">
        <f t="shared" si="763"/>
        <v>0</v>
      </c>
      <c r="AR1793" s="26">
        <f t="shared" si="764"/>
        <v>0</v>
      </c>
      <c r="AS1793" s="26">
        <f t="shared" si="765"/>
        <v>0</v>
      </c>
      <c r="AT1793" s="26">
        <f t="shared" si="766"/>
        <v>0</v>
      </c>
      <c r="AU1793" s="26">
        <f t="shared" si="767"/>
        <v>0</v>
      </c>
      <c r="AV1793" s="26">
        <f t="shared" si="768"/>
        <v>0</v>
      </c>
      <c r="AW1793" s="11" t="s">
        <v>653</v>
      </c>
      <c r="AX1793" s="11" t="str">
        <f>VLOOKUP(L1793,Group!$A$2:$B$1000,2,0)</f>
        <v>Maintenance</v>
      </c>
      <c r="AY1793" s="11">
        <f>IF(ISERROR(VLOOKUP(U1793,'ITWR Dump'!$A$2:$Y$5000,15,0)),0,(VLOOKUP('ILC Report'!U1793,'ITWR Dump'!$A$2:$Y$5000,15,0)))</f>
        <v>0</v>
      </c>
      <c r="AZ1793" s="11" t="str">
        <f t="shared" si="769"/>
        <v>No</v>
      </c>
      <c r="BA1793" s="11" t="str">
        <f t="shared" si="770"/>
        <v>BKI</v>
      </c>
      <c r="BB1793" s="11" t="str">
        <f t="shared" si="771"/>
        <v>MN</v>
      </c>
      <c r="BC1793" s="11" t="str">
        <f t="shared" si="772"/>
        <v>No</v>
      </c>
    </row>
    <row r="1794" spans="1:55" x14ac:dyDescent="0.3">
      <c r="A1794" s="11" t="s">
        <v>709</v>
      </c>
      <c r="B1794" s="11" t="s">
        <v>1904</v>
      </c>
      <c r="C1794" s="11" t="s">
        <v>566</v>
      </c>
      <c r="D1794" s="11" t="s">
        <v>2811</v>
      </c>
      <c r="E1794" s="38" t="s">
        <v>2904</v>
      </c>
      <c r="F1794" s="11">
        <v>10</v>
      </c>
      <c r="G1794" s="40" t="s">
        <v>218</v>
      </c>
      <c r="H1794" s="11" t="str">
        <f t="shared" si="754"/>
        <v>Regular</v>
      </c>
      <c r="I1794" s="11" t="str">
        <f t="shared" ref="I1794:I1857" si="773">Locationdetails(J1794)</f>
        <v>INDIA</v>
      </c>
      <c r="J1794" s="11" t="str">
        <f>IF(ISERROR(VLOOKUP(C1794,'WI Vs ASM'!$B$2:$E$1000,4,0)),0,(VLOOKUP(C1794,'WI Vs ASM'!$B$2:$E$1000,4,0)))</f>
        <v>Offshore</v>
      </c>
      <c r="K1794" s="11" t="str">
        <f>IF(ISERROR(VLOOKUP(C1794,'WI Vs ASM'!$B$2:$F$1000,5,0)),0,(VLOOKUP(C1794,'WI Vs ASM'!$B$2:$F$1000,5,0)))</f>
        <v>01-Fixed Price</v>
      </c>
      <c r="L1794" s="11" t="str">
        <f>IF(ISERROR(VLOOKUP(C1794,'WI Vs ASM'!$B$2:$D$1000,3,0)),0,(VLOOKUP(C1794,'WI Vs ASM'!$B$2:$D$1000,3,0)))</f>
        <v>01-Maintenance Offshore</v>
      </c>
      <c r="M1794" s="11" t="str">
        <f>IF(ISERROR(VLOOKUP(C1794,'WI Vs ASM'!$B$2:$I$1000,8,0)),0,(VLOOKUP(C1794,'WI Vs ASM'!$B$2:$I$1000,8,0)))</f>
        <v>Rahul Soman</v>
      </c>
      <c r="N1794" s="11" t="str">
        <f>IF(ISERROR(VLOOKUP(C1794,'WI Vs ASM'!$B$2:$G$1000,6,0)),0,(VLOOKUP(C1794,'WI Vs ASM'!$B$2:$G$1000,6,0)))</f>
        <v>Claims</v>
      </c>
      <c r="O1794" s="11" t="str">
        <f>IF(ISERROR(VLOOKUP(C1794,'WI Vs ASM'!$B$2:$H$1000,7,0)),0,(VLOOKUP(C1794,'WI Vs ASM'!$B$2:$H$1000,7,0)))</f>
        <v>Claims</v>
      </c>
      <c r="P1794" s="11" t="str">
        <f t="shared" ref="P1794:P1857" si="774">TEXT(E1794,"MMM-YY")</f>
        <v>May-17</v>
      </c>
      <c r="Q1794" s="11" t="str">
        <f t="shared" ref="Q1794:Q1857" si="775">Quarterdetails(P1794)</f>
        <v>Q2</v>
      </c>
      <c r="R1794" s="11" t="str">
        <f>IF(ISERROR(VLOOKUP(C1794,'WI Vs ASM'!$B$2:$J$1000,9,0)),0,(VLOOKUP(C1794,'WI Vs ASM'!$B$2:$J$1000,9,0)))</f>
        <v>Jyothi Pai</v>
      </c>
      <c r="S1794" s="11" t="str">
        <f>IF(ISERROR(VLOOKUP(C1794,'WI Vs ASM'!$B$2:$K$1000,10,0)),0,(VLOOKUP(C1794,'WI Vs ASM'!$B$2:$K$1000,10,0)))</f>
        <v>Dana D. Smith</v>
      </c>
      <c r="T1794" s="11" t="str">
        <f>IF(ISERROR(VLOOKUP(C1794,'WI Vs ASM'!$B$2:$L$1000,11,0)),0,(VLOOKUP(C1794,'WI Vs ASM'!$B$2:$L$1000,11,0)))</f>
        <v>Phillip Mclean</v>
      </c>
      <c r="U1794" s="11" t="e">
        <f t="shared" si="755"/>
        <v>#VALUE!</v>
      </c>
      <c r="V1794" s="11" t="str">
        <f t="shared" ref="V1794:V1857" si="776">IF(OR(AP1794=1,AQ1794=1,AR1794=1,AS1794=1,AT1794=1,AU1794=1,AV1794=1),"Yes","No")</f>
        <v>No</v>
      </c>
      <c r="W1794" s="11" t="str">
        <f t="shared" ref="W1794:W1857" si="777">IF(V1794&lt;&gt;"Yes",IF(AND(K1794&lt;&gt;"09-NonBillable"),"Yes","No"),"No")</f>
        <v>Yes</v>
      </c>
      <c r="X1794" s="11" t="str">
        <f t="shared" ref="X1794:X1857" si="778">IF(ISERROR(IF(OR(RIGHT(C1794,2)="LB",(RIGHT(C1794,2)="MG"),(C1794="WAFCOGEN")),"Yes","No")),"No",(IF(OR(RIGHT(C1794,2)="LB",(RIGHT(C1794,2)="MG"),(C1794="WAFCOGEN")),"Yes","No")))</f>
        <v>No</v>
      </c>
      <c r="Y1794" s="11" t="str">
        <f t="shared" ref="Y1794:Y1857" si="779">CTCdetails(AE1794)</f>
        <v>No</v>
      </c>
      <c r="Z1794" s="11" t="str">
        <f t="shared" ref="Z1794:Z1857" si="780">Ignitedetails(C1794)</f>
        <v>No</v>
      </c>
      <c r="AA1794" s="11" t="str">
        <f t="shared" si="756"/>
        <v>No</v>
      </c>
      <c r="AB1794" s="11">
        <f>IF(ISERROR(VLOOKUP(U1794,'ITWR Dump'!$A$2:$Y$5000,24,0)),0,(VLOOKUP('ILC Report'!U1794,'ITWR Dump'!$A$2:$Y$5000,24,0)))</f>
        <v>0</v>
      </c>
      <c r="AC1794" s="11" t="str">
        <f t="shared" si="757"/>
        <v>No</v>
      </c>
      <c r="AD1794" s="11" t="str">
        <f t="shared" si="758"/>
        <v/>
      </c>
      <c r="AE1794" s="11">
        <f>IF(ISERROR(VLOOKUP(U1794,'ITWR Dump'!$A$2:$Y$5000,13,0)),0,(VLOOKUP(U1794,'ITWR Dump'!$A$2:$Y$5000,13,0)))</f>
        <v>0</v>
      </c>
      <c r="AF1794" s="11">
        <f>IF(ISERROR(VLOOKUP(U1794,'ITWR Dump'!$A$2:$Y$5000,11,0)),0,(VLOOKUP(U1794,'ITWR Dump'!$A$2:$Y$5000,11,0)))</f>
        <v>0</v>
      </c>
      <c r="AG1794" s="11">
        <f>IF(ISERROR(VLOOKUP(U1794,'ITWR Dump'!$A$2:$Y$5000,2,0)),0,(VLOOKUP(U1794,'ITWR Dump'!$A$2:$Y$5000,2,0)))</f>
        <v>0</v>
      </c>
      <c r="AH1794" s="11">
        <f>IF(ISERROR(VLOOKUP(U1794,'ITWR Dump'!$A$2:$Y$5000,14,0)),0,(VLOOKUP(U1794,'ITWR Dump'!$A$2:$Y$5000,14,0)))</f>
        <v>0</v>
      </c>
      <c r="AI1794" s="11" t="str">
        <f t="shared" si="759"/>
        <v>01-Maintenance Offshore</v>
      </c>
      <c r="AJ1794" s="11" t="str">
        <f t="shared" si="760"/>
        <v>Offshore</v>
      </c>
      <c r="AK1794" s="11" t="str">
        <f>IF(ISERROR(VLOOKUP(A1794,'Team Data'!$C$2:$U$213,17,0)),0,(VLOOKUP(A1794,'Team Data'!$C$2:$U$213,17,0)))</f>
        <v>PRISM</v>
      </c>
      <c r="AL1794" s="11" t="str">
        <f t="shared" si="761"/>
        <v>2017-04-24</v>
      </c>
      <c r="AM1794" s="11">
        <f>IF(ISERROR(VLOOKUP(U1794,'ITWR Dump'!$A$2:$Y$5000,16,0)),0,(VLOOKUP(U1794,'ITWR Dump'!$A$2:$Y$5000,16,0)))</f>
        <v>0</v>
      </c>
      <c r="AN1794" s="11">
        <f>IF(ISERROR(VLOOKUP(U1794,'ITWR Dump'!$A$2:$Y$5000,18,0)),0,(VLOOKUP(U1794,'ITWR Dump'!$A$2:$Y$5000,18,0)))</f>
        <v>0</v>
      </c>
      <c r="AO1794" s="11">
        <f>IF(ISERROR(VLOOKUP(U1794,'ITWR Dump'!$A$2:$Y$5000,25,0)),0,(VLOOKUP('ILC Report'!U1794,'ITWR Dump'!$A$2:$Y$5000,25,0)))</f>
        <v>0</v>
      </c>
      <c r="AP1794" s="11">
        <f t="shared" si="762"/>
        <v>0</v>
      </c>
      <c r="AQ1794" s="26">
        <f t="shared" si="763"/>
        <v>0</v>
      </c>
      <c r="AR1794" s="26">
        <f t="shared" si="764"/>
        <v>0</v>
      </c>
      <c r="AS1794" s="26">
        <f t="shared" si="765"/>
        <v>0</v>
      </c>
      <c r="AT1794" s="26">
        <f t="shared" si="766"/>
        <v>0</v>
      </c>
      <c r="AU1794" s="26">
        <f t="shared" si="767"/>
        <v>0</v>
      </c>
      <c r="AV1794" s="26">
        <f t="shared" si="768"/>
        <v>0</v>
      </c>
      <c r="AW1794" s="11" t="s">
        <v>653</v>
      </c>
      <c r="AX1794" s="11" t="str">
        <f>VLOOKUP(L1794,Group!$A$2:$B$1000,2,0)</f>
        <v>Maintenance</v>
      </c>
      <c r="AY1794" s="11">
        <f>IF(ISERROR(VLOOKUP(U1794,'ITWR Dump'!$A$2:$Y$5000,15,0)),0,(VLOOKUP('ILC Report'!U1794,'ITWR Dump'!$A$2:$Y$5000,15,0)))</f>
        <v>0</v>
      </c>
      <c r="AZ1794" s="11" t="str">
        <f t="shared" si="769"/>
        <v>No</v>
      </c>
      <c r="BA1794" s="11" t="str">
        <f t="shared" si="770"/>
        <v>BKI</v>
      </c>
      <c r="BB1794" s="11" t="str">
        <f t="shared" si="771"/>
        <v>MN</v>
      </c>
      <c r="BC1794" s="11" t="str">
        <f t="shared" si="772"/>
        <v>No</v>
      </c>
    </row>
    <row r="1795" spans="1:55" x14ac:dyDescent="0.3">
      <c r="A1795" s="11" t="s">
        <v>709</v>
      </c>
      <c r="B1795" s="11" t="s">
        <v>1904</v>
      </c>
      <c r="C1795" s="11" t="s">
        <v>566</v>
      </c>
      <c r="D1795" s="11" t="s">
        <v>2813</v>
      </c>
      <c r="E1795" s="38" t="s">
        <v>2904</v>
      </c>
      <c r="F1795" s="11">
        <v>7</v>
      </c>
      <c r="G1795" s="40" t="s">
        <v>218</v>
      </c>
      <c r="H1795" s="11" t="str">
        <f t="shared" ref="H1795:H1858" si="781">Shiftdetails($G1795)</f>
        <v>Regular</v>
      </c>
      <c r="I1795" s="11" t="str">
        <f t="shared" si="773"/>
        <v>INDIA</v>
      </c>
      <c r="J1795" s="11" t="str">
        <f>IF(ISERROR(VLOOKUP(C1795,'WI Vs ASM'!$B$2:$E$1000,4,0)),0,(VLOOKUP(C1795,'WI Vs ASM'!$B$2:$E$1000,4,0)))</f>
        <v>Offshore</v>
      </c>
      <c r="K1795" s="11" t="str">
        <f>IF(ISERROR(VLOOKUP(C1795,'WI Vs ASM'!$B$2:$F$1000,5,0)),0,(VLOOKUP(C1795,'WI Vs ASM'!$B$2:$F$1000,5,0)))</f>
        <v>01-Fixed Price</v>
      </c>
      <c r="L1795" s="11" t="str">
        <f>IF(ISERROR(VLOOKUP(C1795,'WI Vs ASM'!$B$2:$D$1000,3,0)),0,(VLOOKUP(C1795,'WI Vs ASM'!$B$2:$D$1000,3,0)))</f>
        <v>01-Maintenance Offshore</v>
      </c>
      <c r="M1795" s="11" t="str">
        <f>IF(ISERROR(VLOOKUP(C1795,'WI Vs ASM'!$B$2:$I$1000,8,0)),0,(VLOOKUP(C1795,'WI Vs ASM'!$B$2:$I$1000,8,0)))</f>
        <v>Rahul Soman</v>
      </c>
      <c r="N1795" s="11" t="str">
        <f>IF(ISERROR(VLOOKUP(C1795,'WI Vs ASM'!$B$2:$G$1000,6,0)),0,(VLOOKUP(C1795,'WI Vs ASM'!$B$2:$G$1000,6,0)))</f>
        <v>Claims</v>
      </c>
      <c r="O1795" s="11" t="str">
        <f>IF(ISERROR(VLOOKUP(C1795,'WI Vs ASM'!$B$2:$H$1000,7,0)),0,(VLOOKUP(C1795,'WI Vs ASM'!$B$2:$H$1000,7,0)))</f>
        <v>Claims</v>
      </c>
      <c r="P1795" s="11" t="str">
        <f t="shared" si="774"/>
        <v>May-17</v>
      </c>
      <c r="Q1795" s="11" t="str">
        <f t="shared" si="775"/>
        <v>Q2</v>
      </c>
      <c r="R1795" s="11" t="str">
        <f>IF(ISERROR(VLOOKUP(C1795,'WI Vs ASM'!$B$2:$J$1000,9,0)),0,(VLOOKUP(C1795,'WI Vs ASM'!$B$2:$J$1000,9,0)))</f>
        <v>Jyothi Pai</v>
      </c>
      <c r="S1795" s="11" t="str">
        <f>IF(ISERROR(VLOOKUP(C1795,'WI Vs ASM'!$B$2:$K$1000,10,0)),0,(VLOOKUP(C1795,'WI Vs ASM'!$B$2:$K$1000,10,0)))</f>
        <v>Dana D. Smith</v>
      </c>
      <c r="T1795" s="11" t="str">
        <f>IF(ISERROR(VLOOKUP(C1795,'WI Vs ASM'!$B$2:$L$1000,11,0)),0,(VLOOKUP(C1795,'WI Vs ASM'!$B$2:$L$1000,11,0)))</f>
        <v>Phillip Mclean</v>
      </c>
      <c r="U1795" s="11" t="e">
        <f t="shared" ref="U1795:U1858" si="782">IF(ISERROR(MID((UPPER(D1795)),(FIND("WR",(UPPER(D1795)),1)),8)),MID((UPPER(D1795)),(FIND("ENH",(UPPER(D1795)),1)),9),MID((UPPER(D1795)),(FIND("WR",(UPPER(D1795)),1)),8))</f>
        <v>#VALUE!</v>
      </c>
      <c r="V1795" s="11" t="str">
        <f t="shared" si="776"/>
        <v>No</v>
      </c>
      <c r="W1795" s="11" t="str">
        <f t="shared" si="777"/>
        <v>Yes</v>
      </c>
      <c r="X1795" s="11" t="str">
        <f t="shared" si="778"/>
        <v>No</v>
      </c>
      <c r="Y1795" s="11" t="str">
        <f t="shared" si="779"/>
        <v>No</v>
      </c>
      <c r="Z1795" s="11" t="str">
        <f t="shared" si="780"/>
        <v>No</v>
      </c>
      <c r="AA1795" s="11" t="str">
        <f t="shared" ref="AA1795:AA1858" si="783">RTCdetails(AE1795,AY1795)</f>
        <v>No</v>
      </c>
      <c r="AB1795" s="11">
        <f>IF(ISERROR(VLOOKUP(U1795,'ITWR Dump'!$A$2:$Y$5000,24,0)),0,(VLOOKUP('ILC Report'!U1795,'ITWR Dump'!$A$2:$Y$5000,24,0)))</f>
        <v>0</v>
      </c>
      <c r="AC1795" s="11" t="str">
        <f t="shared" ref="AC1795:AC1858" si="784">Billable(X1795,Y1795,Z1795,AA1795,BC1795)</f>
        <v>No</v>
      </c>
      <c r="AD1795" s="11" t="str">
        <f t="shared" ref="AD1795:AD1858" si="785">IF(X1795="Yes",$X$1,IF(Y1795="Yes",$Y$1,IF(Z1795="Yes",$Z$1,IF(AA1795="Yes",$AA$1,""))))</f>
        <v/>
      </c>
      <c r="AE1795" s="11">
        <f>IF(ISERROR(VLOOKUP(U1795,'ITWR Dump'!$A$2:$Y$5000,13,0)),0,(VLOOKUP(U1795,'ITWR Dump'!$A$2:$Y$5000,13,0)))</f>
        <v>0</v>
      </c>
      <c r="AF1795" s="11">
        <f>IF(ISERROR(VLOOKUP(U1795,'ITWR Dump'!$A$2:$Y$5000,11,0)),0,(VLOOKUP(U1795,'ITWR Dump'!$A$2:$Y$5000,11,0)))</f>
        <v>0</v>
      </c>
      <c r="AG1795" s="11">
        <f>IF(ISERROR(VLOOKUP(U1795,'ITWR Dump'!$A$2:$Y$5000,2,0)),0,(VLOOKUP(U1795,'ITWR Dump'!$A$2:$Y$5000,2,0)))</f>
        <v>0</v>
      </c>
      <c r="AH1795" s="11">
        <f>IF(ISERROR(VLOOKUP(U1795,'ITWR Dump'!$A$2:$Y$5000,14,0)),0,(VLOOKUP(U1795,'ITWR Dump'!$A$2:$Y$5000,14,0)))</f>
        <v>0</v>
      </c>
      <c r="AI1795" s="11" t="str">
        <f t="shared" ref="AI1795:AI1858" si="786">UdfCategory(H1795,L1795,AJ1795)</f>
        <v>01-Maintenance Offshore</v>
      </c>
      <c r="AJ1795" s="11" t="str">
        <f t="shared" ref="AJ1795:AJ1858" si="787">OnOffLanded(A1795,C1795,J1795)</f>
        <v>Offshore</v>
      </c>
      <c r="AK1795" s="11" t="str">
        <f>IF(ISERROR(VLOOKUP(A1795,'Team Data'!$C$2:$U$213,17,0)),0,(VLOOKUP(A1795,'Team Data'!$C$2:$U$213,17,0)))</f>
        <v>PRISM</v>
      </c>
      <c r="AL1795" s="11" t="str">
        <f t="shared" ref="AL1795:AL1858" si="788">LEFT(AW1795,10)</f>
        <v>2017-04-24</v>
      </c>
      <c r="AM1795" s="11">
        <f>IF(ISERROR(VLOOKUP(U1795,'ITWR Dump'!$A$2:$Y$5000,16,0)),0,(VLOOKUP(U1795,'ITWR Dump'!$A$2:$Y$5000,16,0)))</f>
        <v>0</v>
      </c>
      <c r="AN1795" s="11">
        <f>IF(ISERROR(VLOOKUP(U1795,'ITWR Dump'!$A$2:$Y$5000,18,0)),0,(VLOOKUP(U1795,'ITWR Dump'!$A$2:$Y$5000,18,0)))</f>
        <v>0</v>
      </c>
      <c r="AO1795" s="11">
        <f>IF(ISERROR(VLOOKUP(U1795,'ITWR Dump'!$A$2:$Y$5000,25,0)),0,(VLOOKUP('ILC Report'!U1795,'ITWR Dump'!$A$2:$Y$5000,25,0)))</f>
        <v>0</v>
      </c>
      <c r="AP1795" s="11">
        <f t="shared" ref="AP1795:AP1858" si="789">IFERROR(FIND("INC0",D1795,1),0)</f>
        <v>0</v>
      </c>
      <c r="AQ1795" s="26">
        <f t="shared" ref="AQ1795:AQ1858" si="790">IFERROR(FIND("INC1",D1795,1),0)</f>
        <v>0</v>
      </c>
      <c r="AR1795" s="26">
        <f t="shared" ref="AR1795:AR1858" si="791">IFERROR(FIND("INC2",D1795,1),0)</f>
        <v>0</v>
      </c>
      <c r="AS1795" s="26">
        <f t="shared" ref="AS1795:AS1858" si="792">IFERROR(FIND("INC3",D1795,1),0)</f>
        <v>0</v>
      </c>
      <c r="AT1795" s="26">
        <f t="shared" ref="AT1795:AT1858" si="793">IFERROR(FIND("INC4",D1795,1),0)</f>
        <v>0</v>
      </c>
      <c r="AU1795" s="26">
        <f t="shared" ref="AU1795:AU1858" si="794">IFERROR(FIND("INC 0",D1795,1),0)</f>
        <v>0</v>
      </c>
      <c r="AV1795" s="26">
        <f t="shared" ref="AV1795:AV1858" si="795">IFERROR(FIND("INC 1",D1795,1),0)</f>
        <v>0</v>
      </c>
      <c r="AW1795" s="11" t="s">
        <v>653</v>
      </c>
      <c r="AX1795" s="11" t="str">
        <f>VLOOKUP(L1795,Group!$A$2:$B$1000,2,0)</f>
        <v>Maintenance</v>
      </c>
      <c r="AY1795" s="11">
        <f>IF(ISERROR(VLOOKUP(U1795,'ITWR Dump'!$A$2:$Y$5000,15,0)),0,(VLOOKUP('ILC Report'!U1795,'ITWR Dump'!$A$2:$Y$5000,15,0)))</f>
        <v>0</v>
      </c>
      <c r="AZ1795" s="11" t="str">
        <f t="shared" ref="AZ1795:AZ1858" si="796">Adoc(BB1795,D1795)</f>
        <v>Yes</v>
      </c>
      <c r="BA1795" s="11" t="str">
        <f t="shared" ref="BA1795:BA1858" si="797">LEFT(C1795,3)</f>
        <v>BKI</v>
      </c>
      <c r="BB1795" s="11" t="str">
        <f t="shared" ref="BB1795:BB1858" si="798">RIGHT(C1795,2)</f>
        <v>MN</v>
      </c>
      <c r="BC1795" s="11" t="str">
        <f t="shared" ref="BC1795:BC1858" si="799">Work(AF1795)</f>
        <v>No</v>
      </c>
    </row>
    <row r="1796" spans="1:55" x14ac:dyDescent="0.3">
      <c r="A1796" s="11" t="s">
        <v>709</v>
      </c>
      <c r="B1796" s="11" t="s">
        <v>1904</v>
      </c>
      <c r="C1796" s="11" t="s">
        <v>583</v>
      </c>
      <c r="D1796" s="11" t="s">
        <v>2814</v>
      </c>
      <c r="E1796" s="38" t="s">
        <v>2904</v>
      </c>
      <c r="F1796" s="11">
        <v>23</v>
      </c>
      <c r="G1796" s="40" t="s">
        <v>218</v>
      </c>
      <c r="H1796" s="11" t="str">
        <f t="shared" si="781"/>
        <v>Regular</v>
      </c>
      <c r="I1796" s="11" t="str">
        <f t="shared" si="773"/>
        <v>INDIA</v>
      </c>
      <c r="J1796" s="11" t="str">
        <f>IF(ISERROR(VLOOKUP(C1796,'WI Vs ASM'!$B$2:$E$1000,4,0)),0,(VLOOKUP(C1796,'WI Vs ASM'!$B$2:$E$1000,4,0)))</f>
        <v>Offshore</v>
      </c>
      <c r="K1796" s="11" t="str">
        <f>IF(ISERROR(VLOOKUP(C1796,'WI Vs ASM'!$B$2:$F$1000,5,0)),0,(VLOOKUP(C1796,'WI Vs ASM'!$B$2:$F$1000,5,0)))</f>
        <v>02-Variable Billable</v>
      </c>
      <c r="L1796" s="11" t="str">
        <f>IF(ISERROR(VLOOKUP(C1796,'WI Vs ASM'!$B$2:$D$1000,3,0)),0,(VLOOKUP(C1796,'WI Vs ASM'!$B$2:$D$1000,3,0)))</f>
        <v>11-Enhancement Offshore</v>
      </c>
      <c r="M1796" s="11" t="str">
        <f>IF(ISERROR(VLOOKUP(C1796,'WI Vs ASM'!$B$2:$I$1000,8,0)),0,(VLOOKUP(C1796,'WI Vs ASM'!$B$2:$I$1000,8,0)))</f>
        <v>Prakash Varadachari</v>
      </c>
      <c r="N1796" s="11" t="str">
        <f>IF(ISERROR(VLOOKUP(C1796,'WI Vs ASM'!$B$2:$G$1000,6,0)),0,(VLOOKUP(C1796,'WI Vs ASM'!$B$2:$G$1000,6,0)))</f>
        <v>Shared Services</v>
      </c>
      <c r="O1796" s="11" t="str">
        <f>IF(ISERROR(VLOOKUP(C1796,'WI Vs ASM'!$B$2:$H$1000,7,0)),0,(VLOOKUP(C1796,'WI Vs ASM'!$B$2:$H$1000,7,0)))</f>
        <v>Shared Services</v>
      </c>
      <c r="P1796" s="11" t="str">
        <f t="shared" si="774"/>
        <v>May-17</v>
      </c>
      <c r="Q1796" s="11" t="str">
        <f t="shared" si="775"/>
        <v>Q2</v>
      </c>
      <c r="R1796" s="11" t="str">
        <f>IF(ISERROR(VLOOKUP(C1796,'WI Vs ASM'!$B$2:$J$1000,9,0)),0,(VLOOKUP(C1796,'WI Vs ASM'!$B$2:$J$1000,9,0)))</f>
        <v>Chandraprabha Palaniswamy</v>
      </c>
      <c r="S1796" s="11" t="str">
        <f>IF(ISERROR(VLOOKUP(C1796,'WI Vs ASM'!$B$2:$K$1000,10,0)),0,(VLOOKUP(C1796,'WI Vs ASM'!$B$2:$K$1000,10,0)))</f>
        <v>Vasudevan Srinivasan</v>
      </c>
      <c r="T1796" s="11" t="str">
        <f>IF(ISERROR(VLOOKUP(C1796,'WI Vs ASM'!$B$2:$L$1000,11,0)),0,(VLOOKUP(C1796,'WI Vs ASM'!$B$2:$L$1000,11,0)))</f>
        <v>Noha Salama</v>
      </c>
      <c r="U1796" s="11" t="str">
        <f t="shared" si="782"/>
        <v>WR736480</v>
      </c>
      <c r="V1796" s="11" t="str">
        <f t="shared" si="776"/>
        <v>No</v>
      </c>
      <c r="W1796" s="11" t="str">
        <f t="shared" si="777"/>
        <v>Yes</v>
      </c>
      <c r="X1796" s="11" t="str">
        <f t="shared" si="778"/>
        <v>No</v>
      </c>
      <c r="Y1796" s="11" t="str">
        <f t="shared" si="779"/>
        <v>No</v>
      </c>
      <c r="Z1796" s="11" t="str">
        <f t="shared" si="780"/>
        <v>No</v>
      </c>
      <c r="AA1796" s="11" t="str">
        <f t="shared" si="783"/>
        <v>No</v>
      </c>
      <c r="AB1796" s="11">
        <f>IF(ISERROR(VLOOKUP(U1796,'ITWR Dump'!$A$2:$Y$5000,24,0)),0,(VLOOKUP('ILC Report'!U1796,'ITWR Dump'!$A$2:$Y$5000,24,0)))</f>
        <v>0</v>
      </c>
      <c r="AC1796" s="11" t="str">
        <f t="shared" si="784"/>
        <v>No</v>
      </c>
      <c r="AD1796" s="11" t="str">
        <f t="shared" si="785"/>
        <v/>
      </c>
      <c r="AE1796" s="11">
        <f>IF(ISERROR(VLOOKUP(U1796,'ITWR Dump'!$A$2:$Y$5000,13,0)),0,(VLOOKUP(U1796,'ITWR Dump'!$A$2:$Y$5000,13,0)))</f>
        <v>0</v>
      </c>
      <c r="AF1796" s="11">
        <f>IF(ISERROR(VLOOKUP(U1796,'ITWR Dump'!$A$2:$Y$5000,11,0)),0,(VLOOKUP(U1796,'ITWR Dump'!$A$2:$Y$5000,11,0)))</f>
        <v>0</v>
      </c>
      <c r="AG1796" s="11">
        <f>IF(ISERROR(VLOOKUP(U1796,'ITWR Dump'!$A$2:$Y$5000,2,0)),0,(VLOOKUP(U1796,'ITWR Dump'!$A$2:$Y$5000,2,0)))</f>
        <v>0</v>
      </c>
      <c r="AH1796" s="11">
        <f>IF(ISERROR(VLOOKUP(U1796,'ITWR Dump'!$A$2:$Y$5000,14,0)),0,(VLOOKUP(U1796,'ITWR Dump'!$A$2:$Y$5000,14,0)))</f>
        <v>0</v>
      </c>
      <c r="AI1796" s="11" t="str">
        <f t="shared" si="786"/>
        <v>11-Enhancement Offshore</v>
      </c>
      <c r="AJ1796" s="11" t="str">
        <f t="shared" si="787"/>
        <v>Offshore</v>
      </c>
      <c r="AK1796" s="11" t="str">
        <f>IF(ISERROR(VLOOKUP(A1796,'Team Data'!$C$2:$U$213,17,0)),0,(VLOOKUP(A1796,'Team Data'!$C$2:$U$213,17,0)))</f>
        <v>PRISM</v>
      </c>
      <c r="AL1796" s="11" t="str">
        <f t="shared" si="788"/>
        <v>2017-04-24</v>
      </c>
      <c r="AM1796" s="11">
        <f>IF(ISERROR(VLOOKUP(U1796,'ITWR Dump'!$A$2:$Y$5000,16,0)),0,(VLOOKUP(U1796,'ITWR Dump'!$A$2:$Y$5000,16,0)))</f>
        <v>0</v>
      </c>
      <c r="AN1796" s="11">
        <f>IF(ISERROR(VLOOKUP(U1796,'ITWR Dump'!$A$2:$Y$5000,18,0)),0,(VLOOKUP(U1796,'ITWR Dump'!$A$2:$Y$5000,18,0)))</f>
        <v>0</v>
      </c>
      <c r="AO1796" s="11">
        <f>IF(ISERROR(VLOOKUP(U1796,'ITWR Dump'!$A$2:$Y$5000,25,0)),0,(VLOOKUP('ILC Report'!U1796,'ITWR Dump'!$A$2:$Y$5000,25,0)))</f>
        <v>0</v>
      </c>
      <c r="AP1796" s="11">
        <f t="shared" si="789"/>
        <v>0</v>
      </c>
      <c r="AQ1796" s="26">
        <f t="shared" si="790"/>
        <v>0</v>
      </c>
      <c r="AR1796" s="26">
        <f t="shared" si="791"/>
        <v>0</v>
      </c>
      <c r="AS1796" s="26">
        <f t="shared" si="792"/>
        <v>0</v>
      </c>
      <c r="AT1796" s="26">
        <f t="shared" si="793"/>
        <v>0</v>
      </c>
      <c r="AU1796" s="26">
        <f t="shared" si="794"/>
        <v>0</v>
      </c>
      <c r="AV1796" s="26">
        <f t="shared" si="795"/>
        <v>0</v>
      </c>
      <c r="AW1796" s="11" t="s">
        <v>653</v>
      </c>
      <c r="AX1796" s="11" t="str">
        <f>VLOOKUP(L1796,Group!$A$2:$B$1000,2,0)</f>
        <v>Enhancement</v>
      </c>
      <c r="AY1796" s="11">
        <f>IF(ISERROR(VLOOKUP(U1796,'ITWR Dump'!$A$2:$Y$5000,15,0)),0,(VLOOKUP('ILC Report'!U1796,'ITWR Dump'!$A$2:$Y$5000,15,0)))</f>
        <v>0</v>
      </c>
      <c r="AZ1796" s="11" t="str">
        <f t="shared" si="796"/>
        <v>No</v>
      </c>
      <c r="BA1796" s="11" t="str">
        <f t="shared" si="797"/>
        <v>BKI</v>
      </c>
      <c r="BB1796" s="11" t="str">
        <f t="shared" si="798"/>
        <v>EM</v>
      </c>
      <c r="BC1796" s="11" t="str">
        <f t="shared" si="799"/>
        <v>No</v>
      </c>
    </row>
    <row r="1797" spans="1:55" x14ac:dyDescent="0.3">
      <c r="A1797" s="11" t="s">
        <v>141</v>
      </c>
      <c r="B1797" s="11" t="s">
        <v>1905</v>
      </c>
      <c r="C1797" s="11" t="s">
        <v>637</v>
      </c>
      <c r="D1797" s="11" t="s">
        <v>2815</v>
      </c>
      <c r="E1797" s="38" t="s">
        <v>652</v>
      </c>
      <c r="F1797" s="11">
        <v>22</v>
      </c>
      <c r="G1797" s="40" t="s">
        <v>218</v>
      </c>
      <c r="H1797" s="11" t="str">
        <f t="shared" si="781"/>
        <v>Regular</v>
      </c>
      <c r="I1797" s="11" t="str">
        <f t="shared" si="773"/>
        <v>US</v>
      </c>
      <c r="J1797" s="11" t="str">
        <f>IF(ISERROR(VLOOKUP(C1797,'WI Vs ASM'!$B$2:$E$1000,4,0)),0,(VLOOKUP(C1797,'WI Vs ASM'!$B$2:$E$1000,4,0)))</f>
        <v>Onshore</v>
      </c>
      <c r="K1797" s="11" t="str">
        <f>IF(ISERROR(VLOOKUP(C1797,'WI Vs ASM'!$B$2:$F$1000,5,0)),0,(VLOOKUP(C1797,'WI Vs ASM'!$B$2:$F$1000,5,0)))</f>
        <v>09-NonBillable</v>
      </c>
      <c r="L1797" s="11" t="str">
        <f>IF(ISERROR(VLOOKUP(C1797,'WI Vs ASM'!$B$2:$D$1000,3,0)),0,(VLOOKUP(C1797,'WI Vs ASM'!$B$2:$D$1000,3,0)))</f>
        <v>92-Mgmt Onshore (OH)</v>
      </c>
      <c r="M1797" s="11" t="str">
        <f>IF(ISERROR(VLOOKUP(C1797,'WI Vs ASM'!$B$2:$I$1000,8,0)),0,(VLOOKUP(C1797,'WI Vs ASM'!$B$2:$I$1000,8,0)))</f>
        <v>Vinodh</v>
      </c>
      <c r="N1797" s="11" t="str">
        <f>IF(ISERROR(VLOOKUP(C1797,'WI Vs ASM'!$B$2:$G$1000,6,0)),0,(VLOOKUP(C1797,'WI Vs ASM'!$B$2:$G$1000,6,0)))</f>
        <v>FFIC Account Team</v>
      </c>
      <c r="O1797" s="11" t="str">
        <f>IF(ISERROR(VLOOKUP(C1797,'WI Vs ASM'!$B$2:$H$1000,7,0)),0,(VLOOKUP(C1797,'WI Vs ASM'!$B$2:$H$1000,7,0)))</f>
        <v>FFIC Account Team</v>
      </c>
      <c r="P1797" s="11" t="str">
        <f t="shared" si="774"/>
        <v>Apr-17</v>
      </c>
      <c r="Q1797" s="11" t="str">
        <f t="shared" si="775"/>
        <v>Q2</v>
      </c>
      <c r="R1797" s="11" t="str">
        <f>IF(ISERROR(VLOOKUP(C1797,'WI Vs ASM'!$B$2:$J$1000,9,0)),0,(VLOOKUP(C1797,'WI Vs ASM'!$B$2:$J$1000,9,0)))</f>
        <v>Manash M Dutta</v>
      </c>
      <c r="S1797" s="11">
        <f>IF(ISERROR(VLOOKUP(C1797,'WI Vs ASM'!$B$2:$K$1000,10,0)),0,(VLOOKUP(C1797,'WI Vs ASM'!$B$2:$K$1000,10,0)))</f>
        <v>0</v>
      </c>
      <c r="T1797" s="11">
        <f>IF(ISERROR(VLOOKUP(C1797,'WI Vs ASM'!$B$2:$L$1000,11,0)),0,(VLOOKUP(C1797,'WI Vs ASM'!$B$2:$L$1000,11,0)))</f>
        <v>0</v>
      </c>
      <c r="U1797" s="11" t="e">
        <f t="shared" si="782"/>
        <v>#VALUE!</v>
      </c>
      <c r="V1797" s="11" t="str">
        <f t="shared" si="776"/>
        <v>No</v>
      </c>
      <c r="W1797" s="11" t="str">
        <f t="shared" si="777"/>
        <v>No</v>
      </c>
      <c r="X1797" s="11" t="str">
        <f t="shared" si="778"/>
        <v>No</v>
      </c>
      <c r="Y1797" s="11" t="str">
        <f t="shared" si="779"/>
        <v>No</v>
      </c>
      <c r="Z1797" s="11" t="str">
        <f t="shared" si="780"/>
        <v>No</v>
      </c>
      <c r="AA1797" s="11" t="str">
        <f t="shared" si="783"/>
        <v>No</v>
      </c>
      <c r="AB1797" s="11">
        <f>IF(ISERROR(VLOOKUP(U1797,'ITWR Dump'!$A$2:$Y$5000,24,0)),0,(VLOOKUP('ILC Report'!U1797,'ITWR Dump'!$A$2:$Y$5000,24,0)))</f>
        <v>0</v>
      </c>
      <c r="AC1797" s="11" t="str">
        <f t="shared" si="784"/>
        <v>No</v>
      </c>
      <c r="AD1797" s="11" t="str">
        <f t="shared" si="785"/>
        <v/>
      </c>
      <c r="AE1797" s="11">
        <f>IF(ISERROR(VLOOKUP(U1797,'ITWR Dump'!$A$2:$Y$5000,13,0)),0,(VLOOKUP(U1797,'ITWR Dump'!$A$2:$Y$5000,13,0)))</f>
        <v>0</v>
      </c>
      <c r="AF1797" s="11">
        <f>IF(ISERROR(VLOOKUP(U1797,'ITWR Dump'!$A$2:$Y$5000,11,0)),0,(VLOOKUP(U1797,'ITWR Dump'!$A$2:$Y$5000,11,0)))</f>
        <v>0</v>
      </c>
      <c r="AG1797" s="11">
        <f>IF(ISERROR(VLOOKUP(U1797,'ITWR Dump'!$A$2:$Y$5000,2,0)),0,(VLOOKUP(U1797,'ITWR Dump'!$A$2:$Y$5000,2,0)))</f>
        <v>0</v>
      </c>
      <c r="AH1797" s="11">
        <f>IF(ISERROR(VLOOKUP(U1797,'ITWR Dump'!$A$2:$Y$5000,14,0)),0,(VLOOKUP(U1797,'ITWR Dump'!$A$2:$Y$5000,14,0)))</f>
        <v>0</v>
      </c>
      <c r="AI1797" s="11" t="str">
        <f t="shared" si="786"/>
        <v>92-Mgmt Onshore (OH) Landed</v>
      </c>
      <c r="AJ1797" s="11" t="str">
        <f t="shared" si="787"/>
        <v>Landed Onshore</v>
      </c>
      <c r="AK1797" s="11" t="str">
        <f>IF(ISERROR(VLOOKUP(A1797,'Team Data'!$C$2:$U$213,17,0)),0,(VLOOKUP(A1797,'Team Data'!$C$2:$U$213,17,0)))</f>
        <v>PRISM</v>
      </c>
      <c r="AL1797" s="11" t="str">
        <f t="shared" si="788"/>
        <v>2017-04-24</v>
      </c>
      <c r="AM1797" s="11">
        <f>IF(ISERROR(VLOOKUP(U1797,'ITWR Dump'!$A$2:$Y$5000,16,0)),0,(VLOOKUP(U1797,'ITWR Dump'!$A$2:$Y$5000,16,0)))</f>
        <v>0</v>
      </c>
      <c r="AN1797" s="11">
        <f>IF(ISERROR(VLOOKUP(U1797,'ITWR Dump'!$A$2:$Y$5000,18,0)),0,(VLOOKUP(U1797,'ITWR Dump'!$A$2:$Y$5000,18,0)))</f>
        <v>0</v>
      </c>
      <c r="AO1797" s="11">
        <f>IF(ISERROR(VLOOKUP(U1797,'ITWR Dump'!$A$2:$Y$5000,25,0)),0,(VLOOKUP('ILC Report'!U1797,'ITWR Dump'!$A$2:$Y$5000,25,0)))</f>
        <v>0</v>
      </c>
      <c r="AP1797" s="11">
        <f t="shared" si="789"/>
        <v>0</v>
      </c>
      <c r="AQ1797" s="26">
        <f t="shared" si="790"/>
        <v>0</v>
      </c>
      <c r="AR1797" s="26">
        <f t="shared" si="791"/>
        <v>0</v>
      </c>
      <c r="AS1797" s="26">
        <f t="shared" si="792"/>
        <v>0</v>
      </c>
      <c r="AT1797" s="26">
        <f t="shared" si="793"/>
        <v>0</v>
      </c>
      <c r="AU1797" s="26">
        <f t="shared" si="794"/>
        <v>0</v>
      </c>
      <c r="AV1797" s="26">
        <f t="shared" si="795"/>
        <v>0</v>
      </c>
      <c r="AW1797" s="11" t="s">
        <v>653</v>
      </c>
      <c r="AX1797" s="11" t="str">
        <f>VLOOKUP(L1797,Group!$A$2:$B$1000,2,0)</f>
        <v>Maintenance</v>
      </c>
      <c r="AY1797" s="11">
        <f>IF(ISERROR(VLOOKUP(U1797,'ITWR Dump'!$A$2:$Y$5000,15,0)),0,(VLOOKUP('ILC Report'!U1797,'ITWR Dump'!$A$2:$Y$5000,15,0)))</f>
        <v>0</v>
      </c>
      <c r="AZ1797" s="11" t="str">
        <f t="shared" si="796"/>
        <v>No</v>
      </c>
      <c r="BA1797" s="11" t="str">
        <f t="shared" si="797"/>
        <v>BKO</v>
      </c>
      <c r="BB1797" s="11" t="str">
        <f t="shared" si="798"/>
        <v>GM</v>
      </c>
      <c r="BC1797" s="11" t="str">
        <f t="shared" si="799"/>
        <v>No</v>
      </c>
    </row>
    <row r="1798" spans="1:55" x14ac:dyDescent="0.3">
      <c r="A1798" s="11" t="s">
        <v>141</v>
      </c>
      <c r="B1798" s="11" t="s">
        <v>1905</v>
      </c>
      <c r="C1798" s="11" t="s">
        <v>645</v>
      </c>
      <c r="D1798" s="11" t="s">
        <v>2816</v>
      </c>
      <c r="E1798" s="38" t="s">
        <v>652</v>
      </c>
      <c r="F1798" s="11">
        <v>23</v>
      </c>
      <c r="G1798" s="40" t="s">
        <v>218</v>
      </c>
      <c r="H1798" s="11" t="str">
        <f t="shared" si="781"/>
        <v>Regular</v>
      </c>
      <c r="I1798" s="11" t="str">
        <f t="shared" si="773"/>
        <v>US</v>
      </c>
      <c r="J1798" s="11" t="str">
        <f>IF(ISERROR(VLOOKUP(C1798,'WI Vs ASM'!$B$2:$E$1000,4,0)),0,(VLOOKUP(C1798,'WI Vs ASM'!$B$2:$E$1000,4,0)))</f>
        <v>Onshore</v>
      </c>
      <c r="K1798" s="11" t="str">
        <f>IF(ISERROR(VLOOKUP(C1798,'WI Vs ASM'!$B$2:$F$1000,5,0)),0,(VLOOKUP(C1798,'WI Vs ASM'!$B$2:$F$1000,5,0)))</f>
        <v>02-Variable Billable</v>
      </c>
      <c r="L1798" s="11" t="str">
        <f>IF(ISERROR(VLOOKUP(C1798,'WI Vs ASM'!$B$2:$D$1000,3,0)),0,(VLOOKUP(C1798,'WI Vs ASM'!$B$2:$D$1000,3,0)))</f>
        <v>77-Landed BA-SE Onshore</v>
      </c>
      <c r="M1798" s="11" t="str">
        <f>IF(ISERROR(VLOOKUP(C1798,'WI Vs ASM'!$B$2:$I$1000,8,0)),0,(VLOOKUP(C1798,'WI Vs ASM'!$B$2:$I$1000,8,0)))</f>
        <v>Rahul Soman</v>
      </c>
      <c r="N1798" s="11" t="str">
        <f>IF(ISERROR(VLOOKUP(C1798,'WI Vs ASM'!$B$2:$G$1000,6,0)),0,(VLOOKUP(C1798,'WI Vs ASM'!$B$2:$G$1000,6,0)))</f>
        <v>eWorkflow</v>
      </c>
      <c r="O1798" s="11" t="str">
        <f>IF(ISERROR(VLOOKUP(C1798,'WI Vs ASM'!$B$2:$H$1000,7,0)),0,(VLOOKUP(C1798,'WI Vs ASM'!$B$2:$H$1000,7,0)))</f>
        <v>eWorkflow</v>
      </c>
      <c r="P1798" s="11" t="str">
        <f t="shared" si="774"/>
        <v>Apr-17</v>
      </c>
      <c r="Q1798" s="11" t="str">
        <f t="shared" si="775"/>
        <v>Q2</v>
      </c>
      <c r="R1798" s="11" t="str">
        <f>IF(ISERROR(VLOOKUP(C1798,'WI Vs ASM'!$B$2:$J$1000,9,0)),0,(VLOOKUP(C1798,'WI Vs ASM'!$B$2:$J$1000,9,0)))</f>
        <v>Jyothi Pai</v>
      </c>
      <c r="S1798" s="11" t="str">
        <f>IF(ISERROR(VLOOKUP(C1798,'WI Vs ASM'!$B$2:$K$1000,10,0)),0,(VLOOKUP(C1798,'WI Vs ASM'!$B$2:$K$1000,10,0)))</f>
        <v>Steve J Sorensen</v>
      </c>
      <c r="T1798" s="11" t="str">
        <f>IF(ISERROR(VLOOKUP(C1798,'WI Vs ASM'!$B$2:$L$1000,11,0)),0,(VLOOKUP(C1798,'WI Vs ASM'!$B$2:$L$1000,11,0)))</f>
        <v>Sreekala Balasubramanian</v>
      </c>
      <c r="U1798" s="11" t="e">
        <f t="shared" si="782"/>
        <v>#VALUE!</v>
      </c>
      <c r="V1798" s="11" t="str">
        <f t="shared" si="776"/>
        <v>No</v>
      </c>
      <c r="W1798" s="11" t="str">
        <f t="shared" si="777"/>
        <v>Yes</v>
      </c>
      <c r="X1798" s="11" t="str">
        <f t="shared" si="778"/>
        <v>Yes</v>
      </c>
      <c r="Y1798" s="11" t="str">
        <f t="shared" si="779"/>
        <v>No</v>
      </c>
      <c r="Z1798" s="11" t="str">
        <f t="shared" si="780"/>
        <v>No</v>
      </c>
      <c r="AA1798" s="11" t="str">
        <f t="shared" si="783"/>
        <v>No</v>
      </c>
      <c r="AB1798" s="11">
        <f>IF(ISERROR(VLOOKUP(U1798,'ITWR Dump'!$A$2:$Y$5000,24,0)),0,(VLOOKUP('ILC Report'!U1798,'ITWR Dump'!$A$2:$Y$5000,24,0)))</f>
        <v>0</v>
      </c>
      <c r="AC1798" s="11" t="str">
        <f t="shared" si="784"/>
        <v>Yes</v>
      </c>
      <c r="AD1798" s="11" t="str">
        <f t="shared" si="785"/>
        <v>BASE/Staff Aug</v>
      </c>
      <c r="AE1798" s="11">
        <f>IF(ISERROR(VLOOKUP(U1798,'ITWR Dump'!$A$2:$Y$5000,13,0)),0,(VLOOKUP(U1798,'ITWR Dump'!$A$2:$Y$5000,13,0)))</f>
        <v>0</v>
      </c>
      <c r="AF1798" s="11">
        <f>IF(ISERROR(VLOOKUP(U1798,'ITWR Dump'!$A$2:$Y$5000,11,0)),0,(VLOOKUP(U1798,'ITWR Dump'!$A$2:$Y$5000,11,0)))</f>
        <v>0</v>
      </c>
      <c r="AG1798" s="11">
        <f>IF(ISERROR(VLOOKUP(U1798,'ITWR Dump'!$A$2:$Y$5000,2,0)),0,(VLOOKUP(U1798,'ITWR Dump'!$A$2:$Y$5000,2,0)))</f>
        <v>0</v>
      </c>
      <c r="AH1798" s="11">
        <f>IF(ISERROR(VLOOKUP(U1798,'ITWR Dump'!$A$2:$Y$5000,14,0)),0,(VLOOKUP(U1798,'ITWR Dump'!$A$2:$Y$5000,14,0)))</f>
        <v>0</v>
      </c>
      <c r="AI1798" s="11" t="str">
        <f t="shared" si="786"/>
        <v>77-Landed BA-SE Onshore Landed</v>
      </c>
      <c r="AJ1798" s="11" t="str">
        <f t="shared" si="787"/>
        <v>Landed Onshore</v>
      </c>
      <c r="AK1798" s="11" t="str">
        <f>IF(ISERROR(VLOOKUP(A1798,'Team Data'!$C$2:$U$213,17,0)),0,(VLOOKUP(A1798,'Team Data'!$C$2:$U$213,17,0)))</f>
        <v>PRISM</v>
      </c>
      <c r="AL1798" s="11" t="str">
        <f t="shared" si="788"/>
        <v>2017-04-24</v>
      </c>
      <c r="AM1798" s="11">
        <f>IF(ISERROR(VLOOKUP(U1798,'ITWR Dump'!$A$2:$Y$5000,16,0)),0,(VLOOKUP(U1798,'ITWR Dump'!$A$2:$Y$5000,16,0)))</f>
        <v>0</v>
      </c>
      <c r="AN1798" s="11">
        <f>IF(ISERROR(VLOOKUP(U1798,'ITWR Dump'!$A$2:$Y$5000,18,0)),0,(VLOOKUP(U1798,'ITWR Dump'!$A$2:$Y$5000,18,0)))</f>
        <v>0</v>
      </c>
      <c r="AO1798" s="11">
        <f>IF(ISERROR(VLOOKUP(U1798,'ITWR Dump'!$A$2:$Y$5000,25,0)),0,(VLOOKUP('ILC Report'!U1798,'ITWR Dump'!$A$2:$Y$5000,25,0)))</f>
        <v>0</v>
      </c>
      <c r="AP1798" s="11">
        <f t="shared" si="789"/>
        <v>0</v>
      </c>
      <c r="AQ1798" s="26">
        <f t="shared" si="790"/>
        <v>0</v>
      </c>
      <c r="AR1798" s="26">
        <f t="shared" si="791"/>
        <v>0</v>
      </c>
      <c r="AS1798" s="26">
        <f t="shared" si="792"/>
        <v>0</v>
      </c>
      <c r="AT1798" s="26">
        <f t="shared" si="793"/>
        <v>0</v>
      </c>
      <c r="AU1798" s="26">
        <f t="shared" si="794"/>
        <v>0</v>
      </c>
      <c r="AV1798" s="26">
        <f t="shared" si="795"/>
        <v>0</v>
      </c>
      <c r="AW1798" s="11" t="s">
        <v>653</v>
      </c>
      <c r="AX1798" s="11" t="str">
        <f>VLOOKUP(L1798,Group!$A$2:$B$1000,2,0)</f>
        <v>Enhancement</v>
      </c>
      <c r="AY1798" s="11">
        <f>IF(ISERROR(VLOOKUP(U1798,'ITWR Dump'!$A$2:$Y$5000,15,0)),0,(VLOOKUP('ILC Report'!U1798,'ITWR Dump'!$A$2:$Y$5000,15,0)))</f>
        <v>0</v>
      </c>
      <c r="AZ1798" s="11" t="str">
        <f t="shared" si="796"/>
        <v>No</v>
      </c>
      <c r="BA1798" s="11" t="str">
        <f t="shared" si="797"/>
        <v>BKO</v>
      </c>
      <c r="BB1798" s="11" t="str">
        <f t="shared" si="798"/>
        <v>LB</v>
      </c>
      <c r="BC1798" s="11" t="str">
        <f t="shared" si="799"/>
        <v>No</v>
      </c>
    </row>
    <row r="1799" spans="1:55" x14ac:dyDescent="0.3">
      <c r="A1799" s="11" t="s">
        <v>141</v>
      </c>
      <c r="B1799" s="11" t="s">
        <v>1905</v>
      </c>
      <c r="C1799" s="11" t="s">
        <v>637</v>
      </c>
      <c r="D1799" s="11" t="s">
        <v>2815</v>
      </c>
      <c r="E1799" s="38" t="s">
        <v>2901</v>
      </c>
      <c r="F1799" s="11">
        <v>45</v>
      </c>
      <c r="G1799" s="40" t="s">
        <v>218</v>
      </c>
      <c r="H1799" s="11" t="str">
        <f t="shared" si="781"/>
        <v>Regular</v>
      </c>
      <c r="I1799" s="11" t="str">
        <f t="shared" si="773"/>
        <v>US</v>
      </c>
      <c r="J1799" s="11" t="str">
        <f>IF(ISERROR(VLOOKUP(C1799,'WI Vs ASM'!$B$2:$E$1000,4,0)),0,(VLOOKUP(C1799,'WI Vs ASM'!$B$2:$E$1000,4,0)))</f>
        <v>Onshore</v>
      </c>
      <c r="K1799" s="11" t="str">
        <f>IF(ISERROR(VLOOKUP(C1799,'WI Vs ASM'!$B$2:$F$1000,5,0)),0,(VLOOKUP(C1799,'WI Vs ASM'!$B$2:$F$1000,5,0)))</f>
        <v>09-NonBillable</v>
      </c>
      <c r="L1799" s="11" t="str">
        <f>IF(ISERROR(VLOOKUP(C1799,'WI Vs ASM'!$B$2:$D$1000,3,0)),0,(VLOOKUP(C1799,'WI Vs ASM'!$B$2:$D$1000,3,0)))</f>
        <v>92-Mgmt Onshore (OH)</v>
      </c>
      <c r="M1799" s="11" t="str">
        <f>IF(ISERROR(VLOOKUP(C1799,'WI Vs ASM'!$B$2:$I$1000,8,0)),0,(VLOOKUP(C1799,'WI Vs ASM'!$B$2:$I$1000,8,0)))</f>
        <v>Vinodh</v>
      </c>
      <c r="N1799" s="11" t="str">
        <f>IF(ISERROR(VLOOKUP(C1799,'WI Vs ASM'!$B$2:$G$1000,6,0)),0,(VLOOKUP(C1799,'WI Vs ASM'!$B$2:$G$1000,6,0)))</f>
        <v>FFIC Account Team</v>
      </c>
      <c r="O1799" s="11" t="str">
        <f>IF(ISERROR(VLOOKUP(C1799,'WI Vs ASM'!$B$2:$H$1000,7,0)),0,(VLOOKUP(C1799,'WI Vs ASM'!$B$2:$H$1000,7,0)))</f>
        <v>FFIC Account Team</v>
      </c>
      <c r="P1799" s="11" t="str">
        <f t="shared" si="774"/>
        <v>May-17</v>
      </c>
      <c r="Q1799" s="11" t="str">
        <f t="shared" si="775"/>
        <v>Q2</v>
      </c>
      <c r="R1799" s="11" t="str">
        <f>IF(ISERROR(VLOOKUP(C1799,'WI Vs ASM'!$B$2:$J$1000,9,0)),0,(VLOOKUP(C1799,'WI Vs ASM'!$B$2:$J$1000,9,0)))</f>
        <v>Manash M Dutta</v>
      </c>
      <c r="S1799" s="11">
        <f>IF(ISERROR(VLOOKUP(C1799,'WI Vs ASM'!$B$2:$K$1000,10,0)),0,(VLOOKUP(C1799,'WI Vs ASM'!$B$2:$K$1000,10,0)))</f>
        <v>0</v>
      </c>
      <c r="T1799" s="11">
        <f>IF(ISERROR(VLOOKUP(C1799,'WI Vs ASM'!$B$2:$L$1000,11,0)),0,(VLOOKUP(C1799,'WI Vs ASM'!$B$2:$L$1000,11,0)))</f>
        <v>0</v>
      </c>
      <c r="U1799" s="11" t="e">
        <f t="shared" si="782"/>
        <v>#VALUE!</v>
      </c>
      <c r="V1799" s="11" t="str">
        <f t="shared" si="776"/>
        <v>No</v>
      </c>
      <c r="W1799" s="11" t="str">
        <f t="shared" si="777"/>
        <v>No</v>
      </c>
      <c r="X1799" s="11" t="str">
        <f t="shared" si="778"/>
        <v>No</v>
      </c>
      <c r="Y1799" s="11" t="str">
        <f t="shared" si="779"/>
        <v>No</v>
      </c>
      <c r="Z1799" s="11" t="str">
        <f t="shared" si="780"/>
        <v>No</v>
      </c>
      <c r="AA1799" s="11" t="str">
        <f t="shared" si="783"/>
        <v>No</v>
      </c>
      <c r="AB1799" s="11">
        <f>IF(ISERROR(VLOOKUP(U1799,'ITWR Dump'!$A$2:$Y$5000,24,0)),0,(VLOOKUP('ILC Report'!U1799,'ITWR Dump'!$A$2:$Y$5000,24,0)))</f>
        <v>0</v>
      </c>
      <c r="AC1799" s="11" t="str">
        <f t="shared" si="784"/>
        <v>No</v>
      </c>
      <c r="AD1799" s="11" t="str">
        <f t="shared" si="785"/>
        <v/>
      </c>
      <c r="AE1799" s="11">
        <f>IF(ISERROR(VLOOKUP(U1799,'ITWR Dump'!$A$2:$Y$5000,13,0)),0,(VLOOKUP(U1799,'ITWR Dump'!$A$2:$Y$5000,13,0)))</f>
        <v>0</v>
      </c>
      <c r="AF1799" s="11">
        <f>IF(ISERROR(VLOOKUP(U1799,'ITWR Dump'!$A$2:$Y$5000,11,0)),0,(VLOOKUP(U1799,'ITWR Dump'!$A$2:$Y$5000,11,0)))</f>
        <v>0</v>
      </c>
      <c r="AG1799" s="11">
        <f>IF(ISERROR(VLOOKUP(U1799,'ITWR Dump'!$A$2:$Y$5000,2,0)),0,(VLOOKUP(U1799,'ITWR Dump'!$A$2:$Y$5000,2,0)))</f>
        <v>0</v>
      </c>
      <c r="AH1799" s="11">
        <f>IF(ISERROR(VLOOKUP(U1799,'ITWR Dump'!$A$2:$Y$5000,14,0)),0,(VLOOKUP(U1799,'ITWR Dump'!$A$2:$Y$5000,14,0)))</f>
        <v>0</v>
      </c>
      <c r="AI1799" s="11" t="str">
        <f t="shared" si="786"/>
        <v>92-Mgmt Onshore (OH) Landed</v>
      </c>
      <c r="AJ1799" s="11" t="str">
        <f t="shared" si="787"/>
        <v>Landed Onshore</v>
      </c>
      <c r="AK1799" s="11" t="str">
        <f>IF(ISERROR(VLOOKUP(A1799,'Team Data'!$C$2:$U$213,17,0)),0,(VLOOKUP(A1799,'Team Data'!$C$2:$U$213,17,0)))</f>
        <v>PRISM</v>
      </c>
      <c r="AL1799" s="11" t="str">
        <f t="shared" si="788"/>
        <v>2017-04-24</v>
      </c>
      <c r="AM1799" s="11">
        <f>IF(ISERROR(VLOOKUP(U1799,'ITWR Dump'!$A$2:$Y$5000,16,0)),0,(VLOOKUP(U1799,'ITWR Dump'!$A$2:$Y$5000,16,0)))</f>
        <v>0</v>
      </c>
      <c r="AN1799" s="11">
        <f>IF(ISERROR(VLOOKUP(U1799,'ITWR Dump'!$A$2:$Y$5000,18,0)),0,(VLOOKUP(U1799,'ITWR Dump'!$A$2:$Y$5000,18,0)))</f>
        <v>0</v>
      </c>
      <c r="AO1799" s="11">
        <f>IF(ISERROR(VLOOKUP(U1799,'ITWR Dump'!$A$2:$Y$5000,25,0)),0,(VLOOKUP('ILC Report'!U1799,'ITWR Dump'!$A$2:$Y$5000,25,0)))</f>
        <v>0</v>
      </c>
      <c r="AP1799" s="11">
        <f t="shared" si="789"/>
        <v>0</v>
      </c>
      <c r="AQ1799" s="26">
        <f t="shared" si="790"/>
        <v>0</v>
      </c>
      <c r="AR1799" s="26">
        <f t="shared" si="791"/>
        <v>0</v>
      </c>
      <c r="AS1799" s="26">
        <f t="shared" si="792"/>
        <v>0</v>
      </c>
      <c r="AT1799" s="26">
        <f t="shared" si="793"/>
        <v>0</v>
      </c>
      <c r="AU1799" s="26">
        <f t="shared" si="794"/>
        <v>0</v>
      </c>
      <c r="AV1799" s="26">
        <f t="shared" si="795"/>
        <v>0</v>
      </c>
      <c r="AW1799" s="11" t="s">
        <v>653</v>
      </c>
      <c r="AX1799" s="11" t="str">
        <f>VLOOKUP(L1799,Group!$A$2:$B$1000,2,0)</f>
        <v>Maintenance</v>
      </c>
      <c r="AY1799" s="11">
        <f>IF(ISERROR(VLOOKUP(U1799,'ITWR Dump'!$A$2:$Y$5000,15,0)),0,(VLOOKUP('ILC Report'!U1799,'ITWR Dump'!$A$2:$Y$5000,15,0)))</f>
        <v>0</v>
      </c>
      <c r="AZ1799" s="11" t="str">
        <f t="shared" si="796"/>
        <v>No</v>
      </c>
      <c r="BA1799" s="11" t="str">
        <f t="shared" si="797"/>
        <v>BKO</v>
      </c>
      <c r="BB1799" s="11" t="str">
        <f t="shared" si="798"/>
        <v>GM</v>
      </c>
      <c r="BC1799" s="11" t="str">
        <f t="shared" si="799"/>
        <v>No</v>
      </c>
    </row>
    <row r="1800" spans="1:55" x14ac:dyDescent="0.3">
      <c r="A1800" s="11" t="s">
        <v>141</v>
      </c>
      <c r="B1800" s="11" t="s">
        <v>1905</v>
      </c>
      <c r="C1800" s="11" t="s">
        <v>637</v>
      </c>
      <c r="D1800" s="11" t="s">
        <v>2815</v>
      </c>
      <c r="E1800" s="38" t="s">
        <v>2902</v>
      </c>
      <c r="F1800" s="11">
        <v>45</v>
      </c>
      <c r="G1800" s="40" t="s">
        <v>218</v>
      </c>
      <c r="H1800" s="11" t="str">
        <f t="shared" si="781"/>
        <v>Regular</v>
      </c>
      <c r="I1800" s="11" t="str">
        <f t="shared" si="773"/>
        <v>US</v>
      </c>
      <c r="J1800" s="11" t="str">
        <f>IF(ISERROR(VLOOKUP(C1800,'WI Vs ASM'!$B$2:$E$1000,4,0)),0,(VLOOKUP(C1800,'WI Vs ASM'!$B$2:$E$1000,4,0)))</f>
        <v>Onshore</v>
      </c>
      <c r="K1800" s="11" t="str">
        <f>IF(ISERROR(VLOOKUP(C1800,'WI Vs ASM'!$B$2:$F$1000,5,0)),0,(VLOOKUP(C1800,'WI Vs ASM'!$B$2:$F$1000,5,0)))</f>
        <v>09-NonBillable</v>
      </c>
      <c r="L1800" s="11" t="str">
        <f>IF(ISERROR(VLOOKUP(C1800,'WI Vs ASM'!$B$2:$D$1000,3,0)),0,(VLOOKUP(C1800,'WI Vs ASM'!$B$2:$D$1000,3,0)))</f>
        <v>92-Mgmt Onshore (OH)</v>
      </c>
      <c r="M1800" s="11" t="str">
        <f>IF(ISERROR(VLOOKUP(C1800,'WI Vs ASM'!$B$2:$I$1000,8,0)),0,(VLOOKUP(C1800,'WI Vs ASM'!$B$2:$I$1000,8,0)))</f>
        <v>Vinodh</v>
      </c>
      <c r="N1800" s="11" t="str">
        <f>IF(ISERROR(VLOOKUP(C1800,'WI Vs ASM'!$B$2:$G$1000,6,0)),0,(VLOOKUP(C1800,'WI Vs ASM'!$B$2:$G$1000,6,0)))</f>
        <v>FFIC Account Team</v>
      </c>
      <c r="O1800" s="11" t="str">
        <f>IF(ISERROR(VLOOKUP(C1800,'WI Vs ASM'!$B$2:$H$1000,7,0)),0,(VLOOKUP(C1800,'WI Vs ASM'!$B$2:$H$1000,7,0)))</f>
        <v>FFIC Account Team</v>
      </c>
      <c r="P1800" s="11" t="str">
        <f t="shared" si="774"/>
        <v>May-17</v>
      </c>
      <c r="Q1800" s="11" t="str">
        <f t="shared" si="775"/>
        <v>Q2</v>
      </c>
      <c r="R1800" s="11" t="str">
        <f>IF(ISERROR(VLOOKUP(C1800,'WI Vs ASM'!$B$2:$J$1000,9,0)),0,(VLOOKUP(C1800,'WI Vs ASM'!$B$2:$J$1000,9,0)))</f>
        <v>Manash M Dutta</v>
      </c>
      <c r="S1800" s="11">
        <f>IF(ISERROR(VLOOKUP(C1800,'WI Vs ASM'!$B$2:$K$1000,10,0)),0,(VLOOKUP(C1800,'WI Vs ASM'!$B$2:$K$1000,10,0)))</f>
        <v>0</v>
      </c>
      <c r="T1800" s="11">
        <f>IF(ISERROR(VLOOKUP(C1800,'WI Vs ASM'!$B$2:$L$1000,11,0)),0,(VLOOKUP(C1800,'WI Vs ASM'!$B$2:$L$1000,11,0)))</f>
        <v>0</v>
      </c>
      <c r="U1800" s="11" t="e">
        <f t="shared" si="782"/>
        <v>#VALUE!</v>
      </c>
      <c r="V1800" s="11" t="str">
        <f t="shared" si="776"/>
        <v>No</v>
      </c>
      <c r="W1800" s="11" t="str">
        <f t="shared" si="777"/>
        <v>No</v>
      </c>
      <c r="X1800" s="11" t="str">
        <f t="shared" si="778"/>
        <v>No</v>
      </c>
      <c r="Y1800" s="11" t="str">
        <f t="shared" si="779"/>
        <v>No</v>
      </c>
      <c r="Z1800" s="11" t="str">
        <f t="shared" si="780"/>
        <v>No</v>
      </c>
      <c r="AA1800" s="11" t="str">
        <f t="shared" si="783"/>
        <v>No</v>
      </c>
      <c r="AB1800" s="11">
        <f>IF(ISERROR(VLOOKUP(U1800,'ITWR Dump'!$A$2:$Y$5000,24,0)),0,(VLOOKUP('ILC Report'!U1800,'ITWR Dump'!$A$2:$Y$5000,24,0)))</f>
        <v>0</v>
      </c>
      <c r="AC1800" s="11" t="str">
        <f t="shared" si="784"/>
        <v>No</v>
      </c>
      <c r="AD1800" s="11" t="str">
        <f t="shared" si="785"/>
        <v/>
      </c>
      <c r="AE1800" s="11">
        <f>IF(ISERROR(VLOOKUP(U1800,'ITWR Dump'!$A$2:$Y$5000,13,0)),0,(VLOOKUP(U1800,'ITWR Dump'!$A$2:$Y$5000,13,0)))</f>
        <v>0</v>
      </c>
      <c r="AF1800" s="11">
        <f>IF(ISERROR(VLOOKUP(U1800,'ITWR Dump'!$A$2:$Y$5000,11,0)),0,(VLOOKUP(U1800,'ITWR Dump'!$A$2:$Y$5000,11,0)))</f>
        <v>0</v>
      </c>
      <c r="AG1800" s="11">
        <f>IF(ISERROR(VLOOKUP(U1800,'ITWR Dump'!$A$2:$Y$5000,2,0)),0,(VLOOKUP(U1800,'ITWR Dump'!$A$2:$Y$5000,2,0)))</f>
        <v>0</v>
      </c>
      <c r="AH1800" s="11">
        <f>IF(ISERROR(VLOOKUP(U1800,'ITWR Dump'!$A$2:$Y$5000,14,0)),0,(VLOOKUP(U1800,'ITWR Dump'!$A$2:$Y$5000,14,0)))</f>
        <v>0</v>
      </c>
      <c r="AI1800" s="11" t="str">
        <f t="shared" si="786"/>
        <v>92-Mgmt Onshore (OH) Landed</v>
      </c>
      <c r="AJ1800" s="11" t="str">
        <f t="shared" si="787"/>
        <v>Landed Onshore</v>
      </c>
      <c r="AK1800" s="11" t="str">
        <f>IF(ISERROR(VLOOKUP(A1800,'Team Data'!$C$2:$U$213,17,0)),0,(VLOOKUP(A1800,'Team Data'!$C$2:$U$213,17,0)))</f>
        <v>PRISM</v>
      </c>
      <c r="AL1800" s="11" t="str">
        <f t="shared" si="788"/>
        <v>2017-04-24</v>
      </c>
      <c r="AM1800" s="11">
        <f>IF(ISERROR(VLOOKUP(U1800,'ITWR Dump'!$A$2:$Y$5000,16,0)),0,(VLOOKUP(U1800,'ITWR Dump'!$A$2:$Y$5000,16,0)))</f>
        <v>0</v>
      </c>
      <c r="AN1800" s="11">
        <f>IF(ISERROR(VLOOKUP(U1800,'ITWR Dump'!$A$2:$Y$5000,18,0)),0,(VLOOKUP(U1800,'ITWR Dump'!$A$2:$Y$5000,18,0)))</f>
        <v>0</v>
      </c>
      <c r="AO1800" s="11">
        <f>IF(ISERROR(VLOOKUP(U1800,'ITWR Dump'!$A$2:$Y$5000,25,0)),0,(VLOOKUP('ILC Report'!U1800,'ITWR Dump'!$A$2:$Y$5000,25,0)))</f>
        <v>0</v>
      </c>
      <c r="AP1800" s="11">
        <f t="shared" si="789"/>
        <v>0</v>
      </c>
      <c r="AQ1800" s="26">
        <f t="shared" si="790"/>
        <v>0</v>
      </c>
      <c r="AR1800" s="26">
        <f t="shared" si="791"/>
        <v>0</v>
      </c>
      <c r="AS1800" s="26">
        <f t="shared" si="792"/>
        <v>0</v>
      </c>
      <c r="AT1800" s="26">
        <f t="shared" si="793"/>
        <v>0</v>
      </c>
      <c r="AU1800" s="26">
        <f t="shared" si="794"/>
        <v>0</v>
      </c>
      <c r="AV1800" s="26">
        <f t="shared" si="795"/>
        <v>0</v>
      </c>
      <c r="AW1800" s="11" t="s">
        <v>653</v>
      </c>
      <c r="AX1800" s="11" t="str">
        <f>VLOOKUP(L1800,Group!$A$2:$B$1000,2,0)</f>
        <v>Maintenance</v>
      </c>
      <c r="AY1800" s="11">
        <f>IF(ISERROR(VLOOKUP(U1800,'ITWR Dump'!$A$2:$Y$5000,15,0)),0,(VLOOKUP('ILC Report'!U1800,'ITWR Dump'!$A$2:$Y$5000,15,0)))</f>
        <v>0</v>
      </c>
      <c r="AZ1800" s="11" t="str">
        <f t="shared" si="796"/>
        <v>No</v>
      </c>
      <c r="BA1800" s="11" t="str">
        <f t="shared" si="797"/>
        <v>BKO</v>
      </c>
      <c r="BB1800" s="11" t="str">
        <f t="shared" si="798"/>
        <v>GM</v>
      </c>
      <c r="BC1800" s="11" t="str">
        <f t="shared" si="799"/>
        <v>No</v>
      </c>
    </row>
    <row r="1801" spans="1:55" x14ac:dyDescent="0.3">
      <c r="A1801" s="11" t="s">
        <v>141</v>
      </c>
      <c r="B1801" s="11" t="s">
        <v>1905</v>
      </c>
      <c r="C1801" s="11" t="s">
        <v>637</v>
      </c>
      <c r="D1801" s="11" t="s">
        <v>2817</v>
      </c>
      <c r="E1801" s="38" t="s">
        <v>2903</v>
      </c>
      <c r="F1801" s="11">
        <v>45</v>
      </c>
      <c r="G1801" s="40" t="s">
        <v>218</v>
      </c>
      <c r="H1801" s="11" t="str">
        <f t="shared" si="781"/>
        <v>Regular</v>
      </c>
      <c r="I1801" s="11" t="str">
        <f t="shared" si="773"/>
        <v>US</v>
      </c>
      <c r="J1801" s="11" t="str">
        <f>IF(ISERROR(VLOOKUP(C1801,'WI Vs ASM'!$B$2:$E$1000,4,0)),0,(VLOOKUP(C1801,'WI Vs ASM'!$B$2:$E$1000,4,0)))</f>
        <v>Onshore</v>
      </c>
      <c r="K1801" s="11" t="str">
        <f>IF(ISERROR(VLOOKUP(C1801,'WI Vs ASM'!$B$2:$F$1000,5,0)),0,(VLOOKUP(C1801,'WI Vs ASM'!$B$2:$F$1000,5,0)))</f>
        <v>09-NonBillable</v>
      </c>
      <c r="L1801" s="11" t="str">
        <f>IF(ISERROR(VLOOKUP(C1801,'WI Vs ASM'!$B$2:$D$1000,3,0)),0,(VLOOKUP(C1801,'WI Vs ASM'!$B$2:$D$1000,3,0)))</f>
        <v>92-Mgmt Onshore (OH)</v>
      </c>
      <c r="M1801" s="11" t="str">
        <f>IF(ISERROR(VLOOKUP(C1801,'WI Vs ASM'!$B$2:$I$1000,8,0)),0,(VLOOKUP(C1801,'WI Vs ASM'!$B$2:$I$1000,8,0)))</f>
        <v>Vinodh</v>
      </c>
      <c r="N1801" s="11" t="str">
        <f>IF(ISERROR(VLOOKUP(C1801,'WI Vs ASM'!$B$2:$G$1000,6,0)),0,(VLOOKUP(C1801,'WI Vs ASM'!$B$2:$G$1000,6,0)))</f>
        <v>FFIC Account Team</v>
      </c>
      <c r="O1801" s="11" t="str">
        <f>IF(ISERROR(VLOOKUP(C1801,'WI Vs ASM'!$B$2:$H$1000,7,0)),0,(VLOOKUP(C1801,'WI Vs ASM'!$B$2:$H$1000,7,0)))</f>
        <v>FFIC Account Team</v>
      </c>
      <c r="P1801" s="11" t="str">
        <f t="shared" si="774"/>
        <v>May-17</v>
      </c>
      <c r="Q1801" s="11" t="str">
        <f t="shared" si="775"/>
        <v>Q2</v>
      </c>
      <c r="R1801" s="11" t="str">
        <f>IF(ISERROR(VLOOKUP(C1801,'WI Vs ASM'!$B$2:$J$1000,9,0)),0,(VLOOKUP(C1801,'WI Vs ASM'!$B$2:$J$1000,9,0)))</f>
        <v>Manash M Dutta</v>
      </c>
      <c r="S1801" s="11">
        <f>IF(ISERROR(VLOOKUP(C1801,'WI Vs ASM'!$B$2:$K$1000,10,0)),0,(VLOOKUP(C1801,'WI Vs ASM'!$B$2:$K$1000,10,0)))</f>
        <v>0</v>
      </c>
      <c r="T1801" s="11">
        <f>IF(ISERROR(VLOOKUP(C1801,'WI Vs ASM'!$B$2:$L$1000,11,0)),0,(VLOOKUP(C1801,'WI Vs ASM'!$B$2:$L$1000,11,0)))</f>
        <v>0</v>
      </c>
      <c r="U1801" s="11" t="e">
        <f t="shared" si="782"/>
        <v>#VALUE!</v>
      </c>
      <c r="V1801" s="11" t="str">
        <f t="shared" si="776"/>
        <v>No</v>
      </c>
      <c r="W1801" s="11" t="str">
        <f t="shared" si="777"/>
        <v>No</v>
      </c>
      <c r="X1801" s="11" t="str">
        <f t="shared" si="778"/>
        <v>No</v>
      </c>
      <c r="Y1801" s="11" t="str">
        <f t="shared" si="779"/>
        <v>No</v>
      </c>
      <c r="Z1801" s="11" t="str">
        <f t="shared" si="780"/>
        <v>No</v>
      </c>
      <c r="AA1801" s="11" t="str">
        <f t="shared" si="783"/>
        <v>No</v>
      </c>
      <c r="AB1801" s="11">
        <f>IF(ISERROR(VLOOKUP(U1801,'ITWR Dump'!$A$2:$Y$5000,24,0)),0,(VLOOKUP('ILC Report'!U1801,'ITWR Dump'!$A$2:$Y$5000,24,0)))</f>
        <v>0</v>
      </c>
      <c r="AC1801" s="11" t="str">
        <f t="shared" si="784"/>
        <v>No</v>
      </c>
      <c r="AD1801" s="11" t="str">
        <f t="shared" si="785"/>
        <v/>
      </c>
      <c r="AE1801" s="11">
        <f>IF(ISERROR(VLOOKUP(U1801,'ITWR Dump'!$A$2:$Y$5000,13,0)),0,(VLOOKUP(U1801,'ITWR Dump'!$A$2:$Y$5000,13,0)))</f>
        <v>0</v>
      </c>
      <c r="AF1801" s="11">
        <f>IF(ISERROR(VLOOKUP(U1801,'ITWR Dump'!$A$2:$Y$5000,11,0)),0,(VLOOKUP(U1801,'ITWR Dump'!$A$2:$Y$5000,11,0)))</f>
        <v>0</v>
      </c>
      <c r="AG1801" s="11">
        <f>IF(ISERROR(VLOOKUP(U1801,'ITWR Dump'!$A$2:$Y$5000,2,0)),0,(VLOOKUP(U1801,'ITWR Dump'!$A$2:$Y$5000,2,0)))</f>
        <v>0</v>
      </c>
      <c r="AH1801" s="11">
        <f>IF(ISERROR(VLOOKUP(U1801,'ITWR Dump'!$A$2:$Y$5000,14,0)),0,(VLOOKUP(U1801,'ITWR Dump'!$A$2:$Y$5000,14,0)))</f>
        <v>0</v>
      </c>
      <c r="AI1801" s="11" t="str">
        <f t="shared" si="786"/>
        <v>92-Mgmt Onshore (OH) Landed</v>
      </c>
      <c r="AJ1801" s="11" t="str">
        <f t="shared" si="787"/>
        <v>Landed Onshore</v>
      </c>
      <c r="AK1801" s="11" t="str">
        <f>IF(ISERROR(VLOOKUP(A1801,'Team Data'!$C$2:$U$213,17,0)),0,(VLOOKUP(A1801,'Team Data'!$C$2:$U$213,17,0)))</f>
        <v>PRISM</v>
      </c>
      <c r="AL1801" s="11" t="str">
        <f t="shared" si="788"/>
        <v>2017-04-24</v>
      </c>
      <c r="AM1801" s="11">
        <f>IF(ISERROR(VLOOKUP(U1801,'ITWR Dump'!$A$2:$Y$5000,16,0)),0,(VLOOKUP(U1801,'ITWR Dump'!$A$2:$Y$5000,16,0)))</f>
        <v>0</v>
      </c>
      <c r="AN1801" s="11">
        <f>IF(ISERROR(VLOOKUP(U1801,'ITWR Dump'!$A$2:$Y$5000,18,0)),0,(VLOOKUP(U1801,'ITWR Dump'!$A$2:$Y$5000,18,0)))</f>
        <v>0</v>
      </c>
      <c r="AO1801" s="11">
        <f>IF(ISERROR(VLOOKUP(U1801,'ITWR Dump'!$A$2:$Y$5000,25,0)),0,(VLOOKUP('ILC Report'!U1801,'ITWR Dump'!$A$2:$Y$5000,25,0)))</f>
        <v>0</v>
      </c>
      <c r="AP1801" s="11">
        <f t="shared" si="789"/>
        <v>0</v>
      </c>
      <c r="AQ1801" s="26">
        <f t="shared" si="790"/>
        <v>0</v>
      </c>
      <c r="AR1801" s="26">
        <f t="shared" si="791"/>
        <v>0</v>
      </c>
      <c r="AS1801" s="26">
        <f t="shared" si="792"/>
        <v>0</v>
      </c>
      <c r="AT1801" s="26">
        <f t="shared" si="793"/>
        <v>0</v>
      </c>
      <c r="AU1801" s="26">
        <f t="shared" si="794"/>
        <v>0</v>
      </c>
      <c r="AV1801" s="26">
        <f t="shared" si="795"/>
        <v>0</v>
      </c>
      <c r="AW1801" s="11" t="s">
        <v>653</v>
      </c>
      <c r="AX1801" s="11" t="str">
        <f>VLOOKUP(L1801,Group!$A$2:$B$1000,2,0)</f>
        <v>Maintenance</v>
      </c>
      <c r="AY1801" s="11">
        <f>IF(ISERROR(VLOOKUP(U1801,'ITWR Dump'!$A$2:$Y$5000,15,0)),0,(VLOOKUP('ILC Report'!U1801,'ITWR Dump'!$A$2:$Y$5000,15,0)))</f>
        <v>0</v>
      </c>
      <c r="AZ1801" s="11" t="str">
        <f t="shared" si="796"/>
        <v>No</v>
      </c>
      <c r="BA1801" s="11" t="str">
        <f t="shared" si="797"/>
        <v>BKO</v>
      </c>
      <c r="BB1801" s="11" t="str">
        <f t="shared" si="798"/>
        <v>GM</v>
      </c>
      <c r="BC1801" s="11" t="str">
        <f t="shared" si="799"/>
        <v>No</v>
      </c>
    </row>
    <row r="1802" spans="1:55" x14ac:dyDescent="0.3">
      <c r="A1802" s="11" t="s">
        <v>141</v>
      </c>
      <c r="B1802" s="11" t="s">
        <v>1905</v>
      </c>
      <c r="C1802" s="11" t="s">
        <v>637</v>
      </c>
      <c r="D1802" s="11" t="s">
        <v>2026</v>
      </c>
      <c r="E1802" s="38" t="s">
        <v>2904</v>
      </c>
      <c r="F1802" s="11">
        <v>45</v>
      </c>
      <c r="G1802" s="40" t="s">
        <v>218</v>
      </c>
      <c r="H1802" s="11" t="str">
        <f t="shared" si="781"/>
        <v>Regular</v>
      </c>
      <c r="I1802" s="11" t="str">
        <f t="shared" si="773"/>
        <v>US</v>
      </c>
      <c r="J1802" s="11" t="str">
        <f>IF(ISERROR(VLOOKUP(C1802,'WI Vs ASM'!$B$2:$E$1000,4,0)),0,(VLOOKUP(C1802,'WI Vs ASM'!$B$2:$E$1000,4,0)))</f>
        <v>Onshore</v>
      </c>
      <c r="K1802" s="11" t="str">
        <f>IF(ISERROR(VLOOKUP(C1802,'WI Vs ASM'!$B$2:$F$1000,5,0)),0,(VLOOKUP(C1802,'WI Vs ASM'!$B$2:$F$1000,5,0)))</f>
        <v>09-NonBillable</v>
      </c>
      <c r="L1802" s="11" t="str">
        <f>IF(ISERROR(VLOOKUP(C1802,'WI Vs ASM'!$B$2:$D$1000,3,0)),0,(VLOOKUP(C1802,'WI Vs ASM'!$B$2:$D$1000,3,0)))</f>
        <v>92-Mgmt Onshore (OH)</v>
      </c>
      <c r="M1802" s="11" t="str">
        <f>IF(ISERROR(VLOOKUP(C1802,'WI Vs ASM'!$B$2:$I$1000,8,0)),0,(VLOOKUP(C1802,'WI Vs ASM'!$B$2:$I$1000,8,0)))</f>
        <v>Vinodh</v>
      </c>
      <c r="N1802" s="11" t="str">
        <f>IF(ISERROR(VLOOKUP(C1802,'WI Vs ASM'!$B$2:$G$1000,6,0)),0,(VLOOKUP(C1802,'WI Vs ASM'!$B$2:$G$1000,6,0)))</f>
        <v>FFIC Account Team</v>
      </c>
      <c r="O1802" s="11" t="str">
        <f>IF(ISERROR(VLOOKUP(C1802,'WI Vs ASM'!$B$2:$H$1000,7,0)),0,(VLOOKUP(C1802,'WI Vs ASM'!$B$2:$H$1000,7,0)))</f>
        <v>FFIC Account Team</v>
      </c>
      <c r="P1802" s="11" t="str">
        <f t="shared" si="774"/>
        <v>May-17</v>
      </c>
      <c r="Q1802" s="11" t="str">
        <f t="shared" si="775"/>
        <v>Q2</v>
      </c>
      <c r="R1802" s="11" t="str">
        <f>IF(ISERROR(VLOOKUP(C1802,'WI Vs ASM'!$B$2:$J$1000,9,0)),0,(VLOOKUP(C1802,'WI Vs ASM'!$B$2:$J$1000,9,0)))</f>
        <v>Manash M Dutta</v>
      </c>
      <c r="S1802" s="11">
        <f>IF(ISERROR(VLOOKUP(C1802,'WI Vs ASM'!$B$2:$K$1000,10,0)),0,(VLOOKUP(C1802,'WI Vs ASM'!$B$2:$K$1000,10,0)))</f>
        <v>0</v>
      </c>
      <c r="T1802" s="11">
        <f>IF(ISERROR(VLOOKUP(C1802,'WI Vs ASM'!$B$2:$L$1000,11,0)),0,(VLOOKUP(C1802,'WI Vs ASM'!$B$2:$L$1000,11,0)))</f>
        <v>0</v>
      </c>
      <c r="U1802" s="11" t="str">
        <f t="shared" si="782"/>
        <v>WR736484</v>
      </c>
      <c r="V1802" s="11" t="str">
        <f t="shared" si="776"/>
        <v>No</v>
      </c>
      <c r="W1802" s="11" t="str">
        <f t="shared" si="777"/>
        <v>No</v>
      </c>
      <c r="X1802" s="11" t="str">
        <f t="shared" si="778"/>
        <v>No</v>
      </c>
      <c r="Y1802" s="11" t="str">
        <f t="shared" si="779"/>
        <v>No</v>
      </c>
      <c r="Z1802" s="11" t="str">
        <f t="shared" si="780"/>
        <v>No</v>
      </c>
      <c r="AA1802" s="11" t="str">
        <f t="shared" si="783"/>
        <v>No</v>
      </c>
      <c r="AB1802" s="11">
        <f>IF(ISERROR(VLOOKUP(U1802,'ITWR Dump'!$A$2:$Y$5000,24,0)),0,(VLOOKUP('ILC Report'!U1802,'ITWR Dump'!$A$2:$Y$5000,24,0)))</f>
        <v>0</v>
      </c>
      <c r="AC1802" s="11" t="str">
        <f t="shared" si="784"/>
        <v>No</v>
      </c>
      <c r="AD1802" s="11" t="str">
        <f t="shared" si="785"/>
        <v/>
      </c>
      <c r="AE1802" s="11">
        <f>IF(ISERROR(VLOOKUP(U1802,'ITWR Dump'!$A$2:$Y$5000,13,0)),0,(VLOOKUP(U1802,'ITWR Dump'!$A$2:$Y$5000,13,0)))</f>
        <v>0</v>
      </c>
      <c r="AF1802" s="11">
        <f>IF(ISERROR(VLOOKUP(U1802,'ITWR Dump'!$A$2:$Y$5000,11,0)),0,(VLOOKUP(U1802,'ITWR Dump'!$A$2:$Y$5000,11,0)))</f>
        <v>0</v>
      </c>
      <c r="AG1802" s="11">
        <f>IF(ISERROR(VLOOKUP(U1802,'ITWR Dump'!$A$2:$Y$5000,2,0)),0,(VLOOKUP(U1802,'ITWR Dump'!$A$2:$Y$5000,2,0)))</f>
        <v>0</v>
      </c>
      <c r="AH1802" s="11">
        <f>IF(ISERROR(VLOOKUP(U1802,'ITWR Dump'!$A$2:$Y$5000,14,0)),0,(VLOOKUP(U1802,'ITWR Dump'!$A$2:$Y$5000,14,0)))</f>
        <v>0</v>
      </c>
      <c r="AI1802" s="11" t="str">
        <f t="shared" si="786"/>
        <v>92-Mgmt Onshore (OH) Landed</v>
      </c>
      <c r="AJ1802" s="11" t="str">
        <f t="shared" si="787"/>
        <v>Landed Onshore</v>
      </c>
      <c r="AK1802" s="11" t="str">
        <f>IF(ISERROR(VLOOKUP(A1802,'Team Data'!$C$2:$U$213,17,0)),0,(VLOOKUP(A1802,'Team Data'!$C$2:$U$213,17,0)))</f>
        <v>PRISM</v>
      </c>
      <c r="AL1802" s="11" t="str">
        <f t="shared" si="788"/>
        <v>2017-04-24</v>
      </c>
      <c r="AM1802" s="11">
        <f>IF(ISERROR(VLOOKUP(U1802,'ITWR Dump'!$A$2:$Y$5000,16,0)),0,(VLOOKUP(U1802,'ITWR Dump'!$A$2:$Y$5000,16,0)))</f>
        <v>0</v>
      </c>
      <c r="AN1802" s="11">
        <f>IF(ISERROR(VLOOKUP(U1802,'ITWR Dump'!$A$2:$Y$5000,18,0)),0,(VLOOKUP(U1802,'ITWR Dump'!$A$2:$Y$5000,18,0)))</f>
        <v>0</v>
      </c>
      <c r="AO1802" s="11">
        <f>IF(ISERROR(VLOOKUP(U1802,'ITWR Dump'!$A$2:$Y$5000,25,0)),0,(VLOOKUP('ILC Report'!U1802,'ITWR Dump'!$A$2:$Y$5000,25,0)))</f>
        <v>0</v>
      </c>
      <c r="AP1802" s="11">
        <f t="shared" si="789"/>
        <v>0</v>
      </c>
      <c r="AQ1802" s="26">
        <f t="shared" si="790"/>
        <v>0</v>
      </c>
      <c r="AR1802" s="26">
        <f t="shared" si="791"/>
        <v>0</v>
      </c>
      <c r="AS1802" s="26">
        <f t="shared" si="792"/>
        <v>0</v>
      </c>
      <c r="AT1802" s="26">
        <f t="shared" si="793"/>
        <v>0</v>
      </c>
      <c r="AU1802" s="26">
        <f t="shared" si="794"/>
        <v>0</v>
      </c>
      <c r="AV1802" s="26">
        <f t="shared" si="795"/>
        <v>0</v>
      </c>
      <c r="AW1802" s="11" t="s">
        <v>653</v>
      </c>
      <c r="AX1802" s="11" t="str">
        <f>VLOOKUP(L1802,Group!$A$2:$B$1000,2,0)</f>
        <v>Maintenance</v>
      </c>
      <c r="AY1802" s="11">
        <f>IF(ISERROR(VLOOKUP(U1802,'ITWR Dump'!$A$2:$Y$5000,15,0)),0,(VLOOKUP('ILC Report'!U1802,'ITWR Dump'!$A$2:$Y$5000,15,0)))</f>
        <v>0</v>
      </c>
      <c r="AZ1802" s="11" t="str">
        <f t="shared" si="796"/>
        <v>No</v>
      </c>
      <c r="BA1802" s="11" t="str">
        <f t="shared" si="797"/>
        <v>BKO</v>
      </c>
      <c r="BB1802" s="11" t="str">
        <f t="shared" si="798"/>
        <v>GM</v>
      </c>
      <c r="BC1802" s="11" t="str">
        <f t="shared" si="799"/>
        <v>No</v>
      </c>
    </row>
    <row r="1803" spans="1:55" x14ac:dyDescent="0.3">
      <c r="A1803" s="11" t="s">
        <v>142</v>
      </c>
      <c r="B1803" s="11" t="s">
        <v>1906</v>
      </c>
      <c r="C1803" s="11" t="s">
        <v>541</v>
      </c>
      <c r="D1803" s="11" t="s">
        <v>2818</v>
      </c>
      <c r="E1803" s="38" t="s">
        <v>652</v>
      </c>
      <c r="F1803" s="11">
        <v>31.5</v>
      </c>
      <c r="G1803" s="40" t="s">
        <v>218</v>
      </c>
      <c r="H1803" s="11" t="str">
        <f t="shared" si="781"/>
        <v>Regular</v>
      </c>
      <c r="I1803" s="11" t="str">
        <f t="shared" si="773"/>
        <v>INDIA</v>
      </c>
      <c r="J1803" s="11" t="str">
        <f>IF(ISERROR(VLOOKUP(C1803,'WI Vs ASM'!$B$2:$E$1000,4,0)),0,(VLOOKUP(C1803,'WI Vs ASM'!$B$2:$E$1000,4,0)))</f>
        <v>Offshore</v>
      </c>
      <c r="K1803" s="11" t="str">
        <f>IF(ISERROR(VLOOKUP(C1803,'WI Vs ASM'!$B$2:$F$1000,5,0)),0,(VLOOKUP(C1803,'WI Vs ASM'!$B$2:$F$1000,5,0)))</f>
        <v>09-NonBillable</v>
      </c>
      <c r="L1803" s="11" t="str">
        <f>IF(ISERROR(VLOOKUP(C1803,'WI Vs ASM'!$B$2:$D$1000,3,0)),0,(VLOOKUP(C1803,'WI Vs ASM'!$B$2:$D$1000,3,0)))</f>
        <v>65-Bench Hours Offshore</v>
      </c>
      <c r="M1803" s="11" t="str">
        <f>IF(ISERROR(VLOOKUP(C1803,'WI Vs ASM'!$B$2:$I$1000,8,0)),0,(VLOOKUP(C1803,'WI Vs ASM'!$B$2:$I$1000,8,0)))</f>
        <v>Prakash Varadachari</v>
      </c>
      <c r="N1803" s="11" t="str">
        <f>IF(ISERROR(VLOOKUP(C1803,'WI Vs ASM'!$B$2:$G$1000,6,0)),0,(VLOOKUP(C1803,'WI Vs ASM'!$B$2:$G$1000,6,0)))</f>
        <v>Data Archive</v>
      </c>
      <c r="O1803" s="11" t="str">
        <f>IF(ISERROR(VLOOKUP(C1803,'WI Vs ASM'!$B$2:$H$1000,7,0)),0,(VLOOKUP(C1803,'WI Vs ASM'!$B$2:$H$1000,7,0)))</f>
        <v>Central Functions</v>
      </c>
      <c r="P1803" s="11" t="str">
        <f t="shared" si="774"/>
        <v>Apr-17</v>
      </c>
      <c r="Q1803" s="11" t="str">
        <f t="shared" si="775"/>
        <v>Q2</v>
      </c>
      <c r="R1803" s="11" t="str">
        <f>IF(ISERROR(VLOOKUP(C1803,'WI Vs ASM'!$B$2:$J$1000,9,0)),0,(VLOOKUP(C1803,'WI Vs ASM'!$B$2:$J$1000,9,0)))</f>
        <v>Jyothi Pai</v>
      </c>
      <c r="S1803" s="11" t="str">
        <f>IF(ISERROR(VLOOKUP(C1803,'WI Vs ASM'!$B$2:$K$1000,10,0)),0,(VLOOKUP(C1803,'WI Vs ASM'!$B$2:$K$1000,10,0)))</f>
        <v>Linda J. Richardson</v>
      </c>
      <c r="T1803" s="11" t="str">
        <f>IF(ISERROR(VLOOKUP(C1803,'WI Vs ASM'!$B$2:$L$1000,11,0)),0,(VLOOKUP(C1803,'WI Vs ASM'!$B$2:$L$1000,11,0)))</f>
        <v>Crystal Romano</v>
      </c>
      <c r="U1803" s="11" t="e">
        <f t="shared" si="782"/>
        <v>#VALUE!</v>
      </c>
      <c r="V1803" s="11" t="str">
        <f t="shared" si="776"/>
        <v>No</v>
      </c>
      <c r="W1803" s="11" t="str">
        <f t="shared" si="777"/>
        <v>No</v>
      </c>
      <c r="X1803" s="11" t="str">
        <f t="shared" si="778"/>
        <v>No</v>
      </c>
      <c r="Y1803" s="11" t="str">
        <f t="shared" si="779"/>
        <v>No</v>
      </c>
      <c r="Z1803" s="11" t="str">
        <f t="shared" si="780"/>
        <v>No</v>
      </c>
      <c r="AA1803" s="11" t="str">
        <f t="shared" si="783"/>
        <v>No</v>
      </c>
      <c r="AB1803" s="11">
        <f>IF(ISERROR(VLOOKUP(U1803,'ITWR Dump'!$A$2:$Y$5000,24,0)),0,(VLOOKUP('ILC Report'!U1803,'ITWR Dump'!$A$2:$Y$5000,24,0)))</f>
        <v>0</v>
      </c>
      <c r="AC1803" s="11" t="str">
        <f t="shared" si="784"/>
        <v>No</v>
      </c>
      <c r="AD1803" s="11" t="str">
        <f t="shared" si="785"/>
        <v/>
      </c>
      <c r="AE1803" s="11">
        <f>IF(ISERROR(VLOOKUP(U1803,'ITWR Dump'!$A$2:$Y$5000,13,0)),0,(VLOOKUP(U1803,'ITWR Dump'!$A$2:$Y$5000,13,0)))</f>
        <v>0</v>
      </c>
      <c r="AF1803" s="11">
        <f>IF(ISERROR(VLOOKUP(U1803,'ITWR Dump'!$A$2:$Y$5000,11,0)),0,(VLOOKUP(U1803,'ITWR Dump'!$A$2:$Y$5000,11,0)))</f>
        <v>0</v>
      </c>
      <c r="AG1803" s="11">
        <f>IF(ISERROR(VLOOKUP(U1803,'ITWR Dump'!$A$2:$Y$5000,2,0)),0,(VLOOKUP(U1803,'ITWR Dump'!$A$2:$Y$5000,2,0)))</f>
        <v>0</v>
      </c>
      <c r="AH1803" s="11">
        <f>IF(ISERROR(VLOOKUP(U1803,'ITWR Dump'!$A$2:$Y$5000,14,0)),0,(VLOOKUP(U1803,'ITWR Dump'!$A$2:$Y$5000,14,0)))</f>
        <v>0</v>
      </c>
      <c r="AI1803" s="11" t="str">
        <f t="shared" si="786"/>
        <v>65-Bench Hours Offshore</v>
      </c>
      <c r="AJ1803" s="11" t="str">
        <f t="shared" si="787"/>
        <v>Offshore</v>
      </c>
      <c r="AK1803" s="11" t="str">
        <f>IF(ISERROR(VLOOKUP(A1803,'Team Data'!$C$2:$U$213,17,0)),0,(VLOOKUP(A1803,'Team Data'!$C$2:$U$213,17,0)))</f>
        <v>MF PI and CF</v>
      </c>
      <c r="AL1803" s="11" t="str">
        <f t="shared" si="788"/>
        <v>2017-04-24</v>
      </c>
      <c r="AM1803" s="11">
        <f>IF(ISERROR(VLOOKUP(U1803,'ITWR Dump'!$A$2:$Y$5000,16,0)),0,(VLOOKUP(U1803,'ITWR Dump'!$A$2:$Y$5000,16,0)))</f>
        <v>0</v>
      </c>
      <c r="AN1803" s="11">
        <f>IF(ISERROR(VLOOKUP(U1803,'ITWR Dump'!$A$2:$Y$5000,18,0)),0,(VLOOKUP(U1803,'ITWR Dump'!$A$2:$Y$5000,18,0)))</f>
        <v>0</v>
      </c>
      <c r="AO1803" s="11">
        <f>IF(ISERROR(VLOOKUP(U1803,'ITWR Dump'!$A$2:$Y$5000,25,0)),0,(VLOOKUP('ILC Report'!U1803,'ITWR Dump'!$A$2:$Y$5000,25,0)))</f>
        <v>0</v>
      </c>
      <c r="AP1803" s="11">
        <f t="shared" si="789"/>
        <v>0</v>
      </c>
      <c r="AQ1803" s="26">
        <f t="shared" si="790"/>
        <v>0</v>
      </c>
      <c r="AR1803" s="26">
        <f t="shared" si="791"/>
        <v>0</v>
      </c>
      <c r="AS1803" s="26">
        <f t="shared" si="792"/>
        <v>0</v>
      </c>
      <c r="AT1803" s="26">
        <f t="shared" si="793"/>
        <v>0</v>
      </c>
      <c r="AU1803" s="26">
        <f t="shared" si="794"/>
        <v>0</v>
      </c>
      <c r="AV1803" s="26">
        <f t="shared" si="795"/>
        <v>0</v>
      </c>
      <c r="AW1803" s="11" t="s">
        <v>653</v>
      </c>
      <c r="AX1803" s="11" t="str">
        <f>VLOOKUP(L1803,Group!$A$2:$B$1000,2,0)</f>
        <v>Maintenance</v>
      </c>
      <c r="AY1803" s="11">
        <f>IF(ISERROR(VLOOKUP(U1803,'ITWR Dump'!$A$2:$Y$5000,15,0)),0,(VLOOKUP('ILC Report'!U1803,'ITWR Dump'!$A$2:$Y$5000,15,0)))</f>
        <v>0</v>
      </c>
      <c r="AZ1803" s="11" t="str">
        <f t="shared" si="796"/>
        <v>No</v>
      </c>
      <c r="BA1803" s="11" t="str">
        <f t="shared" si="797"/>
        <v>BKI</v>
      </c>
      <c r="BB1803" s="11" t="str">
        <f t="shared" si="798"/>
        <v>BN</v>
      </c>
      <c r="BC1803" s="11" t="str">
        <f t="shared" si="799"/>
        <v>No</v>
      </c>
    </row>
    <row r="1804" spans="1:55" x14ac:dyDescent="0.3">
      <c r="A1804" s="11" t="s">
        <v>142</v>
      </c>
      <c r="B1804" s="11" t="s">
        <v>1906</v>
      </c>
      <c r="C1804" s="11" t="s">
        <v>620</v>
      </c>
      <c r="D1804" s="11" t="s">
        <v>2819</v>
      </c>
      <c r="E1804" s="38" t="s">
        <v>652</v>
      </c>
      <c r="F1804" s="11">
        <v>7</v>
      </c>
      <c r="G1804" s="40" t="s">
        <v>218</v>
      </c>
      <c r="H1804" s="11" t="str">
        <f t="shared" si="781"/>
        <v>Regular</v>
      </c>
      <c r="I1804" s="11" t="str">
        <f t="shared" si="773"/>
        <v>US</v>
      </c>
      <c r="J1804" s="11" t="str">
        <f>IF(ISERROR(VLOOKUP(C1804,'WI Vs ASM'!$B$2:$E$1000,4,0)),0,(VLOOKUP(C1804,'WI Vs ASM'!$B$2:$E$1000,4,0)))</f>
        <v>Onshore</v>
      </c>
      <c r="K1804" s="11" t="str">
        <f>IF(ISERROR(VLOOKUP(C1804,'WI Vs ASM'!$B$2:$F$1000,5,0)),0,(VLOOKUP(C1804,'WI Vs ASM'!$B$2:$F$1000,5,0)))</f>
        <v>02-Variable Billable</v>
      </c>
      <c r="L1804" s="11" t="str">
        <f>IF(ISERROR(VLOOKUP(C1804,'WI Vs ASM'!$B$2:$D$1000,3,0)),0,(VLOOKUP(C1804,'WI Vs ASM'!$B$2:$D$1000,3,0)))</f>
        <v>10-Enhancement Onshore</v>
      </c>
      <c r="M1804" s="11" t="str">
        <f>IF(ISERROR(VLOOKUP(C1804,'WI Vs ASM'!$B$2:$I$1000,8,0)),0,(VLOOKUP(C1804,'WI Vs ASM'!$B$2:$I$1000,8,0)))</f>
        <v>Prakash Varadachari</v>
      </c>
      <c r="N1804" s="11" t="str">
        <f>IF(ISERROR(VLOOKUP(C1804,'WI Vs ASM'!$B$2:$G$1000,6,0)),0,(VLOOKUP(C1804,'WI Vs ASM'!$B$2:$G$1000,6,0)))</f>
        <v>Data Archive</v>
      </c>
      <c r="O1804" s="11" t="str">
        <f>IF(ISERROR(VLOOKUP(C1804,'WI Vs ASM'!$B$2:$H$1000,7,0)),0,(VLOOKUP(C1804,'WI Vs ASM'!$B$2:$H$1000,7,0)))</f>
        <v>Central Functions</v>
      </c>
      <c r="P1804" s="11" t="str">
        <f t="shared" si="774"/>
        <v>Apr-17</v>
      </c>
      <c r="Q1804" s="11" t="str">
        <f t="shared" si="775"/>
        <v>Q2</v>
      </c>
      <c r="R1804" s="11" t="str">
        <f>IF(ISERROR(VLOOKUP(C1804,'WI Vs ASM'!$B$2:$J$1000,9,0)),0,(VLOOKUP(C1804,'WI Vs ASM'!$B$2:$J$1000,9,0)))</f>
        <v>Chandraprabha Palaniswamy</v>
      </c>
      <c r="S1804" s="11" t="str">
        <f>IF(ISERROR(VLOOKUP(C1804,'WI Vs ASM'!$B$2:$K$1000,10,0)),0,(VLOOKUP(C1804,'WI Vs ASM'!$B$2:$K$1000,10,0)))</f>
        <v>Linda J. Richardson</v>
      </c>
      <c r="T1804" s="11" t="str">
        <f>IF(ISERROR(VLOOKUP(C1804,'WI Vs ASM'!$B$2:$L$1000,11,0)),0,(VLOOKUP(C1804,'WI Vs ASM'!$B$2:$L$1000,11,0)))</f>
        <v>Crystal Romano</v>
      </c>
      <c r="U1804" s="11" t="str">
        <f t="shared" si="782"/>
        <v>WR635391</v>
      </c>
      <c r="V1804" s="11" t="str">
        <f t="shared" si="776"/>
        <v>No</v>
      </c>
      <c r="W1804" s="11" t="str">
        <f t="shared" si="777"/>
        <v>Yes</v>
      </c>
      <c r="X1804" s="11" t="str">
        <f t="shared" si="778"/>
        <v>No</v>
      </c>
      <c r="Y1804" s="11" t="str">
        <f t="shared" si="779"/>
        <v>No</v>
      </c>
      <c r="Z1804" s="11" t="str">
        <f t="shared" si="780"/>
        <v>No</v>
      </c>
      <c r="AA1804" s="11" t="str">
        <f t="shared" si="783"/>
        <v>No</v>
      </c>
      <c r="AB1804" s="11">
        <f>IF(ISERROR(VLOOKUP(U1804,'ITWR Dump'!$A$2:$Y$5000,24,0)),0,(VLOOKUP('ILC Report'!U1804,'ITWR Dump'!$A$2:$Y$5000,24,0)))</f>
        <v>0</v>
      </c>
      <c r="AC1804" s="11" t="str">
        <f t="shared" si="784"/>
        <v>No</v>
      </c>
      <c r="AD1804" s="11" t="str">
        <f t="shared" si="785"/>
        <v/>
      </c>
      <c r="AE1804" s="11">
        <f>IF(ISERROR(VLOOKUP(U1804,'ITWR Dump'!$A$2:$Y$5000,13,0)),0,(VLOOKUP(U1804,'ITWR Dump'!$A$2:$Y$5000,13,0)))</f>
        <v>0</v>
      </c>
      <c r="AF1804" s="11">
        <f>IF(ISERROR(VLOOKUP(U1804,'ITWR Dump'!$A$2:$Y$5000,11,0)),0,(VLOOKUP(U1804,'ITWR Dump'!$A$2:$Y$5000,11,0)))</f>
        <v>0</v>
      </c>
      <c r="AG1804" s="11">
        <f>IF(ISERROR(VLOOKUP(U1804,'ITWR Dump'!$A$2:$Y$5000,2,0)),0,(VLOOKUP(U1804,'ITWR Dump'!$A$2:$Y$5000,2,0)))</f>
        <v>0</v>
      </c>
      <c r="AH1804" s="11">
        <f>IF(ISERROR(VLOOKUP(U1804,'ITWR Dump'!$A$2:$Y$5000,14,0)),0,(VLOOKUP(U1804,'ITWR Dump'!$A$2:$Y$5000,14,0)))</f>
        <v>0</v>
      </c>
      <c r="AI1804" s="11" t="str">
        <f t="shared" si="786"/>
        <v>10-Enhancement Onshore Landed</v>
      </c>
      <c r="AJ1804" s="11" t="str">
        <f t="shared" si="787"/>
        <v>Landed Onshore</v>
      </c>
      <c r="AK1804" s="11" t="str">
        <f>IF(ISERROR(VLOOKUP(A1804,'Team Data'!$C$2:$U$213,17,0)),0,(VLOOKUP(A1804,'Team Data'!$C$2:$U$213,17,0)))</f>
        <v>MF PI and CF</v>
      </c>
      <c r="AL1804" s="11" t="str">
        <f t="shared" si="788"/>
        <v>2017-04-24</v>
      </c>
      <c r="AM1804" s="11">
        <f>IF(ISERROR(VLOOKUP(U1804,'ITWR Dump'!$A$2:$Y$5000,16,0)),0,(VLOOKUP(U1804,'ITWR Dump'!$A$2:$Y$5000,16,0)))</f>
        <v>0</v>
      </c>
      <c r="AN1804" s="11">
        <f>IF(ISERROR(VLOOKUP(U1804,'ITWR Dump'!$A$2:$Y$5000,18,0)),0,(VLOOKUP(U1804,'ITWR Dump'!$A$2:$Y$5000,18,0)))</f>
        <v>0</v>
      </c>
      <c r="AO1804" s="11">
        <f>IF(ISERROR(VLOOKUP(U1804,'ITWR Dump'!$A$2:$Y$5000,25,0)),0,(VLOOKUP('ILC Report'!U1804,'ITWR Dump'!$A$2:$Y$5000,25,0)))</f>
        <v>0</v>
      </c>
      <c r="AP1804" s="11">
        <f t="shared" si="789"/>
        <v>0</v>
      </c>
      <c r="AQ1804" s="26">
        <f t="shared" si="790"/>
        <v>0</v>
      </c>
      <c r="AR1804" s="26">
        <f t="shared" si="791"/>
        <v>0</v>
      </c>
      <c r="AS1804" s="26">
        <f t="shared" si="792"/>
        <v>0</v>
      </c>
      <c r="AT1804" s="26">
        <f t="shared" si="793"/>
        <v>0</v>
      </c>
      <c r="AU1804" s="26">
        <f t="shared" si="794"/>
        <v>0</v>
      </c>
      <c r="AV1804" s="26">
        <f t="shared" si="795"/>
        <v>0</v>
      </c>
      <c r="AW1804" s="11" t="s">
        <v>653</v>
      </c>
      <c r="AX1804" s="11" t="str">
        <f>VLOOKUP(L1804,Group!$A$2:$B$1000,2,0)</f>
        <v>Enhancement</v>
      </c>
      <c r="AY1804" s="11">
        <f>IF(ISERROR(VLOOKUP(U1804,'ITWR Dump'!$A$2:$Y$5000,15,0)),0,(VLOOKUP('ILC Report'!U1804,'ITWR Dump'!$A$2:$Y$5000,15,0)))</f>
        <v>0</v>
      </c>
      <c r="AZ1804" s="11" t="str">
        <f t="shared" si="796"/>
        <v>No</v>
      </c>
      <c r="BA1804" s="11" t="str">
        <f t="shared" si="797"/>
        <v>BKO</v>
      </c>
      <c r="BB1804" s="11" t="str">
        <f t="shared" si="798"/>
        <v>EM</v>
      </c>
      <c r="BC1804" s="11" t="str">
        <f t="shared" si="799"/>
        <v>No</v>
      </c>
    </row>
    <row r="1805" spans="1:55" x14ac:dyDescent="0.3">
      <c r="A1805" s="11" t="s">
        <v>142</v>
      </c>
      <c r="B1805" s="11" t="s">
        <v>1906</v>
      </c>
      <c r="C1805" s="11" t="s">
        <v>615</v>
      </c>
      <c r="D1805" s="11" t="s">
        <v>2820</v>
      </c>
      <c r="E1805" s="38" t="s">
        <v>652</v>
      </c>
      <c r="F1805" s="11">
        <v>3</v>
      </c>
      <c r="G1805" s="40" t="s">
        <v>218</v>
      </c>
      <c r="H1805" s="11" t="str">
        <f t="shared" si="781"/>
        <v>Regular</v>
      </c>
      <c r="I1805" s="11" t="str">
        <f t="shared" si="773"/>
        <v>INDIA</v>
      </c>
      <c r="J1805" s="11" t="str">
        <f>IF(ISERROR(VLOOKUP(C1805,'WI Vs ASM'!$B$2:$E$1000,4,0)),0,(VLOOKUP(C1805,'WI Vs ASM'!$B$2:$E$1000,4,0)))</f>
        <v>Offshore</v>
      </c>
      <c r="K1805" s="11" t="str">
        <f>IF(ISERROR(VLOOKUP(C1805,'WI Vs ASM'!$B$2:$F$1000,5,0)),0,(VLOOKUP(C1805,'WI Vs ASM'!$B$2:$F$1000,5,0)))</f>
        <v>02-Variable Billable</v>
      </c>
      <c r="L1805" s="11" t="str">
        <f>IF(ISERROR(VLOOKUP(C1805,'WI Vs ASM'!$B$2:$D$1000,3,0)),0,(VLOOKUP(C1805,'WI Vs ASM'!$B$2:$D$1000,3,0)))</f>
        <v>11-Enhancement Offshore</v>
      </c>
      <c r="M1805" s="11" t="str">
        <f>IF(ISERROR(VLOOKUP(C1805,'WI Vs ASM'!$B$2:$I$1000,8,0)),0,(VLOOKUP(C1805,'WI Vs ASM'!$B$2:$I$1000,8,0)))</f>
        <v>Prakash Varadachari</v>
      </c>
      <c r="N1805" s="11" t="str">
        <f>IF(ISERROR(VLOOKUP(C1805,'WI Vs ASM'!$B$2:$G$1000,6,0)),0,(VLOOKUP(C1805,'WI Vs ASM'!$B$2:$G$1000,6,0)))</f>
        <v>Treasury</v>
      </c>
      <c r="O1805" s="11" t="str">
        <f>IF(ISERROR(VLOOKUP(C1805,'WI Vs ASM'!$B$2:$H$1000,7,0)),0,(VLOOKUP(C1805,'WI Vs ASM'!$B$2:$H$1000,7,0)))</f>
        <v>Central Functions</v>
      </c>
      <c r="P1805" s="11" t="str">
        <f t="shared" si="774"/>
        <v>Apr-17</v>
      </c>
      <c r="Q1805" s="11" t="str">
        <f t="shared" si="775"/>
        <v>Q2</v>
      </c>
      <c r="R1805" s="11" t="str">
        <f>IF(ISERROR(VLOOKUP(C1805,'WI Vs ASM'!$B$2:$J$1000,9,0)),0,(VLOOKUP(C1805,'WI Vs ASM'!$B$2:$J$1000,9,0)))</f>
        <v>Chandraprabha Palaniswamy</v>
      </c>
      <c r="S1805" s="11" t="str">
        <f>IF(ISERROR(VLOOKUP(C1805,'WI Vs ASM'!$B$2:$K$1000,10,0)),0,(VLOOKUP(C1805,'WI Vs ASM'!$B$2:$K$1000,10,0)))</f>
        <v>Linda J. Richardson</v>
      </c>
      <c r="T1805" s="11" t="str">
        <f>IF(ISERROR(VLOOKUP(C1805,'WI Vs ASM'!$B$2:$L$1000,11,0)),0,(VLOOKUP(C1805,'WI Vs ASM'!$B$2:$L$1000,11,0)))</f>
        <v>Crystal Romano</v>
      </c>
      <c r="U1805" s="11" t="str">
        <f t="shared" si="782"/>
        <v>WR736328</v>
      </c>
      <c r="V1805" s="11" t="str">
        <f t="shared" si="776"/>
        <v>No</v>
      </c>
      <c r="W1805" s="11" t="str">
        <f t="shared" si="777"/>
        <v>Yes</v>
      </c>
      <c r="X1805" s="11" t="str">
        <f t="shared" si="778"/>
        <v>No</v>
      </c>
      <c r="Y1805" s="11" t="str">
        <f t="shared" si="779"/>
        <v>No</v>
      </c>
      <c r="Z1805" s="11" t="str">
        <f t="shared" si="780"/>
        <v>No</v>
      </c>
      <c r="AA1805" s="11" t="str">
        <f t="shared" si="783"/>
        <v>No</v>
      </c>
      <c r="AB1805" s="11">
        <f>IF(ISERROR(VLOOKUP(U1805,'ITWR Dump'!$A$2:$Y$5000,24,0)),0,(VLOOKUP('ILC Report'!U1805,'ITWR Dump'!$A$2:$Y$5000,24,0)))</f>
        <v>0</v>
      </c>
      <c r="AC1805" s="11" t="str">
        <f t="shared" si="784"/>
        <v>No</v>
      </c>
      <c r="AD1805" s="11" t="str">
        <f t="shared" si="785"/>
        <v/>
      </c>
      <c r="AE1805" s="11">
        <f>IF(ISERROR(VLOOKUP(U1805,'ITWR Dump'!$A$2:$Y$5000,13,0)),0,(VLOOKUP(U1805,'ITWR Dump'!$A$2:$Y$5000,13,0)))</f>
        <v>0</v>
      </c>
      <c r="AF1805" s="11">
        <f>IF(ISERROR(VLOOKUP(U1805,'ITWR Dump'!$A$2:$Y$5000,11,0)),0,(VLOOKUP(U1805,'ITWR Dump'!$A$2:$Y$5000,11,0)))</f>
        <v>0</v>
      </c>
      <c r="AG1805" s="11">
        <f>IF(ISERROR(VLOOKUP(U1805,'ITWR Dump'!$A$2:$Y$5000,2,0)),0,(VLOOKUP(U1805,'ITWR Dump'!$A$2:$Y$5000,2,0)))</f>
        <v>0</v>
      </c>
      <c r="AH1805" s="11">
        <f>IF(ISERROR(VLOOKUP(U1805,'ITWR Dump'!$A$2:$Y$5000,14,0)),0,(VLOOKUP(U1805,'ITWR Dump'!$A$2:$Y$5000,14,0)))</f>
        <v>0</v>
      </c>
      <c r="AI1805" s="11" t="str">
        <f t="shared" si="786"/>
        <v>11-Enhancement Offshore</v>
      </c>
      <c r="AJ1805" s="11" t="str">
        <f t="shared" si="787"/>
        <v>Offshore</v>
      </c>
      <c r="AK1805" s="11" t="str">
        <f>IF(ISERROR(VLOOKUP(A1805,'Team Data'!$C$2:$U$213,17,0)),0,(VLOOKUP(A1805,'Team Data'!$C$2:$U$213,17,0)))</f>
        <v>MF PI and CF</v>
      </c>
      <c r="AL1805" s="11" t="str">
        <f t="shared" si="788"/>
        <v>2017-04-24</v>
      </c>
      <c r="AM1805" s="11">
        <f>IF(ISERROR(VLOOKUP(U1805,'ITWR Dump'!$A$2:$Y$5000,16,0)),0,(VLOOKUP(U1805,'ITWR Dump'!$A$2:$Y$5000,16,0)))</f>
        <v>0</v>
      </c>
      <c r="AN1805" s="11">
        <f>IF(ISERROR(VLOOKUP(U1805,'ITWR Dump'!$A$2:$Y$5000,18,0)),0,(VLOOKUP(U1805,'ITWR Dump'!$A$2:$Y$5000,18,0)))</f>
        <v>0</v>
      </c>
      <c r="AO1805" s="11">
        <f>IF(ISERROR(VLOOKUP(U1805,'ITWR Dump'!$A$2:$Y$5000,25,0)),0,(VLOOKUP('ILC Report'!U1805,'ITWR Dump'!$A$2:$Y$5000,25,0)))</f>
        <v>0</v>
      </c>
      <c r="AP1805" s="11">
        <f t="shared" si="789"/>
        <v>0</v>
      </c>
      <c r="AQ1805" s="26">
        <f t="shared" si="790"/>
        <v>0</v>
      </c>
      <c r="AR1805" s="26">
        <f t="shared" si="791"/>
        <v>0</v>
      </c>
      <c r="AS1805" s="26">
        <f t="shared" si="792"/>
        <v>0</v>
      </c>
      <c r="AT1805" s="26">
        <f t="shared" si="793"/>
        <v>0</v>
      </c>
      <c r="AU1805" s="26">
        <f t="shared" si="794"/>
        <v>0</v>
      </c>
      <c r="AV1805" s="26">
        <f t="shared" si="795"/>
        <v>0</v>
      </c>
      <c r="AW1805" s="11" t="s">
        <v>653</v>
      </c>
      <c r="AX1805" s="11" t="str">
        <f>VLOOKUP(L1805,Group!$A$2:$B$1000,2,0)</f>
        <v>Enhancement</v>
      </c>
      <c r="AY1805" s="11">
        <f>IF(ISERROR(VLOOKUP(U1805,'ITWR Dump'!$A$2:$Y$5000,15,0)),0,(VLOOKUP('ILC Report'!U1805,'ITWR Dump'!$A$2:$Y$5000,15,0)))</f>
        <v>0</v>
      </c>
      <c r="AZ1805" s="11" t="str">
        <f t="shared" si="796"/>
        <v>No</v>
      </c>
      <c r="BA1805" s="11" t="str">
        <f t="shared" si="797"/>
        <v>BKI</v>
      </c>
      <c r="BB1805" s="11" t="str">
        <f t="shared" si="798"/>
        <v>EM</v>
      </c>
      <c r="BC1805" s="11" t="str">
        <f t="shared" si="799"/>
        <v>No</v>
      </c>
    </row>
    <row r="1806" spans="1:55" x14ac:dyDescent="0.3">
      <c r="A1806" s="11" t="s">
        <v>142</v>
      </c>
      <c r="B1806" s="11" t="s">
        <v>1906</v>
      </c>
      <c r="C1806" s="11" t="s">
        <v>622</v>
      </c>
      <c r="D1806" s="11" t="s">
        <v>2821</v>
      </c>
      <c r="E1806" s="38" t="s">
        <v>652</v>
      </c>
      <c r="F1806" s="11">
        <v>3.5</v>
      </c>
      <c r="G1806" s="40" t="s">
        <v>218</v>
      </c>
      <c r="H1806" s="11" t="str">
        <f t="shared" si="781"/>
        <v>Regular</v>
      </c>
      <c r="I1806" s="11" t="str">
        <f t="shared" si="773"/>
        <v>US</v>
      </c>
      <c r="J1806" s="11" t="str">
        <f>IF(ISERROR(VLOOKUP(C1806,'WI Vs ASM'!$B$2:$E$1000,4,0)),0,(VLOOKUP(C1806,'WI Vs ASM'!$B$2:$E$1000,4,0)))</f>
        <v>Onshore</v>
      </c>
      <c r="K1806" s="11" t="str">
        <f>IF(ISERROR(VLOOKUP(C1806,'WI Vs ASM'!$B$2:$F$1000,5,0)),0,(VLOOKUP(C1806,'WI Vs ASM'!$B$2:$F$1000,5,0)))</f>
        <v>01-Fixed Price</v>
      </c>
      <c r="L1806" s="11" t="str">
        <f>IF(ISERROR(VLOOKUP(C1806,'WI Vs ASM'!$B$2:$D$1000,3,0)),0,(VLOOKUP(C1806,'WI Vs ASM'!$B$2:$D$1000,3,0)))</f>
        <v>00-Maintenance Onshore</v>
      </c>
      <c r="M1806" s="11" t="str">
        <f>IF(ISERROR(VLOOKUP(C1806,'WI Vs ASM'!$B$2:$I$1000,8,0)),0,(VLOOKUP(C1806,'WI Vs ASM'!$B$2:$I$1000,8,0)))</f>
        <v>Rahul Soman</v>
      </c>
      <c r="N1806" s="11" t="str">
        <f>IF(ISERROR(VLOOKUP(C1806,'WI Vs ASM'!$B$2:$G$1000,6,0)),0,(VLOOKUP(C1806,'WI Vs ASM'!$B$2:$G$1000,6,0)))</f>
        <v>Data Archive</v>
      </c>
      <c r="O1806" s="11" t="str">
        <f>IF(ISERROR(VLOOKUP(C1806,'WI Vs ASM'!$B$2:$H$1000,7,0)),0,(VLOOKUP(C1806,'WI Vs ASM'!$B$2:$H$1000,7,0)))</f>
        <v>Central Functions</v>
      </c>
      <c r="P1806" s="11" t="str">
        <f t="shared" si="774"/>
        <v>Apr-17</v>
      </c>
      <c r="Q1806" s="11" t="str">
        <f t="shared" si="775"/>
        <v>Q2</v>
      </c>
      <c r="R1806" s="11" t="str">
        <f>IF(ISERROR(VLOOKUP(C1806,'WI Vs ASM'!$B$2:$J$1000,9,0)),0,(VLOOKUP(C1806,'WI Vs ASM'!$B$2:$J$1000,9,0)))</f>
        <v>Jyothi Pai</v>
      </c>
      <c r="S1806" s="11" t="str">
        <f>IF(ISERROR(VLOOKUP(C1806,'WI Vs ASM'!$B$2:$K$1000,10,0)),0,(VLOOKUP(C1806,'WI Vs ASM'!$B$2:$K$1000,10,0)))</f>
        <v>Linda J. Richardson</v>
      </c>
      <c r="T1806" s="11" t="str">
        <f>IF(ISERROR(VLOOKUP(C1806,'WI Vs ASM'!$B$2:$L$1000,11,0)),0,(VLOOKUP(C1806,'WI Vs ASM'!$B$2:$L$1000,11,0)))</f>
        <v>Crystal Romano</v>
      </c>
      <c r="U1806" s="11" t="str">
        <f t="shared" si="782"/>
        <v>WR736406</v>
      </c>
      <c r="V1806" s="11" t="str">
        <f t="shared" si="776"/>
        <v>No</v>
      </c>
      <c r="W1806" s="11" t="str">
        <f t="shared" si="777"/>
        <v>Yes</v>
      </c>
      <c r="X1806" s="11" t="str">
        <f t="shared" si="778"/>
        <v>No</v>
      </c>
      <c r="Y1806" s="11" t="str">
        <f t="shared" si="779"/>
        <v>No</v>
      </c>
      <c r="Z1806" s="11" t="str">
        <f t="shared" si="780"/>
        <v>No</v>
      </c>
      <c r="AA1806" s="11" t="str">
        <f t="shared" si="783"/>
        <v>No</v>
      </c>
      <c r="AB1806" s="11">
        <f>IF(ISERROR(VLOOKUP(U1806,'ITWR Dump'!$A$2:$Y$5000,24,0)),0,(VLOOKUP('ILC Report'!U1806,'ITWR Dump'!$A$2:$Y$5000,24,0)))</f>
        <v>0</v>
      </c>
      <c r="AC1806" s="11" t="str">
        <f t="shared" si="784"/>
        <v>No</v>
      </c>
      <c r="AD1806" s="11" t="str">
        <f t="shared" si="785"/>
        <v/>
      </c>
      <c r="AE1806" s="11">
        <f>IF(ISERROR(VLOOKUP(U1806,'ITWR Dump'!$A$2:$Y$5000,13,0)),0,(VLOOKUP(U1806,'ITWR Dump'!$A$2:$Y$5000,13,0)))</f>
        <v>0</v>
      </c>
      <c r="AF1806" s="11">
        <f>IF(ISERROR(VLOOKUP(U1806,'ITWR Dump'!$A$2:$Y$5000,11,0)),0,(VLOOKUP(U1806,'ITWR Dump'!$A$2:$Y$5000,11,0)))</f>
        <v>0</v>
      </c>
      <c r="AG1806" s="11">
        <f>IF(ISERROR(VLOOKUP(U1806,'ITWR Dump'!$A$2:$Y$5000,2,0)),0,(VLOOKUP(U1806,'ITWR Dump'!$A$2:$Y$5000,2,0)))</f>
        <v>0</v>
      </c>
      <c r="AH1806" s="11">
        <f>IF(ISERROR(VLOOKUP(U1806,'ITWR Dump'!$A$2:$Y$5000,14,0)),0,(VLOOKUP(U1806,'ITWR Dump'!$A$2:$Y$5000,14,0)))</f>
        <v>0</v>
      </c>
      <c r="AI1806" s="11" t="str">
        <f t="shared" si="786"/>
        <v>00-Maintenance Onshore Landed</v>
      </c>
      <c r="AJ1806" s="11" t="str">
        <f t="shared" si="787"/>
        <v>Landed Onshore</v>
      </c>
      <c r="AK1806" s="11" t="str">
        <f>IF(ISERROR(VLOOKUP(A1806,'Team Data'!$C$2:$U$213,17,0)),0,(VLOOKUP(A1806,'Team Data'!$C$2:$U$213,17,0)))</f>
        <v>MF PI and CF</v>
      </c>
      <c r="AL1806" s="11" t="str">
        <f t="shared" si="788"/>
        <v>2017-04-24</v>
      </c>
      <c r="AM1806" s="11">
        <f>IF(ISERROR(VLOOKUP(U1806,'ITWR Dump'!$A$2:$Y$5000,16,0)),0,(VLOOKUP(U1806,'ITWR Dump'!$A$2:$Y$5000,16,0)))</f>
        <v>0</v>
      </c>
      <c r="AN1806" s="11">
        <f>IF(ISERROR(VLOOKUP(U1806,'ITWR Dump'!$A$2:$Y$5000,18,0)),0,(VLOOKUP(U1806,'ITWR Dump'!$A$2:$Y$5000,18,0)))</f>
        <v>0</v>
      </c>
      <c r="AO1806" s="11">
        <f>IF(ISERROR(VLOOKUP(U1806,'ITWR Dump'!$A$2:$Y$5000,25,0)),0,(VLOOKUP('ILC Report'!U1806,'ITWR Dump'!$A$2:$Y$5000,25,0)))</f>
        <v>0</v>
      </c>
      <c r="AP1806" s="11">
        <f t="shared" si="789"/>
        <v>0</v>
      </c>
      <c r="AQ1806" s="26">
        <f t="shared" si="790"/>
        <v>0</v>
      </c>
      <c r="AR1806" s="26">
        <f t="shared" si="791"/>
        <v>0</v>
      </c>
      <c r="AS1806" s="26">
        <f t="shared" si="792"/>
        <v>0</v>
      </c>
      <c r="AT1806" s="26">
        <f t="shared" si="793"/>
        <v>0</v>
      </c>
      <c r="AU1806" s="26">
        <f t="shared" si="794"/>
        <v>0</v>
      </c>
      <c r="AV1806" s="26">
        <f t="shared" si="795"/>
        <v>0</v>
      </c>
      <c r="AW1806" s="11" t="s">
        <v>653</v>
      </c>
      <c r="AX1806" s="11" t="str">
        <f>VLOOKUP(L1806,Group!$A$2:$B$1000,2,0)</f>
        <v>Maintenance</v>
      </c>
      <c r="AY1806" s="11">
        <f>IF(ISERROR(VLOOKUP(U1806,'ITWR Dump'!$A$2:$Y$5000,15,0)),0,(VLOOKUP('ILC Report'!U1806,'ITWR Dump'!$A$2:$Y$5000,15,0)))</f>
        <v>0</v>
      </c>
      <c r="AZ1806" s="11" t="str">
        <f t="shared" si="796"/>
        <v>Yes</v>
      </c>
      <c r="BA1806" s="11" t="str">
        <f t="shared" si="797"/>
        <v>BKO</v>
      </c>
      <c r="BB1806" s="11" t="str">
        <f t="shared" si="798"/>
        <v>MN</v>
      </c>
      <c r="BC1806" s="11" t="str">
        <f t="shared" si="799"/>
        <v>No</v>
      </c>
    </row>
    <row r="1807" spans="1:55" x14ac:dyDescent="0.3">
      <c r="A1807" s="11" t="s">
        <v>142</v>
      </c>
      <c r="B1807" s="11" t="s">
        <v>1906</v>
      </c>
      <c r="C1807" s="11" t="s">
        <v>622</v>
      </c>
      <c r="D1807" s="11" t="s">
        <v>2822</v>
      </c>
      <c r="E1807" s="38" t="s">
        <v>2901</v>
      </c>
      <c r="F1807" s="11">
        <v>3</v>
      </c>
      <c r="G1807" s="40" t="s">
        <v>218</v>
      </c>
      <c r="H1807" s="11" t="str">
        <f t="shared" si="781"/>
        <v>Regular</v>
      </c>
      <c r="I1807" s="11" t="str">
        <f t="shared" si="773"/>
        <v>US</v>
      </c>
      <c r="J1807" s="11" t="str">
        <f>IF(ISERROR(VLOOKUP(C1807,'WI Vs ASM'!$B$2:$E$1000,4,0)),0,(VLOOKUP(C1807,'WI Vs ASM'!$B$2:$E$1000,4,0)))</f>
        <v>Onshore</v>
      </c>
      <c r="K1807" s="11" t="str">
        <f>IF(ISERROR(VLOOKUP(C1807,'WI Vs ASM'!$B$2:$F$1000,5,0)),0,(VLOOKUP(C1807,'WI Vs ASM'!$B$2:$F$1000,5,0)))</f>
        <v>01-Fixed Price</v>
      </c>
      <c r="L1807" s="11" t="str">
        <f>IF(ISERROR(VLOOKUP(C1807,'WI Vs ASM'!$B$2:$D$1000,3,0)),0,(VLOOKUP(C1807,'WI Vs ASM'!$B$2:$D$1000,3,0)))</f>
        <v>00-Maintenance Onshore</v>
      </c>
      <c r="M1807" s="11" t="str">
        <f>IF(ISERROR(VLOOKUP(C1807,'WI Vs ASM'!$B$2:$I$1000,8,0)),0,(VLOOKUP(C1807,'WI Vs ASM'!$B$2:$I$1000,8,0)))</f>
        <v>Rahul Soman</v>
      </c>
      <c r="N1807" s="11" t="str">
        <f>IF(ISERROR(VLOOKUP(C1807,'WI Vs ASM'!$B$2:$G$1000,6,0)),0,(VLOOKUP(C1807,'WI Vs ASM'!$B$2:$G$1000,6,0)))</f>
        <v>Data Archive</v>
      </c>
      <c r="O1807" s="11" t="str">
        <f>IF(ISERROR(VLOOKUP(C1807,'WI Vs ASM'!$B$2:$H$1000,7,0)),0,(VLOOKUP(C1807,'WI Vs ASM'!$B$2:$H$1000,7,0)))</f>
        <v>Central Functions</v>
      </c>
      <c r="P1807" s="11" t="str">
        <f t="shared" si="774"/>
        <v>May-17</v>
      </c>
      <c r="Q1807" s="11" t="str">
        <f t="shared" si="775"/>
        <v>Q2</v>
      </c>
      <c r="R1807" s="11" t="str">
        <f>IF(ISERROR(VLOOKUP(C1807,'WI Vs ASM'!$B$2:$J$1000,9,0)),0,(VLOOKUP(C1807,'WI Vs ASM'!$B$2:$J$1000,9,0)))</f>
        <v>Jyothi Pai</v>
      </c>
      <c r="S1807" s="11" t="str">
        <f>IF(ISERROR(VLOOKUP(C1807,'WI Vs ASM'!$B$2:$K$1000,10,0)),0,(VLOOKUP(C1807,'WI Vs ASM'!$B$2:$K$1000,10,0)))</f>
        <v>Linda J. Richardson</v>
      </c>
      <c r="T1807" s="11" t="str">
        <f>IF(ISERROR(VLOOKUP(C1807,'WI Vs ASM'!$B$2:$L$1000,11,0)),0,(VLOOKUP(C1807,'WI Vs ASM'!$B$2:$L$1000,11,0)))</f>
        <v>Crystal Romano</v>
      </c>
      <c r="U1807" s="11" t="e">
        <f t="shared" si="782"/>
        <v>#VALUE!</v>
      </c>
      <c r="V1807" s="11" t="str">
        <f t="shared" si="776"/>
        <v>No</v>
      </c>
      <c r="W1807" s="11" t="str">
        <f t="shared" si="777"/>
        <v>Yes</v>
      </c>
      <c r="X1807" s="11" t="str">
        <f t="shared" si="778"/>
        <v>No</v>
      </c>
      <c r="Y1807" s="11" t="str">
        <f t="shared" si="779"/>
        <v>No</v>
      </c>
      <c r="Z1807" s="11" t="str">
        <f t="shared" si="780"/>
        <v>No</v>
      </c>
      <c r="AA1807" s="11" t="str">
        <f t="shared" si="783"/>
        <v>No</v>
      </c>
      <c r="AB1807" s="11">
        <f>IF(ISERROR(VLOOKUP(U1807,'ITWR Dump'!$A$2:$Y$5000,24,0)),0,(VLOOKUP('ILC Report'!U1807,'ITWR Dump'!$A$2:$Y$5000,24,0)))</f>
        <v>0</v>
      </c>
      <c r="AC1807" s="11" t="str">
        <f t="shared" si="784"/>
        <v>No</v>
      </c>
      <c r="AD1807" s="11" t="str">
        <f t="shared" si="785"/>
        <v/>
      </c>
      <c r="AE1807" s="11">
        <f>IF(ISERROR(VLOOKUP(U1807,'ITWR Dump'!$A$2:$Y$5000,13,0)),0,(VLOOKUP(U1807,'ITWR Dump'!$A$2:$Y$5000,13,0)))</f>
        <v>0</v>
      </c>
      <c r="AF1807" s="11">
        <f>IF(ISERROR(VLOOKUP(U1807,'ITWR Dump'!$A$2:$Y$5000,11,0)),0,(VLOOKUP(U1807,'ITWR Dump'!$A$2:$Y$5000,11,0)))</f>
        <v>0</v>
      </c>
      <c r="AG1807" s="11">
        <f>IF(ISERROR(VLOOKUP(U1807,'ITWR Dump'!$A$2:$Y$5000,2,0)),0,(VLOOKUP(U1807,'ITWR Dump'!$A$2:$Y$5000,2,0)))</f>
        <v>0</v>
      </c>
      <c r="AH1807" s="11">
        <f>IF(ISERROR(VLOOKUP(U1807,'ITWR Dump'!$A$2:$Y$5000,14,0)),0,(VLOOKUP(U1807,'ITWR Dump'!$A$2:$Y$5000,14,0)))</f>
        <v>0</v>
      </c>
      <c r="AI1807" s="11" t="str">
        <f t="shared" si="786"/>
        <v>00-Maintenance Onshore Landed</v>
      </c>
      <c r="AJ1807" s="11" t="str">
        <f t="shared" si="787"/>
        <v>Landed Onshore</v>
      </c>
      <c r="AK1807" s="11" t="str">
        <f>IF(ISERROR(VLOOKUP(A1807,'Team Data'!$C$2:$U$213,17,0)),0,(VLOOKUP(A1807,'Team Data'!$C$2:$U$213,17,0)))</f>
        <v>MF PI and CF</v>
      </c>
      <c r="AL1807" s="11" t="str">
        <f t="shared" si="788"/>
        <v>2017-04-24</v>
      </c>
      <c r="AM1807" s="11">
        <f>IF(ISERROR(VLOOKUP(U1807,'ITWR Dump'!$A$2:$Y$5000,16,0)),0,(VLOOKUP(U1807,'ITWR Dump'!$A$2:$Y$5000,16,0)))</f>
        <v>0</v>
      </c>
      <c r="AN1807" s="11">
        <f>IF(ISERROR(VLOOKUP(U1807,'ITWR Dump'!$A$2:$Y$5000,18,0)),0,(VLOOKUP(U1807,'ITWR Dump'!$A$2:$Y$5000,18,0)))</f>
        <v>0</v>
      </c>
      <c r="AO1807" s="11">
        <f>IF(ISERROR(VLOOKUP(U1807,'ITWR Dump'!$A$2:$Y$5000,25,0)),0,(VLOOKUP('ILC Report'!U1807,'ITWR Dump'!$A$2:$Y$5000,25,0)))</f>
        <v>0</v>
      </c>
      <c r="AP1807" s="11">
        <f t="shared" si="789"/>
        <v>0</v>
      </c>
      <c r="AQ1807" s="26">
        <f t="shared" si="790"/>
        <v>0</v>
      </c>
      <c r="AR1807" s="26">
        <f t="shared" si="791"/>
        <v>0</v>
      </c>
      <c r="AS1807" s="26">
        <f t="shared" si="792"/>
        <v>0</v>
      </c>
      <c r="AT1807" s="26">
        <f t="shared" si="793"/>
        <v>0</v>
      </c>
      <c r="AU1807" s="26">
        <f t="shared" si="794"/>
        <v>0</v>
      </c>
      <c r="AV1807" s="26">
        <f t="shared" si="795"/>
        <v>0</v>
      </c>
      <c r="AW1807" s="11" t="s">
        <v>653</v>
      </c>
      <c r="AX1807" s="11" t="str">
        <f>VLOOKUP(L1807,Group!$A$2:$B$1000,2,0)</f>
        <v>Maintenance</v>
      </c>
      <c r="AY1807" s="11">
        <f>IF(ISERROR(VLOOKUP(U1807,'ITWR Dump'!$A$2:$Y$5000,15,0)),0,(VLOOKUP('ILC Report'!U1807,'ITWR Dump'!$A$2:$Y$5000,15,0)))</f>
        <v>0</v>
      </c>
      <c r="AZ1807" s="11" t="str">
        <f t="shared" si="796"/>
        <v>No</v>
      </c>
      <c r="BA1807" s="11" t="str">
        <f t="shared" si="797"/>
        <v>BKO</v>
      </c>
      <c r="BB1807" s="11" t="str">
        <f t="shared" si="798"/>
        <v>MN</v>
      </c>
      <c r="BC1807" s="11" t="str">
        <f t="shared" si="799"/>
        <v>No</v>
      </c>
    </row>
    <row r="1808" spans="1:55" x14ac:dyDescent="0.3">
      <c r="A1808" s="11" t="s">
        <v>142</v>
      </c>
      <c r="B1808" s="11" t="s">
        <v>1906</v>
      </c>
      <c r="C1808" s="11" t="s">
        <v>622</v>
      </c>
      <c r="D1808" s="11" t="s">
        <v>2823</v>
      </c>
      <c r="E1808" s="38" t="s">
        <v>2901</v>
      </c>
      <c r="F1808" s="11">
        <v>4</v>
      </c>
      <c r="G1808" s="40" t="s">
        <v>218</v>
      </c>
      <c r="H1808" s="11" t="str">
        <f t="shared" si="781"/>
        <v>Regular</v>
      </c>
      <c r="I1808" s="11" t="str">
        <f t="shared" si="773"/>
        <v>US</v>
      </c>
      <c r="J1808" s="11" t="str">
        <f>IF(ISERROR(VLOOKUP(C1808,'WI Vs ASM'!$B$2:$E$1000,4,0)),0,(VLOOKUP(C1808,'WI Vs ASM'!$B$2:$E$1000,4,0)))</f>
        <v>Onshore</v>
      </c>
      <c r="K1808" s="11" t="str">
        <f>IF(ISERROR(VLOOKUP(C1808,'WI Vs ASM'!$B$2:$F$1000,5,0)),0,(VLOOKUP(C1808,'WI Vs ASM'!$B$2:$F$1000,5,0)))</f>
        <v>01-Fixed Price</v>
      </c>
      <c r="L1808" s="11" t="str">
        <f>IF(ISERROR(VLOOKUP(C1808,'WI Vs ASM'!$B$2:$D$1000,3,0)),0,(VLOOKUP(C1808,'WI Vs ASM'!$B$2:$D$1000,3,0)))</f>
        <v>00-Maintenance Onshore</v>
      </c>
      <c r="M1808" s="11" t="str">
        <f>IF(ISERROR(VLOOKUP(C1808,'WI Vs ASM'!$B$2:$I$1000,8,0)),0,(VLOOKUP(C1808,'WI Vs ASM'!$B$2:$I$1000,8,0)))</f>
        <v>Rahul Soman</v>
      </c>
      <c r="N1808" s="11" t="str">
        <f>IF(ISERROR(VLOOKUP(C1808,'WI Vs ASM'!$B$2:$G$1000,6,0)),0,(VLOOKUP(C1808,'WI Vs ASM'!$B$2:$G$1000,6,0)))</f>
        <v>Data Archive</v>
      </c>
      <c r="O1808" s="11" t="str">
        <f>IF(ISERROR(VLOOKUP(C1808,'WI Vs ASM'!$B$2:$H$1000,7,0)),0,(VLOOKUP(C1808,'WI Vs ASM'!$B$2:$H$1000,7,0)))</f>
        <v>Central Functions</v>
      </c>
      <c r="P1808" s="11" t="str">
        <f t="shared" si="774"/>
        <v>May-17</v>
      </c>
      <c r="Q1808" s="11" t="str">
        <f t="shared" si="775"/>
        <v>Q2</v>
      </c>
      <c r="R1808" s="11" t="str">
        <f>IF(ISERROR(VLOOKUP(C1808,'WI Vs ASM'!$B$2:$J$1000,9,0)),0,(VLOOKUP(C1808,'WI Vs ASM'!$B$2:$J$1000,9,0)))</f>
        <v>Jyothi Pai</v>
      </c>
      <c r="S1808" s="11" t="str">
        <f>IF(ISERROR(VLOOKUP(C1808,'WI Vs ASM'!$B$2:$K$1000,10,0)),0,(VLOOKUP(C1808,'WI Vs ASM'!$B$2:$K$1000,10,0)))</f>
        <v>Linda J. Richardson</v>
      </c>
      <c r="T1808" s="11" t="str">
        <f>IF(ISERROR(VLOOKUP(C1808,'WI Vs ASM'!$B$2:$L$1000,11,0)),0,(VLOOKUP(C1808,'WI Vs ASM'!$B$2:$L$1000,11,0)))</f>
        <v>Crystal Romano</v>
      </c>
      <c r="U1808" s="11" t="str">
        <f t="shared" si="782"/>
        <v>WRDOCS</v>
      </c>
      <c r="V1808" s="11" t="str">
        <f t="shared" si="776"/>
        <v>No</v>
      </c>
      <c r="W1808" s="11" t="str">
        <f t="shared" si="777"/>
        <v>Yes</v>
      </c>
      <c r="X1808" s="11" t="str">
        <f t="shared" si="778"/>
        <v>No</v>
      </c>
      <c r="Y1808" s="11" t="str">
        <f t="shared" si="779"/>
        <v>No</v>
      </c>
      <c r="Z1808" s="11" t="str">
        <f t="shared" si="780"/>
        <v>No</v>
      </c>
      <c r="AA1808" s="11" t="str">
        <f t="shared" si="783"/>
        <v>No</v>
      </c>
      <c r="AB1808" s="11">
        <f>IF(ISERROR(VLOOKUP(U1808,'ITWR Dump'!$A$2:$Y$5000,24,0)),0,(VLOOKUP('ILC Report'!U1808,'ITWR Dump'!$A$2:$Y$5000,24,0)))</f>
        <v>0</v>
      </c>
      <c r="AC1808" s="11" t="str">
        <f t="shared" si="784"/>
        <v>No</v>
      </c>
      <c r="AD1808" s="11" t="str">
        <f t="shared" si="785"/>
        <v/>
      </c>
      <c r="AE1808" s="11">
        <f>IF(ISERROR(VLOOKUP(U1808,'ITWR Dump'!$A$2:$Y$5000,13,0)),0,(VLOOKUP(U1808,'ITWR Dump'!$A$2:$Y$5000,13,0)))</f>
        <v>0</v>
      </c>
      <c r="AF1808" s="11">
        <f>IF(ISERROR(VLOOKUP(U1808,'ITWR Dump'!$A$2:$Y$5000,11,0)),0,(VLOOKUP(U1808,'ITWR Dump'!$A$2:$Y$5000,11,0)))</f>
        <v>0</v>
      </c>
      <c r="AG1808" s="11">
        <f>IF(ISERROR(VLOOKUP(U1808,'ITWR Dump'!$A$2:$Y$5000,2,0)),0,(VLOOKUP(U1808,'ITWR Dump'!$A$2:$Y$5000,2,0)))</f>
        <v>0</v>
      </c>
      <c r="AH1808" s="11">
        <f>IF(ISERROR(VLOOKUP(U1808,'ITWR Dump'!$A$2:$Y$5000,14,0)),0,(VLOOKUP(U1808,'ITWR Dump'!$A$2:$Y$5000,14,0)))</f>
        <v>0</v>
      </c>
      <c r="AI1808" s="11" t="str">
        <f t="shared" si="786"/>
        <v>00-Maintenance Onshore Landed</v>
      </c>
      <c r="AJ1808" s="11" t="str">
        <f t="shared" si="787"/>
        <v>Landed Onshore</v>
      </c>
      <c r="AK1808" s="11" t="str">
        <f>IF(ISERROR(VLOOKUP(A1808,'Team Data'!$C$2:$U$213,17,0)),0,(VLOOKUP(A1808,'Team Data'!$C$2:$U$213,17,0)))</f>
        <v>MF PI and CF</v>
      </c>
      <c r="AL1808" s="11" t="str">
        <f t="shared" si="788"/>
        <v>2017-04-24</v>
      </c>
      <c r="AM1808" s="11">
        <f>IF(ISERROR(VLOOKUP(U1808,'ITWR Dump'!$A$2:$Y$5000,16,0)),0,(VLOOKUP(U1808,'ITWR Dump'!$A$2:$Y$5000,16,0)))</f>
        <v>0</v>
      </c>
      <c r="AN1808" s="11">
        <f>IF(ISERROR(VLOOKUP(U1808,'ITWR Dump'!$A$2:$Y$5000,18,0)),0,(VLOOKUP(U1808,'ITWR Dump'!$A$2:$Y$5000,18,0)))</f>
        <v>0</v>
      </c>
      <c r="AO1808" s="11">
        <f>IF(ISERROR(VLOOKUP(U1808,'ITWR Dump'!$A$2:$Y$5000,25,0)),0,(VLOOKUP('ILC Report'!U1808,'ITWR Dump'!$A$2:$Y$5000,25,0)))</f>
        <v>0</v>
      </c>
      <c r="AP1808" s="11">
        <f t="shared" si="789"/>
        <v>0</v>
      </c>
      <c r="AQ1808" s="26">
        <f t="shared" si="790"/>
        <v>0</v>
      </c>
      <c r="AR1808" s="26">
        <f t="shared" si="791"/>
        <v>0</v>
      </c>
      <c r="AS1808" s="26">
        <f t="shared" si="792"/>
        <v>0</v>
      </c>
      <c r="AT1808" s="26">
        <f t="shared" si="793"/>
        <v>0</v>
      </c>
      <c r="AU1808" s="26">
        <f t="shared" si="794"/>
        <v>0</v>
      </c>
      <c r="AV1808" s="26">
        <f t="shared" si="795"/>
        <v>0</v>
      </c>
      <c r="AW1808" s="11" t="s">
        <v>653</v>
      </c>
      <c r="AX1808" s="11" t="str">
        <f>VLOOKUP(L1808,Group!$A$2:$B$1000,2,0)</f>
        <v>Maintenance</v>
      </c>
      <c r="AY1808" s="11">
        <f>IF(ISERROR(VLOOKUP(U1808,'ITWR Dump'!$A$2:$Y$5000,15,0)),0,(VLOOKUP('ILC Report'!U1808,'ITWR Dump'!$A$2:$Y$5000,15,0)))</f>
        <v>0</v>
      </c>
      <c r="AZ1808" s="11" t="str">
        <f t="shared" si="796"/>
        <v>No</v>
      </c>
      <c r="BA1808" s="11" t="str">
        <f t="shared" si="797"/>
        <v>BKO</v>
      </c>
      <c r="BB1808" s="11" t="str">
        <f t="shared" si="798"/>
        <v>MN</v>
      </c>
      <c r="BC1808" s="11" t="str">
        <f t="shared" si="799"/>
        <v>No</v>
      </c>
    </row>
    <row r="1809" spans="1:55" x14ac:dyDescent="0.3">
      <c r="A1809" s="11" t="s">
        <v>142</v>
      </c>
      <c r="B1809" s="11" t="s">
        <v>1906</v>
      </c>
      <c r="C1809" s="11" t="s">
        <v>541</v>
      </c>
      <c r="D1809" s="11" t="s">
        <v>2818</v>
      </c>
      <c r="E1809" s="38" t="s">
        <v>2901</v>
      </c>
      <c r="F1809" s="11">
        <v>19</v>
      </c>
      <c r="G1809" s="40" t="s">
        <v>218</v>
      </c>
      <c r="H1809" s="11" t="str">
        <f t="shared" si="781"/>
        <v>Regular</v>
      </c>
      <c r="I1809" s="11" t="str">
        <f t="shared" si="773"/>
        <v>INDIA</v>
      </c>
      <c r="J1809" s="11" t="str">
        <f>IF(ISERROR(VLOOKUP(C1809,'WI Vs ASM'!$B$2:$E$1000,4,0)),0,(VLOOKUP(C1809,'WI Vs ASM'!$B$2:$E$1000,4,0)))</f>
        <v>Offshore</v>
      </c>
      <c r="K1809" s="11" t="str">
        <f>IF(ISERROR(VLOOKUP(C1809,'WI Vs ASM'!$B$2:$F$1000,5,0)),0,(VLOOKUP(C1809,'WI Vs ASM'!$B$2:$F$1000,5,0)))</f>
        <v>09-NonBillable</v>
      </c>
      <c r="L1809" s="11" t="str">
        <f>IF(ISERROR(VLOOKUP(C1809,'WI Vs ASM'!$B$2:$D$1000,3,0)),0,(VLOOKUP(C1809,'WI Vs ASM'!$B$2:$D$1000,3,0)))</f>
        <v>65-Bench Hours Offshore</v>
      </c>
      <c r="M1809" s="11" t="str">
        <f>IF(ISERROR(VLOOKUP(C1809,'WI Vs ASM'!$B$2:$I$1000,8,0)),0,(VLOOKUP(C1809,'WI Vs ASM'!$B$2:$I$1000,8,0)))</f>
        <v>Prakash Varadachari</v>
      </c>
      <c r="N1809" s="11" t="str">
        <f>IF(ISERROR(VLOOKUP(C1809,'WI Vs ASM'!$B$2:$G$1000,6,0)),0,(VLOOKUP(C1809,'WI Vs ASM'!$B$2:$G$1000,6,0)))</f>
        <v>Data Archive</v>
      </c>
      <c r="O1809" s="11" t="str">
        <f>IF(ISERROR(VLOOKUP(C1809,'WI Vs ASM'!$B$2:$H$1000,7,0)),0,(VLOOKUP(C1809,'WI Vs ASM'!$B$2:$H$1000,7,0)))</f>
        <v>Central Functions</v>
      </c>
      <c r="P1809" s="11" t="str">
        <f t="shared" si="774"/>
        <v>May-17</v>
      </c>
      <c r="Q1809" s="11" t="str">
        <f t="shared" si="775"/>
        <v>Q2</v>
      </c>
      <c r="R1809" s="11" t="str">
        <f>IF(ISERROR(VLOOKUP(C1809,'WI Vs ASM'!$B$2:$J$1000,9,0)),0,(VLOOKUP(C1809,'WI Vs ASM'!$B$2:$J$1000,9,0)))</f>
        <v>Jyothi Pai</v>
      </c>
      <c r="S1809" s="11" t="str">
        <f>IF(ISERROR(VLOOKUP(C1809,'WI Vs ASM'!$B$2:$K$1000,10,0)),0,(VLOOKUP(C1809,'WI Vs ASM'!$B$2:$K$1000,10,0)))</f>
        <v>Linda J. Richardson</v>
      </c>
      <c r="T1809" s="11" t="str">
        <f>IF(ISERROR(VLOOKUP(C1809,'WI Vs ASM'!$B$2:$L$1000,11,0)),0,(VLOOKUP(C1809,'WI Vs ASM'!$B$2:$L$1000,11,0)))</f>
        <v>Crystal Romano</v>
      </c>
      <c r="U1809" s="11" t="e">
        <f t="shared" si="782"/>
        <v>#VALUE!</v>
      </c>
      <c r="V1809" s="11" t="str">
        <f t="shared" si="776"/>
        <v>No</v>
      </c>
      <c r="W1809" s="11" t="str">
        <f t="shared" si="777"/>
        <v>No</v>
      </c>
      <c r="X1809" s="11" t="str">
        <f t="shared" si="778"/>
        <v>No</v>
      </c>
      <c r="Y1809" s="11" t="str">
        <f t="shared" si="779"/>
        <v>No</v>
      </c>
      <c r="Z1809" s="11" t="str">
        <f t="shared" si="780"/>
        <v>No</v>
      </c>
      <c r="AA1809" s="11" t="str">
        <f t="shared" si="783"/>
        <v>No</v>
      </c>
      <c r="AB1809" s="11">
        <f>IF(ISERROR(VLOOKUP(U1809,'ITWR Dump'!$A$2:$Y$5000,24,0)),0,(VLOOKUP('ILC Report'!U1809,'ITWR Dump'!$A$2:$Y$5000,24,0)))</f>
        <v>0</v>
      </c>
      <c r="AC1809" s="11" t="str">
        <f t="shared" si="784"/>
        <v>No</v>
      </c>
      <c r="AD1809" s="11" t="str">
        <f t="shared" si="785"/>
        <v/>
      </c>
      <c r="AE1809" s="11">
        <f>IF(ISERROR(VLOOKUP(U1809,'ITWR Dump'!$A$2:$Y$5000,13,0)),0,(VLOOKUP(U1809,'ITWR Dump'!$A$2:$Y$5000,13,0)))</f>
        <v>0</v>
      </c>
      <c r="AF1809" s="11">
        <f>IF(ISERROR(VLOOKUP(U1809,'ITWR Dump'!$A$2:$Y$5000,11,0)),0,(VLOOKUP(U1809,'ITWR Dump'!$A$2:$Y$5000,11,0)))</f>
        <v>0</v>
      </c>
      <c r="AG1809" s="11">
        <f>IF(ISERROR(VLOOKUP(U1809,'ITWR Dump'!$A$2:$Y$5000,2,0)),0,(VLOOKUP(U1809,'ITWR Dump'!$A$2:$Y$5000,2,0)))</f>
        <v>0</v>
      </c>
      <c r="AH1809" s="11">
        <f>IF(ISERROR(VLOOKUP(U1809,'ITWR Dump'!$A$2:$Y$5000,14,0)),0,(VLOOKUP(U1809,'ITWR Dump'!$A$2:$Y$5000,14,0)))</f>
        <v>0</v>
      </c>
      <c r="AI1809" s="11" t="str">
        <f t="shared" si="786"/>
        <v>65-Bench Hours Offshore</v>
      </c>
      <c r="AJ1809" s="11" t="str">
        <f t="shared" si="787"/>
        <v>Offshore</v>
      </c>
      <c r="AK1809" s="11" t="str">
        <f>IF(ISERROR(VLOOKUP(A1809,'Team Data'!$C$2:$U$213,17,0)),0,(VLOOKUP(A1809,'Team Data'!$C$2:$U$213,17,0)))</f>
        <v>MF PI and CF</v>
      </c>
      <c r="AL1809" s="11" t="str">
        <f t="shared" si="788"/>
        <v>2017-04-24</v>
      </c>
      <c r="AM1809" s="11">
        <f>IF(ISERROR(VLOOKUP(U1809,'ITWR Dump'!$A$2:$Y$5000,16,0)),0,(VLOOKUP(U1809,'ITWR Dump'!$A$2:$Y$5000,16,0)))</f>
        <v>0</v>
      </c>
      <c r="AN1809" s="11">
        <f>IF(ISERROR(VLOOKUP(U1809,'ITWR Dump'!$A$2:$Y$5000,18,0)),0,(VLOOKUP(U1809,'ITWR Dump'!$A$2:$Y$5000,18,0)))</f>
        <v>0</v>
      </c>
      <c r="AO1809" s="11">
        <f>IF(ISERROR(VLOOKUP(U1809,'ITWR Dump'!$A$2:$Y$5000,25,0)),0,(VLOOKUP('ILC Report'!U1809,'ITWR Dump'!$A$2:$Y$5000,25,0)))</f>
        <v>0</v>
      </c>
      <c r="AP1809" s="11">
        <f t="shared" si="789"/>
        <v>0</v>
      </c>
      <c r="AQ1809" s="26">
        <f t="shared" si="790"/>
        <v>0</v>
      </c>
      <c r="AR1809" s="26">
        <f t="shared" si="791"/>
        <v>0</v>
      </c>
      <c r="AS1809" s="26">
        <f t="shared" si="792"/>
        <v>0</v>
      </c>
      <c r="AT1809" s="26">
        <f t="shared" si="793"/>
        <v>0</v>
      </c>
      <c r="AU1809" s="26">
        <f t="shared" si="794"/>
        <v>0</v>
      </c>
      <c r="AV1809" s="26">
        <f t="shared" si="795"/>
        <v>0</v>
      </c>
      <c r="AW1809" s="11" t="s">
        <v>653</v>
      </c>
      <c r="AX1809" s="11" t="str">
        <f>VLOOKUP(L1809,Group!$A$2:$B$1000,2,0)</f>
        <v>Maintenance</v>
      </c>
      <c r="AY1809" s="11">
        <f>IF(ISERROR(VLOOKUP(U1809,'ITWR Dump'!$A$2:$Y$5000,15,0)),0,(VLOOKUP('ILC Report'!U1809,'ITWR Dump'!$A$2:$Y$5000,15,0)))</f>
        <v>0</v>
      </c>
      <c r="AZ1809" s="11" t="str">
        <f t="shared" si="796"/>
        <v>No</v>
      </c>
      <c r="BA1809" s="11" t="str">
        <f t="shared" si="797"/>
        <v>BKI</v>
      </c>
      <c r="BB1809" s="11" t="str">
        <f t="shared" si="798"/>
        <v>BN</v>
      </c>
      <c r="BC1809" s="11" t="str">
        <f t="shared" si="799"/>
        <v>No</v>
      </c>
    </row>
    <row r="1810" spans="1:55" x14ac:dyDescent="0.3">
      <c r="A1810" s="11" t="s">
        <v>142</v>
      </c>
      <c r="B1810" s="11" t="s">
        <v>1906</v>
      </c>
      <c r="C1810" s="11" t="s">
        <v>622</v>
      </c>
      <c r="D1810" s="11" t="s">
        <v>2824</v>
      </c>
      <c r="E1810" s="38" t="s">
        <v>2901</v>
      </c>
      <c r="F1810" s="11">
        <v>0.5</v>
      </c>
      <c r="G1810" s="40" t="s">
        <v>218</v>
      </c>
      <c r="H1810" s="11" t="str">
        <f t="shared" si="781"/>
        <v>Regular</v>
      </c>
      <c r="I1810" s="11" t="str">
        <f t="shared" si="773"/>
        <v>US</v>
      </c>
      <c r="J1810" s="11" t="str">
        <f>IF(ISERROR(VLOOKUP(C1810,'WI Vs ASM'!$B$2:$E$1000,4,0)),0,(VLOOKUP(C1810,'WI Vs ASM'!$B$2:$E$1000,4,0)))</f>
        <v>Onshore</v>
      </c>
      <c r="K1810" s="11" t="str">
        <f>IF(ISERROR(VLOOKUP(C1810,'WI Vs ASM'!$B$2:$F$1000,5,0)),0,(VLOOKUP(C1810,'WI Vs ASM'!$B$2:$F$1000,5,0)))</f>
        <v>01-Fixed Price</v>
      </c>
      <c r="L1810" s="11" t="str">
        <f>IF(ISERROR(VLOOKUP(C1810,'WI Vs ASM'!$B$2:$D$1000,3,0)),0,(VLOOKUP(C1810,'WI Vs ASM'!$B$2:$D$1000,3,0)))</f>
        <v>00-Maintenance Onshore</v>
      </c>
      <c r="M1810" s="11" t="str">
        <f>IF(ISERROR(VLOOKUP(C1810,'WI Vs ASM'!$B$2:$I$1000,8,0)),0,(VLOOKUP(C1810,'WI Vs ASM'!$B$2:$I$1000,8,0)))</f>
        <v>Rahul Soman</v>
      </c>
      <c r="N1810" s="11" t="str">
        <f>IF(ISERROR(VLOOKUP(C1810,'WI Vs ASM'!$B$2:$G$1000,6,0)),0,(VLOOKUP(C1810,'WI Vs ASM'!$B$2:$G$1000,6,0)))</f>
        <v>Data Archive</v>
      </c>
      <c r="O1810" s="11" t="str">
        <f>IF(ISERROR(VLOOKUP(C1810,'WI Vs ASM'!$B$2:$H$1000,7,0)),0,(VLOOKUP(C1810,'WI Vs ASM'!$B$2:$H$1000,7,0)))</f>
        <v>Central Functions</v>
      </c>
      <c r="P1810" s="11" t="str">
        <f t="shared" si="774"/>
        <v>May-17</v>
      </c>
      <c r="Q1810" s="11" t="str">
        <f t="shared" si="775"/>
        <v>Q2</v>
      </c>
      <c r="R1810" s="11" t="str">
        <f>IF(ISERROR(VLOOKUP(C1810,'WI Vs ASM'!$B$2:$J$1000,9,0)),0,(VLOOKUP(C1810,'WI Vs ASM'!$B$2:$J$1000,9,0)))</f>
        <v>Jyothi Pai</v>
      </c>
      <c r="S1810" s="11" t="str">
        <f>IF(ISERROR(VLOOKUP(C1810,'WI Vs ASM'!$B$2:$K$1000,10,0)),0,(VLOOKUP(C1810,'WI Vs ASM'!$B$2:$K$1000,10,0)))</f>
        <v>Linda J. Richardson</v>
      </c>
      <c r="T1810" s="11" t="str">
        <f>IF(ISERROR(VLOOKUP(C1810,'WI Vs ASM'!$B$2:$L$1000,11,0)),0,(VLOOKUP(C1810,'WI Vs ASM'!$B$2:$L$1000,11,0)))</f>
        <v>Crystal Romano</v>
      </c>
      <c r="U1810" s="11" t="e">
        <f t="shared" si="782"/>
        <v>#VALUE!</v>
      </c>
      <c r="V1810" s="11" t="str">
        <f t="shared" si="776"/>
        <v>No</v>
      </c>
      <c r="W1810" s="11" t="str">
        <f t="shared" si="777"/>
        <v>Yes</v>
      </c>
      <c r="X1810" s="11" t="str">
        <f t="shared" si="778"/>
        <v>No</v>
      </c>
      <c r="Y1810" s="11" t="str">
        <f t="shared" si="779"/>
        <v>No</v>
      </c>
      <c r="Z1810" s="11" t="str">
        <f t="shared" si="780"/>
        <v>No</v>
      </c>
      <c r="AA1810" s="11" t="str">
        <f t="shared" si="783"/>
        <v>No</v>
      </c>
      <c r="AB1810" s="11">
        <f>IF(ISERROR(VLOOKUP(U1810,'ITWR Dump'!$A$2:$Y$5000,24,0)),0,(VLOOKUP('ILC Report'!U1810,'ITWR Dump'!$A$2:$Y$5000,24,0)))</f>
        <v>0</v>
      </c>
      <c r="AC1810" s="11" t="str">
        <f t="shared" si="784"/>
        <v>No</v>
      </c>
      <c r="AD1810" s="11" t="str">
        <f t="shared" si="785"/>
        <v/>
      </c>
      <c r="AE1810" s="11">
        <f>IF(ISERROR(VLOOKUP(U1810,'ITWR Dump'!$A$2:$Y$5000,13,0)),0,(VLOOKUP(U1810,'ITWR Dump'!$A$2:$Y$5000,13,0)))</f>
        <v>0</v>
      </c>
      <c r="AF1810" s="11">
        <f>IF(ISERROR(VLOOKUP(U1810,'ITWR Dump'!$A$2:$Y$5000,11,0)),0,(VLOOKUP(U1810,'ITWR Dump'!$A$2:$Y$5000,11,0)))</f>
        <v>0</v>
      </c>
      <c r="AG1810" s="11">
        <f>IF(ISERROR(VLOOKUP(U1810,'ITWR Dump'!$A$2:$Y$5000,2,0)),0,(VLOOKUP(U1810,'ITWR Dump'!$A$2:$Y$5000,2,0)))</f>
        <v>0</v>
      </c>
      <c r="AH1810" s="11">
        <f>IF(ISERROR(VLOOKUP(U1810,'ITWR Dump'!$A$2:$Y$5000,14,0)),0,(VLOOKUP(U1810,'ITWR Dump'!$A$2:$Y$5000,14,0)))</f>
        <v>0</v>
      </c>
      <c r="AI1810" s="11" t="str">
        <f t="shared" si="786"/>
        <v>00-Maintenance Onshore Landed</v>
      </c>
      <c r="AJ1810" s="11" t="str">
        <f t="shared" si="787"/>
        <v>Landed Onshore</v>
      </c>
      <c r="AK1810" s="11" t="str">
        <f>IF(ISERROR(VLOOKUP(A1810,'Team Data'!$C$2:$U$213,17,0)),0,(VLOOKUP(A1810,'Team Data'!$C$2:$U$213,17,0)))</f>
        <v>MF PI and CF</v>
      </c>
      <c r="AL1810" s="11" t="str">
        <f t="shared" si="788"/>
        <v>2017-04-24</v>
      </c>
      <c r="AM1810" s="11">
        <f>IF(ISERROR(VLOOKUP(U1810,'ITWR Dump'!$A$2:$Y$5000,16,0)),0,(VLOOKUP(U1810,'ITWR Dump'!$A$2:$Y$5000,16,0)))</f>
        <v>0</v>
      </c>
      <c r="AN1810" s="11">
        <f>IF(ISERROR(VLOOKUP(U1810,'ITWR Dump'!$A$2:$Y$5000,18,0)),0,(VLOOKUP(U1810,'ITWR Dump'!$A$2:$Y$5000,18,0)))</f>
        <v>0</v>
      </c>
      <c r="AO1810" s="11">
        <f>IF(ISERROR(VLOOKUP(U1810,'ITWR Dump'!$A$2:$Y$5000,25,0)),0,(VLOOKUP('ILC Report'!U1810,'ITWR Dump'!$A$2:$Y$5000,25,0)))</f>
        <v>0</v>
      </c>
      <c r="AP1810" s="11">
        <f t="shared" si="789"/>
        <v>0</v>
      </c>
      <c r="AQ1810" s="26">
        <f t="shared" si="790"/>
        <v>0</v>
      </c>
      <c r="AR1810" s="26">
        <f t="shared" si="791"/>
        <v>0</v>
      </c>
      <c r="AS1810" s="26">
        <f t="shared" si="792"/>
        <v>0</v>
      </c>
      <c r="AT1810" s="26">
        <f t="shared" si="793"/>
        <v>0</v>
      </c>
      <c r="AU1810" s="26">
        <f t="shared" si="794"/>
        <v>0</v>
      </c>
      <c r="AV1810" s="26">
        <f t="shared" si="795"/>
        <v>0</v>
      </c>
      <c r="AW1810" s="11" t="s">
        <v>653</v>
      </c>
      <c r="AX1810" s="11" t="str">
        <f>VLOOKUP(L1810,Group!$A$2:$B$1000,2,0)</f>
        <v>Maintenance</v>
      </c>
      <c r="AY1810" s="11">
        <f>IF(ISERROR(VLOOKUP(U1810,'ITWR Dump'!$A$2:$Y$5000,15,0)),0,(VLOOKUP('ILC Report'!U1810,'ITWR Dump'!$A$2:$Y$5000,15,0)))</f>
        <v>0</v>
      </c>
      <c r="AZ1810" s="11" t="str">
        <f t="shared" si="796"/>
        <v>No</v>
      </c>
      <c r="BA1810" s="11" t="str">
        <f t="shared" si="797"/>
        <v>BKO</v>
      </c>
      <c r="BB1810" s="11" t="str">
        <f t="shared" si="798"/>
        <v>MN</v>
      </c>
      <c r="BC1810" s="11" t="str">
        <f t="shared" si="799"/>
        <v>No</v>
      </c>
    </row>
    <row r="1811" spans="1:55" x14ac:dyDescent="0.3">
      <c r="A1811" s="11" t="s">
        <v>142</v>
      </c>
      <c r="B1811" s="11" t="s">
        <v>1906</v>
      </c>
      <c r="C1811" s="11" t="s">
        <v>622</v>
      </c>
      <c r="D1811" s="11" t="s">
        <v>2825</v>
      </c>
      <c r="E1811" s="38" t="s">
        <v>2901</v>
      </c>
      <c r="F1811" s="11">
        <v>7</v>
      </c>
      <c r="G1811" s="40" t="s">
        <v>218</v>
      </c>
      <c r="H1811" s="11" t="str">
        <f t="shared" si="781"/>
        <v>Regular</v>
      </c>
      <c r="I1811" s="11" t="str">
        <f t="shared" si="773"/>
        <v>US</v>
      </c>
      <c r="J1811" s="11" t="str">
        <f>IF(ISERROR(VLOOKUP(C1811,'WI Vs ASM'!$B$2:$E$1000,4,0)),0,(VLOOKUP(C1811,'WI Vs ASM'!$B$2:$E$1000,4,0)))</f>
        <v>Onshore</v>
      </c>
      <c r="K1811" s="11" t="str">
        <f>IF(ISERROR(VLOOKUP(C1811,'WI Vs ASM'!$B$2:$F$1000,5,0)),0,(VLOOKUP(C1811,'WI Vs ASM'!$B$2:$F$1000,5,0)))</f>
        <v>01-Fixed Price</v>
      </c>
      <c r="L1811" s="11" t="str">
        <f>IF(ISERROR(VLOOKUP(C1811,'WI Vs ASM'!$B$2:$D$1000,3,0)),0,(VLOOKUP(C1811,'WI Vs ASM'!$B$2:$D$1000,3,0)))</f>
        <v>00-Maintenance Onshore</v>
      </c>
      <c r="M1811" s="11" t="str">
        <f>IF(ISERROR(VLOOKUP(C1811,'WI Vs ASM'!$B$2:$I$1000,8,0)),0,(VLOOKUP(C1811,'WI Vs ASM'!$B$2:$I$1000,8,0)))</f>
        <v>Rahul Soman</v>
      </c>
      <c r="N1811" s="11" t="str">
        <f>IF(ISERROR(VLOOKUP(C1811,'WI Vs ASM'!$B$2:$G$1000,6,0)),0,(VLOOKUP(C1811,'WI Vs ASM'!$B$2:$G$1000,6,0)))</f>
        <v>Data Archive</v>
      </c>
      <c r="O1811" s="11" t="str">
        <f>IF(ISERROR(VLOOKUP(C1811,'WI Vs ASM'!$B$2:$H$1000,7,0)),0,(VLOOKUP(C1811,'WI Vs ASM'!$B$2:$H$1000,7,0)))</f>
        <v>Central Functions</v>
      </c>
      <c r="P1811" s="11" t="str">
        <f t="shared" si="774"/>
        <v>May-17</v>
      </c>
      <c r="Q1811" s="11" t="str">
        <f t="shared" si="775"/>
        <v>Q2</v>
      </c>
      <c r="R1811" s="11" t="str">
        <f>IF(ISERROR(VLOOKUP(C1811,'WI Vs ASM'!$B$2:$J$1000,9,0)),0,(VLOOKUP(C1811,'WI Vs ASM'!$B$2:$J$1000,9,0)))</f>
        <v>Jyothi Pai</v>
      </c>
      <c r="S1811" s="11" t="str">
        <f>IF(ISERROR(VLOOKUP(C1811,'WI Vs ASM'!$B$2:$K$1000,10,0)),0,(VLOOKUP(C1811,'WI Vs ASM'!$B$2:$K$1000,10,0)))</f>
        <v>Linda J. Richardson</v>
      </c>
      <c r="T1811" s="11" t="str">
        <f>IF(ISERROR(VLOOKUP(C1811,'WI Vs ASM'!$B$2:$L$1000,11,0)),0,(VLOOKUP(C1811,'WI Vs ASM'!$B$2:$L$1000,11,0)))</f>
        <v>Crystal Romano</v>
      </c>
      <c r="U1811" s="11" t="e">
        <f t="shared" si="782"/>
        <v>#VALUE!</v>
      </c>
      <c r="V1811" s="11" t="str">
        <f t="shared" si="776"/>
        <v>No</v>
      </c>
      <c r="W1811" s="11" t="str">
        <f t="shared" si="777"/>
        <v>Yes</v>
      </c>
      <c r="X1811" s="11" t="str">
        <f t="shared" si="778"/>
        <v>No</v>
      </c>
      <c r="Y1811" s="11" t="str">
        <f t="shared" si="779"/>
        <v>No</v>
      </c>
      <c r="Z1811" s="11" t="str">
        <f t="shared" si="780"/>
        <v>No</v>
      </c>
      <c r="AA1811" s="11" t="str">
        <f t="shared" si="783"/>
        <v>No</v>
      </c>
      <c r="AB1811" s="11">
        <f>IF(ISERROR(VLOOKUP(U1811,'ITWR Dump'!$A$2:$Y$5000,24,0)),0,(VLOOKUP('ILC Report'!U1811,'ITWR Dump'!$A$2:$Y$5000,24,0)))</f>
        <v>0</v>
      </c>
      <c r="AC1811" s="11" t="str">
        <f t="shared" si="784"/>
        <v>No</v>
      </c>
      <c r="AD1811" s="11" t="str">
        <f t="shared" si="785"/>
        <v/>
      </c>
      <c r="AE1811" s="11">
        <f>IF(ISERROR(VLOOKUP(U1811,'ITWR Dump'!$A$2:$Y$5000,13,0)),0,(VLOOKUP(U1811,'ITWR Dump'!$A$2:$Y$5000,13,0)))</f>
        <v>0</v>
      </c>
      <c r="AF1811" s="11">
        <f>IF(ISERROR(VLOOKUP(U1811,'ITWR Dump'!$A$2:$Y$5000,11,0)),0,(VLOOKUP(U1811,'ITWR Dump'!$A$2:$Y$5000,11,0)))</f>
        <v>0</v>
      </c>
      <c r="AG1811" s="11">
        <f>IF(ISERROR(VLOOKUP(U1811,'ITWR Dump'!$A$2:$Y$5000,2,0)),0,(VLOOKUP(U1811,'ITWR Dump'!$A$2:$Y$5000,2,0)))</f>
        <v>0</v>
      </c>
      <c r="AH1811" s="11">
        <f>IF(ISERROR(VLOOKUP(U1811,'ITWR Dump'!$A$2:$Y$5000,14,0)),0,(VLOOKUP(U1811,'ITWR Dump'!$A$2:$Y$5000,14,0)))</f>
        <v>0</v>
      </c>
      <c r="AI1811" s="11" t="str">
        <f t="shared" si="786"/>
        <v>00-Maintenance Onshore Landed</v>
      </c>
      <c r="AJ1811" s="11" t="str">
        <f t="shared" si="787"/>
        <v>Landed Onshore</v>
      </c>
      <c r="AK1811" s="11" t="str">
        <f>IF(ISERROR(VLOOKUP(A1811,'Team Data'!$C$2:$U$213,17,0)),0,(VLOOKUP(A1811,'Team Data'!$C$2:$U$213,17,0)))</f>
        <v>MF PI and CF</v>
      </c>
      <c r="AL1811" s="11" t="str">
        <f t="shared" si="788"/>
        <v>2017-04-24</v>
      </c>
      <c r="AM1811" s="11">
        <f>IF(ISERROR(VLOOKUP(U1811,'ITWR Dump'!$A$2:$Y$5000,16,0)),0,(VLOOKUP(U1811,'ITWR Dump'!$A$2:$Y$5000,16,0)))</f>
        <v>0</v>
      </c>
      <c r="AN1811" s="11">
        <f>IF(ISERROR(VLOOKUP(U1811,'ITWR Dump'!$A$2:$Y$5000,18,0)),0,(VLOOKUP(U1811,'ITWR Dump'!$A$2:$Y$5000,18,0)))</f>
        <v>0</v>
      </c>
      <c r="AO1811" s="11">
        <f>IF(ISERROR(VLOOKUP(U1811,'ITWR Dump'!$A$2:$Y$5000,25,0)),0,(VLOOKUP('ILC Report'!U1811,'ITWR Dump'!$A$2:$Y$5000,25,0)))</f>
        <v>0</v>
      </c>
      <c r="AP1811" s="11">
        <f t="shared" si="789"/>
        <v>0</v>
      </c>
      <c r="AQ1811" s="26">
        <f t="shared" si="790"/>
        <v>0</v>
      </c>
      <c r="AR1811" s="26">
        <f t="shared" si="791"/>
        <v>0</v>
      </c>
      <c r="AS1811" s="26">
        <f t="shared" si="792"/>
        <v>0</v>
      </c>
      <c r="AT1811" s="26">
        <f t="shared" si="793"/>
        <v>0</v>
      </c>
      <c r="AU1811" s="26">
        <f t="shared" si="794"/>
        <v>0</v>
      </c>
      <c r="AV1811" s="26">
        <f t="shared" si="795"/>
        <v>0</v>
      </c>
      <c r="AW1811" s="11" t="s">
        <v>653</v>
      </c>
      <c r="AX1811" s="11" t="str">
        <f>VLOOKUP(L1811,Group!$A$2:$B$1000,2,0)</f>
        <v>Maintenance</v>
      </c>
      <c r="AY1811" s="11">
        <f>IF(ISERROR(VLOOKUP(U1811,'ITWR Dump'!$A$2:$Y$5000,15,0)),0,(VLOOKUP('ILC Report'!U1811,'ITWR Dump'!$A$2:$Y$5000,15,0)))</f>
        <v>0</v>
      </c>
      <c r="AZ1811" s="11" t="str">
        <f t="shared" si="796"/>
        <v>No</v>
      </c>
      <c r="BA1811" s="11" t="str">
        <f t="shared" si="797"/>
        <v>BKO</v>
      </c>
      <c r="BB1811" s="11" t="str">
        <f t="shared" si="798"/>
        <v>MN</v>
      </c>
      <c r="BC1811" s="11" t="str">
        <f t="shared" si="799"/>
        <v>No</v>
      </c>
    </row>
    <row r="1812" spans="1:55" x14ac:dyDescent="0.3">
      <c r="A1812" s="11" t="s">
        <v>142</v>
      </c>
      <c r="B1812" s="11" t="s">
        <v>1906</v>
      </c>
      <c r="C1812" s="11" t="s">
        <v>615</v>
      </c>
      <c r="D1812" s="11" t="s">
        <v>2826</v>
      </c>
      <c r="E1812" s="38" t="s">
        <v>2901</v>
      </c>
      <c r="F1812" s="11">
        <v>1</v>
      </c>
      <c r="G1812" s="40" t="s">
        <v>218</v>
      </c>
      <c r="H1812" s="11" t="str">
        <f t="shared" si="781"/>
        <v>Regular</v>
      </c>
      <c r="I1812" s="11" t="str">
        <f t="shared" si="773"/>
        <v>INDIA</v>
      </c>
      <c r="J1812" s="11" t="str">
        <f>IF(ISERROR(VLOOKUP(C1812,'WI Vs ASM'!$B$2:$E$1000,4,0)),0,(VLOOKUP(C1812,'WI Vs ASM'!$B$2:$E$1000,4,0)))</f>
        <v>Offshore</v>
      </c>
      <c r="K1812" s="11" t="str">
        <f>IF(ISERROR(VLOOKUP(C1812,'WI Vs ASM'!$B$2:$F$1000,5,0)),0,(VLOOKUP(C1812,'WI Vs ASM'!$B$2:$F$1000,5,0)))</f>
        <v>02-Variable Billable</v>
      </c>
      <c r="L1812" s="11" t="str">
        <f>IF(ISERROR(VLOOKUP(C1812,'WI Vs ASM'!$B$2:$D$1000,3,0)),0,(VLOOKUP(C1812,'WI Vs ASM'!$B$2:$D$1000,3,0)))</f>
        <v>11-Enhancement Offshore</v>
      </c>
      <c r="M1812" s="11" t="str">
        <f>IF(ISERROR(VLOOKUP(C1812,'WI Vs ASM'!$B$2:$I$1000,8,0)),0,(VLOOKUP(C1812,'WI Vs ASM'!$B$2:$I$1000,8,0)))</f>
        <v>Prakash Varadachari</v>
      </c>
      <c r="N1812" s="11" t="str">
        <f>IF(ISERROR(VLOOKUP(C1812,'WI Vs ASM'!$B$2:$G$1000,6,0)),0,(VLOOKUP(C1812,'WI Vs ASM'!$B$2:$G$1000,6,0)))</f>
        <v>Treasury</v>
      </c>
      <c r="O1812" s="11" t="str">
        <f>IF(ISERROR(VLOOKUP(C1812,'WI Vs ASM'!$B$2:$H$1000,7,0)),0,(VLOOKUP(C1812,'WI Vs ASM'!$B$2:$H$1000,7,0)))</f>
        <v>Central Functions</v>
      </c>
      <c r="P1812" s="11" t="str">
        <f t="shared" si="774"/>
        <v>May-17</v>
      </c>
      <c r="Q1812" s="11" t="str">
        <f t="shared" si="775"/>
        <v>Q2</v>
      </c>
      <c r="R1812" s="11" t="str">
        <f>IF(ISERROR(VLOOKUP(C1812,'WI Vs ASM'!$B$2:$J$1000,9,0)),0,(VLOOKUP(C1812,'WI Vs ASM'!$B$2:$J$1000,9,0)))</f>
        <v>Chandraprabha Palaniswamy</v>
      </c>
      <c r="S1812" s="11" t="str">
        <f>IF(ISERROR(VLOOKUP(C1812,'WI Vs ASM'!$B$2:$K$1000,10,0)),0,(VLOOKUP(C1812,'WI Vs ASM'!$B$2:$K$1000,10,0)))</f>
        <v>Linda J. Richardson</v>
      </c>
      <c r="T1812" s="11" t="str">
        <f>IF(ISERROR(VLOOKUP(C1812,'WI Vs ASM'!$B$2:$L$1000,11,0)),0,(VLOOKUP(C1812,'WI Vs ASM'!$B$2:$L$1000,11,0)))</f>
        <v>Crystal Romano</v>
      </c>
      <c r="U1812" s="11" t="str">
        <f t="shared" si="782"/>
        <v>WR634673</v>
      </c>
      <c r="V1812" s="11" t="str">
        <f t="shared" si="776"/>
        <v>No</v>
      </c>
      <c r="W1812" s="11" t="str">
        <f t="shared" si="777"/>
        <v>Yes</v>
      </c>
      <c r="X1812" s="11" t="str">
        <f t="shared" si="778"/>
        <v>No</v>
      </c>
      <c r="Y1812" s="11" t="str">
        <f t="shared" si="779"/>
        <v>No</v>
      </c>
      <c r="Z1812" s="11" t="str">
        <f t="shared" si="780"/>
        <v>No</v>
      </c>
      <c r="AA1812" s="11" t="str">
        <f t="shared" si="783"/>
        <v>No</v>
      </c>
      <c r="AB1812" s="11">
        <f>IF(ISERROR(VLOOKUP(U1812,'ITWR Dump'!$A$2:$Y$5000,24,0)),0,(VLOOKUP('ILC Report'!U1812,'ITWR Dump'!$A$2:$Y$5000,24,0)))</f>
        <v>0</v>
      </c>
      <c r="AC1812" s="11" t="str">
        <f t="shared" si="784"/>
        <v>No</v>
      </c>
      <c r="AD1812" s="11" t="str">
        <f t="shared" si="785"/>
        <v/>
      </c>
      <c r="AE1812" s="11">
        <f>IF(ISERROR(VLOOKUP(U1812,'ITWR Dump'!$A$2:$Y$5000,13,0)),0,(VLOOKUP(U1812,'ITWR Dump'!$A$2:$Y$5000,13,0)))</f>
        <v>0</v>
      </c>
      <c r="AF1812" s="11">
        <f>IF(ISERROR(VLOOKUP(U1812,'ITWR Dump'!$A$2:$Y$5000,11,0)),0,(VLOOKUP(U1812,'ITWR Dump'!$A$2:$Y$5000,11,0)))</f>
        <v>0</v>
      </c>
      <c r="AG1812" s="11">
        <f>IF(ISERROR(VLOOKUP(U1812,'ITWR Dump'!$A$2:$Y$5000,2,0)),0,(VLOOKUP(U1812,'ITWR Dump'!$A$2:$Y$5000,2,0)))</f>
        <v>0</v>
      </c>
      <c r="AH1812" s="11">
        <f>IF(ISERROR(VLOOKUP(U1812,'ITWR Dump'!$A$2:$Y$5000,14,0)),0,(VLOOKUP(U1812,'ITWR Dump'!$A$2:$Y$5000,14,0)))</f>
        <v>0</v>
      </c>
      <c r="AI1812" s="11" t="str">
        <f t="shared" si="786"/>
        <v>11-Enhancement Offshore</v>
      </c>
      <c r="AJ1812" s="11" t="str">
        <f t="shared" si="787"/>
        <v>Offshore</v>
      </c>
      <c r="AK1812" s="11" t="str">
        <f>IF(ISERROR(VLOOKUP(A1812,'Team Data'!$C$2:$U$213,17,0)),0,(VLOOKUP(A1812,'Team Data'!$C$2:$U$213,17,0)))</f>
        <v>MF PI and CF</v>
      </c>
      <c r="AL1812" s="11" t="str">
        <f t="shared" si="788"/>
        <v>2017-04-24</v>
      </c>
      <c r="AM1812" s="11">
        <f>IF(ISERROR(VLOOKUP(U1812,'ITWR Dump'!$A$2:$Y$5000,16,0)),0,(VLOOKUP(U1812,'ITWR Dump'!$A$2:$Y$5000,16,0)))</f>
        <v>0</v>
      </c>
      <c r="AN1812" s="11">
        <f>IF(ISERROR(VLOOKUP(U1812,'ITWR Dump'!$A$2:$Y$5000,18,0)),0,(VLOOKUP(U1812,'ITWR Dump'!$A$2:$Y$5000,18,0)))</f>
        <v>0</v>
      </c>
      <c r="AO1812" s="11">
        <f>IF(ISERROR(VLOOKUP(U1812,'ITWR Dump'!$A$2:$Y$5000,25,0)),0,(VLOOKUP('ILC Report'!U1812,'ITWR Dump'!$A$2:$Y$5000,25,0)))</f>
        <v>0</v>
      </c>
      <c r="AP1812" s="11">
        <f t="shared" si="789"/>
        <v>0</v>
      </c>
      <c r="AQ1812" s="26">
        <f t="shared" si="790"/>
        <v>0</v>
      </c>
      <c r="AR1812" s="26">
        <f t="shared" si="791"/>
        <v>0</v>
      </c>
      <c r="AS1812" s="26">
        <f t="shared" si="792"/>
        <v>0</v>
      </c>
      <c r="AT1812" s="26">
        <f t="shared" si="793"/>
        <v>0</v>
      </c>
      <c r="AU1812" s="26">
        <f t="shared" si="794"/>
        <v>0</v>
      </c>
      <c r="AV1812" s="26">
        <f t="shared" si="795"/>
        <v>0</v>
      </c>
      <c r="AW1812" s="11" t="s">
        <v>653</v>
      </c>
      <c r="AX1812" s="11" t="str">
        <f>VLOOKUP(L1812,Group!$A$2:$B$1000,2,0)</f>
        <v>Enhancement</v>
      </c>
      <c r="AY1812" s="11">
        <f>IF(ISERROR(VLOOKUP(U1812,'ITWR Dump'!$A$2:$Y$5000,15,0)),0,(VLOOKUP('ILC Report'!U1812,'ITWR Dump'!$A$2:$Y$5000,15,0)))</f>
        <v>0</v>
      </c>
      <c r="AZ1812" s="11" t="str">
        <f t="shared" si="796"/>
        <v>No</v>
      </c>
      <c r="BA1812" s="11" t="str">
        <f t="shared" si="797"/>
        <v>BKI</v>
      </c>
      <c r="BB1812" s="11" t="str">
        <f t="shared" si="798"/>
        <v>EM</v>
      </c>
      <c r="BC1812" s="11" t="str">
        <f t="shared" si="799"/>
        <v>No</v>
      </c>
    </row>
    <row r="1813" spans="1:55" x14ac:dyDescent="0.3">
      <c r="A1813" s="11" t="s">
        <v>142</v>
      </c>
      <c r="B1813" s="11" t="s">
        <v>1906</v>
      </c>
      <c r="C1813" s="11" t="s">
        <v>620</v>
      </c>
      <c r="D1813" s="11" t="s">
        <v>2827</v>
      </c>
      <c r="E1813" s="38" t="s">
        <v>2901</v>
      </c>
      <c r="F1813" s="11">
        <v>4.5</v>
      </c>
      <c r="G1813" s="40" t="s">
        <v>218</v>
      </c>
      <c r="H1813" s="11" t="str">
        <f t="shared" si="781"/>
        <v>Regular</v>
      </c>
      <c r="I1813" s="11" t="str">
        <f t="shared" si="773"/>
        <v>US</v>
      </c>
      <c r="J1813" s="11" t="str">
        <f>IF(ISERROR(VLOOKUP(C1813,'WI Vs ASM'!$B$2:$E$1000,4,0)),0,(VLOOKUP(C1813,'WI Vs ASM'!$B$2:$E$1000,4,0)))</f>
        <v>Onshore</v>
      </c>
      <c r="K1813" s="11" t="str">
        <f>IF(ISERROR(VLOOKUP(C1813,'WI Vs ASM'!$B$2:$F$1000,5,0)),0,(VLOOKUP(C1813,'WI Vs ASM'!$B$2:$F$1000,5,0)))</f>
        <v>02-Variable Billable</v>
      </c>
      <c r="L1813" s="11" t="str">
        <f>IF(ISERROR(VLOOKUP(C1813,'WI Vs ASM'!$B$2:$D$1000,3,0)),0,(VLOOKUP(C1813,'WI Vs ASM'!$B$2:$D$1000,3,0)))</f>
        <v>10-Enhancement Onshore</v>
      </c>
      <c r="M1813" s="11" t="str">
        <f>IF(ISERROR(VLOOKUP(C1813,'WI Vs ASM'!$B$2:$I$1000,8,0)),0,(VLOOKUP(C1813,'WI Vs ASM'!$B$2:$I$1000,8,0)))</f>
        <v>Prakash Varadachari</v>
      </c>
      <c r="N1813" s="11" t="str">
        <f>IF(ISERROR(VLOOKUP(C1813,'WI Vs ASM'!$B$2:$G$1000,6,0)),0,(VLOOKUP(C1813,'WI Vs ASM'!$B$2:$G$1000,6,0)))</f>
        <v>Data Archive</v>
      </c>
      <c r="O1813" s="11" t="str">
        <f>IF(ISERROR(VLOOKUP(C1813,'WI Vs ASM'!$B$2:$H$1000,7,0)),0,(VLOOKUP(C1813,'WI Vs ASM'!$B$2:$H$1000,7,0)))</f>
        <v>Central Functions</v>
      </c>
      <c r="P1813" s="11" t="str">
        <f t="shared" si="774"/>
        <v>May-17</v>
      </c>
      <c r="Q1813" s="11" t="str">
        <f t="shared" si="775"/>
        <v>Q2</v>
      </c>
      <c r="R1813" s="11" t="str">
        <f>IF(ISERROR(VLOOKUP(C1813,'WI Vs ASM'!$B$2:$J$1000,9,0)),0,(VLOOKUP(C1813,'WI Vs ASM'!$B$2:$J$1000,9,0)))</f>
        <v>Chandraprabha Palaniswamy</v>
      </c>
      <c r="S1813" s="11" t="str">
        <f>IF(ISERROR(VLOOKUP(C1813,'WI Vs ASM'!$B$2:$K$1000,10,0)),0,(VLOOKUP(C1813,'WI Vs ASM'!$B$2:$K$1000,10,0)))</f>
        <v>Linda J. Richardson</v>
      </c>
      <c r="T1813" s="11" t="str">
        <f>IF(ISERROR(VLOOKUP(C1813,'WI Vs ASM'!$B$2:$L$1000,11,0)),0,(VLOOKUP(C1813,'WI Vs ASM'!$B$2:$L$1000,11,0)))</f>
        <v>Crystal Romano</v>
      </c>
      <c r="U1813" s="11" t="str">
        <f t="shared" si="782"/>
        <v>WR736392</v>
      </c>
      <c r="V1813" s="11" t="str">
        <f t="shared" si="776"/>
        <v>No</v>
      </c>
      <c r="W1813" s="11" t="str">
        <f t="shared" si="777"/>
        <v>Yes</v>
      </c>
      <c r="X1813" s="11" t="str">
        <f t="shared" si="778"/>
        <v>No</v>
      </c>
      <c r="Y1813" s="11" t="str">
        <f t="shared" si="779"/>
        <v>No</v>
      </c>
      <c r="Z1813" s="11" t="str">
        <f t="shared" si="780"/>
        <v>No</v>
      </c>
      <c r="AA1813" s="11" t="str">
        <f t="shared" si="783"/>
        <v>No</v>
      </c>
      <c r="AB1813" s="11">
        <f>IF(ISERROR(VLOOKUP(U1813,'ITWR Dump'!$A$2:$Y$5000,24,0)),0,(VLOOKUP('ILC Report'!U1813,'ITWR Dump'!$A$2:$Y$5000,24,0)))</f>
        <v>0</v>
      </c>
      <c r="AC1813" s="11" t="str">
        <f t="shared" si="784"/>
        <v>No</v>
      </c>
      <c r="AD1813" s="11" t="str">
        <f t="shared" si="785"/>
        <v/>
      </c>
      <c r="AE1813" s="11">
        <f>IF(ISERROR(VLOOKUP(U1813,'ITWR Dump'!$A$2:$Y$5000,13,0)),0,(VLOOKUP(U1813,'ITWR Dump'!$A$2:$Y$5000,13,0)))</f>
        <v>0</v>
      </c>
      <c r="AF1813" s="11">
        <f>IF(ISERROR(VLOOKUP(U1813,'ITWR Dump'!$A$2:$Y$5000,11,0)),0,(VLOOKUP(U1813,'ITWR Dump'!$A$2:$Y$5000,11,0)))</f>
        <v>0</v>
      </c>
      <c r="AG1813" s="11">
        <f>IF(ISERROR(VLOOKUP(U1813,'ITWR Dump'!$A$2:$Y$5000,2,0)),0,(VLOOKUP(U1813,'ITWR Dump'!$A$2:$Y$5000,2,0)))</f>
        <v>0</v>
      </c>
      <c r="AH1813" s="11">
        <f>IF(ISERROR(VLOOKUP(U1813,'ITWR Dump'!$A$2:$Y$5000,14,0)),0,(VLOOKUP(U1813,'ITWR Dump'!$A$2:$Y$5000,14,0)))</f>
        <v>0</v>
      </c>
      <c r="AI1813" s="11" t="str">
        <f t="shared" si="786"/>
        <v>10-Enhancement Onshore Landed</v>
      </c>
      <c r="AJ1813" s="11" t="str">
        <f t="shared" si="787"/>
        <v>Landed Onshore</v>
      </c>
      <c r="AK1813" s="11" t="str">
        <f>IF(ISERROR(VLOOKUP(A1813,'Team Data'!$C$2:$U$213,17,0)),0,(VLOOKUP(A1813,'Team Data'!$C$2:$U$213,17,0)))</f>
        <v>MF PI and CF</v>
      </c>
      <c r="AL1813" s="11" t="str">
        <f t="shared" si="788"/>
        <v>2017-04-24</v>
      </c>
      <c r="AM1813" s="11">
        <f>IF(ISERROR(VLOOKUP(U1813,'ITWR Dump'!$A$2:$Y$5000,16,0)),0,(VLOOKUP(U1813,'ITWR Dump'!$A$2:$Y$5000,16,0)))</f>
        <v>0</v>
      </c>
      <c r="AN1813" s="11">
        <f>IF(ISERROR(VLOOKUP(U1813,'ITWR Dump'!$A$2:$Y$5000,18,0)),0,(VLOOKUP(U1813,'ITWR Dump'!$A$2:$Y$5000,18,0)))</f>
        <v>0</v>
      </c>
      <c r="AO1813" s="11">
        <f>IF(ISERROR(VLOOKUP(U1813,'ITWR Dump'!$A$2:$Y$5000,25,0)),0,(VLOOKUP('ILC Report'!U1813,'ITWR Dump'!$A$2:$Y$5000,25,0)))</f>
        <v>0</v>
      </c>
      <c r="AP1813" s="11">
        <f t="shared" si="789"/>
        <v>0</v>
      </c>
      <c r="AQ1813" s="26">
        <f t="shared" si="790"/>
        <v>0</v>
      </c>
      <c r="AR1813" s="26">
        <f t="shared" si="791"/>
        <v>0</v>
      </c>
      <c r="AS1813" s="26">
        <f t="shared" si="792"/>
        <v>0</v>
      </c>
      <c r="AT1813" s="26">
        <f t="shared" si="793"/>
        <v>0</v>
      </c>
      <c r="AU1813" s="26">
        <f t="shared" si="794"/>
        <v>0</v>
      </c>
      <c r="AV1813" s="26">
        <f t="shared" si="795"/>
        <v>0</v>
      </c>
      <c r="AW1813" s="11" t="s">
        <v>653</v>
      </c>
      <c r="AX1813" s="11" t="str">
        <f>VLOOKUP(L1813,Group!$A$2:$B$1000,2,0)</f>
        <v>Enhancement</v>
      </c>
      <c r="AY1813" s="11">
        <f>IF(ISERROR(VLOOKUP(U1813,'ITWR Dump'!$A$2:$Y$5000,15,0)),0,(VLOOKUP('ILC Report'!U1813,'ITWR Dump'!$A$2:$Y$5000,15,0)))</f>
        <v>0</v>
      </c>
      <c r="AZ1813" s="11" t="str">
        <f t="shared" si="796"/>
        <v>No</v>
      </c>
      <c r="BA1813" s="11" t="str">
        <f t="shared" si="797"/>
        <v>BKO</v>
      </c>
      <c r="BB1813" s="11" t="str">
        <f t="shared" si="798"/>
        <v>EM</v>
      </c>
      <c r="BC1813" s="11" t="str">
        <f t="shared" si="799"/>
        <v>No</v>
      </c>
    </row>
    <row r="1814" spans="1:55" x14ac:dyDescent="0.3">
      <c r="A1814" s="11" t="s">
        <v>142</v>
      </c>
      <c r="B1814" s="11" t="s">
        <v>1906</v>
      </c>
      <c r="C1814" s="11" t="s">
        <v>622</v>
      </c>
      <c r="D1814" s="11" t="s">
        <v>2828</v>
      </c>
      <c r="E1814" s="38" t="s">
        <v>2901</v>
      </c>
      <c r="F1814" s="11">
        <v>6</v>
      </c>
      <c r="G1814" s="40" t="s">
        <v>218</v>
      </c>
      <c r="H1814" s="11" t="str">
        <f t="shared" si="781"/>
        <v>Regular</v>
      </c>
      <c r="I1814" s="11" t="str">
        <f t="shared" si="773"/>
        <v>US</v>
      </c>
      <c r="J1814" s="11" t="str">
        <f>IF(ISERROR(VLOOKUP(C1814,'WI Vs ASM'!$B$2:$E$1000,4,0)),0,(VLOOKUP(C1814,'WI Vs ASM'!$B$2:$E$1000,4,0)))</f>
        <v>Onshore</v>
      </c>
      <c r="K1814" s="11" t="str">
        <f>IF(ISERROR(VLOOKUP(C1814,'WI Vs ASM'!$B$2:$F$1000,5,0)),0,(VLOOKUP(C1814,'WI Vs ASM'!$B$2:$F$1000,5,0)))</f>
        <v>01-Fixed Price</v>
      </c>
      <c r="L1814" s="11" t="str">
        <f>IF(ISERROR(VLOOKUP(C1814,'WI Vs ASM'!$B$2:$D$1000,3,0)),0,(VLOOKUP(C1814,'WI Vs ASM'!$B$2:$D$1000,3,0)))</f>
        <v>00-Maintenance Onshore</v>
      </c>
      <c r="M1814" s="11" t="str">
        <f>IF(ISERROR(VLOOKUP(C1814,'WI Vs ASM'!$B$2:$I$1000,8,0)),0,(VLOOKUP(C1814,'WI Vs ASM'!$B$2:$I$1000,8,0)))</f>
        <v>Rahul Soman</v>
      </c>
      <c r="N1814" s="11" t="str">
        <f>IF(ISERROR(VLOOKUP(C1814,'WI Vs ASM'!$B$2:$G$1000,6,0)),0,(VLOOKUP(C1814,'WI Vs ASM'!$B$2:$G$1000,6,0)))</f>
        <v>Data Archive</v>
      </c>
      <c r="O1814" s="11" t="str">
        <f>IF(ISERROR(VLOOKUP(C1814,'WI Vs ASM'!$B$2:$H$1000,7,0)),0,(VLOOKUP(C1814,'WI Vs ASM'!$B$2:$H$1000,7,0)))</f>
        <v>Central Functions</v>
      </c>
      <c r="P1814" s="11" t="str">
        <f t="shared" si="774"/>
        <v>May-17</v>
      </c>
      <c r="Q1814" s="11" t="str">
        <f t="shared" si="775"/>
        <v>Q2</v>
      </c>
      <c r="R1814" s="11" t="str">
        <f>IF(ISERROR(VLOOKUP(C1814,'WI Vs ASM'!$B$2:$J$1000,9,0)),0,(VLOOKUP(C1814,'WI Vs ASM'!$B$2:$J$1000,9,0)))</f>
        <v>Jyothi Pai</v>
      </c>
      <c r="S1814" s="11" t="str">
        <f>IF(ISERROR(VLOOKUP(C1814,'WI Vs ASM'!$B$2:$K$1000,10,0)),0,(VLOOKUP(C1814,'WI Vs ASM'!$B$2:$K$1000,10,0)))</f>
        <v>Linda J. Richardson</v>
      </c>
      <c r="T1814" s="11" t="str">
        <f>IF(ISERROR(VLOOKUP(C1814,'WI Vs ASM'!$B$2:$L$1000,11,0)),0,(VLOOKUP(C1814,'WI Vs ASM'!$B$2:$L$1000,11,0)))</f>
        <v>Crystal Romano</v>
      </c>
      <c r="U1814" s="11" t="str">
        <f t="shared" si="782"/>
        <v>WR736441</v>
      </c>
      <c r="V1814" s="11" t="str">
        <f t="shared" si="776"/>
        <v>No</v>
      </c>
      <c r="W1814" s="11" t="str">
        <f t="shared" si="777"/>
        <v>Yes</v>
      </c>
      <c r="X1814" s="11" t="str">
        <f t="shared" si="778"/>
        <v>No</v>
      </c>
      <c r="Y1814" s="11" t="str">
        <f t="shared" si="779"/>
        <v>No</v>
      </c>
      <c r="Z1814" s="11" t="str">
        <f t="shared" si="780"/>
        <v>No</v>
      </c>
      <c r="AA1814" s="11" t="str">
        <f t="shared" si="783"/>
        <v>No</v>
      </c>
      <c r="AB1814" s="11">
        <f>IF(ISERROR(VLOOKUP(U1814,'ITWR Dump'!$A$2:$Y$5000,24,0)),0,(VLOOKUP('ILC Report'!U1814,'ITWR Dump'!$A$2:$Y$5000,24,0)))</f>
        <v>0</v>
      </c>
      <c r="AC1814" s="11" t="str">
        <f t="shared" si="784"/>
        <v>No</v>
      </c>
      <c r="AD1814" s="11" t="str">
        <f t="shared" si="785"/>
        <v/>
      </c>
      <c r="AE1814" s="11">
        <f>IF(ISERROR(VLOOKUP(U1814,'ITWR Dump'!$A$2:$Y$5000,13,0)),0,(VLOOKUP(U1814,'ITWR Dump'!$A$2:$Y$5000,13,0)))</f>
        <v>0</v>
      </c>
      <c r="AF1814" s="11">
        <f>IF(ISERROR(VLOOKUP(U1814,'ITWR Dump'!$A$2:$Y$5000,11,0)),0,(VLOOKUP(U1814,'ITWR Dump'!$A$2:$Y$5000,11,0)))</f>
        <v>0</v>
      </c>
      <c r="AG1814" s="11">
        <f>IF(ISERROR(VLOOKUP(U1814,'ITWR Dump'!$A$2:$Y$5000,2,0)),0,(VLOOKUP(U1814,'ITWR Dump'!$A$2:$Y$5000,2,0)))</f>
        <v>0</v>
      </c>
      <c r="AH1814" s="11">
        <f>IF(ISERROR(VLOOKUP(U1814,'ITWR Dump'!$A$2:$Y$5000,14,0)),0,(VLOOKUP(U1814,'ITWR Dump'!$A$2:$Y$5000,14,0)))</f>
        <v>0</v>
      </c>
      <c r="AI1814" s="11" t="str">
        <f t="shared" si="786"/>
        <v>00-Maintenance Onshore Landed</v>
      </c>
      <c r="AJ1814" s="11" t="str">
        <f t="shared" si="787"/>
        <v>Landed Onshore</v>
      </c>
      <c r="AK1814" s="11" t="str">
        <f>IF(ISERROR(VLOOKUP(A1814,'Team Data'!$C$2:$U$213,17,0)),0,(VLOOKUP(A1814,'Team Data'!$C$2:$U$213,17,0)))</f>
        <v>MF PI and CF</v>
      </c>
      <c r="AL1814" s="11" t="str">
        <f t="shared" si="788"/>
        <v>2017-04-24</v>
      </c>
      <c r="AM1814" s="11">
        <f>IF(ISERROR(VLOOKUP(U1814,'ITWR Dump'!$A$2:$Y$5000,16,0)),0,(VLOOKUP(U1814,'ITWR Dump'!$A$2:$Y$5000,16,0)))</f>
        <v>0</v>
      </c>
      <c r="AN1814" s="11">
        <f>IF(ISERROR(VLOOKUP(U1814,'ITWR Dump'!$A$2:$Y$5000,18,0)),0,(VLOOKUP(U1814,'ITWR Dump'!$A$2:$Y$5000,18,0)))</f>
        <v>0</v>
      </c>
      <c r="AO1814" s="11">
        <f>IF(ISERROR(VLOOKUP(U1814,'ITWR Dump'!$A$2:$Y$5000,25,0)),0,(VLOOKUP('ILC Report'!U1814,'ITWR Dump'!$A$2:$Y$5000,25,0)))</f>
        <v>0</v>
      </c>
      <c r="AP1814" s="11">
        <f t="shared" si="789"/>
        <v>0</v>
      </c>
      <c r="AQ1814" s="26">
        <f t="shared" si="790"/>
        <v>0</v>
      </c>
      <c r="AR1814" s="26">
        <f t="shared" si="791"/>
        <v>0</v>
      </c>
      <c r="AS1814" s="26">
        <f t="shared" si="792"/>
        <v>0</v>
      </c>
      <c r="AT1814" s="26">
        <f t="shared" si="793"/>
        <v>0</v>
      </c>
      <c r="AU1814" s="26">
        <f t="shared" si="794"/>
        <v>0</v>
      </c>
      <c r="AV1814" s="26">
        <f t="shared" si="795"/>
        <v>0</v>
      </c>
      <c r="AW1814" s="11" t="s">
        <v>653</v>
      </c>
      <c r="AX1814" s="11" t="str">
        <f>VLOOKUP(L1814,Group!$A$2:$B$1000,2,0)</f>
        <v>Maintenance</v>
      </c>
      <c r="AY1814" s="11">
        <f>IF(ISERROR(VLOOKUP(U1814,'ITWR Dump'!$A$2:$Y$5000,15,0)),0,(VLOOKUP('ILC Report'!U1814,'ITWR Dump'!$A$2:$Y$5000,15,0)))</f>
        <v>0</v>
      </c>
      <c r="AZ1814" s="11" t="str">
        <f t="shared" si="796"/>
        <v>Yes</v>
      </c>
      <c r="BA1814" s="11" t="str">
        <f t="shared" si="797"/>
        <v>BKO</v>
      </c>
      <c r="BB1814" s="11" t="str">
        <f t="shared" si="798"/>
        <v>MN</v>
      </c>
      <c r="BC1814" s="11" t="str">
        <f t="shared" si="799"/>
        <v>No</v>
      </c>
    </row>
    <row r="1815" spans="1:55" x14ac:dyDescent="0.3">
      <c r="A1815" s="11" t="s">
        <v>142</v>
      </c>
      <c r="B1815" s="11" t="s">
        <v>1906</v>
      </c>
      <c r="C1815" s="11" t="s">
        <v>622</v>
      </c>
      <c r="D1815" s="11" t="s">
        <v>2829</v>
      </c>
      <c r="E1815" s="38" t="s">
        <v>2902</v>
      </c>
      <c r="F1815" s="11">
        <v>2</v>
      </c>
      <c r="G1815" s="40" t="s">
        <v>218</v>
      </c>
      <c r="H1815" s="11" t="str">
        <f t="shared" si="781"/>
        <v>Regular</v>
      </c>
      <c r="I1815" s="11" t="str">
        <f t="shared" si="773"/>
        <v>US</v>
      </c>
      <c r="J1815" s="11" t="str">
        <f>IF(ISERROR(VLOOKUP(C1815,'WI Vs ASM'!$B$2:$E$1000,4,0)),0,(VLOOKUP(C1815,'WI Vs ASM'!$B$2:$E$1000,4,0)))</f>
        <v>Onshore</v>
      </c>
      <c r="K1815" s="11" t="str">
        <f>IF(ISERROR(VLOOKUP(C1815,'WI Vs ASM'!$B$2:$F$1000,5,0)),0,(VLOOKUP(C1815,'WI Vs ASM'!$B$2:$F$1000,5,0)))</f>
        <v>01-Fixed Price</v>
      </c>
      <c r="L1815" s="11" t="str">
        <f>IF(ISERROR(VLOOKUP(C1815,'WI Vs ASM'!$B$2:$D$1000,3,0)),0,(VLOOKUP(C1815,'WI Vs ASM'!$B$2:$D$1000,3,0)))</f>
        <v>00-Maintenance Onshore</v>
      </c>
      <c r="M1815" s="11" t="str">
        <f>IF(ISERROR(VLOOKUP(C1815,'WI Vs ASM'!$B$2:$I$1000,8,0)),0,(VLOOKUP(C1815,'WI Vs ASM'!$B$2:$I$1000,8,0)))</f>
        <v>Rahul Soman</v>
      </c>
      <c r="N1815" s="11" t="str">
        <f>IF(ISERROR(VLOOKUP(C1815,'WI Vs ASM'!$B$2:$G$1000,6,0)),0,(VLOOKUP(C1815,'WI Vs ASM'!$B$2:$G$1000,6,0)))</f>
        <v>Data Archive</v>
      </c>
      <c r="O1815" s="11" t="str">
        <f>IF(ISERROR(VLOOKUP(C1815,'WI Vs ASM'!$B$2:$H$1000,7,0)),0,(VLOOKUP(C1815,'WI Vs ASM'!$B$2:$H$1000,7,0)))</f>
        <v>Central Functions</v>
      </c>
      <c r="P1815" s="11" t="str">
        <f t="shared" si="774"/>
        <v>May-17</v>
      </c>
      <c r="Q1815" s="11" t="str">
        <f t="shared" si="775"/>
        <v>Q2</v>
      </c>
      <c r="R1815" s="11" t="str">
        <f>IF(ISERROR(VLOOKUP(C1815,'WI Vs ASM'!$B$2:$J$1000,9,0)),0,(VLOOKUP(C1815,'WI Vs ASM'!$B$2:$J$1000,9,0)))</f>
        <v>Jyothi Pai</v>
      </c>
      <c r="S1815" s="11" t="str">
        <f>IF(ISERROR(VLOOKUP(C1815,'WI Vs ASM'!$B$2:$K$1000,10,0)),0,(VLOOKUP(C1815,'WI Vs ASM'!$B$2:$K$1000,10,0)))</f>
        <v>Linda J. Richardson</v>
      </c>
      <c r="T1815" s="11" t="str">
        <f>IF(ISERROR(VLOOKUP(C1815,'WI Vs ASM'!$B$2:$L$1000,11,0)),0,(VLOOKUP(C1815,'WI Vs ASM'!$B$2:$L$1000,11,0)))</f>
        <v>Crystal Romano</v>
      </c>
      <c r="U1815" s="11" t="e">
        <f t="shared" si="782"/>
        <v>#VALUE!</v>
      </c>
      <c r="V1815" s="11" t="str">
        <f t="shared" si="776"/>
        <v>No</v>
      </c>
      <c r="W1815" s="11" t="str">
        <f t="shared" si="777"/>
        <v>Yes</v>
      </c>
      <c r="X1815" s="11" t="str">
        <f t="shared" si="778"/>
        <v>No</v>
      </c>
      <c r="Y1815" s="11" t="str">
        <f t="shared" si="779"/>
        <v>No</v>
      </c>
      <c r="Z1815" s="11" t="str">
        <f t="shared" si="780"/>
        <v>No</v>
      </c>
      <c r="AA1815" s="11" t="str">
        <f t="shared" si="783"/>
        <v>No</v>
      </c>
      <c r="AB1815" s="11">
        <f>IF(ISERROR(VLOOKUP(U1815,'ITWR Dump'!$A$2:$Y$5000,24,0)),0,(VLOOKUP('ILC Report'!U1815,'ITWR Dump'!$A$2:$Y$5000,24,0)))</f>
        <v>0</v>
      </c>
      <c r="AC1815" s="11" t="str">
        <f t="shared" si="784"/>
        <v>No</v>
      </c>
      <c r="AD1815" s="11" t="str">
        <f t="shared" si="785"/>
        <v/>
      </c>
      <c r="AE1815" s="11">
        <f>IF(ISERROR(VLOOKUP(U1815,'ITWR Dump'!$A$2:$Y$5000,13,0)),0,(VLOOKUP(U1815,'ITWR Dump'!$A$2:$Y$5000,13,0)))</f>
        <v>0</v>
      </c>
      <c r="AF1815" s="11">
        <f>IF(ISERROR(VLOOKUP(U1815,'ITWR Dump'!$A$2:$Y$5000,11,0)),0,(VLOOKUP(U1815,'ITWR Dump'!$A$2:$Y$5000,11,0)))</f>
        <v>0</v>
      </c>
      <c r="AG1815" s="11">
        <f>IF(ISERROR(VLOOKUP(U1815,'ITWR Dump'!$A$2:$Y$5000,2,0)),0,(VLOOKUP(U1815,'ITWR Dump'!$A$2:$Y$5000,2,0)))</f>
        <v>0</v>
      </c>
      <c r="AH1815" s="11">
        <f>IF(ISERROR(VLOOKUP(U1815,'ITWR Dump'!$A$2:$Y$5000,14,0)),0,(VLOOKUP(U1815,'ITWR Dump'!$A$2:$Y$5000,14,0)))</f>
        <v>0</v>
      </c>
      <c r="AI1815" s="11" t="str">
        <f t="shared" si="786"/>
        <v>00-Maintenance Onshore Landed</v>
      </c>
      <c r="AJ1815" s="11" t="str">
        <f t="shared" si="787"/>
        <v>Landed Onshore</v>
      </c>
      <c r="AK1815" s="11" t="str">
        <f>IF(ISERROR(VLOOKUP(A1815,'Team Data'!$C$2:$U$213,17,0)),0,(VLOOKUP(A1815,'Team Data'!$C$2:$U$213,17,0)))</f>
        <v>MF PI and CF</v>
      </c>
      <c r="AL1815" s="11" t="str">
        <f t="shared" si="788"/>
        <v>2017-04-24</v>
      </c>
      <c r="AM1815" s="11">
        <f>IF(ISERROR(VLOOKUP(U1815,'ITWR Dump'!$A$2:$Y$5000,16,0)),0,(VLOOKUP(U1815,'ITWR Dump'!$A$2:$Y$5000,16,0)))</f>
        <v>0</v>
      </c>
      <c r="AN1815" s="11">
        <f>IF(ISERROR(VLOOKUP(U1815,'ITWR Dump'!$A$2:$Y$5000,18,0)),0,(VLOOKUP(U1815,'ITWR Dump'!$A$2:$Y$5000,18,0)))</f>
        <v>0</v>
      </c>
      <c r="AO1815" s="11">
        <f>IF(ISERROR(VLOOKUP(U1815,'ITWR Dump'!$A$2:$Y$5000,25,0)),0,(VLOOKUP('ILC Report'!U1815,'ITWR Dump'!$A$2:$Y$5000,25,0)))</f>
        <v>0</v>
      </c>
      <c r="AP1815" s="11">
        <f t="shared" si="789"/>
        <v>0</v>
      </c>
      <c r="AQ1815" s="26">
        <f t="shared" si="790"/>
        <v>0</v>
      </c>
      <c r="AR1815" s="26">
        <f t="shared" si="791"/>
        <v>0</v>
      </c>
      <c r="AS1815" s="26">
        <f t="shared" si="792"/>
        <v>0</v>
      </c>
      <c r="AT1815" s="26">
        <f t="shared" si="793"/>
        <v>0</v>
      </c>
      <c r="AU1815" s="26">
        <f t="shared" si="794"/>
        <v>0</v>
      </c>
      <c r="AV1815" s="26">
        <f t="shared" si="795"/>
        <v>0</v>
      </c>
      <c r="AW1815" s="11" t="s">
        <v>653</v>
      </c>
      <c r="AX1815" s="11" t="str">
        <f>VLOOKUP(L1815,Group!$A$2:$B$1000,2,0)</f>
        <v>Maintenance</v>
      </c>
      <c r="AY1815" s="11">
        <f>IF(ISERROR(VLOOKUP(U1815,'ITWR Dump'!$A$2:$Y$5000,15,0)),0,(VLOOKUP('ILC Report'!U1815,'ITWR Dump'!$A$2:$Y$5000,15,0)))</f>
        <v>0</v>
      </c>
      <c r="AZ1815" s="11" t="str">
        <f t="shared" si="796"/>
        <v>No</v>
      </c>
      <c r="BA1815" s="11" t="str">
        <f t="shared" si="797"/>
        <v>BKO</v>
      </c>
      <c r="BB1815" s="11" t="str">
        <f t="shared" si="798"/>
        <v>MN</v>
      </c>
      <c r="BC1815" s="11" t="str">
        <f t="shared" si="799"/>
        <v>No</v>
      </c>
    </row>
    <row r="1816" spans="1:55" x14ac:dyDescent="0.3">
      <c r="A1816" s="11" t="s">
        <v>142</v>
      </c>
      <c r="B1816" s="11" t="s">
        <v>1906</v>
      </c>
      <c r="C1816" s="11" t="s">
        <v>636</v>
      </c>
      <c r="D1816" s="11" t="s">
        <v>2818</v>
      </c>
      <c r="E1816" s="38" t="s">
        <v>2902</v>
      </c>
      <c r="F1816" s="11">
        <v>18.5</v>
      </c>
      <c r="G1816" s="40" t="s">
        <v>218</v>
      </c>
      <c r="H1816" s="11" t="str">
        <f t="shared" si="781"/>
        <v>Regular</v>
      </c>
      <c r="I1816" s="11" t="str">
        <f t="shared" si="773"/>
        <v>US</v>
      </c>
      <c r="J1816" s="11" t="str">
        <f>IF(ISERROR(VLOOKUP(C1816,'WI Vs ASM'!$B$2:$E$1000,4,0)),0,(VLOOKUP(C1816,'WI Vs ASM'!$B$2:$E$1000,4,0)))</f>
        <v>Onshore</v>
      </c>
      <c r="K1816" s="11" t="str">
        <f>IF(ISERROR(VLOOKUP(C1816,'WI Vs ASM'!$B$2:$F$1000,5,0)),0,(VLOOKUP(C1816,'WI Vs ASM'!$B$2:$F$1000,5,0)))</f>
        <v>09-NonBillable</v>
      </c>
      <c r="L1816" s="11" t="str">
        <f>IF(ISERROR(VLOOKUP(C1816,'WI Vs ASM'!$B$2:$D$1000,3,0)),0,(VLOOKUP(C1816,'WI Vs ASM'!$B$2:$D$1000,3,0)))</f>
        <v xml:space="preserve">64-Bench Hours Onshore </v>
      </c>
      <c r="M1816" s="11" t="str">
        <f>IF(ISERROR(VLOOKUP(C1816,'WI Vs ASM'!$B$2:$I$1000,8,0)),0,(VLOOKUP(C1816,'WI Vs ASM'!$B$2:$I$1000,8,0)))</f>
        <v>Vinodh</v>
      </c>
      <c r="N1816" s="11" t="str">
        <f>IF(ISERROR(VLOOKUP(C1816,'WI Vs ASM'!$B$2:$G$1000,6,0)),0,(VLOOKUP(C1816,'WI Vs ASM'!$B$2:$G$1000,6,0)))</f>
        <v>FFIC Account Team</v>
      </c>
      <c r="O1816" s="11" t="str">
        <f>IF(ISERROR(VLOOKUP(C1816,'WI Vs ASM'!$B$2:$H$1000,7,0)),0,(VLOOKUP(C1816,'WI Vs ASM'!$B$2:$H$1000,7,0)))</f>
        <v>FFIC Account Team</v>
      </c>
      <c r="P1816" s="11" t="str">
        <f t="shared" si="774"/>
        <v>May-17</v>
      </c>
      <c r="Q1816" s="11" t="str">
        <f t="shared" si="775"/>
        <v>Q2</v>
      </c>
      <c r="R1816" s="11" t="str">
        <f>IF(ISERROR(VLOOKUP(C1816,'WI Vs ASM'!$B$2:$J$1000,9,0)),0,(VLOOKUP(C1816,'WI Vs ASM'!$B$2:$J$1000,9,0)))</f>
        <v>Manash M Dutta</v>
      </c>
      <c r="S1816" s="11">
        <f>IF(ISERROR(VLOOKUP(C1816,'WI Vs ASM'!$B$2:$K$1000,10,0)),0,(VLOOKUP(C1816,'WI Vs ASM'!$B$2:$K$1000,10,0)))</f>
        <v>0</v>
      </c>
      <c r="T1816" s="11">
        <f>IF(ISERROR(VLOOKUP(C1816,'WI Vs ASM'!$B$2:$L$1000,11,0)),0,(VLOOKUP(C1816,'WI Vs ASM'!$B$2:$L$1000,11,0)))</f>
        <v>0</v>
      </c>
      <c r="U1816" s="11" t="e">
        <f t="shared" si="782"/>
        <v>#VALUE!</v>
      </c>
      <c r="V1816" s="11" t="str">
        <f t="shared" si="776"/>
        <v>No</v>
      </c>
      <c r="W1816" s="11" t="str">
        <f t="shared" si="777"/>
        <v>No</v>
      </c>
      <c r="X1816" s="11" t="str">
        <f t="shared" si="778"/>
        <v>No</v>
      </c>
      <c r="Y1816" s="11" t="str">
        <f t="shared" si="779"/>
        <v>No</v>
      </c>
      <c r="Z1816" s="11" t="str">
        <f t="shared" si="780"/>
        <v>No</v>
      </c>
      <c r="AA1816" s="11" t="str">
        <f t="shared" si="783"/>
        <v>No</v>
      </c>
      <c r="AB1816" s="11">
        <f>IF(ISERROR(VLOOKUP(U1816,'ITWR Dump'!$A$2:$Y$5000,24,0)),0,(VLOOKUP('ILC Report'!U1816,'ITWR Dump'!$A$2:$Y$5000,24,0)))</f>
        <v>0</v>
      </c>
      <c r="AC1816" s="11" t="str">
        <f t="shared" si="784"/>
        <v>No</v>
      </c>
      <c r="AD1816" s="11" t="str">
        <f t="shared" si="785"/>
        <v/>
      </c>
      <c r="AE1816" s="11">
        <f>IF(ISERROR(VLOOKUP(U1816,'ITWR Dump'!$A$2:$Y$5000,13,0)),0,(VLOOKUP(U1816,'ITWR Dump'!$A$2:$Y$5000,13,0)))</f>
        <v>0</v>
      </c>
      <c r="AF1816" s="11">
        <f>IF(ISERROR(VLOOKUP(U1816,'ITWR Dump'!$A$2:$Y$5000,11,0)),0,(VLOOKUP(U1816,'ITWR Dump'!$A$2:$Y$5000,11,0)))</f>
        <v>0</v>
      </c>
      <c r="AG1816" s="11">
        <f>IF(ISERROR(VLOOKUP(U1816,'ITWR Dump'!$A$2:$Y$5000,2,0)),0,(VLOOKUP(U1816,'ITWR Dump'!$A$2:$Y$5000,2,0)))</f>
        <v>0</v>
      </c>
      <c r="AH1816" s="11">
        <f>IF(ISERROR(VLOOKUP(U1816,'ITWR Dump'!$A$2:$Y$5000,14,0)),0,(VLOOKUP(U1816,'ITWR Dump'!$A$2:$Y$5000,14,0)))</f>
        <v>0</v>
      </c>
      <c r="AI1816" s="11" t="str">
        <f t="shared" si="786"/>
        <v>64-Bench Hours Onshore Landed</v>
      </c>
      <c r="AJ1816" s="11" t="str">
        <f t="shared" si="787"/>
        <v>Landed Onshore</v>
      </c>
      <c r="AK1816" s="11" t="str">
        <f>IF(ISERROR(VLOOKUP(A1816,'Team Data'!$C$2:$U$213,17,0)),0,(VLOOKUP(A1816,'Team Data'!$C$2:$U$213,17,0)))</f>
        <v>MF PI and CF</v>
      </c>
      <c r="AL1816" s="11" t="str">
        <f t="shared" si="788"/>
        <v>2017-04-24</v>
      </c>
      <c r="AM1816" s="11">
        <f>IF(ISERROR(VLOOKUP(U1816,'ITWR Dump'!$A$2:$Y$5000,16,0)),0,(VLOOKUP(U1816,'ITWR Dump'!$A$2:$Y$5000,16,0)))</f>
        <v>0</v>
      </c>
      <c r="AN1816" s="11">
        <f>IF(ISERROR(VLOOKUP(U1816,'ITWR Dump'!$A$2:$Y$5000,18,0)),0,(VLOOKUP(U1816,'ITWR Dump'!$A$2:$Y$5000,18,0)))</f>
        <v>0</v>
      </c>
      <c r="AO1816" s="11">
        <f>IF(ISERROR(VLOOKUP(U1816,'ITWR Dump'!$A$2:$Y$5000,25,0)),0,(VLOOKUP('ILC Report'!U1816,'ITWR Dump'!$A$2:$Y$5000,25,0)))</f>
        <v>0</v>
      </c>
      <c r="AP1816" s="11">
        <f t="shared" si="789"/>
        <v>0</v>
      </c>
      <c r="AQ1816" s="26">
        <f t="shared" si="790"/>
        <v>0</v>
      </c>
      <c r="AR1816" s="26">
        <f t="shared" si="791"/>
        <v>0</v>
      </c>
      <c r="AS1816" s="26">
        <f t="shared" si="792"/>
        <v>0</v>
      </c>
      <c r="AT1816" s="26">
        <f t="shared" si="793"/>
        <v>0</v>
      </c>
      <c r="AU1816" s="26">
        <f t="shared" si="794"/>
        <v>0</v>
      </c>
      <c r="AV1816" s="26">
        <f t="shared" si="795"/>
        <v>0</v>
      </c>
      <c r="AW1816" s="11" t="s">
        <v>653</v>
      </c>
      <c r="AX1816" s="11" t="str">
        <f>VLOOKUP(L1816,Group!$A$2:$B$1000,2,0)</f>
        <v>Maintenance</v>
      </c>
      <c r="AY1816" s="11">
        <f>IF(ISERROR(VLOOKUP(U1816,'ITWR Dump'!$A$2:$Y$5000,15,0)),0,(VLOOKUP('ILC Report'!U1816,'ITWR Dump'!$A$2:$Y$5000,15,0)))</f>
        <v>0</v>
      </c>
      <c r="AZ1816" s="11" t="str">
        <f t="shared" si="796"/>
        <v>No</v>
      </c>
      <c r="BA1816" s="11" t="str">
        <f t="shared" si="797"/>
        <v>BKO</v>
      </c>
      <c r="BB1816" s="11" t="str">
        <f t="shared" si="798"/>
        <v>BN</v>
      </c>
      <c r="BC1816" s="11" t="str">
        <f t="shared" si="799"/>
        <v>No</v>
      </c>
    </row>
    <row r="1817" spans="1:55" x14ac:dyDescent="0.3">
      <c r="A1817" s="11" t="s">
        <v>142</v>
      </c>
      <c r="B1817" s="11" t="s">
        <v>1906</v>
      </c>
      <c r="C1817" s="11" t="s">
        <v>622</v>
      </c>
      <c r="D1817" s="11" t="s">
        <v>2830</v>
      </c>
      <c r="E1817" s="38" t="s">
        <v>2902</v>
      </c>
      <c r="F1817" s="11">
        <v>1.5</v>
      </c>
      <c r="G1817" s="40" t="s">
        <v>218</v>
      </c>
      <c r="H1817" s="11" t="str">
        <f t="shared" si="781"/>
        <v>Regular</v>
      </c>
      <c r="I1817" s="11" t="str">
        <f t="shared" si="773"/>
        <v>US</v>
      </c>
      <c r="J1817" s="11" t="str">
        <f>IF(ISERROR(VLOOKUP(C1817,'WI Vs ASM'!$B$2:$E$1000,4,0)),0,(VLOOKUP(C1817,'WI Vs ASM'!$B$2:$E$1000,4,0)))</f>
        <v>Onshore</v>
      </c>
      <c r="K1817" s="11" t="str">
        <f>IF(ISERROR(VLOOKUP(C1817,'WI Vs ASM'!$B$2:$F$1000,5,0)),0,(VLOOKUP(C1817,'WI Vs ASM'!$B$2:$F$1000,5,0)))</f>
        <v>01-Fixed Price</v>
      </c>
      <c r="L1817" s="11" t="str">
        <f>IF(ISERROR(VLOOKUP(C1817,'WI Vs ASM'!$B$2:$D$1000,3,0)),0,(VLOOKUP(C1817,'WI Vs ASM'!$B$2:$D$1000,3,0)))</f>
        <v>00-Maintenance Onshore</v>
      </c>
      <c r="M1817" s="11" t="str">
        <f>IF(ISERROR(VLOOKUP(C1817,'WI Vs ASM'!$B$2:$I$1000,8,0)),0,(VLOOKUP(C1817,'WI Vs ASM'!$B$2:$I$1000,8,0)))</f>
        <v>Rahul Soman</v>
      </c>
      <c r="N1817" s="11" t="str">
        <f>IF(ISERROR(VLOOKUP(C1817,'WI Vs ASM'!$B$2:$G$1000,6,0)),0,(VLOOKUP(C1817,'WI Vs ASM'!$B$2:$G$1000,6,0)))</f>
        <v>Data Archive</v>
      </c>
      <c r="O1817" s="11" t="str">
        <f>IF(ISERROR(VLOOKUP(C1817,'WI Vs ASM'!$B$2:$H$1000,7,0)),0,(VLOOKUP(C1817,'WI Vs ASM'!$B$2:$H$1000,7,0)))</f>
        <v>Central Functions</v>
      </c>
      <c r="P1817" s="11" t="str">
        <f t="shared" si="774"/>
        <v>May-17</v>
      </c>
      <c r="Q1817" s="11" t="str">
        <f t="shared" si="775"/>
        <v>Q2</v>
      </c>
      <c r="R1817" s="11" t="str">
        <f>IF(ISERROR(VLOOKUP(C1817,'WI Vs ASM'!$B$2:$J$1000,9,0)),0,(VLOOKUP(C1817,'WI Vs ASM'!$B$2:$J$1000,9,0)))</f>
        <v>Jyothi Pai</v>
      </c>
      <c r="S1817" s="11" t="str">
        <f>IF(ISERROR(VLOOKUP(C1817,'WI Vs ASM'!$B$2:$K$1000,10,0)),0,(VLOOKUP(C1817,'WI Vs ASM'!$B$2:$K$1000,10,0)))</f>
        <v>Linda J. Richardson</v>
      </c>
      <c r="T1817" s="11" t="str">
        <f>IF(ISERROR(VLOOKUP(C1817,'WI Vs ASM'!$B$2:$L$1000,11,0)),0,(VLOOKUP(C1817,'WI Vs ASM'!$B$2:$L$1000,11,0)))</f>
        <v>Crystal Romano</v>
      </c>
      <c r="U1817" s="11" t="e">
        <f t="shared" si="782"/>
        <v>#VALUE!</v>
      </c>
      <c r="V1817" s="11" t="str">
        <f t="shared" si="776"/>
        <v>No</v>
      </c>
      <c r="W1817" s="11" t="str">
        <f t="shared" si="777"/>
        <v>Yes</v>
      </c>
      <c r="X1817" s="11" t="str">
        <f t="shared" si="778"/>
        <v>No</v>
      </c>
      <c r="Y1817" s="11" t="str">
        <f t="shared" si="779"/>
        <v>No</v>
      </c>
      <c r="Z1817" s="11" t="str">
        <f t="shared" si="780"/>
        <v>No</v>
      </c>
      <c r="AA1817" s="11" t="str">
        <f t="shared" si="783"/>
        <v>No</v>
      </c>
      <c r="AB1817" s="11">
        <f>IF(ISERROR(VLOOKUP(U1817,'ITWR Dump'!$A$2:$Y$5000,24,0)),0,(VLOOKUP('ILC Report'!U1817,'ITWR Dump'!$A$2:$Y$5000,24,0)))</f>
        <v>0</v>
      </c>
      <c r="AC1817" s="11" t="str">
        <f t="shared" si="784"/>
        <v>No</v>
      </c>
      <c r="AD1817" s="11" t="str">
        <f t="shared" si="785"/>
        <v/>
      </c>
      <c r="AE1817" s="11">
        <f>IF(ISERROR(VLOOKUP(U1817,'ITWR Dump'!$A$2:$Y$5000,13,0)),0,(VLOOKUP(U1817,'ITWR Dump'!$A$2:$Y$5000,13,0)))</f>
        <v>0</v>
      </c>
      <c r="AF1817" s="11">
        <f>IF(ISERROR(VLOOKUP(U1817,'ITWR Dump'!$A$2:$Y$5000,11,0)),0,(VLOOKUP(U1817,'ITWR Dump'!$A$2:$Y$5000,11,0)))</f>
        <v>0</v>
      </c>
      <c r="AG1817" s="11">
        <f>IF(ISERROR(VLOOKUP(U1817,'ITWR Dump'!$A$2:$Y$5000,2,0)),0,(VLOOKUP(U1817,'ITWR Dump'!$A$2:$Y$5000,2,0)))</f>
        <v>0</v>
      </c>
      <c r="AH1817" s="11">
        <f>IF(ISERROR(VLOOKUP(U1817,'ITWR Dump'!$A$2:$Y$5000,14,0)),0,(VLOOKUP(U1817,'ITWR Dump'!$A$2:$Y$5000,14,0)))</f>
        <v>0</v>
      </c>
      <c r="AI1817" s="11" t="str">
        <f t="shared" si="786"/>
        <v>00-Maintenance Onshore Landed</v>
      </c>
      <c r="AJ1817" s="11" t="str">
        <f t="shared" si="787"/>
        <v>Landed Onshore</v>
      </c>
      <c r="AK1817" s="11" t="str">
        <f>IF(ISERROR(VLOOKUP(A1817,'Team Data'!$C$2:$U$213,17,0)),0,(VLOOKUP(A1817,'Team Data'!$C$2:$U$213,17,0)))</f>
        <v>MF PI and CF</v>
      </c>
      <c r="AL1817" s="11" t="str">
        <f t="shared" si="788"/>
        <v>2017-04-24</v>
      </c>
      <c r="AM1817" s="11">
        <f>IF(ISERROR(VLOOKUP(U1817,'ITWR Dump'!$A$2:$Y$5000,16,0)),0,(VLOOKUP(U1817,'ITWR Dump'!$A$2:$Y$5000,16,0)))</f>
        <v>0</v>
      </c>
      <c r="AN1817" s="11">
        <f>IF(ISERROR(VLOOKUP(U1817,'ITWR Dump'!$A$2:$Y$5000,18,0)),0,(VLOOKUP(U1817,'ITWR Dump'!$A$2:$Y$5000,18,0)))</f>
        <v>0</v>
      </c>
      <c r="AO1817" s="11">
        <f>IF(ISERROR(VLOOKUP(U1817,'ITWR Dump'!$A$2:$Y$5000,25,0)),0,(VLOOKUP('ILC Report'!U1817,'ITWR Dump'!$A$2:$Y$5000,25,0)))</f>
        <v>0</v>
      </c>
      <c r="AP1817" s="11">
        <f t="shared" si="789"/>
        <v>0</v>
      </c>
      <c r="AQ1817" s="26">
        <f t="shared" si="790"/>
        <v>0</v>
      </c>
      <c r="AR1817" s="26">
        <f t="shared" si="791"/>
        <v>0</v>
      </c>
      <c r="AS1817" s="26">
        <f t="shared" si="792"/>
        <v>0</v>
      </c>
      <c r="AT1817" s="26">
        <f t="shared" si="793"/>
        <v>0</v>
      </c>
      <c r="AU1817" s="26">
        <f t="shared" si="794"/>
        <v>0</v>
      </c>
      <c r="AV1817" s="26">
        <f t="shared" si="795"/>
        <v>0</v>
      </c>
      <c r="AW1817" s="11" t="s">
        <v>653</v>
      </c>
      <c r="AX1817" s="11" t="str">
        <f>VLOOKUP(L1817,Group!$A$2:$B$1000,2,0)</f>
        <v>Maintenance</v>
      </c>
      <c r="AY1817" s="11">
        <f>IF(ISERROR(VLOOKUP(U1817,'ITWR Dump'!$A$2:$Y$5000,15,0)),0,(VLOOKUP('ILC Report'!U1817,'ITWR Dump'!$A$2:$Y$5000,15,0)))</f>
        <v>0</v>
      </c>
      <c r="AZ1817" s="11" t="str">
        <f t="shared" si="796"/>
        <v>No</v>
      </c>
      <c r="BA1817" s="11" t="str">
        <f t="shared" si="797"/>
        <v>BKO</v>
      </c>
      <c r="BB1817" s="11" t="str">
        <f t="shared" si="798"/>
        <v>MN</v>
      </c>
      <c r="BC1817" s="11" t="str">
        <f t="shared" si="799"/>
        <v>No</v>
      </c>
    </row>
    <row r="1818" spans="1:55" x14ac:dyDescent="0.3">
      <c r="A1818" s="11" t="s">
        <v>142</v>
      </c>
      <c r="B1818" s="11" t="s">
        <v>1906</v>
      </c>
      <c r="C1818" s="11" t="s">
        <v>622</v>
      </c>
      <c r="D1818" s="11" t="s">
        <v>2831</v>
      </c>
      <c r="E1818" s="38" t="s">
        <v>2902</v>
      </c>
      <c r="F1818" s="11">
        <v>4</v>
      </c>
      <c r="G1818" s="40" t="s">
        <v>218</v>
      </c>
      <c r="H1818" s="11" t="str">
        <f t="shared" si="781"/>
        <v>Regular</v>
      </c>
      <c r="I1818" s="11" t="str">
        <f t="shared" si="773"/>
        <v>US</v>
      </c>
      <c r="J1818" s="11" t="str">
        <f>IF(ISERROR(VLOOKUP(C1818,'WI Vs ASM'!$B$2:$E$1000,4,0)),0,(VLOOKUP(C1818,'WI Vs ASM'!$B$2:$E$1000,4,0)))</f>
        <v>Onshore</v>
      </c>
      <c r="K1818" s="11" t="str">
        <f>IF(ISERROR(VLOOKUP(C1818,'WI Vs ASM'!$B$2:$F$1000,5,0)),0,(VLOOKUP(C1818,'WI Vs ASM'!$B$2:$F$1000,5,0)))</f>
        <v>01-Fixed Price</v>
      </c>
      <c r="L1818" s="11" t="str">
        <f>IF(ISERROR(VLOOKUP(C1818,'WI Vs ASM'!$B$2:$D$1000,3,0)),0,(VLOOKUP(C1818,'WI Vs ASM'!$B$2:$D$1000,3,0)))</f>
        <v>00-Maintenance Onshore</v>
      </c>
      <c r="M1818" s="11" t="str">
        <f>IF(ISERROR(VLOOKUP(C1818,'WI Vs ASM'!$B$2:$I$1000,8,0)),0,(VLOOKUP(C1818,'WI Vs ASM'!$B$2:$I$1000,8,0)))</f>
        <v>Rahul Soman</v>
      </c>
      <c r="N1818" s="11" t="str">
        <f>IF(ISERROR(VLOOKUP(C1818,'WI Vs ASM'!$B$2:$G$1000,6,0)),0,(VLOOKUP(C1818,'WI Vs ASM'!$B$2:$G$1000,6,0)))</f>
        <v>Data Archive</v>
      </c>
      <c r="O1818" s="11" t="str">
        <f>IF(ISERROR(VLOOKUP(C1818,'WI Vs ASM'!$B$2:$H$1000,7,0)),0,(VLOOKUP(C1818,'WI Vs ASM'!$B$2:$H$1000,7,0)))</f>
        <v>Central Functions</v>
      </c>
      <c r="P1818" s="11" t="str">
        <f t="shared" si="774"/>
        <v>May-17</v>
      </c>
      <c r="Q1818" s="11" t="str">
        <f t="shared" si="775"/>
        <v>Q2</v>
      </c>
      <c r="R1818" s="11" t="str">
        <f>IF(ISERROR(VLOOKUP(C1818,'WI Vs ASM'!$B$2:$J$1000,9,0)),0,(VLOOKUP(C1818,'WI Vs ASM'!$B$2:$J$1000,9,0)))</f>
        <v>Jyothi Pai</v>
      </c>
      <c r="S1818" s="11" t="str">
        <f>IF(ISERROR(VLOOKUP(C1818,'WI Vs ASM'!$B$2:$K$1000,10,0)),0,(VLOOKUP(C1818,'WI Vs ASM'!$B$2:$K$1000,10,0)))</f>
        <v>Linda J. Richardson</v>
      </c>
      <c r="T1818" s="11" t="str">
        <f>IF(ISERROR(VLOOKUP(C1818,'WI Vs ASM'!$B$2:$L$1000,11,0)),0,(VLOOKUP(C1818,'WI Vs ASM'!$B$2:$L$1000,11,0)))</f>
        <v>Crystal Romano</v>
      </c>
      <c r="U1818" s="11" t="e">
        <f t="shared" si="782"/>
        <v>#VALUE!</v>
      </c>
      <c r="V1818" s="11" t="str">
        <f t="shared" si="776"/>
        <v>No</v>
      </c>
      <c r="W1818" s="11" t="str">
        <f t="shared" si="777"/>
        <v>Yes</v>
      </c>
      <c r="X1818" s="11" t="str">
        <f t="shared" si="778"/>
        <v>No</v>
      </c>
      <c r="Y1818" s="11" t="str">
        <f t="shared" si="779"/>
        <v>No</v>
      </c>
      <c r="Z1818" s="11" t="str">
        <f t="shared" si="780"/>
        <v>No</v>
      </c>
      <c r="AA1818" s="11" t="str">
        <f t="shared" si="783"/>
        <v>No</v>
      </c>
      <c r="AB1818" s="11">
        <f>IF(ISERROR(VLOOKUP(U1818,'ITWR Dump'!$A$2:$Y$5000,24,0)),0,(VLOOKUP('ILC Report'!U1818,'ITWR Dump'!$A$2:$Y$5000,24,0)))</f>
        <v>0</v>
      </c>
      <c r="AC1818" s="11" t="str">
        <f t="shared" si="784"/>
        <v>No</v>
      </c>
      <c r="AD1818" s="11" t="str">
        <f t="shared" si="785"/>
        <v/>
      </c>
      <c r="AE1818" s="11">
        <f>IF(ISERROR(VLOOKUP(U1818,'ITWR Dump'!$A$2:$Y$5000,13,0)),0,(VLOOKUP(U1818,'ITWR Dump'!$A$2:$Y$5000,13,0)))</f>
        <v>0</v>
      </c>
      <c r="AF1818" s="11">
        <f>IF(ISERROR(VLOOKUP(U1818,'ITWR Dump'!$A$2:$Y$5000,11,0)),0,(VLOOKUP(U1818,'ITWR Dump'!$A$2:$Y$5000,11,0)))</f>
        <v>0</v>
      </c>
      <c r="AG1818" s="11">
        <f>IF(ISERROR(VLOOKUP(U1818,'ITWR Dump'!$A$2:$Y$5000,2,0)),0,(VLOOKUP(U1818,'ITWR Dump'!$A$2:$Y$5000,2,0)))</f>
        <v>0</v>
      </c>
      <c r="AH1818" s="11">
        <f>IF(ISERROR(VLOOKUP(U1818,'ITWR Dump'!$A$2:$Y$5000,14,0)),0,(VLOOKUP(U1818,'ITWR Dump'!$A$2:$Y$5000,14,0)))</f>
        <v>0</v>
      </c>
      <c r="AI1818" s="11" t="str">
        <f t="shared" si="786"/>
        <v>00-Maintenance Onshore Landed</v>
      </c>
      <c r="AJ1818" s="11" t="str">
        <f t="shared" si="787"/>
        <v>Landed Onshore</v>
      </c>
      <c r="AK1818" s="11" t="str">
        <f>IF(ISERROR(VLOOKUP(A1818,'Team Data'!$C$2:$U$213,17,0)),0,(VLOOKUP(A1818,'Team Data'!$C$2:$U$213,17,0)))</f>
        <v>MF PI and CF</v>
      </c>
      <c r="AL1818" s="11" t="str">
        <f t="shared" si="788"/>
        <v>2017-04-24</v>
      </c>
      <c r="AM1818" s="11">
        <f>IF(ISERROR(VLOOKUP(U1818,'ITWR Dump'!$A$2:$Y$5000,16,0)),0,(VLOOKUP(U1818,'ITWR Dump'!$A$2:$Y$5000,16,0)))</f>
        <v>0</v>
      </c>
      <c r="AN1818" s="11">
        <f>IF(ISERROR(VLOOKUP(U1818,'ITWR Dump'!$A$2:$Y$5000,18,0)),0,(VLOOKUP(U1818,'ITWR Dump'!$A$2:$Y$5000,18,0)))</f>
        <v>0</v>
      </c>
      <c r="AO1818" s="11">
        <f>IF(ISERROR(VLOOKUP(U1818,'ITWR Dump'!$A$2:$Y$5000,25,0)),0,(VLOOKUP('ILC Report'!U1818,'ITWR Dump'!$A$2:$Y$5000,25,0)))</f>
        <v>0</v>
      </c>
      <c r="AP1818" s="11">
        <f t="shared" si="789"/>
        <v>0</v>
      </c>
      <c r="AQ1818" s="26">
        <f t="shared" si="790"/>
        <v>0</v>
      </c>
      <c r="AR1818" s="26">
        <f t="shared" si="791"/>
        <v>0</v>
      </c>
      <c r="AS1818" s="26">
        <f t="shared" si="792"/>
        <v>0</v>
      </c>
      <c r="AT1818" s="26">
        <f t="shared" si="793"/>
        <v>0</v>
      </c>
      <c r="AU1818" s="26">
        <f t="shared" si="794"/>
        <v>0</v>
      </c>
      <c r="AV1818" s="26">
        <f t="shared" si="795"/>
        <v>0</v>
      </c>
      <c r="AW1818" s="11" t="s">
        <v>653</v>
      </c>
      <c r="AX1818" s="11" t="str">
        <f>VLOOKUP(L1818,Group!$A$2:$B$1000,2,0)</f>
        <v>Maintenance</v>
      </c>
      <c r="AY1818" s="11">
        <f>IF(ISERROR(VLOOKUP(U1818,'ITWR Dump'!$A$2:$Y$5000,15,0)),0,(VLOOKUP('ILC Report'!U1818,'ITWR Dump'!$A$2:$Y$5000,15,0)))</f>
        <v>0</v>
      </c>
      <c r="AZ1818" s="11" t="str">
        <f t="shared" si="796"/>
        <v>No</v>
      </c>
      <c r="BA1818" s="11" t="str">
        <f t="shared" si="797"/>
        <v>BKO</v>
      </c>
      <c r="BB1818" s="11" t="str">
        <f t="shared" si="798"/>
        <v>MN</v>
      </c>
      <c r="BC1818" s="11" t="str">
        <f t="shared" si="799"/>
        <v>No</v>
      </c>
    </row>
    <row r="1819" spans="1:55" x14ac:dyDescent="0.3">
      <c r="A1819" s="11" t="s">
        <v>142</v>
      </c>
      <c r="B1819" s="11" t="s">
        <v>1906</v>
      </c>
      <c r="C1819" s="11" t="s">
        <v>622</v>
      </c>
      <c r="D1819" s="11" t="s">
        <v>2824</v>
      </c>
      <c r="E1819" s="38" t="s">
        <v>2902</v>
      </c>
      <c r="F1819" s="11">
        <v>1</v>
      </c>
      <c r="G1819" s="40" t="s">
        <v>218</v>
      </c>
      <c r="H1819" s="11" t="str">
        <f t="shared" si="781"/>
        <v>Regular</v>
      </c>
      <c r="I1819" s="11" t="str">
        <f t="shared" si="773"/>
        <v>US</v>
      </c>
      <c r="J1819" s="11" t="str">
        <f>IF(ISERROR(VLOOKUP(C1819,'WI Vs ASM'!$B$2:$E$1000,4,0)),0,(VLOOKUP(C1819,'WI Vs ASM'!$B$2:$E$1000,4,0)))</f>
        <v>Onshore</v>
      </c>
      <c r="K1819" s="11" t="str">
        <f>IF(ISERROR(VLOOKUP(C1819,'WI Vs ASM'!$B$2:$F$1000,5,0)),0,(VLOOKUP(C1819,'WI Vs ASM'!$B$2:$F$1000,5,0)))</f>
        <v>01-Fixed Price</v>
      </c>
      <c r="L1819" s="11" t="str">
        <f>IF(ISERROR(VLOOKUP(C1819,'WI Vs ASM'!$B$2:$D$1000,3,0)),0,(VLOOKUP(C1819,'WI Vs ASM'!$B$2:$D$1000,3,0)))</f>
        <v>00-Maintenance Onshore</v>
      </c>
      <c r="M1819" s="11" t="str">
        <f>IF(ISERROR(VLOOKUP(C1819,'WI Vs ASM'!$B$2:$I$1000,8,0)),0,(VLOOKUP(C1819,'WI Vs ASM'!$B$2:$I$1000,8,0)))</f>
        <v>Rahul Soman</v>
      </c>
      <c r="N1819" s="11" t="str">
        <f>IF(ISERROR(VLOOKUP(C1819,'WI Vs ASM'!$B$2:$G$1000,6,0)),0,(VLOOKUP(C1819,'WI Vs ASM'!$B$2:$G$1000,6,0)))</f>
        <v>Data Archive</v>
      </c>
      <c r="O1819" s="11" t="str">
        <f>IF(ISERROR(VLOOKUP(C1819,'WI Vs ASM'!$B$2:$H$1000,7,0)),0,(VLOOKUP(C1819,'WI Vs ASM'!$B$2:$H$1000,7,0)))</f>
        <v>Central Functions</v>
      </c>
      <c r="P1819" s="11" t="str">
        <f t="shared" si="774"/>
        <v>May-17</v>
      </c>
      <c r="Q1819" s="11" t="str">
        <f t="shared" si="775"/>
        <v>Q2</v>
      </c>
      <c r="R1819" s="11" t="str">
        <f>IF(ISERROR(VLOOKUP(C1819,'WI Vs ASM'!$B$2:$J$1000,9,0)),0,(VLOOKUP(C1819,'WI Vs ASM'!$B$2:$J$1000,9,0)))</f>
        <v>Jyothi Pai</v>
      </c>
      <c r="S1819" s="11" t="str">
        <f>IF(ISERROR(VLOOKUP(C1819,'WI Vs ASM'!$B$2:$K$1000,10,0)),0,(VLOOKUP(C1819,'WI Vs ASM'!$B$2:$K$1000,10,0)))</f>
        <v>Linda J. Richardson</v>
      </c>
      <c r="T1819" s="11" t="str">
        <f>IF(ISERROR(VLOOKUP(C1819,'WI Vs ASM'!$B$2:$L$1000,11,0)),0,(VLOOKUP(C1819,'WI Vs ASM'!$B$2:$L$1000,11,0)))</f>
        <v>Crystal Romano</v>
      </c>
      <c r="U1819" s="11" t="e">
        <f t="shared" si="782"/>
        <v>#VALUE!</v>
      </c>
      <c r="V1819" s="11" t="str">
        <f t="shared" si="776"/>
        <v>No</v>
      </c>
      <c r="W1819" s="11" t="str">
        <f t="shared" si="777"/>
        <v>Yes</v>
      </c>
      <c r="X1819" s="11" t="str">
        <f t="shared" si="778"/>
        <v>No</v>
      </c>
      <c r="Y1819" s="11" t="str">
        <f t="shared" si="779"/>
        <v>No</v>
      </c>
      <c r="Z1819" s="11" t="str">
        <f t="shared" si="780"/>
        <v>No</v>
      </c>
      <c r="AA1819" s="11" t="str">
        <f t="shared" si="783"/>
        <v>No</v>
      </c>
      <c r="AB1819" s="11">
        <f>IF(ISERROR(VLOOKUP(U1819,'ITWR Dump'!$A$2:$Y$5000,24,0)),0,(VLOOKUP('ILC Report'!U1819,'ITWR Dump'!$A$2:$Y$5000,24,0)))</f>
        <v>0</v>
      </c>
      <c r="AC1819" s="11" t="str">
        <f t="shared" si="784"/>
        <v>No</v>
      </c>
      <c r="AD1819" s="11" t="str">
        <f t="shared" si="785"/>
        <v/>
      </c>
      <c r="AE1819" s="11">
        <f>IF(ISERROR(VLOOKUP(U1819,'ITWR Dump'!$A$2:$Y$5000,13,0)),0,(VLOOKUP(U1819,'ITWR Dump'!$A$2:$Y$5000,13,0)))</f>
        <v>0</v>
      </c>
      <c r="AF1819" s="11">
        <f>IF(ISERROR(VLOOKUP(U1819,'ITWR Dump'!$A$2:$Y$5000,11,0)),0,(VLOOKUP(U1819,'ITWR Dump'!$A$2:$Y$5000,11,0)))</f>
        <v>0</v>
      </c>
      <c r="AG1819" s="11">
        <f>IF(ISERROR(VLOOKUP(U1819,'ITWR Dump'!$A$2:$Y$5000,2,0)),0,(VLOOKUP(U1819,'ITWR Dump'!$A$2:$Y$5000,2,0)))</f>
        <v>0</v>
      </c>
      <c r="AH1819" s="11">
        <f>IF(ISERROR(VLOOKUP(U1819,'ITWR Dump'!$A$2:$Y$5000,14,0)),0,(VLOOKUP(U1819,'ITWR Dump'!$A$2:$Y$5000,14,0)))</f>
        <v>0</v>
      </c>
      <c r="AI1819" s="11" t="str">
        <f t="shared" si="786"/>
        <v>00-Maintenance Onshore Landed</v>
      </c>
      <c r="AJ1819" s="11" t="str">
        <f t="shared" si="787"/>
        <v>Landed Onshore</v>
      </c>
      <c r="AK1819" s="11" t="str">
        <f>IF(ISERROR(VLOOKUP(A1819,'Team Data'!$C$2:$U$213,17,0)),0,(VLOOKUP(A1819,'Team Data'!$C$2:$U$213,17,0)))</f>
        <v>MF PI and CF</v>
      </c>
      <c r="AL1819" s="11" t="str">
        <f t="shared" si="788"/>
        <v>2017-04-24</v>
      </c>
      <c r="AM1819" s="11">
        <f>IF(ISERROR(VLOOKUP(U1819,'ITWR Dump'!$A$2:$Y$5000,16,0)),0,(VLOOKUP(U1819,'ITWR Dump'!$A$2:$Y$5000,16,0)))</f>
        <v>0</v>
      </c>
      <c r="AN1819" s="11">
        <f>IF(ISERROR(VLOOKUP(U1819,'ITWR Dump'!$A$2:$Y$5000,18,0)),0,(VLOOKUP(U1819,'ITWR Dump'!$A$2:$Y$5000,18,0)))</f>
        <v>0</v>
      </c>
      <c r="AO1819" s="11">
        <f>IF(ISERROR(VLOOKUP(U1819,'ITWR Dump'!$A$2:$Y$5000,25,0)),0,(VLOOKUP('ILC Report'!U1819,'ITWR Dump'!$A$2:$Y$5000,25,0)))</f>
        <v>0</v>
      </c>
      <c r="AP1819" s="11">
        <f t="shared" si="789"/>
        <v>0</v>
      </c>
      <c r="AQ1819" s="26">
        <f t="shared" si="790"/>
        <v>0</v>
      </c>
      <c r="AR1819" s="26">
        <f t="shared" si="791"/>
        <v>0</v>
      </c>
      <c r="AS1819" s="26">
        <f t="shared" si="792"/>
        <v>0</v>
      </c>
      <c r="AT1819" s="26">
        <f t="shared" si="793"/>
        <v>0</v>
      </c>
      <c r="AU1819" s="26">
        <f t="shared" si="794"/>
        <v>0</v>
      </c>
      <c r="AV1819" s="26">
        <f t="shared" si="795"/>
        <v>0</v>
      </c>
      <c r="AW1819" s="11" t="s">
        <v>653</v>
      </c>
      <c r="AX1819" s="11" t="str">
        <f>VLOOKUP(L1819,Group!$A$2:$B$1000,2,0)</f>
        <v>Maintenance</v>
      </c>
      <c r="AY1819" s="11">
        <f>IF(ISERROR(VLOOKUP(U1819,'ITWR Dump'!$A$2:$Y$5000,15,0)),0,(VLOOKUP('ILC Report'!U1819,'ITWR Dump'!$A$2:$Y$5000,15,0)))</f>
        <v>0</v>
      </c>
      <c r="AZ1819" s="11" t="str">
        <f t="shared" si="796"/>
        <v>No</v>
      </c>
      <c r="BA1819" s="11" t="str">
        <f t="shared" si="797"/>
        <v>BKO</v>
      </c>
      <c r="BB1819" s="11" t="str">
        <f t="shared" si="798"/>
        <v>MN</v>
      </c>
      <c r="BC1819" s="11" t="str">
        <f t="shared" si="799"/>
        <v>No</v>
      </c>
    </row>
    <row r="1820" spans="1:55" x14ac:dyDescent="0.3">
      <c r="A1820" s="11" t="s">
        <v>142</v>
      </c>
      <c r="B1820" s="11" t="s">
        <v>1906</v>
      </c>
      <c r="C1820" s="11" t="s">
        <v>622</v>
      </c>
      <c r="D1820" s="11" t="s">
        <v>2832</v>
      </c>
      <c r="E1820" s="38" t="s">
        <v>2902</v>
      </c>
      <c r="F1820" s="11">
        <v>1</v>
      </c>
      <c r="G1820" s="40" t="s">
        <v>218</v>
      </c>
      <c r="H1820" s="11" t="str">
        <f t="shared" si="781"/>
        <v>Regular</v>
      </c>
      <c r="I1820" s="11" t="str">
        <f t="shared" si="773"/>
        <v>US</v>
      </c>
      <c r="J1820" s="11" t="str">
        <f>IF(ISERROR(VLOOKUP(C1820,'WI Vs ASM'!$B$2:$E$1000,4,0)),0,(VLOOKUP(C1820,'WI Vs ASM'!$B$2:$E$1000,4,0)))</f>
        <v>Onshore</v>
      </c>
      <c r="K1820" s="11" t="str">
        <f>IF(ISERROR(VLOOKUP(C1820,'WI Vs ASM'!$B$2:$F$1000,5,0)),0,(VLOOKUP(C1820,'WI Vs ASM'!$B$2:$F$1000,5,0)))</f>
        <v>01-Fixed Price</v>
      </c>
      <c r="L1820" s="11" t="str">
        <f>IF(ISERROR(VLOOKUP(C1820,'WI Vs ASM'!$B$2:$D$1000,3,0)),0,(VLOOKUP(C1820,'WI Vs ASM'!$B$2:$D$1000,3,0)))</f>
        <v>00-Maintenance Onshore</v>
      </c>
      <c r="M1820" s="11" t="str">
        <f>IF(ISERROR(VLOOKUP(C1820,'WI Vs ASM'!$B$2:$I$1000,8,0)),0,(VLOOKUP(C1820,'WI Vs ASM'!$B$2:$I$1000,8,0)))</f>
        <v>Rahul Soman</v>
      </c>
      <c r="N1820" s="11" t="str">
        <f>IF(ISERROR(VLOOKUP(C1820,'WI Vs ASM'!$B$2:$G$1000,6,0)),0,(VLOOKUP(C1820,'WI Vs ASM'!$B$2:$G$1000,6,0)))</f>
        <v>Data Archive</v>
      </c>
      <c r="O1820" s="11" t="str">
        <f>IF(ISERROR(VLOOKUP(C1820,'WI Vs ASM'!$B$2:$H$1000,7,0)),0,(VLOOKUP(C1820,'WI Vs ASM'!$B$2:$H$1000,7,0)))</f>
        <v>Central Functions</v>
      </c>
      <c r="P1820" s="11" t="str">
        <f t="shared" si="774"/>
        <v>May-17</v>
      </c>
      <c r="Q1820" s="11" t="str">
        <f t="shared" si="775"/>
        <v>Q2</v>
      </c>
      <c r="R1820" s="11" t="str">
        <f>IF(ISERROR(VLOOKUP(C1820,'WI Vs ASM'!$B$2:$J$1000,9,0)),0,(VLOOKUP(C1820,'WI Vs ASM'!$B$2:$J$1000,9,0)))</f>
        <v>Jyothi Pai</v>
      </c>
      <c r="S1820" s="11" t="str">
        <f>IF(ISERROR(VLOOKUP(C1820,'WI Vs ASM'!$B$2:$K$1000,10,0)),0,(VLOOKUP(C1820,'WI Vs ASM'!$B$2:$K$1000,10,0)))</f>
        <v>Linda J. Richardson</v>
      </c>
      <c r="T1820" s="11" t="str">
        <f>IF(ISERROR(VLOOKUP(C1820,'WI Vs ASM'!$B$2:$L$1000,11,0)),0,(VLOOKUP(C1820,'WI Vs ASM'!$B$2:$L$1000,11,0)))</f>
        <v>Crystal Romano</v>
      </c>
      <c r="U1820" s="11" t="e">
        <f t="shared" si="782"/>
        <v>#VALUE!</v>
      </c>
      <c r="V1820" s="11" t="str">
        <f t="shared" si="776"/>
        <v>No</v>
      </c>
      <c r="W1820" s="11" t="str">
        <f t="shared" si="777"/>
        <v>Yes</v>
      </c>
      <c r="X1820" s="11" t="str">
        <f t="shared" si="778"/>
        <v>No</v>
      </c>
      <c r="Y1820" s="11" t="str">
        <f t="shared" si="779"/>
        <v>No</v>
      </c>
      <c r="Z1820" s="11" t="str">
        <f t="shared" si="780"/>
        <v>No</v>
      </c>
      <c r="AA1820" s="11" t="str">
        <f t="shared" si="783"/>
        <v>No</v>
      </c>
      <c r="AB1820" s="11">
        <f>IF(ISERROR(VLOOKUP(U1820,'ITWR Dump'!$A$2:$Y$5000,24,0)),0,(VLOOKUP('ILC Report'!U1820,'ITWR Dump'!$A$2:$Y$5000,24,0)))</f>
        <v>0</v>
      </c>
      <c r="AC1820" s="11" t="str">
        <f t="shared" si="784"/>
        <v>No</v>
      </c>
      <c r="AD1820" s="11" t="str">
        <f t="shared" si="785"/>
        <v/>
      </c>
      <c r="AE1820" s="11">
        <f>IF(ISERROR(VLOOKUP(U1820,'ITWR Dump'!$A$2:$Y$5000,13,0)),0,(VLOOKUP(U1820,'ITWR Dump'!$A$2:$Y$5000,13,0)))</f>
        <v>0</v>
      </c>
      <c r="AF1820" s="11">
        <f>IF(ISERROR(VLOOKUP(U1820,'ITWR Dump'!$A$2:$Y$5000,11,0)),0,(VLOOKUP(U1820,'ITWR Dump'!$A$2:$Y$5000,11,0)))</f>
        <v>0</v>
      </c>
      <c r="AG1820" s="11">
        <f>IF(ISERROR(VLOOKUP(U1820,'ITWR Dump'!$A$2:$Y$5000,2,0)),0,(VLOOKUP(U1820,'ITWR Dump'!$A$2:$Y$5000,2,0)))</f>
        <v>0</v>
      </c>
      <c r="AH1820" s="11">
        <f>IF(ISERROR(VLOOKUP(U1820,'ITWR Dump'!$A$2:$Y$5000,14,0)),0,(VLOOKUP(U1820,'ITWR Dump'!$A$2:$Y$5000,14,0)))</f>
        <v>0</v>
      </c>
      <c r="AI1820" s="11" t="str">
        <f t="shared" si="786"/>
        <v>00-Maintenance Onshore Landed</v>
      </c>
      <c r="AJ1820" s="11" t="str">
        <f t="shared" si="787"/>
        <v>Landed Onshore</v>
      </c>
      <c r="AK1820" s="11" t="str">
        <f>IF(ISERROR(VLOOKUP(A1820,'Team Data'!$C$2:$U$213,17,0)),0,(VLOOKUP(A1820,'Team Data'!$C$2:$U$213,17,0)))</f>
        <v>MF PI and CF</v>
      </c>
      <c r="AL1820" s="11" t="str">
        <f t="shared" si="788"/>
        <v>2017-04-24</v>
      </c>
      <c r="AM1820" s="11">
        <f>IF(ISERROR(VLOOKUP(U1820,'ITWR Dump'!$A$2:$Y$5000,16,0)),0,(VLOOKUP(U1820,'ITWR Dump'!$A$2:$Y$5000,16,0)))</f>
        <v>0</v>
      </c>
      <c r="AN1820" s="11">
        <f>IF(ISERROR(VLOOKUP(U1820,'ITWR Dump'!$A$2:$Y$5000,18,0)),0,(VLOOKUP(U1820,'ITWR Dump'!$A$2:$Y$5000,18,0)))</f>
        <v>0</v>
      </c>
      <c r="AO1820" s="11">
        <f>IF(ISERROR(VLOOKUP(U1820,'ITWR Dump'!$A$2:$Y$5000,25,0)),0,(VLOOKUP('ILC Report'!U1820,'ITWR Dump'!$A$2:$Y$5000,25,0)))</f>
        <v>0</v>
      </c>
      <c r="AP1820" s="11">
        <f t="shared" si="789"/>
        <v>0</v>
      </c>
      <c r="AQ1820" s="26">
        <f t="shared" si="790"/>
        <v>0</v>
      </c>
      <c r="AR1820" s="26">
        <f t="shared" si="791"/>
        <v>0</v>
      </c>
      <c r="AS1820" s="26">
        <f t="shared" si="792"/>
        <v>0</v>
      </c>
      <c r="AT1820" s="26">
        <f t="shared" si="793"/>
        <v>0</v>
      </c>
      <c r="AU1820" s="26">
        <f t="shared" si="794"/>
        <v>0</v>
      </c>
      <c r="AV1820" s="26">
        <f t="shared" si="795"/>
        <v>0</v>
      </c>
      <c r="AW1820" s="11" t="s">
        <v>653</v>
      </c>
      <c r="AX1820" s="11" t="str">
        <f>VLOOKUP(L1820,Group!$A$2:$B$1000,2,0)</f>
        <v>Maintenance</v>
      </c>
      <c r="AY1820" s="11">
        <f>IF(ISERROR(VLOOKUP(U1820,'ITWR Dump'!$A$2:$Y$5000,15,0)),0,(VLOOKUP('ILC Report'!U1820,'ITWR Dump'!$A$2:$Y$5000,15,0)))</f>
        <v>0</v>
      </c>
      <c r="AZ1820" s="11" t="str">
        <f t="shared" si="796"/>
        <v>No</v>
      </c>
      <c r="BA1820" s="11" t="str">
        <f t="shared" si="797"/>
        <v>BKO</v>
      </c>
      <c r="BB1820" s="11" t="str">
        <f t="shared" si="798"/>
        <v>MN</v>
      </c>
      <c r="BC1820" s="11" t="str">
        <f t="shared" si="799"/>
        <v>No</v>
      </c>
    </row>
    <row r="1821" spans="1:55" x14ac:dyDescent="0.3">
      <c r="A1821" s="11" t="s">
        <v>142</v>
      </c>
      <c r="B1821" s="11" t="s">
        <v>1906</v>
      </c>
      <c r="C1821" s="11" t="s">
        <v>622</v>
      </c>
      <c r="D1821" s="11" t="s">
        <v>2833</v>
      </c>
      <c r="E1821" s="38" t="s">
        <v>2902</v>
      </c>
      <c r="F1821" s="11">
        <v>12</v>
      </c>
      <c r="G1821" s="40" t="s">
        <v>218</v>
      </c>
      <c r="H1821" s="11" t="str">
        <f t="shared" si="781"/>
        <v>Regular</v>
      </c>
      <c r="I1821" s="11" t="str">
        <f t="shared" si="773"/>
        <v>US</v>
      </c>
      <c r="J1821" s="11" t="str">
        <f>IF(ISERROR(VLOOKUP(C1821,'WI Vs ASM'!$B$2:$E$1000,4,0)),0,(VLOOKUP(C1821,'WI Vs ASM'!$B$2:$E$1000,4,0)))</f>
        <v>Onshore</v>
      </c>
      <c r="K1821" s="11" t="str">
        <f>IF(ISERROR(VLOOKUP(C1821,'WI Vs ASM'!$B$2:$F$1000,5,0)),0,(VLOOKUP(C1821,'WI Vs ASM'!$B$2:$F$1000,5,0)))</f>
        <v>01-Fixed Price</v>
      </c>
      <c r="L1821" s="11" t="str">
        <f>IF(ISERROR(VLOOKUP(C1821,'WI Vs ASM'!$B$2:$D$1000,3,0)),0,(VLOOKUP(C1821,'WI Vs ASM'!$B$2:$D$1000,3,0)))</f>
        <v>00-Maintenance Onshore</v>
      </c>
      <c r="M1821" s="11" t="str">
        <f>IF(ISERROR(VLOOKUP(C1821,'WI Vs ASM'!$B$2:$I$1000,8,0)),0,(VLOOKUP(C1821,'WI Vs ASM'!$B$2:$I$1000,8,0)))</f>
        <v>Rahul Soman</v>
      </c>
      <c r="N1821" s="11" t="str">
        <f>IF(ISERROR(VLOOKUP(C1821,'WI Vs ASM'!$B$2:$G$1000,6,0)),0,(VLOOKUP(C1821,'WI Vs ASM'!$B$2:$G$1000,6,0)))</f>
        <v>Data Archive</v>
      </c>
      <c r="O1821" s="11" t="str">
        <f>IF(ISERROR(VLOOKUP(C1821,'WI Vs ASM'!$B$2:$H$1000,7,0)),0,(VLOOKUP(C1821,'WI Vs ASM'!$B$2:$H$1000,7,0)))</f>
        <v>Central Functions</v>
      </c>
      <c r="P1821" s="11" t="str">
        <f t="shared" si="774"/>
        <v>May-17</v>
      </c>
      <c r="Q1821" s="11" t="str">
        <f t="shared" si="775"/>
        <v>Q2</v>
      </c>
      <c r="R1821" s="11" t="str">
        <f>IF(ISERROR(VLOOKUP(C1821,'WI Vs ASM'!$B$2:$J$1000,9,0)),0,(VLOOKUP(C1821,'WI Vs ASM'!$B$2:$J$1000,9,0)))</f>
        <v>Jyothi Pai</v>
      </c>
      <c r="S1821" s="11" t="str">
        <f>IF(ISERROR(VLOOKUP(C1821,'WI Vs ASM'!$B$2:$K$1000,10,0)),0,(VLOOKUP(C1821,'WI Vs ASM'!$B$2:$K$1000,10,0)))</f>
        <v>Linda J. Richardson</v>
      </c>
      <c r="T1821" s="11" t="str">
        <f>IF(ISERROR(VLOOKUP(C1821,'WI Vs ASM'!$B$2:$L$1000,11,0)),0,(VLOOKUP(C1821,'WI Vs ASM'!$B$2:$L$1000,11,0)))</f>
        <v>Crystal Romano</v>
      </c>
      <c r="U1821" s="11" t="e">
        <f t="shared" si="782"/>
        <v>#VALUE!</v>
      </c>
      <c r="V1821" s="11" t="str">
        <f t="shared" si="776"/>
        <v>No</v>
      </c>
      <c r="W1821" s="11" t="str">
        <f t="shared" si="777"/>
        <v>Yes</v>
      </c>
      <c r="X1821" s="11" t="str">
        <f t="shared" si="778"/>
        <v>No</v>
      </c>
      <c r="Y1821" s="11" t="str">
        <f t="shared" si="779"/>
        <v>No</v>
      </c>
      <c r="Z1821" s="11" t="str">
        <f t="shared" si="780"/>
        <v>No</v>
      </c>
      <c r="AA1821" s="11" t="str">
        <f t="shared" si="783"/>
        <v>No</v>
      </c>
      <c r="AB1821" s="11">
        <f>IF(ISERROR(VLOOKUP(U1821,'ITWR Dump'!$A$2:$Y$5000,24,0)),0,(VLOOKUP('ILC Report'!U1821,'ITWR Dump'!$A$2:$Y$5000,24,0)))</f>
        <v>0</v>
      </c>
      <c r="AC1821" s="11" t="str">
        <f t="shared" si="784"/>
        <v>No</v>
      </c>
      <c r="AD1821" s="11" t="str">
        <f t="shared" si="785"/>
        <v/>
      </c>
      <c r="AE1821" s="11">
        <f>IF(ISERROR(VLOOKUP(U1821,'ITWR Dump'!$A$2:$Y$5000,13,0)),0,(VLOOKUP(U1821,'ITWR Dump'!$A$2:$Y$5000,13,0)))</f>
        <v>0</v>
      </c>
      <c r="AF1821" s="11">
        <f>IF(ISERROR(VLOOKUP(U1821,'ITWR Dump'!$A$2:$Y$5000,11,0)),0,(VLOOKUP(U1821,'ITWR Dump'!$A$2:$Y$5000,11,0)))</f>
        <v>0</v>
      </c>
      <c r="AG1821" s="11">
        <f>IF(ISERROR(VLOOKUP(U1821,'ITWR Dump'!$A$2:$Y$5000,2,0)),0,(VLOOKUP(U1821,'ITWR Dump'!$A$2:$Y$5000,2,0)))</f>
        <v>0</v>
      </c>
      <c r="AH1821" s="11">
        <f>IF(ISERROR(VLOOKUP(U1821,'ITWR Dump'!$A$2:$Y$5000,14,0)),0,(VLOOKUP(U1821,'ITWR Dump'!$A$2:$Y$5000,14,0)))</f>
        <v>0</v>
      </c>
      <c r="AI1821" s="11" t="str">
        <f t="shared" si="786"/>
        <v>00-Maintenance Onshore Landed</v>
      </c>
      <c r="AJ1821" s="11" t="str">
        <f t="shared" si="787"/>
        <v>Landed Onshore</v>
      </c>
      <c r="AK1821" s="11" t="str">
        <f>IF(ISERROR(VLOOKUP(A1821,'Team Data'!$C$2:$U$213,17,0)),0,(VLOOKUP(A1821,'Team Data'!$C$2:$U$213,17,0)))</f>
        <v>MF PI and CF</v>
      </c>
      <c r="AL1821" s="11" t="str">
        <f t="shared" si="788"/>
        <v>2017-04-24</v>
      </c>
      <c r="AM1821" s="11">
        <f>IF(ISERROR(VLOOKUP(U1821,'ITWR Dump'!$A$2:$Y$5000,16,0)),0,(VLOOKUP(U1821,'ITWR Dump'!$A$2:$Y$5000,16,0)))</f>
        <v>0</v>
      </c>
      <c r="AN1821" s="11">
        <f>IF(ISERROR(VLOOKUP(U1821,'ITWR Dump'!$A$2:$Y$5000,18,0)),0,(VLOOKUP(U1821,'ITWR Dump'!$A$2:$Y$5000,18,0)))</f>
        <v>0</v>
      </c>
      <c r="AO1821" s="11">
        <f>IF(ISERROR(VLOOKUP(U1821,'ITWR Dump'!$A$2:$Y$5000,25,0)),0,(VLOOKUP('ILC Report'!U1821,'ITWR Dump'!$A$2:$Y$5000,25,0)))</f>
        <v>0</v>
      </c>
      <c r="AP1821" s="11">
        <f t="shared" si="789"/>
        <v>0</v>
      </c>
      <c r="AQ1821" s="26">
        <f t="shared" si="790"/>
        <v>0</v>
      </c>
      <c r="AR1821" s="26">
        <f t="shared" si="791"/>
        <v>0</v>
      </c>
      <c r="AS1821" s="26">
        <f t="shared" si="792"/>
        <v>0</v>
      </c>
      <c r="AT1821" s="26">
        <f t="shared" si="793"/>
        <v>0</v>
      </c>
      <c r="AU1821" s="26">
        <f t="shared" si="794"/>
        <v>0</v>
      </c>
      <c r="AV1821" s="26">
        <f t="shared" si="795"/>
        <v>0</v>
      </c>
      <c r="AW1821" s="11" t="s">
        <v>653</v>
      </c>
      <c r="AX1821" s="11" t="str">
        <f>VLOOKUP(L1821,Group!$A$2:$B$1000,2,0)</f>
        <v>Maintenance</v>
      </c>
      <c r="AY1821" s="11">
        <f>IF(ISERROR(VLOOKUP(U1821,'ITWR Dump'!$A$2:$Y$5000,15,0)),0,(VLOOKUP('ILC Report'!U1821,'ITWR Dump'!$A$2:$Y$5000,15,0)))</f>
        <v>0</v>
      </c>
      <c r="AZ1821" s="11" t="str">
        <f t="shared" si="796"/>
        <v>No</v>
      </c>
      <c r="BA1821" s="11" t="str">
        <f t="shared" si="797"/>
        <v>BKO</v>
      </c>
      <c r="BB1821" s="11" t="str">
        <f t="shared" si="798"/>
        <v>MN</v>
      </c>
      <c r="BC1821" s="11" t="str">
        <f t="shared" si="799"/>
        <v>No</v>
      </c>
    </row>
    <row r="1822" spans="1:55" x14ac:dyDescent="0.3">
      <c r="A1822" s="11" t="s">
        <v>142</v>
      </c>
      <c r="B1822" s="11" t="s">
        <v>1906</v>
      </c>
      <c r="C1822" s="11" t="s">
        <v>620</v>
      </c>
      <c r="D1822" s="11" t="s">
        <v>2834</v>
      </c>
      <c r="E1822" s="38" t="s">
        <v>2902</v>
      </c>
      <c r="F1822" s="11">
        <v>5</v>
      </c>
      <c r="G1822" s="40" t="s">
        <v>218</v>
      </c>
      <c r="H1822" s="11" t="str">
        <f t="shared" si="781"/>
        <v>Regular</v>
      </c>
      <c r="I1822" s="11" t="str">
        <f t="shared" si="773"/>
        <v>US</v>
      </c>
      <c r="J1822" s="11" t="str">
        <f>IF(ISERROR(VLOOKUP(C1822,'WI Vs ASM'!$B$2:$E$1000,4,0)),0,(VLOOKUP(C1822,'WI Vs ASM'!$B$2:$E$1000,4,0)))</f>
        <v>Onshore</v>
      </c>
      <c r="K1822" s="11" t="str">
        <f>IF(ISERROR(VLOOKUP(C1822,'WI Vs ASM'!$B$2:$F$1000,5,0)),0,(VLOOKUP(C1822,'WI Vs ASM'!$B$2:$F$1000,5,0)))</f>
        <v>02-Variable Billable</v>
      </c>
      <c r="L1822" s="11" t="str">
        <f>IF(ISERROR(VLOOKUP(C1822,'WI Vs ASM'!$B$2:$D$1000,3,0)),0,(VLOOKUP(C1822,'WI Vs ASM'!$B$2:$D$1000,3,0)))</f>
        <v>10-Enhancement Onshore</v>
      </c>
      <c r="M1822" s="11" t="str">
        <f>IF(ISERROR(VLOOKUP(C1822,'WI Vs ASM'!$B$2:$I$1000,8,0)),0,(VLOOKUP(C1822,'WI Vs ASM'!$B$2:$I$1000,8,0)))</f>
        <v>Prakash Varadachari</v>
      </c>
      <c r="N1822" s="11" t="str">
        <f>IF(ISERROR(VLOOKUP(C1822,'WI Vs ASM'!$B$2:$G$1000,6,0)),0,(VLOOKUP(C1822,'WI Vs ASM'!$B$2:$G$1000,6,0)))</f>
        <v>Data Archive</v>
      </c>
      <c r="O1822" s="11" t="str">
        <f>IF(ISERROR(VLOOKUP(C1822,'WI Vs ASM'!$B$2:$H$1000,7,0)),0,(VLOOKUP(C1822,'WI Vs ASM'!$B$2:$H$1000,7,0)))</f>
        <v>Central Functions</v>
      </c>
      <c r="P1822" s="11" t="str">
        <f t="shared" si="774"/>
        <v>May-17</v>
      </c>
      <c r="Q1822" s="11" t="str">
        <f t="shared" si="775"/>
        <v>Q2</v>
      </c>
      <c r="R1822" s="11" t="str">
        <f>IF(ISERROR(VLOOKUP(C1822,'WI Vs ASM'!$B$2:$J$1000,9,0)),0,(VLOOKUP(C1822,'WI Vs ASM'!$B$2:$J$1000,9,0)))</f>
        <v>Chandraprabha Palaniswamy</v>
      </c>
      <c r="S1822" s="11" t="str">
        <f>IF(ISERROR(VLOOKUP(C1822,'WI Vs ASM'!$B$2:$K$1000,10,0)),0,(VLOOKUP(C1822,'WI Vs ASM'!$B$2:$K$1000,10,0)))</f>
        <v>Linda J. Richardson</v>
      </c>
      <c r="T1822" s="11" t="str">
        <f>IF(ISERROR(VLOOKUP(C1822,'WI Vs ASM'!$B$2:$L$1000,11,0)),0,(VLOOKUP(C1822,'WI Vs ASM'!$B$2:$L$1000,11,0)))</f>
        <v>Crystal Romano</v>
      </c>
      <c r="U1822" s="11" t="str">
        <f t="shared" si="782"/>
        <v>WR736392</v>
      </c>
      <c r="V1822" s="11" t="str">
        <f t="shared" si="776"/>
        <v>No</v>
      </c>
      <c r="W1822" s="11" t="str">
        <f t="shared" si="777"/>
        <v>Yes</v>
      </c>
      <c r="X1822" s="11" t="str">
        <f t="shared" si="778"/>
        <v>No</v>
      </c>
      <c r="Y1822" s="11" t="str">
        <f t="shared" si="779"/>
        <v>No</v>
      </c>
      <c r="Z1822" s="11" t="str">
        <f t="shared" si="780"/>
        <v>No</v>
      </c>
      <c r="AA1822" s="11" t="str">
        <f t="shared" si="783"/>
        <v>No</v>
      </c>
      <c r="AB1822" s="11">
        <f>IF(ISERROR(VLOOKUP(U1822,'ITWR Dump'!$A$2:$Y$5000,24,0)),0,(VLOOKUP('ILC Report'!U1822,'ITWR Dump'!$A$2:$Y$5000,24,0)))</f>
        <v>0</v>
      </c>
      <c r="AC1822" s="11" t="str">
        <f t="shared" si="784"/>
        <v>No</v>
      </c>
      <c r="AD1822" s="11" t="str">
        <f t="shared" si="785"/>
        <v/>
      </c>
      <c r="AE1822" s="11">
        <f>IF(ISERROR(VLOOKUP(U1822,'ITWR Dump'!$A$2:$Y$5000,13,0)),0,(VLOOKUP(U1822,'ITWR Dump'!$A$2:$Y$5000,13,0)))</f>
        <v>0</v>
      </c>
      <c r="AF1822" s="11">
        <f>IF(ISERROR(VLOOKUP(U1822,'ITWR Dump'!$A$2:$Y$5000,11,0)),0,(VLOOKUP(U1822,'ITWR Dump'!$A$2:$Y$5000,11,0)))</f>
        <v>0</v>
      </c>
      <c r="AG1822" s="11">
        <f>IF(ISERROR(VLOOKUP(U1822,'ITWR Dump'!$A$2:$Y$5000,2,0)),0,(VLOOKUP(U1822,'ITWR Dump'!$A$2:$Y$5000,2,0)))</f>
        <v>0</v>
      </c>
      <c r="AH1822" s="11">
        <f>IF(ISERROR(VLOOKUP(U1822,'ITWR Dump'!$A$2:$Y$5000,14,0)),0,(VLOOKUP(U1822,'ITWR Dump'!$A$2:$Y$5000,14,0)))</f>
        <v>0</v>
      </c>
      <c r="AI1822" s="11" t="str">
        <f t="shared" si="786"/>
        <v>10-Enhancement Onshore Landed</v>
      </c>
      <c r="AJ1822" s="11" t="str">
        <f t="shared" si="787"/>
        <v>Landed Onshore</v>
      </c>
      <c r="AK1822" s="11" t="str">
        <f>IF(ISERROR(VLOOKUP(A1822,'Team Data'!$C$2:$U$213,17,0)),0,(VLOOKUP(A1822,'Team Data'!$C$2:$U$213,17,0)))</f>
        <v>MF PI and CF</v>
      </c>
      <c r="AL1822" s="11" t="str">
        <f t="shared" si="788"/>
        <v>2017-04-24</v>
      </c>
      <c r="AM1822" s="11">
        <f>IF(ISERROR(VLOOKUP(U1822,'ITWR Dump'!$A$2:$Y$5000,16,0)),0,(VLOOKUP(U1822,'ITWR Dump'!$A$2:$Y$5000,16,0)))</f>
        <v>0</v>
      </c>
      <c r="AN1822" s="11">
        <f>IF(ISERROR(VLOOKUP(U1822,'ITWR Dump'!$A$2:$Y$5000,18,0)),0,(VLOOKUP(U1822,'ITWR Dump'!$A$2:$Y$5000,18,0)))</f>
        <v>0</v>
      </c>
      <c r="AO1822" s="11">
        <f>IF(ISERROR(VLOOKUP(U1822,'ITWR Dump'!$A$2:$Y$5000,25,0)),0,(VLOOKUP('ILC Report'!U1822,'ITWR Dump'!$A$2:$Y$5000,25,0)))</f>
        <v>0</v>
      </c>
      <c r="AP1822" s="11">
        <f t="shared" si="789"/>
        <v>0</v>
      </c>
      <c r="AQ1822" s="26">
        <f t="shared" si="790"/>
        <v>0</v>
      </c>
      <c r="AR1822" s="26">
        <f t="shared" si="791"/>
        <v>0</v>
      </c>
      <c r="AS1822" s="26">
        <f t="shared" si="792"/>
        <v>0</v>
      </c>
      <c r="AT1822" s="26">
        <f t="shared" si="793"/>
        <v>0</v>
      </c>
      <c r="AU1822" s="26">
        <f t="shared" si="794"/>
        <v>0</v>
      </c>
      <c r="AV1822" s="26">
        <f t="shared" si="795"/>
        <v>0</v>
      </c>
      <c r="AW1822" s="11" t="s">
        <v>653</v>
      </c>
      <c r="AX1822" s="11" t="str">
        <f>VLOOKUP(L1822,Group!$A$2:$B$1000,2,0)</f>
        <v>Enhancement</v>
      </c>
      <c r="AY1822" s="11">
        <f>IF(ISERROR(VLOOKUP(U1822,'ITWR Dump'!$A$2:$Y$5000,15,0)),0,(VLOOKUP('ILC Report'!U1822,'ITWR Dump'!$A$2:$Y$5000,15,0)))</f>
        <v>0</v>
      </c>
      <c r="AZ1822" s="11" t="str">
        <f t="shared" si="796"/>
        <v>No</v>
      </c>
      <c r="BA1822" s="11" t="str">
        <f t="shared" si="797"/>
        <v>BKO</v>
      </c>
      <c r="BB1822" s="11" t="str">
        <f t="shared" si="798"/>
        <v>EM</v>
      </c>
      <c r="BC1822" s="11" t="str">
        <f t="shared" si="799"/>
        <v>No</v>
      </c>
    </row>
    <row r="1823" spans="1:55" x14ac:dyDescent="0.3">
      <c r="A1823" s="11" t="s">
        <v>142</v>
      </c>
      <c r="B1823" s="11" t="s">
        <v>1906</v>
      </c>
      <c r="C1823" s="11" t="s">
        <v>622</v>
      </c>
      <c r="D1823" s="11" t="s">
        <v>2829</v>
      </c>
      <c r="E1823" s="38" t="s">
        <v>2903</v>
      </c>
      <c r="F1823" s="11">
        <v>2</v>
      </c>
      <c r="G1823" s="40" t="s">
        <v>218</v>
      </c>
      <c r="H1823" s="11" t="str">
        <f t="shared" si="781"/>
        <v>Regular</v>
      </c>
      <c r="I1823" s="11" t="str">
        <f t="shared" si="773"/>
        <v>US</v>
      </c>
      <c r="J1823" s="11" t="str">
        <f>IF(ISERROR(VLOOKUP(C1823,'WI Vs ASM'!$B$2:$E$1000,4,0)),0,(VLOOKUP(C1823,'WI Vs ASM'!$B$2:$E$1000,4,0)))</f>
        <v>Onshore</v>
      </c>
      <c r="K1823" s="11" t="str">
        <f>IF(ISERROR(VLOOKUP(C1823,'WI Vs ASM'!$B$2:$F$1000,5,0)),0,(VLOOKUP(C1823,'WI Vs ASM'!$B$2:$F$1000,5,0)))</f>
        <v>01-Fixed Price</v>
      </c>
      <c r="L1823" s="11" t="str">
        <f>IF(ISERROR(VLOOKUP(C1823,'WI Vs ASM'!$B$2:$D$1000,3,0)),0,(VLOOKUP(C1823,'WI Vs ASM'!$B$2:$D$1000,3,0)))</f>
        <v>00-Maintenance Onshore</v>
      </c>
      <c r="M1823" s="11" t="str">
        <f>IF(ISERROR(VLOOKUP(C1823,'WI Vs ASM'!$B$2:$I$1000,8,0)),0,(VLOOKUP(C1823,'WI Vs ASM'!$B$2:$I$1000,8,0)))</f>
        <v>Rahul Soman</v>
      </c>
      <c r="N1823" s="11" t="str">
        <f>IF(ISERROR(VLOOKUP(C1823,'WI Vs ASM'!$B$2:$G$1000,6,0)),0,(VLOOKUP(C1823,'WI Vs ASM'!$B$2:$G$1000,6,0)))</f>
        <v>Data Archive</v>
      </c>
      <c r="O1823" s="11" t="str">
        <f>IF(ISERROR(VLOOKUP(C1823,'WI Vs ASM'!$B$2:$H$1000,7,0)),0,(VLOOKUP(C1823,'WI Vs ASM'!$B$2:$H$1000,7,0)))</f>
        <v>Central Functions</v>
      </c>
      <c r="P1823" s="11" t="str">
        <f t="shared" si="774"/>
        <v>May-17</v>
      </c>
      <c r="Q1823" s="11" t="str">
        <f t="shared" si="775"/>
        <v>Q2</v>
      </c>
      <c r="R1823" s="11" t="str">
        <f>IF(ISERROR(VLOOKUP(C1823,'WI Vs ASM'!$B$2:$J$1000,9,0)),0,(VLOOKUP(C1823,'WI Vs ASM'!$B$2:$J$1000,9,0)))</f>
        <v>Jyothi Pai</v>
      </c>
      <c r="S1823" s="11" t="str">
        <f>IF(ISERROR(VLOOKUP(C1823,'WI Vs ASM'!$B$2:$K$1000,10,0)),0,(VLOOKUP(C1823,'WI Vs ASM'!$B$2:$K$1000,10,0)))</f>
        <v>Linda J. Richardson</v>
      </c>
      <c r="T1823" s="11" t="str">
        <f>IF(ISERROR(VLOOKUP(C1823,'WI Vs ASM'!$B$2:$L$1000,11,0)),0,(VLOOKUP(C1823,'WI Vs ASM'!$B$2:$L$1000,11,0)))</f>
        <v>Crystal Romano</v>
      </c>
      <c r="U1823" s="11" t="e">
        <f t="shared" si="782"/>
        <v>#VALUE!</v>
      </c>
      <c r="V1823" s="11" t="str">
        <f t="shared" si="776"/>
        <v>No</v>
      </c>
      <c r="W1823" s="11" t="str">
        <f t="shared" si="777"/>
        <v>Yes</v>
      </c>
      <c r="X1823" s="11" t="str">
        <f t="shared" si="778"/>
        <v>No</v>
      </c>
      <c r="Y1823" s="11" t="str">
        <f t="shared" si="779"/>
        <v>No</v>
      </c>
      <c r="Z1823" s="11" t="str">
        <f t="shared" si="780"/>
        <v>No</v>
      </c>
      <c r="AA1823" s="11" t="str">
        <f t="shared" si="783"/>
        <v>No</v>
      </c>
      <c r="AB1823" s="11">
        <f>IF(ISERROR(VLOOKUP(U1823,'ITWR Dump'!$A$2:$Y$5000,24,0)),0,(VLOOKUP('ILC Report'!U1823,'ITWR Dump'!$A$2:$Y$5000,24,0)))</f>
        <v>0</v>
      </c>
      <c r="AC1823" s="11" t="str">
        <f t="shared" si="784"/>
        <v>No</v>
      </c>
      <c r="AD1823" s="11" t="str">
        <f t="shared" si="785"/>
        <v/>
      </c>
      <c r="AE1823" s="11">
        <f>IF(ISERROR(VLOOKUP(U1823,'ITWR Dump'!$A$2:$Y$5000,13,0)),0,(VLOOKUP(U1823,'ITWR Dump'!$A$2:$Y$5000,13,0)))</f>
        <v>0</v>
      </c>
      <c r="AF1823" s="11">
        <f>IF(ISERROR(VLOOKUP(U1823,'ITWR Dump'!$A$2:$Y$5000,11,0)),0,(VLOOKUP(U1823,'ITWR Dump'!$A$2:$Y$5000,11,0)))</f>
        <v>0</v>
      </c>
      <c r="AG1823" s="11">
        <f>IF(ISERROR(VLOOKUP(U1823,'ITWR Dump'!$A$2:$Y$5000,2,0)),0,(VLOOKUP(U1823,'ITWR Dump'!$A$2:$Y$5000,2,0)))</f>
        <v>0</v>
      </c>
      <c r="AH1823" s="11">
        <f>IF(ISERROR(VLOOKUP(U1823,'ITWR Dump'!$A$2:$Y$5000,14,0)),0,(VLOOKUP(U1823,'ITWR Dump'!$A$2:$Y$5000,14,0)))</f>
        <v>0</v>
      </c>
      <c r="AI1823" s="11" t="str">
        <f t="shared" si="786"/>
        <v>00-Maintenance Onshore Landed</v>
      </c>
      <c r="AJ1823" s="11" t="str">
        <f t="shared" si="787"/>
        <v>Landed Onshore</v>
      </c>
      <c r="AK1823" s="11" t="str">
        <f>IF(ISERROR(VLOOKUP(A1823,'Team Data'!$C$2:$U$213,17,0)),0,(VLOOKUP(A1823,'Team Data'!$C$2:$U$213,17,0)))</f>
        <v>MF PI and CF</v>
      </c>
      <c r="AL1823" s="11" t="str">
        <f t="shared" si="788"/>
        <v>2017-04-24</v>
      </c>
      <c r="AM1823" s="11">
        <f>IF(ISERROR(VLOOKUP(U1823,'ITWR Dump'!$A$2:$Y$5000,16,0)),0,(VLOOKUP(U1823,'ITWR Dump'!$A$2:$Y$5000,16,0)))</f>
        <v>0</v>
      </c>
      <c r="AN1823" s="11">
        <f>IF(ISERROR(VLOOKUP(U1823,'ITWR Dump'!$A$2:$Y$5000,18,0)),0,(VLOOKUP(U1823,'ITWR Dump'!$A$2:$Y$5000,18,0)))</f>
        <v>0</v>
      </c>
      <c r="AO1823" s="11">
        <f>IF(ISERROR(VLOOKUP(U1823,'ITWR Dump'!$A$2:$Y$5000,25,0)),0,(VLOOKUP('ILC Report'!U1823,'ITWR Dump'!$A$2:$Y$5000,25,0)))</f>
        <v>0</v>
      </c>
      <c r="AP1823" s="11">
        <f t="shared" si="789"/>
        <v>0</v>
      </c>
      <c r="AQ1823" s="26">
        <f t="shared" si="790"/>
        <v>0</v>
      </c>
      <c r="AR1823" s="26">
        <f t="shared" si="791"/>
        <v>0</v>
      </c>
      <c r="AS1823" s="26">
        <f t="shared" si="792"/>
        <v>0</v>
      </c>
      <c r="AT1823" s="26">
        <f t="shared" si="793"/>
        <v>0</v>
      </c>
      <c r="AU1823" s="26">
        <f t="shared" si="794"/>
        <v>0</v>
      </c>
      <c r="AV1823" s="26">
        <f t="shared" si="795"/>
        <v>0</v>
      </c>
      <c r="AW1823" s="11" t="s">
        <v>653</v>
      </c>
      <c r="AX1823" s="11" t="str">
        <f>VLOOKUP(L1823,Group!$A$2:$B$1000,2,0)</f>
        <v>Maintenance</v>
      </c>
      <c r="AY1823" s="11">
        <f>IF(ISERROR(VLOOKUP(U1823,'ITWR Dump'!$A$2:$Y$5000,15,0)),0,(VLOOKUP('ILC Report'!U1823,'ITWR Dump'!$A$2:$Y$5000,15,0)))</f>
        <v>0</v>
      </c>
      <c r="AZ1823" s="11" t="str">
        <f t="shared" si="796"/>
        <v>No</v>
      </c>
      <c r="BA1823" s="11" t="str">
        <f t="shared" si="797"/>
        <v>BKO</v>
      </c>
      <c r="BB1823" s="11" t="str">
        <f t="shared" si="798"/>
        <v>MN</v>
      </c>
      <c r="BC1823" s="11" t="str">
        <f t="shared" si="799"/>
        <v>No</v>
      </c>
    </row>
    <row r="1824" spans="1:55" x14ac:dyDescent="0.3">
      <c r="A1824" s="11" t="s">
        <v>142</v>
      </c>
      <c r="B1824" s="11" t="s">
        <v>1906</v>
      </c>
      <c r="C1824" s="11" t="s">
        <v>622</v>
      </c>
      <c r="D1824" s="11" t="s">
        <v>2835</v>
      </c>
      <c r="E1824" s="38" t="s">
        <v>2903</v>
      </c>
      <c r="F1824" s="11">
        <v>1</v>
      </c>
      <c r="G1824" s="40" t="s">
        <v>218</v>
      </c>
      <c r="H1824" s="11" t="str">
        <f t="shared" si="781"/>
        <v>Regular</v>
      </c>
      <c r="I1824" s="11" t="str">
        <f t="shared" si="773"/>
        <v>US</v>
      </c>
      <c r="J1824" s="11" t="str">
        <f>IF(ISERROR(VLOOKUP(C1824,'WI Vs ASM'!$B$2:$E$1000,4,0)),0,(VLOOKUP(C1824,'WI Vs ASM'!$B$2:$E$1000,4,0)))</f>
        <v>Onshore</v>
      </c>
      <c r="K1824" s="11" t="str">
        <f>IF(ISERROR(VLOOKUP(C1824,'WI Vs ASM'!$B$2:$F$1000,5,0)),0,(VLOOKUP(C1824,'WI Vs ASM'!$B$2:$F$1000,5,0)))</f>
        <v>01-Fixed Price</v>
      </c>
      <c r="L1824" s="11" t="str">
        <f>IF(ISERROR(VLOOKUP(C1824,'WI Vs ASM'!$B$2:$D$1000,3,0)),0,(VLOOKUP(C1824,'WI Vs ASM'!$B$2:$D$1000,3,0)))</f>
        <v>00-Maintenance Onshore</v>
      </c>
      <c r="M1824" s="11" t="str">
        <f>IF(ISERROR(VLOOKUP(C1824,'WI Vs ASM'!$B$2:$I$1000,8,0)),0,(VLOOKUP(C1824,'WI Vs ASM'!$B$2:$I$1000,8,0)))</f>
        <v>Rahul Soman</v>
      </c>
      <c r="N1824" s="11" t="str">
        <f>IF(ISERROR(VLOOKUP(C1824,'WI Vs ASM'!$B$2:$G$1000,6,0)),0,(VLOOKUP(C1824,'WI Vs ASM'!$B$2:$G$1000,6,0)))</f>
        <v>Data Archive</v>
      </c>
      <c r="O1824" s="11" t="str">
        <f>IF(ISERROR(VLOOKUP(C1824,'WI Vs ASM'!$B$2:$H$1000,7,0)),0,(VLOOKUP(C1824,'WI Vs ASM'!$B$2:$H$1000,7,0)))</f>
        <v>Central Functions</v>
      </c>
      <c r="P1824" s="11" t="str">
        <f t="shared" si="774"/>
        <v>May-17</v>
      </c>
      <c r="Q1824" s="11" t="str">
        <f t="shared" si="775"/>
        <v>Q2</v>
      </c>
      <c r="R1824" s="11" t="str">
        <f>IF(ISERROR(VLOOKUP(C1824,'WI Vs ASM'!$B$2:$J$1000,9,0)),0,(VLOOKUP(C1824,'WI Vs ASM'!$B$2:$J$1000,9,0)))</f>
        <v>Jyothi Pai</v>
      </c>
      <c r="S1824" s="11" t="str">
        <f>IF(ISERROR(VLOOKUP(C1824,'WI Vs ASM'!$B$2:$K$1000,10,0)),0,(VLOOKUP(C1824,'WI Vs ASM'!$B$2:$K$1000,10,0)))</f>
        <v>Linda J. Richardson</v>
      </c>
      <c r="T1824" s="11" t="str">
        <f>IF(ISERROR(VLOOKUP(C1824,'WI Vs ASM'!$B$2:$L$1000,11,0)),0,(VLOOKUP(C1824,'WI Vs ASM'!$B$2:$L$1000,11,0)))</f>
        <v>Crystal Romano</v>
      </c>
      <c r="U1824" s="11" t="e">
        <f t="shared" si="782"/>
        <v>#VALUE!</v>
      </c>
      <c r="V1824" s="11" t="str">
        <f t="shared" si="776"/>
        <v>No</v>
      </c>
      <c r="W1824" s="11" t="str">
        <f t="shared" si="777"/>
        <v>Yes</v>
      </c>
      <c r="X1824" s="11" t="str">
        <f t="shared" si="778"/>
        <v>No</v>
      </c>
      <c r="Y1824" s="11" t="str">
        <f t="shared" si="779"/>
        <v>No</v>
      </c>
      <c r="Z1824" s="11" t="str">
        <f t="shared" si="780"/>
        <v>No</v>
      </c>
      <c r="AA1824" s="11" t="str">
        <f t="shared" si="783"/>
        <v>No</v>
      </c>
      <c r="AB1824" s="11">
        <f>IF(ISERROR(VLOOKUP(U1824,'ITWR Dump'!$A$2:$Y$5000,24,0)),0,(VLOOKUP('ILC Report'!U1824,'ITWR Dump'!$A$2:$Y$5000,24,0)))</f>
        <v>0</v>
      </c>
      <c r="AC1824" s="11" t="str">
        <f t="shared" si="784"/>
        <v>No</v>
      </c>
      <c r="AD1824" s="11" t="str">
        <f t="shared" si="785"/>
        <v/>
      </c>
      <c r="AE1824" s="11">
        <f>IF(ISERROR(VLOOKUP(U1824,'ITWR Dump'!$A$2:$Y$5000,13,0)),0,(VLOOKUP(U1824,'ITWR Dump'!$A$2:$Y$5000,13,0)))</f>
        <v>0</v>
      </c>
      <c r="AF1824" s="11">
        <f>IF(ISERROR(VLOOKUP(U1824,'ITWR Dump'!$A$2:$Y$5000,11,0)),0,(VLOOKUP(U1824,'ITWR Dump'!$A$2:$Y$5000,11,0)))</f>
        <v>0</v>
      </c>
      <c r="AG1824" s="11">
        <f>IF(ISERROR(VLOOKUP(U1824,'ITWR Dump'!$A$2:$Y$5000,2,0)),0,(VLOOKUP(U1824,'ITWR Dump'!$A$2:$Y$5000,2,0)))</f>
        <v>0</v>
      </c>
      <c r="AH1824" s="11">
        <f>IF(ISERROR(VLOOKUP(U1824,'ITWR Dump'!$A$2:$Y$5000,14,0)),0,(VLOOKUP(U1824,'ITWR Dump'!$A$2:$Y$5000,14,0)))</f>
        <v>0</v>
      </c>
      <c r="AI1824" s="11" t="str">
        <f t="shared" si="786"/>
        <v>00-Maintenance Onshore Landed</v>
      </c>
      <c r="AJ1824" s="11" t="str">
        <f t="shared" si="787"/>
        <v>Landed Onshore</v>
      </c>
      <c r="AK1824" s="11" t="str">
        <f>IF(ISERROR(VLOOKUP(A1824,'Team Data'!$C$2:$U$213,17,0)),0,(VLOOKUP(A1824,'Team Data'!$C$2:$U$213,17,0)))</f>
        <v>MF PI and CF</v>
      </c>
      <c r="AL1824" s="11" t="str">
        <f t="shared" si="788"/>
        <v>2017-04-24</v>
      </c>
      <c r="AM1824" s="11">
        <f>IF(ISERROR(VLOOKUP(U1824,'ITWR Dump'!$A$2:$Y$5000,16,0)),0,(VLOOKUP(U1824,'ITWR Dump'!$A$2:$Y$5000,16,0)))</f>
        <v>0</v>
      </c>
      <c r="AN1824" s="11">
        <f>IF(ISERROR(VLOOKUP(U1824,'ITWR Dump'!$A$2:$Y$5000,18,0)),0,(VLOOKUP(U1824,'ITWR Dump'!$A$2:$Y$5000,18,0)))</f>
        <v>0</v>
      </c>
      <c r="AO1824" s="11">
        <f>IF(ISERROR(VLOOKUP(U1824,'ITWR Dump'!$A$2:$Y$5000,25,0)),0,(VLOOKUP('ILC Report'!U1824,'ITWR Dump'!$A$2:$Y$5000,25,0)))</f>
        <v>0</v>
      </c>
      <c r="AP1824" s="11">
        <f t="shared" si="789"/>
        <v>0</v>
      </c>
      <c r="AQ1824" s="26">
        <f t="shared" si="790"/>
        <v>0</v>
      </c>
      <c r="AR1824" s="26">
        <f t="shared" si="791"/>
        <v>0</v>
      </c>
      <c r="AS1824" s="26">
        <f t="shared" si="792"/>
        <v>0</v>
      </c>
      <c r="AT1824" s="26">
        <f t="shared" si="793"/>
        <v>0</v>
      </c>
      <c r="AU1824" s="26">
        <f t="shared" si="794"/>
        <v>0</v>
      </c>
      <c r="AV1824" s="26">
        <f t="shared" si="795"/>
        <v>0</v>
      </c>
      <c r="AW1824" s="11" t="s">
        <v>653</v>
      </c>
      <c r="AX1824" s="11" t="str">
        <f>VLOOKUP(L1824,Group!$A$2:$B$1000,2,0)</f>
        <v>Maintenance</v>
      </c>
      <c r="AY1824" s="11">
        <f>IF(ISERROR(VLOOKUP(U1824,'ITWR Dump'!$A$2:$Y$5000,15,0)),0,(VLOOKUP('ILC Report'!U1824,'ITWR Dump'!$A$2:$Y$5000,15,0)))</f>
        <v>0</v>
      </c>
      <c r="AZ1824" s="11" t="str">
        <f t="shared" si="796"/>
        <v>No</v>
      </c>
      <c r="BA1824" s="11" t="str">
        <f t="shared" si="797"/>
        <v>BKO</v>
      </c>
      <c r="BB1824" s="11" t="str">
        <f t="shared" si="798"/>
        <v>MN</v>
      </c>
      <c r="BC1824" s="11" t="str">
        <f t="shared" si="799"/>
        <v>No</v>
      </c>
    </row>
    <row r="1825" spans="1:55" x14ac:dyDescent="0.3">
      <c r="A1825" s="11" t="s">
        <v>142</v>
      </c>
      <c r="B1825" s="11" t="s">
        <v>1906</v>
      </c>
      <c r="C1825" s="11" t="s">
        <v>622</v>
      </c>
      <c r="D1825" s="11" t="s">
        <v>2831</v>
      </c>
      <c r="E1825" s="38" t="s">
        <v>2903</v>
      </c>
      <c r="F1825" s="11">
        <v>2</v>
      </c>
      <c r="G1825" s="40" t="s">
        <v>218</v>
      </c>
      <c r="H1825" s="11" t="str">
        <f t="shared" si="781"/>
        <v>Regular</v>
      </c>
      <c r="I1825" s="11" t="str">
        <f t="shared" si="773"/>
        <v>US</v>
      </c>
      <c r="J1825" s="11" t="str">
        <f>IF(ISERROR(VLOOKUP(C1825,'WI Vs ASM'!$B$2:$E$1000,4,0)),0,(VLOOKUP(C1825,'WI Vs ASM'!$B$2:$E$1000,4,0)))</f>
        <v>Onshore</v>
      </c>
      <c r="K1825" s="11" t="str">
        <f>IF(ISERROR(VLOOKUP(C1825,'WI Vs ASM'!$B$2:$F$1000,5,0)),0,(VLOOKUP(C1825,'WI Vs ASM'!$B$2:$F$1000,5,0)))</f>
        <v>01-Fixed Price</v>
      </c>
      <c r="L1825" s="11" t="str">
        <f>IF(ISERROR(VLOOKUP(C1825,'WI Vs ASM'!$B$2:$D$1000,3,0)),0,(VLOOKUP(C1825,'WI Vs ASM'!$B$2:$D$1000,3,0)))</f>
        <v>00-Maintenance Onshore</v>
      </c>
      <c r="M1825" s="11" t="str">
        <f>IF(ISERROR(VLOOKUP(C1825,'WI Vs ASM'!$B$2:$I$1000,8,0)),0,(VLOOKUP(C1825,'WI Vs ASM'!$B$2:$I$1000,8,0)))</f>
        <v>Rahul Soman</v>
      </c>
      <c r="N1825" s="11" t="str">
        <f>IF(ISERROR(VLOOKUP(C1825,'WI Vs ASM'!$B$2:$G$1000,6,0)),0,(VLOOKUP(C1825,'WI Vs ASM'!$B$2:$G$1000,6,0)))</f>
        <v>Data Archive</v>
      </c>
      <c r="O1825" s="11" t="str">
        <f>IF(ISERROR(VLOOKUP(C1825,'WI Vs ASM'!$B$2:$H$1000,7,0)),0,(VLOOKUP(C1825,'WI Vs ASM'!$B$2:$H$1000,7,0)))</f>
        <v>Central Functions</v>
      </c>
      <c r="P1825" s="11" t="str">
        <f t="shared" si="774"/>
        <v>May-17</v>
      </c>
      <c r="Q1825" s="11" t="str">
        <f t="shared" si="775"/>
        <v>Q2</v>
      </c>
      <c r="R1825" s="11" t="str">
        <f>IF(ISERROR(VLOOKUP(C1825,'WI Vs ASM'!$B$2:$J$1000,9,0)),0,(VLOOKUP(C1825,'WI Vs ASM'!$B$2:$J$1000,9,0)))</f>
        <v>Jyothi Pai</v>
      </c>
      <c r="S1825" s="11" t="str">
        <f>IF(ISERROR(VLOOKUP(C1825,'WI Vs ASM'!$B$2:$K$1000,10,0)),0,(VLOOKUP(C1825,'WI Vs ASM'!$B$2:$K$1000,10,0)))</f>
        <v>Linda J. Richardson</v>
      </c>
      <c r="T1825" s="11" t="str">
        <f>IF(ISERROR(VLOOKUP(C1825,'WI Vs ASM'!$B$2:$L$1000,11,0)),0,(VLOOKUP(C1825,'WI Vs ASM'!$B$2:$L$1000,11,0)))</f>
        <v>Crystal Romano</v>
      </c>
      <c r="U1825" s="11" t="e">
        <f t="shared" si="782"/>
        <v>#VALUE!</v>
      </c>
      <c r="V1825" s="11" t="str">
        <f t="shared" si="776"/>
        <v>No</v>
      </c>
      <c r="W1825" s="11" t="str">
        <f t="shared" si="777"/>
        <v>Yes</v>
      </c>
      <c r="X1825" s="11" t="str">
        <f t="shared" si="778"/>
        <v>No</v>
      </c>
      <c r="Y1825" s="11" t="str">
        <f t="shared" si="779"/>
        <v>No</v>
      </c>
      <c r="Z1825" s="11" t="str">
        <f t="shared" si="780"/>
        <v>No</v>
      </c>
      <c r="AA1825" s="11" t="str">
        <f t="shared" si="783"/>
        <v>No</v>
      </c>
      <c r="AB1825" s="11">
        <f>IF(ISERROR(VLOOKUP(U1825,'ITWR Dump'!$A$2:$Y$5000,24,0)),0,(VLOOKUP('ILC Report'!U1825,'ITWR Dump'!$A$2:$Y$5000,24,0)))</f>
        <v>0</v>
      </c>
      <c r="AC1825" s="11" t="str">
        <f t="shared" si="784"/>
        <v>No</v>
      </c>
      <c r="AD1825" s="11" t="str">
        <f t="shared" si="785"/>
        <v/>
      </c>
      <c r="AE1825" s="11">
        <f>IF(ISERROR(VLOOKUP(U1825,'ITWR Dump'!$A$2:$Y$5000,13,0)),0,(VLOOKUP(U1825,'ITWR Dump'!$A$2:$Y$5000,13,0)))</f>
        <v>0</v>
      </c>
      <c r="AF1825" s="11">
        <f>IF(ISERROR(VLOOKUP(U1825,'ITWR Dump'!$A$2:$Y$5000,11,0)),0,(VLOOKUP(U1825,'ITWR Dump'!$A$2:$Y$5000,11,0)))</f>
        <v>0</v>
      </c>
      <c r="AG1825" s="11">
        <f>IF(ISERROR(VLOOKUP(U1825,'ITWR Dump'!$A$2:$Y$5000,2,0)),0,(VLOOKUP(U1825,'ITWR Dump'!$A$2:$Y$5000,2,0)))</f>
        <v>0</v>
      </c>
      <c r="AH1825" s="11">
        <f>IF(ISERROR(VLOOKUP(U1825,'ITWR Dump'!$A$2:$Y$5000,14,0)),0,(VLOOKUP(U1825,'ITWR Dump'!$A$2:$Y$5000,14,0)))</f>
        <v>0</v>
      </c>
      <c r="AI1825" s="11" t="str">
        <f t="shared" si="786"/>
        <v>00-Maintenance Onshore Landed</v>
      </c>
      <c r="AJ1825" s="11" t="str">
        <f t="shared" si="787"/>
        <v>Landed Onshore</v>
      </c>
      <c r="AK1825" s="11" t="str">
        <f>IF(ISERROR(VLOOKUP(A1825,'Team Data'!$C$2:$U$213,17,0)),0,(VLOOKUP(A1825,'Team Data'!$C$2:$U$213,17,0)))</f>
        <v>MF PI and CF</v>
      </c>
      <c r="AL1825" s="11" t="str">
        <f t="shared" si="788"/>
        <v>2017-04-24</v>
      </c>
      <c r="AM1825" s="11">
        <f>IF(ISERROR(VLOOKUP(U1825,'ITWR Dump'!$A$2:$Y$5000,16,0)),0,(VLOOKUP(U1825,'ITWR Dump'!$A$2:$Y$5000,16,0)))</f>
        <v>0</v>
      </c>
      <c r="AN1825" s="11">
        <f>IF(ISERROR(VLOOKUP(U1825,'ITWR Dump'!$A$2:$Y$5000,18,0)),0,(VLOOKUP(U1825,'ITWR Dump'!$A$2:$Y$5000,18,0)))</f>
        <v>0</v>
      </c>
      <c r="AO1825" s="11">
        <f>IF(ISERROR(VLOOKUP(U1825,'ITWR Dump'!$A$2:$Y$5000,25,0)),0,(VLOOKUP('ILC Report'!U1825,'ITWR Dump'!$A$2:$Y$5000,25,0)))</f>
        <v>0</v>
      </c>
      <c r="AP1825" s="11">
        <f t="shared" si="789"/>
        <v>0</v>
      </c>
      <c r="AQ1825" s="26">
        <f t="shared" si="790"/>
        <v>0</v>
      </c>
      <c r="AR1825" s="26">
        <f t="shared" si="791"/>
        <v>0</v>
      </c>
      <c r="AS1825" s="26">
        <f t="shared" si="792"/>
        <v>0</v>
      </c>
      <c r="AT1825" s="26">
        <f t="shared" si="793"/>
        <v>0</v>
      </c>
      <c r="AU1825" s="26">
        <f t="shared" si="794"/>
        <v>0</v>
      </c>
      <c r="AV1825" s="26">
        <f t="shared" si="795"/>
        <v>0</v>
      </c>
      <c r="AW1825" s="11" t="s">
        <v>653</v>
      </c>
      <c r="AX1825" s="11" t="str">
        <f>VLOOKUP(L1825,Group!$A$2:$B$1000,2,0)</f>
        <v>Maintenance</v>
      </c>
      <c r="AY1825" s="11">
        <f>IF(ISERROR(VLOOKUP(U1825,'ITWR Dump'!$A$2:$Y$5000,15,0)),0,(VLOOKUP('ILC Report'!U1825,'ITWR Dump'!$A$2:$Y$5000,15,0)))</f>
        <v>0</v>
      </c>
      <c r="AZ1825" s="11" t="str">
        <f t="shared" si="796"/>
        <v>No</v>
      </c>
      <c r="BA1825" s="11" t="str">
        <f t="shared" si="797"/>
        <v>BKO</v>
      </c>
      <c r="BB1825" s="11" t="str">
        <f t="shared" si="798"/>
        <v>MN</v>
      </c>
      <c r="BC1825" s="11" t="str">
        <f t="shared" si="799"/>
        <v>No</v>
      </c>
    </row>
    <row r="1826" spans="1:55" x14ac:dyDescent="0.3">
      <c r="A1826" s="11" t="s">
        <v>142</v>
      </c>
      <c r="B1826" s="11" t="s">
        <v>1906</v>
      </c>
      <c r="C1826" s="11" t="s">
        <v>622</v>
      </c>
      <c r="D1826" s="11" t="s">
        <v>2824</v>
      </c>
      <c r="E1826" s="38" t="s">
        <v>2903</v>
      </c>
      <c r="F1826" s="11">
        <v>1.5</v>
      </c>
      <c r="G1826" s="40" t="s">
        <v>218</v>
      </c>
      <c r="H1826" s="11" t="str">
        <f t="shared" si="781"/>
        <v>Regular</v>
      </c>
      <c r="I1826" s="11" t="str">
        <f t="shared" si="773"/>
        <v>US</v>
      </c>
      <c r="J1826" s="11" t="str">
        <f>IF(ISERROR(VLOOKUP(C1826,'WI Vs ASM'!$B$2:$E$1000,4,0)),0,(VLOOKUP(C1826,'WI Vs ASM'!$B$2:$E$1000,4,0)))</f>
        <v>Onshore</v>
      </c>
      <c r="K1826" s="11" t="str">
        <f>IF(ISERROR(VLOOKUP(C1826,'WI Vs ASM'!$B$2:$F$1000,5,0)),0,(VLOOKUP(C1826,'WI Vs ASM'!$B$2:$F$1000,5,0)))</f>
        <v>01-Fixed Price</v>
      </c>
      <c r="L1826" s="11" t="str">
        <f>IF(ISERROR(VLOOKUP(C1826,'WI Vs ASM'!$B$2:$D$1000,3,0)),0,(VLOOKUP(C1826,'WI Vs ASM'!$B$2:$D$1000,3,0)))</f>
        <v>00-Maintenance Onshore</v>
      </c>
      <c r="M1826" s="11" t="str">
        <f>IF(ISERROR(VLOOKUP(C1826,'WI Vs ASM'!$B$2:$I$1000,8,0)),0,(VLOOKUP(C1826,'WI Vs ASM'!$B$2:$I$1000,8,0)))</f>
        <v>Rahul Soman</v>
      </c>
      <c r="N1826" s="11" t="str">
        <f>IF(ISERROR(VLOOKUP(C1826,'WI Vs ASM'!$B$2:$G$1000,6,0)),0,(VLOOKUP(C1826,'WI Vs ASM'!$B$2:$G$1000,6,0)))</f>
        <v>Data Archive</v>
      </c>
      <c r="O1826" s="11" t="str">
        <f>IF(ISERROR(VLOOKUP(C1826,'WI Vs ASM'!$B$2:$H$1000,7,0)),0,(VLOOKUP(C1826,'WI Vs ASM'!$B$2:$H$1000,7,0)))</f>
        <v>Central Functions</v>
      </c>
      <c r="P1826" s="11" t="str">
        <f t="shared" si="774"/>
        <v>May-17</v>
      </c>
      <c r="Q1826" s="11" t="str">
        <f t="shared" si="775"/>
        <v>Q2</v>
      </c>
      <c r="R1826" s="11" t="str">
        <f>IF(ISERROR(VLOOKUP(C1826,'WI Vs ASM'!$B$2:$J$1000,9,0)),0,(VLOOKUP(C1826,'WI Vs ASM'!$B$2:$J$1000,9,0)))</f>
        <v>Jyothi Pai</v>
      </c>
      <c r="S1826" s="11" t="str">
        <f>IF(ISERROR(VLOOKUP(C1826,'WI Vs ASM'!$B$2:$K$1000,10,0)),0,(VLOOKUP(C1826,'WI Vs ASM'!$B$2:$K$1000,10,0)))</f>
        <v>Linda J. Richardson</v>
      </c>
      <c r="T1826" s="11" t="str">
        <f>IF(ISERROR(VLOOKUP(C1826,'WI Vs ASM'!$B$2:$L$1000,11,0)),0,(VLOOKUP(C1826,'WI Vs ASM'!$B$2:$L$1000,11,0)))</f>
        <v>Crystal Romano</v>
      </c>
      <c r="U1826" s="11" t="e">
        <f t="shared" si="782"/>
        <v>#VALUE!</v>
      </c>
      <c r="V1826" s="11" t="str">
        <f t="shared" si="776"/>
        <v>No</v>
      </c>
      <c r="W1826" s="11" t="str">
        <f t="shared" si="777"/>
        <v>Yes</v>
      </c>
      <c r="X1826" s="11" t="str">
        <f t="shared" si="778"/>
        <v>No</v>
      </c>
      <c r="Y1826" s="11" t="str">
        <f t="shared" si="779"/>
        <v>No</v>
      </c>
      <c r="Z1826" s="11" t="str">
        <f t="shared" si="780"/>
        <v>No</v>
      </c>
      <c r="AA1826" s="11" t="str">
        <f t="shared" si="783"/>
        <v>No</v>
      </c>
      <c r="AB1826" s="11">
        <f>IF(ISERROR(VLOOKUP(U1826,'ITWR Dump'!$A$2:$Y$5000,24,0)),0,(VLOOKUP('ILC Report'!U1826,'ITWR Dump'!$A$2:$Y$5000,24,0)))</f>
        <v>0</v>
      </c>
      <c r="AC1826" s="11" t="str">
        <f t="shared" si="784"/>
        <v>No</v>
      </c>
      <c r="AD1826" s="11" t="str">
        <f t="shared" si="785"/>
        <v/>
      </c>
      <c r="AE1826" s="11">
        <f>IF(ISERROR(VLOOKUP(U1826,'ITWR Dump'!$A$2:$Y$5000,13,0)),0,(VLOOKUP(U1826,'ITWR Dump'!$A$2:$Y$5000,13,0)))</f>
        <v>0</v>
      </c>
      <c r="AF1826" s="11">
        <f>IF(ISERROR(VLOOKUP(U1826,'ITWR Dump'!$A$2:$Y$5000,11,0)),0,(VLOOKUP(U1826,'ITWR Dump'!$A$2:$Y$5000,11,0)))</f>
        <v>0</v>
      </c>
      <c r="AG1826" s="11">
        <f>IF(ISERROR(VLOOKUP(U1826,'ITWR Dump'!$A$2:$Y$5000,2,0)),0,(VLOOKUP(U1826,'ITWR Dump'!$A$2:$Y$5000,2,0)))</f>
        <v>0</v>
      </c>
      <c r="AH1826" s="11">
        <f>IF(ISERROR(VLOOKUP(U1826,'ITWR Dump'!$A$2:$Y$5000,14,0)),0,(VLOOKUP(U1826,'ITWR Dump'!$A$2:$Y$5000,14,0)))</f>
        <v>0</v>
      </c>
      <c r="AI1826" s="11" t="str">
        <f t="shared" si="786"/>
        <v>00-Maintenance Onshore Landed</v>
      </c>
      <c r="AJ1826" s="11" t="str">
        <f t="shared" si="787"/>
        <v>Landed Onshore</v>
      </c>
      <c r="AK1826" s="11" t="str">
        <f>IF(ISERROR(VLOOKUP(A1826,'Team Data'!$C$2:$U$213,17,0)),0,(VLOOKUP(A1826,'Team Data'!$C$2:$U$213,17,0)))</f>
        <v>MF PI and CF</v>
      </c>
      <c r="AL1826" s="11" t="str">
        <f t="shared" si="788"/>
        <v>2017-04-24</v>
      </c>
      <c r="AM1826" s="11">
        <f>IF(ISERROR(VLOOKUP(U1826,'ITWR Dump'!$A$2:$Y$5000,16,0)),0,(VLOOKUP(U1826,'ITWR Dump'!$A$2:$Y$5000,16,0)))</f>
        <v>0</v>
      </c>
      <c r="AN1826" s="11">
        <f>IF(ISERROR(VLOOKUP(U1826,'ITWR Dump'!$A$2:$Y$5000,18,0)),0,(VLOOKUP(U1826,'ITWR Dump'!$A$2:$Y$5000,18,0)))</f>
        <v>0</v>
      </c>
      <c r="AO1826" s="11">
        <f>IF(ISERROR(VLOOKUP(U1826,'ITWR Dump'!$A$2:$Y$5000,25,0)),0,(VLOOKUP('ILC Report'!U1826,'ITWR Dump'!$A$2:$Y$5000,25,0)))</f>
        <v>0</v>
      </c>
      <c r="AP1826" s="11">
        <f t="shared" si="789"/>
        <v>0</v>
      </c>
      <c r="AQ1826" s="26">
        <f t="shared" si="790"/>
        <v>0</v>
      </c>
      <c r="AR1826" s="26">
        <f t="shared" si="791"/>
        <v>0</v>
      </c>
      <c r="AS1826" s="26">
        <f t="shared" si="792"/>
        <v>0</v>
      </c>
      <c r="AT1826" s="26">
        <f t="shared" si="793"/>
        <v>0</v>
      </c>
      <c r="AU1826" s="26">
        <f t="shared" si="794"/>
        <v>0</v>
      </c>
      <c r="AV1826" s="26">
        <f t="shared" si="795"/>
        <v>0</v>
      </c>
      <c r="AW1826" s="11" t="s">
        <v>653</v>
      </c>
      <c r="AX1826" s="11" t="str">
        <f>VLOOKUP(L1826,Group!$A$2:$B$1000,2,0)</f>
        <v>Maintenance</v>
      </c>
      <c r="AY1826" s="11">
        <f>IF(ISERROR(VLOOKUP(U1826,'ITWR Dump'!$A$2:$Y$5000,15,0)),0,(VLOOKUP('ILC Report'!U1826,'ITWR Dump'!$A$2:$Y$5000,15,0)))</f>
        <v>0</v>
      </c>
      <c r="AZ1826" s="11" t="str">
        <f t="shared" si="796"/>
        <v>No</v>
      </c>
      <c r="BA1826" s="11" t="str">
        <f t="shared" si="797"/>
        <v>BKO</v>
      </c>
      <c r="BB1826" s="11" t="str">
        <f t="shared" si="798"/>
        <v>MN</v>
      </c>
      <c r="BC1826" s="11" t="str">
        <f t="shared" si="799"/>
        <v>No</v>
      </c>
    </row>
    <row r="1827" spans="1:55" x14ac:dyDescent="0.3">
      <c r="A1827" s="11" t="s">
        <v>142</v>
      </c>
      <c r="B1827" s="11" t="s">
        <v>1906</v>
      </c>
      <c r="C1827" s="11" t="s">
        <v>622</v>
      </c>
      <c r="D1827" s="11" t="s">
        <v>2836</v>
      </c>
      <c r="E1827" s="38" t="s">
        <v>2903</v>
      </c>
      <c r="F1827" s="11">
        <v>2</v>
      </c>
      <c r="G1827" s="40" t="s">
        <v>218</v>
      </c>
      <c r="H1827" s="11" t="str">
        <f t="shared" si="781"/>
        <v>Regular</v>
      </c>
      <c r="I1827" s="11" t="str">
        <f t="shared" si="773"/>
        <v>US</v>
      </c>
      <c r="J1827" s="11" t="str">
        <f>IF(ISERROR(VLOOKUP(C1827,'WI Vs ASM'!$B$2:$E$1000,4,0)),0,(VLOOKUP(C1827,'WI Vs ASM'!$B$2:$E$1000,4,0)))</f>
        <v>Onshore</v>
      </c>
      <c r="K1827" s="11" t="str">
        <f>IF(ISERROR(VLOOKUP(C1827,'WI Vs ASM'!$B$2:$F$1000,5,0)),0,(VLOOKUP(C1827,'WI Vs ASM'!$B$2:$F$1000,5,0)))</f>
        <v>01-Fixed Price</v>
      </c>
      <c r="L1827" s="11" t="str">
        <f>IF(ISERROR(VLOOKUP(C1827,'WI Vs ASM'!$B$2:$D$1000,3,0)),0,(VLOOKUP(C1827,'WI Vs ASM'!$B$2:$D$1000,3,0)))</f>
        <v>00-Maintenance Onshore</v>
      </c>
      <c r="M1827" s="11" t="str">
        <f>IF(ISERROR(VLOOKUP(C1827,'WI Vs ASM'!$B$2:$I$1000,8,0)),0,(VLOOKUP(C1827,'WI Vs ASM'!$B$2:$I$1000,8,0)))</f>
        <v>Rahul Soman</v>
      </c>
      <c r="N1827" s="11" t="str">
        <f>IF(ISERROR(VLOOKUP(C1827,'WI Vs ASM'!$B$2:$G$1000,6,0)),0,(VLOOKUP(C1827,'WI Vs ASM'!$B$2:$G$1000,6,0)))</f>
        <v>Data Archive</v>
      </c>
      <c r="O1827" s="11" t="str">
        <f>IF(ISERROR(VLOOKUP(C1827,'WI Vs ASM'!$B$2:$H$1000,7,0)),0,(VLOOKUP(C1827,'WI Vs ASM'!$B$2:$H$1000,7,0)))</f>
        <v>Central Functions</v>
      </c>
      <c r="P1827" s="11" t="str">
        <f t="shared" si="774"/>
        <v>May-17</v>
      </c>
      <c r="Q1827" s="11" t="str">
        <f t="shared" si="775"/>
        <v>Q2</v>
      </c>
      <c r="R1827" s="11" t="str">
        <f>IF(ISERROR(VLOOKUP(C1827,'WI Vs ASM'!$B$2:$J$1000,9,0)),0,(VLOOKUP(C1827,'WI Vs ASM'!$B$2:$J$1000,9,0)))</f>
        <v>Jyothi Pai</v>
      </c>
      <c r="S1827" s="11" t="str">
        <f>IF(ISERROR(VLOOKUP(C1827,'WI Vs ASM'!$B$2:$K$1000,10,0)),0,(VLOOKUP(C1827,'WI Vs ASM'!$B$2:$K$1000,10,0)))</f>
        <v>Linda J. Richardson</v>
      </c>
      <c r="T1827" s="11" t="str">
        <f>IF(ISERROR(VLOOKUP(C1827,'WI Vs ASM'!$B$2:$L$1000,11,0)),0,(VLOOKUP(C1827,'WI Vs ASM'!$B$2:$L$1000,11,0)))</f>
        <v>Crystal Romano</v>
      </c>
      <c r="U1827" s="11" t="e">
        <f t="shared" si="782"/>
        <v>#VALUE!</v>
      </c>
      <c r="V1827" s="11" t="str">
        <f t="shared" si="776"/>
        <v>No</v>
      </c>
      <c r="W1827" s="11" t="str">
        <f t="shared" si="777"/>
        <v>Yes</v>
      </c>
      <c r="X1827" s="11" t="str">
        <f t="shared" si="778"/>
        <v>No</v>
      </c>
      <c r="Y1827" s="11" t="str">
        <f t="shared" si="779"/>
        <v>No</v>
      </c>
      <c r="Z1827" s="11" t="str">
        <f t="shared" si="780"/>
        <v>No</v>
      </c>
      <c r="AA1827" s="11" t="str">
        <f t="shared" si="783"/>
        <v>No</v>
      </c>
      <c r="AB1827" s="11">
        <f>IF(ISERROR(VLOOKUP(U1827,'ITWR Dump'!$A$2:$Y$5000,24,0)),0,(VLOOKUP('ILC Report'!U1827,'ITWR Dump'!$A$2:$Y$5000,24,0)))</f>
        <v>0</v>
      </c>
      <c r="AC1827" s="11" t="str">
        <f t="shared" si="784"/>
        <v>No</v>
      </c>
      <c r="AD1827" s="11" t="str">
        <f t="shared" si="785"/>
        <v/>
      </c>
      <c r="AE1827" s="11">
        <f>IF(ISERROR(VLOOKUP(U1827,'ITWR Dump'!$A$2:$Y$5000,13,0)),0,(VLOOKUP(U1827,'ITWR Dump'!$A$2:$Y$5000,13,0)))</f>
        <v>0</v>
      </c>
      <c r="AF1827" s="11">
        <f>IF(ISERROR(VLOOKUP(U1827,'ITWR Dump'!$A$2:$Y$5000,11,0)),0,(VLOOKUP(U1827,'ITWR Dump'!$A$2:$Y$5000,11,0)))</f>
        <v>0</v>
      </c>
      <c r="AG1827" s="11">
        <f>IF(ISERROR(VLOOKUP(U1827,'ITWR Dump'!$A$2:$Y$5000,2,0)),0,(VLOOKUP(U1827,'ITWR Dump'!$A$2:$Y$5000,2,0)))</f>
        <v>0</v>
      </c>
      <c r="AH1827" s="11">
        <f>IF(ISERROR(VLOOKUP(U1827,'ITWR Dump'!$A$2:$Y$5000,14,0)),0,(VLOOKUP(U1827,'ITWR Dump'!$A$2:$Y$5000,14,0)))</f>
        <v>0</v>
      </c>
      <c r="AI1827" s="11" t="str">
        <f t="shared" si="786"/>
        <v>00-Maintenance Onshore Landed</v>
      </c>
      <c r="AJ1827" s="11" t="str">
        <f t="shared" si="787"/>
        <v>Landed Onshore</v>
      </c>
      <c r="AK1827" s="11" t="str">
        <f>IF(ISERROR(VLOOKUP(A1827,'Team Data'!$C$2:$U$213,17,0)),0,(VLOOKUP(A1827,'Team Data'!$C$2:$U$213,17,0)))</f>
        <v>MF PI and CF</v>
      </c>
      <c r="AL1827" s="11" t="str">
        <f t="shared" si="788"/>
        <v>2017-04-24</v>
      </c>
      <c r="AM1827" s="11">
        <f>IF(ISERROR(VLOOKUP(U1827,'ITWR Dump'!$A$2:$Y$5000,16,0)),0,(VLOOKUP(U1827,'ITWR Dump'!$A$2:$Y$5000,16,0)))</f>
        <v>0</v>
      </c>
      <c r="AN1827" s="11">
        <f>IF(ISERROR(VLOOKUP(U1827,'ITWR Dump'!$A$2:$Y$5000,18,0)),0,(VLOOKUP(U1827,'ITWR Dump'!$A$2:$Y$5000,18,0)))</f>
        <v>0</v>
      </c>
      <c r="AO1827" s="11">
        <f>IF(ISERROR(VLOOKUP(U1827,'ITWR Dump'!$A$2:$Y$5000,25,0)),0,(VLOOKUP('ILC Report'!U1827,'ITWR Dump'!$A$2:$Y$5000,25,0)))</f>
        <v>0</v>
      </c>
      <c r="AP1827" s="11">
        <f t="shared" si="789"/>
        <v>0</v>
      </c>
      <c r="AQ1827" s="26">
        <f t="shared" si="790"/>
        <v>0</v>
      </c>
      <c r="AR1827" s="26">
        <f t="shared" si="791"/>
        <v>0</v>
      </c>
      <c r="AS1827" s="26">
        <f t="shared" si="792"/>
        <v>0</v>
      </c>
      <c r="AT1827" s="26">
        <f t="shared" si="793"/>
        <v>0</v>
      </c>
      <c r="AU1827" s="26">
        <f t="shared" si="794"/>
        <v>0</v>
      </c>
      <c r="AV1827" s="26">
        <f t="shared" si="795"/>
        <v>0</v>
      </c>
      <c r="AW1827" s="11" t="s">
        <v>653</v>
      </c>
      <c r="AX1827" s="11" t="str">
        <f>VLOOKUP(L1827,Group!$A$2:$B$1000,2,0)</f>
        <v>Maintenance</v>
      </c>
      <c r="AY1827" s="11">
        <f>IF(ISERROR(VLOOKUP(U1827,'ITWR Dump'!$A$2:$Y$5000,15,0)),0,(VLOOKUP('ILC Report'!U1827,'ITWR Dump'!$A$2:$Y$5000,15,0)))</f>
        <v>0</v>
      </c>
      <c r="AZ1827" s="11" t="str">
        <f t="shared" si="796"/>
        <v>No</v>
      </c>
      <c r="BA1827" s="11" t="str">
        <f t="shared" si="797"/>
        <v>BKO</v>
      </c>
      <c r="BB1827" s="11" t="str">
        <f t="shared" si="798"/>
        <v>MN</v>
      </c>
      <c r="BC1827" s="11" t="str">
        <f t="shared" si="799"/>
        <v>No</v>
      </c>
    </row>
    <row r="1828" spans="1:55" x14ac:dyDescent="0.3">
      <c r="A1828" s="11" t="s">
        <v>142</v>
      </c>
      <c r="B1828" s="11" t="s">
        <v>1906</v>
      </c>
      <c r="C1828" s="11" t="s">
        <v>622</v>
      </c>
      <c r="D1828" s="11" t="s">
        <v>2837</v>
      </c>
      <c r="E1828" s="38" t="s">
        <v>2903</v>
      </c>
      <c r="F1828" s="11">
        <v>5</v>
      </c>
      <c r="G1828" s="40" t="s">
        <v>218</v>
      </c>
      <c r="H1828" s="11" t="str">
        <f t="shared" si="781"/>
        <v>Regular</v>
      </c>
      <c r="I1828" s="11" t="str">
        <f t="shared" si="773"/>
        <v>US</v>
      </c>
      <c r="J1828" s="11" t="str">
        <f>IF(ISERROR(VLOOKUP(C1828,'WI Vs ASM'!$B$2:$E$1000,4,0)),0,(VLOOKUP(C1828,'WI Vs ASM'!$B$2:$E$1000,4,0)))</f>
        <v>Onshore</v>
      </c>
      <c r="K1828" s="11" t="str">
        <f>IF(ISERROR(VLOOKUP(C1828,'WI Vs ASM'!$B$2:$F$1000,5,0)),0,(VLOOKUP(C1828,'WI Vs ASM'!$B$2:$F$1000,5,0)))</f>
        <v>01-Fixed Price</v>
      </c>
      <c r="L1828" s="11" t="str">
        <f>IF(ISERROR(VLOOKUP(C1828,'WI Vs ASM'!$B$2:$D$1000,3,0)),0,(VLOOKUP(C1828,'WI Vs ASM'!$B$2:$D$1000,3,0)))</f>
        <v>00-Maintenance Onshore</v>
      </c>
      <c r="M1828" s="11" t="str">
        <f>IF(ISERROR(VLOOKUP(C1828,'WI Vs ASM'!$B$2:$I$1000,8,0)),0,(VLOOKUP(C1828,'WI Vs ASM'!$B$2:$I$1000,8,0)))</f>
        <v>Rahul Soman</v>
      </c>
      <c r="N1828" s="11" t="str">
        <f>IF(ISERROR(VLOOKUP(C1828,'WI Vs ASM'!$B$2:$G$1000,6,0)),0,(VLOOKUP(C1828,'WI Vs ASM'!$B$2:$G$1000,6,0)))</f>
        <v>Data Archive</v>
      </c>
      <c r="O1828" s="11" t="str">
        <f>IF(ISERROR(VLOOKUP(C1828,'WI Vs ASM'!$B$2:$H$1000,7,0)),0,(VLOOKUP(C1828,'WI Vs ASM'!$B$2:$H$1000,7,0)))</f>
        <v>Central Functions</v>
      </c>
      <c r="P1828" s="11" t="str">
        <f t="shared" si="774"/>
        <v>May-17</v>
      </c>
      <c r="Q1828" s="11" t="str">
        <f t="shared" si="775"/>
        <v>Q2</v>
      </c>
      <c r="R1828" s="11" t="str">
        <f>IF(ISERROR(VLOOKUP(C1828,'WI Vs ASM'!$B$2:$J$1000,9,0)),0,(VLOOKUP(C1828,'WI Vs ASM'!$B$2:$J$1000,9,0)))</f>
        <v>Jyothi Pai</v>
      </c>
      <c r="S1828" s="11" t="str">
        <f>IF(ISERROR(VLOOKUP(C1828,'WI Vs ASM'!$B$2:$K$1000,10,0)),0,(VLOOKUP(C1828,'WI Vs ASM'!$B$2:$K$1000,10,0)))</f>
        <v>Linda J. Richardson</v>
      </c>
      <c r="T1828" s="11" t="str">
        <f>IF(ISERROR(VLOOKUP(C1828,'WI Vs ASM'!$B$2:$L$1000,11,0)),0,(VLOOKUP(C1828,'WI Vs ASM'!$B$2:$L$1000,11,0)))</f>
        <v>Crystal Romano</v>
      </c>
      <c r="U1828" s="11" t="e">
        <f t="shared" si="782"/>
        <v>#VALUE!</v>
      </c>
      <c r="V1828" s="11" t="str">
        <f t="shared" si="776"/>
        <v>No</v>
      </c>
      <c r="W1828" s="11" t="str">
        <f t="shared" si="777"/>
        <v>Yes</v>
      </c>
      <c r="X1828" s="11" t="str">
        <f t="shared" si="778"/>
        <v>No</v>
      </c>
      <c r="Y1828" s="11" t="str">
        <f t="shared" si="779"/>
        <v>No</v>
      </c>
      <c r="Z1828" s="11" t="str">
        <f t="shared" si="780"/>
        <v>No</v>
      </c>
      <c r="AA1828" s="11" t="str">
        <f t="shared" si="783"/>
        <v>No</v>
      </c>
      <c r="AB1828" s="11">
        <f>IF(ISERROR(VLOOKUP(U1828,'ITWR Dump'!$A$2:$Y$5000,24,0)),0,(VLOOKUP('ILC Report'!U1828,'ITWR Dump'!$A$2:$Y$5000,24,0)))</f>
        <v>0</v>
      </c>
      <c r="AC1828" s="11" t="str">
        <f t="shared" si="784"/>
        <v>No</v>
      </c>
      <c r="AD1828" s="11" t="str">
        <f t="shared" si="785"/>
        <v/>
      </c>
      <c r="AE1828" s="11">
        <f>IF(ISERROR(VLOOKUP(U1828,'ITWR Dump'!$A$2:$Y$5000,13,0)),0,(VLOOKUP(U1828,'ITWR Dump'!$A$2:$Y$5000,13,0)))</f>
        <v>0</v>
      </c>
      <c r="AF1828" s="11">
        <f>IF(ISERROR(VLOOKUP(U1828,'ITWR Dump'!$A$2:$Y$5000,11,0)),0,(VLOOKUP(U1828,'ITWR Dump'!$A$2:$Y$5000,11,0)))</f>
        <v>0</v>
      </c>
      <c r="AG1828" s="11">
        <f>IF(ISERROR(VLOOKUP(U1828,'ITWR Dump'!$A$2:$Y$5000,2,0)),0,(VLOOKUP(U1828,'ITWR Dump'!$A$2:$Y$5000,2,0)))</f>
        <v>0</v>
      </c>
      <c r="AH1828" s="11">
        <f>IF(ISERROR(VLOOKUP(U1828,'ITWR Dump'!$A$2:$Y$5000,14,0)),0,(VLOOKUP(U1828,'ITWR Dump'!$A$2:$Y$5000,14,0)))</f>
        <v>0</v>
      </c>
      <c r="AI1828" s="11" t="str">
        <f t="shared" si="786"/>
        <v>00-Maintenance Onshore Landed</v>
      </c>
      <c r="AJ1828" s="11" t="str">
        <f t="shared" si="787"/>
        <v>Landed Onshore</v>
      </c>
      <c r="AK1828" s="11" t="str">
        <f>IF(ISERROR(VLOOKUP(A1828,'Team Data'!$C$2:$U$213,17,0)),0,(VLOOKUP(A1828,'Team Data'!$C$2:$U$213,17,0)))</f>
        <v>MF PI and CF</v>
      </c>
      <c r="AL1828" s="11" t="str">
        <f t="shared" si="788"/>
        <v>2017-04-24</v>
      </c>
      <c r="AM1828" s="11">
        <f>IF(ISERROR(VLOOKUP(U1828,'ITWR Dump'!$A$2:$Y$5000,16,0)),0,(VLOOKUP(U1828,'ITWR Dump'!$A$2:$Y$5000,16,0)))</f>
        <v>0</v>
      </c>
      <c r="AN1828" s="11">
        <f>IF(ISERROR(VLOOKUP(U1828,'ITWR Dump'!$A$2:$Y$5000,18,0)),0,(VLOOKUP(U1828,'ITWR Dump'!$A$2:$Y$5000,18,0)))</f>
        <v>0</v>
      </c>
      <c r="AO1828" s="11">
        <f>IF(ISERROR(VLOOKUP(U1828,'ITWR Dump'!$A$2:$Y$5000,25,0)),0,(VLOOKUP('ILC Report'!U1828,'ITWR Dump'!$A$2:$Y$5000,25,0)))</f>
        <v>0</v>
      </c>
      <c r="AP1828" s="11">
        <f t="shared" si="789"/>
        <v>0</v>
      </c>
      <c r="AQ1828" s="26">
        <f t="shared" si="790"/>
        <v>0</v>
      </c>
      <c r="AR1828" s="26">
        <f t="shared" si="791"/>
        <v>0</v>
      </c>
      <c r="AS1828" s="26">
        <f t="shared" si="792"/>
        <v>0</v>
      </c>
      <c r="AT1828" s="26">
        <f t="shared" si="793"/>
        <v>0</v>
      </c>
      <c r="AU1828" s="26">
        <f t="shared" si="794"/>
        <v>0</v>
      </c>
      <c r="AV1828" s="26">
        <f t="shared" si="795"/>
        <v>0</v>
      </c>
      <c r="AW1828" s="11" t="s">
        <v>653</v>
      </c>
      <c r="AX1828" s="11" t="str">
        <f>VLOOKUP(L1828,Group!$A$2:$B$1000,2,0)</f>
        <v>Maintenance</v>
      </c>
      <c r="AY1828" s="11">
        <f>IF(ISERROR(VLOOKUP(U1828,'ITWR Dump'!$A$2:$Y$5000,15,0)),0,(VLOOKUP('ILC Report'!U1828,'ITWR Dump'!$A$2:$Y$5000,15,0)))</f>
        <v>0</v>
      </c>
      <c r="AZ1828" s="11" t="str">
        <f t="shared" si="796"/>
        <v>No</v>
      </c>
      <c r="BA1828" s="11" t="str">
        <f t="shared" si="797"/>
        <v>BKO</v>
      </c>
      <c r="BB1828" s="11" t="str">
        <f t="shared" si="798"/>
        <v>MN</v>
      </c>
      <c r="BC1828" s="11" t="str">
        <f t="shared" si="799"/>
        <v>No</v>
      </c>
    </row>
    <row r="1829" spans="1:55" x14ac:dyDescent="0.3">
      <c r="A1829" s="11" t="s">
        <v>142</v>
      </c>
      <c r="B1829" s="11" t="s">
        <v>1906</v>
      </c>
      <c r="C1829" s="11" t="s">
        <v>622</v>
      </c>
      <c r="D1829" s="11" t="s">
        <v>2838</v>
      </c>
      <c r="E1829" s="38" t="s">
        <v>2903</v>
      </c>
      <c r="F1829" s="11">
        <v>6.5</v>
      </c>
      <c r="G1829" s="40" t="s">
        <v>218</v>
      </c>
      <c r="H1829" s="11" t="str">
        <f t="shared" si="781"/>
        <v>Regular</v>
      </c>
      <c r="I1829" s="11" t="str">
        <f t="shared" si="773"/>
        <v>US</v>
      </c>
      <c r="J1829" s="11" t="str">
        <f>IF(ISERROR(VLOOKUP(C1829,'WI Vs ASM'!$B$2:$E$1000,4,0)),0,(VLOOKUP(C1829,'WI Vs ASM'!$B$2:$E$1000,4,0)))</f>
        <v>Onshore</v>
      </c>
      <c r="K1829" s="11" t="str">
        <f>IF(ISERROR(VLOOKUP(C1829,'WI Vs ASM'!$B$2:$F$1000,5,0)),0,(VLOOKUP(C1829,'WI Vs ASM'!$B$2:$F$1000,5,0)))</f>
        <v>01-Fixed Price</v>
      </c>
      <c r="L1829" s="11" t="str">
        <f>IF(ISERROR(VLOOKUP(C1829,'WI Vs ASM'!$B$2:$D$1000,3,0)),0,(VLOOKUP(C1829,'WI Vs ASM'!$B$2:$D$1000,3,0)))</f>
        <v>00-Maintenance Onshore</v>
      </c>
      <c r="M1829" s="11" t="str">
        <f>IF(ISERROR(VLOOKUP(C1829,'WI Vs ASM'!$B$2:$I$1000,8,0)),0,(VLOOKUP(C1829,'WI Vs ASM'!$B$2:$I$1000,8,0)))</f>
        <v>Rahul Soman</v>
      </c>
      <c r="N1829" s="11" t="str">
        <f>IF(ISERROR(VLOOKUP(C1829,'WI Vs ASM'!$B$2:$G$1000,6,0)),0,(VLOOKUP(C1829,'WI Vs ASM'!$B$2:$G$1000,6,0)))</f>
        <v>Data Archive</v>
      </c>
      <c r="O1829" s="11" t="str">
        <f>IF(ISERROR(VLOOKUP(C1829,'WI Vs ASM'!$B$2:$H$1000,7,0)),0,(VLOOKUP(C1829,'WI Vs ASM'!$B$2:$H$1000,7,0)))</f>
        <v>Central Functions</v>
      </c>
      <c r="P1829" s="11" t="str">
        <f t="shared" si="774"/>
        <v>May-17</v>
      </c>
      <c r="Q1829" s="11" t="str">
        <f t="shared" si="775"/>
        <v>Q2</v>
      </c>
      <c r="R1829" s="11" t="str">
        <f>IF(ISERROR(VLOOKUP(C1829,'WI Vs ASM'!$B$2:$J$1000,9,0)),0,(VLOOKUP(C1829,'WI Vs ASM'!$B$2:$J$1000,9,0)))</f>
        <v>Jyothi Pai</v>
      </c>
      <c r="S1829" s="11" t="str">
        <f>IF(ISERROR(VLOOKUP(C1829,'WI Vs ASM'!$B$2:$K$1000,10,0)),0,(VLOOKUP(C1829,'WI Vs ASM'!$B$2:$K$1000,10,0)))</f>
        <v>Linda J. Richardson</v>
      </c>
      <c r="T1829" s="11" t="str">
        <f>IF(ISERROR(VLOOKUP(C1829,'WI Vs ASM'!$B$2:$L$1000,11,0)),0,(VLOOKUP(C1829,'WI Vs ASM'!$B$2:$L$1000,11,0)))</f>
        <v>Crystal Romano</v>
      </c>
      <c r="U1829" s="11" t="e">
        <f t="shared" si="782"/>
        <v>#VALUE!</v>
      </c>
      <c r="V1829" s="11" t="str">
        <f t="shared" si="776"/>
        <v>No</v>
      </c>
      <c r="W1829" s="11" t="str">
        <f t="shared" si="777"/>
        <v>Yes</v>
      </c>
      <c r="X1829" s="11" t="str">
        <f t="shared" si="778"/>
        <v>No</v>
      </c>
      <c r="Y1829" s="11" t="str">
        <f t="shared" si="779"/>
        <v>No</v>
      </c>
      <c r="Z1829" s="11" t="str">
        <f t="shared" si="780"/>
        <v>No</v>
      </c>
      <c r="AA1829" s="11" t="str">
        <f t="shared" si="783"/>
        <v>No</v>
      </c>
      <c r="AB1829" s="11">
        <f>IF(ISERROR(VLOOKUP(U1829,'ITWR Dump'!$A$2:$Y$5000,24,0)),0,(VLOOKUP('ILC Report'!U1829,'ITWR Dump'!$A$2:$Y$5000,24,0)))</f>
        <v>0</v>
      </c>
      <c r="AC1829" s="11" t="str">
        <f t="shared" si="784"/>
        <v>No</v>
      </c>
      <c r="AD1829" s="11" t="str">
        <f t="shared" si="785"/>
        <v/>
      </c>
      <c r="AE1829" s="11">
        <f>IF(ISERROR(VLOOKUP(U1829,'ITWR Dump'!$A$2:$Y$5000,13,0)),0,(VLOOKUP(U1829,'ITWR Dump'!$A$2:$Y$5000,13,0)))</f>
        <v>0</v>
      </c>
      <c r="AF1829" s="11">
        <f>IF(ISERROR(VLOOKUP(U1829,'ITWR Dump'!$A$2:$Y$5000,11,0)),0,(VLOOKUP(U1829,'ITWR Dump'!$A$2:$Y$5000,11,0)))</f>
        <v>0</v>
      </c>
      <c r="AG1829" s="11">
        <f>IF(ISERROR(VLOOKUP(U1829,'ITWR Dump'!$A$2:$Y$5000,2,0)),0,(VLOOKUP(U1829,'ITWR Dump'!$A$2:$Y$5000,2,0)))</f>
        <v>0</v>
      </c>
      <c r="AH1829" s="11">
        <f>IF(ISERROR(VLOOKUP(U1829,'ITWR Dump'!$A$2:$Y$5000,14,0)),0,(VLOOKUP(U1829,'ITWR Dump'!$A$2:$Y$5000,14,0)))</f>
        <v>0</v>
      </c>
      <c r="AI1829" s="11" t="str">
        <f t="shared" si="786"/>
        <v>00-Maintenance Onshore Landed</v>
      </c>
      <c r="AJ1829" s="11" t="str">
        <f t="shared" si="787"/>
        <v>Landed Onshore</v>
      </c>
      <c r="AK1829" s="11" t="str">
        <f>IF(ISERROR(VLOOKUP(A1829,'Team Data'!$C$2:$U$213,17,0)),0,(VLOOKUP(A1829,'Team Data'!$C$2:$U$213,17,0)))</f>
        <v>MF PI and CF</v>
      </c>
      <c r="AL1829" s="11" t="str">
        <f t="shared" si="788"/>
        <v>2017-04-24</v>
      </c>
      <c r="AM1829" s="11">
        <f>IF(ISERROR(VLOOKUP(U1829,'ITWR Dump'!$A$2:$Y$5000,16,0)),0,(VLOOKUP(U1829,'ITWR Dump'!$A$2:$Y$5000,16,0)))</f>
        <v>0</v>
      </c>
      <c r="AN1829" s="11">
        <f>IF(ISERROR(VLOOKUP(U1829,'ITWR Dump'!$A$2:$Y$5000,18,0)),0,(VLOOKUP(U1829,'ITWR Dump'!$A$2:$Y$5000,18,0)))</f>
        <v>0</v>
      </c>
      <c r="AO1829" s="11">
        <f>IF(ISERROR(VLOOKUP(U1829,'ITWR Dump'!$A$2:$Y$5000,25,0)),0,(VLOOKUP('ILC Report'!U1829,'ITWR Dump'!$A$2:$Y$5000,25,0)))</f>
        <v>0</v>
      </c>
      <c r="AP1829" s="11">
        <f t="shared" si="789"/>
        <v>0</v>
      </c>
      <c r="AQ1829" s="26">
        <f t="shared" si="790"/>
        <v>0</v>
      </c>
      <c r="AR1829" s="26">
        <f t="shared" si="791"/>
        <v>0</v>
      </c>
      <c r="AS1829" s="26">
        <f t="shared" si="792"/>
        <v>0</v>
      </c>
      <c r="AT1829" s="26">
        <f t="shared" si="793"/>
        <v>0</v>
      </c>
      <c r="AU1829" s="26">
        <f t="shared" si="794"/>
        <v>0</v>
      </c>
      <c r="AV1829" s="26">
        <f t="shared" si="795"/>
        <v>0</v>
      </c>
      <c r="AW1829" s="11" t="s">
        <v>653</v>
      </c>
      <c r="AX1829" s="11" t="str">
        <f>VLOOKUP(L1829,Group!$A$2:$B$1000,2,0)</f>
        <v>Maintenance</v>
      </c>
      <c r="AY1829" s="11">
        <f>IF(ISERROR(VLOOKUP(U1829,'ITWR Dump'!$A$2:$Y$5000,15,0)),0,(VLOOKUP('ILC Report'!U1829,'ITWR Dump'!$A$2:$Y$5000,15,0)))</f>
        <v>0</v>
      </c>
      <c r="AZ1829" s="11" t="str">
        <f t="shared" si="796"/>
        <v>Yes</v>
      </c>
      <c r="BA1829" s="11" t="str">
        <f t="shared" si="797"/>
        <v>BKO</v>
      </c>
      <c r="BB1829" s="11" t="str">
        <f t="shared" si="798"/>
        <v>MN</v>
      </c>
      <c r="BC1829" s="11" t="str">
        <f t="shared" si="799"/>
        <v>No</v>
      </c>
    </row>
    <row r="1830" spans="1:55" x14ac:dyDescent="0.3">
      <c r="A1830" s="11" t="s">
        <v>142</v>
      </c>
      <c r="B1830" s="11" t="s">
        <v>1906</v>
      </c>
      <c r="C1830" s="11" t="s">
        <v>622</v>
      </c>
      <c r="D1830" s="11" t="s">
        <v>2839</v>
      </c>
      <c r="E1830" s="38" t="s">
        <v>2903</v>
      </c>
      <c r="F1830" s="11">
        <v>3</v>
      </c>
      <c r="G1830" s="40" t="s">
        <v>218</v>
      </c>
      <c r="H1830" s="11" t="str">
        <f t="shared" si="781"/>
        <v>Regular</v>
      </c>
      <c r="I1830" s="11" t="str">
        <f t="shared" si="773"/>
        <v>US</v>
      </c>
      <c r="J1830" s="11" t="str">
        <f>IF(ISERROR(VLOOKUP(C1830,'WI Vs ASM'!$B$2:$E$1000,4,0)),0,(VLOOKUP(C1830,'WI Vs ASM'!$B$2:$E$1000,4,0)))</f>
        <v>Onshore</v>
      </c>
      <c r="K1830" s="11" t="str">
        <f>IF(ISERROR(VLOOKUP(C1830,'WI Vs ASM'!$B$2:$F$1000,5,0)),0,(VLOOKUP(C1830,'WI Vs ASM'!$B$2:$F$1000,5,0)))</f>
        <v>01-Fixed Price</v>
      </c>
      <c r="L1830" s="11" t="str">
        <f>IF(ISERROR(VLOOKUP(C1830,'WI Vs ASM'!$B$2:$D$1000,3,0)),0,(VLOOKUP(C1830,'WI Vs ASM'!$B$2:$D$1000,3,0)))</f>
        <v>00-Maintenance Onshore</v>
      </c>
      <c r="M1830" s="11" t="str">
        <f>IF(ISERROR(VLOOKUP(C1830,'WI Vs ASM'!$B$2:$I$1000,8,0)),0,(VLOOKUP(C1830,'WI Vs ASM'!$B$2:$I$1000,8,0)))</f>
        <v>Rahul Soman</v>
      </c>
      <c r="N1830" s="11" t="str">
        <f>IF(ISERROR(VLOOKUP(C1830,'WI Vs ASM'!$B$2:$G$1000,6,0)),0,(VLOOKUP(C1830,'WI Vs ASM'!$B$2:$G$1000,6,0)))</f>
        <v>Data Archive</v>
      </c>
      <c r="O1830" s="11" t="str">
        <f>IF(ISERROR(VLOOKUP(C1830,'WI Vs ASM'!$B$2:$H$1000,7,0)),0,(VLOOKUP(C1830,'WI Vs ASM'!$B$2:$H$1000,7,0)))</f>
        <v>Central Functions</v>
      </c>
      <c r="P1830" s="11" t="str">
        <f t="shared" si="774"/>
        <v>May-17</v>
      </c>
      <c r="Q1830" s="11" t="str">
        <f t="shared" si="775"/>
        <v>Q2</v>
      </c>
      <c r="R1830" s="11" t="str">
        <f>IF(ISERROR(VLOOKUP(C1830,'WI Vs ASM'!$B$2:$J$1000,9,0)),0,(VLOOKUP(C1830,'WI Vs ASM'!$B$2:$J$1000,9,0)))</f>
        <v>Jyothi Pai</v>
      </c>
      <c r="S1830" s="11" t="str">
        <f>IF(ISERROR(VLOOKUP(C1830,'WI Vs ASM'!$B$2:$K$1000,10,0)),0,(VLOOKUP(C1830,'WI Vs ASM'!$B$2:$K$1000,10,0)))</f>
        <v>Linda J. Richardson</v>
      </c>
      <c r="T1830" s="11" t="str">
        <f>IF(ISERROR(VLOOKUP(C1830,'WI Vs ASM'!$B$2:$L$1000,11,0)),0,(VLOOKUP(C1830,'WI Vs ASM'!$B$2:$L$1000,11,0)))</f>
        <v>Crystal Romano</v>
      </c>
      <c r="U1830" s="11" t="e">
        <f t="shared" si="782"/>
        <v>#VALUE!</v>
      </c>
      <c r="V1830" s="11" t="str">
        <f t="shared" si="776"/>
        <v>No</v>
      </c>
      <c r="W1830" s="11" t="str">
        <f t="shared" si="777"/>
        <v>Yes</v>
      </c>
      <c r="X1830" s="11" t="str">
        <f t="shared" si="778"/>
        <v>No</v>
      </c>
      <c r="Y1830" s="11" t="str">
        <f t="shared" si="779"/>
        <v>No</v>
      </c>
      <c r="Z1830" s="11" t="str">
        <f t="shared" si="780"/>
        <v>No</v>
      </c>
      <c r="AA1830" s="11" t="str">
        <f t="shared" si="783"/>
        <v>No</v>
      </c>
      <c r="AB1830" s="11">
        <f>IF(ISERROR(VLOOKUP(U1830,'ITWR Dump'!$A$2:$Y$5000,24,0)),0,(VLOOKUP('ILC Report'!U1830,'ITWR Dump'!$A$2:$Y$5000,24,0)))</f>
        <v>0</v>
      </c>
      <c r="AC1830" s="11" t="str">
        <f t="shared" si="784"/>
        <v>No</v>
      </c>
      <c r="AD1830" s="11" t="str">
        <f t="shared" si="785"/>
        <v/>
      </c>
      <c r="AE1830" s="11">
        <f>IF(ISERROR(VLOOKUP(U1830,'ITWR Dump'!$A$2:$Y$5000,13,0)),0,(VLOOKUP(U1830,'ITWR Dump'!$A$2:$Y$5000,13,0)))</f>
        <v>0</v>
      </c>
      <c r="AF1830" s="11">
        <f>IF(ISERROR(VLOOKUP(U1830,'ITWR Dump'!$A$2:$Y$5000,11,0)),0,(VLOOKUP(U1830,'ITWR Dump'!$A$2:$Y$5000,11,0)))</f>
        <v>0</v>
      </c>
      <c r="AG1830" s="11">
        <f>IF(ISERROR(VLOOKUP(U1830,'ITWR Dump'!$A$2:$Y$5000,2,0)),0,(VLOOKUP(U1830,'ITWR Dump'!$A$2:$Y$5000,2,0)))</f>
        <v>0</v>
      </c>
      <c r="AH1830" s="11">
        <f>IF(ISERROR(VLOOKUP(U1830,'ITWR Dump'!$A$2:$Y$5000,14,0)),0,(VLOOKUP(U1830,'ITWR Dump'!$A$2:$Y$5000,14,0)))</f>
        <v>0</v>
      </c>
      <c r="AI1830" s="11" t="str">
        <f t="shared" si="786"/>
        <v>00-Maintenance Onshore Landed</v>
      </c>
      <c r="AJ1830" s="11" t="str">
        <f t="shared" si="787"/>
        <v>Landed Onshore</v>
      </c>
      <c r="AK1830" s="11" t="str">
        <f>IF(ISERROR(VLOOKUP(A1830,'Team Data'!$C$2:$U$213,17,0)),0,(VLOOKUP(A1830,'Team Data'!$C$2:$U$213,17,0)))</f>
        <v>MF PI and CF</v>
      </c>
      <c r="AL1830" s="11" t="str">
        <f t="shared" si="788"/>
        <v>2017-04-24</v>
      </c>
      <c r="AM1830" s="11">
        <f>IF(ISERROR(VLOOKUP(U1830,'ITWR Dump'!$A$2:$Y$5000,16,0)),0,(VLOOKUP(U1830,'ITWR Dump'!$A$2:$Y$5000,16,0)))</f>
        <v>0</v>
      </c>
      <c r="AN1830" s="11">
        <f>IF(ISERROR(VLOOKUP(U1830,'ITWR Dump'!$A$2:$Y$5000,18,0)),0,(VLOOKUP(U1830,'ITWR Dump'!$A$2:$Y$5000,18,0)))</f>
        <v>0</v>
      </c>
      <c r="AO1830" s="11">
        <f>IF(ISERROR(VLOOKUP(U1830,'ITWR Dump'!$A$2:$Y$5000,25,0)),0,(VLOOKUP('ILC Report'!U1830,'ITWR Dump'!$A$2:$Y$5000,25,0)))</f>
        <v>0</v>
      </c>
      <c r="AP1830" s="11">
        <f t="shared" si="789"/>
        <v>0</v>
      </c>
      <c r="AQ1830" s="26">
        <f t="shared" si="790"/>
        <v>0</v>
      </c>
      <c r="AR1830" s="26">
        <f t="shared" si="791"/>
        <v>0</v>
      </c>
      <c r="AS1830" s="26">
        <f t="shared" si="792"/>
        <v>0</v>
      </c>
      <c r="AT1830" s="26">
        <f t="shared" si="793"/>
        <v>0</v>
      </c>
      <c r="AU1830" s="26">
        <f t="shared" si="794"/>
        <v>0</v>
      </c>
      <c r="AV1830" s="26">
        <f t="shared" si="795"/>
        <v>0</v>
      </c>
      <c r="AW1830" s="11" t="s">
        <v>653</v>
      </c>
      <c r="AX1830" s="11" t="str">
        <f>VLOOKUP(L1830,Group!$A$2:$B$1000,2,0)</f>
        <v>Maintenance</v>
      </c>
      <c r="AY1830" s="11">
        <f>IF(ISERROR(VLOOKUP(U1830,'ITWR Dump'!$A$2:$Y$5000,15,0)),0,(VLOOKUP('ILC Report'!U1830,'ITWR Dump'!$A$2:$Y$5000,15,0)))</f>
        <v>0</v>
      </c>
      <c r="AZ1830" s="11" t="str">
        <f t="shared" si="796"/>
        <v>Yes</v>
      </c>
      <c r="BA1830" s="11" t="str">
        <f t="shared" si="797"/>
        <v>BKO</v>
      </c>
      <c r="BB1830" s="11" t="str">
        <f t="shared" si="798"/>
        <v>MN</v>
      </c>
      <c r="BC1830" s="11" t="str">
        <f t="shared" si="799"/>
        <v>No</v>
      </c>
    </row>
    <row r="1831" spans="1:55" x14ac:dyDescent="0.3">
      <c r="A1831" s="11" t="s">
        <v>142</v>
      </c>
      <c r="B1831" s="11" t="s">
        <v>1906</v>
      </c>
      <c r="C1831" s="11" t="s">
        <v>620</v>
      </c>
      <c r="D1831" s="11" t="s">
        <v>2834</v>
      </c>
      <c r="E1831" s="38" t="s">
        <v>2903</v>
      </c>
      <c r="F1831" s="11">
        <v>1.5</v>
      </c>
      <c r="G1831" s="40" t="s">
        <v>218</v>
      </c>
      <c r="H1831" s="11" t="str">
        <f t="shared" si="781"/>
        <v>Regular</v>
      </c>
      <c r="I1831" s="11" t="str">
        <f t="shared" si="773"/>
        <v>US</v>
      </c>
      <c r="J1831" s="11" t="str">
        <f>IF(ISERROR(VLOOKUP(C1831,'WI Vs ASM'!$B$2:$E$1000,4,0)),0,(VLOOKUP(C1831,'WI Vs ASM'!$B$2:$E$1000,4,0)))</f>
        <v>Onshore</v>
      </c>
      <c r="K1831" s="11" t="str">
        <f>IF(ISERROR(VLOOKUP(C1831,'WI Vs ASM'!$B$2:$F$1000,5,0)),0,(VLOOKUP(C1831,'WI Vs ASM'!$B$2:$F$1000,5,0)))</f>
        <v>02-Variable Billable</v>
      </c>
      <c r="L1831" s="11" t="str">
        <f>IF(ISERROR(VLOOKUP(C1831,'WI Vs ASM'!$B$2:$D$1000,3,0)),0,(VLOOKUP(C1831,'WI Vs ASM'!$B$2:$D$1000,3,0)))</f>
        <v>10-Enhancement Onshore</v>
      </c>
      <c r="M1831" s="11" t="str">
        <f>IF(ISERROR(VLOOKUP(C1831,'WI Vs ASM'!$B$2:$I$1000,8,0)),0,(VLOOKUP(C1831,'WI Vs ASM'!$B$2:$I$1000,8,0)))</f>
        <v>Prakash Varadachari</v>
      </c>
      <c r="N1831" s="11" t="str">
        <f>IF(ISERROR(VLOOKUP(C1831,'WI Vs ASM'!$B$2:$G$1000,6,0)),0,(VLOOKUP(C1831,'WI Vs ASM'!$B$2:$G$1000,6,0)))</f>
        <v>Data Archive</v>
      </c>
      <c r="O1831" s="11" t="str">
        <f>IF(ISERROR(VLOOKUP(C1831,'WI Vs ASM'!$B$2:$H$1000,7,0)),0,(VLOOKUP(C1831,'WI Vs ASM'!$B$2:$H$1000,7,0)))</f>
        <v>Central Functions</v>
      </c>
      <c r="P1831" s="11" t="str">
        <f t="shared" si="774"/>
        <v>May-17</v>
      </c>
      <c r="Q1831" s="11" t="str">
        <f t="shared" si="775"/>
        <v>Q2</v>
      </c>
      <c r="R1831" s="11" t="str">
        <f>IF(ISERROR(VLOOKUP(C1831,'WI Vs ASM'!$B$2:$J$1000,9,0)),0,(VLOOKUP(C1831,'WI Vs ASM'!$B$2:$J$1000,9,0)))</f>
        <v>Chandraprabha Palaniswamy</v>
      </c>
      <c r="S1831" s="11" t="str">
        <f>IF(ISERROR(VLOOKUP(C1831,'WI Vs ASM'!$B$2:$K$1000,10,0)),0,(VLOOKUP(C1831,'WI Vs ASM'!$B$2:$K$1000,10,0)))</f>
        <v>Linda J. Richardson</v>
      </c>
      <c r="T1831" s="11" t="str">
        <f>IF(ISERROR(VLOOKUP(C1831,'WI Vs ASM'!$B$2:$L$1000,11,0)),0,(VLOOKUP(C1831,'WI Vs ASM'!$B$2:$L$1000,11,0)))</f>
        <v>Crystal Romano</v>
      </c>
      <c r="U1831" s="11" t="str">
        <f t="shared" si="782"/>
        <v>WR736392</v>
      </c>
      <c r="V1831" s="11" t="str">
        <f t="shared" si="776"/>
        <v>No</v>
      </c>
      <c r="W1831" s="11" t="str">
        <f t="shared" si="777"/>
        <v>Yes</v>
      </c>
      <c r="X1831" s="11" t="str">
        <f t="shared" si="778"/>
        <v>No</v>
      </c>
      <c r="Y1831" s="11" t="str">
        <f t="shared" si="779"/>
        <v>No</v>
      </c>
      <c r="Z1831" s="11" t="str">
        <f t="shared" si="780"/>
        <v>No</v>
      </c>
      <c r="AA1831" s="11" t="str">
        <f t="shared" si="783"/>
        <v>No</v>
      </c>
      <c r="AB1831" s="11">
        <f>IF(ISERROR(VLOOKUP(U1831,'ITWR Dump'!$A$2:$Y$5000,24,0)),0,(VLOOKUP('ILC Report'!U1831,'ITWR Dump'!$A$2:$Y$5000,24,0)))</f>
        <v>0</v>
      </c>
      <c r="AC1831" s="11" t="str">
        <f t="shared" si="784"/>
        <v>No</v>
      </c>
      <c r="AD1831" s="11" t="str">
        <f t="shared" si="785"/>
        <v/>
      </c>
      <c r="AE1831" s="11">
        <f>IF(ISERROR(VLOOKUP(U1831,'ITWR Dump'!$A$2:$Y$5000,13,0)),0,(VLOOKUP(U1831,'ITWR Dump'!$A$2:$Y$5000,13,0)))</f>
        <v>0</v>
      </c>
      <c r="AF1831" s="11">
        <f>IF(ISERROR(VLOOKUP(U1831,'ITWR Dump'!$A$2:$Y$5000,11,0)),0,(VLOOKUP(U1831,'ITWR Dump'!$A$2:$Y$5000,11,0)))</f>
        <v>0</v>
      </c>
      <c r="AG1831" s="11">
        <f>IF(ISERROR(VLOOKUP(U1831,'ITWR Dump'!$A$2:$Y$5000,2,0)),0,(VLOOKUP(U1831,'ITWR Dump'!$A$2:$Y$5000,2,0)))</f>
        <v>0</v>
      </c>
      <c r="AH1831" s="11">
        <f>IF(ISERROR(VLOOKUP(U1831,'ITWR Dump'!$A$2:$Y$5000,14,0)),0,(VLOOKUP(U1831,'ITWR Dump'!$A$2:$Y$5000,14,0)))</f>
        <v>0</v>
      </c>
      <c r="AI1831" s="11" t="str">
        <f t="shared" si="786"/>
        <v>10-Enhancement Onshore Landed</v>
      </c>
      <c r="AJ1831" s="11" t="str">
        <f t="shared" si="787"/>
        <v>Landed Onshore</v>
      </c>
      <c r="AK1831" s="11" t="str">
        <f>IF(ISERROR(VLOOKUP(A1831,'Team Data'!$C$2:$U$213,17,0)),0,(VLOOKUP(A1831,'Team Data'!$C$2:$U$213,17,0)))</f>
        <v>MF PI and CF</v>
      </c>
      <c r="AL1831" s="11" t="str">
        <f t="shared" si="788"/>
        <v>2017-04-24</v>
      </c>
      <c r="AM1831" s="11">
        <f>IF(ISERROR(VLOOKUP(U1831,'ITWR Dump'!$A$2:$Y$5000,16,0)),0,(VLOOKUP(U1831,'ITWR Dump'!$A$2:$Y$5000,16,0)))</f>
        <v>0</v>
      </c>
      <c r="AN1831" s="11">
        <f>IF(ISERROR(VLOOKUP(U1831,'ITWR Dump'!$A$2:$Y$5000,18,0)),0,(VLOOKUP(U1831,'ITWR Dump'!$A$2:$Y$5000,18,0)))</f>
        <v>0</v>
      </c>
      <c r="AO1831" s="11">
        <f>IF(ISERROR(VLOOKUP(U1831,'ITWR Dump'!$A$2:$Y$5000,25,0)),0,(VLOOKUP('ILC Report'!U1831,'ITWR Dump'!$A$2:$Y$5000,25,0)))</f>
        <v>0</v>
      </c>
      <c r="AP1831" s="11">
        <f t="shared" si="789"/>
        <v>0</v>
      </c>
      <c r="AQ1831" s="26">
        <f t="shared" si="790"/>
        <v>0</v>
      </c>
      <c r="AR1831" s="26">
        <f t="shared" si="791"/>
        <v>0</v>
      </c>
      <c r="AS1831" s="26">
        <f t="shared" si="792"/>
        <v>0</v>
      </c>
      <c r="AT1831" s="26">
        <f t="shared" si="793"/>
        <v>0</v>
      </c>
      <c r="AU1831" s="26">
        <f t="shared" si="794"/>
        <v>0</v>
      </c>
      <c r="AV1831" s="26">
        <f t="shared" si="795"/>
        <v>0</v>
      </c>
      <c r="AW1831" s="11" t="s">
        <v>653</v>
      </c>
      <c r="AX1831" s="11" t="str">
        <f>VLOOKUP(L1831,Group!$A$2:$B$1000,2,0)</f>
        <v>Enhancement</v>
      </c>
      <c r="AY1831" s="11">
        <f>IF(ISERROR(VLOOKUP(U1831,'ITWR Dump'!$A$2:$Y$5000,15,0)),0,(VLOOKUP('ILC Report'!U1831,'ITWR Dump'!$A$2:$Y$5000,15,0)))</f>
        <v>0</v>
      </c>
      <c r="AZ1831" s="11" t="str">
        <f t="shared" si="796"/>
        <v>No</v>
      </c>
      <c r="BA1831" s="11" t="str">
        <f t="shared" si="797"/>
        <v>BKO</v>
      </c>
      <c r="BB1831" s="11" t="str">
        <f t="shared" si="798"/>
        <v>EM</v>
      </c>
      <c r="BC1831" s="11" t="str">
        <f t="shared" si="799"/>
        <v>No</v>
      </c>
    </row>
    <row r="1832" spans="1:55" x14ac:dyDescent="0.3">
      <c r="A1832" s="11" t="s">
        <v>142</v>
      </c>
      <c r="B1832" s="11" t="s">
        <v>1906</v>
      </c>
      <c r="C1832" s="11" t="s">
        <v>620</v>
      </c>
      <c r="D1832" s="11" t="s">
        <v>2840</v>
      </c>
      <c r="E1832" s="38" t="s">
        <v>2903</v>
      </c>
      <c r="F1832" s="11">
        <v>8</v>
      </c>
      <c r="G1832" s="40" t="s">
        <v>218</v>
      </c>
      <c r="H1832" s="11" t="str">
        <f t="shared" si="781"/>
        <v>Regular</v>
      </c>
      <c r="I1832" s="11" t="str">
        <f t="shared" si="773"/>
        <v>US</v>
      </c>
      <c r="J1832" s="11" t="str">
        <f>IF(ISERROR(VLOOKUP(C1832,'WI Vs ASM'!$B$2:$E$1000,4,0)),0,(VLOOKUP(C1832,'WI Vs ASM'!$B$2:$E$1000,4,0)))</f>
        <v>Onshore</v>
      </c>
      <c r="K1832" s="11" t="str">
        <f>IF(ISERROR(VLOOKUP(C1832,'WI Vs ASM'!$B$2:$F$1000,5,0)),0,(VLOOKUP(C1832,'WI Vs ASM'!$B$2:$F$1000,5,0)))</f>
        <v>02-Variable Billable</v>
      </c>
      <c r="L1832" s="11" t="str">
        <f>IF(ISERROR(VLOOKUP(C1832,'WI Vs ASM'!$B$2:$D$1000,3,0)),0,(VLOOKUP(C1832,'WI Vs ASM'!$B$2:$D$1000,3,0)))</f>
        <v>10-Enhancement Onshore</v>
      </c>
      <c r="M1832" s="11" t="str">
        <f>IF(ISERROR(VLOOKUP(C1832,'WI Vs ASM'!$B$2:$I$1000,8,0)),0,(VLOOKUP(C1832,'WI Vs ASM'!$B$2:$I$1000,8,0)))</f>
        <v>Prakash Varadachari</v>
      </c>
      <c r="N1832" s="11" t="str">
        <f>IF(ISERROR(VLOOKUP(C1832,'WI Vs ASM'!$B$2:$G$1000,6,0)),0,(VLOOKUP(C1832,'WI Vs ASM'!$B$2:$G$1000,6,0)))</f>
        <v>Data Archive</v>
      </c>
      <c r="O1832" s="11" t="str">
        <f>IF(ISERROR(VLOOKUP(C1832,'WI Vs ASM'!$B$2:$H$1000,7,0)),0,(VLOOKUP(C1832,'WI Vs ASM'!$B$2:$H$1000,7,0)))</f>
        <v>Central Functions</v>
      </c>
      <c r="P1832" s="11" t="str">
        <f t="shared" si="774"/>
        <v>May-17</v>
      </c>
      <c r="Q1832" s="11" t="str">
        <f t="shared" si="775"/>
        <v>Q2</v>
      </c>
      <c r="R1832" s="11" t="str">
        <f>IF(ISERROR(VLOOKUP(C1832,'WI Vs ASM'!$B$2:$J$1000,9,0)),0,(VLOOKUP(C1832,'WI Vs ASM'!$B$2:$J$1000,9,0)))</f>
        <v>Chandraprabha Palaniswamy</v>
      </c>
      <c r="S1832" s="11" t="str">
        <f>IF(ISERROR(VLOOKUP(C1832,'WI Vs ASM'!$B$2:$K$1000,10,0)),0,(VLOOKUP(C1832,'WI Vs ASM'!$B$2:$K$1000,10,0)))</f>
        <v>Linda J. Richardson</v>
      </c>
      <c r="T1832" s="11" t="str">
        <f>IF(ISERROR(VLOOKUP(C1832,'WI Vs ASM'!$B$2:$L$1000,11,0)),0,(VLOOKUP(C1832,'WI Vs ASM'!$B$2:$L$1000,11,0)))</f>
        <v>Crystal Romano</v>
      </c>
      <c r="U1832" s="11" t="str">
        <f t="shared" si="782"/>
        <v>WR736392</v>
      </c>
      <c r="V1832" s="11" t="str">
        <f t="shared" si="776"/>
        <v>No</v>
      </c>
      <c r="W1832" s="11" t="str">
        <f t="shared" si="777"/>
        <v>Yes</v>
      </c>
      <c r="X1832" s="11" t="str">
        <f t="shared" si="778"/>
        <v>No</v>
      </c>
      <c r="Y1832" s="11" t="str">
        <f t="shared" si="779"/>
        <v>No</v>
      </c>
      <c r="Z1832" s="11" t="str">
        <f t="shared" si="780"/>
        <v>No</v>
      </c>
      <c r="AA1832" s="11" t="str">
        <f t="shared" si="783"/>
        <v>No</v>
      </c>
      <c r="AB1832" s="11">
        <f>IF(ISERROR(VLOOKUP(U1832,'ITWR Dump'!$A$2:$Y$5000,24,0)),0,(VLOOKUP('ILC Report'!U1832,'ITWR Dump'!$A$2:$Y$5000,24,0)))</f>
        <v>0</v>
      </c>
      <c r="AC1832" s="11" t="str">
        <f t="shared" si="784"/>
        <v>No</v>
      </c>
      <c r="AD1832" s="11" t="str">
        <f t="shared" si="785"/>
        <v/>
      </c>
      <c r="AE1832" s="11">
        <f>IF(ISERROR(VLOOKUP(U1832,'ITWR Dump'!$A$2:$Y$5000,13,0)),0,(VLOOKUP(U1832,'ITWR Dump'!$A$2:$Y$5000,13,0)))</f>
        <v>0</v>
      </c>
      <c r="AF1832" s="11">
        <f>IF(ISERROR(VLOOKUP(U1832,'ITWR Dump'!$A$2:$Y$5000,11,0)),0,(VLOOKUP(U1832,'ITWR Dump'!$A$2:$Y$5000,11,0)))</f>
        <v>0</v>
      </c>
      <c r="AG1832" s="11">
        <f>IF(ISERROR(VLOOKUP(U1832,'ITWR Dump'!$A$2:$Y$5000,2,0)),0,(VLOOKUP(U1832,'ITWR Dump'!$A$2:$Y$5000,2,0)))</f>
        <v>0</v>
      </c>
      <c r="AH1832" s="11">
        <f>IF(ISERROR(VLOOKUP(U1832,'ITWR Dump'!$A$2:$Y$5000,14,0)),0,(VLOOKUP(U1832,'ITWR Dump'!$A$2:$Y$5000,14,0)))</f>
        <v>0</v>
      </c>
      <c r="AI1832" s="11" t="str">
        <f t="shared" si="786"/>
        <v>10-Enhancement Onshore Landed</v>
      </c>
      <c r="AJ1832" s="11" t="str">
        <f t="shared" si="787"/>
        <v>Landed Onshore</v>
      </c>
      <c r="AK1832" s="11" t="str">
        <f>IF(ISERROR(VLOOKUP(A1832,'Team Data'!$C$2:$U$213,17,0)),0,(VLOOKUP(A1832,'Team Data'!$C$2:$U$213,17,0)))</f>
        <v>MF PI and CF</v>
      </c>
      <c r="AL1832" s="11" t="str">
        <f t="shared" si="788"/>
        <v>2017-04-24</v>
      </c>
      <c r="AM1832" s="11">
        <f>IF(ISERROR(VLOOKUP(U1832,'ITWR Dump'!$A$2:$Y$5000,16,0)),0,(VLOOKUP(U1832,'ITWR Dump'!$A$2:$Y$5000,16,0)))</f>
        <v>0</v>
      </c>
      <c r="AN1832" s="11">
        <f>IF(ISERROR(VLOOKUP(U1832,'ITWR Dump'!$A$2:$Y$5000,18,0)),0,(VLOOKUP(U1832,'ITWR Dump'!$A$2:$Y$5000,18,0)))</f>
        <v>0</v>
      </c>
      <c r="AO1832" s="11">
        <f>IF(ISERROR(VLOOKUP(U1832,'ITWR Dump'!$A$2:$Y$5000,25,0)),0,(VLOOKUP('ILC Report'!U1832,'ITWR Dump'!$A$2:$Y$5000,25,0)))</f>
        <v>0</v>
      </c>
      <c r="AP1832" s="11">
        <f t="shared" si="789"/>
        <v>0</v>
      </c>
      <c r="AQ1832" s="26">
        <f t="shared" si="790"/>
        <v>0</v>
      </c>
      <c r="AR1832" s="26">
        <f t="shared" si="791"/>
        <v>0</v>
      </c>
      <c r="AS1832" s="26">
        <f t="shared" si="792"/>
        <v>0</v>
      </c>
      <c r="AT1832" s="26">
        <f t="shared" si="793"/>
        <v>0</v>
      </c>
      <c r="AU1832" s="26">
        <f t="shared" si="794"/>
        <v>0</v>
      </c>
      <c r="AV1832" s="26">
        <f t="shared" si="795"/>
        <v>0</v>
      </c>
      <c r="AW1832" s="11" t="s">
        <v>653</v>
      </c>
      <c r="AX1832" s="11" t="str">
        <f>VLOOKUP(L1832,Group!$A$2:$B$1000,2,0)</f>
        <v>Enhancement</v>
      </c>
      <c r="AY1832" s="11">
        <f>IF(ISERROR(VLOOKUP(U1832,'ITWR Dump'!$A$2:$Y$5000,15,0)),0,(VLOOKUP('ILC Report'!U1832,'ITWR Dump'!$A$2:$Y$5000,15,0)))</f>
        <v>0</v>
      </c>
      <c r="AZ1832" s="11" t="str">
        <f t="shared" si="796"/>
        <v>No</v>
      </c>
      <c r="BA1832" s="11" t="str">
        <f t="shared" si="797"/>
        <v>BKO</v>
      </c>
      <c r="BB1832" s="11" t="str">
        <f t="shared" si="798"/>
        <v>EM</v>
      </c>
      <c r="BC1832" s="11" t="str">
        <f t="shared" si="799"/>
        <v>No</v>
      </c>
    </row>
    <row r="1833" spans="1:55" x14ac:dyDescent="0.3">
      <c r="A1833" s="11" t="s">
        <v>142</v>
      </c>
      <c r="B1833" s="11" t="s">
        <v>1906</v>
      </c>
      <c r="C1833" s="11" t="s">
        <v>620</v>
      </c>
      <c r="D1833" s="11" t="s">
        <v>2841</v>
      </c>
      <c r="E1833" s="38" t="s">
        <v>2903</v>
      </c>
      <c r="F1833" s="11">
        <v>2.5</v>
      </c>
      <c r="G1833" s="40" t="s">
        <v>218</v>
      </c>
      <c r="H1833" s="11" t="str">
        <f t="shared" si="781"/>
        <v>Regular</v>
      </c>
      <c r="I1833" s="11" t="str">
        <f t="shared" si="773"/>
        <v>US</v>
      </c>
      <c r="J1833" s="11" t="str">
        <f>IF(ISERROR(VLOOKUP(C1833,'WI Vs ASM'!$B$2:$E$1000,4,0)),0,(VLOOKUP(C1833,'WI Vs ASM'!$B$2:$E$1000,4,0)))</f>
        <v>Onshore</v>
      </c>
      <c r="K1833" s="11" t="str">
        <f>IF(ISERROR(VLOOKUP(C1833,'WI Vs ASM'!$B$2:$F$1000,5,0)),0,(VLOOKUP(C1833,'WI Vs ASM'!$B$2:$F$1000,5,0)))</f>
        <v>02-Variable Billable</v>
      </c>
      <c r="L1833" s="11" t="str">
        <f>IF(ISERROR(VLOOKUP(C1833,'WI Vs ASM'!$B$2:$D$1000,3,0)),0,(VLOOKUP(C1833,'WI Vs ASM'!$B$2:$D$1000,3,0)))</f>
        <v>10-Enhancement Onshore</v>
      </c>
      <c r="M1833" s="11" t="str">
        <f>IF(ISERROR(VLOOKUP(C1833,'WI Vs ASM'!$B$2:$I$1000,8,0)),0,(VLOOKUP(C1833,'WI Vs ASM'!$B$2:$I$1000,8,0)))</f>
        <v>Prakash Varadachari</v>
      </c>
      <c r="N1833" s="11" t="str">
        <f>IF(ISERROR(VLOOKUP(C1833,'WI Vs ASM'!$B$2:$G$1000,6,0)),0,(VLOOKUP(C1833,'WI Vs ASM'!$B$2:$G$1000,6,0)))</f>
        <v>Data Archive</v>
      </c>
      <c r="O1833" s="11" t="str">
        <f>IF(ISERROR(VLOOKUP(C1833,'WI Vs ASM'!$B$2:$H$1000,7,0)),0,(VLOOKUP(C1833,'WI Vs ASM'!$B$2:$H$1000,7,0)))</f>
        <v>Central Functions</v>
      </c>
      <c r="P1833" s="11" t="str">
        <f t="shared" si="774"/>
        <v>May-17</v>
      </c>
      <c r="Q1833" s="11" t="str">
        <f t="shared" si="775"/>
        <v>Q2</v>
      </c>
      <c r="R1833" s="11" t="str">
        <f>IF(ISERROR(VLOOKUP(C1833,'WI Vs ASM'!$B$2:$J$1000,9,0)),0,(VLOOKUP(C1833,'WI Vs ASM'!$B$2:$J$1000,9,0)))</f>
        <v>Chandraprabha Palaniswamy</v>
      </c>
      <c r="S1833" s="11" t="str">
        <f>IF(ISERROR(VLOOKUP(C1833,'WI Vs ASM'!$B$2:$K$1000,10,0)),0,(VLOOKUP(C1833,'WI Vs ASM'!$B$2:$K$1000,10,0)))</f>
        <v>Linda J. Richardson</v>
      </c>
      <c r="T1833" s="11" t="str">
        <f>IF(ISERROR(VLOOKUP(C1833,'WI Vs ASM'!$B$2:$L$1000,11,0)),0,(VLOOKUP(C1833,'WI Vs ASM'!$B$2:$L$1000,11,0)))</f>
        <v>Crystal Romano</v>
      </c>
      <c r="U1833" s="11" t="str">
        <f t="shared" si="782"/>
        <v>WR736392</v>
      </c>
      <c r="V1833" s="11" t="str">
        <f t="shared" si="776"/>
        <v>No</v>
      </c>
      <c r="W1833" s="11" t="str">
        <f t="shared" si="777"/>
        <v>Yes</v>
      </c>
      <c r="X1833" s="11" t="str">
        <f t="shared" si="778"/>
        <v>No</v>
      </c>
      <c r="Y1833" s="11" t="str">
        <f t="shared" si="779"/>
        <v>No</v>
      </c>
      <c r="Z1833" s="11" t="str">
        <f t="shared" si="780"/>
        <v>No</v>
      </c>
      <c r="AA1833" s="11" t="str">
        <f t="shared" si="783"/>
        <v>No</v>
      </c>
      <c r="AB1833" s="11">
        <f>IF(ISERROR(VLOOKUP(U1833,'ITWR Dump'!$A$2:$Y$5000,24,0)),0,(VLOOKUP('ILC Report'!U1833,'ITWR Dump'!$A$2:$Y$5000,24,0)))</f>
        <v>0</v>
      </c>
      <c r="AC1833" s="11" t="str">
        <f t="shared" si="784"/>
        <v>No</v>
      </c>
      <c r="AD1833" s="11" t="str">
        <f t="shared" si="785"/>
        <v/>
      </c>
      <c r="AE1833" s="11">
        <f>IF(ISERROR(VLOOKUP(U1833,'ITWR Dump'!$A$2:$Y$5000,13,0)),0,(VLOOKUP(U1833,'ITWR Dump'!$A$2:$Y$5000,13,0)))</f>
        <v>0</v>
      </c>
      <c r="AF1833" s="11">
        <f>IF(ISERROR(VLOOKUP(U1833,'ITWR Dump'!$A$2:$Y$5000,11,0)),0,(VLOOKUP(U1833,'ITWR Dump'!$A$2:$Y$5000,11,0)))</f>
        <v>0</v>
      </c>
      <c r="AG1833" s="11">
        <f>IF(ISERROR(VLOOKUP(U1833,'ITWR Dump'!$A$2:$Y$5000,2,0)),0,(VLOOKUP(U1833,'ITWR Dump'!$A$2:$Y$5000,2,0)))</f>
        <v>0</v>
      </c>
      <c r="AH1833" s="11">
        <f>IF(ISERROR(VLOOKUP(U1833,'ITWR Dump'!$A$2:$Y$5000,14,0)),0,(VLOOKUP(U1833,'ITWR Dump'!$A$2:$Y$5000,14,0)))</f>
        <v>0</v>
      </c>
      <c r="AI1833" s="11" t="str">
        <f t="shared" si="786"/>
        <v>10-Enhancement Onshore Landed</v>
      </c>
      <c r="AJ1833" s="11" t="str">
        <f t="shared" si="787"/>
        <v>Landed Onshore</v>
      </c>
      <c r="AK1833" s="11" t="str">
        <f>IF(ISERROR(VLOOKUP(A1833,'Team Data'!$C$2:$U$213,17,0)),0,(VLOOKUP(A1833,'Team Data'!$C$2:$U$213,17,0)))</f>
        <v>MF PI and CF</v>
      </c>
      <c r="AL1833" s="11" t="str">
        <f t="shared" si="788"/>
        <v>2017-04-24</v>
      </c>
      <c r="AM1833" s="11">
        <f>IF(ISERROR(VLOOKUP(U1833,'ITWR Dump'!$A$2:$Y$5000,16,0)),0,(VLOOKUP(U1833,'ITWR Dump'!$A$2:$Y$5000,16,0)))</f>
        <v>0</v>
      </c>
      <c r="AN1833" s="11">
        <f>IF(ISERROR(VLOOKUP(U1833,'ITWR Dump'!$A$2:$Y$5000,18,0)),0,(VLOOKUP(U1833,'ITWR Dump'!$A$2:$Y$5000,18,0)))</f>
        <v>0</v>
      </c>
      <c r="AO1833" s="11">
        <f>IF(ISERROR(VLOOKUP(U1833,'ITWR Dump'!$A$2:$Y$5000,25,0)),0,(VLOOKUP('ILC Report'!U1833,'ITWR Dump'!$A$2:$Y$5000,25,0)))</f>
        <v>0</v>
      </c>
      <c r="AP1833" s="11">
        <f t="shared" si="789"/>
        <v>0</v>
      </c>
      <c r="AQ1833" s="26">
        <f t="shared" si="790"/>
        <v>0</v>
      </c>
      <c r="AR1833" s="26">
        <f t="shared" si="791"/>
        <v>0</v>
      </c>
      <c r="AS1833" s="26">
        <f t="shared" si="792"/>
        <v>0</v>
      </c>
      <c r="AT1833" s="26">
        <f t="shared" si="793"/>
        <v>0</v>
      </c>
      <c r="AU1833" s="26">
        <f t="shared" si="794"/>
        <v>0</v>
      </c>
      <c r="AV1833" s="26">
        <f t="shared" si="795"/>
        <v>0</v>
      </c>
      <c r="AW1833" s="11" t="s">
        <v>653</v>
      </c>
      <c r="AX1833" s="11" t="str">
        <f>VLOOKUP(L1833,Group!$A$2:$B$1000,2,0)</f>
        <v>Enhancement</v>
      </c>
      <c r="AY1833" s="11">
        <f>IF(ISERROR(VLOOKUP(U1833,'ITWR Dump'!$A$2:$Y$5000,15,0)),0,(VLOOKUP('ILC Report'!U1833,'ITWR Dump'!$A$2:$Y$5000,15,0)))</f>
        <v>0</v>
      </c>
      <c r="AZ1833" s="11" t="str">
        <f t="shared" si="796"/>
        <v>No</v>
      </c>
      <c r="BA1833" s="11" t="str">
        <f t="shared" si="797"/>
        <v>BKO</v>
      </c>
      <c r="BB1833" s="11" t="str">
        <f t="shared" si="798"/>
        <v>EM</v>
      </c>
      <c r="BC1833" s="11" t="str">
        <f t="shared" si="799"/>
        <v>No</v>
      </c>
    </row>
    <row r="1834" spans="1:55" x14ac:dyDescent="0.3">
      <c r="A1834" s="11" t="s">
        <v>142</v>
      </c>
      <c r="B1834" s="11" t="s">
        <v>1906</v>
      </c>
      <c r="C1834" s="11" t="s">
        <v>622</v>
      </c>
      <c r="D1834" s="11" t="s">
        <v>2828</v>
      </c>
      <c r="E1834" s="38" t="s">
        <v>2903</v>
      </c>
      <c r="F1834" s="11">
        <v>10</v>
      </c>
      <c r="G1834" s="40" t="s">
        <v>218</v>
      </c>
      <c r="H1834" s="11" t="str">
        <f t="shared" si="781"/>
        <v>Regular</v>
      </c>
      <c r="I1834" s="11" t="str">
        <f t="shared" si="773"/>
        <v>US</v>
      </c>
      <c r="J1834" s="11" t="str">
        <f>IF(ISERROR(VLOOKUP(C1834,'WI Vs ASM'!$B$2:$E$1000,4,0)),0,(VLOOKUP(C1834,'WI Vs ASM'!$B$2:$E$1000,4,0)))</f>
        <v>Onshore</v>
      </c>
      <c r="K1834" s="11" t="str">
        <f>IF(ISERROR(VLOOKUP(C1834,'WI Vs ASM'!$B$2:$F$1000,5,0)),0,(VLOOKUP(C1834,'WI Vs ASM'!$B$2:$F$1000,5,0)))</f>
        <v>01-Fixed Price</v>
      </c>
      <c r="L1834" s="11" t="str">
        <f>IF(ISERROR(VLOOKUP(C1834,'WI Vs ASM'!$B$2:$D$1000,3,0)),0,(VLOOKUP(C1834,'WI Vs ASM'!$B$2:$D$1000,3,0)))</f>
        <v>00-Maintenance Onshore</v>
      </c>
      <c r="M1834" s="11" t="str">
        <f>IF(ISERROR(VLOOKUP(C1834,'WI Vs ASM'!$B$2:$I$1000,8,0)),0,(VLOOKUP(C1834,'WI Vs ASM'!$B$2:$I$1000,8,0)))</f>
        <v>Rahul Soman</v>
      </c>
      <c r="N1834" s="11" t="str">
        <f>IF(ISERROR(VLOOKUP(C1834,'WI Vs ASM'!$B$2:$G$1000,6,0)),0,(VLOOKUP(C1834,'WI Vs ASM'!$B$2:$G$1000,6,0)))</f>
        <v>Data Archive</v>
      </c>
      <c r="O1834" s="11" t="str">
        <f>IF(ISERROR(VLOOKUP(C1834,'WI Vs ASM'!$B$2:$H$1000,7,0)),0,(VLOOKUP(C1834,'WI Vs ASM'!$B$2:$H$1000,7,0)))</f>
        <v>Central Functions</v>
      </c>
      <c r="P1834" s="11" t="str">
        <f t="shared" si="774"/>
        <v>May-17</v>
      </c>
      <c r="Q1834" s="11" t="str">
        <f t="shared" si="775"/>
        <v>Q2</v>
      </c>
      <c r="R1834" s="11" t="str">
        <f>IF(ISERROR(VLOOKUP(C1834,'WI Vs ASM'!$B$2:$J$1000,9,0)),0,(VLOOKUP(C1834,'WI Vs ASM'!$B$2:$J$1000,9,0)))</f>
        <v>Jyothi Pai</v>
      </c>
      <c r="S1834" s="11" t="str">
        <f>IF(ISERROR(VLOOKUP(C1834,'WI Vs ASM'!$B$2:$K$1000,10,0)),0,(VLOOKUP(C1834,'WI Vs ASM'!$B$2:$K$1000,10,0)))</f>
        <v>Linda J. Richardson</v>
      </c>
      <c r="T1834" s="11" t="str">
        <f>IF(ISERROR(VLOOKUP(C1834,'WI Vs ASM'!$B$2:$L$1000,11,0)),0,(VLOOKUP(C1834,'WI Vs ASM'!$B$2:$L$1000,11,0)))</f>
        <v>Crystal Romano</v>
      </c>
      <c r="U1834" s="11" t="str">
        <f t="shared" si="782"/>
        <v>WR736441</v>
      </c>
      <c r="V1834" s="11" t="str">
        <f t="shared" si="776"/>
        <v>No</v>
      </c>
      <c r="W1834" s="11" t="str">
        <f t="shared" si="777"/>
        <v>Yes</v>
      </c>
      <c r="X1834" s="11" t="str">
        <f t="shared" si="778"/>
        <v>No</v>
      </c>
      <c r="Y1834" s="11" t="str">
        <f t="shared" si="779"/>
        <v>No</v>
      </c>
      <c r="Z1834" s="11" t="str">
        <f t="shared" si="780"/>
        <v>No</v>
      </c>
      <c r="AA1834" s="11" t="str">
        <f t="shared" si="783"/>
        <v>No</v>
      </c>
      <c r="AB1834" s="11">
        <f>IF(ISERROR(VLOOKUP(U1834,'ITWR Dump'!$A$2:$Y$5000,24,0)),0,(VLOOKUP('ILC Report'!U1834,'ITWR Dump'!$A$2:$Y$5000,24,0)))</f>
        <v>0</v>
      </c>
      <c r="AC1834" s="11" t="str">
        <f t="shared" si="784"/>
        <v>No</v>
      </c>
      <c r="AD1834" s="11" t="str">
        <f t="shared" si="785"/>
        <v/>
      </c>
      <c r="AE1834" s="11">
        <f>IF(ISERROR(VLOOKUP(U1834,'ITWR Dump'!$A$2:$Y$5000,13,0)),0,(VLOOKUP(U1834,'ITWR Dump'!$A$2:$Y$5000,13,0)))</f>
        <v>0</v>
      </c>
      <c r="AF1834" s="11">
        <f>IF(ISERROR(VLOOKUP(U1834,'ITWR Dump'!$A$2:$Y$5000,11,0)),0,(VLOOKUP(U1834,'ITWR Dump'!$A$2:$Y$5000,11,0)))</f>
        <v>0</v>
      </c>
      <c r="AG1834" s="11">
        <f>IF(ISERROR(VLOOKUP(U1834,'ITWR Dump'!$A$2:$Y$5000,2,0)),0,(VLOOKUP(U1834,'ITWR Dump'!$A$2:$Y$5000,2,0)))</f>
        <v>0</v>
      </c>
      <c r="AH1834" s="11">
        <f>IF(ISERROR(VLOOKUP(U1834,'ITWR Dump'!$A$2:$Y$5000,14,0)),0,(VLOOKUP(U1834,'ITWR Dump'!$A$2:$Y$5000,14,0)))</f>
        <v>0</v>
      </c>
      <c r="AI1834" s="11" t="str">
        <f t="shared" si="786"/>
        <v>00-Maintenance Onshore Landed</v>
      </c>
      <c r="AJ1834" s="11" t="str">
        <f t="shared" si="787"/>
        <v>Landed Onshore</v>
      </c>
      <c r="AK1834" s="11" t="str">
        <f>IF(ISERROR(VLOOKUP(A1834,'Team Data'!$C$2:$U$213,17,0)),0,(VLOOKUP(A1834,'Team Data'!$C$2:$U$213,17,0)))</f>
        <v>MF PI and CF</v>
      </c>
      <c r="AL1834" s="11" t="str">
        <f t="shared" si="788"/>
        <v>2017-04-24</v>
      </c>
      <c r="AM1834" s="11">
        <f>IF(ISERROR(VLOOKUP(U1834,'ITWR Dump'!$A$2:$Y$5000,16,0)),0,(VLOOKUP(U1834,'ITWR Dump'!$A$2:$Y$5000,16,0)))</f>
        <v>0</v>
      </c>
      <c r="AN1834" s="11">
        <f>IF(ISERROR(VLOOKUP(U1834,'ITWR Dump'!$A$2:$Y$5000,18,0)),0,(VLOOKUP(U1834,'ITWR Dump'!$A$2:$Y$5000,18,0)))</f>
        <v>0</v>
      </c>
      <c r="AO1834" s="11">
        <f>IF(ISERROR(VLOOKUP(U1834,'ITWR Dump'!$A$2:$Y$5000,25,0)),0,(VLOOKUP('ILC Report'!U1834,'ITWR Dump'!$A$2:$Y$5000,25,0)))</f>
        <v>0</v>
      </c>
      <c r="AP1834" s="11">
        <f t="shared" si="789"/>
        <v>0</v>
      </c>
      <c r="AQ1834" s="26">
        <f t="shared" si="790"/>
        <v>0</v>
      </c>
      <c r="AR1834" s="26">
        <f t="shared" si="791"/>
        <v>0</v>
      </c>
      <c r="AS1834" s="26">
        <f t="shared" si="792"/>
        <v>0</v>
      </c>
      <c r="AT1834" s="26">
        <f t="shared" si="793"/>
        <v>0</v>
      </c>
      <c r="AU1834" s="26">
        <f t="shared" si="794"/>
        <v>0</v>
      </c>
      <c r="AV1834" s="26">
        <f t="shared" si="795"/>
        <v>0</v>
      </c>
      <c r="AW1834" s="11" t="s">
        <v>653</v>
      </c>
      <c r="AX1834" s="11" t="str">
        <f>VLOOKUP(L1834,Group!$A$2:$B$1000,2,0)</f>
        <v>Maintenance</v>
      </c>
      <c r="AY1834" s="11">
        <f>IF(ISERROR(VLOOKUP(U1834,'ITWR Dump'!$A$2:$Y$5000,15,0)),0,(VLOOKUP('ILC Report'!U1834,'ITWR Dump'!$A$2:$Y$5000,15,0)))</f>
        <v>0</v>
      </c>
      <c r="AZ1834" s="11" t="str">
        <f t="shared" si="796"/>
        <v>Yes</v>
      </c>
      <c r="BA1834" s="11" t="str">
        <f t="shared" si="797"/>
        <v>BKO</v>
      </c>
      <c r="BB1834" s="11" t="str">
        <f t="shared" si="798"/>
        <v>MN</v>
      </c>
      <c r="BC1834" s="11" t="str">
        <f t="shared" si="799"/>
        <v>No</v>
      </c>
    </row>
    <row r="1835" spans="1:55" x14ac:dyDescent="0.3">
      <c r="A1835" s="11" t="s">
        <v>142</v>
      </c>
      <c r="B1835" s="11" t="s">
        <v>1906</v>
      </c>
      <c r="C1835" s="11" t="s">
        <v>622</v>
      </c>
      <c r="D1835" s="11" t="s">
        <v>2829</v>
      </c>
      <c r="E1835" s="38" t="s">
        <v>2904</v>
      </c>
      <c r="F1835" s="11">
        <v>2</v>
      </c>
      <c r="G1835" s="40" t="s">
        <v>218</v>
      </c>
      <c r="H1835" s="11" t="str">
        <f t="shared" si="781"/>
        <v>Regular</v>
      </c>
      <c r="I1835" s="11" t="str">
        <f t="shared" si="773"/>
        <v>US</v>
      </c>
      <c r="J1835" s="11" t="str">
        <f>IF(ISERROR(VLOOKUP(C1835,'WI Vs ASM'!$B$2:$E$1000,4,0)),0,(VLOOKUP(C1835,'WI Vs ASM'!$B$2:$E$1000,4,0)))</f>
        <v>Onshore</v>
      </c>
      <c r="K1835" s="11" t="str">
        <f>IF(ISERROR(VLOOKUP(C1835,'WI Vs ASM'!$B$2:$F$1000,5,0)),0,(VLOOKUP(C1835,'WI Vs ASM'!$B$2:$F$1000,5,0)))</f>
        <v>01-Fixed Price</v>
      </c>
      <c r="L1835" s="11" t="str">
        <f>IF(ISERROR(VLOOKUP(C1835,'WI Vs ASM'!$B$2:$D$1000,3,0)),0,(VLOOKUP(C1835,'WI Vs ASM'!$B$2:$D$1000,3,0)))</f>
        <v>00-Maintenance Onshore</v>
      </c>
      <c r="M1835" s="11" t="str">
        <f>IF(ISERROR(VLOOKUP(C1835,'WI Vs ASM'!$B$2:$I$1000,8,0)),0,(VLOOKUP(C1835,'WI Vs ASM'!$B$2:$I$1000,8,0)))</f>
        <v>Rahul Soman</v>
      </c>
      <c r="N1835" s="11" t="str">
        <f>IF(ISERROR(VLOOKUP(C1835,'WI Vs ASM'!$B$2:$G$1000,6,0)),0,(VLOOKUP(C1835,'WI Vs ASM'!$B$2:$G$1000,6,0)))</f>
        <v>Data Archive</v>
      </c>
      <c r="O1835" s="11" t="str">
        <f>IF(ISERROR(VLOOKUP(C1835,'WI Vs ASM'!$B$2:$H$1000,7,0)),0,(VLOOKUP(C1835,'WI Vs ASM'!$B$2:$H$1000,7,0)))</f>
        <v>Central Functions</v>
      </c>
      <c r="P1835" s="11" t="str">
        <f t="shared" si="774"/>
        <v>May-17</v>
      </c>
      <c r="Q1835" s="11" t="str">
        <f t="shared" si="775"/>
        <v>Q2</v>
      </c>
      <c r="R1835" s="11" t="str">
        <f>IF(ISERROR(VLOOKUP(C1835,'WI Vs ASM'!$B$2:$J$1000,9,0)),0,(VLOOKUP(C1835,'WI Vs ASM'!$B$2:$J$1000,9,0)))</f>
        <v>Jyothi Pai</v>
      </c>
      <c r="S1835" s="11" t="str">
        <f>IF(ISERROR(VLOOKUP(C1835,'WI Vs ASM'!$B$2:$K$1000,10,0)),0,(VLOOKUP(C1835,'WI Vs ASM'!$B$2:$K$1000,10,0)))</f>
        <v>Linda J. Richardson</v>
      </c>
      <c r="T1835" s="11" t="str">
        <f>IF(ISERROR(VLOOKUP(C1835,'WI Vs ASM'!$B$2:$L$1000,11,0)),0,(VLOOKUP(C1835,'WI Vs ASM'!$B$2:$L$1000,11,0)))</f>
        <v>Crystal Romano</v>
      </c>
      <c r="U1835" s="11" t="e">
        <f t="shared" si="782"/>
        <v>#VALUE!</v>
      </c>
      <c r="V1835" s="11" t="str">
        <f t="shared" si="776"/>
        <v>No</v>
      </c>
      <c r="W1835" s="11" t="str">
        <f t="shared" si="777"/>
        <v>Yes</v>
      </c>
      <c r="X1835" s="11" t="str">
        <f t="shared" si="778"/>
        <v>No</v>
      </c>
      <c r="Y1835" s="11" t="str">
        <f t="shared" si="779"/>
        <v>No</v>
      </c>
      <c r="Z1835" s="11" t="str">
        <f t="shared" si="780"/>
        <v>No</v>
      </c>
      <c r="AA1835" s="11" t="str">
        <f t="shared" si="783"/>
        <v>No</v>
      </c>
      <c r="AB1835" s="11">
        <f>IF(ISERROR(VLOOKUP(U1835,'ITWR Dump'!$A$2:$Y$5000,24,0)),0,(VLOOKUP('ILC Report'!U1835,'ITWR Dump'!$A$2:$Y$5000,24,0)))</f>
        <v>0</v>
      </c>
      <c r="AC1835" s="11" t="str">
        <f t="shared" si="784"/>
        <v>No</v>
      </c>
      <c r="AD1835" s="11" t="str">
        <f t="shared" si="785"/>
        <v/>
      </c>
      <c r="AE1835" s="11">
        <f>IF(ISERROR(VLOOKUP(U1835,'ITWR Dump'!$A$2:$Y$5000,13,0)),0,(VLOOKUP(U1835,'ITWR Dump'!$A$2:$Y$5000,13,0)))</f>
        <v>0</v>
      </c>
      <c r="AF1835" s="11">
        <f>IF(ISERROR(VLOOKUP(U1835,'ITWR Dump'!$A$2:$Y$5000,11,0)),0,(VLOOKUP(U1835,'ITWR Dump'!$A$2:$Y$5000,11,0)))</f>
        <v>0</v>
      </c>
      <c r="AG1835" s="11">
        <f>IF(ISERROR(VLOOKUP(U1835,'ITWR Dump'!$A$2:$Y$5000,2,0)),0,(VLOOKUP(U1835,'ITWR Dump'!$A$2:$Y$5000,2,0)))</f>
        <v>0</v>
      </c>
      <c r="AH1835" s="11">
        <f>IF(ISERROR(VLOOKUP(U1835,'ITWR Dump'!$A$2:$Y$5000,14,0)),0,(VLOOKUP(U1835,'ITWR Dump'!$A$2:$Y$5000,14,0)))</f>
        <v>0</v>
      </c>
      <c r="AI1835" s="11" t="str">
        <f t="shared" si="786"/>
        <v>00-Maintenance Onshore Landed</v>
      </c>
      <c r="AJ1835" s="11" t="str">
        <f t="shared" si="787"/>
        <v>Landed Onshore</v>
      </c>
      <c r="AK1835" s="11" t="str">
        <f>IF(ISERROR(VLOOKUP(A1835,'Team Data'!$C$2:$U$213,17,0)),0,(VLOOKUP(A1835,'Team Data'!$C$2:$U$213,17,0)))</f>
        <v>MF PI and CF</v>
      </c>
      <c r="AL1835" s="11" t="str">
        <f t="shared" si="788"/>
        <v>2017-04-24</v>
      </c>
      <c r="AM1835" s="11">
        <f>IF(ISERROR(VLOOKUP(U1835,'ITWR Dump'!$A$2:$Y$5000,16,0)),0,(VLOOKUP(U1835,'ITWR Dump'!$A$2:$Y$5000,16,0)))</f>
        <v>0</v>
      </c>
      <c r="AN1835" s="11">
        <f>IF(ISERROR(VLOOKUP(U1835,'ITWR Dump'!$A$2:$Y$5000,18,0)),0,(VLOOKUP(U1835,'ITWR Dump'!$A$2:$Y$5000,18,0)))</f>
        <v>0</v>
      </c>
      <c r="AO1835" s="11">
        <f>IF(ISERROR(VLOOKUP(U1835,'ITWR Dump'!$A$2:$Y$5000,25,0)),0,(VLOOKUP('ILC Report'!U1835,'ITWR Dump'!$A$2:$Y$5000,25,0)))</f>
        <v>0</v>
      </c>
      <c r="AP1835" s="11">
        <f t="shared" si="789"/>
        <v>0</v>
      </c>
      <c r="AQ1835" s="26">
        <f t="shared" si="790"/>
        <v>0</v>
      </c>
      <c r="AR1835" s="26">
        <f t="shared" si="791"/>
        <v>0</v>
      </c>
      <c r="AS1835" s="26">
        <f t="shared" si="792"/>
        <v>0</v>
      </c>
      <c r="AT1835" s="26">
        <f t="shared" si="793"/>
        <v>0</v>
      </c>
      <c r="AU1835" s="26">
        <f t="shared" si="794"/>
        <v>0</v>
      </c>
      <c r="AV1835" s="26">
        <f t="shared" si="795"/>
        <v>0</v>
      </c>
      <c r="AW1835" s="11" t="s">
        <v>653</v>
      </c>
      <c r="AX1835" s="11" t="str">
        <f>VLOOKUP(L1835,Group!$A$2:$B$1000,2,0)</f>
        <v>Maintenance</v>
      </c>
      <c r="AY1835" s="11">
        <f>IF(ISERROR(VLOOKUP(U1835,'ITWR Dump'!$A$2:$Y$5000,15,0)),0,(VLOOKUP('ILC Report'!U1835,'ITWR Dump'!$A$2:$Y$5000,15,0)))</f>
        <v>0</v>
      </c>
      <c r="AZ1835" s="11" t="str">
        <f t="shared" si="796"/>
        <v>No</v>
      </c>
      <c r="BA1835" s="11" t="str">
        <f t="shared" si="797"/>
        <v>BKO</v>
      </c>
      <c r="BB1835" s="11" t="str">
        <f t="shared" si="798"/>
        <v>MN</v>
      </c>
      <c r="BC1835" s="11" t="str">
        <f t="shared" si="799"/>
        <v>No</v>
      </c>
    </row>
    <row r="1836" spans="1:55" x14ac:dyDescent="0.3">
      <c r="A1836" s="11" t="s">
        <v>142</v>
      </c>
      <c r="B1836" s="11" t="s">
        <v>1906</v>
      </c>
      <c r="C1836" s="11" t="s">
        <v>622</v>
      </c>
      <c r="D1836" s="11" t="s">
        <v>2842</v>
      </c>
      <c r="E1836" s="38" t="s">
        <v>2904</v>
      </c>
      <c r="F1836" s="11">
        <v>9</v>
      </c>
      <c r="G1836" s="40" t="s">
        <v>218</v>
      </c>
      <c r="H1836" s="11" t="str">
        <f t="shared" si="781"/>
        <v>Regular</v>
      </c>
      <c r="I1836" s="11" t="str">
        <f t="shared" si="773"/>
        <v>US</v>
      </c>
      <c r="J1836" s="11" t="str">
        <f>IF(ISERROR(VLOOKUP(C1836,'WI Vs ASM'!$B$2:$E$1000,4,0)),0,(VLOOKUP(C1836,'WI Vs ASM'!$B$2:$E$1000,4,0)))</f>
        <v>Onshore</v>
      </c>
      <c r="K1836" s="11" t="str">
        <f>IF(ISERROR(VLOOKUP(C1836,'WI Vs ASM'!$B$2:$F$1000,5,0)),0,(VLOOKUP(C1836,'WI Vs ASM'!$B$2:$F$1000,5,0)))</f>
        <v>01-Fixed Price</v>
      </c>
      <c r="L1836" s="11" t="str">
        <f>IF(ISERROR(VLOOKUP(C1836,'WI Vs ASM'!$B$2:$D$1000,3,0)),0,(VLOOKUP(C1836,'WI Vs ASM'!$B$2:$D$1000,3,0)))</f>
        <v>00-Maintenance Onshore</v>
      </c>
      <c r="M1836" s="11" t="str">
        <f>IF(ISERROR(VLOOKUP(C1836,'WI Vs ASM'!$B$2:$I$1000,8,0)),0,(VLOOKUP(C1836,'WI Vs ASM'!$B$2:$I$1000,8,0)))</f>
        <v>Rahul Soman</v>
      </c>
      <c r="N1836" s="11" t="str">
        <f>IF(ISERROR(VLOOKUP(C1836,'WI Vs ASM'!$B$2:$G$1000,6,0)),0,(VLOOKUP(C1836,'WI Vs ASM'!$B$2:$G$1000,6,0)))</f>
        <v>Data Archive</v>
      </c>
      <c r="O1836" s="11" t="str">
        <f>IF(ISERROR(VLOOKUP(C1836,'WI Vs ASM'!$B$2:$H$1000,7,0)),0,(VLOOKUP(C1836,'WI Vs ASM'!$B$2:$H$1000,7,0)))</f>
        <v>Central Functions</v>
      </c>
      <c r="P1836" s="11" t="str">
        <f t="shared" si="774"/>
        <v>May-17</v>
      </c>
      <c r="Q1836" s="11" t="str">
        <f t="shared" si="775"/>
        <v>Q2</v>
      </c>
      <c r="R1836" s="11" t="str">
        <f>IF(ISERROR(VLOOKUP(C1836,'WI Vs ASM'!$B$2:$J$1000,9,0)),0,(VLOOKUP(C1836,'WI Vs ASM'!$B$2:$J$1000,9,0)))</f>
        <v>Jyothi Pai</v>
      </c>
      <c r="S1836" s="11" t="str">
        <f>IF(ISERROR(VLOOKUP(C1836,'WI Vs ASM'!$B$2:$K$1000,10,0)),0,(VLOOKUP(C1836,'WI Vs ASM'!$B$2:$K$1000,10,0)))</f>
        <v>Linda J. Richardson</v>
      </c>
      <c r="T1836" s="11" t="str">
        <f>IF(ISERROR(VLOOKUP(C1836,'WI Vs ASM'!$B$2:$L$1000,11,0)),0,(VLOOKUP(C1836,'WI Vs ASM'!$B$2:$L$1000,11,0)))</f>
        <v>Crystal Romano</v>
      </c>
      <c r="U1836" s="11" t="e">
        <f t="shared" si="782"/>
        <v>#VALUE!</v>
      </c>
      <c r="V1836" s="11" t="str">
        <f t="shared" si="776"/>
        <v>No</v>
      </c>
      <c r="W1836" s="11" t="str">
        <f t="shared" si="777"/>
        <v>Yes</v>
      </c>
      <c r="X1836" s="11" t="str">
        <f t="shared" si="778"/>
        <v>No</v>
      </c>
      <c r="Y1836" s="11" t="str">
        <f t="shared" si="779"/>
        <v>No</v>
      </c>
      <c r="Z1836" s="11" t="str">
        <f t="shared" si="780"/>
        <v>No</v>
      </c>
      <c r="AA1836" s="11" t="str">
        <f t="shared" si="783"/>
        <v>No</v>
      </c>
      <c r="AB1836" s="11">
        <f>IF(ISERROR(VLOOKUP(U1836,'ITWR Dump'!$A$2:$Y$5000,24,0)),0,(VLOOKUP('ILC Report'!U1836,'ITWR Dump'!$A$2:$Y$5000,24,0)))</f>
        <v>0</v>
      </c>
      <c r="AC1836" s="11" t="str">
        <f t="shared" si="784"/>
        <v>No</v>
      </c>
      <c r="AD1836" s="11" t="str">
        <f t="shared" si="785"/>
        <v/>
      </c>
      <c r="AE1836" s="11">
        <f>IF(ISERROR(VLOOKUP(U1836,'ITWR Dump'!$A$2:$Y$5000,13,0)),0,(VLOOKUP(U1836,'ITWR Dump'!$A$2:$Y$5000,13,0)))</f>
        <v>0</v>
      </c>
      <c r="AF1836" s="11">
        <f>IF(ISERROR(VLOOKUP(U1836,'ITWR Dump'!$A$2:$Y$5000,11,0)),0,(VLOOKUP(U1836,'ITWR Dump'!$A$2:$Y$5000,11,0)))</f>
        <v>0</v>
      </c>
      <c r="AG1836" s="11">
        <f>IF(ISERROR(VLOOKUP(U1836,'ITWR Dump'!$A$2:$Y$5000,2,0)),0,(VLOOKUP(U1836,'ITWR Dump'!$A$2:$Y$5000,2,0)))</f>
        <v>0</v>
      </c>
      <c r="AH1836" s="11">
        <f>IF(ISERROR(VLOOKUP(U1836,'ITWR Dump'!$A$2:$Y$5000,14,0)),0,(VLOOKUP(U1836,'ITWR Dump'!$A$2:$Y$5000,14,0)))</f>
        <v>0</v>
      </c>
      <c r="AI1836" s="11" t="str">
        <f t="shared" si="786"/>
        <v>00-Maintenance Onshore Landed</v>
      </c>
      <c r="AJ1836" s="11" t="str">
        <f t="shared" si="787"/>
        <v>Landed Onshore</v>
      </c>
      <c r="AK1836" s="11" t="str">
        <f>IF(ISERROR(VLOOKUP(A1836,'Team Data'!$C$2:$U$213,17,0)),0,(VLOOKUP(A1836,'Team Data'!$C$2:$U$213,17,0)))</f>
        <v>MF PI and CF</v>
      </c>
      <c r="AL1836" s="11" t="str">
        <f t="shared" si="788"/>
        <v>2017-04-24</v>
      </c>
      <c r="AM1836" s="11">
        <f>IF(ISERROR(VLOOKUP(U1836,'ITWR Dump'!$A$2:$Y$5000,16,0)),0,(VLOOKUP(U1836,'ITWR Dump'!$A$2:$Y$5000,16,0)))</f>
        <v>0</v>
      </c>
      <c r="AN1836" s="11">
        <f>IF(ISERROR(VLOOKUP(U1836,'ITWR Dump'!$A$2:$Y$5000,18,0)),0,(VLOOKUP(U1836,'ITWR Dump'!$A$2:$Y$5000,18,0)))</f>
        <v>0</v>
      </c>
      <c r="AO1836" s="11">
        <f>IF(ISERROR(VLOOKUP(U1836,'ITWR Dump'!$A$2:$Y$5000,25,0)),0,(VLOOKUP('ILC Report'!U1836,'ITWR Dump'!$A$2:$Y$5000,25,0)))</f>
        <v>0</v>
      </c>
      <c r="AP1836" s="11">
        <f t="shared" si="789"/>
        <v>0</v>
      </c>
      <c r="AQ1836" s="26">
        <f t="shared" si="790"/>
        <v>0</v>
      </c>
      <c r="AR1836" s="26">
        <f t="shared" si="791"/>
        <v>0</v>
      </c>
      <c r="AS1836" s="26">
        <f t="shared" si="792"/>
        <v>0</v>
      </c>
      <c r="AT1836" s="26">
        <f t="shared" si="793"/>
        <v>0</v>
      </c>
      <c r="AU1836" s="26">
        <f t="shared" si="794"/>
        <v>0</v>
      </c>
      <c r="AV1836" s="26">
        <f t="shared" si="795"/>
        <v>0</v>
      </c>
      <c r="AW1836" s="11" t="s">
        <v>653</v>
      </c>
      <c r="AX1836" s="11" t="str">
        <f>VLOOKUP(L1836,Group!$A$2:$B$1000,2,0)</f>
        <v>Maintenance</v>
      </c>
      <c r="AY1836" s="11">
        <f>IF(ISERROR(VLOOKUP(U1836,'ITWR Dump'!$A$2:$Y$5000,15,0)),0,(VLOOKUP('ILC Report'!U1836,'ITWR Dump'!$A$2:$Y$5000,15,0)))</f>
        <v>0</v>
      </c>
      <c r="AZ1836" s="11" t="str">
        <f t="shared" si="796"/>
        <v>No</v>
      </c>
      <c r="BA1836" s="11" t="str">
        <f t="shared" si="797"/>
        <v>BKO</v>
      </c>
      <c r="BB1836" s="11" t="str">
        <f t="shared" si="798"/>
        <v>MN</v>
      </c>
      <c r="BC1836" s="11" t="str">
        <f t="shared" si="799"/>
        <v>No</v>
      </c>
    </row>
    <row r="1837" spans="1:55" x14ac:dyDescent="0.3">
      <c r="A1837" s="11" t="s">
        <v>142</v>
      </c>
      <c r="B1837" s="11" t="s">
        <v>1906</v>
      </c>
      <c r="C1837" s="11" t="s">
        <v>622</v>
      </c>
      <c r="D1837" s="11" t="s">
        <v>2843</v>
      </c>
      <c r="E1837" s="38" t="s">
        <v>2904</v>
      </c>
      <c r="F1837" s="11">
        <v>17</v>
      </c>
      <c r="G1837" s="40" t="s">
        <v>218</v>
      </c>
      <c r="H1837" s="11" t="str">
        <f t="shared" si="781"/>
        <v>Regular</v>
      </c>
      <c r="I1837" s="11" t="str">
        <f t="shared" si="773"/>
        <v>US</v>
      </c>
      <c r="J1837" s="11" t="str">
        <f>IF(ISERROR(VLOOKUP(C1837,'WI Vs ASM'!$B$2:$E$1000,4,0)),0,(VLOOKUP(C1837,'WI Vs ASM'!$B$2:$E$1000,4,0)))</f>
        <v>Onshore</v>
      </c>
      <c r="K1837" s="11" t="str">
        <f>IF(ISERROR(VLOOKUP(C1837,'WI Vs ASM'!$B$2:$F$1000,5,0)),0,(VLOOKUP(C1837,'WI Vs ASM'!$B$2:$F$1000,5,0)))</f>
        <v>01-Fixed Price</v>
      </c>
      <c r="L1837" s="11" t="str">
        <f>IF(ISERROR(VLOOKUP(C1837,'WI Vs ASM'!$B$2:$D$1000,3,0)),0,(VLOOKUP(C1837,'WI Vs ASM'!$B$2:$D$1000,3,0)))</f>
        <v>00-Maintenance Onshore</v>
      </c>
      <c r="M1837" s="11" t="str">
        <f>IF(ISERROR(VLOOKUP(C1837,'WI Vs ASM'!$B$2:$I$1000,8,0)),0,(VLOOKUP(C1837,'WI Vs ASM'!$B$2:$I$1000,8,0)))</f>
        <v>Rahul Soman</v>
      </c>
      <c r="N1837" s="11" t="str">
        <f>IF(ISERROR(VLOOKUP(C1837,'WI Vs ASM'!$B$2:$G$1000,6,0)),0,(VLOOKUP(C1837,'WI Vs ASM'!$B$2:$G$1000,6,0)))</f>
        <v>Data Archive</v>
      </c>
      <c r="O1837" s="11" t="str">
        <f>IF(ISERROR(VLOOKUP(C1837,'WI Vs ASM'!$B$2:$H$1000,7,0)),0,(VLOOKUP(C1837,'WI Vs ASM'!$B$2:$H$1000,7,0)))</f>
        <v>Central Functions</v>
      </c>
      <c r="P1837" s="11" t="str">
        <f t="shared" si="774"/>
        <v>May-17</v>
      </c>
      <c r="Q1837" s="11" t="str">
        <f t="shared" si="775"/>
        <v>Q2</v>
      </c>
      <c r="R1837" s="11" t="str">
        <f>IF(ISERROR(VLOOKUP(C1837,'WI Vs ASM'!$B$2:$J$1000,9,0)),0,(VLOOKUP(C1837,'WI Vs ASM'!$B$2:$J$1000,9,0)))</f>
        <v>Jyothi Pai</v>
      </c>
      <c r="S1837" s="11" t="str">
        <f>IF(ISERROR(VLOOKUP(C1837,'WI Vs ASM'!$B$2:$K$1000,10,0)),0,(VLOOKUP(C1837,'WI Vs ASM'!$B$2:$K$1000,10,0)))</f>
        <v>Linda J. Richardson</v>
      </c>
      <c r="T1837" s="11" t="str">
        <f>IF(ISERROR(VLOOKUP(C1837,'WI Vs ASM'!$B$2:$L$1000,11,0)),0,(VLOOKUP(C1837,'WI Vs ASM'!$B$2:$L$1000,11,0)))</f>
        <v>Crystal Romano</v>
      </c>
      <c r="U1837" s="11" t="e">
        <f t="shared" si="782"/>
        <v>#VALUE!</v>
      </c>
      <c r="V1837" s="11" t="str">
        <f t="shared" si="776"/>
        <v>No</v>
      </c>
      <c r="W1837" s="11" t="str">
        <f t="shared" si="777"/>
        <v>Yes</v>
      </c>
      <c r="X1837" s="11" t="str">
        <f t="shared" si="778"/>
        <v>No</v>
      </c>
      <c r="Y1837" s="11" t="str">
        <f t="shared" si="779"/>
        <v>No</v>
      </c>
      <c r="Z1837" s="11" t="str">
        <f t="shared" si="780"/>
        <v>No</v>
      </c>
      <c r="AA1837" s="11" t="str">
        <f t="shared" si="783"/>
        <v>No</v>
      </c>
      <c r="AB1837" s="11">
        <f>IF(ISERROR(VLOOKUP(U1837,'ITWR Dump'!$A$2:$Y$5000,24,0)),0,(VLOOKUP('ILC Report'!U1837,'ITWR Dump'!$A$2:$Y$5000,24,0)))</f>
        <v>0</v>
      </c>
      <c r="AC1837" s="11" t="str">
        <f t="shared" si="784"/>
        <v>No</v>
      </c>
      <c r="AD1837" s="11" t="str">
        <f t="shared" si="785"/>
        <v/>
      </c>
      <c r="AE1837" s="11">
        <f>IF(ISERROR(VLOOKUP(U1837,'ITWR Dump'!$A$2:$Y$5000,13,0)),0,(VLOOKUP(U1837,'ITWR Dump'!$A$2:$Y$5000,13,0)))</f>
        <v>0</v>
      </c>
      <c r="AF1837" s="11">
        <f>IF(ISERROR(VLOOKUP(U1837,'ITWR Dump'!$A$2:$Y$5000,11,0)),0,(VLOOKUP(U1837,'ITWR Dump'!$A$2:$Y$5000,11,0)))</f>
        <v>0</v>
      </c>
      <c r="AG1837" s="11">
        <f>IF(ISERROR(VLOOKUP(U1837,'ITWR Dump'!$A$2:$Y$5000,2,0)),0,(VLOOKUP(U1837,'ITWR Dump'!$A$2:$Y$5000,2,0)))</f>
        <v>0</v>
      </c>
      <c r="AH1837" s="11">
        <f>IF(ISERROR(VLOOKUP(U1837,'ITWR Dump'!$A$2:$Y$5000,14,0)),0,(VLOOKUP(U1837,'ITWR Dump'!$A$2:$Y$5000,14,0)))</f>
        <v>0</v>
      </c>
      <c r="AI1837" s="11" t="str">
        <f t="shared" si="786"/>
        <v>00-Maintenance Onshore Landed</v>
      </c>
      <c r="AJ1837" s="11" t="str">
        <f t="shared" si="787"/>
        <v>Landed Onshore</v>
      </c>
      <c r="AK1837" s="11" t="str">
        <f>IF(ISERROR(VLOOKUP(A1837,'Team Data'!$C$2:$U$213,17,0)),0,(VLOOKUP(A1837,'Team Data'!$C$2:$U$213,17,0)))</f>
        <v>MF PI and CF</v>
      </c>
      <c r="AL1837" s="11" t="str">
        <f t="shared" si="788"/>
        <v>2017-04-24</v>
      </c>
      <c r="AM1837" s="11">
        <f>IF(ISERROR(VLOOKUP(U1837,'ITWR Dump'!$A$2:$Y$5000,16,0)),0,(VLOOKUP(U1837,'ITWR Dump'!$A$2:$Y$5000,16,0)))</f>
        <v>0</v>
      </c>
      <c r="AN1837" s="11">
        <f>IF(ISERROR(VLOOKUP(U1837,'ITWR Dump'!$A$2:$Y$5000,18,0)),0,(VLOOKUP(U1837,'ITWR Dump'!$A$2:$Y$5000,18,0)))</f>
        <v>0</v>
      </c>
      <c r="AO1837" s="11">
        <f>IF(ISERROR(VLOOKUP(U1837,'ITWR Dump'!$A$2:$Y$5000,25,0)),0,(VLOOKUP('ILC Report'!U1837,'ITWR Dump'!$A$2:$Y$5000,25,0)))</f>
        <v>0</v>
      </c>
      <c r="AP1837" s="11">
        <f t="shared" si="789"/>
        <v>0</v>
      </c>
      <c r="AQ1837" s="26">
        <f t="shared" si="790"/>
        <v>0</v>
      </c>
      <c r="AR1837" s="26">
        <f t="shared" si="791"/>
        <v>0</v>
      </c>
      <c r="AS1837" s="26">
        <f t="shared" si="792"/>
        <v>0</v>
      </c>
      <c r="AT1837" s="26">
        <f t="shared" si="793"/>
        <v>0</v>
      </c>
      <c r="AU1837" s="26">
        <f t="shared" si="794"/>
        <v>0</v>
      </c>
      <c r="AV1837" s="26">
        <f t="shared" si="795"/>
        <v>0</v>
      </c>
      <c r="AW1837" s="11" t="s">
        <v>653</v>
      </c>
      <c r="AX1837" s="11" t="str">
        <f>VLOOKUP(L1837,Group!$A$2:$B$1000,2,0)</f>
        <v>Maintenance</v>
      </c>
      <c r="AY1837" s="11">
        <f>IF(ISERROR(VLOOKUP(U1837,'ITWR Dump'!$A$2:$Y$5000,15,0)),0,(VLOOKUP('ILC Report'!U1837,'ITWR Dump'!$A$2:$Y$5000,15,0)))</f>
        <v>0</v>
      </c>
      <c r="AZ1837" s="11" t="str">
        <f t="shared" si="796"/>
        <v>No</v>
      </c>
      <c r="BA1837" s="11" t="str">
        <f t="shared" si="797"/>
        <v>BKO</v>
      </c>
      <c r="BB1837" s="11" t="str">
        <f t="shared" si="798"/>
        <v>MN</v>
      </c>
      <c r="BC1837" s="11" t="str">
        <f t="shared" si="799"/>
        <v>No</v>
      </c>
    </row>
    <row r="1838" spans="1:55" x14ac:dyDescent="0.3">
      <c r="A1838" s="11" t="s">
        <v>142</v>
      </c>
      <c r="B1838" s="11" t="s">
        <v>1906</v>
      </c>
      <c r="C1838" s="11" t="s">
        <v>620</v>
      </c>
      <c r="D1838" s="11" t="s">
        <v>2844</v>
      </c>
      <c r="E1838" s="38" t="s">
        <v>2904</v>
      </c>
      <c r="F1838" s="11">
        <v>7</v>
      </c>
      <c r="G1838" s="40" t="s">
        <v>218</v>
      </c>
      <c r="H1838" s="11" t="str">
        <f t="shared" si="781"/>
        <v>Regular</v>
      </c>
      <c r="I1838" s="11" t="str">
        <f t="shared" si="773"/>
        <v>US</v>
      </c>
      <c r="J1838" s="11" t="str">
        <f>IF(ISERROR(VLOOKUP(C1838,'WI Vs ASM'!$B$2:$E$1000,4,0)),0,(VLOOKUP(C1838,'WI Vs ASM'!$B$2:$E$1000,4,0)))</f>
        <v>Onshore</v>
      </c>
      <c r="K1838" s="11" t="str">
        <f>IF(ISERROR(VLOOKUP(C1838,'WI Vs ASM'!$B$2:$F$1000,5,0)),0,(VLOOKUP(C1838,'WI Vs ASM'!$B$2:$F$1000,5,0)))</f>
        <v>02-Variable Billable</v>
      </c>
      <c r="L1838" s="11" t="str">
        <f>IF(ISERROR(VLOOKUP(C1838,'WI Vs ASM'!$B$2:$D$1000,3,0)),0,(VLOOKUP(C1838,'WI Vs ASM'!$B$2:$D$1000,3,0)))</f>
        <v>10-Enhancement Onshore</v>
      </c>
      <c r="M1838" s="11" t="str">
        <f>IF(ISERROR(VLOOKUP(C1838,'WI Vs ASM'!$B$2:$I$1000,8,0)),0,(VLOOKUP(C1838,'WI Vs ASM'!$B$2:$I$1000,8,0)))</f>
        <v>Prakash Varadachari</v>
      </c>
      <c r="N1838" s="11" t="str">
        <f>IF(ISERROR(VLOOKUP(C1838,'WI Vs ASM'!$B$2:$G$1000,6,0)),0,(VLOOKUP(C1838,'WI Vs ASM'!$B$2:$G$1000,6,0)))</f>
        <v>Data Archive</v>
      </c>
      <c r="O1838" s="11" t="str">
        <f>IF(ISERROR(VLOOKUP(C1838,'WI Vs ASM'!$B$2:$H$1000,7,0)),0,(VLOOKUP(C1838,'WI Vs ASM'!$B$2:$H$1000,7,0)))</f>
        <v>Central Functions</v>
      </c>
      <c r="P1838" s="11" t="str">
        <f t="shared" si="774"/>
        <v>May-17</v>
      </c>
      <c r="Q1838" s="11" t="str">
        <f t="shared" si="775"/>
        <v>Q2</v>
      </c>
      <c r="R1838" s="11" t="str">
        <f>IF(ISERROR(VLOOKUP(C1838,'WI Vs ASM'!$B$2:$J$1000,9,0)),0,(VLOOKUP(C1838,'WI Vs ASM'!$B$2:$J$1000,9,0)))</f>
        <v>Chandraprabha Palaniswamy</v>
      </c>
      <c r="S1838" s="11" t="str">
        <f>IF(ISERROR(VLOOKUP(C1838,'WI Vs ASM'!$B$2:$K$1000,10,0)),0,(VLOOKUP(C1838,'WI Vs ASM'!$B$2:$K$1000,10,0)))</f>
        <v>Linda J. Richardson</v>
      </c>
      <c r="T1838" s="11" t="str">
        <f>IF(ISERROR(VLOOKUP(C1838,'WI Vs ASM'!$B$2:$L$1000,11,0)),0,(VLOOKUP(C1838,'WI Vs ASM'!$B$2:$L$1000,11,0)))</f>
        <v>Crystal Romano</v>
      </c>
      <c r="U1838" s="11" t="str">
        <f t="shared" si="782"/>
        <v>WR635391</v>
      </c>
      <c r="V1838" s="11" t="str">
        <f t="shared" si="776"/>
        <v>No</v>
      </c>
      <c r="W1838" s="11" t="str">
        <f t="shared" si="777"/>
        <v>Yes</v>
      </c>
      <c r="X1838" s="11" t="str">
        <f t="shared" si="778"/>
        <v>No</v>
      </c>
      <c r="Y1838" s="11" t="str">
        <f t="shared" si="779"/>
        <v>No</v>
      </c>
      <c r="Z1838" s="11" t="str">
        <f t="shared" si="780"/>
        <v>No</v>
      </c>
      <c r="AA1838" s="11" t="str">
        <f t="shared" si="783"/>
        <v>No</v>
      </c>
      <c r="AB1838" s="11">
        <f>IF(ISERROR(VLOOKUP(U1838,'ITWR Dump'!$A$2:$Y$5000,24,0)),0,(VLOOKUP('ILC Report'!U1838,'ITWR Dump'!$A$2:$Y$5000,24,0)))</f>
        <v>0</v>
      </c>
      <c r="AC1838" s="11" t="str">
        <f t="shared" si="784"/>
        <v>No</v>
      </c>
      <c r="AD1838" s="11" t="str">
        <f t="shared" si="785"/>
        <v/>
      </c>
      <c r="AE1838" s="11">
        <f>IF(ISERROR(VLOOKUP(U1838,'ITWR Dump'!$A$2:$Y$5000,13,0)),0,(VLOOKUP(U1838,'ITWR Dump'!$A$2:$Y$5000,13,0)))</f>
        <v>0</v>
      </c>
      <c r="AF1838" s="11">
        <f>IF(ISERROR(VLOOKUP(U1838,'ITWR Dump'!$A$2:$Y$5000,11,0)),0,(VLOOKUP(U1838,'ITWR Dump'!$A$2:$Y$5000,11,0)))</f>
        <v>0</v>
      </c>
      <c r="AG1838" s="11">
        <f>IF(ISERROR(VLOOKUP(U1838,'ITWR Dump'!$A$2:$Y$5000,2,0)),0,(VLOOKUP(U1838,'ITWR Dump'!$A$2:$Y$5000,2,0)))</f>
        <v>0</v>
      </c>
      <c r="AH1838" s="11">
        <f>IF(ISERROR(VLOOKUP(U1838,'ITWR Dump'!$A$2:$Y$5000,14,0)),0,(VLOOKUP(U1838,'ITWR Dump'!$A$2:$Y$5000,14,0)))</f>
        <v>0</v>
      </c>
      <c r="AI1838" s="11" t="str">
        <f t="shared" si="786"/>
        <v>10-Enhancement Onshore Landed</v>
      </c>
      <c r="AJ1838" s="11" t="str">
        <f t="shared" si="787"/>
        <v>Landed Onshore</v>
      </c>
      <c r="AK1838" s="11" t="str">
        <f>IF(ISERROR(VLOOKUP(A1838,'Team Data'!$C$2:$U$213,17,0)),0,(VLOOKUP(A1838,'Team Data'!$C$2:$U$213,17,0)))</f>
        <v>MF PI and CF</v>
      </c>
      <c r="AL1838" s="11" t="str">
        <f t="shared" si="788"/>
        <v>2017-04-24</v>
      </c>
      <c r="AM1838" s="11">
        <f>IF(ISERROR(VLOOKUP(U1838,'ITWR Dump'!$A$2:$Y$5000,16,0)),0,(VLOOKUP(U1838,'ITWR Dump'!$A$2:$Y$5000,16,0)))</f>
        <v>0</v>
      </c>
      <c r="AN1838" s="11">
        <f>IF(ISERROR(VLOOKUP(U1838,'ITWR Dump'!$A$2:$Y$5000,18,0)),0,(VLOOKUP(U1838,'ITWR Dump'!$A$2:$Y$5000,18,0)))</f>
        <v>0</v>
      </c>
      <c r="AO1838" s="11">
        <f>IF(ISERROR(VLOOKUP(U1838,'ITWR Dump'!$A$2:$Y$5000,25,0)),0,(VLOOKUP('ILC Report'!U1838,'ITWR Dump'!$A$2:$Y$5000,25,0)))</f>
        <v>0</v>
      </c>
      <c r="AP1838" s="11">
        <f t="shared" si="789"/>
        <v>0</v>
      </c>
      <c r="AQ1838" s="26">
        <f t="shared" si="790"/>
        <v>0</v>
      </c>
      <c r="AR1838" s="26">
        <f t="shared" si="791"/>
        <v>0</v>
      </c>
      <c r="AS1838" s="26">
        <f t="shared" si="792"/>
        <v>0</v>
      </c>
      <c r="AT1838" s="26">
        <f t="shared" si="793"/>
        <v>0</v>
      </c>
      <c r="AU1838" s="26">
        <f t="shared" si="794"/>
        <v>0</v>
      </c>
      <c r="AV1838" s="26">
        <f t="shared" si="795"/>
        <v>0</v>
      </c>
      <c r="AW1838" s="11" t="s">
        <v>653</v>
      </c>
      <c r="AX1838" s="11" t="str">
        <f>VLOOKUP(L1838,Group!$A$2:$B$1000,2,0)</f>
        <v>Enhancement</v>
      </c>
      <c r="AY1838" s="11">
        <f>IF(ISERROR(VLOOKUP(U1838,'ITWR Dump'!$A$2:$Y$5000,15,0)),0,(VLOOKUP('ILC Report'!U1838,'ITWR Dump'!$A$2:$Y$5000,15,0)))</f>
        <v>0</v>
      </c>
      <c r="AZ1838" s="11" t="str">
        <f t="shared" si="796"/>
        <v>No</v>
      </c>
      <c r="BA1838" s="11" t="str">
        <f t="shared" si="797"/>
        <v>BKO</v>
      </c>
      <c r="BB1838" s="11" t="str">
        <f t="shared" si="798"/>
        <v>EM</v>
      </c>
      <c r="BC1838" s="11" t="str">
        <f t="shared" si="799"/>
        <v>No</v>
      </c>
    </row>
    <row r="1839" spans="1:55" x14ac:dyDescent="0.3">
      <c r="A1839" s="11" t="s">
        <v>142</v>
      </c>
      <c r="B1839" s="11" t="s">
        <v>1906</v>
      </c>
      <c r="C1839" s="11" t="s">
        <v>620</v>
      </c>
      <c r="D1839" s="11" t="s">
        <v>2845</v>
      </c>
      <c r="E1839" s="38" t="s">
        <v>2904</v>
      </c>
      <c r="F1839" s="11">
        <v>7.5</v>
      </c>
      <c r="G1839" s="40" t="s">
        <v>218</v>
      </c>
      <c r="H1839" s="11" t="str">
        <f t="shared" si="781"/>
        <v>Regular</v>
      </c>
      <c r="I1839" s="11" t="str">
        <f t="shared" si="773"/>
        <v>US</v>
      </c>
      <c r="J1839" s="11" t="str">
        <f>IF(ISERROR(VLOOKUP(C1839,'WI Vs ASM'!$B$2:$E$1000,4,0)),0,(VLOOKUP(C1839,'WI Vs ASM'!$B$2:$E$1000,4,0)))</f>
        <v>Onshore</v>
      </c>
      <c r="K1839" s="11" t="str">
        <f>IF(ISERROR(VLOOKUP(C1839,'WI Vs ASM'!$B$2:$F$1000,5,0)),0,(VLOOKUP(C1839,'WI Vs ASM'!$B$2:$F$1000,5,0)))</f>
        <v>02-Variable Billable</v>
      </c>
      <c r="L1839" s="11" t="str">
        <f>IF(ISERROR(VLOOKUP(C1839,'WI Vs ASM'!$B$2:$D$1000,3,0)),0,(VLOOKUP(C1839,'WI Vs ASM'!$B$2:$D$1000,3,0)))</f>
        <v>10-Enhancement Onshore</v>
      </c>
      <c r="M1839" s="11" t="str">
        <f>IF(ISERROR(VLOOKUP(C1839,'WI Vs ASM'!$B$2:$I$1000,8,0)),0,(VLOOKUP(C1839,'WI Vs ASM'!$B$2:$I$1000,8,0)))</f>
        <v>Prakash Varadachari</v>
      </c>
      <c r="N1839" s="11" t="str">
        <f>IF(ISERROR(VLOOKUP(C1839,'WI Vs ASM'!$B$2:$G$1000,6,0)),0,(VLOOKUP(C1839,'WI Vs ASM'!$B$2:$G$1000,6,0)))</f>
        <v>Data Archive</v>
      </c>
      <c r="O1839" s="11" t="str">
        <f>IF(ISERROR(VLOOKUP(C1839,'WI Vs ASM'!$B$2:$H$1000,7,0)),0,(VLOOKUP(C1839,'WI Vs ASM'!$B$2:$H$1000,7,0)))</f>
        <v>Central Functions</v>
      </c>
      <c r="P1839" s="11" t="str">
        <f t="shared" si="774"/>
        <v>May-17</v>
      </c>
      <c r="Q1839" s="11" t="str">
        <f t="shared" si="775"/>
        <v>Q2</v>
      </c>
      <c r="R1839" s="11" t="str">
        <f>IF(ISERROR(VLOOKUP(C1839,'WI Vs ASM'!$B$2:$J$1000,9,0)),0,(VLOOKUP(C1839,'WI Vs ASM'!$B$2:$J$1000,9,0)))</f>
        <v>Chandraprabha Palaniswamy</v>
      </c>
      <c r="S1839" s="11" t="str">
        <f>IF(ISERROR(VLOOKUP(C1839,'WI Vs ASM'!$B$2:$K$1000,10,0)),0,(VLOOKUP(C1839,'WI Vs ASM'!$B$2:$K$1000,10,0)))</f>
        <v>Linda J. Richardson</v>
      </c>
      <c r="T1839" s="11" t="str">
        <f>IF(ISERROR(VLOOKUP(C1839,'WI Vs ASM'!$B$2:$L$1000,11,0)),0,(VLOOKUP(C1839,'WI Vs ASM'!$B$2:$L$1000,11,0)))</f>
        <v>Crystal Romano</v>
      </c>
      <c r="U1839" s="11" t="str">
        <f t="shared" si="782"/>
        <v>WR736392</v>
      </c>
      <c r="V1839" s="11" t="str">
        <f t="shared" si="776"/>
        <v>No</v>
      </c>
      <c r="W1839" s="11" t="str">
        <f t="shared" si="777"/>
        <v>Yes</v>
      </c>
      <c r="X1839" s="11" t="str">
        <f t="shared" si="778"/>
        <v>No</v>
      </c>
      <c r="Y1839" s="11" t="str">
        <f t="shared" si="779"/>
        <v>No</v>
      </c>
      <c r="Z1839" s="11" t="str">
        <f t="shared" si="780"/>
        <v>No</v>
      </c>
      <c r="AA1839" s="11" t="str">
        <f t="shared" si="783"/>
        <v>No</v>
      </c>
      <c r="AB1839" s="11">
        <f>IF(ISERROR(VLOOKUP(U1839,'ITWR Dump'!$A$2:$Y$5000,24,0)),0,(VLOOKUP('ILC Report'!U1839,'ITWR Dump'!$A$2:$Y$5000,24,0)))</f>
        <v>0</v>
      </c>
      <c r="AC1839" s="11" t="str">
        <f t="shared" si="784"/>
        <v>No</v>
      </c>
      <c r="AD1839" s="11" t="str">
        <f t="shared" si="785"/>
        <v/>
      </c>
      <c r="AE1839" s="11">
        <f>IF(ISERROR(VLOOKUP(U1839,'ITWR Dump'!$A$2:$Y$5000,13,0)),0,(VLOOKUP(U1839,'ITWR Dump'!$A$2:$Y$5000,13,0)))</f>
        <v>0</v>
      </c>
      <c r="AF1839" s="11">
        <f>IF(ISERROR(VLOOKUP(U1839,'ITWR Dump'!$A$2:$Y$5000,11,0)),0,(VLOOKUP(U1839,'ITWR Dump'!$A$2:$Y$5000,11,0)))</f>
        <v>0</v>
      </c>
      <c r="AG1839" s="11">
        <f>IF(ISERROR(VLOOKUP(U1839,'ITWR Dump'!$A$2:$Y$5000,2,0)),0,(VLOOKUP(U1839,'ITWR Dump'!$A$2:$Y$5000,2,0)))</f>
        <v>0</v>
      </c>
      <c r="AH1839" s="11">
        <f>IF(ISERROR(VLOOKUP(U1839,'ITWR Dump'!$A$2:$Y$5000,14,0)),0,(VLOOKUP(U1839,'ITWR Dump'!$A$2:$Y$5000,14,0)))</f>
        <v>0</v>
      </c>
      <c r="AI1839" s="11" t="str">
        <f t="shared" si="786"/>
        <v>10-Enhancement Onshore Landed</v>
      </c>
      <c r="AJ1839" s="11" t="str">
        <f t="shared" si="787"/>
        <v>Landed Onshore</v>
      </c>
      <c r="AK1839" s="11" t="str">
        <f>IF(ISERROR(VLOOKUP(A1839,'Team Data'!$C$2:$U$213,17,0)),0,(VLOOKUP(A1839,'Team Data'!$C$2:$U$213,17,0)))</f>
        <v>MF PI and CF</v>
      </c>
      <c r="AL1839" s="11" t="str">
        <f t="shared" si="788"/>
        <v>2017-04-24</v>
      </c>
      <c r="AM1839" s="11">
        <f>IF(ISERROR(VLOOKUP(U1839,'ITWR Dump'!$A$2:$Y$5000,16,0)),0,(VLOOKUP(U1839,'ITWR Dump'!$A$2:$Y$5000,16,0)))</f>
        <v>0</v>
      </c>
      <c r="AN1839" s="11">
        <f>IF(ISERROR(VLOOKUP(U1839,'ITWR Dump'!$A$2:$Y$5000,18,0)),0,(VLOOKUP(U1839,'ITWR Dump'!$A$2:$Y$5000,18,0)))</f>
        <v>0</v>
      </c>
      <c r="AO1839" s="11">
        <f>IF(ISERROR(VLOOKUP(U1839,'ITWR Dump'!$A$2:$Y$5000,25,0)),0,(VLOOKUP('ILC Report'!U1839,'ITWR Dump'!$A$2:$Y$5000,25,0)))</f>
        <v>0</v>
      </c>
      <c r="AP1839" s="11">
        <f t="shared" si="789"/>
        <v>0</v>
      </c>
      <c r="AQ1839" s="26">
        <f t="shared" si="790"/>
        <v>0</v>
      </c>
      <c r="AR1839" s="26">
        <f t="shared" si="791"/>
        <v>0</v>
      </c>
      <c r="AS1839" s="26">
        <f t="shared" si="792"/>
        <v>0</v>
      </c>
      <c r="AT1839" s="26">
        <f t="shared" si="793"/>
        <v>0</v>
      </c>
      <c r="AU1839" s="26">
        <f t="shared" si="794"/>
        <v>0</v>
      </c>
      <c r="AV1839" s="26">
        <f t="shared" si="795"/>
        <v>0</v>
      </c>
      <c r="AW1839" s="11" t="s">
        <v>653</v>
      </c>
      <c r="AX1839" s="11" t="str">
        <f>VLOOKUP(L1839,Group!$A$2:$B$1000,2,0)</f>
        <v>Enhancement</v>
      </c>
      <c r="AY1839" s="11">
        <f>IF(ISERROR(VLOOKUP(U1839,'ITWR Dump'!$A$2:$Y$5000,15,0)),0,(VLOOKUP('ILC Report'!U1839,'ITWR Dump'!$A$2:$Y$5000,15,0)))</f>
        <v>0</v>
      </c>
      <c r="AZ1839" s="11" t="str">
        <f t="shared" si="796"/>
        <v>No</v>
      </c>
      <c r="BA1839" s="11" t="str">
        <f t="shared" si="797"/>
        <v>BKO</v>
      </c>
      <c r="BB1839" s="11" t="str">
        <f t="shared" si="798"/>
        <v>EM</v>
      </c>
      <c r="BC1839" s="11" t="str">
        <f t="shared" si="799"/>
        <v>No</v>
      </c>
    </row>
    <row r="1840" spans="1:55" x14ac:dyDescent="0.3">
      <c r="A1840" s="11" t="s">
        <v>142</v>
      </c>
      <c r="B1840" s="11" t="s">
        <v>1906</v>
      </c>
      <c r="C1840" s="11" t="s">
        <v>620</v>
      </c>
      <c r="D1840" s="11" t="s">
        <v>2841</v>
      </c>
      <c r="E1840" s="38" t="s">
        <v>2904</v>
      </c>
      <c r="F1840" s="11">
        <v>2.5</v>
      </c>
      <c r="G1840" s="40" t="s">
        <v>218</v>
      </c>
      <c r="H1840" s="11" t="str">
        <f t="shared" si="781"/>
        <v>Regular</v>
      </c>
      <c r="I1840" s="11" t="str">
        <f t="shared" si="773"/>
        <v>US</v>
      </c>
      <c r="J1840" s="11" t="str">
        <f>IF(ISERROR(VLOOKUP(C1840,'WI Vs ASM'!$B$2:$E$1000,4,0)),0,(VLOOKUP(C1840,'WI Vs ASM'!$B$2:$E$1000,4,0)))</f>
        <v>Onshore</v>
      </c>
      <c r="K1840" s="11" t="str">
        <f>IF(ISERROR(VLOOKUP(C1840,'WI Vs ASM'!$B$2:$F$1000,5,0)),0,(VLOOKUP(C1840,'WI Vs ASM'!$B$2:$F$1000,5,0)))</f>
        <v>02-Variable Billable</v>
      </c>
      <c r="L1840" s="11" t="str">
        <f>IF(ISERROR(VLOOKUP(C1840,'WI Vs ASM'!$B$2:$D$1000,3,0)),0,(VLOOKUP(C1840,'WI Vs ASM'!$B$2:$D$1000,3,0)))</f>
        <v>10-Enhancement Onshore</v>
      </c>
      <c r="M1840" s="11" t="str">
        <f>IF(ISERROR(VLOOKUP(C1840,'WI Vs ASM'!$B$2:$I$1000,8,0)),0,(VLOOKUP(C1840,'WI Vs ASM'!$B$2:$I$1000,8,0)))</f>
        <v>Prakash Varadachari</v>
      </c>
      <c r="N1840" s="11" t="str">
        <f>IF(ISERROR(VLOOKUP(C1840,'WI Vs ASM'!$B$2:$G$1000,6,0)),0,(VLOOKUP(C1840,'WI Vs ASM'!$B$2:$G$1000,6,0)))</f>
        <v>Data Archive</v>
      </c>
      <c r="O1840" s="11" t="str">
        <f>IF(ISERROR(VLOOKUP(C1840,'WI Vs ASM'!$B$2:$H$1000,7,0)),0,(VLOOKUP(C1840,'WI Vs ASM'!$B$2:$H$1000,7,0)))</f>
        <v>Central Functions</v>
      </c>
      <c r="P1840" s="11" t="str">
        <f t="shared" si="774"/>
        <v>May-17</v>
      </c>
      <c r="Q1840" s="11" t="str">
        <f t="shared" si="775"/>
        <v>Q2</v>
      </c>
      <c r="R1840" s="11" t="str">
        <f>IF(ISERROR(VLOOKUP(C1840,'WI Vs ASM'!$B$2:$J$1000,9,0)),0,(VLOOKUP(C1840,'WI Vs ASM'!$B$2:$J$1000,9,0)))</f>
        <v>Chandraprabha Palaniswamy</v>
      </c>
      <c r="S1840" s="11" t="str">
        <f>IF(ISERROR(VLOOKUP(C1840,'WI Vs ASM'!$B$2:$K$1000,10,0)),0,(VLOOKUP(C1840,'WI Vs ASM'!$B$2:$K$1000,10,0)))</f>
        <v>Linda J. Richardson</v>
      </c>
      <c r="T1840" s="11" t="str">
        <f>IF(ISERROR(VLOOKUP(C1840,'WI Vs ASM'!$B$2:$L$1000,11,0)),0,(VLOOKUP(C1840,'WI Vs ASM'!$B$2:$L$1000,11,0)))</f>
        <v>Crystal Romano</v>
      </c>
      <c r="U1840" s="11" t="str">
        <f t="shared" si="782"/>
        <v>WR736392</v>
      </c>
      <c r="V1840" s="11" t="str">
        <f t="shared" si="776"/>
        <v>No</v>
      </c>
      <c r="W1840" s="11" t="str">
        <f t="shared" si="777"/>
        <v>Yes</v>
      </c>
      <c r="X1840" s="11" t="str">
        <f t="shared" si="778"/>
        <v>No</v>
      </c>
      <c r="Y1840" s="11" t="str">
        <f t="shared" si="779"/>
        <v>No</v>
      </c>
      <c r="Z1840" s="11" t="str">
        <f t="shared" si="780"/>
        <v>No</v>
      </c>
      <c r="AA1840" s="11" t="str">
        <f t="shared" si="783"/>
        <v>No</v>
      </c>
      <c r="AB1840" s="11">
        <f>IF(ISERROR(VLOOKUP(U1840,'ITWR Dump'!$A$2:$Y$5000,24,0)),0,(VLOOKUP('ILC Report'!U1840,'ITWR Dump'!$A$2:$Y$5000,24,0)))</f>
        <v>0</v>
      </c>
      <c r="AC1840" s="11" t="str">
        <f t="shared" si="784"/>
        <v>No</v>
      </c>
      <c r="AD1840" s="11" t="str">
        <f t="shared" si="785"/>
        <v/>
      </c>
      <c r="AE1840" s="11">
        <f>IF(ISERROR(VLOOKUP(U1840,'ITWR Dump'!$A$2:$Y$5000,13,0)),0,(VLOOKUP(U1840,'ITWR Dump'!$A$2:$Y$5000,13,0)))</f>
        <v>0</v>
      </c>
      <c r="AF1840" s="11">
        <f>IF(ISERROR(VLOOKUP(U1840,'ITWR Dump'!$A$2:$Y$5000,11,0)),0,(VLOOKUP(U1840,'ITWR Dump'!$A$2:$Y$5000,11,0)))</f>
        <v>0</v>
      </c>
      <c r="AG1840" s="11">
        <f>IF(ISERROR(VLOOKUP(U1840,'ITWR Dump'!$A$2:$Y$5000,2,0)),0,(VLOOKUP(U1840,'ITWR Dump'!$A$2:$Y$5000,2,0)))</f>
        <v>0</v>
      </c>
      <c r="AH1840" s="11">
        <f>IF(ISERROR(VLOOKUP(U1840,'ITWR Dump'!$A$2:$Y$5000,14,0)),0,(VLOOKUP(U1840,'ITWR Dump'!$A$2:$Y$5000,14,0)))</f>
        <v>0</v>
      </c>
      <c r="AI1840" s="11" t="str">
        <f t="shared" si="786"/>
        <v>10-Enhancement Onshore Landed</v>
      </c>
      <c r="AJ1840" s="11" t="str">
        <f t="shared" si="787"/>
        <v>Landed Onshore</v>
      </c>
      <c r="AK1840" s="11" t="str">
        <f>IF(ISERROR(VLOOKUP(A1840,'Team Data'!$C$2:$U$213,17,0)),0,(VLOOKUP(A1840,'Team Data'!$C$2:$U$213,17,0)))</f>
        <v>MF PI and CF</v>
      </c>
      <c r="AL1840" s="11" t="str">
        <f t="shared" si="788"/>
        <v>2017-04-24</v>
      </c>
      <c r="AM1840" s="11">
        <f>IF(ISERROR(VLOOKUP(U1840,'ITWR Dump'!$A$2:$Y$5000,16,0)),0,(VLOOKUP(U1840,'ITWR Dump'!$A$2:$Y$5000,16,0)))</f>
        <v>0</v>
      </c>
      <c r="AN1840" s="11">
        <f>IF(ISERROR(VLOOKUP(U1840,'ITWR Dump'!$A$2:$Y$5000,18,0)),0,(VLOOKUP(U1840,'ITWR Dump'!$A$2:$Y$5000,18,0)))</f>
        <v>0</v>
      </c>
      <c r="AO1840" s="11">
        <f>IF(ISERROR(VLOOKUP(U1840,'ITWR Dump'!$A$2:$Y$5000,25,0)),0,(VLOOKUP('ILC Report'!U1840,'ITWR Dump'!$A$2:$Y$5000,25,0)))</f>
        <v>0</v>
      </c>
      <c r="AP1840" s="11">
        <f t="shared" si="789"/>
        <v>0</v>
      </c>
      <c r="AQ1840" s="26">
        <f t="shared" si="790"/>
        <v>0</v>
      </c>
      <c r="AR1840" s="26">
        <f t="shared" si="791"/>
        <v>0</v>
      </c>
      <c r="AS1840" s="26">
        <f t="shared" si="792"/>
        <v>0</v>
      </c>
      <c r="AT1840" s="26">
        <f t="shared" si="793"/>
        <v>0</v>
      </c>
      <c r="AU1840" s="26">
        <f t="shared" si="794"/>
        <v>0</v>
      </c>
      <c r="AV1840" s="26">
        <f t="shared" si="795"/>
        <v>0</v>
      </c>
      <c r="AW1840" s="11" t="s">
        <v>653</v>
      </c>
      <c r="AX1840" s="11" t="str">
        <f>VLOOKUP(L1840,Group!$A$2:$B$1000,2,0)</f>
        <v>Enhancement</v>
      </c>
      <c r="AY1840" s="11">
        <f>IF(ISERROR(VLOOKUP(U1840,'ITWR Dump'!$A$2:$Y$5000,15,0)),0,(VLOOKUP('ILC Report'!U1840,'ITWR Dump'!$A$2:$Y$5000,15,0)))</f>
        <v>0</v>
      </c>
      <c r="AZ1840" s="11" t="str">
        <f t="shared" si="796"/>
        <v>No</v>
      </c>
      <c r="BA1840" s="11" t="str">
        <f t="shared" si="797"/>
        <v>BKO</v>
      </c>
      <c r="BB1840" s="11" t="str">
        <f t="shared" si="798"/>
        <v>EM</v>
      </c>
      <c r="BC1840" s="11" t="str">
        <f t="shared" si="799"/>
        <v>No</v>
      </c>
    </row>
    <row r="1841" spans="1:55" x14ac:dyDescent="0.3">
      <c r="A1841" s="11" t="s">
        <v>143</v>
      </c>
      <c r="B1841" s="11" t="s">
        <v>1907</v>
      </c>
      <c r="C1841" s="11" t="s">
        <v>651</v>
      </c>
      <c r="D1841" s="11" t="s">
        <v>2846</v>
      </c>
      <c r="E1841" s="38" t="s">
        <v>652</v>
      </c>
      <c r="F1841" s="11">
        <v>45</v>
      </c>
      <c r="G1841" s="40" t="s">
        <v>218</v>
      </c>
      <c r="H1841" s="11" t="str">
        <f t="shared" si="781"/>
        <v>Regular</v>
      </c>
      <c r="I1841" s="11" t="str">
        <f t="shared" si="773"/>
        <v>US</v>
      </c>
      <c r="J1841" s="11" t="str">
        <f>IF(ISERROR(VLOOKUP(C1841,'WI Vs ASM'!$B$2:$E$1000,4,0)),0,(VLOOKUP(C1841,'WI Vs ASM'!$B$2:$E$1000,4,0)))</f>
        <v>Onshore</v>
      </c>
      <c r="K1841" s="11" t="str">
        <f>IF(ISERROR(VLOOKUP(C1841,'WI Vs ASM'!$B$2:$F$1000,5,0)),0,(VLOOKUP(C1841,'WI Vs ASM'!$B$2:$F$1000,5,0)))</f>
        <v>02-Variable Billable</v>
      </c>
      <c r="L1841" s="11" t="str">
        <f>IF(ISERROR(VLOOKUP(C1841,'WI Vs ASM'!$B$2:$D$1000,3,0)),0,(VLOOKUP(C1841,'WI Vs ASM'!$B$2:$D$1000,3,0)))</f>
        <v>77-Landed BA-SE Onshore</v>
      </c>
      <c r="M1841" s="11" t="str">
        <f>IF(ISERROR(VLOOKUP(C1841,'WI Vs ASM'!$B$2:$I$1000,8,0)),0,(VLOOKUP(C1841,'WI Vs ASM'!$B$2:$I$1000,8,0)))</f>
        <v>Rahul Soman</v>
      </c>
      <c r="N1841" s="11" t="str">
        <f>IF(ISERROR(VLOOKUP(C1841,'WI Vs ASM'!$B$2:$G$1000,6,0)),0,(VLOOKUP(C1841,'WI Vs ASM'!$B$2:$G$1000,6,0)))</f>
        <v>Security &amp; IAM</v>
      </c>
      <c r="O1841" s="11" t="str">
        <f>IF(ISERROR(VLOOKUP(C1841,'WI Vs ASM'!$B$2:$H$1000,7,0)),0,(VLOOKUP(C1841,'WI Vs ASM'!$B$2:$H$1000,7,0)))</f>
        <v>Security &amp; IAM</v>
      </c>
      <c r="P1841" s="11" t="str">
        <f t="shared" si="774"/>
        <v>Apr-17</v>
      </c>
      <c r="Q1841" s="11" t="str">
        <f t="shared" si="775"/>
        <v>Q2</v>
      </c>
      <c r="R1841" s="11" t="str">
        <f>IF(ISERROR(VLOOKUP(C1841,'WI Vs ASM'!$B$2:$J$1000,9,0)),0,(VLOOKUP(C1841,'WI Vs ASM'!$B$2:$J$1000,9,0)))</f>
        <v>Jyothi Pai</v>
      </c>
      <c r="S1841" s="11" t="str">
        <f>IF(ISERROR(VLOOKUP(C1841,'WI Vs ASM'!$B$2:$K$1000,10,0)),0,(VLOOKUP(C1841,'WI Vs ASM'!$B$2:$K$1000,10,0)))</f>
        <v>Melody J Pereira</v>
      </c>
      <c r="T1841" s="11" t="str">
        <f>IF(ISERROR(VLOOKUP(C1841,'WI Vs ASM'!$B$2:$L$1000,11,0)),0,(VLOOKUP(C1841,'WI Vs ASM'!$B$2:$L$1000,11,0)))</f>
        <v>Melody J Pereira</v>
      </c>
      <c r="U1841" s="11" t="e">
        <f t="shared" si="782"/>
        <v>#VALUE!</v>
      </c>
      <c r="V1841" s="11" t="str">
        <f t="shared" si="776"/>
        <v>No</v>
      </c>
      <c r="W1841" s="11" t="str">
        <f t="shared" si="777"/>
        <v>Yes</v>
      </c>
      <c r="X1841" s="11" t="str">
        <f t="shared" si="778"/>
        <v>Yes</v>
      </c>
      <c r="Y1841" s="11" t="str">
        <f t="shared" si="779"/>
        <v>No</v>
      </c>
      <c r="Z1841" s="11" t="str">
        <f t="shared" si="780"/>
        <v>No</v>
      </c>
      <c r="AA1841" s="11" t="str">
        <f t="shared" si="783"/>
        <v>No</v>
      </c>
      <c r="AB1841" s="11">
        <f>IF(ISERROR(VLOOKUP(U1841,'ITWR Dump'!$A$2:$Y$5000,24,0)),0,(VLOOKUP('ILC Report'!U1841,'ITWR Dump'!$A$2:$Y$5000,24,0)))</f>
        <v>0</v>
      </c>
      <c r="AC1841" s="11" t="str">
        <f t="shared" si="784"/>
        <v>Yes</v>
      </c>
      <c r="AD1841" s="11" t="str">
        <f t="shared" si="785"/>
        <v>BASE/Staff Aug</v>
      </c>
      <c r="AE1841" s="11">
        <f>IF(ISERROR(VLOOKUP(U1841,'ITWR Dump'!$A$2:$Y$5000,13,0)),0,(VLOOKUP(U1841,'ITWR Dump'!$A$2:$Y$5000,13,0)))</f>
        <v>0</v>
      </c>
      <c r="AF1841" s="11">
        <f>IF(ISERROR(VLOOKUP(U1841,'ITWR Dump'!$A$2:$Y$5000,11,0)),0,(VLOOKUP(U1841,'ITWR Dump'!$A$2:$Y$5000,11,0)))</f>
        <v>0</v>
      </c>
      <c r="AG1841" s="11">
        <f>IF(ISERROR(VLOOKUP(U1841,'ITWR Dump'!$A$2:$Y$5000,2,0)),0,(VLOOKUP(U1841,'ITWR Dump'!$A$2:$Y$5000,2,0)))</f>
        <v>0</v>
      </c>
      <c r="AH1841" s="11">
        <f>IF(ISERROR(VLOOKUP(U1841,'ITWR Dump'!$A$2:$Y$5000,14,0)),0,(VLOOKUP(U1841,'ITWR Dump'!$A$2:$Y$5000,14,0)))</f>
        <v>0</v>
      </c>
      <c r="AI1841" s="11" t="str">
        <f t="shared" si="786"/>
        <v>77-Landed BA-SE Onshore Landed</v>
      </c>
      <c r="AJ1841" s="11" t="str">
        <f t="shared" si="787"/>
        <v>Landed Onshore</v>
      </c>
      <c r="AK1841" s="11" t="str">
        <f>IF(ISERROR(VLOOKUP(A1841,'Team Data'!$C$2:$U$213,17,0)),0,(VLOOKUP(A1841,'Team Data'!$C$2:$U$213,17,0)))</f>
        <v>BI and RM</v>
      </c>
      <c r="AL1841" s="11" t="str">
        <f t="shared" si="788"/>
        <v>2017-04-24</v>
      </c>
      <c r="AM1841" s="11">
        <f>IF(ISERROR(VLOOKUP(U1841,'ITWR Dump'!$A$2:$Y$5000,16,0)),0,(VLOOKUP(U1841,'ITWR Dump'!$A$2:$Y$5000,16,0)))</f>
        <v>0</v>
      </c>
      <c r="AN1841" s="11">
        <f>IF(ISERROR(VLOOKUP(U1841,'ITWR Dump'!$A$2:$Y$5000,18,0)),0,(VLOOKUP(U1841,'ITWR Dump'!$A$2:$Y$5000,18,0)))</f>
        <v>0</v>
      </c>
      <c r="AO1841" s="11">
        <f>IF(ISERROR(VLOOKUP(U1841,'ITWR Dump'!$A$2:$Y$5000,25,0)),0,(VLOOKUP('ILC Report'!U1841,'ITWR Dump'!$A$2:$Y$5000,25,0)))</f>
        <v>0</v>
      </c>
      <c r="AP1841" s="11">
        <f t="shared" si="789"/>
        <v>0</v>
      </c>
      <c r="AQ1841" s="26">
        <f t="shared" si="790"/>
        <v>0</v>
      </c>
      <c r="AR1841" s="26">
        <f t="shared" si="791"/>
        <v>0</v>
      </c>
      <c r="AS1841" s="26">
        <f t="shared" si="792"/>
        <v>0</v>
      </c>
      <c r="AT1841" s="26">
        <f t="shared" si="793"/>
        <v>0</v>
      </c>
      <c r="AU1841" s="26">
        <f t="shared" si="794"/>
        <v>0</v>
      </c>
      <c r="AV1841" s="26">
        <f t="shared" si="795"/>
        <v>0</v>
      </c>
      <c r="AW1841" s="11" t="s">
        <v>653</v>
      </c>
      <c r="AX1841" s="11" t="str">
        <f>VLOOKUP(L1841,Group!$A$2:$B$1000,2,0)</f>
        <v>Enhancement</v>
      </c>
      <c r="AY1841" s="11">
        <f>IF(ISERROR(VLOOKUP(U1841,'ITWR Dump'!$A$2:$Y$5000,15,0)),0,(VLOOKUP('ILC Report'!U1841,'ITWR Dump'!$A$2:$Y$5000,15,0)))</f>
        <v>0</v>
      </c>
      <c r="AZ1841" s="11" t="str">
        <f t="shared" si="796"/>
        <v>No</v>
      </c>
      <c r="BA1841" s="11" t="str">
        <f t="shared" si="797"/>
        <v>BKO</v>
      </c>
      <c r="BB1841" s="11" t="str">
        <f t="shared" si="798"/>
        <v>LB</v>
      </c>
      <c r="BC1841" s="11" t="str">
        <f t="shared" si="799"/>
        <v>No</v>
      </c>
    </row>
    <row r="1842" spans="1:55" x14ac:dyDescent="0.3">
      <c r="A1842" s="11" t="s">
        <v>143</v>
      </c>
      <c r="B1842" s="11" t="s">
        <v>1907</v>
      </c>
      <c r="C1842" s="11" t="s">
        <v>651</v>
      </c>
      <c r="D1842" s="11" t="s">
        <v>2846</v>
      </c>
      <c r="E1842" s="38" t="s">
        <v>2901</v>
      </c>
      <c r="F1842" s="11">
        <v>45</v>
      </c>
      <c r="G1842" s="40" t="s">
        <v>218</v>
      </c>
      <c r="H1842" s="11" t="str">
        <f t="shared" si="781"/>
        <v>Regular</v>
      </c>
      <c r="I1842" s="11" t="str">
        <f t="shared" si="773"/>
        <v>US</v>
      </c>
      <c r="J1842" s="11" t="str">
        <f>IF(ISERROR(VLOOKUP(C1842,'WI Vs ASM'!$B$2:$E$1000,4,0)),0,(VLOOKUP(C1842,'WI Vs ASM'!$B$2:$E$1000,4,0)))</f>
        <v>Onshore</v>
      </c>
      <c r="K1842" s="11" t="str">
        <f>IF(ISERROR(VLOOKUP(C1842,'WI Vs ASM'!$B$2:$F$1000,5,0)),0,(VLOOKUP(C1842,'WI Vs ASM'!$B$2:$F$1000,5,0)))</f>
        <v>02-Variable Billable</v>
      </c>
      <c r="L1842" s="11" t="str">
        <f>IF(ISERROR(VLOOKUP(C1842,'WI Vs ASM'!$B$2:$D$1000,3,0)),0,(VLOOKUP(C1842,'WI Vs ASM'!$B$2:$D$1000,3,0)))</f>
        <v>77-Landed BA-SE Onshore</v>
      </c>
      <c r="M1842" s="11" t="str">
        <f>IF(ISERROR(VLOOKUP(C1842,'WI Vs ASM'!$B$2:$I$1000,8,0)),0,(VLOOKUP(C1842,'WI Vs ASM'!$B$2:$I$1000,8,0)))</f>
        <v>Rahul Soman</v>
      </c>
      <c r="N1842" s="11" t="str">
        <f>IF(ISERROR(VLOOKUP(C1842,'WI Vs ASM'!$B$2:$G$1000,6,0)),0,(VLOOKUP(C1842,'WI Vs ASM'!$B$2:$G$1000,6,0)))</f>
        <v>Security &amp; IAM</v>
      </c>
      <c r="O1842" s="11" t="str">
        <f>IF(ISERROR(VLOOKUP(C1842,'WI Vs ASM'!$B$2:$H$1000,7,0)),0,(VLOOKUP(C1842,'WI Vs ASM'!$B$2:$H$1000,7,0)))</f>
        <v>Security &amp; IAM</v>
      </c>
      <c r="P1842" s="11" t="str">
        <f t="shared" si="774"/>
        <v>May-17</v>
      </c>
      <c r="Q1842" s="11" t="str">
        <f t="shared" si="775"/>
        <v>Q2</v>
      </c>
      <c r="R1842" s="11" t="str">
        <f>IF(ISERROR(VLOOKUP(C1842,'WI Vs ASM'!$B$2:$J$1000,9,0)),0,(VLOOKUP(C1842,'WI Vs ASM'!$B$2:$J$1000,9,0)))</f>
        <v>Jyothi Pai</v>
      </c>
      <c r="S1842" s="11" t="str">
        <f>IF(ISERROR(VLOOKUP(C1842,'WI Vs ASM'!$B$2:$K$1000,10,0)),0,(VLOOKUP(C1842,'WI Vs ASM'!$B$2:$K$1000,10,0)))</f>
        <v>Melody J Pereira</v>
      </c>
      <c r="T1842" s="11" t="str">
        <f>IF(ISERROR(VLOOKUP(C1842,'WI Vs ASM'!$B$2:$L$1000,11,0)),0,(VLOOKUP(C1842,'WI Vs ASM'!$B$2:$L$1000,11,0)))</f>
        <v>Melody J Pereira</v>
      </c>
      <c r="U1842" s="11" t="e">
        <f t="shared" si="782"/>
        <v>#VALUE!</v>
      </c>
      <c r="V1842" s="11" t="str">
        <f t="shared" si="776"/>
        <v>No</v>
      </c>
      <c r="W1842" s="11" t="str">
        <f t="shared" si="777"/>
        <v>Yes</v>
      </c>
      <c r="X1842" s="11" t="str">
        <f t="shared" si="778"/>
        <v>Yes</v>
      </c>
      <c r="Y1842" s="11" t="str">
        <f t="shared" si="779"/>
        <v>No</v>
      </c>
      <c r="Z1842" s="11" t="str">
        <f t="shared" si="780"/>
        <v>No</v>
      </c>
      <c r="AA1842" s="11" t="str">
        <f t="shared" si="783"/>
        <v>No</v>
      </c>
      <c r="AB1842" s="11">
        <f>IF(ISERROR(VLOOKUP(U1842,'ITWR Dump'!$A$2:$Y$5000,24,0)),0,(VLOOKUP('ILC Report'!U1842,'ITWR Dump'!$A$2:$Y$5000,24,0)))</f>
        <v>0</v>
      </c>
      <c r="AC1842" s="11" t="str">
        <f t="shared" si="784"/>
        <v>Yes</v>
      </c>
      <c r="AD1842" s="11" t="str">
        <f t="shared" si="785"/>
        <v>BASE/Staff Aug</v>
      </c>
      <c r="AE1842" s="11">
        <f>IF(ISERROR(VLOOKUP(U1842,'ITWR Dump'!$A$2:$Y$5000,13,0)),0,(VLOOKUP(U1842,'ITWR Dump'!$A$2:$Y$5000,13,0)))</f>
        <v>0</v>
      </c>
      <c r="AF1842" s="11">
        <f>IF(ISERROR(VLOOKUP(U1842,'ITWR Dump'!$A$2:$Y$5000,11,0)),0,(VLOOKUP(U1842,'ITWR Dump'!$A$2:$Y$5000,11,0)))</f>
        <v>0</v>
      </c>
      <c r="AG1842" s="11">
        <f>IF(ISERROR(VLOOKUP(U1842,'ITWR Dump'!$A$2:$Y$5000,2,0)),0,(VLOOKUP(U1842,'ITWR Dump'!$A$2:$Y$5000,2,0)))</f>
        <v>0</v>
      </c>
      <c r="AH1842" s="11">
        <f>IF(ISERROR(VLOOKUP(U1842,'ITWR Dump'!$A$2:$Y$5000,14,0)),0,(VLOOKUP(U1842,'ITWR Dump'!$A$2:$Y$5000,14,0)))</f>
        <v>0</v>
      </c>
      <c r="AI1842" s="11" t="str">
        <f t="shared" si="786"/>
        <v>77-Landed BA-SE Onshore Landed</v>
      </c>
      <c r="AJ1842" s="11" t="str">
        <f t="shared" si="787"/>
        <v>Landed Onshore</v>
      </c>
      <c r="AK1842" s="11" t="str">
        <f>IF(ISERROR(VLOOKUP(A1842,'Team Data'!$C$2:$U$213,17,0)),0,(VLOOKUP(A1842,'Team Data'!$C$2:$U$213,17,0)))</f>
        <v>BI and RM</v>
      </c>
      <c r="AL1842" s="11" t="str">
        <f t="shared" si="788"/>
        <v>2017-04-24</v>
      </c>
      <c r="AM1842" s="11">
        <f>IF(ISERROR(VLOOKUP(U1842,'ITWR Dump'!$A$2:$Y$5000,16,0)),0,(VLOOKUP(U1842,'ITWR Dump'!$A$2:$Y$5000,16,0)))</f>
        <v>0</v>
      </c>
      <c r="AN1842" s="11">
        <f>IF(ISERROR(VLOOKUP(U1842,'ITWR Dump'!$A$2:$Y$5000,18,0)),0,(VLOOKUP(U1842,'ITWR Dump'!$A$2:$Y$5000,18,0)))</f>
        <v>0</v>
      </c>
      <c r="AO1842" s="11">
        <f>IF(ISERROR(VLOOKUP(U1842,'ITWR Dump'!$A$2:$Y$5000,25,0)),0,(VLOOKUP('ILC Report'!U1842,'ITWR Dump'!$A$2:$Y$5000,25,0)))</f>
        <v>0</v>
      </c>
      <c r="AP1842" s="11">
        <f t="shared" si="789"/>
        <v>0</v>
      </c>
      <c r="AQ1842" s="26">
        <f t="shared" si="790"/>
        <v>0</v>
      </c>
      <c r="AR1842" s="26">
        <f t="shared" si="791"/>
        <v>0</v>
      </c>
      <c r="AS1842" s="26">
        <f t="shared" si="792"/>
        <v>0</v>
      </c>
      <c r="AT1842" s="26">
        <f t="shared" si="793"/>
        <v>0</v>
      </c>
      <c r="AU1842" s="26">
        <f t="shared" si="794"/>
        <v>0</v>
      </c>
      <c r="AV1842" s="26">
        <f t="shared" si="795"/>
        <v>0</v>
      </c>
      <c r="AW1842" s="11" t="s">
        <v>653</v>
      </c>
      <c r="AX1842" s="11" t="str">
        <f>VLOOKUP(L1842,Group!$A$2:$B$1000,2,0)</f>
        <v>Enhancement</v>
      </c>
      <c r="AY1842" s="11">
        <f>IF(ISERROR(VLOOKUP(U1842,'ITWR Dump'!$A$2:$Y$5000,15,0)),0,(VLOOKUP('ILC Report'!U1842,'ITWR Dump'!$A$2:$Y$5000,15,0)))</f>
        <v>0</v>
      </c>
      <c r="AZ1842" s="11" t="str">
        <f t="shared" si="796"/>
        <v>No</v>
      </c>
      <c r="BA1842" s="11" t="str">
        <f t="shared" si="797"/>
        <v>BKO</v>
      </c>
      <c r="BB1842" s="11" t="str">
        <f t="shared" si="798"/>
        <v>LB</v>
      </c>
      <c r="BC1842" s="11" t="str">
        <f t="shared" si="799"/>
        <v>No</v>
      </c>
    </row>
    <row r="1843" spans="1:55" x14ac:dyDescent="0.3">
      <c r="A1843" s="11" t="s">
        <v>143</v>
      </c>
      <c r="B1843" s="11" t="s">
        <v>1907</v>
      </c>
      <c r="C1843" s="11" t="s">
        <v>651</v>
      </c>
      <c r="D1843" s="11" t="s">
        <v>2846</v>
      </c>
      <c r="E1843" s="38" t="s">
        <v>2902</v>
      </c>
      <c r="F1843" s="11">
        <v>45</v>
      </c>
      <c r="G1843" s="40" t="s">
        <v>218</v>
      </c>
      <c r="H1843" s="11" t="str">
        <f t="shared" si="781"/>
        <v>Regular</v>
      </c>
      <c r="I1843" s="11" t="str">
        <f t="shared" si="773"/>
        <v>US</v>
      </c>
      <c r="J1843" s="11" t="str">
        <f>IF(ISERROR(VLOOKUP(C1843,'WI Vs ASM'!$B$2:$E$1000,4,0)),0,(VLOOKUP(C1843,'WI Vs ASM'!$B$2:$E$1000,4,0)))</f>
        <v>Onshore</v>
      </c>
      <c r="K1843" s="11" t="str">
        <f>IF(ISERROR(VLOOKUP(C1843,'WI Vs ASM'!$B$2:$F$1000,5,0)),0,(VLOOKUP(C1843,'WI Vs ASM'!$B$2:$F$1000,5,0)))</f>
        <v>02-Variable Billable</v>
      </c>
      <c r="L1843" s="11" t="str">
        <f>IF(ISERROR(VLOOKUP(C1843,'WI Vs ASM'!$B$2:$D$1000,3,0)),0,(VLOOKUP(C1843,'WI Vs ASM'!$B$2:$D$1000,3,0)))</f>
        <v>77-Landed BA-SE Onshore</v>
      </c>
      <c r="M1843" s="11" t="str">
        <f>IF(ISERROR(VLOOKUP(C1843,'WI Vs ASM'!$B$2:$I$1000,8,0)),0,(VLOOKUP(C1843,'WI Vs ASM'!$B$2:$I$1000,8,0)))</f>
        <v>Rahul Soman</v>
      </c>
      <c r="N1843" s="11" t="str">
        <f>IF(ISERROR(VLOOKUP(C1843,'WI Vs ASM'!$B$2:$G$1000,6,0)),0,(VLOOKUP(C1843,'WI Vs ASM'!$B$2:$G$1000,6,0)))</f>
        <v>Security &amp; IAM</v>
      </c>
      <c r="O1843" s="11" t="str">
        <f>IF(ISERROR(VLOOKUP(C1843,'WI Vs ASM'!$B$2:$H$1000,7,0)),0,(VLOOKUP(C1843,'WI Vs ASM'!$B$2:$H$1000,7,0)))</f>
        <v>Security &amp; IAM</v>
      </c>
      <c r="P1843" s="11" t="str">
        <f t="shared" si="774"/>
        <v>May-17</v>
      </c>
      <c r="Q1843" s="11" t="str">
        <f t="shared" si="775"/>
        <v>Q2</v>
      </c>
      <c r="R1843" s="11" t="str">
        <f>IF(ISERROR(VLOOKUP(C1843,'WI Vs ASM'!$B$2:$J$1000,9,0)),0,(VLOOKUP(C1843,'WI Vs ASM'!$B$2:$J$1000,9,0)))</f>
        <v>Jyothi Pai</v>
      </c>
      <c r="S1843" s="11" t="str">
        <f>IF(ISERROR(VLOOKUP(C1843,'WI Vs ASM'!$B$2:$K$1000,10,0)),0,(VLOOKUP(C1843,'WI Vs ASM'!$B$2:$K$1000,10,0)))</f>
        <v>Melody J Pereira</v>
      </c>
      <c r="T1843" s="11" t="str">
        <f>IF(ISERROR(VLOOKUP(C1843,'WI Vs ASM'!$B$2:$L$1000,11,0)),0,(VLOOKUP(C1843,'WI Vs ASM'!$B$2:$L$1000,11,0)))</f>
        <v>Melody J Pereira</v>
      </c>
      <c r="U1843" s="11" t="e">
        <f t="shared" si="782"/>
        <v>#VALUE!</v>
      </c>
      <c r="V1843" s="11" t="str">
        <f t="shared" si="776"/>
        <v>No</v>
      </c>
      <c r="W1843" s="11" t="str">
        <f t="shared" si="777"/>
        <v>Yes</v>
      </c>
      <c r="X1843" s="11" t="str">
        <f t="shared" si="778"/>
        <v>Yes</v>
      </c>
      <c r="Y1843" s="11" t="str">
        <f t="shared" si="779"/>
        <v>No</v>
      </c>
      <c r="Z1843" s="11" t="str">
        <f t="shared" si="780"/>
        <v>No</v>
      </c>
      <c r="AA1843" s="11" t="str">
        <f t="shared" si="783"/>
        <v>No</v>
      </c>
      <c r="AB1843" s="11">
        <f>IF(ISERROR(VLOOKUP(U1843,'ITWR Dump'!$A$2:$Y$5000,24,0)),0,(VLOOKUP('ILC Report'!U1843,'ITWR Dump'!$A$2:$Y$5000,24,0)))</f>
        <v>0</v>
      </c>
      <c r="AC1843" s="11" t="str">
        <f t="shared" si="784"/>
        <v>Yes</v>
      </c>
      <c r="AD1843" s="11" t="str">
        <f t="shared" si="785"/>
        <v>BASE/Staff Aug</v>
      </c>
      <c r="AE1843" s="11">
        <f>IF(ISERROR(VLOOKUP(U1843,'ITWR Dump'!$A$2:$Y$5000,13,0)),0,(VLOOKUP(U1843,'ITWR Dump'!$A$2:$Y$5000,13,0)))</f>
        <v>0</v>
      </c>
      <c r="AF1843" s="11">
        <f>IF(ISERROR(VLOOKUP(U1843,'ITWR Dump'!$A$2:$Y$5000,11,0)),0,(VLOOKUP(U1843,'ITWR Dump'!$A$2:$Y$5000,11,0)))</f>
        <v>0</v>
      </c>
      <c r="AG1843" s="11">
        <f>IF(ISERROR(VLOOKUP(U1843,'ITWR Dump'!$A$2:$Y$5000,2,0)),0,(VLOOKUP(U1843,'ITWR Dump'!$A$2:$Y$5000,2,0)))</f>
        <v>0</v>
      </c>
      <c r="AH1843" s="11">
        <f>IF(ISERROR(VLOOKUP(U1843,'ITWR Dump'!$A$2:$Y$5000,14,0)),0,(VLOOKUP(U1843,'ITWR Dump'!$A$2:$Y$5000,14,0)))</f>
        <v>0</v>
      </c>
      <c r="AI1843" s="11" t="str">
        <f t="shared" si="786"/>
        <v>77-Landed BA-SE Onshore Landed</v>
      </c>
      <c r="AJ1843" s="11" t="str">
        <f t="shared" si="787"/>
        <v>Landed Onshore</v>
      </c>
      <c r="AK1843" s="11" t="str">
        <f>IF(ISERROR(VLOOKUP(A1843,'Team Data'!$C$2:$U$213,17,0)),0,(VLOOKUP(A1843,'Team Data'!$C$2:$U$213,17,0)))</f>
        <v>BI and RM</v>
      </c>
      <c r="AL1843" s="11" t="str">
        <f t="shared" si="788"/>
        <v>2017-04-24</v>
      </c>
      <c r="AM1843" s="11">
        <f>IF(ISERROR(VLOOKUP(U1843,'ITWR Dump'!$A$2:$Y$5000,16,0)),0,(VLOOKUP(U1843,'ITWR Dump'!$A$2:$Y$5000,16,0)))</f>
        <v>0</v>
      </c>
      <c r="AN1843" s="11">
        <f>IF(ISERROR(VLOOKUP(U1843,'ITWR Dump'!$A$2:$Y$5000,18,0)),0,(VLOOKUP(U1843,'ITWR Dump'!$A$2:$Y$5000,18,0)))</f>
        <v>0</v>
      </c>
      <c r="AO1843" s="11">
        <f>IF(ISERROR(VLOOKUP(U1843,'ITWR Dump'!$A$2:$Y$5000,25,0)),0,(VLOOKUP('ILC Report'!U1843,'ITWR Dump'!$A$2:$Y$5000,25,0)))</f>
        <v>0</v>
      </c>
      <c r="AP1843" s="11">
        <f t="shared" si="789"/>
        <v>0</v>
      </c>
      <c r="AQ1843" s="26">
        <f t="shared" si="790"/>
        <v>0</v>
      </c>
      <c r="AR1843" s="26">
        <f t="shared" si="791"/>
        <v>0</v>
      </c>
      <c r="AS1843" s="26">
        <f t="shared" si="792"/>
        <v>0</v>
      </c>
      <c r="AT1843" s="26">
        <f t="shared" si="793"/>
        <v>0</v>
      </c>
      <c r="AU1843" s="26">
        <f t="shared" si="794"/>
        <v>0</v>
      </c>
      <c r="AV1843" s="26">
        <f t="shared" si="795"/>
        <v>0</v>
      </c>
      <c r="AW1843" s="11" t="s">
        <v>653</v>
      </c>
      <c r="AX1843" s="11" t="str">
        <f>VLOOKUP(L1843,Group!$A$2:$B$1000,2,0)</f>
        <v>Enhancement</v>
      </c>
      <c r="AY1843" s="11">
        <f>IF(ISERROR(VLOOKUP(U1843,'ITWR Dump'!$A$2:$Y$5000,15,0)),0,(VLOOKUP('ILC Report'!U1843,'ITWR Dump'!$A$2:$Y$5000,15,0)))</f>
        <v>0</v>
      </c>
      <c r="AZ1843" s="11" t="str">
        <f t="shared" si="796"/>
        <v>No</v>
      </c>
      <c r="BA1843" s="11" t="str">
        <f t="shared" si="797"/>
        <v>BKO</v>
      </c>
      <c r="BB1843" s="11" t="str">
        <f t="shared" si="798"/>
        <v>LB</v>
      </c>
      <c r="BC1843" s="11" t="str">
        <f t="shared" si="799"/>
        <v>No</v>
      </c>
    </row>
    <row r="1844" spans="1:55" x14ac:dyDescent="0.3">
      <c r="A1844" s="11" t="s">
        <v>143</v>
      </c>
      <c r="B1844" s="11" t="s">
        <v>1907</v>
      </c>
      <c r="C1844" s="11" t="s">
        <v>651</v>
      </c>
      <c r="D1844" s="11" t="s">
        <v>2846</v>
      </c>
      <c r="E1844" s="38" t="s">
        <v>2903</v>
      </c>
      <c r="F1844" s="11">
        <v>27</v>
      </c>
      <c r="G1844" s="40" t="s">
        <v>218</v>
      </c>
      <c r="H1844" s="11" t="str">
        <f t="shared" si="781"/>
        <v>Regular</v>
      </c>
      <c r="I1844" s="11" t="str">
        <f t="shared" si="773"/>
        <v>US</v>
      </c>
      <c r="J1844" s="11" t="str">
        <f>IF(ISERROR(VLOOKUP(C1844,'WI Vs ASM'!$B$2:$E$1000,4,0)),0,(VLOOKUP(C1844,'WI Vs ASM'!$B$2:$E$1000,4,0)))</f>
        <v>Onshore</v>
      </c>
      <c r="K1844" s="11" t="str">
        <f>IF(ISERROR(VLOOKUP(C1844,'WI Vs ASM'!$B$2:$F$1000,5,0)),0,(VLOOKUP(C1844,'WI Vs ASM'!$B$2:$F$1000,5,0)))</f>
        <v>02-Variable Billable</v>
      </c>
      <c r="L1844" s="11" t="str">
        <f>IF(ISERROR(VLOOKUP(C1844,'WI Vs ASM'!$B$2:$D$1000,3,0)),0,(VLOOKUP(C1844,'WI Vs ASM'!$B$2:$D$1000,3,0)))</f>
        <v>77-Landed BA-SE Onshore</v>
      </c>
      <c r="M1844" s="11" t="str">
        <f>IF(ISERROR(VLOOKUP(C1844,'WI Vs ASM'!$B$2:$I$1000,8,0)),0,(VLOOKUP(C1844,'WI Vs ASM'!$B$2:$I$1000,8,0)))</f>
        <v>Rahul Soman</v>
      </c>
      <c r="N1844" s="11" t="str">
        <f>IF(ISERROR(VLOOKUP(C1844,'WI Vs ASM'!$B$2:$G$1000,6,0)),0,(VLOOKUP(C1844,'WI Vs ASM'!$B$2:$G$1000,6,0)))</f>
        <v>Security &amp; IAM</v>
      </c>
      <c r="O1844" s="11" t="str">
        <f>IF(ISERROR(VLOOKUP(C1844,'WI Vs ASM'!$B$2:$H$1000,7,0)),0,(VLOOKUP(C1844,'WI Vs ASM'!$B$2:$H$1000,7,0)))</f>
        <v>Security &amp; IAM</v>
      </c>
      <c r="P1844" s="11" t="str">
        <f t="shared" si="774"/>
        <v>May-17</v>
      </c>
      <c r="Q1844" s="11" t="str">
        <f t="shared" si="775"/>
        <v>Q2</v>
      </c>
      <c r="R1844" s="11" t="str">
        <f>IF(ISERROR(VLOOKUP(C1844,'WI Vs ASM'!$B$2:$J$1000,9,0)),0,(VLOOKUP(C1844,'WI Vs ASM'!$B$2:$J$1000,9,0)))</f>
        <v>Jyothi Pai</v>
      </c>
      <c r="S1844" s="11" t="str">
        <f>IF(ISERROR(VLOOKUP(C1844,'WI Vs ASM'!$B$2:$K$1000,10,0)),0,(VLOOKUP(C1844,'WI Vs ASM'!$B$2:$K$1000,10,0)))</f>
        <v>Melody J Pereira</v>
      </c>
      <c r="T1844" s="11" t="str">
        <f>IF(ISERROR(VLOOKUP(C1844,'WI Vs ASM'!$B$2:$L$1000,11,0)),0,(VLOOKUP(C1844,'WI Vs ASM'!$B$2:$L$1000,11,0)))</f>
        <v>Melody J Pereira</v>
      </c>
      <c r="U1844" s="11" t="e">
        <f t="shared" si="782"/>
        <v>#VALUE!</v>
      </c>
      <c r="V1844" s="11" t="str">
        <f t="shared" si="776"/>
        <v>No</v>
      </c>
      <c r="W1844" s="11" t="str">
        <f t="shared" si="777"/>
        <v>Yes</v>
      </c>
      <c r="X1844" s="11" t="str">
        <f t="shared" si="778"/>
        <v>Yes</v>
      </c>
      <c r="Y1844" s="11" t="str">
        <f t="shared" si="779"/>
        <v>No</v>
      </c>
      <c r="Z1844" s="11" t="str">
        <f t="shared" si="780"/>
        <v>No</v>
      </c>
      <c r="AA1844" s="11" t="str">
        <f t="shared" si="783"/>
        <v>No</v>
      </c>
      <c r="AB1844" s="11">
        <f>IF(ISERROR(VLOOKUP(U1844,'ITWR Dump'!$A$2:$Y$5000,24,0)),0,(VLOOKUP('ILC Report'!U1844,'ITWR Dump'!$A$2:$Y$5000,24,0)))</f>
        <v>0</v>
      </c>
      <c r="AC1844" s="11" t="str">
        <f t="shared" si="784"/>
        <v>Yes</v>
      </c>
      <c r="AD1844" s="11" t="str">
        <f t="shared" si="785"/>
        <v>BASE/Staff Aug</v>
      </c>
      <c r="AE1844" s="11">
        <f>IF(ISERROR(VLOOKUP(U1844,'ITWR Dump'!$A$2:$Y$5000,13,0)),0,(VLOOKUP(U1844,'ITWR Dump'!$A$2:$Y$5000,13,0)))</f>
        <v>0</v>
      </c>
      <c r="AF1844" s="11">
        <f>IF(ISERROR(VLOOKUP(U1844,'ITWR Dump'!$A$2:$Y$5000,11,0)),0,(VLOOKUP(U1844,'ITWR Dump'!$A$2:$Y$5000,11,0)))</f>
        <v>0</v>
      </c>
      <c r="AG1844" s="11">
        <f>IF(ISERROR(VLOOKUP(U1844,'ITWR Dump'!$A$2:$Y$5000,2,0)),0,(VLOOKUP(U1844,'ITWR Dump'!$A$2:$Y$5000,2,0)))</f>
        <v>0</v>
      </c>
      <c r="AH1844" s="11">
        <f>IF(ISERROR(VLOOKUP(U1844,'ITWR Dump'!$A$2:$Y$5000,14,0)),0,(VLOOKUP(U1844,'ITWR Dump'!$A$2:$Y$5000,14,0)))</f>
        <v>0</v>
      </c>
      <c r="AI1844" s="11" t="str">
        <f t="shared" si="786"/>
        <v>77-Landed BA-SE Onshore Landed</v>
      </c>
      <c r="AJ1844" s="11" t="str">
        <f t="shared" si="787"/>
        <v>Landed Onshore</v>
      </c>
      <c r="AK1844" s="11" t="str">
        <f>IF(ISERROR(VLOOKUP(A1844,'Team Data'!$C$2:$U$213,17,0)),0,(VLOOKUP(A1844,'Team Data'!$C$2:$U$213,17,0)))</f>
        <v>BI and RM</v>
      </c>
      <c r="AL1844" s="11" t="str">
        <f t="shared" si="788"/>
        <v>2017-04-24</v>
      </c>
      <c r="AM1844" s="11">
        <f>IF(ISERROR(VLOOKUP(U1844,'ITWR Dump'!$A$2:$Y$5000,16,0)),0,(VLOOKUP(U1844,'ITWR Dump'!$A$2:$Y$5000,16,0)))</f>
        <v>0</v>
      </c>
      <c r="AN1844" s="11">
        <f>IF(ISERROR(VLOOKUP(U1844,'ITWR Dump'!$A$2:$Y$5000,18,0)),0,(VLOOKUP(U1844,'ITWR Dump'!$A$2:$Y$5000,18,0)))</f>
        <v>0</v>
      </c>
      <c r="AO1844" s="11">
        <f>IF(ISERROR(VLOOKUP(U1844,'ITWR Dump'!$A$2:$Y$5000,25,0)),0,(VLOOKUP('ILC Report'!U1844,'ITWR Dump'!$A$2:$Y$5000,25,0)))</f>
        <v>0</v>
      </c>
      <c r="AP1844" s="11">
        <f t="shared" si="789"/>
        <v>0</v>
      </c>
      <c r="AQ1844" s="26">
        <f t="shared" si="790"/>
        <v>0</v>
      </c>
      <c r="AR1844" s="26">
        <f t="shared" si="791"/>
        <v>0</v>
      </c>
      <c r="AS1844" s="26">
        <f t="shared" si="792"/>
        <v>0</v>
      </c>
      <c r="AT1844" s="26">
        <f t="shared" si="793"/>
        <v>0</v>
      </c>
      <c r="AU1844" s="26">
        <f t="shared" si="794"/>
        <v>0</v>
      </c>
      <c r="AV1844" s="26">
        <f t="shared" si="795"/>
        <v>0</v>
      </c>
      <c r="AW1844" s="11" t="s">
        <v>653</v>
      </c>
      <c r="AX1844" s="11" t="str">
        <f>VLOOKUP(L1844,Group!$A$2:$B$1000,2,0)</f>
        <v>Enhancement</v>
      </c>
      <c r="AY1844" s="11">
        <f>IF(ISERROR(VLOOKUP(U1844,'ITWR Dump'!$A$2:$Y$5000,15,0)),0,(VLOOKUP('ILC Report'!U1844,'ITWR Dump'!$A$2:$Y$5000,15,0)))</f>
        <v>0</v>
      </c>
      <c r="AZ1844" s="11" t="str">
        <f t="shared" si="796"/>
        <v>No</v>
      </c>
      <c r="BA1844" s="11" t="str">
        <f t="shared" si="797"/>
        <v>BKO</v>
      </c>
      <c r="BB1844" s="11" t="str">
        <f t="shared" si="798"/>
        <v>LB</v>
      </c>
      <c r="BC1844" s="11" t="str">
        <f t="shared" si="799"/>
        <v>No</v>
      </c>
    </row>
    <row r="1845" spans="1:55" x14ac:dyDescent="0.3">
      <c r="A1845" s="11" t="s">
        <v>143</v>
      </c>
      <c r="B1845" s="11" t="s">
        <v>1907</v>
      </c>
      <c r="C1845" s="11" t="s">
        <v>651</v>
      </c>
      <c r="D1845" s="11" t="s">
        <v>2846</v>
      </c>
      <c r="E1845" s="38" t="s">
        <v>2904</v>
      </c>
      <c r="F1845" s="11">
        <v>45</v>
      </c>
      <c r="G1845" s="40" t="s">
        <v>218</v>
      </c>
      <c r="H1845" s="11" t="str">
        <f t="shared" si="781"/>
        <v>Regular</v>
      </c>
      <c r="I1845" s="11" t="str">
        <f t="shared" si="773"/>
        <v>US</v>
      </c>
      <c r="J1845" s="11" t="str">
        <f>IF(ISERROR(VLOOKUP(C1845,'WI Vs ASM'!$B$2:$E$1000,4,0)),0,(VLOOKUP(C1845,'WI Vs ASM'!$B$2:$E$1000,4,0)))</f>
        <v>Onshore</v>
      </c>
      <c r="K1845" s="11" t="str">
        <f>IF(ISERROR(VLOOKUP(C1845,'WI Vs ASM'!$B$2:$F$1000,5,0)),0,(VLOOKUP(C1845,'WI Vs ASM'!$B$2:$F$1000,5,0)))</f>
        <v>02-Variable Billable</v>
      </c>
      <c r="L1845" s="11" t="str">
        <f>IF(ISERROR(VLOOKUP(C1845,'WI Vs ASM'!$B$2:$D$1000,3,0)),0,(VLOOKUP(C1845,'WI Vs ASM'!$B$2:$D$1000,3,0)))</f>
        <v>77-Landed BA-SE Onshore</v>
      </c>
      <c r="M1845" s="11" t="str">
        <f>IF(ISERROR(VLOOKUP(C1845,'WI Vs ASM'!$B$2:$I$1000,8,0)),0,(VLOOKUP(C1845,'WI Vs ASM'!$B$2:$I$1000,8,0)))</f>
        <v>Rahul Soman</v>
      </c>
      <c r="N1845" s="11" t="str">
        <f>IF(ISERROR(VLOOKUP(C1845,'WI Vs ASM'!$B$2:$G$1000,6,0)),0,(VLOOKUP(C1845,'WI Vs ASM'!$B$2:$G$1000,6,0)))</f>
        <v>Security &amp; IAM</v>
      </c>
      <c r="O1845" s="11" t="str">
        <f>IF(ISERROR(VLOOKUP(C1845,'WI Vs ASM'!$B$2:$H$1000,7,0)),0,(VLOOKUP(C1845,'WI Vs ASM'!$B$2:$H$1000,7,0)))</f>
        <v>Security &amp; IAM</v>
      </c>
      <c r="P1845" s="11" t="str">
        <f t="shared" si="774"/>
        <v>May-17</v>
      </c>
      <c r="Q1845" s="11" t="str">
        <f t="shared" si="775"/>
        <v>Q2</v>
      </c>
      <c r="R1845" s="11" t="str">
        <f>IF(ISERROR(VLOOKUP(C1845,'WI Vs ASM'!$B$2:$J$1000,9,0)),0,(VLOOKUP(C1845,'WI Vs ASM'!$B$2:$J$1000,9,0)))</f>
        <v>Jyothi Pai</v>
      </c>
      <c r="S1845" s="11" t="str">
        <f>IF(ISERROR(VLOOKUP(C1845,'WI Vs ASM'!$B$2:$K$1000,10,0)),0,(VLOOKUP(C1845,'WI Vs ASM'!$B$2:$K$1000,10,0)))</f>
        <v>Melody J Pereira</v>
      </c>
      <c r="T1845" s="11" t="str">
        <f>IF(ISERROR(VLOOKUP(C1845,'WI Vs ASM'!$B$2:$L$1000,11,0)),0,(VLOOKUP(C1845,'WI Vs ASM'!$B$2:$L$1000,11,0)))</f>
        <v>Melody J Pereira</v>
      </c>
      <c r="U1845" s="11" t="e">
        <f t="shared" si="782"/>
        <v>#VALUE!</v>
      </c>
      <c r="V1845" s="11" t="str">
        <f t="shared" si="776"/>
        <v>No</v>
      </c>
      <c r="W1845" s="11" t="str">
        <f t="shared" si="777"/>
        <v>Yes</v>
      </c>
      <c r="X1845" s="11" t="str">
        <f t="shared" si="778"/>
        <v>Yes</v>
      </c>
      <c r="Y1845" s="11" t="str">
        <f t="shared" si="779"/>
        <v>No</v>
      </c>
      <c r="Z1845" s="11" t="str">
        <f t="shared" si="780"/>
        <v>No</v>
      </c>
      <c r="AA1845" s="11" t="str">
        <f t="shared" si="783"/>
        <v>No</v>
      </c>
      <c r="AB1845" s="11">
        <f>IF(ISERROR(VLOOKUP(U1845,'ITWR Dump'!$A$2:$Y$5000,24,0)),0,(VLOOKUP('ILC Report'!U1845,'ITWR Dump'!$A$2:$Y$5000,24,0)))</f>
        <v>0</v>
      </c>
      <c r="AC1845" s="11" t="str">
        <f t="shared" si="784"/>
        <v>Yes</v>
      </c>
      <c r="AD1845" s="11" t="str">
        <f t="shared" si="785"/>
        <v>BASE/Staff Aug</v>
      </c>
      <c r="AE1845" s="11">
        <f>IF(ISERROR(VLOOKUP(U1845,'ITWR Dump'!$A$2:$Y$5000,13,0)),0,(VLOOKUP(U1845,'ITWR Dump'!$A$2:$Y$5000,13,0)))</f>
        <v>0</v>
      </c>
      <c r="AF1845" s="11">
        <f>IF(ISERROR(VLOOKUP(U1845,'ITWR Dump'!$A$2:$Y$5000,11,0)),0,(VLOOKUP(U1845,'ITWR Dump'!$A$2:$Y$5000,11,0)))</f>
        <v>0</v>
      </c>
      <c r="AG1845" s="11">
        <f>IF(ISERROR(VLOOKUP(U1845,'ITWR Dump'!$A$2:$Y$5000,2,0)),0,(VLOOKUP(U1845,'ITWR Dump'!$A$2:$Y$5000,2,0)))</f>
        <v>0</v>
      </c>
      <c r="AH1845" s="11">
        <f>IF(ISERROR(VLOOKUP(U1845,'ITWR Dump'!$A$2:$Y$5000,14,0)),0,(VLOOKUP(U1845,'ITWR Dump'!$A$2:$Y$5000,14,0)))</f>
        <v>0</v>
      </c>
      <c r="AI1845" s="11" t="str">
        <f t="shared" si="786"/>
        <v>77-Landed BA-SE Onshore Landed</v>
      </c>
      <c r="AJ1845" s="11" t="str">
        <f t="shared" si="787"/>
        <v>Landed Onshore</v>
      </c>
      <c r="AK1845" s="11" t="str">
        <f>IF(ISERROR(VLOOKUP(A1845,'Team Data'!$C$2:$U$213,17,0)),0,(VLOOKUP(A1845,'Team Data'!$C$2:$U$213,17,0)))</f>
        <v>BI and RM</v>
      </c>
      <c r="AL1845" s="11" t="str">
        <f t="shared" si="788"/>
        <v>2017-04-24</v>
      </c>
      <c r="AM1845" s="11">
        <f>IF(ISERROR(VLOOKUP(U1845,'ITWR Dump'!$A$2:$Y$5000,16,0)),0,(VLOOKUP(U1845,'ITWR Dump'!$A$2:$Y$5000,16,0)))</f>
        <v>0</v>
      </c>
      <c r="AN1845" s="11">
        <f>IF(ISERROR(VLOOKUP(U1845,'ITWR Dump'!$A$2:$Y$5000,18,0)),0,(VLOOKUP(U1845,'ITWR Dump'!$A$2:$Y$5000,18,0)))</f>
        <v>0</v>
      </c>
      <c r="AO1845" s="11">
        <f>IF(ISERROR(VLOOKUP(U1845,'ITWR Dump'!$A$2:$Y$5000,25,0)),0,(VLOOKUP('ILC Report'!U1845,'ITWR Dump'!$A$2:$Y$5000,25,0)))</f>
        <v>0</v>
      </c>
      <c r="AP1845" s="11">
        <f t="shared" si="789"/>
        <v>0</v>
      </c>
      <c r="AQ1845" s="26">
        <f t="shared" si="790"/>
        <v>0</v>
      </c>
      <c r="AR1845" s="26">
        <f t="shared" si="791"/>
        <v>0</v>
      </c>
      <c r="AS1845" s="26">
        <f t="shared" si="792"/>
        <v>0</v>
      </c>
      <c r="AT1845" s="26">
        <f t="shared" si="793"/>
        <v>0</v>
      </c>
      <c r="AU1845" s="26">
        <f t="shared" si="794"/>
        <v>0</v>
      </c>
      <c r="AV1845" s="26">
        <f t="shared" si="795"/>
        <v>0</v>
      </c>
      <c r="AW1845" s="11" t="s">
        <v>653</v>
      </c>
      <c r="AX1845" s="11" t="str">
        <f>VLOOKUP(L1845,Group!$A$2:$B$1000,2,0)</f>
        <v>Enhancement</v>
      </c>
      <c r="AY1845" s="11">
        <f>IF(ISERROR(VLOOKUP(U1845,'ITWR Dump'!$A$2:$Y$5000,15,0)),0,(VLOOKUP('ILC Report'!U1845,'ITWR Dump'!$A$2:$Y$5000,15,0)))</f>
        <v>0</v>
      </c>
      <c r="AZ1845" s="11" t="str">
        <f t="shared" si="796"/>
        <v>No</v>
      </c>
      <c r="BA1845" s="11" t="str">
        <f t="shared" si="797"/>
        <v>BKO</v>
      </c>
      <c r="BB1845" s="11" t="str">
        <f t="shared" si="798"/>
        <v>LB</v>
      </c>
      <c r="BC1845" s="11" t="str">
        <f t="shared" si="799"/>
        <v>No</v>
      </c>
    </row>
    <row r="1846" spans="1:55" x14ac:dyDescent="0.3">
      <c r="A1846" s="11" t="s">
        <v>710</v>
      </c>
      <c r="B1846" s="11" t="s">
        <v>1908</v>
      </c>
      <c r="C1846" s="11" t="s">
        <v>559</v>
      </c>
      <c r="D1846" s="11" t="s">
        <v>2847</v>
      </c>
      <c r="E1846" s="38" t="s">
        <v>652</v>
      </c>
      <c r="F1846" s="11">
        <v>2</v>
      </c>
      <c r="G1846" s="40" t="s">
        <v>218</v>
      </c>
      <c r="H1846" s="11" t="str">
        <f t="shared" si="781"/>
        <v>Regular</v>
      </c>
      <c r="I1846" s="11" t="str">
        <f t="shared" si="773"/>
        <v>INDIA</v>
      </c>
      <c r="J1846" s="11" t="str">
        <f>IF(ISERROR(VLOOKUP(C1846,'WI Vs ASM'!$B$2:$E$1000,4,0)),0,(VLOOKUP(C1846,'WI Vs ASM'!$B$2:$E$1000,4,0)))</f>
        <v>Offshore</v>
      </c>
      <c r="K1846" s="11" t="str">
        <f>IF(ISERROR(VLOOKUP(C1846,'WI Vs ASM'!$B$2:$F$1000,5,0)),0,(VLOOKUP(C1846,'WI Vs ASM'!$B$2:$F$1000,5,0)))</f>
        <v>01-Fixed Price</v>
      </c>
      <c r="L1846" s="11" t="str">
        <f>IF(ISERROR(VLOOKUP(C1846,'WI Vs ASM'!$B$2:$D$1000,3,0)),0,(VLOOKUP(C1846,'WI Vs ASM'!$B$2:$D$1000,3,0)))</f>
        <v>01-Maintenance Offshore</v>
      </c>
      <c r="M1846" s="11" t="str">
        <f>IF(ISERROR(VLOOKUP(C1846,'WI Vs ASM'!$B$2:$I$1000,8,0)),0,(VLOOKUP(C1846,'WI Vs ASM'!$B$2:$I$1000,8,0)))</f>
        <v>Rahul Soman</v>
      </c>
      <c r="N1846" s="11" t="str">
        <f>IF(ISERROR(VLOOKUP(C1846,'WI Vs ASM'!$B$2:$G$1000,6,0)),0,(VLOOKUP(C1846,'WI Vs ASM'!$B$2:$G$1000,6,0)))</f>
        <v>CIS</v>
      </c>
      <c r="O1846" s="11" t="str">
        <f>IF(ISERROR(VLOOKUP(C1846,'WI Vs ASM'!$B$2:$H$1000,7,0)),0,(VLOOKUP(C1846,'WI Vs ASM'!$B$2:$H$1000,7,0)))</f>
        <v>CIS</v>
      </c>
      <c r="P1846" s="11" t="str">
        <f t="shared" si="774"/>
        <v>Apr-17</v>
      </c>
      <c r="Q1846" s="11" t="str">
        <f t="shared" si="775"/>
        <v>Q2</v>
      </c>
      <c r="R1846" s="11" t="str">
        <f>IF(ISERROR(VLOOKUP(C1846,'WI Vs ASM'!$B$2:$J$1000,9,0)),0,(VLOOKUP(C1846,'WI Vs ASM'!$B$2:$J$1000,9,0)))</f>
        <v>Jyothi Pai</v>
      </c>
      <c r="S1846" s="11" t="str">
        <f>IF(ISERROR(VLOOKUP(C1846,'WI Vs ASM'!$B$2:$K$1000,10,0)),0,(VLOOKUP(C1846,'WI Vs ASM'!$B$2:$K$1000,10,0)))</f>
        <v>Saju Bhaskaran</v>
      </c>
      <c r="T1846" s="11" t="str">
        <f>IF(ISERROR(VLOOKUP(C1846,'WI Vs ASM'!$B$2:$L$1000,11,0)),0,(VLOOKUP(C1846,'WI Vs ASM'!$B$2:$L$1000,11,0)))</f>
        <v>Sreekala Balasubramanian</v>
      </c>
      <c r="U1846" s="11" t="e">
        <f t="shared" si="782"/>
        <v>#VALUE!</v>
      </c>
      <c r="V1846" s="11" t="str">
        <f t="shared" si="776"/>
        <v>No</v>
      </c>
      <c r="W1846" s="11" t="str">
        <f t="shared" si="777"/>
        <v>Yes</v>
      </c>
      <c r="X1846" s="11" t="str">
        <f t="shared" si="778"/>
        <v>No</v>
      </c>
      <c r="Y1846" s="11" t="str">
        <f t="shared" si="779"/>
        <v>No</v>
      </c>
      <c r="Z1846" s="11" t="str">
        <f t="shared" si="780"/>
        <v>No</v>
      </c>
      <c r="AA1846" s="11" t="str">
        <f t="shared" si="783"/>
        <v>No</v>
      </c>
      <c r="AB1846" s="11">
        <f>IF(ISERROR(VLOOKUP(U1846,'ITWR Dump'!$A$2:$Y$5000,24,0)),0,(VLOOKUP('ILC Report'!U1846,'ITWR Dump'!$A$2:$Y$5000,24,0)))</f>
        <v>0</v>
      </c>
      <c r="AC1846" s="11" t="str">
        <f t="shared" si="784"/>
        <v>No</v>
      </c>
      <c r="AD1846" s="11" t="str">
        <f t="shared" si="785"/>
        <v/>
      </c>
      <c r="AE1846" s="11">
        <f>IF(ISERROR(VLOOKUP(U1846,'ITWR Dump'!$A$2:$Y$5000,13,0)),0,(VLOOKUP(U1846,'ITWR Dump'!$A$2:$Y$5000,13,0)))</f>
        <v>0</v>
      </c>
      <c r="AF1846" s="11">
        <f>IF(ISERROR(VLOOKUP(U1846,'ITWR Dump'!$A$2:$Y$5000,11,0)),0,(VLOOKUP(U1846,'ITWR Dump'!$A$2:$Y$5000,11,0)))</f>
        <v>0</v>
      </c>
      <c r="AG1846" s="11">
        <f>IF(ISERROR(VLOOKUP(U1846,'ITWR Dump'!$A$2:$Y$5000,2,0)),0,(VLOOKUP(U1846,'ITWR Dump'!$A$2:$Y$5000,2,0)))</f>
        <v>0</v>
      </c>
      <c r="AH1846" s="11">
        <f>IF(ISERROR(VLOOKUP(U1846,'ITWR Dump'!$A$2:$Y$5000,14,0)),0,(VLOOKUP(U1846,'ITWR Dump'!$A$2:$Y$5000,14,0)))</f>
        <v>0</v>
      </c>
      <c r="AI1846" s="11" t="str">
        <f t="shared" si="786"/>
        <v>01-Maintenance Offshore</v>
      </c>
      <c r="AJ1846" s="11" t="str">
        <f t="shared" si="787"/>
        <v>Offshore</v>
      </c>
      <c r="AK1846" s="11" t="str">
        <f>IF(ISERROR(VLOOKUP(A1846,'Team Data'!$C$2:$U$213,17,0)),0,(VLOOKUP(A1846,'Team Data'!$C$2:$U$213,17,0)))</f>
        <v>IMS and FN</v>
      </c>
      <c r="AL1846" s="11" t="str">
        <f t="shared" si="788"/>
        <v>2017-04-24</v>
      </c>
      <c r="AM1846" s="11">
        <f>IF(ISERROR(VLOOKUP(U1846,'ITWR Dump'!$A$2:$Y$5000,16,0)),0,(VLOOKUP(U1846,'ITWR Dump'!$A$2:$Y$5000,16,0)))</f>
        <v>0</v>
      </c>
      <c r="AN1846" s="11">
        <f>IF(ISERROR(VLOOKUP(U1846,'ITWR Dump'!$A$2:$Y$5000,18,0)),0,(VLOOKUP(U1846,'ITWR Dump'!$A$2:$Y$5000,18,0)))</f>
        <v>0</v>
      </c>
      <c r="AO1846" s="11">
        <f>IF(ISERROR(VLOOKUP(U1846,'ITWR Dump'!$A$2:$Y$5000,25,0)),0,(VLOOKUP('ILC Report'!U1846,'ITWR Dump'!$A$2:$Y$5000,25,0)))</f>
        <v>0</v>
      </c>
      <c r="AP1846" s="11">
        <f t="shared" si="789"/>
        <v>0</v>
      </c>
      <c r="AQ1846" s="26">
        <f t="shared" si="790"/>
        <v>0</v>
      </c>
      <c r="AR1846" s="26">
        <f t="shared" si="791"/>
        <v>0</v>
      </c>
      <c r="AS1846" s="26">
        <f t="shared" si="792"/>
        <v>0</v>
      </c>
      <c r="AT1846" s="26">
        <f t="shared" si="793"/>
        <v>0</v>
      </c>
      <c r="AU1846" s="26">
        <f t="shared" si="794"/>
        <v>0</v>
      </c>
      <c r="AV1846" s="26">
        <f t="shared" si="795"/>
        <v>0</v>
      </c>
      <c r="AW1846" s="11" t="s">
        <v>653</v>
      </c>
      <c r="AX1846" s="11" t="str">
        <f>VLOOKUP(L1846,Group!$A$2:$B$1000,2,0)</f>
        <v>Maintenance</v>
      </c>
      <c r="AY1846" s="11">
        <f>IF(ISERROR(VLOOKUP(U1846,'ITWR Dump'!$A$2:$Y$5000,15,0)),0,(VLOOKUP('ILC Report'!U1846,'ITWR Dump'!$A$2:$Y$5000,15,0)))</f>
        <v>0</v>
      </c>
      <c r="AZ1846" s="11" t="str">
        <f t="shared" si="796"/>
        <v>No</v>
      </c>
      <c r="BA1846" s="11" t="str">
        <f t="shared" si="797"/>
        <v>BKI</v>
      </c>
      <c r="BB1846" s="11" t="str">
        <f t="shared" si="798"/>
        <v>MN</v>
      </c>
      <c r="BC1846" s="11" t="str">
        <f t="shared" si="799"/>
        <v>No</v>
      </c>
    </row>
    <row r="1847" spans="1:55" x14ac:dyDescent="0.3">
      <c r="A1847" s="11" t="s">
        <v>710</v>
      </c>
      <c r="B1847" s="11" t="s">
        <v>1908</v>
      </c>
      <c r="C1847" s="11" t="s">
        <v>571</v>
      </c>
      <c r="D1847" s="11" t="s">
        <v>2848</v>
      </c>
      <c r="E1847" s="38" t="s">
        <v>652</v>
      </c>
      <c r="F1847" s="11">
        <v>40</v>
      </c>
      <c r="G1847" s="40" t="s">
        <v>218</v>
      </c>
      <c r="H1847" s="11" t="str">
        <f t="shared" si="781"/>
        <v>Regular</v>
      </c>
      <c r="I1847" s="11" t="str">
        <f t="shared" si="773"/>
        <v>INDIA</v>
      </c>
      <c r="J1847" s="11" t="str">
        <f>IF(ISERROR(VLOOKUP(C1847,'WI Vs ASM'!$B$2:$E$1000,4,0)),0,(VLOOKUP(C1847,'WI Vs ASM'!$B$2:$E$1000,4,0)))</f>
        <v>Offshore</v>
      </c>
      <c r="K1847" s="11" t="str">
        <f>IF(ISERROR(VLOOKUP(C1847,'WI Vs ASM'!$B$2:$F$1000,5,0)),0,(VLOOKUP(C1847,'WI Vs ASM'!$B$2:$F$1000,5,0)))</f>
        <v>02-Variable Billable</v>
      </c>
      <c r="L1847" s="11" t="str">
        <f>IF(ISERROR(VLOOKUP(C1847,'WI Vs ASM'!$B$2:$D$1000,3,0)),0,(VLOOKUP(C1847,'WI Vs ASM'!$B$2:$D$1000,3,0)))</f>
        <v>11-Enhancement Offshore</v>
      </c>
      <c r="M1847" s="11" t="str">
        <f>IF(ISERROR(VLOOKUP(C1847,'WI Vs ASM'!$B$2:$I$1000,8,0)),0,(VLOOKUP(C1847,'WI Vs ASM'!$B$2:$I$1000,8,0)))</f>
        <v>Prakash Varadachari</v>
      </c>
      <c r="N1847" s="11" t="str">
        <f>IF(ISERROR(VLOOKUP(C1847,'WI Vs ASM'!$B$2:$G$1000,6,0)),0,(VLOOKUP(C1847,'WI Vs ASM'!$B$2:$G$1000,6,0)))</f>
        <v>Commercial</v>
      </c>
      <c r="O1847" s="11" t="str">
        <f>IF(ISERROR(VLOOKUP(C1847,'WI Vs ASM'!$B$2:$H$1000,7,0)),0,(VLOOKUP(C1847,'WI Vs ASM'!$B$2:$H$1000,7,0)))</f>
        <v>Commercial</v>
      </c>
      <c r="P1847" s="11" t="str">
        <f t="shared" si="774"/>
        <v>Apr-17</v>
      </c>
      <c r="Q1847" s="11" t="str">
        <f t="shared" si="775"/>
        <v>Q2</v>
      </c>
      <c r="R1847" s="11" t="str">
        <f>IF(ISERROR(VLOOKUP(C1847,'WI Vs ASM'!$B$2:$J$1000,9,0)),0,(VLOOKUP(C1847,'WI Vs ASM'!$B$2:$J$1000,9,0)))</f>
        <v>Chandraprabha Palaniswamy</v>
      </c>
      <c r="S1847" s="11" t="str">
        <f>IF(ISERROR(VLOOKUP(C1847,'WI Vs ASM'!$B$2:$K$1000,10,0)),0,(VLOOKUP(C1847,'WI Vs ASM'!$B$2:$K$1000,10,0)))</f>
        <v>Steve J Sorensen</v>
      </c>
      <c r="T1847" s="11" t="str">
        <f>IF(ISERROR(VLOOKUP(C1847,'WI Vs ASM'!$B$2:$L$1000,11,0)),0,(VLOOKUP(C1847,'WI Vs ASM'!$B$2:$L$1000,11,0)))</f>
        <v>Sreekala Balasubramanian</v>
      </c>
      <c r="U1847" s="11" t="str">
        <f t="shared" si="782"/>
        <v>WR736102</v>
      </c>
      <c r="V1847" s="11" t="str">
        <f t="shared" si="776"/>
        <v>No</v>
      </c>
      <c r="W1847" s="11" t="str">
        <f t="shared" si="777"/>
        <v>Yes</v>
      </c>
      <c r="X1847" s="11" t="str">
        <f t="shared" si="778"/>
        <v>No</v>
      </c>
      <c r="Y1847" s="11" t="str">
        <f t="shared" si="779"/>
        <v>No</v>
      </c>
      <c r="Z1847" s="11" t="str">
        <f t="shared" si="780"/>
        <v>No</v>
      </c>
      <c r="AA1847" s="11" t="str">
        <f t="shared" si="783"/>
        <v>No</v>
      </c>
      <c r="AB1847" s="11">
        <f>IF(ISERROR(VLOOKUP(U1847,'ITWR Dump'!$A$2:$Y$5000,24,0)),0,(VLOOKUP('ILC Report'!U1847,'ITWR Dump'!$A$2:$Y$5000,24,0)))</f>
        <v>0</v>
      </c>
      <c r="AC1847" s="11" t="str">
        <f t="shared" si="784"/>
        <v>No</v>
      </c>
      <c r="AD1847" s="11" t="str">
        <f t="shared" si="785"/>
        <v/>
      </c>
      <c r="AE1847" s="11">
        <f>IF(ISERROR(VLOOKUP(U1847,'ITWR Dump'!$A$2:$Y$5000,13,0)),0,(VLOOKUP(U1847,'ITWR Dump'!$A$2:$Y$5000,13,0)))</f>
        <v>0</v>
      </c>
      <c r="AF1847" s="11">
        <f>IF(ISERROR(VLOOKUP(U1847,'ITWR Dump'!$A$2:$Y$5000,11,0)),0,(VLOOKUP(U1847,'ITWR Dump'!$A$2:$Y$5000,11,0)))</f>
        <v>0</v>
      </c>
      <c r="AG1847" s="11">
        <f>IF(ISERROR(VLOOKUP(U1847,'ITWR Dump'!$A$2:$Y$5000,2,0)),0,(VLOOKUP(U1847,'ITWR Dump'!$A$2:$Y$5000,2,0)))</f>
        <v>0</v>
      </c>
      <c r="AH1847" s="11">
        <f>IF(ISERROR(VLOOKUP(U1847,'ITWR Dump'!$A$2:$Y$5000,14,0)),0,(VLOOKUP(U1847,'ITWR Dump'!$A$2:$Y$5000,14,0)))</f>
        <v>0</v>
      </c>
      <c r="AI1847" s="11" t="str">
        <f t="shared" si="786"/>
        <v>11-Enhancement Offshore</v>
      </c>
      <c r="AJ1847" s="11" t="str">
        <f t="shared" si="787"/>
        <v>Offshore</v>
      </c>
      <c r="AK1847" s="11" t="str">
        <f>IF(ISERROR(VLOOKUP(A1847,'Team Data'!$C$2:$U$213,17,0)),0,(VLOOKUP(A1847,'Team Data'!$C$2:$U$213,17,0)))</f>
        <v>IMS and FN</v>
      </c>
      <c r="AL1847" s="11" t="str">
        <f t="shared" si="788"/>
        <v>2017-04-24</v>
      </c>
      <c r="AM1847" s="11">
        <f>IF(ISERROR(VLOOKUP(U1847,'ITWR Dump'!$A$2:$Y$5000,16,0)),0,(VLOOKUP(U1847,'ITWR Dump'!$A$2:$Y$5000,16,0)))</f>
        <v>0</v>
      </c>
      <c r="AN1847" s="11">
        <f>IF(ISERROR(VLOOKUP(U1847,'ITWR Dump'!$A$2:$Y$5000,18,0)),0,(VLOOKUP(U1847,'ITWR Dump'!$A$2:$Y$5000,18,0)))</f>
        <v>0</v>
      </c>
      <c r="AO1847" s="11">
        <f>IF(ISERROR(VLOOKUP(U1847,'ITWR Dump'!$A$2:$Y$5000,25,0)),0,(VLOOKUP('ILC Report'!U1847,'ITWR Dump'!$A$2:$Y$5000,25,0)))</f>
        <v>0</v>
      </c>
      <c r="AP1847" s="11">
        <f t="shared" si="789"/>
        <v>0</v>
      </c>
      <c r="AQ1847" s="26">
        <f t="shared" si="790"/>
        <v>0</v>
      </c>
      <c r="AR1847" s="26">
        <f t="shared" si="791"/>
        <v>0</v>
      </c>
      <c r="AS1847" s="26">
        <f t="shared" si="792"/>
        <v>0</v>
      </c>
      <c r="AT1847" s="26">
        <f t="shared" si="793"/>
        <v>0</v>
      </c>
      <c r="AU1847" s="26">
        <f t="shared" si="794"/>
        <v>0</v>
      </c>
      <c r="AV1847" s="26">
        <f t="shared" si="795"/>
        <v>0</v>
      </c>
      <c r="AW1847" s="11" t="s">
        <v>653</v>
      </c>
      <c r="AX1847" s="11" t="str">
        <f>VLOOKUP(L1847,Group!$A$2:$B$1000,2,0)</f>
        <v>Enhancement</v>
      </c>
      <c r="AY1847" s="11">
        <f>IF(ISERROR(VLOOKUP(U1847,'ITWR Dump'!$A$2:$Y$5000,15,0)),0,(VLOOKUP('ILC Report'!U1847,'ITWR Dump'!$A$2:$Y$5000,15,0)))</f>
        <v>0</v>
      </c>
      <c r="AZ1847" s="11" t="str">
        <f t="shared" si="796"/>
        <v>No</v>
      </c>
      <c r="BA1847" s="11" t="str">
        <f t="shared" si="797"/>
        <v>BKI</v>
      </c>
      <c r="BB1847" s="11" t="str">
        <f t="shared" si="798"/>
        <v>ES</v>
      </c>
      <c r="BC1847" s="11" t="str">
        <f t="shared" si="799"/>
        <v>No</v>
      </c>
    </row>
    <row r="1848" spans="1:55" x14ac:dyDescent="0.3">
      <c r="A1848" s="11" t="s">
        <v>710</v>
      </c>
      <c r="B1848" s="11" t="s">
        <v>1908</v>
      </c>
      <c r="C1848" s="11" t="s">
        <v>559</v>
      </c>
      <c r="D1848" s="11" t="s">
        <v>2849</v>
      </c>
      <c r="E1848" s="38" t="s">
        <v>652</v>
      </c>
      <c r="F1848" s="11">
        <v>2</v>
      </c>
      <c r="G1848" s="40" t="s">
        <v>218</v>
      </c>
      <c r="H1848" s="11" t="str">
        <f t="shared" si="781"/>
        <v>Regular</v>
      </c>
      <c r="I1848" s="11" t="str">
        <f t="shared" si="773"/>
        <v>INDIA</v>
      </c>
      <c r="J1848" s="11" t="str">
        <f>IF(ISERROR(VLOOKUP(C1848,'WI Vs ASM'!$B$2:$E$1000,4,0)),0,(VLOOKUP(C1848,'WI Vs ASM'!$B$2:$E$1000,4,0)))</f>
        <v>Offshore</v>
      </c>
      <c r="K1848" s="11" t="str">
        <f>IF(ISERROR(VLOOKUP(C1848,'WI Vs ASM'!$B$2:$F$1000,5,0)),0,(VLOOKUP(C1848,'WI Vs ASM'!$B$2:$F$1000,5,0)))</f>
        <v>01-Fixed Price</v>
      </c>
      <c r="L1848" s="11" t="str">
        <f>IF(ISERROR(VLOOKUP(C1848,'WI Vs ASM'!$B$2:$D$1000,3,0)),0,(VLOOKUP(C1848,'WI Vs ASM'!$B$2:$D$1000,3,0)))</f>
        <v>01-Maintenance Offshore</v>
      </c>
      <c r="M1848" s="11" t="str">
        <f>IF(ISERROR(VLOOKUP(C1848,'WI Vs ASM'!$B$2:$I$1000,8,0)),0,(VLOOKUP(C1848,'WI Vs ASM'!$B$2:$I$1000,8,0)))</f>
        <v>Rahul Soman</v>
      </c>
      <c r="N1848" s="11" t="str">
        <f>IF(ISERROR(VLOOKUP(C1848,'WI Vs ASM'!$B$2:$G$1000,6,0)),0,(VLOOKUP(C1848,'WI Vs ASM'!$B$2:$G$1000,6,0)))</f>
        <v>CIS</v>
      </c>
      <c r="O1848" s="11" t="str">
        <f>IF(ISERROR(VLOOKUP(C1848,'WI Vs ASM'!$B$2:$H$1000,7,0)),0,(VLOOKUP(C1848,'WI Vs ASM'!$B$2:$H$1000,7,0)))</f>
        <v>CIS</v>
      </c>
      <c r="P1848" s="11" t="str">
        <f t="shared" si="774"/>
        <v>Apr-17</v>
      </c>
      <c r="Q1848" s="11" t="str">
        <f t="shared" si="775"/>
        <v>Q2</v>
      </c>
      <c r="R1848" s="11" t="str">
        <f>IF(ISERROR(VLOOKUP(C1848,'WI Vs ASM'!$B$2:$J$1000,9,0)),0,(VLOOKUP(C1848,'WI Vs ASM'!$B$2:$J$1000,9,0)))</f>
        <v>Jyothi Pai</v>
      </c>
      <c r="S1848" s="11" t="str">
        <f>IF(ISERROR(VLOOKUP(C1848,'WI Vs ASM'!$B$2:$K$1000,10,0)),0,(VLOOKUP(C1848,'WI Vs ASM'!$B$2:$K$1000,10,0)))</f>
        <v>Saju Bhaskaran</v>
      </c>
      <c r="T1848" s="11" t="str">
        <f>IF(ISERROR(VLOOKUP(C1848,'WI Vs ASM'!$B$2:$L$1000,11,0)),0,(VLOOKUP(C1848,'WI Vs ASM'!$B$2:$L$1000,11,0)))</f>
        <v>Sreekala Balasubramanian</v>
      </c>
      <c r="U1848" s="11" t="str">
        <f t="shared" si="782"/>
        <v>WR736221</v>
      </c>
      <c r="V1848" s="11" t="str">
        <f t="shared" si="776"/>
        <v>No</v>
      </c>
      <c r="W1848" s="11" t="str">
        <f t="shared" si="777"/>
        <v>Yes</v>
      </c>
      <c r="X1848" s="11" t="str">
        <f t="shared" si="778"/>
        <v>No</v>
      </c>
      <c r="Y1848" s="11" t="str">
        <f t="shared" si="779"/>
        <v>No</v>
      </c>
      <c r="Z1848" s="11" t="str">
        <f t="shared" si="780"/>
        <v>No</v>
      </c>
      <c r="AA1848" s="11" t="str">
        <f t="shared" si="783"/>
        <v>No</v>
      </c>
      <c r="AB1848" s="11">
        <f>IF(ISERROR(VLOOKUP(U1848,'ITWR Dump'!$A$2:$Y$5000,24,0)),0,(VLOOKUP('ILC Report'!U1848,'ITWR Dump'!$A$2:$Y$5000,24,0)))</f>
        <v>0</v>
      </c>
      <c r="AC1848" s="11" t="str">
        <f t="shared" si="784"/>
        <v>No</v>
      </c>
      <c r="AD1848" s="11" t="str">
        <f t="shared" si="785"/>
        <v/>
      </c>
      <c r="AE1848" s="11">
        <f>IF(ISERROR(VLOOKUP(U1848,'ITWR Dump'!$A$2:$Y$5000,13,0)),0,(VLOOKUP(U1848,'ITWR Dump'!$A$2:$Y$5000,13,0)))</f>
        <v>0</v>
      </c>
      <c r="AF1848" s="11">
        <f>IF(ISERROR(VLOOKUP(U1848,'ITWR Dump'!$A$2:$Y$5000,11,0)),0,(VLOOKUP(U1848,'ITWR Dump'!$A$2:$Y$5000,11,0)))</f>
        <v>0</v>
      </c>
      <c r="AG1848" s="11">
        <f>IF(ISERROR(VLOOKUP(U1848,'ITWR Dump'!$A$2:$Y$5000,2,0)),0,(VLOOKUP(U1848,'ITWR Dump'!$A$2:$Y$5000,2,0)))</f>
        <v>0</v>
      </c>
      <c r="AH1848" s="11">
        <f>IF(ISERROR(VLOOKUP(U1848,'ITWR Dump'!$A$2:$Y$5000,14,0)),0,(VLOOKUP(U1848,'ITWR Dump'!$A$2:$Y$5000,14,0)))</f>
        <v>0</v>
      </c>
      <c r="AI1848" s="11" t="str">
        <f t="shared" si="786"/>
        <v>01-Maintenance Offshore</v>
      </c>
      <c r="AJ1848" s="11" t="str">
        <f t="shared" si="787"/>
        <v>Offshore</v>
      </c>
      <c r="AK1848" s="11" t="str">
        <f>IF(ISERROR(VLOOKUP(A1848,'Team Data'!$C$2:$U$213,17,0)),0,(VLOOKUP(A1848,'Team Data'!$C$2:$U$213,17,0)))</f>
        <v>IMS and FN</v>
      </c>
      <c r="AL1848" s="11" t="str">
        <f t="shared" si="788"/>
        <v>2017-04-24</v>
      </c>
      <c r="AM1848" s="11">
        <f>IF(ISERROR(VLOOKUP(U1848,'ITWR Dump'!$A$2:$Y$5000,16,0)),0,(VLOOKUP(U1848,'ITWR Dump'!$A$2:$Y$5000,16,0)))</f>
        <v>0</v>
      </c>
      <c r="AN1848" s="11">
        <f>IF(ISERROR(VLOOKUP(U1848,'ITWR Dump'!$A$2:$Y$5000,18,0)),0,(VLOOKUP(U1848,'ITWR Dump'!$A$2:$Y$5000,18,0)))</f>
        <v>0</v>
      </c>
      <c r="AO1848" s="11">
        <f>IF(ISERROR(VLOOKUP(U1848,'ITWR Dump'!$A$2:$Y$5000,25,0)),0,(VLOOKUP('ILC Report'!U1848,'ITWR Dump'!$A$2:$Y$5000,25,0)))</f>
        <v>0</v>
      </c>
      <c r="AP1848" s="11">
        <f t="shared" si="789"/>
        <v>0</v>
      </c>
      <c r="AQ1848" s="26">
        <f t="shared" si="790"/>
        <v>0</v>
      </c>
      <c r="AR1848" s="26">
        <f t="shared" si="791"/>
        <v>0</v>
      </c>
      <c r="AS1848" s="26">
        <f t="shared" si="792"/>
        <v>0</v>
      </c>
      <c r="AT1848" s="26">
        <f t="shared" si="793"/>
        <v>0</v>
      </c>
      <c r="AU1848" s="26">
        <f t="shared" si="794"/>
        <v>0</v>
      </c>
      <c r="AV1848" s="26">
        <f t="shared" si="795"/>
        <v>0</v>
      </c>
      <c r="AW1848" s="11" t="s">
        <v>653</v>
      </c>
      <c r="AX1848" s="11" t="str">
        <f>VLOOKUP(L1848,Group!$A$2:$B$1000,2,0)</f>
        <v>Maintenance</v>
      </c>
      <c r="AY1848" s="11">
        <f>IF(ISERROR(VLOOKUP(U1848,'ITWR Dump'!$A$2:$Y$5000,15,0)),0,(VLOOKUP('ILC Report'!U1848,'ITWR Dump'!$A$2:$Y$5000,15,0)))</f>
        <v>0</v>
      </c>
      <c r="AZ1848" s="11" t="str">
        <f t="shared" si="796"/>
        <v>Yes</v>
      </c>
      <c r="BA1848" s="11" t="str">
        <f t="shared" si="797"/>
        <v>BKI</v>
      </c>
      <c r="BB1848" s="11" t="str">
        <f t="shared" si="798"/>
        <v>MN</v>
      </c>
      <c r="BC1848" s="11" t="str">
        <f t="shared" si="799"/>
        <v>No</v>
      </c>
    </row>
    <row r="1849" spans="1:55" x14ac:dyDescent="0.3">
      <c r="A1849" s="11" t="s">
        <v>710</v>
      </c>
      <c r="B1849" s="11" t="s">
        <v>1908</v>
      </c>
      <c r="C1849" s="11" t="s">
        <v>555</v>
      </c>
      <c r="D1849" s="11" t="s">
        <v>2850</v>
      </c>
      <c r="E1849" s="38" t="s">
        <v>652</v>
      </c>
      <c r="F1849" s="11">
        <v>3</v>
      </c>
      <c r="G1849" s="40" t="s">
        <v>218</v>
      </c>
      <c r="H1849" s="11" t="str">
        <f t="shared" si="781"/>
        <v>Regular</v>
      </c>
      <c r="I1849" s="11" t="str">
        <f t="shared" si="773"/>
        <v>INDIA</v>
      </c>
      <c r="J1849" s="11" t="str">
        <f>IF(ISERROR(VLOOKUP(C1849,'WI Vs ASM'!$B$2:$E$1000,4,0)),0,(VLOOKUP(C1849,'WI Vs ASM'!$B$2:$E$1000,4,0)))</f>
        <v>Offshore</v>
      </c>
      <c r="K1849" s="11" t="str">
        <f>IF(ISERROR(VLOOKUP(C1849,'WI Vs ASM'!$B$2:$F$1000,5,0)),0,(VLOOKUP(C1849,'WI Vs ASM'!$B$2:$F$1000,5,0)))</f>
        <v>02-Variable Billable</v>
      </c>
      <c r="L1849" s="11" t="str">
        <f>IF(ISERROR(VLOOKUP(C1849,'WI Vs ASM'!$B$2:$D$1000,3,0)),0,(VLOOKUP(C1849,'WI Vs ASM'!$B$2:$D$1000,3,0)))</f>
        <v>11-Enhancement Offshore</v>
      </c>
      <c r="M1849" s="11" t="str">
        <f>IF(ISERROR(VLOOKUP(C1849,'WI Vs ASM'!$B$2:$I$1000,8,0)),0,(VLOOKUP(C1849,'WI Vs ASM'!$B$2:$I$1000,8,0)))</f>
        <v>Prakash Varadachari</v>
      </c>
      <c r="N1849" s="11" t="str">
        <f>IF(ISERROR(VLOOKUP(C1849,'WI Vs ASM'!$B$2:$G$1000,6,0)),0,(VLOOKUP(C1849,'WI Vs ASM'!$B$2:$G$1000,6,0)))</f>
        <v>CIS</v>
      </c>
      <c r="O1849" s="11" t="str">
        <f>IF(ISERROR(VLOOKUP(C1849,'WI Vs ASM'!$B$2:$H$1000,7,0)),0,(VLOOKUP(C1849,'WI Vs ASM'!$B$2:$H$1000,7,0)))</f>
        <v>CIS</v>
      </c>
      <c r="P1849" s="11" t="str">
        <f t="shared" si="774"/>
        <v>Apr-17</v>
      </c>
      <c r="Q1849" s="11" t="str">
        <f t="shared" si="775"/>
        <v>Q2</v>
      </c>
      <c r="R1849" s="11" t="str">
        <f>IF(ISERROR(VLOOKUP(C1849,'WI Vs ASM'!$B$2:$J$1000,9,0)),0,(VLOOKUP(C1849,'WI Vs ASM'!$B$2:$J$1000,9,0)))</f>
        <v>Chandraprabha Palaniswamy</v>
      </c>
      <c r="S1849" s="11" t="str">
        <f>IF(ISERROR(VLOOKUP(C1849,'WI Vs ASM'!$B$2:$K$1000,10,0)),0,(VLOOKUP(C1849,'WI Vs ASM'!$B$2:$K$1000,10,0)))</f>
        <v>Steve J Sorensen</v>
      </c>
      <c r="T1849" s="11" t="str">
        <f>IF(ISERROR(VLOOKUP(C1849,'WI Vs ASM'!$B$2:$L$1000,11,0)),0,(VLOOKUP(C1849,'WI Vs ASM'!$B$2:$L$1000,11,0)))</f>
        <v>Sreekala Balasubramanian</v>
      </c>
      <c r="U1849" s="11" t="str">
        <f t="shared" si="782"/>
        <v>WR736228</v>
      </c>
      <c r="V1849" s="11" t="str">
        <f t="shared" si="776"/>
        <v>No</v>
      </c>
      <c r="W1849" s="11" t="str">
        <f t="shared" si="777"/>
        <v>Yes</v>
      </c>
      <c r="X1849" s="11" t="str">
        <f t="shared" si="778"/>
        <v>No</v>
      </c>
      <c r="Y1849" s="11" t="str">
        <f t="shared" si="779"/>
        <v>No</v>
      </c>
      <c r="Z1849" s="11" t="str">
        <f t="shared" si="780"/>
        <v>No</v>
      </c>
      <c r="AA1849" s="11" t="str">
        <f t="shared" si="783"/>
        <v>No</v>
      </c>
      <c r="AB1849" s="11">
        <f>IF(ISERROR(VLOOKUP(U1849,'ITWR Dump'!$A$2:$Y$5000,24,0)),0,(VLOOKUP('ILC Report'!U1849,'ITWR Dump'!$A$2:$Y$5000,24,0)))</f>
        <v>0</v>
      </c>
      <c r="AC1849" s="11" t="str">
        <f t="shared" si="784"/>
        <v>No</v>
      </c>
      <c r="AD1849" s="11" t="str">
        <f t="shared" si="785"/>
        <v/>
      </c>
      <c r="AE1849" s="11">
        <f>IF(ISERROR(VLOOKUP(U1849,'ITWR Dump'!$A$2:$Y$5000,13,0)),0,(VLOOKUP(U1849,'ITWR Dump'!$A$2:$Y$5000,13,0)))</f>
        <v>0</v>
      </c>
      <c r="AF1849" s="11">
        <f>IF(ISERROR(VLOOKUP(U1849,'ITWR Dump'!$A$2:$Y$5000,11,0)),0,(VLOOKUP(U1849,'ITWR Dump'!$A$2:$Y$5000,11,0)))</f>
        <v>0</v>
      </c>
      <c r="AG1849" s="11">
        <f>IF(ISERROR(VLOOKUP(U1849,'ITWR Dump'!$A$2:$Y$5000,2,0)),0,(VLOOKUP(U1849,'ITWR Dump'!$A$2:$Y$5000,2,0)))</f>
        <v>0</v>
      </c>
      <c r="AH1849" s="11">
        <f>IF(ISERROR(VLOOKUP(U1849,'ITWR Dump'!$A$2:$Y$5000,14,0)),0,(VLOOKUP(U1849,'ITWR Dump'!$A$2:$Y$5000,14,0)))</f>
        <v>0</v>
      </c>
      <c r="AI1849" s="11" t="str">
        <f t="shared" si="786"/>
        <v>11-Enhancement Offshore</v>
      </c>
      <c r="AJ1849" s="11" t="str">
        <f t="shared" si="787"/>
        <v>Offshore</v>
      </c>
      <c r="AK1849" s="11" t="str">
        <f>IF(ISERROR(VLOOKUP(A1849,'Team Data'!$C$2:$U$213,17,0)),0,(VLOOKUP(A1849,'Team Data'!$C$2:$U$213,17,0)))</f>
        <v>IMS and FN</v>
      </c>
      <c r="AL1849" s="11" t="str">
        <f t="shared" si="788"/>
        <v>2017-04-24</v>
      </c>
      <c r="AM1849" s="11">
        <f>IF(ISERROR(VLOOKUP(U1849,'ITWR Dump'!$A$2:$Y$5000,16,0)),0,(VLOOKUP(U1849,'ITWR Dump'!$A$2:$Y$5000,16,0)))</f>
        <v>0</v>
      </c>
      <c r="AN1849" s="11">
        <f>IF(ISERROR(VLOOKUP(U1849,'ITWR Dump'!$A$2:$Y$5000,18,0)),0,(VLOOKUP(U1849,'ITWR Dump'!$A$2:$Y$5000,18,0)))</f>
        <v>0</v>
      </c>
      <c r="AO1849" s="11">
        <f>IF(ISERROR(VLOOKUP(U1849,'ITWR Dump'!$A$2:$Y$5000,25,0)),0,(VLOOKUP('ILC Report'!U1849,'ITWR Dump'!$A$2:$Y$5000,25,0)))</f>
        <v>0</v>
      </c>
      <c r="AP1849" s="11">
        <f t="shared" si="789"/>
        <v>0</v>
      </c>
      <c r="AQ1849" s="26">
        <f t="shared" si="790"/>
        <v>0</v>
      </c>
      <c r="AR1849" s="26">
        <f t="shared" si="791"/>
        <v>0</v>
      </c>
      <c r="AS1849" s="26">
        <f t="shared" si="792"/>
        <v>0</v>
      </c>
      <c r="AT1849" s="26">
        <f t="shared" si="793"/>
        <v>0</v>
      </c>
      <c r="AU1849" s="26">
        <f t="shared" si="794"/>
        <v>0</v>
      </c>
      <c r="AV1849" s="26">
        <f t="shared" si="795"/>
        <v>0</v>
      </c>
      <c r="AW1849" s="11" t="s">
        <v>653</v>
      </c>
      <c r="AX1849" s="11" t="str">
        <f>VLOOKUP(L1849,Group!$A$2:$B$1000,2,0)</f>
        <v>Enhancement</v>
      </c>
      <c r="AY1849" s="11">
        <f>IF(ISERROR(VLOOKUP(U1849,'ITWR Dump'!$A$2:$Y$5000,15,0)),0,(VLOOKUP('ILC Report'!U1849,'ITWR Dump'!$A$2:$Y$5000,15,0)))</f>
        <v>0</v>
      </c>
      <c r="AZ1849" s="11" t="str">
        <f t="shared" si="796"/>
        <v>No</v>
      </c>
      <c r="BA1849" s="11" t="str">
        <f t="shared" si="797"/>
        <v>BKI</v>
      </c>
      <c r="BB1849" s="11" t="str">
        <f t="shared" si="798"/>
        <v>EM</v>
      </c>
      <c r="BC1849" s="11" t="str">
        <f t="shared" si="799"/>
        <v>No</v>
      </c>
    </row>
    <row r="1850" spans="1:55" x14ac:dyDescent="0.3">
      <c r="A1850" s="11" t="s">
        <v>710</v>
      </c>
      <c r="B1850" s="11" t="s">
        <v>1908</v>
      </c>
      <c r="C1850" s="11" t="s">
        <v>559</v>
      </c>
      <c r="D1850" s="11" t="s">
        <v>2851</v>
      </c>
      <c r="E1850" s="38" t="s">
        <v>2901</v>
      </c>
      <c r="F1850" s="11">
        <v>0.5</v>
      </c>
      <c r="G1850" s="40" t="s">
        <v>218</v>
      </c>
      <c r="H1850" s="11" t="str">
        <f t="shared" si="781"/>
        <v>Regular</v>
      </c>
      <c r="I1850" s="11" t="str">
        <f t="shared" si="773"/>
        <v>INDIA</v>
      </c>
      <c r="J1850" s="11" t="str">
        <f>IF(ISERROR(VLOOKUP(C1850,'WI Vs ASM'!$B$2:$E$1000,4,0)),0,(VLOOKUP(C1850,'WI Vs ASM'!$B$2:$E$1000,4,0)))</f>
        <v>Offshore</v>
      </c>
      <c r="K1850" s="11" t="str">
        <f>IF(ISERROR(VLOOKUP(C1850,'WI Vs ASM'!$B$2:$F$1000,5,0)),0,(VLOOKUP(C1850,'WI Vs ASM'!$B$2:$F$1000,5,0)))</f>
        <v>01-Fixed Price</v>
      </c>
      <c r="L1850" s="11" t="str">
        <f>IF(ISERROR(VLOOKUP(C1850,'WI Vs ASM'!$B$2:$D$1000,3,0)),0,(VLOOKUP(C1850,'WI Vs ASM'!$B$2:$D$1000,3,0)))</f>
        <v>01-Maintenance Offshore</v>
      </c>
      <c r="M1850" s="11" t="str">
        <f>IF(ISERROR(VLOOKUP(C1850,'WI Vs ASM'!$B$2:$I$1000,8,0)),0,(VLOOKUP(C1850,'WI Vs ASM'!$B$2:$I$1000,8,0)))</f>
        <v>Rahul Soman</v>
      </c>
      <c r="N1850" s="11" t="str">
        <f>IF(ISERROR(VLOOKUP(C1850,'WI Vs ASM'!$B$2:$G$1000,6,0)),0,(VLOOKUP(C1850,'WI Vs ASM'!$B$2:$G$1000,6,0)))</f>
        <v>CIS</v>
      </c>
      <c r="O1850" s="11" t="str">
        <f>IF(ISERROR(VLOOKUP(C1850,'WI Vs ASM'!$B$2:$H$1000,7,0)),0,(VLOOKUP(C1850,'WI Vs ASM'!$B$2:$H$1000,7,0)))</f>
        <v>CIS</v>
      </c>
      <c r="P1850" s="11" t="str">
        <f t="shared" si="774"/>
        <v>May-17</v>
      </c>
      <c r="Q1850" s="11" t="str">
        <f t="shared" si="775"/>
        <v>Q2</v>
      </c>
      <c r="R1850" s="11" t="str">
        <f>IF(ISERROR(VLOOKUP(C1850,'WI Vs ASM'!$B$2:$J$1000,9,0)),0,(VLOOKUP(C1850,'WI Vs ASM'!$B$2:$J$1000,9,0)))</f>
        <v>Jyothi Pai</v>
      </c>
      <c r="S1850" s="11" t="str">
        <f>IF(ISERROR(VLOOKUP(C1850,'WI Vs ASM'!$B$2:$K$1000,10,0)),0,(VLOOKUP(C1850,'WI Vs ASM'!$B$2:$K$1000,10,0)))</f>
        <v>Saju Bhaskaran</v>
      </c>
      <c r="T1850" s="11" t="str">
        <f>IF(ISERROR(VLOOKUP(C1850,'WI Vs ASM'!$B$2:$L$1000,11,0)),0,(VLOOKUP(C1850,'WI Vs ASM'!$B$2:$L$1000,11,0)))</f>
        <v>Sreekala Balasubramanian</v>
      </c>
      <c r="U1850" s="11" t="str">
        <f t="shared" si="782"/>
        <v>WR634402</v>
      </c>
      <c r="V1850" s="11" t="str">
        <f t="shared" si="776"/>
        <v>No</v>
      </c>
      <c r="W1850" s="11" t="str">
        <f t="shared" si="777"/>
        <v>Yes</v>
      </c>
      <c r="X1850" s="11" t="str">
        <f t="shared" si="778"/>
        <v>No</v>
      </c>
      <c r="Y1850" s="11" t="str">
        <f t="shared" si="779"/>
        <v>No</v>
      </c>
      <c r="Z1850" s="11" t="str">
        <f t="shared" si="780"/>
        <v>No</v>
      </c>
      <c r="AA1850" s="11" t="str">
        <f t="shared" si="783"/>
        <v>No</v>
      </c>
      <c r="AB1850" s="11">
        <f>IF(ISERROR(VLOOKUP(U1850,'ITWR Dump'!$A$2:$Y$5000,24,0)),0,(VLOOKUP('ILC Report'!U1850,'ITWR Dump'!$A$2:$Y$5000,24,0)))</f>
        <v>0</v>
      </c>
      <c r="AC1850" s="11" t="str">
        <f t="shared" si="784"/>
        <v>No</v>
      </c>
      <c r="AD1850" s="11" t="str">
        <f t="shared" si="785"/>
        <v/>
      </c>
      <c r="AE1850" s="11">
        <f>IF(ISERROR(VLOOKUP(U1850,'ITWR Dump'!$A$2:$Y$5000,13,0)),0,(VLOOKUP(U1850,'ITWR Dump'!$A$2:$Y$5000,13,0)))</f>
        <v>0</v>
      </c>
      <c r="AF1850" s="11">
        <f>IF(ISERROR(VLOOKUP(U1850,'ITWR Dump'!$A$2:$Y$5000,11,0)),0,(VLOOKUP(U1850,'ITWR Dump'!$A$2:$Y$5000,11,0)))</f>
        <v>0</v>
      </c>
      <c r="AG1850" s="11">
        <f>IF(ISERROR(VLOOKUP(U1850,'ITWR Dump'!$A$2:$Y$5000,2,0)),0,(VLOOKUP(U1850,'ITWR Dump'!$A$2:$Y$5000,2,0)))</f>
        <v>0</v>
      </c>
      <c r="AH1850" s="11">
        <f>IF(ISERROR(VLOOKUP(U1850,'ITWR Dump'!$A$2:$Y$5000,14,0)),0,(VLOOKUP(U1850,'ITWR Dump'!$A$2:$Y$5000,14,0)))</f>
        <v>0</v>
      </c>
      <c r="AI1850" s="11" t="str">
        <f t="shared" si="786"/>
        <v>01-Maintenance Offshore</v>
      </c>
      <c r="AJ1850" s="11" t="str">
        <f t="shared" si="787"/>
        <v>Offshore</v>
      </c>
      <c r="AK1850" s="11" t="str">
        <f>IF(ISERROR(VLOOKUP(A1850,'Team Data'!$C$2:$U$213,17,0)),0,(VLOOKUP(A1850,'Team Data'!$C$2:$U$213,17,0)))</f>
        <v>IMS and FN</v>
      </c>
      <c r="AL1850" s="11" t="str">
        <f t="shared" si="788"/>
        <v>2017-04-24</v>
      </c>
      <c r="AM1850" s="11">
        <f>IF(ISERROR(VLOOKUP(U1850,'ITWR Dump'!$A$2:$Y$5000,16,0)),0,(VLOOKUP(U1850,'ITWR Dump'!$A$2:$Y$5000,16,0)))</f>
        <v>0</v>
      </c>
      <c r="AN1850" s="11">
        <f>IF(ISERROR(VLOOKUP(U1850,'ITWR Dump'!$A$2:$Y$5000,18,0)),0,(VLOOKUP(U1850,'ITWR Dump'!$A$2:$Y$5000,18,0)))</f>
        <v>0</v>
      </c>
      <c r="AO1850" s="11">
        <f>IF(ISERROR(VLOOKUP(U1850,'ITWR Dump'!$A$2:$Y$5000,25,0)),0,(VLOOKUP('ILC Report'!U1850,'ITWR Dump'!$A$2:$Y$5000,25,0)))</f>
        <v>0</v>
      </c>
      <c r="AP1850" s="11">
        <f t="shared" si="789"/>
        <v>0</v>
      </c>
      <c r="AQ1850" s="26">
        <f t="shared" si="790"/>
        <v>0</v>
      </c>
      <c r="AR1850" s="26">
        <f t="shared" si="791"/>
        <v>0</v>
      </c>
      <c r="AS1850" s="26">
        <f t="shared" si="792"/>
        <v>0</v>
      </c>
      <c r="AT1850" s="26">
        <f t="shared" si="793"/>
        <v>0</v>
      </c>
      <c r="AU1850" s="26">
        <f t="shared" si="794"/>
        <v>0</v>
      </c>
      <c r="AV1850" s="26">
        <f t="shared" si="795"/>
        <v>0</v>
      </c>
      <c r="AW1850" s="11" t="s">
        <v>653</v>
      </c>
      <c r="AX1850" s="11" t="str">
        <f>VLOOKUP(L1850,Group!$A$2:$B$1000,2,0)</f>
        <v>Maintenance</v>
      </c>
      <c r="AY1850" s="11">
        <f>IF(ISERROR(VLOOKUP(U1850,'ITWR Dump'!$A$2:$Y$5000,15,0)),0,(VLOOKUP('ILC Report'!U1850,'ITWR Dump'!$A$2:$Y$5000,15,0)))</f>
        <v>0</v>
      </c>
      <c r="AZ1850" s="11" t="str">
        <f t="shared" si="796"/>
        <v>Yes</v>
      </c>
      <c r="BA1850" s="11" t="str">
        <f t="shared" si="797"/>
        <v>BKI</v>
      </c>
      <c r="BB1850" s="11" t="str">
        <f t="shared" si="798"/>
        <v>MN</v>
      </c>
      <c r="BC1850" s="11" t="str">
        <f t="shared" si="799"/>
        <v>No</v>
      </c>
    </row>
    <row r="1851" spans="1:55" x14ac:dyDescent="0.3">
      <c r="A1851" s="11" t="s">
        <v>710</v>
      </c>
      <c r="B1851" s="11" t="s">
        <v>1908</v>
      </c>
      <c r="C1851" s="11" t="s">
        <v>571</v>
      </c>
      <c r="D1851" s="11" t="s">
        <v>2848</v>
      </c>
      <c r="E1851" s="38" t="s">
        <v>2901</v>
      </c>
      <c r="F1851" s="11">
        <v>25</v>
      </c>
      <c r="G1851" s="40" t="s">
        <v>218</v>
      </c>
      <c r="H1851" s="11" t="str">
        <f t="shared" si="781"/>
        <v>Regular</v>
      </c>
      <c r="I1851" s="11" t="str">
        <f t="shared" si="773"/>
        <v>INDIA</v>
      </c>
      <c r="J1851" s="11" t="str">
        <f>IF(ISERROR(VLOOKUP(C1851,'WI Vs ASM'!$B$2:$E$1000,4,0)),0,(VLOOKUP(C1851,'WI Vs ASM'!$B$2:$E$1000,4,0)))</f>
        <v>Offshore</v>
      </c>
      <c r="K1851" s="11" t="str">
        <f>IF(ISERROR(VLOOKUP(C1851,'WI Vs ASM'!$B$2:$F$1000,5,0)),0,(VLOOKUP(C1851,'WI Vs ASM'!$B$2:$F$1000,5,0)))</f>
        <v>02-Variable Billable</v>
      </c>
      <c r="L1851" s="11" t="str">
        <f>IF(ISERROR(VLOOKUP(C1851,'WI Vs ASM'!$B$2:$D$1000,3,0)),0,(VLOOKUP(C1851,'WI Vs ASM'!$B$2:$D$1000,3,0)))</f>
        <v>11-Enhancement Offshore</v>
      </c>
      <c r="M1851" s="11" t="str">
        <f>IF(ISERROR(VLOOKUP(C1851,'WI Vs ASM'!$B$2:$I$1000,8,0)),0,(VLOOKUP(C1851,'WI Vs ASM'!$B$2:$I$1000,8,0)))</f>
        <v>Prakash Varadachari</v>
      </c>
      <c r="N1851" s="11" t="str">
        <f>IF(ISERROR(VLOOKUP(C1851,'WI Vs ASM'!$B$2:$G$1000,6,0)),0,(VLOOKUP(C1851,'WI Vs ASM'!$B$2:$G$1000,6,0)))</f>
        <v>Commercial</v>
      </c>
      <c r="O1851" s="11" t="str">
        <f>IF(ISERROR(VLOOKUP(C1851,'WI Vs ASM'!$B$2:$H$1000,7,0)),0,(VLOOKUP(C1851,'WI Vs ASM'!$B$2:$H$1000,7,0)))</f>
        <v>Commercial</v>
      </c>
      <c r="P1851" s="11" t="str">
        <f t="shared" si="774"/>
        <v>May-17</v>
      </c>
      <c r="Q1851" s="11" t="str">
        <f t="shared" si="775"/>
        <v>Q2</v>
      </c>
      <c r="R1851" s="11" t="str">
        <f>IF(ISERROR(VLOOKUP(C1851,'WI Vs ASM'!$B$2:$J$1000,9,0)),0,(VLOOKUP(C1851,'WI Vs ASM'!$B$2:$J$1000,9,0)))</f>
        <v>Chandraprabha Palaniswamy</v>
      </c>
      <c r="S1851" s="11" t="str">
        <f>IF(ISERROR(VLOOKUP(C1851,'WI Vs ASM'!$B$2:$K$1000,10,0)),0,(VLOOKUP(C1851,'WI Vs ASM'!$B$2:$K$1000,10,0)))</f>
        <v>Steve J Sorensen</v>
      </c>
      <c r="T1851" s="11" t="str">
        <f>IF(ISERROR(VLOOKUP(C1851,'WI Vs ASM'!$B$2:$L$1000,11,0)),0,(VLOOKUP(C1851,'WI Vs ASM'!$B$2:$L$1000,11,0)))</f>
        <v>Sreekala Balasubramanian</v>
      </c>
      <c r="U1851" s="11" t="str">
        <f t="shared" si="782"/>
        <v>WR736102</v>
      </c>
      <c r="V1851" s="11" t="str">
        <f t="shared" si="776"/>
        <v>No</v>
      </c>
      <c r="W1851" s="11" t="str">
        <f t="shared" si="777"/>
        <v>Yes</v>
      </c>
      <c r="X1851" s="11" t="str">
        <f t="shared" si="778"/>
        <v>No</v>
      </c>
      <c r="Y1851" s="11" t="str">
        <f t="shared" si="779"/>
        <v>No</v>
      </c>
      <c r="Z1851" s="11" t="str">
        <f t="shared" si="780"/>
        <v>No</v>
      </c>
      <c r="AA1851" s="11" t="str">
        <f t="shared" si="783"/>
        <v>No</v>
      </c>
      <c r="AB1851" s="11">
        <f>IF(ISERROR(VLOOKUP(U1851,'ITWR Dump'!$A$2:$Y$5000,24,0)),0,(VLOOKUP('ILC Report'!U1851,'ITWR Dump'!$A$2:$Y$5000,24,0)))</f>
        <v>0</v>
      </c>
      <c r="AC1851" s="11" t="str">
        <f t="shared" si="784"/>
        <v>No</v>
      </c>
      <c r="AD1851" s="11" t="str">
        <f t="shared" si="785"/>
        <v/>
      </c>
      <c r="AE1851" s="11">
        <f>IF(ISERROR(VLOOKUP(U1851,'ITWR Dump'!$A$2:$Y$5000,13,0)),0,(VLOOKUP(U1851,'ITWR Dump'!$A$2:$Y$5000,13,0)))</f>
        <v>0</v>
      </c>
      <c r="AF1851" s="11">
        <f>IF(ISERROR(VLOOKUP(U1851,'ITWR Dump'!$A$2:$Y$5000,11,0)),0,(VLOOKUP(U1851,'ITWR Dump'!$A$2:$Y$5000,11,0)))</f>
        <v>0</v>
      </c>
      <c r="AG1851" s="11">
        <f>IF(ISERROR(VLOOKUP(U1851,'ITWR Dump'!$A$2:$Y$5000,2,0)),0,(VLOOKUP(U1851,'ITWR Dump'!$A$2:$Y$5000,2,0)))</f>
        <v>0</v>
      </c>
      <c r="AH1851" s="11">
        <f>IF(ISERROR(VLOOKUP(U1851,'ITWR Dump'!$A$2:$Y$5000,14,0)),0,(VLOOKUP(U1851,'ITWR Dump'!$A$2:$Y$5000,14,0)))</f>
        <v>0</v>
      </c>
      <c r="AI1851" s="11" t="str">
        <f t="shared" si="786"/>
        <v>11-Enhancement Offshore</v>
      </c>
      <c r="AJ1851" s="11" t="str">
        <f t="shared" si="787"/>
        <v>Offshore</v>
      </c>
      <c r="AK1851" s="11" t="str">
        <f>IF(ISERROR(VLOOKUP(A1851,'Team Data'!$C$2:$U$213,17,0)),0,(VLOOKUP(A1851,'Team Data'!$C$2:$U$213,17,0)))</f>
        <v>IMS and FN</v>
      </c>
      <c r="AL1851" s="11" t="str">
        <f t="shared" si="788"/>
        <v>2017-04-24</v>
      </c>
      <c r="AM1851" s="11">
        <f>IF(ISERROR(VLOOKUP(U1851,'ITWR Dump'!$A$2:$Y$5000,16,0)),0,(VLOOKUP(U1851,'ITWR Dump'!$A$2:$Y$5000,16,0)))</f>
        <v>0</v>
      </c>
      <c r="AN1851" s="11">
        <f>IF(ISERROR(VLOOKUP(U1851,'ITWR Dump'!$A$2:$Y$5000,18,0)),0,(VLOOKUP(U1851,'ITWR Dump'!$A$2:$Y$5000,18,0)))</f>
        <v>0</v>
      </c>
      <c r="AO1851" s="11">
        <f>IF(ISERROR(VLOOKUP(U1851,'ITWR Dump'!$A$2:$Y$5000,25,0)),0,(VLOOKUP('ILC Report'!U1851,'ITWR Dump'!$A$2:$Y$5000,25,0)))</f>
        <v>0</v>
      </c>
      <c r="AP1851" s="11">
        <f t="shared" si="789"/>
        <v>0</v>
      </c>
      <c r="AQ1851" s="26">
        <f t="shared" si="790"/>
        <v>0</v>
      </c>
      <c r="AR1851" s="26">
        <f t="shared" si="791"/>
        <v>0</v>
      </c>
      <c r="AS1851" s="26">
        <f t="shared" si="792"/>
        <v>0</v>
      </c>
      <c r="AT1851" s="26">
        <f t="shared" si="793"/>
        <v>0</v>
      </c>
      <c r="AU1851" s="26">
        <f t="shared" si="794"/>
        <v>0</v>
      </c>
      <c r="AV1851" s="26">
        <f t="shared" si="795"/>
        <v>0</v>
      </c>
      <c r="AW1851" s="11" t="s">
        <v>653</v>
      </c>
      <c r="AX1851" s="11" t="str">
        <f>VLOOKUP(L1851,Group!$A$2:$B$1000,2,0)</f>
        <v>Enhancement</v>
      </c>
      <c r="AY1851" s="11">
        <f>IF(ISERROR(VLOOKUP(U1851,'ITWR Dump'!$A$2:$Y$5000,15,0)),0,(VLOOKUP('ILC Report'!U1851,'ITWR Dump'!$A$2:$Y$5000,15,0)))</f>
        <v>0</v>
      </c>
      <c r="AZ1851" s="11" t="str">
        <f t="shared" si="796"/>
        <v>No</v>
      </c>
      <c r="BA1851" s="11" t="str">
        <f t="shared" si="797"/>
        <v>BKI</v>
      </c>
      <c r="BB1851" s="11" t="str">
        <f t="shared" si="798"/>
        <v>ES</v>
      </c>
      <c r="BC1851" s="11" t="str">
        <f t="shared" si="799"/>
        <v>No</v>
      </c>
    </row>
    <row r="1852" spans="1:55" x14ac:dyDescent="0.3">
      <c r="A1852" s="11" t="s">
        <v>710</v>
      </c>
      <c r="B1852" s="11" t="s">
        <v>1908</v>
      </c>
      <c r="C1852" s="11" t="s">
        <v>559</v>
      </c>
      <c r="D1852" s="11" t="s">
        <v>2852</v>
      </c>
      <c r="E1852" s="38" t="s">
        <v>2901</v>
      </c>
      <c r="F1852" s="11">
        <v>12</v>
      </c>
      <c r="G1852" s="40" t="s">
        <v>218</v>
      </c>
      <c r="H1852" s="11" t="str">
        <f t="shared" si="781"/>
        <v>Regular</v>
      </c>
      <c r="I1852" s="11" t="str">
        <f t="shared" si="773"/>
        <v>INDIA</v>
      </c>
      <c r="J1852" s="11" t="str">
        <f>IF(ISERROR(VLOOKUP(C1852,'WI Vs ASM'!$B$2:$E$1000,4,0)),0,(VLOOKUP(C1852,'WI Vs ASM'!$B$2:$E$1000,4,0)))</f>
        <v>Offshore</v>
      </c>
      <c r="K1852" s="11" t="str">
        <f>IF(ISERROR(VLOOKUP(C1852,'WI Vs ASM'!$B$2:$F$1000,5,0)),0,(VLOOKUP(C1852,'WI Vs ASM'!$B$2:$F$1000,5,0)))</f>
        <v>01-Fixed Price</v>
      </c>
      <c r="L1852" s="11" t="str">
        <f>IF(ISERROR(VLOOKUP(C1852,'WI Vs ASM'!$B$2:$D$1000,3,0)),0,(VLOOKUP(C1852,'WI Vs ASM'!$B$2:$D$1000,3,0)))</f>
        <v>01-Maintenance Offshore</v>
      </c>
      <c r="M1852" s="11" t="str">
        <f>IF(ISERROR(VLOOKUP(C1852,'WI Vs ASM'!$B$2:$I$1000,8,0)),0,(VLOOKUP(C1852,'WI Vs ASM'!$B$2:$I$1000,8,0)))</f>
        <v>Rahul Soman</v>
      </c>
      <c r="N1852" s="11" t="str">
        <f>IF(ISERROR(VLOOKUP(C1852,'WI Vs ASM'!$B$2:$G$1000,6,0)),0,(VLOOKUP(C1852,'WI Vs ASM'!$B$2:$G$1000,6,0)))</f>
        <v>CIS</v>
      </c>
      <c r="O1852" s="11" t="str">
        <f>IF(ISERROR(VLOOKUP(C1852,'WI Vs ASM'!$B$2:$H$1000,7,0)),0,(VLOOKUP(C1852,'WI Vs ASM'!$B$2:$H$1000,7,0)))</f>
        <v>CIS</v>
      </c>
      <c r="P1852" s="11" t="str">
        <f t="shared" si="774"/>
        <v>May-17</v>
      </c>
      <c r="Q1852" s="11" t="str">
        <f t="shared" si="775"/>
        <v>Q2</v>
      </c>
      <c r="R1852" s="11" t="str">
        <f>IF(ISERROR(VLOOKUP(C1852,'WI Vs ASM'!$B$2:$J$1000,9,0)),0,(VLOOKUP(C1852,'WI Vs ASM'!$B$2:$J$1000,9,0)))</f>
        <v>Jyothi Pai</v>
      </c>
      <c r="S1852" s="11" t="str">
        <f>IF(ISERROR(VLOOKUP(C1852,'WI Vs ASM'!$B$2:$K$1000,10,0)),0,(VLOOKUP(C1852,'WI Vs ASM'!$B$2:$K$1000,10,0)))</f>
        <v>Saju Bhaskaran</v>
      </c>
      <c r="T1852" s="11" t="str">
        <f>IF(ISERROR(VLOOKUP(C1852,'WI Vs ASM'!$B$2:$L$1000,11,0)),0,(VLOOKUP(C1852,'WI Vs ASM'!$B$2:$L$1000,11,0)))</f>
        <v>Sreekala Balasubramanian</v>
      </c>
      <c r="U1852" s="11" t="str">
        <f t="shared" si="782"/>
        <v>WR736321</v>
      </c>
      <c r="V1852" s="11" t="str">
        <f t="shared" si="776"/>
        <v>No</v>
      </c>
      <c r="W1852" s="11" t="str">
        <f t="shared" si="777"/>
        <v>Yes</v>
      </c>
      <c r="X1852" s="11" t="str">
        <f t="shared" si="778"/>
        <v>No</v>
      </c>
      <c r="Y1852" s="11" t="str">
        <f t="shared" si="779"/>
        <v>No</v>
      </c>
      <c r="Z1852" s="11" t="str">
        <f t="shared" si="780"/>
        <v>No</v>
      </c>
      <c r="AA1852" s="11" t="str">
        <f t="shared" si="783"/>
        <v>No</v>
      </c>
      <c r="AB1852" s="11">
        <f>IF(ISERROR(VLOOKUP(U1852,'ITWR Dump'!$A$2:$Y$5000,24,0)),0,(VLOOKUP('ILC Report'!U1852,'ITWR Dump'!$A$2:$Y$5000,24,0)))</f>
        <v>0</v>
      </c>
      <c r="AC1852" s="11" t="str">
        <f t="shared" si="784"/>
        <v>No</v>
      </c>
      <c r="AD1852" s="11" t="str">
        <f t="shared" si="785"/>
        <v/>
      </c>
      <c r="AE1852" s="11">
        <f>IF(ISERROR(VLOOKUP(U1852,'ITWR Dump'!$A$2:$Y$5000,13,0)),0,(VLOOKUP(U1852,'ITWR Dump'!$A$2:$Y$5000,13,0)))</f>
        <v>0</v>
      </c>
      <c r="AF1852" s="11">
        <f>IF(ISERROR(VLOOKUP(U1852,'ITWR Dump'!$A$2:$Y$5000,11,0)),0,(VLOOKUP(U1852,'ITWR Dump'!$A$2:$Y$5000,11,0)))</f>
        <v>0</v>
      </c>
      <c r="AG1852" s="11">
        <f>IF(ISERROR(VLOOKUP(U1852,'ITWR Dump'!$A$2:$Y$5000,2,0)),0,(VLOOKUP(U1852,'ITWR Dump'!$A$2:$Y$5000,2,0)))</f>
        <v>0</v>
      </c>
      <c r="AH1852" s="11">
        <f>IF(ISERROR(VLOOKUP(U1852,'ITWR Dump'!$A$2:$Y$5000,14,0)),0,(VLOOKUP(U1852,'ITWR Dump'!$A$2:$Y$5000,14,0)))</f>
        <v>0</v>
      </c>
      <c r="AI1852" s="11" t="str">
        <f t="shared" si="786"/>
        <v>01-Maintenance Offshore</v>
      </c>
      <c r="AJ1852" s="11" t="str">
        <f t="shared" si="787"/>
        <v>Offshore</v>
      </c>
      <c r="AK1852" s="11" t="str">
        <f>IF(ISERROR(VLOOKUP(A1852,'Team Data'!$C$2:$U$213,17,0)),0,(VLOOKUP(A1852,'Team Data'!$C$2:$U$213,17,0)))</f>
        <v>IMS and FN</v>
      </c>
      <c r="AL1852" s="11" t="str">
        <f t="shared" si="788"/>
        <v>2017-04-24</v>
      </c>
      <c r="AM1852" s="11">
        <f>IF(ISERROR(VLOOKUP(U1852,'ITWR Dump'!$A$2:$Y$5000,16,0)),0,(VLOOKUP(U1852,'ITWR Dump'!$A$2:$Y$5000,16,0)))</f>
        <v>0</v>
      </c>
      <c r="AN1852" s="11">
        <f>IF(ISERROR(VLOOKUP(U1852,'ITWR Dump'!$A$2:$Y$5000,18,0)),0,(VLOOKUP(U1852,'ITWR Dump'!$A$2:$Y$5000,18,0)))</f>
        <v>0</v>
      </c>
      <c r="AO1852" s="11">
        <f>IF(ISERROR(VLOOKUP(U1852,'ITWR Dump'!$A$2:$Y$5000,25,0)),0,(VLOOKUP('ILC Report'!U1852,'ITWR Dump'!$A$2:$Y$5000,25,0)))</f>
        <v>0</v>
      </c>
      <c r="AP1852" s="11">
        <f t="shared" si="789"/>
        <v>0</v>
      </c>
      <c r="AQ1852" s="26">
        <f t="shared" si="790"/>
        <v>0</v>
      </c>
      <c r="AR1852" s="26">
        <f t="shared" si="791"/>
        <v>0</v>
      </c>
      <c r="AS1852" s="26">
        <f t="shared" si="792"/>
        <v>0</v>
      </c>
      <c r="AT1852" s="26">
        <f t="shared" si="793"/>
        <v>0</v>
      </c>
      <c r="AU1852" s="26">
        <f t="shared" si="794"/>
        <v>0</v>
      </c>
      <c r="AV1852" s="26">
        <f t="shared" si="795"/>
        <v>0</v>
      </c>
      <c r="AW1852" s="11" t="s">
        <v>653</v>
      </c>
      <c r="AX1852" s="11" t="str">
        <f>VLOOKUP(L1852,Group!$A$2:$B$1000,2,0)</f>
        <v>Maintenance</v>
      </c>
      <c r="AY1852" s="11">
        <f>IF(ISERROR(VLOOKUP(U1852,'ITWR Dump'!$A$2:$Y$5000,15,0)),0,(VLOOKUP('ILC Report'!U1852,'ITWR Dump'!$A$2:$Y$5000,15,0)))</f>
        <v>0</v>
      </c>
      <c r="AZ1852" s="11" t="str">
        <f t="shared" si="796"/>
        <v>Yes</v>
      </c>
      <c r="BA1852" s="11" t="str">
        <f t="shared" si="797"/>
        <v>BKI</v>
      </c>
      <c r="BB1852" s="11" t="str">
        <f t="shared" si="798"/>
        <v>MN</v>
      </c>
      <c r="BC1852" s="11" t="str">
        <f t="shared" si="799"/>
        <v>No</v>
      </c>
    </row>
    <row r="1853" spans="1:55" x14ac:dyDescent="0.3">
      <c r="A1853" s="11" t="s">
        <v>710</v>
      </c>
      <c r="B1853" s="11" t="s">
        <v>1908</v>
      </c>
      <c r="C1853" s="11" t="s">
        <v>561</v>
      </c>
      <c r="D1853" s="11" t="s">
        <v>2853</v>
      </c>
      <c r="E1853" s="38" t="s">
        <v>2902</v>
      </c>
      <c r="F1853" s="11">
        <v>4</v>
      </c>
      <c r="G1853" s="40" t="s">
        <v>218</v>
      </c>
      <c r="H1853" s="11" t="str">
        <f t="shared" si="781"/>
        <v>Regular</v>
      </c>
      <c r="I1853" s="11" t="str">
        <f t="shared" si="773"/>
        <v>INDIA</v>
      </c>
      <c r="J1853" s="11" t="str">
        <f>IF(ISERROR(VLOOKUP(C1853,'WI Vs ASM'!$B$2:$E$1000,4,0)),0,(VLOOKUP(C1853,'WI Vs ASM'!$B$2:$E$1000,4,0)))</f>
        <v>Offshore</v>
      </c>
      <c r="K1853" s="11" t="str">
        <f>IF(ISERROR(VLOOKUP(C1853,'WI Vs ASM'!$B$2:$F$1000,5,0)),0,(VLOOKUP(C1853,'WI Vs ASM'!$B$2:$F$1000,5,0)))</f>
        <v>02-Variable Billable</v>
      </c>
      <c r="L1853" s="11" t="str">
        <f>IF(ISERROR(VLOOKUP(C1853,'WI Vs ASM'!$B$2:$D$1000,3,0)),0,(VLOOKUP(C1853,'WI Vs ASM'!$B$2:$D$1000,3,0)))</f>
        <v>11-Enhancement Offshore</v>
      </c>
      <c r="M1853" s="11" t="str">
        <f>IF(ISERROR(VLOOKUP(C1853,'WI Vs ASM'!$B$2:$I$1000,8,0)),0,(VLOOKUP(C1853,'WI Vs ASM'!$B$2:$I$1000,8,0)))</f>
        <v>Prakash Varadachari</v>
      </c>
      <c r="N1853" s="11" t="str">
        <f>IF(ISERROR(VLOOKUP(C1853,'WI Vs ASM'!$B$2:$G$1000,6,0)),0,(VLOOKUP(C1853,'WI Vs ASM'!$B$2:$G$1000,6,0)))</f>
        <v>Claims</v>
      </c>
      <c r="O1853" s="11" t="str">
        <f>IF(ISERROR(VLOOKUP(C1853,'WI Vs ASM'!$B$2:$H$1000,7,0)),0,(VLOOKUP(C1853,'WI Vs ASM'!$B$2:$H$1000,7,0)))</f>
        <v>Claims</v>
      </c>
      <c r="P1853" s="11" t="str">
        <f t="shared" si="774"/>
        <v>May-17</v>
      </c>
      <c r="Q1853" s="11" t="str">
        <f t="shared" si="775"/>
        <v>Q2</v>
      </c>
      <c r="R1853" s="11" t="str">
        <f>IF(ISERROR(VLOOKUP(C1853,'WI Vs ASM'!$B$2:$J$1000,9,0)),0,(VLOOKUP(C1853,'WI Vs ASM'!$B$2:$J$1000,9,0)))</f>
        <v>Chandraprabha Palaniswamy</v>
      </c>
      <c r="S1853" s="11" t="str">
        <f>IF(ISERROR(VLOOKUP(C1853,'WI Vs ASM'!$B$2:$K$1000,10,0)),0,(VLOOKUP(C1853,'WI Vs ASM'!$B$2:$K$1000,10,0)))</f>
        <v>Dana D. Smith</v>
      </c>
      <c r="T1853" s="11" t="str">
        <f>IF(ISERROR(VLOOKUP(C1853,'WI Vs ASM'!$B$2:$L$1000,11,0)),0,(VLOOKUP(C1853,'WI Vs ASM'!$B$2:$L$1000,11,0)))</f>
        <v>Phillip Mclean</v>
      </c>
      <c r="U1853" s="11" t="str">
        <f t="shared" si="782"/>
        <v>WR634624</v>
      </c>
      <c r="V1853" s="11" t="str">
        <f t="shared" si="776"/>
        <v>No</v>
      </c>
      <c r="W1853" s="11" t="str">
        <f t="shared" si="777"/>
        <v>Yes</v>
      </c>
      <c r="X1853" s="11" t="str">
        <f t="shared" si="778"/>
        <v>No</v>
      </c>
      <c r="Y1853" s="11" t="str">
        <f t="shared" si="779"/>
        <v>No</v>
      </c>
      <c r="Z1853" s="11" t="str">
        <f t="shared" si="780"/>
        <v>No</v>
      </c>
      <c r="AA1853" s="11" t="str">
        <f t="shared" si="783"/>
        <v>No</v>
      </c>
      <c r="AB1853" s="11">
        <f>IF(ISERROR(VLOOKUP(U1853,'ITWR Dump'!$A$2:$Y$5000,24,0)),0,(VLOOKUP('ILC Report'!U1853,'ITWR Dump'!$A$2:$Y$5000,24,0)))</f>
        <v>0</v>
      </c>
      <c r="AC1853" s="11" t="str">
        <f t="shared" si="784"/>
        <v>No</v>
      </c>
      <c r="AD1853" s="11" t="str">
        <f t="shared" si="785"/>
        <v/>
      </c>
      <c r="AE1853" s="11">
        <f>IF(ISERROR(VLOOKUP(U1853,'ITWR Dump'!$A$2:$Y$5000,13,0)),0,(VLOOKUP(U1853,'ITWR Dump'!$A$2:$Y$5000,13,0)))</f>
        <v>0</v>
      </c>
      <c r="AF1853" s="11">
        <f>IF(ISERROR(VLOOKUP(U1853,'ITWR Dump'!$A$2:$Y$5000,11,0)),0,(VLOOKUP(U1853,'ITWR Dump'!$A$2:$Y$5000,11,0)))</f>
        <v>0</v>
      </c>
      <c r="AG1853" s="11">
        <f>IF(ISERROR(VLOOKUP(U1853,'ITWR Dump'!$A$2:$Y$5000,2,0)),0,(VLOOKUP(U1853,'ITWR Dump'!$A$2:$Y$5000,2,0)))</f>
        <v>0</v>
      </c>
      <c r="AH1853" s="11">
        <f>IF(ISERROR(VLOOKUP(U1853,'ITWR Dump'!$A$2:$Y$5000,14,0)),0,(VLOOKUP(U1853,'ITWR Dump'!$A$2:$Y$5000,14,0)))</f>
        <v>0</v>
      </c>
      <c r="AI1853" s="11" t="str">
        <f t="shared" si="786"/>
        <v>11-Enhancement Offshore</v>
      </c>
      <c r="AJ1853" s="11" t="str">
        <f t="shared" si="787"/>
        <v>Offshore</v>
      </c>
      <c r="AK1853" s="11" t="str">
        <f>IF(ISERROR(VLOOKUP(A1853,'Team Data'!$C$2:$U$213,17,0)),0,(VLOOKUP(A1853,'Team Data'!$C$2:$U$213,17,0)))</f>
        <v>IMS and FN</v>
      </c>
      <c r="AL1853" s="11" t="str">
        <f t="shared" si="788"/>
        <v>2017-04-24</v>
      </c>
      <c r="AM1853" s="11">
        <f>IF(ISERROR(VLOOKUP(U1853,'ITWR Dump'!$A$2:$Y$5000,16,0)),0,(VLOOKUP(U1853,'ITWR Dump'!$A$2:$Y$5000,16,0)))</f>
        <v>0</v>
      </c>
      <c r="AN1853" s="11">
        <f>IF(ISERROR(VLOOKUP(U1853,'ITWR Dump'!$A$2:$Y$5000,18,0)),0,(VLOOKUP(U1853,'ITWR Dump'!$A$2:$Y$5000,18,0)))</f>
        <v>0</v>
      </c>
      <c r="AO1853" s="11">
        <f>IF(ISERROR(VLOOKUP(U1853,'ITWR Dump'!$A$2:$Y$5000,25,0)),0,(VLOOKUP('ILC Report'!U1853,'ITWR Dump'!$A$2:$Y$5000,25,0)))</f>
        <v>0</v>
      </c>
      <c r="AP1853" s="11">
        <f t="shared" si="789"/>
        <v>0</v>
      </c>
      <c r="AQ1853" s="26">
        <f t="shared" si="790"/>
        <v>0</v>
      </c>
      <c r="AR1853" s="26">
        <f t="shared" si="791"/>
        <v>0</v>
      </c>
      <c r="AS1853" s="26">
        <f t="shared" si="792"/>
        <v>0</v>
      </c>
      <c r="AT1853" s="26">
        <f t="shared" si="793"/>
        <v>0</v>
      </c>
      <c r="AU1853" s="26">
        <f t="shared" si="794"/>
        <v>0</v>
      </c>
      <c r="AV1853" s="26">
        <f t="shared" si="795"/>
        <v>0</v>
      </c>
      <c r="AW1853" s="11" t="s">
        <v>653</v>
      </c>
      <c r="AX1853" s="11" t="str">
        <f>VLOOKUP(L1853,Group!$A$2:$B$1000,2,0)</f>
        <v>Enhancement</v>
      </c>
      <c r="AY1853" s="11">
        <f>IF(ISERROR(VLOOKUP(U1853,'ITWR Dump'!$A$2:$Y$5000,15,0)),0,(VLOOKUP('ILC Report'!U1853,'ITWR Dump'!$A$2:$Y$5000,15,0)))</f>
        <v>0</v>
      </c>
      <c r="AZ1853" s="11" t="str">
        <f t="shared" si="796"/>
        <v>No</v>
      </c>
      <c r="BA1853" s="11" t="str">
        <f t="shared" si="797"/>
        <v>BKI</v>
      </c>
      <c r="BB1853" s="11" t="str">
        <f t="shared" si="798"/>
        <v>EM</v>
      </c>
      <c r="BC1853" s="11" t="str">
        <f t="shared" si="799"/>
        <v>No</v>
      </c>
    </row>
    <row r="1854" spans="1:55" x14ac:dyDescent="0.3">
      <c r="A1854" s="11" t="s">
        <v>710</v>
      </c>
      <c r="B1854" s="11" t="s">
        <v>1908</v>
      </c>
      <c r="C1854" s="11" t="s">
        <v>571</v>
      </c>
      <c r="D1854" s="11" t="s">
        <v>2854</v>
      </c>
      <c r="E1854" s="38" t="s">
        <v>2902</v>
      </c>
      <c r="F1854" s="11">
        <v>25</v>
      </c>
      <c r="G1854" s="40" t="s">
        <v>218</v>
      </c>
      <c r="H1854" s="11" t="str">
        <f t="shared" si="781"/>
        <v>Regular</v>
      </c>
      <c r="I1854" s="11" t="str">
        <f t="shared" si="773"/>
        <v>INDIA</v>
      </c>
      <c r="J1854" s="11" t="str">
        <f>IF(ISERROR(VLOOKUP(C1854,'WI Vs ASM'!$B$2:$E$1000,4,0)),0,(VLOOKUP(C1854,'WI Vs ASM'!$B$2:$E$1000,4,0)))</f>
        <v>Offshore</v>
      </c>
      <c r="K1854" s="11" t="str">
        <f>IF(ISERROR(VLOOKUP(C1854,'WI Vs ASM'!$B$2:$F$1000,5,0)),0,(VLOOKUP(C1854,'WI Vs ASM'!$B$2:$F$1000,5,0)))</f>
        <v>02-Variable Billable</v>
      </c>
      <c r="L1854" s="11" t="str">
        <f>IF(ISERROR(VLOOKUP(C1854,'WI Vs ASM'!$B$2:$D$1000,3,0)),0,(VLOOKUP(C1854,'WI Vs ASM'!$B$2:$D$1000,3,0)))</f>
        <v>11-Enhancement Offshore</v>
      </c>
      <c r="M1854" s="11" t="str">
        <f>IF(ISERROR(VLOOKUP(C1854,'WI Vs ASM'!$B$2:$I$1000,8,0)),0,(VLOOKUP(C1854,'WI Vs ASM'!$B$2:$I$1000,8,0)))</f>
        <v>Prakash Varadachari</v>
      </c>
      <c r="N1854" s="11" t="str">
        <f>IF(ISERROR(VLOOKUP(C1854,'WI Vs ASM'!$B$2:$G$1000,6,0)),0,(VLOOKUP(C1854,'WI Vs ASM'!$B$2:$G$1000,6,0)))</f>
        <v>Commercial</v>
      </c>
      <c r="O1854" s="11" t="str">
        <f>IF(ISERROR(VLOOKUP(C1854,'WI Vs ASM'!$B$2:$H$1000,7,0)),0,(VLOOKUP(C1854,'WI Vs ASM'!$B$2:$H$1000,7,0)))</f>
        <v>Commercial</v>
      </c>
      <c r="P1854" s="11" t="str">
        <f t="shared" si="774"/>
        <v>May-17</v>
      </c>
      <c r="Q1854" s="11" t="str">
        <f t="shared" si="775"/>
        <v>Q2</v>
      </c>
      <c r="R1854" s="11" t="str">
        <f>IF(ISERROR(VLOOKUP(C1854,'WI Vs ASM'!$B$2:$J$1000,9,0)),0,(VLOOKUP(C1854,'WI Vs ASM'!$B$2:$J$1000,9,0)))</f>
        <v>Chandraprabha Palaniswamy</v>
      </c>
      <c r="S1854" s="11" t="str">
        <f>IF(ISERROR(VLOOKUP(C1854,'WI Vs ASM'!$B$2:$K$1000,10,0)),0,(VLOOKUP(C1854,'WI Vs ASM'!$B$2:$K$1000,10,0)))</f>
        <v>Steve J Sorensen</v>
      </c>
      <c r="T1854" s="11" t="str">
        <f>IF(ISERROR(VLOOKUP(C1854,'WI Vs ASM'!$B$2:$L$1000,11,0)),0,(VLOOKUP(C1854,'WI Vs ASM'!$B$2:$L$1000,11,0)))</f>
        <v>Sreekala Balasubramanian</v>
      </c>
      <c r="U1854" s="11" t="str">
        <f t="shared" si="782"/>
        <v>WR736102</v>
      </c>
      <c r="V1854" s="11" t="str">
        <f t="shared" si="776"/>
        <v>No</v>
      </c>
      <c r="W1854" s="11" t="str">
        <f t="shared" si="777"/>
        <v>Yes</v>
      </c>
      <c r="X1854" s="11" t="str">
        <f t="shared" si="778"/>
        <v>No</v>
      </c>
      <c r="Y1854" s="11" t="str">
        <f t="shared" si="779"/>
        <v>No</v>
      </c>
      <c r="Z1854" s="11" t="str">
        <f t="shared" si="780"/>
        <v>No</v>
      </c>
      <c r="AA1854" s="11" t="str">
        <f t="shared" si="783"/>
        <v>No</v>
      </c>
      <c r="AB1854" s="11">
        <f>IF(ISERROR(VLOOKUP(U1854,'ITWR Dump'!$A$2:$Y$5000,24,0)),0,(VLOOKUP('ILC Report'!U1854,'ITWR Dump'!$A$2:$Y$5000,24,0)))</f>
        <v>0</v>
      </c>
      <c r="AC1854" s="11" t="str">
        <f t="shared" si="784"/>
        <v>No</v>
      </c>
      <c r="AD1854" s="11" t="str">
        <f t="shared" si="785"/>
        <v/>
      </c>
      <c r="AE1854" s="11">
        <f>IF(ISERROR(VLOOKUP(U1854,'ITWR Dump'!$A$2:$Y$5000,13,0)),0,(VLOOKUP(U1854,'ITWR Dump'!$A$2:$Y$5000,13,0)))</f>
        <v>0</v>
      </c>
      <c r="AF1854" s="11">
        <f>IF(ISERROR(VLOOKUP(U1854,'ITWR Dump'!$A$2:$Y$5000,11,0)),0,(VLOOKUP(U1854,'ITWR Dump'!$A$2:$Y$5000,11,0)))</f>
        <v>0</v>
      </c>
      <c r="AG1854" s="11">
        <f>IF(ISERROR(VLOOKUP(U1854,'ITWR Dump'!$A$2:$Y$5000,2,0)),0,(VLOOKUP(U1854,'ITWR Dump'!$A$2:$Y$5000,2,0)))</f>
        <v>0</v>
      </c>
      <c r="AH1854" s="11">
        <f>IF(ISERROR(VLOOKUP(U1854,'ITWR Dump'!$A$2:$Y$5000,14,0)),0,(VLOOKUP(U1854,'ITWR Dump'!$A$2:$Y$5000,14,0)))</f>
        <v>0</v>
      </c>
      <c r="AI1854" s="11" t="str">
        <f t="shared" si="786"/>
        <v>11-Enhancement Offshore</v>
      </c>
      <c r="AJ1854" s="11" t="str">
        <f t="shared" si="787"/>
        <v>Offshore</v>
      </c>
      <c r="AK1854" s="11" t="str">
        <f>IF(ISERROR(VLOOKUP(A1854,'Team Data'!$C$2:$U$213,17,0)),0,(VLOOKUP(A1854,'Team Data'!$C$2:$U$213,17,0)))</f>
        <v>IMS and FN</v>
      </c>
      <c r="AL1854" s="11" t="str">
        <f t="shared" si="788"/>
        <v>2017-04-24</v>
      </c>
      <c r="AM1854" s="11">
        <f>IF(ISERROR(VLOOKUP(U1854,'ITWR Dump'!$A$2:$Y$5000,16,0)),0,(VLOOKUP(U1854,'ITWR Dump'!$A$2:$Y$5000,16,0)))</f>
        <v>0</v>
      </c>
      <c r="AN1854" s="11">
        <f>IF(ISERROR(VLOOKUP(U1854,'ITWR Dump'!$A$2:$Y$5000,18,0)),0,(VLOOKUP(U1854,'ITWR Dump'!$A$2:$Y$5000,18,0)))</f>
        <v>0</v>
      </c>
      <c r="AO1854" s="11">
        <f>IF(ISERROR(VLOOKUP(U1854,'ITWR Dump'!$A$2:$Y$5000,25,0)),0,(VLOOKUP('ILC Report'!U1854,'ITWR Dump'!$A$2:$Y$5000,25,0)))</f>
        <v>0</v>
      </c>
      <c r="AP1854" s="11">
        <f t="shared" si="789"/>
        <v>0</v>
      </c>
      <c r="AQ1854" s="26">
        <f t="shared" si="790"/>
        <v>0</v>
      </c>
      <c r="AR1854" s="26">
        <f t="shared" si="791"/>
        <v>0</v>
      </c>
      <c r="AS1854" s="26">
        <f t="shared" si="792"/>
        <v>0</v>
      </c>
      <c r="AT1854" s="26">
        <f t="shared" si="793"/>
        <v>0</v>
      </c>
      <c r="AU1854" s="26">
        <f t="shared" si="794"/>
        <v>0</v>
      </c>
      <c r="AV1854" s="26">
        <f t="shared" si="795"/>
        <v>0</v>
      </c>
      <c r="AW1854" s="11" t="s">
        <v>653</v>
      </c>
      <c r="AX1854" s="11" t="str">
        <f>VLOOKUP(L1854,Group!$A$2:$B$1000,2,0)</f>
        <v>Enhancement</v>
      </c>
      <c r="AY1854" s="11">
        <f>IF(ISERROR(VLOOKUP(U1854,'ITWR Dump'!$A$2:$Y$5000,15,0)),0,(VLOOKUP('ILC Report'!U1854,'ITWR Dump'!$A$2:$Y$5000,15,0)))</f>
        <v>0</v>
      </c>
      <c r="AZ1854" s="11" t="str">
        <f t="shared" si="796"/>
        <v>No</v>
      </c>
      <c r="BA1854" s="11" t="str">
        <f t="shared" si="797"/>
        <v>BKI</v>
      </c>
      <c r="BB1854" s="11" t="str">
        <f t="shared" si="798"/>
        <v>ES</v>
      </c>
      <c r="BC1854" s="11" t="str">
        <f t="shared" si="799"/>
        <v>No</v>
      </c>
    </row>
    <row r="1855" spans="1:55" x14ac:dyDescent="0.3">
      <c r="A1855" s="11" t="s">
        <v>710</v>
      </c>
      <c r="B1855" s="11" t="s">
        <v>1908</v>
      </c>
      <c r="C1855" s="11" t="s">
        <v>559</v>
      </c>
      <c r="D1855" s="11" t="s">
        <v>2855</v>
      </c>
      <c r="E1855" s="38" t="s">
        <v>2902</v>
      </c>
      <c r="F1855" s="11">
        <v>16</v>
      </c>
      <c r="G1855" s="40" t="s">
        <v>218</v>
      </c>
      <c r="H1855" s="11" t="str">
        <f t="shared" si="781"/>
        <v>Regular</v>
      </c>
      <c r="I1855" s="11" t="str">
        <f t="shared" si="773"/>
        <v>INDIA</v>
      </c>
      <c r="J1855" s="11" t="str">
        <f>IF(ISERROR(VLOOKUP(C1855,'WI Vs ASM'!$B$2:$E$1000,4,0)),0,(VLOOKUP(C1855,'WI Vs ASM'!$B$2:$E$1000,4,0)))</f>
        <v>Offshore</v>
      </c>
      <c r="K1855" s="11" t="str">
        <f>IF(ISERROR(VLOOKUP(C1855,'WI Vs ASM'!$B$2:$F$1000,5,0)),0,(VLOOKUP(C1855,'WI Vs ASM'!$B$2:$F$1000,5,0)))</f>
        <v>01-Fixed Price</v>
      </c>
      <c r="L1855" s="11" t="str">
        <f>IF(ISERROR(VLOOKUP(C1855,'WI Vs ASM'!$B$2:$D$1000,3,0)),0,(VLOOKUP(C1855,'WI Vs ASM'!$B$2:$D$1000,3,0)))</f>
        <v>01-Maintenance Offshore</v>
      </c>
      <c r="M1855" s="11" t="str">
        <f>IF(ISERROR(VLOOKUP(C1855,'WI Vs ASM'!$B$2:$I$1000,8,0)),0,(VLOOKUP(C1855,'WI Vs ASM'!$B$2:$I$1000,8,0)))</f>
        <v>Rahul Soman</v>
      </c>
      <c r="N1855" s="11" t="str">
        <f>IF(ISERROR(VLOOKUP(C1855,'WI Vs ASM'!$B$2:$G$1000,6,0)),0,(VLOOKUP(C1855,'WI Vs ASM'!$B$2:$G$1000,6,0)))</f>
        <v>CIS</v>
      </c>
      <c r="O1855" s="11" t="str">
        <f>IF(ISERROR(VLOOKUP(C1855,'WI Vs ASM'!$B$2:$H$1000,7,0)),0,(VLOOKUP(C1855,'WI Vs ASM'!$B$2:$H$1000,7,0)))</f>
        <v>CIS</v>
      </c>
      <c r="P1855" s="11" t="str">
        <f t="shared" si="774"/>
        <v>May-17</v>
      </c>
      <c r="Q1855" s="11" t="str">
        <f t="shared" si="775"/>
        <v>Q2</v>
      </c>
      <c r="R1855" s="11" t="str">
        <f>IF(ISERROR(VLOOKUP(C1855,'WI Vs ASM'!$B$2:$J$1000,9,0)),0,(VLOOKUP(C1855,'WI Vs ASM'!$B$2:$J$1000,9,0)))</f>
        <v>Jyothi Pai</v>
      </c>
      <c r="S1855" s="11" t="str">
        <f>IF(ISERROR(VLOOKUP(C1855,'WI Vs ASM'!$B$2:$K$1000,10,0)),0,(VLOOKUP(C1855,'WI Vs ASM'!$B$2:$K$1000,10,0)))</f>
        <v>Saju Bhaskaran</v>
      </c>
      <c r="T1855" s="11" t="str">
        <f>IF(ISERROR(VLOOKUP(C1855,'WI Vs ASM'!$B$2:$L$1000,11,0)),0,(VLOOKUP(C1855,'WI Vs ASM'!$B$2:$L$1000,11,0)))</f>
        <v>Sreekala Balasubramanian</v>
      </c>
      <c r="U1855" s="11" t="str">
        <f t="shared" si="782"/>
        <v>WR736321</v>
      </c>
      <c r="V1855" s="11" t="str">
        <f t="shared" si="776"/>
        <v>No</v>
      </c>
      <c r="W1855" s="11" t="str">
        <f t="shared" si="777"/>
        <v>Yes</v>
      </c>
      <c r="X1855" s="11" t="str">
        <f t="shared" si="778"/>
        <v>No</v>
      </c>
      <c r="Y1855" s="11" t="str">
        <f t="shared" si="779"/>
        <v>No</v>
      </c>
      <c r="Z1855" s="11" t="str">
        <f t="shared" si="780"/>
        <v>No</v>
      </c>
      <c r="AA1855" s="11" t="str">
        <f t="shared" si="783"/>
        <v>No</v>
      </c>
      <c r="AB1855" s="11">
        <f>IF(ISERROR(VLOOKUP(U1855,'ITWR Dump'!$A$2:$Y$5000,24,0)),0,(VLOOKUP('ILC Report'!U1855,'ITWR Dump'!$A$2:$Y$5000,24,0)))</f>
        <v>0</v>
      </c>
      <c r="AC1855" s="11" t="str">
        <f t="shared" si="784"/>
        <v>No</v>
      </c>
      <c r="AD1855" s="11" t="str">
        <f t="shared" si="785"/>
        <v/>
      </c>
      <c r="AE1855" s="11">
        <f>IF(ISERROR(VLOOKUP(U1855,'ITWR Dump'!$A$2:$Y$5000,13,0)),0,(VLOOKUP(U1855,'ITWR Dump'!$A$2:$Y$5000,13,0)))</f>
        <v>0</v>
      </c>
      <c r="AF1855" s="11">
        <f>IF(ISERROR(VLOOKUP(U1855,'ITWR Dump'!$A$2:$Y$5000,11,0)),0,(VLOOKUP(U1855,'ITWR Dump'!$A$2:$Y$5000,11,0)))</f>
        <v>0</v>
      </c>
      <c r="AG1855" s="11">
        <f>IF(ISERROR(VLOOKUP(U1855,'ITWR Dump'!$A$2:$Y$5000,2,0)),0,(VLOOKUP(U1855,'ITWR Dump'!$A$2:$Y$5000,2,0)))</f>
        <v>0</v>
      </c>
      <c r="AH1855" s="11">
        <f>IF(ISERROR(VLOOKUP(U1855,'ITWR Dump'!$A$2:$Y$5000,14,0)),0,(VLOOKUP(U1855,'ITWR Dump'!$A$2:$Y$5000,14,0)))</f>
        <v>0</v>
      </c>
      <c r="AI1855" s="11" t="str">
        <f t="shared" si="786"/>
        <v>01-Maintenance Offshore</v>
      </c>
      <c r="AJ1855" s="11" t="str">
        <f t="shared" si="787"/>
        <v>Offshore</v>
      </c>
      <c r="AK1855" s="11" t="str">
        <f>IF(ISERROR(VLOOKUP(A1855,'Team Data'!$C$2:$U$213,17,0)),0,(VLOOKUP(A1855,'Team Data'!$C$2:$U$213,17,0)))</f>
        <v>IMS and FN</v>
      </c>
      <c r="AL1855" s="11" t="str">
        <f t="shared" si="788"/>
        <v>2017-04-24</v>
      </c>
      <c r="AM1855" s="11">
        <f>IF(ISERROR(VLOOKUP(U1855,'ITWR Dump'!$A$2:$Y$5000,16,0)),0,(VLOOKUP(U1855,'ITWR Dump'!$A$2:$Y$5000,16,0)))</f>
        <v>0</v>
      </c>
      <c r="AN1855" s="11">
        <f>IF(ISERROR(VLOOKUP(U1855,'ITWR Dump'!$A$2:$Y$5000,18,0)),0,(VLOOKUP(U1855,'ITWR Dump'!$A$2:$Y$5000,18,0)))</f>
        <v>0</v>
      </c>
      <c r="AO1855" s="11">
        <f>IF(ISERROR(VLOOKUP(U1855,'ITWR Dump'!$A$2:$Y$5000,25,0)),0,(VLOOKUP('ILC Report'!U1855,'ITWR Dump'!$A$2:$Y$5000,25,0)))</f>
        <v>0</v>
      </c>
      <c r="AP1855" s="11">
        <f t="shared" si="789"/>
        <v>0</v>
      </c>
      <c r="AQ1855" s="26">
        <f t="shared" si="790"/>
        <v>0</v>
      </c>
      <c r="AR1855" s="26">
        <f t="shared" si="791"/>
        <v>0</v>
      </c>
      <c r="AS1855" s="26">
        <f t="shared" si="792"/>
        <v>0</v>
      </c>
      <c r="AT1855" s="26">
        <f t="shared" si="793"/>
        <v>0</v>
      </c>
      <c r="AU1855" s="26">
        <f t="shared" si="794"/>
        <v>0</v>
      </c>
      <c r="AV1855" s="26">
        <f t="shared" si="795"/>
        <v>0</v>
      </c>
      <c r="AW1855" s="11" t="s">
        <v>653</v>
      </c>
      <c r="AX1855" s="11" t="str">
        <f>VLOOKUP(L1855,Group!$A$2:$B$1000,2,0)</f>
        <v>Maintenance</v>
      </c>
      <c r="AY1855" s="11">
        <f>IF(ISERROR(VLOOKUP(U1855,'ITWR Dump'!$A$2:$Y$5000,15,0)),0,(VLOOKUP('ILC Report'!U1855,'ITWR Dump'!$A$2:$Y$5000,15,0)))</f>
        <v>0</v>
      </c>
      <c r="AZ1855" s="11" t="str">
        <f t="shared" si="796"/>
        <v>Yes</v>
      </c>
      <c r="BA1855" s="11" t="str">
        <f t="shared" si="797"/>
        <v>BKI</v>
      </c>
      <c r="BB1855" s="11" t="str">
        <f t="shared" si="798"/>
        <v>MN</v>
      </c>
      <c r="BC1855" s="11" t="str">
        <f t="shared" si="799"/>
        <v>No</v>
      </c>
    </row>
    <row r="1856" spans="1:55" x14ac:dyDescent="0.3">
      <c r="A1856" s="11" t="s">
        <v>710</v>
      </c>
      <c r="B1856" s="11" t="s">
        <v>1908</v>
      </c>
      <c r="C1856" s="11" t="s">
        <v>593</v>
      </c>
      <c r="D1856" s="11" t="s">
        <v>2817</v>
      </c>
      <c r="E1856" s="38" t="s">
        <v>2903</v>
      </c>
      <c r="F1856" s="11">
        <v>16</v>
      </c>
      <c r="G1856" s="40" t="s">
        <v>218</v>
      </c>
      <c r="H1856" s="11" t="str">
        <f t="shared" si="781"/>
        <v>Regular</v>
      </c>
      <c r="I1856" s="11" t="str">
        <f t="shared" si="773"/>
        <v>INDIA</v>
      </c>
      <c r="J1856" s="11" t="str">
        <f>IF(ISERROR(VLOOKUP(C1856,'WI Vs ASM'!$B$2:$E$1000,4,0)),0,(VLOOKUP(C1856,'WI Vs ASM'!$B$2:$E$1000,4,0)))</f>
        <v>Offshore</v>
      </c>
      <c r="K1856" s="11" t="str">
        <f>IF(ISERROR(VLOOKUP(C1856,'WI Vs ASM'!$B$2:$F$1000,5,0)),0,(VLOOKUP(C1856,'WI Vs ASM'!$B$2:$F$1000,5,0)))</f>
        <v>09-NonBillable</v>
      </c>
      <c r="L1856" s="11" t="str">
        <f>IF(ISERROR(VLOOKUP(C1856,'WI Vs ASM'!$B$2:$D$1000,3,0)),0,(VLOOKUP(C1856,'WI Vs ASM'!$B$2:$D$1000,3,0)))</f>
        <v>93-Mgmt Offshore (OH)</v>
      </c>
      <c r="M1856" s="11" t="str">
        <f>IF(ISERROR(VLOOKUP(C1856,'WI Vs ASM'!$B$2:$I$1000,8,0)),0,(VLOOKUP(C1856,'WI Vs ASM'!$B$2:$I$1000,8,0)))</f>
        <v>Vinodh</v>
      </c>
      <c r="N1856" s="11" t="str">
        <f>IF(ISERROR(VLOOKUP(C1856,'WI Vs ASM'!$B$2:$G$1000,6,0)),0,(VLOOKUP(C1856,'WI Vs ASM'!$B$2:$G$1000,6,0)))</f>
        <v>FFIC Account Team</v>
      </c>
      <c r="O1856" s="11" t="str">
        <f>IF(ISERROR(VLOOKUP(C1856,'WI Vs ASM'!$B$2:$H$1000,7,0)),0,(VLOOKUP(C1856,'WI Vs ASM'!$B$2:$H$1000,7,0)))</f>
        <v>FFIC Account Team</v>
      </c>
      <c r="P1856" s="11" t="str">
        <f t="shared" si="774"/>
        <v>May-17</v>
      </c>
      <c r="Q1856" s="11" t="str">
        <f t="shared" si="775"/>
        <v>Q2</v>
      </c>
      <c r="R1856" s="11" t="str">
        <f>IF(ISERROR(VLOOKUP(C1856,'WI Vs ASM'!$B$2:$J$1000,9,0)),0,(VLOOKUP(C1856,'WI Vs ASM'!$B$2:$J$1000,9,0)))</f>
        <v>Manash M Dutta</v>
      </c>
      <c r="S1856" s="11">
        <f>IF(ISERROR(VLOOKUP(C1856,'WI Vs ASM'!$B$2:$K$1000,10,0)),0,(VLOOKUP(C1856,'WI Vs ASM'!$B$2:$K$1000,10,0)))</f>
        <v>0</v>
      </c>
      <c r="T1856" s="11">
        <f>IF(ISERROR(VLOOKUP(C1856,'WI Vs ASM'!$B$2:$L$1000,11,0)),0,(VLOOKUP(C1856,'WI Vs ASM'!$B$2:$L$1000,11,0)))</f>
        <v>0</v>
      </c>
      <c r="U1856" s="11" t="e">
        <f t="shared" si="782"/>
        <v>#VALUE!</v>
      </c>
      <c r="V1856" s="11" t="str">
        <f t="shared" si="776"/>
        <v>No</v>
      </c>
      <c r="W1856" s="11" t="str">
        <f t="shared" si="777"/>
        <v>No</v>
      </c>
      <c r="X1856" s="11" t="str">
        <f t="shared" si="778"/>
        <v>No</v>
      </c>
      <c r="Y1856" s="11" t="str">
        <f t="shared" si="779"/>
        <v>No</v>
      </c>
      <c r="Z1856" s="11" t="str">
        <f t="shared" si="780"/>
        <v>No</v>
      </c>
      <c r="AA1856" s="11" t="str">
        <f t="shared" si="783"/>
        <v>No</v>
      </c>
      <c r="AB1856" s="11">
        <f>IF(ISERROR(VLOOKUP(U1856,'ITWR Dump'!$A$2:$Y$5000,24,0)),0,(VLOOKUP('ILC Report'!U1856,'ITWR Dump'!$A$2:$Y$5000,24,0)))</f>
        <v>0</v>
      </c>
      <c r="AC1856" s="11" t="str">
        <f t="shared" si="784"/>
        <v>No</v>
      </c>
      <c r="AD1856" s="11" t="str">
        <f t="shared" si="785"/>
        <v/>
      </c>
      <c r="AE1856" s="11">
        <f>IF(ISERROR(VLOOKUP(U1856,'ITWR Dump'!$A$2:$Y$5000,13,0)),0,(VLOOKUP(U1856,'ITWR Dump'!$A$2:$Y$5000,13,0)))</f>
        <v>0</v>
      </c>
      <c r="AF1856" s="11">
        <f>IF(ISERROR(VLOOKUP(U1856,'ITWR Dump'!$A$2:$Y$5000,11,0)),0,(VLOOKUP(U1856,'ITWR Dump'!$A$2:$Y$5000,11,0)))</f>
        <v>0</v>
      </c>
      <c r="AG1856" s="11">
        <f>IF(ISERROR(VLOOKUP(U1856,'ITWR Dump'!$A$2:$Y$5000,2,0)),0,(VLOOKUP(U1856,'ITWR Dump'!$A$2:$Y$5000,2,0)))</f>
        <v>0</v>
      </c>
      <c r="AH1856" s="11">
        <f>IF(ISERROR(VLOOKUP(U1856,'ITWR Dump'!$A$2:$Y$5000,14,0)),0,(VLOOKUP(U1856,'ITWR Dump'!$A$2:$Y$5000,14,0)))</f>
        <v>0</v>
      </c>
      <c r="AI1856" s="11" t="str">
        <f t="shared" si="786"/>
        <v>93-Mgmt Offshore (OH)</v>
      </c>
      <c r="AJ1856" s="11" t="str">
        <f t="shared" si="787"/>
        <v>Offshore</v>
      </c>
      <c r="AK1856" s="11" t="str">
        <f>IF(ISERROR(VLOOKUP(A1856,'Team Data'!$C$2:$U$213,17,0)),0,(VLOOKUP(A1856,'Team Data'!$C$2:$U$213,17,0)))</f>
        <v>IMS and FN</v>
      </c>
      <c r="AL1856" s="11" t="str">
        <f t="shared" si="788"/>
        <v>2017-04-24</v>
      </c>
      <c r="AM1856" s="11">
        <f>IF(ISERROR(VLOOKUP(U1856,'ITWR Dump'!$A$2:$Y$5000,16,0)),0,(VLOOKUP(U1856,'ITWR Dump'!$A$2:$Y$5000,16,0)))</f>
        <v>0</v>
      </c>
      <c r="AN1856" s="11">
        <f>IF(ISERROR(VLOOKUP(U1856,'ITWR Dump'!$A$2:$Y$5000,18,0)),0,(VLOOKUP(U1856,'ITWR Dump'!$A$2:$Y$5000,18,0)))</f>
        <v>0</v>
      </c>
      <c r="AO1856" s="11">
        <f>IF(ISERROR(VLOOKUP(U1856,'ITWR Dump'!$A$2:$Y$5000,25,0)),0,(VLOOKUP('ILC Report'!U1856,'ITWR Dump'!$A$2:$Y$5000,25,0)))</f>
        <v>0</v>
      </c>
      <c r="AP1856" s="11">
        <f t="shared" si="789"/>
        <v>0</v>
      </c>
      <c r="AQ1856" s="26">
        <f t="shared" si="790"/>
        <v>0</v>
      </c>
      <c r="AR1856" s="26">
        <f t="shared" si="791"/>
        <v>0</v>
      </c>
      <c r="AS1856" s="26">
        <f t="shared" si="792"/>
        <v>0</v>
      </c>
      <c r="AT1856" s="26">
        <f t="shared" si="793"/>
        <v>0</v>
      </c>
      <c r="AU1856" s="26">
        <f t="shared" si="794"/>
        <v>0</v>
      </c>
      <c r="AV1856" s="26">
        <f t="shared" si="795"/>
        <v>0</v>
      </c>
      <c r="AW1856" s="11" t="s">
        <v>653</v>
      </c>
      <c r="AX1856" s="11" t="str">
        <f>VLOOKUP(L1856,Group!$A$2:$B$1000,2,0)</f>
        <v>Maintenance</v>
      </c>
      <c r="AY1856" s="11">
        <f>IF(ISERROR(VLOOKUP(U1856,'ITWR Dump'!$A$2:$Y$5000,15,0)),0,(VLOOKUP('ILC Report'!U1856,'ITWR Dump'!$A$2:$Y$5000,15,0)))</f>
        <v>0</v>
      </c>
      <c r="AZ1856" s="11" t="str">
        <f t="shared" si="796"/>
        <v>No</v>
      </c>
      <c r="BA1856" s="11" t="str">
        <f t="shared" si="797"/>
        <v>BKI</v>
      </c>
      <c r="BB1856" s="11" t="str">
        <f t="shared" si="798"/>
        <v>GM</v>
      </c>
      <c r="BC1856" s="11" t="str">
        <f t="shared" si="799"/>
        <v>No</v>
      </c>
    </row>
    <row r="1857" spans="1:55" x14ac:dyDescent="0.3">
      <c r="A1857" s="11" t="s">
        <v>710</v>
      </c>
      <c r="B1857" s="11" t="s">
        <v>1908</v>
      </c>
      <c r="C1857" s="11" t="s">
        <v>571</v>
      </c>
      <c r="D1857" s="11" t="s">
        <v>2854</v>
      </c>
      <c r="E1857" s="38" t="s">
        <v>2903</v>
      </c>
      <c r="F1857" s="11">
        <v>25</v>
      </c>
      <c r="G1857" s="40" t="s">
        <v>218</v>
      </c>
      <c r="H1857" s="11" t="str">
        <f t="shared" si="781"/>
        <v>Regular</v>
      </c>
      <c r="I1857" s="11" t="str">
        <f t="shared" si="773"/>
        <v>INDIA</v>
      </c>
      <c r="J1857" s="11" t="str">
        <f>IF(ISERROR(VLOOKUP(C1857,'WI Vs ASM'!$B$2:$E$1000,4,0)),0,(VLOOKUP(C1857,'WI Vs ASM'!$B$2:$E$1000,4,0)))</f>
        <v>Offshore</v>
      </c>
      <c r="K1857" s="11" t="str">
        <f>IF(ISERROR(VLOOKUP(C1857,'WI Vs ASM'!$B$2:$F$1000,5,0)),0,(VLOOKUP(C1857,'WI Vs ASM'!$B$2:$F$1000,5,0)))</f>
        <v>02-Variable Billable</v>
      </c>
      <c r="L1857" s="11" t="str">
        <f>IF(ISERROR(VLOOKUP(C1857,'WI Vs ASM'!$B$2:$D$1000,3,0)),0,(VLOOKUP(C1857,'WI Vs ASM'!$B$2:$D$1000,3,0)))</f>
        <v>11-Enhancement Offshore</v>
      </c>
      <c r="M1857" s="11" t="str">
        <f>IF(ISERROR(VLOOKUP(C1857,'WI Vs ASM'!$B$2:$I$1000,8,0)),0,(VLOOKUP(C1857,'WI Vs ASM'!$B$2:$I$1000,8,0)))</f>
        <v>Prakash Varadachari</v>
      </c>
      <c r="N1857" s="11" t="str">
        <f>IF(ISERROR(VLOOKUP(C1857,'WI Vs ASM'!$B$2:$G$1000,6,0)),0,(VLOOKUP(C1857,'WI Vs ASM'!$B$2:$G$1000,6,0)))</f>
        <v>Commercial</v>
      </c>
      <c r="O1857" s="11" t="str">
        <f>IF(ISERROR(VLOOKUP(C1857,'WI Vs ASM'!$B$2:$H$1000,7,0)),0,(VLOOKUP(C1857,'WI Vs ASM'!$B$2:$H$1000,7,0)))</f>
        <v>Commercial</v>
      </c>
      <c r="P1857" s="11" t="str">
        <f t="shared" si="774"/>
        <v>May-17</v>
      </c>
      <c r="Q1857" s="11" t="str">
        <f t="shared" si="775"/>
        <v>Q2</v>
      </c>
      <c r="R1857" s="11" t="str">
        <f>IF(ISERROR(VLOOKUP(C1857,'WI Vs ASM'!$B$2:$J$1000,9,0)),0,(VLOOKUP(C1857,'WI Vs ASM'!$B$2:$J$1000,9,0)))</f>
        <v>Chandraprabha Palaniswamy</v>
      </c>
      <c r="S1857" s="11" t="str">
        <f>IF(ISERROR(VLOOKUP(C1857,'WI Vs ASM'!$B$2:$K$1000,10,0)),0,(VLOOKUP(C1857,'WI Vs ASM'!$B$2:$K$1000,10,0)))</f>
        <v>Steve J Sorensen</v>
      </c>
      <c r="T1857" s="11" t="str">
        <f>IF(ISERROR(VLOOKUP(C1857,'WI Vs ASM'!$B$2:$L$1000,11,0)),0,(VLOOKUP(C1857,'WI Vs ASM'!$B$2:$L$1000,11,0)))</f>
        <v>Sreekala Balasubramanian</v>
      </c>
      <c r="U1857" s="11" t="str">
        <f t="shared" si="782"/>
        <v>WR736102</v>
      </c>
      <c r="V1857" s="11" t="str">
        <f t="shared" si="776"/>
        <v>No</v>
      </c>
      <c r="W1857" s="11" t="str">
        <f t="shared" si="777"/>
        <v>Yes</v>
      </c>
      <c r="X1857" s="11" t="str">
        <f t="shared" si="778"/>
        <v>No</v>
      </c>
      <c r="Y1857" s="11" t="str">
        <f t="shared" si="779"/>
        <v>No</v>
      </c>
      <c r="Z1857" s="11" t="str">
        <f t="shared" si="780"/>
        <v>No</v>
      </c>
      <c r="AA1857" s="11" t="str">
        <f t="shared" si="783"/>
        <v>No</v>
      </c>
      <c r="AB1857" s="11">
        <f>IF(ISERROR(VLOOKUP(U1857,'ITWR Dump'!$A$2:$Y$5000,24,0)),0,(VLOOKUP('ILC Report'!U1857,'ITWR Dump'!$A$2:$Y$5000,24,0)))</f>
        <v>0</v>
      </c>
      <c r="AC1857" s="11" t="str">
        <f t="shared" si="784"/>
        <v>No</v>
      </c>
      <c r="AD1857" s="11" t="str">
        <f t="shared" si="785"/>
        <v/>
      </c>
      <c r="AE1857" s="11">
        <f>IF(ISERROR(VLOOKUP(U1857,'ITWR Dump'!$A$2:$Y$5000,13,0)),0,(VLOOKUP(U1857,'ITWR Dump'!$A$2:$Y$5000,13,0)))</f>
        <v>0</v>
      </c>
      <c r="AF1857" s="11">
        <f>IF(ISERROR(VLOOKUP(U1857,'ITWR Dump'!$A$2:$Y$5000,11,0)),0,(VLOOKUP(U1857,'ITWR Dump'!$A$2:$Y$5000,11,0)))</f>
        <v>0</v>
      </c>
      <c r="AG1857" s="11">
        <f>IF(ISERROR(VLOOKUP(U1857,'ITWR Dump'!$A$2:$Y$5000,2,0)),0,(VLOOKUP(U1857,'ITWR Dump'!$A$2:$Y$5000,2,0)))</f>
        <v>0</v>
      </c>
      <c r="AH1857" s="11">
        <f>IF(ISERROR(VLOOKUP(U1857,'ITWR Dump'!$A$2:$Y$5000,14,0)),0,(VLOOKUP(U1857,'ITWR Dump'!$A$2:$Y$5000,14,0)))</f>
        <v>0</v>
      </c>
      <c r="AI1857" s="11" t="str">
        <f t="shared" si="786"/>
        <v>11-Enhancement Offshore</v>
      </c>
      <c r="AJ1857" s="11" t="str">
        <f t="shared" si="787"/>
        <v>Offshore</v>
      </c>
      <c r="AK1857" s="11" t="str">
        <f>IF(ISERROR(VLOOKUP(A1857,'Team Data'!$C$2:$U$213,17,0)),0,(VLOOKUP(A1857,'Team Data'!$C$2:$U$213,17,0)))</f>
        <v>IMS and FN</v>
      </c>
      <c r="AL1857" s="11" t="str">
        <f t="shared" si="788"/>
        <v>2017-04-24</v>
      </c>
      <c r="AM1857" s="11">
        <f>IF(ISERROR(VLOOKUP(U1857,'ITWR Dump'!$A$2:$Y$5000,16,0)),0,(VLOOKUP(U1857,'ITWR Dump'!$A$2:$Y$5000,16,0)))</f>
        <v>0</v>
      </c>
      <c r="AN1857" s="11">
        <f>IF(ISERROR(VLOOKUP(U1857,'ITWR Dump'!$A$2:$Y$5000,18,0)),0,(VLOOKUP(U1857,'ITWR Dump'!$A$2:$Y$5000,18,0)))</f>
        <v>0</v>
      </c>
      <c r="AO1857" s="11">
        <f>IF(ISERROR(VLOOKUP(U1857,'ITWR Dump'!$A$2:$Y$5000,25,0)),0,(VLOOKUP('ILC Report'!U1857,'ITWR Dump'!$A$2:$Y$5000,25,0)))</f>
        <v>0</v>
      </c>
      <c r="AP1857" s="11">
        <f t="shared" si="789"/>
        <v>0</v>
      </c>
      <c r="AQ1857" s="26">
        <f t="shared" si="790"/>
        <v>0</v>
      </c>
      <c r="AR1857" s="26">
        <f t="shared" si="791"/>
        <v>0</v>
      </c>
      <c r="AS1857" s="26">
        <f t="shared" si="792"/>
        <v>0</v>
      </c>
      <c r="AT1857" s="26">
        <f t="shared" si="793"/>
        <v>0</v>
      </c>
      <c r="AU1857" s="26">
        <f t="shared" si="794"/>
        <v>0</v>
      </c>
      <c r="AV1857" s="26">
        <f t="shared" si="795"/>
        <v>0</v>
      </c>
      <c r="AW1857" s="11" t="s">
        <v>653</v>
      </c>
      <c r="AX1857" s="11" t="str">
        <f>VLOOKUP(L1857,Group!$A$2:$B$1000,2,0)</f>
        <v>Enhancement</v>
      </c>
      <c r="AY1857" s="11">
        <f>IF(ISERROR(VLOOKUP(U1857,'ITWR Dump'!$A$2:$Y$5000,15,0)),0,(VLOOKUP('ILC Report'!U1857,'ITWR Dump'!$A$2:$Y$5000,15,0)))</f>
        <v>0</v>
      </c>
      <c r="AZ1857" s="11" t="str">
        <f t="shared" si="796"/>
        <v>No</v>
      </c>
      <c r="BA1857" s="11" t="str">
        <f t="shared" si="797"/>
        <v>BKI</v>
      </c>
      <c r="BB1857" s="11" t="str">
        <f t="shared" si="798"/>
        <v>ES</v>
      </c>
      <c r="BC1857" s="11" t="str">
        <f t="shared" si="799"/>
        <v>No</v>
      </c>
    </row>
    <row r="1858" spans="1:55" x14ac:dyDescent="0.3">
      <c r="A1858" s="11" t="s">
        <v>710</v>
      </c>
      <c r="B1858" s="11" t="s">
        <v>1908</v>
      </c>
      <c r="C1858" s="11" t="s">
        <v>559</v>
      </c>
      <c r="D1858" s="11" t="s">
        <v>2856</v>
      </c>
      <c r="E1858" s="38" t="s">
        <v>2903</v>
      </c>
      <c r="F1858" s="11">
        <v>4</v>
      </c>
      <c r="G1858" s="40" t="s">
        <v>218</v>
      </c>
      <c r="H1858" s="11" t="str">
        <f t="shared" si="781"/>
        <v>Regular</v>
      </c>
      <c r="I1858" s="11" t="str">
        <f t="shared" ref="I1858:I1921" si="800">Locationdetails(J1858)</f>
        <v>INDIA</v>
      </c>
      <c r="J1858" s="11" t="str">
        <f>IF(ISERROR(VLOOKUP(C1858,'WI Vs ASM'!$B$2:$E$1000,4,0)),0,(VLOOKUP(C1858,'WI Vs ASM'!$B$2:$E$1000,4,0)))</f>
        <v>Offshore</v>
      </c>
      <c r="K1858" s="11" t="str">
        <f>IF(ISERROR(VLOOKUP(C1858,'WI Vs ASM'!$B$2:$F$1000,5,0)),0,(VLOOKUP(C1858,'WI Vs ASM'!$B$2:$F$1000,5,0)))</f>
        <v>01-Fixed Price</v>
      </c>
      <c r="L1858" s="11" t="str">
        <f>IF(ISERROR(VLOOKUP(C1858,'WI Vs ASM'!$B$2:$D$1000,3,0)),0,(VLOOKUP(C1858,'WI Vs ASM'!$B$2:$D$1000,3,0)))</f>
        <v>01-Maintenance Offshore</v>
      </c>
      <c r="M1858" s="11" t="str">
        <f>IF(ISERROR(VLOOKUP(C1858,'WI Vs ASM'!$B$2:$I$1000,8,0)),0,(VLOOKUP(C1858,'WI Vs ASM'!$B$2:$I$1000,8,0)))</f>
        <v>Rahul Soman</v>
      </c>
      <c r="N1858" s="11" t="str">
        <f>IF(ISERROR(VLOOKUP(C1858,'WI Vs ASM'!$B$2:$G$1000,6,0)),0,(VLOOKUP(C1858,'WI Vs ASM'!$B$2:$G$1000,6,0)))</f>
        <v>CIS</v>
      </c>
      <c r="O1858" s="11" t="str">
        <f>IF(ISERROR(VLOOKUP(C1858,'WI Vs ASM'!$B$2:$H$1000,7,0)),0,(VLOOKUP(C1858,'WI Vs ASM'!$B$2:$H$1000,7,0)))</f>
        <v>CIS</v>
      </c>
      <c r="P1858" s="11" t="str">
        <f t="shared" ref="P1858:P1921" si="801">TEXT(E1858,"MMM-YY")</f>
        <v>May-17</v>
      </c>
      <c r="Q1858" s="11" t="str">
        <f t="shared" ref="Q1858:Q1921" si="802">Quarterdetails(P1858)</f>
        <v>Q2</v>
      </c>
      <c r="R1858" s="11" t="str">
        <f>IF(ISERROR(VLOOKUP(C1858,'WI Vs ASM'!$B$2:$J$1000,9,0)),0,(VLOOKUP(C1858,'WI Vs ASM'!$B$2:$J$1000,9,0)))</f>
        <v>Jyothi Pai</v>
      </c>
      <c r="S1858" s="11" t="str">
        <f>IF(ISERROR(VLOOKUP(C1858,'WI Vs ASM'!$B$2:$K$1000,10,0)),0,(VLOOKUP(C1858,'WI Vs ASM'!$B$2:$K$1000,10,0)))</f>
        <v>Saju Bhaskaran</v>
      </c>
      <c r="T1858" s="11" t="str">
        <f>IF(ISERROR(VLOOKUP(C1858,'WI Vs ASM'!$B$2:$L$1000,11,0)),0,(VLOOKUP(C1858,'WI Vs ASM'!$B$2:$L$1000,11,0)))</f>
        <v>Sreekala Balasubramanian</v>
      </c>
      <c r="U1858" s="11" t="str">
        <f t="shared" si="782"/>
        <v>WR736321</v>
      </c>
      <c r="V1858" s="11" t="str">
        <f t="shared" ref="V1858:V1921" si="803">IF(OR(AP1858=1,AQ1858=1,AR1858=1,AS1858=1,AT1858=1,AU1858=1,AV1858=1),"Yes","No")</f>
        <v>No</v>
      </c>
      <c r="W1858" s="11" t="str">
        <f t="shared" ref="W1858:W1921" si="804">IF(V1858&lt;&gt;"Yes",IF(AND(K1858&lt;&gt;"09-NonBillable"),"Yes","No"),"No")</f>
        <v>Yes</v>
      </c>
      <c r="X1858" s="11" t="str">
        <f t="shared" ref="X1858:X1921" si="805">IF(ISERROR(IF(OR(RIGHT(C1858,2)="LB",(RIGHT(C1858,2)="MG"),(C1858="WAFCOGEN")),"Yes","No")),"No",(IF(OR(RIGHT(C1858,2)="LB",(RIGHT(C1858,2)="MG"),(C1858="WAFCOGEN")),"Yes","No")))</f>
        <v>No</v>
      </c>
      <c r="Y1858" s="11" t="str">
        <f t="shared" ref="Y1858:Y1921" si="806">CTCdetails(AE1858)</f>
        <v>No</v>
      </c>
      <c r="Z1858" s="11" t="str">
        <f t="shared" ref="Z1858:Z1921" si="807">Ignitedetails(C1858)</f>
        <v>No</v>
      </c>
      <c r="AA1858" s="11" t="str">
        <f t="shared" si="783"/>
        <v>No</v>
      </c>
      <c r="AB1858" s="11">
        <f>IF(ISERROR(VLOOKUP(U1858,'ITWR Dump'!$A$2:$Y$5000,24,0)),0,(VLOOKUP('ILC Report'!U1858,'ITWR Dump'!$A$2:$Y$5000,24,0)))</f>
        <v>0</v>
      </c>
      <c r="AC1858" s="11" t="str">
        <f t="shared" si="784"/>
        <v>No</v>
      </c>
      <c r="AD1858" s="11" t="str">
        <f t="shared" si="785"/>
        <v/>
      </c>
      <c r="AE1858" s="11">
        <f>IF(ISERROR(VLOOKUP(U1858,'ITWR Dump'!$A$2:$Y$5000,13,0)),0,(VLOOKUP(U1858,'ITWR Dump'!$A$2:$Y$5000,13,0)))</f>
        <v>0</v>
      </c>
      <c r="AF1858" s="11">
        <f>IF(ISERROR(VLOOKUP(U1858,'ITWR Dump'!$A$2:$Y$5000,11,0)),0,(VLOOKUP(U1858,'ITWR Dump'!$A$2:$Y$5000,11,0)))</f>
        <v>0</v>
      </c>
      <c r="AG1858" s="11">
        <f>IF(ISERROR(VLOOKUP(U1858,'ITWR Dump'!$A$2:$Y$5000,2,0)),0,(VLOOKUP(U1858,'ITWR Dump'!$A$2:$Y$5000,2,0)))</f>
        <v>0</v>
      </c>
      <c r="AH1858" s="11">
        <f>IF(ISERROR(VLOOKUP(U1858,'ITWR Dump'!$A$2:$Y$5000,14,0)),0,(VLOOKUP(U1858,'ITWR Dump'!$A$2:$Y$5000,14,0)))</f>
        <v>0</v>
      </c>
      <c r="AI1858" s="11" t="str">
        <f t="shared" si="786"/>
        <v>01-Maintenance Offshore</v>
      </c>
      <c r="AJ1858" s="11" t="str">
        <f t="shared" si="787"/>
        <v>Offshore</v>
      </c>
      <c r="AK1858" s="11" t="str">
        <f>IF(ISERROR(VLOOKUP(A1858,'Team Data'!$C$2:$U$213,17,0)),0,(VLOOKUP(A1858,'Team Data'!$C$2:$U$213,17,0)))</f>
        <v>IMS and FN</v>
      </c>
      <c r="AL1858" s="11" t="str">
        <f t="shared" si="788"/>
        <v>2017-04-24</v>
      </c>
      <c r="AM1858" s="11">
        <f>IF(ISERROR(VLOOKUP(U1858,'ITWR Dump'!$A$2:$Y$5000,16,0)),0,(VLOOKUP(U1858,'ITWR Dump'!$A$2:$Y$5000,16,0)))</f>
        <v>0</v>
      </c>
      <c r="AN1858" s="11">
        <f>IF(ISERROR(VLOOKUP(U1858,'ITWR Dump'!$A$2:$Y$5000,18,0)),0,(VLOOKUP(U1858,'ITWR Dump'!$A$2:$Y$5000,18,0)))</f>
        <v>0</v>
      </c>
      <c r="AO1858" s="11">
        <f>IF(ISERROR(VLOOKUP(U1858,'ITWR Dump'!$A$2:$Y$5000,25,0)),0,(VLOOKUP('ILC Report'!U1858,'ITWR Dump'!$A$2:$Y$5000,25,0)))</f>
        <v>0</v>
      </c>
      <c r="AP1858" s="11">
        <f t="shared" si="789"/>
        <v>0</v>
      </c>
      <c r="AQ1858" s="26">
        <f t="shared" si="790"/>
        <v>0</v>
      </c>
      <c r="AR1858" s="26">
        <f t="shared" si="791"/>
        <v>0</v>
      </c>
      <c r="AS1858" s="26">
        <f t="shared" si="792"/>
        <v>0</v>
      </c>
      <c r="AT1858" s="26">
        <f t="shared" si="793"/>
        <v>0</v>
      </c>
      <c r="AU1858" s="26">
        <f t="shared" si="794"/>
        <v>0</v>
      </c>
      <c r="AV1858" s="26">
        <f t="shared" si="795"/>
        <v>0</v>
      </c>
      <c r="AW1858" s="11" t="s">
        <v>653</v>
      </c>
      <c r="AX1858" s="11" t="str">
        <f>VLOOKUP(L1858,Group!$A$2:$B$1000,2,0)</f>
        <v>Maintenance</v>
      </c>
      <c r="AY1858" s="11">
        <f>IF(ISERROR(VLOOKUP(U1858,'ITWR Dump'!$A$2:$Y$5000,15,0)),0,(VLOOKUP('ILC Report'!U1858,'ITWR Dump'!$A$2:$Y$5000,15,0)))</f>
        <v>0</v>
      </c>
      <c r="AZ1858" s="11" t="str">
        <f t="shared" si="796"/>
        <v>Yes</v>
      </c>
      <c r="BA1858" s="11" t="str">
        <f t="shared" si="797"/>
        <v>BKI</v>
      </c>
      <c r="BB1858" s="11" t="str">
        <f t="shared" si="798"/>
        <v>MN</v>
      </c>
      <c r="BC1858" s="11" t="str">
        <f t="shared" si="799"/>
        <v>No</v>
      </c>
    </row>
    <row r="1859" spans="1:55" x14ac:dyDescent="0.3">
      <c r="A1859" s="11" t="s">
        <v>710</v>
      </c>
      <c r="B1859" s="11" t="s">
        <v>1908</v>
      </c>
      <c r="C1859" s="11" t="s">
        <v>583</v>
      </c>
      <c r="D1859" s="11" t="s">
        <v>2814</v>
      </c>
      <c r="E1859" s="38" t="s">
        <v>2904</v>
      </c>
      <c r="F1859" s="11">
        <v>45</v>
      </c>
      <c r="G1859" s="40" t="s">
        <v>218</v>
      </c>
      <c r="H1859" s="11" t="str">
        <f t="shared" ref="H1859:H1922" si="808">Shiftdetails($G1859)</f>
        <v>Regular</v>
      </c>
      <c r="I1859" s="11" t="str">
        <f t="shared" si="800"/>
        <v>INDIA</v>
      </c>
      <c r="J1859" s="11" t="str">
        <f>IF(ISERROR(VLOOKUP(C1859,'WI Vs ASM'!$B$2:$E$1000,4,0)),0,(VLOOKUP(C1859,'WI Vs ASM'!$B$2:$E$1000,4,0)))</f>
        <v>Offshore</v>
      </c>
      <c r="K1859" s="11" t="str">
        <f>IF(ISERROR(VLOOKUP(C1859,'WI Vs ASM'!$B$2:$F$1000,5,0)),0,(VLOOKUP(C1859,'WI Vs ASM'!$B$2:$F$1000,5,0)))</f>
        <v>02-Variable Billable</v>
      </c>
      <c r="L1859" s="11" t="str">
        <f>IF(ISERROR(VLOOKUP(C1859,'WI Vs ASM'!$B$2:$D$1000,3,0)),0,(VLOOKUP(C1859,'WI Vs ASM'!$B$2:$D$1000,3,0)))</f>
        <v>11-Enhancement Offshore</v>
      </c>
      <c r="M1859" s="11" t="str">
        <f>IF(ISERROR(VLOOKUP(C1859,'WI Vs ASM'!$B$2:$I$1000,8,0)),0,(VLOOKUP(C1859,'WI Vs ASM'!$B$2:$I$1000,8,0)))</f>
        <v>Prakash Varadachari</v>
      </c>
      <c r="N1859" s="11" t="str">
        <f>IF(ISERROR(VLOOKUP(C1859,'WI Vs ASM'!$B$2:$G$1000,6,0)),0,(VLOOKUP(C1859,'WI Vs ASM'!$B$2:$G$1000,6,0)))</f>
        <v>Shared Services</v>
      </c>
      <c r="O1859" s="11" t="str">
        <f>IF(ISERROR(VLOOKUP(C1859,'WI Vs ASM'!$B$2:$H$1000,7,0)),0,(VLOOKUP(C1859,'WI Vs ASM'!$B$2:$H$1000,7,0)))</f>
        <v>Shared Services</v>
      </c>
      <c r="P1859" s="11" t="str">
        <f t="shared" si="801"/>
        <v>May-17</v>
      </c>
      <c r="Q1859" s="11" t="str">
        <f t="shared" si="802"/>
        <v>Q2</v>
      </c>
      <c r="R1859" s="11" t="str">
        <f>IF(ISERROR(VLOOKUP(C1859,'WI Vs ASM'!$B$2:$J$1000,9,0)),0,(VLOOKUP(C1859,'WI Vs ASM'!$B$2:$J$1000,9,0)))</f>
        <v>Chandraprabha Palaniswamy</v>
      </c>
      <c r="S1859" s="11" t="str">
        <f>IF(ISERROR(VLOOKUP(C1859,'WI Vs ASM'!$B$2:$K$1000,10,0)),0,(VLOOKUP(C1859,'WI Vs ASM'!$B$2:$K$1000,10,0)))</f>
        <v>Vasudevan Srinivasan</v>
      </c>
      <c r="T1859" s="11" t="str">
        <f>IF(ISERROR(VLOOKUP(C1859,'WI Vs ASM'!$B$2:$L$1000,11,0)),0,(VLOOKUP(C1859,'WI Vs ASM'!$B$2:$L$1000,11,0)))</f>
        <v>Noha Salama</v>
      </c>
      <c r="U1859" s="11" t="str">
        <f t="shared" ref="U1859:U1922" si="809">IF(ISERROR(MID((UPPER(D1859)),(FIND("WR",(UPPER(D1859)),1)),8)),MID((UPPER(D1859)),(FIND("ENH",(UPPER(D1859)),1)),9),MID((UPPER(D1859)),(FIND("WR",(UPPER(D1859)),1)),8))</f>
        <v>WR736480</v>
      </c>
      <c r="V1859" s="11" t="str">
        <f t="shared" si="803"/>
        <v>No</v>
      </c>
      <c r="W1859" s="11" t="str">
        <f t="shared" si="804"/>
        <v>Yes</v>
      </c>
      <c r="X1859" s="11" t="str">
        <f t="shared" si="805"/>
        <v>No</v>
      </c>
      <c r="Y1859" s="11" t="str">
        <f t="shared" si="806"/>
        <v>No</v>
      </c>
      <c r="Z1859" s="11" t="str">
        <f t="shared" si="807"/>
        <v>No</v>
      </c>
      <c r="AA1859" s="11" t="str">
        <f t="shared" ref="AA1859:AA1922" si="810">RTCdetails(AE1859,AY1859)</f>
        <v>No</v>
      </c>
      <c r="AB1859" s="11">
        <f>IF(ISERROR(VLOOKUP(U1859,'ITWR Dump'!$A$2:$Y$5000,24,0)),0,(VLOOKUP('ILC Report'!U1859,'ITWR Dump'!$A$2:$Y$5000,24,0)))</f>
        <v>0</v>
      </c>
      <c r="AC1859" s="11" t="str">
        <f t="shared" ref="AC1859:AC1922" si="811">Billable(X1859,Y1859,Z1859,AA1859,BC1859)</f>
        <v>No</v>
      </c>
      <c r="AD1859" s="11" t="str">
        <f t="shared" ref="AD1859:AD1922" si="812">IF(X1859="Yes",$X$1,IF(Y1859="Yes",$Y$1,IF(Z1859="Yes",$Z$1,IF(AA1859="Yes",$AA$1,""))))</f>
        <v/>
      </c>
      <c r="AE1859" s="11">
        <f>IF(ISERROR(VLOOKUP(U1859,'ITWR Dump'!$A$2:$Y$5000,13,0)),0,(VLOOKUP(U1859,'ITWR Dump'!$A$2:$Y$5000,13,0)))</f>
        <v>0</v>
      </c>
      <c r="AF1859" s="11">
        <f>IF(ISERROR(VLOOKUP(U1859,'ITWR Dump'!$A$2:$Y$5000,11,0)),0,(VLOOKUP(U1859,'ITWR Dump'!$A$2:$Y$5000,11,0)))</f>
        <v>0</v>
      </c>
      <c r="AG1859" s="11">
        <f>IF(ISERROR(VLOOKUP(U1859,'ITWR Dump'!$A$2:$Y$5000,2,0)),0,(VLOOKUP(U1859,'ITWR Dump'!$A$2:$Y$5000,2,0)))</f>
        <v>0</v>
      </c>
      <c r="AH1859" s="11">
        <f>IF(ISERROR(VLOOKUP(U1859,'ITWR Dump'!$A$2:$Y$5000,14,0)),0,(VLOOKUP(U1859,'ITWR Dump'!$A$2:$Y$5000,14,0)))</f>
        <v>0</v>
      </c>
      <c r="AI1859" s="11" t="str">
        <f t="shared" ref="AI1859:AI1922" si="813">UdfCategory(H1859,L1859,AJ1859)</f>
        <v>11-Enhancement Offshore</v>
      </c>
      <c r="AJ1859" s="11" t="str">
        <f t="shared" ref="AJ1859:AJ1922" si="814">OnOffLanded(A1859,C1859,J1859)</f>
        <v>Offshore</v>
      </c>
      <c r="AK1859" s="11" t="str">
        <f>IF(ISERROR(VLOOKUP(A1859,'Team Data'!$C$2:$U$213,17,0)),0,(VLOOKUP(A1859,'Team Data'!$C$2:$U$213,17,0)))</f>
        <v>IMS and FN</v>
      </c>
      <c r="AL1859" s="11" t="str">
        <f t="shared" ref="AL1859:AL1922" si="815">LEFT(AW1859,10)</f>
        <v>2017-04-24</v>
      </c>
      <c r="AM1859" s="11">
        <f>IF(ISERROR(VLOOKUP(U1859,'ITWR Dump'!$A$2:$Y$5000,16,0)),0,(VLOOKUP(U1859,'ITWR Dump'!$A$2:$Y$5000,16,0)))</f>
        <v>0</v>
      </c>
      <c r="AN1859" s="11">
        <f>IF(ISERROR(VLOOKUP(U1859,'ITWR Dump'!$A$2:$Y$5000,18,0)),0,(VLOOKUP(U1859,'ITWR Dump'!$A$2:$Y$5000,18,0)))</f>
        <v>0</v>
      </c>
      <c r="AO1859" s="11">
        <f>IF(ISERROR(VLOOKUP(U1859,'ITWR Dump'!$A$2:$Y$5000,25,0)),0,(VLOOKUP('ILC Report'!U1859,'ITWR Dump'!$A$2:$Y$5000,25,0)))</f>
        <v>0</v>
      </c>
      <c r="AP1859" s="11">
        <f t="shared" ref="AP1859:AP1922" si="816">IFERROR(FIND("INC0",D1859,1),0)</f>
        <v>0</v>
      </c>
      <c r="AQ1859" s="26">
        <f t="shared" ref="AQ1859:AQ1922" si="817">IFERROR(FIND("INC1",D1859,1),0)</f>
        <v>0</v>
      </c>
      <c r="AR1859" s="26">
        <f t="shared" ref="AR1859:AR1922" si="818">IFERROR(FIND("INC2",D1859,1),0)</f>
        <v>0</v>
      </c>
      <c r="AS1859" s="26">
        <f t="shared" ref="AS1859:AS1922" si="819">IFERROR(FIND("INC3",D1859,1),0)</f>
        <v>0</v>
      </c>
      <c r="AT1859" s="26">
        <f t="shared" ref="AT1859:AT1922" si="820">IFERROR(FIND("INC4",D1859,1),0)</f>
        <v>0</v>
      </c>
      <c r="AU1859" s="26">
        <f t="shared" ref="AU1859:AU1922" si="821">IFERROR(FIND("INC 0",D1859,1),0)</f>
        <v>0</v>
      </c>
      <c r="AV1859" s="26">
        <f t="shared" ref="AV1859:AV1922" si="822">IFERROR(FIND("INC 1",D1859,1),0)</f>
        <v>0</v>
      </c>
      <c r="AW1859" s="11" t="s">
        <v>653</v>
      </c>
      <c r="AX1859" s="11" t="str">
        <f>VLOOKUP(L1859,Group!$A$2:$B$1000,2,0)</f>
        <v>Enhancement</v>
      </c>
      <c r="AY1859" s="11">
        <f>IF(ISERROR(VLOOKUP(U1859,'ITWR Dump'!$A$2:$Y$5000,15,0)),0,(VLOOKUP('ILC Report'!U1859,'ITWR Dump'!$A$2:$Y$5000,15,0)))</f>
        <v>0</v>
      </c>
      <c r="AZ1859" s="11" t="str">
        <f t="shared" ref="AZ1859:AZ1922" si="823">Adoc(BB1859,D1859)</f>
        <v>No</v>
      </c>
      <c r="BA1859" s="11" t="str">
        <f t="shared" ref="BA1859:BA1922" si="824">LEFT(C1859,3)</f>
        <v>BKI</v>
      </c>
      <c r="BB1859" s="11" t="str">
        <f t="shared" ref="BB1859:BB1922" si="825">RIGHT(C1859,2)</f>
        <v>EM</v>
      </c>
      <c r="BC1859" s="11" t="str">
        <f t="shared" ref="BC1859:BC1922" si="826">Work(AF1859)</f>
        <v>No</v>
      </c>
    </row>
    <row r="1860" spans="1:55" x14ac:dyDescent="0.3">
      <c r="A1860" s="11" t="s">
        <v>711</v>
      </c>
      <c r="B1860" s="11" t="s">
        <v>1909</v>
      </c>
      <c r="C1860" s="11" t="s">
        <v>601</v>
      </c>
      <c r="D1860" s="11" t="s">
        <v>2857</v>
      </c>
      <c r="E1860" s="38" t="s">
        <v>652</v>
      </c>
      <c r="F1860" s="11">
        <v>5</v>
      </c>
      <c r="G1860" s="40" t="s">
        <v>218</v>
      </c>
      <c r="H1860" s="11" t="str">
        <f t="shared" si="808"/>
        <v>Regular</v>
      </c>
      <c r="I1860" s="11" t="str">
        <f t="shared" si="800"/>
        <v>INDIA</v>
      </c>
      <c r="J1860" s="11" t="str">
        <f>IF(ISERROR(VLOOKUP(C1860,'WI Vs ASM'!$B$2:$E$1000,4,0)),0,(VLOOKUP(C1860,'WI Vs ASM'!$B$2:$E$1000,4,0)))</f>
        <v>Offshore</v>
      </c>
      <c r="K1860" s="11" t="str">
        <f>IF(ISERROR(VLOOKUP(C1860,'WI Vs ASM'!$B$2:$F$1000,5,0)),0,(VLOOKUP(C1860,'WI Vs ASM'!$B$2:$F$1000,5,0)))</f>
        <v>01-Fixed Price</v>
      </c>
      <c r="L1860" s="11" t="str">
        <f>IF(ISERROR(VLOOKUP(C1860,'WI Vs ASM'!$B$2:$D$1000,3,0)),0,(VLOOKUP(C1860,'WI Vs ASM'!$B$2:$D$1000,3,0)))</f>
        <v>01-Maintenance Offshore</v>
      </c>
      <c r="M1860" s="11" t="str">
        <f>IF(ISERROR(VLOOKUP(C1860,'WI Vs ASM'!$B$2:$I$1000,8,0)),0,(VLOOKUP(C1860,'WI Vs ASM'!$B$2:$I$1000,8,0)))</f>
        <v>Rahul Soman</v>
      </c>
      <c r="N1860" s="11" t="str">
        <f>IF(ISERROR(VLOOKUP(C1860,'WI Vs ASM'!$B$2:$G$1000,6,0)),0,(VLOOKUP(C1860,'WI Vs ASM'!$B$2:$G$1000,6,0)))</f>
        <v>Lotus Notes</v>
      </c>
      <c r="O1860" s="11" t="str">
        <f>IF(ISERROR(VLOOKUP(C1860,'WI Vs ASM'!$B$2:$H$1000,7,0)),0,(VLOOKUP(C1860,'WI Vs ASM'!$B$2:$H$1000,7,0)))</f>
        <v>Lotus Notes</v>
      </c>
      <c r="P1860" s="11" t="str">
        <f t="shared" si="801"/>
        <v>Apr-17</v>
      </c>
      <c r="Q1860" s="11" t="str">
        <f t="shared" si="802"/>
        <v>Q2</v>
      </c>
      <c r="R1860" s="11" t="str">
        <f>IF(ISERROR(VLOOKUP(C1860,'WI Vs ASM'!$B$2:$J$1000,9,0)),0,(VLOOKUP(C1860,'WI Vs ASM'!$B$2:$J$1000,9,0)))</f>
        <v>Jyothi Pai</v>
      </c>
      <c r="S1860" s="11" t="str">
        <f>IF(ISERROR(VLOOKUP(C1860,'WI Vs ASM'!$B$2:$K$1000,10,0)),0,(VLOOKUP(C1860,'WI Vs ASM'!$B$2:$K$1000,10,0)))</f>
        <v>Dennis G. Bosman</v>
      </c>
      <c r="T1860" s="11" t="str">
        <f>IF(ISERROR(VLOOKUP(C1860,'WI Vs ASM'!$B$2:$L$1000,11,0)),0,(VLOOKUP(C1860,'WI Vs ASM'!$B$2:$L$1000,11,0)))</f>
        <v>Terry Hedger</v>
      </c>
      <c r="U1860" s="11" t="e">
        <f t="shared" si="809"/>
        <v>#VALUE!</v>
      </c>
      <c r="V1860" s="11" t="str">
        <f t="shared" si="803"/>
        <v>No</v>
      </c>
      <c r="W1860" s="11" t="str">
        <f t="shared" si="804"/>
        <v>Yes</v>
      </c>
      <c r="X1860" s="11" t="str">
        <f t="shared" si="805"/>
        <v>No</v>
      </c>
      <c r="Y1860" s="11" t="str">
        <f t="shared" si="806"/>
        <v>No</v>
      </c>
      <c r="Z1860" s="11" t="str">
        <f t="shared" si="807"/>
        <v>No</v>
      </c>
      <c r="AA1860" s="11" t="str">
        <f t="shared" si="810"/>
        <v>No</v>
      </c>
      <c r="AB1860" s="11">
        <f>IF(ISERROR(VLOOKUP(U1860,'ITWR Dump'!$A$2:$Y$5000,24,0)),0,(VLOOKUP('ILC Report'!U1860,'ITWR Dump'!$A$2:$Y$5000,24,0)))</f>
        <v>0</v>
      </c>
      <c r="AC1860" s="11" t="str">
        <f t="shared" si="811"/>
        <v>No</v>
      </c>
      <c r="AD1860" s="11" t="str">
        <f t="shared" si="812"/>
        <v/>
      </c>
      <c r="AE1860" s="11">
        <f>IF(ISERROR(VLOOKUP(U1860,'ITWR Dump'!$A$2:$Y$5000,13,0)),0,(VLOOKUP(U1860,'ITWR Dump'!$A$2:$Y$5000,13,0)))</f>
        <v>0</v>
      </c>
      <c r="AF1860" s="11">
        <f>IF(ISERROR(VLOOKUP(U1860,'ITWR Dump'!$A$2:$Y$5000,11,0)),0,(VLOOKUP(U1860,'ITWR Dump'!$A$2:$Y$5000,11,0)))</f>
        <v>0</v>
      </c>
      <c r="AG1860" s="11">
        <f>IF(ISERROR(VLOOKUP(U1860,'ITWR Dump'!$A$2:$Y$5000,2,0)),0,(VLOOKUP(U1860,'ITWR Dump'!$A$2:$Y$5000,2,0)))</f>
        <v>0</v>
      </c>
      <c r="AH1860" s="11">
        <f>IF(ISERROR(VLOOKUP(U1860,'ITWR Dump'!$A$2:$Y$5000,14,0)),0,(VLOOKUP(U1860,'ITWR Dump'!$A$2:$Y$5000,14,0)))</f>
        <v>0</v>
      </c>
      <c r="AI1860" s="11" t="str">
        <f t="shared" si="813"/>
        <v>01-Maintenance Offshore</v>
      </c>
      <c r="AJ1860" s="11" t="str">
        <f t="shared" si="814"/>
        <v>Offshore</v>
      </c>
      <c r="AK1860" s="11" t="str">
        <f>IF(ISERROR(VLOOKUP(A1860,'Team Data'!$C$2:$U$213,17,0)),0,(VLOOKUP(A1860,'Team Data'!$C$2:$U$213,17,0)))</f>
        <v>Open System</v>
      </c>
      <c r="AL1860" s="11" t="str">
        <f t="shared" si="815"/>
        <v>2017-04-24</v>
      </c>
      <c r="AM1860" s="11">
        <f>IF(ISERROR(VLOOKUP(U1860,'ITWR Dump'!$A$2:$Y$5000,16,0)),0,(VLOOKUP(U1860,'ITWR Dump'!$A$2:$Y$5000,16,0)))</f>
        <v>0</v>
      </c>
      <c r="AN1860" s="11">
        <f>IF(ISERROR(VLOOKUP(U1860,'ITWR Dump'!$A$2:$Y$5000,18,0)),0,(VLOOKUP(U1860,'ITWR Dump'!$A$2:$Y$5000,18,0)))</f>
        <v>0</v>
      </c>
      <c r="AO1860" s="11">
        <f>IF(ISERROR(VLOOKUP(U1860,'ITWR Dump'!$A$2:$Y$5000,25,0)),0,(VLOOKUP('ILC Report'!U1860,'ITWR Dump'!$A$2:$Y$5000,25,0)))</f>
        <v>0</v>
      </c>
      <c r="AP1860" s="11">
        <f t="shared" si="816"/>
        <v>0</v>
      </c>
      <c r="AQ1860" s="26">
        <f t="shared" si="817"/>
        <v>0</v>
      </c>
      <c r="AR1860" s="26">
        <f t="shared" si="818"/>
        <v>0</v>
      </c>
      <c r="AS1860" s="26">
        <f t="shared" si="819"/>
        <v>0</v>
      </c>
      <c r="AT1860" s="26">
        <f t="shared" si="820"/>
        <v>0</v>
      </c>
      <c r="AU1860" s="26">
        <f t="shared" si="821"/>
        <v>0</v>
      </c>
      <c r="AV1860" s="26">
        <f t="shared" si="822"/>
        <v>0</v>
      </c>
      <c r="AW1860" s="11" t="s">
        <v>653</v>
      </c>
      <c r="AX1860" s="11" t="str">
        <f>VLOOKUP(L1860,Group!$A$2:$B$1000,2,0)</f>
        <v>Maintenance</v>
      </c>
      <c r="AY1860" s="11">
        <f>IF(ISERROR(VLOOKUP(U1860,'ITWR Dump'!$A$2:$Y$5000,15,0)),0,(VLOOKUP('ILC Report'!U1860,'ITWR Dump'!$A$2:$Y$5000,15,0)))</f>
        <v>0</v>
      </c>
      <c r="AZ1860" s="11" t="str">
        <f t="shared" si="823"/>
        <v>No</v>
      </c>
      <c r="BA1860" s="11" t="str">
        <f t="shared" si="824"/>
        <v>BKI</v>
      </c>
      <c r="BB1860" s="11" t="str">
        <f t="shared" si="825"/>
        <v>MN</v>
      </c>
      <c r="BC1860" s="11" t="str">
        <f t="shared" si="826"/>
        <v>No</v>
      </c>
    </row>
    <row r="1861" spans="1:55" x14ac:dyDescent="0.3">
      <c r="A1861" s="11" t="s">
        <v>711</v>
      </c>
      <c r="B1861" s="11" t="s">
        <v>1909</v>
      </c>
      <c r="C1861" s="11" t="s">
        <v>601</v>
      </c>
      <c r="D1861" s="11" t="s">
        <v>2858</v>
      </c>
      <c r="E1861" s="38" t="s">
        <v>652</v>
      </c>
      <c r="F1861" s="11">
        <v>12</v>
      </c>
      <c r="G1861" s="40" t="s">
        <v>218</v>
      </c>
      <c r="H1861" s="11" t="str">
        <f t="shared" si="808"/>
        <v>Regular</v>
      </c>
      <c r="I1861" s="11" t="str">
        <f t="shared" si="800"/>
        <v>INDIA</v>
      </c>
      <c r="J1861" s="11" t="str">
        <f>IF(ISERROR(VLOOKUP(C1861,'WI Vs ASM'!$B$2:$E$1000,4,0)),0,(VLOOKUP(C1861,'WI Vs ASM'!$B$2:$E$1000,4,0)))</f>
        <v>Offshore</v>
      </c>
      <c r="K1861" s="11" t="str">
        <f>IF(ISERROR(VLOOKUP(C1861,'WI Vs ASM'!$B$2:$F$1000,5,0)),0,(VLOOKUP(C1861,'WI Vs ASM'!$B$2:$F$1000,5,0)))</f>
        <v>01-Fixed Price</v>
      </c>
      <c r="L1861" s="11" t="str">
        <f>IF(ISERROR(VLOOKUP(C1861,'WI Vs ASM'!$B$2:$D$1000,3,0)),0,(VLOOKUP(C1861,'WI Vs ASM'!$B$2:$D$1000,3,0)))</f>
        <v>01-Maintenance Offshore</v>
      </c>
      <c r="M1861" s="11" t="str">
        <f>IF(ISERROR(VLOOKUP(C1861,'WI Vs ASM'!$B$2:$I$1000,8,0)),0,(VLOOKUP(C1861,'WI Vs ASM'!$B$2:$I$1000,8,0)))</f>
        <v>Rahul Soman</v>
      </c>
      <c r="N1861" s="11" t="str">
        <f>IF(ISERROR(VLOOKUP(C1861,'WI Vs ASM'!$B$2:$G$1000,6,0)),0,(VLOOKUP(C1861,'WI Vs ASM'!$B$2:$G$1000,6,0)))</f>
        <v>Lotus Notes</v>
      </c>
      <c r="O1861" s="11" t="str">
        <f>IF(ISERROR(VLOOKUP(C1861,'WI Vs ASM'!$B$2:$H$1000,7,0)),0,(VLOOKUP(C1861,'WI Vs ASM'!$B$2:$H$1000,7,0)))</f>
        <v>Lotus Notes</v>
      </c>
      <c r="P1861" s="11" t="str">
        <f t="shared" si="801"/>
        <v>Apr-17</v>
      </c>
      <c r="Q1861" s="11" t="str">
        <f t="shared" si="802"/>
        <v>Q2</v>
      </c>
      <c r="R1861" s="11" t="str">
        <f>IF(ISERROR(VLOOKUP(C1861,'WI Vs ASM'!$B$2:$J$1000,9,0)),0,(VLOOKUP(C1861,'WI Vs ASM'!$B$2:$J$1000,9,0)))</f>
        <v>Jyothi Pai</v>
      </c>
      <c r="S1861" s="11" t="str">
        <f>IF(ISERROR(VLOOKUP(C1861,'WI Vs ASM'!$B$2:$K$1000,10,0)),0,(VLOOKUP(C1861,'WI Vs ASM'!$B$2:$K$1000,10,0)))</f>
        <v>Dennis G. Bosman</v>
      </c>
      <c r="T1861" s="11" t="str">
        <f>IF(ISERROR(VLOOKUP(C1861,'WI Vs ASM'!$B$2:$L$1000,11,0)),0,(VLOOKUP(C1861,'WI Vs ASM'!$B$2:$L$1000,11,0)))</f>
        <v>Terry Hedger</v>
      </c>
      <c r="U1861" s="11" t="e">
        <f t="shared" si="809"/>
        <v>#VALUE!</v>
      </c>
      <c r="V1861" s="11" t="str">
        <f t="shared" si="803"/>
        <v>No</v>
      </c>
      <c r="W1861" s="11" t="str">
        <f t="shared" si="804"/>
        <v>Yes</v>
      </c>
      <c r="X1861" s="11" t="str">
        <f t="shared" si="805"/>
        <v>No</v>
      </c>
      <c r="Y1861" s="11" t="str">
        <f t="shared" si="806"/>
        <v>No</v>
      </c>
      <c r="Z1861" s="11" t="str">
        <f t="shared" si="807"/>
        <v>No</v>
      </c>
      <c r="AA1861" s="11" t="str">
        <f t="shared" si="810"/>
        <v>No</v>
      </c>
      <c r="AB1861" s="11">
        <f>IF(ISERROR(VLOOKUP(U1861,'ITWR Dump'!$A$2:$Y$5000,24,0)),0,(VLOOKUP('ILC Report'!U1861,'ITWR Dump'!$A$2:$Y$5000,24,0)))</f>
        <v>0</v>
      </c>
      <c r="AC1861" s="11" t="str">
        <f t="shared" si="811"/>
        <v>No</v>
      </c>
      <c r="AD1861" s="11" t="str">
        <f t="shared" si="812"/>
        <v/>
      </c>
      <c r="AE1861" s="11">
        <f>IF(ISERROR(VLOOKUP(U1861,'ITWR Dump'!$A$2:$Y$5000,13,0)),0,(VLOOKUP(U1861,'ITWR Dump'!$A$2:$Y$5000,13,0)))</f>
        <v>0</v>
      </c>
      <c r="AF1861" s="11">
        <f>IF(ISERROR(VLOOKUP(U1861,'ITWR Dump'!$A$2:$Y$5000,11,0)),0,(VLOOKUP(U1861,'ITWR Dump'!$A$2:$Y$5000,11,0)))</f>
        <v>0</v>
      </c>
      <c r="AG1861" s="11">
        <f>IF(ISERROR(VLOOKUP(U1861,'ITWR Dump'!$A$2:$Y$5000,2,0)),0,(VLOOKUP(U1861,'ITWR Dump'!$A$2:$Y$5000,2,0)))</f>
        <v>0</v>
      </c>
      <c r="AH1861" s="11">
        <f>IF(ISERROR(VLOOKUP(U1861,'ITWR Dump'!$A$2:$Y$5000,14,0)),0,(VLOOKUP(U1861,'ITWR Dump'!$A$2:$Y$5000,14,0)))</f>
        <v>0</v>
      </c>
      <c r="AI1861" s="11" t="str">
        <f t="shared" si="813"/>
        <v>01-Maintenance Offshore</v>
      </c>
      <c r="AJ1861" s="11" t="str">
        <f t="shared" si="814"/>
        <v>Offshore</v>
      </c>
      <c r="AK1861" s="11" t="str">
        <f>IF(ISERROR(VLOOKUP(A1861,'Team Data'!$C$2:$U$213,17,0)),0,(VLOOKUP(A1861,'Team Data'!$C$2:$U$213,17,0)))</f>
        <v>Open System</v>
      </c>
      <c r="AL1861" s="11" t="str">
        <f t="shared" si="815"/>
        <v>2017-04-24</v>
      </c>
      <c r="AM1861" s="11">
        <f>IF(ISERROR(VLOOKUP(U1861,'ITWR Dump'!$A$2:$Y$5000,16,0)),0,(VLOOKUP(U1861,'ITWR Dump'!$A$2:$Y$5000,16,0)))</f>
        <v>0</v>
      </c>
      <c r="AN1861" s="11">
        <f>IF(ISERROR(VLOOKUP(U1861,'ITWR Dump'!$A$2:$Y$5000,18,0)),0,(VLOOKUP(U1861,'ITWR Dump'!$A$2:$Y$5000,18,0)))</f>
        <v>0</v>
      </c>
      <c r="AO1861" s="11">
        <f>IF(ISERROR(VLOOKUP(U1861,'ITWR Dump'!$A$2:$Y$5000,25,0)),0,(VLOOKUP('ILC Report'!U1861,'ITWR Dump'!$A$2:$Y$5000,25,0)))</f>
        <v>0</v>
      </c>
      <c r="AP1861" s="11">
        <f t="shared" si="816"/>
        <v>0</v>
      </c>
      <c r="AQ1861" s="26">
        <f t="shared" si="817"/>
        <v>0</v>
      </c>
      <c r="AR1861" s="26">
        <f t="shared" si="818"/>
        <v>0</v>
      </c>
      <c r="AS1861" s="26">
        <f t="shared" si="819"/>
        <v>0</v>
      </c>
      <c r="AT1861" s="26">
        <f t="shared" si="820"/>
        <v>0</v>
      </c>
      <c r="AU1861" s="26">
        <f t="shared" si="821"/>
        <v>0</v>
      </c>
      <c r="AV1861" s="26">
        <f t="shared" si="822"/>
        <v>0</v>
      </c>
      <c r="AW1861" s="11" t="s">
        <v>653</v>
      </c>
      <c r="AX1861" s="11" t="str">
        <f>VLOOKUP(L1861,Group!$A$2:$B$1000,2,0)</f>
        <v>Maintenance</v>
      </c>
      <c r="AY1861" s="11">
        <f>IF(ISERROR(VLOOKUP(U1861,'ITWR Dump'!$A$2:$Y$5000,15,0)),0,(VLOOKUP('ILC Report'!U1861,'ITWR Dump'!$A$2:$Y$5000,15,0)))</f>
        <v>0</v>
      </c>
      <c r="AZ1861" s="11" t="str">
        <f t="shared" si="823"/>
        <v>No</v>
      </c>
      <c r="BA1861" s="11" t="str">
        <f t="shared" si="824"/>
        <v>BKI</v>
      </c>
      <c r="BB1861" s="11" t="str">
        <f t="shared" si="825"/>
        <v>MN</v>
      </c>
      <c r="BC1861" s="11" t="str">
        <f t="shared" si="826"/>
        <v>No</v>
      </c>
    </row>
    <row r="1862" spans="1:55" x14ac:dyDescent="0.3">
      <c r="A1862" s="11" t="s">
        <v>711</v>
      </c>
      <c r="B1862" s="11" t="s">
        <v>1909</v>
      </c>
      <c r="C1862" s="11" t="s">
        <v>606</v>
      </c>
      <c r="D1862" s="11" t="s">
        <v>2859</v>
      </c>
      <c r="E1862" s="38" t="s">
        <v>652</v>
      </c>
      <c r="F1862" s="11">
        <v>10</v>
      </c>
      <c r="G1862" s="40" t="s">
        <v>218</v>
      </c>
      <c r="H1862" s="11" t="str">
        <f t="shared" si="808"/>
        <v>Regular</v>
      </c>
      <c r="I1862" s="11" t="str">
        <f t="shared" si="800"/>
        <v>INDIA</v>
      </c>
      <c r="J1862" s="11" t="str">
        <f>IF(ISERROR(VLOOKUP(C1862,'WI Vs ASM'!$B$2:$E$1000,4,0)),0,(VLOOKUP(C1862,'WI Vs ASM'!$B$2:$E$1000,4,0)))</f>
        <v>Offshore</v>
      </c>
      <c r="K1862" s="11" t="str">
        <f>IF(ISERROR(VLOOKUP(C1862,'WI Vs ASM'!$B$2:$F$1000,5,0)),0,(VLOOKUP(C1862,'WI Vs ASM'!$B$2:$F$1000,5,0)))</f>
        <v>01-Fixed Price</v>
      </c>
      <c r="L1862" s="11" t="str">
        <f>IF(ISERROR(VLOOKUP(C1862,'WI Vs ASM'!$B$2:$D$1000,3,0)),0,(VLOOKUP(C1862,'WI Vs ASM'!$B$2:$D$1000,3,0)))</f>
        <v>01-Maintenance Offshore</v>
      </c>
      <c r="M1862" s="11" t="str">
        <f>IF(ISERROR(VLOOKUP(C1862,'WI Vs ASM'!$B$2:$I$1000,8,0)),0,(VLOOKUP(C1862,'WI Vs ASM'!$B$2:$I$1000,8,0)))</f>
        <v>Rahul Soman</v>
      </c>
      <c r="N1862" s="11" t="str">
        <f>IF(ISERROR(VLOOKUP(C1862,'WI Vs ASM'!$B$2:$G$1000,6,0)),0,(VLOOKUP(C1862,'WI Vs ASM'!$B$2:$G$1000,6,0)))</f>
        <v>Lotus Notes</v>
      </c>
      <c r="O1862" s="11" t="str">
        <f>IF(ISERROR(VLOOKUP(C1862,'WI Vs ASM'!$B$2:$H$1000,7,0)),0,(VLOOKUP(C1862,'WI Vs ASM'!$B$2:$H$1000,7,0)))</f>
        <v>Lotus Notes</v>
      </c>
      <c r="P1862" s="11" t="str">
        <f t="shared" si="801"/>
        <v>Apr-17</v>
      </c>
      <c r="Q1862" s="11" t="str">
        <f t="shared" si="802"/>
        <v>Q2</v>
      </c>
      <c r="R1862" s="11" t="str">
        <f>IF(ISERROR(VLOOKUP(C1862,'WI Vs ASM'!$B$2:$J$1000,9,0)),0,(VLOOKUP(C1862,'WI Vs ASM'!$B$2:$J$1000,9,0)))</f>
        <v>Jyothi Pai</v>
      </c>
      <c r="S1862" s="11" t="str">
        <f>IF(ISERROR(VLOOKUP(C1862,'WI Vs ASM'!$B$2:$K$1000,10,0)),0,(VLOOKUP(C1862,'WI Vs ASM'!$B$2:$K$1000,10,0)))</f>
        <v>Dennis G. Bosman</v>
      </c>
      <c r="T1862" s="11" t="str">
        <f>IF(ISERROR(VLOOKUP(C1862,'WI Vs ASM'!$B$2:$L$1000,11,0)),0,(VLOOKUP(C1862,'WI Vs ASM'!$B$2:$L$1000,11,0)))</f>
        <v>Terry Hedger</v>
      </c>
      <c r="U1862" s="11" t="e">
        <f t="shared" si="809"/>
        <v>#VALUE!</v>
      </c>
      <c r="V1862" s="11" t="str">
        <f t="shared" si="803"/>
        <v>No</v>
      </c>
      <c r="W1862" s="11" t="str">
        <f t="shared" si="804"/>
        <v>Yes</v>
      </c>
      <c r="X1862" s="11" t="str">
        <f t="shared" si="805"/>
        <v>No</v>
      </c>
      <c r="Y1862" s="11" t="str">
        <f t="shared" si="806"/>
        <v>No</v>
      </c>
      <c r="Z1862" s="11" t="str">
        <f t="shared" si="807"/>
        <v>No</v>
      </c>
      <c r="AA1862" s="11" t="str">
        <f t="shared" si="810"/>
        <v>No</v>
      </c>
      <c r="AB1862" s="11">
        <f>IF(ISERROR(VLOOKUP(U1862,'ITWR Dump'!$A$2:$Y$5000,24,0)),0,(VLOOKUP('ILC Report'!U1862,'ITWR Dump'!$A$2:$Y$5000,24,0)))</f>
        <v>0</v>
      </c>
      <c r="AC1862" s="11" t="str">
        <f t="shared" si="811"/>
        <v>No</v>
      </c>
      <c r="AD1862" s="11" t="str">
        <f t="shared" si="812"/>
        <v/>
      </c>
      <c r="AE1862" s="11">
        <f>IF(ISERROR(VLOOKUP(U1862,'ITWR Dump'!$A$2:$Y$5000,13,0)),0,(VLOOKUP(U1862,'ITWR Dump'!$A$2:$Y$5000,13,0)))</f>
        <v>0</v>
      </c>
      <c r="AF1862" s="11">
        <f>IF(ISERROR(VLOOKUP(U1862,'ITWR Dump'!$A$2:$Y$5000,11,0)),0,(VLOOKUP(U1862,'ITWR Dump'!$A$2:$Y$5000,11,0)))</f>
        <v>0</v>
      </c>
      <c r="AG1862" s="11">
        <f>IF(ISERROR(VLOOKUP(U1862,'ITWR Dump'!$A$2:$Y$5000,2,0)),0,(VLOOKUP(U1862,'ITWR Dump'!$A$2:$Y$5000,2,0)))</f>
        <v>0</v>
      </c>
      <c r="AH1862" s="11">
        <f>IF(ISERROR(VLOOKUP(U1862,'ITWR Dump'!$A$2:$Y$5000,14,0)),0,(VLOOKUP(U1862,'ITWR Dump'!$A$2:$Y$5000,14,0)))</f>
        <v>0</v>
      </c>
      <c r="AI1862" s="11" t="str">
        <f t="shared" si="813"/>
        <v>01-Maintenance Offshore</v>
      </c>
      <c r="AJ1862" s="11" t="str">
        <f t="shared" si="814"/>
        <v>Offshore</v>
      </c>
      <c r="AK1862" s="11" t="str">
        <f>IF(ISERROR(VLOOKUP(A1862,'Team Data'!$C$2:$U$213,17,0)),0,(VLOOKUP(A1862,'Team Data'!$C$2:$U$213,17,0)))</f>
        <v>Open System</v>
      </c>
      <c r="AL1862" s="11" t="str">
        <f t="shared" si="815"/>
        <v>2017-04-24</v>
      </c>
      <c r="AM1862" s="11">
        <f>IF(ISERROR(VLOOKUP(U1862,'ITWR Dump'!$A$2:$Y$5000,16,0)),0,(VLOOKUP(U1862,'ITWR Dump'!$A$2:$Y$5000,16,0)))</f>
        <v>0</v>
      </c>
      <c r="AN1862" s="11">
        <f>IF(ISERROR(VLOOKUP(U1862,'ITWR Dump'!$A$2:$Y$5000,18,0)),0,(VLOOKUP(U1862,'ITWR Dump'!$A$2:$Y$5000,18,0)))</f>
        <v>0</v>
      </c>
      <c r="AO1862" s="11">
        <f>IF(ISERROR(VLOOKUP(U1862,'ITWR Dump'!$A$2:$Y$5000,25,0)),0,(VLOOKUP('ILC Report'!U1862,'ITWR Dump'!$A$2:$Y$5000,25,0)))</f>
        <v>0</v>
      </c>
      <c r="AP1862" s="11">
        <f t="shared" si="816"/>
        <v>0</v>
      </c>
      <c r="AQ1862" s="26">
        <f t="shared" si="817"/>
        <v>0</v>
      </c>
      <c r="AR1862" s="26">
        <f t="shared" si="818"/>
        <v>0</v>
      </c>
      <c r="AS1862" s="26">
        <f t="shared" si="819"/>
        <v>0</v>
      </c>
      <c r="AT1862" s="26">
        <f t="shared" si="820"/>
        <v>0</v>
      </c>
      <c r="AU1862" s="26">
        <f t="shared" si="821"/>
        <v>0</v>
      </c>
      <c r="AV1862" s="26">
        <f t="shared" si="822"/>
        <v>0</v>
      </c>
      <c r="AW1862" s="11" t="s">
        <v>653</v>
      </c>
      <c r="AX1862" s="11" t="str">
        <f>VLOOKUP(L1862,Group!$A$2:$B$1000,2,0)</f>
        <v>Maintenance</v>
      </c>
      <c r="AY1862" s="11">
        <f>IF(ISERROR(VLOOKUP(U1862,'ITWR Dump'!$A$2:$Y$5000,15,0)),0,(VLOOKUP('ILC Report'!U1862,'ITWR Dump'!$A$2:$Y$5000,15,0)))</f>
        <v>0</v>
      </c>
      <c r="AZ1862" s="11" t="str">
        <f t="shared" si="823"/>
        <v>No</v>
      </c>
      <c r="BA1862" s="11" t="str">
        <f t="shared" si="824"/>
        <v>BKI</v>
      </c>
      <c r="BB1862" s="11" t="str">
        <f t="shared" si="825"/>
        <v>MN</v>
      </c>
      <c r="BC1862" s="11" t="str">
        <f t="shared" si="826"/>
        <v>No</v>
      </c>
    </row>
    <row r="1863" spans="1:55" x14ac:dyDescent="0.3">
      <c r="A1863" s="11" t="s">
        <v>711</v>
      </c>
      <c r="B1863" s="11" t="s">
        <v>1909</v>
      </c>
      <c r="C1863" s="11" t="s">
        <v>606</v>
      </c>
      <c r="D1863" s="11" t="s">
        <v>2860</v>
      </c>
      <c r="E1863" s="38" t="s">
        <v>652</v>
      </c>
      <c r="F1863" s="11">
        <v>5</v>
      </c>
      <c r="G1863" s="40" t="s">
        <v>218</v>
      </c>
      <c r="H1863" s="11" t="str">
        <f t="shared" si="808"/>
        <v>Regular</v>
      </c>
      <c r="I1863" s="11" t="str">
        <f t="shared" si="800"/>
        <v>INDIA</v>
      </c>
      <c r="J1863" s="11" t="str">
        <f>IF(ISERROR(VLOOKUP(C1863,'WI Vs ASM'!$B$2:$E$1000,4,0)),0,(VLOOKUP(C1863,'WI Vs ASM'!$B$2:$E$1000,4,0)))</f>
        <v>Offshore</v>
      </c>
      <c r="K1863" s="11" t="str">
        <f>IF(ISERROR(VLOOKUP(C1863,'WI Vs ASM'!$B$2:$F$1000,5,0)),0,(VLOOKUP(C1863,'WI Vs ASM'!$B$2:$F$1000,5,0)))</f>
        <v>01-Fixed Price</v>
      </c>
      <c r="L1863" s="11" t="str">
        <f>IF(ISERROR(VLOOKUP(C1863,'WI Vs ASM'!$B$2:$D$1000,3,0)),0,(VLOOKUP(C1863,'WI Vs ASM'!$B$2:$D$1000,3,0)))</f>
        <v>01-Maintenance Offshore</v>
      </c>
      <c r="M1863" s="11" t="str">
        <f>IF(ISERROR(VLOOKUP(C1863,'WI Vs ASM'!$B$2:$I$1000,8,0)),0,(VLOOKUP(C1863,'WI Vs ASM'!$B$2:$I$1000,8,0)))</f>
        <v>Rahul Soman</v>
      </c>
      <c r="N1863" s="11" t="str">
        <f>IF(ISERROR(VLOOKUP(C1863,'WI Vs ASM'!$B$2:$G$1000,6,0)),0,(VLOOKUP(C1863,'WI Vs ASM'!$B$2:$G$1000,6,0)))</f>
        <v>Lotus Notes</v>
      </c>
      <c r="O1863" s="11" t="str">
        <f>IF(ISERROR(VLOOKUP(C1863,'WI Vs ASM'!$B$2:$H$1000,7,0)),0,(VLOOKUP(C1863,'WI Vs ASM'!$B$2:$H$1000,7,0)))</f>
        <v>Lotus Notes</v>
      </c>
      <c r="P1863" s="11" t="str">
        <f t="shared" si="801"/>
        <v>Apr-17</v>
      </c>
      <c r="Q1863" s="11" t="str">
        <f t="shared" si="802"/>
        <v>Q2</v>
      </c>
      <c r="R1863" s="11" t="str">
        <f>IF(ISERROR(VLOOKUP(C1863,'WI Vs ASM'!$B$2:$J$1000,9,0)),0,(VLOOKUP(C1863,'WI Vs ASM'!$B$2:$J$1000,9,0)))</f>
        <v>Jyothi Pai</v>
      </c>
      <c r="S1863" s="11" t="str">
        <f>IF(ISERROR(VLOOKUP(C1863,'WI Vs ASM'!$B$2:$K$1000,10,0)),0,(VLOOKUP(C1863,'WI Vs ASM'!$B$2:$K$1000,10,0)))</f>
        <v>Dennis G. Bosman</v>
      </c>
      <c r="T1863" s="11" t="str">
        <f>IF(ISERROR(VLOOKUP(C1863,'WI Vs ASM'!$B$2:$L$1000,11,0)),0,(VLOOKUP(C1863,'WI Vs ASM'!$B$2:$L$1000,11,0)))</f>
        <v>Terry Hedger</v>
      </c>
      <c r="U1863" s="11" t="e">
        <f t="shared" si="809"/>
        <v>#VALUE!</v>
      </c>
      <c r="V1863" s="11" t="str">
        <f t="shared" si="803"/>
        <v>No</v>
      </c>
      <c r="W1863" s="11" t="str">
        <f t="shared" si="804"/>
        <v>Yes</v>
      </c>
      <c r="X1863" s="11" t="str">
        <f t="shared" si="805"/>
        <v>No</v>
      </c>
      <c r="Y1863" s="11" t="str">
        <f t="shared" si="806"/>
        <v>No</v>
      </c>
      <c r="Z1863" s="11" t="str">
        <f t="shared" si="807"/>
        <v>No</v>
      </c>
      <c r="AA1863" s="11" t="str">
        <f t="shared" si="810"/>
        <v>No</v>
      </c>
      <c r="AB1863" s="11">
        <f>IF(ISERROR(VLOOKUP(U1863,'ITWR Dump'!$A$2:$Y$5000,24,0)),0,(VLOOKUP('ILC Report'!U1863,'ITWR Dump'!$A$2:$Y$5000,24,0)))</f>
        <v>0</v>
      </c>
      <c r="AC1863" s="11" t="str">
        <f t="shared" si="811"/>
        <v>No</v>
      </c>
      <c r="AD1863" s="11" t="str">
        <f t="shared" si="812"/>
        <v/>
      </c>
      <c r="AE1863" s="11">
        <f>IF(ISERROR(VLOOKUP(U1863,'ITWR Dump'!$A$2:$Y$5000,13,0)),0,(VLOOKUP(U1863,'ITWR Dump'!$A$2:$Y$5000,13,0)))</f>
        <v>0</v>
      </c>
      <c r="AF1863" s="11">
        <f>IF(ISERROR(VLOOKUP(U1863,'ITWR Dump'!$A$2:$Y$5000,11,0)),0,(VLOOKUP(U1863,'ITWR Dump'!$A$2:$Y$5000,11,0)))</f>
        <v>0</v>
      </c>
      <c r="AG1863" s="11">
        <f>IF(ISERROR(VLOOKUP(U1863,'ITWR Dump'!$A$2:$Y$5000,2,0)),0,(VLOOKUP(U1863,'ITWR Dump'!$A$2:$Y$5000,2,0)))</f>
        <v>0</v>
      </c>
      <c r="AH1863" s="11">
        <f>IF(ISERROR(VLOOKUP(U1863,'ITWR Dump'!$A$2:$Y$5000,14,0)),0,(VLOOKUP(U1863,'ITWR Dump'!$A$2:$Y$5000,14,0)))</f>
        <v>0</v>
      </c>
      <c r="AI1863" s="11" t="str">
        <f t="shared" si="813"/>
        <v>01-Maintenance Offshore</v>
      </c>
      <c r="AJ1863" s="11" t="str">
        <f t="shared" si="814"/>
        <v>Offshore</v>
      </c>
      <c r="AK1863" s="11" t="str">
        <f>IF(ISERROR(VLOOKUP(A1863,'Team Data'!$C$2:$U$213,17,0)),0,(VLOOKUP(A1863,'Team Data'!$C$2:$U$213,17,0)))</f>
        <v>Open System</v>
      </c>
      <c r="AL1863" s="11" t="str">
        <f t="shared" si="815"/>
        <v>2017-04-24</v>
      </c>
      <c r="AM1863" s="11">
        <f>IF(ISERROR(VLOOKUP(U1863,'ITWR Dump'!$A$2:$Y$5000,16,0)),0,(VLOOKUP(U1863,'ITWR Dump'!$A$2:$Y$5000,16,0)))</f>
        <v>0</v>
      </c>
      <c r="AN1863" s="11">
        <f>IF(ISERROR(VLOOKUP(U1863,'ITWR Dump'!$A$2:$Y$5000,18,0)),0,(VLOOKUP(U1863,'ITWR Dump'!$A$2:$Y$5000,18,0)))</f>
        <v>0</v>
      </c>
      <c r="AO1863" s="11">
        <f>IF(ISERROR(VLOOKUP(U1863,'ITWR Dump'!$A$2:$Y$5000,25,0)),0,(VLOOKUP('ILC Report'!U1863,'ITWR Dump'!$A$2:$Y$5000,25,0)))</f>
        <v>0</v>
      </c>
      <c r="AP1863" s="11">
        <f t="shared" si="816"/>
        <v>0</v>
      </c>
      <c r="AQ1863" s="26">
        <f t="shared" si="817"/>
        <v>0</v>
      </c>
      <c r="AR1863" s="26">
        <f t="shared" si="818"/>
        <v>0</v>
      </c>
      <c r="AS1863" s="26">
        <f t="shared" si="819"/>
        <v>0</v>
      </c>
      <c r="AT1863" s="26">
        <f t="shared" si="820"/>
        <v>0</v>
      </c>
      <c r="AU1863" s="26">
        <f t="shared" si="821"/>
        <v>0</v>
      </c>
      <c r="AV1863" s="26">
        <f t="shared" si="822"/>
        <v>0</v>
      </c>
      <c r="AW1863" s="11" t="s">
        <v>653</v>
      </c>
      <c r="AX1863" s="11" t="str">
        <f>VLOOKUP(L1863,Group!$A$2:$B$1000,2,0)</f>
        <v>Maintenance</v>
      </c>
      <c r="AY1863" s="11">
        <f>IF(ISERROR(VLOOKUP(U1863,'ITWR Dump'!$A$2:$Y$5000,15,0)),0,(VLOOKUP('ILC Report'!U1863,'ITWR Dump'!$A$2:$Y$5000,15,0)))</f>
        <v>0</v>
      </c>
      <c r="AZ1863" s="11" t="str">
        <f t="shared" si="823"/>
        <v>No</v>
      </c>
      <c r="BA1863" s="11" t="str">
        <f t="shared" si="824"/>
        <v>BKI</v>
      </c>
      <c r="BB1863" s="11" t="str">
        <f t="shared" si="825"/>
        <v>MN</v>
      </c>
      <c r="BC1863" s="11" t="str">
        <f t="shared" si="826"/>
        <v>No</v>
      </c>
    </row>
    <row r="1864" spans="1:55" x14ac:dyDescent="0.3">
      <c r="A1864" s="11" t="s">
        <v>711</v>
      </c>
      <c r="B1864" s="11" t="s">
        <v>1909</v>
      </c>
      <c r="C1864" s="11" t="s">
        <v>606</v>
      </c>
      <c r="D1864" s="11" t="s">
        <v>2861</v>
      </c>
      <c r="E1864" s="38" t="s">
        <v>652</v>
      </c>
      <c r="F1864" s="11">
        <v>6</v>
      </c>
      <c r="G1864" s="40" t="s">
        <v>218</v>
      </c>
      <c r="H1864" s="11" t="str">
        <f t="shared" si="808"/>
        <v>Regular</v>
      </c>
      <c r="I1864" s="11" t="str">
        <f t="shared" si="800"/>
        <v>INDIA</v>
      </c>
      <c r="J1864" s="11" t="str">
        <f>IF(ISERROR(VLOOKUP(C1864,'WI Vs ASM'!$B$2:$E$1000,4,0)),0,(VLOOKUP(C1864,'WI Vs ASM'!$B$2:$E$1000,4,0)))</f>
        <v>Offshore</v>
      </c>
      <c r="K1864" s="11" t="str">
        <f>IF(ISERROR(VLOOKUP(C1864,'WI Vs ASM'!$B$2:$F$1000,5,0)),0,(VLOOKUP(C1864,'WI Vs ASM'!$B$2:$F$1000,5,0)))</f>
        <v>01-Fixed Price</v>
      </c>
      <c r="L1864" s="11" t="str">
        <f>IF(ISERROR(VLOOKUP(C1864,'WI Vs ASM'!$B$2:$D$1000,3,0)),0,(VLOOKUP(C1864,'WI Vs ASM'!$B$2:$D$1000,3,0)))</f>
        <v>01-Maintenance Offshore</v>
      </c>
      <c r="M1864" s="11" t="str">
        <f>IF(ISERROR(VLOOKUP(C1864,'WI Vs ASM'!$B$2:$I$1000,8,0)),0,(VLOOKUP(C1864,'WI Vs ASM'!$B$2:$I$1000,8,0)))</f>
        <v>Rahul Soman</v>
      </c>
      <c r="N1864" s="11" t="str">
        <f>IF(ISERROR(VLOOKUP(C1864,'WI Vs ASM'!$B$2:$G$1000,6,0)),0,(VLOOKUP(C1864,'WI Vs ASM'!$B$2:$G$1000,6,0)))</f>
        <v>Lotus Notes</v>
      </c>
      <c r="O1864" s="11" t="str">
        <f>IF(ISERROR(VLOOKUP(C1864,'WI Vs ASM'!$B$2:$H$1000,7,0)),0,(VLOOKUP(C1864,'WI Vs ASM'!$B$2:$H$1000,7,0)))</f>
        <v>Lotus Notes</v>
      </c>
      <c r="P1864" s="11" t="str">
        <f t="shared" si="801"/>
        <v>Apr-17</v>
      </c>
      <c r="Q1864" s="11" t="str">
        <f t="shared" si="802"/>
        <v>Q2</v>
      </c>
      <c r="R1864" s="11" t="str">
        <f>IF(ISERROR(VLOOKUP(C1864,'WI Vs ASM'!$B$2:$J$1000,9,0)),0,(VLOOKUP(C1864,'WI Vs ASM'!$B$2:$J$1000,9,0)))</f>
        <v>Jyothi Pai</v>
      </c>
      <c r="S1864" s="11" t="str">
        <f>IF(ISERROR(VLOOKUP(C1864,'WI Vs ASM'!$B$2:$K$1000,10,0)),0,(VLOOKUP(C1864,'WI Vs ASM'!$B$2:$K$1000,10,0)))</f>
        <v>Dennis G. Bosman</v>
      </c>
      <c r="T1864" s="11" t="str">
        <f>IF(ISERROR(VLOOKUP(C1864,'WI Vs ASM'!$B$2:$L$1000,11,0)),0,(VLOOKUP(C1864,'WI Vs ASM'!$B$2:$L$1000,11,0)))</f>
        <v>Terry Hedger</v>
      </c>
      <c r="U1864" s="11" t="e">
        <f t="shared" si="809"/>
        <v>#VALUE!</v>
      </c>
      <c r="V1864" s="11" t="str">
        <f t="shared" si="803"/>
        <v>No</v>
      </c>
      <c r="W1864" s="11" t="str">
        <f t="shared" si="804"/>
        <v>Yes</v>
      </c>
      <c r="X1864" s="11" t="str">
        <f t="shared" si="805"/>
        <v>No</v>
      </c>
      <c r="Y1864" s="11" t="str">
        <f t="shared" si="806"/>
        <v>No</v>
      </c>
      <c r="Z1864" s="11" t="str">
        <f t="shared" si="807"/>
        <v>No</v>
      </c>
      <c r="AA1864" s="11" t="str">
        <f t="shared" si="810"/>
        <v>No</v>
      </c>
      <c r="AB1864" s="11">
        <f>IF(ISERROR(VLOOKUP(U1864,'ITWR Dump'!$A$2:$Y$5000,24,0)),0,(VLOOKUP('ILC Report'!U1864,'ITWR Dump'!$A$2:$Y$5000,24,0)))</f>
        <v>0</v>
      </c>
      <c r="AC1864" s="11" t="str">
        <f t="shared" si="811"/>
        <v>No</v>
      </c>
      <c r="AD1864" s="11" t="str">
        <f t="shared" si="812"/>
        <v/>
      </c>
      <c r="AE1864" s="11">
        <f>IF(ISERROR(VLOOKUP(U1864,'ITWR Dump'!$A$2:$Y$5000,13,0)),0,(VLOOKUP(U1864,'ITWR Dump'!$A$2:$Y$5000,13,0)))</f>
        <v>0</v>
      </c>
      <c r="AF1864" s="11">
        <f>IF(ISERROR(VLOOKUP(U1864,'ITWR Dump'!$A$2:$Y$5000,11,0)),0,(VLOOKUP(U1864,'ITWR Dump'!$A$2:$Y$5000,11,0)))</f>
        <v>0</v>
      </c>
      <c r="AG1864" s="11">
        <f>IF(ISERROR(VLOOKUP(U1864,'ITWR Dump'!$A$2:$Y$5000,2,0)),0,(VLOOKUP(U1864,'ITWR Dump'!$A$2:$Y$5000,2,0)))</f>
        <v>0</v>
      </c>
      <c r="AH1864" s="11">
        <f>IF(ISERROR(VLOOKUP(U1864,'ITWR Dump'!$A$2:$Y$5000,14,0)),0,(VLOOKUP(U1864,'ITWR Dump'!$A$2:$Y$5000,14,0)))</f>
        <v>0</v>
      </c>
      <c r="AI1864" s="11" t="str">
        <f t="shared" si="813"/>
        <v>01-Maintenance Offshore</v>
      </c>
      <c r="AJ1864" s="11" t="str">
        <f t="shared" si="814"/>
        <v>Offshore</v>
      </c>
      <c r="AK1864" s="11" t="str">
        <f>IF(ISERROR(VLOOKUP(A1864,'Team Data'!$C$2:$U$213,17,0)),0,(VLOOKUP(A1864,'Team Data'!$C$2:$U$213,17,0)))</f>
        <v>Open System</v>
      </c>
      <c r="AL1864" s="11" t="str">
        <f t="shared" si="815"/>
        <v>2017-04-24</v>
      </c>
      <c r="AM1864" s="11">
        <f>IF(ISERROR(VLOOKUP(U1864,'ITWR Dump'!$A$2:$Y$5000,16,0)),0,(VLOOKUP(U1864,'ITWR Dump'!$A$2:$Y$5000,16,0)))</f>
        <v>0</v>
      </c>
      <c r="AN1864" s="11">
        <f>IF(ISERROR(VLOOKUP(U1864,'ITWR Dump'!$A$2:$Y$5000,18,0)),0,(VLOOKUP(U1864,'ITWR Dump'!$A$2:$Y$5000,18,0)))</f>
        <v>0</v>
      </c>
      <c r="AO1864" s="11">
        <f>IF(ISERROR(VLOOKUP(U1864,'ITWR Dump'!$A$2:$Y$5000,25,0)),0,(VLOOKUP('ILC Report'!U1864,'ITWR Dump'!$A$2:$Y$5000,25,0)))</f>
        <v>0</v>
      </c>
      <c r="AP1864" s="11">
        <f t="shared" si="816"/>
        <v>0</v>
      </c>
      <c r="AQ1864" s="26">
        <f t="shared" si="817"/>
        <v>0</v>
      </c>
      <c r="AR1864" s="26">
        <f t="shared" si="818"/>
        <v>0</v>
      </c>
      <c r="AS1864" s="26">
        <f t="shared" si="819"/>
        <v>0</v>
      </c>
      <c r="AT1864" s="26">
        <f t="shared" si="820"/>
        <v>0</v>
      </c>
      <c r="AU1864" s="26">
        <f t="shared" si="821"/>
        <v>0</v>
      </c>
      <c r="AV1864" s="26">
        <f t="shared" si="822"/>
        <v>0</v>
      </c>
      <c r="AW1864" s="11" t="s">
        <v>653</v>
      </c>
      <c r="AX1864" s="11" t="str">
        <f>VLOOKUP(L1864,Group!$A$2:$B$1000,2,0)</f>
        <v>Maintenance</v>
      </c>
      <c r="AY1864" s="11">
        <f>IF(ISERROR(VLOOKUP(U1864,'ITWR Dump'!$A$2:$Y$5000,15,0)),0,(VLOOKUP('ILC Report'!U1864,'ITWR Dump'!$A$2:$Y$5000,15,0)))</f>
        <v>0</v>
      </c>
      <c r="AZ1864" s="11" t="str">
        <f t="shared" si="823"/>
        <v>No</v>
      </c>
      <c r="BA1864" s="11" t="str">
        <f t="shared" si="824"/>
        <v>BKI</v>
      </c>
      <c r="BB1864" s="11" t="str">
        <f t="shared" si="825"/>
        <v>MN</v>
      </c>
      <c r="BC1864" s="11" t="str">
        <f t="shared" si="826"/>
        <v>No</v>
      </c>
    </row>
    <row r="1865" spans="1:55" x14ac:dyDescent="0.3">
      <c r="A1865" s="11" t="s">
        <v>711</v>
      </c>
      <c r="B1865" s="11" t="s">
        <v>1909</v>
      </c>
      <c r="C1865" s="11" t="s">
        <v>605</v>
      </c>
      <c r="D1865" s="11" t="s">
        <v>2862</v>
      </c>
      <c r="E1865" s="38" t="s">
        <v>652</v>
      </c>
      <c r="F1865" s="11">
        <v>1</v>
      </c>
      <c r="G1865" s="40" t="s">
        <v>218</v>
      </c>
      <c r="H1865" s="11" t="str">
        <f t="shared" si="808"/>
        <v>Regular</v>
      </c>
      <c r="I1865" s="11" t="str">
        <f t="shared" si="800"/>
        <v>INDIA</v>
      </c>
      <c r="J1865" s="11" t="str">
        <f>IF(ISERROR(VLOOKUP(C1865,'WI Vs ASM'!$B$2:$E$1000,4,0)),0,(VLOOKUP(C1865,'WI Vs ASM'!$B$2:$E$1000,4,0)))</f>
        <v>Offshore</v>
      </c>
      <c r="K1865" s="11" t="str">
        <f>IF(ISERROR(VLOOKUP(C1865,'WI Vs ASM'!$B$2:$F$1000,5,0)),0,(VLOOKUP(C1865,'WI Vs ASM'!$B$2:$F$1000,5,0)))</f>
        <v>02-Variable Billable</v>
      </c>
      <c r="L1865" s="11" t="str">
        <f>IF(ISERROR(VLOOKUP(C1865,'WI Vs ASM'!$B$2:$D$1000,3,0)),0,(VLOOKUP(C1865,'WI Vs ASM'!$B$2:$D$1000,3,0)))</f>
        <v>78-Landed BA-SE Offshore</v>
      </c>
      <c r="M1865" s="11" t="str">
        <f>IF(ISERROR(VLOOKUP(C1865,'WI Vs ASM'!$B$2:$I$1000,8,0)),0,(VLOOKUP(C1865,'WI Vs ASM'!$B$2:$I$1000,8,0)))</f>
        <v>Rahul Soman</v>
      </c>
      <c r="N1865" s="11" t="str">
        <f>IF(ISERROR(VLOOKUP(C1865,'WI Vs ASM'!$B$2:$G$1000,6,0)),0,(VLOOKUP(C1865,'WI Vs ASM'!$B$2:$G$1000,6,0)))</f>
        <v>Lotus Notes</v>
      </c>
      <c r="O1865" s="11" t="str">
        <f>IF(ISERROR(VLOOKUP(C1865,'WI Vs ASM'!$B$2:$H$1000,7,0)),0,(VLOOKUP(C1865,'WI Vs ASM'!$B$2:$H$1000,7,0)))</f>
        <v>Lotus Notes</v>
      </c>
      <c r="P1865" s="11" t="str">
        <f t="shared" si="801"/>
        <v>Apr-17</v>
      </c>
      <c r="Q1865" s="11" t="str">
        <f t="shared" si="802"/>
        <v>Q2</v>
      </c>
      <c r="R1865" s="11" t="str">
        <f>IF(ISERROR(VLOOKUP(C1865,'WI Vs ASM'!$B$2:$J$1000,9,0)),0,(VLOOKUP(C1865,'WI Vs ASM'!$B$2:$J$1000,9,0)))</f>
        <v>Jyothi Pai</v>
      </c>
      <c r="S1865" s="11" t="str">
        <f>IF(ISERROR(VLOOKUP(C1865,'WI Vs ASM'!$B$2:$K$1000,10,0)),0,(VLOOKUP(C1865,'WI Vs ASM'!$B$2:$K$1000,10,0)))</f>
        <v>Dennis G. Bosman</v>
      </c>
      <c r="T1865" s="11" t="str">
        <f>IF(ISERROR(VLOOKUP(C1865,'WI Vs ASM'!$B$2:$L$1000,11,0)),0,(VLOOKUP(C1865,'WI Vs ASM'!$B$2:$L$1000,11,0)))</f>
        <v>Terry Hedger</v>
      </c>
      <c r="U1865" s="11" t="e">
        <f t="shared" si="809"/>
        <v>#VALUE!</v>
      </c>
      <c r="V1865" s="11" t="str">
        <f t="shared" si="803"/>
        <v>No</v>
      </c>
      <c r="W1865" s="11" t="str">
        <f t="shared" si="804"/>
        <v>Yes</v>
      </c>
      <c r="X1865" s="11" t="str">
        <f t="shared" si="805"/>
        <v>Yes</v>
      </c>
      <c r="Y1865" s="11" t="str">
        <f t="shared" si="806"/>
        <v>No</v>
      </c>
      <c r="Z1865" s="11" t="str">
        <f t="shared" si="807"/>
        <v>No</v>
      </c>
      <c r="AA1865" s="11" t="str">
        <f t="shared" si="810"/>
        <v>No</v>
      </c>
      <c r="AB1865" s="11">
        <f>IF(ISERROR(VLOOKUP(U1865,'ITWR Dump'!$A$2:$Y$5000,24,0)),0,(VLOOKUP('ILC Report'!U1865,'ITWR Dump'!$A$2:$Y$5000,24,0)))</f>
        <v>0</v>
      </c>
      <c r="AC1865" s="11" t="str">
        <f t="shared" si="811"/>
        <v>Yes</v>
      </c>
      <c r="AD1865" s="11" t="str">
        <f t="shared" si="812"/>
        <v>BASE/Staff Aug</v>
      </c>
      <c r="AE1865" s="11">
        <f>IF(ISERROR(VLOOKUP(U1865,'ITWR Dump'!$A$2:$Y$5000,13,0)),0,(VLOOKUP(U1865,'ITWR Dump'!$A$2:$Y$5000,13,0)))</f>
        <v>0</v>
      </c>
      <c r="AF1865" s="11">
        <f>IF(ISERROR(VLOOKUP(U1865,'ITWR Dump'!$A$2:$Y$5000,11,0)),0,(VLOOKUP(U1865,'ITWR Dump'!$A$2:$Y$5000,11,0)))</f>
        <v>0</v>
      </c>
      <c r="AG1865" s="11">
        <f>IF(ISERROR(VLOOKUP(U1865,'ITWR Dump'!$A$2:$Y$5000,2,0)),0,(VLOOKUP(U1865,'ITWR Dump'!$A$2:$Y$5000,2,0)))</f>
        <v>0</v>
      </c>
      <c r="AH1865" s="11">
        <f>IF(ISERROR(VLOOKUP(U1865,'ITWR Dump'!$A$2:$Y$5000,14,0)),0,(VLOOKUP(U1865,'ITWR Dump'!$A$2:$Y$5000,14,0)))</f>
        <v>0</v>
      </c>
      <c r="AI1865" s="11" t="str">
        <f t="shared" si="813"/>
        <v>78-Landed BA-SE Offshore</v>
      </c>
      <c r="AJ1865" s="11" t="str">
        <f t="shared" si="814"/>
        <v>Offshore</v>
      </c>
      <c r="AK1865" s="11" t="str">
        <f>IF(ISERROR(VLOOKUP(A1865,'Team Data'!$C$2:$U$213,17,0)),0,(VLOOKUP(A1865,'Team Data'!$C$2:$U$213,17,0)))</f>
        <v>Open System</v>
      </c>
      <c r="AL1865" s="11" t="str">
        <f t="shared" si="815"/>
        <v>2017-04-24</v>
      </c>
      <c r="AM1865" s="11">
        <f>IF(ISERROR(VLOOKUP(U1865,'ITWR Dump'!$A$2:$Y$5000,16,0)),0,(VLOOKUP(U1865,'ITWR Dump'!$A$2:$Y$5000,16,0)))</f>
        <v>0</v>
      </c>
      <c r="AN1865" s="11">
        <f>IF(ISERROR(VLOOKUP(U1865,'ITWR Dump'!$A$2:$Y$5000,18,0)),0,(VLOOKUP(U1865,'ITWR Dump'!$A$2:$Y$5000,18,0)))</f>
        <v>0</v>
      </c>
      <c r="AO1865" s="11">
        <f>IF(ISERROR(VLOOKUP(U1865,'ITWR Dump'!$A$2:$Y$5000,25,0)),0,(VLOOKUP('ILC Report'!U1865,'ITWR Dump'!$A$2:$Y$5000,25,0)))</f>
        <v>0</v>
      </c>
      <c r="AP1865" s="11">
        <f t="shared" si="816"/>
        <v>0</v>
      </c>
      <c r="AQ1865" s="26">
        <f t="shared" si="817"/>
        <v>0</v>
      </c>
      <c r="AR1865" s="26">
        <f t="shared" si="818"/>
        <v>0</v>
      </c>
      <c r="AS1865" s="26">
        <f t="shared" si="819"/>
        <v>0</v>
      </c>
      <c r="AT1865" s="26">
        <f t="shared" si="820"/>
        <v>0</v>
      </c>
      <c r="AU1865" s="26">
        <f t="shared" si="821"/>
        <v>0</v>
      </c>
      <c r="AV1865" s="26">
        <f t="shared" si="822"/>
        <v>0</v>
      </c>
      <c r="AW1865" s="11" t="s">
        <v>653</v>
      </c>
      <c r="AX1865" s="11" t="str">
        <f>VLOOKUP(L1865,Group!$A$2:$B$1000,2,0)</f>
        <v>Enhancement</v>
      </c>
      <c r="AY1865" s="11">
        <f>IF(ISERROR(VLOOKUP(U1865,'ITWR Dump'!$A$2:$Y$5000,15,0)),0,(VLOOKUP('ILC Report'!U1865,'ITWR Dump'!$A$2:$Y$5000,15,0)))</f>
        <v>0</v>
      </c>
      <c r="AZ1865" s="11" t="str">
        <f t="shared" si="823"/>
        <v>No</v>
      </c>
      <c r="BA1865" s="11" t="str">
        <f t="shared" si="824"/>
        <v>BKI</v>
      </c>
      <c r="BB1865" s="11" t="str">
        <f t="shared" si="825"/>
        <v>LB</v>
      </c>
      <c r="BC1865" s="11" t="str">
        <f t="shared" si="826"/>
        <v>No</v>
      </c>
    </row>
    <row r="1866" spans="1:55" x14ac:dyDescent="0.3">
      <c r="A1866" s="11" t="s">
        <v>711</v>
      </c>
      <c r="B1866" s="11" t="s">
        <v>1909</v>
      </c>
      <c r="C1866" s="11" t="s">
        <v>605</v>
      </c>
      <c r="D1866" s="11" t="s">
        <v>2863</v>
      </c>
      <c r="E1866" s="38" t="s">
        <v>652</v>
      </c>
      <c r="F1866" s="11">
        <v>4</v>
      </c>
      <c r="G1866" s="40" t="s">
        <v>218</v>
      </c>
      <c r="H1866" s="11" t="str">
        <f t="shared" si="808"/>
        <v>Regular</v>
      </c>
      <c r="I1866" s="11" t="str">
        <f t="shared" si="800"/>
        <v>INDIA</v>
      </c>
      <c r="J1866" s="11" t="str">
        <f>IF(ISERROR(VLOOKUP(C1866,'WI Vs ASM'!$B$2:$E$1000,4,0)),0,(VLOOKUP(C1866,'WI Vs ASM'!$B$2:$E$1000,4,0)))</f>
        <v>Offshore</v>
      </c>
      <c r="K1866" s="11" t="str">
        <f>IF(ISERROR(VLOOKUP(C1866,'WI Vs ASM'!$B$2:$F$1000,5,0)),0,(VLOOKUP(C1866,'WI Vs ASM'!$B$2:$F$1000,5,0)))</f>
        <v>02-Variable Billable</v>
      </c>
      <c r="L1866" s="11" t="str">
        <f>IF(ISERROR(VLOOKUP(C1866,'WI Vs ASM'!$B$2:$D$1000,3,0)),0,(VLOOKUP(C1866,'WI Vs ASM'!$B$2:$D$1000,3,0)))</f>
        <v>78-Landed BA-SE Offshore</v>
      </c>
      <c r="M1866" s="11" t="str">
        <f>IF(ISERROR(VLOOKUP(C1866,'WI Vs ASM'!$B$2:$I$1000,8,0)),0,(VLOOKUP(C1866,'WI Vs ASM'!$B$2:$I$1000,8,0)))</f>
        <v>Rahul Soman</v>
      </c>
      <c r="N1866" s="11" t="str">
        <f>IF(ISERROR(VLOOKUP(C1866,'WI Vs ASM'!$B$2:$G$1000,6,0)),0,(VLOOKUP(C1866,'WI Vs ASM'!$B$2:$G$1000,6,0)))</f>
        <v>Lotus Notes</v>
      </c>
      <c r="O1866" s="11" t="str">
        <f>IF(ISERROR(VLOOKUP(C1866,'WI Vs ASM'!$B$2:$H$1000,7,0)),0,(VLOOKUP(C1866,'WI Vs ASM'!$B$2:$H$1000,7,0)))</f>
        <v>Lotus Notes</v>
      </c>
      <c r="P1866" s="11" t="str">
        <f t="shared" si="801"/>
        <v>Apr-17</v>
      </c>
      <c r="Q1866" s="11" t="str">
        <f t="shared" si="802"/>
        <v>Q2</v>
      </c>
      <c r="R1866" s="11" t="str">
        <f>IF(ISERROR(VLOOKUP(C1866,'WI Vs ASM'!$B$2:$J$1000,9,0)),0,(VLOOKUP(C1866,'WI Vs ASM'!$B$2:$J$1000,9,0)))</f>
        <v>Jyothi Pai</v>
      </c>
      <c r="S1866" s="11" t="str">
        <f>IF(ISERROR(VLOOKUP(C1866,'WI Vs ASM'!$B$2:$K$1000,10,0)),0,(VLOOKUP(C1866,'WI Vs ASM'!$B$2:$K$1000,10,0)))</f>
        <v>Dennis G. Bosman</v>
      </c>
      <c r="T1866" s="11" t="str">
        <f>IF(ISERROR(VLOOKUP(C1866,'WI Vs ASM'!$B$2:$L$1000,11,0)),0,(VLOOKUP(C1866,'WI Vs ASM'!$B$2:$L$1000,11,0)))</f>
        <v>Terry Hedger</v>
      </c>
      <c r="U1866" s="11" t="e">
        <f t="shared" si="809"/>
        <v>#VALUE!</v>
      </c>
      <c r="V1866" s="11" t="str">
        <f t="shared" si="803"/>
        <v>No</v>
      </c>
      <c r="W1866" s="11" t="str">
        <f t="shared" si="804"/>
        <v>Yes</v>
      </c>
      <c r="X1866" s="11" t="str">
        <f t="shared" si="805"/>
        <v>Yes</v>
      </c>
      <c r="Y1866" s="11" t="str">
        <f t="shared" si="806"/>
        <v>No</v>
      </c>
      <c r="Z1866" s="11" t="str">
        <f t="shared" si="807"/>
        <v>No</v>
      </c>
      <c r="AA1866" s="11" t="str">
        <f t="shared" si="810"/>
        <v>No</v>
      </c>
      <c r="AB1866" s="11">
        <f>IF(ISERROR(VLOOKUP(U1866,'ITWR Dump'!$A$2:$Y$5000,24,0)),0,(VLOOKUP('ILC Report'!U1866,'ITWR Dump'!$A$2:$Y$5000,24,0)))</f>
        <v>0</v>
      </c>
      <c r="AC1866" s="11" t="str">
        <f t="shared" si="811"/>
        <v>Yes</v>
      </c>
      <c r="AD1866" s="11" t="str">
        <f t="shared" si="812"/>
        <v>BASE/Staff Aug</v>
      </c>
      <c r="AE1866" s="11">
        <f>IF(ISERROR(VLOOKUP(U1866,'ITWR Dump'!$A$2:$Y$5000,13,0)),0,(VLOOKUP(U1866,'ITWR Dump'!$A$2:$Y$5000,13,0)))</f>
        <v>0</v>
      </c>
      <c r="AF1866" s="11">
        <f>IF(ISERROR(VLOOKUP(U1866,'ITWR Dump'!$A$2:$Y$5000,11,0)),0,(VLOOKUP(U1866,'ITWR Dump'!$A$2:$Y$5000,11,0)))</f>
        <v>0</v>
      </c>
      <c r="AG1866" s="11">
        <f>IF(ISERROR(VLOOKUP(U1866,'ITWR Dump'!$A$2:$Y$5000,2,0)),0,(VLOOKUP(U1866,'ITWR Dump'!$A$2:$Y$5000,2,0)))</f>
        <v>0</v>
      </c>
      <c r="AH1866" s="11">
        <f>IF(ISERROR(VLOOKUP(U1866,'ITWR Dump'!$A$2:$Y$5000,14,0)),0,(VLOOKUP(U1866,'ITWR Dump'!$A$2:$Y$5000,14,0)))</f>
        <v>0</v>
      </c>
      <c r="AI1866" s="11" t="str">
        <f t="shared" si="813"/>
        <v>78-Landed BA-SE Offshore</v>
      </c>
      <c r="AJ1866" s="11" t="str">
        <f t="shared" si="814"/>
        <v>Offshore</v>
      </c>
      <c r="AK1866" s="11" t="str">
        <f>IF(ISERROR(VLOOKUP(A1866,'Team Data'!$C$2:$U$213,17,0)),0,(VLOOKUP(A1866,'Team Data'!$C$2:$U$213,17,0)))</f>
        <v>Open System</v>
      </c>
      <c r="AL1866" s="11" t="str">
        <f t="shared" si="815"/>
        <v>2017-04-24</v>
      </c>
      <c r="AM1866" s="11">
        <f>IF(ISERROR(VLOOKUP(U1866,'ITWR Dump'!$A$2:$Y$5000,16,0)),0,(VLOOKUP(U1866,'ITWR Dump'!$A$2:$Y$5000,16,0)))</f>
        <v>0</v>
      </c>
      <c r="AN1866" s="11">
        <f>IF(ISERROR(VLOOKUP(U1866,'ITWR Dump'!$A$2:$Y$5000,18,0)),0,(VLOOKUP(U1866,'ITWR Dump'!$A$2:$Y$5000,18,0)))</f>
        <v>0</v>
      </c>
      <c r="AO1866" s="11">
        <f>IF(ISERROR(VLOOKUP(U1866,'ITWR Dump'!$A$2:$Y$5000,25,0)),0,(VLOOKUP('ILC Report'!U1866,'ITWR Dump'!$A$2:$Y$5000,25,0)))</f>
        <v>0</v>
      </c>
      <c r="AP1866" s="11">
        <f t="shared" si="816"/>
        <v>0</v>
      </c>
      <c r="AQ1866" s="26">
        <f t="shared" si="817"/>
        <v>0</v>
      </c>
      <c r="AR1866" s="26">
        <f t="shared" si="818"/>
        <v>0</v>
      </c>
      <c r="AS1866" s="26">
        <f t="shared" si="819"/>
        <v>0</v>
      </c>
      <c r="AT1866" s="26">
        <f t="shared" si="820"/>
        <v>0</v>
      </c>
      <c r="AU1866" s="26">
        <f t="shared" si="821"/>
        <v>0</v>
      </c>
      <c r="AV1866" s="26">
        <f t="shared" si="822"/>
        <v>0</v>
      </c>
      <c r="AW1866" s="11" t="s">
        <v>653</v>
      </c>
      <c r="AX1866" s="11" t="str">
        <f>VLOOKUP(L1866,Group!$A$2:$B$1000,2,0)</f>
        <v>Enhancement</v>
      </c>
      <c r="AY1866" s="11">
        <f>IF(ISERROR(VLOOKUP(U1866,'ITWR Dump'!$A$2:$Y$5000,15,0)),0,(VLOOKUP('ILC Report'!U1866,'ITWR Dump'!$A$2:$Y$5000,15,0)))</f>
        <v>0</v>
      </c>
      <c r="AZ1866" s="11" t="str">
        <f t="shared" si="823"/>
        <v>No</v>
      </c>
      <c r="BA1866" s="11" t="str">
        <f t="shared" si="824"/>
        <v>BKI</v>
      </c>
      <c r="BB1866" s="11" t="str">
        <f t="shared" si="825"/>
        <v>LB</v>
      </c>
      <c r="BC1866" s="11" t="str">
        <f t="shared" si="826"/>
        <v>No</v>
      </c>
    </row>
    <row r="1867" spans="1:55" x14ac:dyDescent="0.3">
      <c r="A1867" s="11" t="s">
        <v>711</v>
      </c>
      <c r="B1867" s="11" t="s">
        <v>1909</v>
      </c>
      <c r="C1867" s="11" t="s">
        <v>606</v>
      </c>
      <c r="D1867" s="11" t="s">
        <v>2364</v>
      </c>
      <c r="E1867" s="38" t="s">
        <v>652</v>
      </c>
      <c r="F1867" s="11">
        <v>64</v>
      </c>
      <c r="G1867" s="40" t="s">
        <v>2905</v>
      </c>
      <c r="H1867" s="11" t="str">
        <f t="shared" si="808"/>
        <v>Standby</v>
      </c>
      <c r="I1867" s="11" t="str">
        <f t="shared" si="800"/>
        <v>INDIA</v>
      </c>
      <c r="J1867" s="11" t="str">
        <f>IF(ISERROR(VLOOKUP(C1867,'WI Vs ASM'!$B$2:$E$1000,4,0)),0,(VLOOKUP(C1867,'WI Vs ASM'!$B$2:$E$1000,4,0)))</f>
        <v>Offshore</v>
      </c>
      <c r="K1867" s="11" t="str">
        <f>IF(ISERROR(VLOOKUP(C1867,'WI Vs ASM'!$B$2:$F$1000,5,0)),0,(VLOOKUP(C1867,'WI Vs ASM'!$B$2:$F$1000,5,0)))</f>
        <v>01-Fixed Price</v>
      </c>
      <c r="L1867" s="11" t="str">
        <f>IF(ISERROR(VLOOKUP(C1867,'WI Vs ASM'!$B$2:$D$1000,3,0)),0,(VLOOKUP(C1867,'WI Vs ASM'!$B$2:$D$1000,3,0)))</f>
        <v>01-Maintenance Offshore</v>
      </c>
      <c r="M1867" s="11" t="str">
        <f>IF(ISERROR(VLOOKUP(C1867,'WI Vs ASM'!$B$2:$I$1000,8,0)),0,(VLOOKUP(C1867,'WI Vs ASM'!$B$2:$I$1000,8,0)))</f>
        <v>Rahul Soman</v>
      </c>
      <c r="N1867" s="11" t="str">
        <f>IF(ISERROR(VLOOKUP(C1867,'WI Vs ASM'!$B$2:$G$1000,6,0)),0,(VLOOKUP(C1867,'WI Vs ASM'!$B$2:$G$1000,6,0)))</f>
        <v>Lotus Notes</v>
      </c>
      <c r="O1867" s="11" t="str">
        <f>IF(ISERROR(VLOOKUP(C1867,'WI Vs ASM'!$B$2:$H$1000,7,0)),0,(VLOOKUP(C1867,'WI Vs ASM'!$B$2:$H$1000,7,0)))</f>
        <v>Lotus Notes</v>
      </c>
      <c r="P1867" s="11" t="str">
        <f t="shared" si="801"/>
        <v>Apr-17</v>
      </c>
      <c r="Q1867" s="11" t="str">
        <f t="shared" si="802"/>
        <v>Q2</v>
      </c>
      <c r="R1867" s="11" t="str">
        <f>IF(ISERROR(VLOOKUP(C1867,'WI Vs ASM'!$B$2:$J$1000,9,0)),0,(VLOOKUP(C1867,'WI Vs ASM'!$B$2:$J$1000,9,0)))</f>
        <v>Jyothi Pai</v>
      </c>
      <c r="S1867" s="11" t="str">
        <f>IF(ISERROR(VLOOKUP(C1867,'WI Vs ASM'!$B$2:$K$1000,10,0)),0,(VLOOKUP(C1867,'WI Vs ASM'!$B$2:$K$1000,10,0)))</f>
        <v>Dennis G. Bosman</v>
      </c>
      <c r="T1867" s="11" t="str">
        <f>IF(ISERROR(VLOOKUP(C1867,'WI Vs ASM'!$B$2:$L$1000,11,0)),0,(VLOOKUP(C1867,'WI Vs ASM'!$B$2:$L$1000,11,0)))</f>
        <v>Terry Hedger</v>
      </c>
      <c r="U1867" s="11" t="e">
        <f t="shared" si="809"/>
        <v>#VALUE!</v>
      </c>
      <c r="V1867" s="11" t="str">
        <f t="shared" si="803"/>
        <v>No</v>
      </c>
      <c r="W1867" s="11" t="str">
        <f t="shared" si="804"/>
        <v>Yes</v>
      </c>
      <c r="X1867" s="11" t="str">
        <f t="shared" si="805"/>
        <v>No</v>
      </c>
      <c r="Y1867" s="11" t="str">
        <f t="shared" si="806"/>
        <v>No</v>
      </c>
      <c r="Z1867" s="11" t="str">
        <f t="shared" si="807"/>
        <v>No</v>
      </c>
      <c r="AA1867" s="11" t="str">
        <f t="shared" si="810"/>
        <v>No</v>
      </c>
      <c r="AB1867" s="11">
        <f>IF(ISERROR(VLOOKUP(U1867,'ITWR Dump'!$A$2:$Y$5000,24,0)),0,(VLOOKUP('ILC Report'!U1867,'ITWR Dump'!$A$2:$Y$5000,24,0)))</f>
        <v>0</v>
      </c>
      <c r="AC1867" s="11" t="str">
        <f t="shared" si="811"/>
        <v>No</v>
      </c>
      <c r="AD1867" s="11" t="str">
        <f t="shared" si="812"/>
        <v/>
      </c>
      <c r="AE1867" s="11">
        <f>IF(ISERROR(VLOOKUP(U1867,'ITWR Dump'!$A$2:$Y$5000,13,0)),0,(VLOOKUP(U1867,'ITWR Dump'!$A$2:$Y$5000,13,0)))</f>
        <v>0</v>
      </c>
      <c r="AF1867" s="11">
        <f>IF(ISERROR(VLOOKUP(U1867,'ITWR Dump'!$A$2:$Y$5000,11,0)),0,(VLOOKUP(U1867,'ITWR Dump'!$A$2:$Y$5000,11,0)))</f>
        <v>0</v>
      </c>
      <c r="AG1867" s="11">
        <f>IF(ISERROR(VLOOKUP(U1867,'ITWR Dump'!$A$2:$Y$5000,2,0)),0,(VLOOKUP(U1867,'ITWR Dump'!$A$2:$Y$5000,2,0)))</f>
        <v>0</v>
      </c>
      <c r="AH1867" s="11">
        <f>IF(ISERROR(VLOOKUP(U1867,'ITWR Dump'!$A$2:$Y$5000,14,0)),0,(VLOOKUP(U1867,'ITWR Dump'!$A$2:$Y$5000,14,0)))</f>
        <v>0</v>
      </c>
      <c r="AI1867" s="11" t="str">
        <f t="shared" si="813"/>
        <v>Standby Hours</v>
      </c>
      <c r="AJ1867" s="11" t="str">
        <f t="shared" si="814"/>
        <v>Offshore</v>
      </c>
      <c r="AK1867" s="11" t="str">
        <f>IF(ISERROR(VLOOKUP(A1867,'Team Data'!$C$2:$U$213,17,0)),0,(VLOOKUP(A1867,'Team Data'!$C$2:$U$213,17,0)))</f>
        <v>Open System</v>
      </c>
      <c r="AL1867" s="11" t="str">
        <f t="shared" si="815"/>
        <v>2017-04-24</v>
      </c>
      <c r="AM1867" s="11">
        <f>IF(ISERROR(VLOOKUP(U1867,'ITWR Dump'!$A$2:$Y$5000,16,0)),0,(VLOOKUP(U1867,'ITWR Dump'!$A$2:$Y$5000,16,0)))</f>
        <v>0</v>
      </c>
      <c r="AN1867" s="11">
        <f>IF(ISERROR(VLOOKUP(U1867,'ITWR Dump'!$A$2:$Y$5000,18,0)),0,(VLOOKUP(U1867,'ITWR Dump'!$A$2:$Y$5000,18,0)))</f>
        <v>0</v>
      </c>
      <c r="AO1867" s="11">
        <f>IF(ISERROR(VLOOKUP(U1867,'ITWR Dump'!$A$2:$Y$5000,25,0)),0,(VLOOKUP('ILC Report'!U1867,'ITWR Dump'!$A$2:$Y$5000,25,0)))</f>
        <v>0</v>
      </c>
      <c r="AP1867" s="11">
        <f t="shared" si="816"/>
        <v>0</v>
      </c>
      <c r="AQ1867" s="26">
        <f t="shared" si="817"/>
        <v>0</v>
      </c>
      <c r="AR1867" s="26">
        <f t="shared" si="818"/>
        <v>0</v>
      </c>
      <c r="AS1867" s="26">
        <f t="shared" si="819"/>
        <v>0</v>
      </c>
      <c r="AT1867" s="26">
        <f t="shared" si="820"/>
        <v>0</v>
      </c>
      <c r="AU1867" s="26">
        <f t="shared" si="821"/>
        <v>0</v>
      </c>
      <c r="AV1867" s="26">
        <f t="shared" si="822"/>
        <v>0</v>
      </c>
      <c r="AW1867" s="11" t="s">
        <v>653</v>
      </c>
      <c r="AX1867" s="11" t="str">
        <f>VLOOKUP(L1867,Group!$A$2:$B$1000,2,0)</f>
        <v>Maintenance</v>
      </c>
      <c r="AY1867" s="11">
        <f>IF(ISERROR(VLOOKUP(U1867,'ITWR Dump'!$A$2:$Y$5000,15,0)),0,(VLOOKUP('ILC Report'!U1867,'ITWR Dump'!$A$2:$Y$5000,15,0)))</f>
        <v>0</v>
      </c>
      <c r="AZ1867" s="11" t="str">
        <f t="shared" si="823"/>
        <v>No</v>
      </c>
      <c r="BA1867" s="11" t="str">
        <f t="shared" si="824"/>
        <v>BKI</v>
      </c>
      <c r="BB1867" s="11" t="str">
        <f t="shared" si="825"/>
        <v>MN</v>
      </c>
      <c r="BC1867" s="11" t="str">
        <f t="shared" si="826"/>
        <v>No</v>
      </c>
    </row>
    <row r="1868" spans="1:55" x14ac:dyDescent="0.3">
      <c r="A1868" s="11" t="s">
        <v>711</v>
      </c>
      <c r="B1868" s="11" t="s">
        <v>1909</v>
      </c>
      <c r="C1868" s="11" t="s">
        <v>549</v>
      </c>
      <c r="D1868" s="11" t="s">
        <v>2864</v>
      </c>
      <c r="E1868" s="38" t="s">
        <v>652</v>
      </c>
      <c r="F1868" s="11">
        <v>2</v>
      </c>
      <c r="G1868" s="40" t="s">
        <v>218</v>
      </c>
      <c r="H1868" s="11" t="str">
        <f t="shared" si="808"/>
        <v>Regular</v>
      </c>
      <c r="I1868" s="11" t="str">
        <f t="shared" si="800"/>
        <v>INDIA</v>
      </c>
      <c r="J1868" s="11" t="str">
        <f>IF(ISERROR(VLOOKUP(C1868,'WI Vs ASM'!$B$2:$E$1000,4,0)),0,(VLOOKUP(C1868,'WI Vs ASM'!$B$2:$E$1000,4,0)))</f>
        <v>Offshore</v>
      </c>
      <c r="K1868" s="11" t="str">
        <f>IF(ISERROR(VLOOKUP(C1868,'WI Vs ASM'!$B$2:$F$1000,5,0)),0,(VLOOKUP(C1868,'WI Vs ASM'!$B$2:$F$1000,5,0)))</f>
        <v>01-Fixed Price</v>
      </c>
      <c r="L1868" s="11" t="str">
        <f>IF(ISERROR(VLOOKUP(C1868,'WI Vs ASM'!$B$2:$D$1000,3,0)),0,(VLOOKUP(C1868,'WI Vs ASM'!$B$2:$D$1000,3,0)))</f>
        <v>01-Maintenance Offshore</v>
      </c>
      <c r="M1868" s="11" t="str">
        <f>IF(ISERROR(VLOOKUP(C1868,'WI Vs ASM'!$B$2:$I$1000,8,0)),0,(VLOOKUP(C1868,'WI Vs ASM'!$B$2:$I$1000,8,0)))</f>
        <v>Rahul Soman</v>
      </c>
      <c r="N1868" s="11" t="str">
        <f>IF(ISERROR(VLOOKUP(C1868,'WI Vs ASM'!$B$2:$G$1000,6,0)),0,(VLOOKUP(C1868,'WI Vs ASM'!$B$2:$G$1000,6,0)))</f>
        <v>Billing</v>
      </c>
      <c r="O1868" s="11" t="str">
        <f>IF(ISERROR(VLOOKUP(C1868,'WI Vs ASM'!$B$2:$H$1000,7,0)),0,(VLOOKUP(C1868,'WI Vs ASM'!$B$2:$H$1000,7,0)))</f>
        <v>Central Functions</v>
      </c>
      <c r="P1868" s="11" t="str">
        <f t="shared" si="801"/>
        <v>Apr-17</v>
      </c>
      <c r="Q1868" s="11" t="str">
        <f t="shared" si="802"/>
        <v>Q2</v>
      </c>
      <c r="R1868" s="11" t="str">
        <f>IF(ISERROR(VLOOKUP(C1868,'WI Vs ASM'!$B$2:$J$1000,9,0)),0,(VLOOKUP(C1868,'WI Vs ASM'!$B$2:$J$1000,9,0)))</f>
        <v>Jyothi Pai</v>
      </c>
      <c r="S1868" s="11" t="str">
        <f>IF(ISERROR(VLOOKUP(C1868,'WI Vs ASM'!$B$2:$K$1000,10,0)),0,(VLOOKUP(C1868,'WI Vs ASM'!$B$2:$K$1000,10,0)))</f>
        <v>John Pallo</v>
      </c>
      <c r="T1868" s="11" t="str">
        <f>IF(ISERROR(VLOOKUP(C1868,'WI Vs ASM'!$B$2:$L$1000,11,0)),0,(VLOOKUP(C1868,'WI Vs ASM'!$B$2:$L$1000,11,0)))</f>
        <v>Phillip Mclean</v>
      </c>
      <c r="U1868" s="11" t="str">
        <f t="shared" si="809"/>
        <v>WR736334</v>
      </c>
      <c r="V1868" s="11" t="str">
        <f t="shared" si="803"/>
        <v>No</v>
      </c>
      <c r="W1868" s="11" t="str">
        <f t="shared" si="804"/>
        <v>Yes</v>
      </c>
      <c r="X1868" s="11" t="str">
        <f t="shared" si="805"/>
        <v>No</v>
      </c>
      <c r="Y1868" s="11" t="str">
        <f t="shared" si="806"/>
        <v>No</v>
      </c>
      <c r="Z1868" s="11" t="str">
        <f t="shared" si="807"/>
        <v>No</v>
      </c>
      <c r="AA1868" s="11" t="str">
        <f t="shared" si="810"/>
        <v>No</v>
      </c>
      <c r="AB1868" s="11">
        <f>IF(ISERROR(VLOOKUP(U1868,'ITWR Dump'!$A$2:$Y$5000,24,0)),0,(VLOOKUP('ILC Report'!U1868,'ITWR Dump'!$A$2:$Y$5000,24,0)))</f>
        <v>0</v>
      </c>
      <c r="AC1868" s="11" t="str">
        <f t="shared" si="811"/>
        <v>No</v>
      </c>
      <c r="AD1868" s="11" t="str">
        <f t="shared" si="812"/>
        <v/>
      </c>
      <c r="AE1868" s="11">
        <f>IF(ISERROR(VLOOKUP(U1868,'ITWR Dump'!$A$2:$Y$5000,13,0)),0,(VLOOKUP(U1868,'ITWR Dump'!$A$2:$Y$5000,13,0)))</f>
        <v>0</v>
      </c>
      <c r="AF1868" s="11">
        <f>IF(ISERROR(VLOOKUP(U1868,'ITWR Dump'!$A$2:$Y$5000,11,0)),0,(VLOOKUP(U1868,'ITWR Dump'!$A$2:$Y$5000,11,0)))</f>
        <v>0</v>
      </c>
      <c r="AG1868" s="11">
        <f>IF(ISERROR(VLOOKUP(U1868,'ITWR Dump'!$A$2:$Y$5000,2,0)),0,(VLOOKUP(U1868,'ITWR Dump'!$A$2:$Y$5000,2,0)))</f>
        <v>0</v>
      </c>
      <c r="AH1868" s="11">
        <f>IF(ISERROR(VLOOKUP(U1868,'ITWR Dump'!$A$2:$Y$5000,14,0)),0,(VLOOKUP(U1868,'ITWR Dump'!$A$2:$Y$5000,14,0)))</f>
        <v>0</v>
      </c>
      <c r="AI1868" s="11" t="str">
        <f t="shared" si="813"/>
        <v>01-Maintenance Offshore</v>
      </c>
      <c r="AJ1868" s="11" t="str">
        <f t="shared" si="814"/>
        <v>Offshore</v>
      </c>
      <c r="AK1868" s="11" t="str">
        <f>IF(ISERROR(VLOOKUP(A1868,'Team Data'!$C$2:$U$213,17,0)),0,(VLOOKUP(A1868,'Team Data'!$C$2:$U$213,17,0)))</f>
        <v>Open System</v>
      </c>
      <c r="AL1868" s="11" t="str">
        <f t="shared" si="815"/>
        <v>2017-04-24</v>
      </c>
      <c r="AM1868" s="11">
        <f>IF(ISERROR(VLOOKUP(U1868,'ITWR Dump'!$A$2:$Y$5000,16,0)),0,(VLOOKUP(U1868,'ITWR Dump'!$A$2:$Y$5000,16,0)))</f>
        <v>0</v>
      </c>
      <c r="AN1868" s="11">
        <f>IF(ISERROR(VLOOKUP(U1868,'ITWR Dump'!$A$2:$Y$5000,18,0)),0,(VLOOKUP(U1868,'ITWR Dump'!$A$2:$Y$5000,18,0)))</f>
        <v>0</v>
      </c>
      <c r="AO1868" s="11">
        <f>IF(ISERROR(VLOOKUP(U1868,'ITWR Dump'!$A$2:$Y$5000,25,0)),0,(VLOOKUP('ILC Report'!U1868,'ITWR Dump'!$A$2:$Y$5000,25,0)))</f>
        <v>0</v>
      </c>
      <c r="AP1868" s="11">
        <f t="shared" si="816"/>
        <v>0</v>
      </c>
      <c r="AQ1868" s="26">
        <f t="shared" si="817"/>
        <v>0</v>
      </c>
      <c r="AR1868" s="26">
        <f t="shared" si="818"/>
        <v>0</v>
      </c>
      <c r="AS1868" s="26">
        <f t="shared" si="819"/>
        <v>0</v>
      </c>
      <c r="AT1868" s="26">
        <f t="shared" si="820"/>
        <v>0</v>
      </c>
      <c r="AU1868" s="26">
        <f t="shared" si="821"/>
        <v>0</v>
      </c>
      <c r="AV1868" s="26">
        <f t="shared" si="822"/>
        <v>0</v>
      </c>
      <c r="AW1868" s="11" t="s">
        <v>653</v>
      </c>
      <c r="AX1868" s="11" t="str">
        <f>VLOOKUP(L1868,Group!$A$2:$B$1000,2,0)</f>
        <v>Maintenance</v>
      </c>
      <c r="AY1868" s="11">
        <f>IF(ISERROR(VLOOKUP(U1868,'ITWR Dump'!$A$2:$Y$5000,15,0)),0,(VLOOKUP('ILC Report'!U1868,'ITWR Dump'!$A$2:$Y$5000,15,0)))</f>
        <v>0</v>
      </c>
      <c r="AZ1868" s="11" t="str">
        <f t="shared" si="823"/>
        <v>Yes</v>
      </c>
      <c r="BA1868" s="11" t="str">
        <f t="shared" si="824"/>
        <v>BKI</v>
      </c>
      <c r="BB1868" s="11" t="str">
        <f t="shared" si="825"/>
        <v>MN</v>
      </c>
      <c r="BC1868" s="11" t="str">
        <f t="shared" si="826"/>
        <v>No</v>
      </c>
    </row>
    <row r="1869" spans="1:55" x14ac:dyDescent="0.3">
      <c r="A1869" s="11" t="s">
        <v>711</v>
      </c>
      <c r="B1869" s="11" t="s">
        <v>1909</v>
      </c>
      <c r="C1869" s="11" t="s">
        <v>601</v>
      </c>
      <c r="D1869" s="11" t="s">
        <v>2857</v>
      </c>
      <c r="E1869" s="38" t="s">
        <v>2901</v>
      </c>
      <c r="F1869" s="11">
        <v>5</v>
      </c>
      <c r="G1869" s="40" t="s">
        <v>218</v>
      </c>
      <c r="H1869" s="11" t="str">
        <f t="shared" si="808"/>
        <v>Regular</v>
      </c>
      <c r="I1869" s="11" t="str">
        <f t="shared" si="800"/>
        <v>INDIA</v>
      </c>
      <c r="J1869" s="11" t="str">
        <f>IF(ISERROR(VLOOKUP(C1869,'WI Vs ASM'!$B$2:$E$1000,4,0)),0,(VLOOKUP(C1869,'WI Vs ASM'!$B$2:$E$1000,4,0)))</f>
        <v>Offshore</v>
      </c>
      <c r="K1869" s="11" t="str">
        <f>IF(ISERROR(VLOOKUP(C1869,'WI Vs ASM'!$B$2:$F$1000,5,0)),0,(VLOOKUP(C1869,'WI Vs ASM'!$B$2:$F$1000,5,0)))</f>
        <v>01-Fixed Price</v>
      </c>
      <c r="L1869" s="11" t="str">
        <f>IF(ISERROR(VLOOKUP(C1869,'WI Vs ASM'!$B$2:$D$1000,3,0)),0,(VLOOKUP(C1869,'WI Vs ASM'!$B$2:$D$1000,3,0)))</f>
        <v>01-Maintenance Offshore</v>
      </c>
      <c r="M1869" s="11" t="str">
        <f>IF(ISERROR(VLOOKUP(C1869,'WI Vs ASM'!$B$2:$I$1000,8,0)),0,(VLOOKUP(C1869,'WI Vs ASM'!$B$2:$I$1000,8,0)))</f>
        <v>Rahul Soman</v>
      </c>
      <c r="N1869" s="11" t="str">
        <f>IF(ISERROR(VLOOKUP(C1869,'WI Vs ASM'!$B$2:$G$1000,6,0)),0,(VLOOKUP(C1869,'WI Vs ASM'!$B$2:$G$1000,6,0)))</f>
        <v>Lotus Notes</v>
      </c>
      <c r="O1869" s="11" t="str">
        <f>IF(ISERROR(VLOOKUP(C1869,'WI Vs ASM'!$B$2:$H$1000,7,0)),0,(VLOOKUP(C1869,'WI Vs ASM'!$B$2:$H$1000,7,0)))</f>
        <v>Lotus Notes</v>
      </c>
      <c r="P1869" s="11" t="str">
        <f t="shared" si="801"/>
        <v>May-17</v>
      </c>
      <c r="Q1869" s="11" t="str">
        <f t="shared" si="802"/>
        <v>Q2</v>
      </c>
      <c r="R1869" s="11" t="str">
        <f>IF(ISERROR(VLOOKUP(C1869,'WI Vs ASM'!$B$2:$J$1000,9,0)),0,(VLOOKUP(C1869,'WI Vs ASM'!$B$2:$J$1000,9,0)))</f>
        <v>Jyothi Pai</v>
      </c>
      <c r="S1869" s="11" t="str">
        <f>IF(ISERROR(VLOOKUP(C1869,'WI Vs ASM'!$B$2:$K$1000,10,0)),0,(VLOOKUP(C1869,'WI Vs ASM'!$B$2:$K$1000,10,0)))</f>
        <v>Dennis G. Bosman</v>
      </c>
      <c r="T1869" s="11" t="str">
        <f>IF(ISERROR(VLOOKUP(C1869,'WI Vs ASM'!$B$2:$L$1000,11,0)),0,(VLOOKUP(C1869,'WI Vs ASM'!$B$2:$L$1000,11,0)))</f>
        <v>Terry Hedger</v>
      </c>
      <c r="U1869" s="11" t="e">
        <f t="shared" si="809"/>
        <v>#VALUE!</v>
      </c>
      <c r="V1869" s="11" t="str">
        <f t="shared" si="803"/>
        <v>No</v>
      </c>
      <c r="W1869" s="11" t="str">
        <f t="shared" si="804"/>
        <v>Yes</v>
      </c>
      <c r="X1869" s="11" t="str">
        <f t="shared" si="805"/>
        <v>No</v>
      </c>
      <c r="Y1869" s="11" t="str">
        <f t="shared" si="806"/>
        <v>No</v>
      </c>
      <c r="Z1869" s="11" t="str">
        <f t="shared" si="807"/>
        <v>No</v>
      </c>
      <c r="AA1869" s="11" t="str">
        <f t="shared" si="810"/>
        <v>No</v>
      </c>
      <c r="AB1869" s="11">
        <f>IF(ISERROR(VLOOKUP(U1869,'ITWR Dump'!$A$2:$Y$5000,24,0)),0,(VLOOKUP('ILC Report'!U1869,'ITWR Dump'!$A$2:$Y$5000,24,0)))</f>
        <v>0</v>
      </c>
      <c r="AC1869" s="11" t="str">
        <f t="shared" si="811"/>
        <v>No</v>
      </c>
      <c r="AD1869" s="11" t="str">
        <f t="shared" si="812"/>
        <v/>
      </c>
      <c r="AE1869" s="11">
        <f>IF(ISERROR(VLOOKUP(U1869,'ITWR Dump'!$A$2:$Y$5000,13,0)),0,(VLOOKUP(U1869,'ITWR Dump'!$A$2:$Y$5000,13,0)))</f>
        <v>0</v>
      </c>
      <c r="AF1869" s="11">
        <f>IF(ISERROR(VLOOKUP(U1869,'ITWR Dump'!$A$2:$Y$5000,11,0)),0,(VLOOKUP(U1869,'ITWR Dump'!$A$2:$Y$5000,11,0)))</f>
        <v>0</v>
      </c>
      <c r="AG1869" s="11">
        <f>IF(ISERROR(VLOOKUP(U1869,'ITWR Dump'!$A$2:$Y$5000,2,0)),0,(VLOOKUP(U1869,'ITWR Dump'!$A$2:$Y$5000,2,0)))</f>
        <v>0</v>
      </c>
      <c r="AH1869" s="11">
        <f>IF(ISERROR(VLOOKUP(U1869,'ITWR Dump'!$A$2:$Y$5000,14,0)),0,(VLOOKUP(U1869,'ITWR Dump'!$A$2:$Y$5000,14,0)))</f>
        <v>0</v>
      </c>
      <c r="AI1869" s="11" t="str">
        <f t="shared" si="813"/>
        <v>01-Maintenance Offshore</v>
      </c>
      <c r="AJ1869" s="11" t="str">
        <f t="shared" si="814"/>
        <v>Offshore</v>
      </c>
      <c r="AK1869" s="11" t="str">
        <f>IF(ISERROR(VLOOKUP(A1869,'Team Data'!$C$2:$U$213,17,0)),0,(VLOOKUP(A1869,'Team Data'!$C$2:$U$213,17,0)))</f>
        <v>Open System</v>
      </c>
      <c r="AL1869" s="11" t="str">
        <f t="shared" si="815"/>
        <v>2017-04-24</v>
      </c>
      <c r="AM1869" s="11">
        <f>IF(ISERROR(VLOOKUP(U1869,'ITWR Dump'!$A$2:$Y$5000,16,0)),0,(VLOOKUP(U1869,'ITWR Dump'!$A$2:$Y$5000,16,0)))</f>
        <v>0</v>
      </c>
      <c r="AN1869" s="11">
        <f>IF(ISERROR(VLOOKUP(U1869,'ITWR Dump'!$A$2:$Y$5000,18,0)),0,(VLOOKUP(U1869,'ITWR Dump'!$A$2:$Y$5000,18,0)))</f>
        <v>0</v>
      </c>
      <c r="AO1869" s="11">
        <f>IF(ISERROR(VLOOKUP(U1869,'ITWR Dump'!$A$2:$Y$5000,25,0)),0,(VLOOKUP('ILC Report'!U1869,'ITWR Dump'!$A$2:$Y$5000,25,0)))</f>
        <v>0</v>
      </c>
      <c r="AP1869" s="11">
        <f t="shared" si="816"/>
        <v>0</v>
      </c>
      <c r="AQ1869" s="26">
        <f t="shared" si="817"/>
        <v>0</v>
      </c>
      <c r="AR1869" s="26">
        <f t="shared" si="818"/>
        <v>0</v>
      </c>
      <c r="AS1869" s="26">
        <f t="shared" si="819"/>
        <v>0</v>
      </c>
      <c r="AT1869" s="26">
        <f t="shared" si="820"/>
        <v>0</v>
      </c>
      <c r="AU1869" s="26">
        <f t="shared" si="821"/>
        <v>0</v>
      </c>
      <c r="AV1869" s="26">
        <f t="shared" si="822"/>
        <v>0</v>
      </c>
      <c r="AW1869" s="11" t="s">
        <v>653</v>
      </c>
      <c r="AX1869" s="11" t="str">
        <f>VLOOKUP(L1869,Group!$A$2:$B$1000,2,0)</f>
        <v>Maintenance</v>
      </c>
      <c r="AY1869" s="11">
        <f>IF(ISERROR(VLOOKUP(U1869,'ITWR Dump'!$A$2:$Y$5000,15,0)),0,(VLOOKUP('ILC Report'!U1869,'ITWR Dump'!$A$2:$Y$5000,15,0)))</f>
        <v>0</v>
      </c>
      <c r="AZ1869" s="11" t="str">
        <f t="shared" si="823"/>
        <v>No</v>
      </c>
      <c r="BA1869" s="11" t="str">
        <f t="shared" si="824"/>
        <v>BKI</v>
      </c>
      <c r="BB1869" s="11" t="str">
        <f t="shared" si="825"/>
        <v>MN</v>
      </c>
      <c r="BC1869" s="11" t="str">
        <f t="shared" si="826"/>
        <v>No</v>
      </c>
    </row>
    <row r="1870" spans="1:55" x14ac:dyDescent="0.3">
      <c r="A1870" s="11" t="s">
        <v>711</v>
      </c>
      <c r="B1870" s="11" t="s">
        <v>1909</v>
      </c>
      <c r="C1870" s="11" t="s">
        <v>601</v>
      </c>
      <c r="D1870" s="11" t="s">
        <v>2858</v>
      </c>
      <c r="E1870" s="38" t="s">
        <v>2901</v>
      </c>
      <c r="F1870" s="11">
        <v>5</v>
      </c>
      <c r="G1870" s="40" t="s">
        <v>218</v>
      </c>
      <c r="H1870" s="11" t="str">
        <f t="shared" si="808"/>
        <v>Regular</v>
      </c>
      <c r="I1870" s="11" t="str">
        <f t="shared" si="800"/>
        <v>INDIA</v>
      </c>
      <c r="J1870" s="11" t="str">
        <f>IF(ISERROR(VLOOKUP(C1870,'WI Vs ASM'!$B$2:$E$1000,4,0)),0,(VLOOKUP(C1870,'WI Vs ASM'!$B$2:$E$1000,4,0)))</f>
        <v>Offshore</v>
      </c>
      <c r="K1870" s="11" t="str">
        <f>IF(ISERROR(VLOOKUP(C1870,'WI Vs ASM'!$B$2:$F$1000,5,0)),0,(VLOOKUP(C1870,'WI Vs ASM'!$B$2:$F$1000,5,0)))</f>
        <v>01-Fixed Price</v>
      </c>
      <c r="L1870" s="11" t="str">
        <f>IF(ISERROR(VLOOKUP(C1870,'WI Vs ASM'!$B$2:$D$1000,3,0)),0,(VLOOKUP(C1870,'WI Vs ASM'!$B$2:$D$1000,3,0)))</f>
        <v>01-Maintenance Offshore</v>
      </c>
      <c r="M1870" s="11" t="str">
        <f>IF(ISERROR(VLOOKUP(C1870,'WI Vs ASM'!$B$2:$I$1000,8,0)),0,(VLOOKUP(C1870,'WI Vs ASM'!$B$2:$I$1000,8,0)))</f>
        <v>Rahul Soman</v>
      </c>
      <c r="N1870" s="11" t="str">
        <f>IF(ISERROR(VLOOKUP(C1870,'WI Vs ASM'!$B$2:$G$1000,6,0)),0,(VLOOKUP(C1870,'WI Vs ASM'!$B$2:$G$1000,6,0)))</f>
        <v>Lotus Notes</v>
      </c>
      <c r="O1870" s="11" t="str">
        <f>IF(ISERROR(VLOOKUP(C1870,'WI Vs ASM'!$B$2:$H$1000,7,0)),0,(VLOOKUP(C1870,'WI Vs ASM'!$B$2:$H$1000,7,0)))</f>
        <v>Lotus Notes</v>
      </c>
      <c r="P1870" s="11" t="str">
        <f t="shared" si="801"/>
        <v>May-17</v>
      </c>
      <c r="Q1870" s="11" t="str">
        <f t="shared" si="802"/>
        <v>Q2</v>
      </c>
      <c r="R1870" s="11" t="str">
        <f>IF(ISERROR(VLOOKUP(C1870,'WI Vs ASM'!$B$2:$J$1000,9,0)),0,(VLOOKUP(C1870,'WI Vs ASM'!$B$2:$J$1000,9,0)))</f>
        <v>Jyothi Pai</v>
      </c>
      <c r="S1870" s="11" t="str">
        <f>IF(ISERROR(VLOOKUP(C1870,'WI Vs ASM'!$B$2:$K$1000,10,0)),0,(VLOOKUP(C1870,'WI Vs ASM'!$B$2:$K$1000,10,0)))</f>
        <v>Dennis G. Bosman</v>
      </c>
      <c r="T1870" s="11" t="str">
        <f>IF(ISERROR(VLOOKUP(C1870,'WI Vs ASM'!$B$2:$L$1000,11,0)),0,(VLOOKUP(C1870,'WI Vs ASM'!$B$2:$L$1000,11,0)))</f>
        <v>Terry Hedger</v>
      </c>
      <c r="U1870" s="11" t="e">
        <f t="shared" si="809"/>
        <v>#VALUE!</v>
      </c>
      <c r="V1870" s="11" t="str">
        <f t="shared" si="803"/>
        <v>No</v>
      </c>
      <c r="W1870" s="11" t="str">
        <f t="shared" si="804"/>
        <v>Yes</v>
      </c>
      <c r="X1870" s="11" t="str">
        <f t="shared" si="805"/>
        <v>No</v>
      </c>
      <c r="Y1870" s="11" t="str">
        <f t="shared" si="806"/>
        <v>No</v>
      </c>
      <c r="Z1870" s="11" t="str">
        <f t="shared" si="807"/>
        <v>No</v>
      </c>
      <c r="AA1870" s="11" t="str">
        <f t="shared" si="810"/>
        <v>No</v>
      </c>
      <c r="AB1870" s="11">
        <f>IF(ISERROR(VLOOKUP(U1870,'ITWR Dump'!$A$2:$Y$5000,24,0)),0,(VLOOKUP('ILC Report'!U1870,'ITWR Dump'!$A$2:$Y$5000,24,0)))</f>
        <v>0</v>
      </c>
      <c r="AC1870" s="11" t="str">
        <f t="shared" si="811"/>
        <v>No</v>
      </c>
      <c r="AD1870" s="11" t="str">
        <f t="shared" si="812"/>
        <v/>
      </c>
      <c r="AE1870" s="11">
        <f>IF(ISERROR(VLOOKUP(U1870,'ITWR Dump'!$A$2:$Y$5000,13,0)),0,(VLOOKUP(U1870,'ITWR Dump'!$A$2:$Y$5000,13,0)))</f>
        <v>0</v>
      </c>
      <c r="AF1870" s="11">
        <f>IF(ISERROR(VLOOKUP(U1870,'ITWR Dump'!$A$2:$Y$5000,11,0)),0,(VLOOKUP(U1870,'ITWR Dump'!$A$2:$Y$5000,11,0)))</f>
        <v>0</v>
      </c>
      <c r="AG1870" s="11">
        <f>IF(ISERROR(VLOOKUP(U1870,'ITWR Dump'!$A$2:$Y$5000,2,0)),0,(VLOOKUP(U1870,'ITWR Dump'!$A$2:$Y$5000,2,0)))</f>
        <v>0</v>
      </c>
      <c r="AH1870" s="11">
        <f>IF(ISERROR(VLOOKUP(U1870,'ITWR Dump'!$A$2:$Y$5000,14,0)),0,(VLOOKUP(U1870,'ITWR Dump'!$A$2:$Y$5000,14,0)))</f>
        <v>0</v>
      </c>
      <c r="AI1870" s="11" t="str">
        <f t="shared" si="813"/>
        <v>01-Maintenance Offshore</v>
      </c>
      <c r="AJ1870" s="11" t="str">
        <f t="shared" si="814"/>
        <v>Offshore</v>
      </c>
      <c r="AK1870" s="11" t="str">
        <f>IF(ISERROR(VLOOKUP(A1870,'Team Data'!$C$2:$U$213,17,0)),0,(VLOOKUP(A1870,'Team Data'!$C$2:$U$213,17,0)))</f>
        <v>Open System</v>
      </c>
      <c r="AL1870" s="11" t="str">
        <f t="shared" si="815"/>
        <v>2017-04-24</v>
      </c>
      <c r="AM1870" s="11">
        <f>IF(ISERROR(VLOOKUP(U1870,'ITWR Dump'!$A$2:$Y$5000,16,0)),0,(VLOOKUP(U1870,'ITWR Dump'!$A$2:$Y$5000,16,0)))</f>
        <v>0</v>
      </c>
      <c r="AN1870" s="11">
        <f>IF(ISERROR(VLOOKUP(U1870,'ITWR Dump'!$A$2:$Y$5000,18,0)),0,(VLOOKUP(U1870,'ITWR Dump'!$A$2:$Y$5000,18,0)))</f>
        <v>0</v>
      </c>
      <c r="AO1870" s="11">
        <f>IF(ISERROR(VLOOKUP(U1870,'ITWR Dump'!$A$2:$Y$5000,25,0)),0,(VLOOKUP('ILC Report'!U1870,'ITWR Dump'!$A$2:$Y$5000,25,0)))</f>
        <v>0</v>
      </c>
      <c r="AP1870" s="11">
        <f t="shared" si="816"/>
        <v>0</v>
      </c>
      <c r="AQ1870" s="26">
        <f t="shared" si="817"/>
        <v>0</v>
      </c>
      <c r="AR1870" s="26">
        <f t="shared" si="818"/>
        <v>0</v>
      </c>
      <c r="AS1870" s="26">
        <f t="shared" si="819"/>
        <v>0</v>
      </c>
      <c r="AT1870" s="26">
        <f t="shared" si="820"/>
        <v>0</v>
      </c>
      <c r="AU1870" s="26">
        <f t="shared" si="821"/>
        <v>0</v>
      </c>
      <c r="AV1870" s="26">
        <f t="shared" si="822"/>
        <v>0</v>
      </c>
      <c r="AW1870" s="11" t="s">
        <v>653</v>
      </c>
      <c r="AX1870" s="11" t="str">
        <f>VLOOKUP(L1870,Group!$A$2:$B$1000,2,0)</f>
        <v>Maintenance</v>
      </c>
      <c r="AY1870" s="11">
        <f>IF(ISERROR(VLOOKUP(U1870,'ITWR Dump'!$A$2:$Y$5000,15,0)),0,(VLOOKUP('ILC Report'!U1870,'ITWR Dump'!$A$2:$Y$5000,15,0)))</f>
        <v>0</v>
      </c>
      <c r="AZ1870" s="11" t="str">
        <f t="shared" si="823"/>
        <v>No</v>
      </c>
      <c r="BA1870" s="11" t="str">
        <f t="shared" si="824"/>
        <v>BKI</v>
      </c>
      <c r="BB1870" s="11" t="str">
        <f t="shared" si="825"/>
        <v>MN</v>
      </c>
      <c r="BC1870" s="11" t="str">
        <f t="shared" si="826"/>
        <v>No</v>
      </c>
    </row>
    <row r="1871" spans="1:55" x14ac:dyDescent="0.3">
      <c r="A1871" s="11" t="s">
        <v>711</v>
      </c>
      <c r="B1871" s="11" t="s">
        <v>1909</v>
      </c>
      <c r="C1871" s="11" t="s">
        <v>606</v>
      </c>
      <c r="D1871" s="11" t="s">
        <v>2859</v>
      </c>
      <c r="E1871" s="38" t="s">
        <v>2901</v>
      </c>
      <c r="F1871" s="11">
        <v>5</v>
      </c>
      <c r="G1871" s="40" t="s">
        <v>218</v>
      </c>
      <c r="H1871" s="11" t="str">
        <f t="shared" si="808"/>
        <v>Regular</v>
      </c>
      <c r="I1871" s="11" t="str">
        <f t="shared" si="800"/>
        <v>INDIA</v>
      </c>
      <c r="J1871" s="11" t="str">
        <f>IF(ISERROR(VLOOKUP(C1871,'WI Vs ASM'!$B$2:$E$1000,4,0)),0,(VLOOKUP(C1871,'WI Vs ASM'!$B$2:$E$1000,4,0)))</f>
        <v>Offshore</v>
      </c>
      <c r="K1871" s="11" t="str">
        <f>IF(ISERROR(VLOOKUP(C1871,'WI Vs ASM'!$B$2:$F$1000,5,0)),0,(VLOOKUP(C1871,'WI Vs ASM'!$B$2:$F$1000,5,0)))</f>
        <v>01-Fixed Price</v>
      </c>
      <c r="L1871" s="11" t="str">
        <f>IF(ISERROR(VLOOKUP(C1871,'WI Vs ASM'!$B$2:$D$1000,3,0)),0,(VLOOKUP(C1871,'WI Vs ASM'!$B$2:$D$1000,3,0)))</f>
        <v>01-Maintenance Offshore</v>
      </c>
      <c r="M1871" s="11" t="str">
        <f>IF(ISERROR(VLOOKUP(C1871,'WI Vs ASM'!$B$2:$I$1000,8,0)),0,(VLOOKUP(C1871,'WI Vs ASM'!$B$2:$I$1000,8,0)))</f>
        <v>Rahul Soman</v>
      </c>
      <c r="N1871" s="11" t="str">
        <f>IF(ISERROR(VLOOKUP(C1871,'WI Vs ASM'!$B$2:$G$1000,6,0)),0,(VLOOKUP(C1871,'WI Vs ASM'!$B$2:$G$1000,6,0)))</f>
        <v>Lotus Notes</v>
      </c>
      <c r="O1871" s="11" t="str">
        <f>IF(ISERROR(VLOOKUP(C1871,'WI Vs ASM'!$B$2:$H$1000,7,0)),0,(VLOOKUP(C1871,'WI Vs ASM'!$B$2:$H$1000,7,0)))</f>
        <v>Lotus Notes</v>
      </c>
      <c r="P1871" s="11" t="str">
        <f t="shared" si="801"/>
        <v>May-17</v>
      </c>
      <c r="Q1871" s="11" t="str">
        <f t="shared" si="802"/>
        <v>Q2</v>
      </c>
      <c r="R1871" s="11" t="str">
        <f>IF(ISERROR(VLOOKUP(C1871,'WI Vs ASM'!$B$2:$J$1000,9,0)),0,(VLOOKUP(C1871,'WI Vs ASM'!$B$2:$J$1000,9,0)))</f>
        <v>Jyothi Pai</v>
      </c>
      <c r="S1871" s="11" t="str">
        <f>IF(ISERROR(VLOOKUP(C1871,'WI Vs ASM'!$B$2:$K$1000,10,0)),0,(VLOOKUP(C1871,'WI Vs ASM'!$B$2:$K$1000,10,0)))</f>
        <v>Dennis G. Bosman</v>
      </c>
      <c r="T1871" s="11" t="str">
        <f>IF(ISERROR(VLOOKUP(C1871,'WI Vs ASM'!$B$2:$L$1000,11,0)),0,(VLOOKUP(C1871,'WI Vs ASM'!$B$2:$L$1000,11,0)))</f>
        <v>Terry Hedger</v>
      </c>
      <c r="U1871" s="11" t="e">
        <f t="shared" si="809"/>
        <v>#VALUE!</v>
      </c>
      <c r="V1871" s="11" t="str">
        <f t="shared" si="803"/>
        <v>No</v>
      </c>
      <c r="W1871" s="11" t="str">
        <f t="shared" si="804"/>
        <v>Yes</v>
      </c>
      <c r="X1871" s="11" t="str">
        <f t="shared" si="805"/>
        <v>No</v>
      </c>
      <c r="Y1871" s="11" t="str">
        <f t="shared" si="806"/>
        <v>No</v>
      </c>
      <c r="Z1871" s="11" t="str">
        <f t="shared" si="807"/>
        <v>No</v>
      </c>
      <c r="AA1871" s="11" t="str">
        <f t="shared" si="810"/>
        <v>No</v>
      </c>
      <c r="AB1871" s="11">
        <f>IF(ISERROR(VLOOKUP(U1871,'ITWR Dump'!$A$2:$Y$5000,24,0)),0,(VLOOKUP('ILC Report'!U1871,'ITWR Dump'!$A$2:$Y$5000,24,0)))</f>
        <v>0</v>
      </c>
      <c r="AC1871" s="11" t="str">
        <f t="shared" si="811"/>
        <v>No</v>
      </c>
      <c r="AD1871" s="11" t="str">
        <f t="shared" si="812"/>
        <v/>
      </c>
      <c r="AE1871" s="11">
        <f>IF(ISERROR(VLOOKUP(U1871,'ITWR Dump'!$A$2:$Y$5000,13,0)),0,(VLOOKUP(U1871,'ITWR Dump'!$A$2:$Y$5000,13,0)))</f>
        <v>0</v>
      </c>
      <c r="AF1871" s="11">
        <f>IF(ISERROR(VLOOKUP(U1871,'ITWR Dump'!$A$2:$Y$5000,11,0)),0,(VLOOKUP(U1871,'ITWR Dump'!$A$2:$Y$5000,11,0)))</f>
        <v>0</v>
      </c>
      <c r="AG1871" s="11">
        <f>IF(ISERROR(VLOOKUP(U1871,'ITWR Dump'!$A$2:$Y$5000,2,0)),0,(VLOOKUP(U1871,'ITWR Dump'!$A$2:$Y$5000,2,0)))</f>
        <v>0</v>
      </c>
      <c r="AH1871" s="11">
        <f>IF(ISERROR(VLOOKUP(U1871,'ITWR Dump'!$A$2:$Y$5000,14,0)),0,(VLOOKUP(U1871,'ITWR Dump'!$A$2:$Y$5000,14,0)))</f>
        <v>0</v>
      </c>
      <c r="AI1871" s="11" t="str">
        <f t="shared" si="813"/>
        <v>01-Maintenance Offshore</v>
      </c>
      <c r="AJ1871" s="11" t="str">
        <f t="shared" si="814"/>
        <v>Offshore</v>
      </c>
      <c r="AK1871" s="11" t="str">
        <f>IF(ISERROR(VLOOKUP(A1871,'Team Data'!$C$2:$U$213,17,0)),0,(VLOOKUP(A1871,'Team Data'!$C$2:$U$213,17,0)))</f>
        <v>Open System</v>
      </c>
      <c r="AL1871" s="11" t="str">
        <f t="shared" si="815"/>
        <v>2017-04-24</v>
      </c>
      <c r="AM1871" s="11">
        <f>IF(ISERROR(VLOOKUP(U1871,'ITWR Dump'!$A$2:$Y$5000,16,0)),0,(VLOOKUP(U1871,'ITWR Dump'!$A$2:$Y$5000,16,0)))</f>
        <v>0</v>
      </c>
      <c r="AN1871" s="11">
        <f>IF(ISERROR(VLOOKUP(U1871,'ITWR Dump'!$A$2:$Y$5000,18,0)),0,(VLOOKUP(U1871,'ITWR Dump'!$A$2:$Y$5000,18,0)))</f>
        <v>0</v>
      </c>
      <c r="AO1871" s="11">
        <f>IF(ISERROR(VLOOKUP(U1871,'ITWR Dump'!$A$2:$Y$5000,25,0)),0,(VLOOKUP('ILC Report'!U1871,'ITWR Dump'!$A$2:$Y$5000,25,0)))</f>
        <v>0</v>
      </c>
      <c r="AP1871" s="11">
        <f t="shared" si="816"/>
        <v>0</v>
      </c>
      <c r="AQ1871" s="26">
        <f t="shared" si="817"/>
        <v>0</v>
      </c>
      <c r="AR1871" s="26">
        <f t="shared" si="818"/>
        <v>0</v>
      </c>
      <c r="AS1871" s="26">
        <f t="shared" si="819"/>
        <v>0</v>
      </c>
      <c r="AT1871" s="26">
        <f t="shared" si="820"/>
        <v>0</v>
      </c>
      <c r="AU1871" s="26">
        <f t="shared" si="821"/>
        <v>0</v>
      </c>
      <c r="AV1871" s="26">
        <f t="shared" si="822"/>
        <v>0</v>
      </c>
      <c r="AW1871" s="11" t="s">
        <v>653</v>
      </c>
      <c r="AX1871" s="11" t="str">
        <f>VLOOKUP(L1871,Group!$A$2:$B$1000,2,0)</f>
        <v>Maintenance</v>
      </c>
      <c r="AY1871" s="11">
        <f>IF(ISERROR(VLOOKUP(U1871,'ITWR Dump'!$A$2:$Y$5000,15,0)),0,(VLOOKUP('ILC Report'!U1871,'ITWR Dump'!$A$2:$Y$5000,15,0)))</f>
        <v>0</v>
      </c>
      <c r="AZ1871" s="11" t="str">
        <f t="shared" si="823"/>
        <v>No</v>
      </c>
      <c r="BA1871" s="11" t="str">
        <f t="shared" si="824"/>
        <v>BKI</v>
      </c>
      <c r="BB1871" s="11" t="str">
        <f t="shared" si="825"/>
        <v>MN</v>
      </c>
      <c r="BC1871" s="11" t="str">
        <f t="shared" si="826"/>
        <v>No</v>
      </c>
    </row>
    <row r="1872" spans="1:55" x14ac:dyDescent="0.3">
      <c r="A1872" s="11" t="s">
        <v>711</v>
      </c>
      <c r="B1872" s="11" t="s">
        <v>1909</v>
      </c>
      <c r="C1872" s="11" t="s">
        <v>606</v>
      </c>
      <c r="D1872" s="11" t="s">
        <v>2860</v>
      </c>
      <c r="E1872" s="38" t="s">
        <v>2901</v>
      </c>
      <c r="F1872" s="11">
        <v>2</v>
      </c>
      <c r="G1872" s="40" t="s">
        <v>218</v>
      </c>
      <c r="H1872" s="11" t="str">
        <f t="shared" si="808"/>
        <v>Regular</v>
      </c>
      <c r="I1872" s="11" t="str">
        <f t="shared" si="800"/>
        <v>INDIA</v>
      </c>
      <c r="J1872" s="11" t="str">
        <f>IF(ISERROR(VLOOKUP(C1872,'WI Vs ASM'!$B$2:$E$1000,4,0)),0,(VLOOKUP(C1872,'WI Vs ASM'!$B$2:$E$1000,4,0)))</f>
        <v>Offshore</v>
      </c>
      <c r="K1872" s="11" t="str">
        <f>IF(ISERROR(VLOOKUP(C1872,'WI Vs ASM'!$B$2:$F$1000,5,0)),0,(VLOOKUP(C1872,'WI Vs ASM'!$B$2:$F$1000,5,0)))</f>
        <v>01-Fixed Price</v>
      </c>
      <c r="L1872" s="11" t="str">
        <f>IF(ISERROR(VLOOKUP(C1872,'WI Vs ASM'!$B$2:$D$1000,3,0)),0,(VLOOKUP(C1872,'WI Vs ASM'!$B$2:$D$1000,3,0)))</f>
        <v>01-Maintenance Offshore</v>
      </c>
      <c r="M1872" s="11" t="str">
        <f>IF(ISERROR(VLOOKUP(C1872,'WI Vs ASM'!$B$2:$I$1000,8,0)),0,(VLOOKUP(C1872,'WI Vs ASM'!$B$2:$I$1000,8,0)))</f>
        <v>Rahul Soman</v>
      </c>
      <c r="N1872" s="11" t="str">
        <f>IF(ISERROR(VLOOKUP(C1872,'WI Vs ASM'!$B$2:$G$1000,6,0)),0,(VLOOKUP(C1872,'WI Vs ASM'!$B$2:$G$1000,6,0)))</f>
        <v>Lotus Notes</v>
      </c>
      <c r="O1872" s="11" t="str">
        <f>IF(ISERROR(VLOOKUP(C1872,'WI Vs ASM'!$B$2:$H$1000,7,0)),0,(VLOOKUP(C1872,'WI Vs ASM'!$B$2:$H$1000,7,0)))</f>
        <v>Lotus Notes</v>
      </c>
      <c r="P1872" s="11" t="str">
        <f t="shared" si="801"/>
        <v>May-17</v>
      </c>
      <c r="Q1872" s="11" t="str">
        <f t="shared" si="802"/>
        <v>Q2</v>
      </c>
      <c r="R1872" s="11" t="str">
        <f>IF(ISERROR(VLOOKUP(C1872,'WI Vs ASM'!$B$2:$J$1000,9,0)),0,(VLOOKUP(C1872,'WI Vs ASM'!$B$2:$J$1000,9,0)))</f>
        <v>Jyothi Pai</v>
      </c>
      <c r="S1872" s="11" t="str">
        <f>IF(ISERROR(VLOOKUP(C1872,'WI Vs ASM'!$B$2:$K$1000,10,0)),0,(VLOOKUP(C1872,'WI Vs ASM'!$B$2:$K$1000,10,0)))</f>
        <v>Dennis G. Bosman</v>
      </c>
      <c r="T1872" s="11" t="str">
        <f>IF(ISERROR(VLOOKUP(C1872,'WI Vs ASM'!$B$2:$L$1000,11,0)),0,(VLOOKUP(C1872,'WI Vs ASM'!$B$2:$L$1000,11,0)))</f>
        <v>Terry Hedger</v>
      </c>
      <c r="U1872" s="11" t="e">
        <f t="shared" si="809"/>
        <v>#VALUE!</v>
      </c>
      <c r="V1872" s="11" t="str">
        <f t="shared" si="803"/>
        <v>No</v>
      </c>
      <c r="W1872" s="11" t="str">
        <f t="shared" si="804"/>
        <v>Yes</v>
      </c>
      <c r="X1872" s="11" t="str">
        <f t="shared" si="805"/>
        <v>No</v>
      </c>
      <c r="Y1872" s="11" t="str">
        <f t="shared" si="806"/>
        <v>No</v>
      </c>
      <c r="Z1872" s="11" t="str">
        <f t="shared" si="807"/>
        <v>No</v>
      </c>
      <c r="AA1872" s="11" t="str">
        <f t="shared" si="810"/>
        <v>No</v>
      </c>
      <c r="AB1872" s="11">
        <f>IF(ISERROR(VLOOKUP(U1872,'ITWR Dump'!$A$2:$Y$5000,24,0)),0,(VLOOKUP('ILC Report'!U1872,'ITWR Dump'!$A$2:$Y$5000,24,0)))</f>
        <v>0</v>
      </c>
      <c r="AC1872" s="11" t="str">
        <f t="shared" si="811"/>
        <v>No</v>
      </c>
      <c r="AD1872" s="11" t="str">
        <f t="shared" si="812"/>
        <v/>
      </c>
      <c r="AE1872" s="11">
        <f>IF(ISERROR(VLOOKUP(U1872,'ITWR Dump'!$A$2:$Y$5000,13,0)),0,(VLOOKUP(U1872,'ITWR Dump'!$A$2:$Y$5000,13,0)))</f>
        <v>0</v>
      </c>
      <c r="AF1872" s="11">
        <f>IF(ISERROR(VLOOKUP(U1872,'ITWR Dump'!$A$2:$Y$5000,11,0)),0,(VLOOKUP(U1872,'ITWR Dump'!$A$2:$Y$5000,11,0)))</f>
        <v>0</v>
      </c>
      <c r="AG1872" s="11">
        <f>IF(ISERROR(VLOOKUP(U1872,'ITWR Dump'!$A$2:$Y$5000,2,0)),0,(VLOOKUP(U1872,'ITWR Dump'!$A$2:$Y$5000,2,0)))</f>
        <v>0</v>
      </c>
      <c r="AH1872" s="11">
        <f>IF(ISERROR(VLOOKUP(U1872,'ITWR Dump'!$A$2:$Y$5000,14,0)),0,(VLOOKUP(U1872,'ITWR Dump'!$A$2:$Y$5000,14,0)))</f>
        <v>0</v>
      </c>
      <c r="AI1872" s="11" t="str">
        <f t="shared" si="813"/>
        <v>01-Maintenance Offshore</v>
      </c>
      <c r="AJ1872" s="11" t="str">
        <f t="shared" si="814"/>
        <v>Offshore</v>
      </c>
      <c r="AK1872" s="11" t="str">
        <f>IF(ISERROR(VLOOKUP(A1872,'Team Data'!$C$2:$U$213,17,0)),0,(VLOOKUP(A1872,'Team Data'!$C$2:$U$213,17,0)))</f>
        <v>Open System</v>
      </c>
      <c r="AL1872" s="11" t="str">
        <f t="shared" si="815"/>
        <v>2017-04-24</v>
      </c>
      <c r="AM1872" s="11">
        <f>IF(ISERROR(VLOOKUP(U1872,'ITWR Dump'!$A$2:$Y$5000,16,0)),0,(VLOOKUP(U1872,'ITWR Dump'!$A$2:$Y$5000,16,0)))</f>
        <v>0</v>
      </c>
      <c r="AN1872" s="11">
        <f>IF(ISERROR(VLOOKUP(U1872,'ITWR Dump'!$A$2:$Y$5000,18,0)),0,(VLOOKUP(U1872,'ITWR Dump'!$A$2:$Y$5000,18,0)))</f>
        <v>0</v>
      </c>
      <c r="AO1872" s="11">
        <f>IF(ISERROR(VLOOKUP(U1872,'ITWR Dump'!$A$2:$Y$5000,25,0)),0,(VLOOKUP('ILC Report'!U1872,'ITWR Dump'!$A$2:$Y$5000,25,0)))</f>
        <v>0</v>
      </c>
      <c r="AP1872" s="11">
        <f t="shared" si="816"/>
        <v>0</v>
      </c>
      <c r="AQ1872" s="26">
        <f t="shared" si="817"/>
        <v>0</v>
      </c>
      <c r="AR1872" s="26">
        <f t="shared" si="818"/>
        <v>0</v>
      </c>
      <c r="AS1872" s="26">
        <f t="shared" si="819"/>
        <v>0</v>
      </c>
      <c r="AT1872" s="26">
        <f t="shared" si="820"/>
        <v>0</v>
      </c>
      <c r="AU1872" s="26">
        <f t="shared" si="821"/>
        <v>0</v>
      </c>
      <c r="AV1872" s="26">
        <f t="shared" si="822"/>
        <v>0</v>
      </c>
      <c r="AW1872" s="11" t="s">
        <v>653</v>
      </c>
      <c r="AX1872" s="11" t="str">
        <f>VLOOKUP(L1872,Group!$A$2:$B$1000,2,0)</f>
        <v>Maintenance</v>
      </c>
      <c r="AY1872" s="11">
        <f>IF(ISERROR(VLOOKUP(U1872,'ITWR Dump'!$A$2:$Y$5000,15,0)),0,(VLOOKUP('ILC Report'!U1872,'ITWR Dump'!$A$2:$Y$5000,15,0)))</f>
        <v>0</v>
      </c>
      <c r="AZ1872" s="11" t="str">
        <f t="shared" si="823"/>
        <v>No</v>
      </c>
      <c r="BA1872" s="11" t="str">
        <f t="shared" si="824"/>
        <v>BKI</v>
      </c>
      <c r="BB1872" s="11" t="str">
        <f t="shared" si="825"/>
        <v>MN</v>
      </c>
      <c r="BC1872" s="11" t="str">
        <f t="shared" si="826"/>
        <v>No</v>
      </c>
    </row>
    <row r="1873" spans="1:55" x14ac:dyDescent="0.3">
      <c r="A1873" s="11" t="s">
        <v>711</v>
      </c>
      <c r="B1873" s="11" t="s">
        <v>1909</v>
      </c>
      <c r="C1873" s="11" t="s">
        <v>606</v>
      </c>
      <c r="D1873" s="11" t="s">
        <v>2861</v>
      </c>
      <c r="E1873" s="38" t="s">
        <v>2901</v>
      </c>
      <c r="F1873" s="11">
        <v>4</v>
      </c>
      <c r="G1873" s="40" t="s">
        <v>218</v>
      </c>
      <c r="H1873" s="11" t="str">
        <f t="shared" si="808"/>
        <v>Regular</v>
      </c>
      <c r="I1873" s="11" t="str">
        <f t="shared" si="800"/>
        <v>INDIA</v>
      </c>
      <c r="J1873" s="11" t="str">
        <f>IF(ISERROR(VLOOKUP(C1873,'WI Vs ASM'!$B$2:$E$1000,4,0)),0,(VLOOKUP(C1873,'WI Vs ASM'!$B$2:$E$1000,4,0)))</f>
        <v>Offshore</v>
      </c>
      <c r="K1873" s="11" t="str">
        <f>IF(ISERROR(VLOOKUP(C1873,'WI Vs ASM'!$B$2:$F$1000,5,0)),0,(VLOOKUP(C1873,'WI Vs ASM'!$B$2:$F$1000,5,0)))</f>
        <v>01-Fixed Price</v>
      </c>
      <c r="L1873" s="11" t="str">
        <f>IF(ISERROR(VLOOKUP(C1873,'WI Vs ASM'!$B$2:$D$1000,3,0)),0,(VLOOKUP(C1873,'WI Vs ASM'!$B$2:$D$1000,3,0)))</f>
        <v>01-Maintenance Offshore</v>
      </c>
      <c r="M1873" s="11" t="str">
        <f>IF(ISERROR(VLOOKUP(C1873,'WI Vs ASM'!$B$2:$I$1000,8,0)),0,(VLOOKUP(C1873,'WI Vs ASM'!$B$2:$I$1000,8,0)))</f>
        <v>Rahul Soman</v>
      </c>
      <c r="N1873" s="11" t="str">
        <f>IF(ISERROR(VLOOKUP(C1873,'WI Vs ASM'!$B$2:$G$1000,6,0)),0,(VLOOKUP(C1873,'WI Vs ASM'!$B$2:$G$1000,6,0)))</f>
        <v>Lotus Notes</v>
      </c>
      <c r="O1873" s="11" t="str">
        <f>IF(ISERROR(VLOOKUP(C1873,'WI Vs ASM'!$B$2:$H$1000,7,0)),0,(VLOOKUP(C1873,'WI Vs ASM'!$B$2:$H$1000,7,0)))</f>
        <v>Lotus Notes</v>
      </c>
      <c r="P1873" s="11" t="str">
        <f t="shared" si="801"/>
        <v>May-17</v>
      </c>
      <c r="Q1873" s="11" t="str">
        <f t="shared" si="802"/>
        <v>Q2</v>
      </c>
      <c r="R1873" s="11" t="str">
        <f>IF(ISERROR(VLOOKUP(C1873,'WI Vs ASM'!$B$2:$J$1000,9,0)),0,(VLOOKUP(C1873,'WI Vs ASM'!$B$2:$J$1000,9,0)))</f>
        <v>Jyothi Pai</v>
      </c>
      <c r="S1873" s="11" t="str">
        <f>IF(ISERROR(VLOOKUP(C1873,'WI Vs ASM'!$B$2:$K$1000,10,0)),0,(VLOOKUP(C1873,'WI Vs ASM'!$B$2:$K$1000,10,0)))</f>
        <v>Dennis G. Bosman</v>
      </c>
      <c r="T1873" s="11" t="str">
        <f>IF(ISERROR(VLOOKUP(C1873,'WI Vs ASM'!$B$2:$L$1000,11,0)),0,(VLOOKUP(C1873,'WI Vs ASM'!$B$2:$L$1000,11,0)))</f>
        <v>Terry Hedger</v>
      </c>
      <c r="U1873" s="11" t="e">
        <f t="shared" si="809"/>
        <v>#VALUE!</v>
      </c>
      <c r="V1873" s="11" t="str">
        <f t="shared" si="803"/>
        <v>No</v>
      </c>
      <c r="W1873" s="11" t="str">
        <f t="shared" si="804"/>
        <v>Yes</v>
      </c>
      <c r="X1873" s="11" t="str">
        <f t="shared" si="805"/>
        <v>No</v>
      </c>
      <c r="Y1873" s="11" t="str">
        <f t="shared" si="806"/>
        <v>No</v>
      </c>
      <c r="Z1873" s="11" t="str">
        <f t="shared" si="807"/>
        <v>No</v>
      </c>
      <c r="AA1873" s="11" t="str">
        <f t="shared" si="810"/>
        <v>No</v>
      </c>
      <c r="AB1873" s="11">
        <f>IF(ISERROR(VLOOKUP(U1873,'ITWR Dump'!$A$2:$Y$5000,24,0)),0,(VLOOKUP('ILC Report'!U1873,'ITWR Dump'!$A$2:$Y$5000,24,0)))</f>
        <v>0</v>
      </c>
      <c r="AC1873" s="11" t="str">
        <f t="shared" si="811"/>
        <v>No</v>
      </c>
      <c r="AD1873" s="11" t="str">
        <f t="shared" si="812"/>
        <v/>
      </c>
      <c r="AE1873" s="11">
        <f>IF(ISERROR(VLOOKUP(U1873,'ITWR Dump'!$A$2:$Y$5000,13,0)),0,(VLOOKUP(U1873,'ITWR Dump'!$A$2:$Y$5000,13,0)))</f>
        <v>0</v>
      </c>
      <c r="AF1873" s="11">
        <f>IF(ISERROR(VLOOKUP(U1873,'ITWR Dump'!$A$2:$Y$5000,11,0)),0,(VLOOKUP(U1873,'ITWR Dump'!$A$2:$Y$5000,11,0)))</f>
        <v>0</v>
      </c>
      <c r="AG1873" s="11">
        <f>IF(ISERROR(VLOOKUP(U1873,'ITWR Dump'!$A$2:$Y$5000,2,0)),0,(VLOOKUP(U1873,'ITWR Dump'!$A$2:$Y$5000,2,0)))</f>
        <v>0</v>
      </c>
      <c r="AH1873" s="11">
        <f>IF(ISERROR(VLOOKUP(U1873,'ITWR Dump'!$A$2:$Y$5000,14,0)),0,(VLOOKUP(U1873,'ITWR Dump'!$A$2:$Y$5000,14,0)))</f>
        <v>0</v>
      </c>
      <c r="AI1873" s="11" t="str">
        <f t="shared" si="813"/>
        <v>01-Maintenance Offshore</v>
      </c>
      <c r="AJ1873" s="11" t="str">
        <f t="shared" si="814"/>
        <v>Offshore</v>
      </c>
      <c r="AK1873" s="11" t="str">
        <f>IF(ISERROR(VLOOKUP(A1873,'Team Data'!$C$2:$U$213,17,0)),0,(VLOOKUP(A1873,'Team Data'!$C$2:$U$213,17,0)))</f>
        <v>Open System</v>
      </c>
      <c r="AL1873" s="11" t="str">
        <f t="shared" si="815"/>
        <v>2017-04-24</v>
      </c>
      <c r="AM1873" s="11">
        <f>IF(ISERROR(VLOOKUP(U1873,'ITWR Dump'!$A$2:$Y$5000,16,0)),0,(VLOOKUP(U1873,'ITWR Dump'!$A$2:$Y$5000,16,0)))</f>
        <v>0</v>
      </c>
      <c r="AN1873" s="11">
        <f>IF(ISERROR(VLOOKUP(U1873,'ITWR Dump'!$A$2:$Y$5000,18,0)),0,(VLOOKUP(U1873,'ITWR Dump'!$A$2:$Y$5000,18,0)))</f>
        <v>0</v>
      </c>
      <c r="AO1873" s="11">
        <f>IF(ISERROR(VLOOKUP(U1873,'ITWR Dump'!$A$2:$Y$5000,25,0)),0,(VLOOKUP('ILC Report'!U1873,'ITWR Dump'!$A$2:$Y$5000,25,0)))</f>
        <v>0</v>
      </c>
      <c r="AP1873" s="11">
        <f t="shared" si="816"/>
        <v>0</v>
      </c>
      <c r="AQ1873" s="26">
        <f t="shared" si="817"/>
        <v>0</v>
      </c>
      <c r="AR1873" s="26">
        <f t="shared" si="818"/>
        <v>0</v>
      </c>
      <c r="AS1873" s="26">
        <f t="shared" si="819"/>
        <v>0</v>
      </c>
      <c r="AT1873" s="26">
        <f t="shared" si="820"/>
        <v>0</v>
      </c>
      <c r="AU1873" s="26">
        <f t="shared" si="821"/>
        <v>0</v>
      </c>
      <c r="AV1873" s="26">
        <f t="shared" si="822"/>
        <v>0</v>
      </c>
      <c r="AW1873" s="11" t="s">
        <v>653</v>
      </c>
      <c r="AX1873" s="11" t="str">
        <f>VLOOKUP(L1873,Group!$A$2:$B$1000,2,0)</f>
        <v>Maintenance</v>
      </c>
      <c r="AY1873" s="11">
        <f>IF(ISERROR(VLOOKUP(U1873,'ITWR Dump'!$A$2:$Y$5000,15,0)),0,(VLOOKUP('ILC Report'!U1873,'ITWR Dump'!$A$2:$Y$5000,15,0)))</f>
        <v>0</v>
      </c>
      <c r="AZ1873" s="11" t="str">
        <f t="shared" si="823"/>
        <v>No</v>
      </c>
      <c r="BA1873" s="11" t="str">
        <f t="shared" si="824"/>
        <v>BKI</v>
      </c>
      <c r="BB1873" s="11" t="str">
        <f t="shared" si="825"/>
        <v>MN</v>
      </c>
      <c r="BC1873" s="11" t="str">
        <f t="shared" si="826"/>
        <v>No</v>
      </c>
    </row>
    <row r="1874" spans="1:55" x14ac:dyDescent="0.3">
      <c r="A1874" s="11" t="s">
        <v>711</v>
      </c>
      <c r="B1874" s="11" t="s">
        <v>1909</v>
      </c>
      <c r="C1874" s="11" t="s">
        <v>606</v>
      </c>
      <c r="D1874" s="11" t="s">
        <v>2364</v>
      </c>
      <c r="E1874" s="38" t="s">
        <v>2901</v>
      </c>
      <c r="F1874" s="11">
        <v>68</v>
      </c>
      <c r="G1874" s="40" t="s">
        <v>2905</v>
      </c>
      <c r="H1874" s="11" t="str">
        <f t="shared" si="808"/>
        <v>Standby</v>
      </c>
      <c r="I1874" s="11" t="str">
        <f t="shared" si="800"/>
        <v>INDIA</v>
      </c>
      <c r="J1874" s="11" t="str">
        <f>IF(ISERROR(VLOOKUP(C1874,'WI Vs ASM'!$B$2:$E$1000,4,0)),0,(VLOOKUP(C1874,'WI Vs ASM'!$B$2:$E$1000,4,0)))</f>
        <v>Offshore</v>
      </c>
      <c r="K1874" s="11" t="str">
        <f>IF(ISERROR(VLOOKUP(C1874,'WI Vs ASM'!$B$2:$F$1000,5,0)),0,(VLOOKUP(C1874,'WI Vs ASM'!$B$2:$F$1000,5,0)))</f>
        <v>01-Fixed Price</v>
      </c>
      <c r="L1874" s="11" t="str">
        <f>IF(ISERROR(VLOOKUP(C1874,'WI Vs ASM'!$B$2:$D$1000,3,0)),0,(VLOOKUP(C1874,'WI Vs ASM'!$B$2:$D$1000,3,0)))</f>
        <v>01-Maintenance Offshore</v>
      </c>
      <c r="M1874" s="11" t="str">
        <f>IF(ISERROR(VLOOKUP(C1874,'WI Vs ASM'!$B$2:$I$1000,8,0)),0,(VLOOKUP(C1874,'WI Vs ASM'!$B$2:$I$1000,8,0)))</f>
        <v>Rahul Soman</v>
      </c>
      <c r="N1874" s="11" t="str">
        <f>IF(ISERROR(VLOOKUP(C1874,'WI Vs ASM'!$B$2:$G$1000,6,0)),0,(VLOOKUP(C1874,'WI Vs ASM'!$B$2:$G$1000,6,0)))</f>
        <v>Lotus Notes</v>
      </c>
      <c r="O1874" s="11" t="str">
        <f>IF(ISERROR(VLOOKUP(C1874,'WI Vs ASM'!$B$2:$H$1000,7,0)),0,(VLOOKUP(C1874,'WI Vs ASM'!$B$2:$H$1000,7,0)))</f>
        <v>Lotus Notes</v>
      </c>
      <c r="P1874" s="11" t="str">
        <f t="shared" si="801"/>
        <v>May-17</v>
      </c>
      <c r="Q1874" s="11" t="str">
        <f t="shared" si="802"/>
        <v>Q2</v>
      </c>
      <c r="R1874" s="11" t="str">
        <f>IF(ISERROR(VLOOKUP(C1874,'WI Vs ASM'!$B$2:$J$1000,9,0)),0,(VLOOKUP(C1874,'WI Vs ASM'!$B$2:$J$1000,9,0)))</f>
        <v>Jyothi Pai</v>
      </c>
      <c r="S1874" s="11" t="str">
        <f>IF(ISERROR(VLOOKUP(C1874,'WI Vs ASM'!$B$2:$K$1000,10,0)),0,(VLOOKUP(C1874,'WI Vs ASM'!$B$2:$K$1000,10,0)))</f>
        <v>Dennis G. Bosman</v>
      </c>
      <c r="T1874" s="11" t="str">
        <f>IF(ISERROR(VLOOKUP(C1874,'WI Vs ASM'!$B$2:$L$1000,11,0)),0,(VLOOKUP(C1874,'WI Vs ASM'!$B$2:$L$1000,11,0)))</f>
        <v>Terry Hedger</v>
      </c>
      <c r="U1874" s="11" t="e">
        <f t="shared" si="809"/>
        <v>#VALUE!</v>
      </c>
      <c r="V1874" s="11" t="str">
        <f t="shared" si="803"/>
        <v>No</v>
      </c>
      <c r="W1874" s="11" t="str">
        <f t="shared" si="804"/>
        <v>Yes</v>
      </c>
      <c r="X1874" s="11" t="str">
        <f t="shared" si="805"/>
        <v>No</v>
      </c>
      <c r="Y1874" s="11" t="str">
        <f t="shared" si="806"/>
        <v>No</v>
      </c>
      <c r="Z1874" s="11" t="str">
        <f t="shared" si="807"/>
        <v>No</v>
      </c>
      <c r="AA1874" s="11" t="str">
        <f t="shared" si="810"/>
        <v>No</v>
      </c>
      <c r="AB1874" s="11">
        <f>IF(ISERROR(VLOOKUP(U1874,'ITWR Dump'!$A$2:$Y$5000,24,0)),0,(VLOOKUP('ILC Report'!U1874,'ITWR Dump'!$A$2:$Y$5000,24,0)))</f>
        <v>0</v>
      </c>
      <c r="AC1874" s="11" t="str">
        <f t="shared" si="811"/>
        <v>No</v>
      </c>
      <c r="AD1874" s="11" t="str">
        <f t="shared" si="812"/>
        <v/>
      </c>
      <c r="AE1874" s="11">
        <f>IF(ISERROR(VLOOKUP(U1874,'ITWR Dump'!$A$2:$Y$5000,13,0)),0,(VLOOKUP(U1874,'ITWR Dump'!$A$2:$Y$5000,13,0)))</f>
        <v>0</v>
      </c>
      <c r="AF1874" s="11">
        <f>IF(ISERROR(VLOOKUP(U1874,'ITWR Dump'!$A$2:$Y$5000,11,0)),0,(VLOOKUP(U1874,'ITWR Dump'!$A$2:$Y$5000,11,0)))</f>
        <v>0</v>
      </c>
      <c r="AG1874" s="11">
        <f>IF(ISERROR(VLOOKUP(U1874,'ITWR Dump'!$A$2:$Y$5000,2,0)),0,(VLOOKUP(U1874,'ITWR Dump'!$A$2:$Y$5000,2,0)))</f>
        <v>0</v>
      </c>
      <c r="AH1874" s="11">
        <f>IF(ISERROR(VLOOKUP(U1874,'ITWR Dump'!$A$2:$Y$5000,14,0)),0,(VLOOKUP(U1874,'ITWR Dump'!$A$2:$Y$5000,14,0)))</f>
        <v>0</v>
      </c>
      <c r="AI1874" s="11" t="str">
        <f t="shared" si="813"/>
        <v>Standby Hours</v>
      </c>
      <c r="AJ1874" s="11" t="str">
        <f t="shared" si="814"/>
        <v>Offshore</v>
      </c>
      <c r="AK1874" s="11" t="str">
        <f>IF(ISERROR(VLOOKUP(A1874,'Team Data'!$C$2:$U$213,17,0)),0,(VLOOKUP(A1874,'Team Data'!$C$2:$U$213,17,0)))</f>
        <v>Open System</v>
      </c>
      <c r="AL1874" s="11" t="str">
        <f t="shared" si="815"/>
        <v>2017-04-24</v>
      </c>
      <c r="AM1874" s="11">
        <f>IF(ISERROR(VLOOKUP(U1874,'ITWR Dump'!$A$2:$Y$5000,16,0)),0,(VLOOKUP(U1874,'ITWR Dump'!$A$2:$Y$5000,16,0)))</f>
        <v>0</v>
      </c>
      <c r="AN1874" s="11">
        <f>IF(ISERROR(VLOOKUP(U1874,'ITWR Dump'!$A$2:$Y$5000,18,0)),0,(VLOOKUP(U1874,'ITWR Dump'!$A$2:$Y$5000,18,0)))</f>
        <v>0</v>
      </c>
      <c r="AO1874" s="11">
        <f>IF(ISERROR(VLOOKUP(U1874,'ITWR Dump'!$A$2:$Y$5000,25,0)),0,(VLOOKUP('ILC Report'!U1874,'ITWR Dump'!$A$2:$Y$5000,25,0)))</f>
        <v>0</v>
      </c>
      <c r="AP1874" s="11">
        <f t="shared" si="816"/>
        <v>0</v>
      </c>
      <c r="AQ1874" s="26">
        <f t="shared" si="817"/>
        <v>0</v>
      </c>
      <c r="AR1874" s="26">
        <f t="shared" si="818"/>
        <v>0</v>
      </c>
      <c r="AS1874" s="26">
        <f t="shared" si="819"/>
        <v>0</v>
      </c>
      <c r="AT1874" s="26">
        <f t="shared" si="820"/>
        <v>0</v>
      </c>
      <c r="AU1874" s="26">
        <f t="shared" si="821"/>
        <v>0</v>
      </c>
      <c r="AV1874" s="26">
        <f t="shared" si="822"/>
        <v>0</v>
      </c>
      <c r="AW1874" s="11" t="s">
        <v>653</v>
      </c>
      <c r="AX1874" s="11" t="str">
        <f>VLOOKUP(L1874,Group!$A$2:$B$1000,2,0)</f>
        <v>Maintenance</v>
      </c>
      <c r="AY1874" s="11">
        <f>IF(ISERROR(VLOOKUP(U1874,'ITWR Dump'!$A$2:$Y$5000,15,0)),0,(VLOOKUP('ILC Report'!U1874,'ITWR Dump'!$A$2:$Y$5000,15,0)))</f>
        <v>0</v>
      </c>
      <c r="AZ1874" s="11" t="str">
        <f t="shared" si="823"/>
        <v>No</v>
      </c>
      <c r="BA1874" s="11" t="str">
        <f t="shared" si="824"/>
        <v>BKI</v>
      </c>
      <c r="BB1874" s="11" t="str">
        <f t="shared" si="825"/>
        <v>MN</v>
      </c>
      <c r="BC1874" s="11" t="str">
        <f t="shared" si="826"/>
        <v>No</v>
      </c>
    </row>
    <row r="1875" spans="1:55" x14ac:dyDescent="0.3">
      <c r="A1875" s="11" t="s">
        <v>711</v>
      </c>
      <c r="B1875" s="11" t="s">
        <v>1909</v>
      </c>
      <c r="C1875" s="11" t="s">
        <v>606</v>
      </c>
      <c r="D1875" s="11" t="s">
        <v>2865</v>
      </c>
      <c r="E1875" s="38" t="s">
        <v>2902</v>
      </c>
      <c r="F1875" s="11">
        <v>6</v>
      </c>
      <c r="G1875" s="40" t="s">
        <v>218</v>
      </c>
      <c r="H1875" s="11" t="str">
        <f t="shared" si="808"/>
        <v>Regular</v>
      </c>
      <c r="I1875" s="11" t="str">
        <f t="shared" si="800"/>
        <v>INDIA</v>
      </c>
      <c r="J1875" s="11" t="str">
        <f>IF(ISERROR(VLOOKUP(C1875,'WI Vs ASM'!$B$2:$E$1000,4,0)),0,(VLOOKUP(C1875,'WI Vs ASM'!$B$2:$E$1000,4,0)))</f>
        <v>Offshore</v>
      </c>
      <c r="K1875" s="11" t="str">
        <f>IF(ISERROR(VLOOKUP(C1875,'WI Vs ASM'!$B$2:$F$1000,5,0)),0,(VLOOKUP(C1875,'WI Vs ASM'!$B$2:$F$1000,5,0)))</f>
        <v>01-Fixed Price</v>
      </c>
      <c r="L1875" s="11" t="str">
        <f>IF(ISERROR(VLOOKUP(C1875,'WI Vs ASM'!$B$2:$D$1000,3,0)),0,(VLOOKUP(C1875,'WI Vs ASM'!$B$2:$D$1000,3,0)))</f>
        <v>01-Maintenance Offshore</v>
      </c>
      <c r="M1875" s="11" t="str">
        <f>IF(ISERROR(VLOOKUP(C1875,'WI Vs ASM'!$B$2:$I$1000,8,0)),0,(VLOOKUP(C1875,'WI Vs ASM'!$B$2:$I$1000,8,0)))</f>
        <v>Rahul Soman</v>
      </c>
      <c r="N1875" s="11" t="str">
        <f>IF(ISERROR(VLOOKUP(C1875,'WI Vs ASM'!$B$2:$G$1000,6,0)),0,(VLOOKUP(C1875,'WI Vs ASM'!$B$2:$G$1000,6,0)))</f>
        <v>Lotus Notes</v>
      </c>
      <c r="O1875" s="11" t="str">
        <f>IF(ISERROR(VLOOKUP(C1875,'WI Vs ASM'!$B$2:$H$1000,7,0)),0,(VLOOKUP(C1875,'WI Vs ASM'!$B$2:$H$1000,7,0)))</f>
        <v>Lotus Notes</v>
      </c>
      <c r="P1875" s="11" t="str">
        <f t="shared" si="801"/>
        <v>May-17</v>
      </c>
      <c r="Q1875" s="11" t="str">
        <f t="shared" si="802"/>
        <v>Q2</v>
      </c>
      <c r="R1875" s="11" t="str">
        <f>IF(ISERROR(VLOOKUP(C1875,'WI Vs ASM'!$B$2:$J$1000,9,0)),0,(VLOOKUP(C1875,'WI Vs ASM'!$B$2:$J$1000,9,0)))</f>
        <v>Jyothi Pai</v>
      </c>
      <c r="S1875" s="11" t="str">
        <f>IF(ISERROR(VLOOKUP(C1875,'WI Vs ASM'!$B$2:$K$1000,10,0)),0,(VLOOKUP(C1875,'WI Vs ASM'!$B$2:$K$1000,10,0)))</f>
        <v>Dennis G. Bosman</v>
      </c>
      <c r="T1875" s="11" t="str">
        <f>IF(ISERROR(VLOOKUP(C1875,'WI Vs ASM'!$B$2:$L$1000,11,0)),0,(VLOOKUP(C1875,'WI Vs ASM'!$B$2:$L$1000,11,0)))</f>
        <v>Terry Hedger</v>
      </c>
      <c r="U1875" s="11" t="e">
        <f t="shared" si="809"/>
        <v>#VALUE!</v>
      </c>
      <c r="V1875" s="11" t="str">
        <f t="shared" si="803"/>
        <v>Yes</v>
      </c>
      <c r="W1875" s="11" t="str">
        <f t="shared" si="804"/>
        <v>No</v>
      </c>
      <c r="X1875" s="11" t="str">
        <f t="shared" si="805"/>
        <v>No</v>
      </c>
      <c r="Y1875" s="11" t="str">
        <f t="shared" si="806"/>
        <v>No</v>
      </c>
      <c r="Z1875" s="11" t="str">
        <f t="shared" si="807"/>
        <v>No</v>
      </c>
      <c r="AA1875" s="11" t="str">
        <f t="shared" si="810"/>
        <v>No</v>
      </c>
      <c r="AB1875" s="11">
        <f>IF(ISERROR(VLOOKUP(U1875,'ITWR Dump'!$A$2:$Y$5000,24,0)),0,(VLOOKUP('ILC Report'!U1875,'ITWR Dump'!$A$2:$Y$5000,24,0)))</f>
        <v>0</v>
      </c>
      <c r="AC1875" s="11" t="str">
        <f t="shared" si="811"/>
        <v>No</v>
      </c>
      <c r="AD1875" s="11" t="str">
        <f t="shared" si="812"/>
        <v/>
      </c>
      <c r="AE1875" s="11">
        <f>IF(ISERROR(VLOOKUP(U1875,'ITWR Dump'!$A$2:$Y$5000,13,0)),0,(VLOOKUP(U1875,'ITWR Dump'!$A$2:$Y$5000,13,0)))</f>
        <v>0</v>
      </c>
      <c r="AF1875" s="11">
        <f>IF(ISERROR(VLOOKUP(U1875,'ITWR Dump'!$A$2:$Y$5000,11,0)),0,(VLOOKUP(U1875,'ITWR Dump'!$A$2:$Y$5000,11,0)))</f>
        <v>0</v>
      </c>
      <c r="AG1875" s="11">
        <f>IF(ISERROR(VLOOKUP(U1875,'ITWR Dump'!$A$2:$Y$5000,2,0)),0,(VLOOKUP(U1875,'ITWR Dump'!$A$2:$Y$5000,2,0)))</f>
        <v>0</v>
      </c>
      <c r="AH1875" s="11">
        <f>IF(ISERROR(VLOOKUP(U1875,'ITWR Dump'!$A$2:$Y$5000,14,0)),0,(VLOOKUP(U1875,'ITWR Dump'!$A$2:$Y$5000,14,0)))</f>
        <v>0</v>
      </c>
      <c r="AI1875" s="11" t="str">
        <f t="shared" si="813"/>
        <v>01-Maintenance Offshore</v>
      </c>
      <c r="AJ1875" s="11" t="str">
        <f t="shared" si="814"/>
        <v>Offshore</v>
      </c>
      <c r="AK1875" s="11" t="str">
        <f>IF(ISERROR(VLOOKUP(A1875,'Team Data'!$C$2:$U$213,17,0)),0,(VLOOKUP(A1875,'Team Data'!$C$2:$U$213,17,0)))</f>
        <v>Open System</v>
      </c>
      <c r="AL1875" s="11" t="str">
        <f t="shared" si="815"/>
        <v>2017-04-24</v>
      </c>
      <c r="AM1875" s="11">
        <f>IF(ISERROR(VLOOKUP(U1875,'ITWR Dump'!$A$2:$Y$5000,16,0)),0,(VLOOKUP(U1875,'ITWR Dump'!$A$2:$Y$5000,16,0)))</f>
        <v>0</v>
      </c>
      <c r="AN1875" s="11">
        <f>IF(ISERROR(VLOOKUP(U1875,'ITWR Dump'!$A$2:$Y$5000,18,0)),0,(VLOOKUP(U1875,'ITWR Dump'!$A$2:$Y$5000,18,0)))</f>
        <v>0</v>
      </c>
      <c r="AO1875" s="11">
        <f>IF(ISERROR(VLOOKUP(U1875,'ITWR Dump'!$A$2:$Y$5000,25,0)),0,(VLOOKUP('ILC Report'!U1875,'ITWR Dump'!$A$2:$Y$5000,25,0)))</f>
        <v>0</v>
      </c>
      <c r="AP1875" s="11">
        <f t="shared" si="816"/>
        <v>1</v>
      </c>
      <c r="AQ1875" s="26">
        <f t="shared" si="817"/>
        <v>0</v>
      </c>
      <c r="AR1875" s="26">
        <f t="shared" si="818"/>
        <v>0</v>
      </c>
      <c r="AS1875" s="26">
        <f t="shared" si="819"/>
        <v>0</v>
      </c>
      <c r="AT1875" s="26">
        <f t="shared" si="820"/>
        <v>0</v>
      </c>
      <c r="AU1875" s="26">
        <f t="shared" si="821"/>
        <v>0</v>
      </c>
      <c r="AV1875" s="26">
        <f t="shared" si="822"/>
        <v>0</v>
      </c>
      <c r="AW1875" s="11" t="s">
        <v>653</v>
      </c>
      <c r="AX1875" s="11" t="str">
        <f>VLOOKUP(L1875,Group!$A$2:$B$1000,2,0)</f>
        <v>Maintenance</v>
      </c>
      <c r="AY1875" s="11">
        <f>IF(ISERROR(VLOOKUP(U1875,'ITWR Dump'!$A$2:$Y$5000,15,0)),0,(VLOOKUP('ILC Report'!U1875,'ITWR Dump'!$A$2:$Y$5000,15,0)))</f>
        <v>0</v>
      </c>
      <c r="AZ1875" s="11" t="str">
        <f t="shared" si="823"/>
        <v>Yes</v>
      </c>
      <c r="BA1875" s="11" t="str">
        <f t="shared" si="824"/>
        <v>BKI</v>
      </c>
      <c r="BB1875" s="11" t="str">
        <f t="shared" si="825"/>
        <v>MN</v>
      </c>
      <c r="BC1875" s="11" t="str">
        <f t="shared" si="826"/>
        <v>No</v>
      </c>
    </row>
    <row r="1876" spans="1:55" x14ac:dyDescent="0.3">
      <c r="A1876" s="11" t="s">
        <v>711</v>
      </c>
      <c r="B1876" s="11" t="s">
        <v>1909</v>
      </c>
      <c r="C1876" s="11" t="s">
        <v>601</v>
      </c>
      <c r="D1876" s="11" t="s">
        <v>2857</v>
      </c>
      <c r="E1876" s="38" t="s">
        <v>2902</v>
      </c>
      <c r="F1876" s="11">
        <v>5</v>
      </c>
      <c r="G1876" s="40" t="s">
        <v>218</v>
      </c>
      <c r="H1876" s="11" t="str">
        <f t="shared" si="808"/>
        <v>Regular</v>
      </c>
      <c r="I1876" s="11" t="str">
        <f t="shared" si="800"/>
        <v>INDIA</v>
      </c>
      <c r="J1876" s="11" t="str">
        <f>IF(ISERROR(VLOOKUP(C1876,'WI Vs ASM'!$B$2:$E$1000,4,0)),0,(VLOOKUP(C1876,'WI Vs ASM'!$B$2:$E$1000,4,0)))</f>
        <v>Offshore</v>
      </c>
      <c r="K1876" s="11" t="str">
        <f>IF(ISERROR(VLOOKUP(C1876,'WI Vs ASM'!$B$2:$F$1000,5,0)),0,(VLOOKUP(C1876,'WI Vs ASM'!$B$2:$F$1000,5,0)))</f>
        <v>01-Fixed Price</v>
      </c>
      <c r="L1876" s="11" t="str">
        <f>IF(ISERROR(VLOOKUP(C1876,'WI Vs ASM'!$B$2:$D$1000,3,0)),0,(VLOOKUP(C1876,'WI Vs ASM'!$B$2:$D$1000,3,0)))</f>
        <v>01-Maintenance Offshore</v>
      </c>
      <c r="M1876" s="11" t="str">
        <f>IF(ISERROR(VLOOKUP(C1876,'WI Vs ASM'!$B$2:$I$1000,8,0)),0,(VLOOKUP(C1876,'WI Vs ASM'!$B$2:$I$1000,8,0)))</f>
        <v>Rahul Soman</v>
      </c>
      <c r="N1876" s="11" t="str">
        <f>IF(ISERROR(VLOOKUP(C1876,'WI Vs ASM'!$B$2:$G$1000,6,0)),0,(VLOOKUP(C1876,'WI Vs ASM'!$B$2:$G$1000,6,0)))</f>
        <v>Lotus Notes</v>
      </c>
      <c r="O1876" s="11" t="str">
        <f>IF(ISERROR(VLOOKUP(C1876,'WI Vs ASM'!$B$2:$H$1000,7,0)),0,(VLOOKUP(C1876,'WI Vs ASM'!$B$2:$H$1000,7,0)))</f>
        <v>Lotus Notes</v>
      </c>
      <c r="P1876" s="11" t="str">
        <f t="shared" si="801"/>
        <v>May-17</v>
      </c>
      <c r="Q1876" s="11" t="str">
        <f t="shared" si="802"/>
        <v>Q2</v>
      </c>
      <c r="R1876" s="11" t="str">
        <f>IF(ISERROR(VLOOKUP(C1876,'WI Vs ASM'!$B$2:$J$1000,9,0)),0,(VLOOKUP(C1876,'WI Vs ASM'!$B$2:$J$1000,9,0)))</f>
        <v>Jyothi Pai</v>
      </c>
      <c r="S1876" s="11" t="str">
        <f>IF(ISERROR(VLOOKUP(C1876,'WI Vs ASM'!$B$2:$K$1000,10,0)),0,(VLOOKUP(C1876,'WI Vs ASM'!$B$2:$K$1000,10,0)))</f>
        <v>Dennis G. Bosman</v>
      </c>
      <c r="T1876" s="11" t="str">
        <f>IF(ISERROR(VLOOKUP(C1876,'WI Vs ASM'!$B$2:$L$1000,11,0)),0,(VLOOKUP(C1876,'WI Vs ASM'!$B$2:$L$1000,11,0)))</f>
        <v>Terry Hedger</v>
      </c>
      <c r="U1876" s="11" t="e">
        <f t="shared" si="809"/>
        <v>#VALUE!</v>
      </c>
      <c r="V1876" s="11" t="str">
        <f t="shared" si="803"/>
        <v>No</v>
      </c>
      <c r="W1876" s="11" t="str">
        <f t="shared" si="804"/>
        <v>Yes</v>
      </c>
      <c r="X1876" s="11" t="str">
        <f t="shared" si="805"/>
        <v>No</v>
      </c>
      <c r="Y1876" s="11" t="str">
        <f t="shared" si="806"/>
        <v>No</v>
      </c>
      <c r="Z1876" s="11" t="str">
        <f t="shared" si="807"/>
        <v>No</v>
      </c>
      <c r="AA1876" s="11" t="str">
        <f t="shared" si="810"/>
        <v>No</v>
      </c>
      <c r="AB1876" s="11">
        <f>IF(ISERROR(VLOOKUP(U1876,'ITWR Dump'!$A$2:$Y$5000,24,0)),0,(VLOOKUP('ILC Report'!U1876,'ITWR Dump'!$A$2:$Y$5000,24,0)))</f>
        <v>0</v>
      </c>
      <c r="AC1876" s="11" t="str">
        <f t="shared" si="811"/>
        <v>No</v>
      </c>
      <c r="AD1876" s="11" t="str">
        <f t="shared" si="812"/>
        <v/>
      </c>
      <c r="AE1876" s="11">
        <f>IF(ISERROR(VLOOKUP(U1876,'ITWR Dump'!$A$2:$Y$5000,13,0)),0,(VLOOKUP(U1876,'ITWR Dump'!$A$2:$Y$5000,13,0)))</f>
        <v>0</v>
      </c>
      <c r="AF1876" s="11">
        <f>IF(ISERROR(VLOOKUP(U1876,'ITWR Dump'!$A$2:$Y$5000,11,0)),0,(VLOOKUP(U1876,'ITWR Dump'!$A$2:$Y$5000,11,0)))</f>
        <v>0</v>
      </c>
      <c r="AG1876" s="11">
        <f>IF(ISERROR(VLOOKUP(U1876,'ITWR Dump'!$A$2:$Y$5000,2,0)),0,(VLOOKUP(U1876,'ITWR Dump'!$A$2:$Y$5000,2,0)))</f>
        <v>0</v>
      </c>
      <c r="AH1876" s="11">
        <f>IF(ISERROR(VLOOKUP(U1876,'ITWR Dump'!$A$2:$Y$5000,14,0)),0,(VLOOKUP(U1876,'ITWR Dump'!$A$2:$Y$5000,14,0)))</f>
        <v>0</v>
      </c>
      <c r="AI1876" s="11" t="str">
        <f t="shared" si="813"/>
        <v>01-Maintenance Offshore</v>
      </c>
      <c r="AJ1876" s="11" t="str">
        <f t="shared" si="814"/>
        <v>Offshore</v>
      </c>
      <c r="AK1876" s="11" t="str">
        <f>IF(ISERROR(VLOOKUP(A1876,'Team Data'!$C$2:$U$213,17,0)),0,(VLOOKUP(A1876,'Team Data'!$C$2:$U$213,17,0)))</f>
        <v>Open System</v>
      </c>
      <c r="AL1876" s="11" t="str">
        <f t="shared" si="815"/>
        <v>2017-04-24</v>
      </c>
      <c r="AM1876" s="11">
        <f>IF(ISERROR(VLOOKUP(U1876,'ITWR Dump'!$A$2:$Y$5000,16,0)),0,(VLOOKUP(U1876,'ITWR Dump'!$A$2:$Y$5000,16,0)))</f>
        <v>0</v>
      </c>
      <c r="AN1876" s="11">
        <f>IF(ISERROR(VLOOKUP(U1876,'ITWR Dump'!$A$2:$Y$5000,18,0)),0,(VLOOKUP(U1876,'ITWR Dump'!$A$2:$Y$5000,18,0)))</f>
        <v>0</v>
      </c>
      <c r="AO1876" s="11">
        <f>IF(ISERROR(VLOOKUP(U1876,'ITWR Dump'!$A$2:$Y$5000,25,0)),0,(VLOOKUP('ILC Report'!U1876,'ITWR Dump'!$A$2:$Y$5000,25,0)))</f>
        <v>0</v>
      </c>
      <c r="AP1876" s="11">
        <f t="shared" si="816"/>
        <v>0</v>
      </c>
      <c r="AQ1876" s="26">
        <f t="shared" si="817"/>
        <v>0</v>
      </c>
      <c r="AR1876" s="26">
        <f t="shared" si="818"/>
        <v>0</v>
      </c>
      <c r="AS1876" s="26">
        <f t="shared" si="819"/>
        <v>0</v>
      </c>
      <c r="AT1876" s="26">
        <f t="shared" si="820"/>
        <v>0</v>
      </c>
      <c r="AU1876" s="26">
        <f t="shared" si="821"/>
        <v>0</v>
      </c>
      <c r="AV1876" s="26">
        <f t="shared" si="822"/>
        <v>0</v>
      </c>
      <c r="AW1876" s="11" t="s">
        <v>653</v>
      </c>
      <c r="AX1876" s="11" t="str">
        <f>VLOOKUP(L1876,Group!$A$2:$B$1000,2,0)</f>
        <v>Maintenance</v>
      </c>
      <c r="AY1876" s="11">
        <f>IF(ISERROR(VLOOKUP(U1876,'ITWR Dump'!$A$2:$Y$5000,15,0)),0,(VLOOKUP('ILC Report'!U1876,'ITWR Dump'!$A$2:$Y$5000,15,0)))</f>
        <v>0</v>
      </c>
      <c r="AZ1876" s="11" t="str">
        <f t="shared" si="823"/>
        <v>No</v>
      </c>
      <c r="BA1876" s="11" t="str">
        <f t="shared" si="824"/>
        <v>BKI</v>
      </c>
      <c r="BB1876" s="11" t="str">
        <f t="shared" si="825"/>
        <v>MN</v>
      </c>
      <c r="BC1876" s="11" t="str">
        <f t="shared" si="826"/>
        <v>No</v>
      </c>
    </row>
    <row r="1877" spans="1:55" x14ac:dyDescent="0.3">
      <c r="A1877" s="11" t="s">
        <v>711</v>
      </c>
      <c r="B1877" s="11" t="s">
        <v>1909</v>
      </c>
      <c r="C1877" s="11" t="s">
        <v>601</v>
      </c>
      <c r="D1877" s="11" t="s">
        <v>2858</v>
      </c>
      <c r="E1877" s="38" t="s">
        <v>2902</v>
      </c>
      <c r="F1877" s="11">
        <v>10</v>
      </c>
      <c r="G1877" s="40" t="s">
        <v>218</v>
      </c>
      <c r="H1877" s="11" t="str">
        <f t="shared" si="808"/>
        <v>Regular</v>
      </c>
      <c r="I1877" s="11" t="str">
        <f t="shared" si="800"/>
        <v>INDIA</v>
      </c>
      <c r="J1877" s="11" t="str">
        <f>IF(ISERROR(VLOOKUP(C1877,'WI Vs ASM'!$B$2:$E$1000,4,0)),0,(VLOOKUP(C1877,'WI Vs ASM'!$B$2:$E$1000,4,0)))</f>
        <v>Offshore</v>
      </c>
      <c r="K1877" s="11" t="str">
        <f>IF(ISERROR(VLOOKUP(C1877,'WI Vs ASM'!$B$2:$F$1000,5,0)),0,(VLOOKUP(C1877,'WI Vs ASM'!$B$2:$F$1000,5,0)))</f>
        <v>01-Fixed Price</v>
      </c>
      <c r="L1877" s="11" t="str">
        <f>IF(ISERROR(VLOOKUP(C1877,'WI Vs ASM'!$B$2:$D$1000,3,0)),0,(VLOOKUP(C1877,'WI Vs ASM'!$B$2:$D$1000,3,0)))</f>
        <v>01-Maintenance Offshore</v>
      </c>
      <c r="M1877" s="11" t="str">
        <f>IF(ISERROR(VLOOKUP(C1877,'WI Vs ASM'!$B$2:$I$1000,8,0)),0,(VLOOKUP(C1877,'WI Vs ASM'!$B$2:$I$1000,8,0)))</f>
        <v>Rahul Soman</v>
      </c>
      <c r="N1877" s="11" t="str">
        <f>IF(ISERROR(VLOOKUP(C1877,'WI Vs ASM'!$B$2:$G$1000,6,0)),0,(VLOOKUP(C1877,'WI Vs ASM'!$B$2:$G$1000,6,0)))</f>
        <v>Lotus Notes</v>
      </c>
      <c r="O1877" s="11" t="str">
        <f>IF(ISERROR(VLOOKUP(C1877,'WI Vs ASM'!$B$2:$H$1000,7,0)),0,(VLOOKUP(C1877,'WI Vs ASM'!$B$2:$H$1000,7,0)))</f>
        <v>Lotus Notes</v>
      </c>
      <c r="P1877" s="11" t="str">
        <f t="shared" si="801"/>
        <v>May-17</v>
      </c>
      <c r="Q1877" s="11" t="str">
        <f t="shared" si="802"/>
        <v>Q2</v>
      </c>
      <c r="R1877" s="11" t="str">
        <f>IF(ISERROR(VLOOKUP(C1877,'WI Vs ASM'!$B$2:$J$1000,9,0)),0,(VLOOKUP(C1877,'WI Vs ASM'!$B$2:$J$1000,9,0)))</f>
        <v>Jyothi Pai</v>
      </c>
      <c r="S1877" s="11" t="str">
        <f>IF(ISERROR(VLOOKUP(C1877,'WI Vs ASM'!$B$2:$K$1000,10,0)),0,(VLOOKUP(C1877,'WI Vs ASM'!$B$2:$K$1000,10,0)))</f>
        <v>Dennis G. Bosman</v>
      </c>
      <c r="T1877" s="11" t="str">
        <f>IF(ISERROR(VLOOKUP(C1877,'WI Vs ASM'!$B$2:$L$1000,11,0)),0,(VLOOKUP(C1877,'WI Vs ASM'!$B$2:$L$1000,11,0)))</f>
        <v>Terry Hedger</v>
      </c>
      <c r="U1877" s="11" t="e">
        <f t="shared" si="809"/>
        <v>#VALUE!</v>
      </c>
      <c r="V1877" s="11" t="str">
        <f t="shared" si="803"/>
        <v>No</v>
      </c>
      <c r="W1877" s="11" t="str">
        <f t="shared" si="804"/>
        <v>Yes</v>
      </c>
      <c r="X1877" s="11" t="str">
        <f t="shared" si="805"/>
        <v>No</v>
      </c>
      <c r="Y1877" s="11" t="str">
        <f t="shared" si="806"/>
        <v>No</v>
      </c>
      <c r="Z1877" s="11" t="str">
        <f t="shared" si="807"/>
        <v>No</v>
      </c>
      <c r="AA1877" s="11" t="str">
        <f t="shared" si="810"/>
        <v>No</v>
      </c>
      <c r="AB1877" s="11">
        <f>IF(ISERROR(VLOOKUP(U1877,'ITWR Dump'!$A$2:$Y$5000,24,0)),0,(VLOOKUP('ILC Report'!U1877,'ITWR Dump'!$A$2:$Y$5000,24,0)))</f>
        <v>0</v>
      </c>
      <c r="AC1877" s="11" t="str">
        <f t="shared" si="811"/>
        <v>No</v>
      </c>
      <c r="AD1877" s="11" t="str">
        <f t="shared" si="812"/>
        <v/>
      </c>
      <c r="AE1877" s="11">
        <f>IF(ISERROR(VLOOKUP(U1877,'ITWR Dump'!$A$2:$Y$5000,13,0)),0,(VLOOKUP(U1877,'ITWR Dump'!$A$2:$Y$5000,13,0)))</f>
        <v>0</v>
      </c>
      <c r="AF1877" s="11">
        <f>IF(ISERROR(VLOOKUP(U1877,'ITWR Dump'!$A$2:$Y$5000,11,0)),0,(VLOOKUP(U1877,'ITWR Dump'!$A$2:$Y$5000,11,0)))</f>
        <v>0</v>
      </c>
      <c r="AG1877" s="11">
        <f>IF(ISERROR(VLOOKUP(U1877,'ITWR Dump'!$A$2:$Y$5000,2,0)),0,(VLOOKUP(U1877,'ITWR Dump'!$A$2:$Y$5000,2,0)))</f>
        <v>0</v>
      </c>
      <c r="AH1877" s="11">
        <f>IF(ISERROR(VLOOKUP(U1877,'ITWR Dump'!$A$2:$Y$5000,14,0)),0,(VLOOKUP(U1877,'ITWR Dump'!$A$2:$Y$5000,14,0)))</f>
        <v>0</v>
      </c>
      <c r="AI1877" s="11" t="str">
        <f t="shared" si="813"/>
        <v>01-Maintenance Offshore</v>
      </c>
      <c r="AJ1877" s="11" t="str">
        <f t="shared" si="814"/>
        <v>Offshore</v>
      </c>
      <c r="AK1877" s="11" t="str">
        <f>IF(ISERROR(VLOOKUP(A1877,'Team Data'!$C$2:$U$213,17,0)),0,(VLOOKUP(A1877,'Team Data'!$C$2:$U$213,17,0)))</f>
        <v>Open System</v>
      </c>
      <c r="AL1877" s="11" t="str">
        <f t="shared" si="815"/>
        <v>2017-04-24</v>
      </c>
      <c r="AM1877" s="11">
        <f>IF(ISERROR(VLOOKUP(U1877,'ITWR Dump'!$A$2:$Y$5000,16,0)),0,(VLOOKUP(U1877,'ITWR Dump'!$A$2:$Y$5000,16,0)))</f>
        <v>0</v>
      </c>
      <c r="AN1877" s="11">
        <f>IF(ISERROR(VLOOKUP(U1877,'ITWR Dump'!$A$2:$Y$5000,18,0)),0,(VLOOKUP(U1877,'ITWR Dump'!$A$2:$Y$5000,18,0)))</f>
        <v>0</v>
      </c>
      <c r="AO1877" s="11">
        <f>IF(ISERROR(VLOOKUP(U1877,'ITWR Dump'!$A$2:$Y$5000,25,0)),0,(VLOOKUP('ILC Report'!U1877,'ITWR Dump'!$A$2:$Y$5000,25,0)))</f>
        <v>0</v>
      </c>
      <c r="AP1877" s="11">
        <f t="shared" si="816"/>
        <v>0</v>
      </c>
      <c r="AQ1877" s="26">
        <f t="shared" si="817"/>
        <v>0</v>
      </c>
      <c r="AR1877" s="26">
        <f t="shared" si="818"/>
        <v>0</v>
      </c>
      <c r="AS1877" s="26">
        <f t="shared" si="819"/>
        <v>0</v>
      </c>
      <c r="AT1877" s="26">
        <f t="shared" si="820"/>
        <v>0</v>
      </c>
      <c r="AU1877" s="26">
        <f t="shared" si="821"/>
        <v>0</v>
      </c>
      <c r="AV1877" s="26">
        <f t="shared" si="822"/>
        <v>0</v>
      </c>
      <c r="AW1877" s="11" t="s">
        <v>653</v>
      </c>
      <c r="AX1877" s="11" t="str">
        <f>VLOOKUP(L1877,Group!$A$2:$B$1000,2,0)</f>
        <v>Maintenance</v>
      </c>
      <c r="AY1877" s="11">
        <f>IF(ISERROR(VLOOKUP(U1877,'ITWR Dump'!$A$2:$Y$5000,15,0)),0,(VLOOKUP('ILC Report'!U1877,'ITWR Dump'!$A$2:$Y$5000,15,0)))</f>
        <v>0</v>
      </c>
      <c r="AZ1877" s="11" t="str">
        <f t="shared" si="823"/>
        <v>No</v>
      </c>
      <c r="BA1877" s="11" t="str">
        <f t="shared" si="824"/>
        <v>BKI</v>
      </c>
      <c r="BB1877" s="11" t="str">
        <f t="shared" si="825"/>
        <v>MN</v>
      </c>
      <c r="BC1877" s="11" t="str">
        <f t="shared" si="826"/>
        <v>No</v>
      </c>
    </row>
    <row r="1878" spans="1:55" x14ac:dyDescent="0.3">
      <c r="A1878" s="11" t="s">
        <v>711</v>
      </c>
      <c r="B1878" s="11" t="s">
        <v>1909</v>
      </c>
      <c r="C1878" s="11" t="s">
        <v>606</v>
      </c>
      <c r="D1878" s="11" t="s">
        <v>2859</v>
      </c>
      <c r="E1878" s="38" t="s">
        <v>2902</v>
      </c>
      <c r="F1878" s="11">
        <v>5</v>
      </c>
      <c r="G1878" s="40" t="s">
        <v>218</v>
      </c>
      <c r="H1878" s="11" t="str">
        <f t="shared" si="808"/>
        <v>Regular</v>
      </c>
      <c r="I1878" s="11" t="str">
        <f t="shared" si="800"/>
        <v>INDIA</v>
      </c>
      <c r="J1878" s="11" t="str">
        <f>IF(ISERROR(VLOOKUP(C1878,'WI Vs ASM'!$B$2:$E$1000,4,0)),0,(VLOOKUP(C1878,'WI Vs ASM'!$B$2:$E$1000,4,0)))</f>
        <v>Offshore</v>
      </c>
      <c r="K1878" s="11" t="str">
        <f>IF(ISERROR(VLOOKUP(C1878,'WI Vs ASM'!$B$2:$F$1000,5,0)),0,(VLOOKUP(C1878,'WI Vs ASM'!$B$2:$F$1000,5,0)))</f>
        <v>01-Fixed Price</v>
      </c>
      <c r="L1878" s="11" t="str">
        <f>IF(ISERROR(VLOOKUP(C1878,'WI Vs ASM'!$B$2:$D$1000,3,0)),0,(VLOOKUP(C1878,'WI Vs ASM'!$B$2:$D$1000,3,0)))</f>
        <v>01-Maintenance Offshore</v>
      </c>
      <c r="M1878" s="11" t="str">
        <f>IF(ISERROR(VLOOKUP(C1878,'WI Vs ASM'!$B$2:$I$1000,8,0)),0,(VLOOKUP(C1878,'WI Vs ASM'!$B$2:$I$1000,8,0)))</f>
        <v>Rahul Soman</v>
      </c>
      <c r="N1878" s="11" t="str">
        <f>IF(ISERROR(VLOOKUP(C1878,'WI Vs ASM'!$B$2:$G$1000,6,0)),0,(VLOOKUP(C1878,'WI Vs ASM'!$B$2:$G$1000,6,0)))</f>
        <v>Lotus Notes</v>
      </c>
      <c r="O1878" s="11" t="str">
        <f>IF(ISERROR(VLOOKUP(C1878,'WI Vs ASM'!$B$2:$H$1000,7,0)),0,(VLOOKUP(C1878,'WI Vs ASM'!$B$2:$H$1000,7,0)))</f>
        <v>Lotus Notes</v>
      </c>
      <c r="P1878" s="11" t="str">
        <f t="shared" si="801"/>
        <v>May-17</v>
      </c>
      <c r="Q1878" s="11" t="str">
        <f t="shared" si="802"/>
        <v>Q2</v>
      </c>
      <c r="R1878" s="11" t="str">
        <f>IF(ISERROR(VLOOKUP(C1878,'WI Vs ASM'!$B$2:$J$1000,9,0)),0,(VLOOKUP(C1878,'WI Vs ASM'!$B$2:$J$1000,9,0)))</f>
        <v>Jyothi Pai</v>
      </c>
      <c r="S1878" s="11" t="str">
        <f>IF(ISERROR(VLOOKUP(C1878,'WI Vs ASM'!$B$2:$K$1000,10,0)),0,(VLOOKUP(C1878,'WI Vs ASM'!$B$2:$K$1000,10,0)))</f>
        <v>Dennis G. Bosman</v>
      </c>
      <c r="T1878" s="11" t="str">
        <f>IF(ISERROR(VLOOKUP(C1878,'WI Vs ASM'!$B$2:$L$1000,11,0)),0,(VLOOKUP(C1878,'WI Vs ASM'!$B$2:$L$1000,11,0)))</f>
        <v>Terry Hedger</v>
      </c>
      <c r="U1878" s="11" t="e">
        <f t="shared" si="809"/>
        <v>#VALUE!</v>
      </c>
      <c r="V1878" s="11" t="str">
        <f t="shared" si="803"/>
        <v>No</v>
      </c>
      <c r="W1878" s="11" t="str">
        <f t="shared" si="804"/>
        <v>Yes</v>
      </c>
      <c r="X1878" s="11" t="str">
        <f t="shared" si="805"/>
        <v>No</v>
      </c>
      <c r="Y1878" s="11" t="str">
        <f t="shared" si="806"/>
        <v>No</v>
      </c>
      <c r="Z1878" s="11" t="str">
        <f t="shared" si="807"/>
        <v>No</v>
      </c>
      <c r="AA1878" s="11" t="str">
        <f t="shared" si="810"/>
        <v>No</v>
      </c>
      <c r="AB1878" s="11">
        <f>IF(ISERROR(VLOOKUP(U1878,'ITWR Dump'!$A$2:$Y$5000,24,0)),0,(VLOOKUP('ILC Report'!U1878,'ITWR Dump'!$A$2:$Y$5000,24,0)))</f>
        <v>0</v>
      </c>
      <c r="AC1878" s="11" t="str">
        <f t="shared" si="811"/>
        <v>No</v>
      </c>
      <c r="AD1878" s="11" t="str">
        <f t="shared" si="812"/>
        <v/>
      </c>
      <c r="AE1878" s="11">
        <f>IF(ISERROR(VLOOKUP(U1878,'ITWR Dump'!$A$2:$Y$5000,13,0)),0,(VLOOKUP(U1878,'ITWR Dump'!$A$2:$Y$5000,13,0)))</f>
        <v>0</v>
      </c>
      <c r="AF1878" s="11">
        <f>IF(ISERROR(VLOOKUP(U1878,'ITWR Dump'!$A$2:$Y$5000,11,0)),0,(VLOOKUP(U1878,'ITWR Dump'!$A$2:$Y$5000,11,0)))</f>
        <v>0</v>
      </c>
      <c r="AG1878" s="11">
        <f>IF(ISERROR(VLOOKUP(U1878,'ITWR Dump'!$A$2:$Y$5000,2,0)),0,(VLOOKUP(U1878,'ITWR Dump'!$A$2:$Y$5000,2,0)))</f>
        <v>0</v>
      </c>
      <c r="AH1878" s="11">
        <f>IF(ISERROR(VLOOKUP(U1878,'ITWR Dump'!$A$2:$Y$5000,14,0)),0,(VLOOKUP(U1878,'ITWR Dump'!$A$2:$Y$5000,14,0)))</f>
        <v>0</v>
      </c>
      <c r="AI1878" s="11" t="str">
        <f t="shared" si="813"/>
        <v>01-Maintenance Offshore</v>
      </c>
      <c r="AJ1878" s="11" t="str">
        <f t="shared" si="814"/>
        <v>Offshore</v>
      </c>
      <c r="AK1878" s="11" t="str">
        <f>IF(ISERROR(VLOOKUP(A1878,'Team Data'!$C$2:$U$213,17,0)),0,(VLOOKUP(A1878,'Team Data'!$C$2:$U$213,17,0)))</f>
        <v>Open System</v>
      </c>
      <c r="AL1878" s="11" t="str">
        <f t="shared" si="815"/>
        <v>2017-04-24</v>
      </c>
      <c r="AM1878" s="11">
        <f>IF(ISERROR(VLOOKUP(U1878,'ITWR Dump'!$A$2:$Y$5000,16,0)),0,(VLOOKUP(U1878,'ITWR Dump'!$A$2:$Y$5000,16,0)))</f>
        <v>0</v>
      </c>
      <c r="AN1878" s="11">
        <f>IF(ISERROR(VLOOKUP(U1878,'ITWR Dump'!$A$2:$Y$5000,18,0)),0,(VLOOKUP(U1878,'ITWR Dump'!$A$2:$Y$5000,18,0)))</f>
        <v>0</v>
      </c>
      <c r="AO1878" s="11">
        <f>IF(ISERROR(VLOOKUP(U1878,'ITWR Dump'!$A$2:$Y$5000,25,0)),0,(VLOOKUP('ILC Report'!U1878,'ITWR Dump'!$A$2:$Y$5000,25,0)))</f>
        <v>0</v>
      </c>
      <c r="AP1878" s="11">
        <f t="shared" si="816"/>
        <v>0</v>
      </c>
      <c r="AQ1878" s="26">
        <f t="shared" si="817"/>
        <v>0</v>
      </c>
      <c r="AR1878" s="26">
        <f t="shared" si="818"/>
        <v>0</v>
      </c>
      <c r="AS1878" s="26">
        <f t="shared" si="819"/>
        <v>0</v>
      </c>
      <c r="AT1878" s="26">
        <f t="shared" si="820"/>
        <v>0</v>
      </c>
      <c r="AU1878" s="26">
        <f t="shared" si="821"/>
        <v>0</v>
      </c>
      <c r="AV1878" s="26">
        <f t="shared" si="822"/>
        <v>0</v>
      </c>
      <c r="AW1878" s="11" t="s">
        <v>653</v>
      </c>
      <c r="AX1878" s="11" t="str">
        <f>VLOOKUP(L1878,Group!$A$2:$B$1000,2,0)</f>
        <v>Maintenance</v>
      </c>
      <c r="AY1878" s="11">
        <f>IF(ISERROR(VLOOKUP(U1878,'ITWR Dump'!$A$2:$Y$5000,15,0)),0,(VLOOKUP('ILC Report'!U1878,'ITWR Dump'!$A$2:$Y$5000,15,0)))</f>
        <v>0</v>
      </c>
      <c r="AZ1878" s="11" t="str">
        <f t="shared" si="823"/>
        <v>No</v>
      </c>
      <c r="BA1878" s="11" t="str">
        <f t="shared" si="824"/>
        <v>BKI</v>
      </c>
      <c r="BB1878" s="11" t="str">
        <f t="shared" si="825"/>
        <v>MN</v>
      </c>
      <c r="BC1878" s="11" t="str">
        <f t="shared" si="826"/>
        <v>No</v>
      </c>
    </row>
    <row r="1879" spans="1:55" x14ac:dyDescent="0.3">
      <c r="A1879" s="11" t="s">
        <v>711</v>
      </c>
      <c r="B1879" s="11" t="s">
        <v>1909</v>
      </c>
      <c r="C1879" s="11" t="s">
        <v>606</v>
      </c>
      <c r="D1879" s="11" t="s">
        <v>2860</v>
      </c>
      <c r="E1879" s="38" t="s">
        <v>2902</v>
      </c>
      <c r="F1879" s="11">
        <v>2</v>
      </c>
      <c r="G1879" s="40" t="s">
        <v>218</v>
      </c>
      <c r="H1879" s="11" t="str">
        <f t="shared" si="808"/>
        <v>Regular</v>
      </c>
      <c r="I1879" s="11" t="str">
        <f t="shared" si="800"/>
        <v>INDIA</v>
      </c>
      <c r="J1879" s="11" t="str">
        <f>IF(ISERROR(VLOOKUP(C1879,'WI Vs ASM'!$B$2:$E$1000,4,0)),0,(VLOOKUP(C1879,'WI Vs ASM'!$B$2:$E$1000,4,0)))</f>
        <v>Offshore</v>
      </c>
      <c r="K1879" s="11" t="str">
        <f>IF(ISERROR(VLOOKUP(C1879,'WI Vs ASM'!$B$2:$F$1000,5,0)),0,(VLOOKUP(C1879,'WI Vs ASM'!$B$2:$F$1000,5,0)))</f>
        <v>01-Fixed Price</v>
      </c>
      <c r="L1879" s="11" t="str">
        <f>IF(ISERROR(VLOOKUP(C1879,'WI Vs ASM'!$B$2:$D$1000,3,0)),0,(VLOOKUP(C1879,'WI Vs ASM'!$B$2:$D$1000,3,0)))</f>
        <v>01-Maintenance Offshore</v>
      </c>
      <c r="M1879" s="11" t="str">
        <f>IF(ISERROR(VLOOKUP(C1879,'WI Vs ASM'!$B$2:$I$1000,8,0)),0,(VLOOKUP(C1879,'WI Vs ASM'!$B$2:$I$1000,8,0)))</f>
        <v>Rahul Soman</v>
      </c>
      <c r="N1879" s="11" t="str">
        <f>IF(ISERROR(VLOOKUP(C1879,'WI Vs ASM'!$B$2:$G$1000,6,0)),0,(VLOOKUP(C1879,'WI Vs ASM'!$B$2:$G$1000,6,0)))</f>
        <v>Lotus Notes</v>
      </c>
      <c r="O1879" s="11" t="str">
        <f>IF(ISERROR(VLOOKUP(C1879,'WI Vs ASM'!$B$2:$H$1000,7,0)),0,(VLOOKUP(C1879,'WI Vs ASM'!$B$2:$H$1000,7,0)))</f>
        <v>Lotus Notes</v>
      </c>
      <c r="P1879" s="11" t="str">
        <f t="shared" si="801"/>
        <v>May-17</v>
      </c>
      <c r="Q1879" s="11" t="str">
        <f t="shared" si="802"/>
        <v>Q2</v>
      </c>
      <c r="R1879" s="11" t="str">
        <f>IF(ISERROR(VLOOKUP(C1879,'WI Vs ASM'!$B$2:$J$1000,9,0)),0,(VLOOKUP(C1879,'WI Vs ASM'!$B$2:$J$1000,9,0)))</f>
        <v>Jyothi Pai</v>
      </c>
      <c r="S1879" s="11" t="str">
        <f>IF(ISERROR(VLOOKUP(C1879,'WI Vs ASM'!$B$2:$K$1000,10,0)),0,(VLOOKUP(C1879,'WI Vs ASM'!$B$2:$K$1000,10,0)))</f>
        <v>Dennis G. Bosman</v>
      </c>
      <c r="T1879" s="11" t="str">
        <f>IF(ISERROR(VLOOKUP(C1879,'WI Vs ASM'!$B$2:$L$1000,11,0)),0,(VLOOKUP(C1879,'WI Vs ASM'!$B$2:$L$1000,11,0)))</f>
        <v>Terry Hedger</v>
      </c>
      <c r="U1879" s="11" t="e">
        <f t="shared" si="809"/>
        <v>#VALUE!</v>
      </c>
      <c r="V1879" s="11" t="str">
        <f t="shared" si="803"/>
        <v>No</v>
      </c>
      <c r="W1879" s="11" t="str">
        <f t="shared" si="804"/>
        <v>Yes</v>
      </c>
      <c r="X1879" s="11" t="str">
        <f t="shared" si="805"/>
        <v>No</v>
      </c>
      <c r="Y1879" s="11" t="str">
        <f t="shared" si="806"/>
        <v>No</v>
      </c>
      <c r="Z1879" s="11" t="str">
        <f t="shared" si="807"/>
        <v>No</v>
      </c>
      <c r="AA1879" s="11" t="str">
        <f t="shared" si="810"/>
        <v>No</v>
      </c>
      <c r="AB1879" s="11">
        <f>IF(ISERROR(VLOOKUP(U1879,'ITWR Dump'!$A$2:$Y$5000,24,0)),0,(VLOOKUP('ILC Report'!U1879,'ITWR Dump'!$A$2:$Y$5000,24,0)))</f>
        <v>0</v>
      </c>
      <c r="AC1879" s="11" t="str">
        <f t="shared" si="811"/>
        <v>No</v>
      </c>
      <c r="AD1879" s="11" t="str">
        <f t="shared" si="812"/>
        <v/>
      </c>
      <c r="AE1879" s="11">
        <f>IF(ISERROR(VLOOKUP(U1879,'ITWR Dump'!$A$2:$Y$5000,13,0)),0,(VLOOKUP(U1879,'ITWR Dump'!$A$2:$Y$5000,13,0)))</f>
        <v>0</v>
      </c>
      <c r="AF1879" s="11">
        <f>IF(ISERROR(VLOOKUP(U1879,'ITWR Dump'!$A$2:$Y$5000,11,0)),0,(VLOOKUP(U1879,'ITWR Dump'!$A$2:$Y$5000,11,0)))</f>
        <v>0</v>
      </c>
      <c r="AG1879" s="11">
        <f>IF(ISERROR(VLOOKUP(U1879,'ITWR Dump'!$A$2:$Y$5000,2,0)),0,(VLOOKUP(U1879,'ITWR Dump'!$A$2:$Y$5000,2,0)))</f>
        <v>0</v>
      </c>
      <c r="AH1879" s="11">
        <f>IF(ISERROR(VLOOKUP(U1879,'ITWR Dump'!$A$2:$Y$5000,14,0)),0,(VLOOKUP(U1879,'ITWR Dump'!$A$2:$Y$5000,14,0)))</f>
        <v>0</v>
      </c>
      <c r="AI1879" s="11" t="str">
        <f t="shared" si="813"/>
        <v>01-Maintenance Offshore</v>
      </c>
      <c r="AJ1879" s="11" t="str">
        <f t="shared" si="814"/>
        <v>Offshore</v>
      </c>
      <c r="AK1879" s="11" t="str">
        <f>IF(ISERROR(VLOOKUP(A1879,'Team Data'!$C$2:$U$213,17,0)),0,(VLOOKUP(A1879,'Team Data'!$C$2:$U$213,17,0)))</f>
        <v>Open System</v>
      </c>
      <c r="AL1879" s="11" t="str">
        <f t="shared" si="815"/>
        <v>2017-04-24</v>
      </c>
      <c r="AM1879" s="11">
        <f>IF(ISERROR(VLOOKUP(U1879,'ITWR Dump'!$A$2:$Y$5000,16,0)),0,(VLOOKUP(U1879,'ITWR Dump'!$A$2:$Y$5000,16,0)))</f>
        <v>0</v>
      </c>
      <c r="AN1879" s="11">
        <f>IF(ISERROR(VLOOKUP(U1879,'ITWR Dump'!$A$2:$Y$5000,18,0)),0,(VLOOKUP(U1879,'ITWR Dump'!$A$2:$Y$5000,18,0)))</f>
        <v>0</v>
      </c>
      <c r="AO1879" s="11">
        <f>IF(ISERROR(VLOOKUP(U1879,'ITWR Dump'!$A$2:$Y$5000,25,0)),0,(VLOOKUP('ILC Report'!U1879,'ITWR Dump'!$A$2:$Y$5000,25,0)))</f>
        <v>0</v>
      </c>
      <c r="AP1879" s="11">
        <f t="shared" si="816"/>
        <v>0</v>
      </c>
      <c r="AQ1879" s="26">
        <f t="shared" si="817"/>
        <v>0</v>
      </c>
      <c r="AR1879" s="26">
        <f t="shared" si="818"/>
        <v>0</v>
      </c>
      <c r="AS1879" s="26">
        <f t="shared" si="819"/>
        <v>0</v>
      </c>
      <c r="AT1879" s="26">
        <f t="shared" si="820"/>
        <v>0</v>
      </c>
      <c r="AU1879" s="26">
        <f t="shared" si="821"/>
        <v>0</v>
      </c>
      <c r="AV1879" s="26">
        <f t="shared" si="822"/>
        <v>0</v>
      </c>
      <c r="AW1879" s="11" t="s">
        <v>653</v>
      </c>
      <c r="AX1879" s="11" t="str">
        <f>VLOOKUP(L1879,Group!$A$2:$B$1000,2,0)</f>
        <v>Maintenance</v>
      </c>
      <c r="AY1879" s="11">
        <f>IF(ISERROR(VLOOKUP(U1879,'ITWR Dump'!$A$2:$Y$5000,15,0)),0,(VLOOKUP('ILC Report'!U1879,'ITWR Dump'!$A$2:$Y$5000,15,0)))</f>
        <v>0</v>
      </c>
      <c r="AZ1879" s="11" t="str">
        <f t="shared" si="823"/>
        <v>No</v>
      </c>
      <c r="BA1879" s="11" t="str">
        <f t="shared" si="824"/>
        <v>BKI</v>
      </c>
      <c r="BB1879" s="11" t="str">
        <f t="shared" si="825"/>
        <v>MN</v>
      </c>
      <c r="BC1879" s="11" t="str">
        <f t="shared" si="826"/>
        <v>No</v>
      </c>
    </row>
    <row r="1880" spans="1:55" x14ac:dyDescent="0.3">
      <c r="A1880" s="11" t="s">
        <v>711</v>
      </c>
      <c r="B1880" s="11" t="s">
        <v>1909</v>
      </c>
      <c r="C1880" s="11" t="s">
        <v>606</v>
      </c>
      <c r="D1880" s="11" t="s">
        <v>2861</v>
      </c>
      <c r="E1880" s="38" t="s">
        <v>2902</v>
      </c>
      <c r="F1880" s="11">
        <v>7</v>
      </c>
      <c r="G1880" s="40" t="s">
        <v>218</v>
      </c>
      <c r="H1880" s="11" t="str">
        <f t="shared" si="808"/>
        <v>Regular</v>
      </c>
      <c r="I1880" s="11" t="str">
        <f t="shared" si="800"/>
        <v>INDIA</v>
      </c>
      <c r="J1880" s="11" t="str">
        <f>IF(ISERROR(VLOOKUP(C1880,'WI Vs ASM'!$B$2:$E$1000,4,0)),0,(VLOOKUP(C1880,'WI Vs ASM'!$B$2:$E$1000,4,0)))</f>
        <v>Offshore</v>
      </c>
      <c r="K1880" s="11" t="str">
        <f>IF(ISERROR(VLOOKUP(C1880,'WI Vs ASM'!$B$2:$F$1000,5,0)),0,(VLOOKUP(C1880,'WI Vs ASM'!$B$2:$F$1000,5,0)))</f>
        <v>01-Fixed Price</v>
      </c>
      <c r="L1880" s="11" t="str">
        <f>IF(ISERROR(VLOOKUP(C1880,'WI Vs ASM'!$B$2:$D$1000,3,0)),0,(VLOOKUP(C1880,'WI Vs ASM'!$B$2:$D$1000,3,0)))</f>
        <v>01-Maintenance Offshore</v>
      </c>
      <c r="M1880" s="11" t="str">
        <f>IF(ISERROR(VLOOKUP(C1880,'WI Vs ASM'!$B$2:$I$1000,8,0)),0,(VLOOKUP(C1880,'WI Vs ASM'!$B$2:$I$1000,8,0)))</f>
        <v>Rahul Soman</v>
      </c>
      <c r="N1880" s="11" t="str">
        <f>IF(ISERROR(VLOOKUP(C1880,'WI Vs ASM'!$B$2:$G$1000,6,0)),0,(VLOOKUP(C1880,'WI Vs ASM'!$B$2:$G$1000,6,0)))</f>
        <v>Lotus Notes</v>
      </c>
      <c r="O1880" s="11" t="str">
        <f>IF(ISERROR(VLOOKUP(C1880,'WI Vs ASM'!$B$2:$H$1000,7,0)),0,(VLOOKUP(C1880,'WI Vs ASM'!$B$2:$H$1000,7,0)))</f>
        <v>Lotus Notes</v>
      </c>
      <c r="P1880" s="11" t="str">
        <f t="shared" si="801"/>
        <v>May-17</v>
      </c>
      <c r="Q1880" s="11" t="str">
        <f t="shared" si="802"/>
        <v>Q2</v>
      </c>
      <c r="R1880" s="11" t="str">
        <f>IF(ISERROR(VLOOKUP(C1880,'WI Vs ASM'!$B$2:$J$1000,9,0)),0,(VLOOKUP(C1880,'WI Vs ASM'!$B$2:$J$1000,9,0)))</f>
        <v>Jyothi Pai</v>
      </c>
      <c r="S1880" s="11" t="str">
        <f>IF(ISERROR(VLOOKUP(C1880,'WI Vs ASM'!$B$2:$K$1000,10,0)),0,(VLOOKUP(C1880,'WI Vs ASM'!$B$2:$K$1000,10,0)))</f>
        <v>Dennis G. Bosman</v>
      </c>
      <c r="T1880" s="11" t="str">
        <f>IF(ISERROR(VLOOKUP(C1880,'WI Vs ASM'!$B$2:$L$1000,11,0)),0,(VLOOKUP(C1880,'WI Vs ASM'!$B$2:$L$1000,11,0)))</f>
        <v>Terry Hedger</v>
      </c>
      <c r="U1880" s="11" t="e">
        <f t="shared" si="809"/>
        <v>#VALUE!</v>
      </c>
      <c r="V1880" s="11" t="str">
        <f t="shared" si="803"/>
        <v>No</v>
      </c>
      <c r="W1880" s="11" t="str">
        <f t="shared" si="804"/>
        <v>Yes</v>
      </c>
      <c r="X1880" s="11" t="str">
        <f t="shared" si="805"/>
        <v>No</v>
      </c>
      <c r="Y1880" s="11" t="str">
        <f t="shared" si="806"/>
        <v>No</v>
      </c>
      <c r="Z1880" s="11" t="str">
        <f t="shared" si="807"/>
        <v>No</v>
      </c>
      <c r="AA1880" s="11" t="str">
        <f t="shared" si="810"/>
        <v>No</v>
      </c>
      <c r="AB1880" s="11">
        <f>IF(ISERROR(VLOOKUP(U1880,'ITWR Dump'!$A$2:$Y$5000,24,0)),0,(VLOOKUP('ILC Report'!U1880,'ITWR Dump'!$A$2:$Y$5000,24,0)))</f>
        <v>0</v>
      </c>
      <c r="AC1880" s="11" t="str">
        <f t="shared" si="811"/>
        <v>No</v>
      </c>
      <c r="AD1880" s="11" t="str">
        <f t="shared" si="812"/>
        <v/>
      </c>
      <c r="AE1880" s="11">
        <f>IF(ISERROR(VLOOKUP(U1880,'ITWR Dump'!$A$2:$Y$5000,13,0)),0,(VLOOKUP(U1880,'ITWR Dump'!$A$2:$Y$5000,13,0)))</f>
        <v>0</v>
      </c>
      <c r="AF1880" s="11">
        <f>IF(ISERROR(VLOOKUP(U1880,'ITWR Dump'!$A$2:$Y$5000,11,0)),0,(VLOOKUP(U1880,'ITWR Dump'!$A$2:$Y$5000,11,0)))</f>
        <v>0</v>
      </c>
      <c r="AG1880" s="11">
        <f>IF(ISERROR(VLOOKUP(U1880,'ITWR Dump'!$A$2:$Y$5000,2,0)),0,(VLOOKUP(U1880,'ITWR Dump'!$A$2:$Y$5000,2,0)))</f>
        <v>0</v>
      </c>
      <c r="AH1880" s="11">
        <f>IF(ISERROR(VLOOKUP(U1880,'ITWR Dump'!$A$2:$Y$5000,14,0)),0,(VLOOKUP(U1880,'ITWR Dump'!$A$2:$Y$5000,14,0)))</f>
        <v>0</v>
      </c>
      <c r="AI1880" s="11" t="str">
        <f t="shared" si="813"/>
        <v>01-Maintenance Offshore</v>
      </c>
      <c r="AJ1880" s="11" t="str">
        <f t="shared" si="814"/>
        <v>Offshore</v>
      </c>
      <c r="AK1880" s="11" t="str">
        <f>IF(ISERROR(VLOOKUP(A1880,'Team Data'!$C$2:$U$213,17,0)),0,(VLOOKUP(A1880,'Team Data'!$C$2:$U$213,17,0)))</f>
        <v>Open System</v>
      </c>
      <c r="AL1880" s="11" t="str">
        <f t="shared" si="815"/>
        <v>2017-04-24</v>
      </c>
      <c r="AM1880" s="11">
        <f>IF(ISERROR(VLOOKUP(U1880,'ITWR Dump'!$A$2:$Y$5000,16,0)),0,(VLOOKUP(U1880,'ITWR Dump'!$A$2:$Y$5000,16,0)))</f>
        <v>0</v>
      </c>
      <c r="AN1880" s="11">
        <f>IF(ISERROR(VLOOKUP(U1880,'ITWR Dump'!$A$2:$Y$5000,18,0)),0,(VLOOKUP(U1880,'ITWR Dump'!$A$2:$Y$5000,18,0)))</f>
        <v>0</v>
      </c>
      <c r="AO1880" s="11">
        <f>IF(ISERROR(VLOOKUP(U1880,'ITWR Dump'!$A$2:$Y$5000,25,0)),0,(VLOOKUP('ILC Report'!U1880,'ITWR Dump'!$A$2:$Y$5000,25,0)))</f>
        <v>0</v>
      </c>
      <c r="AP1880" s="11">
        <f t="shared" si="816"/>
        <v>0</v>
      </c>
      <c r="AQ1880" s="26">
        <f t="shared" si="817"/>
        <v>0</v>
      </c>
      <c r="AR1880" s="26">
        <f t="shared" si="818"/>
        <v>0</v>
      </c>
      <c r="AS1880" s="26">
        <f t="shared" si="819"/>
        <v>0</v>
      </c>
      <c r="AT1880" s="26">
        <f t="shared" si="820"/>
        <v>0</v>
      </c>
      <c r="AU1880" s="26">
        <f t="shared" si="821"/>
        <v>0</v>
      </c>
      <c r="AV1880" s="26">
        <f t="shared" si="822"/>
        <v>0</v>
      </c>
      <c r="AW1880" s="11" t="s">
        <v>653</v>
      </c>
      <c r="AX1880" s="11" t="str">
        <f>VLOOKUP(L1880,Group!$A$2:$B$1000,2,0)</f>
        <v>Maintenance</v>
      </c>
      <c r="AY1880" s="11">
        <f>IF(ISERROR(VLOOKUP(U1880,'ITWR Dump'!$A$2:$Y$5000,15,0)),0,(VLOOKUP('ILC Report'!U1880,'ITWR Dump'!$A$2:$Y$5000,15,0)))</f>
        <v>0</v>
      </c>
      <c r="AZ1880" s="11" t="str">
        <f t="shared" si="823"/>
        <v>No</v>
      </c>
      <c r="BA1880" s="11" t="str">
        <f t="shared" si="824"/>
        <v>BKI</v>
      </c>
      <c r="BB1880" s="11" t="str">
        <f t="shared" si="825"/>
        <v>MN</v>
      </c>
      <c r="BC1880" s="11" t="str">
        <f t="shared" si="826"/>
        <v>No</v>
      </c>
    </row>
    <row r="1881" spans="1:55" x14ac:dyDescent="0.3">
      <c r="A1881" s="11" t="s">
        <v>711</v>
      </c>
      <c r="B1881" s="11" t="s">
        <v>1909</v>
      </c>
      <c r="C1881" s="11" t="s">
        <v>605</v>
      </c>
      <c r="D1881" s="11" t="s">
        <v>2862</v>
      </c>
      <c r="E1881" s="38" t="s">
        <v>2902</v>
      </c>
      <c r="F1881" s="11">
        <v>1</v>
      </c>
      <c r="G1881" s="40" t="s">
        <v>218</v>
      </c>
      <c r="H1881" s="11" t="str">
        <f t="shared" si="808"/>
        <v>Regular</v>
      </c>
      <c r="I1881" s="11" t="str">
        <f t="shared" si="800"/>
        <v>INDIA</v>
      </c>
      <c r="J1881" s="11" t="str">
        <f>IF(ISERROR(VLOOKUP(C1881,'WI Vs ASM'!$B$2:$E$1000,4,0)),0,(VLOOKUP(C1881,'WI Vs ASM'!$B$2:$E$1000,4,0)))</f>
        <v>Offshore</v>
      </c>
      <c r="K1881" s="11" t="str">
        <f>IF(ISERROR(VLOOKUP(C1881,'WI Vs ASM'!$B$2:$F$1000,5,0)),0,(VLOOKUP(C1881,'WI Vs ASM'!$B$2:$F$1000,5,0)))</f>
        <v>02-Variable Billable</v>
      </c>
      <c r="L1881" s="11" t="str">
        <f>IF(ISERROR(VLOOKUP(C1881,'WI Vs ASM'!$B$2:$D$1000,3,0)),0,(VLOOKUP(C1881,'WI Vs ASM'!$B$2:$D$1000,3,0)))</f>
        <v>78-Landed BA-SE Offshore</v>
      </c>
      <c r="M1881" s="11" t="str">
        <f>IF(ISERROR(VLOOKUP(C1881,'WI Vs ASM'!$B$2:$I$1000,8,0)),0,(VLOOKUP(C1881,'WI Vs ASM'!$B$2:$I$1000,8,0)))</f>
        <v>Rahul Soman</v>
      </c>
      <c r="N1881" s="11" t="str">
        <f>IF(ISERROR(VLOOKUP(C1881,'WI Vs ASM'!$B$2:$G$1000,6,0)),0,(VLOOKUP(C1881,'WI Vs ASM'!$B$2:$G$1000,6,0)))</f>
        <v>Lotus Notes</v>
      </c>
      <c r="O1881" s="11" t="str">
        <f>IF(ISERROR(VLOOKUP(C1881,'WI Vs ASM'!$B$2:$H$1000,7,0)),0,(VLOOKUP(C1881,'WI Vs ASM'!$B$2:$H$1000,7,0)))</f>
        <v>Lotus Notes</v>
      </c>
      <c r="P1881" s="11" t="str">
        <f t="shared" si="801"/>
        <v>May-17</v>
      </c>
      <c r="Q1881" s="11" t="str">
        <f t="shared" si="802"/>
        <v>Q2</v>
      </c>
      <c r="R1881" s="11" t="str">
        <f>IF(ISERROR(VLOOKUP(C1881,'WI Vs ASM'!$B$2:$J$1000,9,0)),0,(VLOOKUP(C1881,'WI Vs ASM'!$B$2:$J$1000,9,0)))</f>
        <v>Jyothi Pai</v>
      </c>
      <c r="S1881" s="11" t="str">
        <f>IF(ISERROR(VLOOKUP(C1881,'WI Vs ASM'!$B$2:$K$1000,10,0)),0,(VLOOKUP(C1881,'WI Vs ASM'!$B$2:$K$1000,10,0)))</f>
        <v>Dennis G. Bosman</v>
      </c>
      <c r="T1881" s="11" t="str">
        <f>IF(ISERROR(VLOOKUP(C1881,'WI Vs ASM'!$B$2:$L$1000,11,0)),0,(VLOOKUP(C1881,'WI Vs ASM'!$B$2:$L$1000,11,0)))</f>
        <v>Terry Hedger</v>
      </c>
      <c r="U1881" s="11" t="e">
        <f t="shared" si="809"/>
        <v>#VALUE!</v>
      </c>
      <c r="V1881" s="11" t="str">
        <f t="shared" si="803"/>
        <v>No</v>
      </c>
      <c r="W1881" s="11" t="str">
        <f t="shared" si="804"/>
        <v>Yes</v>
      </c>
      <c r="X1881" s="11" t="str">
        <f t="shared" si="805"/>
        <v>Yes</v>
      </c>
      <c r="Y1881" s="11" t="str">
        <f t="shared" si="806"/>
        <v>No</v>
      </c>
      <c r="Z1881" s="11" t="str">
        <f t="shared" si="807"/>
        <v>No</v>
      </c>
      <c r="AA1881" s="11" t="str">
        <f t="shared" si="810"/>
        <v>No</v>
      </c>
      <c r="AB1881" s="11">
        <f>IF(ISERROR(VLOOKUP(U1881,'ITWR Dump'!$A$2:$Y$5000,24,0)),0,(VLOOKUP('ILC Report'!U1881,'ITWR Dump'!$A$2:$Y$5000,24,0)))</f>
        <v>0</v>
      </c>
      <c r="AC1881" s="11" t="str">
        <f t="shared" si="811"/>
        <v>Yes</v>
      </c>
      <c r="AD1881" s="11" t="str">
        <f t="shared" si="812"/>
        <v>BASE/Staff Aug</v>
      </c>
      <c r="AE1881" s="11">
        <f>IF(ISERROR(VLOOKUP(U1881,'ITWR Dump'!$A$2:$Y$5000,13,0)),0,(VLOOKUP(U1881,'ITWR Dump'!$A$2:$Y$5000,13,0)))</f>
        <v>0</v>
      </c>
      <c r="AF1881" s="11">
        <f>IF(ISERROR(VLOOKUP(U1881,'ITWR Dump'!$A$2:$Y$5000,11,0)),0,(VLOOKUP(U1881,'ITWR Dump'!$A$2:$Y$5000,11,0)))</f>
        <v>0</v>
      </c>
      <c r="AG1881" s="11">
        <f>IF(ISERROR(VLOOKUP(U1881,'ITWR Dump'!$A$2:$Y$5000,2,0)),0,(VLOOKUP(U1881,'ITWR Dump'!$A$2:$Y$5000,2,0)))</f>
        <v>0</v>
      </c>
      <c r="AH1881" s="11">
        <f>IF(ISERROR(VLOOKUP(U1881,'ITWR Dump'!$A$2:$Y$5000,14,0)),0,(VLOOKUP(U1881,'ITWR Dump'!$A$2:$Y$5000,14,0)))</f>
        <v>0</v>
      </c>
      <c r="AI1881" s="11" t="str">
        <f t="shared" si="813"/>
        <v>78-Landed BA-SE Offshore</v>
      </c>
      <c r="AJ1881" s="11" t="str">
        <f t="shared" si="814"/>
        <v>Offshore</v>
      </c>
      <c r="AK1881" s="11" t="str">
        <f>IF(ISERROR(VLOOKUP(A1881,'Team Data'!$C$2:$U$213,17,0)),0,(VLOOKUP(A1881,'Team Data'!$C$2:$U$213,17,0)))</f>
        <v>Open System</v>
      </c>
      <c r="AL1881" s="11" t="str">
        <f t="shared" si="815"/>
        <v>2017-04-24</v>
      </c>
      <c r="AM1881" s="11">
        <f>IF(ISERROR(VLOOKUP(U1881,'ITWR Dump'!$A$2:$Y$5000,16,0)),0,(VLOOKUP(U1881,'ITWR Dump'!$A$2:$Y$5000,16,0)))</f>
        <v>0</v>
      </c>
      <c r="AN1881" s="11">
        <f>IF(ISERROR(VLOOKUP(U1881,'ITWR Dump'!$A$2:$Y$5000,18,0)),0,(VLOOKUP(U1881,'ITWR Dump'!$A$2:$Y$5000,18,0)))</f>
        <v>0</v>
      </c>
      <c r="AO1881" s="11">
        <f>IF(ISERROR(VLOOKUP(U1881,'ITWR Dump'!$A$2:$Y$5000,25,0)),0,(VLOOKUP('ILC Report'!U1881,'ITWR Dump'!$A$2:$Y$5000,25,0)))</f>
        <v>0</v>
      </c>
      <c r="AP1881" s="11">
        <f t="shared" si="816"/>
        <v>0</v>
      </c>
      <c r="AQ1881" s="26">
        <f t="shared" si="817"/>
        <v>0</v>
      </c>
      <c r="AR1881" s="26">
        <f t="shared" si="818"/>
        <v>0</v>
      </c>
      <c r="AS1881" s="26">
        <f t="shared" si="819"/>
        <v>0</v>
      </c>
      <c r="AT1881" s="26">
        <f t="shared" si="820"/>
        <v>0</v>
      </c>
      <c r="AU1881" s="26">
        <f t="shared" si="821"/>
        <v>0</v>
      </c>
      <c r="AV1881" s="26">
        <f t="shared" si="822"/>
        <v>0</v>
      </c>
      <c r="AW1881" s="11" t="s">
        <v>653</v>
      </c>
      <c r="AX1881" s="11" t="str">
        <f>VLOOKUP(L1881,Group!$A$2:$B$1000,2,0)</f>
        <v>Enhancement</v>
      </c>
      <c r="AY1881" s="11">
        <f>IF(ISERROR(VLOOKUP(U1881,'ITWR Dump'!$A$2:$Y$5000,15,0)),0,(VLOOKUP('ILC Report'!U1881,'ITWR Dump'!$A$2:$Y$5000,15,0)))</f>
        <v>0</v>
      </c>
      <c r="AZ1881" s="11" t="str">
        <f t="shared" si="823"/>
        <v>No</v>
      </c>
      <c r="BA1881" s="11" t="str">
        <f t="shared" si="824"/>
        <v>BKI</v>
      </c>
      <c r="BB1881" s="11" t="str">
        <f t="shared" si="825"/>
        <v>LB</v>
      </c>
      <c r="BC1881" s="11" t="str">
        <f t="shared" si="826"/>
        <v>No</v>
      </c>
    </row>
    <row r="1882" spans="1:55" x14ac:dyDescent="0.3">
      <c r="A1882" s="11" t="s">
        <v>711</v>
      </c>
      <c r="B1882" s="11" t="s">
        <v>1909</v>
      </c>
      <c r="C1882" s="11" t="s">
        <v>605</v>
      </c>
      <c r="D1882" s="11" t="s">
        <v>2863</v>
      </c>
      <c r="E1882" s="38" t="s">
        <v>2902</v>
      </c>
      <c r="F1882" s="11">
        <v>4</v>
      </c>
      <c r="G1882" s="40" t="s">
        <v>218</v>
      </c>
      <c r="H1882" s="11" t="str">
        <f t="shared" si="808"/>
        <v>Regular</v>
      </c>
      <c r="I1882" s="11" t="str">
        <f t="shared" si="800"/>
        <v>INDIA</v>
      </c>
      <c r="J1882" s="11" t="str">
        <f>IF(ISERROR(VLOOKUP(C1882,'WI Vs ASM'!$B$2:$E$1000,4,0)),0,(VLOOKUP(C1882,'WI Vs ASM'!$B$2:$E$1000,4,0)))</f>
        <v>Offshore</v>
      </c>
      <c r="K1882" s="11" t="str">
        <f>IF(ISERROR(VLOOKUP(C1882,'WI Vs ASM'!$B$2:$F$1000,5,0)),0,(VLOOKUP(C1882,'WI Vs ASM'!$B$2:$F$1000,5,0)))</f>
        <v>02-Variable Billable</v>
      </c>
      <c r="L1882" s="11" t="str">
        <f>IF(ISERROR(VLOOKUP(C1882,'WI Vs ASM'!$B$2:$D$1000,3,0)),0,(VLOOKUP(C1882,'WI Vs ASM'!$B$2:$D$1000,3,0)))</f>
        <v>78-Landed BA-SE Offshore</v>
      </c>
      <c r="M1882" s="11" t="str">
        <f>IF(ISERROR(VLOOKUP(C1882,'WI Vs ASM'!$B$2:$I$1000,8,0)),0,(VLOOKUP(C1882,'WI Vs ASM'!$B$2:$I$1000,8,0)))</f>
        <v>Rahul Soman</v>
      </c>
      <c r="N1882" s="11" t="str">
        <f>IF(ISERROR(VLOOKUP(C1882,'WI Vs ASM'!$B$2:$G$1000,6,0)),0,(VLOOKUP(C1882,'WI Vs ASM'!$B$2:$G$1000,6,0)))</f>
        <v>Lotus Notes</v>
      </c>
      <c r="O1882" s="11" t="str">
        <f>IF(ISERROR(VLOOKUP(C1882,'WI Vs ASM'!$B$2:$H$1000,7,0)),0,(VLOOKUP(C1882,'WI Vs ASM'!$B$2:$H$1000,7,0)))</f>
        <v>Lotus Notes</v>
      </c>
      <c r="P1882" s="11" t="str">
        <f t="shared" si="801"/>
        <v>May-17</v>
      </c>
      <c r="Q1882" s="11" t="str">
        <f t="shared" si="802"/>
        <v>Q2</v>
      </c>
      <c r="R1882" s="11" t="str">
        <f>IF(ISERROR(VLOOKUP(C1882,'WI Vs ASM'!$B$2:$J$1000,9,0)),0,(VLOOKUP(C1882,'WI Vs ASM'!$B$2:$J$1000,9,0)))</f>
        <v>Jyothi Pai</v>
      </c>
      <c r="S1882" s="11" t="str">
        <f>IF(ISERROR(VLOOKUP(C1882,'WI Vs ASM'!$B$2:$K$1000,10,0)),0,(VLOOKUP(C1882,'WI Vs ASM'!$B$2:$K$1000,10,0)))</f>
        <v>Dennis G. Bosman</v>
      </c>
      <c r="T1882" s="11" t="str">
        <f>IF(ISERROR(VLOOKUP(C1882,'WI Vs ASM'!$B$2:$L$1000,11,0)),0,(VLOOKUP(C1882,'WI Vs ASM'!$B$2:$L$1000,11,0)))</f>
        <v>Terry Hedger</v>
      </c>
      <c r="U1882" s="11" t="e">
        <f t="shared" si="809"/>
        <v>#VALUE!</v>
      </c>
      <c r="V1882" s="11" t="str">
        <f t="shared" si="803"/>
        <v>No</v>
      </c>
      <c r="W1882" s="11" t="str">
        <f t="shared" si="804"/>
        <v>Yes</v>
      </c>
      <c r="X1882" s="11" t="str">
        <f t="shared" si="805"/>
        <v>Yes</v>
      </c>
      <c r="Y1882" s="11" t="str">
        <f t="shared" si="806"/>
        <v>No</v>
      </c>
      <c r="Z1882" s="11" t="str">
        <f t="shared" si="807"/>
        <v>No</v>
      </c>
      <c r="AA1882" s="11" t="str">
        <f t="shared" si="810"/>
        <v>No</v>
      </c>
      <c r="AB1882" s="11">
        <f>IF(ISERROR(VLOOKUP(U1882,'ITWR Dump'!$A$2:$Y$5000,24,0)),0,(VLOOKUP('ILC Report'!U1882,'ITWR Dump'!$A$2:$Y$5000,24,0)))</f>
        <v>0</v>
      </c>
      <c r="AC1882" s="11" t="str">
        <f t="shared" si="811"/>
        <v>Yes</v>
      </c>
      <c r="AD1882" s="11" t="str">
        <f t="shared" si="812"/>
        <v>BASE/Staff Aug</v>
      </c>
      <c r="AE1882" s="11">
        <f>IF(ISERROR(VLOOKUP(U1882,'ITWR Dump'!$A$2:$Y$5000,13,0)),0,(VLOOKUP(U1882,'ITWR Dump'!$A$2:$Y$5000,13,0)))</f>
        <v>0</v>
      </c>
      <c r="AF1882" s="11">
        <f>IF(ISERROR(VLOOKUP(U1882,'ITWR Dump'!$A$2:$Y$5000,11,0)),0,(VLOOKUP(U1882,'ITWR Dump'!$A$2:$Y$5000,11,0)))</f>
        <v>0</v>
      </c>
      <c r="AG1882" s="11">
        <f>IF(ISERROR(VLOOKUP(U1882,'ITWR Dump'!$A$2:$Y$5000,2,0)),0,(VLOOKUP(U1882,'ITWR Dump'!$A$2:$Y$5000,2,0)))</f>
        <v>0</v>
      </c>
      <c r="AH1882" s="11">
        <f>IF(ISERROR(VLOOKUP(U1882,'ITWR Dump'!$A$2:$Y$5000,14,0)),0,(VLOOKUP(U1882,'ITWR Dump'!$A$2:$Y$5000,14,0)))</f>
        <v>0</v>
      </c>
      <c r="AI1882" s="11" t="str">
        <f t="shared" si="813"/>
        <v>78-Landed BA-SE Offshore</v>
      </c>
      <c r="AJ1882" s="11" t="str">
        <f t="shared" si="814"/>
        <v>Offshore</v>
      </c>
      <c r="AK1882" s="11" t="str">
        <f>IF(ISERROR(VLOOKUP(A1882,'Team Data'!$C$2:$U$213,17,0)),0,(VLOOKUP(A1882,'Team Data'!$C$2:$U$213,17,0)))</f>
        <v>Open System</v>
      </c>
      <c r="AL1882" s="11" t="str">
        <f t="shared" si="815"/>
        <v>2017-04-24</v>
      </c>
      <c r="AM1882" s="11">
        <f>IF(ISERROR(VLOOKUP(U1882,'ITWR Dump'!$A$2:$Y$5000,16,0)),0,(VLOOKUP(U1882,'ITWR Dump'!$A$2:$Y$5000,16,0)))</f>
        <v>0</v>
      </c>
      <c r="AN1882" s="11">
        <f>IF(ISERROR(VLOOKUP(U1882,'ITWR Dump'!$A$2:$Y$5000,18,0)),0,(VLOOKUP(U1882,'ITWR Dump'!$A$2:$Y$5000,18,0)))</f>
        <v>0</v>
      </c>
      <c r="AO1882" s="11">
        <f>IF(ISERROR(VLOOKUP(U1882,'ITWR Dump'!$A$2:$Y$5000,25,0)),0,(VLOOKUP('ILC Report'!U1882,'ITWR Dump'!$A$2:$Y$5000,25,0)))</f>
        <v>0</v>
      </c>
      <c r="AP1882" s="11">
        <f t="shared" si="816"/>
        <v>0</v>
      </c>
      <c r="AQ1882" s="26">
        <f t="shared" si="817"/>
        <v>0</v>
      </c>
      <c r="AR1882" s="26">
        <f t="shared" si="818"/>
        <v>0</v>
      </c>
      <c r="AS1882" s="26">
        <f t="shared" si="819"/>
        <v>0</v>
      </c>
      <c r="AT1882" s="26">
        <f t="shared" si="820"/>
        <v>0</v>
      </c>
      <c r="AU1882" s="26">
        <f t="shared" si="821"/>
        <v>0</v>
      </c>
      <c r="AV1882" s="26">
        <f t="shared" si="822"/>
        <v>0</v>
      </c>
      <c r="AW1882" s="11" t="s">
        <v>653</v>
      </c>
      <c r="AX1882" s="11" t="str">
        <f>VLOOKUP(L1882,Group!$A$2:$B$1000,2,0)</f>
        <v>Enhancement</v>
      </c>
      <c r="AY1882" s="11">
        <f>IF(ISERROR(VLOOKUP(U1882,'ITWR Dump'!$A$2:$Y$5000,15,0)),0,(VLOOKUP('ILC Report'!U1882,'ITWR Dump'!$A$2:$Y$5000,15,0)))</f>
        <v>0</v>
      </c>
      <c r="AZ1882" s="11" t="str">
        <f t="shared" si="823"/>
        <v>No</v>
      </c>
      <c r="BA1882" s="11" t="str">
        <f t="shared" si="824"/>
        <v>BKI</v>
      </c>
      <c r="BB1882" s="11" t="str">
        <f t="shared" si="825"/>
        <v>LB</v>
      </c>
      <c r="BC1882" s="11" t="str">
        <f t="shared" si="826"/>
        <v>No</v>
      </c>
    </row>
    <row r="1883" spans="1:55" x14ac:dyDescent="0.3">
      <c r="A1883" s="11" t="s">
        <v>711</v>
      </c>
      <c r="B1883" s="11" t="s">
        <v>1909</v>
      </c>
      <c r="C1883" s="11" t="s">
        <v>606</v>
      </c>
      <c r="D1883" s="11" t="s">
        <v>2364</v>
      </c>
      <c r="E1883" s="38" t="s">
        <v>2902</v>
      </c>
      <c r="F1883" s="11">
        <v>64</v>
      </c>
      <c r="G1883" s="40" t="s">
        <v>2905</v>
      </c>
      <c r="H1883" s="11" t="str">
        <f t="shared" si="808"/>
        <v>Standby</v>
      </c>
      <c r="I1883" s="11" t="str">
        <f t="shared" si="800"/>
        <v>INDIA</v>
      </c>
      <c r="J1883" s="11" t="str">
        <f>IF(ISERROR(VLOOKUP(C1883,'WI Vs ASM'!$B$2:$E$1000,4,0)),0,(VLOOKUP(C1883,'WI Vs ASM'!$B$2:$E$1000,4,0)))</f>
        <v>Offshore</v>
      </c>
      <c r="K1883" s="11" t="str">
        <f>IF(ISERROR(VLOOKUP(C1883,'WI Vs ASM'!$B$2:$F$1000,5,0)),0,(VLOOKUP(C1883,'WI Vs ASM'!$B$2:$F$1000,5,0)))</f>
        <v>01-Fixed Price</v>
      </c>
      <c r="L1883" s="11" t="str">
        <f>IF(ISERROR(VLOOKUP(C1883,'WI Vs ASM'!$B$2:$D$1000,3,0)),0,(VLOOKUP(C1883,'WI Vs ASM'!$B$2:$D$1000,3,0)))</f>
        <v>01-Maintenance Offshore</v>
      </c>
      <c r="M1883" s="11" t="str">
        <f>IF(ISERROR(VLOOKUP(C1883,'WI Vs ASM'!$B$2:$I$1000,8,0)),0,(VLOOKUP(C1883,'WI Vs ASM'!$B$2:$I$1000,8,0)))</f>
        <v>Rahul Soman</v>
      </c>
      <c r="N1883" s="11" t="str">
        <f>IF(ISERROR(VLOOKUP(C1883,'WI Vs ASM'!$B$2:$G$1000,6,0)),0,(VLOOKUP(C1883,'WI Vs ASM'!$B$2:$G$1000,6,0)))</f>
        <v>Lotus Notes</v>
      </c>
      <c r="O1883" s="11" t="str">
        <f>IF(ISERROR(VLOOKUP(C1883,'WI Vs ASM'!$B$2:$H$1000,7,0)),0,(VLOOKUP(C1883,'WI Vs ASM'!$B$2:$H$1000,7,0)))</f>
        <v>Lotus Notes</v>
      </c>
      <c r="P1883" s="11" t="str">
        <f t="shared" si="801"/>
        <v>May-17</v>
      </c>
      <c r="Q1883" s="11" t="str">
        <f t="shared" si="802"/>
        <v>Q2</v>
      </c>
      <c r="R1883" s="11" t="str">
        <f>IF(ISERROR(VLOOKUP(C1883,'WI Vs ASM'!$B$2:$J$1000,9,0)),0,(VLOOKUP(C1883,'WI Vs ASM'!$B$2:$J$1000,9,0)))</f>
        <v>Jyothi Pai</v>
      </c>
      <c r="S1883" s="11" t="str">
        <f>IF(ISERROR(VLOOKUP(C1883,'WI Vs ASM'!$B$2:$K$1000,10,0)),0,(VLOOKUP(C1883,'WI Vs ASM'!$B$2:$K$1000,10,0)))</f>
        <v>Dennis G. Bosman</v>
      </c>
      <c r="T1883" s="11" t="str">
        <f>IF(ISERROR(VLOOKUP(C1883,'WI Vs ASM'!$B$2:$L$1000,11,0)),0,(VLOOKUP(C1883,'WI Vs ASM'!$B$2:$L$1000,11,0)))</f>
        <v>Terry Hedger</v>
      </c>
      <c r="U1883" s="11" t="e">
        <f t="shared" si="809"/>
        <v>#VALUE!</v>
      </c>
      <c r="V1883" s="11" t="str">
        <f t="shared" si="803"/>
        <v>No</v>
      </c>
      <c r="W1883" s="11" t="str">
        <f t="shared" si="804"/>
        <v>Yes</v>
      </c>
      <c r="X1883" s="11" t="str">
        <f t="shared" si="805"/>
        <v>No</v>
      </c>
      <c r="Y1883" s="11" t="str">
        <f t="shared" si="806"/>
        <v>No</v>
      </c>
      <c r="Z1883" s="11" t="str">
        <f t="shared" si="807"/>
        <v>No</v>
      </c>
      <c r="AA1883" s="11" t="str">
        <f t="shared" si="810"/>
        <v>No</v>
      </c>
      <c r="AB1883" s="11">
        <f>IF(ISERROR(VLOOKUP(U1883,'ITWR Dump'!$A$2:$Y$5000,24,0)),0,(VLOOKUP('ILC Report'!U1883,'ITWR Dump'!$A$2:$Y$5000,24,0)))</f>
        <v>0</v>
      </c>
      <c r="AC1883" s="11" t="str">
        <f t="shared" si="811"/>
        <v>No</v>
      </c>
      <c r="AD1883" s="11" t="str">
        <f t="shared" si="812"/>
        <v/>
      </c>
      <c r="AE1883" s="11">
        <f>IF(ISERROR(VLOOKUP(U1883,'ITWR Dump'!$A$2:$Y$5000,13,0)),0,(VLOOKUP(U1883,'ITWR Dump'!$A$2:$Y$5000,13,0)))</f>
        <v>0</v>
      </c>
      <c r="AF1883" s="11">
        <f>IF(ISERROR(VLOOKUP(U1883,'ITWR Dump'!$A$2:$Y$5000,11,0)),0,(VLOOKUP(U1883,'ITWR Dump'!$A$2:$Y$5000,11,0)))</f>
        <v>0</v>
      </c>
      <c r="AG1883" s="11">
        <f>IF(ISERROR(VLOOKUP(U1883,'ITWR Dump'!$A$2:$Y$5000,2,0)),0,(VLOOKUP(U1883,'ITWR Dump'!$A$2:$Y$5000,2,0)))</f>
        <v>0</v>
      </c>
      <c r="AH1883" s="11">
        <f>IF(ISERROR(VLOOKUP(U1883,'ITWR Dump'!$A$2:$Y$5000,14,0)),0,(VLOOKUP(U1883,'ITWR Dump'!$A$2:$Y$5000,14,0)))</f>
        <v>0</v>
      </c>
      <c r="AI1883" s="11" t="str">
        <f t="shared" si="813"/>
        <v>Standby Hours</v>
      </c>
      <c r="AJ1883" s="11" t="str">
        <f t="shared" si="814"/>
        <v>Offshore</v>
      </c>
      <c r="AK1883" s="11" t="str">
        <f>IF(ISERROR(VLOOKUP(A1883,'Team Data'!$C$2:$U$213,17,0)),0,(VLOOKUP(A1883,'Team Data'!$C$2:$U$213,17,0)))</f>
        <v>Open System</v>
      </c>
      <c r="AL1883" s="11" t="str">
        <f t="shared" si="815"/>
        <v>2017-04-24</v>
      </c>
      <c r="AM1883" s="11">
        <f>IF(ISERROR(VLOOKUP(U1883,'ITWR Dump'!$A$2:$Y$5000,16,0)),0,(VLOOKUP(U1883,'ITWR Dump'!$A$2:$Y$5000,16,0)))</f>
        <v>0</v>
      </c>
      <c r="AN1883" s="11">
        <f>IF(ISERROR(VLOOKUP(U1883,'ITWR Dump'!$A$2:$Y$5000,18,0)),0,(VLOOKUP(U1883,'ITWR Dump'!$A$2:$Y$5000,18,0)))</f>
        <v>0</v>
      </c>
      <c r="AO1883" s="11">
        <f>IF(ISERROR(VLOOKUP(U1883,'ITWR Dump'!$A$2:$Y$5000,25,0)),0,(VLOOKUP('ILC Report'!U1883,'ITWR Dump'!$A$2:$Y$5000,25,0)))</f>
        <v>0</v>
      </c>
      <c r="AP1883" s="11">
        <f t="shared" si="816"/>
        <v>0</v>
      </c>
      <c r="AQ1883" s="26">
        <f t="shared" si="817"/>
        <v>0</v>
      </c>
      <c r="AR1883" s="26">
        <f t="shared" si="818"/>
        <v>0</v>
      </c>
      <c r="AS1883" s="26">
        <f t="shared" si="819"/>
        <v>0</v>
      </c>
      <c r="AT1883" s="26">
        <f t="shared" si="820"/>
        <v>0</v>
      </c>
      <c r="AU1883" s="26">
        <f t="shared" si="821"/>
        <v>0</v>
      </c>
      <c r="AV1883" s="26">
        <f t="shared" si="822"/>
        <v>0</v>
      </c>
      <c r="AW1883" s="11" t="s">
        <v>653</v>
      </c>
      <c r="AX1883" s="11" t="str">
        <f>VLOOKUP(L1883,Group!$A$2:$B$1000,2,0)</f>
        <v>Maintenance</v>
      </c>
      <c r="AY1883" s="11">
        <f>IF(ISERROR(VLOOKUP(U1883,'ITWR Dump'!$A$2:$Y$5000,15,0)),0,(VLOOKUP('ILC Report'!U1883,'ITWR Dump'!$A$2:$Y$5000,15,0)))</f>
        <v>0</v>
      </c>
      <c r="AZ1883" s="11" t="str">
        <f t="shared" si="823"/>
        <v>No</v>
      </c>
      <c r="BA1883" s="11" t="str">
        <f t="shared" si="824"/>
        <v>BKI</v>
      </c>
      <c r="BB1883" s="11" t="str">
        <f t="shared" si="825"/>
        <v>MN</v>
      </c>
      <c r="BC1883" s="11" t="str">
        <f t="shared" si="826"/>
        <v>No</v>
      </c>
    </row>
    <row r="1884" spans="1:55" x14ac:dyDescent="0.3">
      <c r="A1884" s="11" t="s">
        <v>711</v>
      </c>
      <c r="B1884" s="11" t="s">
        <v>1909</v>
      </c>
      <c r="C1884" s="11" t="s">
        <v>606</v>
      </c>
      <c r="D1884" s="11" t="s">
        <v>2866</v>
      </c>
      <c r="E1884" s="38" t="s">
        <v>2902</v>
      </c>
      <c r="F1884" s="11">
        <v>5</v>
      </c>
      <c r="G1884" s="40" t="s">
        <v>218</v>
      </c>
      <c r="H1884" s="11" t="str">
        <f t="shared" si="808"/>
        <v>Regular</v>
      </c>
      <c r="I1884" s="11" t="str">
        <f t="shared" si="800"/>
        <v>INDIA</v>
      </c>
      <c r="J1884" s="11" t="str">
        <f>IF(ISERROR(VLOOKUP(C1884,'WI Vs ASM'!$B$2:$E$1000,4,0)),0,(VLOOKUP(C1884,'WI Vs ASM'!$B$2:$E$1000,4,0)))</f>
        <v>Offshore</v>
      </c>
      <c r="K1884" s="11" t="str">
        <f>IF(ISERROR(VLOOKUP(C1884,'WI Vs ASM'!$B$2:$F$1000,5,0)),0,(VLOOKUP(C1884,'WI Vs ASM'!$B$2:$F$1000,5,0)))</f>
        <v>01-Fixed Price</v>
      </c>
      <c r="L1884" s="11" t="str">
        <f>IF(ISERROR(VLOOKUP(C1884,'WI Vs ASM'!$B$2:$D$1000,3,0)),0,(VLOOKUP(C1884,'WI Vs ASM'!$B$2:$D$1000,3,0)))</f>
        <v>01-Maintenance Offshore</v>
      </c>
      <c r="M1884" s="11" t="str">
        <f>IF(ISERROR(VLOOKUP(C1884,'WI Vs ASM'!$B$2:$I$1000,8,0)),0,(VLOOKUP(C1884,'WI Vs ASM'!$B$2:$I$1000,8,0)))</f>
        <v>Rahul Soman</v>
      </c>
      <c r="N1884" s="11" t="str">
        <f>IF(ISERROR(VLOOKUP(C1884,'WI Vs ASM'!$B$2:$G$1000,6,0)),0,(VLOOKUP(C1884,'WI Vs ASM'!$B$2:$G$1000,6,0)))</f>
        <v>Lotus Notes</v>
      </c>
      <c r="O1884" s="11" t="str">
        <f>IF(ISERROR(VLOOKUP(C1884,'WI Vs ASM'!$B$2:$H$1000,7,0)),0,(VLOOKUP(C1884,'WI Vs ASM'!$B$2:$H$1000,7,0)))</f>
        <v>Lotus Notes</v>
      </c>
      <c r="P1884" s="11" t="str">
        <f t="shared" si="801"/>
        <v>May-17</v>
      </c>
      <c r="Q1884" s="11" t="str">
        <f t="shared" si="802"/>
        <v>Q2</v>
      </c>
      <c r="R1884" s="11" t="str">
        <f>IF(ISERROR(VLOOKUP(C1884,'WI Vs ASM'!$B$2:$J$1000,9,0)),0,(VLOOKUP(C1884,'WI Vs ASM'!$B$2:$J$1000,9,0)))</f>
        <v>Jyothi Pai</v>
      </c>
      <c r="S1884" s="11" t="str">
        <f>IF(ISERROR(VLOOKUP(C1884,'WI Vs ASM'!$B$2:$K$1000,10,0)),0,(VLOOKUP(C1884,'WI Vs ASM'!$B$2:$K$1000,10,0)))</f>
        <v>Dennis G. Bosman</v>
      </c>
      <c r="T1884" s="11" t="str">
        <f>IF(ISERROR(VLOOKUP(C1884,'WI Vs ASM'!$B$2:$L$1000,11,0)),0,(VLOOKUP(C1884,'WI Vs ASM'!$B$2:$L$1000,11,0)))</f>
        <v>Terry Hedger</v>
      </c>
      <c r="U1884" s="11" t="e">
        <f t="shared" si="809"/>
        <v>#VALUE!</v>
      </c>
      <c r="V1884" s="11" t="str">
        <f t="shared" si="803"/>
        <v>No</v>
      </c>
      <c r="W1884" s="11" t="str">
        <f t="shared" si="804"/>
        <v>Yes</v>
      </c>
      <c r="X1884" s="11" t="str">
        <f t="shared" si="805"/>
        <v>No</v>
      </c>
      <c r="Y1884" s="11" t="str">
        <f t="shared" si="806"/>
        <v>No</v>
      </c>
      <c r="Z1884" s="11" t="str">
        <f t="shared" si="807"/>
        <v>No</v>
      </c>
      <c r="AA1884" s="11" t="str">
        <f t="shared" si="810"/>
        <v>No</v>
      </c>
      <c r="AB1884" s="11">
        <f>IF(ISERROR(VLOOKUP(U1884,'ITWR Dump'!$A$2:$Y$5000,24,0)),0,(VLOOKUP('ILC Report'!U1884,'ITWR Dump'!$A$2:$Y$5000,24,0)))</f>
        <v>0</v>
      </c>
      <c r="AC1884" s="11" t="str">
        <f t="shared" si="811"/>
        <v>No</v>
      </c>
      <c r="AD1884" s="11" t="str">
        <f t="shared" si="812"/>
        <v/>
      </c>
      <c r="AE1884" s="11">
        <f>IF(ISERROR(VLOOKUP(U1884,'ITWR Dump'!$A$2:$Y$5000,13,0)),0,(VLOOKUP(U1884,'ITWR Dump'!$A$2:$Y$5000,13,0)))</f>
        <v>0</v>
      </c>
      <c r="AF1884" s="11">
        <f>IF(ISERROR(VLOOKUP(U1884,'ITWR Dump'!$A$2:$Y$5000,11,0)),0,(VLOOKUP(U1884,'ITWR Dump'!$A$2:$Y$5000,11,0)))</f>
        <v>0</v>
      </c>
      <c r="AG1884" s="11">
        <f>IF(ISERROR(VLOOKUP(U1884,'ITWR Dump'!$A$2:$Y$5000,2,0)),0,(VLOOKUP(U1884,'ITWR Dump'!$A$2:$Y$5000,2,0)))</f>
        <v>0</v>
      </c>
      <c r="AH1884" s="11">
        <f>IF(ISERROR(VLOOKUP(U1884,'ITWR Dump'!$A$2:$Y$5000,14,0)),0,(VLOOKUP(U1884,'ITWR Dump'!$A$2:$Y$5000,14,0)))</f>
        <v>0</v>
      </c>
      <c r="AI1884" s="11" t="str">
        <f t="shared" si="813"/>
        <v>01-Maintenance Offshore</v>
      </c>
      <c r="AJ1884" s="11" t="str">
        <f t="shared" si="814"/>
        <v>Offshore</v>
      </c>
      <c r="AK1884" s="11" t="str">
        <f>IF(ISERROR(VLOOKUP(A1884,'Team Data'!$C$2:$U$213,17,0)),0,(VLOOKUP(A1884,'Team Data'!$C$2:$U$213,17,0)))</f>
        <v>Open System</v>
      </c>
      <c r="AL1884" s="11" t="str">
        <f t="shared" si="815"/>
        <v>2017-04-24</v>
      </c>
      <c r="AM1884" s="11">
        <f>IF(ISERROR(VLOOKUP(U1884,'ITWR Dump'!$A$2:$Y$5000,16,0)),0,(VLOOKUP(U1884,'ITWR Dump'!$A$2:$Y$5000,16,0)))</f>
        <v>0</v>
      </c>
      <c r="AN1884" s="11">
        <f>IF(ISERROR(VLOOKUP(U1884,'ITWR Dump'!$A$2:$Y$5000,18,0)),0,(VLOOKUP(U1884,'ITWR Dump'!$A$2:$Y$5000,18,0)))</f>
        <v>0</v>
      </c>
      <c r="AO1884" s="11">
        <f>IF(ISERROR(VLOOKUP(U1884,'ITWR Dump'!$A$2:$Y$5000,25,0)),0,(VLOOKUP('ILC Report'!U1884,'ITWR Dump'!$A$2:$Y$5000,25,0)))</f>
        <v>0</v>
      </c>
      <c r="AP1884" s="11">
        <f t="shared" si="816"/>
        <v>0</v>
      </c>
      <c r="AQ1884" s="26">
        <f t="shared" si="817"/>
        <v>0</v>
      </c>
      <c r="AR1884" s="26">
        <f t="shared" si="818"/>
        <v>0</v>
      </c>
      <c r="AS1884" s="26">
        <f t="shared" si="819"/>
        <v>0</v>
      </c>
      <c r="AT1884" s="26">
        <f t="shared" si="820"/>
        <v>0</v>
      </c>
      <c r="AU1884" s="26">
        <f t="shared" si="821"/>
        <v>0</v>
      </c>
      <c r="AV1884" s="26">
        <f t="shared" si="822"/>
        <v>0</v>
      </c>
      <c r="AW1884" s="11" t="s">
        <v>653</v>
      </c>
      <c r="AX1884" s="11" t="str">
        <f>VLOOKUP(L1884,Group!$A$2:$B$1000,2,0)</f>
        <v>Maintenance</v>
      </c>
      <c r="AY1884" s="11">
        <f>IF(ISERROR(VLOOKUP(U1884,'ITWR Dump'!$A$2:$Y$5000,15,0)),0,(VLOOKUP('ILC Report'!U1884,'ITWR Dump'!$A$2:$Y$5000,15,0)))</f>
        <v>0</v>
      </c>
      <c r="AZ1884" s="11" t="str">
        <f t="shared" si="823"/>
        <v>No</v>
      </c>
      <c r="BA1884" s="11" t="str">
        <f t="shared" si="824"/>
        <v>BKI</v>
      </c>
      <c r="BB1884" s="11" t="str">
        <f t="shared" si="825"/>
        <v>MN</v>
      </c>
      <c r="BC1884" s="11" t="str">
        <f t="shared" si="826"/>
        <v>No</v>
      </c>
    </row>
    <row r="1885" spans="1:55" x14ac:dyDescent="0.3">
      <c r="A1885" s="11" t="s">
        <v>711</v>
      </c>
      <c r="B1885" s="11" t="s">
        <v>1909</v>
      </c>
      <c r="C1885" s="11" t="s">
        <v>601</v>
      </c>
      <c r="D1885" s="11" t="s">
        <v>2857</v>
      </c>
      <c r="E1885" s="38" t="s">
        <v>2903</v>
      </c>
      <c r="F1885" s="11">
        <v>5</v>
      </c>
      <c r="G1885" s="40" t="s">
        <v>218</v>
      </c>
      <c r="H1885" s="11" t="str">
        <f t="shared" si="808"/>
        <v>Regular</v>
      </c>
      <c r="I1885" s="11" t="str">
        <f t="shared" si="800"/>
        <v>INDIA</v>
      </c>
      <c r="J1885" s="11" t="str">
        <f>IF(ISERROR(VLOOKUP(C1885,'WI Vs ASM'!$B$2:$E$1000,4,0)),0,(VLOOKUP(C1885,'WI Vs ASM'!$B$2:$E$1000,4,0)))</f>
        <v>Offshore</v>
      </c>
      <c r="K1885" s="11" t="str">
        <f>IF(ISERROR(VLOOKUP(C1885,'WI Vs ASM'!$B$2:$F$1000,5,0)),0,(VLOOKUP(C1885,'WI Vs ASM'!$B$2:$F$1000,5,0)))</f>
        <v>01-Fixed Price</v>
      </c>
      <c r="L1885" s="11" t="str">
        <f>IF(ISERROR(VLOOKUP(C1885,'WI Vs ASM'!$B$2:$D$1000,3,0)),0,(VLOOKUP(C1885,'WI Vs ASM'!$B$2:$D$1000,3,0)))</f>
        <v>01-Maintenance Offshore</v>
      </c>
      <c r="M1885" s="11" t="str">
        <f>IF(ISERROR(VLOOKUP(C1885,'WI Vs ASM'!$B$2:$I$1000,8,0)),0,(VLOOKUP(C1885,'WI Vs ASM'!$B$2:$I$1000,8,0)))</f>
        <v>Rahul Soman</v>
      </c>
      <c r="N1885" s="11" t="str">
        <f>IF(ISERROR(VLOOKUP(C1885,'WI Vs ASM'!$B$2:$G$1000,6,0)),0,(VLOOKUP(C1885,'WI Vs ASM'!$B$2:$G$1000,6,0)))</f>
        <v>Lotus Notes</v>
      </c>
      <c r="O1885" s="11" t="str">
        <f>IF(ISERROR(VLOOKUP(C1885,'WI Vs ASM'!$B$2:$H$1000,7,0)),0,(VLOOKUP(C1885,'WI Vs ASM'!$B$2:$H$1000,7,0)))</f>
        <v>Lotus Notes</v>
      </c>
      <c r="P1885" s="11" t="str">
        <f t="shared" si="801"/>
        <v>May-17</v>
      </c>
      <c r="Q1885" s="11" t="str">
        <f t="shared" si="802"/>
        <v>Q2</v>
      </c>
      <c r="R1885" s="11" t="str">
        <f>IF(ISERROR(VLOOKUP(C1885,'WI Vs ASM'!$B$2:$J$1000,9,0)),0,(VLOOKUP(C1885,'WI Vs ASM'!$B$2:$J$1000,9,0)))</f>
        <v>Jyothi Pai</v>
      </c>
      <c r="S1885" s="11" t="str">
        <f>IF(ISERROR(VLOOKUP(C1885,'WI Vs ASM'!$B$2:$K$1000,10,0)),0,(VLOOKUP(C1885,'WI Vs ASM'!$B$2:$K$1000,10,0)))</f>
        <v>Dennis G. Bosman</v>
      </c>
      <c r="T1885" s="11" t="str">
        <f>IF(ISERROR(VLOOKUP(C1885,'WI Vs ASM'!$B$2:$L$1000,11,0)),0,(VLOOKUP(C1885,'WI Vs ASM'!$B$2:$L$1000,11,0)))</f>
        <v>Terry Hedger</v>
      </c>
      <c r="U1885" s="11" t="e">
        <f t="shared" si="809"/>
        <v>#VALUE!</v>
      </c>
      <c r="V1885" s="11" t="str">
        <f t="shared" si="803"/>
        <v>No</v>
      </c>
      <c r="W1885" s="11" t="str">
        <f t="shared" si="804"/>
        <v>Yes</v>
      </c>
      <c r="X1885" s="11" t="str">
        <f t="shared" si="805"/>
        <v>No</v>
      </c>
      <c r="Y1885" s="11" t="str">
        <f t="shared" si="806"/>
        <v>No</v>
      </c>
      <c r="Z1885" s="11" t="str">
        <f t="shared" si="807"/>
        <v>No</v>
      </c>
      <c r="AA1885" s="11" t="str">
        <f t="shared" si="810"/>
        <v>No</v>
      </c>
      <c r="AB1885" s="11">
        <f>IF(ISERROR(VLOOKUP(U1885,'ITWR Dump'!$A$2:$Y$5000,24,0)),0,(VLOOKUP('ILC Report'!U1885,'ITWR Dump'!$A$2:$Y$5000,24,0)))</f>
        <v>0</v>
      </c>
      <c r="AC1885" s="11" t="str">
        <f t="shared" si="811"/>
        <v>No</v>
      </c>
      <c r="AD1885" s="11" t="str">
        <f t="shared" si="812"/>
        <v/>
      </c>
      <c r="AE1885" s="11">
        <f>IF(ISERROR(VLOOKUP(U1885,'ITWR Dump'!$A$2:$Y$5000,13,0)),0,(VLOOKUP(U1885,'ITWR Dump'!$A$2:$Y$5000,13,0)))</f>
        <v>0</v>
      </c>
      <c r="AF1885" s="11">
        <f>IF(ISERROR(VLOOKUP(U1885,'ITWR Dump'!$A$2:$Y$5000,11,0)),0,(VLOOKUP(U1885,'ITWR Dump'!$A$2:$Y$5000,11,0)))</f>
        <v>0</v>
      </c>
      <c r="AG1885" s="11">
        <f>IF(ISERROR(VLOOKUP(U1885,'ITWR Dump'!$A$2:$Y$5000,2,0)),0,(VLOOKUP(U1885,'ITWR Dump'!$A$2:$Y$5000,2,0)))</f>
        <v>0</v>
      </c>
      <c r="AH1885" s="11">
        <f>IF(ISERROR(VLOOKUP(U1885,'ITWR Dump'!$A$2:$Y$5000,14,0)),0,(VLOOKUP(U1885,'ITWR Dump'!$A$2:$Y$5000,14,0)))</f>
        <v>0</v>
      </c>
      <c r="AI1885" s="11" t="str">
        <f t="shared" si="813"/>
        <v>01-Maintenance Offshore</v>
      </c>
      <c r="AJ1885" s="11" t="str">
        <f t="shared" si="814"/>
        <v>Offshore</v>
      </c>
      <c r="AK1885" s="11" t="str">
        <f>IF(ISERROR(VLOOKUP(A1885,'Team Data'!$C$2:$U$213,17,0)),0,(VLOOKUP(A1885,'Team Data'!$C$2:$U$213,17,0)))</f>
        <v>Open System</v>
      </c>
      <c r="AL1885" s="11" t="str">
        <f t="shared" si="815"/>
        <v>2017-04-24</v>
      </c>
      <c r="AM1885" s="11">
        <f>IF(ISERROR(VLOOKUP(U1885,'ITWR Dump'!$A$2:$Y$5000,16,0)),0,(VLOOKUP(U1885,'ITWR Dump'!$A$2:$Y$5000,16,0)))</f>
        <v>0</v>
      </c>
      <c r="AN1885" s="11">
        <f>IF(ISERROR(VLOOKUP(U1885,'ITWR Dump'!$A$2:$Y$5000,18,0)),0,(VLOOKUP(U1885,'ITWR Dump'!$A$2:$Y$5000,18,0)))</f>
        <v>0</v>
      </c>
      <c r="AO1885" s="11">
        <f>IF(ISERROR(VLOOKUP(U1885,'ITWR Dump'!$A$2:$Y$5000,25,0)),0,(VLOOKUP('ILC Report'!U1885,'ITWR Dump'!$A$2:$Y$5000,25,0)))</f>
        <v>0</v>
      </c>
      <c r="AP1885" s="11">
        <f t="shared" si="816"/>
        <v>0</v>
      </c>
      <c r="AQ1885" s="26">
        <f t="shared" si="817"/>
        <v>0</v>
      </c>
      <c r="AR1885" s="26">
        <f t="shared" si="818"/>
        <v>0</v>
      </c>
      <c r="AS1885" s="26">
        <f t="shared" si="819"/>
        <v>0</v>
      </c>
      <c r="AT1885" s="26">
        <f t="shared" si="820"/>
        <v>0</v>
      </c>
      <c r="AU1885" s="26">
        <f t="shared" si="821"/>
        <v>0</v>
      </c>
      <c r="AV1885" s="26">
        <f t="shared" si="822"/>
        <v>0</v>
      </c>
      <c r="AW1885" s="11" t="s">
        <v>653</v>
      </c>
      <c r="AX1885" s="11" t="str">
        <f>VLOOKUP(L1885,Group!$A$2:$B$1000,2,0)</f>
        <v>Maintenance</v>
      </c>
      <c r="AY1885" s="11">
        <f>IF(ISERROR(VLOOKUP(U1885,'ITWR Dump'!$A$2:$Y$5000,15,0)),0,(VLOOKUP('ILC Report'!U1885,'ITWR Dump'!$A$2:$Y$5000,15,0)))</f>
        <v>0</v>
      </c>
      <c r="AZ1885" s="11" t="str">
        <f t="shared" si="823"/>
        <v>No</v>
      </c>
      <c r="BA1885" s="11" t="str">
        <f t="shared" si="824"/>
        <v>BKI</v>
      </c>
      <c r="BB1885" s="11" t="str">
        <f t="shared" si="825"/>
        <v>MN</v>
      </c>
      <c r="BC1885" s="11" t="str">
        <f t="shared" si="826"/>
        <v>No</v>
      </c>
    </row>
    <row r="1886" spans="1:55" x14ac:dyDescent="0.3">
      <c r="A1886" s="11" t="s">
        <v>711</v>
      </c>
      <c r="B1886" s="11" t="s">
        <v>1909</v>
      </c>
      <c r="C1886" s="11" t="s">
        <v>601</v>
      </c>
      <c r="D1886" s="11" t="s">
        <v>2858</v>
      </c>
      <c r="E1886" s="38" t="s">
        <v>2903</v>
      </c>
      <c r="F1886" s="11">
        <v>10</v>
      </c>
      <c r="G1886" s="40" t="s">
        <v>218</v>
      </c>
      <c r="H1886" s="11" t="str">
        <f t="shared" si="808"/>
        <v>Regular</v>
      </c>
      <c r="I1886" s="11" t="str">
        <f t="shared" si="800"/>
        <v>INDIA</v>
      </c>
      <c r="J1886" s="11" t="str">
        <f>IF(ISERROR(VLOOKUP(C1886,'WI Vs ASM'!$B$2:$E$1000,4,0)),0,(VLOOKUP(C1886,'WI Vs ASM'!$B$2:$E$1000,4,0)))</f>
        <v>Offshore</v>
      </c>
      <c r="K1886" s="11" t="str">
        <f>IF(ISERROR(VLOOKUP(C1886,'WI Vs ASM'!$B$2:$F$1000,5,0)),0,(VLOOKUP(C1886,'WI Vs ASM'!$B$2:$F$1000,5,0)))</f>
        <v>01-Fixed Price</v>
      </c>
      <c r="L1886" s="11" t="str">
        <f>IF(ISERROR(VLOOKUP(C1886,'WI Vs ASM'!$B$2:$D$1000,3,0)),0,(VLOOKUP(C1886,'WI Vs ASM'!$B$2:$D$1000,3,0)))</f>
        <v>01-Maintenance Offshore</v>
      </c>
      <c r="M1886" s="11" t="str">
        <f>IF(ISERROR(VLOOKUP(C1886,'WI Vs ASM'!$B$2:$I$1000,8,0)),0,(VLOOKUP(C1886,'WI Vs ASM'!$B$2:$I$1000,8,0)))</f>
        <v>Rahul Soman</v>
      </c>
      <c r="N1886" s="11" t="str">
        <f>IF(ISERROR(VLOOKUP(C1886,'WI Vs ASM'!$B$2:$G$1000,6,0)),0,(VLOOKUP(C1886,'WI Vs ASM'!$B$2:$G$1000,6,0)))</f>
        <v>Lotus Notes</v>
      </c>
      <c r="O1886" s="11" t="str">
        <f>IF(ISERROR(VLOOKUP(C1886,'WI Vs ASM'!$B$2:$H$1000,7,0)),0,(VLOOKUP(C1886,'WI Vs ASM'!$B$2:$H$1000,7,0)))</f>
        <v>Lotus Notes</v>
      </c>
      <c r="P1886" s="11" t="str">
        <f t="shared" si="801"/>
        <v>May-17</v>
      </c>
      <c r="Q1886" s="11" t="str">
        <f t="shared" si="802"/>
        <v>Q2</v>
      </c>
      <c r="R1886" s="11" t="str">
        <f>IF(ISERROR(VLOOKUP(C1886,'WI Vs ASM'!$B$2:$J$1000,9,0)),0,(VLOOKUP(C1886,'WI Vs ASM'!$B$2:$J$1000,9,0)))</f>
        <v>Jyothi Pai</v>
      </c>
      <c r="S1886" s="11" t="str">
        <f>IF(ISERROR(VLOOKUP(C1886,'WI Vs ASM'!$B$2:$K$1000,10,0)),0,(VLOOKUP(C1886,'WI Vs ASM'!$B$2:$K$1000,10,0)))</f>
        <v>Dennis G. Bosman</v>
      </c>
      <c r="T1886" s="11" t="str">
        <f>IF(ISERROR(VLOOKUP(C1886,'WI Vs ASM'!$B$2:$L$1000,11,0)),0,(VLOOKUP(C1886,'WI Vs ASM'!$B$2:$L$1000,11,0)))</f>
        <v>Terry Hedger</v>
      </c>
      <c r="U1886" s="11" t="e">
        <f t="shared" si="809"/>
        <v>#VALUE!</v>
      </c>
      <c r="V1886" s="11" t="str">
        <f t="shared" si="803"/>
        <v>No</v>
      </c>
      <c r="W1886" s="11" t="str">
        <f t="shared" si="804"/>
        <v>Yes</v>
      </c>
      <c r="X1886" s="11" t="str">
        <f t="shared" si="805"/>
        <v>No</v>
      </c>
      <c r="Y1886" s="11" t="str">
        <f t="shared" si="806"/>
        <v>No</v>
      </c>
      <c r="Z1886" s="11" t="str">
        <f t="shared" si="807"/>
        <v>No</v>
      </c>
      <c r="AA1886" s="11" t="str">
        <f t="shared" si="810"/>
        <v>No</v>
      </c>
      <c r="AB1886" s="11">
        <f>IF(ISERROR(VLOOKUP(U1886,'ITWR Dump'!$A$2:$Y$5000,24,0)),0,(VLOOKUP('ILC Report'!U1886,'ITWR Dump'!$A$2:$Y$5000,24,0)))</f>
        <v>0</v>
      </c>
      <c r="AC1886" s="11" t="str">
        <f t="shared" si="811"/>
        <v>No</v>
      </c>
      <c r="AD1886" s="11" t="str">
        <f t="shared" si="812"/>
        <v/>
      </c>
      <c r="AE1886" s="11">
        <f>IF(ISERROR(VLOOKUP(U1886,'ITWR Dump'!$A$2:$Y$5000,13,0)),0,(VLOOKUP(U1886,'ITWR Dump'!$A$2:$Y$5000,13,0)))</f>
        <v>0</v>
      </c>
      <c r="AF1886" s="11">
        <f>IF(ISERROR(VLOOKUP(U1886,'ITWR Dump'!$A$2:$Y$5000,11,0)),0,(VLOOKUP(U1886,'ITWR Dump'!$A$2:$Y$5000,11,0)))</f>
        <v>0</v>
      </c>
      <c r="AG1886" s="11">
        <f>IF(ISERROR(VLOOKUP(U1886,'ITWR Dump'!$A$2:$Y$5000,2,0)),0,(VLOOKUP(U1886,'ITWR Dump'!$A$2:$Y$5000,2,0)))</f>
        <v>0</v>
      </c>
      <c r="AH1886" s="11">
        <f>IF(ISERROR(VLOOKUP(U1886,'ITWR Dump'!$A$2:$Y$5000,14,0)),0,(VLOOKUP(U1886,'ITWR Dump'!$A$2:$Y$5000,14,0)))</f>
        <v>0</v>
      </c>
      <c r="AI1886" s="11" t="str">
        <f t="shared" si="813"/>
        <v>01-Maintenance Offshore</v>
      </c>
      <c r="AJ1886" s="11" t="str">
        <f t="shared" si="814"/>
        <v>Offshore</v>
      </c>
      <c r="AK1886" s="11" t="str">
        <f>IF(ISERROR(VLOOKUP(A1886,'Team Data'!$C$2:$U$213,17,0)),0,(VLOOKUP(A1886,'Team Data'!$C$2:$U$213,17,0)))</f>
        <v>Open System</v>
      </c>
      <c r="AL1886" s="11" t="str">
        <f t="shared" si="815"/>
        <v>2017-04-24</v>
      </c>
      <c r="AM1886" s="11">
        <f>IF(ISERROR(VLOOKUP(U1886,'ITWR Dump'!$A$2:$Y$5000,16,0)),0,(VLOOKUP(U1886,'ITWR Dump'!$A$2:$Y$5000,16,0)))</f>
        <v>0</v>
      </c>
      <c r="AN1886" s="11">
        <f>IF(ISERROR(VLOOKUP(U1886,'ITWR Dump'!$A$2:$Y$5000,18,0)),0,(VLOOKUP(U1886,'ITWR Dump'!$A$2:$Y$5000,18,0)))</f>
        <v>0</v>
      </c>
      <c r="AO1886" s="11">
        <f>IF(ISERROR(VLOOKUP(U1886,'ITWR Dump'!$A$2:$Y$5000,25,0)),0,(VLOOKUP('ILC Report'!U1886,'ITWR Dump'!$A$2:$Y$5000,25,0)))</f>
        <v>0</v>
      </c>
      <c r="AP1886" s="11">
        <f t="shared" si="816"/>
        <v>0</v>
      </c>
      <c r="AQ1886" s="26">
        <f t="shared" si="817"/>
        <v>0</v>
      </c>
      <c r="AR1886" s="26">
        <f t="shared" si="818"/>
        <v>0</v>
      </c>
      <c r="AS1886" s="26">
        <f t="shared" si="819"/>
        <v>0</v>
      </c>
      <c r="AT1886" s="26">
        <f t="shared" si="820"/>
        <v>0</v>
      </c>
      <c r="AU1886" s="26">
        <f t="shared" si="821"/>
        <v>0</v>
      </c>
      <c r="AV1886" s="26">
        <f t="shared" si="822"/>
        <v>0</v>
      </c>
      <c r="AW1886" s="11" t="s">
        <v>653</v>
      </c>
      <c r="AX1886" s="11" t="str">
        <f>VLOOKUP(L1886,Group!$A$2:$B$1000,2,0)</f>
        <v>Maintenance</v>
      </c>
      <c r="AY1886" s="11">
        <f>IF(ISERROR(VLOOKUP(U1886,'ITWR Dump'!$A$2:$Y$5000,15,0)),0,(VLOOKUP('ILC Report'!U1886,'ITWR Dump'!$A$2:$Y$5000,15,0)))</f>
        <v>0</v>
      </c>
      <c r="AZ1886" s="11" t="str">
        <f t="shared" si="823"/>
        <v>No</v>
      </c>
      <c r="BA1886" s="11" t="str">
        <f t="shared" si="824"/>
        <v>BKI</v>
      </c>
      <c r="BB1886" s="11" t="str">
        <f t="shared" si="825"/>
        <v>MN</v>
      </c>
      <c r="BC1886" s="11" t="str">
        <f t="shared" si="826"/>
        <v>No</v>
      </c>
    </row>
    <row r="1887" spans="1:55" x14ac:dyDescent="0.3">
      <c r="A1887" s="11" t="s">
        <v>711</v>
      </c>
      <c r="B1887" s="11" t="s">
        <v>1909</v>
      </c>
      <c r="C1887" s="11" t="s">
        <v>606</v>
      </c>
      <c r="D1887" s="11" t="s">
        <v>2859</v>
      </c>
      <c r="E1887" s="38" t="s">
        <v>2903</v>
      </c>
      <c r="F1887" s="11">
        <v>9</v>
      </c>
      <c r="G1887" s="40" t="s">
        <v>218</v>
      </c>
      <c r="H1887" s="11" t="str">
        <f t="shared" si="808"/>
        <v>Regular</v>
      </c>
      <c r="I1887" s="11" t="str">
        <f t="shared" si="800"/>
        <v>INDIA</v>
      </c>
      <c r="J1887" s="11" t="str">
        <f>IF(ISERROR(VLOOKUP(C1887,'WI Vs ASM'!$B$2:$E$1000,4,0)),0,(VLOOKUP(C1887,'WI Vs ASM'!$B$2:$E$1000,4,0)))</f>
        <v>Offshore</v>
      </c>
      <c r="K1887" s="11" t="str">
        <f>IF(ISERROR(VLOOKUP(C1887,'WI Vs ASM'!$B$2:$F$1000,5,0)),0,(VLOOKUP(C1887,'WI Vs ASM'!$B$2:$F$1000,5,0)))</f>
        <v>01-Fixed Price</v>
      </c>
      <c r="L1887" s="11" t="str">
        <f>IF(ISERROR(VLOOKUP(C1887,'WI Vs ASM'!$B$2:$D$1000,3,0)),0,(VLOOKUP(C1887,'WI Vs ASM'!$B$2:$D$1000,3,0)))</f>
        <v>01-Maintenance Offshore</v>
      </c>
      <c r="M1887" s="11" t="str">
        <f>IF(ISERROR(VLOOKUP(C1887,'WI Vs ASM'!$B$2:$I$1000,8,0)),0,(VLOOKUP(C1887,'WI Vs ASM'!$B$2:$I$1000,8,0)))</f>
        <v>Rahul Soman</v>
      </c>
      <c r="N1887" s="11" t="str">
        <f>IF(ISERROR(VLOOKUP(C1887,'WI Vs ASM'!$B$2:$G$1000,6,0)),0,(VLOOKUP(C1887,'WI Vs ASM'!$B$2:$G$1000,6,0)))</f>
        <v>Lotus Notes</v>
      </c>
      <c r="O1887" s="11" t="str">
        <f>IF(ISERROR(VLOOKUP(C1887,'WI Vs ASM'!$B$2:$H$1000,7,0)),0,(VLOOKUP(C1887,'WI Vs ASM'!$B$2:$H$1000,7,0)))</f>
        <v>Lotus Notes</v>
      </c>
      <c r="P1887" s="11" t="str">
        <f t="shared" si="801"/>
        <v>May-17</v>
      </c>
      <c r="Q1887" s="11" t="str">
        <f t="shared" si="802"/>
        <v>Q2</v>
      </c>
      <c r="R1887" s="11" t="str">
        <f>IF(ISERROR(VLOOKUP(C1887,'WI Vs ASM'!$B$2:$J$1000,9,0)),0,(VLOOKUP(C1887,'WI Vs ASM'!$B$2:$J$1000,9,0)))</f>
        <v>Jyothi Pai</v>
      </c>
      <c r="S1887" s="11" t="str">
        <f>IF(ISERROR(VLOOKUP(C1887,'WI Vs ASM'!$B$2:$K$1000,10,0)),0,(VLOOKUP(C1887,'WI Vs ASM'!$B$2:$K$1000,10,0)))</f>
        <v>Dennis G. Bosman</v>
      </c>
      <c r="T1887" s="11" t="str">
        <f>IF(ISERROR(VLOOKUP(C1887,'WI Vs ASM'!$B$2:$L$1000,11,0)),0,(VLOOKUP(C1887,'WI Vs ASM'!$B$2:$L$1000,11,0)))</f>
        <v>Terry Hedger</v>
      </c>
      <c r="U1887" s="11" t="e">
        <f t="shared" si="809"/>
        <v>#VALUE!</v>
      </c>
      <c r="V1887" s="11" t="str">
        <f t="shared" si="803"/>
        <v>No</v>
      </c>
      <c r="W1887" s="11" t="str">
        <f t="shared" si="804"/>
        <v>Yes</v>
      </c>
      <c r="X1887" s="11" t="str">
        <f t="shared" si="805"/>
        <v>No</v>
      </c>
      <c r="Y1887" s="11" t="str">
        <f t="shared" si="806"/>
        <v>No</v>
      </c>
      <c r="Z1887" s="11" t="str">
        <f t="shared" si="807"/>
        <v>No</v>
      </c>
      <c r="AA1887" s="11" t="str">
        <f t="shared" si="810"/>
        <v>No</v>
      </c>
      <c r="AB1887" s="11">
        <f>IF(ISERROR(VLOOKUP(U1887,'ITWR Dump'!$A$2:$Y$5000,24,0)),0,(VLOOKUP('ILC Report'!U1887,'ITWR Dump'!$A$2:$Y$5000,24,0)))</f>
        <v>0</v>
      </c>
      <c r="AC1887" s="11" t="str">
        <f t="shared" si="811"/>
        <v>No</v>
      </c>
      <c r="AD1887" s="11" t="str">
        <f t="shared" si="812"/>
        <v/>
      </c>
      <c r="AE1887" s="11">
        <f>IF(ISERROR(VLOOKUP(U1887,'ITWR Dump'!$A$2:$Y$5000,13,0)),0,(VLOOKUP(U1887,'ITWR Dump'!$A$2:$Y$5000,13,0)))</f>
        <v>0</v>
      </c>
      <c r="AF1887" s="11">
        <f>IF(ISERROR(VLOOKUP(U1887,'ITWR Dump'!$A$2:$Y$5000,11,0)),0,(VLOOKUP(U1887,'ITWR Dump'!$A$2:$Y$5000,11,0)))</f>
        <v>0</v>
      </c>
      <c r="AG1887" s="11">
        <f>IF(ISERROR(VLOOKUP(U1887,'ITWR Dump'!$A$2:$Y$5000,2,0)),0,(VLOOKUP(U1887,'ITWR Dump'!$A$2:$Y$5000,2,0)))</f>
        <v>0</v>
      </c>
      <c r="AH1887" s="11">
        <f>IF(ISERROR(VLOOKUP(U1887,'ITWR Dump'!$A$2:$Y$5000,14,0)),0,(VLOOKUP(U1887,'ITWR Dump'!$A$2:$Y$5000,14,0)))</f>
        <v>0</v>
      </c>
      <c r="AI1887" s="11" t="str">
        <f t="shared" si="813"/>
        <v>01-Maintenance Offshore</v>
      </c>
      <c r="AJ1887" s="11" t="str">
        <f t="shared" si="814"/>
        <v>Offshore</v>
      </c>
      <c r="AK1887" s="11" t="str">
        <f>IF(ISERROR(VLOOKUP(A1887,'Team Data'!$C$2:$U$213,17,0)),0,(VLOOKUP(A1887,'Team Data'!$C$2:$U$213,17,0)))</f>
        <v>Open System</v>
      </c>
      <c r="AL1887" s="11" t="str">
        <f t="shared" si="815"/>
        <v>2017-04-24</v>
      </c>
      <c r="AM1887" s="11">
        <f>IF(ISERROR(VLOOKUP(U1887,'ITWR Dump'!$A$2:$Y$5000,16,0)),0,(VLOOKUP(U1887,'ITWR Dump'!$A$2:$Y$5000,16,0)))</f>
        <v>0</v>
      </c>
      <c r="AN1887" s="11">
        <f>IF(ISERROR(VLOOKUP(U1887,'ITWR Dump'!$A$2:$Y$5000,18,0)),0,(VLOOKUP(U1887,'ITWR Dump'!$A$2:$Y$5000,18,0)))</f>
        <v>0</v>
      </c>
      <c r="AO1887" s="11">
        <f>IF(ISERROR(VLOOKUP(U1887,'ITWR Dump'!$A$2:$Y$5000,25,0)),0,(VLOOKUP('ILC Report'!U1887,'ITWR Dump'!$A$2:$Y$5000,25,0)))</f>
        <v>0</v>
      </c>
      <c r="AP1887" s="11">
        <f t="shared" si="816"/>
        <v>0</v>
      </c>
      <c r="AQ1887" s="26">
        <f t="shared" si="817"/>
        <v>0</v>
      </c>
      <c r="AR1887" s="26">
        <f t="shared" si="818"/>
        <v>0</v>
      </c>
      <c r="AS1887" s="26">
        <f t="shared" si="819"/>
        <v>0</v>
      </c>
      <c r="AT1887" s="26">
        <f t="shared" si="820"/>
        <v>0</v>
      </c>
      <c r="AU1887" s="26">
        <f t="shared" si="821"/>
        <v>0</v>
      </c>
      <c r="AV1887" s="26">
        <f t="shared" si="822"/>
        <v>0</v>
      </c>
      <c r="AW1887" s="11" t="s">
        <v>653</v>
      </c>
      <c r="AX1887" s="11" t="str">
        <f>VLOOKUP(L1887,Group!$A$2:$B$1000,2,0)</f>
        <v>Maintenance</v>
      </c>
      <c r="AY1887" s="11">
        <f>IF(ISERROR(VLOOKUP(U1887,'ITWR Dump'!$A$2:$Y$5000,15,0)),0,(VLOOKUP('ILC Report'!U1887,'ITWR Dump'!$A$2:$Y$5000,15,0)))</f>
        <v>0</v>
      </c>
      <c r="AZ1887" s="11" t="str">
        <f t="shared" si="823"/>
        <v>No</v>
      </c>
      <c r="BA1887" s="11" t="str">
        <f t="shared" si="824"/>
        <v>BKI</v>
      </c>
      <c r="BB1887" s="11" t="str">
        <f t="shared" si="825"/>
        <v>MN</v>
      </c>
      <c r="BC1887" s="11" t="str">
        <f t="shared" si="826"/>
        <v>No</v>
      </c>
    </row>
    <row r="1888" spans="1:55" x14ac:dyDescent="0.3">
      <c r="A1888" s="11" t="s">
        <v>711</v>
      </c>
      <c r="B1888" s="11" t="s">
        <v>1909</v>
      </c>
      <c r="C1888" s="11" t="s">
        <v>606</v>
      </c>
      <c r="D1888" s="11" t="s">
        <v>2860</v>
      </c>
      <c r="E1888" s="38" t="s">
        <v>2903</v>
      </c>
      <c r="F1888" s="11">
        <v>5</v>
      </c>
      <c r="G1888" s="40" t="s">
        <v>218</v>
      </c>
      <c r="H1888" s="11" t="str">
        <f t="shared" si="808"/>
        <v>Regular</v>
      </c>
      <c r="I1888" s="11" t="str">
        <f t="shared" si="800"/>
        <v>INDIA</v>
      </c>
      <c r="J1888" s="11" t="str">
        <f>IF(ISERROR(VLOOKUP(C1888,'WI Vs ASM'!$B$2:$E$1000,4,0)),0,(VLOOKUP(C1888,'WI Vs ASM'!$B$2:$E$1000,4,0)))</f>
        <v>Offshore</v>
      </c>
      <c r="K1888" s="11" t="str">
        <f>IF(ISERROR(VLOOKUP(C1888,'WI Vs ASM'!$B$2:$F$1000,5,0)),0,(VLOOKUP(C1888,'WI Vs ASM'!$B$2:$F$1000,5,0)))</f>
        <v>01-Fixed Price</v>
      </c>
      <c r="L1888" s="11" t="str">
        <f>IF(ISERROR(VLOOKUP(C1888,'WI Vs ASM'!$B$2:$D$1000,3,0)),0,(VLOOKUP(C1888,'WI Vs ASM'!$B$2:$D$1000,3,0)))</f>
        <v>01-Maintenance Offshore</v>
      </c>
      <c r="M1888" s="11" t="str">
        <f>IF(ISERROR(VLOOKUP(C1888,'WI Vs ASM'!$B$2:$I$1000,8,0)),0,(VLOOKUP(C1888,'WI Vs ASM'!$B$2:$I$1000,8,0)))</f>
        <v>Rahul Soman</v>
      </c>
      <c r="N1888" s="11" t="str">
        <f>IF(ISERROR(VLOOKUP(C1888,'WI Vs ASM'!$B$2:$G$1000,6,0)),0,(VLOOKUP(C1888,'WI Vs ASM'!$B$2:$G$1000,6,0)))</f>
        <v>Lotus Notes</v>
      </c>
      <c r="O1888" s="11" t="str">
        <f>IF(ISERROR(VLOOKUP(C1888,'WI Vs ASM'!$B$2:$H$1000,7,0)),0,(VLOOKUP(C1888,'WI Vs ASM'!$B$2:$H$1000,7,0)))</f>
        <v>Lotus Notes</v>
      </c>
      <c r="P1888" s="11" t="str">
        <f t="shared" si="801"/>
        <v>May-17</v>
      </c>
      <c r="Q1888" s="11" t="str">
        <f t="shared" si="802"/>
        <v>Q2</v>
      </c>
      <c r="R1888" s="11" t="str">
        <f>IF(ISERROR(VLOOKUP(C1888,'WI Vs ASM'!$B$2:$J$1000,9,0)),0,(VLOOKUP(C1888,'WI Vs ASM'!$B$2:$J$1000,9,0)))</f>
        <v>Jyothi Pai</v>
      </c>
      <c r="S1888" s="11" t="str">
        <f>IF(ISERROR(VLOOKUP(C1888,'WI Vs ASM'!$B$2:$K$1000,10,0)),0,(VLOOKUP(C1888,'WI Vs ASM'!$B$2:$K$1000,10,0)))</f>
        <v>Dennis G. Bosman</v>
      </c>
      <c r="T1888" s="11" t="str">
        <f>IF(ISERROR(VLOOKUP(C1888,'WI Vs ASM'!$B$2:$L$1000,11,0)),0,(VLOOKUP(C1888,'WI Vs ASM'!$B$2:$L$1000,11,0)))</f>
        <v>Terry Hedger</v>
      </c>
      <c r="U1888" s="11" t="e">
        <f t="shared" si="809"/>
        <v>#VALUE!</v>
      </c>
      <c r="V1888" s="11" t="str">
        <f t="shared" si="803"/>
        <v>No</v>
      </c>
      <c r="W1888" s="11" t="str">
        <f t="shared" si="804"/>
        <v>Yes</v>
      </c>
      <c r="X1888" s="11" t="str">
        <f t="shared" si="805"/>
        <v>No</v>
      </c>
      <c r="Y1888" s="11" t="str">
        <f t="shared" si="806"/>
        <v>No</v>
      </c>
      <c r="Z1888" s="11" t="str">
        <f t="shared" si="807"/>
        <v>No</v>
      </c>
      <c r="AA1888" s="11" t="str">
        <f t="shared" si="810"/>
        <v>No</v>
      </c>
      <c r="AB1888" s="11">
        <f>IF(ISERROR(VLOOKUP(U1888,'ITWR Dump'!$A$2:$Y$5000,24,0)),0,(VLOOKUP('ILC Report'!U1888,'ITWR Dump'!$A$2:$Y$5000,24,0)))</f>
        <v>0</v>
      </c>
      <c r="AC1888" s="11" t="str">
        <f t="shared" si="811"/>
        <v>No</v>
      </c>
      <c r="AD1888" s="11" t="str">
        <f t="shared" si="812"/>
        <v/>
      </c>
      <c r="AE1888" s="11">
        <f>IF(ISERROR(VLOOKUP(U1888,'ITWR Dump'!$A$2:$Y$5000,13,0)),0,(VLOOKUP(U1888,'ITWR Dump'!$A$2:$Y$5000,13,0)))</f>
        <v>0</v>
      </c>
      <c r="AF1888" s="11">
        <f>IF(ISERROR(VLOOKUP(U1888,'ITWR Dump'!$A$2:$Y$5000,11,0)),0,(VLOOKUP(U1888,'ITWR Dump'!$A$2:$Y$5000,11,0)))</f>
        <v>0</v>
      </c>
      <c r="AG1888" s="11">
        <f>IF(ISERROR(VLOOKUP(U1888,'ITWR Dump'!$A$2:$Y$5000,2,0)),0,(VLOOKUP(U1888,'ITWR Dump'!$A$2:$Y$5000,2,0)))</f>
        <v>0</v>
      </c>
      <c r="AH1888" s="11">
        <f>IF(ISERROR(VLOOKUP(U1888,'ITWR Dump'!$A$2:$Y$5000,14,0)),0,(VLOOKUP(U1888,'ITWR Dump'!$A$2:$Y$5000,14,0)))</f>
        <v>0</v>
      </c>
      <c r="AI1888" s="11" t="str">
        <f t="shared" si="813"/>
        <v>01-Maintenance Offshore</v>
      </c>
      <c r="AJ1888" s="11" t="str">
        <f t="shared" si="814"/>
        <v>Offshore</v>
      </c>
      <c r="AK1888" s="11" t="str">
        <f>IF(ISERROR(VLOOKUP(A1888,'Team Data'!$C$2:$U$213,17,0)),0,(VLOOKUP(A1888,'Team Data'!$C$2:$U$213,17,0)))</f>
        <v>Open System</v>
      </c>
      <c r="AL1888" s="11" t="str">
        <f t="shared" si="815"/>
        <v>2017-04-24</v>
      </c>
      <c r="AM1888" s="11">
        <f>IF(ISERROR(VLOOKUP(U1888,'ITWR Dump'!$A$2:$Y$5000,16,0)),0,(VLOOKUP(U1888,'ITWR Dump'!$A$2:$Y$5000,16,0)))</f>
        <v>0</v>
      </c>
      <c r="AN1888" s="11">
        <f>IF(ISERROR(VLOOKUP(U1888,'ITWR Dump'!$A$2:$Y$5000,18,0)),0,(VLOOKUP(U1888,'ITWR Dump'!$A$2:$Y$5000,18,0)))</f>
        <v>0</v>
      </c>
      <c r="AO1888" s="11">
        <f>IF(ISERROR(VLOOKUP(U1888,'ITWR Dump'!$A$2:$Y$5000,25,0)),0,(VLOOKUP('ILC Report'!U1888,'ITWR Dump'!$A$2:$Y$5000,25,0)))</f>
        <v>0</v>
      </c>
      <c r="AP1888" s="11">
        <f t="shared" si="816"/>
        <v>0</v>
      </c>
      <c r="AQ1888" s="26">
        <f t="shared" si="817"/>
        <v>0</v>
      </c>
      <c r="AR1888" s="26">
        <f t="shared" si="818"/>
        <v>0</v>
      </c>
      <c r="AS1888" s="26">
        <f t="shared" si="819"/>
        <v>0</v>
      </c>
      <c r="AT1888" s="26">
        <f t="shared" si="820"/>
        <v>0</v>
      </c>
      <c r="AU1888" s="26">
        <f t="shared" si="821"/>
        <v>0</v>
      </c>
      <c r="AV1888" s="26">
        <f t="shared" si="822"/>
        <v>0</v>
      </c>
      <c r="AW1888" s="11" t="s">
        <v>653</v>
      </c>
      <c r="AX1888" s="11" t="str">
        <f>VLOOKUP(L1888,Group!$A$2:$B$1000,2,0)</f>
        <v>Maintenance</v>
      </c>
      <c r="AY1888" s="11">
        <f>IF(ISERROR(VLOOKUP(U1888,'ITWR Dump'!$A$2:$Y$5000,15,0)),0,(VLOOKUP('ILC Report'!U1888,'ITWR Dump'!$A$2:$Y$5000,15,0)))</f>
        <v>0</v>
      </c>
      <c r="AZ1888" s="11" t="str">
        <f t="shared" si="823"/>
        <v>No</v>
      </c>
      <c r="BA1888" s="11" t="str">
        <f t="shared" si="824"/>
        <v>BKI</v>
      </c>
      <c r="BB1888" s="11" t="str">
        <f t="shared" si="825"/>
        <v>MN</v>
      </c>
      <c r="BC1888" s="11" t="str">
        <f t="shared" si="826"/>
        <v>No</v>
      </c>
    </row>
    <row r="1889" spans="1:55" x14ac:dyDescent="0.3">
      <c r="A1889" s="11" t="s">
        <v>711</v>
      </c>
      <c r="B1889" s="11" t="s">
        <v>1909</v>
      </c>
      <c r="C1889" s="11" t="s">
        <v>606</v>
      </c>
      <c r="D1889" s="11" t="s">
        <v>2861</v>
      </c>
      <c r="E1889" s="38" t="s">
        <v>2903</v>
      </c>
      <c r="F1889" s="11">
        <v>7</v>
      </c>
      <c r="G1889" s="40" t="s">
        <v>218</v>
      </c>
      <c r="H1889" s="11" t="str">
        <f t="shared" si="808"/>
        <v>Regular</v>
      </c>
      <c r="I1889" s="11" t="str">
        <f t="shared" si="800"/>
        <v>INDIA</v>
      </c>
      <c r="J1889" s="11" t="str">
        <f>IF(ISERROR(VLOOKUP(C1889,'WI Vs ASM'!$B$2:$E$1000,4,0)),0,(VLOOKUP(C1889,'WI Vs ASM'!$B$2:$E$1000,4,0)))</f>
        <v>Offshore</v>
      </c>
      <c r="K1889" s="11" t="str">
        <f>IF(ISERROR(VLOOKUP(C1889,'WI Vs ASM'!$B$2:$F$1000,5,0)),0,(VLOOKUP(C1889,'WI Vs ASM'!$B$2:$F$1000,5,0)))</f>
        <v>01-Fixed Price</v>
      </c>
      <c r="L1889" s="11" t="str">
        <f>IF(ISERROR(VLOOKUP(C1889,'WI Vs ASM'!$B$2:$D$1000,3,0)),0,(VLOOKUP(C1889,'WI Vs ASM'!$B$2:$D$1000,3,0)))</f>
        <v>01-Maintenance Offshore</v>
      </c>
      <c r="M1889" s="11" t="str">
        <f>IF(ISERROR(VLOOKUP(C1889,'WI Vs ASM'!$B$2:$I$1000,8,0)),0,(VLOOKUP(C1889,'WI Vs ASM'!$B$2:$I$1000,8,0)))</f>
        <v>Rahul Soman</v>
      </c>
      <c r="N1889" s="11" t="str">
        <f>IF(ISERROR(VLOOKUP(C1889,'WI Vs ASM'!$B$2:$G$1000,6,0)),0,(VLOOKUP(C1889,'WI Vs ASM'!$B$2:$G$1000,6,0)))</f>
        <v>Lotus Notes</v>
      </c>
      <c r="O1889" s="11" t="str">
        <f>IF(ISERROR(VLOOKUP(C1889,'WI Vs ASM'!$B$2:$H$1000,7,0)),0,(VLOOKUP(C1889,'WI Vs ASM'!$B$2:$H$1000,7,0)))</f>
        <v>Lotus Notes</v>
      </c>
      <c r="P1889" s="11" t="str">
        <f t="shared" si="801"/>
        <v>May-17</v>
      </c>
      <c r="Q1889" s="11" t="str">
        <f t="shared" si="802"/>
        <v>Q2</v>
      </c>
      <c r="R1889" s="11" t="str">
        <f>IF(ISERROR(VLOOKUP(C1889,'WI Vs ASM'!$B$2:$J$1000,9,0)),0,(VLOOKUP(C1889,'WI Vs ASM'!$B$2:$J$1000,9,0)))</f>
        <v>Jyothi Pai</v>
      </c>
      <c r="S1889" s="11" t="str">
        <f>IF(ISERROR(VLOOKUP(C1889,'WI Vs ASM'!$B$2:$K$1000,10,0)),0,(VLOOKUP(C1889,'WI Vs ASM'!$B$2:$K$1000,10,0)))</f>
        <v>Dennis G. Bosman</v>
      </c>
      <c r="T1889" s="11" t="str">
        <f>IF(ISERROR(VLOOKUP(C1889,'WI Vs ASM'!$B$2:$L$1000,11,0)),0,(VLOOKUP(C1889,'WI Vs ASM'!$B$2:$L$1000,11,0)))</f>
        <v>Terry Hedger</v>
      </c>
      <c r="U1889" s="11" t="e">
        <f t="shared" si="809"/>
        <v>#VALUE!</v>
      </c>
      <c r="V1889" s="11" t="str">
        <f t="shared" si="803"/>
        <v>No</v>
      </c>
      <c r="W1889" s="11" t="str">
        <f t="shared" si="804"/>
        <v>Yes</v>
      </c>
      <c r="X1889" s="11" t="str">
        <f t="shared" si="805"/>
        <v>No</v>
      </c>
      <c r="Y1889" s="11" t="str">
        <f t="shared" si="806"/>
        <v>No</v>
      </c>
      <c r="Z1889" s="11" t="str">
        <f t="shared" si="807"/>
        <v>No</v>
      </c>
      <c r="AA1889" s="11" t="str">
        <f t="shared" si="810"/>
        <v>No</v>
      </c>
      <c r="AB1889" s="11">
        <f>IF(ISERROR(VLOOKUP(U1889,'ITWR Dump'!$A$2:$Y$5000,24,0)),0,(VLOOKUP('ILC Report'!U1889,'ITWR Dump'!$A$2:$Y$5000,24,0)))</f>
        <v>0</v>
      </c>
      <c r="AC1889" s="11" t="str">
        <f t="shared" si="811"/>
        <v>No</v>
      </c>
      <c r="AD1889" s="11" t="str">
        <f t="shared" si="812"/>
        <v/>
      </c>
      <c r="AE1889" s="11">
        <f>IF(ISERROR(VLOOKUP(U1889,'ITWR Dump'!$A$2:$Y$5000,13,0)),0,(VLOOKUP(U1889,'ITWR Dump'!$A$2:$Y$5000,13,0)))</f>
        <v>0</v>
      </c>
      <c r="AF1889" s="11">
        <f>IF(ISERROR(VLOOKUP(U1889,'ITWR Dump'!$A$2:$Y$5000,11,0)),0,(VLOOKUP(U1889,'ITWR Dump'!$A$2:$Y$5000,11,0)))</f>
        <v>0</v>
      </c>
      <c r="AG1889" s="11">
        <f>IF(ISERROR(VLOOKUP(U1889,'ITWR Dump'!$A$2:$Y$5000,2,0)),0,(VLOOKUP(U1889,'ITWR Dump'!$A$2:$Y$5000,2,0)))</f>
        <v>0</v>
      </c>
      <c r="AH1889" s="11">
        <f>IF(ISERROR(VLOOKUP(U1889,'ITWR Dump'!$A$2:$Y$5000,14,0)),0,(VLOOKUP(U1889,'ITWR Dump'!$A$2:$Y$5000,14,0)))</f>
        <v>0</v>
      </c>
      <c r="AI1889" s="11" t="str">
        <f t="shared" si="813"/>
        <v>01-Maintenance Offshore</v>
      </c>
      <c r="AJ1889" s="11" t="str">
        <f t="shared" si="814"/>
        <v>Offshore</v>
      </c>
      <c r="AK1889" s="11" t="str">
        <f>IF(ISERROR(VLOOKUP(A1889,'Team Data'!$C$2:$U$213,17,0)),0,(VLOOKUP(A1889,'Team Data'!$C$2:$U$213,17,0)))</f>
        <v>Open System</v>
      </c>
      <c r="AL1889" s="11" t="str">
        <f t="shared" si="815"/>
        <v>2017-04-24</v>
      </c>
      <c r="AM1889" s="11">
        <f>IF(ISERROR(VLOOKUP(U1889,'ITWR Dump'!$A$2:$Y$5000,16,0)),0,(VLOOKUP(U1889,'ITWR Dump'!$A$2:$Y$5000,16,0)))</f>
        <v>0</v>
      </c>
      <c r="AN1889" s="11">
        <f>IF(ISERROR(VLOOKUP(U1889,'ITWR Dump'!$A$2:$Y$5000,18,0)),0,(VLOOKUP(U1889,'ITWR Dump'!$A$2:$Y$5000,18,0)))</f>
        <v>0</v>
      </c>
      <c r="AO1889" s="11">
        <f>IF(ISERROR(VLOOKUP(U1889,'ITWR Dump'!$A$2:$Y$5000,25,0)),0,(VLOOKUP('ILC Report'!U1889,'ITWR Dump'!$A$2:$Y$5000,25,0)))</f>
        <v>0</v>
      </c>
      <c r="AP1889" s="11">
        <f t="shared" si="816"/>
        <v>0</v>
      </c>
      <c r="AQ1889" s="26">
        <f t="shared" si="817"/>
        <v>0</v>
      </c>
      <c r="AR1889" s="26">
        <f t="shared" si="818"/>
        <v>0</v>
      </c>
      <c r="AS1889" s="26">
        <f t="shared" si="819"/>
        <v>0</v>
      </c>
      <c r="AT1889" s="26">
        <f t="shared" si="820"/>
        <v>0</v>
      </c>
      <c r="AU1889" s="26">
        <f t="shared" si="821"/>
        <v>0</v>
      </c>
      <c r="AV1889" s="26">
        <f t="shared" si="822"/>
        <v>0</v>
      </c>
      <c r="AW1889" s="11" t="s">
        <v>653</v>
      </c>
      <c r="AX1889" s="11" t="str">
        <f>VLOOKUP(L1889,Group!$A$2:$B$1000,2,0)</f>
        <v>Maintenance</v>
      </c>
      <c r="AY1889" s="11">
        <f>IF(ISERROR(VLOOKUP(U1889,'ITWR Dump'!$A$2:$Y$5000,15,0)),0,(VLOOKUP('ILC Report'!U1889,'ITWR Dump'!$A$2:$Y$5000,15,0)))</f>
        <v>0</v>
      </c>
      <c r="AZ1889" s="11" t="str">
        <f t="shared" si="823"/>
        <v>No</v>
      </c>
      <c r="BA1889" s="11" t="str">
        <f t="shared" si="824"/>
        <v>BKI</v>
      </c>
      <c r="BB1889" s="11" t="str">
        <f t="shared" si="825"/>
        <v>MN</v>
      </c>
      <c r="BC1889" s="11" t="str">
        <f t="shared" si="826"/>
        <v>No</v>
      </c>
    </row>
    <row r="1890" spans="1:55" x14ac:dyDescent="0.3">
      <c r="A1890" s="11" t="s">
        <v>711</v>
      </c>
      <c r="B1890" s="11" t="s">
        <v>1909</v>
      </c>
      <c r="C1890" s="11" t="s">
        <v>605</v>
      </c>
      <c r="D1890" s="11" t="s">
        <v>2863</v>
      </c>
      <c r="E1890" s="38" t="s">
        <v>2903</v>
      </c>
      <c r="F1890" s="11">
        <v>4</v>
      </c>
      <c r="G1890" s="40" t="s">
        <v>218</v>
      </c>
      <c r="H1890" s="11" t="str">
        <f t="shared" si="808"/>
        <v>Regular</v>
      </c>
      <c r="I1890" s="11" t="str">
        <f t="shared" si="800"/>
        <v>INDIA</v>
      </c>
      <c r="J1890" s="11" t="str">
        <f>IF(ISERROR(VLOOKUP(C1890,'WI Vs ASM'!$B$2:$E$1000,4,0)),0,(VLOOKUP(C1890,'WI Vs ASM'!$B$2:$E$1000,4,0)))</f>
        <v>Offshore</v>
      </c>
      <c r="K1890" s="11" t="str">
        <f>IF(ISERROR(VLOOKUP(C1890,'WI Vs ASM'!$B$2:$F$1000,5,0)),0,(VLOOKUP(C1890,'WI Vs ASM'!$B$2:$F$1000,5,0)))</f>
        <v>02-Variable Billable</v>
      </c>
      <c r="L1890" s="11" t="str">
        <f>IF(ISERROR(VLOOKUP(C1890,'WI Vs ASM'!$B$2:$D$1000,3,0)),0,(VLOOKUP(C1890,'WI Vs ASM'!$B$2:$D$1000,3,0)))</f>
        <v>78-Landed BA-SE Offshore</v>
      </c>
      <c r="M1890" s="11" t="str">
        <f>IF(ISERROR(VLOOKUP(C1890,'WI Vs ASM'!$B$2:$I$1000,8,0)),0,(VLOOKUP(C1890,'WI Vs ASM'!$B$2:$I$1000,8,0)))</f>
        <v>Rahul Soman</v>
      </c>
      <c r="N1890" s="11" t="str">
        <f>IF(ISERROR(VLOOKUP(C1890,'WI Vs ASM'!$B$2:$G$1000,6,0)),0,(VLOOKUP(C1890,'WI Vs ASM'!$B$2:$G$1000,6,0)))</f>
        <v>Lotus Notes</v>
      </c>
      <c r="O1890" s="11" t="str">
        <f>IF(ISERROR(VLOOKUP(C1890,'WI Vs ASM'!$B$2:$H$1000,7,0)),0,(VLOOKUP(C1890,'WI Vs ASM'!$B$2:$H$1000,7,0)))</f>
        <v>Lotus Notes</v>
      </c>
      <c r="P1890" s="11" t="str">
        <f t="shared" si="801"/>
        <v>May-17</v>
      </c>
      <c r="Q1890" s="11" t="str">
        <f t="shared" si="802"/>
        <v>Q2</v>
      </c>
      <c r="R1890" s="11" t="str">
        <f>IF(ISERROR(VLOOKUP(C1890,'WI Vs ASM'!$B$2:$J$1000,9,0)),0,(VLOOKUP(C1890,'WI Vs ASM'!$B$2:$J$1000,9,0)))</f>
        <v>Jyothi Pai</v>
      </c>
      <c r="S1890" s="11" t="str">
        <f>IF(ISERROR(VLOOKUP(C1890,'WI Vs ASM'!$B$2:$K$1000,10,0)),0,(VLOOKUP(C1890,'WI Vs ASM'!$B$2:$K$1000,10,0)))</f>
        <v>Dennis G. Bosman</v>
      </c>
      <c r="T1890" s="11" t="str">
        <f>IF(ISERROR(VLOOKUP(C1890,'WI Vs ASM'!$B$2:$L$1000,11,0)),0,(VLOOKUP(C1890,'WI Vs ASM'!$B$2:$L$1000,11,0)))</f>
        <v>Terry Hedger</v>
      </c>
      <c r="U1890" s="11" t="e">
        <f t="shared" si="809"/>
        <v>#VALUE!</v>
      </c>
      <c r="V1890" s="11" t="str">
        <f t="shared" si="803"/>
        <v>No</v>
      </c>
      <c r="W1890" s="11" t="str">
        <f t="shared" si="804"/>
        <v>Yes</v>
      </c>
      <c r="X1890" s="11" t="str">
        <f t="shared" si="805"/>
        <v>Yes</v>
      </c>
      <c r="Y1890" s="11" t="str">
        <f t="shared" si="806"/>
        <v>No</v>
      </c>
      <c r="Z1890" s="11" t="str">
        <f t="shared" si="807"/>
        <v>No</v>
      </c>
      <c r="AA1890" s="11" t="str">
        <f t="shared" si="810"/>
        <v>No</v>
      </c>
      <c r="AB1890" s="11">
        <f>IF(ISERROR(VLOOKUP(U1890,'ITWR Dump'!$A$2:$Y$5000,24,0)),0,(VLOOKUP('ILC Report'!U1890,'ITWR Dump'!$A$2:$Y$5000,24,0)))</f>
        <v>0</v>
      </c>
      <c r="AC1890" s="11" t="str">
        <f t="shared" si="811"/>
        <v>Yes</v>
      </c>
      <c r="AD1890" s="11" t="str">
        <f t="shared" si="812"/>
        <v>BASE/Staff Aug</v>
      </c>
      <c r="AE1890" s="11">
        <f>IF(ISERROR(VLOOKUP(U1890,'ITWR Dump'!$A$2:$Y$5000,13,0)),0,(VLOOKUP(U1890,'ITWR Dump'!$A$2:$Y$5000,13,0)))</f>
        <v>0</v>
      </c>
      <c r="AF1890" s="11">
        <f>IF(ISERROR(VLOOKUP(U1890,'ITWR Dump'!$A$2:$Y$5000,11,0)),0,(VLOOKUP(U1890,'ITWR Dump'!$A$2:$Y$5000,11,0)))</f>
        <v>0</v>
      </c>
      <c r="AG1890" s="11">
        <f>IF(ISERROR(VLOOKUP(U1890,'ITWR Dump'!$A$2:$Y$5000,2,0)),0,(VLOOKUP(U1890,'ITWR Dump'!$A$2:$Y$5000,2,0)))</f>
        <v>0</v>
      </c>
      <c r="AH1890" s="11">
        <f>IF(ISERROR(VLOOKUP(U1890,'ITWR Dump'!$A$2:$Y$5000,14,0)),0,(VLOOKUP(U1890,'ITWR Dump'!$A$2:$Y$5000,14,0)))</f>
        <v>0</v>
      </c>
      <c r="AI1890" s="11" t="str">
        <f t="shared" si="813"/>
        <v>78-Landed BA-SE Offshore</v>
      </c>
      <c r="AJ1890" s="11" t="str">
        <f t="shared" si="814"/>
        <v>Offshore</v>
      </c>
      <c r="AK1890" s="11" t="str">
        <f>IF(ISERROR(VLOOKUP(A1890,'Team Data'!$C$2:$U$213,17,0)),0,(VLOOKUP(A1890,'Team Data'!$C$2:$U$213,17,0)))</f>
        <v>Open System</v>
      </c>
      <c r="AL1890" s="11" t="str">
        <f t="shared" si="815"/>
        <v>2017-04-24</v>
      </c>
      <c r="AM1890" s="11">
        <f>IF(ISERROR(VLOOKUP(U1890,'ITWR Dump'!$A$2:$Y$5000,16,0)),0,(VLOOKUP(U1890,'ITWR Dump'!$A$2:$Y$5000,16,0)))</f>
        <v>0</v>
      </c>
      <c r="AN1890" s="11">
        <f>IF(ISERROR(VLOOKUP(U1890,'ITWR Dump'!$A$2:$Y$5000,18,0)),0,(VLOOKUP(U1890,'ITWR Dump'!$A$2:$Y$5000,18,0)))</f>
        <v>0</v>
      </c>
      <c r="AO1890" s="11">
        <f>IF(ISERROR(VLOOKUP(U1890,'ITWR Dump'!$A$2:$Y$5000,25,0)),0,(VLOOKUP('ILC Report'!U1890,'ITWR Dump'!$A$2:$Y$5000,25,0)))</f>
        <v>0</v>
      </c>
      <c r="AP1890" s="11">
        <f t="shared" si="816"/>
        <v>0</v>
      </c>
      <c r="AQ1890" s="26">
        <f t="shared" si="817"/>
        <v>0</v>
      </c>
      <c r="AR1890" s="26">
        <f t="shared" si="818"/>
        <v>0</v>
      </c>
      <c r="AS1890" s="26">
        <f t="shared" si="819"/>
        <v>0</v>
      </c>
      <c r="AT1890" s="26">
        <f t="shared" si="820"/>
        <v>0</v>
      </c>
      <c r="AU1890" s="26">
        <f t="shared" si="821"/>
        <v>0</v>
      </c>
      <c r="AV1890" s="26">
        <f t="shared" si="822"/>
        <v>0</v>
      </c>
      <c r="AW1890" s="11" t="s">
        <v>653</v>
      </c>
      <c r="AX1890" s="11" t="str">
        <f>VLOOKUP(L1890,Group!$A$2:$B$1000,2,0)</f>
        <v>Enhancement</v>
      </c>
      <c r="AY1890" s="11">
        <f>IF(ISERROR(VLOOKUP(U1890,'ITWR Dump'!$A$2:$Y$5000,15,0)),0,(VLOOKUP('ILC Report'!U1890,'ITWR Dump'!$A$2:$Y$5000,15,0)))</f>
        <v>0</v>
      </c>
      <c r="AZ1890" s="11" t="str">
        <f t="shared" si="823"/>
        <v>No</v>
      </c>
      <c r="BA1890" s="11" t="str">
        <f t="shared" si="824"/>
        <v>BKI</v>
      </c>
      <c r="BB1890" s="11" t="str">
        <f t="shared" si="825"/>
        <v>LB</v>
      </c>
      <c r="BC1890" s="11" t="str">
        <f t="shared" si="826"/>
        <v>No</v>
      </c>
    </row>
    <row r="1891" spans="1:55" x14ac:dyDescent="0.3">
      <c r="A1891" s="11" t="s">
        <v>711</v>
      </c>
      <c r="B1891" s="11" t="s">
        <v>1909</v>
      </c>
      <c r="C1891" s="11" t="s">
        <v>606</v>
      </c>
      <c r="D1891" s="11" t="s">
        <v>2364</v>
      </c>
      <c r="E1891" s="38" t="s">
        <v>2903</v>
      </c>
      <c r="F1891" s="11">
        <v>64</v>
      </c>
      <c r="G1891" s="40" t="s">
        <v>2905</v>
      </c>
      <c r="H1891" s="11" t="str">
        <f t="shared" si="808"/>
        <v>Standby</v>
      </c>
      <c r="I1891" s="11" t="str">
        <f t="shared" si="800"/>
        <v>INDIA</v>
      </c>
      <c r="J1891" s="11" t="str">
        <f>IF(ISERROR(VLOOKUP(C1891,'WI Vs ASM'!$B$2:$E$1000,4,0)),0,(VLOOKUP(C1891,'WI Vs ASM'!$B$2:$E$1000,4,0)))</f>
        <v>Offshore</v>
      </c>
      <c r="K1891" s="11" t="str">
        <f>IF(ISERROR(VLOOKUP(C1891,'WI Vs ASM'!$B$2:$F$1000,5,0)),0,(VLOOKUP(C1891,'WI Vs ASM'!$B$2:$F$1000,5,0)))</f>
        <v>01-Fixed Price</v>
      </c>
      <c r="L1891" s="11" t="str">
        <f>IF(ISERROR(VLOOKUP(C1891,'WI Vs ASM'!$B$2:$D$1000,3,0)),0,(VLOOKUP(C1891,'WI Vs ASM'!$B$2:$D$1000,3,0)))</f>
        <v>01-Maintenance Offshore</v>
      </c>
      <c r="M1891" s="11" t="str">
        <f>IF(ISERROR(VLOOKUP(C1891,'WI Vs ASM'!$B$2:$I$1000,8,0)),0,(VLOOKUP(C1891,'WI Vs ASM'!$B$2:$I$1000,8,0)))</f>
        <v>Rahul Soman</v>
      </c>
      <c r="N1891" s="11" t="str">
        <f>IF(ISERROR(VLOOKUP(C1891,'WI Vs ASM'!$B$2:$G$1000,6,0)),0,(VLOOKUP(C1891,'WI Vs ASM'!$B$2:$G$1000,6,0)))</f>
        <v>Lotus Notes</v>
      </c>
      <c r="O1891" s="11" t="str">
        <f>IF(ISERROR(VLOOKUP(C1891,'WI Vs ASM'!$B$2:$H$1000,7,0)),0,(VLOOKUP(C1891,'WI Vs ASM'!$B$2:$H$1000,7,0)))</f>
        <v>Lotus Notes</v>
      </c>
      <c r="P1891" s="11" t="str">
        <f t="shared" si="801"/>
        <v>May-17</v>
      </c>
      <c r="Q1891" s="11" t="str">
        <f t="shared" si="802"/>
        <v>Q2</v>
      </c>
      <c r="R1891" s="11" t="str">
        <f>IF(ISERROR(VLOOKUP(C1891,'WI Vs ASM'!$B$2:$J$1000,9,0)),0,(VLOOKUP(C1891,'WI Vs ASM'!$B$2:$J$1000,9,0)))</f>
        <v>Jyothi Pai</v>
      </c>
      <c r="S1891" s="11" t="str">
        <f>IF(ISERROR(VLOOKUP(C1891,'WI Vs ASM'!$B$2:$K$1000,10,0)),0,(VLOOKUP(C1891,'WI Vs ASM'!$B$2:$K$1000,10,0)))</f>
        <v>Dennis G. Bosman</v>
      </c>
      <c r="T1891" s="11" t="str">
        <f>IF(ISERROR(VLOOKUP(C1891,'WI Vs ASM'!$B$2:$L$1000,11,0)),0,(VLOOKUP(C1891,'WI Vs ASM'!$B$2:$L$1000,11,0)))</f>
        <v>Terry Hedger</v>
      </c>
      <c r="U1891" s="11" t="e">
        <f t="shared" si="809"/>
        <v>#VALUE!</v>
      </c>
      <c r="V1891" s="11" t="str">
        <f t="shared" si="803"/>
        <v>No</v>
      </c>
      <c r="W1891" s="11" t="str">
        <f t="shared" si="804"/>
        <v>Yes</v>
      </c>
      <c r="X1891" s="11" t="str">
        <f t="shared" si="805"/>
        <v>No</v>
      </c>
      <c r="Y1891" s="11" t="str">
        <f t="shared" si="806"/>
        <v>No</v>
      </c>
      <c r="Z1891" s="11" t="str">
        <f t="shared" si="807"/>
        <v>No</v>
      </c>
      <c r="AA1891" s="11" t="str">
        <f t="shared" si="810"/>
        <v>No</v>
      </c>
      <c r="AB1891" s="11">
        <f>IF(ISERROR(VLOOKUP(U1891,'ITWR Dump'!$A$2:$Y$5000,24,0)),0,(VLOOKUP('ILC Report'!U1891,'ITWR Dump'!$A$2:$Y$5000,24,0)))</f>
        <v>0</v>
      </c>
      <c r="AC1891" s="11" t="str">
        <f t="shared" si="811"/>
        <v>No</v>
      </c>
      <c r="AD1891" s="11" t="str">
        <f t="shared" si="812"/>
        <v/>
      </c>
      <c r="AE1891" s="11">
        <f>IF(ISERROR(VLOOKUP(U1891,'ITWR Dump'!$A$2:$Y$5000,13,0)),0,(VLOOKUP(U1891,'ITWR Dump'!$A$2:$Y$5000,13,0)))</f>
        <v>0</v>
      </c>
      <c r="AF1891" s="11">
        <f>IF(ISERROR(VLOOKUP(U1891,'ITWR Dump'!$A$2:$Y$5000,11,0)),0,(VLOOKUP(U1891,'ITWR Dump'!$A$2:$Y$5000,11,0)))</f>
        <v>0</v>
      </c>
      <c r="AG1891" s="11">
        <f>IF(ISERROR(VLOOKUP(U1891,'ITWR Dump'!$A$2:$Y$5000,2,0)),0,(VLOOKUP(U1891,'ITWR Dump'!$A$2:$Y$5000,2,0)))</f>
        <v>0</v>
      </c>
      <c r="AH1891" s="11">
        <f>IF(ISERROR(VLOOKUP(U1891,'ITWR Dump'!$A$2:$Y$5000,14,0)),0,(VLOOKUP(U1891,'ITWR Dump'!$A$2:$Y$5000,14,0)))</f>
        <v>0</v>
      </c>
      <c r="AI1891" s="11" t="str">
        <f t="shared" si="813"/>
        <v>Standby Hours</v>
      </c>
      <c r="AJ1891" s="11" t="str">
        <f t="shared" si="814"/>
        <v>Offshore</v>
      </c>
      <c r="AK1891" s="11" t="str">
        <f>IF(ISERROR(VLOOKUP(A1891,'Team Data'!$C$2:$U$213,17,0)),0,(VLOOKUP(A1891,'Team Data'!$C$2:$U$213,17,0)))</f>
        <v>Open System</v>
      </c>
      <c r="AL1891" s="11" t="str">
        <f t="shared" si="815"/>
        <v>2017-04-24</v>
      </c>
      <c r="AM1891" s="11">
        <f>IF(ISERROR(VLOOKUP(U1891,'ITWR Dump'!$A$2:$Y$5000,16,0)),0,(VLOOKUP(U1891,'ITWR Dump'!$A$2:$Y$5000,16,0)))</f>
        <v>0</v>
      </c>
      <c r="AN1891" s="11">
        <f>IF(ISERROR(VLOOKUP(U1891,'ITWR Dump'!$A$2:$Y$5000,18,0)),0,(VLOOKUP(U1891,'ITWR Dump'!$A$2:$Y$5000,18,0)))</f>
        <v>0</v>
      </c>
      <c r="AO1891" s="11">
        <f>IF(ISERROR(VLOOKUP(U1891,'ITWR Dump'!$A$2:$Y$5000,25,0)),0,(VLOOKUP('ILC Report'!U1891,'ITWR Dump'!$A$2:$Y$5000,25,0)))</f>
        <v>0</v>
      </c>
      <c r="AP1891" s="11">
        <f t="shared" si="816"/>
        <v>0</v>
      </c>
      <c r="AQ1891" s="26">
        <f t="shared" si="817"/>
        <v>0</v>
      </c>
      <c r="AR1891" s="26">
        <f t="shared" si="818"/>
        <v>0</v>
      </c>
      <c r="AS1891" s="26">
        <f t="shared" si="819"/>
        <v>0</v>
      </c>
      <c r="AT1891" s="26">
        <f t="shared" si="820"/>
        <v>0</v>
      </c>
      <c r="AU1891" s="26">
        <f t="shared" si="821"/>
        <v>0</v>
      </c>
      <c r="AV1891" s="26">
        <f t="shared" si="822"/>
        <v>0</v>
      </c>
      <c r="AW1891" s="11" t="s">
        <v>653</v>
      </c>
      <c r="AX1891" s="11" t="str">
        <f>VLOOKUP(L1891,Group!$A$2:$B$1000,2,0)</f>
        <v>Maintenance</v>
      </c>
      <c r="AY1891" s="11">
        <f>IF(ISERROR(VLOOKUP(U1891,'ITWR Dump'!$A$2:$Y$5000,15,0)),0,(VLOOKUP('ILC Report'!U1891,'ITWR Dump'!$A$2:$Y$5000,15,0)))</f>
        <v>0</v>
      </c>
      <c r="AZ1891" s="11" t="str">
        <f t="shared" si="823"/>
        <v>No</v>
      </c>
      <c r="BA1891" s="11" t="str">
        <f t="shared" si="824"/>
        <v>BKI</v>
      </c>
      <c r="BB1891" s="11" t="str">
        <f t="shared" si="825"/>
        <v>MN</v>
      </c>
      <c r="BC1891" s="11" t="str">
        <f t="shared" si="826"/>
        <v>No</v>
      </c>
    </row>
    <row r="1892" spans="1:55" x14ac:dyDescent="0.3">
      <c r="A1892" s="11" t="s">
        <v>711</v>
      </c>
      <c r="B1892" s="11" t="s">
        <v>1909</v>
      </c>
      <c r="C1892" s="11" t="s">
        <v>606</v>
      </c>
      <c r="D1892" s="11" t="s">
        <v>2866</v>
      </c>
      <c r="E1892" s="38" t="s">
        <v>2903</v>
      </c>
      <c r="F1892" s="11">
        <v>5</v>
      </c>
      <c r="G1892" s="40" t="s">
        <v>218</v>
      </c>
      <c r="H1892" s="11" t="str">
        <f t="shared" si="808"/>
        <v>Regular</v>
      </c>
      <c r="I1892" s="11" t="str">
        <f t="shared" si="800"/>
        <v>INDIA</v>
      </c>
      <c r="J1892" s="11" t="str">
        <f>IF(ISERROR(VLOOKUP(C1892,'WI Vs ASM'!$B$2:$E$1000,4,0)),0,(VLOOKUP(C1892,'WI Vs ASM'!$B$2:$E$1000,4,0)))</f>
        <v>Offshore</v>
      </c>
      <c r="K1892" s="11" t="str">
        <f>IF(ISERROR(VLOOKUP(C1892,'WI Vs ASM'!$B$2:$F$1000,5,0)),0,(VLOOKUP(C1892,'WI Vs ASM'!$B$2:$F$1000,5,0)))</f>
        <v>01-Fixed Price</v>
      </c>
      <c r="L1892" s="11" t="str">
        <f>IF(ISERROR(VLOOKUP(C1892,'WI Vs ASM'!$B$2:$D$1000,3,0)),0,(VLOOKUP(C1892,'WI Vs ASM'!$B$2:$D$1000,3,0)))</f>
        <v>01-Maintenance Offshore</v>
      </c>
      <c r="M1892" s="11" t="str">
        <f>IF(ISERROR(VLOOKUP(C1892,'WI Vs ASM'!$B$2:$I$1000,8,0)),0,(VLOOKUP(C1892,'WI Vs ASM'!$B$2:$I$1000,8,0)))</f>
        <v>Rahul Soman</v>
      </c>
      <c r="N1892" s="11" t="str">
        <f>IF(ISERROR(VLOOKUP(C1892,'WI Vs ASM'!$B$2:$G$1000,6,0)),0,(VLOOKUP(C1892,'WI Vs ASM'!$B$2:$G$1000,6,0)))</f>
        <v>Lotus Notes</v>
      </c>
      <c r="O1892" s="11" t="str">
        <f>IF(ISERROR(VLOOKUP(C1892,'WI Vs ASM'!$B$2:$H$1000,7,0)),0,(VLOOKUP(C1892,'WI Vs ASM'!$B$2:$H$1000,7,0)))</f>
        <v>Lotus Notes</v>
      </c>
      <c r="P1892" s="11" t="str">
        <f t="shared" si="801"/>
        <v>May-17</v>
      </c>
      <c r="Q1892" s="11" t="str">
        <f t="shared" si="802"/>
        <v>Q2</v>
      </c>
      <c r="R1892" s="11" t="str">
        <f>IF(ISERROR(VLOOKUP(C1892,'WI Vs ASM'!$B$2:$J$1000,9,0)),0,(VLOOKUP(C1892,'WI Vs ASM'!$B$2:$J$1000,9,0)))</f>
        <v>Jyothi Pai</v>
      </c>
      <c r="S1892" s="11" t="str">
        <f>IF(ISERROR(VLOOKUP(C1892,'WI Vs ASM'!$B$2:$K$1000,10,0)),0,(VLOOKUP(C1892,'WI Vs ASM'!$B$2:$K$1000,10,0)))</f>
        <v>Dennis G. Bosman</v>
      </c>
      <c r="T1892" s="11" t="str">
        <f>IF(ISERROR(VLOOKUP(C1892,'WI Vs ASM'!$B$2:$L$1000,11,0)),0,(VLOOKUP(C1892,'WI Vs ASM'!$B$2:$L$1000,11,0)))</f>
        <v>Terry Hedger</v>
      </c>
      <c r="U1892" s="11" t="e">
        <f t="shared" si="809"/>
        <v>#VALUE!</v>
      </c>
      <c r="V1892" s="11" t="str">
        <f t="shared" si="803"/>
        <v>No</v>
      </c>
      <c r="W1892" s="11" t="str">
        <f t="shared" si="804"/>
        <v>Yes</v>
      </c>
      <c r="X1892" s="11" t="str">
        <f t="shared" si="805"/>
        <v>No</v>
      </c>
      <c r="Y1892" s="11" t="str">
        <f t="shared" si="806"/>
        <v>No</v>
      </c>
      <c r="Z1892" s="11" t="str">
        <f t="shared" si="807"/>
        <v>No</v>
      </c>
      <c r="AA1892" s="11" t="str">
        <f t="shared" si="810"/>
        <v>No</v>
      </c>
      <c r="AB1892" s="11">
        <f>IF(ISERROR(VLOOKUP(U1892,'ITWR Dump'!$A$2:$Y$5000,24,0)),0,(VLOOKUP('ILC Report'!U1892,'ITWR Dump'!$A$2:$Y$5000,24,0)))</f>
        <v>0</v>
      </c>
      <c r="AC1892" s="11" t="str">
        <f t="shared" si="811"/>
        <v>No</v>
      </c>
      <c r="AD1892" s="11" t="str">
        <f t="shared" si="812"/>
        <v/>
      </c>
      <c r="AE1892" s="11">
        <f>IF(ISERROR(VLOOKUP(U1892,'ITWR Dump'!$A$2:$Y$5000,13,0)),0,(VLOOKUP(U1892,'ITWR Dump'!$A$2:$Y$5000,13,0)))</f>
        <v>0</v>
      </c>
      <c r="AF1892" s="11">
        <f>IF(ISERROR(VLOOKUP(U1892,'ITWR Dump'!$A$2:$Y$5000,11,0)),0,(VLOOKUP(U1892,'ITWR Dump'!$A$2:$Y$5000,11,0)))</f>
        <v>0</v>
      </c>
      <c r="AG1892" s="11">
        <f>IF(ISERROR(VLOOKUP(U1892,'ITWR Dump'!$A$2:$Y$5000,2,0)),0,(VLOOKUP(U1892,'ITWR Dump'!$A$2:$Y$5000,2,0)))</f>
        <v>0</v>
      </c>
      <c r="AH1892" s="11">
        <f>IF(ISERROR(VLOOKUP(U1892,'ITWR Dump'!$A$2:$Y$5000,14,0)),0,(VLOOKUP(U1892,'ITWR Dump'!$A$2:$Y$5000,14,0)))</f>
        <v>0</v>
      </c>
      <c r="AI1892" s="11" t="str">
        <f t="shared" si="813"/>
        <v>01-Maintenance Offshore</v>
      </c>
      <c r="AJ1892" s="11" t="str">
        <f t="shared" si="814"/>
        <v>Offshore</v>
      </c>
      <c r="AK1892" s="11" t="str">
        <f>IF(ISERROR(VLOOKUP(A1892,'Team Data'!$C$2:$U$213,17,0)),0,(VLOOKUP(A1892,'Team Data'!$C$2:$U$213,17,0)))</f>
        <v>Open System</v>
      </c>
      <c r="AL1892" s="11" t="str">
        <f t="shared" si="815"/>
        <v>2017-04-24</v>
      </c>
      <c r="AM1892" s="11">
        <f>IF(ISERROR(VLOOKUP(U1892,'ITWR Dump'!$A$2:$Y$5000,16,0)),0,(VLOOKUP(U1892,'ITWR Dump'!$A$2:$Y$5000,16,0)))</f>
        <v>0</v>
      </c>
      <c r="AN1892" s="11">
        <f>IF(ISERROR(VLOOKUP(U1892,'ITWR Dump'!$A$2:$Y$5000,18,0)),0,(VLOOKUP(U1892,'ITWR Dump'!$A$2:$Y$5000,18,0)))</f>
        <v>0</v>
      </c>
      <c r="AO1892" s="11">
        <f>IF(ISERROR(VLOOKUP(U1892,'ITWR Dump'!$A$2:$Y$5000,25,0)),0,(VLOOKUP('ILC Report'!U1892,'ITWR Dump'!$A$2:$Y$5000,25,0)))</f>
        <v>0</v>
      </c>
      <c r="AP1892" s="11">
        <f t="shared" si="816"/>
        <v>0</v>
      </c>
      <c r="AQ1892" s="26">
        <f t="shared" si="817"/>
        <v>0</v>
      </c>
      <c r="AR1892" s="26">
        <f t="shared" si="818"/>
        <v>0</v>
      </c>
      <c r="AS1892" s="26">
        <f t="shared" si="819"/>
        <v>0</v>
      </c>
      <c r="AT1892" s="26">
        <f t="shared" si="820"/>
        <v>0</v>
      </c>
      <c r="AU1892" s="26">
        <f t="shared" si="821"/>
        <v>0</v>
      </c>
      <c r="AV1892" s="26">
        <f t="shared" si="822"/>
        <v>0</v>
      </c>
      <c r="AW1892" s="11" t="s">
        <v>653</v>
      </c>
      <c r="AX1892" s="11" t="str">
        <f>VLOOKUP(L1892,Group!$A$2:$B$1000,2,0)</f>
        <v>Maintenance</v>
      </c>
      <c r="AY1892" s="11">
        <f>IF(ISERROR(VLOOKUP(U1892,'ITWR Dump'!$A$2:$Y$5000,15,0)),0,(VLOOKUP('ILC Report'!U1892,'ITWR Dump'!$A$2:$Y$5000,15,0)))</f>
        <v>0</v>
      </c>
      <c r="AZ1892" s="11" t="str">
        <f t="shared" si="823"/>
        <v>No</v>
      </c>
      <c r="BA1892" s="11" t="str">
        <f t="shared" si="824"/>
        <v>BKI</v>
      </c>
      <c r="BB1892" s="11" t="str">
        <f t="shared" si="825"/>
        <v>MN</v>
      </c>
      <c r="BC1892" s="11" t="str">
        <f t="shared" si="826"/>
        <v>No</v>
      </c>
    </row>
    <row r="1893" spans="1:55" x14ac:dyDescent="0.3">
      <c r="A1893" s="11" t="s">
        <v>711</v>
      </c>
      <c r="B1893" s="11" t="s">
        <v>1909</v>
      </c>
      <c r="C1893" s="11" t="s">
        <v>601</v>
      </c>
      <c r="D1893" s="11" t="s">
        <v>2857</v>
      </c>
      <c r="E1893" s="38" t="s">
        <v>2904</v>
      </c>
      <c r="F1893" s="11">
        <v>5</v>
      </c>
      <c r="G1893" s="40" t="s">
        <v>218</v>
      </c>
      <c r="H1893" s="11" t="str">
        <f t="shared" si="808"/>
        <v>Regular</v>
      </c>
      <c r="I1893" s="11" t="str">
        <f t="shared" si="800"/>
        <v>INDIA</v>
      </c>
      <c r="J1893" s="11" t="str">
        <f>IF(ISERROR(VLOOKUP(C1893,'WI Vs ASM'!$B$2:$E$1000,4,0)),0,(VLOOKUP(C1893,'WI Vs ASM'!$B$2:$E$1000,4,0)))</f>
        <v>Offshore</v>
      </c>
      <c r="K1893" s="11" t="str">
        <f>IF(ISERROR(VLOOKUP(C1893,'WI Vs ASM'!$B$2:$F$1000,5,0)),0,(VLOOKUP(C1893,'WI Vs ASM'!$B$2:$F$1000,5,0)))</f>
        <v>01-Fixed Price</v>
      </c>
      <c r="L1893" s="11" t="str">
        <f>IF(ISERROR(VLOOKUP(C1893,'WI Vs ASM'!$B$2:$D$1000,3,0)),0,(VLOOKUP(C1893,'WI Vs ASM'!$B$2:$D$1000,3,0)))</f>
        <v>01-Maintenance Offshore</v>
      </c>
      <c r="M1893" s="11" t="str">
        <f>IF(ISERROR(VLOOKUP(C1893,'WI Vs ASM'!$B$2:$I$1000,8,0)),0,(VLOOKUP(C1893,'WI Vs ASM'!$B$2:$I$1000,8,0)))</f>
        <v>Rahul Soman</v>
      </c>
      <c r="N1893" s="11" t="str">
        <f>IF(ISERROR(VLOOKUP(C1893,'WI Vs ASM'!$B$2:$G$1000,6,0)),0,(VLOOKUP(C1893,'WI Vs ASM'!$B$2:$G$1000,6,0)))</f>
        <v>Lotus Notes</v>
      </c>
      <c r="O1893" s="11" t="str">
        <f>IF(ISERROR(VLOOKUP(C1893,'WI Vs ASM'!$B$2:$H$1000,7,0)),0,(VLOOKUP(C1893,'WI Vs ASM'!$B$2:$H$1000,7,0)))</f>
        <v>Lotus Notes</v>
      </c>
      <c r="P1893" s="11" t="str">
        <f t="shared" si="801"/>
        <v>May-17</v>
      </c>
      <c r="Q1893" s="11" t="str">
        <f t="shared" si="802"/>
        <v>Q2</v>
      </c>
      <c r="R1893" s="11" t="str">
        <f>IF(ISERROR(VLOOKUP(C1893,'WI Vs ASM'!$B$2:$J$1000,9,0)),0,(VLOOKUP(C1893,'WI Vs ASM'!$B$2:$J$1000,9,0)))</f>
        <v>Jyothi Pai</v>
      </c>
      <c r="S1893" s="11" t="str">
        <f>IF(ISERROR(VLOOKUP(C1893,'WI Vs ASM'!$B$2:$K$1000,10,0)),0,(VLOOKUP(C1893,'WI Vs ASM'!$B$2:$K$1000,10,0)))</f>
        <v>Dennis G. Bosman</v>
      </c>
      <c r="T1893" s="11" t="str">
        <f>IF(ISERROR(VLOOKUP(C1893,'WI Vs ASM'!$B$2:$L$1000,11,0)),0,(VLOOKUP(C1893,'WI Vs ASM'!$B$2:$L$1000,11,0)))</f>
        <v>Terry Hedger</v>
      </c>
      <c r="U1893" s="11" t="e">
        <f t="shared" si="809"/>
        <v>#VALUE!</v>
      </c>
      <c r="V1893" s="11" t="str">
        <f t="shared" si="803"/>
        <v>No</v>
      </c>
      <c r="W1893" s="11" t="str">
        <f t="shared" si="804"/>
        <v>Yes</v>
      </c>
      <c r="X1893" s="11" t="str">
        <f t="shared" si="805"/>
        <v>No</v>
      </c>
      <c r="Y1893" s="11" t="str">
        <f t="shared" si="806"/>
        <v>No</v>
      </c>
      <c r="Z1893" s="11" t="str">
        <f t="shared" si="807"/>
        <v>No</v>
      </c>
      <c r="AA1893" s="11" t="str">
        <f t="shared" si="810"/>
        <v>No</v>
      </c>
      <c r="AB1893" s="11">
        <f>IF(ISERROR(VLOOKUP(U1893,'ITWR Dump'!$A$2:$Y$5000,24,0)),0,(VLOOKUP('ILC Report'!U1893,'ITWR Dump'!$A$2:$Y$5000,24,0)))</f>
        <v>0</v>
      </c>
      <c r="AC1893" s="11" t="str">
        <f t="shared" si="811"/>
        <v>No</v>
      </c>
      <c r="AD1893" s="11" t="str">
        <f t="shared" si="812"/>
        <v/>
      </c>
      <c r="AE1893" s="11">
        <f>IF(ISERROR(VLOOKUP(U1893,'ITWR Dump'!$A$2:$Y$5000,13,0)),0,(VLOOKUP(U1893,'ITWR Dump'!$A$2:$Y$5000,13,0)))</f>
        <v>0</v>
      </c>
      <c r="AF1893" s="11">
        <f>IF(ISERROR(VLOOKUP(U1893,'ITWR Dump'!$A$2:$Y$5000,11,0)),0,(VLOOKUP(U1893,'ITWR Dump'!$A$2:$Y$5000,11,0)))</f>
        <v>0</v>
      </c>
      <c r="AG1893" s="11">
        <f>IF(ISERROR(VLOOKUP(U1893,'ITWR Dump'!$A$2:$Y$5000,2,0)),0,(VLOOKUP(U1893,'ITWR Dump'!$A$2:$Y$5000,2,0)))</f>
        <v>0</v>
      </c>
      <c r="AH1893" s="11">
        <f>IF(ISERROR(VLOOKUP(U1893,'ITWR Dump'!$A$2:$Y$5000,14,0)),0,(VLOOKUP(U1893,'ITWR Dump'!$A$2:$Y$5000,14,0)))</f>
        <v>0</v>
      </c>
      <c r="AI1893" s="11" t="str">
        <f t="shared" si="813"/>
        <v>01-Maintenance Offshore</v>
      </c>
      <c r="AJ1893" s="11" t="str">
        <f t="shared" si="814"/>
        <v>Offshore</v>
      </c>
      <c r="AK1893" s="11" t="str">
        <f>IF(ISERROR(VLOOKUP(A1893,'Team Data'!$C$2:$U$213,17,0)),0,(VLOOKUP(A1893,'Team Data'!$C$2:$U$213,17,0)))</f>
        <v>Open System</v>
      </c>
      <c r="AL1893" s="11" t="str">
        <f t="shared" si="815"/>
        <v>2017-04-24</v>
      </c>
      <c r="AM1893" s="11">
        <f>IF(ISERROR(VLOOKUP(U1893,'ITWR Dump'!$A$2:$Y$5000,16,0)),0,(VLOOKUP(U1893,'ITWR Dump'!$A$2:$Y$5000,16,0)))</f>
        <v>0</v>
      </c>
      <c r="AN1893" s="11">
        <f>IF(ISERROR(VLOOKUP(U1893,'ITWR Dump'!$A$2:$Y$5000,18,0)),0,(VLOOKUP(U1893,'ITWR Dump'!$A$2:$Y$5000,18,0)))</f>
        <v>0</v>
      </c>
      <c r="AO1893" s="11">
        <f>IF(ISERROR(VLOOKUP(U1893,'ITWR Dump'!$A$2:$Y$5000,25,0)),0,(VLOOKUP('ILC Report'!U1893,'ITWR Dump'!$A$2:$Y$5000,25,0)))</f>
        <v>0</v>
      </c>
      <c r="AP1893" s="11">
        <f t="shared" si="816"/>
        <v>0</v>
      </c>
      <c r="AQ1893" s="26">
        <f t="shared" si="817"/>
        <v>0</v>
      </c>
      <c r="AR1893" s="26">
        <f t="shared" si="818"/>
        <v>0</v>
      </c>
      <c r="AS1893" s="26">
        <f t="shared" si="819"/>
        <v>0</v>
      </c>
      <c r="AT1893" s="26">
        <f t="shared" si="820"/>
        <v>0</v>
      </c>
      <c r="AU1893" s="26">
        <f t="shared" si="821"/>
        <v>0</v>
      </c>
      <c r="AV1893" s="26">
        <f t="shared" si="822"/>
        <v>0</v>
      </c>
      <c r="AW1893" s="11" t="s">
        <v>653</v>
      </c>
      <c r="AX1893" s="11" t="str">
        <f>VLOOKUP(L1893,Group!$A$2:$B$1000,2,0)</f>
        <v>Maintenance</v>
      </c>
      <c r="AY1893" s="11">
        <f>IF(ISERROR(VLOOKUP(U1893,'ITWR Dump'!$A$2:$Y$5000,15,0)),0,(VLOOKUP('ILC Report'!U1893,'ITWR Dump'!$A$2:$Y$5000,15,0)))</f>
        <v>0</v>
      </c>
      <c r="AZ1893" s="11" t="str">
        <f t="shared" si="823"/>
        <v>No</v>
      </c>
      <c r="BA1893" s="11" t="str">
        <f t="shared" si="824"/>
        <v>BKI</v>
      </c>
      <c r="BB1893" s="11" t="str">
        <f t="shared" si="825"/>
        <v>MN</v>
      </c>
      <c r="BC1893" s="11" t="str">
        <f t="shared" si="826"/>
        <v>No</v>
      </c>
    </row>
    <row r="1894" spans="1:55" x14ac:dyDescent="0.3">
      <c r="A1894" s="11" t="s">
        <v>711</v>
      </c>
      <c r="B1894" s="11" t="s">
        <v>1909</v>
      </c>
      <c r="C1894" s="11" t="s">
        <v>601</v>
      </c>
      <c r="D1894" s="11" t="s">
        <v>2858</v>
      </c>
      <c r="E1894" s="38" t="s">
        <v>2904</v>
      </c>
      <c r="F1894" s="11">
        <v>13</v>
      </c>
      <c r="G1894" s="40" t="s">
        <v>218</v>
      </c>
      <c r="H1894" s="11" t="str">
        <f t="shared" si="808"/>
        <v>Regular</v>
      </c>
      <c r="I1894" s="11" t="str">
        <f t="shared" si="800"/>
        <v>INDIA</v>
      </c>
      <c r="J1894" s="11" t="str">
        <f>IF(ISERROR(VLOOKUP(C1894,'WI Vs ASM'!$B$2:$E$1000,4,0)),0,(VLOOKUP(C1894,'WI Vs ASM'!$B$2:$E$1000,4,0)))</f>
        <v>Offshore</v>
      </c>
      <c r="K1894" s="11" t="str">
        <f>IF(ISERROR(VLOOKUP(C1894,'WI Vs ASM'!$B$2:$F$1000,5,0)),0,(VLOOKUP(C1894,'WI Vs ASM'!$B$2:$F$1000,5,0)))</f>
        <v>01-Fixed Price</v>
      </c>
      <c r="L1894" s="11" t="str">
        <f>IF(ISERROR(VLOOKUP(C1894,'WI Vs ASM'!$B$2:$D$1000,3,0)),0,(VLOOKUP(C1894,'WI Vs ASM'!$B$2:$D$1000,3,0)))</f>
        <v>01-Maintenance Offshore</v>
      </c>
      <c r="M1894" s="11" t="str">
        <f>IF(ISERROR(VLOOKUP(C1894,'WI Vs ASM'!$B$2:$I$1000,8,0)),0,(VLOOKUP(C1894,'WI Vs ASM'!$B$2:$I$1000,8,0)))</f>
        <v>Rahul Soman</v>
      </c>
      <c r="N1894" s="11" t="str">
        <f>IF(ISERROR(VLOOKUP(C1894,'WI Vs ASM'!$B$2:$G$1000,6,0)),0,(VLOOKUP(C1894,'WI Vs ASM'!$B$2:$G$1000,6,0)))</f>
        <v>Lotus Notes</v>
      </c>
      <c r="O1894" s="11" t="str">
        <f>IF(ISERROR(VLOOKUP(C1894,'WI Vs ASM'!$B$2:$H$1000,7,0)),0,(VLOOKUP(C1894,'WI Vs ASM'!$B$2:$H$1000,7,0)))</f>
        <v>Lotus Notes</v>
      </c>
      <c r="P1894" s="11" t="str">
        <f t="shared" si="801"/>
        <v>May-17</v>
      </c>
      <c r="Q1894" s="11" t="str">
        <f t="shared" si="802"/>
        <v>Q2</v>
      </c>
      <c r="R1894" s="11" t="str">
        <f>IF(ISERROR(VLOOKUP(C1894,'WI Vs ASM'!$B$2:$J$1000,9,0)),0,(VLOOKUP(C1894,'WI Vs ASM'!$B$2:$J$1000,9,0)))</f>
        <v>Jyothi Pai</v>
      </c>
      <c r="S1894" s="11" t="str">
        <f>IF(ISERROR(VLOOKUP(C1894,'WI Vs ASM'!$B$2:$K$1000,10,0)),0,(VLOOKUP(C1894,'WI Vs ASM'!$B$2:$K$1000,10,0)))</f>
        <v>Dennis G. Bosman</v>
      </c>
      <c r="T1894" s="11" t="str">
        <f>IF(ISERROR(VLOOKUP(C1894,'WI Vs ASM'!$B$2:$L$1000,11,0)),0,(VLOOKUP(C1894,'WI Vs ASM'!$B$2:$L$1000,11,0)))</f>
        <v>Terry Hedger</v>
      </c>
      <c r="U1894" s="11" t="e">
        <f t="shared" si="809"/>
        <v>#VALUE!</v>
      </c>
      <c r="V1894" s="11" t="str">
        <f t="shared" si="803"/>
        <v>No</v>
      </c>
      <c r="W1894" s="11" t="str">
        <f t="shared" si="804"/>
        <v>Yes</v>
      </c>
      <c r="X1894" s="11" t="str">
        <f t="shared" si="805"/>
        <v>No</v>
      </c>
      <c r="Y1894" s="11" t="str">
        <f t="shared" si="806"/>
        <v>No</v>
      </c>
      <c r="Z1894" s="11" t="str">
        <f t="shared" si="807"/>
        <v>No</v>
      </c>
      <c r="AA1894" s="11" t="str">
        <f t="shared" si="810"/>
        <v>No</v>
      </c>
      <c r="AB1894" s="11">
        <f>IF(ISERROR(VLOOKUP(U1894,'ITWR Dump'!$A$2:$Y$5000,24,0)),0,(VLOOKUP('ILC Report'!U1894,'ITWR Dump'!$A$2:$Y$5000,24,0)))</f>
        <v>0</v>
      </c>
      <c r="AC1894" s="11" t="str">
        <f t="shared" si="811"/>
        <v>No</v>
      </c>
      <c r="AD1894" s="11" t="str">
        <f t="shared" si="812"/>
        <v/>
      </c>
      <c r="AE1894" s="11">
        <f>IF(ISERROR(VLOOKUP(U1894,'ITWR Dump'!$A$2:$Y$5000,13,0)),0,(VLOOKUP(U1894,'ITWR Dump'!$A$2:$Y$5000,13,0)))</f>
        <v>0</v>
      </c>
      <c r="AF1894" s="11">
        <f>IF(ISERROR(VLOOKUP(U1894,'ITWR Dump'!$A$2:$Y$5000,11,0)),0,(VLOOKUP(U1894,'ITWR Dump'!$A$2:$Y$5000,11,0)))</f>
        <v>0</v>
      </c>
      <c r="AG1894" s="11">
        <f>IF(ISERROR(VLOOKUP(U1894,'ITWR Dump'!$A$2:$Y$5000,2,0)),0,(VLOOKUP(U1894,'ITWR Dump'!$A$2:$Y$5000,2,0)))</f>
        <v>0</v>
      </c>
      <c r="AH1894" s="11">
        <f>IF(ISERROR(VLOOKUP(U1894,'ITWR Dump'!$A$2:$Y$5000,14,0)),0,(VLOOKUP(U1894,'ITWR Dump'!$A$2:$Y$5000,14,0)))</f>
        <v>0</v>
      </c>
      <c r="AI1894" s="11" t="str">
        <f t="shared" si="813"/>
        <v>01-Maintenance Offshore</v>
      </c>
      <c r="AJ1894" s="11" t="str">
        <f t="shared" si="814"/>
        <v>Offshore</v>
      </c>
      <c r="AK1894" s="11" t="str">
        <f>IF(ISERROR(VLOOKUP(A1894,'Team Data'!$C$2:$U$213,17,0)),0,(VLOOKUP(A1894,'Team Data'!$C$2:$U$213,17,0)))</f>
        <v>Open System</v>
      </c>
      <c r="AL1894" s="11" t="str">
        <f t="shared" si="815"/>
        <v>2017-04-24</v>
      </c>
      <c r="AM1894" s="11">
        <f>IF(ISERROR(VLOOKUP(U1894,'ITWR Dump'!$A$2:$Y$5000,16,0)),0,(VLOOKUP(U1894,'ITWR Dump'!$A$2:$Y$5000,16,0)))</f>
        <v>0</v>
      </c>
      <c r="AN1894" s="11">
        <f>IF(ISERROR(VLOOKUP(U1894,'ITWR Dump'!$A$2:$Y$5000,18,0)),0,(VLOOKUP(U1894,'ITWR Dump'!$A$2:$Y$5000,18,0)))</f>
        <v>0</v>
      </c>
      <c r="AO1894" s="11">
        <f>IF(ISERROR(VLOOKUP(U1894,'ITWR Dump'!$A$2:$Y$5000,25,0)),0,(VLOOKUP('ILC Report'!U1894,'ITWR Dump'!$A$2:$Y$5000,25,0)))</f>
        <v>0</v>
      </c>
      <c r="AP1894" s="11">
        <f t="shared" si="816"/>
        <v>0</v>
      </c>
      <c r="AQ1894" s="26">
        <f t="shared" si="817"/>
        <v>0</v>
      </c>
      <c r="AR1894" s="26">
        <f t="shared" si="818"/>
        <v>0</v>
      </c>
      <c r="AS1894" s="26">
        <f t="shared" si="819"/>
        <v>0</v>
      </c>
      <c r="AT1894" s="26">
        <f t="shared" si="820"/>
        <v>0</v>
      </c>
      <c r="AU1894" s="26">
        <f t="shared" si="821"/>
        <v>0</v>
      </c>
      <c r="AV1894" s="26">
        <f t="shared" si="822"/>
        <v>0</v>
      </c>
      <c r="AW1894" s="11" t="s">
        <v>653</v>
      </c>
      <c r="AX1894" s="11" t="str">
        <f>VLOOKUP(L1894,Group!$A$2:$B$1000,2,0)</f>
        <v>Maintenance</v>
      </c>
      <c r="AY1894" s="11">
        <f>IF(ISERROR(VLOOKUP(U1894,'ITWR Dump'!$A$2:$Y$5000,15,0)),0,(VLOOKUP('ILC Report'!U1894,'ITWR Dump'!$A$2:$Y$5000,15,0)))</f>
        <v>0</v>
      </c>
      <c r="AZ1894" s="11" t="str">
        <f t="shared" si="823"/>
        <v>No</v>
      </c>
      <c r="BA1894" s="11" t="str">
        <f t="shared" si="824"/>
        <v>BKI</v>
      </c>
      <c r="BB1894" s="11" t="str">
        <f t="shared" si="825"/>
        <v>MN</v>
      </c>
      <c r="BC1894" s="11" t="str">
        <f t="shared" si="826"/>
        <v>No</v>
      </c>
    </row>
    <row r="1895" spans="1:55" x14ac:dyDescent="0.3">
      <c r="A1895" s="11" t="s">
        <v>711</v>
      </c>
      <c r="B1895" s="11" t="s">
        <v>1909</v>
      </c>
      <c r="C1895" s="11" t="s">
        <v>606</v>
      </c>
      <c r="D1895" s="11" t="s">
        <v>2859</v>
      </c>
      <c r="E1895" s="38" t="s">
        <v>2904</v>
      </c>
      <c r="F1895" s="11">
        <v>3</v>
      </c>
      <c r="G1895" s="40" t="s">
        <v>218</v>
      </c>
      <c r="H1895" s="11" t="str">
        <f t="shared" si="808"/>
        <v>Regular</v>
      </c>
      <c r="I1895" s="11" t="str">
        <f t="shared" si="800"/>
        <v>INDIA</v>
      </c>
      <c r="J1895" s="11" t="str">
        <f>IF(ISERROR(VLOOKUP(C1895,'WI Vs ASM'!$B$2:$E$1000,4,0)),0,(VLOOKUP(C1895,'WI Vs ASM'!$B$2:$E$1000,4,0)))</f>
        <v>Offshore</v>
      </c>
      <c r="K1895" s="11" t="str">
        <f>IF(ISERROR(VLOOKUP(C1895,'WI Vs ASM'!$B$2:$F$1000,5,0)),0,(VLOOKUP(C1895,'WI Vs ASM'!$B$2:$F$1000,5,0)))</f>
        <v>01-Fixed Price</v>
      </c>
      <c r="L1895" s="11" t="str">
        <f>IF(ISERROR(VLOOKUP(C1895,'WI Vs ASM'!$B$2:$D$1000,3,0)),0,(VLOOKUP(C1895,'WI Vs ASM'!$B$2:$D$1000,3,0)))</f>
        <v>01-Maintenance Offshore</v>
      </c>
      <c r="M1895" s="11" t="str">
        <f>IF(ISERROR(VLOOKUP(C1895,'WI Vs ASM'!$B$2:$I$1000,8,0)),0,(VLOOKUP(C1895,'WI Vs ASM'!$B$2:$I$1000,8,0)))</f>
        <v>Rahul Soman</v>
      </c>
      <c r="N1895" s="11" t="str">
        <f>IF(ISERROR(VLOOKUP(C1895,'WI Vs ASM'!$B$2:$G$1000,6,0)),0,(VLOOKUP(C1895,'WI Vs ASM'!$B$2:$G$1000,6,0)))</f>
        <v>Lotus Notes</v>
      </c>
      <c r="O1895" s="11" t="str">
        <f>IF(ISERROR(VLOOKUP(C1895,'WI Vs ASM'!$B$2:$H$1000,7,0)),0,(VLOOKUP(C1895,'WI Vs ASM'!$B$2:$H$1000,7,0)))</f>
        <v>Lotus Notes</v>
      </c>
      <c r="P1895" s="11" t="str">
        <f t="shared" si="801"/>
        <v>May-17</v>
      </c>
      <c r="Q1895" s="11" t="str">
        <f t="shared" si="802"/>
        <v>Q2</v>
      </c>
      <c r="R1895" s="11" t="str">
        <f>IF(ISERROR(VLOOKUP(C1895,'WI Vs ASM'!$B$2:$J$1000,9,0)),0,(VLOOKUP(C1895,'WI Vs ASM'!$B$2:$J$1000,9,0)))</f>
        <v>Jyothi Pai</v>
      </c>
      <c r="S1895" s="11" t="str">
        <f>IF(ISERROR(VLOOKUP(C1895,'WI Vs ASM'!$B$2:$K$1000,10,0)),0,(VLOOKUP(C1895,'WI Vs ASM'!$B$2:$K$1000,10,0)))</f>
        <v>Dennis G. Bosman</v>
      </c>
      <c r="T1895" s="11" t="str">
        <f>IF(ISERROR(VLOOKUP(C1895,'WI Vs ASM'!$B$2:$L$1000,11,0)),0,(VLOOKUP(C1895,'WI Vs ASM'!$B$2:$L$1000,11,0)))</f>
        <v>Terry Hedger</v>
      </c>
      <c r="U1895" s="11" t="e">
        <f t="shared" si="809"/>
        <v>#VALUE!</v>
      </c>
      <c r="V1895" s="11" t="str">
        <f t="shared" si="803"/>
        <v>No</v>
      </c>
      <c r="W1895" s="11" t="str">
        <f t="shared" si="804"/>
        <v>Yes</v>
      </c>
      <c r="X1895" s="11" t="str">
        <f t="shared" si="805"/>
        <v>No</v>
      </c>
      <c r="Y1895" s="11" t="str">
        <f t="shared" si="806"/>
        <v>No</v>
      </c>
      <c r="Z1895" s="11" t="str">
        <f t="shared" si="807"/>
        <v>No</v>
      </c>
      <c r="AA1895" s="11" t="str">
        <f t="shared" si="810"/>
        <v>No</v>
      </c>
      <c r="AB1895" s="11">
        <f>IF(ISERROR(VLOOKUP(U1895,'ITWR Dump'!$A$2:$Y$5000,24,0)),0,(VLOOKUP('ILC Report'!U1895,'ITWR Dump'!$A$2:$Y$5000,24,0)))</f>
        <v>0</v>
      </c>
      <c r="AC1895" s="11" t="str">
        <f t="shared" si="811"/>
        <v>No</v>
      </c>
      <c r="AD1895" s="11" t="str">
        <f t="shared" si="812"/>
        <v/>
      </c>
      <c r="AE1895" s="11">
        <f>IF(ISERROR(VLOOKUP(U1895,'ITWR Dump'!$A$2:$Y$5000,13,0)),0,(VLOOKUP(U1895,'ITWR Dump'!$A$2:$Y$5000,13,0)))</f>
        <v>0</v>
      </c>
      <c r="AF1895" s="11">
        <f>IF(ISERROR(VLOOKUP(U1895,'ITWR Dump'!$A$2:$Y$5000,11,0)),0,(VLOOKUP(U1895,'ITWR Dump'!$A$2:$Y$5000,11,0)))</f>
        <v>0</v>
      </c>
      <c r="AG1895" s="11">
        <f>IF(ISERROR(VLOOKUP(U1895,'ITWR Dump'!$A$2:$Y$5000,2,0)),0,(VLOOKUP(U1895,'ITWR Dump'!$A$2:$Y$5000,2,0)))</f>
        <v>0</v>
      </c>
      <c r="AH1895" s="11">
        <f>IF(ISERROR(VLOOKUP(U1895,'ITWR Dump'!$A$2:$Y$5000,14,0)),0,(VLOOKUP(U1895,'ITWR Dump'!$A$2:$Y$5000,14,0)))</f>
        <v>0</v>
      </c>
      <c r="AI1895" s="11" t="str">
        <f t="shared" si="813"/>
        <v>01-Maintenance Offshore</v>
      </c>
      <c r="AJ1895" s="11" t="str">
        <f t="shared" si="814"/>
        <v>Offshore</v>
      </c>
      <c r="AK1895" s="11" t="str">
        <f>IF(ISERROR(VLOOKUP(A1895,'Team Data'!$C$2:$U$213,17,0)),0,(VLOOKUP(A1895,'Team Data'!$C$2:$U$213,17,0)))</f>
        <v>Open System</v>
      </c>
      <c r="AL1895" s="11" t="str">
        <f t="shared" si="815"/>
        <v>2017-04-24</v>
      </c>
      <c r="AM1895" s="11">
        <f>IF(ISERROR(VLOOKUP(U1895,'ITWR Dump'!$A$2:$Y$5000,16,0)),0,(VLOOKUP(U1895,'ITWR Dump'!$A$2:$Y$5000,16,0)))</f>
        <v>0</v>
      </c>
      <c r="AN1895" s="11">
        <f>IF(ISERROR(VLOOKUP(U1895,'ITWR Dump'!$A$2:$Y$5000,18,0)),0,(VLOOKUP(U1895,'ITWR Dump'!$A$2:$Y$5000,18,0)))</f>
        <v>0</v>
      </c>
      <c r="AO1895" s="11">
        <f>IF(ISERROR(VLOOKUP(U1895,'ITWR Dump'!$A$2:$Y$5000,25,0)),0,(VLOOKUP('ILC Report'!U1895,'ITWR Dump'!$A$2:$Y$5000,25,0)))</f>
        <v>0</v>
      </c>
      <c r="AP1895" s="11">
        <f t="shared" si="816"/>
        <v>0</v>
      </c>
      <c r="AQ1895" s="26">
        <f t="shared" si="817"/>
        <v>0</v>
      </c>
      <c r="AR1895" s="26">
        <f t="shared" si="818"/>
        <v>0</v>
      </c>
      <c r="AS1895" s="26">
        <f t="shared" si="819"/>
        <v>0</v>
      </c>
      <c r="AT1895" s="26">
        <f t="shared" si="820"/>
        <v>0</v>
      </c>
      <c r="AU1895" s="26">
        <f t="shared" si="821"/>
        <v>0</v>
      </c>
      <c r="AV1895" s="26">
        <f t="shared" si="822"/>
        <v>0</v>
      </c>
      <c r="AW1895" s="11" t="s">
        <v>653</v>
      </c>
      <c r="AX1895" s="11" t="str">
        <f>VLOOKUP(L1895,Group!$A$2:$B$1000,2,0)</f>
        <v>Maintenance</v>
      </c>
      <c r="AY1895" s="11">
        <f>IF(ISERROR(VLOOKUP(U1895,'ITWR Dump'!$A$2:$Y$5000,15,0)),0,(VLOOKUP('ILC Report'!U1895,'ITWR Dump'!$A$2:$Y$5000,15,0)))</f>
        <v>0</v>
      </c>
      <c r="AZ1895" s="11" t="str">
        <f t="shared" si="823"/>
        <v>No</v>
      </c>
      <c r="BA1895" s="11" t="str">
        <f t="shared" si="824"/>
        <v>BKI</v>
      </c>
      <c r="BB1895" s="11" t="str">
        <f t="shared" si="825"/>
        <v>MN</v>
      </c>
      <c r="BC1895" s="11" t="str">
        <f t="shared" si="826"/>
        <v>No</v>
      </c>
    </row>
    <row r="1896" spans="1:55" x14ac:dyDescent="0.3">
      <c r="A1896" s="11" t="s">
        <v>711</v>
      </c>
      <c r="B1896" s="11" t="s">
        <v>1909</v>
      </c>
      <c r="C1896" s="11" t="s">
        <v>606</v>
      </c>
      <c r="D1896" s="11" t="s">
        <v>2860</v>
      </c>
      <c r="E1896" s="38" t="s">
        <v>2904</v>
      </c>
      <c r="F1896" s="11">
        <v>1</v>
      </c>
      <c r="G1896" s="40" t="s">
        <v>218</v>
      </c>
      <c r="H1896" s="11" t="str">
        <f t="shared" si="808"/>
        <v>Regular</v>
      </c>
      <c r="I1896" s="11" t="str">
        <f t="shared" si="800"/>
        <v>INDIA</v>
      </c>
      <c r="J1896" s="11" t="str">
        <f>IF(ISERROR(VLOOKUP(C1896,'WI Vs ASM'!$B$2:$E$1000,4,0)),0,(VLOOKUP(C1896,'WI Vs ASM'!$B$2:$E$1000,4,0)))</f>
        <v>Offshore</v>
      </c>
      <c r="K1896" s="11" t="str">
        <f>IF(ISERROR(VLOOKUP(C1896,'WI Vs ASM'!$B$2:$F$1000,5,0)),0,(VLOOKUP(C1896,'WI Vs ASM'!$B$2:$F$1000,5,0)))</f>
        <v>01-Fixed Price</v>
      </c>
      <c r="L1896" s="11" t="str">
        <f>IF(ISERROR(VLOOKUP(C1896,'WI Vs ASM'!$B$2:$D$1000,3,0)),0,(VLOOKUP(C1896,'WI Vs ASM'!$B$2:$D$1000,3,0)))</f>
        <v>01-Maintenance Offshore</v>
      </c>
      <c r="M1896" s="11" t="str">
        <f>IF(ISERROR(VLOOKUP(C1896,'WI Vs ASM'!$B$2:$I$1000,8,0)),0,(VLOOKUP(C1896,'WI Vs ASM'!$B$2:$I$1000,8,0)))</f>
        <v>Rahul Soman</v>
      </c>
      <c r="N1896" s="11" t="str">
        <f>IF(ISERROR(VLOOKUP(C1896,'WI Vs ASM'!$B$2:$G$1000,6,0)),0,(VLOOKUP(C1896,'WI Vs ASM'!$B$2:$G$1000,6,0)))</f>
        <v>Lotus Notes</v>
      </c>
      <c r="O1896" s="11" t="str">
        <f>IF(ISERROR(VLOOKUP(C1896,'WI Vs ASM'!$B$2:$H$1000,7,0)),0,(VLOOKUP(C1896,'WI Vs ASM'!$B$2:$H$1000,7,0)))</f>
        <v>Lotus Notes</v>
      </c>
      <c r="P1896" s="11" t="str">
        <f t="shared" si="801"/>
        <v>May-17</v>
      </c>
      <c r="Q1896" s="11" t="str">
        <f t="shared" si="802"/>
        <v>Q2</v>
      </c>
      <c r="R1896" s="11" t="str">
        <f>IF(ISERROR(VLOOKUP(C1896,'WI Vs ASM'!$B$2:$J$1000,9,0)),0,(VLOOKUP(C1896,'WI Vs ASM'!$B$2:$J$1000,9,0)))</f>
        <v>Jyothi Pai</v>
      </c>
      <c r="S1896" s="11" t="str">
        <f>IF(ISERROR(VLOOKUP(C1896,'WI Vs ASM'!$B$2:$K$1000,10,0)),0,(VLOOKUP(C1896,'WI Vs ASM'!$B$2:$K$1000,10,0)))</f>
        <v>Dennis G. Bosman</v>
      </c>
      <c r="T1896" s="11" t="str">
        <f>IF(ISERROR(VLOOKUP(C1896,'WI Vs ASM'!$B$2:$L$1000,11,0)),0,(VLOOKUP(C1896,'WI Vs ASM'!$B$2:$L$1000,11,0)))</f>
        <v>Terry Hedger</v>
      </c>
      <c r="U1896" s="11" t="e">
        <f t="shared" si="809"/>
        <v>#VALUE!</v>
      </c>
      <c r="V1896" s="11" t="str">
        <f t="shared" si="803"/>
        <v>No</v>
      </c>
      <c r="W1896" s="11" t="str">
        <f t="shared" si="804"/>
        <v>Yes</v>
      </c>
      <c r="X1896" s="11" t="str">
        <f t="shared" si="805"/>
        <v>No</v>
      </c>
      <c r="Y1896" s="11" t="str">
        <f t="shared" si="806"/>
        <v>No</v>
      </c>
      <c r="Z1896" s="11" t="str">
        <f t="shared" si="807"/>
        <v>No</v>
      </c>
      <c r="AA1896" s="11" t="str">
        <f t="shared" si="810"/>
        <v>No</v>
      </c>
      <c r="AB1896" s="11">
        <f>IF(ISERROR(VLOOKUP(U1896,'ITWR Dump'!$A$2:$Y$5000,24,0)),0,(VLOOKUP('ILC Report'!U1896,'ITWR Dump'!$A$2:$Y$5000,24,0)))</f>
        <v>0</v>
      </c>
      <c r="AC1896" s="11" t="str">
        <f t="shared" si="811"/>
        <v>No</v>
      </c>
      <c r="AD1896" s="11" t="str">
        <f t="shared" si="812"/>
        <v/>
      </c>
      <c r="AE1896" s="11">
        <f>IF(ISERROR(VLOOKUP(U1896,'ITWR Dump'!$A$2:$Y$5000,13,0)),0,(VLOOKUP(U1896,'ITWR Dump'!$A$2:$Y$5000,13,0)))</f>
        <v>0</v>
      </c>
      <c r="AF1896" s="11">
        <f>IF(ISERROR(VLOOKUP(U1896,'ITWR Dump'!$A$2:$Y$5000,11,0)),0,(VLOOKUP(U1896,'ITWR Dump'!$A$2:$Y$5000,11,0)))</f>
        <v>0</v>
      </c>
      <c r="AG1896" s="11">
        <f>IF(ISERROR(VLOOKUP(U1896,'ITWR Dump'!$A$2:$Y$5000,2,0)),0,(VLOOKUP(U1896,'ITWR Dump'!$A$2:$Y$5000,2,0)))</f>
        <v>0</v>
      </c>
      <c r="AH1896" s="11">
        <f>IF(ISERROR(VLOOKUP(U1896,'ITWR Dump'!$A$2:$Y$5000,14,0)),0,(VLOOKUP(U1896,'ITWR Dump'!$A$2:$Y$5000,14,0)))</f>
        <v>0</v>
      </c>
      <c r="AI1896" s="11" t="str">
        <f t="shared" si="813"/>
        <v>01-Maintenance Offshore</v>
      </c>
      <c r="AJ1896" s="11" t="str">
        <f t="shared" si="814"/>
        <v>Offshore</v>
      </c>
      <c r="AK1896" s="11" t="str">
        <f>IF(ISERROR(VLOOKUP(A1896,'Team Data'!$C$2:$U$213,17,0)),0,(VLOOKUP(A1896,'Team Data'!$C$2:$U$213,17,0)))</f>
        <v>Open System</v>
      </c>
      <c r="AL1896" s="11" t="str">
        <f t="shared" si="815"/>
        <v>2017-04-24</v>
      </c>
      <c r="AM1896" s="11">
        <f>IF(ISERROR(VLOOKUP(U1896,'ITWR Dump'!$A$2:$Y$5000,16,0)),0,(VLOOKUP(U1896,'ITWR Dump'!$A$2:$Y$5000,16,0)))</f>
        <v>0</v>
      </c>
      <c r="AN1896" s="11">
        <f>IF(ISERROR(VLOOKUP(U1896,'ITWR Dump'!$A$2:$Y$5000,18,0)),0,(VLOOKUP(U1896,'ITWR Dump'!$A$2:$Y$5000,18,0)))</f>
        <v>0</v>
      </c>
      <c r="AO1896" s="11">
        <f>IF(ISERROR(VLOOKUP(U1896,'ITWR Dump'!$A$2:$Y$5000,25,0)),0,(VLOOKUP('ILC Report'!U1896,'ITWR Dump'!$A$2:$Y$5000,25,0)))</f>
        <v>0</v>
      </c>
      <c r="AP1896" s="11">
        <f t="shared" si="816"/>
        <v>0</v>
      </c>
      <c r="AQ1896" s="26">
        <f t="shared" si="817"/>
        <v>0</v>
      </c>
      <c r="AR1896" s="26">
        <f t="shared" si="818"/>
        <v>0</v>
      </c>
      <c r="AS1896" s="26">
        <f t="shared" si="819"/>
        <v>0</v>
      </c>
      <c r="AT1896" s="26">
        <f t="shared" si="820"/>
        <v>0</v>
      </c>
      <c r="AU1896" s="26">
        <f t="shared" si="821"/>
        <v>0</v>
      </c>
      <c r="AV1896" s="26">
        <f t="shared" si="822"/>
        <v>0</v>
      </c>
      <c r="AW1896" s="11" t="s">
        <v>653</v>
      </c>
      <c r="AX1896" s="11" t="str">
        <f>VLOOKUP(L1896,Group!$A$2:$B$1000,2,0)</f>
        <v>Maintenance</v>
      </c>
      <c r="AY1896" s="11">
        <f>IF(ISERROR(VLOOKUP(U1896,'ITWR Dump'!$A$2:$Y$5000,15,0)),0,(VLOOKUP('ILC Report'!U1896,'ITWR Dump'!$A$2:$Y$5000,15,0)))</f>
        <v>0</v>
      </c>
      <c r="AZ1896" s="11" t="str">
        <f t="shared" si="823"/>
        <v>No</v>
      </c>
      <c r="BA1896" s="11" t="str">
        <f t="shared" si="824"/>
        <v>BKI</v>
      </c>
      <c r="BB1896" s="11" t="str">
        <f t="shared" si="825"/>
        <v>MN</v>
      </c>
      <c r="BC1896" s="11" t="str">
        <f t="shared" si="826"/>
        <v>No</v>
      </c>
    </row>
    <row r="1897" spans="1:55" x14ac:dyDescent="0.3">
      <c r="A1897" s="11" t="s">
        <v>711</v>
      </c>
      <c r="B1897" s="11" t="s">
        <v>1909</v>
      </c>
      <c r="C1897" s="11" t="s">
        <v>606</v>
      </c>
      <c r="D1897" s="11" t="s">
        <v>2861</v>
      </c>
      <c r="E1897" s="38" t="s">
        <v>2904</v>
      </c>
      <c r="F1897" s="11">
        <v>2</v>
      </c>
      <c r="G1897" s="40" t="s">
        <v>218</v>
      </c>
      <c r="H1897" s="11" t="str">
        <f t="shared" si="808"/>
        <v>Regular</v>
      </c>
      <c r="I1897" s="11" t="str">
        <f t="shared" si="800"/>
        <v>INDIA</v>
      </c>
      <c r="J1897" s="11" t="str">
        <f>IF(ISERROR(VLOOKUP(C1897,'WI Vs ASM'!$B$2:$E$1000,4,0)),0,(VLOOKUP(C1897,'WI Vs ASM'!$B$2:$E$1000,4,0)))</f>
        <v>Offshore</v>
      </c>
      <c r="K1897" s="11" t="str">
        <f>IF(ISERROR(VLOOKUP(C1897,'WI Vs ASM'!$B$2:$F$1000,5,0)),0,(VLOOKUP(C1897,'WI Vs ASM'!$B$2:$F$1000,5,0)))</f>
        <v>01-Fixed Price</v>
      </c>
      <c r="L1897" s="11" t="str">
        <f>IF(ISERROR(VLOOKUP(C1897,'WI Vs ASM'!$B$2:$D$1000,3,0)),0,(VLOOKUP(C1897,'WI Vs ASM'!$B$2:$D$1000,3,0)))</f>
        <v>01-Maintenance Offshore</v>
      </c>
      <c r="M1897" s="11" t="str">
        <f>IF(ISERROR(VLOOKUP(C1897,'WI Vs ASM'!$B$2:$I$1000,8,0)),0,(VLOOKUP(C1897,'WI Vs ASM'!$B$2:$I$1000,8,0)))</f>
        <v>Rahul Soman</v>
      </c>
      <c r="N1897" s="11" t="str">
        <f>IF(ISERROR(VLOOKUP(C1897,'WI Vs ASM'!$B$2:$G$1000,6,0)),0,(VLOOKUP(C1897,'WI Vs ASM'!$B$2:$G$1000,6,0)))</f>
        <v>Lotus Notes</v>
      </c>
      <c r="O1897" s="11" t="str">
        <f>IF(ISERROR(VLOOKUP(C1897,'WI Vs ASM'!$B$2:$H$1000,7,0)),0,(VLOOKUP(C1897,'WI Vs ASM'!$B$2:$H$1000,7,0)))</f>
        <v>Lotus Notes</v>
      </c>
      <c r="P1897" s="11" t="str">
        <f t="shared" si="801"/>
        <v>May-17</v>
      </c>
      <c r="Q1897" s="11" t="str">
        <f t="shared" si="802"/>
        <v>Q2</v>
      </c>
      <c r="R1897" s="11" t="str">
        <f>IF(ISERROR(VLOOKUP(C1897,'WI Vs ASM'!$B$2:$J$1000,9,0)),0,(VLOOKUP(C1897,'WI Vs ASM'!$B$2:$J$1000,9,0)))</f>
        <v>Jyothi Pai</v>
      </c>
      <c r="S1897" s="11" t="str">
        <f>IF(ISERROR(VLOOKUP(C1897,'WI Vs ASM'!$B$2:$K$1000,10,0)),0,(VLOOKUP(C1897,'WI Vs ASM'!$B$2:$K$1000,10,0)))</f>
        <v>Dennis G. Bosman</v>
      </c>
      <c r="T1897" s="11" t="str">
        <f>IF(ISERROR(VLOOKUP(C1897,'WI Vs ASM'!$B$2:$L$1000,11,0)),0,(VLOOKUP(C1897,'WI Vs ASM'!$B$2:$L$1000,11,0)))</f>
        <v>Terry Hedger</v>
      </c>
      <c r="U1897" s="11" t="e">
        <f t="shared" si="809"/>
        <v>#VALUE!</v>
      </c>
      <c r="V1897" s="11" t="str">
        <f t="shared" si="803"/>
        <v>No</v>
      </c>
      <c r="W1897" s="11" t="str">
        <f t="shared" si="804"/>
        <v>Yes</v>
      </c>
      <c r="X1897" s="11" t="str">
        <f t="shared" si="805"/>
        <v>No</v>
      </c>
      <c r="Y1897" s="11" t="str">
        <f t="shared" si="806"/>
        <v>No</v>
      </c>
      <c r="Z1897" s="11" t="str">
        <f t="shared" si="807"/>
        <v>No</v>
      </c>
      <c r="AA1897" s="11" t="str">
        <f t="shared" si="810"/>
        <v>No</v>
      </c>
      <c r="AB1897" s="11">
        <f>IF(ISERROR(VLOOKUP(U1897,'ITWR Dump'!$A$2:$Y$5000,24,0)),0,(VLOOKUP('ILC Report'!U1897,'ITWR Dump'!$A$2:$Y$5000,24,0)))</f>
        <v>0</v>
      </c>
      <c r="AC1897" s="11" t="str">
        <f t="shared" si="811"/>
        <v>No</v>
      </c>
      <c r="AD1897" s="11" t="str">
        <f t="shared" si="812"/>
        <v/>
      </c>
      <c r="AE1897" s="11">
        <f>IF(ISERROR(VLOOKUP(U1897,'ITWR Dump'!$A$2:$Y$5000,13,0)),0,(VLOOKUP(U1897,'ITWR Dump'!$A$2:$Y$5000,13,0)))</f>
        <v>0</v>
      </c>
      <c r="AF1897" s="11">
        <f>IF(ISERROR(VLOOKUP(U1897,'ITWR Dump'!$A$2:$Y$5000,11,0)),0,(VLOOKUP(U1897,'ITWR Dump'!$A$2:$Y$5000,11,0)))</f>
        <v>0</v>
      </c>
      <c r="AG1897" s="11">
        <f>IF(ISERROR(VLOOKUP(U1897,'ITWR Dump'!$A$2:$Y$5000,2,0)),0,(VLOOKUP(U1897,'ITWR Dump'!$A$2:$Y$5000,2,0)))</f>
        <v>0</v>
      </c>
      <c r="AH1897" s="11">
        <f>IF(ISERROR(VLOOKUP(U1897,'ITWR Dump'!$A$2:$Y$5000,14,0)),0,(VLOOKUP(U1897,'ITWR Dump'!$A$2:$Y$5000,14,0)))</f>
        <v>0</v>
      </c>
      <c r="AI1897" s="11" t="str">
        <f t="shared" si="813"/>
        <v>01-Maintenance Offshore</v>
      </c>
      <c r="AJ1897" s="11" t="str">
        <f t="shared" si="814"/>
        <v>Offshore</v>
      </c>
      <c r="AK1897" s="11" t="str">
        <f>IF(ISERROR(VLOOKUP(A1897,'Team Data'!$C$2:$U$213,17,0)),0,(VLOOKUP(A1897,'Team Data'!$C$2:$U$213,17,0)))</f>
        <v>Open System</v>
      </c>
      <c r="AL1897" s="11" t="str">
        <f t="shared" si="815"/>
        <v>2017-04-24</v>
      </c>
      <c r="AM1897" s="11">
        <f>IF(ISERROR(VLOOKUP(U1897,'ITWR Dump'!$A$2:$Y$5000,16,0)),0,(VLOOKUP(U1897,'ITWR Dump'!$A$2:$Y$5000,16,0)))</f>
        <v>0</v>
      </c>
      <c r="AN1897" s="11">
        <f>IF(ISERROR(VLOOKUP(U1897,'ITWR Dump'!$A$2:$Y$5000,18,0)),0,(VLOOKUP(U1897,'ITWR Dump'!$A$2:$Y$5000,18,0)))</f>
        <v>0</v>
      </c>
      <c r="AO1897" s="11">
        <f>IF(ISERROR(VLOOKUP(U1897,'ITWR Dump'!$A$2:$Y$5000,25,0)),0,(VLOOKUP('ILC Report'!U1897,'ITWR Dump'!$A$2:$Y$5000,25,0)))</f>
        <v>0</v>
      </c>
      <c r="AP1897" s="11">
        <f t="shared" si="816"/>
        <v>0</v>
      </c>
      <c r="AQ1897" s="26">
        <f t="shared" si="817"/>
        <v>0</v>
      </c>
      <c r="AR1897" s="26">
        <f t="shared" si="818"/>
        <v>0</v>
      </c>
      <c r="AS1897" s="26">
        <f t="shared" si="819"/>
        <v>0</v>
      </c>
      <c r="AT1897" s="26">
        <f t="shared" si="820"/>
        <v>0</v>
      </c>
      <c r="AU1897" s="26">
        <f t="shared" si="821"/>
        <v>0</v>
      </c>
      <c r="AV1897" s="26">
        <f t="shared" si="822"/>
        <v>0</v>
      </c>
      <c r="AW1897" s="11" t="s">
        <v>653</v>
      </c>
      <c r="AX1897" s="11" t="str">
        <f>VLOOKUP(L1897,Group!$A$2:$B$1000,2,0)</f>
        <v>Maintenance</v>
      </c>
      <c r="AY1897" s="11">
        <f>IF(ISERROR(VLOOKUP(U1897,'ITWR Dump'!$A$2:$Y$5000,15,0)),0,(VLOOKUP('ILC Report'!U1897,'ITWR Dump'!$A$2:$Y$5000,15,0)))</f>
        <v>0</v>
      </c>
      <c r="AZ1897" s="11" t="str">
        <f t="shared" si="823"/>
        <v>No</v>
      </c>
      <c r="BA1897" s="11" t="str">
        <f t="shared" si="824"/>
        <v>BKI</v>
      </c>
      <c r="BB1897" s="11" t="str">
        <f t="shared" si="825"/>
        <v>MN</v>
      </c>
      <c r="BC1897" s="11" t="str">
        <f t="shared" si="826"/>
        <v>No</v>
      </c>
    </row>
    <row r="1898" spans="1:55" x14ac:dyDescent="0.3">
      <c r="A1898" s="11" t="s">
        <v>711</v>
      </c>
      <c r="B1898" s="11" t="s">
        <v>1909</v>
      </c>
      <c r="C1898" s="11" t="s">
        <v>605</v>
      </c>
      <c r="D1898" s="11" t="s">
        <v>2862</v>
      </c>
      <c r="E1898" s="38" t="s">
        <v>2904</v>
      </c>
      <c r="F1898" s="11">
        <v>1</v>
      </c>
      <c r="G1898" s="40" t="s">
        <v>218</v>
      </c>
      <c r="H1898" s="11" t="str">
        <f t="shared" si="808"/>
        <v>Regular</v>
      </c>
      <c r="I1898" s="11" t="str">
        <f t="shared" si="800"/>
        <v>INDIA</v>
      </c>
      <c r="J1898" s="11" t="str">
        <f>IF(ISERROR(VLOOKUP(C1898,'WI Vs ASM'!$B$2:$E$1000,4,0)),0,(VLOOKUP(C1898,'WI Vs ASM'!$B$2:$E$1000,4,0)))</f>
        <v>Offshore</v>
      </c>
      <c r="K1898" s="11" t="str">
        <f>IF(ISERROR(VLOOKUP(C1898,'WI Vs ASM'!$B$2:$F$1000,5,0)),0,(VLOOKUP(C1898,'WI Vs ASM'!$B$2:$F$1000,5,0)))</f>
        <v>02-Variable Billable</v>
      </c>
      <c r="L1898" s="11" t="str">
        <f>IF(ISERROR(VLOOKUP(C1898,'WI Vs ASM'!$B$2:$D$1000,3,0)),0,(VLOOKUP(C1898,'WI Vs ASM'!$B$2:$D$1000,3,0)))</f>
        <v>78-Landed BA-SE Offshore</v>
      </c>
      <c r="M1898" s="11" t="str">
        <f>IF(ISERROR(VLOOKUP(C1898,'WI Vs ASM'!$B$2:$I$1000,8,0)),0,(VLOOKUP(C1898,'WI Vs ASM'!$B$2:$I$1000,8,0)))</f>
        <v>Rahul Soman</v>
      </c>
      <c r="N1898" s="11" t="str">
        <f>IF(ISERROR(VLOOKUP(C1898,'WI Vs ASM'!$B$2:$G$1000,6,0)),0,(VLOOKUP(C1898,'WI Vs ASM'!$B$2:$G$1000,6,0)))</f>
        <v>Lotus Notes</v>
      </c>
      <c r="O1898" s="11" t="str">
        <f>IF(ISERROR(VLOOKUP(C1898,'WI Vs ASM'!$B$2:$H$1000,7,0)),0,(VLOOKUP(C1898,'WI Vs ASM'!$B$2:$H$1000,7,0)))</f>
        <v>Lotus Notes</v>
      </c>
      <c r="P1898" s="11" t="str">
        <f t="shared" si="801"/>
        <v>May-17</v>
      </c>
      <c r="Q1898" s="11" t="str">
        <f t="shared" si="802"/>
        <v>Q2</v>
      </c>
      <c r="R1898" s="11" t="str">
        <f>IF(ISERROR(VLOOKUP(C1898,'WI Vs ASM'!$B$2:$J$1000,9,0)),0,(VLOOKUP(C1898,'WI Vs ASM'!$B$2:$J$1000,9,0)))</f>
        <v>Jyothi Pai</v>
      </c>
      <c r="S1898" s="11" t="str">
        <f>IF(ISERROR(VLOOKUP(C1898,'WI Vs ASM'!$B$2:$K$1000,10,0)),0,(VLOOKUP(C1898,'WI Vs ASM'!$B$2:$K$1000,10,0)))</f>
        <v>Dennis G. Bosman</v>
      </c>
      <c r="T1898" s="11" t="str">
        <f>IF(ISERROR(VLOOKUP(C1898,'WI Vs ASM'!$B$2:$L$1000,11,0)),0,(VLOOKUP(C1898,'WI Vs ASM'!$B$2:$L$1000,11,0)))</f>
        <v>Terry Hedger</v>
      </c>
      <c r="U1898" s="11" t="e">
        <f t="shared" si="809"/>
        <v>#VALUE!</v>
      </c>
      <c r="V1898" s="11" t="str">
        <f t="shared" si="803"/>
        <v>No</v>
      </c>
      <c r="W1898" s="11" t="str">
        <f t="shared" si="804"/>
        <v>Yes</v>
      </c>
      <c r="X1898" s="11" t="str">
        <f t="shared" si="805"/>
        <v>Yes</v>
      </c>
      <c r="Y1898" s="11" t="str">
        <f t="shared" si="806"/>
        <v>No</v>
      </c>
      <c r="Z1898" s="11" t="str">
        <f t="shared" si="807"/>
        <v>No</v>
      </c>
      <c r="AA1898" s="11" t="str">
        <f t="shared" si="810"/>
        <v>No</v>
      </c>
      <c r="AB1898" s="11">
        <f>IF(ISERROR(VLOOKUP(U1898,'ITWR Dump'!$A$2:$Y$5000,24,0)),0,(VLOOKUP('ILC Report'!U1898,'ITWR Dump'!$A$2:$Y$5000,24,0)))</f>
        <v>0</v>
      </c>
      <c r="AC1898" s="11" t="str">
        <f t="shared" si="811"/>
        <v>Yes</v>
      </c>
      <c r="AD1898" s="11" t="str">
        <f t="shared" si="812"/>
        <v>BASE/Staff Aug</v>
      </c>
      <c r="AE1898" s="11">
        <f>IF(ISERROR(VLOOKUP(U1898,'ITWR Dump'!$A$2:$Y$5000,13,0)),0,(VLOOKUP(U1898,'ITWR Dump'!$A$2:$Y$5000,13,0)))</f>
        <v>0</v>
      </c>
      <c r="AF1898" s="11">
        <f>IF(ISERROR(VLOOKUP(U1898,'ITWR Dump'!$A$2:$Y$5000,11,0)),0,(VLOOKUP(U1898,'ITWR Dump'!$A$2:$Y$5000,11,0)))</f>
        <v>0</v>
      </c>
      <c r="AG1898" s="11">
        <f>IF(ISERROR(VLOOKUP(U1898,'ITWR Dump'!$A$2:$Y$5000,2,0)),0,(VLOOKUP(U1898,'ITWR Dump'!$A$2:$Y$5000,2,0)))</f>
        <v>0</v>
      </c>
      <c r="AH1898" s="11">
        <f>IF(ISERROR(VLOOKUP(U1898,'ITWR Dump'!$A$2:$Y$5000,14,0)),0,(VLOOKUP(U1898,'ITWR Dump'!$A$2:$Y$5000,14,0)))</f>
        <v>0</v>
      </c>
      <c r="AI1898" s="11" t="str">
        <f t="shared" si="813"/>
        <v>78-Landed BA-SE Offshore</v>
      </c>
      <c r="AJ1898" s="11" t="str">
        <f t="shared" si="814"/>
        <v>Offshore</v>
      </c>
      <c r="AK1898" s="11" t="str">
        <f>IF(ISERROR(VLOOKUP(A1898,'Team Data'!$C$2:$U$213,17,0)),0,(VLOOKUP(A1898,'Team Data'!$C$2:$U$213,17,0)))</f>
        <v>Open System</v>
      </c>
      <c r="AL1898" s="11" t="str">
        <f t="shared" si="815"/>
        <v>2017-04-24</v>
      </c>
      <c r="AM1898" s="11">
        <f>IF(ISERROR(VLOOKUP(U1898,'ITWR Dump'!$A$2:$Y$5000,16,0)),0,(VLOOKUP(U1898,'ITWR Dump'!$A$2:$Y$5000,16,0)))</f>
        <v>0</v>
      </c>
      <c r="AN1898" s="11">
        <f>IF(ISERROR(VLOOKUP(U1898,'ITWR Dump'!$A$2:$Y$5000,18,0)),0,(VLOOKUP(U1898,'ITWR Dump'!$A$2:$Y$5000,18,0)))</f>
        <v>0</v>
      </c>
      <c r="AO1898" s="11">
        <f>IF(ISERROR(VLOOKUP(U1898,'ITWR Dump'!$A$2:$Y$5000,25,0)),0,(VLOOKUP('ILC Report'!U1898,'ITWR Dump'!$A$2:$Y$5000,25,0)))</f>
        <v>0</v>
      </c>
      <c r="AP1898" s="11">
        <f t="shared" si="816"/>
        <v>0</v>
      </c>
      <c r="AQ1898" s="26">
        <f t="shared" si="817"/>
        <v>0</v>
      </c>
      <c r="AR1898" s="26">
        <f t="shared" si="818"/>
        <v>0</v>
      </c>
      <c r="AS1898" s="26">
        <f t="shared" si="819"/>
        <v>0</v>
      </c>
      <c r="AT1898" s="26">
        <f t="shared" si="820"/>
        <v>0</v>
      </c>
      <c r="AU1898" s="26">
        <f t="shared" si="821"/>
        <v>0</v>
      </c>
      <c r="AV1898" s="26">
        <f t="shared" si="822"/>
        <v>0</v>
      </c>
      <c r="AW1898" s="11" t="s">
        <v>653</v>
      </c>
      <c r="AX1898" s="11" t="str">
        <f>VLOOKUP(L1898,Group!$A$2:$B$1000,2,0)</f>
        <v>Enhancement</v>
      </c>
      <c r="AY1898" s="11">
        <f>IF(ISERROR(VLOOKUP(U1898,'ITWR Dump'!$A$2:$Y$5000,15,0)),0,(VLOOKUP('ILC Report'!U1898,'ITWR Dump'!$A$2:$Y$5000,15,0)))</f>
        <v>0</v>
      </c>
      <c r="AZ1898" s="11" t="str">
        <f t="shared" si="823"/>
        <v>No</v>
      </c>
      <c r="BA1898" s="11" t="str">
        <f t="shared" si="824"/>
        <v>BKI</v>
      </c>
      <c r="BB1898" s="11" t="str">
        <f t="shared" si="825"/>
        <v>LB</v>
      </c>
      <c r="BC1898" s="11" t="str">
        <f t="shared" si="826"/>
        <v>No</v>
      </c>
    </row>
    <row r="1899" spans="1:55" x14ac:dyDescent="0.3">
      <c r="A1899" s="11" t="s">
        <v>711</v>
      </c>
      <c r="B1899" s="11" t="s">
        <v>1909</v>
      </c>
      <c r="C1899" s="11" t="s">
        <v>605</v>
      </c>
      <c r="D1899" s="11" t="s">
        <v>2863</v>
      </c>
      <c r="E1899" s="38" t="s">
        <v>2904</v>
      </c>
      <c r="F1899" s="11">
        <v>4</v>
      </c>
      <c r="G1899" s="40" t="s">
        <v>218</v>
      </c>
      <c r="H1899" s="11" t="str">
        <f t="shared" si="808"/>
        <v>Regular</v>
      </c>
      <c r="I1899" s="11" t="str">
        <f t="shared" si="800"/>
        <v>INDIA</v>
      </c>
      <c r="J1899" s="11" t="str">
        <f>IF(ISERROR(VLOOKUP(C1899,'WI Vs ASM'!$B$2:$E$1000,4,0)),0,(VLOOKUP(C1899,'WI Vs ASM'!$B$2:$E$1000,4,0)))</f>
        <v>Offshore</v>
      </c>
      <c r="K1899" s="11" t="str">
        <f>IF(ISERROR(VLOOKUP(C1899,'WI Vs ASM'!$B$2:$F$1000,5,0)),0,(VLOOKUP(C1899,'WI Vs ASM'!$B$2:$F$1000,5,0)))</f>
        <v>02-Variable Billable</v>
      </c>
      <c r="L1899" s="11" t="str">
        <f>IF(ISERROR(VLOOKUP(C1899,'WI Vs ASM'!$B$2:$D$1000,3,0)),0,(VLOOKUP(C1899,'WI Vs ASM'!$B$2:$D$1000,3,0)))</f>
        <v>78-Landed BA-SE Offshore</v>
      </c>
      <c r="M1899" s="11" t="str">
        <f>IF(ISERROR(VLOOKUP(C1899,'WI Vs ASM'!$B$2:$I$1000,8,0)),0,(VLOOKUP(C1899,'WI Vs ASM'!$B$2:$I$1000,8,0)))</f>
        <v>Rahul Soman</v>
      </c>
      <c r="N1899" s="11" t="str">
        <f>IF(ISERROR(VLOOKUP(C1899,'WI Vs ASM'!$B$2:$G$1000,6,0)),0,(VLOOKUP(C1899,'WI Vs ASM'!$B$2:$G$1000,6,0)))</f>
        <v>Lotus Notes</v>
      </c>
      <c r="O1899" s="11" t="str">
        <f>IF(ISERROR(VLOOKUP(C1899,'WI Vs ASM'!$B$2:$H$1000,7,0)),0,(VLOOKUP(C1899,'WI Vs ASM'!$B$2:$H$1000,7,0)))</f>
        <v>Lotus Notes</v>
      </c>
      <c r="P1899" s="11" t="str">
        <f t="shared" si="801"/>
        <v>May-17</v>
      </c>
      <c r="Q1899" s="11" t="str">
        <f t="shared" si="802"/>
        <v>Q2</v>
      </c>
      <c r="R1899" s="11" t="str">
        <f>IF(ISERROR(VLOOKUP(C1899,'WI Vs ASM'!$B$2:$J$1000,9,0)),0,(VLOOKUP(C1899,'WI Vs ASM'!$B$2:$J$1000,9,0)))</f>
        <v>Jyothi Pai</v>
      </c>
      <c r="S1899" s="11" t="str">
        <f>IF(ISERROR(VLOOKUP(C1899,'WI Vs ASM'!$B$2:$K$1000,10,0)),0,(VLOOKUP(C1899,'WI Vs ASM'!$B$2:$K$1000,10,0)))</f>
        <v>Dennis G. Bosman</v>
      </c>
      <c r="T1899" s="11" t="str">
        <f>IF(ISERROR(VLOOKUP(C1899,'WI Vs ASM'!$B$2:$L$1000,11,0)),0,(VLOOKUP(C1899,'WI Vs ASM'!$B$2:$L$1000,11,0)))</f>
        <v>Terry Hedger</v>
      </c>
      <c r="U1899" s="11" t="e">
        <f t="shared" si="809"/>
        <v>#VALUE!</v>
      </c>
      <c r="V1899" s="11" t="str">
        <f t="shared" si="803"/>
        <v>No</v>
      </c>
      <c r="W1899" s="11" t="str">
        <f t="shared" si="804"/>
        <v>Yes</v>
      </c>
      <c r="X1899" s="11" t="str">
        <f t="shared" si="805"/>
        <v>Yes</v>
      </c>
      <c r="Y1899" s="11" t="str">
        <f t="shared" si="806"/>
        <v>No</v>
      </c>
      <c r="Z1899" s="11" t="str">
        <f t="shared" si="807"/>
        <v>No</v>
      </c>
      <c r="AA1899" s="11" t="str">
        <f t="shared" si="810"/>
        <v>No</v>
      </c>
      <c r="AB1899" s="11">
        <f>IF(ISERROR(VLOOKUP(U1899,'ITWR Dump'!$A$2:$Y$5000,24,0)),0,(VLOOKUP('ILC Report'!U1899,'ITWR Dump'!$A$2:$Y$5000,24,0)))</f>
        <v>0</v>
      </c>
      <c r="AC1899" s="11" t="str">
        <f t="shared" si="811"/>
        <v>Yes</v>
      </c>
      <c r="AD1899" s="11" t="str">
        <f t="shared" si="812"/>
        <v>BASE/Staff Aug</v>
      </c>
      <c r="AE1899" s="11">
        <f>IF(ISERROR(VLOOKUP(U1899,'ITWR Dump'!$A$2:$Y$5000,13,0)),0,(VLOOKUP(U1899,'ITWR Dump'!$A$2:$Y$5000,13,0)))</f>
        <v>0</v>
      </c>
      <c r="AF1899" s="11">
        <f>IF(ISERROR(VLOOKUP(U1899,'ITWR Dump'!$A$2:$Y$5000,11,0)),0,(VLOOKUP(U1899,'ITWR Dump'!$A$2:$Y$5000,11,0)))</f>
        <v>0</v>
      </c>
      <c r="AG1899" s="11">
        <f>IF(ISERROR(VLOOKUP(U1899,'ITWR Dump'!$A$2:$Y$5000,2,0)),0,(VLOOKUP(U1899,'ITWR Dump'!$A$2:$Y$5000,2,0)))</f>
        <v>0</v>
      </c>
      <c r="AH1899" s="11">
        <f>IF(ISERROR(VLOOKUP(U1899,'ITWR Dump'!$A$2:$Y$5000,14,0)),0,(VLOOKUP(U1899,'ITWR Dump'!$A$2:$Y$5000,14,0)))</f>
        <v>0</v>
      </c>
      <c r="AI1899" s="11" t="str">
        <f t="shared" si="813"/>
        <v>78-Landed BA-SE Offshore</v>
      </c>
      <c r="AJ1899" s="11" t="str">
        <f t="shared" si="814"/>
        <v>Offshore</v>
      </c>
      <c r="AK1899" s="11" t="str">
        <f>IF(ISERROR(VLOOKUP(A1899,'Team Data'!$C$2:$U$213,17,0)),0,(VLOOKUP(A1899,'Team Data'!$C$2:$U$213,17,0)))</f>
        <v>Open System</v>
      </c>
      <c r="AL1899" s="11" t="str">
        <f t="shared" si="815"/>
        <v>2017-04-24</v>
      </c>
      <c r="AM1899" s="11">
        <f>IF(ISERROR(VLOOKUP(U1899,'ITWR Dump'!$A$2:$Y$5000,16,0)),0,(VLOOKUP(U1899,'ITWR Dump'!$A$2:$Y$5000,16,0)))</f>
        <v>0</v>
      </c>
      <c r="AN1899" s="11">
        <f>IF(ISERROR(VLOOKUP(U1899,'ITWR Dump'!$A$2:$Y$5000,18,0)),0,(VLOOKUP(U1899,'ITWR Dump'!$A$2:$Y$5000,18,0)))</f>
        <v>0</v>
      </c>
      <c r="AO1899" s="11">
        <f>IF(ISERROR(VLOOKUP(U1899,'ITWR Dump'!$A$2:$Y$5000,25,0)),0,(VLOOKUP('ILC Report'!U1899,'ITWR Dump'!$A$2:$Y$5000,25,0)))</f>
        <v>0</v>
      </c>
      <c r="AP1899" s="11">
        <f t="shared" si="816"/>
        <v>0</v>
      </c>
      <c r="AQ1899" s="26">
        <f t="shared" si="817"/>
        <v>0</v>
      </c>
      <c r="AR1899" s="26">
        <f t="shared" si="818"/>
        <v>0</v>
      </c>
      <c r="AS1899" s="26">
        <f t="shared" si="819"/>
        <v>0</v>
      </c>
      <c r="AT1899" s="26">
        <f t="shared" si="820"/>
        <v>0</v>
      </c>
      <c r="AU1899" s="26">
        <f t="shared" si="821"/>
        <v>0</v>
      </c>
      <c r="AV1899" s="26">
        <f t="shared" si="822"/>
        <v>0</v>
      </c>
      <c r="AW1899" s="11" t="s">
        <v>653</v>
      </c>
      <c r="AX1899" s="11" t="str">
        <f>VLOOKUP(L1899,Group!$A$2:$B$1000,2,0)</f>
        <v>Enhancement</v>
      </c>
      <c r="AY1899" s="11">
        <f>IF(ISERROR(VLOOKUP(U1899,'ITWR Dump'!$A$2:$Y$5000,15,0)),0,(VLOOKUP('ILC Report'!U1899,'ITWR Dump'!$A$2:$Y$5000,15,0)))</f>
        <v>0</v>
      </c>
      <c r="AZ1899" s="11" t="str">
        <f t="shared" si="823"/>
        <v>No</v>
      </c>
      <c r="BA1899" s="11" t="str">
        <f t="shared" si="824"/>
        <v>BKI</v>
      </c>
      <c r="BB1899" s="11" t="str">
        <f t="shared" si="825"/>
        <v>LB</v>
      </c>
      <c r="BC1899" s="11" t="str">
        <f t="shared" si="826"/>
        <v>No</v>
      </c>
    </row>
    <row r="1900" spans="1:55" x14ac:dyDescent="0.3">
      <c r="A1900" s="11" t="s">
        <v>711</v>
      </c>
      <c r="B1900" s="11" t="s">
        <v>1909</v>
      </c>
      <c r="C1900" s="11" t="s">
        <v>606</v>
      </c>
      <c r="D1900" s="11" t="s">
        <v>2364</v>
      </c>
      <c r="E1900" s="38" t="s">
        <v>2904</v>
      </c>
      <c r="F1900" s="11">
        <v>64</v>
      </c>
      <c r="G1900" s="40" t="s">
        <v>2905</v>
      </c>
      <c r="H1900" s="11" t="str">
        <f t="shared" si="808"/>
        <v>Standby</v>
      </c>
      <c r="I1900" s="11" t="str">
        <f t="shared" si="800"/>
        <v>INDIA</v>
      </c>
      <c r="J1900" s="11" t="str">
        <f>IF(ISERROR(VLOOKUP(C1900,'WI Vs ASM'!$B$2:$E$1000,4,0)),0,(VLOOKUP(C1900,'WI Vs ASM'!$B$2:$E$1000,4,0)))</f>
        <v>Offshore</v>
      </c>
      <c r="K1900" s="11" t="str">
        <f>IF(ISERROR(VLOOKUP(C1900,'WI Vs ASM'!$B$2:$F$1000,5,0)),0,(VLOOKUP(C1900,'WI Vs ASM'!$B$2:$F$1000,5,0)))</f>
        <v>01-Fixed Price</v>
      </c>
      <c r="L1900" s="11" t="str">
        <f>IF(ISERROR(VLOOKUP(C1900,'WI Vs ASM'!$B$2:$D$1000,3,0)),0,(VLOOKUP(C1900,'WI Vs ASM'!$B$2:$D$1000,3,0)))</f>
        <v>01-Maintenance Offshore</v>
      </c>
      <c r="M1900" s="11" t="str">
        <f>IF(ISERROR(VLOOKUP(C1900,'WI Vs ASM'!$B$2:$I$1000,8,0)),0,(VLOOKUP(C1900,'WI Vs ASM'!$B$2:$I$1000,8,0)))</f>
        <v>Rahul Soman</v>
      </c>
      <c r="N1900" s="11" t="str">
        <f>IF(ISERROR(VLOOKUP(C1900,'WI Vs ASM'!$B$2:$G$1000,6,0)),0,(VLOOKUP(C1900,'WI Vs ASM'!$B$2:$G$1000,6,0)))</f>
        <v>Lotus Notes</v>
      </c>
      <c r="O1900" s="11" t="str">
        <f>IF(ISERROR(VLOOKUP(C1900,'WI Vs ASM'!$B$2:$H$1000,7,0)),0,(VLOOKUP(C1900,'WI Vs ASM'!$B$2:$H$1000,7,0)))</f>
        <v>Lotus Notes</v>
      </c>
      <c r="P1900" s="11" t="str">
        <f t="shared" si="801"/>
        <v>May-17</v>
      </c>
      <c r="Q1900" s="11" t="str">
        <f t="shared" si="802"/>
        <v>Q2</v>
      </c>
      <c r="R1900" s="11" t="str">
        <f>IF(ISERROR(VLOOKUP(C1900,'WI Vs ASM'!$B$2:$J$1000,9,0)),0,(VLOOKUP(C1900,'WI Vs ASM'!$B$2:$J$1000,9,0)))</f>
        <v>Jyothi Pai</v>
      </c>
      <c r="S1900" s="11" t="str">
        <f>IF(ISERROR(VLOOKUP(C1900,'WI Vs ASM'!$B$2:$K$1000,10,0)),0,(VLOOKUP(C1900,'WI Vs ASM'!$B$2:$K$1000,10,0)))</f>
        <v>Dennis G. Bosman</v>
      </c>
      <c r="T1900" s="11" t="str">
        <f>IF(ISERROR(VLOOKUP(C1900,'WI Vs ASM'!$B$2:$L$1000,11,0)),0,(VLOOKUP(C1900,'WI Vs ASM'!$B$2:$L$1000,11,0)))</f>
        <v>Terry Hedger</v>
      </c>
      <c r="U1900" s="11" t="e">
        <f t="shared" si="809"/>
        <v>#VALUE!</v>
      </c>
      <c r="V1900" s="11" t="str">
        <f t="shared" si="803"/>
        <v>No</v>
      </c>
      <c r="W1900" s="11" t="str">
        <f t="shared" si="804"/>
        <v>Yes</v>
      </c>
      <c r="X1900" s="11" t="str">
        <f t="shared" si="805"/>
        <v>No</v>
      </c>
      <c r="Y1900" s="11" t="str">
        <f t="shared" si="806"/>
        <v>No</v>
      </c>
      <c r="Z1900" s="11" t="str">
        <f t="shared" si="807"/>
        <v>No</v>
      </c>
      <c r="AA1900" s="11" t="str">
        <f t="shared" si="810"/>
        <v>No</v>
      </c>
      <c r="AB1900" s="11">
        <f>IF(ISERROR(VLOOKUP(U1900,'ITWR Dump'!$A$2:$Y$5000,24,0)),0,(VLOOKUP('ILC Report'!U1900,'ITWR Dump'!$A$2:$Y$5000,24,0)))</f>
        <v>0</v>
      </c>
      <c r="AC1900" s="11" t="str">
        <f t="shared" si="811"/>
        <v>No</v>
      </c>
      <c r="AD1900" s="11" t="str">
        <f t="shared" si="812"/>
        <v/>
      </c>
      <c r="AE1900" s="11">
        <f>IF(ISERROR(VLOOKUP(U1900,'ITWR Dump'!$A$2:$Y$5000,13,0)),0,(VLOOKUP(U1900,'ITWR Dump'!$A$2:$Y$5000,13,0)))</f>
        <v>0</v>
      </c>
      <c r="AF1900" s="11">
        <f>IF(ISERROR(VLOOKUP(U1900,'ITWR Dump'!$A$2:$Y$5000,11,0)),0,(VLOOKUP(U1900,'ITWR Dump'!$A$2:$Y$5000,11,0)))</f>
        <v>0</v>
      </c>
      <c r="AG1900" s="11">
        <f>IF(ISERROR(VLOOKUP(U1900,'ITWR Dump'!$A$2:$Y$5000,2,0)),0,(VLOOKUP(U1900,'ITWR Dump'!$A$2:$Y$5000,2,0)))</f>
        <v>0</v>
      </c>
      <c r="AH1900" s="11">
        <f>IF(ISERROR(VLOOKUP(U1900,'ITWR Dump'!$A$2:$Y$5000,14,0)),0,(VLOOKUP(U1900,'ITWR Dump'!$A$2:$Y$5000,14,0)))</f>
        <v>0</v>
      </c>
      <c r="AI1900" s="11" t="str">
        <f t="shared" si="813"/>
        <v>Standby Hours</v>
      </c>
      <c r="AJ1900" s="11" t="str">
        <f t="shared" si="814"/>
        <v>Offshore</v>
      </c>
      <c r="AK1900" s="11" t="str">
        <f>IF(ISERROR(VLOOKUP(A1900,'Team Data'!$C$2:$U$213,17,0)),0,(VLOOKUP(A1900,'Team Data'!$C$2:$U$213,17,0)))</f>
        <v>Open System</v>
      </c>
      <c r="AL1900" s="11" t="str">
        <f t="shared" si="815"/>
        <v>2017-04-24</v>
      </c>
      <c r="AM1900" s="11">
        <f>IF(ISERROR(VLOOKUP(U1900,'ITWR Dump'!$A$2:$Y$5000,16,0)),0,(VLOOKUP(U1900,'ITWR Dump'!$A$2:$Y$5000,16,0)))</f>
        <v>0</v>
      </c>
      <c r="AN1900" s="11">
        <f>IF(ISERROR(VLOOKUP(U1900,'ITWR Dump'!$A$2:$Y$5000,18,0)),0,(VLOOKUP(U1900,'ITWR Dump'!$A$2:$Y$5000,18,0)))</f>
        <v>0</v>
      </c>
      <c r="AO1900" s="11">
        <f>IF(ISERROR(VLOOKUP(U1900,'ITWR Dump'!$A$2:$Y$5000,25,0)),0,(VLOOKUP('ILC Report'!U1900,'ITWR Dump'!$A$2:$Y$5000,25,0)))</f>
        <v>0</v>
      </c>
      <c r="AP1900" s="11">
        <f t="shared" si="816"/>
        <v>0</v>
      </c>
      <c r="AQ1900" s="26">
        <f t="shared" si="817"/>
        <v>0</v>
      </c>
      <c r="AR1900" s="26">
        <f t="shared" si="818"/>
        <v>0</v>
      </c>
      <c r="AS1900" s="26">
        <f t="shared" si="819"/>
        <v>0</v>
      </c>
      <c r="AT1900" s="26">
        <f t="shared" si="820"/>
        <v>0</v>
      </c>
      <c r="AU1900" s="26">
        <f t="shared" si="821"/>
        <v>0</v>
      </c>
      <c r="AV1900" s="26">
        <f t="shared" si="822"/>
        <v>0</v>
      </c>
      <c r="AW1900" s="11" t="s">
        <v>653</v>
      </c>
      <c r="AX1900" s="11" t="str">
        <f>VLOOKUP(L1900,Group!$A$2:$B$1000,2,0)</f>
        <v>Maintenance</v>
      </c>
      <c r="AY1900" s="11">
        <f>IF(ISERROR(VLOOKUP(U1900,'ITWR Dump'!$A$2:$Y$5000,15,0)),0,(VLOOKUP('ILC Report'!U1900,'ITWR Dump'!$A$2:$Y$5000,15,0)))</f>
        <v>0</v>
      </c>
      <c r="AZ1900" s="11" t="str">
        <f t="shared" si="823"/>
        <v>No</v>
      </c>
      <c r="BA1900" s="11" t="str">
        <f t="shared" si="824"/>
        <v>BKI</v>
      </c>
      <c r="BB1900" s="11" t="str">
        <f t="shared" si="825"/>
        <v>MN</v>
      </c>
      <c r="BC1900" s="11" t="str">
        <f t="shared" si="826"/>
        <v>No</v>
      </c>
    </row>
    <row r="1901" spans="1:55" x14ac:dyDescent="0.3">
      <c r="A1901" s="11" t="s">
        <v>1697</v>
      </c>
      <c r="B1901" s="11" t="s">
        <v>1910</v>
      </c>
      <c r="C1901" s="11" t="s">
        <v>545</v>
      </c>
      <c r="D1901" s="11" t="s">
        <v>2867</v>
      </c>
      <c r="E1901" s="38" t="s">
        <v>652</v>
      </c>
      <c r="F1901" s="11">
        <v>18</v>
      </c>
      <c r="G1901" s="40" t="s">
        <v>218</v>
      </c>
      <c r="H1901" s="11" t="str">
        <f t="shared" si="808"/>
        <v>Regular</v>
      </c>
      <c r="I1901" s="11" t="str">
        <f t="shared" si="800"/>
        <v>INDIA</v>
      </c>
      <c r="J1901" s="11" t="str">
        <f>IF(ISERROR(VLOOKUP(C1901,'WI Vs ASM'!$B$2:$E$1000,4,0)),0,(VLOOKUP(C1901,'WI Vs ASM'!$B$2:$E$1000,4,0)))</f>
        <v>Offshore</v>
      </c>
      <c r="K1901" s="11" t="str">
        <f>IF(ISERROR(VLOOKUP(C1901,'WI Vs ASM'!$B$2:$F$1000,5,0)),0,(VLOOKUP(C1901,'WI Vs ASM'!$B$2:$F$1000,5,0)))</f>
        <v>01-Fixed Price</v>
      </c>
      <c r="L1901" s="11" t="str">
        <f>IF(ISERROR(VLOOKUP(C1901,'WI Vs ASM'!$B$2:$D$1000,3,0)),0,(VLOOKUP(C1901,'WI Vs ASM'!$B$2:$D$1000,3,0)))</f>
        <v>01-Maintenance Offshore</v>
      </c>
      <c r="M1901" s="11" t="str">
        <f>IF(ISERROR(VLOOKUP(C1901,'WI Vs ASM'!$B$2:$I$1000,8,0)),0,(VLOOKUP(C1901,'WI Vs ASM'!$B$2:$I$1000,8,0)))</f>
        <v>Rahul Soman</v>
      </c>
      <c r="N1901" s="11" t="str">
        <f>IF(ISERROR(VLOOKUP(C1901,'WI Vs ASM'!$B$2:$G$1000,6,0)),0,(VLOOKUP(C1901,'WI Vs ASM'!$B$2:$G$1000,6,0)))</f>
        <v>Data Archive</v>
      </c>
      <c r="O1901" s="11" t="str">
        <f>IF(ISERROR(VLOOKUP(C1901,'WI Vs ASM'!$B$2:$H$1000,7,0)),0,(VLOOKUP(C1901,'WI Vs ASM'!$B$2:$H$1000,7,0)))</f>
        <v>Central Functions</v>
      </c>
      <c r="P1901" s="11" t="str">
        <f t="shared" si="801"/>
        <v>Apr-17</v>
      </c>
      <c r="Q1901" s="11" t="str">
        <f t="shared" si="802"/>
        <v>Q2</v>
      </c>
      <c r="R1901" s="11" t="str">
        <f>IF(ISERROR(VLOOKUP(C1901,'WI Vs ASM'!$B$2:$J$1000,9,0)),0,(VLOOKUP(C1901,'WI Vs ASM'!$B$2:$J$1000,9,0)))</f>
        <v>Jyothi Pai</v>
      </c>
      <c r="S1901" s="11" t="str">
        <f>IF(ISERROR(VLOOKUP(C1901,'WI Vs ASM'!$B$2:$K$1000,10,0)),0,(VLOOKUP(C1901,'WI Vs ASM'!$B$2:$K$1000,10,0)))</f>
        <v>Linda J. Richardson</v>
      </c>
      <c r="T1901" s="11" t="str">
        <f>IF(ISERROR(VLOOKUP(C1901,'WI Vs ASM'!$B$2:$L$1000,11,0)),0,(VLOOKUP(C1901,'WI Vs ASM'!$B$2:$L$1000,11,0)))</f>
        <v>Crystal Romano</v>
      </c>
      <c r="U1901" s="11" t="e">
        <f t="shared" si="809"/>
        <v>#VALUE!</v>
      </c>
      <c r="V1901" s="11" t="str">
        <f t="shared" si="803"/>
        <v>No</v>
      </c>
      <c r="W1901" s="11" t="str">
        <f t="shared" si="804"/>
        <v>Yes</v>
      </c>
      <c r="X1901" s="11" t="str">
        <f t="shared" si="805"/>
        <v>No</v>
      </c>
      <c r="Y1901" s="11" t="str">
        <f t="shared" si="806"/>
        <v>No</v>
      </c>
      <c r="Z1901" s="11" t="str">
        <f t="shared" si="807"/>
        <v>No</v>
      </c>
      <c r="AA1901" s="11" t="str">
        <f t="shared" si="810"/>
        <v>No</v>
      </c>
      <c r="AB1901" s="11">
        <f>IF(ISERROR(VLOOKUP(U1901,'ITWR Dump'!$A$2:$Y$5000,24,0)),0,(VLOOKUP('ILC Report'!U1901,'ITWR Dump'!$A$2:$Y$5000,24,0)))</f>
        <v>0</v>
      </c>
      <c r="AC1901" s="11" t="str">
        <f t="shared" si="811"/>
        <v>No</v>
      </c>
      <c r="AD1901" s="11" t="str">
        <f t="shared" si="812"/>
        <v/>
      </c>
      <c r="AE1901" s="11">
        <f>IF(ISERROR(VLOOKUP(U1901,'ITWR Dump'!$A$2:$Y$5000,13,0)),0,(VLOOKUP(U1901,'ITWR Dump'!$A$2:$Y$5000,13,0)))</f>
        <v>0</v>
      </c>
      <c r="AF1901" s="11">
        <f>IF(ISERROR(VLOOKUP(U1901,'ITWR Dump'!$A$2:$Y$5000,11,0)),0,(VLOOKUP(U1901,'ITWR Dump'!$A$2:$Y$5000,11,0)))</f>
        <v>0</v>
      </c>
      <c r="AG1901" s="11">
        <f>IF(ISERROR(VLOOKUP(U1901,'ITWR Dump'!$A$2:$Y$5000,2,0)),0,(VLOOKUP(U1901,'ITWR Dump'!$A$2:$Y$5000,2,0)))</f>
        <v>0</v>
      </c>
      <c r="AH1901" s="11">
        <f>IF(ISERROR(VLOOKUP(U1901,'ITWR Dump'!$A$2:$Y$5000,14,0)),0,(VLOOKUP(U1901,'ITWR Dump'!$A$2:$Y$5000,14,0)))</f>
        <v>0</v>
      </c>
      <c r="AI1901" s="11" t="str">
        <f t="shared" si="813"/>
        <v>01-Maintenance Offshore</v>
      </c>
      <c r="AJ1901" s="11" t="str">
        <f t="shared" si="814"/>
        <v>Offshore</v>
      </c>
      <c r="AK1901" s="11" t="str">
        <f>IF(ISERROR(VLOOKUP(A1901,'Team Data'!$C$2:$U$213,17,0)),0,(VLOOKUP(A1901,'Team Data'!$C$2:$U$213,17,0)))</f>
        <v>MF PI and CF</v>
      </c>
      <c r="AL1901" s="11" t="str">
        <f t="shared" si="815"/>
        <v>2017-04-24</v>
      </c>
      <c r="AM1901" s="11">
        <f>IF(ISERROR(VLOOKUP(U1901,'ITWR Dump'!$A$2:$Y$5000,16,0)),0,(VLOOKUP(U1901,'ITWR Dump'!$A$2:$Y$5000,16,0)))</f>
        <v>0</v>
      </c>
      <c r="AN1901" s="11">
        <f>IF(ISERROR(VLOOKUP(U1901,'ITWR Dump'!$A$2:$Y$5000,18,0)),0,(VLOOKUP(U1901,'ITWR Dump'!$A$2:$Y$5000,18,0)))</f>
        <v>0</v>
      </c>
      <c r="AO1901" s="11">
        <f>IF(ISERROR(VLOOKUP(U1901,'ITWR Dump'!$A$2:$Y$5000,25,0)),0,(VLOOKUP('ILC Report'!U1901,'ITWR Dump'!$A$2:$Y$5000,25,0)))</f>
        <v>0</v>
      </c>
      <c r="AP1901" s="11">
        <f t="shared" si="816"/>
        <v>0</v>
      </c>
      <c r="AQ1901" s="26">
        <f t="shared" si="817"/>
        <v>0</v>
      </c>
      <c r="AR1901" s="26">
        <f t="shared" si="818"/>
        <v>0</v>
      </c>
      <c r="AS1901" s="26">
        <f t="shared" si="819"/>
        <v>0</v>
      </c>
      <c r="AT1901" s="26">
        <f t="shared" si="820"/>
        <v>0</v>
      </c>
      <c r="AU1901" s="26">
        <f t="shared" si="821"/>
        <v>0</v>
      </c>
      <c r="AV1901" s="26">
        <f t="shared" si="822"/>
        <v>0</v>
      </c>
      <c r="AW1901" s="11" t="s">
        <v>653</v>
      </c>
      <c r="AX1901" s="11" t="str">
        <f>VLOOKUP(L1901,Group!$A$2:$B$1000,2,0)</f>
        <v>Maintenance</v>
      </c>
      <c r="AY1901" s="11">
        <f>IF(ISERROR(VLOOKUP(U1901,'ITWR Dump'!$A$2:$Y$5000,15,0)),0,(VLOOKUP('ILC Report'!U1901,'ITWR Dump'!$A$2:$Y$5000,15,0)))</f>
        <v>0</v>
      </c>
      <c r="AZ1901" s="11" t="str">
        <f t="shared" si="823"/>
        <v>No</v>
      </c>
      <c r="BA1901" s="11" t="str">
        <f t="shared" si="824"/>
        <v>BKI</v>
      </c>
      <c r="BB1901" s="11" t="str">
        <f t="shared" si="825"/>
        <v>MN</v>
      </c>
      <c r="BC1901" s="11" t="str">
        <f t="shared" si="826"/>
        <v>No</v>
      </c>
    </row>
    <row r="1902" spans="1:55" x14ac:dyDescent="0.3">
      <c r="A1902" s="11" t="s">
        <v>1697</v>
      </c>
      <c r="B1902" s="11" t="s">
        <v>1910</v>
      </c>
      <c r="C1902" s="11" t="s">
        <v>543</v>
      </c>
      <c r="D1902" s="11" t="s">
        <v>2868</v>
      </c>
      <c r="E1902" s="38" t="s">
        <v>652</v>
      </c>
      <c r="F1902" s="11">
        <v>17</v>
      </c>
      <c r="G1902" s="40" t="s">
        <v>218</v>
      </c>
      <c r="H1902" s="11" t="str">
        <f t="shared" si="808"/>
        <v>Regular</v>
      </c>
      <c r="I1902" s="11" t="str">
        <f t="shared" si="800"/>
        <v>INDIA</v>
      </c>
      <c r="J1902" s="11" t="str">
        <f>IF(ISERROR(VLOOKUP(C1902,'WI Vs ASM'!$B$2:$E$1000,4,0)),0,(VLOOKUP(C1902,'WI Vs ASM'!$B$2:$E$1000,4,0)))</f>
        <v>Offshore</v>
      </c>
      <c r="K1902" s="11" t="str">
        <f>IF(ISERROR(VLOOKUP(C1902,'WI Vs ASM'!$B$2:$F$1000,5,0)),0,(VLOOKUP(C1902,'WI Vs ASM'!$B$2:$F$1000,5,0)))</f>
        <v>09-NonBillable</v>
      </c>
      <c r="L1902" s="11" t="str">
        <f>IF(ISERROR(VLOOKUP(C1902,'WI Vs ASM'!$B$2:$D$1000,3,0)),0,(VLOOKUP(C1902,'WI Vs ASM'!$B$2:$D$1000,3,0)))</f>
        <v>54-Knowledge Transfer/Training Offshore</v>
      </c>
      <c r="M1902" s="11" t="str">
        <f>IF(ISERROR(VLOOKUP(C1902,'WI Vs ASM'!$B$2:$I$1000,8,0)),0,(VLOOKUP(C1902,'WI Vs ASM'!$B$2:$I$1000,8,0)))</f>
        <v>Prakash Varadachari</v>
      </c>
      <c r="N1902" s="11" t="str">
        <f>IF(ISERROR(VLOOKUP(C1902,'WI Vs ASM'!$B$2:$G$1000,6,0)),0,(VLOOKUP(C1902,'WI Vs ASM'!$B$2:$G$1000,6,0)))</f>
        <v>Data Archive</v>
      </c>
      <c r="O1902" s="11" t="str">
        <f>IF(ISERROR(VLOOKUP(C1902,'WI Vs ASM'!$B$2:$H$1000,7,0)),0,(VLOOKUP(C1902,'WI Vs ASM'!$B$2:$H$1000,7,0)))</f>
        <v>Central Functions</v>
      </c>
      <c r="P1902" s="11" t="str">
        <f t="shared" si="801"/>
        <v>Apr-17</v>
      </c>
      <c r="Q1902" s="11" t="str">
        <f t="shared" si="802"/>
        <v>Q2</v>
      </c>
      <c r="R1902" s="11" t="str">
        <f>IF(ISERROR(VLOOKUP(C1902,'WI Vs ASM'!$B$2:$J$1000,9,0)),0,(VLOOKUP(C1902,'WI Vs ASM'!$B$2:$J$1000,9,0)))</f>
        <v>Jyothi Pai</v>
      </c>
      <c r="S1902" s="11" t="str">
        <f>IF(ISERROR(VLOOKUP(C1902,'WI Vs ASM'!$B$2:$K$1000,10,0)),0,(VLOOKUP(C1902,'WI Vs ASM'!$B$2:$K$1000,10,0)))</f>
        <v>Linda J. Richardson</v>
      </c>
      <c r="T1902" s="11" t="str">
        <f>IF(ISERROR(VLOOKUP(C1902,'WI Vs ASM'!$B$2:$L$1000,11,0)),0,(VLOOKUP(C1902,'WI Vs ASM'!$B$2:$L$1000,11,0)))</f>
        <v>Crystal Romano</v>
      </c>
      <c r="U1902" s="11" t="e">
        <f t="shared" si="809"/>
        <v>#VALUE!</v>
      </c>
      <c r="V1902" s="11" t="str">
        <f t="shared" si="803"/>
        <v>No</v>
      </c>
      <c r="W1902" s="11" t="str">
        <f t="shared" si="804"/>
        <v>No</v>
      </c>
      <c r="X1902" s="11" t="str">
        <f t="shared" si="805"/>
        <v>No</v>
      </c>
      <c r="Y1902" s="11" t="str">
        <f t="shared" si="806"/>
        <v>No</v>
      </c>
      <c r="Z1902" s="11" t="str">
        <f t="shared" si="807"/>
        <v>No</v>
      </c>
      <c r="AA1902" s="11" t="str">
        <f t="shared" si="810"/>
        <v>No</v>
      </c>
      <c r="AB1902" s="11">
        <f>IF(ISERROR(VLOOKUP(U1902,'ITWR Dump'!$A$2:$Y$5000,24,0)),0,(VLOOKUP('ILC Report'!U1902,'ITWR Dump'!$A$2:$Y$5000,24,0)))</f>
        <v>0</v>
      </c>
      <c r="AC1902" s="11" t="str">
        <f t="shared" si="811"/>
        <v>No</v>
      </c>
      <c r="AD1902" s="11" t="str">
        <f t="shared" si="812"/>
        <v/>
      </c>
      <c r="AE1902" s="11">
        <f>IF(ISERROR(VLOOKUP(U1902,'ITWR Dump'!$A$2:$Y$5000,13,0)),0,(VLOOKUP(U1902,'ITWR Dump'!$A$2:$Y$5000,13,0)))</f>
        <v>0</v>
      </c>
      <c r="AF1902" s="11">
        <f>IF(ISERROR(VLOOKUP(U1902,'ITWR Dump'!$A$2:$Y$5000,11,0)),0,(VLOOKUP(U1902,'ITWR Dump'!$A$2:$Y$5000,11,0)))</f>
        <v>0</v>
      </c>
      <c r="AG1902" s="11">
        <f>IF(ISERROR(VLOOKUP(U1902,'ITWR Dump'!$A$2:$Y$5000,2,0)),0,(VLOOKUP(U1902,'ITWR Dump'!$A$2:$Y$5000,2,0)))</f>
        <v>0</v>
      </c>
      <c r="AH1902" s="11">
        <f>IF(ISERROR(VLOOKUP(U1902,'ITWR Dump'!$A$2:$Y$5000,14,0)),0,(VLOOKUP(U1902,'ITWR Dump'!$A$2:$Y$5000,14,0)))</f>
        <v>0</v>
      </c>
      <c r="AI1902" s="11" t="str">
        <f t="shared" si="813"/>
        <v>54-Knowledge Transfer/Training Offshore</v>
      </c>
      <c r="AJ1902" s="11" t="str">
        <f t="shared" si="814"/>
        <v>Offshore</v>
      </c>
      <c r="AK1902" s="11" t="str">
        <f>IF(ISERROR(VLOOKUP(A1902,'Team Data'!$C$2:$U$213,17,0)),0,(VLOOKUP(A1902,'Team Data'!$C$2:$U$213,17,0)))</f>
        <v>MF PI and CF</v>
      </c>
      <c r="AL1902" s="11" t="str">
        <f t="shared" si="815"/>
        <v>2017-04-24</v>
      </c>
      <c r="AM1902" s="11">
        <f>IF(ISERROR(VLOOKUP(U1902,'ITWR Dump'!$A$2:$Y$5000,16,0)),0,(VLOOKUP(U1902,'ITWR Dump'!$A$2:$Y$5000,16,0)))</f>
        <v>0</v>
      </c>
      <c r="AN1902" s="11">
        <f>IF(ISERROR(VLOOKUP(U1902,'ITWR Dump'!$A$2:$Y$5000,18,0)),0,(VLOOKUP(U1902,'ITWR Dump'!$A$2:$Y$5000,18,0)))</f>
        <v>0</v>
      </c>
      <c r="AO1902" s="11">
        <f>IF(ISERROR(VLOOKUP(U1902,'ITWR Dump'!$A$2:$Y$5000,25,0)),0,(VLOOKUP('ILC Report'!U1902,'ITWR Dump'!$A$2:$Y$5000,25,0)))</f>
        <v>0</v>
      </c>
      <c r="AP1902" s="11">
        <f t="shared" si="816"/>
        <v>0</v>
      </c>
      <c r="AQ1902" s="26">
        <f t="shared" si="817"/>
        <v>0</v>
      </c>
      <c r="AR1902" s="26">
        <f t="shared" si="818"/>
        <v>0</v>
      </c>
      <c r="AS1902" s="26">
        <f t="shared" si="819"/>
        <v>0</v>
      </c>
      <c r="AT1902" s="26">
        <f t="shared" si="820"/>
        <v>0</v>
      </c>
      <c r="AU1902" s="26">
        <f t="shared" si="821"/>
        <v>0</v>
      </c>
      <c r="AV1902" s="26">
        <f t="shared" si="822"/>
        <v>0</v>
      </c>
      <c r="AW1902" s="11" t="s">
        <v>653</v>
      </c>
      <c r="AX1902" s="11" t="str">
        <f>VLOOKUP(L1902,Group!$A$2:$B$1000,2,0)</f>
        <v>Maintenance</v>
      </c>
      <c r="AY1902" s="11">
        <f>IF(ISERROR(VLOOKUP(U1902,'ITWR Dump'!$A$2:$Y$5000,15,0)),0,(VLOOKUP('ILC Report'!U1902,'ITWR Dump'!$A$2:$Y$5000,15,0)))</f>
        <v>0</v>
      </c>
      <c r="AZ1902" s="11" t="str">
        <f t="shared" si="823"/>
        <v>No</v>
      </c>
      <c r="BA1902" s="11" t="str">
        <f t="shared" si="824"/>
        <v>BKI</v>
      </c>
      <c r="BB1902" s="11" t="str">
        <f t="shared" si="825"/>
        <v>KT</v>
      </c>
      <c r="BC1902" s="11" t="str">
        <f t="shared" si="826"/>
        <v>No</v>
      </c>
    </row>
    <row r="1903" spans="1:55" x14ac:dyDescent="0.3">
      <c r="A1903" s="11" t="s">
        <v>1697</v>
      </c>
      <c r="B1903" s="11" t="s">
        <v>1910</v>
      </c>
      <c r="C1903" s="11" t="s">
        <v>545</v>
      </c>
      <c r="D1903" s="11" t="s">
        <v>2869</v>
      </c>
      <c r="E1903" s="38" t="s">
        <v>652</v>
      </c>
      <c r="F1903" s="11">
        <v>4</v>
      </c>
      <c r="G1903" s="40" t="s">
        <v>218</v>
      </c>
      <c r="H1903" s="11" t="str">
        <f t="shared" si="808"/>
        <v>Regular</v>
      </c>
      <c r="I1903" s="11" t="str">
        <f t="shared" si="800"/>
        <v>INDIA</v>
      </c>
      <c r="J1903" s="11" t="str">
        <f>IF(ISERROR(VLOOKUP(C1903,'WI Vs ASM'!$B$2:$E$1000,4,0)),0,(VLOOKUP(C1903,'WI Vs ASM'!$B$2:$E$1000,4,0)))</f>
        <v>Offshore</v>
      </c>
      <c r="K1903" s="11" t="str">
        <f>IF(ISERROR(VLOOKUP(C1903,'WI Vs ASM'!$B$2:$F$1000,5,0)),0,(VLOOKUP(C1903,'WI Vs ASM'!$B$2:$F$1000,5,0)))</f>
        <v>01-Fixed Price</v>
      </c>
      <c r="L1903" s="11" t="str">
        <f>IF(ISERROR(VLOOKUP(C1903,'WI Vs ASM'!$B$2:$D$1000,3,0)),0,(VLOOKUP(C1903,'WI Vs ASM'!$B$2:$D$1000,3,0)))</f>
        <v>01-Maintenance Offshore</v>
      </c>
      <c r="M1903" s="11" t="str">
        <f>IF(ISERROR(VLOOKUP(C1903,'WI Vs ASM'!$B$2:$I$1000,8,0)),0,(VLOOKUP(C1903,'WI Vs ASM'!$B$2:$I$1000,8,0)))</f>
        <v>Rahul Soman</v>
      </c>
      <c r="N1903" s="11" t="str">
        <f>IF(ISERROR(VLOOKUP(C1903,'WI Vs ASM'!$B$2:$G$1000,6,0)),0,(VLOOKUP(C1903,'WI Vs ASM'!$B$2:$G$1000,6,0)))</f>
        <v>Data Archive</v>
      </c>
      <c r="O1903" s="11" t="str">
        <f>IF(ISERROR(VLOOKUP(C1903,'WI Vs ASM'!$B$2:$H$1000,7,0)),0,(VLOOKUP(C1903,'WI Vs ASM'!$B$2:$H$1000,7,0)))</f>
        <v>Central Functions</v>
      </c>
      <c r="P1903" s="11" t="str">
        <f t="shared" si="801"/>
        <v>Apr-17</v>
      </c>
      <c r="Q1903" s="11" t="str">
        <f t="shared" si="802"/>
        <v>Q2</v>
      </c>
      <c r="R1903" s="11" t="str">
        <f>IF(ISERROR(VLOOKUP(C1903,'WI Vs ASM'!$B$2:$J$1000,9,0)),0,(VLOOKUP(C1903,'WI Vs ASM'!$B$2:$J$1000,9,0)))</f>
        <v>Jyothi Pai</v>
      </c>
      <c r="S1903" s="11" t="str">
        <f>IF(ISERROR(VLOOKUP(C1903,'WI Vs ASM'!$B$2:$K$1000,10,0)),0,(VLOOKUP(C1903,'WI Vs ASM'!$B$2:$K$1000,10,0)))</f>
        <v>Linda J. Richardson</v>
      </c>
      <c r="T1903" s="11" t="str">
        <f>IF(ISERROR(VLOOKUP(C1903,'WI Vs ASM'!$B$2:$L$1000,11,0)),0,(VLOOKUP(C1903,'WI Vs ASM'!$B$2:$L$1000,11,0)))</f>
        <v>Crystal Romano</v>
      </c>
      <c r="U1903" s="11" t="e">
        <f t="shared" si="809"/>
        <v>#VALUE!</v>
      </c>
      <c r="V1903" s="11" t="str">
        <f t="shared" si="803"/>
        <v>No</v>
      </c>
      <c r="W1903" s="11" t="str">
        <f t="shared" si="804"/>
        <v>Yes</v>
      </c>
      <c r="X1903" s="11" t="str">
        <f t="shared" si="805"/>
        <v>No</v>
      </c>
      <c r="Y1903" s="11" t="str">
        <f t="shared" si="806"/>
        <v>No</v>
      </c>
      <c r="Z1903" s="11" t="str">
        <f t="shared" si="807"/>
        <v>No</v>
      </c>
      <c r="AA1903" s="11" t="str">
        <f t="shared" si="810"/>
        <v>No</v>
      </c>
      <c r="AB1903" s="11">
        <f>IF(ISERROR(VLOOKUP(U1903,'ITWR Dump'!$A$2:$Y$5000,24,0)),0,(VLOOKUP('ILC Report'!U1903,'ITWR Dump'!$A$2:$Y$5000,24,0)))</f>
        <v>0</v>
      </c>
      <c r="AC1903" s="11" t="str">
        <f t="shared" si="811"/>
        <v>No</v>
      </c>
      <c r="AD1903" s="11" t="str">
        <f t="shared" si="812"/>
        <v/>
      </c>
      <c r="AE1903" s="11">
        <f>IF(ISERROR(VLOOKUP(U1903,'ITWR Dump'!$A$2:$Y$5000,13,0)),0,(VLOOKUP(U1903,'ITWR Dump'!$A$2:$Y$5000,13,0)))</f>
        <v>0</v>
      </c>
      <c r="AF1903" s="11">
        <f>IF(ISERROR(VLOOKUP(U1903,'ITWR Dump'!$A$2:$Y$5000,11,0)),0,(VLOOKUP(U1903,'ITWR Dump'!$A$2:$Y$5000,11,0)))</f>
        <v>0</v>
      </c>
      <c r="AG1903" s="11">
        <f>IF(ISERROR(VLOOKUP(U1903,'ITWR Dump'!$A$2:$Y$5000,2,0)),0,(VLOOKUP(U1903,'ITWR Dump'!$A$2:$Y$5000,2,0)))</f>
        <v>0</v>
      </c>
      <c r="AH1903" s="11">
        <f>IF(ISERROR(VLOOKUP(U1903,'ITWR Dump'!$A$2:$Y$5000,14,0)),0,(VLOOKUP(U1903,'ITWR Dump'!$A$2:$Y$5000,14,0)))</f>
        <v>0</v>
      </c>
      <c r="AI1903" s="11" t="str">
        <f t="shared" si="813"/>
        <v>01-Maintenance Offshore</v>
      </c>
      <c r="AJ1903" s="11" t="str">
        <f t="shared" si="814"/>
        <v>Offshore</v>
      </c>
      <c r="AK1903" s="11" t="str">
        <f>IF(ISERROR(VLOOKUP(A1903,'Team Data'!$C$2:$U$213,17,0)),0,(VLOOKUP(A1903,'Team Data'!$C$2:$U$213,17,0)))</f>
        <v>MF PI and CF</v>
      </c>
      <c r="AL1903" s="11" t="str">
        <f t="shared" si="815"/>
        <v>2017-04-24</v>
      </c>
      <c r="AM1903" s="11">
        <f>IF(ISERROR(VLOOKUP(U1903,'ITWR Dump'!$A$2:$Y$5000,16,0)),0,(VLOOKUP(U1903,'ITWR Dump'!$A$2:$Y$5000,16,0)))</f>
        <v>0</v>
      </c>
      <c r="AN1903" s="11">
        <f>IF(ISERROR(VLOOKUP(U1903,'ITWR Dump'!$A$2:$Y$5000,18,0)),0,(VLOOKUP(U1903,'ITWR Dump'!$A$2:$Y$5000,18,0)))</f>
        <v>0</v>
      </c>
      <c r="AO1903" s="11">
        <f>IF(ISERROR(VLOOKUP(U1903,'ITWR Dump'!$A$2:$Y$5000,25,0)),0,(VLOOKUP('ILC Report'!U1903,'ITWR Dump'!$A$2:$Y$5000,25,0)))</f>
        <v>0</v>
      </c>
      <c r="AP1903" s="11">
        <f t="shared" si="816"/>
        <v>0</v>
      </c>
      <c r="AQ1903" s="26">
        <f t="shared" si="817"/>
        <v>0</v>
      </c>
      <c r="AR1903" s="26">
        <f t="shared" si="818"/>
        <v>0</v>
      </c>
      <c r="AS1903" s="26">
        <f t="shared" si="819"/>
        <v>0</v>
      </c>
      <c r="AT1903" s="26">
        <f t="shared" si="820"/>
        <v>0</v>
      </c>
      <c r="AU1903" s="26">
        <f t="shared" si="821"/>
        <v>0</v>
      </c>
      <c r="AV1903" s="26">
        <f t="shared" si="822"/>
        <v>0</v>
      </c>
      <c r="AW1903" s="11" t="s">
        <v>653</v>
      </c>
      <c r="AX1903" s="11" t="str">
        <f>VLOOKUP(L1903,Group!$A$2:$B$1000,2,0)</f>
        <v>Maintenance</v>
      </c>
      <c r="AY1903" s="11">
        <f>IF(ISERROR(VLOOKUP(U1903,'ITWR Dump'!$A$2:$Y$5000,15,0)),0,(VLOOKUP('ILC Report'!U1903,'ITWR Dump'!$A$2:$Y$5000,15,0)))</f>
        <v>0</v>
      </c>
      <c r="AZ1903" s="11" t="str">
        <f t="shared" si="823"/>
        <v>No</v>
      </c>
      <c r="BA1903" s="11" t="str">
        <f t="shared" si="824"/>
        <v>BKI</v>
      </c>
      <c r="BB1903" s="11" t="str">
        <f t="shared" si="825"/>
        <v>MN</v>
      </c>
      <c r="BC1903" s="11" t="str">
        <f t="shared" si="826"/>
        <v>No</v>
      </c>
    </row>
    <row r="1904" spans="1:55" x14ac:dyDescent="0.3">
      <c r="A1904" s="11" t="s">
        <v>1697</v>
      </c>
      <c r="B1904" s="11" t="s">
        <v>1910</v>
      </c>
      <c r="C1904" s="11" t="s">
        <v>542</v>
      </c>
      <c r="D1904" s="11" t="s">
        <v>2870</v>
      </c>
      <c r="E1904" s="38" t="s">
        <v>652</v>
      </c>
      <c r="F1904" s="11">
        <v>4</v>
      </c>
      <c r="G1904" s="40" t="s">
        <v>218</v>
      </c>
      <c r="H1904" s="11" t="str">
        <f t="shared" si="808"/>
        <v>Regular</v>
      </c>
      <c r="I1904" s="11" t="str">
        <f t="shared" si="800"/>
        <v>INDIA</v>
      </c>
      <c r="J1904" s="11" t="str">
        <f>IF(ISERROR(VLOOKUP(C1904,'WI Vs ASM'!$B$2:$E$1000,4,0)),0,(VLOOKUP(C1904,'WI Vs ASM'!$B$2:$E$1000,4,0)))</f>
        <v>Offshore</v>
      </c>
      <c r="K1904" s="11" t="str">
        <f>IF(ISERROR(VLOOKUP(C1904,'WI Vs ASM'!$B$2:$F$1000,5,0)),0,(VLOOKUP(C1904,'WI Vs ASM'!$B$2:$F$1000,5,0)))</f>
        <v>02-Variable Billable</v>
      </c>
      <c r="L1904" s="11" t="str">
        <f>IF(ISERROR(VLOOKUP(C1904,'WI Vs ASM'!$B$2:$D$1000,3,0)),0,(VLOOKUP(C1904,'WI Vs ASM'!$B$2:$D$1000,3,0)))</f>
        <v>11-Enhancement Offshore</v>
      </c>
      <c r="M1904" s="11" t="str">
        <f>IF(ISERROR(VLOOKUP(C1904,'WI Vs ASM'!$B$2:$I$1000,8,0)),0,(VLOOKUP(C1904,'WI Vs ASM'!$B$2:$I$1000,8,0)))</f>
        <v>Prakash Varadachari</v>
      </c>
      <c r="N1904" s="11" t="str">
        <f>IF(ISERROR(VLOOKUP(C1904,'WI Vs ASM'!$B$2:$G$1000,6,0)),0,(VLOOKUP(C1904,'WI Vs ASM'!$B$2:$G$1000,6,0)))</f>
        <v>Data Archive</v>
      </c>
      <c r="O1904" s="11" t="str">
        <f>IF(ISERROR(VLOOKUP(C1904,'WI Vs ASM'!$B$2:$H$1000,7,0)),0,(VLOOKUP(C1904,'WI Vs ASM'!$B$2:$H$1000,7,0)))</f>
        <v>Central Functions</v>
      </c>
      <c r="P1904" s="11" t="str">
        <f t="shared" si="801"/>
        <v>Apr-17</v>
      </c>
      <c r="Q1904" s="11" t="str">
        <f t="shared" si="802"/>
        <v>Q2</v>
      </c>
      <c r="R1904" s="11" t="str">
        <f>IF(ISERROR(VLOOKUP(C1904,'WI Vs ASM'!$B$2:$J$1000,9,0)),0,(VLOOKUP(C1904,'WI Vs ASM'!$B$2:$J$1000,9,0)))</f>
        <v>Chandraprabha Palaniswamy</v>
      </c>
      <c r="S1904" s="11" t="str">
        <f>IF(ISERROR(VLOOKUP(C1904,'WI Vs ASM'!$B$2:$K$1000,10,0)),0,(VLOOKUP(C1904,'WI Vs ASM'!$B$2:$K$1000,10,0)))</f>
        <v>Linda J. Richardson</v>
      </c>
      <c r="T1904" s="11" t="str">
        <f>IF(ISERROR(VLOOKUP(C1904,'WI Vs ASM'!$B$2:$L$1000,11,0)),0,(VLOOKUP(C1904,'WI Vs ASM'!$B$2:$L$1000,11,0)))</f>
        <v>Crystal Romano</v>
      </c>
      <c r="U1904" s="11" t="str">
        <f t="shared" si="809"/>
        <v>WR736218</v>
      </c>
      <c r="V1904" s="11" t="str">
        <f t="shared" si="803"/>
        <v>No</v>
      </c>
      <c r="W1904" s="11" t="str">
        <f t="shared" si="804"/>
        <v>Yes</v>
      </c>
      <c r="X1904" s="11" t="str">
        <f t="shared" si="805"/>
        <v>No</v>
      </c>
      <c r="Y1904" s="11" t="str">
        <f t="shared" si="806"/>
        <v>No</v>
      </c>
      <c r="Z1904" s="11" t="str">
        <f t="shared" si="807"/>
        <v>No</v>
      </c>
      <c r="AA1904" s="11" t="str">
        <f t="shared" si="810"/>
        <v>No</v>
      </c>
      <c r="AB1904" s="11">
        <f>IF(ISERROR(VLOOKUP(U1904,'ITWR Dump'!$A$2:$Y$5000,24,0)),0,(VLOOKUP('ILC Report'!U1904,'ITWR Dump'!$A$2:$Y$5000,24,0)))</f>
        <v>0</v>
      </c>
      <c r="AC1904" s="11" t="str">
        <f t="shared" si="811"/>
        <v>No</v>
      </c>
      <c r="AD1904" s="11" t="str">
        <f t="shared" si="812"/>
        <v/>
      </c>
      <c r="AE1904" s="11">
        <f>IF(ISERROR(VLOOKUP(U1904,'ITWR Dump'!$A$2:$Y$5000,13,0)),0,(VLOOKUP(U1904,'ITWR Dump'!$A$2:$Y$5000,13,0)))</f>
        <v>0</v>
      </c>
      <c r="AF1904" s="11">
        <f>IF(ISERROR(VLOOKUP(U1904,'ITWR Dump'!$A$2:$Y$5000,11,0)),0,(VLOOKUP(U1904,'ITWR Dump'!$A$2:$Y$5000,11,0)))</f>
        <v>0</v>
      </c>
      <c r="AG1904" s="11">
        <f>IF(ISERROR(VLOOKUP(U1904,'ITWR Dump'!$A$2:$Y$5000,2,0)),0,(VLOOKUP(U1904,'ITWR Dump'!$A$2:$Y$5000,2,0)))</f>
        <v>0</v>
      </c>
      <c r="AH1904" s="11">
        <f>IF(ISERROR(VLOOKUP(U1904,'ITWR Dump'!$A$2:$Y$5000,14,0)),0,(VLOOKUP(U1904,'ITWR Dump'!$A$2:$Y$5000,14,0)))</f>
        <v>0</v>
      </c>
      <c r="AI1904" s="11" t="str">
        <f t="shared" si="813"/>
        <v>11-Enhancement Offshore</v>
      </c>
      <c r="AJ1904" s="11" t="str">
        <f t="shared" si="814"/>
        <v>Offshore</v>
      </c>
      <c r="AK1904" s="11" t="str">
        <f>IF(ISERROR(VLOOKUP(A1904,'Team Data'!$C$2:$U$213,17,0)),0,(VLOOKUP(A1904,'Team Data'!$C$2:$U$213,17,0)))</f>
        <v>MF PI and CF</v>
      </c>
      <c r="AL1904" s="11" t="str">
        <f t="shared" si="815"/>
        <v>2017-04-24</v>
      </c>
      <c r="AM1904" s="11">
        <f>IF(ISERROR(VLOOKUP(U1904,'ITWR Dump'!$A$2:$Y$5000,16,0)),0,(VLOOKUP(U1904,'ITWR Dump'!$A$2:$Y$5000,16,0)))</f>
        <v>0</v>
      </c>
      <c r="AN1904" s="11">
        <f>IF(ISERROR(VLOOKUP(U1904,'ITWR Dump'!$A$2:$Y$5000,18,0)),0,(VLOOKUP(U1904,'ITWR Dump'!$A$2:$Y$5000,18,0)))</f>
        <v>0</v>
      </c>
      <c r="AO1904" s="11">
        <f>IF(ISERROR(VLOOKUP(U1904,'ITWR Dump'!$A$2:$Y$5000,25,0)),0,(VLOOKUP('ILC Report'!U1904,'ITWR Dump'!$A$2:$Y$5000,25,0)))</f>
        <v>0</v>
      </c>
      <c r="AP1904" s="11">
        <f t="shared" si="816"/>
        <v>0</v>
      </c>
      <c r="AQ1904" s="26">
        <f t="shared" si="817"/>
        <v>0</v>
      </c>
      <c r="AR1904" s="26">
        <f t="shared" si="818"/>
        <v>0</v>
      </c>
      <c r="AS1904" s="26">
        <f t="shared" si="819"/>
        <v>0</v>
      </c>
      <c r="AT1904" s="26">
        <f t="shared" si="820"/>
        <v>0</v>
      </c>
      <c r="AU1904" s="26">
        <f t="shared" si="821"/>
        <v>0</v>
      </c>
      <c r="AV1904" s="26">
        <f t="shared" si="822"/>
        <v>0</v>
      </c>
      <c r="AW1904" s="11" t="s">
        <v>653</v>
      </c>
      <c r="AX1904" s="11" t="str">
        <f>VLOOKUP(L1904,Group!$A$2:$B$1000,2,0)</f>
        <v>Enhancement</v>
      </c>
      <c r="AY1904" s="11">
        <f>IF(ISERROR(VLOOKUP(U1904,'ITWR Dump'!$A$2:$Y$5000,15,0)),0,(VLOOKUP('ILC Report'!U1904,'ITWR Dump'!$A$2:$Y$5000,15,0)))</f>
        <v>0</v>
      </c>
      <c r="AZ1904" s="11" t="str">
        <f t="shared" si="823"/>
        <v>No</v>
      </c>
      <c r="BA1904" s="11" t="str">
        <f t="shared" si="824"/>
        <v>BKI</v>
      </c>
      <c r="BB1904" s="11" t="str">
        <f t="shared" si="825"/>
        <v>EM</v>
      </c>
      <c r="BC1904" s="11" t="str">
        <f t="shared" si="826"/>
        <v>No</v>
      </c>
    </row>
    <row r="1905" spans="1:55" x14ac:dyDescent="0.3">
      <c r="A1905" s="11" t="s">
        <v>1697</v>
      </c>
      <c r="B1905" s="11" t="s">
        <v>1910</v>
      </c>
      <c r="C1905" s="11" t="s">
        <v>542</v>
      </c>
      <c r="D1905" s="11" t="s">
        <v>2871</v>
      </c>
      <c r="E1905" s="38" t="s">
        <v>652</v>
      </c>
      <c r="F1905" s="11">
        <v>2</v>
      </c>
      <c r="G1905" s="40" t="s">
        <v>218</v>
      </c>
      <c r="H1905" s="11" t="str">
        <f t="shared" si="808"/>
        <v>Regular</v>
      </c>
      <c r="I1905" s="11" t="str">
        <f t="shared" si="800"/>
        <v>INDIA</v>
      </c>
      <c r="J1905" s="11" t="str">
        <f>IF(ISERROR(VLOOKUP(C1905,'WI Vs ASM'!$B$2:$E$1000,4,0)),0,(VLOOKUP(C1905,'WI Vs ASM'!$B$2:$E$1000,4,0)))</f>
        <v>Offshore</v>
      </c>
      <c r="K1905" s="11" t="str">
        <f>IF(ISERROR(VLOOKUP(C1905,'WI Vs ASM'!$B$2:$F$1000,5,0)),0,(VLOOKUP(C1905,'WI Vs ASM'!$B$2:$F$1000,5,0)))</f>
        <v>02-Variable Billable</v>
      </c>
      <c r="L1905" s="11" t="str">
        <f>IF(ISERROR(VLOOKUP(C1905,'WI Vs ASM'!$B$2:$D$1000,3,0)),0,(VLOOKUP(C1905,'WI Vs ASM'!$B$2:$D$1000,3,0)))</f>
        <v>11-Enhancement Offshore</v>
      </c>
      <c r="M1905" s="11" t="str">
        <f>IF(ISERROR(VLOOKUP(C1905,'WI Vs ASM'!$B$2:$I$1000,8,0)),0,(VLOOKUP(C1905,'WI Vs ASM'!$B$2:$I$1000,8,0)))</f>
        <v>Prakash Varadachari</v>
      </c>
      <c r="N1905" s="11" t="str">
        <f>IF(ISERROR(VLOOKUP(C1905,'WI Vs ASM'!$B$2:$G$1000,6,0)),0,(VLOOKUP(C1905,'WI Vs ASM'!$B$2:$G$1000,6,0)))</f>
        <v>Data Archive</v>
      </c>
      <c r="O1905" s="11" t="str">
        <f>IF(ISERROR(VLOOKUP(C1905,'WI Vs ASM'!$B$2:$H$1000,7,0)),0,(VLOOKUP(C1905,'WI Vs ASM'!$B$2:$H$1000,7,0)))</f>
        <v>Central Functions</v>
      </c>
      <c r="P1905" s="11" t="str">
        <f t="shared" si="801"/>
        <v>Apr-17</v>
      </c>
      <c r="Q1905" s="11" t="str">
        <f t="shared" si="802"/>
        <v>Q2</v>
      </c>
      <c r="R1905" s="11" t="str">
        <f>IF(ISERROR(VLOOKUP(C1905,'WI Vs ASM'!$B$2:$J$1000,9,0)),0,(VLOOKUP(C1905,'WI Vs ASM'!$B$2:$J$1000,9,0)))</f>
        <v>Chandraprabha Palaniswamy</v>
      </c>
      <c r="S1905" s="11" t="str">
        <f>IF(ISERROR(VLOOKUP(C1905,'WI Vs ASM'!$B$2:$K$1000,10,0)),0,(VLOOKUP(C1905,'WI Vs ASM'!$B$2:$K$1000,10,0)))</f>
        <v>Linda J. Richardson</v>
      </c>
      <c r="T1905" s="11" t="str">
        <f>IF(ISERROR(VLOOKUP(C1905,'WI Vs ASM'!$B$2:$L$1000,11,0)),0,(VLOOKUP(C1905,'WI Vs ASM'!$B$2:$L$1000,11,0)))</f>
        <v>Crystal Romano</v>
      </c>
      <c r="U1905" s="11" t="str">
        <f t="shared" si="809"/>
        <v>WR736218</v>
      </c>
      <c r="V1905" s="11" t="str">
        <f t="shared" si="803"/>
        <v>No</v>
      </c>
      <c r="W1905" s="11" t="str">
        <f t="shared" si="804"/>
        <v>Yes</v>
      </c>
      <c r="X1905" s="11" t="str">
        <f t="shared" si="805"/>
        <v>No</v>
      </c>
      <c r="Y1905" s="11" t="str">
        <f t="shared" si="806"/>
        <v>No</v>
      </c>
      <c r="Z1905" s="11" t="str">
        <f t="shared" si="807"/>
        <v>No</v>
      </c>
      <c r="AA1905" s="11" t="str">
        <f t="shared" si="810"/>
        <v>No</v>
      </c>
      <c r="AB1905" s="11">
        <f>IF(ISERROR(VLOOKUP(U1905,'ITWR Dump'!$A$2:$Y$5000,24,0)),0,(VLOOKUP('ILC Report'!U1905,'ITWR Dump'!$A$2:$Y$5000,24,0)))</f>
        <v>0</v>
      </c>
      <c r="AC1905" s="11" t="str">
        <f t="shared" si="811"/>
        <v>No</v>
      </c>
      <c r="AD1905" s="11" t="str">
        <f t="shared" si="812"/>
        <v/>
      </c>
      <c r="AE1905" s="11">
        <f>IF(ISERROR(VLOOKUP(U1905,'ITWR Dump'!$A$2:$Y$5000,13,0)),0,(VLOOKUP(U1905,'ITWR Dump'!$A$2:$Y$5000,13,0)))</f>
        <v>0</v>
      </c>
      <c r="AF1905" s="11">
        <f>IF(ISERROR(VLOOKUP(U1905,'ITWR Dump'!$A$2:$Y$5000,11,0)),0,(VLOOKUP(U1905,'ITWR Dump'!$A$2:$Y$5000,11,0)))</f>
        <v>0</v>
      </c>
      <c r="AG1905" s="11">
        <f>IF(ISERROR(VLOOKUP(U1905,'ITWR Dump'!$A$2:$Y$5000,2,0)),0,(VLOOKUP(U1905,'ITWR Dump'!$A$2:$Y$5000,2,0)))</f>
        <v>0</v>
      </c>
      <c r="AH1905" s="11">
        <f>IF(ISERROR(VLOOKUP(U1905,'ITWR Dump'!$A$2:$Y$5000,14,0)),0,(VLOOKUP(U1905,'ITWR Dump'!$A$2:$Y$5000,14,0)))</f>
        <v>0</v>
      </c>
      <c r="AI1905" s="11" t="str">
        <f t="shared" si="813"/>
        <v>11-Enhancement Offshore</v>
      </c>
      <c r="AJ1905" s="11" t="str">
        <f t="shared" si="814"/>
        <v>Offshore</v>
      </c>
      <c r="AK1905" s="11" t="str">
        <f>IF(ISERROR(VLOOKUP(A1905,'Team Data'!$C$2:$U$213,17,0)),0,(VLOOKUP(A1905,'Team Data'!$C$2:$U$213,17,0)))</f>
        <v>MF PI and CF</v>
      </c>
      <c r="AL1905" s="11" t="str">
        <f t="shared" si="815"/>
        <v>2017-04-24</v>
      </c>
      <c r="AM1905" s="11">
        <f>IF(ISERROR(VLOOKUP(U1905,'ITWR Dump'!$A$2:$Y$5000,16,0)),0,(VLOOKUP(U1905,'ITWR Dump'!$A$2:$Y$5000,16,0)))</f>
        <v>0</v>
      </c>
      <c r="AN1905" s="11">
        <f>IF(ISERROR(VLOOKUP(U1905,'ITWR Dump'!$A$2:$Y$5000,18,0)),0,(VLOOKUP(U1905,'ITWR Dump'!$A$2:$Y$5000,18,0)))</f>
        <v>0</v>
      </c>
      <c r="AO1905" s="11">
        <f>IF(ISERROR(VLOOKUP(U1905,'ITWR Dump'!$A$2:$Y$5000,25,0)),0,(VLOOKUP('ILC Report'!U1905,'ITWR Dump'!$A$2:$Y$5000,25,0)))</f>
        <v>0</v>
      </c>
      <c r="AP1905" s="11">
        <f t="shared" si="816"/>
        <v>0</v>
      </c>
      <c r="AQ1905" s="26">
        <f t="shared" si="817"/>
        <v>0</v>
      </c>
      <c r="AR1905" s="26">
        <f t="shared" si="818"/>
        <v>0</v>
      </c>
      <c r="AS1905" s="26">
        <f t="shared" si="819"/>
        <v>0</v>
      </c>
      <c r="AT1905" s="26">
        <f t="shared" si="820"/>
        <v>0</v>
      </c>
      <c r="AU1905" s="26">
        <f t="shared" si="821"/>
        <v>0</v>
      </c>
      <c r="AV1905" s="26">
        <f t="shared" si="822"/>
        <v>0</v>
      </c>
      <c r="AW1905" s="11" t="s">
        <v>653</v>
      </c>
      <c r="AX1905" s="11" t="str">
        <f>VLOOKUP(L1905,Group!$A$2:$B$1000,2,0)</f>
        <v>Enhancement</v>
      </c>
      <c r="AY1905" s="11">
        <f>IF(ISERROR(VLOOKUP(U1905,'ITWR Dump'!$A$2:$Y$5000,15,0)),0,(VLOOKUP('ILC Report'!U1905,'ITWR Dump'!$A$2:$Y$5000,15,0)))</f>
        <v>0</v>
      </c>
      <c r="AZ1905" s="11" t="str">
        <f t="shared" si="823"/>
        <v>No</v>
      </c>
      <c r="BA1905" s="11" t="str">
        <f t="shared" si="824"/>
        <v>BKI</v>
      </c>
      <c r="BB1905" s="11" t="str">
        <f t="shared" si="825"/>
        <v>EM</v>
      </c>
      <c r="BC1905" s="11" t="str">
        <f t="shared" si="826"/>
        <v>No</v>
      </c>
    </row>
    <row r="1906" spans="1:55" x14ac:dyDescent="0.3">
      <c r="A1906" s="11" t="s">
        <v>1697</v>
      </c>
      <c r="B1906" s="11" t="s">
        <v>1910</v>
      </c>
      <c r="C1906" s="11" t="s">
        <v>545</v>
      </c>
      <c r="D1906" s="11" t="s">
        <v>2872</v>
      </c>
      <c r="E1906" s="38" t="s">
        <v>2901</v>
      </c>
      <c r="F1906" s="11">
        <v>4</v>
      </c>
      <c r="G1906" s="40" t="s">
        <v>218</v>
      </c>
      <c r="H1906" s="11" t="str">
        <f t="shared" si="808"/>
        <v>Regular</v>
      </c>
      <c r="I1906" s="11" t="str">
        <f t="shared" si="800"/>
        <v>INDIA</v>
      </c>
      <c r="J1906" s="11" t="str">
        <f>IF(ISERROR(VLOOKUP(C1906,'WI Vs ASM'!$B$2:$E$1000,4,0)),0,(VLOOKUP(C1906,'WI Vs ASM'!$B$2:$E$1000,4,0)))</f>
        <v>Offshore</v>
      </c>
      <c r="K1906" s="11" t="str">
        <f>IF(ISERROR(VLOOKUP(C1906,'WI Vs ASM'!$B$2:$F$1000,5,0)),0,(VLOOKUP(C1906,'WI Vs ASM'!$B$2:$F$1000,5,0)))</f>
        <v>01-Fixed Price</v>
      </c>
      <c r="L1906" s="11" t="str">
        <f>IF(ISERROR(VLOOKUP(C1906,'WI Vs ASM'!$B$2:$D$1000,3,0)),0,(VLOOKUP(C1906,'WI Vs ASM'!$B$2:$D$1000,3,0)))</f>
        <v>01-Maintenance Offshore</v>
      </c>
      <c r="M1906" s="11" t="str">
        <f>IF(ISERROR(VLOOKUP(C1906,'WI Vs ASM'!$B$2:$I$1000,8,0)),0,(VLOOKUP(C1906,'WI Vs ASM'!$B$2:$I$1000,8,0)))</f>
        <v>Rahul Soman</v>
      </c>
      <c r="N1906" s="11" t="str">
        <f>IF(ISERROR(VLOOKUP(C1906,'WI Vs ASM'!$B$2:$G$1000,6,0)),0,(VLOOKUP(C1906,'WI Vs ASM'!$B$2:$G$1000,6,0)))</f>
        <v>Data Archive</v>
      </c>
      <c r="O1906" s="11" t="str">
        <f>IF(ISERROR(VLOOKUP(C1906,'WI Vs ASM'!$B$2:$H$1000,7,0)),0,(VLOOKUP(C1906,'WI Vs ASM'!$B$2:$H$1000,7,0)))</f>
        <v>Central Functions</v>
      </c>
      <c r="P1906" s="11" t="str">
        <f t="shared" si="801"/>
        <v>May-17</v>
      </c>
      <c r="Q1906" s="11" t="str">
        <f t="shared" si="802"/>
        <v>Q2</v>
      </c>
      <c r="R1906" s="11" t="str">
        <f>IF(ISERROR(VLOOKUP(C1906,'WI Vs ASM'!$B$2:$J$1000,9,0)),0,(VLOOKUP(C1906,'WI Vs ASM'!$B$2:$J$1000,9,0)))</f>
        <v>Jyothi Pai</v>
      </c>
      <c r="S1906" s="11" t="str">
        <f>IF(ISERROR(VLOOKUP(C1906,'WI Vs ASM'!$B$2:$K$1000,10,0)),0,(VLOOKUP(C1906,'WI Vs ASM'!$B$2:$K$1000,10,0)))</f>
        <v>Linda J. Richardson</v>
      </c>
      <c r="T1906" s="11" t="str">
        <f>IF(ISERROR(VLOOKUP(C1906,'WI Vs ASM'!$B$2:$L$1000,11,0)),0,(VLOOKUP(C1906,'WI Vs ASM'!$B$2:$L$1000,11,0)))</f>
        <v>Crystal Romano</v>
      </c>
      <c r="U1906" s="11" t="e">
        <f t="shared" si="809"/>
        <v>#VALUE!</v>
      </c>
      <c r="V1906" s="11" t="str">
        <f t="shared" si="803"/>
        <v>No</v>
      </c>
      <c r="W1906" s="11" t="str">
        <f t="shared" si="804"/>
        <v>Yes</v>
      </c>
      <c r="X1906" s="11" t="str">
        <f t="shared" si="805"/>
        <v>No</v>
      </c>
      <c r="Y1906" s="11" t="str">
        <f t="shared" si="806"/>
        <v>No</v>
      </c>
      <c r="Z1906" s="11" t="str">
        <f t="shared" si="807"/>
        <v>No</v>
      </c>
      <c r="AA1906" s="11" t="str">
        <f t="shared" si="810"/>
        <v>No</v>
      </c>
      <c r="AB1906" s="11">
        <f>IF(ISERROR(VLOOKUP(U1906,'ITWR Dump'!$A$2:$Y$5000,24,0)),0,(VLOOKUP('ILC Report'!U1906,'ITWR Dump'!$A$2:$Y$5000,24,0)))</f>
        <v>0</v>
      </c>
      <c r="AC1906" s="11" t="str">
        <f t="shared" si="811"/>
        <v>No</v>
      </c>
      <c r="AD1906" s="11" t="str">
        <f t="shared" si="812"/>
        <v/>
      </c>
      <c r="AE1906" s="11">
        <f>IF(ISERROR(VLOOKUP(U1906,'ITWR Dump'!$A$2:$Y$5000,13,0)),0,(VLOOKUP(U1906,'ITWR Dump'!$A$2:$Y$5000,13,0)))</f>
        <v>0</v>
      </c>
      <c r="AF1906" s="11">
        <f>IF(ISERROR(VLOOKUP(U1906,'ITWR Dump'!$A$2:$Y$5000,11,0)),0,(VLOOKUP(U1906,'ITWR Dump'!$A$2:$Y$5000,11,0)))</f>
        <v>0</v>
      </c>
      <c r="AG1906" s="11">
        <f>IF(ISERROR(VLOOKUP(U1906,'ITWR Dump'!$A$2:$Y$5000,2,0)),0,(VLOOKUP(U1906,'ITWR Dump'!$A$2:$Y$5000,2,0)))</f>
        <v>0</v>
      </c>
      <c r="AH1906" s="11">
        <f>IF(ISERROR(VLOOKUP(U1906,'ITWR Dump'!$A$2:$Y$5000,14,0)),0,(VLOOKUP(U1906,'ITWR Dump'!$A$2:$Y$5000,14,0)))</f>
        <v>0</v>
      </c>
      <c r="AI1906" s="11" t="str">
        <f t="shared" si="813"/>
        <v>01-Maintenance Offshore</v>
      </c>
      <c r="AJ1906" s="11" t="str">
        <f t="shared" si="814"/>
        <v>Offshore</v>
      </c>
      <c r="AK1906" s="11" t="str">
        <f>IF(ISERROR(VLOOKUP(A1906,'Team Data'!$C$2:$U$213,17,0)),0,(VLOOKUP(A1906,'Team Data'!$C$2:$U$213,17,0)))</f>
        <v>MF PI and CF</v>
      </c>
      <c r="AL1906" s="11" t="str">
        <f t="shared" si="815"/>
        <v>2017-04-24</v>
      </c>
      <c r="AM1906" s="11">
        <f>IF(ISERROR(VLOOKUP(U1906,'ITWR Dump'!$A$2:$Y$5000,16,0)),0,(VLOOKUP(U1906,'ITWR Dump'!$A$2:$Y$5000,16,0)))</f>
        <v>0</v>
      </c>
      <c r="AN1906" s="11">
        <f>IF(ISERROR(VLOOKUP(U1906,'ITWR Dump'!$A$2:$Y$5000,18,0)),0,(VLOOKUP(U1906,'ITWR Dump'!$A$2:$Y$5000,18,0)))</f>
        <v>0</v>
      </c>
      <c r="AO1906" s="11">
        <f>IF(ISERROR(VLOOKUP(U1906,'ITWR Dump'!$A$2:$Y$5000,25,0)),0,(VLOOKUP('ILC Report'!U1906,'ITWR Dump'!$A$2:$Y$5000,25,0)))</f>
        <v>0</v>
      </c>
      <c r="AP1906" s="11">
        <f t="shared" si="816"/>
        <v>0</v>
      </c>
      <c r="AQ1906" s="26">
        <f t="shared" si="817"/>
        <v>0</v>
      </c>
      <c r="AR1906" s="26">
        <f t="shared" si="818"/>
        <v>0</v>
      </c>
      <c r="AS1906" s="26">
        <f t="shared" si="819"/>
        <v>0</v>
      </c>
      <c r="AT1906" s="26">
        <f t="shared" si="820"/>
        <v>0</v>
      </c>
      <c r="AU1906" s="26">
        <f t="shared" si="821"/>
        <v>0</v>
      </c>
      <c r="AV1906" s="26">
        <f t="shared" si="822"/>
        <v>0</v>
      </c>
      <c r="AW1906" s="11" t="s">
        <v>653</v>
      </c>
      <c r="AX1906" s="11" t="str">
        <f>VLOOKUP(L1906,Group!$A$2:$B$1000,2,0)</f>
        <v>Maintenance</v>
      </c>
      <c r="AY1906" s="11">
        <f>IF(ISERROR(VLOOKUP(U1906,'ITWR Dump'!$A$2:$Y$5000,15,0)),0,(VLOOKUP('ILC Report'!U1906,'ITWR Dump'!$A$2:$Y$5000,15,0)))</f>
        <v>0</v>
      </c>
      <c r="AZ1906" s="11" t="str">
        <f t="shared" si="823"/>
        <v>No</v>
      </c>
      <c r="BA1906" s="11" t="str">
        <f t="shared" si="824"/>
        <v>BKI</v>
      </c>
      <c r="BB1906" s="11" t="str">
        <f t="shared" si="825"/>
        <v>MN</v>
      </c>
      <c r="BC1906" s="11" t="str">
        <f t="shared" si="826"/>
        <v>No</v>
      </c>
    </row>
    <row r="1907" spans="1:55" x14ac:dyDescent="0.3">
      <c r="A1907" s="11" t="s">
        <v>1697</v>
      </c>
      <c r="B1907" s="11" t="s">
        <v>1910</v>
      </c>
      <c r="C1907" s="11" t="s">
        <v>543</v>
      </c>
      <c r="D1907" s="11" t="s">
        <v>2235</v>
      </c>
      <c r="E1907" s="38" t="s">
        <v>2901</v>
      </c>
      <c r="F1907" s="11">
        <v>11</v>
      </c>
      <c r="G1907" s="40" t="s">
        <v>218</v>
      </c>
      <c r="H1907" s="11" t="str">
        <f t="shared" si="808"/>
        <v>Regular</v>
      </c>
      <c r="I1907" s="11" t="str">
        <f t="shared" si="800"/>
        <v>INDIA</v>
      </c>
      <c r="J1907" s="11" t="str">
        <f>IF(ISERROR(VLOOKUP(C1907,'WI Vs ASM'!$B$2:$E$1000,4,0)),0,(VLOOKUP(C1907,'WI Vs ASM'!$B$2:$E$1000,4,0)))</f>
        <v>Offshore</v>
      </c>
      <c r="K1907" s="11" t="str">
        <f>IF(ISERROR(VLOOKUP(C1907,'WI Vs ASM'!$B$2:$F$1000,5,0)),0,(VLOOKUP(C1907,'WI Vs ASM'!$B$2:$F$1000,5,0)))</f>
        <v>09-NonBillable</v>
      </c>
      <c r="L1907" s="11" t="str">
        <f>IF(ISERROR(VLOOKUP(C1907,'WI Vs ASM'!$B$2:$D$1000,3,0)),0,(VLOOKUP(C1907,'WI Vs ASM'!$B$2:$D$1000,3,0)))</f>
        <v>54-Knowledge Transfer/Training Offshore</v>
      </c>
      <c r="M1907" s="11" t="str">
        <f>IF(ISERROR(VLOOKUP(C1907,'WI Vs ASM'!$B$2:$I$1000,8,0)),0,(VLOOKUP(C1907,'WI Vs ASM'!$B$2:$I$1000,8,0)))</f>
        <v>Prakash Varadachari</v>
      </c>
      <c r="N1907" s="11" t="str">
        <f>IF(ISERROR(VLOOKUP(C1907,'WI Vs ASM'!$B$2:$G$1000,6,0)),0,(VLOOKUP(C1907,'WI Vs ASM'!$B$2:$G$1000,6,0)))</f>
        <v>Data Archive</v>
      </c>
      <c r="O1907" s="11" t="str">
        <f>IF(ISERROR(VLOOKUP(C1907,'WI Vs ASM'!$B$2:$H$1000,7,0)),0,(VLOOKUP(C1907,'WI Vs ASM'!$B$2:$H$1000,7,0)))</f>
        <v>Central Functions</v>
      </c>
      <c r="P1907" s="11" t="str">
        <f t="shared" si="801"/>
        <v>May-17</v>
      </c>
      <c r="Q1907" s="11" t="str">
        <f t="shared" si="802"/>
        <v>Q2</v>
      </c>
      <c r="R1907" s="11" t="str">
        <f>IF(ISERROR(VLOOKUP(C1907,'WI Vs ASM'!$B$2:$J$1000,9,0)),0,(VLOOKUP(C1907,'WI Vs ASM'!$B$2:$J$1000,9,0)))</f>
        <v>Jyothi Pai</v>
      </c>
      <c r="S1907" s="11" t="str">
        <f>IF(ISERROR(VLOOKUP(C1907,'WI Vs ASM'!$B$2:$K$1000,10,0)),0,(VLOOKUP(C1907,'WI Vs ASM'!$B$2:$K$1000,10,0)))</f>
        <v>Linda J. Richardson</v>
      </c>
      <c r="T1907" s="11" t="str">
        <f>IF(ISERROR(VLOOKUP(C1907,'WI Vs ASM'!$B$2:$L$1000,11,0)),0,(VLOOKUP(C1907,'WI Vs ASM'!$B$2:$L$1000,11,0)))</f>
        <v>Crystal Romano</v>
      </c>
      <c r="U1907" s="11" t="e">
        <f t="shared" si="809"/>
        <v>#VALUE!</v>
      </c>
      <c r="V1907" s="11" t="str">
        <f t="shared" si="803"/>
        <v>No</v>
      </c>
      <c r="W1907" s="11" t="str">
        <f t="shared" si="804"/>
        <v>No</v>
      </c>
      <c r="X1907" s="11" t="str">
        <f t="shared" si="805"/>
        <v>No</v>
      </c>
      <c r="Y1907" s="11" t="str">
        <f t="shared" si="806"/>
        <v>No</v>
      </c>
      <c r="Z1907" s="11" t="str">
        <f t="shared" si="807"/>
        <v>No</v>
      </c>
      <c r="AA1907" s="11" t="str">
        <f t="shared" si="810"/>
        <v>No</v>
      </c>
      <c r="AB1907" s="11">
        <f>IF(ISERROR(VLOOKUP(U1907,'ITWR Dump'!$A$2:$Y$5000,24,0)),0,(VLOOKUP('ILC Report'!U1907,'ITWR Dump'!$A$2:$Y$5000,24,0)))</f>
        <v>0</v>
      </c>
      <c r="AC1907" s="11" t="str">
        <f t="shared" si="811"/>
        <v>No</v>
      </c>
      <c r="AD1907" s="11" t="str">
        <f t="shared" si="812"/>
        <v/>
      </c>
      <c r="AE1907" s="11">
        <f>IF(ISERROR(VLOOKUP(U1907,'ITWR Dump'!$A$2:$Y$5000,13,0)),0,(VLOOKUP(U1907,'ITWR Dump'!$A$2:$Y$5000,13,0)))</f>
        <v>0</v>
      </c>
      <c r="AF1907" s="11">
        <f>IF(ISERROR(VLOOKUP(U1907,'ITWR Dump'!$A$2:$Y$5000,11,0)),0,(VLOOKUP(U1907,'ITWR Dump'!$A$2:$Y$5000,11,0)))</f>
        <v>0</v>
      </c>
      <c r="AG1907" s="11">
        <f>IF(ISERROR(VLOOKUP(U1907,'ITWR Dump'!$A$2:$Y$5000,2,0)),0,(VLOOKUP(U1907,'ITWR Dump'!$A$2:$Y$5000,2,0)))</f>
        <v>0</v>
      </c>
      <c r="AH1907" s="11">
        <f>IF(ISERROR(VLOOKUP(U1907,'ITWR Dump'!$A$2:$Y$5000,14,0)),0,(VLOOKUP(U1907,'ITWR Dump'!$A$2:$Y$5000,14,0)))</f>
        <v>0</v>
      </c>
      <c r="AI1907" s="11" t="str">
        <f t="shared" si="813"/>
        <v>54-Knowledge Transfer/Training Offshore</v>
      </c>
      <c r="AJ1907" s="11" t="str">
        <f t="shared" si="814"/>
        <v>Offshore</v>
      </c>
      <c r="AK1907" s="11" t="str">
        <f>IF(ISERROR(VLOOKUP(A1907,'Team Data'!$C$2:$U$213,17,0)),0,(VLOOKUP(A1907,'Team Data'!$C$2:$U$213,17,0)))</f>
        <v>MF PI and CF</v>
      </c>
      <c r="AL1907" s="11" t="str">
        <f t="shared" si="815"/>
        <v>2017-04-24</v>
      </c>
      <c r="AM1907" s="11">
        <f>IF(ISERROR(VLOOKUP(U1907,'ITWR Dump'!$A$2:$Y$5000,16,0)),0,(VLOOKUP(U1907,'ITWR Dump'!$A$2:$Y$5000,16,0)))</f>
        <v>0</v>
      </c>
      <c r="AN1907" s="11">
        <f>IF(ISERROR(VLOOKUP(U1907,'ITWR Dump'!$A$2:$Y$5000,18,0)),0,(VLOOKUP(U1907,'ITWR Dump'!$A$2:$Y$5000,18,0)))</f>
        <v>0</v>
      </c>
      <c r="AO1907" s="11">
        <f>IF(ISERROR(VLOOKUP(U1907,'ITWR Dump'!$A$2:$Y$5000,25,0)),0,(VLOOKUP('ILC Report'!U1907,'ITWR Dump'!$A$2:$Y$5000,25,0)))</f>
        <v>0</v>
      </c>
      <c r="AP1907" s="11">
        <f t="shared" si="816"/>
        <v>0</v>
      </c>
      <c r="AQ1907" s="26">
        <f t="shared" si="817"/>
        <v>0</v>
      </c>
      <c r="AR1907" s="26">
        <f t="shared" si="818"/>
        <v>0</v>
      </c>
      <c r="AS1907" s="26">
        <f t="shared" si="819"/>
        <v>0</v>
      </c>
      <c r="AT1907" s="26">
        <f t="shared" si="820"/>
        <v>0</v>
      </c>
      <c r="AU1907" s="26">
        <f t="shared" si="821"/>
        <v>0</v>
      </c>
      <c r="AV1907" s="26">
        <f t="shared" si="822"/>
        <v>0</v>
      </c>
      <c r="AW1907" s="11" t="s">
        <v>653</v>
      </c>
      <c r="AX1907" s="11" t="str">
        <f>VLOOKUP(L1907,Group!$A$2:$B$1000,2,0)</f>
        <v>Maintenance</v>
      </c>
      <c r="AY1907" s="11">
        <f>IF(ISERROR(VLOOKUP(U1907,'ITWR Dump'!$A$2:$Y$5000,15,0)),0,(VLOOKUP('ILC Report'!U1907,'ITWR Dump'!$A$2:$Y$5000,15,0)))</f>
        <v>0</v>
      </c>
      <c r="AZ1907" s="11" t="str">
        <f t="shared" si="823"/>
        <v>No</v>
      </c>
      <c r="BA1907" s="11" t="str">
        <f t="shared" si="824"/>
        <v>BKI</v>
      </c>
      <c r="BB1907" s="11" t="str">
        <f t="shared" si="825"/>
        <v>KT</v>
      </c>
      <c r="BC1907" s="11" t="str">
        <f t="shared" si="826"/>
        <v>No</v>
      </c>
    </row>
    <row r="1908" spans="1:55" x14ac:dyDescent="0.3">
      <c r="A1908" s="11" t="s">
        <v>1697</v>
      </c>
      <c r="B1908" s="11" t="s">
        <v>1910</v>
      </c>
      <c r="C1908" s="11" t="s">
        <v>545</v>
      </c>
      <c r="D1908" s="11" t="s">
        <v>2185</v>
      </c>
      <c r="E1908" s="38" t="s">
        <v>2901</v>
      </c>
      <c r="F1908" s="11">
        <v>1</v>
      </c>
      <c r="G1908" s="40" t="s">
        <v>218</v>
      </c>
      <c r="H1908" s="11" t="str">
        <f t="shared" si="808"/>
        <v>Regular</v>
      </c>
      <c r="I1908" s="11" t="str">
        <f t="shared" si="800"/>
        <v>INDIA</v>
      </c>
      <c r="J1908" s="11" t="str">
        <f>IF(ISERROR(VLOOKUP(C1908,'WI Vs ASM'!$B$2:$E$1000,4,0)),0,(VLOOKUP(C1908,'WI Vs ASM'!$B$2:$E$1000,4,0)))</f>
        <v>Offshore</v>
      </c>
      <c r="K1908" s="11" t="str">
        <f>IF(ISERROR(VLOOKUP(C1908,'WI Vs ASM'!$B$2:$F$1000,5,0)),0,(VLOOKUP(C1908,'WI Vs ASM'!$B$2:$F$1000,5,0)))</f>
        <v>01-Fixed Price</v>
      </c>
      <c r="L1908" s="11" t="str">
        <f>IF(ISERROR(VLOOKUP(C1908,'WI Vs ASM'!$B$2:$D$1000,3,0)),0,(VLOOKUP(C1908,'WI Vs ASM'!$B$2:$D$1000,3,0)))</f>
        <v>01-Maintenance Offshore</v>
      </c>
      <c r="M1908" s="11" t="str">
        <f>IF(ISERROR(VLOOKUP(C1908,'WI Vs ASM'!$B$2:$I$1000,8,0)),0,(VLOOKUP(C1908,'WI Vs ASM'!$B$2:$I$1000,8,0)))</f>
        <v>Rahul Soman</v>
      </c>
      <c r="N1908" s="11" t="str">
        <f>IF(ISERROR(VLOOKUP(C1908,'WI Vs ASM'!$B$2:$G$1000,6,0)),0,(VLOOKUP(C1908,'WI Vs ASM'!$B$2:$G$1000,6,0)))</f>
        <v>Data Archive</v>
      </c>
      <c r="O1908" s="11" t="str">
        <f>IF(ISERROR(VLOOKUP(C1908,'WI Vs ASM'!$B$2:$H$1000,7,0)),0,(VLOOKUP(C1908,'WI Vs ASM'!$B$2:$H$1000,7,0)))</f>
        <v>Central Functions</v>
      </c>
      <c r="P1908" s="11" t="str">
        <f t="shared" si="801"/>
        <v>May-17</v>
      </c>
      <c r="Q1908" s="11" t="str">
        <f t="shared" si="802"/>
        <v>Q2</v>
      </c>
      <c r="R1908" s="11" t="str">
        <f>IF(ISERROR(VLOOKUP(C1908,'WI Vs ASM'!$B$2:$J$1000,9,0)),0,(VLOOKUP(C1908,'WI Vs ASM'!$B$2:$J$1000,9,0)))</f>
        <v>Jyothi Pai</v>
      </c>
      <c r="S1908" s="11" t="str">
        <f>IF(ISERROR(VLOOKUP(C1908,'WI Vs ASM'!$B$2:$K$1000,10,0)),0,(VLOOKUP(C1908,'WI Vs ASM'!$B$2:$K$1000,10,0)))</f>
        <v>Linda J. Richardson</v>
      </c>
      <c r="T1908" s="11" t="str">
        <f>IF(ISERROR(VLOOKUP(C1908,'WI Vs ASM'!$B$2:$L$1000,11,0)),0,(VLOOKUP(C1908,'WI Vs ASM'!$B$2:$L$1000,11,0)))</f>
        <v>Crystal Romano</v>
      </c>
      <c r="U1908" s="11" t="e">
        <f t="shared" si="809"/>
        <v>#VALUE!</v>
      </c>
      <c r="V1908" s="11" t="str">
        <f t="shared" si="803"/>
        <v>No</v>
      </c>
      <c r="W1908" s="11" t="str">
        <f t="shared" si="804"/>
        <v>Yes</v>
      </c>
      <c r="X1908" s="11" t="str">
        <f t="shared" si="805"/>
        <v>No</v>
      </c>
      <c r="Y1908" s="11" t="str">
        <f t="shared" si="806"/>
        <v>No</v>
      </c>
      <c r="Z1908" s="11" t="str">
        <f t="shared" si="807"/>
        <v>No</v>
      </c>
      <c r="AA1908" s="11" t="str">
        <f t="shared" si="810"/>
        <v>No</v>
      </c>
      <c r="AB1908" s="11">
        <f>IF(ISERROR(VLOOKUP(U1908,'ITWR Dump'!$A$2:$Y$5000,24,0)),0,(VLOOKUP('ILC Report'!U1908,'ITWR Dump'!$A$2:$Y$5000,24,0)))</f>
        <v>0</v>
      </c>
      <c r="AC1908" s="11" t="str">
        <f t="shared" si="811"/>
        <v>No</v>
      </c>
      <c r="AD1908" s="11" t="str">
        <f t="shared" si="812"/>
        <v/>
      </c>
      <c r="AE1908" s="11">
        <f>IF(ISERROR(VLOOKUP(U1908,'ITWR Dump'!$A$2:$Y$5000,13,0)),0,(VLOOKUP(U1908,'ITWR Dump'!$A$2:$Y$5000,13,0)))</f>
        <v>0</v>
      </c>
      <c r="AF1908" s="11">
        <f>IF(ISERROR(VLOOKUP(U1908,'ITWR Dump'!$A$2:$Y$5000,11,0)),0,(VLOOKUP(U1908,'ITWR Dump'!$A$2:$Y$5000,11,0)))</f>
        <v>0</v>
      </c>
      <c r="AG1908" s="11">
        <f>IF(ISERROR(VLOOKUP(U1908,'ITWR Dump'!$A$2:$Y$5000,2,0)),0,(VLOOKUP(U1908,'ITWR Dump'!$A$2:$Y$5000,2,0)))</f>
        <v>0</v>
      </c>
      <c r="AH1908" s="11">
        <f>IF(ISERROR(VLOOKUP(U1908,'ITWR Dump'!$A$2:$Y$5000,14,0)),0,(VLOOKUP(U1908,'ITWR Dump'!$A$2:$Y$5000,14,0)))</f>
        <v>0</v>
      </c>
      <c r="AI1908" s="11" t="str">
        <f t="shared" si="813"/>
        <v>01-Maintenance Offshore</v>
      </c>
      <c r="AJ1908" s="11" t="str">
        <f t="shared" si="814"/>
        <v>Offshore</v>
      </c>
      <c r="AK1908" s="11" t="str">
        <f>IF(ISERROR(VLOOKUP(A1908,'Team Data'!$C$2:$U$213,17,0)),0,(VLOOKUP(A1908,'Team Data'!$C$2:$U$213,17,0)))</f>
        <v>MF PI and CF</v>
      </c>
      <c r="AL1908" s="11" t="str">
        <f t="shared" si="815"/>
        <v>2017-04-24</v>
      </c>
      <c r="AM1908" s="11">
        <f>IF(ISERROR(VLOOKUP(U1908,'ITWR Dump'!$A$2:$Y$5000,16,0)),0,(VLOOKUP(U1908,'ITWR Dump'!$A$2:$Y$5000,16,0)))</f>
        <v>0</v>
      </c>
      <c r="AN1908" s="11">
        <f>IF(ISERROR(VLOOKUP(U1908,'ITWR Dump'!$A$2:$Y$5000,18,0)),0,(VLOOKUP(U1908,'ITWR Dump'!$A$2:$Y$5000,18,0)))</f>
        <v>0</v>
      </c>
      <c r="AO1908" s="11">
        <f>IF(ISERROR(VLOOKUP(U1908,'ITWR Dump'!$A$2:$Y$5000,25,0)),0,(VLOOKUP('ILC Report'!U1908,'ITWR Dump'!$A$2:$Y$5000,25,0)))</f>
        <v>0</v>
      </c>
      <c r="AP1908" s="11">
        <f t="shared" si="816"/>
        <v>0</v>
      </c>
      <c r="AQ1908" s="26">
        <f t="shared" si="817"/>
        <v>0</v>
      </c>
      <c r="AR1908" s="26">
        <f t="shared" si="818"/>
        <v>0</v>
      </c>
      <c r="AS1908" s="26">
        <f t="shared" si="819"/>
        <v>0</v>
      </c>
      <c r="AT1908" s="26">
        <f t="shared" si="820"/>
        <v>0</v>
      </c>
      <c r="AU1908" s="26">
        <f t="shared" si="821"/>
        <v>0</v>
      </c>
      <c r="AV1908" s="26">
        <f t="shared" si="822"/>
        <v>0</v>
      </c>
      <c r="AW1908" s="11" t="s">
        <v>653</v>
      </c>
      <c r="AX1908" s="11" t="str">
        <f>VLOOKUP(L1908,Group!$A$2:$B$1000,2,0)</f>
        <v>Maintenance</v>
      </c>
      <c r="AY1908" s="11">
        <f>IF(ISERROR(VLOOKUP(U1908,'ITWR Dump'!$A$2:$Y$5000,15,0)),0,(VLOOKUP('ILC Report'!U1908,'ITWR Dump'!$A$2:$Y$5000,15,0)))</f>
        <v>0</v>
      </c>
      <c r="AZ1908" s="11" t="str">
        <f t="shared" si="823"/>
        <v>No</v>
      </c>
      <c r="BA1908" s="11" t="str">
        <f t="shared" si="824"/>
        <v>BKI</v>
      </c>
      <c r="BB1908" s="11" t="str">
        <f t="shared" si="825"/>
        <v>MN</v>
      </c>
      <c r="BC1908" s="11" t="str">
        <f t="shared" si="826"/>
        <v>No</v>
      </c>
    </row>
    <row r="1909" spans="1:55" x14ac:dyDescent="0.3">
      <c r="A1909" s="11" t="s">
        <v>1697</v>
      </c>
      <c r="B1909" s="11" t="s">
        <v>1910</v>
      </c>
      <c r="C1909" s="11" t="s">
        <v>542</v>
      </c>
      <c r="D1909" s="11" t="s">
        <v>2873</v>
      </c>
      <c r="E1909" s="38" t="s">
        <v>2901</v>
      </c>
      <c r="F1909" s="11">
        <v>5</v>
      </c>
      <c r="G1909" s="40" t="s">
        <v>218</v>
      </c>
      <c r="H1909" s="11" t="str">
        <f t="shared" si="808"/>
        <v>Regular</v>
      </c>
      <c r="I1909" s="11" t="str">
        <f t="shared" si="800"/>
        <v>INDIA</v>
      </c>
      <c r="J1909" s="11" t="str">
        <f>IF(ISERROR(VLOOKUP(C1909,'WI Vs ASM'!$B$2:$E$1000,4,0)),0,(VLOOKUP(C1909,'WI Vs ASM'!$B$2:$E$1000,4,0)))</f>
        <v>Offshore</v>
      </c>
      <c r="K1909" s="11" t="str">
        <f>IF(ISERROR(VLOOKUP(C1909,'WI Vs ASM'!$B$2:$F$1000,5,0)),0,(VLOOKUP(C1909,'WI Vs ASM'!$B$2:$F$1000,5,0)))</f>
        <v>02-Variable Billable</v>
      </c>
      <c r="L1909" s="11" t="str">
        <f>IF(ISERROR(VLOOKUP(C1909,'WI Vs ASM'!$B$2:$D$1000,3,0)),0,(VLOOKUP(C1909,'WI Vs ASM'!$B$2:$D$1000,3,0)))</f>
        <v>11-Enhancement Offshore</v>
      </c>
      <c r="M1909" s="11" t="str">
        <f>IF(ISERROR(VLOOKUP(C1909,'WI Vs ASM'!$B$2:$I$1000,8,0)),0,(VLOOKUP(C1909,'WI Vs ASM'!$B$2:$I$1000,8,0)))</f>
        <v>Prakash Varadachari</v>
      </c>
      <c r="N1909" s="11" t="str">
        <f>IF(ISERROR(VLOOKUP(C1909,'WI Vs ASM'!$B$2:$G$1000,6,0)),0,(VLOOKUP(C1909,'WI Vs ASM'!$B$2:$G$1000,6,0)))</f>
        <v>Data Archive</v>
      </c>
      <c r="O1909" s="11" t="str">
        <f>IF(ISERROR(VLOOKUP(C1909,'WI Vs ASM'!$B$2:$H$1000,7,0)),0,(VLOOKUP(C1909,'WI Vs ASM'!$B$2:$H$1000,7,0)))</f>
        <v>Central Functions</v>
      </c>
      <c r="P1909" s="11" t="str">
        <f t="shared" si="801"/>
        <v>May-17</v>
      </c>
      <c r="Q1909" s="11" t="str">
        <f t="shared" si="802"/>
        <v>Q2</v>
      </c>
      <c r="R1909" s="11" t="str">
        <f>IF(ISERROR(VLOOKUP(C1909,'WI Vs ASM'!$B$2:$J$1000,9,0)),0,(VLOOKUP(C1909,'WI Vs ASM'!$B$2:$J$1000,9,0)))</f>
        <v>Chandraprabha Palaniswamy</v>
      </c>
      <c r="S1909" s="11" t="str">
        <f>IF(ISERROR(VLOOKUP(C1909,'WI Vs ASM'!$B$2:$K$1000,10,0)),0,(VLOOKUP(C1909,'WI Vs ASM'!$B$2:$K$1000,10,0)))</f>
        <v>Linda J. Richardson</v>
      </c>
      <c r="T1909" s="11" t="str">
        <f>IF(ISERROR(VLOOKUP(C1909,'WI Vs ASM'!$B$2:$L$1000,11,0)),0,(VLOOKUP(C1909,'WI Vs ASM'!$B$2:$L$1000,11,0)))</f>
        <v>Crystal Romano</v>
      </c>
      <c r="U1909" s="11" t="str">
        <f t="shared" si="809"/>
        <v>WR736218</v>
      </c>
      <c r="V1909" s="11" t="str">
        <f t="shared" si="803"/>
        <v>No</v>
      </c>
      <c r="W1909" s="11" t="str">
        <f t="shared" si="804"/>
        <v>Yes</v>
      </c>
      <c r="X1909" s="11" t="str">
        <f t="shared" si="805"/>
        <v>No</v>
      </c>
      <c r="Y1909" s="11" t="str">
        <f t="shared" si="806"/>
        <v>No</v>
      </c>
      <c r="Z1909" s="11" t="str">
        <f t="shared" si="807"/>
        <v>No</v>
      </c>
      <c r="AA1909" s="11" t="str">
        <f t="shared" si="810"/>
        <v>No</v>
      </c>
      <c r="AB1909" s="11">
        <f>IF(ISERROR(VLOOKUP(U1909,'ITWR Dump'!$A$2:$Y$5000,24,0)),0,(VLOOKUP('ILC Report'!U1909,'ITWR Dump'!$A$2:$Y$5000,24,0)))</f>
        <v>0</v>
      </c>
      <c r="AC1909" s="11" t="str">
        <f t="shared" si="811"/>
        <v>No</v>
      </c>
      <c r="AD1909" s="11" t="str">
        <f t="shared" si="812"/>
        <v/>
      </c>
      <c r="AE1909" s="11">
        <f>IF(ISERROR(VLOOKUP(U1909,'ITWR Dump'!$A$2:$Y$5000,13,0)),0,(VLOOKUP(U1909,'ITWR Dump'!$A$2:$Y$5000,13,0)))</f>
        <v>0</v>
      </c>
      <c r="AF1909" s="11">
        <f>IF(ISERROR(VLOOKUP(U1909,'ITWR Dump'!$A$2:$Y$5000,11,0)),0,(VLOOKUP(U1909,'ITWR Dump'!$A$2:$Y$5000,11,0)))</f>
        <v>0</v>
      </c>
      <c r="AG1909" s="11">
        <f>IF(ISERROR(VLOOKUP(U1909,'ITWR Dump'!$A$2:$Y$5000,2,0)),0,(VLOOKUP(U1909,'ITWR Dump'!$A$2:$Y$5000,2,0)))</f>
        <v>0</v>
      </c>
      <c r="AH1909" s="11">
        <f>IF(ISERROR(VLOOKUP(U1909,'ITWR Dump'!$A$2:$Y$5000,14,0)),0,(VLOOKUP(U1909,'ITWR Dump'!$A$2:$Y$5000,14,0)))</f>
        <v>0</v>
      </c>
      <c r="AI1909" s="11" t="str">
        <f t="shared" si="813"/>
        <v>11-Enhancement Offshore</v>
      </c>
      <c r="AJ1909" s="11" t="str">
        <f t="shared" si="814"/>
        <v>Offshore</v>
      </c>
      <c r="AK1909" s="11" t="str">
        <f>IF(ISERROR(VLOOKUP(A1909,'Team Data'!$C$2:$U$213,17,0)),0,(VLOOKUP(A1909,'Team Data'!$C$2:$U$213,17,0)))</f>
        <v>MF PI and CF</v>
      </c>
      <c r="AL1909" s="11" t="str">
        <f t="shared" si="815"/>
        <v>2017-04-24</v>
      </c>
      <c r="AM1909" s="11">
        <f>IF(ISERROR(VLOOKUP(U1909,'ITWR Dump'!$A$2:$Y$5000,16,0)),0,(VLOOKUP(U1909,'ITWR Dump'!$A$2:$Y$5000,16,0)))</f>
        <v>0</v>
      </c>
      <c r="AN1909" s="11">
        <f>IF(ISERROR(VLOOKUP(U1909,'ITWR Dump'!$A$2:$Y$5000,18,0)),0,(VLOOKUP(U1909,'ITWR Dump'!$A$2:$Y$5000,18,0)))</f>
        <v>0</v>
      </c>
      <c r="AO1909" s="11">
        <f>IF(ISERROR(VLOOKUP(U1909,'ITWR Dump'!$A$2:$Y$5000,25,0)),0,(VLOOKUP('ILC Report'!U1909,'ITWR Dump'!$A$2:$Y$5000,25,0)))</f>
        <v>0</v>
      </c>
      <c r="AP1909" s="11">
        <f t="shared" si="816"/>
        <v>0</v>
      </c>
      <c r="AQ1909" s="26">
        <f t="shared" si="817"/>
        <v>0</v>
      </c>
      <c r="AR1909" s="26">
        <f t="shared" si="818"/>
        <v>0</v>
      </c>
      <c r="AS1909" s="26">
        <f t="shared" si="819"/>
        <v>0</v>
      </c>
      <c r="AT1909" s="26">
        <f t="shared" si="820"/>
        <v>0</v>
      </c>
      <c r="AU1909" s="26">
        <f t="shared" si="821"/>
        <v>0</v>
      </c>
      <c r="AV1909" s="26">
        <f t="shared" si="822"/>
        <v>0</v>
      </c>
      <c r="AW1909" s="11" t="s">
        <v>653</v>
      </c>
      <c r="AX1909" s="11" t="str">
        <f>VLOOKUP(L1909,Group!$A$2:$B$1000,2,0)</f>
        <v>Enhancement</v>
      </c>
      <c r="AY1909" s="11">
        <f>IF(ISERROR(VLOOKUP(U1909,'ITWR Dump'!$A$2:$Y$5000,15,0)),0,(VLOOKUP('ILC Report'!U1909,'ITWR Dump'!$A$2:$Y$5000,15,0)))</f>
        <v>0</v>
      </c>
      <c r="AZ1909" s="11" t="str">
        <f t="shared" si="823"/>
        <v>No</v>
      </c>
      <c r="BA1909" s="11" t="str">
        <f t="shared" si="824"/>
        <v>BKI</v>
      </c>
      <c r="BB1909" s="11" t="str">
        <f t="shared" si="825"/>
        <v>EM</v>
      </c>
      <c r="BC1909" s="11" t="str">
        <f t="shared" si="826"/>
        <v>No</v>
      </c>
    </row>
    <row r="1910" spans="1:55" x14ac:dyDescent="0.3">
      <c r="A1910" s="11" t="s">
        <v>1697</v>
      </c>
      <c r="B1910" s="11" t="s">
        <v>1910</v>
      </c>
      <c r="C1910" s="11" t="s">
        <v>542</v>
      </c>
      <c r="D1910" s="11" t="s">
        <v>2874</v>
      </c>
      <c r="E1910" s="38" t="s">
        <v>2901</v>
      </c>
      <c r="F1910" s="11">
        <v>2</v>
      </c>
      <c r="G1910" s="40" t="s">
        <v>218</v>
      </c>
      <c r="H1910" s="11" t="str">
        <f t="shared" si="808"/>
        <v>Regular</v>
      </c>
      <c r="I1910" s="11" t="str">
        <f t="shared" si="800"/>
        <v>INDIA</v>
      </c>
      <c r="J1910" s="11" t="str">
        <f>IF(ISERROR(VLOOKUP(C1910,'WI Vs ASM'!$B$2:$E$1000,4,0)),0,(VLOOKUP(C1910,'WI Vs ASM'!$B$2:$E$1000,4,0)))</f>
        <v>Offshore</v>
      </c>
      <c r="K1910" s="11" t="str">
        <f>IF(ISERROR(VLOOKUP(C1910,'WI Vs ASM'!$B$2:$F$1000,5,0)),0,(VLOOKUP(C1910,'WI Vs ASM'!$B$2:$F$1000,5,0)))</f>
        <v>02-Variable Billable</v>
      </c>
      <c r="L1910" s="11" t="str">
        <f>IF(ISERROR(VLOOKUP(C1910,'WI Vs ASM'!$B$2:$D$1000,3,0)),0,(VLOOKUP(C1910,'WI Vs ASM'!$B$2:$D$1000,3,0)))</f>
        <v>11-Enhancement Offshore</v>
      </c>
      <c r="M1910" s="11" t="str">
        <f>IF(ISERROR(VLOOKUP(C1910,'WI Vs ASM'!$B$2:$I$1000,8,0)),0,(VLOOKUP(C1910,'WI Vs ASM'!$B$2:$I$1000,8,0)))</f>
        <v>Prakash Varadachari</v>
      </c>
      <c r="N1910" s="11" t="str">
        <f>IF(ISERROR(VLOOKUP(C1910,'WI Vs ASM'!$B$2:$G$1000,6,0)),0,(VLOOKUP(C1910,'WI Vs ASM'!$B$2:$G$1000,6,0)))</f>
        <v>Data Archive</v>
      </c>
      <c r="O1910" s="11" t="str">
        <f>IF(ISERROR(VLOOKUP(C1910,'WI Vs ASM'!$B$2:$H$1000,7,0)),0,(VLOOKUP(C1910,'WI Vs ASM'!$B$2:$H$1000,7,0)))</f>
        <v>Central Functions</v>
      </c>
      <c r="P1910" s="11" t="str">
        <f t="shared" si="801"/>
        <v>May-17</v>
      </c>
      <c r="Q1910" s="11" t="str">
        <f t="shared" si="802"/>
        <v>Q2</v>
      </c>
      <c r="R1910" s="11" t="str">
        <f>IF(ISERROR(VLOOKUP(C1910,'WI Vs ASM'!$B$2:$J$1000,9,0)),0,(VLOOKUP(C1910,'WI Vs ASM'!$B$2:$J$1000,9,0)))</f>
        <v>Chandraprabha Palaniswamy</v>
      </c>
      <c r="S1910" s="11" t="str">
        <f>IF(ISERROR(VLOOKUP(C1910,'WI Vs ASM'!$B$2:$K$1000,10,0)),0,(VLOOKUP(C1910,'WI Vs ASM'!$B$2:$K$1000,10,0)))</f>
        <v>Linda J. Richardson</v>
      </c>
      <c r="T1910" s="11" t="str">
        <f>IF(ISERROR(VLOOKUP(C1910,'WI Vs ASM'!$B$2:$L$1000,11,0)),0,(VLOOKUP(C1910,'WI Vs ASM'!$B$2:$L$1000,11,0)))</f>
        <v>Crystal Romano</v>
      </c>
      <c r="U1910" s="11" t="str">
        <f t="shared" si="809"/>
        <v>WR736218</v>
      </c>
      <c r="V1910" s="11" t="str">
        <f t="shared" si="803"/>
        <v>No</v>
      </c>
      <c r="W1910" s="11" t="str">
        <f t="shared" si="804"/>
        <v>Yes</v>
      </c>
      <c r="X1910" s="11" t="str">
        <f t="shared" si="805"/>
        <v>No</v>
      </c>
      <c r="Y1910" s="11" t="str">
        <f t="shared" si="806"/>
        <v>No</v>
      </c>
      <c r="Z1910" s="11" t="str">
        <f t="shared" si="807"/>
        <v>No</v>
      </c>
      <c r="AA1910" s="11" t="str">
        <f t="shared" si="810"/>
        <v>No</v>
      </c>
      <c r="AB1910" s="11">
        <f>IF(ISERROR(VLOOKUP(U1910,'ITWR Dump'!$A$2:$Y$5000,24,0)),0,(VLOOKUP('ILC Report'!U1910,'ITWR Dump'!$A$2:$Y$5000,24,0)))</f>
        <v>0</v>
      </c>
      <c r="AC1910" s="11" t="str">
        <f t="shared" si="811"/>
        <v>No</v>
      </c>
      <c r="AD1910" s="11" t="str">
        <f t="shared" si="812"/>
        <v/>
      </c>
      <c r="AE1910" s="11">
        <f>IF(ISERROR(VLOOKUP(U1910,'ITWR Dump'!$A$2:$Y$5000,13,0)),0,(VLOOKUP(U1910,'ITWR Dump'!$A$2:$Y$5000,13,0)))</f>
        <v>0</v>
      </c>
      <c r="AF1910" s="11">
        <f>IF(ISERROR(VLOOKUP(U1910,'ITWR Dump'!$A$2:$Y$5000,11,0)),0,(VLOOKUP(U1910,'ITWR Dump'!$A$2:$Y$5000,11,0)))</f>
        <v>0</v>
      </c>
      <c r="AG1910" s="11">
        <f>IF(ISERROR(VLOOKUP(U1910,'ITWR Dump'!$A$2:$Y$5000,2,0)),0,(VLOOKUP(U1910,'ITWR Dump'!$A$2:$Y$5000,2,0)))</f>
        <v>0</v>
      </c>
      <c r="AH1910" s="11">
        <f>IF(ISERROR(VLOOKUP(U1910,'ITWR Dump'!$A$2:$Y$5000,14,0)),0,(VLOOKUP(U1910,'ITWR Dump'!$A$2:$Y$5000,14,0)))</f>
        <v>0</v>
      </c>
      <c r="AI1910" s="11" t="str">
        <f t="shared" si="813"/>
        <v>11-Enhancement Offshore</v>
      </c>
      <c r="AJ1910" s="11" t="str">
        <f t="shared" si="814"/>
        <v>Offshore</v>
      </c>
      <c r="AK1910" s="11" t="str">
        <f>IF(ISERROR(VLOOKUP(A1910,'Team Data'!$C$2:$U$213,17,0)),0,(VLOOKUP(A1910,'Team Data'!$C$2:$U$213,17,0)))</f>
        <v>MF PI and CF</v>
      </c>
      <c r="AL1910" s="11" t="str">
        <f t="shared" si="815"/>
        <v>2017-04-24</v>
      </c>
      <c r="AM1910" s="11">
        <f>IF(ISERROR(VLOOKUP(U1910,'ITWR Dump'!$A$2:$Y$5000,16,0)),0,(VLOOKUP(U1910,'ITWR Dump'!$A$2:$Y$5000,16,0)))</f>
        <v>0</v>
      </c>
      <c r="AN1910" s="11">
        <f>IF(ISERROR(VLOOKUP(U1910,'ITWR Dump'!$A$2:$Y$5000,18,0)),0,(VLOOKUP(U1910,'ITWR Dump'!$A$2:$Y$5000,18,0)))</f>
        <v>0</v>
      </c>
      <c r="AO1910" s="11">
        <f>IF(ISERROR(VLOOKUP(U1910,'ITWR Dump'!$A$2:$Y$5000,25,0)),0,(VLOOKUP('ILC Report'!U1910,'ITWR Dump'!$A$2:$Y$5000,25,0)))</f>
        <v>0</v>
      </c>
      <c r="AP1910" s="11">
        <f t="shared" si="816"/>
        <v>0</v>
      </c>
      <c r="AQ1910" s="26">
        <f t="shared" si="817"/>
        <v>0</v>
      </c>
      <c r="AR1910" s="26">
        <f t="shared" si="818"/>
        <v>0</v>
      </c>
      <c r="AS1910" s="26">
        <f t="shared" si="819"/>
        <v>0</v>
      </c>
      <c r="AT1910" s="26">
        <f t="shared" si="820"/>
        <v>0</v>
      </c>
      <c r="AU1910" s="26">
        <f t="shared" si="821"/>
        <v>0</v>
      </c>
      <c r="AV1910" s="26">
        <f t="shared" si="822"/>
        <v>0</v>
      </c>
      <c r="AW1910" s="11" t="s">
        <v>653</v>
      </c>
      <c r="AX1910" s="11" t="str">
        <f>VLOOKUP(L1910,Group!$A$2:$B$1000,2,0)</f>
        <v>Enhancement</v>
      </c>
      <c r="AY1910" s="11">
        <f>IF(ISERROR(VLOOKUP(U1910,'ITWR Dump'!$A$2:$Y$5000,15,0)),0,(VLOOKUP('ILC Report'!U1910,'ITWR Dump'!$A$2:$Y$5000,15,0)))</f>
        <v>0</v>
      </c>
      <c r="AZ1910" s="11" t="str">
        <f t="shared" si="823"/>
        <v>No</v>
      </c>
      <c r="BA1910" s="11" t="str">
        <f t="shared" si="824"/>
        <v>BKI</v>
      </c>
      <c r="BB1910" s="11" t="str">
        <f t="shared" si="825"/>
        <v>EM</v>
      </c>
      <c r="BC1910" s="11" t="str">
        <f t="shared" si="826"/>
        <v>No</v>
      </c>
    </row>
    <row r="1911" spans="1:55" x14ac:dyDescent="0.3">
      <c r="A1911" s="11" t="s">
        <v>1697</v>
      </c>
      <c r="B1911" s="11" t="s">
        <v>1910</v>
      </c>
      <c r="C1911" s="11" t="s">
        <v>545</v>
      </c>
      <c r="D1911" s="11" t="s">
        <v>2875</v>
      </c>
      <c r="E1911" s="38" t="s">
        <v>2901</v>
      </c>
      <c r="F1911" s="11">
        <v>2</v>
      </c>
      <c r="G1911" s="40" t="s">
        <v>218</v>
      </c>
      <c r="H1911" s="11" t="str">
        <f t="shared" si="808"/>
        <v>Regular</v>
      </c>
      <c r="I1911" s="11" t="str">
        <f t="shared" si="800"/>
        <v>INDIA</v>
      </c>
      <c r="J1911" s="11" t="str">
        <f>IF(ISERROR(VLOOKUP(C1911,'WI Vs ASM'!$B$2:$E$1000,4,0)),0,(VLOOKUP(C1911,'WI Vs ASM'!$B$2:$E$1000,4,0)))</f>
        <v>Offshore</v>
      </c>
      <c r="K1911" s="11" t="str">
        <f>IF(ISERROR(VLOOKUP(C1911,'WI Vs ASM'!$B$2:$F$1000,5,0)),0,(VLOOKUP(C1911,'WI Vs ASM'!$B$2:$F$1000,5,0)))</f>
        <v>01-Fixed Price</v>
      </c>
      <c r="L1911" s="11" t="str">
        <f>IF(ISERROR(VLOOKUP(C1911,'WI Vs ASM'!$B$2:$D$1000,3,0)),0,(VLOOKUP(C1911,'WI Vs ASM'!$B$2:$D$1000,3,0)))</f>
        <v>01-Maintenance Offshore</v>
      </c>
      <c r="M1911" s="11" t="str">
        <f>IF(ISERROR(VLOOKUP(C1911,'WI Vs ASM'!$B$2:$I$1000,8,0)),0,(VLOOKUP(C1911,'WI Vs ASM'!$B$2:$I$1000,8,0)))</f>
        <v>Rahul Soman</v>
      </c>
      <c r="N1911" s="11" t="str">
        <f>IF(ISERROR(VLOOKUP(C1911,'WI Vs ASM'!$B$2:$G$1000,6,0)),0,(VLOOKUP(C1911,'WI Vs ASM'!$B$2:$G$1000,6,0)))</f>
        <v>Data Archive</v>
      </c>
      <c r="O1911" s="11" t="str">
        <f>IF(ISERROR(VLOOKUP(C1911,'WI Vs ASM'!$B$2:$H$1000,7,0)),0,(VLOOKUP(C1911,'WI Vs ASM'!$B$2:$H$1000,7,0)))</f>
        <v>Central Functions</v>
      </c>
      <c r="P1911" s="11" t="str">
        <f t="shared" si="801"/>
        <v>May-17</v>
      </c>
      <c r="Q1911" s="11" t="str">
        <f t="shared" si="802"/>
        <v>Q2</v>
      </c>
      <c r="R1911" s="11" t="str">
        <f>IF(ISERROR(VLOOKUP(C1911,'WI Vs ASM'!$B$2:$J$1000,9,0)),0,(VLOOKUP(C1911,'WI Vs ASM'!$B$2:$J$1000,9,0)))</f>
        <v>Jyothi Pai</v>
      </c>
      <c r="S1911" s="11" t="str">
        <f>IF(ISERROR(VLOOKUP(C1911,'WI Vs ASM'!$B$2:$K$1000,10,0)),0,(VLOOKUP(C1911,'WI Vs ASM'!$B$2:$K$1000,10,0)))</f>
        <v>Linda J. Richardson</v>
      </c>
      <c r="T1911" s="11" t="str">
        <f>IF(ISERROR(VLOOKUP(C1911,'WI Vs ASM'!$B$2:$L$1000,11,0)),0,(VLOOKUP(C1911,'WI Vs ASM'!$B$2:$L$1000,11,0)))</f>
        <v>Crystal Romano</v>
      </c>
      <c r="U1911" s="11" t="str">
        <f t="shared" si="809"/>
        <v>WR736331</v>
      </c>
      <c r="V1911" s="11" t="str">
        <f t="shared" si="803"/>
        <v>No</v>
      </c>
      <c r="W1911" s="11" t="str">
        <f t="shared" si="804"/>
        <v>Yes</v>
      </c>
      <c r="X1911" s="11" t="str">
        <f t="shared" si="805"/>
        <v>No</v>
      </c>
      <c r="Y1911" s="11" t="str">
        <f t="shared" si="806"/>
        <v>No</v>
      </c>
      <c r="Z1911" s="11" t="str">
        <f t="shared" si="807"/>
        <v>No</v>
      </c>
      <c r="AA1911" s="11" t="str">
        <f t="shared" si="810"/>
        <v>No</v>
      </c>
      <c r="AB1911" s="11">
        <f>IF(ISERROR(VLOOKUP(U1911,'ITWR Dump'!$A$2:$Y$5000,24,0)),0,(VLOOKUP('ILC Report'!U1911,'ITWR Dump'!$A$2:$Y$5000,24,0)))</f>
        <v>0</v>
      </c>
      <c r="AC1911" s="11" t="str">
        <f t="shared" si="811"/>
        <v>No</v>
      </c>
      <c r="AD1911" s="11" t="str">
        <f t="shared" si="812"/>
        <v/>
      </c>
      <c r="AE1911" s="11">
        <f>IF(ISERROR(VLOOKUP(U1911,'ITWR Dump'!$A$2:$Y$5000,13,0)),0,(VLOOKUP(U1911,'ITWR Dump'!$A$2:$Y$5000,13,0)))</f>
        <v>0</v>
      </c>
      <c r="AF1911" s="11">
        <f>IF(ISERROR(VLOOKUP(U1911,'ITWR Dump'!$A$2:$Y$5000,11,0)),0,(VLOOKUP(U1911,'ITWR Dump'!$A$2:$Y$5000,11,0)))</f>
        <v>0</v>
      </c>
      <c r="AG1911" s="11">
        <f>IF(ISERROR(VLOOKUP(U1911,'ITWR Dump'!$A$2:$Y$5000,2,0)),0,(VLOOKUP(U1911,'ITWR Dump'!$A$2:$Y$5000,2,0)))</f>
        <v>0</v>
      </c>
      <c r="AH1911" s="11">
        <f>IF(ISERROR(VLOOKUP(U1911,'ITWR Dump'!$A$2:$Y$5000,14,0)),0,(VLOOKUP(U1911,'ITWR Dump'!$A$2:$Y$5000,14,0)))</f>
        <v>0</v>
      </c>
      <c r="AI1911" s="11" t="str">
        <f t="shared" si="813"/>
        <v>01-Maintenance Offshore</v>
      </c>
      <c r="AJ1911" s="11" t="str">
        <f t="shared" si="814"/>
        <v>Offshore</v>
      </c>
      <c r="AK1911" s="11" t="str">
        <f>IF(ISERROR(VLOOKUP(A1911,'Team Data'!$C$2:$U$213,17,0)),0,(VLOOKUP(A1911,'Team Data'!$C$2:$U$213,17,0)))</f>
        <v>MF PI and CF</v>
      </c>
      <c r="AL1911" s="11" t="str">
        <f t="shared" si="815"/>
        <v>2017-04-24</v>
      </c>
      <c r="AM1911" s="11">
        <f>IF(ISERROR(VLOOKUP(U1911,'ITWR Dump'!$A$2:$Y$5000,16,0)),0,(VLOOKUP(U1911,'ITWR Dump'!$A$2:$Y$5000,16,0)))</f>
        <v>0</v>
      </c>
      <c r="AN1911" s="11">
        <f>IF(ISERROR(VLOOKUP(U1911,'ITWR Dump'!$A$2:$Y$5000,18,0)),0,(VLOOKUP(U1911,'ITWR Dump'!$A$2:$Y$5000,18,0)))</f>
        <v>0</v>
      </c>
      <c r="AO1911" s="11">
        <f>IF(ISERROR(VLOOKUP(U1911,'ITWR Dump'!$A$2:$Y$5000,25,0)),0,(VLOOKUP('ILC Report'!U1911,'ITWR Dump'!$A$2:$Y$5000,25,0)))</f>
        <v>0</v>
      </c>
      <c r="AP1911" s="11">
        <f t="shared" si="816"/>
        <v>0</v>
      </c>
      <c r="AQ1911" s="26">
        <f t="shared" si="817"/>
        <v>0</v>
      </c>
      <c r="AR1911" s="26">
        <f t="shared" si="818"/>
        <v>0</v>
      </c>
      <c r="AS1911" s="26">
        <f t="shared" si="819"/>
        <v>0</v>
      </c>
      <c r="AT1911" s="26">
        <f t="shared" si="820"/>
        <v>0</v>
      </c>
      <c r="AU1911" s="26">
        <f t="shared" si="821"/>
        <v>0</v>
      </c>
      <c r="AV1911" s="26">
        <f t="shared" si="822"/>
        <v>0</v>
      </c>
      <c r="AW1911" s="11" t="s">
        <v>653</v>
      </c>
      <c r="AX1911" s="11" t="str">
        <f>VLOOKUP(L1911,Group!$A$2:$B$1000,2,0)</f>
        <v>Maintenance</v>
      </c>
      <c r="AY1911" s="11">
        <f>IF(ISERROR(VLOOKUP(U1911,'ITWR Dump'!$A$2:$Y$5000,15,0)),0,(VLOOKUP('ILC Report'!U1911,'ITWR Dump'!$A$2:$Y$5000,15,0)))</f>
        <v>0</v>
      </c>
      <c r="AZ1911" s="11" t="str">
        <f t="shared" si="823"/>
        <v>Yes</v>
      </c>
      <c r="BA1911" s="11" t="str">
        <f t="shared" si="824"/>
        <v>BKI</v>
      </c>
      <c r="BB1911" s="11" t="str">
        <f t="shared" si="825"/>
        <v>MN</v>
      </c>
      <c r="BC1911" s="11" t="str">
        <f t="shared" si="826"/>
        <v>No</v>
      </c>
    </row>
    <row r="1912" spans="1:55" x14ac:dyDescent="0.3">
      <c r="A1912" s="11" t="s">
        <v>1697</v>
      </c>
      <c r="B1912" s="11" t="s">
        <v>1910</v>
      </c>
      <c r="C1912" s="11" t="s">
        <v>542</v>
      </c>
      <c r="D1912" s="11" t="s">
        <v>2699</v>
      </c>
      <c r="E1912" s="38" t="s">
        <v>2901</v>
      </c>
      <c r="F1912" s="11">
        <v>7</v>
      </c>
      <c r="G1912" s="40" t="s">
        <v>218</v>
      </c>
      <c r="H1912" s="11" t="str">
        <f t="shared" si="808"/>
        <v>Regular</v>
      </c>
      <c r="I1912" s="11" t="str">
        <f t="shared" si="800"/>
        <v>INDIA</v>
      </c>
      <c r="J1912" s="11" t="str">
        <f>IF(ISERROR(VLOOKUP(C1912,'WI Vs ASM'!$B$2:$E$1000,4,0)),0,(VLOOKUP(C1912,'WI Vs ASM'!$B$2:$E$1000,4,0)))</f>
        <v>Offshore</v>
      </c>
      <c r="K1912" s="11" t="str">
        <f>IF(ISERROR(VLOOKUP(C1912,'WI Vs ASM'!$B$2:$F$1000,5,0)),0,(VLOOKUP(C1912,'WI Vs ASM'!$B$2:$F$1000,5,0)))</f>
        <v>02-Variable Billable</v>
      </c>
      <c r="L1912" s="11" t="str">
        <f>IF(ISERROR(VLOOKUP(C1912,'WI Vs ASM'!$B$2:$D$1000,3,0)),0,(VLOOKUP(C1912,'WI Vs ASM'!$B$2:$D$1000,3,0)))</f>
        <v>11-Enhancement Offshore</v>
      </c>
      <c r="M1912" s="11" t="str">
        <f>IF(ISERROR(VLOOKUP(C1912,'WI Vs ASM'!$B$2:$I$1000,8,0)),0,(VLOOKUP(C1912,'WI Vs ASM'!$B$2:$I$1000,8,0)))</f>
        <v>Prakash Varadachari</v>
      </c>
      <c r="N1912" s="11" t="str">
        <f>IF(ISERROR(VLOOKUP(C1912,'WI Vs ASM'!$B$2:$G$1000,6,0)),0,(VLOOKUP(C1912,'WI Vs ASM'!$B$2:$G$1000,6,0)))</f>
        <v>Data Archive</v>
      </c>
      <c r="O1912" s="11" t="str">
        <f>IF(ISERROR(VLOOKUP(C1912,'WI Vs ASM'!$B$2:$H$1000,7,0)),0,(VLOOKUP(C1912,'WI Vs ASM'!$B$2:$H$1000,7,0)))</f>
        <v>Central Functions</v>
      </c>
      <c r="P1912" s="11" t="str">
        <f t="shared" si="801"/>
        <v>May-17</v>
      </c>
      <c r="Q1912" s="11" t="str">
        <f t="shared" si="802"/>
        <v>Q2</v>
      </c>
      <c r="R1912" s="11" t="str">
        <f>IF(ISERROR(VLOOKUP(C1912,'WI Vs ASM'!$B$2:$J$1000,9,0)),0,(VLOOKUP(C1912,'WI Vs ASM'!$B$2:$J$1000,9,0)))</f>
        <v>Chandraprabha Palaniswamy</v>
      </c>
      <c r="S1912" s="11" t="str">
        <f>IF(ISERROR(VLOOKUP(C1912,'WI Vs ASM'!$B$2:$K$1000,10,0)),0,(VLOOKUP(C1912,'WI Vs ASM'!$B$2:$K$1000,10,0)))</f>
        <v>Linda J. Richardson</v>
      </c>
      <c r="T1912" s="11" t="str">
        <f>IF(ISERROR(VLOOKUP(C1912,'WI Vs ASM'!$B$2:$L$1000,11,0)),0,(VLOOKUP(C1912,'WI Vs ASM'!$B$2:$L$1000,11,0)))</f>
        <v>Crystal Romano</v>
      </c>
      <c r="U1912" s="11" t="str">
        <f t="shared" si="809"/>
        <v>WR736392</v>
      </c>
      <c r="V1912" s="11" t="str">
        <f t="shared" si="803"/>
        <v>No</v>
      </c>
      <c r="W1912" s="11" t="str">
        <f t="shared" si="804"/>
        <v>Yes</v>
      </c>
      <c r="X1912" s="11" t="str">
        <f t="shared" si="805"/>
        <v>No</v>
      </c>
      <c r="Y1912" s="11" t="str">
        <f t="shared" si="806"/>
        <v>No</v>
      </c>
      <c r="Z1912" s="11" t="str">
        <f t="shared" si="807"/>
        <v>No</v>
      </c>
      <c r="AA1912" s="11" t="str">
        <f t="shared" si="810"/>
        <v>No</v>
      </c>
      <c r="AB1912" s="11">
        <f>IF(ISERROR(VLOOKUP(U1912,'ITWR Dump'!$A$2:$Y$5000,24,0)),0,(VLOOKUP('ILC Report'!U1912,'ITWR Dump'!$A$2:$Y$5000,24,0)))</f>
        <v>0</v>
      </c>
      <c r="AC1912" s="11" t="str">
        <f t="shared" si="811"/>
        <v>No</v>
      </c>
      <c r="AD1912" s="11" t="str">
        <f t="shared" si="812"/>
        <v/>
      </c>
      <c r="AE1912" s="11">
        <f>IF(ISERROR(VLOOKUP(U1912,'ITWR Dump'!$A$2:$Y$5000,13,0)),0,(VLOOKUP(U1912,'ITWR Dump'!$A$2:$Y$5000,13,0)))</f>
        <v>0</v>
      </c>
      <c r="AF1912" s="11">
        <f>IF(ISERROR(VLOOKUP(U1912,'ITWR Dump'!$A$2:$Y$5000,11,0)),0,(VLOOKUP(U1912,'ITWR Dump'!$A$2:$Y$5000,11,0)))</f>
        <v>0</v>
      </c>
      <c r="AG1912" s="11">
        <f>IF(ISERROR(VLOOKUP(U1912,'ITWR Dump'!$A$2:$Y$5000,2,0)),0,(VLOOKUP(U1912,'ITWR Dump'!$A$2:$Y$5000,2,0)))</f>
        <v>0</v>
      </c>
      <c r="AH1912" s="11">
        <f>IF(ISERROR(VLOOKUP(U1912,'ITWR Dump'!$A$2:$Y$5000,14,0)),0,(VLOOKUP(U1912,'ITWR Dump'!$A$2:$Y$5000,14,0)))</f>
        <v>0</v>
      </c>
      <c r="AI1912" s="11" t="str">
        <f t="shared" si="813"/>
        <v>11-Enhancement Offshore</v>
      </c>
      <c r="AJ1912" s="11" t="str">
        <f t="shared" si="814"/>
        <v>Offshore</v>
      </c>
      <c r="AK1912" s="11" t="str">
        <f>IF(ISERROR(VLOOKUP(A1912,'Team Data'!$C$2:$U$213,17,0)),0,(VLOOKUP(A1912,'Team Data'!$C$2:$U$213,17,0)))</f>
        <v>MF PI and CF</v>
      </c>
      <c r="AL1912" s="11" t="str">
        <f t="shared" si="815"/>
        <v>2017-04-24</v>
      </c>
      <c r="AM1912" s="11">
        <f>IF(ISERROR(VLOOKUP(U1912,'ITWR Dump'!$A$2:$Y$5000,16,0)),0,(VLOOKUP(U1912,'ITWR Dump'!$A$2:$Y$5000,16,0)))</f>
        <v>0</v>
      </c>
      <c r="AN1912" s="11">
        <f>IF(ISERROR(VLOOKUP(U1912,'ITWR Dump'!$A$2:$Y$5000,18,0)),0,(VLOOKUP(U1912,'ITWR Dump'!$A$2:$Y$5000,18,0)))</f>
        <v>0</v>
      </c>
      <c r="AO1912" s="11">
        <f>IF(ISERROR(VLOOKUP(U1912,'ITWR Dump'!$A$2:$Y$5000,25,0)),0,(VLOOKUP('ILC Report'!U1912,'ITWR Dump'!$A$2:$Y$5000,25,0)))</f>
        <v>0</v>
      </c>
      <c r="AP1912" s="11">
        <f t="shared" si="816"/>
        <v>0</v>
      </c>
      <c r="AQ1912" s="26">
        <f t="shared" si="817"/>
        <v>0</v>
      </c>
      <c r="AR1912" s="26">
        <f t="shared" si="818"/>
        <v>0</v>
      </c>
      <c r="AS1912" s="26">
        <f t="shared" si="819"/>
        <v>0</v>
      </c>
      <c r="AT1912" s="26">
        <f t="shared" si="820"/>
        <v>0</v>
      </c>
      <c r="AU1912" s="26">
        <f t="shared" si="821"/>
        <v>0</v>
      </c>
      <c r="AV1912" s="26">
        <f t="shared" si="822"/>
        <v>0</v>
      </c>
      <c r="AW1912" s="11" t="s">
        <v>653</v>
      </c>
      <c r="AX1912" s="11" t="str">
        <f>VLOOKUP(L1912,Group!$A$2:$B$1000,2,0)</f>
        <v>Enhancement</v>
      </c>
      <c r="AY1912" s="11">
        <f>IF(ISERROR(VLOOKUP(U1912,'ITWR Dump'!$A$2:$Y$5000,15,0)),0,(VLOOKUP('ILC Report'!U1912,'ITWR Dump'!$A$2:$Y$5000,15,0)))</f>
        <v>0</v>
      </c>
      <c r="AZ1912" s="11" t="str">
        <f t="shared" si="823"/>
        <v>No</v>
      </c>
      <c r="BA1912" s="11" t="str">
        <f t="shared" si="824"/>
        <v>BKI</v>
      </c>
      <c r="BB1912" s="11" t="str">
        <f t="shared" si="825"/>
        <v>EM</v>
      </c>
      <c r="BC1912" s="11" t="str">
        <f t="shared" si="826"/>
        <v>No</v>
      </c>
    </row>
    <row r="1913" spans="1:55" x14ac:dyDescent="0.3">
      <c r="A1913" s="11" t="s">
        <v>1697</v>
      </c>
      <c r="B1913" s="11" t="s">
        <v>1910</v>
      </c>
      <c r="C1913" s="11" t="s">
        <v>542</v>
      </c>
      <c r="D1913" s="11" t="s">
        <v>2700</v>
      </c>
      <c r="E1913" s="38" t="s">
        <v>2901</v>
      </c>
      <c r="F1913" s="11">
        <v>4</v>
      </c>
      <c r="G1913" s="40" t="s">
        <v>218</v>
      </c>
      <c r="H1913" s="11" t="str">
        <f t="shared" si="808"/>
        <v>Regular</v>
      </c>
      <c r="I1913" s="11" t="str">
        <f t="shared" si="800"/>
        <v>INDIA</v>
      </c>
      <c r="J1913" s="11" t="str">
        <f>IF(ISERROR(VLOOKUP(C1913,'WI Vs ASM'!$B$2:$E$1000,4,0)),0,(VLOOKUP(C1913,'WI Vs ASM'!$B$2:$E$1000,4,0)))</f>
        <v>Offshore</v>
      </c>
      <c r="K1913" s="11" t="str">
        <f>IF(ISERROR(VLOOKUP(C1913,'WI Vs ASM'!$B$2:$F$1000,5,0)),0,(VLOOKUP(C1913,'WI Vs ASM'!$B$2:$F$1000,5,0)))</f>
        <v>02-Variable Billable</v>
      </c>
      <c r="L1913" s="11" t="str">
        <f>IF(ISERROR(VLOOKUP(C1913,'WI Vs ASM'!$B$2:$D$1000,3,0)),0,(VLOOKUP(C1913,'WI Vs ASM'!$B$2:$D$1000,3,0)))</f>
        <v>11-Enhancement Offshore</v>
      </c>
      <c r="M1913" s="11" t="str">
        <f>IF(ISERROR(VLOOKUP(C1913,'WI Vs ASM'!$B$2:$I$1000,8,0)),0,(VLOOKUP(C1913,'WI Vs ASM'!$B$2:$I$1000,8,0)))</f>
        <v>Prakash Varadachari</v>
      </c>
      <c r="N1913" s="11" t="str">
        <f>IF(ISERROR(VLOOKUP(C1913,'WI Vs ASM'!$B$2:$G$1000,6,0)),0,(VLOOKUP(C1913,'WI Vs ASM'!$B$2:$G$1000,6,0)))</f>
        <v>Data Archive</v>
      </c>
      <c r="O1913" s="11" t="str">
        <f>IF(ISERROR(VLOOKUP(C1913,'WI Vs ASM'!$B$2:$H$1000,7,0)),0,(VLOOKUP(C1913,'WI Vs ASM'!$B$2:$H$1000,7,0)))</f>
        <v>Central Functions</v>
      </c>
      <c r="P1913" s="11" t="str">
        <f t="shared" si="801"/>
        <v>May-17</v>
      </c>
      <c r="Q1913" s="11" t="str">
        <f t="shared" si="802"/>
        <v>Q2</v>
      </c>
      <c r="R1913" s="11" t="str">
        <f>IF(ISERROR(VLOOKUP(C1913,'WI Vs ASM'!$B$2:$J$1000,9,0)),0,(VLOOKUP(C1913,'WI Vs ASM'!$B$2:$J$1000,9,0)))</f>
        <v>Chandraprabha Palaniswamy</v>
      </c>
      <c r="S1913" s="11" t="str">
        <f>IF(ISERROR(VLOOKUP(C1913,'WI Vs ASM'!$B$2:$K$1000,10,0)),0,(VLOOKUP(C1913,'WI Vs ASM'!$B$2:$K$1000,10,0)))</f>
        <v>Linda J. Richardson</v>
      </c>
      <c r="T1913" s="11" t="str">
        <f>IF(ISERROR(VLOOKUP(C1913,'WI Vs ASM'!$B$2:$L$1000,11,0)),0,(VLOOKUP(C1913,'WI Vs ASM'!$B$2:$L$1000,11,0)))</f>
        <v>Crystal Romano</v>
      </c>
      <c r="U1913" s="11" t="str">
        <f t="shared" si="809"/>
        <v>WR736392</v>
      </c>
      <c r="V1913" s="11" t="str">
        <f t="shared" si="803"/>
        <v>No</v>
      </c>
      <c r="W1913" s="11" t="str">
        <f t="shared" si="804"/>
        <v>Yes</v>
      </c>
      <c r="X1913" s="11" t="str">
        <f t="shared" si="805"/>
        <v>No</v>
      </c>
      <c r="Y1913" s="11" t="str">
        <f t="shared" si="806"/>
        <v>No</v>
      </c>
      <c r="Z1913" s="11" t="str">
        <f t="shared" si="807"/>
        <v>No</v>
      </c>
      <c r="AA1913" s="11" t="str">
        <f t="shared" si="810"/>
        <v>No</v>
      </c>
      <c r="AB1913" s="11">
        <f>IF(ISERROR(VLOOKUP(U1913,'ITWR Dump'!$A$2:$Y$5000,24,0)),0,(VLOOKUP('ILC Report'!U1913,'ITWR Dump'!$A$2:$Y$5000,24,0)))</f>
        <v>0</v>
      </c>
      <c r="AC1913" s="11" t="str">
        <f t="shared" si="811"/>
        <v>No</v>
      </c>
      <c r="AD1913" s="11" t="str">
        <f t="shared" si="812"/>
        <v/>
      </c>
      <c r="AE1913" s="11">
        <f>IF(ISERROR(VLOOKUP(U1913,'ITWR Dump'!$A$2:$Y$5000,13,0)),0,(VLOOKUP(U1913,'ITWR Dump'!$A$2:$Y$5000,13,0)))</f>
        <v>0</v>
      </c>
      <c r="AF1913" s="11">
        <f>IF(ISERROR(VLOOKUP(U1913,'ITWR Dump'!$A$2:$Y$5000,11,0)),0,(VLOOKUP(U1913,'ITWR Dump'!$A$2:$Y$5000,11,0)))</f>
        <v>0</v>
      </c>
      <c r="AG1913" s="11">
        <f>IF(ISERROR(VLOOKUP(U1913,'ITWR Dump'!$A$2:$Y$5000,2,0)),0,(VLOOKUP(U1913,'ITWR Dump'!$A$2:$Y$5000,2,0)))</f>
        <v>0</v>
      </c>
      <c r="AH1913" s="11">
        <f>IF(ISERROR(VLOOKUP(U1913,'ITWR Dump'!$A$2:$Y$5000,14,0)),0,(VLOOKUP(U1913,'ITWR Dump'!$A$2:$Y$5000,14,0)))</f>
        <v>0</v>
      </c>
      <c r="AI1913" s="11" t="str">
        <f t="shared" si="813"/>
        <v>11-Enhancement Offshore</v>
      </c>
      <c r="AJ1913" s="11" t="str">
        <f t="shared" si="814"/>
        <v>Offshore</v>
      </c>
      <c r="AK1913" s="11" t="str">
        <f>IF(ISERROR(VLOOKUP(A1913,'Team Data'!$C$2:$U$213,17,0)),0,(VLOOKUP(A1913,'Team Data'!$C$2:$U$213,17,0)))</f>
        <v>MF PI and CF</v>
      </c>
      <c r="AL1913" s="11" t="str">
        <f t="shared" si="815"/>
        <v>2017-04-24</v>
      </c>
      <c r="AM1913" s="11">
        <f>IF(ISERROR(VLOOKUP(U1913,'ITWR Dump'!$A$2:$Y$5000,16,0)),0,(VLOOKUP(U1913,'ITWR Dump'!$A$2:$Y$5000,16,0)))</f>
        <v>0</v>
      </c>
      <c r="AN1913" s="11">
        <f>IF(ISERROR(VLOOKUP(U1913,'ITWR Dump'!$A$2:$Y$5000,18,0)),0,(VLOOKUP(U1913,'ITWR Dump'!$A$2:$Y$5000,18,0)))</f>
        <v>0</v>
      </c>
      <c r="AO1913" s="11">
        <f>IF(ISERROR(VLOOKUP(U1913,'ITWR Dump'!$A$2:$Y$5000,25,0)),0,(VLOOKUP('ILC Report'!U1913,'ITWR Dump'!$A$2:$Y$5000,25,0)))</f>
        <v>0</v>
      </c>
      <c r="AP1913" s="11">
        <f t="shared" si="816"/>
        <v>0</v>
      </c>
      <c r="AQ1913" s="26">
        <f t="shared" si="817"/>
        <v>0</v>
      </c>
      <c r="AR1913" s="26">
        <f t="shared" si="818"/>
        <v>0</v>
      </c>
      <c r="AS1913" s="26">
        <f t="shared" si="819"/>
        <v>0</v>
      </c>
      <c r="AT1913" s="26">
        <f t="shared" si="820"/>
        <v>0</v>
      </c>
      <c r="AU1913" s="26">
        <f t="shared" si="821"/>
        <v>0</v>
      </c>
      <c r="AV1913" s="26">
        <f t="shared" si="822"/>
        <v>0</v>
      </c>
      <c r="AW1913" s="11" t="s">
        <v>653</v>
      </c>
      <c r="AX1913" s="11" t="str">
        <f>VLOOKUP(L1913,Group!$A$2:$B$1000,2,0)</f>
        <v>Enhancement</v>
      </c>
      <c r="AY1913" s="11">
        <f>IF(ISERROR(VLOOKUP(U1913,'ITWR Dump'!$A$2:$Y$5000,15,0)),0,(VLOOKUP('ILC Report'!U1913,'ITWR Dump'!$A$2:$Y$5000,15,0)))</f>
        <v>0</v>
      </c>
      <c r="AZ1913" s="11" t="str">
        <f t="shared" si="823"/>
        <v>No</v>
      </c>
      <c r="BA1913" s="11" t="str">
        <f t="shared" si="824"/>
        <v>BKI</v>
      </c>
      <c r="BB1913" s="11" t="str">
        <f t="shared" si="825"/>
        <v>EM</v>
      </c>
      <c r="BC1913" s="11" t="str">
        <f t="shared" si="826"/>
        <v>No</v>
      </c>
    </row>
    <row r="1914" spans="1:55" x14ac:dyDescent="0.3">
      <c r="A1914" s="11" t="s">
        <v>1697</v>
      </c>
      <c r="B1914" s="11" t="s">
        <v>1910</v>
      </c>
      <c r="C1914" s="11" t="s">
        <v>545</v>
      </c>
      <c r="D1914" s="11" t="s">
        <v>2876</v>
      </c>
      <c r="E1914" s="38" t="s">
        <v>2902</v>
      </c>
      <c r="F1914" s="11">
        <v>4</v>
      </c>
      <c r="G1914" s="40" t="s">
        <v>218</v>
      </c>
      <c r="H1914" s="11" t="str">
        <f t="shared" si="808"/>
        <v>Regular</v>
      </c>
      <c r="I1914" s="11" t="str">
        <f t="shared" si="800"/>
        <v>INDIA</v>
      </c>
      <c r="J1914" s="11" t="str">
        <f>IF(ISERROR(VLOOKUP(C1914,'WI Vs ASM'!$B$2:$E$1000,4,0)),0,(VLOOKUP(C1914,'WI Vs ASM'!$B$2:$E$1000,4,0)))</f>
        <v>Offshore</v>
      </c>
      <c r="K1914" s="11" t="str">
        <f>IF(ISERROR(VLOOKUP(C1914,'WI Vs ASM'!$B$2:$F$1000,5,0)),0,(VLOOKUP(C1914,'WI Vs ASM'!$B$2:$F$1000,5,0)))</f>
        <v>01-Fixed Price</v>
      </c>
      <c r="L1914" s="11" t="str">
        <f>IF(ISERROR(VLOOKUP(C1914,'WI Vs ASM'!$B$2:$D$1000,3,0)),0,(VLOOKUP(C1914,'WI Vs ASM'!$B$2:$D$1000,3,0)))</f>
        <v>01-Maintenance Offshore</v>
      </c>
      <c r="M1914" s="11" t="str">
        <f>IF(ISERROR(VLOOKUP(C1914,'WI Vs ASM'!$B$2:$I$1000,8,0)),0,(VLOOKUP(C1914,'WI Vs ASM'!$B$2:$I$1000,8,0)))</f>
        <v>Rahul Soman</v>
      </c>
      <c r="N1914" s="11" t="str">
        <f>IF(ISERROR(VLOOKUP(C1914,'WI Vs ASM'!$B$2:$G$1000,6,0)),0,(VLOOKUP(C1914,'WI Vs ASM'!$B$2:$G$1000,6,0)))</f>
        <v>Data Archive</v>
      </c>
      <c r="O1914" s="11" t="str">
        <f>IF(ISERROR(VLOOKUP(C1914,'WI Vs ASM'!$B$2:$H$1000,7,0)),0,(VLOOKUP(C1914,'WI Vs ASM'!$B$2:$H$1000,7,0)))</f>
        <v>Central Functions</v>
      </c>
      <c r="P1914" s="11" t="str">
        <f t="shared" si="801"/>
        <v>May-17</v>
      </c>
      <c r="Q1914" s="11" t="str">
        <f t="shared" si="802"/>
        <v>Q2</v>
      </c>
      <c r="R1914" s="11" t="str">
        <f>IF(ISERROR(VLOOKUP(C1914,'WI Vs ASM'!$B$2:$J$1000,9,0)),0,(VLOOKUP(C1914,'WI Vs ASM'!$B$2:$J$1000,9,0)))</f>
        <v>Jyothi Pai</v>
      </c>
      <c r="S1914" s="11" t="str">
        <f>IF(ISERROR(VLOOKUP(C1914,'WI Vs ASM'!$B$2:$K$1000,10,0)),0,(VLOOKUP(C1914,'WI Vs ASM'!$B$2:$K$1000,10,0)))</f>
        <v>Linda J. Richardson</v>
      </c>
      <c r="T1914" s="11" t="str">
        <f>IF(ISERROR(VLOOKUP(C1914,'WI Vs ASM'!$B$2:$L$1000,11,0)),0,(VLOOKUP(C1914,'WI Vs ASM'!$B$2:$L$1000,11,0)))</f>
        <v>Crystal Romano</v>
      </c>
      <c r="U1914" s="11" t="e">
        <f t="shared" si="809"/>
        <v>#VALUE!</v>
      </c>
      <c r="V1914" s="11" t="str">
        <f t="shared" si="803"/>
        <v>No</v>
      </c>
      <c r="W1914" s="11" t="str">
        <f t="shared" si="804"/>
        <v>Yes</v>
      </c>
      <c r="X1914" s="11" t="str">
        <f t="shared" si="805"/>
        <v>No</v>
      </c>
      <c r="Y1914" s="11" t="str">
        <f t="shared" si="806"/>
        <v>No</v>
      </c>
      <c r="Z1914" s="11" t="str">
        <f t="shared" si="807"/>
        <v>No</v>
      </c>
      <c r="AA1914" s="11" t="str">
        <f t="shared" si="810"/>
        <v>No</v>
      </c>
      <c r="AB1914" s="11">
        <f>IF(ISERROR(VLOOKUP(U1914,'ITWR Dump'!$A$2:$Y$5000,24,0)),0,(VLOOKUP('ILC Report'!U1914,'ITWR Dump'!$A$2:$Y$5000,24,0)))</f>
        <v>0</v>
      </c>
      <c r="AC1914" s="11" t="str">
        <f t="shared" si="811"/>
        <v>No</v>
      </c>
      <c r="AD1914" s="11" t="str">
        <f t="shared" si="812"/>
        <v/>
      </c>
      <c r="AE1914" s="11">
        <f>IF(ISERROR(VLOOKUP(U1914,'ITWR Dump'!$A$2:$Y$5000,13,0)),0,(VLOOKUP(U1914,'ITWR Dump'!$A$2:$Y$5000,13,0)))</f>
        <v>0</v>
      </c>
      <c r="AF1914" s="11">
        <f>IF(ISERROR(VLOOKUP(U1914,'ITWR Dump'!$A$2:$Y$5000,11,0)),0,(VLOOKUP(U1914,'ITWR Dump'!$A$2:$Y$5000,11,0)))</f>
        <v>0</v>
      </c>
      <c r="AG1914" s="11">
        <f>IF(ISERROR(VLOOKUP(U1914,'ITWR Dump'!$A$2:$Y$5000,2,0)),0,(VLOOKUP(U1914,'ITWR Dump'!$A$2:$Y$5000,2,0)))</f>
        <v>0</v>
      </c>
      <c r="AH1914" s="11">
        <f>IF(ISERROR(VLOOKUP(U1914,'ITWR Dump'!$A$2:$Y$5000,14,0)),0,(VLOOKUP(U1914,'ITWR Dump'!$A$2:$Y$5000,14,0)))</f>
        <v>0</v>
      </c>
      <c r="AI1914" s="11" t="str">
        <f t="shared" si="813"/>
        <v>01-Maintenance Offshore</v>
      </c>
      <c r="AJ1914" s="11" t="str">
        <f t="shared" si="814"/>
        <v>Offshore</v>
      </c>
      <c r="AK1914" s="11" t="str">
        <f>IF(ISERROR(VLOOKUP(A1914,'Team Data'!$C$2:$U$213,17,0)),0,(VLOOKUP(A1914,'Team Data'!$C$2:$U$213,17,0)))</f>
        <v>MF PI and CF</v>
      </c>
      <c r="AL1914" s="11" t="str">
        <f t="shared" si="815"/>
        <v>2017-04-24</v>
      </c>
      <c r="AM1914" s="11">
        <f>IF(ISERROR(VLOOKUP(U1914,'ITWR Dump'!$A$2:$Y$5000,16,0)),0,(VLOOKUP(U1914,'ITWR Dump'!$A$2:$Y$5000,16,0)))</f>
        <v>0</v>
      </c>
      <c r="AN1914" s="11">
        <f>IF(ISERROR(VLOOKUP(U1914,'ITWR Dump'!$A$2:$Y$5000,18,0)),0,(VLOOKUP(U1914,'ITWR Dump'!$A$2:$Y$5000,18,0)))</f>
        <v>0</v>
      </c>
      <c r="AO1914" s="11">
        <f>IF(ISERROR(VLOOKUP(U1914,'ITWR Dump'!$A$2:$Y$5000,25,0)),0,(VLOOKUP('ILC Report'!U1914,'ITWR Dump'!$A$2:$Y$5000,25,0)))</f>
        <v>0</v>
      </c>
      <c r="AP1914" s="11">
        <f t="shared" si="816"/>
        <v>0</v>
      </c>
      <c r="AQ1914" s="26">
        <f t="shared" si="817"/>
        <v>0</v>
      </c>
      <c r="AR1914" s="26">
        <f t="shared" si="818"/>
        <v>0</v>
      </c>
      <c r="AS1914" s="26">
        <f t="shared" si="819"/>
        <v>0</v>
      </c>
      <c r="AT1914" s="26">
        <f t="shared" si="820"/>
        <v>0</v>
      </c>
      <c r="AU1914" s="26">
        <f t="shared" si="821"/>
        <v>0</v>
      </c>
      <c r="AV1914" s="26">
        <f t="shared" si="822"/>
        <v>0</v>
      </c>
      <c r="AW1914" s="11" t="s">
        <v>653</v>
      </c>
      <c r="AX1914" s="11" t="str">
        <f>VLOOKUP(L1914,Group!$A$2:$B$1000,2,0)</f>
        <v>Maintenance</v>
      </c>
      <c r="AY1914" s="11">
        <f>IF(ISERROR(VLOOKUP(U1914,'ITWR Dump'!$A$2:$Y$5000,15,0)),0,(VLOOKUP('ILC Report'!U1914,'ITWR Dump'!$A$2:$Y$5000,15,0)))</f>
        <v>0</v>
      </c>
      <c r="AZ1914" s="11" t="str">
        <f t="shared" si="823"/>
        <v>No</v>
      </c>
      <c r="BA1914" s="11" t="str">
        <f t="shared" si="824"/>
        <v>BKI</v>
      </c>
      <c r="BB1914" s="11" t="str">
        <f t="shared" si="825"/>
        <v>MN</v>
      </c>
      <c r="BC1914" s="11" t="str">
        <f t="shared" si="826"/>
        <v>No</v>
      </c>
    </row>
    <row r="1915" spans="1:55" x14ac:dyDescent="0.3">
      <c r="A1915" s="11" t="s">
        <v>1697</v>
      </c>
      <c r="B1915" s="11" t="s">
        <v>1910</v>
      </c>
      <c r="C1915" s="11" t="s">
        <v>543</v>
      </c>
      <c r="D1915" s="11" t="s">
        <v>2235</v>
      </c>
      <c r="E1915" s="38" t="s">
        <v>2902</v>
      </c>
      <c r="F1915" s="11">
        <v>20</v>
      </c>
      <c r="G1915" s="40" t="s">
        <v>218</v>
      </c>
      <c r="H1915" s="11" t="str">
        <f t="shared" si="808"/>
        <v>Regular</v>
      </c>
      <c r="I1915" s="11" t="str">
        <f t="shared" si="800"/>
        <v>INDIA</v>
      </c>
      <c r="J1915" s="11" t="str">
        <f>IF(ISERROR(VLOOKUP(C1915,'WI Vs ASM'!$B$2:$E$1000,4,0)),0,(VLOOKUP(C1915,'WI Vs ASM'!$B$2:$E$1000,4,0)))</f>
        <v>Offshore</v>
      </c>
      <c r="K1915" s="11" t="str">
        <f>IF(ISERROR(VLOOKUP(C1915,'WI Vs ASM'!$B$2:$F$1000,5,0)),0,(VLOOKUP(C1915,'WI Vs ASM'!$B$2:$F$1000,5,0)))</f>
        <v>09-NonBillable</v>
      </c>
      <c r="L1915" s="11" t="str">
        <f>IF(ISERROR(VLOOKUP(C1915,'WI Vs ASM'!$B$2:$D$1000,3,0)),0,(VLOOKUP(C1915,'WI Vs ASM'!$B$2:$D$1000,3,0)))</f>
        <v>54-Knowledge Transfer/Training Offshore</v>
      </c>
      <c r="M1915" s="11" t="str">
        <f>IF(ISERROR(VLOOKUP(C1915,'WI Vs ASM'!$B$2:$I$1000,8,0)),0,(VLOOKUP(C1915,'WI Vs ASM'!$B$2:$I$1000,8,0)))</f>
        <v>Prakash Varadachari</v>
      </c>
      <c r="N1915" s="11" t="str">
        <f>IF(ISERROR(VLOOKUP(C1915,'WI Vs ASM'!$B$2:$G$1000,6,0)),0,(VLOOKUP(C1915,'WI Vs ASM'!$B$2:$G$1000,6,0)))</f>
        <v>Data Archive</v>
      </c>
      <c r="O1915" s="11" t="str">
        <f>IF(ISERROR(VLOOKUP(C1915,'WI Vs ASM'!$B$2:$H$1000,7,0)),0,(VLOOKUP(C1915,'WI Vs ASM'!$B$2:$H$1000,7,0)))</f>
        <v>Central Functions</v>
      </c>
      <c r="P1915" s="11" t="str">
        <f t="shared" si="801"/>
        <v>May-17</v>
      </c>
      <c r="Q1915" s="11" t="str">
        <f t="shared" si="802"/>
        <v>Q2</v>
      </c>
      <c r="R1915" s="11" t="str">
        <f>IF(ISERROR(VLOOKUP(C1915,'WI Vs ASM'!$B$2:$J$1000,9,0)),0,(VLOOKUP(C1915,'WI Vs ASM'!$B$2:$J$1000,9,0)))</f>
        <v>Jyothi Pai</v>
      </c>
      <c r="S1915" s="11" t="str">
        <f>IF(ISERROR(VLOOKUP(C1915,'WI Vs ASM'!$B$2:$K$1000,10,0)),0,(VLOOKUP(C1915,'WI Vs ASM'!$B$2:$K$1000,10,0)))</f>
        <v>Linda J. Richardson</v>
      </c>
      <c r="T1915" s="11" t="str">
        <f>IF(ISERROR(VLOOKUP(C1915,'WI Vs ASM'!$B$2:$L$1000,11,0)),0,(VLOOKUP(C1915,'WI Vs ASM'!$B$2:$L$1000,11,0)))</f>
        <v>Crystal Romano</v>
      </c>
      <c r="U1915" s="11" t="e">
        <f t="shared" si="809"/>
        <v>#VALUE!</v>
      </c>
      <c r="V1915" s="11" t="str">
        <f t="shared" si="803"/>
        <v>No</v>
      </c>
      <c r="W1915" s="11" t="str">
        <f t="shared" si="804"/>
        <v>No</v>
      </c>
      <c r="X1915" s="11" t="str">
        <f t="shared" si="805"/>
        <v>No</v>
      </c>
      <c r="Y1915" s="11" t="str">
        <f t="shared" si="806"/>
        <v>No</v>
      </c>
      <c r="Z1915" s="11" t="str">
        <f t="shared" si="807"/>
        <v>No</v>
      </c>
      <c r="AA1915" s="11" t="str">
        <f t="shared" si="810"/>
        <v>No</v>
      </c>
      <c r="AB1915" s="11">
        <f>IF(ISERROR(VLOOKUP(U1915,'ITWR Dump'!$A$2:$Y$5000,24,0)),0,(VLOOKUP('ILC Report'!U1915,'ITWR Dump'!$A$2:$Y$5000,24,0)))</f>
        <v>0</v>
      </c>
      <c r="AC1915" s="11" t="str">
        <f t="shared" si="811"/>
        <v>No</v>
      </c>
      <c r="AD1915" s="11" t="str">
        <f t="shared" si="812"/>
        <v/>
      </c>
      <c r="AE1915" s="11">
        <f>IF(ISERROR(VLOOKUP(U1915,'ITWR Dump'!$A$2:$Y$5000,13,0)),0,(VLOOKUP(U1915,'ITWR Dump'!$A$2:$Y$5000,13,0)))</f>
        <v>0</v>
      </c>
      <c r="AF1915" s="11">
        <f>IF(ISERROR(VLOOKUP(U1915,'ITWR Dump'!$A$2:$Y$5000,11,0)),0,(VLOOKUP(U1915,'ITWR Dump'!$A$2:$Y$5000,11,0)))</f>
        <v>0</v>
      </c>
      <c r="AG1915" s="11">
        <f>IF(ISERROR(VLOOKUP(U1915,'ITWR Dump'!$A$2:$Y$5000,2,0)),0,(VLOOKUP(U1915,'ITWR Dump'!$A$2:$Y$5000,2,0)))</f>
        <v>0</v>
      </c>
      <c r="AH1915" s="11">
        <f>IF(ISERROR(VLOOKUP(U1915,'ITWR Dump'!$A$2:$Y$5000,14,0)),0,(VLOOKUP(U1915,'ITWR Dump'!$A$2:$Y$5000,14,0)))</f>
        <v>0</v>
      </c>
      <c r="AI1915" s="11" t="str">
        <f t="shared" si="813"/>
        <v>54-Knowledge Transfer/Training Offshore</v>
      </c>
      <c r="AJ1915" s="11" t="str">
        <f t="shared" si="814"/>
        <v>Offshore</v>
      </c>
      <c r="AK1915" s="11" t="str">
        <f>IF(ISERROR(VLOOKUP(A1915,'Team Data'!$C$2:$U$213,17,0)),0,(VLOOKUP(A1915,'Team Data'!$C$2:$U$213,17,0)))</f>
        <v>MF PI and CF</v>
      </c>
      <c r="AL1915" s="11" t="str">
        <f t="shared" si="815"/>
        <v>2017-04-24</v>
      </c>
      <c r="AM1915" s="11">
        <f>IF(ISERROR(VLOOKUP(U1915,'ITWR Dump'!$A$2:$Y$5000,16,0)),0,(VLOOKUP(U1915,'ITWR Dump'!$A$2:$Y$5000,16,0)))</f>
        <v>0</v>
      </c>
      <c r="AN1915" s="11">
        <f>IF(ISERROR(VLOOKUP(U1915,'ITWR Dump'!$A$2:$Y$5000,18,0)),0,(VLOOKUP(U1915,'ITWR Dump'!$A$2:$Y$5000,18,0)))</f>
        <v>0</v>
      </c>
      <c r="AO1915" s="11">
        <f>IF(ISERROR(VLOOKUP(U1915,'ITWR Dump'!$A$2:$Y$5000,25,0)),0,(VLOOKUP('ILC Report'!U1915,'ITWR Dump'!$A$2:$Y$5000,25,0)))</f>
        <v>0</v>
      </c>
      <c r="AP1915" s="11">
        <f t="shared" si="816"/>
        <v>0</v>
      </c>
      <c r="AQ1915" s="26">
        <f t="shared" si="817"/>
        <v>0</v>
      </c>
      <c r="AR1915" s="26">
        <f t="shared" si="818"/>
        <v>0</v>
      </c>
      <c r="AS1915" s="26">
        <f t="shared" si="819"/>
        <v>0</v>
      </c>
      <c r="AT1915" s="26">
        <f t="shared" si="820"/>
        <v>0</v>
      </c>
      <c r="AU1915" s="26">
        <f t="shared" si="821"/>
        <v>0</v>
      </c>
      <c r="AV1915" s="26">
        <f t="shared" si="822"/>
        <v>0</v>
      </c>
      <c r="AW1915" s="11" t="s">
        <v>653</v>
      </c>
      <c r="AX1915" s="11" t="str">
        <f>VLOOKUP(L1915,Group!$A$2:$B$1000,2,0)</f>
        <v>Maintenance</v>
      </c>
      <c r="AY1915" s="11">
        <f>IF(ISERROR(VLOOKUP(U1915,'ITWR Dump'!$A$2:$Y$5000,15,0)),0,(VLOOKUP('ILC Report'!U1915,'ITWR Dump'!$A$2:$Y$5000,15,0)))</f>
        <v>0</v>
      </c>
      <c r="AZ1915" s="11" t="str">
        <f t="shared" si="823"/>
        <v>No</v>
      </c>
      <c r="BA1915" s="11" t="str">
        <f t="shared" si="824"/>
        <v>BKI</v>
      </c>
      <c r="BB1915" s="11" t="str">
        <f t="shared" si="825"/>
        <v>KT</v>
      </c>
      <c r="BC1915" s="11" t="str">
        <f t="shared" si="826"/>
        <v>No</v>
      </c>
    </row>
    <row r="1916" spans="1:55" x14ac:dyDescent="0.3">
      <c r="A1916" s="11" t="s">
        <v>1697</v>
      </c>
      <c r="B1916" s="11" t="s">
        <v>1910</v>
      </c>
      <c r="C1916" s="11" t="s">
        <v>545</v>
      </c>
      <c r="D1916" s="11" t="s">
        <v>2877</v>
      </c>
      <c r="E1916" s="38" t="s">
        <v>2902</v>
      </c>
      <c r="F1916" s="11">
        <v>1</v>
      </c>
      <c r="G1916" s="40" t="s">
        <v>218</v>
      </c>
      <c r="H1916" s="11" t="str">
        <f t="shared" si="808"/>
        <v>Regular</v>
      </c>
      <c r="I1916" s="11" t="str">
        <f t="shared" si="800"/>
        <v>INDIA</v>
      </c>
      <c r="J1916" s="11" t="str">
        <f>IF(ISERROR(VLOOKUP(C1916,'WI Vs ASM'!$B$2:$E$1000,4,0)),0,(VLOOKUP(C1916,'WI Vs ASM'!$B$2:$E$1000,4,0)))</f>
        <v>Offshore</v>
      </c>
      <c r="K1916" s="11" t="str">
        <f>IF(ISERROR(VLOOKUP(C1916,'WI Vs ASM'!$B$2:$F$1000,5,0)),0,(VLOOKUP(C1916,'WI Vs ASM'!$B$2:$F$1000,5,0)))</f>
        <v>01-Fixed Price</v>
      </c>
      <c r="L1916" s="11" t="str">
        <f>IF(ISERROR(VLOOKUP(C1916,'WI Vs ASM'!$B$2:$D$1000,3,0)),0,(VLOOKUP(C1916,'WI Vs ASM'!$B$2:$D$1000,3,0)))</f>
        <v>01-Maintenance Offshore</v>
      </c>
      <c r="M1916" s="11" t="str">
        <f>IF(ISERROR(VLOOKUP(C1916,'WI Vs ASM'!$B$2:$I$1000,8,0)),0,(VLOOKUP(C1916,'WI Vs ASM'!$B$2:$I$1000,8,0)))</f>
        <v>Rahul Soman</v>
      </c>
      <c r="N1916" s="11" t="str">
        <f>IF(ISERROR(VLOOKUP(C1916,'WI Vs ASM'!$B$2:$G$1000,6,0)),0,(VLOOKUP(C1916,'WI Vs ASM'!$B$2:$G$1000,6,0)))</f>
        <v>Data Archive</v>
      </c>
      <c r="O1916" s="11" t="str">
        <f>IF(ISERROR(VLOOKUP(C1916,'WI Vs ASM'!$B$2:$H$1000,7,0)),0,(VLOOKUP(C1916,'WI Vs ASM'!$B$2:$H$1000,7,0)))</f>
        <v>Central Functions</v>
      </c>
      <c r="P1916" s="11" t="str">
        <f t="shared" si="801"/>
        <v>May-17</v>
      </c>
      <c r="Q1916" s="11" t="str">
        <f t="shared" si="802"/>
        <v>Q2</v>
      </c>
      <c r="R1916" s="11" t="str">
        <f>IF(ISERROR(VLOOKUP(C1916,'WI Vs ASM'!$B$2:$J$1000,9,0)),0,(VLOOKUP(C1916,'WI Vs ASM'!$B$2:$J$1000,9,0)))</f>
        <v>Jyothi Pai</v>
      </c>
      <c r="S1916" s="11" t="str">
        <f>IF(ISERROR(VLOOKUP(C1916,'WI Vs ASM'!$B$2:$K$1000,10,0)),0,(VLOOKUP(C1916,'WI Vs ASM'!$B$2:$K$1000,10,0)))</f>
        <v>Linda J. Richardson</v>
      </c>
      <c r="T1916" s="11" t="str">
        <f>IF(ISERROR(VLOOKUP(C1916,'WI Vs ASM'!$B$2:$L$1000,11,0)),0,(VLOOKUP(C1916,'WI Vs ASM'!$B$2:$L$1000,11,0)))</f>
        <v>Crystal Romano</v>
      </c>
      <c r="U1916" s="11" t="e">
        <f t="shared" si="809"/>
        <v>#VALUE!</v>
      </c>
      <c r="V1916" s="11" t="str">
        <f t="shared" si="803"/>
        <v>No</v>
      </c>
      <c r="W1916" s="11" t="str">
        <f t="shared" si="804"/>
        <v>Yes</v>
      </c>
      <c r="X1916" s="11" t="str">
        <f t="shared" si="805"/>
        <v>No</v>
      </c>
      <c r="Y1916" s="11" t="str">
        <f t="shared" si="806"/>
        <v>No</v>
      </c>
      <c r="Z1916" s="11" t="str">
        <f t="shared" si="807"/>
        <v>No</v>
      </c>
      <c r="AA1916" s="11" t="str">
        <f t="shared" si="810"/>
        <v>No</v>
      </c>
      <c r="AB1916" s="11">
        <f>IF(ISERROR(VLOOKUP(U1916,'ITWR Dump'!$A$2:$Y$5000,24,0)),0,(VLOOKUP('ILC Report'!U1916,'ITWR Dump'!$A$2:$Y$5000,24,0)))</f>
        <v>0</v>
      </c>
      <c r="AC1916" s="11" t="str">
        <f t="shared" si="811"/>
        <v>No</v>
      </c>
      <c r="AD1916" s="11" t="str">
        <f t="shared" si="812"/>
        <v/>
      </c>
      <c r="AE1916" s="11">
        <f>IF(ISERROR(VLOOKUP(U1916,'ITWR Dump'!$A$2:$Y$5000,13,0)),0,(VLOOKUP(U1916,'ITWR Dump'!$A$2:$Y$5000,13,0)))</f>
        <v>0</v>
      </c>
      <c r="AF1916" s="11">
        <f>IF(ISERROR(VLOOKUP(U1916,'ITWR Dump'!$A$2:$Y$5000,11,0)),0,(VLOOKUP(U1916,'ITWR Dump'!$A$2:$Y$5000,11,0)))</f>
        <v>0</v>
      </c>
      <c r="AG1916" s="11">
        <f>IF(ISERROR(VLOOKUP(U1916,'ITWR Dump'!$A$2:$Y$5000,2,0)),0,(VLOOKUP(U1916,'ITWR Dump'!$A$2:$Y$5000,2,0)))</f>
        <v>0</v>
      </c>
      <c r="AH1916" s="11">
        <f>IF(ISERROR(VLOOKUP(U1916,'ITWR Dump'!$A$2:$Y$5000,14,0)),0,(VLOOKUP(U1916,'ITWR Dump'!$A$2:$Y$5000,14,0)))</f>
        <v>0</v>
      </c>
      <c r="AI1916" s="11" t="str">
        <f t="shared" si="813"/>
        <v>01-Maintenance Offshore</v>
      </c>
      <c r="AJ1916" s="11" t="str">
        <f t="shared" si="814"/>
        <v>Offshore</v>
      </c>
      <c r="AK1916" s="11" t="str">
        <f>IF(ISERROR(VLOOKUP(A1916,'Team Data'!$C$2:$U$213,17,0)),0,(VLOOKUP(A1916,'Team Data'!$C$2:$U$213,17,0)))</f>
        <v>MF PI and CF</v>
      </c>
      <c r="AL1916" s="11" t="str">
        <f t="shared" si="815"/>
        <v>2017-04-24</v>
      </c>
      <c r="AM1916" s="11">
        <f>IF(ISERROR(VLOOKUP(U1916,'ITWR Dump'!$A$2:$Y$5000,16,0)),0,(VLOOKUP(U1916,'ITWR Dump'!$A$2:$Y$5000,16,0)))</f>
        <v>0</v>
      </c>
      <c r="AN1916" s="11">
        <f>IF(ISERROR(VLOOKUP(U1916,'ITWR Dump'!$A$2:$Y$5000,18,0)),0,(VLOOKUP(U1916,'ITWR Dump'!$A$2:$Y$5000,18,0)))</f>
        <v>0</v>
      </c>
      <c r="AO1916" s="11">
        <f>IF(ISERROR(VLOOKUP(U1916,'ITWR Dump'!$A$2:$Y$5000,25,0)),0,(VLOOKUP('ILC Report'!U1916,'ITWR Dump'!$A$2:$Y$5000,25,0)))</f>
        <v>0</v>
      </c>
      <c r="AP1916" s="11">
        <f t="shared" si="816"/>
        <v>0</v>
      </c>
      <c r="AQ1916" s="26">
        <f t="shared" si="817"/>
        <v>0</v>
      </c>
      <c r="AR1916" s="26">
        <f t="shared" si="818"/>
        <v>0</v>
      </c>
      <c r="AS1916" s="26">
        <f t="shared" si="819"/>
        <v>0</v>
      </c>
      <c r="AT1916" s="26">
        <f t="shared" si="820"/>
        <v>0</v>
      </c>
      <c r="AU1916" s="26">
        <f t="shared" si="821"/>
        <v>0</v>
      </c>
      <c r="AV1916" s="26">
        <f t="shared" si="822"/>
        <v>0</v>
      </c>
      <c r="AW1916" s="11" t="s">
        <v>653</v>
      </c>
      <c r="AX1916" s="11" t="str">
        <f>VLOOKUP(L1916,Group!$A$2:$B$1000,2,0)</f>
        <v>Maintenance</v>
      </c>
      <c r="AY1916" s="11">
        <f>IF(ISERROR(VLOOKUP(U1916,'ITWR Dump'!$A$2:$Y$5000,15,0)),0,(VLOOKUP('ILC Report'!U1916,'ITWR Dump'!$A$2:$Y$5000,15,0)))</f>
        <v>0</v>
      </c>
      <c r="AZ1916" s="11" t="str">
        <f t="shared" si="823"/>
        <v>No</v>
      </c>
      <c r="BA1916" s="11" t="str">
        <f t="shared" si="824"/>
        <v>BKI</v>
      </c>
      <c r="BB1916" s="11" t="str">
        <f t="shared" si="825"/>
        <v>MN</v>
      </c>
      <c r="BC1916" s="11" t="str">
        <f t="shared" si="826"/>
        <v>No</v>
      </c>
    </row>
    <row r="1917" spans="1:55" x14ac:dyDescent="0.3">
      <c r="A1917" s="11" t="s">
        <v>1697</v>
      </c>
      <c r="B1917" s="11" t="s">
        <v>1910</v>
      </c>
      <c r="C1917" s="11" t="s">
        <v>542</v>
      </c>
      <c r="D1917" s="11" t="s">
        <v>2699</v>
      </c>
      <c r="E1917" s="38" t="s">
        <v>2902</v>
      </c>
      <c r="F1917" s="11">
        <v>10.5</v>
      </c>
      <c r="G1917" s="40" t="s">
        <v>218</v>
      </c>
      <c r="H1917" s="11" t="str">
        <f t="shared" si="808"/>
        <v>Regular</v>
      </c>
      <c r="I1917" s="11" t="str">
        <f t="shared" si="800"/>
        <v>INDIA</v>
      </c>
      <c r="J1917" s="11" t="str">
        <f>IF(ISERROR(VLOOKUP(C1917,'WI Vs ASM'!$B$2:$E$1000,4,0)),0,(VLOOKUP(C1917,'WI Vs ASM'!$B$2:$E$1000,4,0)))</f>
        <v>Offshore</v>
      </c>
      <c r="K1917" s="11" t="str">
        <f>IF(ISERROR(VLOOKUP(C1917,'WI Vs ASM'!$B$2:$F$1000,5,0)),0,(VLOOKUP(C1917,'WI Vs ASM'!$B$2:$F$1000,5,0)))</f>
        <v>02-Variable Billable</v>
      </c>
      <c r="L1917" s="11" t="str">
        <f>IF(ISERROR(VLOOKUP(C1917,'WI Vs ASM'!$B$2:$D$1000,3,0)),0,(VLOOKUP(C1917,'WI Vs ASM'!$B$2:$D$1000,3,0)))</f>
        <v>11-Enhancement Offshore</v>
      </c>
      <c r="M1917" s="11" t="str">
        <f>IF(ISERROR(VLOOKUP(C1917,'WI Vs ASM'!$B$2:$I$1000,8,0)),0,(VLOOKUP(C1917,'WI Vs ASM'!$B$2:$I$1000,8,0)))</f>
        <v>Prakash Varadachari</v>
      </c>
      <c r="N1917" s="11" t="str">
        <f>IF(ISERROR(VLOOKUP(C1917,'WI Vs ASM'!$B$2:$G$1000,6,0)),0,(VLOOKUP(C1917,'WI Vs ASM'!$B$2:$G$1000,6,0)))</f>
        <v>Data Archive</v>
      </c>
      <c r="O1917" s="11" t="str">
        <f>IF(ISERROR(VLOOKUP(C1917,'WI Vs ASM'!$B$2:$H$1000,7,0)),0,(VLOOKUP(C1917,'WI Vs ASM'!$B$2:$H$1000,7,0)))</f>
        <v>Central Functions</v>
      </c>
      <c r="P1917" s="11" t="str">
        <f t="shared" si="801"/>
        <v>May-17</v>
      </c>
      <c r="Q1917" s="11" t="str">
        <f t="shared" si="802"/>
        <v>Q2</v>
      </c>
      <c r="R1917" s="11" t="str">
        <f>IF(ISERROR(VLOOKUP(C1917,'WI Vs ASM'!$B$2:$J$1000,9,0)),0,(VLOOKUP(C1917,'WI Vs ASM'!$B$2:$J$1000,9,0)))</f>
        <v>Chandraprabha Palaniswamy</v>
      </c>
      <c r="S1917" s="11" t="str">
        <f>IF(ISERROR(VLOOKUP(C1917,'WI Vs ASM'!$B$2:$K$1000,10,0)),0,(VLOOKUP(C1917,'WI Vs ASM'!$B$2:$K$1000,10,0)))</f>
        <v>Linda J. Richardson</v>
      </c>
      <c r="T1917" s="11" t="str">
        <f>IF(ISERROR(VLOOKUP(C1917,'WI Vs ASM'!$B$2:$L$1000,11,0)),0,(VLOOKUP(C1917,'WI Vs ASM'!$B$2:$L$1000,11,0)))</f>
        <v>Crystal Romano</v>
      </c>
      <c r="U1917" s="11" t="str">
        <f t="shared" si="809"/>
        <v>WR736392</v>
      </c>
      <c r="V1917" s="11" t="str">
        <f t="shared" si="803"/>
        <v>No</v>
      </c>
      <c r="W1917" s="11" t="str">
        <f t="shared" si="804"/>
        <v>Yes</v>
      </c>
      <c r="X1917" s="11" t="str">
        <f t="shared" si="805"/>
        <v>No</v>
      </c>
      <c r="Y1917" s="11" t="str">
        <f t="shared" si="806"/>
        <v>No</v>
      </c>
      <c r="Z1917" s="11" t="str">
        <f t="shared" si="807"/>
        <v>No</v>
      </c>
      <c r="AA1917" s="11" t="str">
        <f t="shared" si="810"/>
        <v>No</v>
      </c>
      <c r="AB1917" s="11">
        <f>IF(ISERROR(VLOOKUP(U1917,'ITWR Dump'!$A$2:$Y$5000,24,0)),0,(VLOOKUP('ILC Report'!U1917,'ITWR Dump'!$A$2:$Y$5000,24,0)))</f>
        <v>0</v>
      </c>
      <c r="AC1917" s="11" t="str">
        <f t="shared" si="811"/>
        <v>No</v>
      </c>
      <c r="AD1917" s="11" t="str">
        <f t="shared" si="812"/>
        <v/>
      </c>
      <c r="AE1917" s="11">
        <f>IF(ISERROR(VLOOKUP(U1917,'ITWR Dump'!$A$2:$Y$5000,13,0)),0,(VLOOKUP(U1917,'ITWR Dump'!$A$2:$Y$5000,13,0)))</f>
        <v>0</v>
      </c>
      <c r="AF1917" s="11">
        <f>IF(ISERROR(VLOOKUP(U1917,'ITWR Dump'!$A$2:$Y$5000,11,0)),0,(VLOOKUP(U1917,'ITWR Dump'!$A$2:$Y$5000,11,0)))</f>
        <v>0</v>
      </c>
      <c r="AG1917" s="11">
        <f>IF(ISERROR(VLOOKUP(U1917,'ITWR Dump'!$A$2:$Y$5000,2,0)),0,(VLOOKUP(U1917,'ITWR Dump'!$A$2:$Y$5000,2,0)))</f>
        <v>0</v>
      </c>
      <c r="AH1917" s="11">
        <f>IF(ISERROR(VLOOKUP(U1917,'ITWR Dump'!$A$2:$Y$5000,14,0)),0,(VLOOKUP(U1917,'ITWR Dump'!$A$2:$Y$5000,14,0)))</f>
        <v>0</v>
      </c>
      <c r="AI1917" s="11" t="str">
        <f t="shared" si="813"/>
        <v>11-Enhancement Offshore</v>
      </c>
      <c r="AJ1917" s="11" t="str">
        <f t="shared" si="814"/>
        <v>Offshore</v>
      </c>
      <c r="AK1917" s="11" t="str">
        <f>IF(ISERROR(VLOOKUP(A1917,'Team Data'!$C$2:$U$213,17,0)),0,(VLOOKUP(A1917,'Team Data'!$C$2:$U$213,17,0)))</f>
        <v>MF PI and CF</v>
      </c>
      <c r="AL1917" s="11" t="str">
        <f t="shared" si="815"/>
        <v>2017-04-24</v>
      </c>
      <c r="AM1917" s="11">
        <f>IF(ISERROR(VLOOKUP(U1917,'ITWR Dump'!$A$2:$Y$5000,16,0)),0,(VLOOKUP(U1917,'ITWR Dump'!$A$2:$Y$5000,16,0)))</f>
        <v>0</v>
      </c>
      <c r="AN1917" s="11">
        <f>IF(ISERROR(VLOOKUP(U1917,'ITWR Dump'!$A$2:$Y$5000,18,0)),0,(VLOOKUP(U1917,'ITWR Dump'!$A$2:$Y$5000,18,0)))</f>
        <v>0</v>
      </c>
      <c r="AO1917" s="11">
        <f>IF(ISERROR(VLOOKUP(U1917,'ITWR Dump'!$A$2:$Y$5000,25,0)),0,(VLOOKUP('ILC Report'!U1917,'ITWR Dump'!$A$2:$Y$5000,25,0)))</f>
        <v>0</v>
      </c>
      <c r="AP1917" s="11">
        <f t="shared" si="816"/>
        <v>0</v>
      </c>
      <c r="AQ1917" s="26">
        <f t="shared" si="817"/>
        <v>0</v>
      </c>
      <c r="AR1917" s="26">
        <f t="shared" si="818"/>
        <v>0</v>
      </c>
      <c r="AS1917" s="26">
        <f t="shared" si="819"/>
        <v>0</v>
      </c>
      <c r="AT1917" s="26">
        <f t="shared" si="820"/>
        <v>0</v>
      </c>
      <c r="AU1917" s="26">
        <f t="shared" si="821"/>
        <v>0</v>
      </c>
      <c r="AV1917" s="26">
        <f t="shared" si="822"/>
        <v>0</v>
      </c>
      <c r="AW1917" s="11" t="s">
        <v>653</v>
      </c>
      <c r="AX1917" s="11" t="str">
        <f>VLOOKUP(L1917,Group!$A$2:$B$1000,2,0)</f>
        <v>Enhancement</v>
      </c>
      <c r="AY1917" s="11">
        <f>IF(ISERROR(VLOOKUP(U1917,'ITWR Dump'!$A$2:$Y$5000,15,0)),0,(VLOOKUP('ILC Report'!U1917,'ITWR Dump'!$A$2:$Y$5000,15,0)))</f>
        <v>0</v>
      </c>
      <c r="AZ1917" s="11" t="str">
        <f t="shared" si="823"/>
        <v>No</v>
      </c>
      <c r="BA1917" s="11" t="str">
        <f t="shared" si="824"/>
        <v>BKI</v>
      </c>
      <c r="BB1917" s="11" t="str">
        <f t="shared" si="825"/>
        <v>EM</v>
      </c>
      <c r="BC1917" s="11" t="str">
        <f t="shared" si="826"/>
        <v>No</v>
      </c>
    </row>
    <row r="1918" spans="1:55" x14ac:dyDescent="0.3">
      <c r="A1918" s="11" t="s">
        <v>1697</v>
      </c>
      <c r="B1918" s="11" t="s">
        <v>1910</v>
      </c>
      <c r="C1918" s="11" t="s">
        <v>542</v>
      </c>
      <c r="D1918" s="11" t="s">
        <v>2703</v>
      </c>
      <c r="E1918" s="38" t="s">
        <v>2902</v>
      </c>
      <c r="F1918" s="11">
        <v>9.5</v>
      </c>
      <c r="G1918" s="40" t="s">
        <v>218</v>
      </c>
      <c r="H1918" s="11" t="str">
        <f t="shared" si="808"/>
        <v>Regular</v>
      </c>
      <c r="I1918" s="11" t="str">
        <f t="shared" si="800"/>
        <v>INDIA</v>
      </c>
      <c r="J1918" s="11" t="str">
        <f>IF(ISERROR(VLOOKUP(C1918,'WI Vs ASM'!$B$2:$E$1000,4,0)),0,(VLOOKUP(C1918,'WI Vs ASM'!$B$2:$E$1000,4,0)))</f>
        <v>Offshore</v>
      </c>
      <c r="K1918" s="11" t="str">
        <f>IF(ISERROR(VLOOKUP(C1918,'WI Vs ASM'!$B$2:$F$1000,5,0)),0,(VLOOKUP(C1918,'WI Vs ASM'!$B$2:$F$1000,5,0)))</f>
        <v>02-Variable Billable</v>
      </c>
      <c r="L1918" s="11" t="str">
        <f>IF(ISERROR(VLOOKUP(C1918,'WI Vs ASM'!$B$2:$D$1000,3,0)),0,(VLOOKUP(C1918,'WI Vs ASM'!$B$2:$D$1000,3,0)))</f>
        <v>11-Enhancement Offshore</v>
      </c>
      <c r="M1918" s="11" t="str">
        <f>IF(ISERROR(VLOOKUP(C1918,'WI Vs ASM'!$B$2:$I$1000,8,0)),0,(VLOOKUP(C1918,'WI Vs ASM'!$B$2:$I$1000,8,0)))</f>
        <v>Prakash Varadachari</v>
      </c>
      <c r="N1918" s="11" t="str">
        <f>IF(ISERROR(VLOOKUP(C1918,'WI Vs ASM'!$B$2:$G$1000,6,0)),0,(VLOOKUP(C1918,'WI Vs ASM'!$B$2:$G$1000,6,0)))</f>
        <v>Data Archive</v>
      </c>
      <c r="O1918" s="11" t="str">
        <f>IF(ISERROR(VLOOKUP(C1918,'WI Vs ASM'!$B$2:$H$1000,7,0)),0,(VLOOKUP(C1918,'WI Vs ASM'!$B$2:$H$1000,7,0)))</f>
        <v>Central Functions</v>
      </c>
      <c r="P1918" s="11" t="str">
        <f t="shared" si="801"/>
        <v>May-17</v>
      </c>
      <c r="Q1918" s="11" t="str">
        <f t="shared" si="802"/>
        <v>Q2</v>
      </c>
      <c r="R1918" s="11" t="str">
        <f>IF(ISERROR(VLOOKUP(C1918,'WI Vs ASM'!$B$2:$J$1000,9,0)),0,(VLOOKUP(C1918,'WI Vs ASM'!$B$2:$J$1000,9,0)))</f>
        <v>Chandraprabha Palaniswamy</v>
      </c>
      <c r="S1918" s="11" t="str">
        <f>IF(ISERROR(VLOOKUP(C1918,'WI Vs ASM'!$B$2:$K$1000,10,0)),0,(VLOOKUP(C1918,'WI Vs ASM'!$B$2:$K$1000,10,0)))</f>
        <v>Linda J. Richardson</v>
      </c>
      <c r="T1918" s="11" t="str">
        <f>IF(ISERROR(VLOOKUP(C1918,'WI Vs ASM'!$B$2:$L$1000,11,0)),0,(VLOOKUP(C1918,'WI Vs ASM'!$B$2:$L$1000,11,0)))</f>
        <v>Crystal Romano</v>
      </c>
      <c r="U1918" s="11" t="str">
        <f t="shared" si="809"/>
        <v>WR736392</v>
      </c>
      <c r="V1918" s="11" t="str">
        <f t="shared" si="803"/>
        <v>No</v>
      </c>
      <c r="W1918" s="11" t="str">
        <f t="shared" si="804"/>
        <v>Yes</v>
      </c>
      <c r="X1918" s="11" t="str">
        <f t="shared" si="805"/>
        <v>No</v>
      </c>
      <c r="Y1918" s="11" t="str">
        <f t="shared" si="806"/>
        <v>No</v>
      </c>
      <c r="Z1918" s="11" t="str">
        <f t="shared" si="807"/>
        <v>No</v>
      </c>
      <c r="AA1918" s="11" t="str">
        <f t="shared" si="810"/>
        <v>No</v>
      </c>
      <c r="AB1918" s="11">
        <f>IF(ISERROR(VLOOKUP(U1918,'ITWR Dump'!$A$2:$Y$5000,24,0)),0,(VLOOKUP('ILC Report'!U1918,'ITWR Dump'!$A$2:$Y$5000,24,0)))</f>
        <v>0</v>
      </c>
      <c r="AC1918" s="11" t="str">
        <f t="shared" si="811"/>
        <v>No</v>
      </c>
      <c r="AD1918" s="11" t="str">
        <f t="shared" si="812"/>
        <v/>
      </c>
      <c r="AE1918" s="11">
        <f>IF(ISERROR(VLOOKUP(U1918,'ITWR Dump'!$A$2:$Y$5000,13,0)),0,(VLOOKUP(U1918,'ITWR Dump'!$A$2:$Y$5000,13,0)))</f>
        <v>0</v>
      </c>
      <c r="AF1918" s="11">
        <f>IF(ISERROR(VLOOKUP(U1918,'ITWR Dump'!$A$2:$Y$5000,11,0)),0,(VLOOKUP(U1918,'ITWR Dump'!$A$2:$Y$5000,11,0)))</f>
        <v>0</v>
      </c>
      <c r="AG1918" s="11">
        <f>IF(ISERROR(VLOOKUP(U1918,'ITWR Dump'!$A$2:$Y$5000,2,0)),0,(VLOOKUP(U1918,'ITWR Dump'!$A$2:$Y$5000,2,0)))</f>
        <v>0</v>
      </c>
      <c r="AH1918" s="11">
        <f>IF(ISERROR(VLOOKUP(U1918,'ITWR Dump'!$A$2:$Y$5000,14,0)),0,(VLOOKUP(U1918,'ITWR Dump'!$A$2:$Y$5000,14,0)))</f>
        <v>0</v>
      </c>
      <c r="AI1918" s="11" t="str">
        <f t="shared" si="813"/>
        <v>11-Enhancement Offshore</v>
      </c>
      <c r="AJ1918" s="11" t="str">
        <f t="shared" si="814"/>
        <v>Offshore</v>
      </c>
      <c r="AK1918" s="11" t="str">
        <f>IF(ISERROR(VLOOKUP(A1918,'Team Data'!$C$2:$U$213,17,0)),0,(VLOOKUP(A1918,'Team Data'!$C$2:$U$213,17,0)))</f>
        <v>MF PI and CF</v>
      </c>
      <c r="AL1918" s="11" t="str">
        <f t="shared" si="815"/>
        <v>2017-04-24</v>
      </c>
      <c r="AM1918" s="11">
        <f>IF(ISERROR(VLOOKUP(U1918,'ITWR Dump'!$A$2:$Y$5000,16,0)),0,(VLOOKUP(U1918,'ITWR Dump'!$A$2:$Y$5000,16,0)))</f>
        <v>0</v>
      </c>
      <c r="AN1918" s="11">
        <f>IF(ISERROR(VLOOKUP(U1918,'ITWR Dump'!$A$2:$Y$5000,18,0)),0,(VLOOKUP(U1918,'ITWR Dump'!$A$2:$Y$5000,18,0)))</f>
        <v>0</v>
      </c>
      <c r="AO1918" s="11">
        <f>IF(ISERROR(VLOOKUP(U1918,'ITWR Dump'!$A$2:$Y$5000,25,0)),0,(VLOOKUP('ILC Report'!U1918,'ITWR Dump'!$A$2:$Y$5000,25,0)))</f>
        <v>0</v>
      </c>
      <c r="AP1918" s="11">
        <f t="shared" si="816"/>
        <v>0</v>
      </c>
      <c r="AQ1918" s="26">
        <f t="shared" si="817"/>
        <v>0</v>
      </c>
      <c r="AR1918" s="26">
        <f t="shared" si="818"/>
        <v>0</v>
      </c>
      <c r="AS1918" s="26">
        <f t="shared" si="819"/>
        <v>0</v>
      </c>
      <c r="AT1918" s="26">
        <f t="shared" si="820"/>
        <v>0</v>
      </c>
      <c r="AU1918" s="26">
        <f t="shared" si="821"/>
        <v>0</v>
      </c>
      <c r="AV1918" s="26">
        <f t="shared" si="822"/>
        <v>0</v>
      </c>
      <c r="AW1918" s="11" t="s">
        <v>653</v>
      </c>
      <c r="AX1918" s="11" t="str">
        <f>VLOOKUP(L1918,Group!$A$2:$B$1000,2,0)</f>
        <v>Enhancement</v>
      </c>
      <c r="AY1918" s="11">
        <f>IF(ISERROR(VLOOKUP(U1918,'ITWR Dump'!$A$2:$Y$5000,15,0)),0,(VLOOKUP('ILC Report'!U1918,'ITWR Dump'!$A$2:$Y$5000,15,0)))</f>
        <v>0</v>
      </c>
      <c r="AZ1918" s="11" t="str">
        <f t="shared" si="823"/>
        <v>No</v>
      </c>
      <c r="BA1918" s="11" t="str">
        <f t="shared" si="824"/>
        <v>BKI</v>
      </c>
      <c r="BB1918" s="11" t="str">
        <f t="shared" si="825"/>
        <v>EM</v>
      </c>
      <c r="BC1918" s="11" t="str">
        <f t="shared" si="826"/>
        <v>No</v>
      </c>
    </row>
    <row r="1919" spans="1:55" x14ac:dyDescent="0.3">
      <c r="A1919" s="11" t="s">
        <v>1697</v>
      </c>
      <c r="B1919" s="11" t="s">
        <v>1910</v>
      </c>
      <c r="C1919" s="11" t="s">
        <v>545</v>
      </c>
      <c r="D1919" s="11" t="s">
        <v>2872</v>
      </c>
      <c r="E1919" s="38" t="s">
        <v>2903</v>
      </c>
      <c r="F1919" s="11">
        <v>3</v>
      </c>
      <c r="G1919" s="40" t="s">
        <v>218</v>
      </c>
      <c r="H1919" s="11" t="str">
        <f t="shared" si="808"/>
        <v>Regular</v>
      </c>
      <c r="I1919" s="11" t="str">
        <f t="shared" si="800"/>
        <v>INDIA</v>
      </c>
      <c r="J1919" s="11" t="str">
        <f>IF(ISERROR(VLOOKUP(C1919,'WI Vs ASM'!$B$2:$E$1000,4,0)),0,(VLOOKUP(C1919,'WI Vs ASM'!$B$2:$E$1000,4,0)))</f>
        <v>Offshore</v>
      </c>
      <c r="K1919" s="11" t="str">
        <f>IF(ISERROR(VLOOKUP(C1919,'WI Vs ASM'!$B$2:$F$1000,5,0)),0,(VLOOKUP(C1919,'WI Vs ASM'!$B$2:$F$1000,5,0)))</f>
        <v>01-Fixed Price</v>
      </c>
      <c r="L1919" s="11" t="str">
        <f>IF(ISERROR(VLOOKUP(C1919,'WI Vs ASM'!$B$2:$D$1000,3,0)),0,(VLOOKUP(C1919,'WI Vs ASM'!$B$2:$D$1000,3,0)))</f>
        <v>01-Maintenance Offshore</v>
      </c>
      <c r="M1919" s="11" t="str">
        <f>IF(ISERROR(VLOOKUP(C1919,'WI Vs ASM'!$B$2:$I$1000,8,0)),0,(VLOOKUP(C1919,'WI Vs ASM'!$B$2:$I$1000,8,0)))</f>
        <v>Rahul Soman</v>
      </c>
      <c r="N1919" s="11" t="str">
        <f>IF(ISERROR(VLOOKUP(C1919,'WI Vs ASM'!$B$2:$G$1000,6,0)),0,(VLOOKUP(C1919,'WI Vs ASM'!$B$2:$G$1000,6,0)))</f>
        <v>Data Archive</v>
      </c>
      <c r="O1919" s="11" t="str">
        <f>IF(ISERROR(VLOOKUP(C1919,'WI Vs ASM'!$B$2:$H$1000,7,0)),0,(VLOOKUP(C1919,'WI Vs ASM'!$B$2:$H$1000,7,0)))</f>
        <v>Central Functions</v>
      </c>
      <c r="P1919" s="11" t="str">
        <f t="shared" si="801"/>
        <v>May-17</v>
      </c>
      <c r="Q1919" s="11" t="str">
        <f t="shared" si="802"/>
        <v>Q2</v>
      </c>
      <c r="R1919" s="11" t="str">
        <f>IF(ISERROR(VLOOKUP(C1919,'WI Vs ASM'!$B$2:$J$1000,9,0)),0,(VLOOKUP(C1919,'WI Vs ASM'!$B$2:$J$1000,9,0)))</f>
        <v>Jyothi Pai</v>
      </c>
      <c r="S1919" s="11" t="str">
        <f>IF(ISERROR(VLOOKUP(C1919,'WI Vs ASM'!$B$2:$K$1000,10,0)),0,(VLOOKUP(C1919,'WI Vs ASM'!$B$2:$K$1000,10,0)))</f>
        <v>Linda J. Richardson</v>
      </c>
      <c r="T1919" s="11" t="str">
        <f>IF(ISERROR(VLOOKUP(C1919,'WI Vs ASM'!$B$2:$L$1000,11,0)),0,(VLOOKUP(C1919,'WI Vs ASM'!$B$2:$L$1000,11,0)))</f>
        <v>Crystal Romano</v>
      </c>
      <c r="U1919" s="11" t="e">
        <f t="shared" si="809"/>
        <v>#VALUE!</v>
      </c>
      <c r="V1919" s="11" t="str">
        <f t="shared" si="803"/>
        <v>No</v>
      </c>
      <c r="W1919" s="11" t="str">
        <f t="shared" si="804"/>
        <v>Yes</v>
      </c>
      <c r="X1919" s="11" t="str">
        <f t="shared" si="805"/>
        <v>No</v>
      </c>
      <c r="Y1919" s="11" t="str">
        <f t="shared" si="806"/>
        <v>No</v>
      </c>
      <c r="Z1919" s="11" t="str">
        <f t="shared" si="807"/>
        <v>No</v>
      </c>
      <c r="AA1919" s="11" t="str">
        <f t="shared" si="810"/>
        <v>No</v>
      </c>
      <c r="AB1919" s="11">
        <f>IF(ISERROR(VLOOKUP(U1919,'ITWR Dump'!$A$2:$Y$5000,24,0)),0,(VLOOKUP('ILC Report'!U1919,'ITWR Dump'!$A$2:$Y$5000,24,0)))</f>
        <v>0</v>
      </c>
      <c r="AC1919" s="11" t="str">
        <f t="shared" si="811"/>
        <v>No</v>
      </c>
      <c r="AD1919" s="11" t="str">
        <f t="shared" si="812"/>
        <v/>
      </c>
      <c r="AE1919" s="11">
        <f>IF(ISERROR(VLOOKUP(U1919,'ITWR Dump'!$A$2:$Y$5000,13,0)),0,(VLOOKUP(U1919,'ITWR Dump'!$A$2:$Y$5000,13,0)))</f>
        <v>0</v>
      </c>
      <c r="AF1919" s="11">
        <f>IF(ISERROR(VLOOKUP(U1919,'ITWR Dump'!$A$2:$Y$5000,11,0)),0,(VLOOKUP(U1919,'ITWR Dump'!$A$2:$Y$5000,11,0)))</f>
        <v>0</v>
      </c>
      <c r="AG1919" s="11">
        <f>IF(ISERROR(VLOOKUP(U1919,'ITWR Dump'!$A$2:$Y$5000,2,0)),0,(VLOOKUP(U1919,'ITWR Dump'!$A$2:$Y$5000,2,0)))</f>
        <v>0</v>
      </c>
      <c r="AH1919" s="11">
        <f>IF(ISERROR(VLOOKUP(U1919,'ITWR Dump'!$A$2:$Y$5000,14,0)),0,(VLOOKUP(U1919,'ITWR Dump'!$A$2:$Y$5000,14,0)))</f>
        <v>0</v>
      </c>
      <c r="AI1919" s="11" t="str">
        <f t="shared" si="813"/>
        <v>01-Maintenance Offshore</v>
      </c>
      <c r="AJ1919" s="11" t="str">
        <f t="shared" si="814"/>
        <v>Offshore</v>
      </c>
      <c r="AK1919" s="11" t="str">
        <f>IF(ISERROR(VLOOKUP(A1919,'Team Data'!$C$2:$U$213,17,0)),0,(VLOOKUP(A1919,'Team Data'!$C$2:$U$213,17,0)))</f>
        <v>MF PI and CF</v>
      </c>
      <c r="AL1919" s="11" t="str">
        <f t="shared" si="815"/>
        <v>2017-04-24</v>
      </c>
      <c r="AM1919" s="11">
        <f>IF(ISERROR(VLOOKUP(U1919,'ITWR Dump'!$A$2:$Y$5000,16,0)),0,(VLOOKUP(U1919,'ITWR Dump'!$A$2:$Y$5000,16,0)))</f>
        <v>0</v>
      </c>
      <c r="AN1919" s="11">
        <f>IF(ISERROR(VLOOKUP(U1919,'ITWR Dump'!$A$2:$Y$5000,18,0)),0,(VLOOKUP(U1919,'ITWR Dump'!$A$2:$Y$5000,18,0)))</f>
        <v>0</v>
      </c>
      <c r="AO1919" s="11">
        <f>IF(ISERROR(VLOOKUP(U1919,'ITWR Dump'!$A$2:$Y$5000,25,0)),0,(VLOOKUP('ILC Report'!U1919,'ITWR Dump'!$A$2:$Y$5000,25,0)))</f>
        <v>0</v>
      </c>
      <c r="AP1919" s="11">
        <f t="shared" si="816"/>
        <v>0</v>
      </c>
      <c r="AQ1919" s="26">
        <f t="shared" si="817"/>
        <v>0</v>
      </c>
      <c r="AR1919" s="26">
        <f t="shared" si="818"/>
        <v>0</v>
      </c>
      <c r="AS1919" s="26">
        <f t="shared" si="819"/>
        <v>0</v>
      </c>
      <c r="AT1919" s="26">
        <f t="shared" si="820"/>
        <v>0</v>
      </c>
      <c r="AU1919" s="26">
        <f t="shared" si="821"/>
        <v>0</v>
      </c>
      <c r="AV1919" s="26">
        <f t="shared" si="822"/>
        <v>0</v>
      </c>
      <c r="AW1919" s="11" t="s">
        <v>653</v>
      </c>
      <c r="AX1919" s="11" t="str">
        <f>VLOOKUP(L1919,Group!$A$2:$B$1000,2,0)</f>
        <v>Maintenance</v>
      </c>
      <c r="AY1919" s="11">
        <f>IF(ISERROR(VLOOKUP(U1919,'ITWR Dump'!$A$2:$Y$5000,15,0)),0,(VLOOKUP('ILC Report'!U1919,'ITWR Dump'!$A$2:$Y$5000,15,0)))</f>
        <v>0</v>
      </c>
      <c r="AZ1919" s="11" t="str">
        <f t="shared" si="823"/>
        <v>No</v>
      </c>
      <c r="BA1919" s="11" t="str">
        <f t="shared" si="824"/>
        <v>BKI</v>
      </c>
      <c r="BB1919" s="11" t="str">
        <f t="shared" si="825"/>
        <v>MN</v>
      </c>
      <c r="BC1919" s="11" t="str">
        <f t="shared" si="826"/>
        <v>No</v>
      </c>
    </row>
    <row r="1920" spans="1:55" x14ac:dyDescent="0.3">
      <c r="A1920" s="11" t="s">
        <v>1697</v>
      </c>
      <c r="B1920" s="11" t="s">
        <v>1910</v>
      </c>
      <c r="C1920" s="11" t="s">
        <v>543</v>
      </c>
      <c r="D1920" s="11" t="s">
        <v>2235</v>
      </c>
      <c r="E1920" s="38" t="s">
        <v>2903</v>
      </c>
      <c r="F1920" s="11">
        <v>17</v>
      </c>
      <c r="G1920" s="40" t="s">
        <v>218</v>
      </c>
      <c r="H1920" s="11" t="str">
        <f t="shared" si="808"/>
        <v>Regular</v>
      </c>
      <c r="I1920" s="11" t="str">
        <f t="shared" si="800"/>
        <v>INDIA</v>
      </c>
      <c r="J1920" s="11" t="str">
        <f>IF(ISERROR(VLOOKUP(C1920,'WI Vs ASM'!$B$2:$E$1000,4,0)),0,(VLOOKUP(C1920,'WI Vs ASM'!$B$2:$E$1000,4,0)))</f>
        <v>Offshore</v>
      </c>
      <c r="K1920" s="11" t="str">
        <f>IF(ISERROR(VLOOKUP(C1920,'WI Vs ASM'!$B$2:$F$1000,5,0)),0,(VLOOKUP(C1920,'WI Vs ASM'!$B$2:$F$1000,5,0)))</f>
        <v>09-NonBillable</v>
      </c>
      <c r="L1920" s="11" t="str">
        <f>IF(ISERROR(VLOOKUP(C1920,'WI Vs ASM'!$B$2:$D$1000,3,0)),0,(VLOOKUP(C1920,'WI Vs ASM'!$B$2:$D$1000,3,0)))</f>
        <v>54-Knowledge Transfer/Training Offshore</v>
      </c>
      <c r="M1920" s="11" t="str">
        <f>IF(ISERROR(VLOOKUP(C1920,'WI Vs ASM'!$B$2:$I$1000,8,0)),0,(VLOOKUP(C1920,'WI Vs ASM'!$B$2:$I$1000,8,0)))</f>
        <v>Prakash Varadachari</v>
      </c>
      <c r="N1920" s="11" t="str">
        <f>IF(ISERROR(VLOOKUP(C1920,'WI Vs ASM'!$B$2:$G$1000,6,0)),0,(VLOOKUP(C1920,'WI Vs ASM'!$B$2:$G$1000,6,0)))</f>
        <v>Data Archive</v>
      </c>
      <c r="O1920" s="11" t="str">
        <f>IF(ISERROR(VLOOKUP(C1920,'WI Vs ASM'!$B$2:$H$1000,7,0)),0,(VLOOKUP(C1920,'WI Vs ASM'!$B$2:$H$1000,7,0)))</f>
        <v>Central Functions</v>
      </c>
      <c r="P1920" s="11" t="str">
        <f t="shared" si="801"/>
        <v>May-17</v>
      </c>
      <c r="Q1920" s="11" t="str">
        <f t="shared" si="802"/>
        <v>Q2</v>
      </c>
      <c r="R1920" s="11" t="str">
        <f>IF(ISERROR(VLOOKUP(C1920,'WI Vs ASM'!$B$2:$J$1000,9,0)),0,(VLOOKUP(C1920,'WI Vs ASM'!$B$2:$J$1000,9,0)))</f>
        <v>Jyothi Pai</v>
      </c>
      <c r="S1920" s="11" t="str">
        <f>IF(ISERROR(VLOOKUP(C1920,'WI Vs ASM'!$B$2:$K$1000,10,0)),0,(VLOOKUP(C1920,'WI Vs ASM'!$B$2:$K$1000,10,0)))</f>
        <v>Linda J. Richardson</v>
      </c>
      <c r="T1920" s="11" t="str">
        <f>IF(ISERROR(VLOOKUP(C1920,'WI Vs ASM'!$B$2:$L$1000,11,0)),0,(VLOOKUP(C1920,'WI Vs ASM'!$B$2:$L$1000,11,0)))</f>
        <v>Crystal Romano</v>
      </c>
      <c r="U1920" s="11" t="e">
        <f t="shared" si="809"/>
        <v>#VALUE!</v>
      </c>
      <c r="V1920" s="11" t="str">
        <f t="shared" si="803"/>
        <v>No</v>
      </c>
      <c r="W1920" s="11" t="str">
        <f t="shared" si="804"/>
        <v>No</v>
      </c>
      <c r="X1920" s="11" t="str">
        <f t="shared" si="805"/>
        <v>No</v>
      </c>
      <c r="Y1920" s="11" t="str">
        <f t="shared" si="806"/>
        <v>No</v>
      </c>
      <c r="Z1920" s="11" t="str">
        <f t="shared" si="807"/>
        <v>No</v>
      </c>
      <c r="AA1920" s="11" t="str">
        <f t="shared" si="810"/>
        <v>No</v>
      </c>
      <c r="AB1920" s="11">
        <f>IF(ISERROR(VLOOKUP(U1920,'ITWR Dump'!$A$2:$Y$5000,24,0)),0,(VLOOKUP('ILC Report'!U1920,'ITWR Dump'!$A$2:$Y$5000,24,0)))</f>
        <v>0</v>
      </c>
      <c r="AC1920" s="11" t="str">
        <f t="shared" si="811"/>
        <v>No</v>
      </c>
      <c r="AD1920" s="11" t="str">
        <f t="shared" si="812"/>
        <v/>
      </c>
      <c r="AE1920" s="11">
        <f>IF(ISERROR(VLOOKUP(U1920,'ITWR Dump'!$A$2:$Y$5000,13,0)),0,(VLOOKUP(U1920,'ITWR Dump'!$A$2:$Y$5000,13,0)))</f>
        <v>0</v>
      </c>
      <c r="AF1920" s="11">
        <f>IF(ISERROR(VLOOKUP(U1920,'ITWR Dump'!$A$2:$Y$5000,11,0)),0,(VLOOKUP(U1920,'ITWR Dump'!$A$2:$Y$5000,11,0)))</f>
        <v>0</v>
      </c>
      <c r="AG1920" s="11">
        <f>IF(ISERROR(VLOOKUP(U1920,'ITWR Dump'!$A$2:$Y$5000,2,0)),0,(VLOOKUP(U1920,'ITWR Dump'!$A$2:$Y$5000,2,0)))</f>
        <v>0</v>
      </c>
      <c r="AH1920" s="11">
        <f>IF(ISERROR(VLOOKUP(U1920,'ITWR Dump'!$A$2:$Y$5000,14,0)),0,(VLOOKUP(U1920,'ITWR Dump'!$A$2:$Y$5000,14,0)))</f>
        <v>0</v>
      </c>
      <c r="AI1920" s="11" t="str">
        <f t="shared" si="813"/>
        <v>54-Knowledge Transfer/Training Offshore</v>
      </c>
      <c r="AJ1920" s="11" t="str">
        <f t="shared" si="814"/>
        <v>Offshore</v>
      </c>
      <c r="AK1920" s="11" t="str">
        <f>IF(ISERROR(VLOOKUP(A1920,'Team Data'!$C$2:$U$213,17,0)),0,(VLOOKUP(A1920,'Team Data'!$C$2:$U$213,17,0)))</f>
        <v>MF PI and CF</v>
      </c>
      <c r="AL1920" s="11" t="str">
        <f t="shared" si="815"/>
        <v>2017-04-24</v>
      </c>
      <c r="AM1920" s="11">
        <f>IF(ISERROR(VLOOKUP(U1920,'ITWR Dump'!$A$2:$Y$5000,16,0)),0,(VLOOKUP(U1920,'ITWR Dump'!$A$2:$Y$5000,16,0)))</f>
        <v>0</v>
      </c>
      <c r="AN1920" s="11">
        <f>IF(ISERROR(VLOOKUP(U1920,'ITWR Dump'!$A$2:$Y$5000,18,0)),0,(VLOOKUP(U1920,'ITWR Dump'!$A$2:$Y$5000,18,0)))</f>
        <v>0</v>
      </c>
      <c r="AO1920" s="11">
        <f>IF(ISERROR(VLOOKUP(U1920,'ITWR Dump'!$A$2:$Y$5000,25,0)),0,(VLOOKUP('ILC Report'!U1920,'ITWR Dump'!$A$2:$Y$5000,25,0)))</f>
        <v>0</v>
      </c>
      <c r="AP1920" s="11">
        <f t="shared" si="816"/>
        <v>0</v>
      </c>
      <c r="AQ1920" s="26">
        <f t="shared" si="817"/>
        <v>0</v>
      </c>
      <c r="AR1920" s="26">
        <f t="shared" si="818"/>
        <v>0</v>
      </c>
      <c r="AS1920" s="26">
        <f t="shared" si="819"/>
        <v>0</v>
      </c>
      <c r="AT1920" s="26">
        <f t="shared" si="820"/>
        <v>0</v>
      </c>
      <c r="AU1920" s="26">
        <f t="shared" si="821"/>
        <v>0</v>
      </c>
      <c r="AV1920" s="26">
        <f t="shared" si="822"/>
        <v>0</v>
      </c>
      <c r="AW1920" s="11" t="s">
        <v>653</v>
      </c>
      <c r="AX1920" s="11" t="str">
        <f>VLOOKUP(L1920,Group!$A$2:$B$1000,2,0)</f>
        <v>Maintenance</v>
      </c>
      <c r="AY1920" s="11">
        <f>IF(ISERROR(VLOOKUP(U1920,'ITWR Dump'!$A$2:$Y$5000,15,0)),0,(VLOOKUP('ILC Report'!U1920,'ITWR Dump'!$A$2:$Y$5000,15,0)))</f>
        <v>0</v>
      </c>
      <c r="AZ1920" s="11" t="str">
        <f t="shared" si="823"/>
        <v>No</v>
      </c>
      <c r="BA1920" s="11" t="str">
        <f t="shared" si="824"/>
        <v>BKI</v>
      </c>
      <c r="BB1920" s="11" t="str">
        <f t="shared" si="825"/>
        <v>KT</v>
      </c>
      <c r="BC1920" s="11" t="str">
        <f t="shared" si="826"/>
        <v>No</v>
      </c>
    </row>
    <row r="1921" spans="1:55" x14ac:dyDescent="0.3">
      <c r="A1921" s="11" t="s">
        <v>1697</v>
      </c>
      <c r="B1921" s="11" t="s">
        <v>1910</v>
      </c>
      <c r="C1921" s="11" t="s">
        <v>545</v>
      </c>
      <c r="D1921" s="11" t="s">
        <v>2878</v>
      </c>
      <c r="E1921" s="38" t="s">
        <v>2903</v>
      </c>
      <c r="F1921" s="11">
        <v>1</v>
      </c>
      <c r="G1921" s="40" t="s">
        <v>218</v>
      </c>
      <c r="H1921" s="11" t="str">
        <f t="shared" si="808"/>
        <v>Regular</v>
      </c>
      <c r="I1921" s="11" t="str">
        <f t="shared" si="800"/>
        <v>INDIA</v>
      </c>
      <c r="J1921" s="11" t="str">
        <f>IF(ISERROR(VLOOKUP(C1921,'WI Vs ASM'!$B$2:$E$1000,4,0)),0,(VLOOKUP(C1921,'WI Vs ASM'!$B$2:$E$1000,4,0)))</f>
        <v>Offshore</v>
      </c>
      <c r="K1921" s="11" t="str">
        <f>IF(ISERROR(VLOOKUP(C1921,'WI Vs ASM'!$B$2:$F$1000,5,0)),0,(VLOOKUP(C1921,'WI Vs ASM'!$B$2:$F$1000,5,0)))</f>
        <v>01-Fixed Price</v>
      </c>
      <c r="L1921" s="11" t="str">
        <f>IF(ISERROR(VLOOKUP(C1921,'WI Vs ASM'!$B$2:$D$1000,3,0)),0,(VLOOKUP(C1921,'WI Vs ASM'!$B$2:$D$1000,3,0)))</f>
        <v>01-Maintenance Offshore</v>
      </c>
      <c r="M1921" s="11" t="str">
        <f>IF(ISERROR(VLOOKUP(C1921,'WI Vs ASM'!$B$2:$I$1000,8,0)),0,(VLOOKUP(C1921,'WI Vs ASM'!$B$2:$I$1000,8,0)))</f>
        <v>Rahul Soman</v>
      </c>
      <c r="N1921" s="11" t="str">
        <f>IF(ISERROR(VLOOKUP(C1921,'WI Vs ASM'!$B$2:$G$1000,6,0)),0,(VLOOKUP(C1921,'WI Vs ASM'!$B$2:$G$1000,6,0)))</f>
        <v>Data Archive</v>
      </c>
      <c r="O1921" s="11" t="str">
        <f>IF(ISERROR(VLOOKUP(C1921,'WI Vs ASM'!$B$2:$H$1000,7,0)),0,(VLOOKUP(C1921,'WI Vs ASM'!$B$2:$H$1000,7,0)))</f>
        <v>Central Functions</v>
      </c>
      <c r="P1921" s="11" t="str">
        <f t="shared" si="801"/>
        <v>May-17</v>
      </c>
      <c r="Q1921" s="11" t="str">
        <f t="shared" si="802"/>
        <v>Q2</v>
      </c>
      <c r="R1921" s="11" t="str">
        <f>IF(ISERROR(VLOOKUP(C1921,'WI Vs ASM'!$B$2:$J$1000,9,0)),0,(VLOOKUP(C1921,'WI Vs ASM'!$B$2:$J$1000,9,0)))</f>
        <v>Jyothi Pai</v>
      </c>
      <c r="S1921" s="11" t="str">
        <f>IF(ISERROR(VLOOKUP(C1921,'WI Vs ASM'!$B$2:$K$1000,10,0)),0,(VLOOKUP(C1921,'WI Vs ASM'!$B$2:$K$1000,10,0)))</f>
        <v>Linda J. Richardson</v>
      </c>
      <c r="T1921" s="11" t="str">
        <f>IF(ISERROR(VLOOKUP(C1921,'WI Vs ASM'!$B$2:$L$1000,11,0)),0,(VLOOKUP(C1921,'WI Vs ASM'!$B$2:$L$1000,11,0)))</f>
        <v>Crystal Romano</v>
      </c>
      <c r="U1921" s="11" t="e">
        <f t="shared" si="809"/>
        <v>#VALUE!</v>
      </c>
      <c r="V1921" s="11" t="str">
        <f t="shared" si="803"/>
        <v>No</v>
      </c>
      <c r="W1921" s="11" t="str">
        <f t="shared" si="804"/>
        <v>Yes</v>
      </c>
      <c r="X1921" s="11" t="str">
        <f t="shared" si="805"/>
        <v>No</v>
      </c>
      <c r="Y1921" s="11" t="str">
        <f t="shared" si="806"/>
        <v>No</v>
      </c>
      <c r="Z1921" s="11" t="str">
        <f t="shared" si="807"/>
        <v>No</v>
      </c>
      <c r="AA1921" s="11" t="str">
        <f t="shared" si="810"/>
        <v>No</v>
      </c>
      <c r="AB1921" s="11">
        <f>IF(ISERROR(VLOOKUP(U1921,'ITWR Dump'!$A$2:$Y$5000,24,0)),0,(VLOOKUP('ILC Report'!U1921,'ITWR Dump'!$A$2:$Y$5000,24,0)))</f>
        <v>0</v>
      </c>
      <c r="AC1921" s="11" t="str">
        <f t="shared" si="811"/>
        <v>No</v>
      </c>
      <c r="AD1921" s="11" t="str">
        <f t="shared" si="812"/>
        <v/>
      </c>
      <c r="AE1921" s="11">
        <f>IF(ISERROR(VLOOKUP(U1921,'ITWR Dump'!$A$2:$Y$5000,13,0)),0,(VLOOKUP(U1921,'ITWR Dump'!$A$2:$Y$5000,13,0)))</f>
        <v>0</v>
      </c>
      <c r="AF1921" s="11">
        <f>IF(ISERROR(VLOOKUP(U1921,'ITWR Dump'!$A$2:$Y$5000,11,0)),0,(VLOOKUP(U1921,'ITWR Dump'!$A$2:$Y$5000,11,0)))</f>
        <v>0</v>
      </c>
      <c r="AG1921" s="11">
        <f>IF(ISERROR(VLOOKUP(U1921,'ITWR Dump'!$A$2:$Y$5000,2,0)),0,(VLOOKUP(U1921,'ITWR Dump'!$A$2:$Y$5000,2,0)))</f>
        <v>0</v>
      </c>
      <c r="AH1921" s="11">
        <f>IF(ISERROR(VLOOKUP(U1921,'ITWR Dump'!$A$2:$Y$5000,14,0)),0,(VLOOKUP(U1921,'ITWR Dump'!$A$2:$Y$5000,14,0)))</f>
        <v>0</v>
      </c>
      <c r="AI1921" s="11" t="str">
        <f t="shared" si="813"/>
        <v>01-Maintenance Offshore</v>
      </c>
      <c r="AJ1921" s="11" t="str">
        <f t="shared" si="814"/>
        <v>Offshore</v>
      </c>
      <c r="AK1921" s="11" t="str">
        <f>IF(ISERROR(VLOOKUP(A1921,'Team Data'!$C$2:$U$213,17,0)),0,(VLOOKUP(A1921,'Team Data'!$C$2:$U$213,17,0)))</f>
        <v>MF PI and CF</v>
      </c>
      <c r="AL1921" s="11" t="str">
        <f t="shared" si="815"/>
        <v>2017-04-24</v>
      </c>
      <c r="AM1921" s="11">
        <f>IF(ISERROR(VLOOKUP(U1921,'ITWR Dump'!$A$2:$Y$5000,16,0)),0,(VLOOKUP(U1921,'ITWR Dump'!$A$2:$Y$5000,16,0)))</f>
        <v>0</v>
      </c>
      <c r="AN1921" s="11">
        <f>IF(ISERROR(VLOOKUP(U1921,'ITWR Dump'!$A$2:$Y$5000,18,0)),0,(VLOOKUP(U1921,'ITWR Dump'!$A$2:$Y$5000,18,0)))</f>
        <v>0</v>
      </c>
      <c r="AO1921" s="11">
        <f>IF(ISERROR(VLOOKUP(U1921,'ITWR Dump'!$A$2:$Y$5000,25,0)),0,(VLOOKUP('ILC Report'!U1921,'ITWR Dump'!$A$2:$Y$5000,25,0)))</f>
        <v>0</v>
      </c>
      <c r="AP1921" s="11">
        <f t="shared" si="816"/>
        <v>0</v>
      </c>
      <c r="AQ1921" s="26">
        <f t="shared" si="817"/>
        <v>0</v>
      </c>
      <c r="AR1921" s="26">
        <f t="shared" si="818"/>
        <v>0</v>
      </c>
      <c r="AS1921" s="26">
        <f t="shared" si="819"/>
        <v>0</v>
      </c>
      <c r="AT1921" s="26">
        <f t="shared" si="820"/>
        <v>0</v>
      </c>
      <c r="AU1921" s="26">
        <f t="shared" si="821"/>
        <v>0</v>
      </c>
      <c r="AV1921" s="26">
        <f t="shared" si="822"/>
        <v>0</v>
      </c>
      <c r="AW1921" s="11" t="s">
        <v>653</v>
      </c>
      <c r="AX1921" s="11" t="str">
        <f>VLOOKUP(L1921,Group!$A$2:$B$1000,2,0)</f>
        <v>Maintenance</v>
      </c>
      <c r="AY1921" s="11">
        <f>IF(ISERROR(VLOOKUP(U1921,'ITWR Dump'!$A$2:$Y$5000,15,0)),0,(VLOOKUP('ILC Report'!U1921,'ITWR Dump'!$A$2:$Y$5000,15,0)))</f>
        <v>0</v>
      </c>
      <c r="AZ1921" s="11" t="str">
        <f t="shared" si="823"/>
        <v>No</v>
      </c>
      <c r="BA1921" s="11" t="str">
        <f t="shared" si="824"/>
        <v>BKI</v>
      </c>
      <c r="BB1921" s="11" t="str">
        <f t="shared" si="825"/>
        <v>MN</v>
      </c>
      <c r="BC1921" s="11" t="str">
        <f t="shared" si="826"/>
        <v>No</v>
      </c>
    </row>
    <row r="1922" spans="1:55" x14ac:dyDescent="0.3">
      <c r="A1922" s="11" t="s">
        <v>1697</v>
      </c>
      <c r="B1922" s="11" t="s">
        <v>1910</v>
      </c>
      <c r="C1922" s="11" t="s">
        <v>545</v>
      </c>
      <c r="D1922" s="11" t="s">
        <v>2185</v>
      </c>
      <c r="E1922" s="38" t="s">
        <v>2903</v>
      </c>
      <c r="F1922" s="11">
        <v>1</v>
      </c>
      <c r="G1922" s="40" t="s">
        <v>218</v>
      </c>
      <c r="H1922" s="11" t="str">
        <f t="shared" si="808"/>
        <v>Regular</v>
      </c>
      <c r="I1922" s="11" t="str">
        <f t="shared" ref="I1922:I1985" si="827">Locationdetails(J1922)</f>
        <v>INDIA</v>
      </c>
      <c r="J1922" s="11" t="str">
        <f>IF(ISERROR(VLOOKUP(C1922,'WI Vs ASM'!$B$2:$E$1000,4,0)),0,(VLOOKUP(C1922,'WI Vs ASM'!$B$2:$E$1000,4,0)))</f>
        <v>Offshore</v>
      </c>
      <c r="K1922" s="11" t="str">
        <f>IF(ISERROR(VLOOKUP(C1922,'WI Vs ASM'!$B$2:$F$1000,5,0)),0,(VLOOKUP(C1922,'WI Vs ASM'!$B$2:$F$1000,5,0)))</f>
        <v>01-Fixed Price</v>
      </c>
      <c r="L1922" s="11" t="str">
        <f>IF(ISERROR(VLOOKUP(C1922,'WI Vs ASM'!$B$2:$D$1000,3,0)),0,(VLOOKUP(C1922,'WI Vs ASM'!$B$2:$D$1000,3,0)))</f>
        <v>01-Maintenance Offshore</v>
      </c>
      <c r="M1922" s="11" t="str">
        <f>IF(ISERROR(VLOOKUP(C1922,'WI Vs ASM'!$B$2:$I$1000,8,0)),0,(VLOOKUP(C1922,'WI Vs ASM'!$B$2:$I$1000,8,0)))</f>
        <v>Rahul Soman</v>
      </c>
      <c r="N1922" s="11" t="str">
        <f>IF(ISERROR(VLOOKUP(C1922,'WI Vs ASM'!$B$2:$G$1000,6,0)),0,(VLOOKUP(C1922,'WI Vs ASM'!$B$2:$G$1000,6,0)))</f>
        <v>Data Archive</v>
      </c>
      <c r="O1922" s="11" t="str">
        <f>IF(ISERROR(VLOOKUP(C1922,'WI Vs ASM'!$B$2:$H$1000,7,0)),0,(VLOOKUP(C1922,'WI Vs ASM'!$B$2:$H$1000,7,0)))</f>
        <v>Central Functions</v>
      </c>
      <c r="P1922" s="11" t="str">
        <f t="shared" ref="P1922:P1985" si="828">TEXT(E1922,"MMM-YY")</f>
        <v>May-17</v>
      </c>
      <c r="Q1922" s="11" t="str">
        <f t="shared" ref="Q1922:Q1985" si="829">Quarterdetails(P1922)</f>
        <v>Q2</v>
      </c>
      <c r="R1922" s="11" t="str">
        <f>IF(ISERROR(VLOOKUP(C1922,'WI Vs ASM'!$B$2:$J$1000,9,0)),0,(VLOOKUP(C1922,'WI Vs ASM'!$B$2:$J$1000,9,0)))</f>
        <v>Jyothi Pai</v>
      </c>
      <c r="S1922" s="11" t="str">
        <f>IF(ISERROR(VLOOKUP(C1922,'WI Vs ASM'!$B$2:$K$1000,10,0)),0,(VLOOKUP(C1922,'WI Vs ASM'!$B$2:$K$1000,10,0)))</f>
        <v>Linda J. Richardson</v>
      </c>
      <c r="T1922" s="11" t="str">
        <f>IF(ISERROR(VLOOKUP(C1922,'WI Vs ASM'!$B$2:$L$1000,11,0)),0,(VLOOKUP(C1922,'WI Vs ASM'!$B$2:$L$1000,11,0)))</f>
        <v>Crystal Romano</v>
      </c>
      <c r="U1922" s="11" t="e">
        <f t="shared" si="809"/>
        <v>#VALUE!</v>
      </c>
      <c r="V1922" s="11" t="str">
        <f t="shared" ref="V1922:V1985" si="830">IF(OR(AP1922=1,AQ1922=1,AR1922=1,AS1922=1,AT1922=1,AU1922=1,AV1922=1),"Yes","No")</f>
        <v>No</v>
      </c>
      <c r="W1922" s="11" t="str">
        <f t="shared" ref="W1922:W1985" si="831">IF(V1922&lt;&gt;"Yes",IF(AND(K1922&lt;&gt;"09-NonBillable"),"Yes","No"),"No")</f>
        <v>Yes</v>
      </c>
      <c r="X1922" s="11" t="str">
        <f t="shared" ref="X1922:X1985" si="832">IF(ISERROR(IF(OR(RIGHT(C1922,2)="LB",(RIGHT(C1922,2)="MG"),(C1922="WAFCOGEN")),"Yes","No")),"No",(IF(OR(RIGHT(C1922,2)="LB",(RIGHT(C1922,2)="MG"),(C1922="WAFCOGEN")),"Yes","No")))</f>
        <v>No</v>
      </c>
      <c r="Y1922" s="11" t="str">
        <f t="shared" ref="Y1922:Y1985" si="833">CTCdetails(AE1922)</f>
        <v>No</v>
      </c>
      <c r="Z1922" s="11" t="str">
        <f t="shared" ref="Z1922:Z1985" si="834">Ignitedetails(C1922)</f>
        <v>No</v>
      </c>
      <c r="AA1922" s="11" t="str">
        <f t="shared" si="810"/>
        <v>No</v>
      </c>
      <c r="AB1922" s="11">
        <f>IF(ISERROR(VLOOKUP(U1922,'ITWR Dump'!$A$2:$Y$5000,24,0)),0,(VLOOKUP('ILC Report'!U1922,'ITWR Dump'!$A$2:$Y$5000,24,0)))</f>
        <v>0</v>
      </c>
      <c r="AC1922" s="11" t="str">
        <f t="shared" si="811"/>
        <v>No</v>
      </c>
      <c r="AD1922" s="11" t="str">
        <f t="shared" si="812"/>
        <v/>
      </c>
      <c r="AE1922" s="11">
        <f>IF(ISERROR(VLOOKUP(U1922,'ITWR Dump'!$A$2:$Y$5000,13,0)),0,(VLOOKUP(U1922,'ITWR Dump'!$A$2:$Y$5000,13,0)))</f>
        <v>0</v>
      </c>
      <c r="AF1922" s="11">
        <f>IF(ISERROR(VLOOKUP(U1922,'ITWR Dump'!$A$2:$Y$5000,11,0)),0,(VLOOKUP(U1922,'ITWR Dump'!$A$2:$Y$5000,11,0)))</f>
        <v>0</v>
      </c>
      <c r="AG1922" s="11">
        <f>IF(ISERROR(VLOOKUP(U1922,'ITWR Dump'!$A$2:$Y$5000,2,0)),0,(VLOOKUP(U1922,'ITWR Dump'!$A$2:$Y$5000,2,0)))</f>
        <v>0</v>
      </c>
      <c r="AH1922" s="11">
        <f>IF(ISERROR(VLOOKUP(U1922,'ITWR Dump'!$A$2:$Y$5000,14,0)),0,(VLOOKUP(U1922,'ITWR Dump'!$A$2:$Y$5000,14,0)))</f>
        <v>0</v>
      </c>
      <c r="AI1922" s="11" t="str">
        <f t="shared" si="813"/>
        <v>01-Maintenance Offshore</v>
      </c>
      <c r="AJ1922" s="11" t="str">
        <f t="shared" si="814"/>
        <v>Offshore</v>
      </c>
      <c r="AK1922" s="11" t="str">
        <f>IF(ISERROR(VLOOKUP(A1922,'Team Data'!$C$2:$U$213,17,0)),0,(VLOOKUP(A1922,'Team Data'!$C$2:$U$213,17,0)))</f>
        <v>MF PI and CF</v>
      </c>
      <c r="AL1922" s="11" t="str">
        <f t="shared" si="815"/>
        <v>2017-04-24</v>
      </c>
      <c r="AM1922" s="11">
        <f>IF(ISERROR(VLOOKUP(U1922,'ITWR Dump'!$A$2:$Y$5000,16,0)),0,(VLOOKUP(U1922,'ITWR Dump'!$A$2:$Y$5000,16,0)))</f>
        <v>0</v>
      </c>
      <c r="AN1922" s="11">
        <f>IF(ISERROR(VLOOKUP(U1922,'ITWR Dump'!$A$2:$Y$5000,18,0)),0,(VLOOKUP(U1922,'ITWR Dump'!$A$2:$Y$5000,18,0)))</f>
        <v>0</v>
      </c>
      <c r="AO1922" s="11">
        <f>IF(ISERROR(VLOOKUP(U1922,'ITWR Dump'!$A$2:$Y$5000,25,0)),0,(VLOOKUP('ILC Report'!U1922,'ITWR Dump'!$A$2:$Y$5000,25,0)))</f>
        <v>0</v>
      </c>
      <c r="AP1922" s="11">
        <f t="shared" si="816"/>
        <v>0</v>
      </c>
      <c r="AQ1922" s="26">
        <f t="shared" si="817"/>
        <v>0</v>
      </c>
      <c r="AR1922" s="26">
        <f t="shared" si="818"/>
        <v>0</v>
      </c>
      <c r="AS1922" s="26">
        <f t="shared" si="819"/>
        <v>0</v>
      </c>
      <c r="AT1922" s="26">
        <f t="shared" si="820"/>
        <v>0</v>
      </c>
      <c r="AU1922" s="26">
        <f t="shared" si="821"/>
        <v>0</v>
      </c>
      <c r="AV1922" s="26">
        <f t="shared" si="822"/>
        <v>0</v>
      </c>
      <c r="AW1922" s="11" t="s">
        <v>653</v>
      </c>
      <c r="AX1922" s="11" t="str">
        <f>VLOOKUP(L1922,Group!$A$2:$B$1000,2,0)</f>
        <v>Maintenance</v>
      </c>
      <c r="AY1922" s="11">
        <f>IF(ISERROR(VLOOKUP(U1922,'ITWR Dump'!$A$2:$Y$5000,15,0)),0,(VLOOKUP('ILC Report'!U1922,'ITWR Dump'!$A$2:$Y$5000,15,0)))</f>
        <v>0</v>
      </c>
      <c r="AZ1922" s="11" t="str">
        <f t="shared" si="823"/>
        <v>No</v>
      </c>
      <c r="BA1922" s="11" t="str">
        <f t="shared" si="824"/>
        <v>BKI</v>
      </c>
      <c r="BB1922" s="11" t="str">
        <f t="shared" si="825"/>
        <v>MN</v>
      </c>
      <c r="BC1922" s="11" t="str">
        <f t="shared" si="826"/>
        <v>No</v>
      </c>
    </row>
    <row r="1923" spans="1:55" x14ac:dyDescent="0.3">
      <c r="A1923" s="11" t="s">
        <v>1697</v>
      </c>
      <c r="B1923" s="11" t="s">
        <v>1910</v>
      </c>
      <c r="C1923" s="11" t="s">
        <v>542</v>
      </c>
      <c r="D1923" s="11" t="s">
        <v>2702</v>
      </c>
      <c r="E1923" s="38" t="s">
        <v>2903</v>
      </c>
      <c r="F1923" s="11">
        <v>8.5</v>
      </c>
      <c r="G1923" s="40" t="s">
        <v>218</v>
      </c>
      <c r="H1923" s="11" t="str">
        <f t="shared" ref="H1923:H1986" si="835">Shiftdetails($G1923)</f>
        <v>Regular</v>
      </c>
      <c r="I1923" s="11" t="str">
        <f t="shared" si="827"/>
        <v>INDIA</v>
      </c>
      <c r="J1923" s="11" t="str">
        <f>IF(ISERROR(VLOOKUP(C1923,'WI Vs ASM'!$B$2:$E$1000,4,0)),0,(VLOOKUP(C1923,'WI Vs ASM'!$B$2:$E$1000,4,0)))</f>
        <v>Offshore</v>
      </c>
      <c r="K1923" s="11" t="str">
        <f>IF(ISERROR(VLOOKUP(C1923,'WI Vs ASM'!$B$2:$F$1000,5,0)),0,(VLOOKUP(C1923,'WI Vs ASM'!$B$2:$F$1000,5,0)))</f>
        <v>02-Variable Billable</v>
      </c>
      <c r="L1923" s="11" t="str">
        <f>IF(ISERROR(VLOOKUP(C1923,'WI Vs ASM'!$B$2:$D$1000,3,0)),0,(VLOOKUP(C1923,'WI Vs ASM'!$B$2:$D$1000,3,0)))</f>
        <v>11-Enhancement Offshore</v>
      </c>
      <c r="M1923" s="11" t="str">
        <f>IF(ISERROR(VLOOKUP(C1923,'WI Vs ASM'!$B$2:$I$1000,8,0)),0,(VLOOKUP(C1923,'WI Vs ASM'!$B$2:$I$1000,8,0)))</f>
        <v>Prakash Varadachari</v>
      </c>
      <c r="N1923" s="11" t="str">
        <f>IF(ISERROR(VLOOKUP(C1923,'WI Vs ASM'!$B$2:$G$1000,6,0)),0,(VLOOKUP(C1923,'WI Vs ASM'!$B$2:$G$1000,6,0)))</f>
        <v>Data Archive</v>
      </c>
      <c r="O1923" s="11" t="str">
        <f>IF(ISERROR(VLOOKUP(C1923,'WI Vs ASM'!$B$2:$H$1000,7,0)),0,(VLOOKUP(C1923,'WI Vs ASM'!$B$2:$H$1000,7,0)))</f>
        <v>Central Functions</v>
      </c>
      <c r="P1923" s="11" t="str">
        <f t="shared" si="828"/>
        <v>May-17</v>
      </c>
      <c r="Q1923" s="11" t="str">
        <f t="shared" si="829"/>
        <v>Q2</v>
      </c>
      <c r="R1923" s="11" t="str">
        <f>IF(ISERROR(VLOOKUP(C1923,'WI Vs ASM'!$B$2:$J$1000,9,0)),0,(VLOOKUP(C1923,'WI Vs ASM'!$B$2:$J$1000,9,0)))</f>
        <v>Chandraprabha Palaniswamy</v>
      </c>
      <c r="S1923" s="11" t="str">
        <f>IF(ISERROR(VLOOKUP(C1923,'WI Vs ASM'!$B$2:$K$1000,10,0)),0,(VLOOKUP(C1923,'WI Vs ASM'!$B$2:$K$1000,10,0)))</f>
        <v>Linda J. Richardson</v>
      </c>
      <c r="T1923" s="11" t="str">
        <f>IF(ISERROR(VLOOKUP(C1923,'WI Vs ASM'!$B$2:$L$1000,11,0)),0,(VLOOKUP(C1923,'WI Vs ASM'!$B$2:$L$1000,11,0)))</f>
        <v>Crystal Romano</v>
      </c>
      <c r="U1923" s="11" t="str">
        <f t="shared" ref="U1923:U1986" si="836">IF(ISERROR(MID((UPPER(D1923)),(FIND("WR",(UPPER(D1923)),1)),8)),MID((UPPER(D1923)),(FIND("ENH",(UPPER(D1923)),1)),9),MID((UPPER(D1923)),(FIND("WR",(UPPER(D1923)),1)),8))</f>
        <v>WR736392</v>
      </c>
      <c r="V1923" s="11" t="str">
        <f t="shared" si="830"/>
        <v>No</v>
      </c>
      <c r="W1923" s="11" t="str">
        <f t="shared" si="831"/>
        <v>Yes</v>
      </c>
      <c r="X1923" s="11" t="str">
        <f t="shared" si="832"/>
        <v>No</v>
      </c>
      <c r="Y1923" s="11" t="str">
        <f t="shared" si="833"/>
        <v>No</v>
      </c>
      <c r="Z1923" s="11" t="str">
        <f t="shared" si="834"/>
        <v>No</v>
      </c>
      <c r="AA1923" s="11" t="str">
        <f t="shared" ref="AA1923:AA1986" si="837">RTCdetails(AE1923,AY1923)</f>
        <v>No</v>
      </c>
      <c r="AB1923" s="11">
        <f>IF(ISERROR(VLOOKUP(U1923,'ITWR Dump'!$A$2:$Y$5000,24,0)),0,(VLOOKUP('ILC Report'!U1923,'ITWR Dump'!$A$2:$Y$5000,24,0)))</f>
        <v>0</v>
      </c>
      <c r="AC1923" s="11" t="str">
        <f t="shared" ref="AC1923:AC1986" si="838">Billable(X1923,Y1923,Z1923,AA1923,BC1923)</f>
        <v>No</v>
      </c>
      <c r="AD1923" s="11" t="str">
        <f t="shared" ref="AD1923:AD1986" si="839">IF(X1923="Yes",$X$1,IF(Y1923="Yes",$Y$1,IF(Z1923="Yes",$Z$1,IF(AA1923="Yes",$AA$1,""))))</f>
        <v/>
      </c>
      <c r="AE1923" s="11">
        <f>IF(ISERROR(VLOOKUP(U1923,'ITWR Dump'!$A$2:$Y$5000,13,0)),0,(VLOOKUP(U1923,'ITWR Dump'!$A$2:$Y$5000,13,0)))</f>
        <v>0</v>
      </c>
      <c r="AF1923" s="11">
        <f>IF(ISERROR(VLOOKUP(U1923,'ITWR Dump'!$A$2:$Y$5000,11,0)),0,(VLOOKUP(U1923,'ITWR Dump'!$A$2:$Y$5000,11,0)))</f>
        <v>0</v>
      </c>
      <c r="AG1923" s="11">
        <f>IF(ISERROR(VLOOKUP(U1923,'ITWR Dump'!$A$2:$Y$5000,2,0)),0,(VLOOKUP(U1923,'ITWR Dump'!$A$2:$Y$5000,2,0)))</f>
        <v>0</v>
      </c>
      <c r="AH1923" s="11">
        <f>IF(ISERROR(VLOOKUP(U1923,'ITWR Dump'!$A$2:$Y$5000,14,0)),0,(VLOOKUP(U1923,'ITWR Dump'!$A$2:$Y$5000,14,0)))</f>
        <v>0</v>
      </c>
      <c r="AI1923" s="11" t="str">
        <f t="shared" ref="AI1923:AI1986" si="840">UdfCategory(H1923,L1923,AJ1923)</f>
        <v>11-Enhancement Offshore</v>
      </c>
      <c r="AJ1923" s="11" t="str">
        <f t="shared" ref="AJ1923:AJ1986" si="841">OnOffLanded(A1923,C1923,J1923)</f>
        <v>Offshore</v>
      </c>
      <c r="AK1923" s="11" t="str">
        <f>IF(ISERROR(VLOOKUP(A1923,'Team Data'!$C$2:$U$213,17,0)),0,(VLOOKUP(A1923,'Team Data'!$C$2:$U$213,17,0)))</f>
        <v>MF PI and CF</v>
      </c>
      <c r="AL1923" s="11" t="str">
        <f t="shared" ref="AL1923:AL1986" si="842">LEFT(AW1923,10)</f>
        <v>2017-04-24</v>
      </c>
      <c r="AM1923" s="11">
        <f>IF(ISERROR(VLOOKUP(U1923,'ITWR Dump'!$A$2:$Y$5000,16,0)),0,(VLOOKUP(U1923,'ITWR Dump'!$A$2:$Y$5000,16,0)))</f>
        <v>0</v>
      </c>
      <c r="AN1923" s="11">
        <f>IF(ISERROR(VLOOKUP(U1923,'ITWR Dump'!$A$2:$Y$5000,18,0)),0,(VLOOKUP(U1923,'ITWR Dump'!$A$2:$Y$5000,18,0)))</f>
        <v>0</v>
      </c>
      <c r="AO1923" s="11">
        <f>IF(ISERROR(VLOOKUP(U1923,'ITWR Dump'!$A$2:$Y$5000,25,0)),0,(VLOOKUP('ILC Report'!U1923,'ITWR Dump'!$A$2:$Y$5000,25,0)))</f>
        <v>0</v>
      </c>
      <c r="AP1923" s="11">
        <f t="shared" ref="AP1923:AP1986" si="843">IFERROR(FIND("INC0",D1923,1),0)</f>
        <v>0</v>
      </c>
      <c r="AQ1923" s="26">
        <f t="shared" ref="AQ1923:AQ1986" si="844">IFERROR(FIND("INC1",D1923,1),0)</f>
        <v>0</v>
      </c>
      <c r="AR1923" s="26">
        <f t="shared" ref="AR1923:AR1986" si="845">IFERROR(FIND("INC2",D1923,1),0)</f>
        <v>0</v>
      </c>
      <c r="AS1923" s="26">
        <f t="shared" ref="AS1923:AS1986" si="846">IFERROR(FIND("INC3",D1923,1),0)</f>
        <v>0</v>
      </c>
      <c r="AT1923" s="26">
        <f t="shared" ref="AT1923:AT1986" si="847">IFERROR(FIND("INC4",D1923,1),0)</f>
        <v>0</v>
      </c>
      <c r="AU1923" s="26">
        <f t="shared" ref="AU1923:AU1986" si="848">IFERROR(FIND("INC 0",D1923,1),0)</f>
        <v>0</v>
      </c>
      <c r="AV1923" s="26">
        <f t="shared" ref="AV1923:AV1986" si="849">IFERROR(FIND("INC 1",D1923,1),0)</f>
        <v>0</v>
      </c>
      <c r="AW1923" s="11" t="s">
        <v>653</v>
      </c>
      <c r="AX1923" s="11" t="str">
        <f>VLOOKUP(L1923,Group!$A$2:$B$1000,2,0)</f>
        <v>Enhancement</v>
      </c>
      <c r="AY1923" s="11">
        <f>IF(ISERROR(VLOOKUP(U1923,'ITWR Dump'!$A$2:$Y$5000,15,0)),0,(VLOOKUP('ILC Report'!U1923,'ITWR Dump'!$A$2:$Y$5000,15,0)))</f>
        <v>0</v>
      </c>
      <c r="AZ1923" s="11" t="str">
        <f t="shared" ref="AZ1923:AZ1986" si="850">Adoc(BB1923,D1923)</f>
        <v>No</v>
      </c>
      <c r="BA1923" s="11" t="str">
        <f t="shared" ref="BA1923:BA1986" si="851">LEFT(C1923,3)</f>
        <v>BKI</v>
      </c>
      <c r="BB1923" s="11" t="str">
        <f t="shared" ref="BB1923:BB1986" si="852">RIGHT(C1923,2)</f>
        <v>EM</v>
      </c>
      <c r="BC1923" s="11" t="str">
        <f t="shared" ref="BC1923:BC1986" si="853">Work(AF1923)</f>
        <v>No</v>
      </c>
    </row>
    <row r="1924" spans="1:55" x14ac:dyDescent="0.3">
      <c r="A1924" s="11" t="s">
        <v>1697</v>
      </c>
      <c r="B1924" s="11" t="s">
        <v>1910</v>
      </c>
      <c r="C1924" s="11" t="s">
        <v>542</v>
      </c>
      <c r="D1924" s="11" t="s">
        <v>2703</v>
      </c>
      <c r="E1924" s="38" t="s">
        <v>2903</v>
      </c>
      <c r="F1924" s="11">
        <v>5.5</v>
      </c>
      <c r="G1924" s="40" t="s">
        <v>218</v>
      </c>
      <c r="H1924" s="11" t="str">
        <f t="shared" si="835"/>
        <v>Regular</v>
      </c>
      <c r="I1924" s="11" t="str">
        <f t="shared" si="827"/>
        <v>INDIA</v>
      </c>
      <c r="J1924" s="11" t="str">
        <f>IF(ISERROR(VLOOKUP(C1924,'WI Vs ASM'!$B$2:$E$1000,4,0)),0,(VLOOKUP(C1924,'WI Vs ASM'!$B$2:$E$1000,4,0)))</f>
        <v>Offshore</v>
      </c>
      <c r="K1924" s="11" t="str">
        <f>IF(ISERROR(VLOOKUP(C1924,'WI Vs ASM'!$B$2:$F$1000,5,0)),0,(VLOOKUP(C1924,'WI Vs ASM'!$B$2:$F$1000,5,0)))</f>
        <v>02-Variable Billable</v>
      </c>
      <c r="L1924" s="11" t="str">
        <f>IF(ISERROR(VLOOKUP(C1924,'WI Vs ASM'!$B$2:$D$1000,3,0)),0,(VLOOKUP(C1924,'WI Vs ASM'!$B$2:$D$1000,3,0)))</f>
        <v>11-Enhancement Offshore</v>
      </c>
      <c r="M1924" s="11" t="str">
        <f>IF(ISERROR(VLOOKUP(C1924,'WI Vs ASM'!$B$2:$I$1000,8,0)),0,(VLOOKUP(C1924,'WI Vs ASM'!$B$2:$I$1000,8,0)))</f>
        <v>Prakash Varadachari</v>
      </c>
      <c r="N1924" s="11" t="str">
        <f>IF(ISERROR(VLOOKUP(C1924,'WI Vs ASM'!$B$2:$G$1000,6,0)),0,(VLOOKUP(C1924,'WI Vs ASM'!$B$2:$G$1000,6,0)))</f>
        <v>Data Archive</v>
      </c>
      <c r="O1924" s="11" t="str">
        <f>IF(ISERROR(VLOOKUP(C1924,'WI Vs ASM'!$B$2:$H$1000,7,0)),0,(VLOOKUP(C1924,'WI Vs ASM'!$B$2:$H$1000,7,0)))</f>
        <v>Central Functions</v>
      </c>
      <c r="P1924" s="11" t="str">
        <f t="shared" si="828"/>
        <v>May-17</v>
      </c>
      <c r="Q1924" s="11" t="str">
        <f t="shared" si="829"/>
        <v>Q2</v>
      </c>
      <c r="R1924" s="11" t="str">
        <f>IF(ISERROR(VLOOKUP(C1924,'WI Vs ASM'!$B$2:$J$1000,9,0)),0,(VLOOKUP(C1924,'WI Vs ASM'!$B$2:$J$1000,9,0)))</f>
        <v>Chandraprabha Palaniswamy</v>
      </c>
      <c r="S1924" s="11" t="str">
        <f>IF(ISERROR(VLOOKUP(C1924,'WI Vs ASM'!$B$2:$K$1000,10,0)),0,(VLOOKUP(C1924,'WI Vs ASM'!$B$2:$K$1000,10,0)))</f>
        <v>Linda J. Richardson</v>
      </c>
      <c r="T1924" s="11" t="str">
        <f>IF(ISERROR(VLOOKUP(C1924,'WI Vs ASM'!$B$2:$L$1000,11,0)),0,(VLOOKUP(C1924,'WI Vs ASM'!$B$2:$L$1000,11,0)))</f>
        <v>Crystal Romano</v>
      </c>
      <c r="U1924" s="11" t="str">
        <f t="shared" si="836"/>
        <v>WR736392</v>
      </c>
      <c r="V1924" s="11" t="str">
        <f t="shared" si="830"/>
        <v>No</v>
      </c>
      <c r="W1924" s="11" t="str">
        <f t="shared" si="831"/>
        <v>Yes</v>
      </c>
      <c r="X1924" s="11" t="str">
        <f t="shared" si="832"/>
        <v>No</v>
      </c>
      <c r="Y1924" s="11" t="str">
        <f t="shared" si="833"/>
        <v>No</v>
      </c>
      <c r="Z1924" s="11" t="str">
        <f t="shared" si="834"/>
        <v>No</v>
      </c>
      <c r="AA1924" s="11" t="str">
        <f t="shared" si="837"/>
        <v>No</v>
      </c>
      <c r="AB1924" s="11">
        <f>IF(ISERROR(VLOOKUP(U1924,'ITWR Dump'!$A$2:$Y$5000,24,0)),0,(VLOOKUP('ILC Report'!U1924,'ITWR Dump'!$A$2:$Y$5000,24,0)))</f>
        <v>0</v>
      </c>
      <c r="AC1924" s="11" t="str">
        <f t="shared" si="838"/>
        <v>No</v>
      </c>
      <c r="AD1924" s="11" t="str">
        <f t="shared" si="839"/>
        <v/>
      </c>
      <c r="AE1924" s="11">
        <f>IF(ISERROR(VLOOKUP(U1924,'ITWR Dump'!$A$2:$Y$5000,13,0)),0,(VLOOKUP(U1924,'ITWR Dump'!$A$2:$Y$5000,13,0)))</f>
        <v>0</v>
      </c>
      <c r="AF1924" s="11">
        <f>IF(ISERROR(VLOOKUP(U1924,'ITWR Dump'!$A$2:$Y$5000,11,0)),0,(VLOOKUP(U1924,'ITWR Dump'!$A$2:$Y$5000,11,0)))</f>
        <v>0</v>
      </c>
      <c r="AG1924" s="11">
        <f>IF(ISERROR(VLOOKUP(U1924,'ITWR Dump'!$A$2:$Y$5000,2,0)),0,(VLOOKUP(U1924,'ITWR Dump'!$A$2:$Y$5000,2,0)))</f>
        <v>0</v>
      </c>
      <c r="AH1924" s="11">
        <f>IF(ISERROR(VLOOKUP(U1924,'ITWR Dump'!$A$2:$Y$5000,14,0)),0,(VLOOKUP(U1924,'ITWR Dump'!$A$2:$Y$5000,14,0)))</f>
        <v>0</v>
      </c>
      <c r="AI1924" s="11" t="str">
        <f t="shared" si="840"/>
        <v>11-Enhancement Offshore</v>
      </c>
      <c r="AJ1924" s="11" t="str">
        <f t="shared" si="841"/>
        <v>Offshore</v>
      </c>
      <c r="AK1924" s="11" t="str">
        <f>IF(ISERROR(VLOOKUP(A1924,'Team Data'!$C$2:$U$213,17,0)),0,(VLOOKUP(A1924,'Team Data'!$C$2:$U$213,17,0)))</f>
        <v>MF PI and CF</v>
      </c>
      <c r="AL1924" s="11" t="str">
        <f t="shared" si="842"/>
        <v>2017-04-24</v>
      </c>
      <c r="AM1924" s="11">
        <f>IF(ISERROR(VLOOKUP(U1924,'ITWR Dump'!$A$2:$Y$5000,16,0)),0,(VLOOKUP(U1924,'ITWR Dump'!$A$2:$Y$5000,16,0)))</f>
        <v>0</v>
      </c>
      <c r="AN1924" s="11">
        <f>IF(ISERROR(VLOOKUP(U1924,'ITWR Dump'!$A$2:$Y$5000,18,0)),0,(VLOOKUP(U1924,'ITWR Dump'!$A$2:$Y$5000,18,0)))</f>
        <v>0</v>
      </c>
      <c r="AO1924" s="11">
        <f>IF(ISERROR(VLOOKUP(U1924,'ITWR Dump'!$A$2:$Y$5000,25,0)),0,(VLOOKUP('ILC Report'!U1924,'ITWR Dump'!$A$2:$Y$5000,25,0)))</f>
        <v>0</v>
      </c>
      <c r="AP1924" s="11">
        <f t="shared" si="843"/>
        <v>0</v>
      </c>
      <c r="AQ1924" s="26">
        <f t="shared" si="844"/>
        <v>0</v>
      </c>
      <c r="AR1924" s="26">
        <f t="shared" si="845"/>
        <v>0</v>
      </c>
      <c r="AS1924" s="26">
        <f t="shared" si="846"/>
        <v>0</v>
      </c>
      <c r="AT1924" s="26">
        <f t="shared" si="847"/>
        <v>0</v>
      </c>
      <c r="AU1924" s="26">
        <f t="shared" si="848"/>
        <v>0</v>
      </c>
      <c r="AV1924" s="26">
        <f t="shared" si="849"/>
        <v>0</v>
      </c>
      <c r="AW1924" s="11" t="s">
        <v>653</v>
      </c>
      <c r="AX1924" s="11" t="str">
        <f>VLOOKUP(L1924,Group!$A$2:$B$1000,2,0)</f>
        <v>Enhancement</v>
      </c>
      <c r="AY1924" s="11">
        <f>IF(ISERROR(VLOOKUP(U1924,'ITWR Dump'!$A$2:$Y$5000,15,0)),0,(VLOOKUP('ILC Report'!U1924,'ITWR Dump'!$A$2:$Y$5000,15,0)))</f>
        <v>0</v>
      </c>
      <c r="AZ1924" s="11" t="str">
        <f t="shared" si="850"/>
        <v>No</v>
      </c>
      <c r="BA1924" s="11" t="str">
        <f t="shared" si="851"/>
        <v>BKI</v>
      </c>
      <c r="BB1924" s="11" t="str">
        <f t="shared" si="852"/>
        <v>EM</v>
      </c>
      <c r="BC1924" s="11" t="str">
        <f t="shared" si="853"/>
        <v>No</v>
      </c>
    </row>
    <row r="1925" spans="1:55" x14ac:dyDescent="0.3">
      <c r="A1925" s="11" t="s">
        <v>1697</v>
      </c>
      <c r="B1925" s="11" t="s">
        <v>1910</v>
      </c>
      <c r="C1925" s="11" t="s">
        <v>545</v>
      </c>
      <c r="D1925" s="11" t="s">
        <v>2872</v>
      </c>
      <c r="E1925" s="38" t="s">
        <v>2904</v>
      </c>
      <c r="F1925" s="11">
        <v>4</v>
      </c>
      <c r="G1925" s="40" t="s">
        <v>218</v>
      </c>
      <c r="H1925" s="11" t="str">
        <f t="shared" si="835"/>
        <v>Regular</v>
      </c>
      <c r="I1925" s="11" t="str">
        <f t="shared" si="827"/>
        <v>INDIA</v>
      </c>
      <c r="J1925" s="11" t="str">
        <f>IF(ISERROR(VLOOKUP(C1925,'WI Vs ASM'!$B$2:$E$1000,4,0)),0,(VLOOKUP(C1925,'WI Vs ASM'!$B$2:$E$1000,4,0)))</f>
        <v>Offshore</v>
      </c>
      <c r="K1925" s="11" t="str">
        <f>IF(ISERROR(VLOOKUP(C1925,'WI Vs ASM'!$B$2:$F$1000,5,0)),0,(VLOOKUP(C1925,'WI Vs ASM'!$B$2:$F$1000,5,0)))</f>
        <v>01-Fixed Price</v>
      </c>
      <c r="L1925" s="11" t="str">
        <f>IF(ISERROR(VLOOKUP(C1925,'WI Vs ASM'!$B$2:$D$1000,3,0)),0,(VLOOKUP(C1925,'WI Vs ASM'!$B$2:$D$1000,3,0)))</f>
        <v>01-Maintenance Offshore</v>
      </c>
      <c r="M1925" s="11" t="str">
        <f>IF(ISERROR(VLOOKUP(C1925,'WI Vs ASM'!$B$2:$I$1000,8,0)),0,(VLOOKUP(C1925,'WI Vs ASM'!$B$2:$I$1000,8,0)))</f>
        <v>Rahul Soman</v>
      </c>
      <c r="N1925" s="11" t="str">
        <f>IF(ISERROR(VLOOKUP(C1925,'WI Vs ASM'!$B$2:$G$1000,6,0)),0,(VLOOKUP(C1925,'WI Vs ASM'!$B$2:$G$1000,6,0)))</f>
        <v>Data Archive</v>
      </c>
      <c r="O1925" s="11" t="str">
        <f>IF(ISERROR(VLOOKUP(C1925,'WI Vs ASM'!$B$2:$H$1000,7,0)),0,(VLOOKUP(C1925,'WI Vs ASM'!$B$2:$H$1000,7,0)))</f>
        <v>Central Functions</v>
      </c>
      <c r="P1925" s="11" t="str">
        <f t="shared" si="828"/>
        <v>May-17</v>
      </c>
      <c r="Q1925" s="11" t="str">
        <f t="shared" si="829"/>
        <v>Q2</v>
      </c>
      <c r="R1925" s="11" t="str">
        <f>IF(ISERROR(VLOOKUP(C1925,'WI Vs ASM'!$B$2:$J$1000,9,0)),0,(VLOOKUP(C1925,'WI Vs ASM'!$B$2:$J$1000,9,0)))</f>
        <v>Jyothi Pai</v>
      </c>
      <c r="S1925" s="11" t="str">
        <f>IF(ISERROR(VLOOKUP(C1925,'WI Vs ASM'!$B$2:$K$1000,10,0)),0,(VLOOKUP(C1925,'WI Vs ASM'!$B$2:$K$1000,10,0)))</f>
        <v>Linda J. Richardson</v>
      </c>
      <c r="T1925" s="11" t="str">
        <f>IF(ISERROR(VLOOKUP(C1925,'WI Vs ASM'!$B$2:$L$1000,11,0)),0,(VLOOKUP(C1925,'WI Vs ASM'!$B$2:$L$1000,11,0)))</f>
        <v>Crystal Romano</v>
      </c>
      <c r="U1925" s="11" t="e">
        <f t="shared" si="836"/>
        <v>#VALUE!</v>
      </c>
      <c r="V1925" s="11" t="str">
        <f t="shared" si="830"/>
        <v>No</v>
      </c>
      <c r="W1925" s="11" t="str">
        <f t="shared" si="831"/>
        <v>Yes</v>
      </c>
      <c r="X1925" s="11" t="str">
        <f t="shared" si="832"/>
        <v>No</v>
      </c>
      <c r="Y1925" s="11" t="str">
        <f t="shared" si="833"/>
        <v>No</v>
      </c>
      <c r="Z1925" s="11" t="str">
        <f t="shared" si="834"/>
        <v>No</v>
      </c>
      <c r="AA1925" s="11" t="str">
        <f t="shared" si="837"/>
        <v>No</v>
      </c>
      <c r="AB1925" s="11">
        <f>IF(ISERROR(VLOOKUP(U1925,'ITWR Dump'!$A$2:$Y$5000,24,0)),0,(VLOOKUP('ILC Report'!U1925,'ITWR Dump'!$A$2:$Y$5000,24,0)))</f>
        <v>0</v>
      </c>
      <c r="AC1925" s="11" t="str">
        <f t="shared" si="838"/>
        <v>No</v>
      </c>
      <c r="AD1925" s="11" t="str">
        <f t="shared" si="839"/>
        <v/>
      </c>
      <c r="AE1925" s="11">
        <f>IF(ISERROR(VLOOKUP(U1925,'ITWR Dump'!$A$2:$Y$5000,13,0)),0,(VLOOKUP(U1925,'ITWR Dump'!$A$2:$Y$5000,13,0)))</f>
        <v>0</v>
      </c>
      <c r="AF1925" s="11">
        <f>IF(ISERROR(VLOOKUP(U1925,'ITWR Dump'!$A$2:$Y$5000,11,0)),0,(VLOOKUP(U1925,'ITWR Dump'!$A$2:$Y$5000,11,0)))</f>
        <v>0</v>
      </c>
      <c r="AG1925" s="11">
        <f>IF(ISERROR(VLOOKUP(U1925,'ITWR Dump'!$A$2:$Y$5000,2,0)),0,(VLOOKUP(U1925,'ITWR Dump'!$A$2:$Y$5000,2,0)))</f>
        <v>0</v>
      </c>
      <c r="AH1925" s="11">
        <f>IF(ISERROR(VLOOKUP(U1925,'ITWR Dump'!$A$2:$Y$5000,14,0)),0,(VLOOKUP(U1925,'ITWR Dump'!$A$2:$Y$5000,14,0)))</f>
        <v>0</v>
      </c>
      <c r="AI1925" s="11" t="str">
        <f t="shared" si="840"/>
        <v>01-Maintenance Offshore</v>
      </c>
      <c r="AJ1925" s="11" t="str">
        <f t="shared" si="841"/>
        <v>Offshore</v>
      </c>
      <c r="AK1925" s="11" t="str">
        <f>IF(ISERROR(VLOOKUP(A1925,'Team Data'!$C$2:$U$213,17,0)),0,(VLOOKUP(A1925,'Team Data'!$C$2:$U$213,17,0)))</f>
        <v>MF PI and CF</v>
      </c>
      <c r="AL1925" s="11" t="str">
        <f t="shared" si="842"/>
        <v>2017-04-24</v>
      </c>
      <c r="AM1925" s="11">
        <f>IF(ISERROR(VLOOKUP(U1925,'ITWR Dump'!$A$2:$Y$5000,16,0)),0,(VLOOKUP(U1925,'ITWR Dump'!$A$2:$Y$5000,16,0)))</f>
        <v>0</v>
      </c>
      <c r="AN1925" s="11">
        <f>IF(ISERROR(VLOOKUP(U1925,'ITWR Dump'!$A$2:$Y$5000,18,0)),0,(VLOOKUP(U1925,'ITWR Dump'!$A$2:$Y$5000,18,0)))</f>
        <v>0</v>
      </c>
      <c r="AO1925" s="11">
        <f>IF(ISERROR(VLOOKUP(U1925,'ITWR Dump'!$A$2:$Y$5000,25,0)),0,(VLOOKUP('ILC Report'!U1925,'ITWR Dump'!$A$2:$Y$5000,25,0)))</f>
        <v>0</v>
      </c>
      <c r="AP1925" s="11">
        <f t="shared" si="843"/>
        <v>0</v>
      </c>
      <c r="AQ1925" s="26">
        <f t="shared" si="844"/>
        <v>0</v>
      </c>
      <c r="AR1925" s="26">
        <f t="shared" si="845"/>
        <v>0</v>
      </c>
      <c r="AS1925" s="26">
        <f t="shared" si="846"/>
        <v>0</v>
      </c>
      <c r="AT1925" s="26">
        <f t="shared" si="847"/>
        <v>0</v>
      </c>
      <c r="AU1925" s="26">
        <f t="shared" si="848"/>
        <v>0</v>
      </c>
      <c r="AV1925" s="26">
        <f t="shared" si="849"/>
        <v>0</v>
      </c>
      <c r="AW1925" s="11" t="s">
        <v>653</v>
      </c>
      <c r="AX1925" s="11" t="str">
        <f>VLOOKUP(L1925,Group!$A$2:$B$1000,2,0)</f>
        <v>Maintenance</v>
      </c>
      <c r="AY1925" s="11">
        <f>IF(ISERROR(VLOOKUP(U1925,'ITWR Dump'!$A$2:$Y$5000,15,0)),0,(VLOOKUP('ILC Report'!U1925,'ITWR Dump'!$A$2:$Y$5000,15,0)))</f>
        <v>0</v>
      </c>
      <c r="AZ1925" s="11" t="str">
        <f t="shared" si="850"/>
        <v>No</v>
      </c>
      <c r="BA1925" s="11" t="str">
        <f t="shared" si="851"/>
        <v>BKI</v>
      </c>
      <c r="BB1925" s="11" t="str">
        <f t="shared" si="852"/>
        <v>MN</v>
      </c>
      <c r="BC1925" s="11" t="str">
        <f t="shared" si="853"/>
        <v>No</v>
      </c>
    </row>
    <row r="1926" spans="1:55" x14ac:dyDescent="0.3">
      <c r="A1926" s="11" t="s">
        <v>1697</v>
      </c>
      <c r="B1926" s="11" t="s">
        <v>1910</v>
      </c>
      <c r="C1926" s="11" t="s">
        <v>543</v>
      </c>
      <c r="D1926" s="11" t="s">
        <v>2235</v>
      </c>
      <c r="E1926" s="38" t="s">
        <v>2904</v>
      </c>
      <c r="F1926" s="11">
        <v>20</v>
      </c>
      <c r="G1926" s="40" t="s">
        <v>218</v>
      </c>
      <c r="H1926" s="11" t="str">
        <f t="shared" si="835"/>
        <v>Regular</v>
      </c>
      <c r="I1926" s="11" t="str">
        <f t="shared" si="827"/>
        <v>INDIA</v>
      </c>
      <c r="J1926" s="11" t="str">
        <f>IF(ISERROR(VLOOKUP(C1926,'WI Vs ASM'!$B$2:$E$1000,4,0)),0,(VLOOKUP(C1926,'WI Vs ASM'!$B$2:$E$1000,4,0)))</f>
        <v>Offshore</v>
      </c>
      <c r="K1926" s="11" t="str">
        <f>IF(ISERROR(VLOOKUP(C1926,'WI Vs ASM'!$B$2:$F$1000,5,0)),0,(VLOOKUP(C1926,'WI Vs ASM'!$B$2:$F$1000,5,0)))</f>
        <v>09-NonBillable</v>
      </c>
      <c r="L1926" s="11" t="str">
        <f>IF(ISERROR(VLOOKUP(C1926,'WI Vs ASM'!$B$2:$D$1000,3,0)),0,(VLOOKUP(C1926,'WI Vs ASM'!$B$2:$D$1000,3,0)))</f>
        <v>54-Knowledge Transfer/Training Offshore</v>
      </c>
      <c r="M1926" s="11" t="str">
        <f>IF(ISERROR(VLOOKUP(C1926,'WI Vs ASM'!$B$2:$I$1000,8,0)),0,(VLOOKUP(C1926,'WI Vs ASM'!$B$2:$I$1000,8,0)))</f>
        <v>Prakash Varadachari</v>
      </c>
      <c r="N1926" s="11" t="str">
        <f>IF(ISERROR(VLOOKUP(C1926,'WI Vs ASM'!$B$2:$G$1000,6,0)),0,(VLOOKUP(C1926,'WI Vs ASM'!$B$2:$G$1000,6,0)))</f>
        <v>Data Archive</v>
      </c>
      <c r="O1926" s="11" t="str">
        <f>IF(ISERROR(VLOOKUP(C1926,'WI Vs ASM'!$B$2:$H$1000,7,0)),0,(VLOOKUP(C1926,'WI Vs ASM'!$B$2:$H$1000,7,0)))</f>
        <v>Central Functions</v>
      </c>
      <c r="P1926" s="11" t="str">
        <f t="shared" si="828"/>
        <v>May-17</v>
      </c>
      <c r="Q1926" s="11" t="str">
        <f t="shared" si="829"/>
        <v>Q2</v>
      </c>
      <c r="R1926" s="11" t="str">
        <f>IF(ISERROR(VLOOKUP(C1926,'WI Vs ASM'!$B$2:$J$1000,9,0)),0,(VLOOKUP(C1926,'WI Vs ASM'!$B$2:$J$1000,9,0)))</f>
        <v>Jyothi Pai</v>
      </c>
      <c r="S1926" s="11" t="str">
        <f>IF(ISERROR(VLOOKUP(C1926,'WI Vs ASM'!$B$2:$K$1000,10,0)),0,(VLOOKUP(C1926,'WI Vs ASM'!$B$2:$K$1000,10,0)))</f>
        <v>Linda J. Richardson</v>
      </c>
      <c r="T1926" s="11" t="str">
        <f>IF(ISERROR(VLOOKUP(C1926,'WI Vs ASM'!$B$2:$L$1000,11,0)),0,(VLOOKUP(C1926,'WI Vs ASM'!$B$2:$L$1000,11,0)))</f>
        <v>Crystal Romano</v>
      </c>
      <c r="U1926" s="11" t="e">
        <f t="shared" si="836"/>
        <v>#VALUE!</v>
      </c>
      <c r="V1926" s="11" t="str">
        <f t="shared" si="830"/>
        <v>No</v>
      </c>
      <c r="W1926" s="11" t="str">
        <f t="shared" si="831"/>
        <v>No</v>
      </c>
      <c r="X1926" s="11" t="str">
        <f t="shared" si="832"/>
        <v>No</v>
      </c>
      <c r="Y1926" s="11" t="str">
        <f t="shared" si="833"/>
        <v>No</v>
      </c>
      <c r="Z1926" s="11" t="str">
        <f t="shared" si="834"/>
        <v>No</v>
      </c>
      <c r="AA1926" s="11" t="str">
        <f t="shared" si="837"/>
        <v>No</v>
      </c>
      <c r="AB1926" s="11">
        <f>IF(ISERROR(VLOOKUP(U1926,'ITWR Dump'!$A$2:$Y$5000,24,0)),0,(VLOOKUP('ILC Report'!U1926,'ITWR Dump'!$A$2:$Y$5000,24,0)))</f>
        <v>0</v>
      </c>
      <c r="AC1926" s="11" t="str">
        <f t="shared" si="838"/>
        <v>No</v>
      </c>
      <c r="AD1926" s="11" t="str">
        <f t="shared" si="839"/>
        <v/>
      </c>
      <c r="AE1926" s="11">
        <f>IF(ISERROR(VLOOKUP(U1926,'ITWR Dump'!$A$2:$Y$5000,13,0)),0,(VLOOKUP(U1926,'ITWR Dump'!$A$2:$Y$5000,13,0)))</f>
        <v>0</v>
      </c>
      <c r="AF1926" s="11">
        <f>IF(ISERROR(VLOOKUP(U1926,'ITWR Dump'!$A$2:$Y$5000,11,0)),0,(VLOOKUP(U1926,'ITWR Dump'!$A$2:$Y$5000,11,0)))</f>
        <v>0</v>
      </c>
      <c r="AG1926" s="11">
        <f>IF(ISERROR(VLOOKUP(U1926,'ITWR Dump'!$A$2:$Y$5000,2,0)),0,(VLOOKUP(U1926,'ITWR Dump'!$A$2:$Y$5000,2,0)))</f>
        <v>0</v>
      </c>
      <c r="AH1926" s="11">
        <f>IF(ISERROR(VLOOKUP(U1926,'ITWR Dump'!$A$2:$Y$5000,14,0)),0,(VLOOKUP(U1926,'ITWR Dump'!$A$2:$Y$5000,14,0)))</f>
        <v>0</v>
      </c>
      <c r="AI1926" s="11" t="str">
        <f t="shared" si="840"/>
        <v>54-Knowledge Transfer/Training Offshore</v>
      </c>
      <c r="AJ1926" s="11" t="str">
        <f t="shared" si="841"/>
        <v>Offshore</v>
      </c>
      <c r="AK1926" s="11" t="str">
        <f>IF(ISERROR(VLOOKUP(A1926,'Team Data'!$C$2:$U$213,17,0)),0,(VLOOKUP(A1926,'Team Data'!$C$2:$U$213,17,0)))</f>
        <v>MF PI and CF</v>
      </c>
      <c r="AL1926" s="11" t="str">
        <f t="shared" si="842"/>
        <v>2017-04-24</v>
      </c>
      <c r="AM1926" s="11">
        <f>IF(ISERROR(VLOOKUP(U1926,'ITWR Dump'!$A$2:$Y$5000,16,0)),0,(VLOOKUP(U1926,'ITWR Dump'!$A$2:$Y$5000,16,0)))</f>
        <v>0</v>
      </c>
      <c r="AN1926" s="11">
        <f>IF(ISERROR(VLOOKUP(U1926,'ITWR Dump'!$A$2:$Y$5000,18,0)),0,(VLOOKUP(U1926,'ITWR Dump'!$A$2:$Y$5000,18,0)))</f>
        <v>0</v>
      </c>
      <c r="AO1926" s="11">
        <f>IF(ISERROR(VLOOKUP(U1926,'ITWR Dump'!$A$2:$Y$5000,25,0)),0,(VLOOKUP('ILC Report'!U1926,'ITWR Dump'!$A$2:$Y$5000,25,0)))</f>
        <v>0</v>
      </c>
      <c r="AP1926" s="11">
        <f t="shared" si="843"/>
        <v>0</v>
      </c>
      <c r="AQ1926" s="26">
        <f t="shared" si="844"/>
        <v>0</v>
      </c>
      <c r="AR1926" s="26">
        <f t="shared" si="845"/>
        <v>0</v>
      </c>
      <c r="AS1926" s="26">
        <f t="shared" si="846"/>
        <v>0</v>
      </c>
      <c r="AT1926" s="26">
        <f t="shared" si="847"/>
        <v>0</v>
      </c>
      <c r="AU1926" s="26">
        <f t="shared" si="848"/>
        <v>0</v>
      </c>
      <c r="AV1926" s="26">
        <f t="shared" si="849"/>
        <v>0</v>
      </c>
      <c r="AW1926" s="11" t="s">
        <v>653</v>
      </c>
      <c r="AX1926" s="11" t="str">
        <f>VLOOKUP(L1926,Group!$A$2:$B$1000,2,0)</f>
        <v>Maintenance</v>
      </c>
      <c r="AY1926" s="11">
        <f>IF(ISERROR(VLOOKUP(U1926,'ITWR Dump'!$A$2:$Y$5000,15,0)),0,(VLOOKUP('ILC Report'!U1926,'ITWR Dump'!$A$2:$Y$5000,15,0)))</f>
        <v>0</v>
      </c>
      <c r="AZ1926" s="11" t="str">
        <f t="shared" si="850"/>
        <v>No</v>
      </c>
      <c r="BA1926" s="11" t="str">
        <f t="shared" si="851"/>
        <v>BKI</v>
      </c>
      <c r="BB1926" s="11" t="str">
        <f t="shared" si="852"/>
        <v>KT</v>
      </c>
      <c r="BC1926" s="11" t="str">
        <f t="shared" si="853"/>
        <v>No</v>
      </c>
    </row>
    <row r="1927" spans="1:55" x14ac:dyDescent="0.3">
      <c r="A1927" s="11" t="s">
        <v>1697</v>
      </c>
      <c r="B1927" s="11" t="s">
        <v>1910</v>
      </c>
      <c r="C1927" s="11" t="s">
        <v>545</v>
      </c>
      <c r="D1927" s="11" t="s">
        <v>2878</v>
      </c>
      <c r="E1927" s="38" t="s">
        <v>2904</v>
      </c>
      <c r="F1927" s="11">
        <v>5</v>
      </c>
      <c r="G1927" s="40" t="s">
        <v>218</v>
      </c>
      <c r="H1927" s="11" t="str">
        <f t="shared" si="835"/>
        <v>Regular</v>
      </c>
      <c r="I1927" s="11" t="str">
        <f t="shared" si="827"/>
        <v>INDIA</v>
      </c>
      <c r="J1927" s="11" t="str">
        <f>IF(ISERROR(VLOOKUP(C1927,'WI Vs ASM'!$B$2:$E$1000,4,0)),0,(VLOOKUP(C1927,'WI Vs ASM'!$B$2:$E$1000,4,0)))</f>
        <v>Offshore</v>
      </c>
      <c r="K1927" s="11" t="str">
        <f>IF(ISERROR(VLOOKUP(C1927,'WI Vs ASM'!$B$2:$F$1000,5,0)),0,(VLOOKUP(C1927,'WI Vs ASM'!$B$2:$F$1000,5,0)))</f>
        <v>01-Fixed Price</v>
      </c>
      <c r="L1927" s="11" t="str">
        <f>IF(ISERROR(VLOOKUP(C1927,'WI Vs ASM'!$B$2:$D$1000,3,0)),0,(VLOOKUP(C1927,'WI Vs ASM'!$B$2:$D$1000,3,0)))</f>
        <v>01-Maintenance Offshore</v>
      </c>
      <c r="M1927" s="11" t="str">
        <f>IF(ISERROR(VLOOKUP(C1927,'WI Vs ASM'!$B$2:$I$1000,8,0)),0,(VLOOKUP(C1927,'WI Vs ASM'!$B$2:$I$1000,8,0)))</f>
        <v>Rahul Soman</v>
      </c>
      <c r="N1927" s="11" t="str">
        <f>IF(ISERROR(VLOOKUP(C1927,'WI Vs ASM'!$B$2:$G$1000,6,0)),0,(VLOOKUP(C1927,'WI Vs ASM'!$B$2:$G$1000,6,0)))</f>
        <v>Data Archive</v>
      </c>
      <c r="O1927" s="11" t="str">
        <f>IF(ISERROR(VLOOKUP(C1927,'WI Vs ASM'!$B$2:$H$1000,7,0)),0,(VLOOKUP(C1927,'WI Vs ASM'!$B$2:$H$1000,7,0)))</f>
        <v>Central Functions</v>
      </c>
      <c r="P1927" s="11" t="str">
        <f t="shared" si="828"/>
        <v>May-17</v>
      </c>
      <c r="Q1927" s="11" t="str">
        <f t="shared" si="829"/>
        <v>Q2</v>
      </c>
      <c r="R1927" s="11" t="str">
        <f>IF(ISERROR(VLOOKUP(C1927,'WI Vs ASM'!$B$2:$J$1000,9,0)),0,(VLOOKUP(C1927,'WI Vs ASM'!$B$2:$J$1000,9,0)))</f>
        <v>Jyothi Pai</v>
      </c>
      <c r="S1927" s="11" t="str">
        <f>IF(ISERROR(VLOOKUP(C1927,'WI Vs ASM'!$B$2:$K$1000,10,0)),0,(VLOOKUP(C1927,'WI Vs ASM'!$B$2:$K$1000,10,0)))</f>
        <v>Linda J. Richardson</v>
      </c>
      <c r="T1927" s="11" t="str">
        <f>IF(ISERROR(VLOOKUP(C1927,'WI Vs ASM'!$B$2:$L$1000,11,0)),0,(VLOOKUP(C1927,'WI Vs ASM'!$B$2:$L$1000,11,0)))</f>
        <v>Crystal Romano</v>
      </c>
      <c r="U1927" s="11" t="e">
        <f t="shared" si="836"/>
        <v>#VALUE!</v>
      </c>
      <c r="V1927" s="11" t="str">
        <f t="shared" si="830"/>
        <v>No</v>
      </c>
      <c r="W1927" s="11" t="str">
        <f t="shared" si="831"/>
        <v>Yes</v>
      </c>
      <c r="X1927" s="11" t="str">
        <f t="shared" si="832"/>
        <v>No</v>
      </c>
      <c r="Y1927" s="11" t="str">
        <f t="shared" si="833"/>
        <v>No</v>
      </c>
      <c r="Z1927" s="11" t="str">
        <f t="shared" si="834"/>
        <v>No</v>
      </c>
      <c r="AA1927" s="11" t="str">
        <f t="shared" si="837"/>
        <v>No</v>
      </c>
      <c r="AB1927" s="11">
        <f>IF(ISERROR(VLOOKUP(U1927,'ITWR Dump'!$A$2:$Y$5000,24,0)),0,(VLOOKUP('ILC Report'!U1927,'ITWR Dump'!$A$2:$Y$5000,24,0)))</f>
        <v>0</v>
      </c>
      <c r="AC1927" s="11" t="str">
        <f t="shared" si="838"/>
        <v>No</v>
      </c>
      <c r="AD1927" s="11" t="str">
        <f t="shared" si="839"/>
        <v/>
      </c>
      <c r="AE1927" s="11">
        <f>IF(ISERROR(VLOOKUP(U1927,'ITWR Dump'!$A$2:$Y$5000,13,0)),0,(VLOOKUP(U1927,'ITWR Dump'!$A$2:$Y$5000,13,0)))</f>
        <v>0</v>
      </c>
      <c r="AF1927" s="11">
        <f>IF(ISERROR(VLOOKUP(U1927,'ITWR Dump'!$A$2:$Y$5000,11,0)),0,(VLOOKUP(U1927,'ITWR Dump'!$A$2:$Y$5000,11,0)))</f>
        <v>0</v>
      </c>
      <c r="AG1927" s="11">
        <f>IF(ISERROR(VLOOKUP(U1927,'ITWR Dump'!$A$2:$Y$5000,2,0)),0,(VLOOKUP(U1927,'ITWR Dump'!$A$2:$Y$5000,2,0)))</f>
        <v>0</v>
      </c>
      <c r="AH1927" s="11">
        <f>IF(ISERROR(VLOOKUP(U1927,'ITWR Dump'!$A$2:$Y$5000,14,0)),0,(VLOOKUP(U1927,'ITWR Dump'!$A$2:$Y$5000,14,0)))</f>
        <v>0</v>
      </c>
      <c r="AI1927" s="11" t="str">
        <f t="shared" si="840"/>
        <v>01-Maintenance Offshore</v>
      </c>
      <c r="AJ1927" s="11" t="str">
        <f t="shared" si="841"/>
        <v>Offshore</v>
      </c>
      <c r="AK1927" s="11" t="str">
        <f>IF(ISERROR(VLOOKUP(A1927,'Team Data'!$C$2:$U$213,17,0)),0,(VLOOKUP(A1927,'Team Data'!$C$2:$U$213,17,0)))</f>
        <v>MF PI and CF</v>
      </c>
      <c r="AL1927" s="11" t="str">
        <f t="shared" si="842"/>
        <v>2017-04-24</v>
      </c>
      <c r="AM1927" s="11">
        <f>IF(ISERROR(VLOOKUP(U1927,'ITWR Dump'!$A$2:$Y$5000,16,0)),0,(VLOOKUP(U1927,'ITWR Dump'!$A$2:$Y$5000,16,0)))</f>
        <v>0</v>
      </c>
      <c r="AN1927" s="11">
        <f>IF(ISERROR(VLOOKUP(U1927,'ITWR Dump'!$A$2:$Y$5000,18,0)),0,(VLOOKUP(U1927,'ITWR Dump'!$A$2:$Y$5000,18,0)))</f>
        <v>0</v>
      </c>
      <c r="AO1927" s="11">
        <f>IF(ISERROR(VLOOKUP(U1927,'ITWR Dump'!$A$2:$Y$5000,25,0)),0,(VLOOKUP('ILC Report'!U1927,'ITWR Dump'!$A$2:$Y$5000,25,0)))</f>
        <v>0</v>
      </c>
      <c r="AP1927" s="11">
        <f t="shared" si="843"/>
        <v>0</v>
      </c>
      <c r="AQ1927" s="26">
        <f t="shared" si="844"/>
        <v>0</v>
      </c>
      <c r="AR1927" s="26">
        <f t="shared" si="845"/>
        <v>0</v>
      </c>
      <c r="AS1927" s="26">
        <f t="shared" si="846"/>
        <v>0</v>
      </c>
      <c r="AT1927" s="26">
        <f t="shared" si="847"/>
        <v>0</v>
      </c>
      <c r="AU1927" s="26">
        <f t="shared" si="848"/>
        <v>0</v>
      </c>
      <c r="AV1927" s="26">
        <f t="shared" si="849"/>
        <v>0</v>
      </c>
      <c r="AW1927" s="11" t="s">
        <v>653</v>
      </c>
      <c r="AX1927" s="11" t="str">
        <f>VLOOKUP(L1927,Group!$A$2:$B$1000,2,0)</f>
        <v>Maintenance</v>
      </c>
      <c r="AY1927" s="11">
        <f>IF(ISERROR(VLOOKUP(U1927,'ITWR Dump'!$A$2:$Y$5000,15,0)),0,(VLOOKUP('ILC Report'!U1927,'ITWR Dump'!$A$2:$Y$5000,15,0)))</f>
        <v>0</v>
      </c>
      <c r="AZ1927" s="11" t="str">
        <f t="shared" si="850"/>
        <v>No</v>
      </c>
      <c r="BA1927" s="11" t="str">
        <f t="shared" si="851"/>
        <v>BKI</v>
      </c>
      <c r="BB1927" s="11" t="str">
        <f t="shared" si="852"/>
        <v>MN</v>
      </c>
      <c r="BC1927" s="11" t="str">
        <f t="shared" si="853"/>
        <v>No</v>
      </c>
    </row>
    <row r="1928" spans="1:55" x14ac:dyDescent="0.3">
      <c r="A1928" s="11" t="s">
        <v>1697</v>
      </c>
      <c r="B1928" s="11" t="s">
        <v>1910</v>
      </c>
      <c r="C1928" s="11" t="s">
        <v>545</v>
      </c>
      <c r="D1928" s="11" t="s">
        <v>2185</v>
      </c>
      <c r="E1928" s="38" t="s">
        <v>2904</v>
      </c>
      <c r="F1928" s="11">
        <v>1</v>
      </c>
      <c r="G1928" s="40" t="s">
        <v>218</v>
      </c>
      <c r="H1928" s="11" t="str">
        <f t="shared" si="835"/>
        <v>Regular</v>
      </c>
      <c r="I1928" s="11" t="str">
        <f t="shared" si="827"/>
        <v>INDIA</v>
      </c>
      <c r="J1928" s="11" t="str">
        <f>IF(ISERROR(VLOOKUP(C1928,'WI Vs ASM'!$B$2:$E$1000,4,0)),0,(VLOOKUP(C1928,'WI Vs ASM'!$B$2:$E$1000,4,0)))</f>
        <v>Offshore</v>
      </c>
      <c r="K1928" s="11" t="str">
        <f>IF(ISERROR(VLOOKUP(C1928,'WI Vs ASM'!$B$2:$F$1000,5,0)),0,(VLOOKUP(C1928,'WI Vs ASM'!$B$2:$F$1000,5,0)))</f>
        <v>01-Fixed Price</v>
      </c>
      <c r="L1928" s="11" t="str">
        <f>IF(ISERROR(VLOOKUP(C1928,'WI Vs ASM'!$B$2:$D$1000,3,0)),0,(VLOOKUP(C1928,'WI Vs ASM'!$B$2:$D$1000,3,0)))</f>
        <v>01-Maintenance Offshore</v>
      </c>
      <c r="M1928" s="11" t="str">
        <f>IF(ISERROR(VLOOKUP(C1928,'WI Vs ASM'!$B$2:$I$1000,8,0)),0,(VLOOKUP(C1928,'WI Vs ASM'!$B$2:$I$1000,8,0)))</f>
        <v>Rahul Soman</v>
      </c>
      <c r="N1928" s="11" t="str">
        <f>IF(ISERROR(VLOOKUP(C1928,'WI Vs ASM'!$B$2:$G$1000,6,0)),0,(VLOOKUP(C1928,'WI Vs ASM'!$B$2:$G$1000,6,0)))</f>
        <v>Data Archive</v>
      </c>
      <c r="O1928" s="11" t="str">
        <f>IF(ISERROR(VLOOKUP(C1928,'WI Vs ASM'!$B$2:$H$1000,7,0)),0,(VLOOKUP(C1928,'WI Vs ASM'!$B$2:$H$1000,7,0)))</f>
        <v>Central Functions</v>
      </c>
      <c r="P1928" s="11" t="str">
        <f t="shared" si="828"/>
        <v>May-17</v>
      </c>
      <c r="Q1928" s="11" t="str">
        <f t="shared" si="829"/>
        <v>Q2</v>
      </c>
      <c r="R1928" s="11" t="str">
        <f>IF(ISERROR(VLOOKUP(C1928,'WI Vs ASM'!$B$2:$J$1000,9,0)),0,(VLOOKUP(C1928,'WI Vs ASM'!$B$2:$J$1000,9,0)))</f>
        <v>Jyothi Pai</v>
      </c>
      <c r="S1928" s="11" t="str">
        <f>IF(ISERROR(VLOOKUP(C1928,'WI Vs ASM'!$B$2:$K$1000,10,0)),0,(VLOOKUP(C1928,'WI Vs ASM'!$B$2:$K$1000,10,0)))</f>
        <v>Linda J. Richardson</v>
      </c>
      <c r="T1928" s="11" t="str">
        <f>IF(ISERROR(VLOOKUP(C1928,'WI Vs ASM'!$B$2:$L$1000,11,0)),0,(VLOOKUP(C1928,'WI Vs ASM'!$B$2:$L$1000,11,0)))</f>
        <v>Crystal Romano</v>
      </c>
      <c r="U1928" s="11" t="e">
        <f t="shared" si="836"/>
        <v>#VALUE!</v>
      </c>
      <c r="V1928" s="11" t="str">
        <f t="shared" si="830"/>
        <v>No</v>
      </c>
      <c r="W1928" s="11" t="str">
        <f t="shared" si="831"/>
        <v>Yes</v>
      </c>
      <c r="X1928" s="11" t="str">
        <f t="shared" si="832"/>
        <v>No</v>
      </c>
      <c r="Y1928" s="11" t="str">
        <f t="shared" si="833"/>
        <v>No</v>
      </c>
      <c r="Z1928" s="11" t="str">
        <f t="shared" si="834"/>
        <v>No</v>
      </c>
      <c r="AA1928" s="11" t="str">
        <f t="shared" si="837"/>
        <v>No</v>
      </c>
      <c r="AB1928" s="11">
        <f>IF(ISERROR(VLOOKUP(U1928,'ITWR Dump'!$A$2:$Y$5000,24,0)),0,(VLOOKUP('ILC Report'!U1928,'ITWR Dump'!$A$2:$Y$5000,24,0)))</f>
        <v>0</v>
      </c>
      <c r="AC1928" s="11" t="str">
        <f t="shared" si="838"/>
        <v>No</v>
      </c>
      <c r="AD1928" s="11" t="str">
        <f t="shared" si="839"/>
        <v/>
      </c>
      <c r="AE1928" s="11">
        <f>IF(ISERROR(VLOOKUP(U1928,'ITWR Dump'!$A$2:$Y$5000,13,0)),0,(VLOOKUP(U1928,'ITWR Dump'!$A$2:$Y$5000,13,0)))</f>
        <v>0</v>
      </c>
      <c r="AF1928" s="11">
        <f>IF(ISERROR(VLOOKUP(U1928,'ITWR Dump'!$A$2:$Y$5000,11,0)),0,(VLOOKUP(U1928,'ITWR Dump'!$A$2:$Y$5000,11,0)))</f>
        <v>0</v>
      </c>
      <c r="AG1928" s="11">
        <f>IF(ISERROR(VLOOKUP(U1928,'ITWR Dump'!$A$2:$Y$5000,2,0)),0,(VLOOKUP(U1928,'ITWR Dump'!$A$2:$Y$5000,2,0)))</f>
        <v>0</v>
      </c>
      <c r="AH1928" s="11">
        <f>IF(ISERROR(VLOOKUP(U1928,'ITWR Dump'!$A$2:$Y$5000,14,0)),0,(VLOOKUP(U1928,'ITWR Dump'!$A$2:$Y$5000,14,0)))</f>
        <v>0</v>
      </c>
      <c r="AI1928" s="11" t="str">
        <f t="shared" si="840"/>
        <v>01-Maintenance Offshore</v>
      </c>
      <c r="AJ1928" s="11" t="str">
        <f t="shared" si="841"/>
        <v>Offshore</v>
      </c>
      <c r="AK1928" s="11" t="str">
        <f>IF(ISERROR(VLOOKUP(A1928,'Team Data'!$C$2:$U$213,17,0)),0,(VLOOKUP(A1928,'Team Data'!$C$2:$U$213,17,0)))</f>
        <v>MF PI and CF</v>
      </c>
      <c r="AL1928" s="11" t="str">
        <f t="shared" si="842"/>
        <v>2017-04-24</v>
      </c>
      <c r="AM1928" s="11">
        <f>IF(ISERROR(VLOOKUP(U1928,'ITWR Dump'!$A$2:$Y$5000,16,0)),0,(VLOOKUP(U1928,'ITWR Dump'!$A$2:$Y$5000,16,0)))</f>
        <v>0</v>
      </c>
      <c r="AN1928" s="11">
        <f>IF(ISERROR(VLOOKUP(U1928,'ITWR Dump'!$A$2:$Y$5000,18,0)),0,(VLOOKUP(U1928,'ITWR Dump'!$A$2:$Y$5000,18,0)))</f>
        <v>0</v>
      </c>
      <c r="AO1928" s="11">
        <f>IF(ISERROR(VLOOKUP(U1928,'ITWR Dump'!$A$2:$Y$5000,25,0)),0,(VLOOKUP('ILC Report'!U1928,'ITWR Dump'!$A$2:$Y$5000,25,0)))</f>
        <v>0</v>
      </c>
      <c r="AP1928" s="11">
        <f t="shared" si="843"/>
        <v>0</v>
      </c>
      <c r="AQ1928" s="26">
        <f t="shared" si="844"/>
        <v>0</v>
      </c>
      <c r="AR1928" s="26">
        <f t="shared" si="845"/>
        <v>0</v>
      </c>
      <c r="AS1928" s="26">
        <f t="shared" si="846"/>
        <v>0</v>
      </c>
      <c r="AT1928" s="26">
        <f t="shared" si="847"/>
        <v>0</v>
      </c>
      <c r="AU1928" s="26">
        <f t="shared" si="848"/>
        <v>0</v>
      </c>
      <c r="AV1928" s="26">
        <f t="shared" si="849"/>
        <v>0</v>
      </c>
      <c r="AW1928" s="11" t="s">
        <v>653</v>
      </c>
      <c r="AX1928" s="11" t="str">
        <f>VLOOKUP(L1928,Group!$A$2:$B$1000,2,0)</f>
        <v>Maintenance</v>
      </c>
      <c r="AY1928" s="11">
        <f>IF(ISERROR(VLOOKUP(U1928,'ITWR Dump'!$A$2:$Y$5000,15,0)),0,(VLOOKUP('ILC Report'!U1928,'ITWR Dump'!$A$2:$Y$5000,15,0)))</f>
        <v>0</v>
      </c>
      <c r="AZ1928" s="11" t="str">
        <f t="shared" si="850"/>
        <v>No</v>
      </c>
      <c r="BA1928" s="11" t="str">
        <f t="shared" si="851"/>
        <v>BKI</v>
      </c>
      <c r="BB1928" s="11" t="str">
        <f t="shared" si="852"/>
        <v>MN</v>
      </c>
      <c r="BC1928" s="11" t="str">
        <f t="shared" si="853"/>
        <v>No</v>
      </c>
    </row>
    <row r="1929" spans="1:55" x14ac:dyDescent="0.3">
      <c r="A1929" s="11" t="s">
        <v>1697</v>
      </c>
      <c r="B1929" s="11" t="s">
        <v>1910</v>
      </c>
      <c r="C1929" s="11" t="s">
        <v>542</v>
      </c>
      <c r="D1929" s="11" t="s">
        <v>2702</v>
      </c>
      <c r="E1929" s="38" t="s">
        <v>2904</v>
      </c>
      <c r="F1929" s="11">
        <v>15</v>
      </c>
      <c r="G1929" s="40" t="s">
        <v>218</v>
      </c>
      <c r="H1929" s="11" t="str">
        <f t="shared" si="835"/>
        <v>Regular</v>
      </c>
      <c r="I1929" s="11" t="str">
        <f t="shared" si="827"/>
        <v>INDIA</v>
      </c>
      <c r="J1929" s="11" t="str">
        <f>IF(ISERROR(VLOOKUP(C1929,'WI Vs ASM'!$B$2:$E$1000,4,0)),0,(VLOOKUP(C1929,'WI Vs ASM'!$B$2:$E$1000,4,0)))</f>
        <v>Offshore</v>
      </c>
      <c r="K1929" s="11" t="str">
        <f>IF(ISERROR(VLOOKUP(C1929,'WI Vs ASM'!$B$2:$F$1000,5,0)),0,(VLOOKUP(C1929,'WI Vs ASM'!$B$2:$F$1000,5,0)))</f>
        <v>02-Variable Billable</v>
      </c>
      <c r="L1929" s="11" t="str">
        <f>IF(ISERROR(VLOOKUP(C1929,'WI Vs ASM'!$B$2:$D$1000,3,0)),0,(VLOOKUP(C1929,'WI Vs ASM'!$B$2:$D$1000,3,0)))</f>
        <v>11-Enhancement Offshore</v>
      </c>
      <c r="M1929" s="11" t="str">
        <f>IF(ISERROR(VLOOKUP(C1929,'WI Vs ASM'!$B$2:$I$1000,8,0)),0,(VLOOKUP(C1929,'WI Vs ASM'!$B$2:$I$1000,8,0)))</f>
        <v>Prakash Varadachari</v>
      </c>
      <c r="N1929" s="11" t="str">
        <f>IF(ISERROR(VLOOKUP(C1929,'WI Vs ASM'!$B$2:$G$1000,6,0)),0,(VLOOKUP(C1929,'WI Vs ASM'!$B$2:$G$1000,6,0)))</f>
        <v>Data Archive</v>
      </c>
      <c r="O1929" s="11" t="str">
        <f>IF(ISERROR(VLOOKUP(C1929,'WI Vs ASM'!$B$2:$H$1000,7,0)),0,(VLOOKUP(C1929,'WI Vs ASM'!$B$2:$H$1000,7,0)))</f>
        <v>Central Functions</v>
      </c>
      <c r="P1929" s="11" t="str">
        <f t="shared" si="828"/>
        <v>May-17</v>
      </c>
      <c r="Q1929" s="11" t="str">
        <f t="shared" si="829"/>
        <v>Q2</v>
      </c>
      <c r="R1929" s="11" t="str">
        <f>IF(ISERROR(VLOOKUP(C1929,'WI Vs ASM'!$B$2:$J$1000,9,0)),0,(VLOOKUP(C1929,'WI Vs ASM'!$B$2:$J$1000,9,0)))</f>
        <v>Chandraprabha Palaniswamy</v>
      </c>
      <c r="S1929" s="11" t="str">
        <f>IF(ISERROR(VLOOKUP(C1929,'WI Vs ASM'!$B$2:$K$1000,10,0)),0,(VLOOKUP(C1929,'WI Vs ASM'!$B$2:$K$1000,10,0)))</f>
        <v>Linda J. Richardson</v>
      </c>
      <c r="T1929" s="11" t="str">
        <f>IF(ISERROR(VLOOKUP(C1929,'WI Vs ASM'!$B$2:$L$1000,11,0)),0,(VLOOKUP(C1929,'WI Vs ASM'!$B$2:$L$1000,11,0)))</f>
        <v>Crystal Romano</v>
      </c>
      <c r="U1929" s="11" t="str">
        <f t="shared" si="836"/>
        <v>WR736392</v>
      </c>
      <c r="V1929" s="11" t="str">
        <f t="shared" si="830"/>
        <v>No</v>
      </c>
      <c r="W1929" s="11" t="str">
        <f t="shared" si="831"/>
        <v>Yes</v>
      </c>
      <c r="X1929" s="11" t="str">
        <f t="shared" si="832"/>
        <v>No</v>
      </c>
      <c r="Y1929" s="11" t="str">
        <f t="shared" si="833"/>
        <v>No</v>
      </c>
      <c r="Z1929" s="11" t="str">
        <f t="shared" si="834"/>
        <v>No</v>
      </c>
      <c r="AA1929" s="11" t="str">
        <f t="shared" si="837"/>
        <v>No</v>
      </c>
      <c r="AB1929" s="11">
        <f>IF(ISERROR(VLOOKUP(U1929,'ITWR Dump'!$A$2:$Y$5000,24,0)),0,(VLOOKUP('ILC Report'!U1929,'ITWR Dump'!$A$2:$Y$5000,24,0)))</f>
        <v>0</v>
      </c>
      <c r="AC1929" s="11" t="str">
        <f t="shared" si="838"/>
        <v>No</v>
      </c>
      <c r="AD1929" s="11" t="str">
        <f t="shared" si="839"/>
        <v/>
      </c>
      <c r="AE1929" s="11">
        <f>IF(ISERROR(VLOOKUP(U1929,'ITWR Dump'!$A$2:$Y$5000,13,0)),0,(VLOOKUP(U1929,'ITWR Dump'!$A$2:$Y$5000,13,0)))</f>
        <v>0</v>
      </c>
      <c r="AF1929" s="11">
        <f>IF(ISERROR(VLOOKUP(U1929,'ITWR Dump'!$A$2:$Y$5000,11,0)),0,(VLOOKUP(U1929,'ITWR Dump'!$A$2:$Y$5000,11,0)))</f>
        <v>0</v>
      </c>
      <c r="AG1929" s="11">
        <f>IF(ISERROR(VLOOKUP(U1929,'ITWR Dump'!$A$2:$Y$5000,2,0)),0,(VLOOKUP(U1929,'ITWR Dump'!$A$2:$Y$5000,2,0)))</f>
        <v>0</v>
      </c>
      <c r="AH1929" s="11">
        <f>IF(ISERROR(VLOOKUP(U1929,'ITWR Dump'!$A$2:$Y$5000,14,0)),0,(VLOOKUP(U1929,'ITWR Dump'!$A$2:$Y$5000,14,0)))</f>
        <v>0</v>
      </c>
      <c r="AI1929" s="11" t="str">
        <f t="shared" si="840"/>
        <v>11-Enhancement Offshore</v>
      </c>
      <c r="AJ1929" s="11" t="str">
        <f t="shared" si="841"/>
        <v>Offshore</v>
      </c>
      <c r="AK1929" s="11" t="str">
        <f>IF(ISERROR(VLOOKUP(A1929,'Team Data'!$C$2:$U$213,17,0)),0,(VLOOKUP(A1929,'Team Data'!$C$2:$U$213,17,0)))</f>
        <v>MF PI and CF</v>
      </c>
      <c r="AL1929" s="11" t="str">
        <f t="shared" si="842"/>
        <v>2017-04-24</v>
      </c>
      <c r="AM1929" s="11">
        <f>IF(ISERROR(VLOOKUP(U1929,'ITWR Dump'!$A$2:$Y$5000,16,0)),0,(VLOOKUP(U1929,'ITWR Dump'!$A$2:$Y$5000,16,0)))</f>
        <v>0</v>
      </c>
      <c r="AN1929" s="11">
        <f>IF(ISERROR(VLOOKUP(U1929,'ITWR Dump'!$A$2:$Y$5000,18,0)),0,(VLOOKUP(U1929,'ITWR Dump'!$A$2:$Y$5000,18,0)))</f>
        <v>0</v>
      </c>
      <c r="AO1929" s="11">
        <f>IF(ISERROR(VLOOKUP(U1929,'ITWR Dump'!$A$2:$Y$5000,25,0)),0,(VLOOKUP('ILC Report'!U1929,'ITWR Dump'!$A$2:$Y$5000,25,0)))</f>
        <v>0</v>
      </c>
      <c r="AP1929" s="11">
        <f t="shared" si="843"/>
        <v>0</v>
      </c>
      <c r="AQ1929" s="26">
        <f t="shared" si="844"/>
        <v>0</v>
      </c>
      <c r="AR1929" s="26">
        <f t="shared" si="845"/>
        <v>0</v>
      </c>
      <c r="AS1929" s="26">
        <f t="shared" si="846"/>
        <v>0</v>
      </c>
      <c r="AT1929" s="26">
        <f t="shared" si="847"/>
        <v>0</v>
      </c>
      <c r="AU1929" s="26">
        <f t="shared" si="848"/>
        <v>0</v>
      </c>
      <c r="AV1929" s="26">
        <f t="shared" si="849"/>
        <v>0</v>
      </c>
      <c r="AW1929" s="11" t="s">
        <v>653</v>
      </c>
      <c r="AX1929" s="11" t="str">
        <f>VLOOKUP(L1929,Group!$A$2:$B$1000,2,0)</f>
        <v>Enhancement</v>
      </c>
      <c r="AY1929" s="11">
        <f>IF(ISERROR(VLOOKUP(U1929,'ITWR Dump'!$A$2:$Y$5000,15,0)),0,(VLOOKUP('ILC Report'!U1929,'ITWR Dump'!$A$2:$Y$5000,15,0)))</f>
        <v>0</v>
      </c>
      <c r="AZ1929" s="11" t="str">
        <f t="shared" si="850"/>
        <v>No</v>
      </c>
      <c r="BA1929" s="11" t="str">
        <f t="shared" si="851"/>
        <v>BKI</v>
      </c>
      <c r="BB1929" s="11" t="str">
        <f t="shared" si="852"/>
        <v>EM</v>
      </c>
      <c r="BC1929" s="11" t="str">
        <f t="shared" si="853"/>
        <v>No</v>
      </c>
    </row>
    <row r="1930" spans="1:55" x14ac:dyDescent="0.3">
      <c r="A1930" s="11" t="s">
        <v>1663</v>
      </c>
      <c r="B1930" s="11" t="s">
        <v>1911</v>
      </c>
      <c r="C1930" s="11" t="s">
        <v>591</v>
      </c>
      <c r="D1930" s="11" t="s">
        <v>2879</v>
      </c>
      <c r="E1930" s="38" t="s">
        <v>652</v>
      </c>
      <c r="F1930" s="11">
        <v>5</v>
      </c>
      <c r="G1930" s="40" t="s">
        <v>218</v>
      </c>
      <c r="H1930" s="11" t="str">
        <f t="shared" si="835"/>
        <v>Regular</v>
      </c>
      <c r="I1930" s="11" t="str">
        <f t="shared" si="827"/>
        <v>INDIA</v>
      </c>
      <c r="J1930" s="11" t="str">
        <f>IF(ISERROR(VLOOKUP(C1930,'WI Vs ASM'!$B$2:$E$1000,4,0)),0,(VLOOKUP(C1930,'WI Vs ASM'!$B$2:$E$1000,4,0)))</f>
        <v>Offshore</v>
      </c>
      <c r="K1930" s="11" t="str">
        <f>IF(ISERROR(VLOOKUP(C1930,'WI Vs ASM'!$B$2:$F$1000,5,0)),0,(VLOOKUP(C1930,'WI Vs ASM'!$B$2:$F$1000,5,0)))</f>
        <v>01-Fixed Price</v>
      </c>
      <c r="L1930" s="11" t="str">
        <f>IF(ISERROR(VLOOKUP(C1930,'WI Vs ASM'!$B$2:$D$1000,3,0)),0,(VLOOKUP(C1930,'WI Vs ASM'!$B$2:$D$1000,3,0)))</f>
        <v>01-Maintenance Offshore</v>
      </c>
      <c r="M1930" s="11" t="str">
        <f>IF(ISERROR(VLOOKUP(C1930,'WI Vs ASM'!$B$2:$I$1000,8,0)),0,(VLOOKUP(C1930,'WI Vs ASM'!$B$2:$I$1000,8,0)))</f>
        <v>Rahul Soman</v>
      </c>
      <c r="N1930" s="11" t="str">
        <f>IF(ISERROR(VLOOKUP(C1930,'WI Vs ASM'!$B$2:$G$1000,6,0)),0,(VLOOKUP(C1930,'WI Vs ASM'!$B$2:$G$1000,6,0)))</f>
        <v>FileNet</v>
      </c>
      <c r="O1930" s="11" t="str">
        <f>IF(ISERROR(VLOOKUP(C1930,'WI Vs ASM'!$B$2:$H$1000,7,0)),0,(VLOOKUP(C1930,'WI Vs ASM'!$B$2:$H$1000,7,0)))</f>
        <v>FileNet</v>
      </c>
      <c r="P1930" s="11" t="str">
        <f t="shared" si="828"/>
        <v>Apr-17</v>
      </c>
      <c r="Q1930" s="11" t="str">
        <f t="shared" si="829"/>
        <v>Q2</v>
      </c>
      <c r="R1930" s="11" t="str">
        <f>IF(ISERROR(VLOOKUP(C1930,'WI Vs ASM'!$B$2:$J$1000,9,0)),0,(VLOOKUP(C1930,'WI Vs ASM'!$B$2:$J$1000,9,0)))</f>
        <v>Jyothi Pai</v>
      </c>
      <c r="S1930" s="11" t="str">
        <f>IF(ISERROR(VLOOKUP(C1930,'WI Vs ASM'!$B$2:$K$1000,10,0)),0,(VLOOKUP(C1930,'WI Vs ASM'!$B$2:$K$1000,10,0)))</f>
        <v>Vasudevan Srinivasan</v>
      </c>
      <c r="T1930" s="11" t="str">
        <f>IF(ISERROR(VLOOKUP(C1930,'WI Vs ASM'!$B$2:$L$1000,11,0)),0,(VLOOKUP(C1930,'WI Vs ASM'!$B$2:$L$1000,11,0)))</f>
        <v>Noha Salama</v>
      </c>
      <c r="U1930" s="11" t="e">
        <f t="shared" si="836"/>
        <v>#VALUE!</v>
      </c>
      <c r="V1930" s="11" t="str">
        <f t="shared" si="830"/>
        <v>No</v>
      </c>
      <c r="W1930" s="11" t="str">
        <f t="shared" si="831"/>
        <v>Yes</v>
      </c>
      <c r="X1930" s="11" t="str">
        <f t="shared" si="832"/>
        <v>No</v>
      </c>
      <c r="Y1930" s="11" t="str">
        <f t="shared" si="833"/>
        <v>No</v>
      </c>
      <c r="Z1930" s="11" t="str">
        <f t="shared" si="834"/>
        <v>No</v>
      </c>
      <c r="AA1930" s="11" t="str">
        <f t="shared" si="837"/>
        <v>No</v>
      </c>
      <c r="AB1930" s="11">
        <f>IF(ISERROR(VLOOKUP(U1930,'ITWR Dump'!$A$2:$Y$5000,24,0)),0,(VLOOKUP('ILC Report'!U1930,'ITWR Dump'!$A$2:$Y$5000,24,0)))</f>
        <v>0</v>
      </c>
      <c r="AC1930" s="11" t="str">
        <f t="shared" si="838"/>
        <v>No</v>
      </c>
      <c r="AD1930" s="11" t="str">
        <f t="shared" si="839"/>
        <v/>
      </c>
      <c r="AE1930" s="11">
        <f>IF(ISERROR(VLOOKUP(U1930,'ITWR Dump'!$A$2:$Y$5000,13,0)),0,(VLOOKUP(U1930,'ITWR Dump'!$A$2:$Y$5000,13,0)))</f>
        <v>0</v>
      </c>
      <c r="AF1930" s="11">
        <f>IF(ISERROR(VLOOKUP(U1930,'ITWR Dump'!$A$2:$Y$5000,11,0)),0,(VLOOKUP(U1930,'ITWR Dump'!$A$2:$Y$5000,11,0)))</f>
        <v>0</v>
      </c>
      <c r="AG1930" s="11">
        <f>IF(ISERROR(VLOOKUP(U1930,'ITWR Dump'!$A$2:$Y$5000,2,0)),0,(VLOOKUP(U1930,'ITWR Dump'!$A$2:$Y$5000,2,0)))</f>
        <v>0</v>
      </c>
      <c r="AH1930" s="11">
        <f>IF(ISERROR(VLOOKUP(U1930,'ITWR Dump'!$A$2:$Y$5000,14,0)),0,(VLOOKUP(U1930,'ITWR Dump'!$A$2:$Y$5000,14,0)))</f>
        <v>0</v>
      </c>
      <c r="AI1930" s="11" t="str">
        <f t="shared" si="840"/>
        <v>01-Maintenance Offshore</v>
      </c>
      <c r="AJ1930" s="11" t="str">
        <f t="shared" si="841"/>
        <v>Offshore</v>
      </c>
      <c r="AK1930" s="11" t="str">
        <f>IF(ISERROR(VLOOKUP(A1930,'Team Data'!$C$2:$U$213,17,0)),0,(VLOOKUP(A1930,'Team Data'!$C$2:$U$213,17,0)))</f>
        <v>IMS and FN</v>
      </c>
      <c r="AL1930" s="11" t="str">
        <f t="shared" si="842"/>
        <v>2017-04-24</v>
      </c>
      <c r="AM1930" s="11">
        <f>IF(ISERROR(VLOOKUP(U1930,'ITWR Dump'!$A$2:$Y$5000,16,0)),0,(VLOOKUP(U1930,'ITWR Dump'!$A$2:$Y$5000,16,0)))</f>
        <v>0</v>
      </c>
      <c r="AN1930" s="11">
        <f>IF(ISERROR(VLOOKUP(U1930,'ITWR Dump'!$A$2:$Y$5000,18,0)),0,(VLOOKUP(U1930,'ITWR Dump'!$A$2:$Y$5000,18,0)))</f>
        <v>0</v>
      </c>
      <c r="AO1930" s="11">
        <f>IF(ISERROR(VLOOKUP(U1930,'ITWR Dump'!$A$2:$Y$5000,25,0)),0,(VLOOKUP('ILC Report'!U1930,'ITWR Dump'!$A$2:$Y$5000,25,0)))</f>
        <v>0</v>
      </c>
      <c r="AP1930" s="11">
        <f t="shared" si="843"/>
        <v>0</v>
      </c>
      <c r="AQ1930" s="26">
        <f t="shared" si="844"/>
        <v>0</v>
      </c>
      <c r="AR1930" s="26">
        <f t="shared" si="845"/>
        <v>0</v>
      </c>
      <c r="AS1930" s="26">
        <f t="shared" si="846"/>
        <v>0</v>
      </c>
      <c r="AT1930" s="26">
        <f t="shared" si="847"/>
        <v>0</v>
      </c>
      <c r="AU1930" s="26">
        <f t="shared" si="848"/>
        <v>0</v>
      </c>
      <c r="AV1930" s="26">
        <f t="shared" si="849"/>
        <v>0</v>
      </c>
      <c r="AW1930" s="11" t="s">
        <v>653</v>
      </c>
      <c r="AX1930" s="11" t="str">
        <f>VLOOKUP(L1930,Group!$A$2:$B$1000,2,0)</f>
        <v>Maintenance</v>
      </c>
      <c r="AY1930" s="11">
        <f>IF(ISERROR(VLOOKUP(U1930,'ITWR Dump'!$A$2:$Y$5000,15,0)),0,(VLOOKUP('ILC Report'!U1930,'ITWR Dump'!$A$2:$Y$5000,15,0)))</f>
        <v>0</v>
      </c>
      <c r="AZ1930" s="11" t="str">
        <f t="shared" si="850"/>
        <v>No</v>
      </c>
      <c r="BA1930" s="11" t="str">
        <f t="shared" si="851"/>
        <v>BKI</v>
      </c>
      <c r="BB1930" s="11" t="str">
        <f t="shared" si="852"/>
        <v>MN</v>
      </c>
      <c r="BC1930" s="11" t="str">
        <f t="shared" si="853"/>
        <v>No</v>
      </c>
    </row>
    <row r="1931" spans="1:55" x14ac:dyDescent="0.3">
      <c r="A1931" s="11" t="s">
        <v>1663</v>
      </c>
      <c r="B1931" s="11" t="s">
        <v>1911</v>
      </c>
      <c r="C1931" s="11" t="s">
        <v>591</v>
      </c>
      <c r="D1931" s="11" t="s">
        <v>2880</v>
      </c>
      <c r="E1931" s="38" t="s">
        <v>652</v>
      </c>
      <c r="F1931" s="11">
        <v>40</v>
      </c>
      <c r="G1931" s="40" t="s">
        <v>218</v>
      </c>
      <c r="H1931" s="11" t="str">
        <f t="shared" si="835"/>
        <v>Regular</v>
      </c>
      <c r="I1931" s="11" t="str">
        <f t="shared" si="827"/>
        <v>INDIA</v>
      </c>
      <c r="J1931" s="11" t="str">
        <f>IF(ISERROR(VLOOKUP(C1931,'WI Vs ASM'!$B$2:$E$1000,4,0)),0,(VLOOKUP(C1931,'WI Vs ASM'!$B$2:$E$1000,4,0)))</f>
        <v>Offshore</v>
      </c>
      <c r="K1931" s="11" t="str">
        <f>IF(ISERROR(VLOOKUP(C1931,'WI Vs ASM'!$B$2:$F$1000,5,0)),0,(VLOOKUP(C1931,'WI Vs ASM'!$B$2:$F$1000,5,0)))</f>
        <v>01-Fixed Price</v>
      </c>
      <c r="L1931" s="11" t="str">
        <f>IF(ISERROR(VLOOKUP(C1931,'WI Vs ASM'!$B$2:$D$1000,3,0)),0,(VLOOKUP(C1931,'WI Vs ASM'!$B$2:$D$1000,3,0)))</f>
        <v>01-Maintenance Offshore</v>
      </c>
      <c r="M1931" s="11" t="str">
        <f>IF(ISERROR(VLOOKUP(C1931,'WI Vs ASM'!$B$2:$I$1000,8,0)),0,(VLOOKUP(C1931,'WI Vs ASM'!$B$2:$I$1000,8,0)))</f>
        <v>Rahul Soman</v>
      </c>
      <c r="N1931" s="11" t="str">
        <f>IF(ISERROR(VLOOKUP(C1931,'WI Vs ASM'!$B$2:$G$1000,6,0)),0,(VLOOKUP(C1931,'WI Vs ASM'!$B$2:$G$1000,6,0)))</f>
        <v>FileNet</v>
      </c>
      <c r="O1931" s="11" t="str">
        <f>IF(ISERROR(VLOOKUP(C1931,'WI Vs ASM'!$B$2:$H$1000,7,0)),0,(VLOOKUP(C1931,'WI Vs ASM'!$B$2:$H$1000,7,0)))</f>
        <v>FileNet</v>
      </c>
      <c r="P1931" s="11" t="str">
        <f t="shared" si="828"/>
        <v>Apr-17</v>
      </c>
      <c r="Q1931" s="11" t="str">
        <f t="shared" si="829"/>
        <v>Q2</v>
      </c>
      <c r="R1931" s="11" t="str">
        <f>IF(ISERROR(VLOOKUP(C1931,'WI Vs ASM'!$B$2:$J$1000,9,0)),0,(VLOOKUP(C1931,'WI Vs ASM'!$B$2:$J$1000,9,0)))</f>
        <v>Jyothi Pai</v>
      </c>
      <c r="S1931" s="11" t="str">
        <f>IF(ISERROR(VLOOKUP(C1931,'WI Vs ASM'!$B$2:$K$1000,10,0)),0,(VLOOKUP(C1931,'WI Vs ASM'!$B$2:$K$1000,10,0)))</f>
        <v>Vasudevan Srinivasan</v>
      </c>
      <c r="T1931" s="11" t="str">
        <f>IF(ISERROR(VLOOKUP(C1931,'WI Vs ASM'!$B$2:$L$1000,11,0)),0,(VLOOKUP(C1931,'WI Vs ASM'!$B$2:$L$1000,11,0)))</f>
        <v>Noha Salama</v>
      </c>
      <c r="U1931" s="11" t="e">
        <f t="shared" si="836"/>
        <v>#VALUE!</v>
      </c>
      <c r="V1931" s="11" t="str">
        <f t="shared" si="830"/>
        <v>No</v>
      </c>
      <c r="W1931" s="11" t="str">
        <f t="shared" si="831"/>
        <v>Yes</v>
      </c>
      <c r="X1931" s="11" t="str">
        <f t="shared" si="832"/>
        <v>No</v>
      </c>
      <c r="Y1931" s="11" t="str">
        <f t="shared" si="833"/>
        <v>No</v>
      </c>
      <c r="Z1931" s="11" t="str">
        <f t="shared" si="834"/>
        <v>No</v>
      </c>
      <c r="AA1931" s="11" t="str">
        <f t="shared" si="837"/>
        <v>No</v>
      </c>
      <c r="AB1931" s="11">
        <f>IF(ISERROR(VLOOKUP(U1931,'ITWR Dump'!$A$2:$Y$5000,24,0)),0,(VLOOKUP('ILC Report'!U1931,'ITWR Dump'!$A$2:$Y$5000,24,0)))</f>
        <v>0</v>
      </c>
      <c r="AC1931" s="11" t="str">
        <f t="shared" si="838"/>
        <v>No</v>
      </c>
      <c r="AD1931" s="11" t="str">
        <f t="shared" si="839"/>
        <v/>
      </c>
      <c r="AE1931" s="11">
        <f>IF(ISERROR(VLOOKUP(U1931,'ITWR Dump'!$A$2:$Y$5000,13,0)),0,(VLOOKUP(U1931,'ITWR Dump'!$A$2:$Y$5000,13,0)))</f>
        <v>0</v>
      </c>
      <c r="AF1931" s="11">
        <f>IF(ISERROR(VLOOKUP(U1931,'ITWR Dump'!$A$2:$Y$5000,11,0)),0,(VLOOKUP(U1931,'ITWR Dump'!$A$2:$Y$5000,11,0)))</f>
        <v>0</v>
      </c>
      <c r="AG1931" s="11">
        <f>IF(ISERROR(VLOOKUP(U1931,'ITWR Dump'!$A$2:$Y$5000,2,0)),0,(VLOOKUP(U1931,'ITWR Dump'!$A$2:$Y$5000,2,0)))</f>
        <v>0</v>
      </c>
      <c r="AH1931" s="11">
        <f>IF(ISERROR(VLOOKUP(U1931,'ITWR Dump'!$A$2:$Y$5000,14,0)),0,(VLOOKUP(U1931,'ITWR Dump'!$A$2:$Y$5000,14,0)))</f>
        <v>0</v>
      </c>
      <c r="AI1931" s="11" t="str">
        <f t="shared" si="840"/>
        <v>01-Maintenance Offshore</v>
      </c>
      <c r="AJ1931" s="11" t="str">
        <f t="shared" si="841"/>
        <v>Offshore</v>
      </c>
      <c r="AK1931" s="11" t="str">
        <f>IF(ISERROR(VLOOKUP(A1931,'Team Data'!$C$2:$U$213,17,0)),0,(VLOOKUP(A1931,'Team Data'!$C$2:$U$213,17,0)))</f>
        <v>IMS and FN</v>
      </c>
      <c r="AL1931" s="11" t="str">
        <f t="shared" si="842"/>
        <v>2017-04-24</v>
      </c>
      <c r="AM1931" s="11">
        <f>IF(ISERROR(VLOOKUP(U1931,'ITWR Dump'!$A$2:$Y$5000,16,0)),0,(VLOOKUP(U1931,'ITWR Dump'!$A$2:$Y$5000,16,0)))</f>
        <v>0</v>
      </c>
      <c r="AN1931" s="11">
        <f>IF(ISERROR(VLOOKUP(U1931,'ITWR Dump'!$A$2:$Y$5000,18,0)),0,(VLOOKUP(U1931,'ITWR Dump'!$A$2:$Y$5000,18,0)))</f>
        <v>0</v>
      </c>
      <c r="AO1931" s="11">
        <f>IF(ISERROR(VLOOKUP(U1931,'ITWR Dump'!$A$2:$Y$5000,25,0)),0,(VLOOKUP('ILC Report'!U1931,'ITWR Dump'!$A$2:$Y$5000,25,0)))</f>
        <v>0</v>
      </c>
      <c r="AP1931" s="11">
        <f t="shared" si="843"/>
        <v>0</v>
      </c>
      <c r="AQ1931" s="26">
        <f t="shared" si="844"/>
        <v>0</v>
      </c>
      <c r="AR1931" s="26">
        <f t="shared" si="845"/>
        <v>0</v>
      </c>
      <c r="AS1931" s="26">
        <f t="shared" si="846"/>
        <v>0</v>
      </c>
      <c r="AT1931" s="26">
        <f t="shared" si="847"/>
        <v>0</v>
      </c>
      <c r="AU1931" s="26">
        <f t="shared" si="848"/>
        <v>0</v>
      </c>
      <c r="AV1931" s="26">
        <f t="shared" si="849"/>
        <v>0</v>
      </c>
      <c r="AW1931" s="11" t="s">
        <v>653</v>
      </c>
      <c r="AX1931" s="11" t="str">
        <f>VLOOKUP(L1931,Group!$A$2:$B$1000,2,0)</f>
        <v>Maintenance</v>
      </c>
      <c r="AY1931" s="11">
        <f>IF(ISERROR(VLOOKUP(U1931,'ITWR Dump'!$A$2:$Y$5000,15,0)),0,(VLOOKUP('ILC Report'!U1931,'ITWR Dump'!$A$2:$Y$5000,15,0)))</f>
        <v>0</v>
      </c>
      <c r="AZ1931" s="11" t="str">
        <f t="shared" si="850"/>
        <v>No</v>
      </c>
      <c r="BA1931" s="11" t="str">
        <f t="shared" si="851"/>
        <v>BKI</v>
      </c>
      <c r="BB1931" s="11" t="str">
        <f t="shared" si="852"/>
        <v>MN</v>
      </c>
      <c r="BC1931" s="11" t="str">
        <f t="shared" si="853"/>
        <v>No</v>
      </c>
    </row>
    <row r="1932" spans="1:55" x14ac:dyDescent="0.3">
      <c r="A1932" s="11" t="s">
        <v>1663</v>
      </c>
      <c r="B1932" s="11" t="s">
        <v>1911</v>
      </c>
      <c r="C1932" s="11" t="s">
        <v>591</v>
      </c>
      <c r="D1932" s="11" t="s">
        <v>2880</v>
      </c>
      <c r="E1932" s="38" t="s">
        <v>652</v>
      </c>
      <c r="F1932" s="11">
        <v>48</v>
      </c>
      <c r="G1932" s="40" t="s">
        <v>2905</v>
      </c>
      <c r="H1932" s="11" t="str">
        <f t="shared" si="835"/>
        <v>Standby</v>
      </c>
      <c r="I1932" s="11" t="str">
        <f t="shared" si="827"/>
        <v>INDIA</v>
      </c>
      <c r="J1932" s="11" t="str">
        <f>IF(ISERROR(VLOOKUP(C1932,'WI Vs ASM'!$B$2:$E$1000,4,0)),0,(VLOOKUP(C1932,'WI Vs ASM'!$B$2:$E$1000,4,0)))</f>
        <v>Offshore</v>
      </c>
      <c r="K1932" s="11" t="str">
        <f>IF(ISERROR(VLOOKUP(C1932,'WI Vs ASM'!$B$2:$F$1000,5,0)),0,(VLOOKUP(C1932,'WI Vs ASM'!$B$2:$F$1000,5,0)))</f>
        <v>01-Fixed Price</v>
      </c>
      <c r="L1932" s="11" t="str">
        <f>IF(ISERROR(VLOOKUP(C1932,'WI Vs ASM'!$B$2:$D$1000,3,0)),0,(VLOOKUP(C1932,'WI Vs ASM'!$B$2:$D$1000,3,0)))</f>
        <v>01-Maintenance Offshore</v>
      </c>
      <c r="M1932" s="11" t="str">
        <f>IF(ISERROR(VLOOKUP(C1932,'WI Vs ASM'!$B$2:$I$1000,8,0)),0,(VLOOKUP(C1932,'WI Vs ASM'!$B$2:$I$1000,8,0)))</f>
        <v>Rahul Soman</v>
      </c>
      <c r="N1932" s="11" t="str">
        <f>IF(ISERROR(VLOOKUP(C1932,'WI Vs ASM'!$B$2:$G$1000,6,0)),0,(VLOOKUP(C1932,'WI Vs ASM'!$B$2:$G$1000,6,0)))</f>
        <v>FileNet</v>
      </c>
      <c r="O1932" s="11" t="str">
        <f>IF(ISERROR(VLOOKUP(C1932,'WI Vs ASM'!$B$2:$H$1000,7,0)),0,(VLOOKUP(C1932,'WI Vs ASM'!$B$2:$H$1000,7,0)))</f>
        <v>FileNet</v>
      </c>
      <c r="P1932" s="11" t="str">
        <f t="shared" si="828"/>
        <v>Apr-17</v>
      </c>
      <c r="Q1932" s="11" t="str">
        <f t="shared" si="829"/>
        <v>Q2</v>
      </c>
      <c r="R1932" s="11" t="str">
        <f>IF(ISERROR(VLOOKUP(C1932,'WI Vs ASM'!$B$2:$J$1000,9,0)),0,(VLOOKUP(C1932,'WI Vs ASM'!$B$2:$J$1000,9,0)))</f>
        <v>Jyothi Pai</v>
      </c>
      <c r="S1932" s="11" t="str">
        <f>IF(ISERROR(VLOOKUP(C1932,'WI Vs ASM'!$B$2:$K$1000,10,0)),0,(VLOOKUP(C1932,'WI Vs ASM'!$B$2:$K$1000,10,0)))</f>
        <v>Vasudevan Srinivasan</v>
      </c>
      <c r="T1932" s="11" t="str">
        <f>IF(ISERROR(VLOOKUP(C1932,'WI Vs ASM'!$B$2:$L$1000,11,0)),0,(VLOOKUP(C1932,'WI Vs ASM'!$B$2:$L$1000,11,0)))</f>
        <v>Noha Salama</v>
      </c>
      <c r="U1932" s="11" t="e">
        <f t="shared" si="836"/>
        <v>#VALUE!</v>
      </c>
      <c r="V1932" s="11" t="str">
        <f t="shared" si="830"/>
        <v>No</v>
      </c>
      <c r="W1932" s="11" t="str">
        <f t="shared" si="831"/>
        <v>Yes</v>
      </c>
      <c r="X1932" s="11" t="str">
        <f t="shared" si="832"/>
        <v>No</v>
      </c>
      <c r="Y1932" s="11" t="str">
        <f t="shared" si="833"/>
        <v>No</v>
      </c>
      <c r="Z1932" s="11" t="str">
        <f t="shared" si="834"/>
        <v>No</v>
      </c>
      <c r="AA1932" s="11" t="str">
        <f t="shared" si="837"/>
        <v>No</v>
      </c>
      <c r="AB1932" s="11">
        <f>IF(ISERROR(VLOOKUP(U1932,'ITWR Dump'!$A$2:$Y$5000,24,0)),0,(VLOOKUP('ILC Report'!U1932,'ITWR Dump'!$A$2:$Y$5000,24,0)))</f>
        <v>0</v>
      </c>
      <c r="AC1932" s="11" t="str">
        <f t="shared" si="838"/>
        <v>No</v>
      </c>
      <c r="AD1932" s="11" t="str">
        <f t="shared" si="839"/>
        <v/>
      </c>
      <c r="AE1932" s="11">
        <f>IF(ISERROR(VLOOKUP(U1932,'ITWR Dump'!$A$2:$Y$5000,13,0)),0,(VLOOKUP(U1932,'ITWR Dump'!$A$2:$Y$5000,13,0)))</f>
        <v>0</v>
      </c>
      <c r="AF1932" s="11">
        <f>IF(ISERROR(VLOOKUP(U1932,'ITWR Dump'!$A$2:$Y$5000,11,0)),0,(VLOOKUP(U1932,'ITWR Dump'!$A$2:$Y$5000,11,0)))</f>
        <v>0</v>
      </c>
      <c r="AG1932" s="11">
        <f>IF(ISERROR(VLOOKUP(U1932,'ITWR Dump'!$A$2:$Y$5000,2,0)),0,(VLOOKUP(U1932,'ITWR Dump'!$A$2:$Y$5000,2,0)))</f>
        <v>0</v>
      </c>
      <c r="AH1932" s="11">
        <f>IF(ISERROR(VLOOKUP(U1932,'ITWR Dump'!$A$2:$Y$5000,14,0)),0,(VLOOKUP(U1932,'ITWR Dump'!$A$2:$Y$5000,14,0)))</f>
        <v>0</v>
      </c>
      <c r="AI1932" s="11" t="str">
        <f t="shared" si="840"/>
        <v>Standby Hours</v>
      </c>
      <c r="AJ1932" s="11" t="str">
        <f t="shared" si="841"/>
        <v>Offshore</v>
      </c>
      <c r="AK1932" s="11" t="str">
        <f>IF(ISERROR(VLOOKUP(A1932,'Team Data'!$C$2:$U$213,17,0)),0,(VLOOKUP(A1932,'Team Data'!$C$2:$U$213,17,0)))</f>
        <v>IMS and FN</v>
      </c>
      <c r="AL1932" s="11" t="str">
        <f t="shared" si="842"/>
        <v>2017-04-24</v>
      </c>
      <c r="AM1932" s="11">
        <f>IF(ISERROR(VLOOKUP(U1932,'ITWR Dump'!$A$2:$Y$5000,16,0)),0,(VLOOKUP(U1932,'ITWR Dump'!$A$2:$Y$5000,16,0)))</f>
        <v>0</v>
      </c>
      <c r="AN1932" s="11">
        <f>IF(ISERROR(VLOOKUP(U1932,'ITWR Dump'!$A$2:$Y$5000,18,0)),0,(VLOOKUP(U1932,'ITWR Dump'!$A$2:$Y$5000,18,0)))</f>
        <v>0</v>
      </c>
      <c r="AO1932" s="11">
        <f>IF(ISERROR(VLOOKUP(U1932,'ITWR Dump'!$A$2:$Y$5000,25,0)),0,(VLOOKUP('ILC Report'!U1932,'ITWR Dump'!$A$2:$Y$5000,25,0)))</f>
        <v>0</v>
      </c>
      <c r="AP1932" s="11">
        <f t="shared" si="843"/>
        <v>0</v>
      </c>
      <c r="AQ1932" s="26">
        <f t="shared" si="844"/>
        <v>0</v>
      </c>
      <c r="AR1932" s="26">
        <f t="shared" si="845"/>
        <v>0</v>
      </c>
      <c r="AS1932" s="26">
        <f t="shared" si="846"/>
        <v>0</v>
      </c>
      <c r="AT1932" s="26">
        <f t="shared" si="847"/>
        <v>0</v>
      </c>
      <c r="AU1932" s="26">
        <f t="shared" si="848"/>
        <v>0</v>
      </c>
      <c r="AV1932" s="26">
        <f t="shared" si="849"/>
        <v>0</v>
      </c>
      <c r="AW1932" s="11" t="s">
        <v>653</v>
      </c>
      <c r="AX1932" s="11" t="str">
        <f>VLOOKUP(L1932,Group!$A$2:$B$1000,2,0)</f>
        <v>Maintenance</v>
      </c>
      <c r="AY1932" s="11">
        <f>IF(ISERROR(VLOOKUP(U1932,'ITWR Dump'!$A$2:$Y$5000,15,0)),0,(VLOOKUP('ILC Report'!U1932,'ITWR Dump'!$A$2:$Y$5000,15,0)))</f>
        <v>0</v>
      </c>
      <c r="AZ1932" s="11" t="str">
        <f t="shared" si="850"/>
        <v>No</v>
      </c>
      <c r="BA1932" s="11" t="str">
        <f t="shared" si="851"/>
        <v>BKI</v>
      </c>
      <c r="BB1932" s="11" t="str">
        <f t="shared" si="852"/>
        <v>MN</v>
      </c>
      <c r="BC1932" s="11" t="str">
        <f t="shared" si="853"/>
        <v>No</v>
      </c>
    </row>
    <row r="1933" spans="1:55" x14ac:dyDescent="0.3">
      <c r="A1933" s="11" t="s">
        <v>1663</v>
      </c>
      <c r="B1933" s="11" t="s">
        <v>1911</v>
      </c>
      <c r="C1933" s="11" t="s">
        <v>591</v>
      </c>
      <c r="D1933" s="11" t="s">
        <v>2879</v>
      </c>
      <c r="E1933" s="38" t="s">
        <v>2901</v>
      </c>
      <c r="F1933" s="11">
        <v>4</v>
      </c>
      <c r="G1933" s="40" t="s">
        <v>218</v>
      </c>
      <c r="H1933" s="11" t="str">
        <f t="shared" si="835"/>
        <v>Regular</v>
      </c>
      <c r="I1933" s="11" t="str">
        <f t="shared" si="827"/>
        <v>INDIA</v>
      </c>
      <c r="J1933" s="11" t="str">
        <f>IF(ISERROR(VLOOKUP(C1933,'WI Vs ASM'!$B$2:$E$1000,4,0)),0,(VLOOKUP(C1933,'WI Vs ASM'!$B$2:$E$1000,4,0)))</f>
        <v>Offshore</v>
      </c>
      <c r="K1933" s="11" t="str">
        <f>IF(ISERROR(VLOOKUP(C1933,'WI Vs ASM'!$B$2:$F$1000,5,0)),0,(VLOOKUP(C1933,'WI Vs ASM'!$B$2:$F$1000,5,0)))</f>
        <v>01-Fixed Price</v>
      </c>
      <c r="L1933" s="11" t="str">
        <f>IF(ISERROR(VLOOKUP(C1933,'WI Vs ASM'!$B$2:$D$1000,3,0)),0,(VLOOKUP(C1933,'WI Vs ASM'!$B$2:$D$1000,3,0)))</f>
        <v>01-Maintenance Offshore</v>
      </c>
      <c r="M1933" s="11" t="str">
        <f>IF(ISERROR(VLOOKUP(C1933,'WI Vs ASM'!$B$2:$I$1000,8,0)),0,(VLOOKUP(C1933,'WI Vs ASM'!$B$2:$I$1000,8,0)))</f>
        <v>Rahul Soman</v>
      </c>
      <c r="N1933" s="11" t="str">
        <f>IF(ISERROR(VLOOKUP(C1933,'WI Vs ASM'!$B$2:$G$1000,6,0)),0,(VLOOKUP(C1933,'WI Vs ASM'!$B$2:$G$1000,6,0)))</f>
        <v>FileNet</v>
      </c>
      <c r="O1933" s="11" t="str">
        <f>IF(ISERROR(VLOOKUP(C1933,'WI Vs ASM'!$B$2:$H$1000,7,0)),0,(VLOOKUP(C1933,'WI Vs ASM'!$B$2:$H$1000,7,0)))</f>
        <v>FileNet</v>
      </c>
      <c r="P1933" s="11" t="str">
        <f t="shared" si="828"/>
        <v>May-17</v>
      </c>
      <c r="Q1933" s="11" t="str">
        <f t="shared" si="829"/>
        <v>Q2</v>
      </c>
      <c r="R1933" s="11" t="str">
        <f>IF(ISERROR(VLOOKUP(C1933,'WI Vs ASM'!$B$2:$J$1000,9,0)),0,(VLOOKUP(C1933,'WI Vs ASM'!$B$2:$J$1000,9,0)))</f>
        <v>Jyothi Pai</v>
      </c>
      <c r="S1933" s="11" t="str">
        <f>IF(ISERROR(VLOOKUP(C1933,'WI Vs ASM'!$B$2:$K$1000,10,0)),0,(VLOOKUP(C1933,'WI Vs ASM'!$B$2:$K$1000,10,0)))</f>
        <v>Vasudevan Srinivasan</v>
      </c>
      <c r="T1933" s="11" t="str">
        <f>IF(ISERROR(VLOOKUP(C1933,'WI Vs ASM'!$B$2:$L$1000,11,0)),0,(VLOOKUP(C1933,'WI Vs ASM'!$B$2:$L$1000,11,0)))</f>
        <v>Noha Salama</v>
      </c>
      <c r="U1933" s="11" t="e">
        <f t="shared" si="836"/>
        <v>#VALUE!</v>
      </c>
      <c r="V1933" s="11" t="str">
        <f t="shared" si="830"/>
        <v>No</v>
      </c>
      <c r="W1933" s="11" t="str">
        <f t="shared" si="831"/>
        <v>Yes</v>
      </c>
      <c r="X1933" s="11" t="str">
        <f t="shared" si="832"/>
        <v>No</v>
      </c>
      <c r="Y1933" s="11" t="str">
        <f t="shared" si="833"/>
        <v>No</v>
      </c>
      <c r="Z1933" s="11" t="str">
        <f t="shared" si="834"/>
        <v>No</v>
      </c>
      <c r="AA1933" s="11" t="str">
        <f t="shared" si="837"/>
        <v>No</v>
      </c>
      <c r="AB1933" s="11">
        <f>IF(ISERROR(VLOOKUP(U1933,'ITWR Dump'!$A$2:$Y$5000,24,0)),0,(VLOOKUP('ILC Report'!U1933,'ITWR Dump'!$A$2:$Y$5000,24,0)))</f>
        <v>0</v>
      </c>
      <c r="AC1933" s="11" t="str">
        <f t="shared" si="838"/>
        <v>No</v>
      </c>
      <c r="AD1933" s="11" t="str">
        <f t="shared" si="839"/>
        <v/>
      </c>
      <c r="AE1933" s="11">
        <f>IF(ISERROR(VLOOKUP(U1933,'ITWR Dump'!$A$2:$Y$5000,13,0)),0,(VLOOKUP(U1933,'ITWR Dump'!$A$2:$Y$5000,13,0)))</f>
        <v>0</v>
      </c>
      <c r="AF1933" s="11">
        <f>IF(ISERROR(VLOOKUP(U1933,'ITWR Dump'!$A$2:$Y$5000,11,0)),0,(VLOOKUP(U1933,'ITWR Dump'!$A$2:$Y$5000,11,0)))</f>
        <v>0</v>
      </c>
      <c r="AG1933" s="11">
        <f>IF(ISERROR(VLOOKUP(U1933,'ITWR Dump'!$A$2:$Y$5000,2,0)),0,(VLOOKUP(U1933,'ITWR Dump'!$A$2:$Y$5000,2,0)))</f>
        <v>0</v>
      </c>
      <c r="AH1933" s="11">
        <f>IF(ISERROR(VLOOKUP(U1933,'ITWR Dump'!$A$2:$Y$5000,14,0)),0,(VLOOKUP(U1933,'ITWR Dump'!$A$2:$Y$5000,14,0)))</f>
        <v>0</v>
      </c>
      <c r="AI1933" s="11" t="str">
        <f t="shared" si="840"/>
        <v>01-Maintenance Offshore</v>
      </c>
      <c r="AJ1933" s="11" t="str">
        <f t="shared" si="841"/>
        <v>Offshore</v>
      </c>
      <c r="AK1933" s="11" t="str">
        <f>IF(ISERROR(VLOOKUP(A1933,'Team Data'!$C$2:$U$213,17,0)),0,(VLOOKUP(A1933,'Team Data'!$C$2:$U$213,17,0)))</f>
        <v>IMS and FN</v>
      </c>
      <c r="AL1933" s="11" t="str">
        <f t="shared" si="842"/>
        <v>2017-04-24</v>
      </c>
      <c r="AM1933" s="11">
        <f>IF(ISERROR(VLOOKUP(U1933,'ITWR Dump'!$A$2:$Y$5000,16,0)),0,(VLOOKUP(U1933,'ITWR Dump'!$A$2:$Y$5000,16,0)))</f>
        <v>0</v>
      </c>
      <c r="AN1933" s="11">
        <f>IF(ISERROR(VLOOKUP(U1933,'ITWR Dump'!$A$2:$Y$5000,18,0)),0,(VLOOKUP(U1933,'ITWR Dump'!$A$2:$Y$5000,18,0)))</f>
        <v>0</v>
      </c>
      <c r="AO1933" s="11">
        <f>IF(ISERROR(VLOOKUP(U1933,'ITWR Dump'!$A$2:$Y$5000,25,0)),0,(VLOOKUP('ILC Report'!U1933,'ITWR Dump'!$A$2:$Y$5000,25,0)))</f>
        <v>0</v>
      </c>
      <c r="AP1933" s="11">
        <f t="shared" si="843"/>
        <v>0</v>
      </c>
      <c r="AQ1933" s="26">
        <f t="shared" si="844"/>
        <v>0</v>
      </c>
      <c r="AR1933" s="26">
        <f t="shared" si="845"/>
        <v>0</v>
      </c>
      <c r="AS1933" s="26">
        <f t="shared" si="846"/>
        <v>0</v>
      </c>
      <c r="AT1933" s="26">
        <f t="shared" si="847"/>
        <v>0</v>
      </c>
      <c r="AU1933" s="26">
        <f t="shared" si="848"/>
        <v>0</v>
      </c>
      <c r="AV1933" s="26">
        <f t="shared" si="849"/>
        <v>0</v>
      </c>
      <c r="AW1933" s="11" t="s">
        <v>653</v>
      </c>
      <c r="AX1933" s="11" t="str">
        <f>VLOOKUP(L1933,Group!$A$2:$B$1000,2,0)</f>
        <v>Maintenance</v>
      </c>
      <c r="AY1933" s="11">
        <f>IF(ISERROR(VLOOKUP(U1933,'ITWR Dump'!$A$2:$Y$5000,15,0)),0,(VLOOKUP('ILC Report'!U1933,'ITWR Dump'!$A$2:$Y$5000,15,0)))</f>
        <v>0</v>
      </c>
      <c r="AZ1933" s="11" t="str">
        <f t="shared" si="850"/>
        <v>No</v>
      </c>
      <c r="BA1933" s="11" t="str">
        <f t="shared" si="851"/>
        <v>BKI</v>
      </c>
      <c r="BB1933" s="11" t="str">
        <f t="shared" si="852"/>
        <v>MN</v>
      </c>
      <c r="BC1933" s="11" t="str">
        <f t="shared" si="853"/>
        <v>No</v>
      </c>
    </row>
    <row r="1934" spans="1:55" x14ac:dyDescent="0.3">
      <c r="A1934" s="11" t="s">
        <v>1663</v>
      </c>
      <c r="B1934" s="11" t="s">
        <v>1911</v>
      </c>
      <c r="C1934" s="11" t="s">
        <v>591</v>
      </c>
      <c r="D1934" s="11" t="s">
        <v>2880</v>
      </c>
      <c r="E1934" s="38" t="s">
        <v>2901</v>
      </c>
      <c r="F1934" s="11">
        <v>32</v>
      </c>
      <c r="G1934" s="40" t="s">
        <v>218</v>
      </c>
      <c r="H1934" s="11" t="str">
        <f t="shared" si="835"/>
        <v>Regular</v>
      </c>
      <c r="I1934" s="11" t="str">
        <f t="shared" si="827"/>
        <v>INDIA</v>
      </c>
      <c r="J1934" s="11" t="str">
        <f>IF(ISERROR(VLOOKUP(C1934,'WI Vs ASM'!$B$2:$E$1000,4,0)),0,(VLOOKUP(C1934,'WI Vs ASM'!$B$2:$E$1000,4,0)))</f>
        <v>Offshore</v>
      </c>
      <c r="K1934" s="11" t="str">
        <f>IF(ISERROR(VLOOKUP(C1934,'WI Vs ASM'!$B$2:$F$1000,5,0)),0,(VLOOKUP(C1934,'WI Vs ASM'!$B$2:$F$1000,5,0)))</f>
        <v>01-Fixed Price</v>
      </c>
      <c r="L1934" s="11" t="str">
        <f>IF(ISERROR(VLOOKUP(C1934,'WI Vs ASM'!$B$2:$D$1000,3,0)),0,(VLOOKUP(C1934,'WI Vs ASM'!$B$2:$D$1000,3,0)))</f>
        <v>01-Maintenance Offshore</v>
      </c>
      <c r="M1934" s="11" t="str">
        <f>IF(ISERROR(VLOOKUP(C1934,'WI Vs ASM'!$B$2:$I$1000,8,0)),0,(VLOOKUP(C1934,'WI Vs ASM'!$B$2:$I$1000,8,0)))</f>
        <v>Rahul Soman</v>
      </c>
      <c r="N1934" s="11" t="str">
        <f>IF(ISERROR(VLOOKUP(C1934,'WI Vs ASM'!$B$2:$G$1000,6,0)),0,(VLOOKUP(C1934,'WI Vs ASM'!$B$2:$G$1000,6,0)))</f>
        <v>FileNet</v>
      </c>
      <c r="O1934" s="11" t="str">
        <f>IF(ISERROR(VLOOKUP(C1934,'WI Vs ASM'!$B$2:$H$1000,7,0)),0,(VLOOKUP(C1934,'WI Vs ASM'!$B$2:$H$1000,7,0)))</f>
        <v>FileNet</v>
      </c>
      <c r="P1934" s="11" t="str">
        <f t="shared" si="828"/>
        <v>May-17</v>
      </c>
      <c r="Q1934" s="11" t="str">
        <f t="shared" si="829"/>
        <v>Q2</v>
      </c>
      <c r="R1934" s="11" t="str">
        <f>IF(ISERROR(VLOOKUP(C1934,'WI Vs ASM'!$B$2:$J$1000,9,0)),0,(VLOOKUP(C1934,'WI Vs ASM'!$B$2:$J$1000,9,0)))</f>
        <v>Jyothi Pai</v>
      </c>
      <c r="S1934" s="11" t="str">
        <f>IF(ISERROR(VLOOKUP(C1934,'WI Vs ASM'!$B$2:$K$1000,10,0)),0,(VLOOKUP(C1934,'WI Vs ASM'!$B$2:$K$1000,10,0)))</f>
        <v>Vasudevan Srinivasan</v>
      </c>
      <c r="T1934" s="11" t="str">
        <f>IF(ISERROR(VLOOKUP(C1934,'WI Vs ASM'!$B$2:$L$1000,11,0)),0,(VLOOKUP(C1934,'WI Vs ASM'!$B$2:$L$1000,11,0)))</f>
        <v>Noha Salama</v>
      </c>
      <c r="U1934" s="11" t="e">
        <f t="shared" si="836"/>
        <v>#VALUE!</v>
      </c>
      <c r="V1934" s="11" t="str">
        <f t="shared" si="830"/>
        <v>No</v>
      </c>
      <c r="W1934" s="11" t="str">
        <f t="shared" si="831"/>
        <v>Yes</v>
      </c>
      <c r="X1934" s="11" t="str">
        <f t="shared" si="832"/>
        <v>No</v>
      </c>
      <c r="Y1934" s="11" t="str">
        <f t="shared" si="833"/>
        <v>No</v>
      </c>
      <c r="Z1934" s="11" t="str">
        <f t="shared" si="834"/>
        <v>No</v>
      </c>
      <c r="AA1934" s="11" t="str">
        <f t="shared" si="837"/>
        <v>No</v>
      </c>
      <c r="AB1934" s="11">
        <f>IF(ISERROR(VLOOKUP(U1934,'ITWR Dump'!$A$2:$Y$5000,24,0)),0,(VLOOKUP('ILC Report'!U1934,'ITWR Dump'!$A$2:$Y$5000,24,0)))</f>
        <v>0</v>
      </c>
      <c r="AC1934" s="11" t="str">
        <f t="shared" si="838"/>
        <v>No</v>
      </c>
      <c r="AD1934" s="11" t="str">
        <f t="shared" si="839"/>
        <v/>
      </c>
      <c r="AE1934" s="11">
        <f>IF(ISERROR(VLOOKUP(U1934,'ITWR Dump'!$A$2:$Y$5000,13,0)),0,(VLOOKUP(U1934,'ITWR Dump'!$A$2:$Y$5000,13,0)))</f>
        <v>0</v>
      </c>
      <c r="AF1934" s="11">
        <f>IF(ISERROR(VLOOKUP(U1934,'ITWR Dump'!$A$2:$Y$5000,11,0)),0,(VLOOKUP(U1934,'ITWR Dump'!$A$2:$Y$5000,11,0)))</f>
        <v>0</v>
      </c>
      <c r="AG1934" s="11">
        <f>IF(ISERROR(VLOOKUP(U1934,'ITWR Dump'!$A$2:$Y$5000,2,0)),0,(VLOOKUP(U1934,'ITWR Dump'!$A$2:$Y$5000,2,0)))</f>
        <v>0</v>
      </c>
      <c r="AH1934" s="11">
        <f>IF(ISERROR(VLOOKUP(U1934,'ITWR Dump'!$A$2:$Y$5000,14,0)),0,(VLOOKUP(U1934,'ITWR Dump'!$A$2:$Y$5000,14,0)))</f>
        <v>0</v>
      </c>
      <c r="AI1934" s="11" t="str">
        <f t="shared" si="840"/>
        <v>01-Maintenance Offshore</v>
      </c>
      <c r="AJ1934" s="11" t="str">
        <f t="shared" si="841"/>
        <v>Offshore</v>
      </c>
      <c r="AK1934" s="11" t="str">
        <f>IF(ISERROR(VLOOKUP(A1934,'Team Data'!$C$2:$U$213,17,0)),0,(VLOOKUP(A1934,'Team Data'!$C$2:$U$213,17,0)))</f>
        <v>IMS and FN</v>
      </c>
      <c r="AL1934" s="11" t="str">
        <f t="shared" si="842"/>
        <v>2017-04-24</v>
      </c>
      <c r="AM1934" s="11">
        <f>IF(ISERROR(VLOOKUP(U1934,'ITWR Dump'!$A$2:$Y$5000,16,0)),0,(VLOOKUP(U1934,'ITWR Dump'!$A$2:$Y$5000,16,0)))</f>
        <v>0</v>
      </c>
      <c r="AN1934" s="11">
        <f>IF(ISERROR(VLOOKUP(U1934,'ITWR Dump'!$A$2:$Y$5000,18,0)),0,(VLOOKUP(U1934,'ITWR Dump'!$A$2:$Y$5000,18,0)))</f>
        <v>0</v>
      </c>
      <c r="AO1934" s="11">
        <f>IF(ISERROR(VLOOKUP(U1934,'ITWR Dump'!$A$2:$Y$5000,25,0)),0,(VLOOKUP('ILC Report'!U1934,'ITWR Dump'!$A$2:$Y$5000,25,0)))</f>
        <v>0</v>
      </c>
      <c r="AP1934" s="11">
        <f t="shared" si="843"/>
        <v>0</v>
      </c>
      <c r="AQ1934" s="26">
        <f t="shared" si="844"/>
        <v>0</v>
      </c>
      <c r="AR1934" s="26">
        <f t="shared" si="845"/>
        <v>0</v>
      </c>
      <c r="AS1934" s="26">
        <f t="shared" si="846"/>
        <v>0</v>
      </c>
      <c r="AT1934" s="26">
        <f t="shared" si="847"/>
        <v>0</v>
      </c>
      <c r="AU1934" s="26">
        <f t="shared" si="848"/>
        <v>0</v>
      </c>
      <c r="AV1934" s="26">
        <f t="shared" si="849"/>
        <v>0</v>
      </c>
      <c r="AW1934" s="11" t="s">
        <v>653</v>
      </c>
      <c r="AX1934" s="11" t="str">
        <f>VLOOKUP(L1934,Group!$A$2:$B$1000,2,0)</f>
        <v>Maintenance</v>
      </c>
      <c r="AY1934" s="11">
        <f>IF(ISERROR(VLOOKUP(U1934,'ITWR Dump'!$A$2:$Y$5000,15,0)),0,(VLOOKUP('ILC Report'!U1934,'ITWR Dump'!$A$2:$Y$5000,15,0)))</f>
        <v>0</v>
      </c>
      <c r="AZ1934" s="11" t="str">
        <f t="shared" si="850"/>
        <v>No</v>
      </c>
      <c r="BA1934" s="11" t="str">
        <f t="shared" si="851"/>
        <v>BKI</v>
      </c>
      <c r="BB1934" s="11" t="str">
        <f t="shared" si="852"/>
        <v>MN</v>
      </c>
      <c r="BC1934" s="11" t="str">
        <f t="shared" si="853"/>
        <v>No</v>
      </c>
    </row>
    <row r="1935" spans="1:55" x14ac:dyDescent="0.3">
      <c r="A1935" s="11" t="s">
        <v>1663</v>
      </c>
      <c r="B1935" s="11" t="s">
        <v>1911</v>
      </c>
      <c r="C1935" s="11" t="s">
        <v>591</v>
      </c>
      <c r="D1935" s="11" t="s">
        <v>2880</v>
      </c>
      <c r="E1935" s="38" t="s">
        <v>2901</v>
      </c>
      <c r="F1935" s="11">
        <v>48</v>
      </c>
      <c r="G1935" s="40" t="s">
        <v>2905</v>
      </c>
      <c r="H1935" s="11" t="str">
        <f t="shared" si="835"/>
        <v>Standby</v>
      </c>
      <c r="I1935" s="11" t="str">
        <f t="shared" si="827"/>
        <v>INDIA</v>
      </c>
      <c r="J1935" s="11" t="str">
        <f>IF(ISERROR(VLOOKUP(C1935,'WI Vs ASM'!$B$2:$E$1000,4,0)),0,(VLOOKUP(C1935,'WI Vs ASM'!$B$2:$E$1000,4,0)))</f>
        <v>Offshore</v>
      </c>
      <c r="K1935" s="11" t="str">
        <f>IF(ISERROR(VLOOKUP(C1935,'WI Vs ASM'!$B$2:$F$1000,5,0)),0,(VLOOKUP(C1935,'WI Vs ASM'!$B$2:$F$1000,5,0)))</f>
        <v>01-Fixed Price</v>
      </c>
      <c r="L1935" s="11" t="str">
        <f>IF(ISERROR(VLOOKUP(C1935,'WI Vs ASM'!$B$2:$D$1000,3,0)),0,(VLOOKUP(C1935,'WI Vs ASM'!$B$2:$D$1000,3,0)))</f>
        <v>01-Maintenance Offshore</v>
      </c>
      <c r="M1935" s="11" t="str">
        <f>IF(ISERROR(VLOOKUP(C1935,'WI Vs ASM'!$B$2:$I$1000,8,0)),0,(VLOOKUP(C1935,'WI Vs ASM'!$B$2:$I$1000,8,0)))</f>
        <v>Rahul Soman</v>
      </c>
      <c r="N1935" s="11" t="str">
        <f>IF(ISERROR(VLOOKUP(C1935,'WI Vs ASM'!$B$2:$G$1000,6,0)),0,(VLOOKUP(C1935,'WI Vs ASM'!$B$2:$G$1000,6,0)))</f>
        <v>FileNet</v>
      </c>
      <c r="O1935" s="11" t="str">
        <f>IF(ISERROR(VLOOKUP(C1935,'WI Vs ASM'!$B$2:$H$1000,7,0)),0,(VLOOKUP(C1935,'WI Vs ASM'!$B$2:$H$1000,7,0)))</f>
        <v>FileNet</v>
      </c>
      <c r="P1935" s="11" t="str">
        <f t="shared" si="828"/>
        <v>May-17</v>
      </c>
      <c r="Q1935" s="11" t="str">
        <f t="shared" si="829"/>
        <v>Q2</v>
      </c>
      <c r="R1935" s="11" t="str">
        <f>IF(ISERROR(VLOOKUP(C1935,'WI Vs ASM'!$B$2:$J$1000,9,0)),0,(VLOOKUP(C1935,'WI Vs ASM'!$B$2:$J$1000,9,0)))</f>
        <v>Jyothi Pai</v>
      </c>
      <c r="S1935" s="11" t="str">
        <f>IF(ISERROR(VLOOKUP(C1935,'WI Vs ASM'!$B$2:$K$1000,10,0)),0,(VLOOKUP(C1935,'WI Vs ASM'!$B$2:$K$1000,10,0)))</f>
        <v>Vasudevan Srinivasan</v>
      </c>
      <c r="T1935" s="11" t="str">
        <f>IF(ISERROR(VLOOKUP(C1935,'WI Vs ASM'!$B$2:$L$1000,11,0)),0,(VLOOKUP(C1935,'WI Vs ASM'!$B$2:$L$1000,11,0)))</f>
        <v>Noha Salama</v>
      </c>
      <c r="U1935" s="11" t="e">
        <f t="shared" si="836"/>
        <v>#VALUE!</v>
      </c>
      <c r="V1935" s="11" t="str">
        <f t="shared" si="830"/>
        <v>No</v>
      </c>
      <c r="W1935" s="11" t="str">
        <f t="shared" si="831"/>
        <v>Yes</v>
      </c>
      <c r="X1935" s="11" t="str">
        <f t="shared" si="832"/>
        <v>No</v>
      </c>
      <c r="Y1935" s="11" t="str">
        <f t="shared" si="833"/>
        <v>No</v>
      </c>
      <c r="Z1935" s="11" t="str">
        <f t="shared" si="834"/>
        <v>No</v>
      </c>
      <c r="AA1935" s="11" t="str">
        <f t="shared" si="837"/>
        <v>No</v>
      </c>
      <c r="AB1935" s="11">
        <f>IF(ISERROR(VLOOKUP(U1935,'ITWR Dump'!$A$2:$Y$5000,24,0)),0,(VLOOKUP('ILC Report'!U1935,'ITWR Dump'!$A$2:$Y$5000,24,0)))</f>
        <v>0</v>
      </c>
      <c r="AC1935" s="11" t="str">
        <f t="shared" si="838"/>
        <v>No</v>
      </c>
      <c r="AD1935" s="11" t="str">
        <f t="shared" si="839"/>
        <v/>
      </c>
      <c r="AE1935" s="11">
        <f>IF(ISERROR(VLOOKUP(U1935,'ITWR Dump'!$A$2:$Y$5000,13,0)),0,(VLOOKUP(U1935,'ITWR Dump'!$A$2:$Y$5000,13,0)))</f>
        <v>0</v>
      </c>
      <c r="AF1935" s="11">
        <f>IF(ISERROR(VLOOKUP(U1935,'ITWR Dump'!$A$2:$Y$5000,11,0)),0,(VLOOKUP(U1935,'ITWR Dump'!$A$2:$Y$5000,11,0)))</f>
        <v>0</v>
      </c>
      <c r="AG1935" s="11">
        <f>IF(ISERROR(VLOOKUP(U1935,'ITWR Dump'!$A$2:$Y$5000,2,0)),0,(VLOOKUP(U1935,'ITWR Dump'!$A$2:$Y$5000,2,0)))</f>
        <v>0</v>
      </c>
      <c r="AH1935" s="11">
        <f>IF(ISERROR(VLOOKUP(U1935,'ITWR Dump'!$A$2:$Y$5000,14,0)),0,(VLOOKUP(U1935,'ITWR Dump'!$A$2:$Y$5000,14,0)))</f>
        <v>0</v>
      </c>
      <c r="AI1935" s="11" t="str">
        <f t="shared" si="840"/>
        <v>Standby Hours</v>
      </c>
      <c r="AJ1935" s="11" t="str">
        <f t="shared" si="841"/>
        <v>Offshore</v>
      </c>
      <c r="AK1935" s="11" t="str">
        <f>IF(ISERROR(VLOOKUP(A1935,'Team Data'!$C$2:$U$213,17,0)),0,(VLOOKUP(A1935,'Team Data'!$C$2:$U$213,17,0)))</f>
        <v>IMS and FN</v>
      </c>
      <c r="AL1935" s="11" t="str">
        <f t="shared" si="842"/>
        <v>2017-04-24</v>
      </c>
      <c r="AM1935" s="11">
        <f>IF(ISERROR(VLOOKUP(U1935,'ITWR Dump'!$A$2:$Y$5000,16,0)),0,(VLOOKUP(U1935,'ITWR Dump'!$A$2:$Y$5000,16,0)))</f>
        <v>0</v>
      </c>
      <c r="AN1935" s="11">
        <f>IF(ISERROR(VLOOKUP(U1935,'ITWR Dump'!$A$2:$Y$5000,18,0)),0,(VLOOKUP(U1935,'ITWR Dump'!$A$2:$Y$5000,18,0)))</f>
        <v>0</v>
      </c>
      <c r="AO1935" s="11">
        <f>IF(ISERROR(VLOOKUP(U1935,'ITWR Dump'!$A$2:$Y$5000,25,0)),0,(VLOOKUP('ILC Report'!U1935,'ITWR Dump'!$A$2:$Y$5000,25,0)))</f>
        <v>0</v>
      </c>
      <c r="AP1935" s="11">
        <f t="shared" si="843"/>
        <v>0</v>
      </c>
      <c r="AQ1935" s="26">
        <f t="shared" si="844"/>
        <v>0</v>
      </c>
      <c r="AR1935" s="26">
        <f t="shared" si="845"/>
        <v>0</v>
      </c>
      <c r="AS1935" s="26">
        <f t="shared" si="846"/>
        <v>0</v>
      </c>
      <c r="AT1935" s="26">
        <f t="shared" si="847"/>
        <v>0</v>
      </c>
      <c r="AU1935" s="26">
        <f t="shared" si="848"/>
        <v>0</v>
      </c>
      <c r="AV1935" s="26">
        <f t="shared" si="849"/>
        <v>0</v>
      </c>
      <c r="AW1935" s="11" t="s">
        <v>653</v>
      </c>
      <c r="AX1935" s="11" t="str">
        <f>VLOOKUP(L1935,Group!$A$2:$B$1000,2,0)</f>
        <v>Maintenance</v>
      </c>
      <c r="AY1935" s="11">
        <f>IF(ISERROR(VLOOKUP(U1935,'ITWR Dump'!$A$2:$Y$5000,15,0)),0,(VLOOKUP('ILC Report'!U1935,'ITWR Dump'!$A$2:$Y$5000,15,0)))</f>
        <v>0</v>
      </c>
      <c r="AZ1935" s="11" t="str">
        <f t="shared" si="850"/>
        <v>No</v>
      </c>
      <c r="BA1935" s="11" t="str">
        <f t="shared" si="851"/>
        <v>BKI</v>
      </c>
      <c r="BB1935" s="11" t="str">
        <f t="shared" si="852"/>
        <v>MN</v>
      </c>
      <c r="BC1935" s="11" t="str">
        <f t="shared" si="853"/>
        <v>No</v>
      </c>
    </row>
    <row r="1936" spans="1:55" x14ac:dyDescent="0.3">
      <c r="A1936" s="11" t="s">
        <v>1663</v>
      </c>
      <c r="B1936" s="11" t="s">
        <v>1911</v>
      </c>
      <c r="C1936" s="11" t="s">
        <v>591</v>
      </c>
      <c r="D1936" s="11" t="s">
        <v>2879</v>
      </c>
      <c r="E1936" s="38" t="s">
        <v>2902</v>
      </c>
      <c r="F1936" s="11">
        <v>5</v>
      </c>
      <c r="G1936" s="40" t="s">
        <v>218</v>
      </c>
      <c r="H1936" s="11" t="str">
        <f t="shared" si="835"/>
        <v>Regular</v>
      </c>
      <c r="I1936" s="11" t="str">
        <f t="shared" si="827"/>
        <v>INDIA</v>
      </c>
      <c r="J1936" s="11" t="str">
        <f>IF(ISERROR(VLOOKUP(C1936,'WI Vs ASM'!$B$2:$E$1000,4,0)),0,(VLOOKUP(C1936,'WI Vs ASM'!$B$2:$E$1000,4,0)))</f>
        <v>Offshore</v>
      </c>
      <c r="K1936" s="11" t="str">
        <f>IF(ISERROR(VLOOKUP(C1936,'WI Vs ASM'!$B$2:$F$1000,5,0)),0,(VLOOKUP(C1936,'WI Vs ASM'!$B$2:$F$1000,5,0)))</f>
        <v>01-Fixed Price</v>
      </c>
      <c r="L1936" s="11" t="str">
        <f>IF(ISERROR(VLOOKUP(C1936,'WI Vs ASM'!$B$2:$D$1000,3,0)),0,(VLOOKUP(C1936,'WI Vs ASM'!$B$2:$D$1000,3,0)))</f>
        <v>01-Maintenance Offshore</v>
      </c>
      <c r="M1936" s="11" t="str">
        <f>IF(ISERROR(VLOOKUP(C1936,'WI Vs ASM'!$B$2:$I$1000,8,0)),0,(VLOOKUP(C1936,'WI Vs ASM'!$B$2:$I$1000,8,0)))</f>
        <v>Rahul Soman</v>
      </c>
      <c r="N1936" s="11" t="str">
        <f>IF(ISERROR(VLOOKUP(C1936,'WI Vs ASM'!$B$2:$G$1000,6,0)),0,(VLOOKUP(C1936,'WI Vs ASM'!$B$2:$G$1000,6,0)))</f>
        <v>FileNet</v>
      </c>
      <c r="O1936" s="11" t="str">
        <f>IF(ISERROR(VLOOKUP(C1936,'WI Vs ASM'!$B$2:$H$1000,7,0)),0,(VLOOKUP(C1936,'WI Vs ASM'!$B$2:$H$1000,7,0)))</f>
        <v>FileNet</v>
      </c>
      <c r="P1936" s="11" t="str">
        <f t="shared" si="828"/>
        <v>May-17</v>
      </c>
      <c r="Q1936" s="11" t="str">
        <f t="shared" si="829"/>
        <v>Q2</v>
      </c>
      <c r="R1936" s="11" t="str">
        <f>IF(ISERROR(VLOOKUP(C1936,'WI Vs ASM'!$B$2:$J$1000,9,0)),0,(VLOOKUP(C1936,'WI Vs ASM'!$B$2:$J$1000,9,0)))</f>
        <v>Jyothi Pai</v>
      </c>
      <c r="S1936" s="11" t="str">
        <f>IF(ISERROR(VLOOKUP(C1936,'WI Vs ASM'!$B$2:$K$1000,10,0)),0,(VLOOKUP(C1936,'WI Vs ASM'!$B$2:$K$1000,10,0)))</f>
        <v>Vasudevan Srinivasan</v>
      </c>
      <c r="T1936" s="11" t="str">
        <f>IF(ISERROR(VLOOKUP(C1936,'WI Vs ASM'!$B$2:$L$1000,11,0)),0,(VLOOKUP(C1936,'WI Vs ASM'!$B$2:$L$1000,11,0)))</f>
        <v>Noha Salama</v>
      </c>
      <c r="U1936" s="11" t="e">
        <f t="shared" si="836"/>
        <v>#VALUE!</v>
      </c>
      <c r="V1936" s="11" t="str">
        <f t="shared" si="830"/>
        <v>No</v>
      </c>
      <c r="W1936" s="11" t="str">
        <f t="shared" si="831"/>
        <v>Yes</v>
      </c>
      <c r="X1936" s="11" t="str">
        <f t="shared" si="832"/>
        <v>No</v>
      </c>
      <c r="Y1936" s="11" t="str">
        <f t="shared" si="833"/>
        <v>No</v>
      </c>
      <c r="Z1936" s="11" t="str">
        <f t="shared" si="834"/>
        <v>No</v>
      </c>
      <c r="AA1936" s="11" t="str">
        <f t="shared" si="837"/>
        <v>No</v>
      </c>
      <c r="AB1936" s="11">
        <f>IF(ISERROR(VLOOKUP(U1936,'ITWR Dump'!$A$2:$Y$5000,24,0)),0,(VLOOKUP('ILC Report'!U1936,'ITWR Dump'!$A$2:$Y$5000,24,0)))</f>
        <v>0</v>
      </c>
      <c r="AC1936" s="11" t="str">
        <f t="shared" si="838"/>
        <v>No</v>
      </c>
      <c r="AD1936" s="11" t="str">
        <f t="shared" si="839"/>
        <v/>
      </c>
      <c r="AE1936" s="11">
        <f>IF(ISERROR(VLOOKUP(U1936,'ITWR Dump'!$A$2:$Y$5000,13,0)),0,(VLOOKUP(U1936,'ITWR Dump'!$A$2:$Y$5000,13,0)))</f>
        <v>0</v>
      </c>
      <c r="AF1936" s="11">
        <f>IF(ISERROR(VLOOKUP(U1936,'ITWR Dump'!$A$2:$Y$5000,11,0)),0,(VLOOKUP(U1936,'ITWR Dump'!$A$2:$Y$5000,11,0)))</f>
        <v>0</v>
      </c>
      <c r="AG1936" s="11">
        <f>IF(ISERROR(VLOOKUP(U1936,'ITWR Dump'!$A$2:$Y$5000,2,0)),0,(VLOOKUP(U1936,'ITWR Dump'!$A$2:$Y$5000,2,0)))</f>
        <v>0</v>
      </c>
      <c r="AH1936" s="11">
        <f>IF(ISERROR(VLOOKUP(U1936,'ITWR Dump'!$A$2:$Y$5000,14,0)),0,(VLOOKUP(U1936,'ITWR Dump'!$A$2:$Y$5000,14,0)))</f>
        <v>0</v>
      </c>
      <c r="AI1936" s="11" t="str">
        <f t="shared" si="840"/>
        <v>01-Maintenance Offshore</v>
      </c>
      <c r="AJ1936" s="11" t="str">
        <f t="shared" si="841"/>
        <v>Offshore</v>
      </c>
      <c r="AK1936" s="11" t="str">
        <f>IF(ISERROR(VLOOKUP(A1936,'Team Data'!$C$2:$U$213,17,0)),0,(VLOOKUP(A1936,'Team Data'!$C$2:$U$213,17,0)))</f>
        <v>IMS and FN</v>
      </c>
      <c r="AL1936" s="11" t="str">
        <f t="shared" si="842"/>
        <v>2017-04-24</v>
      </c>
      <c r="AM1936" s="11">
        <f>IF(ISERROR(VLOOKUP(U1936,'ITWR Dump'!$A$2:$Y$5000,16,0)),0,(VLOOKUP(U1936,'ITWR Dump'!$A$2:$Y$5000,16,0)))</f>
        <v>0</v>
      </c>
      <c r="AN1936" s="11">
        <f>IF(ISERROR(VLOOKUP(U1936,'ITWR Dump'!$A$2:$Y$5000,18,0)),0,(VLOOKUP(U1936,'ITWR Dump'!$A$2:$Y$5000,18,0)))</f>
        <v>0</v>
      </c>
      <c r="AO1936" s="11">
        <f>IF(ISERROR(VLOOKUP(U1936,'ITWR Dump'!$A$2:$Y$5000,25,0)),0,(VLOOKUP('ILC Report'!U1936,'ITWR Dump'!$A$2:$Y$5000,25,0)))</f>
        <v>0</v>
      </c>
      <c r="AP1936" s="11">
        <f t="shared" si="843"/>
        <v>0</v>
      </c>
      <c r="AQ1936" s="26">
        <f t="shared" si="844"/>
        <v>0</v>
      </c>
      <c r="AR1936" s="26">
        <f t="shared" si="845"/>
        <v>0</v>
      </c>
      <c r="AS1936" s="26">
        <f t="shared" si="846"/>
        <v>0</v>
      </c>
      <c r="AT1936" s="26">
        <f t="shared" si="847"/>
        <v>0</v>
      </c>
      <c r="AU1936" s="26">
        <f t="shared" si="848"/>
        <v>0</v>
      </c>
      <c r="AV1936" s="26">
        <f t="shared" si="849"/>
        <v>0</v>
      </c>
      <c r="AW1936" s="11" t="s">
        <v>653</v>
      </c>
      <c r="AX1936" s="11" t="str">
        <f>VLOOKUP(L1936,Group!$A$2:$B$1000,2,0)</f>
        <v>Maintenance</v>
      </c>
      <c r="AY1936" s="11">
        <f>IF(ISERROR(VLOOKUP(U1936,'ITWR Dump'!$A$2:$Y$5000,15,0)),0,(VLOOKUP('ILC Report'!U1936,'ITWR Dump'!$A$2:$Y$5000,15,0)))</f>
        <v>0</v>
      </c>
      <c r="AZ1936" s="11" t="str">
        <f t="shared" si="850"/>
        <v>No</v>
      </c>
      <c r="BA1936" s="11" t="str">
        <f t="shared" si="851"/>
        <v>BKI</v>
      </c>
      <c r="BB1936" s="11" t="str">
        <f t="shared" si="852"/>
        <v>MN</v>
      </c>
      <c r="BC1936" s="11" t="str">
        <f t="shared" si="853"/>
        <v>No</v>
      </c>
    </row>
    <row r="1937" spans="1:55" x14ac:dyDescent="0.3">
      <c r="A1937" s="11" t="s">
        <v>1663</v>
      </c>
      <c r="B1937" s="11" t="s">
        <v>1911</v>
      </c>
      <c r="C1937" s="11" t="s">
        <v>591</v>
      </c>
      <c r="D1937" s="11" t="s">
        <v>2880</v>
      </c>
      <c r="E1937" s="38" t="s">
        <v>2902</v>
      </c>
      <c r="F1937" s="11">
        <v>40</v>
      </c>
      <c r="G1937" s="40" t="s">
        <v>218</v>
      </c>
      <c r="H1937" s="11" t="str">
        <f t="shared" si="835"/>
        <v>Regular</v>
      </c>
      <c r="I1937" s="11" t="str">
        <f t="shared" si="827"/>
        <v>INDIA</v>
      </c>
      <c r="J1937" s="11" t="str">
        <f>IF(ISERROR(VLOOKUP(C1937,'WI Vs ASM'!$B$2:$E$1000,4,0)),0,(VLOOKUP(C1937,'WI Vs ASM'!$B$2:$E$1000,4,0)))</f>
        <v>Offshore</v>
      </c>
      <c r="K1937" s="11" t="str">
        <f>IF(ISERROR(VLOOKUP(C1937,'WI Vs ASM'!$B$2:$F$1000,5,0)),0,(VLOOKUP(C1937,'WI Vs ASM'!$B$2:$F$1000,5,0)))</f>
        <v>01-Fixed Price</v>
      </c>
      <c r="L1937" s="11" t="str">
        <f>IF(ISERROR(VLOOKUP(C1937,'WI Vs ASM'!$B$2:$D$1000,3,0)),0,(VLOOKUP(C1937,'WI Vs ASM'!$B$2:$D$1000,3,0)))</f>
        <v>01-Maintenance Offshore</v>
      </c>
      <c r="M1937" s="11" t="str">
        <f>IF(ISERROR(VLOOKUP(C1937,'WI Vs ASM'!$B$2:$I$1000,8,0)),0,(VLOOKUP(C1937,'WI Vs ASM'!$B$2:$I$1000,8,0)))</f>
        <v>Rahul Soman</v>
      </c>
      <c r="N1937" s="11" t="str">
        <f>IF(ISERROR(VLOOKUP(C1937,'WI Vs ASM'!$B$2:$G$1000,6,0)),0,(VLOOKUP(C1937,'WI Vs ASM'!$B$2:$G$1000,6,0)))</f>
        <v>FileNet</v>
      </c>
      <c r="O1937" s="11" t="str">
        <f>IF(ISERROR(VLOOKUP(C1937,'WI Vs ASM'!$B$2:$H$1000,7,0)),0,(VLOOKUP(C1937,'WI Vs ASM'!$B$2:$H$1000,7,0)))</f>
        <v>FileNet</v>
      </c>
      <c r="P1937" s="11" t="str">
        <f t="shared" si="828"/>
        <v>May-17</v>
      </c>
      <c r="Q1937" s="11" t="str">
        <f t="shared" si="829"/>
        <v>Q2</v>
      </c>
      <c r="R1937" s="11" t="str">
        <f>IF(ISERROR(VLOOKUP(C1937,'WI Vs ASM'!$B$2:$J$1000,9,0)),0,(VLOOKUP(C1937,'WI Vs ASM'!$B$2:$J$1000,9,0)))</f>
        <v>Jyothi Pai</v>
      </c>
      <c r="S1937" s="11" t="str">
        <f>IF(ISERROR(VLOOKUP(C1937,'WI Vs ASM'!$B$2:$K$1000,10,0)),0,(VLOOKUP(C1937,'WI Vs ASM'!$B$2:$K$1000,10,0)))</f>
        <v>Vasudevan Srinivasan</v>
      </c>
      <c r="T1937" s="11" t="str">
        <f>IF(ISERROR(VLOOKUP(C1937,'WI Vs ASM'!$B$2:$L$1000,11,0)),0,(VLOOKUP(C1937,'WI Vs ASM'!$B$2:$L$1000,11,0)))</f>
        <v>Noha Salama</v>
      </c>
      <c r="U1937" s="11" t="e">
        <f t="shared" si="836"/>
        <v>#VALUE!</v>
      </c>
      <c r="V1937" s="11" t="str">
        <f t="shared" si="830"/>
        <v>No</v>
      </c>
      <c r="W1937" s="11" t="str">
        <f t="shared" si="831"/>
        <v>Yes</v>
      </c>
      <c r="X1937" s="11" t="str">
        <f t="shared" si="832"/>
        <v>No</v>
      </c>
      <c r="Y1937" s="11" t="str">
        <f t="shared" si="833"/>
        <v>No</v>
      </c>
      <c r="Z1937" s="11" t="str">
        <f t="shared" si="834"/>
        <v>No</v>
      </c>
      <c r="AA1937" s="11" t="str">
        <f t="shared" si="837"/>
        <v>No</v>
      </c>
      <c r="AB1937" s="11">
        <f>IF(ISERROR(VLOOKUP(U1937,'ITWR Dump'!$A$2:$Y$5000,24,0)),0,(VLOOKUP('ILC Report'!U1937,'ITWR Dump'!$A$2:$Y$5000,24,0)))</f>
        <v>0</v>
      </c>
      <c r="AC1937" s="11" t="str">
        <f t="shared" si="838"/>
        <v>No</v>
      </c>
      <c r="AD1937" s="11" t="str">
        <f t="shared" si="839"/>
        <v/>
      </c>
      <c r="AE1937" s="11">
        <f>IF(ISERROR(VLOOKUP(U1937,'ITWR Dump'!$A$2:$Y$5000,13,0)),0,(VLOOKUP(U1937,'ITWR Dump'!$A$2:$Y$5000,13,0)))</f>
        <v>0</v>
      </c>
      <c r="AF1937" s="11">
        <f>IF(ISERROR(VLOOKUP(U1937,'ITWR Dump'!$A$2:$Y$5000,11,0)),0,(VLOOKUP(U1937,'ITWR Dump'!$A$2:$Y$5000,11,0)))</f>
        <v>0</v>
      </c>
      <c r="AG1937" s="11">
        <f>IF(ISERROR(VLOOKUP(U1937,'ITWR Dump'!$A$2:$Y$5000,2,0)),0,(VLOOKUP(U1937,'ITWR Dump'!$A$2:$Y$5000,2,0)))</f>
        <v>0</v>
      </c>
      <c r="AH1937" s="11">
        <f>IF(ISERROR(VLOOKUP(U1937,'ITWR Dump'!$A$2:$Y$5000,14,0)),0,(VLOOKUP(U1937,'ITWR Dump'!$A$2:$Y$5000,14,0)))</f>
        <v>0</v>
      </c>
      <c r="AI1937" s="11" t="str">
        <f t="shared" si="840"/>
        <v>01-Maintenance Offshore</v>
      </c>
      <c r="AJ1937" s="11" t="str">
        <f t="shared" si="841"/>
        <v>Offshore</v>
      </c>
      <c r="AK1937" s="11" t="str">
        <f>IF(ISERROR(VLOOKUP(A1937,'Team Data'!$C$2:$U$213,17,0)),0,(VLOOKUP(A1937,'Team Data'!$C$2:$U$213,17,0)))</f>
        <v>IMS and FN</v>
      </c>
      <c r="AL1937" s="11" t="str">
        <f t="shared" si="842"/>
        <v>2017-04-24</v>
      </c>
      <c r="AM1937" s="11">
        <f>IF(ISERROR(VLOOKUP(U1937,'ITWR Dump'!$A$2:$Y$5000,16,0)),0,(VLOOKUP(U1937,'ITWR Dump'!$A$2:$Y$5000,16,0)))</f>
        <v>0</v>
      </c>
      <c r="AN1937" s="11">
        <f>IF(ISERROR(VLOOKUP(U1937,'ITWR Dump'!$A$2:$Y$5000,18,0)),0,(VLOOKUP(U1937,'ITWR Dump'!$A$2:$Y$5000,18,0)))</f>
        <v>0</v>
      </c>
      <c r="AO1937" s="11">
        <f>IF(ISERROR(VLOOKUP(U1937,'ITWR Dump'!$A$2:$Y$5000,25,0)),0,(VLOOKUP('ILC Report'!U1937,'ITWR Dump'!$A$2:$Y$5000,25,0)))</f>
        <v>0</v>
      </c>
      <c r="AP1937" s="11">
        <f t="shared" si="843"/>
        <v>0</v>
      </c>
      <c r="AQ1937" s="26">
        <f t="shared" si="844"/>
        <v>0</v>
      </c>
      <c r="AR1937" s="26">
        <f t="shared" si="845"/>
        <v>0</v>
      </c>
      <c r="AS1937" s="26">
        <f t="shared" si="846"/>
        <v>0</v>
      </c>
      <c r="AT1937" s="26">
        <f t="shared" si="847"/>
        <v>0</v>
      </c>
      <c r="AU1937" s="26">
        <f t="shared" si="848"/>
        <v>0</v>
      </c>
      <c r="AV1937" s="26">
        <f t="shared" si="849"/>
        <v>0</v>
      </c>
      <c r="AW1937" s="11" t="s">
        <v>653</v>
      </c>
      <c r="AX1937" s="11" t="str">
        <f>VLOOKUP(L1937,Group!$A$2:$B$1000,2,0)</f>
        <v>Maintenance</v>
      </c>
      <c r="AY1937" s="11">
        <f>IF(ISERROR(VLOOKUP(U1937,'ITWR Dump'!$A$2:$Y$5000,15,0)),0,(VLOOKUP('ILC Report'!U1937,'ITWR Dump'!$A$2:$Y$5000,15,0)))</f>
        <v>0</v>
      </c>
      <c r="AZ1937" s="11" t="str">
        <f t="shared" si="850"/>
        <v>No</v>
      </c>
      <c r="BA1937" s="11" t="str">
        <f t="shared" si="851"/>
        <v>BKI</v>
      </c>
      <c r="BB1937" s="11" t="str">
        <f t="shared" si="852"/>
        <v>MN</v>
      </c>
      <c r="BC1937" s="11" t="str">
        <f t="shared" si="853"/>
        <v>No</v>
      </c>
    </row>
    <row r="1938" spans="1:55" x14ac:dyDescent="0.3">
      <c r="A1938" s="11" t="s">
        <v>1663</v>
      </c>
      <c r="B1938" s="11" t="s">
        <v>1911</v>
      </c>
      <c r="C1938" s="11" t="s">
        <v>591</v>
      </c>
      <c r="D1938" s="11" t="s">
        <v>2880</v>
      </c>
      <c r="E1938" s="38" t="s">
        <v>2902</v>
      </c>
      <c r="F1938" s="11">
        <v>48</v>
      </c>
      <c r="G1938" s="40" t="s">
        <v>2905</v>
      </c>
      <c r="H1938" s="11" t="str">
        <f t="shared" si="835"/>
        <v>Standby</v>
      </c>
      <c r="I1938" s="11" t="str">
        <f t="shared" si="827"/>
        <v>INDIA</v>
      </c>
      <c r="J1938" s="11" t="str">
        <f>IF(ISERROR(VLOOKUP(C1938,'WI Vs ASM'!$B$2:$E$1000,4,0)),0,(VLOOKUP(C1938,'WI Vs ASM'!$B$2:$E$1000,4,0)))</f>
        <v>Offshore</v>
      </c>
      <c r="K1938" s="11" t="str">
        <f>IF(ISERROR(VLOOKUP(C1938,'WI Vs ASM'!$B$2:$F$1000,5,0)),0,(VLOOKUP(C1938,'WI Vs ASM'!$B$2:$F$1000,5,0)))</f>
        <v>01-Fixed Price</v>
      </c>
      <c r="L1938" s="11" t="str">
        <f>IF(ISERROR(VLOOKUP(C1938,'WI Vs ASM'!$B$2:$D$1000,3,0)),0,(VLOOKUP(C1938,'WI Vs ASM'!$B$2:$D$1000,3,0)))</f>
        <v>01-Maintenance Offshore</v>
      </c>
      <c r="M1938" s="11" t="str">
        <f>IF(ISERROR(VLOOKUP(C1938,'WI Vs ASM'!$B$2:$I$1000,8,0)),0,(VLOOKUP(C1938,'WI Vs ASM'!$B$2:$I$1000,8,0)))</f>
        <v>Rahul Soman</v>
      </c>
      <c r="N1938" s="11" t="str">
        <f>IF(ISERROR(VLOOKUP(C1938,'WI Vs ASM'!$B$2:$G$1000,6,0)),0,(VLOOKUP(C1938,'WI Vs ASM'!$B$2:$G$1000,6,0)))</f>
        <v>FileNet</v>
      </c>
      <c r="O1938" s="11" t="str">
        <f>IF(ISERROR(VLOOKUP(C1938,'WI Vs ASM'!$B$2:$H$1000,7,0)),0,(VLOOKUP(C1938,'WI Vs ASM'!$B$2:$H$1000,7,0)))</f>
        <v>FileNet</v>
      </c>
      <c r="P1938" s="11" t="str">
        <f t="shared" si="828"/>
        <v>May-17</v>
      </c>
      <c r="Q1938" s="11" t="str">
        <f t="shared" si="829"/>
        <v>Q2</v>
      </c>
      <c r="R1938" s="11" t="str">
        <f>IF(ISERROR(VLOOKUP(C1938,'WI Vs ASM'!$B$2:$J$1000,9,0)),0,(VLOOKUP(C1938,'WI Vs ASM'!$B$2:$J$1000,9,0)))</f>
        <v>Jyothi Pai</v>
      </c>
      <c r="S1938" s="11" t="str">
        <f>IF(ISERROR(VLOOKUP(C1938,'WI Vs ASM'!$B$2:$K$1000,10,0)),0,(VLOOKUP(C1938,'WI Vs ASM'!$B$2:$K$1000,10,0)))</f>
        <v>Vasudevan Srinivasan</v>
      </c>
      <c r="T1938" s="11" t="str">
        <f>IF(ISERROR(VLOOKUP(C1938,'WI Vs ASM'!$B$2:$L$1000,11,0)),0,(VLOOKUP(C1938,'WI Vs ASM'!$B$2:$L$1000,11,0)))</f>
        <v>Noha Salama</v>
      </c>
      <c r="U1938" s="11" t="e">
        <f t="shared" si="836"/>
        <v>#VALUE!</v>
      </c>
      <c r="V1938" s="11" t="str">
        <f t="shared" si="830"/>
        <v>No</v>
      </c>
      <c r="W1938" s="11" t="str">
        <f t="shared" si="831"/>
        <v>Yes</v>
      </c>
      <c r="X1938" s="11" t="str">
        <f t="shared" si="832"/>
        <v>No</v>
      </c>
      <c r="Y1938" s="11" t="str">
        <f t="shared" si="833"/>
        <v>No</v>
      </c>
      <c r="Z1938" s="11" t="str">
        <f t="shared" si="834"/>
        <v>No</v>
      </c>
      <c r="AA1938" s="11" t="str">
        <f t="shared" si="837"/>
        <v>No</v>
      </c>
      <c r="AB1938" s="11">
        <f>IF(ISERROR(VLOOKUP(U1938,'ITWR Dump'!$A$2:$Y$5000,24,0)),0,(VLOOKUP('ILC Report'!U1938,'ITWR Dump'!$A$2:$Y$5000,24,0)))</f>
        <v>0</v>
      </c>
      <c r="AC1938" s="11" t="str">
        <f t="shared" si="838"/>
        <v>No</v>
      </c>
      <c r="AD1938" s="11" t="str">
        <f t="shared" si="839"/>
        <v/>
      </c>
      <c r="AE1938" s="11">
        <f>IF(ISERROR(VLOOKUP(U1938,'ITWR Dump'!$A$2:$Y$5000,13,0)),0,(VLOOKUP(U1938,'ITWR Dump'!$A$2:$Y$5000,13,0)))</f>
        <v>0</v>
      </c>
      <c r="AF1938" s="11">
        <f>IF(ISERROR(VLOOKUP(U1938,'ITWR Dump'!$A$2:$Y$5000,11,0)),0,(VLOOKUP(U1938,'ITWR Dump'!$A$2:$Y$5000,11,0)))</f>
        <v>0</v>
      </c>
      <c r="AG1938" s="11">
        <f>IF(ISERROR(VLOOKUP(U1938,'ITWR Dump'!$A$2:$Y$5000,2,0)),0,(VLOOKUP(U1938,'ITWR Dump'!$A$2:$Y$5000,2,0)))</f>
        <v>0</v>
      </c>
      <c r="AH1938" s="11">
        <f>IF(ISERROR(VLOOKUP(U1938,'ITWR Dump'!$A$2:$Y$5000,14,0)),0,(VLOOKUP(U1938,'ITWR Dump'!$A$2:$Y$5000,14,0)))</f>
        <v>0</v>
      </c>
      <c r="AI1938" s="11" t="str">
        <f t="shared" si="840"/>
        <v>Standby Hours</v>
      </c>
      <c r="AJ1938" s="11" t="str">
        <f t="shared" si="841"/>
        <v>Offshore</v>
      </c>
      <c r="AK1938" s="11" t="str">
        <f>IF(ISERROR(VLOOKUP(A1938,'Team Data'!$C$2:$U$213,17,0)),0,(VLOOKUP(A1938,'Team Data'!$C$2:$U$213,17,0)))</f>
        <v>IMS and FN</v>
      </c>
      <c r="AL1938" s="11" t="str">
        <f t="shared" si="842"/>
        <v>2017-04-24</v>
      </c>
      <c r="AM1938" s="11">
        <f>IF(ISERROR(VLOOKUP(U1938,'ITWR Dump'!$A$2:$Y$5000,16,0)),0,(VLOOKUP(U1938,'ITWR Dump'!$A$2:$Y$5000,16,0)))</f>
        <v>0</v>
      </c>
      <c r="AN1938" s="11">
        <f>IF(ISERROR(VLOOKUP(U1938,'ITWR Dump'!$A$2:$Y$5000,18,0)),0,(VLOOKUP(U1938,'ITWR Dump'!$A$2:$Y$5000,18,0)))</f>
        <v>0</v>
      </c>
      <c r="AO1938" s="11">
        <f>IF(ISERROR(VLOOKUP(U1938,'ITWR Dump'!$A$2:$Y$5000,25,0)),0,(VLOOKUP('ILC Report'!U1938,'ITWR Dump'!$A$2:$Y$5000,25,0)))</f>
        <v>0</v>
      </c>
      <c r="AP1938" s="11">
        <f t="shared" si="843"/>
        <v>0</v>
      </c>
      <c r="AQ1938" s="26">
        <f t="shared" si="844"/>
        <v>0</v>
      </c>
      <c r="AR1938" s="26">
        <f t="shared" si="845"/>
        <v>0</v>
      </c>
      <c r="AS1938" s="26">
        <f t="shared" si="846"/>
        <v>0</v>
      </c>
      <c r="AT1938" s="26">
        <f t="shared" si="847"/>
        <v>0</v>
      </c>
      <c r="AU1938" s="26">
        <f t="shared" si="848"/>
        <v>0</v>
      </c>
      <c r="AV1938" s="26">
        <f t="shared" si="849"/>
        <v>0</v>
      </c>
      <c r="AW1938" s="11" t="s">
        <v>653</v>
      </c>
      <c r="AX1938" s="11" t="str">
        <f>VLOOKUP(L1938,Group!$A$2:$B$1000,2,0)</f>
        <v>Maintenance</v>
      </c>
      <c r="AY1938" s="11">
        <f>IF(ISERROR(VLOOKUP(U1938,'ITWR Dump'!$A$2:$Y$5000,15,0)),0,(VLOOKUP('ILC Report'!U1938,'ITWR Dump'!$A$2:$Y$5000,15,0)))</f>
        <v>0</v>
      </c>
      <c r="AZ1938" s="11" t="str">
        <f t="shared" si="850"/>
        <v>No</v>
      </c>
      <c r="BA1938" s="11" t="str">
        <f t="shared" si="851"/>
        <v>BKI</v>
      </c>
      <c r="BB1938" s="11" t="str">
        <f t="shared" si="852"/>
        <v>MN</v>
      </c>
      <c r="BC1938" s="11" t="str">
        <f t="shared" si="853"/>
        <v>No</v>
      </c>
    </row>
    <row r="1939" spans="1:55" x14ac:dyDescent="0.3">
      <c r="A1939" s="11" t="s">
        <v>1663</v>
      </c>
      <c r="B1939" s="11" t="s">
        <v>1911</v>
      </c>
      <c r="C1939" s="11" t="s">
        <v>591</v>
      </c>
      <c r="D1939" s="11" t="s">
        <v>2879</v>
      </c>
      <c r="E1939" s="38" t="s">
        <v>2903</v>
      </c>
      <c r="F1939" s="11">
        <v>5</v>
      </c>
      <c r="G1939" s="40" t="s">
        <v>218</v>
      </c>
      <c r="H1939" s="11" t="str">
        <f t="shared" si="835"/>
        <v>Regular</v>
      </c>
      <c r="I1939" s="11" t="str">
        <f t="shared" si="827"/>
        <v>INDIA</v>
      </c>
      <c r="J1939" s="11" t="str">
        <f>IF(ISERROR(VLOOKUP(C1939,'WI Vs ASM'!$B$2:$E$1000,4,0)),0,(VLOOKUP(C1939,'WI Vs ASM'!$B$2:$E$1000,4,0)))</f>
        <v>Offshore</v>
      </c>
      <c r="K1939" s="11" t="str">
        <f>IF(ISERROR(VLOOKUP(C1939,'WI Vs ASM'!$B$2:$F$1000,5,0)),0,(VLOOKUP(C1939,'WI Vs ASM'!$B$2:$F$1000,5,0)))</f>
        <v>01-Fixed Price</v>
      </c>
      <c r="L1939" s="11" t="str">
        <f>IF(ISERROR(VLOOKUP(C1939,'WI Vs ASM'!$B$2:$D$1000,3,0)),0,(VLOOKUP(C1939,'WI Vs ASM'!$B$2:$D$1000,3,0)))</f>
        <v>01-Maintenance Offshore</v>
      </c>
      <c r="M1939" s="11" t="str">
        <f>IF(ISERROR(VLOOKUP(C1939,'WI Vs ASM'!$B$2:$I$1000,8,0)),0,(VLOOKUP(C1939,'WI Vs ASM'!$B$2:$I$1000,8,0)))</f>
        <v>Rahul Soman</v>
      </c>
      <c r="N1939" s="11" t="str">
        <f>IF(ISERROR(VLOOKUP(C1939,'WI Vs ASM'!$B$2:$G$1000,6,0)),0,(VLOOKUP(C1939,'WI Vs ASM'!$B$2:$G$1000,6,0)))</f>
        <v>FileNet</v>
      </c>
      <c r="O1939" s="11" t="str">
        <f>IF(ISERROR(VLOOKUP(C1939,'WI Vs ASM'!$B$2:$H$1000,7,0)),0,(VLOOKUP(C1939,'WI Vs ASM'!$B$2:$H$1000,7,0)))</f>
        <v>FileNet</v>
      </c>
      <c r="P1939" s="11" t="str">
        <f t="shared" si="828"/>
        <v>May-17</v>
      </c>
      <c r="Q1939" s="11" t="str">
        <f t="shared" si="829"/>
        <v>Q2</v>
      </c>
      <c r="R1939" s="11" t="str">
        <f>IF(ISERROR(VLOOKUP(C1939,'WI Vs ASM'!$B$2:$J$1000,9,0)),0,(VLOOKUP(C1939,'WI Vs ASM'!$B$2:$J$1000,9,0)))</f>
        <v>Jyothi Pai</v>
      </c>
      <c r="S1939" s="11" t="str">
        <f>IF(ISERROR(VLOOKUP(C1939,'WI Vs ASM'!$B$2:$K$1000,10,0)),0,(VLOOKUP(C1939,'WI Vs ASM'!$B$2:$K$1000,10,0)))</f>
        <v>Vasudevan Srinivasan</v>
      </c>
      <c r="T1939" s="11" t="str">
        <f>IF(ISERROR(VLOOKUP(C1939,'WI Vs ASM'!$B$2:$L$1000,11,0)),0,(VLOOKUP(C1939,'WI Vs ASM'!$B$2:$L$1000,11,0)))</f>
        <v>Noha Salama</v>
      </c>
      <c r="U1939" s="11" t="e">
        <f t="shared" si="836"/>
        <v>#VALUE!</v>
      </c>
      <c r="V1939" s="11" t="str">
        <f t="shared" si="830"/>
        <v>No</v>
      </c>
      <c r="W1939" s="11" t="str">
        <f t="shared" si="831"/>
        <v>Yes</v>
      </c>
      <c r="X1939" s="11" t="str">
        <f t="shared" si="832"/>
        <v>No</v>
      </c>
      <c r="Y1939" s="11" t="str">
        <f t="shared" si="833"/>
        <v>No</v>
      </c>
      <c r="Z1939" s="11" t="str">
        <f t="shared" si="834"/>
        <v>No</v>
      </c>
      <c r="AA1939" s="11" t="str">
        <f t="shared" si="837"/>
        <v>No</v>
      </c>
      <c r="AB1939" s="11">
        <f>IF(ISERROR(VLOOKUP(U1939,'ITWR Dump'!$A$2:$Y$5000,24,0)),0,(VLOOKUP('ILC Report'!U1939,'ITWR Dump'!$A$2:$Y$5000,24,0)))</f>
        <v>0</v>
      </c>
      <c r="AC1939" s="11" t="str">
        <f t="shared" si="838"/>
        <v>No</v>
      </c>
      <c r="AD1939" s="11" t="str">
        <f t="shared" si="839"/>
        <v/>
      </c>
      <c r="AE1939" s="11">
        <f>IF(ISERROR(VLOOKUP(U1939,'ITWR Dump'!$A$2:$Y$5000,13,0)),0,(VLOOKUP(U1939,'ITWR Dump'!$A$2:$Y$5000,13,0)))</f>
        <v>0</v>
      </c>
      <c r="AF1939" s="11">
        <f>IF(ISERROR(VLOOKUP(U1939,'ITWR Dump'!$A$2:$Y$5000,11,0)),0,(VLOOKUP(U1939,'ITWR Dump'!$A$2:$Y$5000,11,0)))</f>
        <v>0</v>
      </c>
      <c r="AG1939" s="11">
        <f>IF(ISERROR(VLOOKUP(U1939,'ITWR Dump'!$A$2:$Y$5000,2,0)),0,(VLOOKUP(U1939,'ITWR Dump'!$A$2:$Y$5000,2,0)))</f>
        <v>0</v>
      </c>
      <c r="AH1939" s="11">
        <f>IF(ISERROR(VLOOKUP(U1939,'ITWR Dump'!$A$2:$Y$5000,14,0)),0,(VLOOKUP(U1939,'ITWR Dump'!$A$2:$Y$5000,14,0)))</f>
        <v>0</v>
      </c>
      <c r="AI1939" s="11" t="str">
        <f t="shared" si="840"/>
        <v>01-Maintenance Offshore</v>
      </c>
      <c r="AJ1939" s="11" t="str">
        <f t="shared" si="841"/>
        <v>Offshore</v>
      </c>
      <c r="AK1939" s="11" t="str">
        <f>IF(ISERROR(VLOOKUP(A1939,'Team Data'!$C$2:$U$213,17,0)),0,(VLOOKUP(A1939,'Team Data'!$C$2:$U$213,17,0)))</f>
        <v>IMS and FN</v>
      </c>
      <c r="AL1939" s="11" t="str">
        <f t="shared" si="842"/>
        <v>2017-04-24</v>
      </c>
      <c r="AM1939" s="11">
        <f>IF(ISERROR(VLOOKUP(U1939,'ITWR Dump'!$A$2:$Y$5000,16,0)),0,(VLOOKUP(U1939,'ITWR Dump'!$A$2:$Y$5000,16,0)))</f>
        <v>0</v>
      </c>
      <c r="AN1939" s="11">
        <f>IF(ISERROR(VLOOKUP(U1939,'ITWR Dump'!$A$2:$Y$5000,18,0)),0,(VLOOKUP(U1939,'ITWR Dump'!$A$2:$Y$5000,18,0)))</f>
        <v>0</v>
      </c>
      <c r="AO1939" s="11">
        <f>IF(ISERROR(VLOOKUP(U1939,'ITWR Dump'!$A$2:$Y$5000,25,0)),0,(VLOOKUP('ILC Report'!U1939,'ITWR Dump'!$A$2:$Y$5000,25,0)))</f>
        <v>0</v>
      </c>
      <c r="AP1939" s="11">
        <f t="shared" si="843"/>
        <v>0</v>
      </c>
      <c r="AQ1939" s="26">
        <f t="shared" si="844"/>
        <v>0</v>
      </c>
      <c r="AR1939" s="26">
        <f t="shared" si="845"/>
        <v>0</v>
      </c>
      <c r="AS1939" s="26">
        <f t="shared" si="846"/>
        <v>0</v>
      </c>
      <c r="AT1939" s="26">
        <f t="shared" si="847"/>
        <v>0</v>
      </c>
      <c r="AU1939" s="26">
        <f t="shared" si="848"/>
        <v>0</v>
      </c>
      <c r="AV1939" s="26">
        <f t="shared" si="849"/>
        <v>0</v>
      </c>
      <c r="AW1939" s="11" t="s">
        <v>653</v>
      </c>
      <c r="AX1939" s="11" t="str">
        <f>VLOOKUP(L1939,Group!$A$2:$B$1000,2,0)</f>
        <v>Maintenance</v>
      </c>
      <c r="AY1939" s="11">
        <f>IF(ISERROR(VLOOKUP(U1939,'ITWR Dump'!$A$2:$Y$5000,15,0)),0,(VLOOKUP('ILC Report'!U1939,'ITWR Dump'!$A$2:$Y$5000,15,0)))</f>
        <v>0</v>
      </c>
      <c r="AZ1939" s="11" t="str">
        <f t="shared" si="850"/>
        <v>No</v>
      </c>
      <c r="BA1939" s="11" t="str">
        <f t="shared" si="851"/>
        <v>BKI</v>
      </c>
      <c r="BB1939" s="11" t="str">
        <f t="shared" si="852"/>
        <v>MN</v>
      </c>
      <c r="BC1939" s="11" t="str">
        <f t="shared" si="853"/>
        <v>No</v>
      </c>
    </row>
    <row r="1940" spans="1:55" x14ac:dyDescent="0.3">
      <c r="A1940" s="11" t="s">
        <v>1663</v>
      </c>
      <c r="B1940" s="11" t="s">
        <v>1911</v>
      </c>
      <c r="C1940" s="11" t="s">
        <v>591</v>
      </c>
      <c r="D1940" s="11" t="s">
        <v>2880</v>
      </c>
      <c r="E1940" s="38" t="s">
        <v>2903</v>
      </c>
      <c r="F1940" s="11">
        <v>40</v>
      </c>
      <c r="G1940" s="40" t="s">
        <v>218</v>
      </c>
      <c r="H1940" s="11" t="str">
        <f t="shared" si="835"/>
        <v>Regular</v>
      </c>
      <c r="I1940" s="11" t="str">
        <f t="shared" si="827"/>
        <v>INDIA</v>
      </c>
      <c r="J1940" s="11" t="str">
        <f>IF(ISERROR(VLOOKUP(C1940,'WI Vs ASM'!$B$2:$E$1000,4,0)),0,(VLOOKUP(C1940,'WI Vs ASM'!$B$2:$E$1000,4,0)))</f>
        <v>Offshore</v>
      </c>
      <c r="K1940" s="11" t="str">
        <f>IF(ISERROR(VLOOKUP(C1940,'WI Vs ASM'!$B$2:$F$1000,5,0)),0,(VLOOKUP(C1940,'WI Vs ASM'!$B$2:$F$1000,5,0)))</f>
        <v>01-Fixed Price</v>
      </c>
      <c r="L1940" s="11" t="str">
        <f>IF(ISERROR(VLOOKUP(C1940,'WI Vs ASM'!$B$2:$D$1000,3,0)),0,(VLOOKUP(C1940,'WI Vs ASM'!$B$2:$D$1000,3,0)))</f>
        <v>01-Maintenance Offshore</v>
      </c>
      <c r="M1940" s="11" t="str">
        <f>IF(ISERROR(VLOOKUP(C1940,'WI Vs ASM'!$B$2:$I$1000,8,0)),0,(VLOOKUP(C1940,'WI Vs ASM'!$B$2:$I$1000,8,0)))</f>
        <v>Rahul Soman</v>
      </c>
      <c r="N1940" s="11" t="str">
        <f>IF(ISERROR(VLOOKUP(C1940,'WI Vs ASM'!$B$2:$G$1000,6,0)),0,(VLOOKUP(C1940,'WI Vs ASM'!$B$2:$G$1000,6,0)))</f>
        <v>FileNet</v>
      </c>
      <c r="O1940" s="11" t="str">
        <f>IF(ISERROR(VLOOKUP(C1940,'WI Vs ASM'!$B$2:$H$1000,7,0)),0,(VLOOKUP(C1940,'WI Vs ASM'!$B$2:$H$1000,7,0)))</f>
        <v>FileNet</v>
      </c>
      <c r="P1940" s="11" t="str">
        <f t="shared" si="828"/>
        <v>May-17</v>
      </c>
      <c r="Q1940" s="11" t="str">
        <f t="shared" si="829"/>
        <v>Q2</v>
      </c>
      <c r="R1940" s="11" t="str">
        <f>IF(ISERROR(VLOOKUP(C1940,'WI Vs ASM'!$B$2:$J$1000,9,0)),0,(VLOOKUP(C1940,'WI Vs ASM'!$B$2:$J$1000,9,0)))</f>
        <v>Jyothi Pai</v>
      </c>
      <c r="S1940" s="11" t="str">
        <f>IF(ISERROR(VLOOKUP(C1940,'WI Vs ASM'!$B$2:$K$1000,10,0)),0,(VLOOKUP(C1940,'WI Vs ASM'!$B$2:$K$1000,10,0)))</f>
        <v>Vasudevan Srinivasan</v>
      </c>
      <c r="T1940" s="11" t="str">
        <f>IF(ISERROR(VLOOKUP(C1940,'WI Vs ASM'!$B$2:$L$1000,11,0)),0,(VLOOKUP(C1940,'WI Vs ASM'!$B$2:$L$1000,11,0)))</f>
        <v>Noha Salama</v>
      </c>
      <c r="U1940" s="11" t="e">
        <f t="shared" si="836"/>
        <v>#VALUE!</v>
      </c>
      <c r="V1940" s="11" t="str">
        <f t="shared" si="830"/>
        <v>No</v>
      </c>
      <c r="W1940" s="11" t="str">
        <f t="shared" si="831"/>
        <v>Yes</v>
      </c>
      <c r="X1940" s="11" t="str">
        <f t="shared" si="832"/>
        <v>No</v>
      </c>
      <c r="Y1940" s="11" t="str">
        <f t="shared" si="833"/>
        <v>No</v>
      </c>
      <c r="Z1940" s="11" t="str">
        <f t="shared" si="834"/>
        <v>No</v>
      </c>
      <c r="AA1940" s="11" t="str">
        <f t="shared" si="837"/>
        <v>No</v>
      </c>
      <c r="AB1940" s="11">
        <f>IF(ISERROR(VLOOKUP(U1940,'ITWR Dump'!$A$2:$Y$5000,24,0)),0,(VLOOKUP('ILC Report'!U1940,'ITWR Dump'!$A$2:$Y$5000,24,0)))</f>
        <v>0</v>
      </c>
      <c r="AC1940" s="11" t="str">
        <f t="shared" si="838"/>
        <v>No</v>
      </c>
      <c r="AD1940" s="11" t="str">
        <f t="shared" si="839"/>
        <v/>
      </c>
      <c r="AE1940" s="11">
        <f>IF(ISERROR(VLOOKUP(U1940,'ITWR Dump'!$A$2:$Y$5000,13,0)),0,(VLOOKUP(U1940,'ITWR Dump'!$A$2:$Y$5000,13,0)))</f>
        <v>0</v>
      </c>
      <c r="AF1940" s="11">
        <f>IF(ISERROR(VLOOKUP(U1940,'ITWR Dump'!$A$2:$Y$5000,11,0)),0,(VLOOKUP(U1940,'ITWR Dump'!$A$2:$Y$5000,11,0)))</f>
        <v>0</v>
      </c>
      <c r="AG1940" s="11">
        <f>IF(ISERROR(VLOOKUP(U1940,'ITWR Dump'!$A$2:$Y$5000,2,0)),0,(VLOOKUP(U1940,'ITWR Dump'!$A$2:$Y$5000,2,0)))</f>
        <v>0</v>
      </c>
      <c r="AH1940" s="11">
        <f>IF(ISERROR(VLOOKUP(U1940,'ITWR Dump'!$A$2:$Y$5000,14,0)),0,(VLOOKUP(U1940,'ITWR Dump'!$A$2:$Y$5000,14,0)))</f>
        <v>0</v>
      </c>
      <c r="AI1940" s="11" t="str">
        <f t="shared" si="840"/>
        <v>01-Maintenance Offshore</v>
      </c>
      <c r="AJ1940" s="11" t="str">
        <f t="shared" si="841"/>
        <v>Offshore</v>
      </c>
      <c r="AK1940" s="11" t="str">
        <f>IF(ISERROR(VLOOKUP(A1940,'Team Data'!$C$2:$U$213,17,0)),0,(VLOOKUP(A1940,'Team Data'!$C$2:$U$213,17,0)))</f>
        <v>IMS and FN</v>
      </c>
      <c r="AL1940" s="11" t="str">
        <f t="shared" si="842"/>
        <v>2017-04-24</v>
      </c>
      <c r="AM1940" s="11">
        <f>IF(ISERROR(VLOOKUP(U1940,'ITWR Dump'!$A$2:$Y$5000,16,0)),0,(VLOOKUP(U1940,'ITWR Dump'!$A$2:$Y$5000,16,0)))</f>
        <v>0</v>
      </c>
      <c r="AN1940" s="11">
        <f>IF(ISERROR(VLOOKUP(U1940,'ITWR Dump'!$A$2:$Y$5000,18,0)),0,(VLOOKUP(U1940,'ITWR Dump'!$A$2:$Y$5000,18,0)))</f>
        <v>0</v>
      </c>
      <c r="AO1940" s="11">
        <f>IF(ISERROR(VLOOKUP(U1940,'ITWR Dump'!$A$2:$Y$5000,25,0)),0,(VLOOKUP('ILC Report'!U1940,'ITWR Dump'!$A$2:$Y$5000,25,0)))</f>
        <v>0</v>
      </c>
      <c r="AP1940" s="11">
        <f t="shared" si="843"/>
        <v>0</v>
      </c>
      <c r="AQ1940" s="26">
        <f t="shared" si="844"/>
        <v>0</v>
      </c>
      <c r="AR1940" s="26">
        <f t="shared" si="845"/>
        <v>0</v>
      </c>
      <c r="AS1940" s="26">
        <f t="shared" si="846"/>
        <v>0</v>
      </c>
      <c r="AT1940" s="26">
        <f t="shared" si="847"/>
        <v>0</v>
      </c>
      <c r="AU1940" s="26">
        <f t="shared" si="848"/>
        <v>0</v>
      </c>
      <c r="AV1940" s="26">
        <f t="shared" si="849"/>
        <v>0</v>
      </c>
      <c r="AW1940" s="11" t="s">
        <v>653</v>
      </c>
      <c r="AX1940" s="11" t="str">
        <f>VLOOKUP(L1940,Group!$A$2:$B$1000,2,0)</f>
        <v>Maintenance</v>
      </c>
      <c r="AY1940" s="11">
        <f>IF(ISERROR(VLOOKUP(U1940,'ITWR Dump'!$A$2:$Y$5000,15,0)),0,(VLOOKUP('ILC Report'!U1940,'ITWR Dump'!$A$2:$Y$5000,15,0)))</f>
        <v>0</v>
      </c>
      <c r="AZ1940" s="11" t="str">
        <f t="shared" si="850"/>
        <v>No</v>
      </c>
      <c r="BA1940" s="11" t="str">
        <f t="shared" si="851"/>
        <v>BKI</v>
      </c>
      <c r="BB1940" s="11" t="str">
        <f t="shared" si="852"/>
        <v>MN</v>
      </c>
      <c r="BC1940" s="11" t="str">
        <f t="shared" si="853"/>
        <v>No</v>
      </c>
    </row>
    <row r="1941" spans="1:55" x14ac:dyDescent="0.3">
      <c r="A1941" s="11" t="s">
        <v>1663</v>
      </c>
      <c r="B1941" s="11" t="s">
        <v>1911</v>
      </c>
      <c r="C1941" s="11" t="s">
        <v>591</v>
      </c>
      <c r="D1941" s="11" t="s">
        <v>2880</v>
      </c>
      <c r="E1941" s="38" t="s">
        <v>2903</v>
      </c>
      <c r="F1941" s="11">
        <v>48</v>
      </c>
      <c r="G1941" s="40" t="s">
        <v>2905</v>
      </c>
      <c r="H1941" s="11" t="str">
        <f t="shared" si="835"/>
        <v>Standby</v>
      </c>
      <c r="I1941" s="11" t="str">
        <f t="shared" si="827"/>
        <v>INDIA</v>
      </c>
      <c r="J1941" s="11" t="str">
        <f>IF(ISERROR(VLOOKUP(C1941,'WI Vs ASM'!$B$2:$E$1000,4,0)),0,(VLOOKUP(C1941,'WI Vs ASM'!$B$2:$E$1000,4,0)))</f>
        <v>Offshore</v>
      </c>
      <c r="K1941" s="11" t="str">
        <f>IF(ISERROR(VLOOKUP(C1941,'WI Vs ASM'!$B$2:$F$1000,5,0)),0,(VLOOKUP(C1941,'WI Vs ASM'!$B$2:$F$1000,5,0)))</f>
        <v>01-Fixed Price</v>
      </c>
      <c r="L1941" s="11" t="str">
        <f>IF(ISERROR(VLOOKUP(C1941,'WI Vs ASM'!$B$2:$D$1000,3,0)),0,(VLOOKUP(C1941,'WI Vs ASM'!$B$2:$D$1000,3,0)))</f>
        <v>01-Maintenance Offshore</v>
      </c>
      <c r="M1941" s="11" t="str">
        <f>IF(ISERROR(VLOOKUP(C1941,'WI Vs ASM'!$B$2:$I$1000,8,0)),0,(VLOOKUP(C1941,'WI Vs ASM'!$B$2:$I$1000,8,0)))</f>
        <v>Rahul Soman</v>
      </c>
      <c r="N1941" s="11" t="str">
        <f>IF(ISERROR(VLOOKUP(C1941,'WI Vs ASM'!$B$2:$G$1000,6,0)),0,(VLOOKUP(C1941,'WI Vs ASM'!$B$2:$G$1000,6,0)))</f>
        <v>FileNet</v>
      </c>
      <c r="O1941" s="11" t="str">
        <f>IF(ISERROR(VLOOKUP(C1941,'WI Vs ASM'!$B$2:$H$1000,7,0)),0,(VLOOKUP(C1941,'WI Vs ASM'!$B$2:$H$1000,7,0)))</f>
        <v>FileNet</v>
      </c>
      <c r="P1941" s="11" t="str">
        <f t="shared" si="828"/>
        <v>May-17</v>
      </c>
      <c r="Q1941" s="11" t="str">
        <f t="shared" si="829"/>
        <v>Q2</v>
      </c>
      <c r="R1941" s="11" t="str">
        <f>IF(ISERROR(VLOOKUP(C1941,'WI Vs ASM'!$B$2:$J$1000,9,0)),0,(VLOOKUP(C1941,'WI Vs ASM'!$B$2:$J$1000,9,0)))</f>
        <v>Jyothi Pai</v>
      </c>
      <c r="S1941" s="11" t="str">
        <f>IF(ISERROR(VLOOKUP(C1941,'WI Vs ASM'!$B$2:$K$1000,10,0)),0,(VLOOKUP(C1941,'WI Vs ASM'!$B$2:$K$1000,10,0)))</f>
        <v>Vasudevan Srinivasan</v>
      </c>
      <c r="T1941" s="11" t="str">
        <f>IF(ISERROR(VLOOKUP(C1941,'WI Vs ASM'!$B$2:$L$1000,11,0)),0,(VLOOKUP(C1941,'WI Vs ASM'!$B$2:$L$1000,11,0)))</f>
        <v>Noha Salama</v>
      </c>
      <c r="U1941" s="11" t="e">
        <f t="shared" si="836"/>
        <v>#VALUE!</v>
      </c>
      <c r="V1941" s="11" t="str">
        <f t="shared" si="830"/>
        <v>No</v>
      </c>
      <c r="W1941" s="11" t="str">
        <f t="shared" si="831"/>
        <v>Yes</v>
      </c>
      <c r="X1941" s="11" t="str">
        <f t="shared" si="832"/>
        <v>No</v>
      </c>
      <c r="Y1941" s="11" t="str">
        <f t="shared" si="833"/>
        <v>No</v>
      </c>
      <c r="Z1941" s="11" t="str">
        <f t="shared" si="834"/>
        <v>No</v>
      </c>
      <c r="AA1941" s="11" t="str">
        <f t="shared" si="837"/>
        <v>No</v>
      </c>
      <c r="AB1941" s="11">
        <f>IF(ISERROR(VLOOKUP(U1941,'ITWR Dump'!$A$2:$Y$5000,24,0)),0,(VLOOKUP('ILC Report'!U1941,'ITWR Dump'!$A$2:$Y$5000,24,0)))</f>
        <v>0</v>
      </c>
      <c r="AC1941" s="11" t="str">
        <f t="shared" si="838"/>
        <v>No</v>
      </c>
      <c r="AD1941" s="11" t="str">
        <f t="shared" si="839"/>
        <v/>
      </c>
      <c r="AE1941" s="11">
        <f>IF(ISERROR(VLOOKUP(U1941,'ITWR Dump'!$A$2:$Y$5000,13,0)),0,(VLOOKUP(U1941,'ITWR Dump'!$A$2:$Y$5000,13,0)))</f>
        <v>0</v>
      </c>
      <c r="AF1941" s="11">
        <f>IF(ISERROR(VLOOKUP(U1941,'ITWR Dump'!$A$2:$Y$5000,11,0)),0,(VLOOKUP(U1941,'ITWR Dump'!$A$2:$Y$5000,11,0)))</f>
        <v>0</v>
      </c>
      <c r="AG1941" s="11">
        <f>IF(ISERROR(VLOOKUP(U1941,'ITWR Dump'!$A$2:$Y$5000,2,0)),0,(VLOOKUP(U1941,'ITWR Dump'!$A$2:$Y$5000,2,0)))</f>
        <v>0</v>
      </c>
      <c r="AH1941" s="11">
        <f>IF(ISERROR(VLOOKUP(U1941,'ITWR Dump'!$A$2:$Y$5000,14,0)),0,(VLOOKUP(U1941,'ITWR Dump'!$A$2:$Y$5000,14,0)))</f>
        <v>0</v>
      </c>
      <c r="AI1941" s="11" t="str">
        <f t="shared" si="840"/>
        <v>Standby Hours</v>
      </c>
      <c r="AJ1941" s="11" t="str">
        <f t="shared" si="841"/>
        <v>Offshore</v>
      </c>
      <c r="AK1941" s="11" t="str">
        <f>IF(ISERROR(VLOOKUP(A1941,'Team Data'!$C$2:$U$213,17,0)),0,(VLOOKUP(A1941,'Team Data'!$C$2:$U$213,17,0)))</f>
        <v>IMS and FN</v>
      </c>
      <c r="AL1941" s="11" t="str">
        <f t="shared" si="842"/>
        <v>2017-04-24</v>
      </c>
      <c r="AM1941" s="11">
        <f>IF(ISERROR(VLOOKUP(U1941,'ITWR Dump'!$A$2:$Y$5000,16,0)),0,(VLOOKUP(U1941,'ITWR Dump'!$A$2:$Y$5000,16,0)))</f>
        <v>0</v>
      </c>
      <c r="AN1941" s="11">
        <f>IF(ISERROR(VLOOKUP(U1941,'ITWR Dump'!$A$2:$Y$5000,18,0)),0,(VLOOKUP(U1941,'ITWR Dump'!$A$2:$Y$5000,18,0)))</f>
        <v>0</v>
      </c>
      <c r="AO1941" s="11">
        <f>IF(ISERROR(VLOOKUP(U1941,'ITWR Dump'!$A$2:$Y$5000,25,0)),0,(VLOOKUP('ILC Report'!U1941,'ITWR Dump'!$A$2:$Y$5000,25,0)))</f>
        <v>0</v>
      </c>
      <c r="AP1941" s="11">
        <f t="shared" si="843"/>
        <v>0</v>
      </c>
      <c r="AQ1941" s="26">
        <f t="shared" si="844"/>
        <v>0</v>
      </c>
      <c r="AR1941" s="26">
        <f t="shared" si="845"/>
        <v>0</v>
      </c>
      <c r="AS1941" s="26">
        <f t="shared" si="846"/>
        <v>0</v>
      </c>
      <c r="AT1941" s="26">
        <f t="shared" si="847"/>
        <v>0</v>
      </c>
      <c r="AU1941" s="26">
        <f t="shared" si="848"/>
        <v>0</v>
      </c>
      <c r="AV1941" s="26">
        <f t="shared" si="849"/>
        <v>0</v>
      </c>
      <c r="AW1941" s="11" t="s">
        <v>653</v>
      </c>
      <c r="AX1941" s="11" t="str">
        <f>VLOOKUP(L1941,Group!$A$2:$B$1000,2,0)</f>
        <v>Maintenance</v>
      </c>
      <c r="AY1941" s="11">
        <f>IF(ISERROR(VLOOKUP(U1941,'ITWR Dump'!$A$2:$Y$5000,15,0)),0,(VLOOKUP('ILC Report'!U1941,'ITWR Dump'!$A$2:$Y$5000,15,0)))</f>
        <v>0</v>
      </c>
      <c r="AZ1941" s="11" t="str">
        <f t="shared" si="850"/>
        <v>No</v>
      </c>
      <c r="BA1941" s="11" t="str">
        <f t="shared" si="851"/>
        <v>BKI</v>
      </c>
      <c r="BB1941" s="11" t="str">
        <f t="shared" si="852"/>
        <v>MN</v>
      </c>
      <c r="BC1941" s="11" t="str">
        <f t="shared" si="853"/>
        <v>No</v>
      </c>
    </row>
    <row r="1942" spans="1:55" x14ac:dyDescent="0.3">
      <c r="A1942" s="11" t="s">
        <v>1663</v>
      </c>
      <c r="B1942" s="11" t="s">
        <v>1911</v>
      </c>
      <c r="C1942" s="11" t="s">
        <v>591</v>
      </c>
      <c r="D1942" s="11" t="s">
        <v>2879</v>
      </c>
      <c r="E1942" s="38" t="s">
        <v>2904</v>
      </c>
      <c r="F1942" s="11">
        <v>5</v>
      </c>
      <c r="G1942" s="40" t="s">
        <v>218</v>
      </c>
      <c r="H1942" s="11" t="str">
        <f t="shared" si="835"/>
        <v>Regular</v>
      </c>
      <c r="I1942" s="11" t="str">
        <f t="shared" si="827"/>
        <v>INDIA</v>
      </c>
      <c r="J1942" s="11" t="str">
        <f>IF(ISERROR(VLOOKUP(C1942,'WI Vs ASM'!$B$2:$E$1000,4,0)),0,(VLOOKUP(C1942,'WI Vs ASM'!$B$2:$E$1000,4,0)))</f>
        <v>Offshore</v>
      </c>
      <c r="K1942" s="11" t="str">
        <f>IF(ISERROR(VLOOKUP(C1942,'WI Vs ASM'!$B$2:$F$1000,5,0)),0,(VLOOKUP(C1942,'WI Vs ASM'!$B$2:$F$1000,5,0)))</f>
        <v>01-Fixed Price</v>
      </c>
      <c r="L1942" s="11" t="str">
        <f>IF(ISERROR(VLOOKUP(C1942,'WI Vs ASM'!$B$2:$D$1000,3,0)),0,(VLOOKUP(C1942,'WI Vs ASM'!$B$2:$D$1000,3,0)))</f>
        <v>01-Maintenance Offshore</v>
      </c>
      <c r="M1942" s="11" t="str">
        <f>IF(ISERROR(VLOOKUP(C1942,'WI Vs ASM'!$B$2:$I$1000,8,0)),0,(VLOOKUP(C1942,'WI Vs ASM'!$B$2:$I$1000,8,0)))</f>
        <v>Rahul Soman</v>
      </c>
      <c r="N1942" s="11" t="str">
        <f>IF(ISERROR(VLOOKUP(C1942,'WI Vs ASM'!$B$2:$G$1000,6,0)),0,(VLOOKUP(C1942,'WI Vs ASM'!$B$2:$G$1000,6,0)))</f>
        <v>FileNet</v>
      </c>
      <c r="O1942" s="11" t="str">
        <f>IF(ISERROR(VLOOKUP(C1942,'WI Vs ASM'!$B$2:$H$1000,7,0)),0,(VLOOKUP(C1942,'WI Vs ASM'!$B$2:$H$1000,7,0)))</f>
        <v>FileNet</v>
      </c>
      <c r="P1942" s="11" t="str">
        <f t="shared" si="828"/>
        <v>May-17</v>
      </c>
      <c r="Q1942" s="11" t="str">
        <f t="shared" si="829"/>
        <v>Q2</v>
      </c>
      <c r="R1942" s="11" t="str">
        <f>IF(ISERROR(VLOOKUP(C1942,'WI Vs ASM'!$B$2:$J$1000,9,0)),0,(VLOOKUP(C1942,'WI Vs ASM'!$B$2:$J$1000,9,0)))</f>
        <v>Jyothi Pai</v>
      </c>
      <c r="S1942" s="11" t="str">
        <f>IF(ISERROR(VLOOKUP(C1942,'WI Vs ASM'!$B$2:$K$1000,10,0)),0,(VLOOKUP(C1942,'WI Vs ASM'!$B$2:$K$1000,10,0)))</f>
        <v>Vasudevan Srinivasan</v>
      </c>
      <c r="T1942" s="11" t="str">
        <f>IF(ISERROR(VLOOKUP(C1942,'WI Vs ASM'!$B$2:$L$1000,11,0)),0,(VLOOKUP(C1942,'WI Vs ASM'!$B$2:$L$1000,11,0)))</f>
        <v>Noha Salama</v>
      </c>
      <c r="U1942" s="11" t="e">
        <f t="shared" si="836"/>
        <v>#VALUE!</v>
      </c>
      <c r="V1942" s="11" t="str">
        <f t="shared" si="830"/>
        <v>No</v>
      </c>
      <c r="W1942" s="11" t="str">
        <f t="shared" si="831"/>
        <v>Yes</v>
      </c>
      <c r="X1942" s="11" t="str">
        <f t="shared" si="832"/>
        <v>No</v>
      </c>
      <c r="Y1942" s="11" t="str">
        <f t="shared" si="833"/>
        <v>No</v>
      </c>
      <c r="Z1942" s="11" t="str">
        <f t="shared" si="834"/>
        <v>No</v>
      </c>
      <c r="AA1942" s="11" t="str">
        <f t="shared" si="837"/>
        <v>No</v>
      </c>
      <c r="AB1942" s="11">
        <f>IF(ISERROR(VLOOKUP(U1942,'ITWR Dump'!$A$2:$Y$5000,24,0)),0,(VLOOKUP('ILC Report'!U1942,'ITWR Dump'!$A$2:$Y$5000,24,0)))</f>
        <v>0</v>
      </c>
      <c r="AC1942" s="11" t="str">
        <f t="shared" si="838"/>
        <v>No</v>
      </c>
      <c r="AD1942" s="11" t="str">
        <f t="shared" si="839"/>
        <v/>
      </c>
      <c r="AE1942" s="11">
        <f>IF(ISERROR(VLOOKUP(U1942,'ITWR Dump'!$A$2:$Y$5000,13,0)),0,(VLOOKUP(U1942,'ITWR Dump'!$A$2:$Y$5000,13,0)))</f>
        <v>0</v>
      </c>
      <c r="AF1942" s="11">
        <f>IF(ISERROR(VLOOKUP(U1942,'ITWR Dump'!$A$2:$Y$5000,11,0)),0,(VLOOKUP(U1942,'ITWR Dump'!$A$2:$Y$5000,11,0)))</f>
        <v>0</v>
      </c>
      <c r="AG1942" s="11">
        <f>IF(ISERROR(VLOOKUP(U1942,'ITWR Dump'!$A$2:$Y$5000,2,0)),0,(VLOOKUP(U1942,'ITWR Dump'!$A$2:$Y$5000,2,0)))</f>
        <v>0</v>
      </c>
      <c r="AH1942" s="11">
        <f>IF(ISERROR(VLOOKUP(U1942,'ITWR Dump'!$A$2:$Y$5000,14,0)),0,(VLOOKUP(U1942,'ITWR Dump'!$A$2:$Y$5000,14,0)))</f>
        <v>0</v>
      </c>
      <c r="AI1942" s="11" t="str">
        <f t="shared" si="840"/>
        <v>01-Maintenance Offshore</v>
      </c>
      <c r="AJ1942" s="11" t="str">
        <f t="shared" si="841"/>
        <v>Offshore</v>
      </c>
      <c r="AK1942" s="11" t="str">
        <f>IF(ISERROR(VLOOKUP(A1942,'Team Data'!$C$2:$U$213,17,0)),0,(VLOOKUP(A1942,'Team Data'!$C$2:$U$213,17,0)))</f>
        <v>IMS and FN</v>
      </c>
      <c r="AL1942" s="11" t="str">
        <f t="shared" si="842"/>
        <v>2017-04-24</v>
      </c>
      <c r="AM1942" s="11">
        <f>IF(ISERROR(VLOOKUP(U1942,'ITWR Dump'!$A$2:$Y$5000,16,0)),0,(VLOOKUP(U1942,'ITWR Dump'!$A$2:$Y$5000,16,0)))</f>
        <v>0</v>
      </c>
      <c r="AN1942" s="11">
        <f>IF(ISERROR(VLOOKUP(U1942,'ITWR Dump'!$A$2:$Y$5000,18,0)),0,(VLOOKUP(U1942,'ITWR Dump'!$A$2:$Y$5000,18,0)))</f>
        <v>0</v>
      </c>
      <c r="AO1942" s="11">
        <f>IF(ISERROR(VLOOKUP(U1942,'ITWR Dump'!$A$2:$Y$5000,25,0)),0,(VLOOKUP('ILC Report'!U1942,'ITWR Dump'!$A$2:$Y$5000,25,0)))</f>
        <v>0</v>
      </c>
      <c r="AP1942" s="11">
        <f t="shared" si="843"/>
        <v>0</v>
      </c>
      <c r="AQ1942" s="26">
        <f t="shared" si="844"/>
        <v>0</v>
      </c>
      <c r="AR1942" s="26">
        <f t="shared" si="845"/>
        <v>0</v>
      </c>
      <c r="AS1942" s="26">
        <f t="shared" si="846"/>
        <v>0</v>
      </c>
      <c r="AT1942" s="26">
        <f t="shared" si="847"/>
        <v>0</v>
      </c>
      <c r="AU1942" s="26">
        <f t="shared" si="848"/>
        <v>0</v>
      </c>
      <c r="AV1942" s="26">
        <f t="shared" si="849"/>
        <v>0</v>
      </c>
      <c r="AW1942" s="11" t="s">
        <v>653</v>
      </c>
      <c r="AX1942" s="11" t="str">
        <f>VLOOKUP(L1942,Group!$A$2:$B$1000,2,0)</f>
        <v>Maintenance</v>
      </c>
      <c r="AY1942" s="11">
        <f>IF(ISERROR(VLOOKUP(U1942,'ITWR Dump'!$A$2:$Y$5000,15,0)),0,(VLOOKUP('ILC Report'!U1942,'ITWR Dump'!$A$2:$Y$5000,15,0)))</f>
        <v>0</v>
      </c>
      <c r="AZ1942" s="11" t="str">
        <f t="shared" si="850"/>
        <v>No</v>
      </c>
      <c r="BA1942" s="11" t="str">
        <f t="shared" si="851"/>
        <v>BKI</v>
      </c>
      <c r="BB1942" s="11" t="str">
        <f t="shared" si="852"/>
        <v>MN</v>
      </c>
      <c r="BC1942" s="11" t="str">
        <f t="shared" si="853"/>
        <v>No</v>
      </c>
    </row>
    <row r="1943" spans="1:55" x14ac:dyDescent="0.3">
      <c r="A1943" s="11" t="s">
        <v>1663</v>
      </c>
      <c r="B1943" s="11" t="s">
        <v>1911</v>
      </c>
      <c r="C1943" s="11" t="s">
        <v>591</v>
      </c>
      <c r="D1943" s="11" t="s">
        <v>2880</v>
      </c>
      <c r="E1943" s="38" t="s">
        <v>2904</v>
      </c>
      <c r="F1943" s="11">
        <v>40</v>
      </c>
      <c r="G1943" s="40" t="s">
        <v>218</v>
      </c>
      <c r="H1943" s="11" t="str">
        <f t="shared" si="835"/>
        <v>Regular</v>
      </c>
      <c r="I1943" s="11" t="str">
        <f t="shared" si="827"/>
        <v>INDIA</v>
      </c>
      <c r="J1943" s="11" t="str">
        <f>IF(ISERROR(VLOOKUP(C1943,'WI Vs ASM'!$B$2:$E$1000,4,0)),0,(VLOOKUP(C1943,'WI Vs ASM'!$B$2:$E$1000,4,0)))</f>
        <v>Offshore</v>
      </c>
      <c r="K1943" s="11" t="str">
        <f>IF(ISERROR(VLOOKUP(C1943,'WI Vs ASM'!$B$2:$F$1000,5,0)),0,(VLOOKUP(C1943,'WI Vs ASM'!$B$2:$F$1000,5,0)))</f>
        <v>01-Fixed Price</v>
      </c>
      <c r="L1943" s="11" t="str">
        <f>IF(ISERROR(VLOOKUP(C1943,'WI Vs ASM'!$B$2:$D$1000,3,0)),0,(VLOOKUP(C1943,'WI Vs ASM'!$B$2:$D$1000,3,0)))</f>
        <v>01-Maintenance Offshore</v>
      </c>
      <c r="M1943" s="11" t="str">
        <f>IF(ISERROR(VLOOKUP(C1943,'WI Vs ASM'!$B$2:$I$1000,8,0)),0,(VLOOKUP(C1943,'WI Vs ASM'!$B$2:$I$1000,8,0)))</f>
        <v>Rahul Soman</v>
      </c>
      <c r="N1943" s="11" t="str">
        <f>IF(ISERROR(VLOOKUP(C1943,'WI Vs ASM'!$B$2:$G$1000,6,0)),0,(VLOOKUP(C1943,'WI Vs ASM'!$B$2:$G$1000,6,0)))</f>
        <v>FileNet</v>
      </c>
      <c r="O1943" s="11" t="str">
        <f>IF(ISERROR(VLOOKUP(C1943,'WI Vs ASM'!$B$2:$H$1000,7,0)),0,(VLOOKUP(C1943,'WI Vs ASM'!$B$2:$H$1000,7,0)))</f>
        <v>FileNet</v>
      </c>
      <c r="P1943" s="11" t="str">
        <f t="shared" si="828"/>
        <v>May-17</v>
      </c>
      <c r="Q1943" s="11" t="str">
        <f t="shared" si="829"/>
        <v>Q2</v>
      </c>
      <c r="R1943" s="11" t="str">
        <f>IF(ISERROR(VLOOKUP(C1943,'WI Vs ASM'!$B$2:$J$1000,9,0)),0,(VLOOKUP(C1943,'WI Vs ASM'!$B$2:$J$1000,9,0)))</f>
        <v>Jyothi Pai</v>
      </c>
      <c r="S1943" s="11" t="str">
        <f>IF(ISERROR(VLOOKUP(C1943,'WI Vs ASM'!$B$2:$K$1000,10,0)),0,(VLOOKUP(C1943,'WI Vs ASM'!$B$2:$K$1000,10,0)))</f>
        <v>Vasudevan Srinivasan</v>
      </c>
      <c r="T1943" s="11" t="str">
        <f>IF(ISERROR(VLOOKUP(C1943,'WI Vs ASM'!$B$2:$L$1000,11,0)),0,(VLOOKUP(C1943,'WI Vs ASM'!$B$2:$L$1000,11,0)))</f>
        <v>Noha Salama</v>
      </c>
      <c r="U1943" s="11" t="e">
        <f t="shared" si="836"/>
        <v>#VALUE!</v>
      </c>
      <c r="V1943" s="11" t="str">
        <f t="shared" si="830"/>
        <v>No</v>
      </c>
      <c r="W1943" s="11" t="str">
        <f t="shared" si="831"/>
        <v>Yes</v>
      </c>
      <c r="X1943" s="11" t="str">
        <f t="shared" si="832"/>
        <v>No</v>
      </c>
      <c r="Y1943" s="11" t="str">
        <f t="shared" si="833"/>
        <v>No</v>
      </c>
      <c r="Z1943" s="11" t="str">
        <f t="shared" si="834"/>
        <v>No</v>
      </c>
      <c r="AA1943" s="11" t="str">
        <f t="shared" si="837"/>
        <v>No</v>
      </c>
      <c r="AB1943" s="11">
        <f>IF(ISERROR(VLOOKUP(U1943,'ITWR Dump'!$A$2:$Y$5000,24,0)),0,(VLOOKUP('ILC Report'!U1943,'ITWR Dump'!$A$2:$Y$5000,24,0)))</f>
        <v>0</v>
      </c>
      <c r="AC1943" s="11" t="str">
        <f t="shared" si="838"/>
        <v>No</v>
      </c>
      <c r="AD1943" s="11" t="str">
        <f t="shared" si="839"/>
        <v/>
      </c>
      <c r="AE1943" s="11">
        <f>IF(ISERROR(VLOOKUP(U1943,'ITWR Dump'!$A$2:$Y$5000,13,0)),0,(VLOOKUP(U1943,'ITWR Dump'!$A$2:$Y$5000,13,0)))</f>
        <v>0</v>
      </c>
      <c r="AF1943" s="11">
        <f>IF(ISERROR(VLOOKUP(U1943,'ITWR Dump'!$A$2:$Y$5000,11,0)),0,(VLOOKUP(U1943,'ITWR Dump'!$A$2:$Y$5000,11,0)))</f>
        <v>0</v>
      </c>
      <c r="AG1943" s="11">
        <f>IF(ISERROR(VLOOKUP(U1943,'ITWR Dump'!$A$2:$Y$5000,2,0)),0,(VLOOKUP(U1943,'ITWR Dump'!$A$2:$Y$5000,2,0)))</f>
        <v>0</v>
      </c>
      <c r="AH1943" s="11">
        <f>IF(ISERROR(VLOOKUP(U1943,'ITWR Dump'!$A$2:$Y$5000,14,0)),0,(VLOOKUP(U1943,'ITWR Dump'!$A$2:$Y$5000,14,0)))</f>
        <v>0</v>
      </c>
      <c r="AI1943" s="11" t="str">
        <f t="shared" si="840"/>
        <v>01-Maintenance Offshore</v>
      </c>
      <c r="AJ1943" s="11" t="str">
        <f t="shared" si="841"/>
        <v>Offshore</v>
      </c>
      <c r="AK1943" s="11" t="str">
        <f>IF(ISERROR(VLOOKUP(A1943,'Team Data'!$C$2:$U$213,17,0)),0,(VLOOKUP(A1943,'Team Data'!$C$2:$U$213,17,0)))</f>
        <v>IMS and FN</v>
      </c>
      <c r="AL1943" s="11" t="str">
        <f t="shared" si="842"/>
        <v>2017-04-24</v>
      </c>
      <c r="AM1943" s="11">
        <f>IF(ISERROR(VLOOKUP(U1943,'ITWR Dump'!$A$2:$Y$5000,16,0)),0,(VLOOKUP(U1943,'ITWR Dump'!$A$2:$Y$5000,16,0)))</f>
        <v>0</v>
      </c>
      <c r="AN1943" s="11">
        <f>IF(ISERROR(VLOOKUP(U1943,'ITWR Dump'!$A$2:$Y$5000,18,0)),0,(VLOOKUP(U1943,'ITWR Dump'!$A$2:$Y$5000,18,0)))</f>
        <v>0</v>
      </c>
      <c r="AO1943" s="11">
        <f>IF(ISERROR(VLOOKUP(U1943,'ITWR Dump'!$A$2:$Y$5000,25,0)),0,(VLOOKUP('ILC Report'!U1943,'ITWR Dump'!$A$2:$Y$5000,25,0)))</f>
        <v>0</v>
      </c>
      <c r="AP1943" s="11">
        <f t="shared" si="843"/>
        <v>0</v>
      </c>
      <c r="AQ1943" s="26">
        <f t="shared" si="844"/>
        <v>0</v>
      </c>
      <c r="AR1943" s="26">
        <f t="shared" si="845"/>
        <v>0</v>
      </c>
      <c r="AS1943" s="26">
        <f t="shared" si="846"/>
        <v>0</v>
      </c>
      <c r="AT1943" s="26">
        <f t="shared" si="847"/>
        <v>0</v>
      </c>
      <c r="AU1943" s="26">
        <f t="shared" si="848"/>
        <v>0</v>
      </c>
      <c r="AV1943" s="26">
        <f t="shared" si="849"/>
        <v>0</v>
      </c>
      <c r="AW1943" s="11" t="s">
        <v>653</v>
      </c>
      <c r="AX1943" s="11" t="str">
        <f>VLOOKUP(L1943,Group!$A$2:$B$1000,2,0)</f>
        <v>Maintenance</v>
      </c>
      <c r="AY1943" s="11">
        <f>IF(ISERROR(VLOOKUP(U1943,'ITWR Dump'!$A$2:$Y$5000,15,0)),0,(VLOOKUP('ILC Report'!U1943,'ITWR Dump'!$A$2:$Y$5000,15,0)))</f>
        <v>0</v>
      </c>
      <c r="AZ1943" s="11" t="str">
        <f t="shared" si="850"/>
        <v>No</v>
      </c>
      <c r="BA1943" s="11" t="str">
        <f t="shared" si="851"/>
        <v>BKI</v>
      </c>
      <c r="BB1943" s="11" t="str">
        <f t="shared" si="852"/>
        <v>MN</v>
      </c>
      <c r="BC1943" s="11" t="str">
        <f t="shared" si="853"/>
        <v>No</v>
      </c>
    </row>
    <row r="1944" spans="1:55" x14ac:dyDescent="0.3">
      <c r="A1944" s="11" t="s">
        <v>1663</v>
      </c>
      <c r="B1944" s="11" t="s">
        <v>1911</v>
      </c>
      <c r="C1944" s="11" t="s">
        <v>591</v>
      </c>
      <c r="D1944" s="11" t="s">
        <v>2880</v>
      </c>
      <c r="E1944" s="38" t="s">
        <v>2904</v>
      </c>
      <c r="F1944" s="11">
        <v>48</v>
      </c>
      <c r="G1944" s="40" t="s">
        <v>2905</v>
      </c>
      <c r="H1944" s="11" t="str">
        <f t="shared" si="835"/>
        <v>Standby</v>
      </c>
      <c r="I1944" s="11" t="str">
        <f t="shared" si="827"/>
        <v>INDIA</v>
      </c>
      <c r="J1944" s="11" t="str">
        <f>IF(ISERROR(VLOOKUP(C1944,'WI Vs ASM'!$B$2:$E$1000,4,0)),0,(VLOOKUP(C1944,'WI Vs ASM'!$B$2:$E$1000,4,0)))</f>
        <v>Offshore</v>
      </c>
      <c r="K1944" s="11" t="str">
        <f>IF(ISERROR(VLOOKUP(C1944,'WI Vs ASM'!$B$2:$F$1000,5,0)),0,(VLOOKUP(C1944,'WI Vs ASM'!$B$2:$F$1000,5,0)))</f>
        <v>01-Fixed Price</v>
      </c>
      <c r="L1944" s="11" t="str">
        <f>IF(ISERROR(VLOOKUP(C1944,'WI Vs ASM'!$B$2:$D$1000,3,0)),0,(VLOOKUP(C1944,'WI Vs ASM'!$B$2:$D$1000,3,0)))</f>
        <v>01-Maintenance Offshore</v>
      </c>
      <c r="M1944" s="11" t="str">
        <f>IF(ISERROR(VLOOKUP(C1944,'WI Vs ASM'!$B$2:$I$1000,8,0)),0,(VLOOKUP(C1944,'WI Vs ASM'!$B$2:$I$1000,8,0)))</f>
        <v>Rahul Soman</v>
      </c>
      <c r="N1944" s="11" t="str">
        <f>IF(ISERROR(VLOOKUP(C1944,'WI Vs ASM'!$B$2:$G$1000,6,0)),0,(VLOOKUP(C1944,'WI Vs ASM'!$B$2:$G$1000,6,0)))</f>
        <v>FileNet</v>
      </c>
      <c r="O1944" s="11" t="str">
        <f>IF(ISERROR(VLOOKUP(C1944,'WI Vs ASM'!$B$2:$H$1000,7,0)),0,(VLOOKUP(C1944,'WI Vs ASM'!$B$2:$H$1000,7,0)))</f>
        <v>FileNet</v>
      </c>
      <c r="P1944" s="11" t="str">
        <f t="shared" si="828"/>
        <v>May-17</v>
      </c>
      <c r="Q1944" s="11" t="str">
        <f t="shared" si="829"/>
        <v>Q2</v>
      </c>
      <c r="R1944" s="11" t="str">
        <f>IF(ISERROR(VLOOKUP(C1944,'WI Vs ASM'!$B$2:$J$1000,9,0)),0,(VLOOKUP(C1944,'WI Vs ASM'!$B$2:$J$1000,9,0)))</f>
        <v>Jyothi Pai</v>
      </c>
      <c r="S1944" s="11" t="str">
        <f>IF(ISERROR(VLOOKUP(C1944,'WI Vs ASM'!$B$2:$K$1000,10,0)),0,(VLOOKUP(C1944,'WI Vs ASM'!$B$2:$K$1000,10,0)))</f>
        <v>Vasudevan Srinivasan</v>
      </c>
      <c r="T1944" s="11" t="str">
        <f>IF(ISERROR(VLOOKUP(C1944,'WI Vs ASM'!$B$2:$L$1000,11,0)),0,(VLOOKUP(C1944,'WI Vs ASM'!$B$2:$L$1000,11,0)))</f>
        <v>Noha Salama</v>
      </c>
      <c r="U1944" s="11" t="e">
        <f t="shared" si="836"/>
        <v>#VALUE!</v>
      </c>
      <c r="V1944" s="11" t="str">
        <f t="shared" si="830"/>
        <v>No</v>
      </c>
      <c r="W1944" s="11" t="str">
        <f t="shared" si="831"/>
        <v>Yes</v>
      </c>
      <c r="X1944" s="11" t="str">
        <f t="shared" si="832"/>
        <v>No</v>
      </c>
      <c r="Y1944" s="11" t="str">
        <f t="shared" si="833"/>
        <v>No</v>
      </c>
      <c r="Z1944" s="11" t="str">
        <f t="shared" si="834"/>
        <v>No</v>
      </c>
      <c r="AA1944" s="11" t="str">
        <f t="shared" si="837"/>
        <v>No</v>
      </c>
      <c r="AB1944" s="11">
        <f>IF(ISERROR(VLOOKUP(U1944,'ITWR Dump'!$A$2:$Y$5000,24,0)),0,(VLOOKUP('ILC Report'!U1944,'ITWR Dump'!$A$2:$Y$5000,24,0)))</f>
        <v>0</v>
      </c>
      <c r="AC1944" s="11" t="str">
        <f t="shared" si="838"/>
        <v>No</v>
      </c>
      <c r="AD1944" s="11" t="str">
        <f t="shared" si="839"/>
        <v/>
      </c>
      <c r="AE1944" s="11">
        <f>IF(ISERROR(VLOOKUP(U1944,'ITWR Dump'!$A$2:$Y$5000,13,0)),0,(VLOOKUP(U1944,'ITWR Dump'!$A$2:$Y$5000,13,0)))</f>
        <v>0</v>
      </c>
      <c r="AF1944" s="11">
        <f>IF(ISERROR(VLOOKUP(U1944,'ITWR Dump'!$A$2:$Y$5000,11,0)),0,(VLOOKUP(U1944,'ITWR Dump'!$A$2:$Y$5000,11,0)))</f>
        <v>0</v>
      </c>
      <c r="AG1944" s="11">
        <f>IF(ISERROR(VLOOKUP(U1944,'ITWR Dump'!$A$2:$Y$5000,2,0)),0,(VLOOKUP(U1944,'ITWR Dump'!$A$2:$Y$5000,2,0)))</f>
        <v>0</v>
      </c>
      <c r="AH1944" s="11">
        <f>IF(ISERROR(VLOOKUP(U1944,'ITWR Dump'!$A$2:$Y$5000,14,0)),0,(VLOOKUP(U1944,'ITWR Dump'!$A$2:$Y$5000,14,0)))</f>
        <v>0</v>
      </c>
      <c r="AI1944" s="11" t="str">
        <f t="shared" si="840"/>
        <v>Standby Hours</v>
      </c>
      <c r="AJ1944" s="11" t="str">
        <f t="shared" si="841"/>
        <v>Offshore</v>
      </c>
      <c r="AK1944" s="11" t="str">
        <f>IF(ISERROR(VLOOKUP(A1944,'Team Data'!$C$2:$U$213,17,0)),0,(VLOOKUP(A1944,'Team Data'!$C$2:$U$213,17,0)))</f>
        <v>IMS and FN</v>
      </c>
      <c r="AL1944" s="11" t="str">
        <f t="shared" si="842"/>
        <v>2017-04-24</v>
      </c>
      <c r="AM1944" s="11">
        <f>IF(ISERROR(VLOOKUP(U1944,'ITWR Dump'!$A$2:$Y$5000,16,0)),0,(VLOOKUP(U1944,'ITWR Dump'!$A$2:$Y$5000,16,0)))</f>
        <v>0</v>
      </c>
      <c r="AN1944" s="11">
        <f>IF(ISERROR(VLOOKUP(U1944,'ITWR Dump'!$A$2:$Y$5000,18,0)),0,(VLOOKUP(U1944,'ITWR Dump'!$A$2:$Y$5000,18,0)))</f>
        <v>0</v>
      </c>
      <c r="AO1944" s="11">
        <f>IF(ISERROR(VLOOKUP(U1944,'ITWR Dump'!$A$2:$Y$5000,25,0)),0,(VLOOKUP('ILC Report'!U1944,'ITWR Dump'!$A$2:$Y$5000,25,0)))</f>
        <v>0</v>
      </c>
      <c r="AP1944" s="11">
        <f t="shared" si="843"/>
        <v>0</v>
      </c>
      <c r="AQ1944" s="26">
        <f t="shared" si="844"/>
        <v>0</v>
      </c>
      <c r="AR1944" s="26">
        <f t="shared" si="845"/>
        <v>0</v>
      </c>
      <c r="AS1944" s="26">
        <f t="shared" si="846"/>
        <v>0</v>
      </c>
      <c r="AT1944" s="26">
        <f t="shared" si="847"/>
        <v>0</v>
      </c>
      <c r="AU1944" s="26">
        <f t="shared" si="848"/>
        <v>0</v>
      </c>
      <c r="AV1944" s="26">
        <f t="shared" si="849"/>
        <v>0</v>
      </c>
      <c r="AW1944" s="11" t="s">
        <v>653</v>
      </c>
      <c r="AX1944" s="11" t="str">
        <f>VLOOKUP(L1944,Group!$A$2:$B$1000,2,0)</f>
        <v>Maintenance</v>
      </c>
      <c r="AY1944" s="11">
        <f>IF(ISERROR(VLOOKUP(U1944,'ITWR Dump'!$A$2:$Y$5000,15,0)),0,(VLOOKUP('ILC Report'!U1944,'ITWR Dump'!$A$2:$Y$5000,15,0)))</f>
        <v>0</v>
      </c>
      <c r="AZ1944" s="11" t="str">
        <f t="shared" si="850"/>
        <v>No</v>
      </c>
      <c r="BA1944" s="11" t="str">
        <f t="shared" si="851"/>
        <v>BKI</v>
      </c>
      <c r="BB1944" s="11" t="str">
        <f t="shared" si="852"/>
        <v>MN</v>
      </c>
      <c r="BC1944" s="11" t="str">
        <f t="shared" si="853"/>
        <v>No</v>
      </c>
    </row>
    <row r="1945" spans="1:55" x14ac:dyDescent="0.3">
      <c r="A1945" s="11" t="s">
        <v>1912</v>
      </c>
      <c r="B1945" s="11" t="s">
        <v>1913</v>
      </c>
      <c r="C1945" s="11" t="s">
        <v>1915</v>
      </c>
      <c r="D1945" s="11" t="s">
        <v>2881</v>
      </c>
      <c r="E1945" s="38" t="s">
        <v>2903</v>
      </c>
      <c r="F1945" s="11">
        <v>2</v>
      </c>
      <c r="G1945" s="40" t="s">
        <v>2900</v>
      </c>
      <c r="H1945" s="11" t="str">
        <f t="shared" si="835"/>
        <v>Shift</v>
      </c>
      <c r="I1945" s="11">
        <f t="shared" si="827"/>
        <v>0</v>
      </c>
      <c r="J1945" s="11">
        <f>IF(ISERROR(VLOOKUP(C1945,'WI Vs ASM'!$B$2:$E$1000,4,0)),0,(VLOOKUP(C1945,'WI Vs ASM'!$B$2:$E$1000,4,0)))</f>
        <v>0</v>
      </c>
      <c r="K1945" s="11">
        <f>IF(ISERROR(VLOOKUP(C1945,'WI Vs ASM'!$B$2:$F$1000,5,0)),0,(VLOOKUP(C1945,'WI Vs ASM'!$B$2:$F$1000,5,0)))</f>
        <v>0</v>
      </c>
      <c r="L1945" s="11">
        <f>IF(ISERROR(VLOOKUP(C1945,'WI Vs ASM'!$B$2:$D$1000,3,0)),0,(VLOOKUP(C1945,'WI Vs ASM'!$B$2:$D$1000,3,0)))</f>
        <v>0</v>
      </c>
      <c r="M1945" s="11">
        <f>IF(ISERROR(VLOOKUP(C1945,'WI Vs ASM'!$B$2:$I$1000,8,0)),0,(VLOOKUP(C1945,'WI Vs ASM'!$B$2:$I$1000,8,0)))</f>
        <v>0</v>
      </c>
      <c r="N1945" s="11">
        <f>IF(ISERROR(VLOOKUP(C1945,'WI Vs ASM'!$B$2:$G$1000,6,0)),0,(VLOOKUP(C1945,'WI Vs ASM'!$B$2:$G$1000,6,0)))</f>
        <v>0</v>
      </c>
      <c r="O1945" s="11">
        <f>IF(ISERROR(VLOOKUP(C1945,'WI Vs ASM'!$B$2:$H$1000,7,0)),0,(VLOOKUP(C1945,'WI Vs ASM'!$B$2:$H$1000,7,0)))</f>
        <v>0</v>
      </c>
      <c r="P1945" s="11" t="str">
        <f t="shared" si="828"/>
        <v>May-17</v>
      </c>
      <c r="Q1945" s="11" t="str">
        <f t="shared" si="829"/>
        <v>Q2</v>
      </c>
      <c r="R1945" s="11">
        <f>IF(ISERROR(VLOOKUP(C1945,'WI Vs ASM'!$B$2:$J$1000,9,0)),0,(VLOOKUP(C1945,'WI Vs ASM'!$B$2:$J$1000,9,0)))</f>
        <v>0</v>
      </c>
      <c r="S1945" s="11">
        <f>IF(ISERROR(VLOOKUP(C1945,'WI Vs ASM'!$B$2:$K$1000,10,0)),0,(VLOOKUP(C1945,'WI Vs ASM'!$B$2:$K$1000,10,0)))</f>
        <v>0</v>
      </c>
      <c r="T1945" s="11">
        <f>IF(ISERROR(VLOOKUP(C1945,'WI Vs ASM'!$B$2:$L$1000,11,0)),0,(VLOOKUP(C1945,'WI Vs ASM'!$B$2:$L$1000,11,0)))</f>
        <v>0</v>
      </c>
      <c r="U1945" s="11" t="e">
        <f t="shared" si="836"/>
        <v>#VALUE!</v>
      </c>
      <c r="V1945" s="11" t="str">
        <f t="shared" si="830"/>
        <v>No</v>
      </c>
      <c r="W1945" s="11" t="str">
        <f t="shared" si="831"/>
        <v>Yes</v>
      </c>
      <c r="X1945" s="11" t="str">
        <f t="shared" si="832"/>
        <v>No</v>
      </c>
      <c r="Y1945" s="11" t="str">
        <f t="shared" si="833"/>
        <v>No</v>
      </c>
      <c r="Z1945" s="11" t="str">
        <f t="shared" si="834"/>
        <v>No</v>
      </c>
      <c r="AA1945" s="11" t="str">
        <f t="shared" si="837"/>
        <v>No</v>
      </c>
      <c r="AB1945" s="11">
        <f>IF(ISERROR(VLOOKUP(U1945,'ITWR Dump'!$A$2:$Y$5000,24,0)),0,(VLOOKUP('ILC Report'!U1945,'ITWR Dump'!$A$2:$Y$5000,24,0)))</f>
        <v>0</v>
      </c>
      <c r="AC1945" s="11" t="str">
        <f t="shared" si="838"/>
        <v>No</v>
      </c>
      <c r="AD1945" s="11" t="str">
        <f t="shared" si="839"/>
        <v/>
      </c>
      <c r="AE1945" s="11">
        <f>IF(ISERROR(VLOOKUP(U1945,'ITWR Dump'!$A$2:$Y$5000,13,0)),0,(VLOOKUP(U1945,'ITWR Dump'!$A$2:$Y$5000,13,0)))</f>
        <v>0</v>
      </c>
      <c r="AF1945" s="11">
        <f>IF(ISERROR(VLOOKUP(U1945,'ITWR Dump'!$A$2:$Y$5000,11,0)),0,(VLOOKUP(U1945,'ITWR Dump'!$A$2:$Y$5000,11,0)))</f>
        <v>0</v>
      </c>
      <c r="AG1945" s="11">
        <f>IF(ISERROR(VLOOKUP(U1945,'ITWR Dump'!$A$2:$Y$5000,2,0)),0,(VLOOKUP(U1945,'ITWR Dump'!$A$2:$Y$5000,2,0)))</f>
        <v>0</v>
      </c>
      <c r="AH1945" s="11">
        <f>IF(ISERROR(VLOOKUP(U1945,'ITWR Dump'!$A$2:$Y$5000,14,0)),0,(VLOOKUP(U1945,'ITWR Dump'!$A$2:$Y$5000,14,0)))</f>
        <v>0</v>
      </c>
      <c r="AI1945" s="11">
        <f t="shared" si="840"/>
        <v>0</v>
      </c>
      <c r="AJ1945" s="11">
        <f t="shared" si="841"/>
        <v>0</v>
      </c>
      <c r="AK1945" s="11">
        <f>IF(ISERROR(VLOOKUP(A1945,'Team Data'!$C$2:$U$213,17,0)),0,(VLOOKUP(A1945,'Team Data'!$C$2:$U$213,17,0)))</f>
        <v>0</v>
      </c>
      <c r="AL1945" s="11" t="str">
        <f t="shared" si="842"/>
        <v>2017-04-24</v>
      </c>
      <c r="AM1945" s="11">
        <f>IF(ISERROR(VLOOKUP(U1945,'ITWR Dump'!$A$2:$Y$5000,16,0)),0,(VLOOKUP(U1945,'ITWR Dump'!$A$2:$Y$5000,16,0)))</f>
        <v>0</v>
      </c>
      <c r="AN1945" s="11">
        <f>IF(ISERROR(VLOOKUP(U1945,'ITWR Dump'!$A$2:$Y$5000,18,0)),0,(VLOOKUP(U1945,'ITWR Dump'!$A$2:$Y$5000,18,0)))</f>
        <v>0</v>
      </c>
      <c r="AO1945" s="11">
        <f>IF(ISERROR(VLOOKUP(U1945,'ITWR Dump'!$A$2:$Y$5000,25,0)),0,(VLOOKUP('ILC Report'!U1945,'ITWR Dump'!$A$2:$Y$5000,25,0)))</f>
        <v>0</v>
      </c>
      <c r="AP1945" s="11">
        <f t="shared" si="843"/>
        <v>0</v>
      </c>
      <c r="AQ1945" s="26">
        <f t="shared" si="844"/>
        <v>0</v>
      </c>
      <c r="AR1945" s="26">
        <f t="shared" si="845"/>
        <v>0</v>
      </c>
      <c r="AS1945" s="26">
        <f t="shared" si="846"/>
        <v>0</v>
      </c>
      <c r="AT1945" s="26">
        <f t="shared" si="847"/>
        <v>0</v>
      </c>
      <c r="AU1945" s="26">
        <f t="shared" si="848"/>
        <v>0</v>
      </c>
      <c r="AV1945" s="26">
        <f t="shared" si="849"/>
        <v>0</v>
      </c>
      <c r="AW1945" s="11" t="s">
        <v>653</v>
      </c>
      <c r="AX1945" s="11" t="e">
        <f>VLOOKUP(L1945,Group!$A$2:$B$1000,2,0)</f>
        <v>#N/A</v>
      </c>
      <c r="AY1945" s="11">
        <f>IF(ISERROR(VLOOKUP(U1945,'ITWR Dump'!$A$2:$Y$5000,15,0)),0,(VLOOKUP('ILC Report'!U1945,'ITWR Dump'!$A$2:$Y$5000,15,0)))</f>
        <v>0</v>
      </c>
      <c r="AZ1945" s="11" t="str">
        <f t="shared" si="850"/>
        <v>No</v>
      </c>
      <c r="BA1945" s="11" t="str">
        <f t="shared" si="851"/>
        <v>WAW</v>
      </c>
      <c r="BB1945" s="11" t="str">
        <f t="shared" si="852"/>
        <v>10</v>
      </c>
      <c r="BC1945" s="11" t="str">
        <f t="shared" si="853"/>
        <v>No</v>
      </c>
    </row>
    <row r="1946" spans="1:55" x14ac:dyDescent="0.3">
      <c r="A1946" s="11" t="s">
        <v>1912</v>
      </c>
      <c r="B1946" s="11" t="s">
        <v>1913</v>
      </c>
      <c r="C1946" s="11" t="s">
        <v>1915</v>
      </c>
      <c r="D1946" s="11" t="s">
        <v>2882</v>
      </c>
      <c r="E1946" s="38" t="s">
        <v>2904</v>
      </c>
      <c r="F1946" s="11">
        <v>2</v>
      </c>
      <c r="G1946" s="40" t="s">
        <v>2900</v>
      </c>
      <c r="H1946" s="11" t="str">
        <f t="shared" si="835"/>
        <v>Shift</v>
      </c>
      <c r="I1946" s="11">
        <f t="shared" si="827"/>
        <v>0</v>
      </c>
      <c r="J1946" s="11">
        <f>IF(ISERROR(VLOOKUP(C1946,'WI Vs ASM'!$B$2:$E$1000,4,0)),0,(VLOOKUP(C1946,'WI Vs ASM'!$B$2:$E$1000,4,0)))</f>
        <v>0</v>
      </c>
      <c r="K1946" s="11">
        <f>IF(ISERROR(VLOOKUP(C1946,'WI Vs ASM'!$B$2:$F$1000,5,0)),0,(VLOOKUP(C1946,'WI Vs ASM'!$B$2:$F$1000,5,0)))</f>
        <v>0</v>
      </c>
      <c r="L1946" s="11">
        <f>IF(ISERROR(VLOOKUP(C1946,'WI Vs ASM'!$B$2:$D$1000,3,0)),0,(VLOOKUP(C1946,'WI Vs ASM'!$B$2:$D$1000,3,0)))</f>
        <v>0</v>
      </c>
      <c r="M1946" s="11">
        <f>IF(ISERROR(VLOOKUP(C1946,'WI Vs ASM'!$B$2:$I$1000,8,0)),0,(VLOOKUP(C1946,'WI Vs ASM'!$B$2:$I$1000,8,0)))</f>
        <v>0</v>
      </c>
      <c r="N1946" s="11">
        <f>IF(ISERROR(VLOOKUP(C1946,'WI Vs ASM'!$B$2:$G$1000,6,0)),0,(VLOOKUP(C1946,'WI Vs ASM'!$B$2:$G$1000,6,0)))</f>
        <v>0</v>
      </c>
      <c r="O1946" s="11">
        <f>IF(ISERROR(VLOOKUP(C1946,'WI Vs ASM'!$B$2:$H$1000,7,0)),0,(VLOOKUP(C1946,'WI Vs ASM'!$B$2:$H$1000,7,0)))</f>
        <v>0</v>
      </c>
      <c r="P1946" s="11" t="str">
        <f t="shared" si="828"/>
        <v>May-17</v>
      </c>
      <c r="Q1946" s="11" t="str">
        <f t="shared" si="829"/>
        <v>Q2</v>
      </c>
      <c r="R1946" s="11">
        <f>IF(ISERROR(VLOOKUP(C1946,'WI Vs ASM'!$B$2:$J$1000,9,0)),0,(VLOOKUP(C1946,'WI Vs ASM'!$B$2:$J$1000,9,0)))</f>
        <v>0</v>
      </c>
      <c r="S1946" s="11">
        <f>IF(ISERROR(VLOOKUP(C1946,'WI Vs ASM'!$B$2:$K$1000,10,0)),0,(VLOOKUP(C1946,'WI Vs ASM'!$B$2:$K$1000,10,0)))</f>
        <v>0</v>
      </c>
      <c r="T1946" s="11">
        <f>IF(ISERROR(VLOOKUP(C1946,'WI Vs ASM'!$B$2:$L$1000,11,0)),0,(VLOOKUP(C1946,'WI Vs ASM'!$B$2:$L$1000,11,0)))</f>
        <v>0</v>
      </c>
      <c r="U1946" s="11" t="e">
        <f t="shared" si="836"/>
        <v>#VALUE!</v>
      </c>
      <c r="V1946" s="11" t="str">
        <f t="shared" si="830"/>
        <v>No</v>
      </c>
      <c r="W1946" s="11" t="str">
        <f t="shared" si="831"/>
        <v>Yes</v>
      </c>
      <c r="X1946" s="11" t="str">
        <f t="shared" si="832"/>
        <v>No</v>
      </c>
      <c r="Y1946" s="11" t="str">
        <f t="shared" si="833"/>
        <v>No</v>
      </c>
      <c r="Z1946" s="11" t="str">
        <f t="shared" si="834"/>
        <v>No</v>
      </c>
      <c r="AA1946" s="11" t="str">
        <f t="shared" si="837"/>
        <v>No</v>
      </c>
      <c r="AB1946" s="11">
        <f>IF(ISERROR(VLOOKUP(U1946,'ITWR Dump'!$A$2:$Y$5000,24,0)),0,(VLOOKUP('ILC Report'!U1946,'ITWR Dump'!$A$2:$Y$5000,24,0)))</f>
        <v>0</v>
      </c>
      <c r="AC1946" s="11" t="str">
        <f t="shared" si="838"/>
        <v>No</v>
      </c>
      <c r="AD1946" s="11" t="str">
        <f t="shared" si="839"/>
        <v/>
      </c>
      <c r="AE1946" s="11">
        <f>IF(ISERROR(VLOOKUP(U1946,'ITWR Dump'!$A$2:$Y$5000,13,0)),0,(VLOOKUP(U1946,'ITWR Dump'!$A$2:$Y$5000,13,0)))</f>
        <v>0</v>
      </c>
      <c r="AF1946" s="11">
        <f>IF(ISERROR(VLOOKUP(U1946,'ITWR Dump'!$A$2:$Y$5000,11,0)),0,(VLOOKUP(U1946,'ITWR Dump'!$A$2:$Y$5000,11,0)))</f>
        <v>0</v>
      </c>
      <c r="AG1946" s="11">
        <f>IF(ISERROR(VLOOKUP(U1946,'ITWR Dump'!$A$2:$Y$5000,2,0)),0,(VLOOKUP(U1946,'ITWR Dump'!$A$2:$Y$5000,2,0)))</f>
        <v>0</v>
      </c>
      <c r="AH1946" s="11">
        <f>IF(ISERROR(VLOOKUP(U1946,'ITWR Dump'!$A$2:$Y$5000,14,0)),0,(VLOOKUP(U1946,'ITWR Dump'!$A$2:$Y$5000,14,0)))</f>
        <v>0</v>
      </c>
      <c r="AI1946" s="11">
        <f t="shared" si="840"/>
        <v>0</v>
      </c>
      <c r="AJ1946" s="11">
        <f t="shared" si="841"/>
        <v>0</v>
      </c>
      <c r="AK1946" s="11">
        <f>IF(ISERROR(VLOOKUP(A1946,'Team Data'!$C$2:$U$213,17,0)),0,(VLOOKUP(A1946,'Team Data'!$C$2:$U$213,17,0)))</f>
        <v>0</v>
      </c>
      <c r="AL1946" s="11" t="str">
        <f t="shared" si="842"/>
        <v>2017-04-24</v>
      </c>
      <c r="AM1946" s="11">
        <f>IF(ISERROR(VLOOKUP(U1946,'ITWR Dump'!$A$2:$Y$5000,16,0)),0,(VLOOKUP(U1946,'ITWR Dump'!$A$2:$Y$5000,16,0)))</f>
        <v>0</v>
      </c>
      <c r="AN1946" s="11">
        <f>IF(ISERROR(VLOOKUP(U1946,'ITWR Dump'!$A$2:$Y$5000,18,0)),0,(VLOOKUP(U1946,'ITWR Dump'!$A$2:$Y$5000,18,0)))</f>
        <v>0</v>
      </c>
      <c r="AO1946" s="11">
        <f>IF(ISERROR(VLOOKUP(U1946,'ITWR Dump'!$A$2:$Y$5000,25,0)),0,(VLOOKUP('ILC Report'!U1946,'ITWR Dump'!$A$2:$Y$5000,25,0)))</f>
        <v>0</v>
      </c>
      <c r="AP1946" s="11">
        <f t="shared" si="843"/>
        <v>0</v>
      </c>
      <c r="AQ1946" s="26">
        <f t="shared" si="844"/>
        <v>0</v>
      </c>
      <c r="AR1946" s="26">
        <f t="shared" si="845"/>
        <v>0</v>
      </c>
      <c r="AS1946" s="26">
        <f t="shared" si="846"/>
        <v>0</v>
      </c>
      <c r="AT1946" s="26">
        <f t="shared" si="847"/>
        <v>0</v>
      </c>
      <c r="AU1946" s="26">
        <f t="shared" si="848"/>
        <v>0</v>
      </c>
      <c r="AV1946" s="26">
        <f t="shared" si="849"/>
        <v>0</v>
      </c>
      <c r="AW1946" s="11" t="s">
        <v>653</v>
      </c>
      <c r="AX1946" s="11" t="e">
        <f>VLOOKUP(L1946,Group!$A$2:$B$1000,2,0)</f>
        <v>#N/A</v>
      </c>
      <c r="AY1946" s="11">
        <f>IF(ISERROR(VLOOKUP(U1946,'ITWR Dump'!$A$2:$Y$5000,15,0)),0,(VLOOKUP('ILC Report'!U1946,'ITWR Dump'!$A$2:$Y$5000,15,0)))</f>
        <v>0</v>
      </c>
      <c r="AZ1946" s="11" t="str">
        <f t="shared" si="850"/>
        <v>No</v>
      </c>
      <c r="BA1946" s="11" t="str">
        <f t="shared" si="851"/>
        <v>WAW</v>
      </c>
      <c r="BB1946" s="11" t="str">
        <f t="shared" si="852"/>
        <v>10</v>
      </c>
      <c r="BC1946" s="11" t="str">
        <f t="shared" si="853"/>
        <v>No</v>
      </c>
    </row>
    <row r="1947" spans="1:55" x14ac:dyDescent="0.3">
      <c r="A1947" s="11" t="s">
        <v>145</v>
      </c>
      <c r="B1947" s="11" t="s">
        <v>1914</v>
      </c>
      <c r="C1947" s="11" t="s">
        <v>617</v>
      </c>
      <c r="D1947" s="11" t="s">
        <v>2883</v>
      </c>
      <c r="E1947" s="38" t="s">
        <v>652</v>
      </c>
      <c r="F1947" s="11">
        <v>8</v>
      </c>
      <c r="G1947" s="40" t="s">
        <v>218</v>
      </c>
      <c r="H1947" s="11" t="str">
        <f t="shared" si="835"/>
        <v>Regular</v>
      </c>
      <c r="I1947" s="11" t="str">
        <f t="shared" si="827"/>
        <v>INDIA</v>
      </c>
      <c r="J1947" s="11" t="str">
        <f>IF(ISERROR(VLOOKUP(C1947,'WI Vs ASM'!$B$2:$E$1000,4,0)),0,(VLOOKUP(C1947,'WI Vs ASM'!$B$2:$E$1000,4,0)))</f>
        <v>Offshore</v>
      </c>
      <c r="K1947" s="11" t="str">
        <f>IF(ISERROR(VLOOKUP(C1947,'WI Vs ASM'!$B$2:$F$1000,5,0)),0,(VLOOKUP(C1947,'WI Vs ASM'!$B$2:$F$1000,5,0)))</f>
        <v>01-Fixed Price</v>
      </c>
      <c r="L1947" s="11" t="str">
        <f>IF(ISERROR(VLOOKUP(C1947,'WI Vs ASM'!$B$2:$D$1000,3,0)),0,(VLOOKUP(C1947,'WI Vs ASM'!$B$2:$D$1000,3,0)))</f>
        <v>01-Maintenance Offshore</v>
      </c>
      <c r="M1947" s="11" t="str">
        <f>IF(ISERROR(VLOOKUP(C1947,'WI Vs ASM'!$B$2:$I$1000,8,0)),0,(VLOOKUP(C1947,'WI Vs ASM'!$B$2:$I$1000,8,0)))</f>
        <v>Rahul Soman</v>
      </c>
      <c r="N1947" s="11" t="str">
        <f>IF(ISERROR(VLOOKUP(C1947,'WI Vs ASM'!$B$2:$G$1000,6,0)),0,(VLOOKUP(C1947,'WI Vs ASM'!$B$2:$G$1000,6,0)))</f>
        <v>Treasury</v>
      </c>
      <c r="O1947" s="11" t="str">
        <f>IF(ISERROR(VLOOKUP(C1947,'WI Vs ASM'!$B$2:$H$1000,7,0)),0,(VLOOKUP(C1947,'WI Vs ASM'!$B$2:$H$1000,7,0)))</f>
        <v>Central Functions</v>
      </c>
      <c r="P1947" s="11" t="str">
        <f t="shared" si="828"/>
        <v>Apr-17</v>
      </c>
      <c r="Q1947" s="11" t="str">
        <f t="shared" si="829"/>
        <v>Q2</v>
      </c>
      <c r="R1947" s="11" t="str">
        <f>IF(ISERROR(VLOOKUP(C1947,'WI Vs ASM'!$B$2:$J$1000,9,0)),0,(VLOOKUP(C1947,'WI Vs ASM'!$B$2:$J$1000,9,0)))</f>
        <v>Jyothi Pai</v>
      </c>
      <c r="S1947" s="11" t="str">
        <f>IF(ISERROR(VLOOKUP(C1947,'WI Vs ASM'!$B$2:$K$1000,10,0)),0,(VLOOKUP(C1947,'WI Vs ASM'!$B$2:$K$1000,10,0)))</f>
        <v>Linda J. Richardson</v>
      </c>
      <c r="T1947" s="11" t="str">
        <f>IF(ISERROR(VLOOKUP(C1947,'WI Vs ASM'!$B$2:$L$1000,11,0)),0,(VLOOKUP(C1947,'WI Vs ASM'!$B$2:$L$1000,11,0)))</f>
        <v>Crystal Romano</v>
      </c>
      <c r="U1947" s="11" t="e">
        <f t="shared" si="836"/>
        <v>#VALUE!</v>
      </c>
      <c r="V1947" s="11" t="str">
        <f t="shared" si="830"/>
        <v>Yes</v>
      </c>
      <c r="W1947" s="11" t="str">
        <f t="shared" si="831"/>
        <v>No</v>
      </c>
      <c r="X1947" s="11" t="str">
        <f t="shared" si="832"/>
        <v>No</v>
      </c>
      <c r="Y1947" s="11" t="str">
        <f t="shared" si="833"/>
        <v>No</v>
      </c>
      <c r="Z1947" s="11" t="str">
        <f t="shared" si="834"/>
        <v>No</v>
      </c>
      <c r="AA1947" s="11" t="str">
        <f t="shared" si="837"/>
        <v>No</v>
      </c>
      <c r="AB1947" s="11">
        <f>IF(ISERROR(VLOOKUP(U1947,'ITWR Dump'!$A$2:$Y$5000,24,0)),0,(VLOOKUP('ILC Report'!U1947,'ITWR Dump'!$A$2:$Y$5000,24,0)))</f>
        <v>0</v>
      </c>
      <c r="AC1947" s="11" t="str">
        <f t="shared" si="838"/>
        <v>No</v>
      </c>
      <c r="AD1947" s="11" t="str">
        <f t="shared" si="839"/>
        <v/>
      </c>
      <c r="AE1947" s="11">
        <f>IF(ISERROR(VLOOKUP(U1947,'ITWR Dump'!$A$2:$Y$5000,13,0)),0,(VLOOKUP(U1947,'ITWR Dump'!$A$2:$Y$5000,13,0)))</f>
        <v>0</v>
      </c>
      <c r="AF1947" s="11">
        <f>IF(ISERROR(VLOOKUP(U1947,'ITWR Dump'!$A$2:$Y$5000,11,0)),0,(VLOOKUP(U1947,'ITWR Dump'!$A$2:$Y$5000,11,0)))</f>
        <v>0</v>
      </c>
      <c r="AG1947" s="11">
        <f>IF(ISERROR(VLOOKUP(U1947,'ITWR Dump'!$A$2:$Y$5000,2,0)),0,(VLOOKUP(U1947,'ITWR Dump'!$A$2:$Y$5000,2,0)))</f>
        <v>0</v>
      </c>
      <c r="AH1947" s="11">
        <f>IF(ISERROR(VLOOKUP(U1947,'ITWR Dump'!$A$2:$Y$5000,14,0)),0,(VLOOKUP(U1947,'ITWR Dump'!$A$2:$Y$5000,14,0)))</f>
        <v>0</v>
      </c>
      <c r="AI1947" s="11" t="str">
        <f t="shared" si="840"/>
        <v>01-Maintenance Offshore</v>
      </c>
      <c r="AJ1947" s="11" t="str">
        <f t="shared" si="841"/>
        <v>Offshore</v>
      </c>
      <c r="AK1947" s="11" t="str">
        <f>IF(ISERROR(VLOOKUP(A1947,'Team Data'!$C$2:$U$213,17,0)),0,(VLOOKUP(A1947,'Team Data'!$C$2:$U$213,17,0)))</f>
        <v>Open System</v>
      </c>
      <c r="AL1947" s="11" t="str">
        <f t="shared" si="842"/>
        <v>2017-04-24</v>
      </c>
      <c r="AM1947" s="11">
        <f>IF(ISERROR(VLOOKUP(U1947,'ITWR Dump'!$A$2:$Y$5000,16,0)),0,(VLOOKUP(U1947,'ITWR Dump'!$A$2:$Y$5000,16,0)))</f>
        <v>0</v>
      </c>
      <c r="AN1947" s="11">
        <f>IF(ISERROR(VLOOKUP(U1947,'ITWR Dump'!$A$2:$Y$5000,18,0)),0,(VLOOKUP(U1947,'ITWR Dump'!$A$2:$Y$5000,18,0)))</f>
        <v>0</v>
      </c>
      <c r="AO1947" s="11">
        <f>IF(ISERROR(VLOOKUP(U1947,'ITWR Dump'!$A$2:$Y$5000,25,0)),0,(VLOOKUP('ILC Report'!U1947,'ITWR Dump'!$A$2:$Y$5000,25,0)))</f>
        <v>0</v>
      </c>
      <c r="AP1947" s="11">
        <f t="shared" si="843"/>
        <v>1</v>
      </c>
      <c r="AQ1947" s="26">
        <f t="shared" si="844"/>
        <v>0</v>
      </c>
      <c r="AR1947" s="26">
        <f t="shared" si="845"/>
        <v>0</v>
      </c>
      <c r="AS1947" s="26">
        <f t="shared" si="846"/>
        <v>0</v>
      </c>
      <c r="AT1947" s="26">
        <f t="shared" si="847"/>
        <v>0</v>
      </c>
      <c r="AU1947" s="26">
        <f t="shared" si="848"/>
        <v>0</v>
      </c>
      <c r="AV1947" s="26">
        <f t="shared" si="849"/>
        <v>0</v>
      </c>
      <c r="AW1947" s="11" t="s">
        <v>653</v>
      </c>
      <c r="AX1947" s="11" t="str">
        <f>VLOOKUP(L1947,Group!$A$2:$B$1000,2,0)</f>
        <v>Maintenance</v>
      </c>
      <c r="AY1947" s="11">
        <f>IF(ISERROR(VLOOKUP(U1947,'ITWR Dump'!$A$2:$Y$5000,15,0)),0,(VLOOKUP('ILC Report'!U1947,'ITWR Dump'!$A$2:$Y$5000,15,0)))</f>
        <v>0</v>
      </c>
      <c r="AZ1947" s="11" t="str">
        <f t="shared" si="850"/>
        <v>Yes</v>
      </c>
      <c r="BA1947" s="11" t="str">
        <f t="shared" si="851"/>
        <v>BKI</v>
      </c>
      <c r="BB1947" s="11" t="str">
        <f t="shared" si="852"/>
        <v>MN</v>
      </c>
      <c r="BC1947" s="11" t="str">
        <f t="shared" si="853"/>
        <v>No</v>
      </c>
    </row>
    <row r="1948" spans="1:55" x14ac:dyDescent="0.3">
      <c r="A1948" s="11" t="s">
        <v>145</v>
      </c>
      <c r="B1948" s="11" t="s">
        <v>1914</v>
      </c>
      <c r="C1948" s="11" t="s">
        <v>587</v>
      </c>
      <c r="D1948" s="11" t="s">
        <v>2364</v>
      </c>
      <c r="E1948" s="38" t="s">
        <v>652</v>
      </c>
      <c r="F1948" s="11">
        <v>48</v>
      </c>
      <c r="G1948" s="40" t="s">
        <v>2905</v>
      </c>
      <c r="H1948" s="11" t="str">
        <f t="shared" si="835"/>
        <v>Standby</v>
      </c>
      <c r="I1948" s="11" t="str">
        <f t="shared" si="827"/>
        <v>INDIA</v>
      </c>
      <c r="J1948" s="11" t="str">
        <f>IF(ISERROR(VLOOKUP(C1948,'WI Vs ASM'!$B$2:$E$1000,4,0)),0,(VLOOKUP(C1948,'WI Vs ASM'!$B$2:$E$1000,4,0)))</f>
        <v>Offshore</v>
      </c>
      <c r="K1948" s="11" t="str">
        <f>IF(ISERROR(VLOOKUP(C1948,'WI Vs ASM'!$B$2:$F$1000,5,0)),0,(VLOOKUP(C1948,'WI Vs ASM'!$B$2:$F$1000,5,0)))</f>
        <v>01-Fixed Price</v>
      </c>
      <c r="L1948" s="11" t="str">
        <f>IF(ISERROR(VLOOKUP(C1948,'WI Vs ASM'!$B$2:$D$1000,3,0)),0,(VLOOKUP(C1948,'WI Vs ASM'!$B$2:$D$1000,3,0)))</f>
        <v>01-Maintenance Offshore</v>
      </c>
      <c r="M1948" s="11" t="str">
        <f>IF(ISERROR(VLOOKUP(C1948,'WI Vs ASM'!$B$2:$I$1000,8,0)),0,(VLOOKUP(C1948,'WI Vs ASM'!$B$2:$I$1000,8,0)))</f>
        <v>Rahul Soman</v>
      </c>
      <c r="N1948" s="11" t="str">
        <f>IF(ISERROR(VLOOKUP(C1948,'WI Vs ASM'!$B$2:$G$1000,6,0)),0,(VLOOKUP(C1948,'WI Vs ASM'!$B$2:$G$1000,6,0)))</f>
        <v>Commercial</v>
      </c>
      <c r="O1948" s="11" t="str">
        <f>IF(ISERROR(VLOOKUP(C1948,'WI Vs ASM'!$B$2:$H$1000,7,0)),0,(VLOOKUP(C1948,'WI Vs ASM'!$B$2:$H$1000,7,0)))</f>
        <v>Commercial</v>
      </c>
      <c r="P1948" s="11" t="str">
        <f t="shared" si="828"/>
        <v>Apr-17</v>
      </c>
      <c r="Q1948" s="11" t="str">
        <f t="shared" si="829"/>
        <v>Q2</v>
      </c>
      <c r="R1948" s="11" t="str">
        <f>IF(ISERROR(VLOOKUP(C1948,'WI Vs ASM'!$B$2:$J$1000,9,0)),0,(VLOOKUP(C1948,'WI Vs ASM'!$B$2:$J$1000,9,0)))</f>
        <v>Jyothi Pai</v>
      </c>
      <c r="S1948" s="11" t="str">
        <f>IF(ISERROR(VLOOKUP(C1948,'WI Vs ASM'!$B$2:$K$1000,10,0)),0,(VLOOKUP(C1948,'WI Vs ASM'!$B$2:$K$1000,10,0)))</f>
        <v>Saju Bhaskaran</v>
      </c>
      <c r="T1948" s="11" t="str">
        <f>IF(ISERROR(VLOOKUP(C1948,'WI Vs ASM'!$B$2:$L$1000,11,0)),0,(VLOOKUP(C1948,'WI Vs ASM'!$B$2:$L$1000,11,0)))</f>
        <v>Sreekala Balasubramanian</v>
      </c>
      <c r="U1948" s="11" t="e">
        <f t="shared" si="836"/>
        <v>#VALUE!</v>
      </c>
      <c r="V1948" s="11" t="str">
        <f t="shared" si="830"/>
        <v>No</v>
      </c>
      <c r="W1948" s="11" t="str">
        <f t="shared" si="831"/>
        <v>Yes</v>
      </c>
      <c r="X1948" s="11" t="str">
        <f t="shared" si="832"/>
        <v>No</v>
      </c>
      <c r="Y1948" s="11" t="str">
        <f t="shared" si="833"/>
        <v>No</v>
      </c>
      <c r="Z1948" s="11" t="str">
        <f t="shared" si="834"/>
        <v>No</v>
      </c>
      <c r="AA1948" s="11" t="str">
        <f t="shared" si="837"/>
        <v>No</v>
      </c>
      <c r="AB1948" s="11">
        <f>IF(ISERROR(VLOOKUP(U1948,'ITWR Dump'!$A$2:$Y$5000,24,0)),0,(VLOOKUP('ILC Report'!U1948,'ITWR Dump'!$A$2:$Y$5000,24,0)))</f>
        <v>0</v>
      </c>
      <c r="AC1948" s="11" t="str">
        <f t="shared" si="838"/>
        <v>No</v>
      </c>
      <c r="AD1948" s="11" t="str">
        <f t="shared" si="839"/>
        <v/>
      </c>
      <c r="AE1948" s="11">
        <f>IF(ISERROR(VLOOKUP(U1948,'ITWR Dump'!$A$2:$Y$5000,13,0)),0,(VLOOKUP(U1948,'ITWR Dump'!$A$2:$Y$5000,13,0)))</f>
        <v>0</v>
      </c>
      <c r="AF1948" s="11">
        <f>IF(ISERROR(VLOOKUP(U1948,'ITWR Dump'!$A$2:$Y$5000,11,0)),0,(VLOOKUP(U1948,'ITWR Dump'!$A$2:$Y$5000,11,0)))</f>
        <v>0</v>
      </c>
      <c r="AG1948" s="11">
        <f>IF(ISERROR(VLOOKUP(U1948,'ITWR Dump'!$A$2:$Y$5000,2,0)),0,(VLOOKUP(U1948,'ITWR Dump'!$A$2:$Y$5000,2,0)))</f>
        <v>0</v>
      </c>
      <c r="AH1948" s="11">
        <f>IF(ISERROR(VLOOKUP(U1948,'ITWR Dump'!$A$2:$Y$5000,14,0)),0,(VLOOKUP(U1948,'ITWR Dump'!$A$2:$Y$5000,14,0)))</f>
        <v>0</v>
      </c>
      <c r="AI1948" s="11" t="str">
        <f t="shared" si="840"/>
        <v>Standby Hours</v>
      </c>
      <c r="AJ1948" s="11" t="str">
        <f t="shared" si="841"/>
        <v>Offshore</v>
      </c>
      <c r="AK1948" s="11" t="str">
        <f>IF(ISERROR(VLOOKUP(A1948,'Team Data'!$C$2:$U$213,17,0)),0,(VLOOKUP(A1948,'Team Data'!$C$2:$U$213,17,0)))</f>
        <v>Open System</v>
      </c>
      <c r="AL1948" s="11" t="str">
        <f t="shared" si="842"/>
        <v>2017-04-24</v>
      </c>
      <c r="AM1948" s="11">
        <f>IF(ISERROR(VLOOKUP(U1948,'ITWR Dump'!$A$2:$Y$5000,16,0)),0,(VLOOKUP(U1948,'ITWR Dump'!$A$2:$Y$5000,16,0)))</f>
        <v>0</v>
      </c>
      <c r="AN1948" s="11">
        <f>IF(ISERROR(VLOOKUP(U1948,'ITWR Dump'!$A$2:$Y$5000,18,0)),0,(VLOOKUP(U1948,'ITWR Dump'!$A$2:$Y$5000,18,0)))</f>
        <v>0</v>
      </c>
      <c r="AO1948" s="11">
        <f>IF(ISERROR(VLOOKUP(U1948,'ITWR Dump'!$A$2:$Y$5000,25,0)),0,(VLOOKUP('ILC Report'!U1948,'ITWR Dump'!$A$2:$Y$5000,25,0)))</f>
        <v>0</v>
      </c>
      <c r="AP1948" s="11">
        <f t="shared" si="843"/>
        <v>0</v>
      </c>
      <c r="AQ1948" s="26">
        <f t="shared" si="844"/>
        <v>0</v>
      </c>
      <c r="AR1948" s="26">
        <f t="shared" si="845"/>
        <v>0</v>
      </c>
      <c r="AS1948" s="26">
        <f t="shared" si="846"/>
        <v>0</v>
      </c>
      <c r="AT1948" s="26">
        <f t="shared" si="847"/>
        <v>0</v>
      </c>
      <c r="AU1948" s="26">
        <f t="shared" si="848"/>
        <v>0</v>
      </c>
      <c r="AV1948" s="26">
        <f t="shared" si="849"/>
        <v>0</v>
      </c>
      <c r="AW1948" s="11" t="s">
        <v>653</v>
      </c>
      <c r="AX1948" s="11" t="str">
        <f>VLOOKUP(L1948,Group!$A$2:$B$1000,2,0)</f>
        <v>Maintenance</v>
      </c>
      <c r="AY1948" s="11">
        <f>IF(ISERROR(VLOOKUP(U1948,'ITWR Dump'!$A$2:$Y$5000,15,0)),0,(VLOOKUP('ILC Report'!U1948,'ITWR Dump'!$A$2:$Y$5000,15,0)))</f>
        <v>0</v>
      </c>
      <c r="AZ1948" s="11" t="str">
        <f t="shared" si="850"/>
        <v>No</v>
      </c>
      <c r="BA1948" s="11" t="str">
        <f t="shared" si="851"/>
        <v>BKI</v>
      </c>
      <c r="BB1948" s="11" t="str">
        <f t="shared" si="852"/>
        <v>MN</v>
      </c>
      <c r="BC1948" s="11" t="str">
        <f t="shared" si="853"/>
        <v>No</v>
      </c>
    </row>
    <row r="1949" spans="1:55" x14ac:dyDescent="0.3">
      <c r="A1949" s="11" t="s">
        <v>145</v>
      </c>
      <c r="B1949" s="11" t="s">
        <v>1914</v>
      </c>
      <c r="C1949" s="11" t="s">
        <v>614</v>
      </c>
      <c r="D1949" s="11" t="s">
        <v>2884</v>
      </c>
      <c r="E1949" s="38" t="s">
        <v>652</v>
      </c>
      <c r="F1949" s="11">
        <v>12</v>
      </c>
      <c r="G1949" s="40" t="s">
        <v>218</v>
      </c>
      <c r="H1949" s="11" t="str">
        <f t="shared" si="835"/>
        <v>Regular</v>
      </c>
      <c r="I1949" s="11" t="str">
        <f t="shared" si="827"/>
        <v>INDIA</v>
      </c>
      <c r="J1949" s="11" t="str">
        <f>IF(ISERROR(VLOOKUP(C1949,'WI Vs ASM'!$B$2:$E$1000,4,0)),0,(VLOOKUP(C1949,'WI Vs ASM'!$B$2:$E$1000,4,0)))</f>
        <v>Offshore</v>
      </c>
      <c r="K1949" s="11" t="str">
        <f>IF(ISERROR(VLOOKUP(C1949,'WI Vs ASM'!$B$2:$F$1000,5,0)),0,(VLOOKUP(C1949,'WI Vs ASM'!$B$2:$F$1000,5,0)))</f>
        <v>02-Variable Billable</v>
      </c>
      <c r="L1949" s="11" t="str">
        <f>IF(ISERROR(VLOOKUP(C1949,'WI Vs ASM'!$B$2:$D$1000,3,0)),0,(VLOOKUP(C1949,'WI Vs ASM'!$B$2:$D$1000,3,0)))</f>
        <v>11-Enhancement Offshore</v>
      </c>
      <c r="M1949" s="11" t="str">
        <f>IF(ISERROR(VLOOKUP(C1949,'WI Vs ASM'!$B$2:$I$1000,8,0)),0,(VLOOKUP(C1949,'WI Vs ASM'!$B$2:$I$1000,8,0)))</f>
        <v>Teja K Kollala</v>
      </c>
      <c r="N1949" s="11" t="str">
        <f>IF(ISERROR(VLOOKUP(C1949,'WI Vs ASM'!$B$2:$G$1000,6,0)),0,(VLOOKUP(C1949,'WI Vs ASM'!$B$2:$G$1000,6,0)))</f>
        <v>FFIC Account Team</v>
      </c>
      <c r="O1949" s="11" t="str">
        <f>IF(ISERROR(VLOOKUP(C1949,'WI Vs ASM'!$B$2:$H$1000,7,0)),0,(VLOOKUP(C1949,'WI Vs ASM'!$B$2:$H$1000,7,0)))</f>
        <v>FFIC Account Team</v>
      </c>
      <c r="P1949" s="11" t="str">
        <f t="shared" si="828"/>
        <v>Apr-17</v>
      </c>
      <c r="Q1949" s="11" t="str">
        <f t="shared" si="829"/>
        <v>Q2</v>
      </c>
      <c r="R1949" s="11" t="str">
        <f>IF(ISERROR(VLOOKUP(C1949,'WI Vs ASM'!$B$2:$J$1000,9,0)),0,(VLOOKUP(C1949,'WI Vs ASM'!$B$2:$J$1000,9,0)))</f>
        <v>Chandraprabha Palaniswamy</v>
      </c>
      <c r="S1949" s="11" t="str">
        <f>IF(ISERROR(VLOOKUP(C1949,'WI Vs ASM'!$B$2:$K$1000,10,0)),0,(VLOOKUP(C1949,'WI Vs ASM'!$B$2:$K$1000,10,0)))</f>
        <v>Ron Gilmour</v>
      </c>
      <c r="T1949" s="11" t="str">
        <f>IF(ISERROR(VLOOKUP(C1949,'WI Vs ASM'!$B$2:$L$1000,11,0)),0,(VLOOKUP(C1949,'WI Vs ASM'!$B$2:$L$1000,11,0)))</f>
        <v>Ron Gilmour</v>
      </c>
      <c r="U1949" s="11" t="str">
        <f t="shared" si="836"/>
        <v>WR736014</v>
      </c>
      <c r="V1949" s="11" t="str">
        <f t="shared" si="830"/>
        <v>No</v>
      </c>
      <c r="W1949" s="11" t="str">
        <f t="shared" si="831"/>
        <v>Yes</v>
      </c>
      <c r="X1949" s="11" t="str">
        <f t="shared" si="832"/>
        <v>No</v>
      </c>
      <c r="Y1949" s="11" t="str">
        <f t="shared" si="833"/>
        <v>No</v>
      </c>
      <c r="Z1949" s="11" t="str">
        <f t="shared" si="834"/>
        <v>No</v>
      </c>
      <c r="AA1949" s="11" t="str">
        <f t="shared" si="837"/>
        <v>No</v>
      </c>
      <c r="AB1949" s="11">
        <f>IF(ISERROR(VLOOKUP(U1949,'ITWR Dump'!$A$2:$Y$5000,24,0)),0,(VLOOKUP('ILC Report'!U1949,'ITWR Dump'!$A$2:$Y$5000,24,0)))</f>
        <v>0</v>
      </c>
      <c r="AC1949" s="11" t="str">
        <f t="shared" si="838"/>
        <v>No</v>
      </c>
      <c r="AD1949" s="11" t="str">
        <f t="shared" si="839"/>
        <v/>
      </c>
      <c r="AE1949" s="11">
        <f>IF(ISERROR(VLOOKUP(U1949,'ITWR Dump'!$A$2:$Y$5000,13,0)),0,(VLOOKUP(U1949,'ITWR Dump'!$A$2:$Y$5000,13,0)))</f>
        <v>0</v>
      </c>
      <c r="AF1949" s="11">
        <f>IF(ISERROR(VLOOKUP(U1949,'ITWR Dump'!$A$2:$Y$5000,11,0)),0,(VLOOKUP(U1949,'ITWR Dump'!$A$2:$Y$5000,11,0)))</f>
        <v>0</v>
      </c>
      <c r="AG1949" s="11">
        <f>IF(ISERROR(VLOOKUP(U1949,'ITWR Dump'!$A$2:$Y$5000,2,0)),0,(VLOOKUP(U1949,'ITWR Dump'!$A$2:$Y$5000,2,0)))</f>
        <v>0</v>
      </c>
      <c r="AH1949" s="11">
        <f>IF(ISERROR(VLOOKUP(U1949,'ITWR Dump'!$A$2:$Y$5000,14,0)),0,(VLOOKUP(U1949,'ITWR Dump'!$A$2:$Y$5000,14,0)))</f>
        <v>0</v>
      </c>
      <c r="AI1949" s="11" t="str">
        <f t="shared" si="840"/>
        <v>11-Enhancement Offshore</v>
      </c>
      <c r="AJ1949" s="11" t="str">
        <f t="shared" si="841"/>
        <v>Offshore</v>
      </c>
      <c r="AK1949" s="11" t="str">
        <f>IF(ISERROR(VLOOKUP(A1949,'Team Data'!$C$2:$U$213,17,0)),0,(VLOOKUP(A1949,'Team Data'!$C$2:$U$213,17,0)))</f>
        <v>Open System</v>
      </c>
      <c r="AL1949" s="11" t="str">
        <f t="shared" si="842"/>
        <v>2017-04-24</v>
      </c>
      <c r="AM1949" s="11">
        <f>IF(ISERROR(VLOOKUP(U1949,'ITWR Dump'!$A$2:$Y$5000,16,0)),0,(VLOOKUP(U1949,'ITWR Dump'!$A$2:$Y$5000,16,0)))</f>
        <v>0</v>
      </c>
      <c r="AN1949" s="11">
        <f>IF(ISERROR(VLOOKUP(U1949,'ITWR Dump'!$A$2:$Y$5000,18,0)),0,(VLOOKUP(U1949,'ITWR Dump'!$A$2:$Y$5000,18,0)))</f>
        <v>0</v>
      </c>
      <c r="AO1949" s="11">
        <f>IF(ISERROR(VLOOKUP(U1949,'ITWR Dump'!$A$2:$Y$5000,25,0)),0,(VLOOKUP('ILC Report'!U1949,'ITWR Dump'!$A$2:$Y$5000,25,0)))</f>
        <v>0</v>
      </c>
      <c r="AP1949" s="11">
        <f t="shared" si="843"/>
        <v>0</v>
      </c>
      <c r="AQ1949" s="26">
        <f t="shared" si="844"/>
        <v>0</v>
      </c>
      <c r="AR1949" s="26">
        <f t="shared" si="845"/>
        <v>0</v>
      </c>
      <c r="AS1949" s="26">
        <f t="shared" si="846"/>
        <v>0</v>
      </c>
      <c r="AT1949" s="26">
        <f t="shared" si="847"/>
        <v>0</v>
      </c>
      <c r="AU1949" s="26">
        <f t="shared" si="848"/>
        <v>0</v>
      </c>
      <c r="AV1949" s="26">
        <f t="shared" si="849"/>
        <v>0</v>
      </c>
      <c r="AW1949" s="11" t="s">
        <v>653</v>
      </c>
      <c r="AX1949" s="11" t="str">
        <f>VLOOKUP(L1949,Group!$A$2:$B$1000,2,0)</f>
        <v>Enhancement</v>
      </c>
      <c r="AY1949" s="11">
        <f>IF(ISERROR(VLOOKUP(U1949,'ITWR Dump'!$A$2:$Y$5000,15,0)),0,(VLOOKUP('ILC Report'!U1949,'ITWR Dump'!$A$2:$Y$5000,15,0)))</f>
        <v>0</v>
      </c>
      <c r="AZ1949" s="11" t="str">
        <f t="shared" si="850"/>
        <v>No</v>
      </c>
      <c r="BA1949" s="11" t="str">
        <f t="shared" si="851"/>
        <v>BKI</v>
      </c>
      <c r="BB1949" s="11" t="str">
        <f t="shared" si="852"/>
        <v>EL</v>
      </c>
      <c r="BC1949" s="11" t="str">
        <f t="shared" si="853"/>
        <v>No</v>
      </c>
    </row>
    <row r="1950" spans="1:55" x14ac:dyDescent="0.3">
      <c r="A1950" s="11" t="s">
        <v>145</v>
      </c>
      <c r="B1950" s="11" t="s">
        <v>1914</v>
      </c>
      <c r="C1950" s="11" t="s">
        <v>614</v>
      </c>
      <c r="D1950" s="11" t="s">
        <v>2885</v>
      </c>
      <c r="E1950" s="38" t="s">
        <v>652</v>
      </c>
      <c r="F1950" s="11">
        <v>4</v>
      </c>
      <c r="G1950" s="40" t="s">
        <v>218</v>
      </c>
      <c r="H1950" s="11" t="str">
        <f t="shared" si="835"/>
        <v>Regular</v>
      </c>
      <c r="I1950" s="11" t="str">
        <f t="shared" si="827"/>
        <v>INDIA</v>
      </c>
      <c r="J1950" s="11" t="str">
        <f>IF(ISERROR(VLOOKUP(C1950,'WI Vs ASM'!$B$2:$E$1000,4,0)),0,(VLOOKUP(C1950,'WI Vs ASM'!$B$2:$E$1000,4,0)))</f>
        <v>Offshore</v>
      </c>
      <c r="K1950" s="11" t="str">
        <f>IF(ISERROR(VLOOKUP(C1950,'WI Vs ASM'!$B$2:$F$1000,5,0)),0,(VLOOKUP(C1950,'WI Vs ASM'!$B$2:$F$1000,5,0)))</f>
        <v>02-Variable Billable</v>
      </c>
      <c r="L1950" s="11" t="str">
        <f>IF(ISERROR(VLOOKUP(C1950,'WI Vs ASM'!$B$2:$D$1000,3,0)),0,(VLOOKUP(C1950,'WI Vs ASM'!$B$2:$D$1000,3,0)))</f>
        <v>11-Enhancement Offshore</v>
      </c>
      <c r="M1950" s="11" t="str">
        <f>IF(ISERROR(VLOOKUP(C1950,'WI Vs ASM'!$B$2:$I$1000,8,0)),0,(VLOOKUP(C1950,'WI Vs ASM'!$B$2:$I$1000,8,0)))</f>
        <v>Teja K Kollala</v>
      </c>
      <c r="N1950" s="11" t="str">
        <f>IF(ISERROR(VLOOKUP(C1950,'WI Vs ASM'!$B$2:$G$1000,6,0)),0,(VLOOKUP(C1950,'WI Vs ASM'!$B$2:$G$1000,6,0)))</f>
        <v>FFIC Account Team</v>
      </c>
      <c r="O1950" s="11" t="str">
        <f>IF(ISERROR(VLOOKUP(C1950,'WI Vs ASM'!$B$2:$H$1000,7,0)),0,(VLOOKUP(C1950,'WI Vs ASM'!$B$2:$H$1000,7,0)))</f>
        <v>FFIC Account Team</v>
      </c>
      <c r="P1950" s="11" t="str">
        <f t="shared" si="828"/>
        <v>Apr-17</v>
      </c>
      <c r="Q1950" s="11" t="str">
        <f t="shared" si="829"/>
        <v>Q2</v>
      </c>
      <c r="R1950" s="11" t="str">
        <f>IF(ISERROR(VLOOKUP(C1950,'WI Vs ASM'!$B$2:$J$1000,9,0)),0,(VLOOKUP(C1950,'WI Vs ASM'!$B$2:$J$1000,9,0)))</f>
        <v>Chandraprabha Palaniswamy</v>
      </c>
      <c r="S1950" s="11" t="str">
        <f>IF(ISERROR(VLOOKUP(C1950,'WI Vs ASM'!$B$2:$K$1000,10,0)),0,(VLOOKUP(C1950,'WI Vs ASM'!$B$2:$K$1000,10,0)))</f>
        <v>Ron Gilmour</v>
      </c>
      <c r="T1950" s="11" t="str">
        <f>IF(ISERROR(VLOOKUP(C1950,'WI Vs ASM'!$B$2:$L$1000,11,0)),0,(VLOOKUP(C1950,'WI Vs ASM'!$B$2:$L$1000,11,0)))</f>
        <v>Ron Gilmour</v>
      </c>
      <c r="U1950" s="11" t="str">
        <f t="shared" si="836"/>
        <v>WR736014</v>
      </c>
      <c r="V1950" s="11" t="str">
        <f t="shared" si="830"/>
        <v>No</v>
      </c>
      <c r="W1950" s="11" t="str">
        <f t="shared" si="831"/>
        <v>Yes</v>
      </c>
      <c r="X1950" s="11" t="str">
        <f t="shared" si="832"/>
        <v>No</v>
      </c>
      <c r="Y1950" s="11" t="str">
        <f t="shared" si="833"/>
        <v>No</v>
      </c>
      <c r="Z1950" s="11" t="str">
        <f t="shared" si="834"/>
        <v>No</v>
      </c>
      <c r="AA1950" s="11" t="str">
        <f t="shared" si="837"/>
        <v>No</v>
      </c>
      <c r="AB1950" s="11">
        <f>IF(ISERROR(VLOOKUP(U1950,'ITWR Dump'!$A$2:$Y$5000,24,0)),0,(VLOOKUP('ILC Report'!U1950,'ITWR Dump'!$A$2:$Y$5000,24,0)))</f>
        <v>0</v>
      </c>
      <c r="AC1950" s="11" t="str">
        <f t="shared" si="838"/>
        <v>No</v>
      </c>
      <c r="AD1950" s="11" t="str">
        <f t="shared" si="839"/>
        <v/>
      </c>
      <c r="AE1950" s="11">
        <f>IF(ISERROR(VLOOKUP(U1950,'ITWR Dump'!$A$2:$Y$5000,13,0)),0,(VLOOKUP(U1950,'ITWR Dump'!$A$2:$Y$5000,13,0)))</f>
        <v>0</v>
      </c>
      <c r="AF1950" s="11">
        <f>IF(ISERROR(VLOOKUP(U1950,'ITWR Dump'!$A$2:$Y$5000,11,0)),0,(VLOOKUP(U1950,'ITWR Dump'!$A$2:$Y$5000,11,0)))</f>
        <v>0</v>
      </c>
      <c r="AG1950" s="11">
        <f>IF(ISERROR(VLOOKUP(U1950,'ITWR Dump'!$A$2:$Y$5000,2,0)),0,(VLOOKUP(U1950,'ITWR Dump'!$A$2:$Y$5000,2,0)))</f>
        <v>0</v>
      </c>
      <c r="AH1950" s="11">
        <f>IF(ISERROR(VLOOKUP(U1950,'ITWR Dump'!$A$2:$Y$5000,14,0)),0,(VLOOKUP(U1950,'ITWR Dump'!$A$2:$Y$5000,14,0)))</f>
        <v>0</v>
      </c>
      <c r="AI1950" s="11" t="str">
        <f t="shared" si="840"/>
        <v>11-Enhancement Offshore</v>
      </c>
      <c r="AJ1950" s="11" t="str">
        <f t="shared" si="841"/>
        <v>Offshore</v>
      </c>
      <c r="AK1950" s="11" t="str">
        <f>IF(ISERROR(VLOOKUP(A1950,'Team Data'!$C$2:$U$213,17,0)),0,(VLOOKUP(A1950,'Team Data'!$C$2:$U$213,17,0)))</f>
        <v>Open System</v>
      </c>
      <c r="AL1950" s="11" t="str">
        <f t="shared" si="842"/>
        <v>2017-04-24</v>
      </c>
      <c r="AM1950" s="11">
        <f>IF(ISERROR(VLOOKUP(U1950,'ITWR Dump'!$A$2:$Y$5000,16,0)),0,(VLOOKUP(U1950,'ITWR Dump'!$A$2:$Y$5000,16,0)))</f>
        <v>0</v>
      </c>
      <c r="AN1950" s="11">
        <f>IF(ISERROR(VLOOKUP(U1950,'ITWR Dump'!$A$2:$Y$5000,18,0)),0,(VLOOKUP(U1950,'ITWR Dump'!$A$2:$Y$5000,18,0)))</f>
        <v>0</v>
      </c>
      <c r="AO1950" s="11">
        <f>IF(ISERROR(VLOOKUP(U1950,'ITWR Dump'!$A$2:$Y$5000,25,0)),0,(VLOOKUP('ILC Report'!U1950,'ITWR Dump'!$A$2:$Y$5000,25,0)))</f>
        <v>0</v>
      </c>
      <c r="AP1950" s="11">
        <f t="shared" si="843"/>
        <v>0</v>
      </c>
      <c r="AQ1950" s="26">
        <f t="shared" si="844"/>
        <v>0</v>
      </c>
      <c r="AR1950" s="26">
        <f t="shared" si="845"/>
        <v>0</v>
      </c>
      <c r="AS1950" s="26">
        <f t="shared" si="846"/>
        <v>0</v>
      </c>
      <c r="AT1950" s="26">
        <f t="shared" si="847"/>
        <v>0</v>
      </c>
      <c r="AU1950" s="26">
        <f t="shared" si="848"/>
        <v>0</v>
      </c>
      <c r="AV1950" s="26">
        <f t="shared" si="849"/>
        <v>0</v>
      </c>
      <c r="AW1950" s="11" t="s">
        <v>653</v>
      </c>
      <c r="AX1950" s="11" t="str">
        <f>VLOOKUP(L1950,Group!$A$2:$B$1000,2,0)</f>
        <v>Enhancement</v>
      </c>
      <c r="AY1950" s="11">
        <f>IF(ISERROR(VLOOKUP(U1950,'ITWR Dump'!$A$2:$Y$5000,15,0)),0,(VLOOKUP('ILC Report'!U1950,'ITWR Dump'!$A$2:$Y$5000,15,0)))</f>
        <v>0</v>
      </c>
      <c r="AZ1950" s="11" t="str">
        <f t="shared" si="850"/>
        <v>No</v>
      </c>
      <c r="BA1950" s="11" t="str">
        <f t="shared" si="851"/>
        <v>BKI</v>
      </c>
      <c r="BB1950" s="11" t="str">
        <f t="shared" si="852"/>
        <v>EL</v>
      </c>
      <c r="BC1950" s="11" t="str">
        <f t="shared" si="853"/>
        <v>No</v>
      </c>
    </row>
    <row r="1951" spans="1:55" x14ac:dyDescent="0.3">
      <c r="A1951" s="11" t="s">
        <v>145</v>
      </c>
      <c r="B1951" s="11" t="s">
        <v>1914</v>
      </c>
      <c r="C1951" s="11" t="s">
        <v>561</v>
      </c>
      <c r="D1951" s="11" t="s">
        <v>2886</v>
      </c>
      <c r="E1951" s="38" t="s">
        <v>652</v>
      </c>
      <c r="F1951" s="11">
        <v>4</v>
      </c>
      <c r="G1951" s="40" t="s">
        <v>218</v>
      </c>
      <c r="H1951" s="11" t="str">
        <f t="shared" si="835"/>
        <v>Regular</v>
      </c>
      <c r="I1951" s="11" t="str">
        <f t="shared" si="827"/>
        <v>INDIA</v>
      </c>
      <c r="J1951" s="11" t="str">
        <f>IF(ISERROR(VLOOKUP(C1951,'WI Vs ASM'!$B$2:$E$1000,4,0)),0,(VLOOKUP(C1951,'WI Vs ASM'!$B$2:$E$1000,4,0)))</f>
        <v>Offshore</v>
      </c>
      <c r="K1951" s="11" t="str">
        <f>IF(ISERROR(VLOOKUP(C1951,'WI Vs ASM'!$B$2:$F$1000,5,0)),0,(VLOOKUP(C1951,'WI Vs ASM'!$B$2:$F$1000,5,0)))</f>
        <v>02-Variable Billable</v>
      </c>
      <c r="L1951" s="11" t="str">
        <f>IF(ISERROR(VLOOKUP(C1951,'WI Vs ASM'!$B$2:$D$1000,3,0)),0,(VLOOKUP(C1951,'WI Vs ASM'!$B$2:$D$1000,3,0)))</f>
        <v>11-Enhancement Offshore</v>
      </c>
      <c r="M1951" s="11" t="str">
        <f>IF(ISERROR(VLOOKUP(C1951,'WI Vs ASM'!$B$2:$I$1000,8,0)),0,(VLOOKUP(C1951,'WI Vs ASM'!$B$2:$I$1000,8,0)))</f>
        <v>Prakash Varadachari</v>
      </c>
      <c r="N1951" s="11" t="str">
        <f>IF(ISERROR(VLOOKUP(C1951,'WI Vs ASM'!$B$2:$G$1000,6,0)),0,(VLOOKUP(C1951,'WI Vs ASM'!$B$2:$G$1000,6,0)))</f>
        <v>Claims</v>
      </c>
      <c r="O1951" s="11" t="str">
        <f>IF(ISERROR(VLOOKUP(C1951,'WI Vs ASM'!$B$2:$H$1000,7,0)),0,(VLOOKUP(C1951,'WI Vs ASM'!$B$2:$H$1000,7,0)))</f>
        <v>Claims</v>
      </c>
      <c r="P1951" s="11" t="str">
        <f t="shared" si="828"/>
        <v>Apr-17</v>
      </c>
      <c r="Q1951" s="11" t="str">
        <f t="shared" si="829"/>
        <v>Q2</v>
      </c>
      <c r="R1951" s="11" t="str">
        <f>IF(ISERROR(VLOOKUP(C1951,'WI Vs ASM'!$B$2:$J$1000,9,0)),0,(VLOOKUP(C1951,'WI Vs ASM'!$B$2:$J$1000,9,0)))</f>
        <v>Chandraprabha Palaniswamy</v>
      </c>
      <c r="S1951" s="11" t="str">
        <f>IF(ISERROR(VLOOKUP(C1951,'WI Vs ASM'!$B$2:$K$1000,10,0)),0,(VLOOKUP(C1951,'WI Vs ASM'!$B$2:$K$1000,10,0)))</f>
        <v>Dana D. Smith</v>
      </c>
      <c r="T1951" s="11" t="str">
        <f>IF(ISERROR(VLOOKUP(C1951,'WI Vs ASM'!$B$2:$L$1000,11,0)),0,(VLOOKUP(C1951,'WI Vs ASM'!$B$2:$L$1000,11,0)))</f>
        <v>Phillip Mclean</v>
      </c>
      <c r="U1951" s="11" t="str">
        <f t="shared" si="836"/>
        <v>WR736141</v>
      </c>
      <c r="V1951" s="11" t="str">
        <f t="shared" si="830"/>
        <v>No</v>
      </c>
      <c r="W1951" s="11" t="str">
        <f t="shared" si="831"/>
        <v>Yes</v>
      </c>
      <c r="X1951" s="11" t="str">
        <f t="shared" si="832"/>
        <v>No</v>
      </c>
      <c r="Y1951" s="11" t="str">
        <f t="shared" si="833"/>
        <v>No</v>
      </c>
      <c r="Z1951" s="11" t="str">
        <f t="shared" si="834"/>
        <v>No</v>
      </c>
      <c r="AA1951" s="11" t="str">
        <f t="shared" si="837"/>
        <v>No</v>
      </c>
      <c r="AB1951" s="11">
        <f>IF(ISERROR(VLOOKUP(U1951,'ITWR Dump'!$A$2:$Y$5000,24,0)),0,(VLOOKUP('ILC Report'!U1951,'ITWR Dump'!$A$2:$Y$5000,24,0)))</f>
        <v>0</v>
      </c>
      <c r="AC1951" s="11" t="str">
        <f t="shared" si="838"/>
        <v>No</v>
      </c>
      <c r="AD1951" s="11" t="str">
        <f t="shared" si="839"/>
        <v/>
      </c>
      <c r="AE1951" s="11">
        <f>IF(ISERROR(VLOOKUP(U1951,'ITWR Dump'!$A$2:$Y$5000,13,0)),0,(VLOOKUP(U1951,'ITWR Dump'!$A$2:$Y$5000,13,0)))</f>
        <v>0</v>
      </c>
      <c r="AF1951" s="11">
        <f>IF(ISERROR(VLOOKUP(U1951,'ITWR Dump'!$A$2:$Y$5000,11,0)),0,(VLOOKUP(U1951,'ITWR Dump'!$A$2:$Y$5000,11,0)))</f>
        <v>0</v>
      </c>
      <c r="AG1951" s="11">
        <f>IF(ISERROR(VLOOKUP(U1951,'ITWR Dump'!$A$2:$Y$5000,2,0)),0,(VLOOKUP(U1951,'ITWR Dump'!$A$2:$Y$5000,2,0)))</f>
        <v>0</v>
      </c>
      <c r="AH1951" s="11">
        <f>IF(ISERROR(VLOOKUP(U1951,'ITWR Dump'!$A$2:$Y$5000,14,0)),0,(VLOOKUP(U1951,'ITWR Dump'!$A$2:$Y$5000,14,0)))</f>
        <v>0</v>
      </c>
      <c r="AI1951" s="11" t="str">
        <f t="shared" si="840"/>
        <v>11-Enhancement Offshore</v>
      </c>
      <c r="AJ1951" s="11" t="str">
        <f t="shared" si="841"/>
        <v>Offshore</v>
      </c>
      <c r="AK1951" s="11" t="str">
        <f>IF(ISERROR(VLOOKUP(A1951,'Team Data'!$C$2:$U$213,17,0)),0,(VLOOKUP(A1951,'Team Data'!$C$2:$U$213,17,0)))</f>
        <v>Open System</v>
      </c>
      <c r="AL1951" s="11" t="str">
        <f t="shared" si="842"/>
        <v>2017-04-24</v>
      </c>
      <c r="AM1951" s="11">
        <f>IF(ISERROR(VLOOKUP(U1951,'ITWR Dump'!$A$2:$Y$5000,16,0)),0,(VLOOKUP(U1951,'ITWR Dump'!$A$2:$Y$5000,16,0)))</f>
        <v>0</v>
      </c>
      <c r="AN1951" s="11">
        <f>IF(ISERROR(VLOOKUP(U1951,'ITWR Dump'!$A$2:$Y$5000,18,0)),0,(VLOOKUP(U1951,'ITWR Dump'!$A$2:$Y$5000,18,0)))</f>
        <v>0</v>
      </c>
      <c r="AO1951" s="11">
        <f>IF(ISERROR(VLOOKUP(U1951,'ITWR Dump'!$A$2:$Y$5000,25,0)),0,(VLOOKUP('ILC Report'!U1951,'ITWR Dump'!$A$2:$Y$5000,25,0)))</f>
        <v>0</v>
      </c>
      <c r="AP1951" s="11">
        <f t="shared" si="843"/>
        <v>0</v>
      </c>
      <c r="AQ1951" s="26">
        <f t="shared" si="844"/>
        <v>0</v>
      </c>
      <c r="AR1951" s="26">
        <f t="shared" si="845"/>
        <v>0</v>
      </c>
      <c r="AS1951" s="26">
        <f t="shared" si="846"/>
        <v>0</v>
      </c>
      <c r="AT1951" s="26">
        <f t="shared" si="847"/>
        <v>0</v>
      </c>
      <c r="AU1951" s="26">
        <f t="shared" si="848"/>
        <v>0</v>
      </c>
      <c r="AV1951" s="26">
        <f t="shared" si="849"/>
        <v>0</v>
      </c>
      <c r="AW1951" s="11" t="s">
        <v>653</v>
      </c>
      <c r="AX1951" s="11" t="str">
        <f>VLOOKUP(L1951,Group!$A$2:$B$1000,2,0)</f>
        <v>Enhancement</v>
      </c>
      <c r="AY1951" s="11">
        <f>IF(ISERROR(VLOOKUP(U1951,'ITWR Dump'!$A$2:$Y$5000,15,0)),0,(VLOOKUP('ILC Report'!U1951,'ITWR Dump'!$A$2:$Y$5000,15,0)))</f>
        <v>0</v>
      </c>
      <c r="AZ1951" s="11" t="str">
        <f t="shared" si="850"/>
        <v>No</v>
      </c>
      <c r="BA1951" s="11" t="str">
        <f t="shared" si="851"/>
        <v>BKI</v>
      </c>
      <c r="BB1951" s="11" t="str">
        <f t="shared" si="852"/>
        <v>EM</v>
      </c>
      <c r="BC1951" s="11" t="str">
        <f t="shared" si="853"/>
        <v>No</v>
      </c>
    </row>
    <row r="1952" spans="1:55" x14ac:dyDescent="0.3">
      <c r="A1952" s="11" t="s">
        <v>145</v>
      </c>
      <c r="B1952" s="11" t="s">
        <v>1914</v>
      </c>
      <c r="C1952" s="11" t="s">
        <v>1253</v>
      </c>
      <c r="D1952" s="11" t="s">
        <v>2887</v>
      </c>
      <c r="E1952" s="38" t="s">
        <v>652</v>
      </c>
      <c r="F1952" s="11">
        <v>40</v>
      </c>
      <c r="G1952" s="40" t="s">
        <v>218</v>
      </c>
      <c r="H1952" s="11" t="str">
        <f t="shared" si="835"/>
        <v>Regular</v>
      </c>
      <c r="I1952" s="11" t="str">
        <f t="shared" si="827"/>
        <v>INDIA</v>
      </c>
      <c r="J1952" s="11" t="str">
        <f>IF(ISERROR(VLOOKUP(C1952,'WI Vs ASM'!$B$2:$E$1000,4,0)),0,(VLOOKUP(C1952,'WI Vs ASM'!$B$2:$E$1000,4,0)))</f>
        <v>Offshore</v>
      </c>
      <c r="K1952" s="11" t="str">
        <f>IF(ISERROR(VLOOKUP(C1952,'WI Vs ASM'!$B$2:$F$1000,5,0)),0,(VLOOKUP(C1952,'WI Vs ASM'!$B$2:$F$1000,5,0)))</f>
        <v>02-Variable Billable</v>
      </c>
      <c r="L1952" s="11" t="str">
        <f>IF(ISERROR(VLOOKUP(C1952,'WI Vs ASM'!$B$2:$D$1000,3,0)),0,(VLOOKUP(C1952,'WI Vs ASM'!$B$2:$D$1000,3,0)))</f>
        <v>11-Enhancement Offshore</v>
      </c>
      <c r="M1952" s="11" t="str">
        <f>IF(ISERROR(VLOOKUP(C1952,'WI Vs ASM'!$B$2:$I$1000,8,0)),0,(VLOOKUP(C1952,'WI Vs ASM'!$B$2:$I$1000,8,0)))</f>
        <v>Prakash Varadachari</v>
      </c>
      <c r="N1952" s="11" t="str">
        <f>IF(ISERROR(VLOOKUP(C1952,'WI Vs ASM'!$B$2:$G$1000,6,0)),0,(VLOOKUP(C1952,'WI Vs ASM'!$B$2:$G$1000,6,0)))</f>
        <v>MI Application</v>
      </c>
      <c r="O1952" s="11" t="str">
        <f>IF(ISERROR(VLOOKUP(C1952,'WI Vs ASM'!$B$2:$H$1000,7,0)),0,(VLOOKUP(C1952,'WI Vs ASM'!$B$2:$H$1000,7,0)))</f>
        <v>MI</v>
      </c>
      <c r="P1952" s="11" t="str">
        <f t="shared" si="828"/>
        <v>Apr-17</v>
      </c>
      <c r="Q1952" s="11" t="str">
        <f t="shared" si="829"/>
        <v>Q2</v>
      </c>
      <c r="R1952" s="11" t="str">
        <f>IF(ISERROR(VLOOKUP(C1952,'WI Vs ASM'!$B$2:$J$1000,9,0)),0,(VLOOKUP(C1952,'WI Vs ASM'!$B$2:$J$1000,9,0)))</f>
        <v>Chandraprabha Palaniswamy</v>
      </c>
      <c r="S1952" s="11" t="str">
        <f>IF(ISERROR(VLOOKUP(C1952,'WI Vs ASM'!$B$2:$K$1000,10,0)),0,(VLOOKUP(C1952,'WI Vs ASM'!$B$2:$K$1000,10,0)))</f>
        <v>Kimberly Hale</v>
      </c>
      <c r="T1952" s="11" t="str">
        <f>IF(ISERROR(VLOOKUP(C1952,'WI Vs ASM'!$B$2:$L$1000,11,0)),0,(VLOOKUP(C1952,'WI Vs ASM'!$B$2:$L$1000,11,0)))</f>
        <v>Crystal Romano</v>
      </c>
      <c r="U1952" s="11" t="str">
        <f t="shared" si="836"/>
        <v>WR736233</v>
      </c>
      <c r="V1952" s="11" t="str">
        <f t="shared" si="830"/>
        <v>No</v>
      </c>
      <c r="W1952" s="11" t="str">
        <f t="shared" si="831"/>
        <v>Yes</v>
      </c>
      <c r="X1952" s="11" t="str">
        <f t="shared" si="832"/>
        <v>No</v>
      </c>
      <c r="Y1952" s="11" t="str">
        <f t="shared" si="833"/>
        <v>No</v>
      </c>
      <c r="Z1952" s="11" t="str">
        <f t="shared" si="834"/>
        <v>No</v>
      </c>
      <c r="AA1952" s="11" t="str">
        <f t="shared" si="837"/>
        <v>No</v>
      </c>
      <c r="AB1952" s="11">
        <f>IF(ISERROR(VLOOKUP(U1952,'ITWR Dump'!$A$2:$Y$5000,24,0)),0,(VLOOKUP('ILC Report'!U1952,'ITWR Dump'!$A$2:$Y$5000,24,0)))</f>
        <v>0</v>
      </c>
      <c r="AC1952" s="11" t="str">
        <f t="shared" si="838"/>
        <v>No</v>
      </c>
      <c r="AD1952" s="11" t="str">
        <f t="shared" si="839"/>
        <v/>
      </c>
      <c r="AE1952" s="11">
        <f>IF(ISERROR(VLOOKUP(U1952,'ITWR Dump'!$A$2:$Y$5000,13,0)),0,(VLOOKUP(U1952,'ITWR Dump'!$A$2:$Y$5000,13,0)))</f>
        <v>0</v>
      </c>
      <c r="AF1952" s="11">
        <f>IF(ISERROR(VLOOKUP(U1952,'ITWR Dump'!$A$2:$Y$5000,11,0)),0,(VLOOKUP(U1952,'ITWR Dump'!$A$2:$Y$5000,11,0)))</f>
        <v>0</v>
      </c>
      <c r="AG1952" s="11">
        <f>IF(ISERROR(VLOOKUP(U1952,'ITWR Dump'!$A$2:$Y$5000,2,0)),0,(VLOOKUP(U1952,'ITWR Dump'!$A$2:$Y$5000,2,0)))</f>
        <v>0</v>
      </c>
      <c r="AH1952" s="11">
        <f>IF(ISERROR(VLOOKUP(U1952,'ITWR Dump'!$A$2:$Y$5000,14,0)),0,(VLOOKUP(U1952,'ITWR Dump'!$A$2:$Y$5000,14,0)))</f>
        <v>0</v>
      </c>
      <c r="AI1952" s="11" t="str">
        <f t="shared" si="840"/>
        <v>11-Enhancement Offshore</v>
      </c>
      <c r="AJ1952" s="11" t="str">
        <f t="shared" si="841"/>
        <v>Offshore</v>
      </c>
      <c r="AK1952" s="11" t="str">
        <f>IF(ISERROR(VLOOKUP(A1952,'Team Data'!$C$2:$U$213,17,0)),0,(VLOOKUP(A1952,'Team Data'!$C$2:$U$213,17,0)))</f>
        <v>Open System</v>
      </c>
      <c r="AL1952" s="11" t="str">
        <f t="shared" si="842"/>
        <v>2017-04-24</v>
      </c>
      <c r="AM1952" s="11">
        <f>IF(ISERROR(VLOOKUP(U1952,'ITWR Dump'!$A$2:$Y$5000,16,0)),0,(VLOOKUP(U1952,'ITWR Dump'!$A$2:$Y$5000,16,0)))</f>
        <v>0</v>
      </c>
      <c r="AN1952" s="11">
        <f>IF(ISERROR(VLOOKUP(U1952,'ITWR Dump'!$A$2:$Y$5000,18,0)),0,(VLOOKUP(U1952,'ITWR Dump'!$A$2:$Y$5000,18,0)))</f>
        <v>0</v>
      </c>
      <c r="AO1952" s="11">
        <f>IF(ISERROR(VLOOKUP(U1952,'ITWR Dump'!$A$2:$Y$5000,25,0)),0,(VLOOKUP('ILC Report'!U1952,'ITWR Dump'!$A$2:$Y$5000,25,0)))</f>
        <v>0</v>
      </c>
      <c r="AP1952" s="11">
        <f t="shared" si="843"/>
        <v>0</v>
      </c>
      <c r="AQ1952" s="26">
        <f t="shared" si="844"/>
        <v>0</v>
      </c>
      <c r="AR1952" s="26">
        <f t="shared" si="845"/>
        <v>0</v>
      </c>
      <c r="AS1952" s="26">
        <f t="shared" si="846"/>
        <v>0</v>
      </c>
      <c r="AT1952" s="26">
        <f t="shared" si="847"/>
        <v>0</v>
      </c>
      <c r="AU1952" s="26">
        <f t="shared" si="848"/>
        <v>0</v>
      </c>
      <c r="AV1952" s="26">
        <f t="shared" si="849"/>
        <v>0</v>
      </c>
      <c r="AW1952" s="11" t="s">
        <v>653</v>
      </c>
      <c r="AX1952" s="11" t="str">
        <f>VLOOKUP(L1952,Group!$A$2:$B$1000,2,0)</f>
        <v>Enhancement</v>
      </c>
      <c r="AY1952" s="11">
        <f>IF(ISERROR(VLOOKUP(U1952,'ITWR Dump'!$A$2:$Y$5000,15,0)),0,(VLOOKUP('ILC Report'!U1952,'ITWR Dump'!$A$2:$Y$5000,15,0)))</f>
        <v>0</v>
      </c>
      <c r="AZ1952" s="11" t="str">
        <f t="shared" si="850"/>
        <v>No</v>
      </c>
      <c r="BA1952" s="11" t="str">
        <f t="shared" si="851"/>
        <v>BKI</v>
      </c>
      <c r="BB1952" s="11" t="str">
        <f t="shared" si="852"/>
        <v>EM</v>
      </c>
      <c r="BC1952" s="11" t="str">
        <f t="shared" si="853"/>
        <v>No</v>
      </c>
    </row>
    <row r="1953" spans="1:55" x14ac:dyDescent="0.3">
      <c r="A1953" s="11" t="s">
        <v>145</v>
      </c>
      <c r="B1953" s="11" t="s">
        <v>1914</v>
      </c>
      <c r="C1953" s="11" t="s">
        <v>587</v>
      </c>
      <c r="D1953" s="11" t="s">
        <v>2364</v>
      </c>
      <c r="E1953" s="38" t="s">
        <v>2901</v>
      </c>
      <c r="F1953" s="11">
        <v>48</v>
      </c>
      <c r="G1953" s="40" t="s">
        <v>2905</v>
      </c>
      <c r="H1953" s="11" t="str">
        <f t="shared" si="835"/>
        <v>Standby</v>
      </c>
      <c r="I1953" s="11" t="str">
        <f t="shared" si="827"/>
        <v>INDIA</v>
      </c>
      <c r="J1953" s="11" t="str">
        <f>IF(ISERROR(VLOOKUP(C1953,'WI Vs ASM'!$B$2:$E$1000,4,0)),0,(VLOOKUP(C1953,'WI Vs ASM'!$B$2:$E$1000,4,0)))</f>
        <v>Offshore</v>
      </c>
      <c r="K1953" s="11" t="str">
        <f>IF(ISERROR(VLOOKUP(C1953,'WI Vs ASM'!$B$2:$F$1000,5,0)),0,(VLOOKUP(C1953,'WI Vs ASM'!$B$2:$F$1000,5,0)))</f>
        <v>01-Fixed Price</v>
      </c>
      <c r="L1953" s="11" t="str">
        <f>IF(ISERROR(VLOOKUP(C1953,'WI Vs ASM'!$B$2:$D$1000,3,0)),0,(VLOOKUP(C1953,'WI Vs ASM'!$B$2:$D$1000,3,0)))</f>
        <v>01-Maintenance Offshore</v>
      </c>
      <c r="M1953" s="11" t="str">
        <f>IF(ISERROR(VLOOKUP(C1953,'WI Vs ASM'!$B$2:$I$1000,8,0)),0,(VLOOKUP(C1953,'WI Vs ASM'!$B$2:$I$1000,8,0)))</f>
        <v>Rahul Soman</v>
      </c>
      <c r="N1953" s="11" t="str">
        <f>IF(ISERROR(VLOOKUP(C1953,'WI Vs ASM'!$B$2:$G$1000,6,0)),0,(VLOOKUP(C1953,'WI Vs ASM'!$B$2:$G$1000,6,0)))</f>
        <v>Commercial</v>
      </c>
      <c r="O1953" s="11" t="str">
        <f>IF(ISERROR(VLOOKUP(C1953,'WI Vs ASM'!$B$2:$H$1000,7,0)),0,(VLOOKUP(C1953,'WI Vs ASM'!$B$2:$H$1000,7,0)))</f>
        <v>Commercial</v>
      </c>
      <c r="P1953" s="11" t="str">
        <f t="shared" si="828"/>
        <v>May-17</v>
      </c>
      <c r="Q1953" s="11" t="str">
        <f t="shared" si="829"/>
        <v>Q2</v>
      </c>
      <c r="R1953" s="11" t="str">
        <f>IF(ISERROR(VLOOKUP(C1953,'WI Vs ASM'!$B$2:$J$1000,9,0)),0,(VLOOKUP(C1953,'WI Vs ASM'!$B$2:$J$1000,9,0)))</f>
        <v>Jyothi Pai</v>
      </c>
      <c r="S1953" s="11" t="str">
        <f>IF(ISERROR(VLOOKUP(C1953,'WI Vs ASM'!$B$2:$K$1000,10,0)),0,(VLOOKUP(C1953,'WI Vs ASM'!$B$2:$K$1000,10,0)))</f>
        <v>Saju Bhaskaran</v>
      </c>
      <c r="T1953" s="11" t="str">
        <f>IF(ISERROR(VLOOKUP(C1953,'WI Vs ASM'!$B$2:$L$1000,11,0)),0,(VLOOKUP(C1953,'WI Vs ASM'!$B$2:$L$1000,11,0)))</f>
        <v>Sreekala Balasubramanian</v>
      </c>
      <c r="U1953" s="11" t="e">
        <f t="shared" si="836"/>
        <v>#VALUE!</v>
      </c>
      <c r="V1953" s="11" t="str">
        <f t="shared" si="830"/>
        <v>No</v>
      </c>
      <c r="W1953" s="11" t="str">
        <f t="shared" si="831"/>
        <v>Yes</v>
      </c>
      <c r="X1953" s="11" t="str">
        <f t="shared" si="832"/>
        <v>No</v>
      </c>
      <c r="Y1953" s="11" t="str">
        <f t="shared" si="833"/>
        <v>No</v>
      </c>
      <c r="Z1953" s="11" t="str">
        <f t="shared" si="834"/>
        <v>No</v>
      </c>
      <c r="AA1953" s="11" t="str">
        <f t="shared" si="837"/>
        <v>No</v>
      </c>
      <c r="AB1953" s="11">
        <f>IF(ISERROR(VLOOKUP(U1953,'ITWR Dump'!$A$2:$Y$5000,24,0)),0,(VLOOKUP('ILC Report'!U1953,'ITWR Dump'!$A$2:$Y$5000,24,0)))</f>
        <v>0</v>
      </c>
      <c r="AC1953" s="11" t="str">
        <f t="shared" si="838"/>
        <v>No</v>
      </c>
      <c r="AD1953" s="11" t="str">
        <f t="shared" si="839"/>
        <v/>
      </c>
      <c r="AE1953" s="11">
        <f>IF(ISERROR(VLOOKUP(U1953,'ITWR Dump'!$A$2:$Y$5000,13,0)),0,(VLOOKUP(U1953,'ITWR Dump'!$A$2:$Y$5000,13,0)))</f>
        <v>0</v>
      </c>
      <c r="AF1953" s="11">
        <f>IF(ISERROR(VLOOKUP(U1953,'ITWR Dump'!$A$2:$Y$5000,11,0)),0,(VLOOKUP(U1953,'ITWR Dump'!$A$2:$Y$5000,11,0)))</f>
        <v>0</v>
      </c>
      <c r="AG1953" s="11">
        <f>IF(ISERROR(VLOOKUP(U1953,'ITWR Dump'!$A$2:$Y$5000,2,0)),0,(VLOOKUP(U1953,'ITWR Dump'!$A$2:$Y$5000,2,0)))</f>
        <v>0</v>
      </c>
      <c r="AH1953" s="11">
        <f>IF(ISERROR(VLOOKUP(U1953,'ITWR Dump'!$A$2:$Y$5000,14,0)),0,(VLOOKUP(U1953,'ITWR Dump'!$A$2:$Y$5000,14,0)))</f>
        <v>0</v>
      </c>
      <c r="AI1953" s="11" t="str">
        <f t="shared" si="840"/>
        <v>Standby Hours</v>
      </c>
      <c r="AJ1953" s="11" t="str">
        <f t="shared" si="841"/>
        <v>Offshore</v>
      </c>
      <c r="AK1953" s="11" t="str">
        <f>IF(ISERROR(VLOOKUP(A1953,'Team Data'!$C$2:$U$213,17,0)),0,(VLOOKUP(A1953,'Team Data'!$C$2:$U$213,17,0)))</f>
        <v>Open System</v>
      </c>
      <c r="AL1953" s="11" t="str">
        <f t="shared" si="842"/>
        <v>2017-04-24</v>
      </c>
      <c r="AM1953" s="11">
        <f>IF(ISERROR(VLOOKUP(U1953,'ITWR Dump'!$A$2:$Y$5000,16,0)),0,(VLOOKUP(U1953,'ITWR Dump'!$A$2:$Y$5000,16,0)))</f>
        <v>0</v>
      </c>
      <c r="AN1953" s="11">
        <f>IF(ISERROR(VLOOKUP(U1953,'ITWR Dump'!$A$2:$Y$5000,18,0)),0,(VLOOKUP(U1953,'ITWR Dump'!$A$2:$Y$5000,18,0)))</f>
        <v>0</v>
      </c>
      <c r="AO1953" s="11">
        <f>IF(ISERROR(VLOOKUP(U1953,'ITWR Dump'!$A$2:$Y$5000,25,0)),0,(VLOOKUP('ILC Report'!U1953,'ITWR Dump'!$A$2:$Y$5000,25,0)))</f>
        <v>0</v>
      </c>
      <c r="AP1953" s="11">
        <f t="shared" si="843"/>
        <v>0</v>
      </c>
      <c r="AQ1953" s="26">
        <f t="shared" si="844"/>
        <v>0</v>
      </c>
      <c r="AR1953" s="26">
        <f t="shared" si="845"/>
        <v>0</v>
      </c>
      <c r="AS1953" s="26">
        <f t="shared" si="846"/>
        <v>0</v>
      </c>
      <c r="AT1953" s="26">
        <f t="shared" si="847"/>
        <v>0</v>
      </c>
      <c r="AU1953" s="26">
        <f t="shared" si="848"/>
        <v>0</v>
      </c>
      <c r="AV1953" s="26">
        <f t="shared" si="849"/>
        <v>0</v>
      </c>
      <c r="AW1953" s="11" t="s">
        <v>653</v>
      </c>
      <c r="AX1953" s="11" t="str">
        <f>VLOOKUP(L1953,Group!$A$2:$B$1000,2,0)</f>
        <v>Maintenance</v>
      </c>
      <c r="AY1953" s="11">
        <f>IF(ISERROR(VLOOKUP(U1953,'ITWR Dump'!$A$2:$Y$5000,15,0)),0,(VLOOKUP('ILC Report'!U1953,'ITWR Dump'!$A$2:$Y$5000,15,0)))</f>
        <v>0</v>
      </c>
      <c r="AZ1953" s="11" t="str">
        <f t="shared" si="850"/>
        <v>No</v>
      </c>
      <c r="BA1953" s="11" t="str">
        <f t="shared" si="851"/>
        <v>BKI</v>
      </c>
      <c r="BB1953" s="11" t="str">
        <f t="shared" si="852"/>
        <v>MN</v>
      </c>
      <c r="BC1953" s="11" t="str">
        <f t="shared" si="853"/>
        <v>No</v>
      </c>
    </row>
    <row r="1954" spans="1:55" x14ac:dyDescent="0.3">
      <c r="A1954" s="11" t="s">
        <v>145</v>
      </c>
      <c r="B1954" s="11" t="s">
        <v>1914</v>
      </c>
      <c r="C1954" s="11" t="s">
        <v>561</v>
      </c>
      <c r="D1954" s="11" t="s">
        <v>2888</v>
      </c>
      <c r="E1954" s="38" t="s">
        <v>2901</v>
      </c>
      <c r="F1954" s="11">
        <v>22</v>
      </c>
      <c r="G1954" s="40" t="s">
        <v>218</v>
      </c>
      <c r="H1954" s="11" t="str">
        <f t="shared" si="835"/>
        <v>Regular</v>
      </c>
      <c r="I1954" s="11" t="str">
        <f t="shared" si="827"/>
        <v>INDIA</v>
      </c>
      <c r="J1954" s="11" t="str">
        <f>IF(ISERROR(VLOOKUP(C1954,'WI Vs ASM'!$B$2:$E$1000,4,0)),0,(VLOOKUP(C1954,'WI Vs ASM'!$B$2:$E$1000,4,0)))</f>
        <v>Offshore</v>
      </c>
      <c r="K1954" s="11" t="str">
        <f>IF(ISERROR(VLOOKUP(C1954,'WI Vs ASM'!$B$2:$F$1000,5,0)),0,(VLOOKUP(C1954,'WI Vs ASM'!$B$2:$F$1000,5,0)))</f>
        <v>02-Variable Billable</v>
      </c>
      <c r="L1954" s="11" t="str">
        <f>IF(ISERROR(VLOOKUP(C1954,'WI Vs ASM'!$B$2:$D$1000,3,0)),0,(VLOOKUP(C1954,'WI Vs ASM'!$B$2:$D$1000,3,0)))</f>
        <v>11-Enhancement Offshore</v>
      </c>
      <c r="M1954" s="11" t="str">
        <f>IF(ISERROR(VLOOKUP(C1954,'WI Vs ASM'!$B$2:$I$1000,8,0)),0,(VLOOKUP(C1954,'WI Vs ASM'!$B$2:$I$1000,8,0)))</f>
        <v>Prakash Varadachari</v>
      </c>
      <c r="N1954" s="11" t="str">
        <f>IF(ISERROR(VLOOKUP(C1954,'WI Vs ASM'!$B$2:$G$1000,6,0)),0,(VLOOKUP(C1954,'WI Vs ASM'!$B$2:$G$1000,6,0)))</f>
        <v>Claims</v>
      </c>
      <c r="O1954" s="11" t="str">
        <f>IF(ISERROR(VLOOKUP(C1954,'WI Vs ASM'!$B$2:$H$1000,7,0)),0,(VLOOKUP(C1954,'WI Vs ASM'!$B$2:$H$1000,7,0)))</f>
        <v>Claims</v>
      </c>
      <c r="P1954" s="11" t="str">
        <f t="shared" si="828"/>
        <v>May-17</v>
      </c>
      <c r="Q1954" s="11" t="str">
        <f t="shared" si="829"/>
        <v>Q2</v>
      </c>
      <c r="R1954" s="11" t="str">
        <f>IF(ISERROR(VLOOKUP(C1954,'WI Vs ASM'!$B$2:$J$1000,9,0)),0,(VLOOKUP(C1954,'WI Vs ASM'!$B$2:$J$1000,9,0)))</f>
        <v>Chandraprabha Palaniswamy</v>
      </c>
      <c r="S1954" s="11" t="str">
        <f>IF(ISERROR(VLOOKUP(C1954,'WI Vs ASM'!$B$2:$K$1000,10,0)),0,(VLOOKUP(C1954,'WI Vs ASM'!$B$2:$K$1000,10,0)))</f>
        <v>Dana D. Smith</v>
      </c>
      <c r="T1954" s="11" t="str">
        <f>IF(ISERROR(VLOOKUP(C1954,'WI Vs ASM'!$B$2:$L$1000,11,0)),0,(VLOOKUP(C1954,'WI Vs ASM'!$B$2:$L$1000,11,0)))</f>
        <v>Phillip Mclean</v>
      </c>
      <c r="U1954" s="11" t="str">
        <f t="shared" si="836"/>
        <v>WR635935</v>
      </c>
      <c r="V1954" s="11" t="str">
        <f t="shared" si="830"/>
        <v>No</v>
      </c>
      <c r="W1954" s="11" t="str">
        <f t="shared" si="831"/>
        <v>Yes</v>
      </c>
      <c r="X1954" s="11" t="str">
        <f t="shared" si="832"/>
        <v>No</v>
      </c>
      <c r="Y1954" s="11" t="str">
        <f t="shared" si="833"/>
        <v>No</v>
      </c>
      <c r="Z1954" s="11" t="str">
        <f t="shared" si="834"/>
        <v>No</v>
      </c>
      <c r="AA1954" s="11" t="str">
        <f t="shared" si="837"/>
        <v>No</v>
      </c>
      <c r="AB1954" s="11">
        <f>IF(ISERROR(VLOOKUP(U1954,'ITWR Dump'!$A$2:$Y$5000,24,0)),0,(VLOOKUP('ILC Report'!U1954,'ITWR Dump'!$A$2:$Y$5000,24,0)))</f>
        <v>0</v>
      </c>
      <c r="AC1954" s="11" t="str">
        <f t="shared" si="838"/>
        <v>No</v>
      </c>
      <c r="AD1954" s="11" t="str">
        <f t="shared" si="839"/>
        <v/>
      </c>
      <c r="AE1954" s="11">
        <f>IF(ISERROR(VLOOKUP(U1954,'ITWR Dump'!$A$2:$Y$5000,13,0)),0,(VLOOKUP(U1954,'ITWR Dump'!$A$2:$Y$5000,13,0)))</f>
        <v>0</v>
      </c>
      <c r="AF1954" s="11">
        <f>IF(ISERROR(VLOOKUP(U1954,'ITWR Dump'!$A$2:$Y$5000,11,0)),0,(VLOOKUP(U1954,'ITWR Dump'!$A$2:$Y$5000,11,0)))</f>
        <v>0</v>
      </c>
      <c r="AG1954" s="11">
        <f>IF(ISERROR(VLOOKUP(U1954,'ITWR Dump'!$A$2:$Y$5000,2,0)),0,(VLOOKUP(U1954,'ITWR Dump'!$A$2:$Y$5000,2,0)))</f>
        <v>0</v>
      </c>
      <c r="AH1954" s="11">
        <f>IF(ISERROR(VLOOKUP(U1954,'ITWR Dump'!$A$2:$Y$5000,14,0)),0,(VLOOKUP(U1954,'ITWR Dump'!$A$2:$Y$5000,14,0)))</f>
        <v>0</v>
      </c>
      <c r="AI1954" s="11" t="str">
        <f t="shared" si="840"/>
        <v>11-Enhancement Offshore</v>
      </c>
      <c r="AJ1954" s="11" t="str">
        <f t="shared" si="841"/>
        <v>Offshore</v>
      </c>
      <c r="AK1954" s="11" t="str">
        <f>IF(ISERROR(VLOOKUP(A1954,'Team Data'!$C$2:$U$213,17,0)),0,(VLOOKUP(A1954,'Team Data'!$C$2:$U$213,17,0)))</f>
        <v>Open System</v>
      </c>
      <c r="AL1954" s="11" t="str">
        <f t="shared" si="842"/>
        <v>2017-04-24</v>
      </c>
      <c r="AM1954" s="11">
        <f>IF(ISERROR(VLOOKUP(U1954,'ITWR Dump'!$A$2:$Y$5000,16,0)),0,(VLOOKUP(U1954,'ITWR Dump'!$A$2:$Y$5000,16,0)))</f>
        <v>0</v>
      </c>
      <c r="AN1954" s="11">
        <f>IF(ISERROR(VLOOKUP(U1954,'ITWR Dump'!$A$2:$Y$5000,18,0)),0,(VLOOKUP(U1954,'ITWR Dump'!$A$2:$Y$5000,18,0)))</f>
        <v>0</v>
      </c>
      <c r="AO1954" s="11">
        <f>IF(ISERROR(VLOOKUP(U1954,'ITWR Dump'!$A$2:$Y$5000,25,0)),0,(VLOOKUP('ILC Report'!U1954,'ITWR Dump'!$A$2:$Y$5000,25,0)))</f>
        <v>0</v>
      </c>
      <c r="AP1954" s="11">
        <f t="shared" si="843"/>
        <v>0</v>
      </c>
      <c r="AQ1954" s="26">
        <f t="shared" si="844"/>
        <v>0</v>
      </c>
      <c r="AR1954" s="26">
        <f t="shared" si="845"/>
        <v>0</v>
      </c>
      <c r="AS1954" s="26">
        <f t="shared" si="846"/>
        <v>0</v>
      </c>
      <c r="AT1954" s="26">
        <f t="shared" si="847"/>
        <v>0</v>
      </c>
      <c r="AU1954" s="26">
        <f t="shared" si="848"/>
        <v>0</v>
      </c>
      <c r="AV1954" s="26">
        <f t="shared" si="849"/>
        <v>0</v>
      </c>
      <c r="AW1954" s="11" t="s">
        <v>653</v>
      </c>
      <c r="AX1954" s="11" t="str">
        <f>VLOOKUP(L1954,Group!$A$2:$B$1000,2,0)</f>
        <v>Enhancement</v>
      </c>
      <c r="AY1954" s="11">
        <f>IF(ISERROR(VLOOKUP(U1954,'ITWR Dump'!$A$2:$Y$5000,15,0)),0,(VLOOKUP('ILC Report'!U1954,'ITWR Dump'!$A$2:$Y$5000,15,0)))</f>
        <v>0</v>
      </c>
      <c r="AZ1954" s="11" t="str">
        <f t="shared" si="850"/>
        <v>No</v>
      </c>
      <c r="BA1954" s="11" t="str">
        <f t="shared" si="851"/>
        <v>BKI</v>
      </c>
      <c r="BB1954" s="11" t="str">
        <f t="shared" si="852"/>
        <v>EM</v>
      </c>
      <c r="BC1954" s="11" t="str">
        <f t="shared" si="853"/>
        <v>No</v>
      </c>
    </row>
    <row r="1955" spans="1:55" x14ac:dyDescent="0.3">
      <c r="A1955" s="11" t="s">
        <v>145</v>
      </c>
      <c r="B1955" s="11" t="s">
        <v>1914</v>
      </c>
      <c r="C1955" s="11" t="s">
        <v>561</v>
      </c>
      <c r="D1955" s="11" t="s">
        <v>2889</v>
      </c>
      <c r="E1955" s="38" t="s">
        <v>2901</v>
      </c>
      <c r="F1955" s="11">
        <v>8</v>
      </c>
      <c r="G1955" s="40" t="s">
        <v>218</v>
      </c>
      <c r="H1955" s="11" t="str">
        <f t="shared" si="835"/>
        <v>Regular</v>
      </c>
      <c r="I1955" s="11" t="str">
        <f t="shared" si="827"/>
        <v>INDIA</v>
      </c>
      <c r="J1955" s="11" t="str">
        <f>IF(ISERROR(VLOOKUP(C1955,'WI Vs ASM'!$B$2:$E$1000,4,0)),0,(VLOOKUP(C1955,'WI Vs ASM'!$B$2:$E$1000,4,0)))</f>
        <v>Offshore</v>
      </c>
      <c r="K1955" s="11" t="str">
        <f>IF(ISERROR(VLOOKUP(C1955,'WI Vs ASM'!$B$2:$F$1000,5,0)),0,(VLOOKUP(C1955,'WI Vs ASM'!$B$2:$F$1000,5,0)))</f>
        <v>02-Variable Billable</v>
      </c>
      <c r="L1955" s="11" t="str">
        <f>IF(ISERROR(VLOOKUP(C1955,'WI Vs ASM'!$B$2:$D$1000,3,0)),0,(VLOOKUP(C1955,'WI Vs ASM'!$B$2:$D$1000,3,0)))</f>
        <v>11-Enhancement Offshore</v>
      </c>
      <c r="M1955" s="11" t="str">
        <f>IF(ISERROR(VLOOKUP(C1955,'WI Vs ASM'!$B$2:$I$1000,8,0)),0,(VLOOKUP(C1955,'WI Vs ASM'!$B$2:$I$1000,8,0)))</f>
        <v>Prakash Varadachari</v>
      </c>
      <c r="N1955" s="11" t="str">
        <f>IF(ISERROR(VLOOKUP(C1955,'WI Vs ASM'!$B$2:$G$1000,6,0)),0,(VLOOKUP(C1955,'WI Vs ASM'!$B$2:$G$1000,6,0)))</f>
        <v>Claims</v>
      </c>
      <c r="O1955" s="11" t="str">
        <f>IF(ISERROR(VLOOKUP(C1955,'WI Vs ASM'!$B$2:$H$1000,7,0)),0,(VLOOKUP(C1955,'WI Vs ASM'!$B$2:$H$1000,7,0)))</f>
        <v>Claims</v>
      </c>
      <c r="P1955" s="11" t="str">
        <f t="shared" si="828"/>
        <v>May-17</v>
      </c>
      <c r="Q1955" s="11" t="str">
        <f t="shared" si="829"/>
        <v>Q2</v>
      </c>
      <c r="R1955" s="11" t="str">
        <f>IF(ISERROR(VLOOKUP(C1955,'WI Vs ASM'!$B$2:$J$1000,9,0)),0,(VLOOKUP(C1955,'WI Vs ASM'!$B$2:$J$1000,9,0)))</f>
        <v>Chandraprabha Palaniswamy</v>
      </c>
      <c r="S1955" s="11" t="str">
        <f>IF(ISERROR(VLOOKUP(C1955,'WI Vs ASM'!$B$2:$K$1000,10,0)),0,(VLOOKUP(C1955,'WI Vs ASM'!$B$2:$K$1000,10,0)))</f>
        <v>Dana D. Smith</v>
      </c>
      <c r="T1955" s="11" t="str">
        <f>IF(ISERROR(VLOOKUP(C1955,'WI Vs ASM'!$B$2:$L$1000,11,0)),0,(VLOOKUP(C1955,'WI Vs ASM'!$B$2:$L$1000,11,0)))</f>
        <v>Phillip Mclean</v>
      </c>
      <c r="U1955" s="11" t="str">
        <f t="shared" si="836"/>
        <v>WR735985</v>
      </c>
      <c r="V1955" s="11" t="str">
        <f t="shared" si="830"/>
        <v>No</v>
      </c>
      <c r="W1955" s="11" t="str">
        <f t="shared" si="831"/>
        <v>Yes</v>
      </c>
      <c r="X1955" s="11" t="str">
        <f t="shared" si="832"/>
        <v>No</v>
      </c>
      <c r="Y1955" s="11" t="str">
        <f t="shared" si="833"/>
        <v>No</v>
      </c>
      <c r="Z1955" s="11" t="str">
        <f t="shared" si="834"/>
        <v>No</v>
      </c>
      <c r="AA1955" s="11" t="str">
        <f t="shared" si="837"/>
        <v>No</v>
      </c>
      <c r="AB1955" s="11">
        <f>IF(ISERROR(VLOOKUP(U1955,'ITWR Dump'!$A$2:$Y$5000,24,0)),0,(VLOOKUP('ILC Report'!U1955,'ITWR Dump'!$A$2:$Y$5000,24,0)))</f>
        <v>0</v>
      </c>
      <c r="AC1955" s="11" t="str">
        <f t="shared" si="838"/>
        <v>No</v>
      </c>
      <c r="AD1955" s="11" t="str">
        <f t="shared" si="839"/>
        <v/>
      </c>
      <c r="AE1955" s="11">
        <f>IF(ISERROR(VLOOKUP(U1955,'ITWR Dump'!$A$2:$Y$5000,13,0)),0,(VLOOKUP(U1955,'ITWR Dump'!$A$2:$Y$5000,13,0)))</f>
        <v>0</v>
      </c>
      <c r="AF1955" s="11">
        <f>IF(ISERROR(VLOOKUP(U1955,'ITWR Dump'!$A$2:$Y$5000,11,0)),0,(VLOOKUP(U1955,'ITWR Dump'!$A$2:$Y$5000,11,0)))</f>
        <v>0</v>
      </c>
      <c r="AG1955" s="11">
        <f>IF(ISERROR(VLOOKUP(U1955,'ITWR Dump'!$A$2:$Y$5000,2,0)),0,(VLOOKUP(U1955,'ITWR Dump'!$A$2:$Y$5000,2,0)))</f>
        <v>0</v>
      </c>
      <c r="AH1955" s="11">
        <f>IF(ISERROR(VLOOKUP(U1955,'ITWR Dump'!$A$2:$Y$5000,14,0)),0,(VLOOKUP(U1955,'ITWR Dump'!$A$2:$Y$5000,14,0)))</f>
        <v>0</v>
      </c>
      <c r="AI1955" s="11" t="str">
        <f t="shared" si="840"/>
        <v>11-Enhancement Offshore</v>
      </c>
      <c r="AJ1955" s="11" t="str">
        <f t="shared" si="841"/>
        <v>Offshore</v>
      </c>
      <c r="AK1955" s="11" t="str">
        <f>IF(ISERROR(VLOOKUP(A1955,'Team Data'!$C$2:$U$213,17,0)),0,(VLOOKUP(A1955,'Team Data'!$C$2:$U$213,17,0)))</f>
        <v>Open System</v>
      </c>
      <c r="AL1955" s="11" t="str">
        <f t="shared" si="842"/>
        <v>2017-04-24</v>
      </c>
      <c r="AM1955" s="11">
        <f>IF(ISERROR(VLOOKUP(U1955,'ITWR Dump'!$A$2:$Y$5000,16,0)),0,(VLOOKUP(U1955,'ITWR Dump'!$A$2:$Y$5000,16,0)))</f>
        <v>0</v>
      </c>
      <c r="AN1955" s="11">
        <f>IF(ISERROR(VLOOKUP(U1955,'ITWR Dump'!$A$2:$Y$5000,18,0)),0,(VLOOKUP(U1955,'ITWR Dump'!$A$2:$Y$5000,18,0)))</f>
        <v>0</v>
      </c>
      <c r="AO1955" s="11">
        <f>IF(ISERROR(VLOOKUP(U1955,'ITWR Dump'!$A$2:$Y$5000,25,0)),0,(VLOOKUP('ILC Report'!U1955,'ITWR Dump'!$A$2:$Y$5000,25,0)))</f>
        <v>0</v>
      </c>
      <c r="AP1955" s="11">
        <f t="shared" si="843"/>
        <v>0</v>
      </c>
      <c r="AQ1955" s="26">
        <f t="shared" si="844"/>
        <v>0</v>
      </c>
      <c r="AR1955" s="26">
        <f t="shared" si="845"/>
        <v>0</v>
      </c>
      <c r="AS1955" s="26">
        <f t="shared" si="846"/>
        <v>0</v>
      </c>
      <c r="AT1955" s="26">
        <f t="shared" si="847"/>
        <v>0</v>
      </c>
      <c r="AU1955" s="26">
        <f t="shared" si="848"/>
        <v>0</v>
      </c>
      <c r="AV1955" s="26">
        <f t="shared" si="849"/>
        <v>0</v>
      </c>
      <c r="AW1955" s="11" t="s">
        <v>653</v>
      </c>
      <c r="AX1955" s="11" t="str">
        <f>VLOOKUP(L1955,Group!$A$2:$B$1000,2,0)</f>
        <v>Enhancement</v>
      </c>
      <c r="AY1955" s="11">
        <f>IF(ISERROR(VLOOKUP(U1955,'ITWR Dump'!$A$2:$Y$5000,15,0)),0,(VLOOKUP('ILC Report'!U1955,'ITWR Dump'!$A$2:$Y$5000,15,0)))</f>
        <v>0</v>
      </c>
      <c r="AZ1955" s="11" t="str">
        <f t="shared" si="850"/>
        <v>No</v>
      </c>
      <c r="BA1955" s="11" t="str">
        <f t="shared" si="851"/>
        <v>BKI</v>
      </c>
      <c r="BB1955" s="11" t="str">
        <f t="shared" si="852"/>
        <v>EM</v>
      </c>
      <c r="BC1955" s="11" t="str">
        <f t="shared" si="853"/>
        <v>No</v>
      </c>
    </row>
    <row r="1956" spans="1:55" x14ac:dyDescent="0.3">
      <c r="A1956" s="11" t="s">
        <v>145</v>
      </c>
      <c r="B1956" s="11" t="s">
        <v>1914</v>
      </c>
      <c r="C1956" s="11" t="s">
        <v>1253</v>
      </c>
      <c r="D1956" s="11" t="s">
        <v>2890</v>
      </c>
      <c r="E1956" s="38" t="s">
        <v>2901</v>
      </c>
      <c r="F1956" s="11">
        <v>9</v>
      </c>
      <c r="G1956" s="40" t="s">
        <v>218</v>
      </c>
      <c r="H1956" s="11" t="str">
        <f t="shared" si="835"/>
        <v>Regular</v>
      </c>
      <c r="I1956" s="11" t="str">
        <f t="shared" si="827"/>
        <v>INDIA</v>
      </c>
      <c r="J1956" s="11" t="str">
        <f>IF(ISERROR(VLOOKUP(C1956,'WI Vs ASM'!$B$2:$E$1000,4,0)),0,(VLOOKUP(C1956,'WI Vs ASM'!$B$2:$E$1000,4,0)))</f>
        <v>Offshore</v>
      </c>
      <c r="K1956" s="11" t="str">
        <f>IF(ISERROR(VLOOKUP(C1956,'WI Vs ASM'!$B$2:$F$1000,5,0)),0,(VLOOKUP(C1956,'WI Vs ASM'!$B$2:$F$1000,5,0)))</f>
        <v>02-Variable Billable</v>
      </c>
      <c r="L1956" s="11" t="str">
        <f>IF(ISERROR(VLOOKUP(C1956,'WI Vs ASM'!$B$2:$D$1000,3,0)),0,(VLOOKUP(C1956,'WI Vs ASM'!$B$2:$D$1000,3,0)))</f>
        <v>11-Enhancement Offshore</v>
      </c>
      <c r="M1956" s="11" t="str">
        <f>IF(ISERROR(VLOOKUP(C1956,'WI Vs ASM'!$B$2:$I$1000,8,0)),0,(VLOOKUP(C1956,'WI Vs ASM'!$B$2:$I$1000,8,0)))</f>
        <v>Prakash Varadachari</v>
      </c>
      <c r="N1956" s="11" t="str">
        <f>IF(ISERROR(VLOOKUP(C1956,'WI Vs ASM'!$B$2:$G$1000,6,0)),0,(VLOOKUP(C1956,'WI Vs ASM'!$B$2:$G$1000,6,0)))</f>
        <v>MI Application</v>
      </c>
      <c r="O1956" s="11" t="str">
        <f>IF(ISERROR(VLOOKUP(C1956,'WI Vs ASM'!$B$2:$H$1000,7,0)),0,(VLOOKUP(C1956,'WI Vs ASM'!$B$2:$H$1000,7,0)))</f>
        <v>MI</v>
      </c>
      <c r="P1956" s="11" t="str">
        <f t="shared" si="828"/>
        <v>May-17</v>
      </c>
      <c r="Q1956" s="11" t="str">
        <f t="shared" si="829"/>
        <v>Q2</v>
      </c>
      <c r="R1956" s="11" t="str">
        <f>IF(ISERROR(VLOOKUP(C1956,'WI Vs ASM'!$B$2:$J$1000,9,0)),0,(VLOOKUP(C1956,'WI Vs ASM'!$B$2:$J$1000,9,0)))</f>
        <v>Chandraprabha Palaniswamy</v>
      </c>
      <c r="S1956" s="11" t="str">
        <f>IF(ISERROR(VLOOKUP(C1956,'WI Vs ASM'!$B$2:$K$1000,10,0)),0,(VLOOKUP(C1956,'WI Vs ASM'!$B$2:$K$1000,10,0)))</f>
        <v>Kimberly Hale</v>
      </c>
      <c r="T1956" s="11" t="str">
        <f>IF(ISERROR(VLOOKUP(C1956,'WI Vs ASM'!$B$2:$L$1000,11,0)),0,(VLOOKUP(C1956,'WI Vs ASM'!$B$2:$L$1000,11,0)))</f>
        <v>Crystal Romano</v>
      </c>
      <c r="U1956" s="11" t="str">
        <f t="shared" si="836"/>
        <v>WR736233</v>
      </c>
      <c r="V1956" s="11" t="str">
        <f t="shared" si="830"/>
        <v>No</v>
      </c>
      <c r="W1956" s="11" t="str">
        <f t="shared" si="831"/>
        <v>Yes</v>
      </c>
      <c r="X1956" s="11" t="str">
        <f t="shared" si="832"/>
        <v>No</v>
      </c>
      <c r="Y1956" s="11" t="str">
        <f t="shared" si="833"/>
        <v>No</v>
      </c>
      <c r="Z1956" s="11" t="str">
        <f t="shared" si="834"/>
        <v>No</v>
      </c>
      <c r="AA1956" s="11" t="str">
        <f t="shared" si="837"/>
        <v>No</v>
      </c>
      <c r="AB1956" s="11">
        <f>IF(ISERROR(VLOOKUP(U1956,'ITWR Dump'!$A$2:$Y$5000,24,0)),0,(VLOOKUP('ILC Report'!U1956,'ITWR Dump'!$A$2:$Y$5000,24,0)))</f>
        <v>0</v>
      </c>
      <c r="AC1956" s="11" t="str">
        <f t="shared" si="838"/>
        <v>No</v>
      </c>
      <c r="AD1956" s="11" t="str">
        <f t="shared" si="839"/>
        <v/>
      </c>
      <c r="AE1956" s="11">
        <f>IF(ISERROR(VLOOKUP(U1956,'ITWR Dump'!$A$2:$Y$5000,13,0)),0,(VLOOKUP(U1956,'ITWR Dump'!$A$2:$Y$5000,13,0)))</f>
        <v>0</v>
      </c>
      <c r="AF1956" s="11">
        <f>IF(ISERROR(VLOOKUP(U1956,'ITWR Dump'!$A$2:$Y$5000,11,0)),0,(VLOOKUP(U1956,'ITWR Dump'!$A$2:$Y$5000,11,0)))</f>
        <v>0</v>
      </c>
      <c r="AG1956" s="11">
        <f>IF(ISERROR(VLOOKUP(U1956,'ITWR Dump'!$A$2:$Y$5000,2,0)),0,(VLOOKUP(U1956,'ITWR Dump'!$A$2:$Y$5000,2,0)))</f>
        <v>0</v>
      </c>
      <c r="AH1956" s="11">
        <f>IF(ISERROR(VLOOKUP(U1956,'ITWR Dump'!$A$2:$Y$5000,14,0)),0,(VLOOKUP(U1956,'ITWR Dump'!$A$2:$Y$5000,14,0)))</f>
        <v>0</v>
      </c>
      <c r="AI1956" s="11" t="str">
        <f t="shared" si="840"/>
        <v>11-Enhancement Offshore</v>
      </c>
      <c r="AJ1956" s="11" t="str">
        <f t="shared" si="841"/>
        <v>Offshore</v>
      </c>
      <c r="AK1956" s="11" t="str">
        <f>IF(ISERROR(VLOOKUP(A1956,'Team Data'!$C$2:$U$213,17,0)),0,(VLOOKUP(A1956,'Team Data'!$C$2:$U$213,17,0)))</f>
        <v>Open System</v>
      </c>
      <c r="AL1956" s="11" t="str">
        <f t="shared" si="842"/>
        <v>2017-04-24</v>
      </c>
      <c r="AM1956" s="11">
        <f>IF(ISERROR(VLOOKUP(U1956,'ITWR Dump'!$A$2:$Y$5000,16,0)),0,(VLOOKUP(U1956,'ITWR Dump'!$A$2:$Y$5000,16,0)))</f>
        <v>0</v>
      </c>
      <c r="AN1956" s="11">
        <f>IF(ISERROR(VLOOKUP(U1956,'ITWR Dump'!$A$2:$Y$5000,18,0)),0,(VLOOKUP(U1956,'ITWR Dump'!$A$2:$Y$5000,18,0)))</f>
        <v>0</v>
      </c>
      <c r="AO1956" s="11">
        <f>IF(ISERROR(VLOOKUP(U1956,'ITWR Dump'!$A$2:$Y$5000,25,0)),0,(VLOOKUP('ILC Report'!U1956,'ITWR Dump'!$A$2:$Y$5000,25,0)))</f>
        <v>0</v>
      </c>
      <c r="AP1956" s="11">
        <f t="shared" si="843"/>
        <v>0</v>
      </c>
      <c r="AQ1956" s="26">
        <f t="shared" si="844"/>
        <v>0</v>
      </c>
      <c r="AR1956" s="26">
        <f t="shared" si="845"/>
        <v>0</v>
      </c>
      <c r="AS1956" s="26">
        <f t="shared" si="846"/>
        <v>0</v>
      </c>
      <c r="AT1956" s="26">
        <f t="shared" si="847"/>
        <v>0</v>
      </c>
      <c r="AU1956" s="26">
        <f t="shared" si="848"/>
        <v>0</v>
      </c>
      <c r="AV1956" s="26">
        <f t="shared" si="849"/>
        <v>0</v>
      </c>
      <c r="AW1956" s="11" t="s">
        <v>653</v>
      </c>
      <c r="AX1956" s="11" t="str">
        <f>VLOOKUP(L1956,Group!$A$2:$B$1000,2,0)</f>
        <v>Enhancement</v>
      </c>
      <c r="AY1956" s="11">
        <f>IF(ISERROR(VLOOKUP(U1956,'ITWR Dump'!$A$2:$Y$5000,15,0)),0,(VLOOKUP('ILC Report'!U1956,'ITWR Dump'!$A$2:$Y$5000,15,0)))</f>
        <v>0</v>
      </c>
      <c r="AZ1956" s="11" t="str">
        <f t="shared" si="850"/>
        <v>No</v>
      </c>
      <c r="BA1956" s="11" t="str">
        <f t="shared" si="851"/>
        <v>BKI</v>
      </c>
      <c r="BB1956" s="11" t="str">
        <f t="shared" si="852"/>
        <v>EM</v>
      </c>
      <c r="BC1956" s="11" t="str">
        <f t="shared" si="853"/>
        <v>No</v>
      </c>
    </row>
    <row r="1957" spans="1:55" x14ac:dyDescent="0.3">
      <c r="A1957" s="11" t="s">
        <v>145</v>
      </c>
      <c r="B1957" s="11" t="s">
        <v>1914</v>
      </c>
      <c r="C1957" s="11" t="s">
        <v>587</v>
      </c>
      <c r="D1957" s="11" t="s">
        <v>2364</v>
      </c>
      <c r="E1957" s="38" t="s">
        <v>2902</v>
      </c>
      <c r="F1957" s="11">
        <v>48</v>
      </c>
      <c r="G1957" s="40" t="s">
        <v>2905</v>
      </c>
      <c r="H1957" s="11" t="str">
        <f t="shared" si="835"/>
        <v>Standby</v>
      </c>
      <c r="I1957" s="11" t="str">
        <f t="shared" si="827"/>
        <v>INDIA</v>
      </c>
      <c r="J1957" s="11" t="str">
        <f>IF(ISERROR(VLOOKUP(C1957,'WI Vs ASM'!$B$2:$E$1000,4,0)),0,(VLOOKUP(C1957,'WI Vs ASM'!$B$2:$E$1000,4,0)))</f>
        <v>Offshore</v>
      </c>
      <c r="K1957" s="11" t="str">
        <f>IF(ISERROR(VLOOKUP(C1957,'WI Vs ASM'!$B$2:$F$1000,5,0)),0,(VLOOKUP(C1957,'WI Vs ASM'!$B$2:$F$1000,5,0)))</f>
        <v>01-Fixed Price</v>
      </c>
      <c r="L1957" s="11" t="str">
        <f>IF(ISERROR(VLOOKUP(C1957,'WI Vs ASM'!$B$2:$D$1000,3,0)),0,(VLOOKUP(C1957,'WI Vs ASM'!$B$2:$D$1000,3,0)))</f>
        <v>01-Maintenance Offshore</v>
      </c>
      <c r="M1957" s="11" t="str">
        <f>IF(ISERROR(VLOOKUP(C1957,'WI Vs ASM'!$B$2:$I$1000,8,0)),0,(VLOOKUP(C1957,'WI Vs ASM'!$B$2:$I$1000,8,0)))</f>
        <v>Rahul Soman</v>
      </c>
      <c r="N1957" s="11" t="str">
        <f>IF(ISERROR(VLOOKUP(C1957,'WI Vs ASM'!$B$2:$G$1000,6,0)),0,(VLOOKUP(C1957,'WI Vs ASM'!$B$2:$G$1000,6,0)))</f>
        <v>Commercial</v>
      </c>
      <c r="O1957" s="11" t="str">
        <f>IF(ISERROR(VLOOKUP(C1957,'WI Vs ASM'!$B$2:$H$1000,7,0)),0,(VLOOKUP(C1957,'WI Vs ASM'!$B$2:$H$1000,7,0)))</f>
        <v>Commercial</v>
      </c>
      <c r="P1957" s="11" t="str">
        <f t="shared" si="828"/>
        <v>May-17</v>
      </c>
      <c r="Q1957" s="11" t="str">
        <f t="shared" si="829"/>
        <v>Q2</v>
      </c>
      <c r="R1957" s="11" t="str">
        <f>IF(ISERROR(VLOOKUP(C1957,'WI Vs ASM'!$B$2:$J$1000,9,0)),0,(VLOOKUP(C1957,'WI Vs ASM'!$B$2:$J$1000,9,0)))</f>
        <v>Jyothi Pai</v>
      </c>
      <c r="S1957" s="11" t="str">
        <f>IF(ISERROR(VLOOKUP(C1957,'WI Vs ASM'!$B$2:$K$1000,10,0)),0,(VLOOKUP(C1957,'WI Vs ASM'!$B$2:$K$1000,10,0)))</f>
        <v>Saju Bhaskaran</v>
      </c>
      <c r="T1957" s="11" t="str">
        <f>IF(ISERROR(VLOOKUP(C1957,'WI Vs ASM'!$B$2:$L$1000,11,0)),0,(VLOOKUP(C1957,'WI Vs ASM'!$B$2:$L$1000,11,0)))</f>
        <v>Sreekala Balasubramanian</v>
      </c>
      <c r="U1957" s="11" t="e">
        <f t="shared" si="836"/>
        <v>#VALUE!</v>
      </c>
      <c r="V1957" s="11" t="str">
        <f t="shared" si="830"/>
        <v>No</v>
      </c>
      <c r="W1957" s="11" t="str">
        <f t="shared" si="831"/>
        <v>Yes</v>
      </c>
      <c r="X1957" s="11" t="str">
        <f t="shared" si="832"/>
        <v>No</v>
      </c>
      <c r="Y1957" s="11" t="str">
        <f t="shared" si="833"/>
        <v>No</v>
      </c>
      <c r="Z1957" s="11" t="str">
        <f t="shared" si="834"/>
        <v>No</v>
      </c>
      <c r="AA1957" s="11" t="str">
        <f t="shared" si="837"/>
        <v>No</v>
      </c>
      <c r="AB1957" s="11">
        <f>IF(ISERROR(VLOOKUP(U1957,'ITWR Dump'!$A$2:$Y$5000,24,0)),0,(VLOOKUP('ILC Report'!U1957,'ITWR Dump'!$A$2:$Y$5000,24,0)))</f>
        <v>0</v>
      </c>
      <c r="AC1957" s="11" t="str">
        <f t="shared" si="838"/>
        <v>No</v>
      </c>
      <c r="AD1957" s="11" t="str">
        <f t="shared" si="839"/>
        <v/>
      </c>
      <c r="AE1957" s="11">
        <f>IF(ISERROR(VLOOKUP(U1957,'ITWR Dump'!$A$2:$Y$5000,13,0)),0,(VLOOKUP(U1957,'ITWR Dump'!$A$2:$Y$5000,13,0)))</f>
        <v>0</v>
      </c>
      <c r="AF1957" s="11">
        <f>IF(ISERROR(VLOOKUP(U1957,'ITWR Dump'!$A$2:$Y$5000,11,0)),0,(VLOOKUP(U1957,'ITWR Dump'!$A$2:$Y$5000,11,0)))</f>
        <v>0</v>
      </c>
      <c r="AG1957" s="11">
        <f>IF(ISERROR(VLOOKUP(U1957,'ITWR Dump'!$A$2:$Y$5000,2,0)),0,(VLOOKUP(U1957,'ITWR Dump'!$A$2:$Y$5000,2,0)))</f>
        <v>0</v>
      </c>
      <c r="AH1957" s="11">
        <f>IF(ISERROR(VLOOKUP(U1957,'ITWR Dump'!$A$2:$Y$5000,14,0)),0,(VLOOKUP(U1957,'ITWR Dump'!$A$2:$Y$5000,14,0)))</f>
        <v>0</v>
      </c>
      <c r="AI1957" s="11" t="str">
        <f t="shared" si="840"/>
        <v>Standby Hours</v>
      </c>
      <c r="AJ1957" s="11" t="str">
        <f t="shared" si="841"/>
        <v>Offshore</v>
      </c>
      <c r="AK1957" s="11" t="str">
        <f>IF(ISERROR(VLOOKUP(A1957,'Team Data'!$C$2:$U$213,17,0)),0,(VLOOKUP(A1957,'Team Data'!$C$2:$U$213,17,0)))</f>
        <v>Open System</v>
      </c>
      <c r="AL1957" s="11" t="str">
        <f t="shared" si="842"/>
        <v>2017-04-24</v>
      </c>
      <c r="AM1957" s="11">
        <f>IF(ISERROR(VLOOKUP(U1957,'ITWR Dump'!$A$2:$Y$5000,16,0)),0,(VLOOKUP(U1957,'ITWR Dump'!$A$2:$Y$5000,16,0)))</f>
        <v>0</v>
      </c>
      <c r="AN1957" s="11">
        <f>IF(ISERROR(VLOOKUP(U1957,'ITWR Dump'!$A$2:$Y$5000,18,0)),0,(VLOOKUP(U1957,'ITWR Dump'!$A$2:$Y$5000,18,0)))</f>
        <v>0</v>
      </c>
      <c r="AO1957" s="11">
        <f>IF(ISERROR(VLOOKUP(U1957,'ITWR Dump'!$A$2:$Y$5000,25,0)),0,(VLOOKUP('ILC Report'!U1957,'ITWR Dump'!$A$2:$Y$5000,25,0)))</f>
        <v>0</v>
      </c>
      <c r="AP1957" s="11">
        <f t="shared" si="843"/>
        <v>0</v>
      </c>
      <c r="AQ1957" s="26">
        <f t="shared" si="844"/>
        <v>0</v>
      </c>
      <c r="AR1957" s="26">
        <f t="shared" si="845"/>
        <v>0</v>
      </c>
      <c r="AS1957" s="26">
        <f t="shared" si="846"/>
        <v>0</v>
      </c>
      <c r="AT1957" s="26">
        <f t="shared" si="847"/>
        <v>0</v>
      </c>
      <c r="AU1957" s="26">
        <f t="shared" si="848"/>
        <v>0</v>
      </c>
      <c r="AV1957" s="26">
        <f t="shared" si="849"/>
        <v>0</v>
      </c>
      <c r="AW1957" s="11" t="s">
        <v>653</v>
      </c>
      <c r="AX1957" s="11" t="str">
        <f>VLOOKUP(L1957,Group!$A$2:$B$1000,2,0)</f>
        <v>Maintenance</v>
      </c>
      <c r="AY1957" s="11">
        <f>IF(ISERROR(VLOOKUP(U1957,'ITWR Dump'!$A$2:$Y$5000,15,0)),0,(VLOOKUP('ILC Report'!U1957,'ITWR Dump'!$A$2:$Y$5000,15,0)))</f>
        <v>0</v>
      </c>
      <c r="AZ1957" s="11" t="str">
        <f t="shared" si="850"/>
        <v>No</v>
      </c>
      <c r="BA1957" s="11" t="str">
        <f t="shared" si="851"/>
        <v>BKI</v>
      </c>
      <c r="BB1957" s="11" t="str">
        <f t="shared" si="852"/>
        <v>MN</v>
      </c>
      <c r="BC1957" s="11" t="str">
        <f t="shared" si="853"/>
        <v>No</v>
      </c>
    </row>
    <row r="1958" spans="1:55" x14ac:dyDescent="0.3">
      <c r="A1958" s="11" t="s">
        <v>145</v>
      </c>
      <c r="B1958" s="11" t="s">
        <v>1914</v>
      </c>
      <c r="C1958" s="11" t="s">
        <v>561</v>
      </c>
      <c r="D1958" s="11" t="s">
        <v>2888</v>
      </c>
      <c r="E1958" s="38" t="s">
        <v>2902</v>
      </c>
      <c r="F1958" s="11">
        <v>20</v>
      </c>
      <c r="G1958" s="40" t="s">
        <v>218</v>
      </c>
      <c r="H1958" s="11" t="str">
        <f t="shared" si="835"/>
        <v>Regular</v>
      </c>
      <c r="I1958" s="11" t="str">
        <f t="shared" si="827"/>
        <v>INDIA</v>
      </c>
      <c r="J1958" s="11" t="str">
        <f>IF(ISERROR(VLOOKUP(C1958,'WI Vs ASM'!$B$2:$E$1000,4,0)),0,(VLOOKUP(C1958,'WI Vs ASM'!$B$2:$E$1000,4,0)))</f>
        <v>Offshore</v>
      </c>
      <c r="K1958" s="11" t="str">
        <f>IF(ISERROR(VLOOKUP(C1958,'WI Vs ASM'!$B$2:$F$1000,5,0)),0,(VLOOKUP(C1958,'WI Vs ASM'!$B$2:$F$1000,5,0)))</f>
        <v>02-Variable Billable</v>
      </c>
      <c r="L1958" s="11" t="str">
        <f>IF(ISERROR(VLOOKUP(C1958,'WI Vs ASM'!$B$2:$D$1000,3,0)),0,(VLOOKUP(C1958,'WI Vs ASM'!$B$2:$D$1000,3,0)))</f>
        <v>11-Enhancement Offshore</v>
      </c>
      <c r="M1958" s="11" t="str">
        <f>IF(ISERROR(VLOOKUP(C1958,'WI Vs ASM'!$B$2:$I$1000,8,0)),0,(VLOOKUP(C1958,'WI Vs ASM'!$B$2:$I$1000,8,0)))</f>
        <v>Prakash Varadachari</v>
      </c>
      <c r="N1958" s="11" t="str">
        <f>IF(ISERROR(VLOOKUP(C1958,'WI Vs ASM'!$B$2:$G$1000,6,0)),0,(VLOOKUP(C1958,'WI Vs ASM'!$B$2:$G$1000,6,0)))</f>
        <v>Claims</v>
      </c>
      <c r="O1958" s="11" t="str">
        <f>IF(ISERROR(VLOOKUP(C1958,'WI Vs ASM'!$B$2:$H$1000,7,0)),0,(VLOOKUP(C1958,'WI Vs ASM'!$B$2:$H$1000,7,0)))</f>
        <v>Claims</v>
      </c>
      <c r="P1958" s="11" t="str">
        <f t="shared" si="828"/>
        <v>May-17</v>
      </c>
      <c r="Q1958" s="11" t="str">
        <f t="shared" si="829"/>
        <v>Q2</v>
      </c>
      <c r="R1958" s="11" t="str">
        <f>IF(ISERROR(VLOOKUP(C1958,'WI Vs ASM'!$B$2:$J$1000,9,0)),0,(VLOOKUP(C1958,'WI Vs ASM'!$B$2:$J$1000,9,0)))</f>
        <v>Chandraprabha Palaniswamy</v>
      </c>
      <c r="S1958" s="11" t="str">
        <f>IF(ISERROR(VLOOKUP(C1958,'WI Vs ASM'!$B$2:$K$1000,10,0)),0,(VLOOKUP(C1958,'WI Vs ASM'!$B$2:$K$1000,10,0)))</f>
        <v>Dana D. Smith</v>
      </c>
      <c r="T1958" s="11" t="str">
        <f>IF(ISERROR(VLOOKUP(C1958,'WI Vs ASM'!$B$2:$L$1000,11,0)),0,(VLOOKUP(C1958,'WI Vs ASM'!$B$2:$L$1000,11,0)))</f>
        <v>Phillip Mclean</v>
      </c>
      <c r="U1958" s="11" t="str">
        <f t="shared" si="836"/>
        <v>WR635935</v>
      </c>
      <c r="V1958" s="11" t="str">
        <f t="shared" si="830"/>
        <v>No</v>
      </c>
      <c r="W1958" s="11" t="str">
        <f t="shared" si="831"/>
        <v>Yes</v>
      </c>
      <c r="X1958" s="11" t="str">
        <f t="shared" si="832"/>
        <v>No</v>
      </c>
      <c r="Y1958" s="11" t="str">
        <f t="shared" si="833"/>
        <v>No</v>
      </c>
      <c r="Z1958" s="11" t="str">
        <f t="shared" si="834"/>
        <v>No</v>
      </c>
      <c r="AA1958" s="11" t="str">
        <f t="shared" si="837"/>
        <v>No</v>
      </c>
      <c r="AB1958" s="11">
        <f>IF(ISERROR(VLOOKUP(U1958,'ITWR Dump'!$A$2:$Y$5000,24,0)),0,(VLOOKUP('ILC Report'!U1958,'ITWR Dump'!$A$2:$Y$5000,24,0)))</f>
        <v>0</v>
      </c>
      <c r="AC1958" s="11" t="str">
        <f t="shared" si="838"/>
        <v>No</v>
      </c>
      <c r="AD1958" s="11" t="str">
        <f t="shared" si="839"/>
        <v/>
      </c>
      <c r="AE1958" s="11">
        <f>IF(ISERROR(VLOOKUP(U1958,'ITWR Dump'!$A$2:$Y$5000,13,0)),0,(VLOOKUP(U1958,'ITWR Dump'!$A$2:$Y$5000,13,0)))</f>
        <v>0</v>
      </c>
      <c r="AF1958" s="11">
        <f>IF(ISERROR(VLOOKUP(U1958,'ITWR Dump'!$A$2:$Y$5000,11,0)),0,(VLOOKUP(U1958,'ITWR Dump'!$A$2:$Y$5000,11,0)))</f>
        <v>0</v>
      </c>
      <c r="AG1958" s="11">
        <f>IF(ISERROR(VLOOKUP(U1958,'ITWR Dump'!$A$2:$Y$5000,2,0)),0,(VLOOKUP(U1958,'ITWR Dump'!$A$2:$Y$5000,2,0)))</f>
        <v>0</v>
      </c>
      <c r="AH1958" s="11">
        <f>IF(ISERROR(VLOOKUP(U1958,'ITWR Dump'!$A$2:$Y$5000,14,0)),0,(VLOOKUP(U1958,'ITWR Dump'!$A$2:$Y$5000,14,0)))</f>
        <v>0</v>
      </c>
      <c r="AI1958" s="11" t="str">
        <f t="shared" si="840"/>
        <v>11-Enhancement Offshore</v>
      </c>
      <c r="AJ1958" s="11" t="str">
        <f t="shared" si="841"/>
        <v>Offshore</v>
      </c>
      <c r="AK1958" s="11" t="str">
        <f>IF(ISERROR(VLOOKUP(A1958,'Team Data'!$C$2:$U$213,17,0)),0,(VLOOKUP(A1958,'Team Data'!$C$2:$U$213,17,0)))</f>
        <v>Open System</v>
      </c>
      <c r="AL1958" s="11" t="str">
        <f t="shared" si="842"/>
        <v>2017-04-24</v>
      </c>
      <c r="AM1958" s="11">
        <f>IF(ISERROR(VLOOKUP(U1958,'ITWR Dump'!$A$2:$Y$5000,16,0)),0,(VLOOKUP(U1958,'ITWR Dump'!$A$2:$Y$5000,16,0)))</f>
        <v>0</v>
      </c>
      <c r="AN1958" s="11">
        <f>IF(ISERROR(VLOOKUP(U1958,'ITWR Dump'!$A$2:$Y$5000,18,0)),0,(VLOOKUP(U1958,'ITWR Dump'!$A$2:$Y$5000,18,0)))</f>
        <v>0</v>
      </c>
      <c r="AO1958" s="11">
        <f>IF(ISERROR(VLOOKUP(U1958,'ITWR Dump'!$A$2:$Y$5000,25,0)),0,(VLOOKUP('ILC Report'!U1958,'ITWR Dump'!$A$2:$Y$5000,25,0)))</f>
        <v>0</v>
      </c>
      <c r="AP1958" s="11">
        <f t="shared" si="843"/>
        <v>0</v>
      </c>
      <c r="AQ1958" s="26">
        <f t="shared" si="844"/>
        <v>0</v>
      </c>
      <c r="AR1958" s="26">
        <f t="shared" si="845"/>
        <v>0</v>
      </c>
      <c r="AS1958" s="26">
        <f t="shared" si="846"/>
        <v>0</v>
      </c>
      <c r="AT1958" s="26">
        <f t="shared" si="847"/>
        <v>0</v>
      </c>
      <c r="AU1958" s="26">
        <f t="shared" si="848"/>
        <v>0</v>
      </c>
      <c r="AV1958" s="26">
        <f t="shared" si="849"/>
        <v>0</v>
      </c>
      <c r="AW1958" s="11" t="s">
        <v>653</v>
      </c>
      <c r="AX1958" s="11" t="str">
        <f>VLOOKUP(L1958,Group!$A$2:$B$1000,2,0)</f>
        <v>Enhancement</v>
      </c>
      <c r="AY1958" s="11">
        <f>IF(ISERROR(VLOOKUP(U1958,'ITWR Dump'!$A$2:$Y$5000,15,0)),0,(VLOOKUP('ILC Report'!U1958,'ITWR Dump'!$A$2:$Y$5000,15,0)))</f>
        <v>0</v>
      </c>
      <c r="AZ1958" s="11" t="str">
        <f t="shared" si="850"/>
        <v>No</v>
      </c>
      <c r="BA1958" s="11" t="str">
        <f t="shared" si="851"/>
        <v>BKI</v>
      </c>
      <c r="BB1958" s="11" t="str">
        <f t="shared" si="852"/>
        <v>EM</v>
      </c>
      <c r="BC1958" s="11" t="str">
        <f t="shared" si="853"/>
        <v>No</v>
      </c>
    </row>
    <row r="1959" spans="1:55" x14ac:dyDescent="0.3">
      <c r="A1959" s="11" t="s">
        <v>145</v>
      </c>
      <c r="B1959" s="11" t="s">
        <v>1914</v>
      </c>
      <c r="C1959" s="11" t="s">
        <v>561</v>
      </c>
      <c r="D1959" s="11" t="s">
        <v>2891</v>
      </c>
      <c r="E1959" s="38" t="s">
        <v>2902</v>
      </c>
      <c r="F1959" s="11">
        <v>12</v>
      </c>
      <c r="G1959" s="40" t="s">
        <v>218</v>
      </c>
      <c r="H1959" s="11" t="str">
        <f t="shared" si="835"/>
        <v>Regular</v>
      </c>
      <c r="I1959" s="11" t="str">
        <f t="shared" si="827"/>
        <v>INDIA</v>
      </c>
      <c r="J1959" s="11" t="str">
        <f>IF(ISERROR(VLOOKUP(C1959,'WI Vs ASM'!$B$2:$E$1000,4,0)),0,(VLOOKUP(C1959,'WI Vs ASM'!$B$2:$E$1000,4,0)))</f>
        <v>Offshore</v>
      </c>
      <c r="K1959" s="11" t="str">
        <f>IF(ISERROR(VLOOKUP(C1959,'WI Vs ASM'!$B$2:$F$1000,5,0)),0,(VLOOKUP(C1959,'WI Vs ASM'!$B$2:$F$1000,5,0)))</f>
        <v>02-Variable Billable</v>
      </c>
      <c r="L1959" s="11" t="str">
        <f>IF(ISERROR(VLOOKUP(C1959,'WI Vs ASM'!$B$2:$D$1000,3,0)),0,(VLOOKUP(C1959,'WI Vs ASM'!$B$2:$D$1000,3,0)))</f>
        <v>11-Enhancement Offshore</v>
      </c>
      <c r="M1959" s="11" t="str">
        <f>IF(ISERROR(VLOOKUP(C1959,'WI Vs ASM'!$B$2:$I$1000,8,0)),0,(VLOOKUP(C1959,'WI Vs ASM'!$B$2:$I$1000,8,0)))</f>
        <v>Prakash Varadachari</v>
      </c>
      <c r="N1959" s="11" t="str">
        <f>IF(ISERROR(VLOOKUP(C1959,'WI Vs ASM'!$B$2:$G$1000,6,0)),0,(VLOOKUP(C1959,'WI Vs ASM'!$B$2:$G$1000,6,0)))</f>
        <v>Claims</v>
      </c>
      <c r="O1959" s="11" t="str">
        <f>IF(ISERROR(VLOOKUP(C1959,'WI Vs ASM'!$B$2:$H$1000,7,0)),0,(VLOOKUP(C1959,'WI Vs ASM'!$B$2:$H$1000,7,0)))</f>
        <v>Claims</v>
      </c>
      <c r="P1959" s="11" t="str">
        <f t="shared" si="828"/>
        <v>May-17</v>
      </c>
      <c r="Q1959" s="11" t="str">
        <f t="shared" si="829"/>
        <v>Q2</v>
      </c>
      <c r="R1959" s="11" t="str">
        <f>IF(ISERROR(VLOOKUP(C1959,'WI Vs ASM'!$B$2:$J$1000,9,0)),0,(VLOOKUP(C1959,'WI Vs ASM'!$B$2:$J$1000,9,0)))</f>
        <v>Chandraprabha Palaniswamy</v>
      </c>
      <c r="S1959" s="11" t="str">
        <f>IF(ISERROR(VLOOKUP(C1959,'WI Vs ASM'!$B$2:$K$1000,10,0)),0,(VLOOKUP(C1959,'WI Vs ASM'!$B$2:$K$1000,10,0)))</f>
        <v>Dana D. Smith</v>
      </c>
      <c r="T1959" s="11" t="str">
        <f>IF(ISERROR(VLOOKUP(C1959,'WI Vs ASM'!$B$2:$L$1000,11,0)),0,(VLOOKUP(C1959,'WI Vs ASM'!$B$2:$L$1000,11,0)))</f>
        <v>Phillip Mclean</v>
      </c>
      <c r="U1959" s="11" t="str">
        <f t="shared" si="836"/>
        <v>WR735985</v>
      </c>
      <c r="V1959" s="11" t="str">
        <f t="shared" si="830"/>
        <v>No</v>
      </c>
      <c r="W1959" s="11" t="str">
        <f t="shared" si="831"/>
        <v>Yes</v>
      </c>
      <c r="X1959" s="11" t="str">
        <f t="shared" si="832"/>
        <v>No</v>
      </c>
      <c r="Y1959" s="11" t="str">
        <f t="shared" si="833"/>
        <v>No</v>
      </c>
      <c r="Z1959" s="11" t="str">
        <f t="shared" si="834"/>
        <v>No</v>
      </c>
      <c r="AA1959" s="11" t="str">
        <f t="shared" si="837"/>
        <v>No</v>
      </c>
      <c r="AB1959" s="11">
        <f>IF(ISERROR(VLOOKUP(U1959,'ITWR Dump'!$A$2:$Y$5000,24,0)),0,(VLOOKUP('ILC Report'!U1959,'ITWR Dump'!$A$2:$Y$5000,24,0)))</f>
        <v>0</v>
      </c>
      <c r="AC1959" s="11" t="str">
        <f t="shared" si="838"/>
        <v>No</v>
      </c>
      <c r="AD1959" s="11" t="str">
        <f t="shared" si="839"/>
        <v/>
      </c>
      <c r="AE1959" s="11">
        <f>IF(ISERROR(VLOOKUP(U1959,'ITWR Dump'!$A$2:$Y$5000,13,0)),0,(VLOOKUP(U1959,'ITWR Dump'!$A$2:$Y$5000,13,0)))</f>
        <v>0</v>
      </c>
      <c r="AF1959" s="11">
        <f>IF(ISERROR(VLOOKUP(U1959,'ITWR Dump'!$A$2:$Y$5000,11,0)),0,(VLOOKUP(U1959,'ITWR Dump'!$A$2:$Y$5000,11,0)))</f>
        <v>0</v>
      </c>
      <c r="AG1959" s="11">
        <f>IF(ISERROR(VLOOKUP(U1959,'ITWR Dump'!$A$2:$Y$5000,2,0)),0,(VLOOKUP(U1959,'ITWR Dump'!$A$2:$Y$5000,2,0)))</f>
        <v>0</v>
      </c>
      <c r="AH1959" s="11">
        <f>IF(ISERROR(VLOOKUP(U1959,'ITWR Dump'!$A$2:$Y$5000,14,0)),0,(VLOOKUP(U1959,'ITWR Dump'!$A$2:$Y$5000,14,0)))</f>
        <v>0</v>
      </c>
      <c r="AI1959" s="11" t="str">
        <f t="shared" si="840"/>
        <v>11-Enhancement Offshore</v>
      </c>
      <c r="AJ1959" s="11" t="str">
        <f t="shared" si="841"/>
        <v>Offshore</v>
      </c>
      <c r="AK1959" s="11" t="str">
        <f>IF(ISERROR(VLOOKUP(A1959,'Team Data'!$C$2:$U$213,17,0)),0,(VLOOKUP(A1959,'Team Data'!$C$2:$U$213,17,0)))</f>
        <v>Open System</v>
      </c>
      <c r="AL1959" s="11" t="str">
        <f t="shared" si="842"/>
        <v>2017-04-24</v>
      </c>
      <c r="AM1959" s="11">
        <f>IF(ISERROR(VLOOKUP(U1959,'ITWR Dump'!$A$2:$Y$5000,16,0)),0,(VLOOKUP(U1959,'ITWR Dump'!$A$2:$Y$5000,16,0)))</f>
        <v>0</v>
      </c>
      <c r="AN1959" s="11">
        <f>IF(ISERROR(VLOOKUP(U1959,'ITWR Dump'!$A$2:$Y$5000,18,0)),0,(VLOOKUP(U1959,'ITWR Dump'!$A$2:$Y$5000,18,0)))</f>
        <v>0</v>
      </c>
      <c r="AO1959" s="11">
        <f>IF(ISERROR(VLOOKUP(U1959,'ITWR Dump'!$A$2:$Y$5000,25,0)),0,(VLOOKUP('ILC Report'!U1959,'ITWR Dump'!$A$2:$Y$5000,25,0)))</f>
        <v>0</v>
      </c>
      <c r="AP1959" s="11">
        <f t="shared" si="843"/>
        <v>0</v>
      </c>
      <c r="AQ1959" s="26">
        <f t="shared" si="844"/>
        <v>0</v>
      </c>
      <c r="AR1959" s="26">
        <f t="shared" si="845"/>
        <v>0</v>
      </c>
      <c r="AS1959" s="26">
        <f t="shared" si="846"/>
        <v>0</v>
      </c>
      <c r="AT1959" s="26">
        <f t="shared" si="847"/>
        <v>0</v>
      </c>
      <c r="AU1959" s="26">
        <f t="shared" si="848"/>
        <v>0</v>
      </c>
      <c r="AV1959" s="26">
        <f t="shared" si="849"/>
        <v>0</v>
      </c>
      <c r="AW1959" s="11" t="s">
        <v>653</v>
      </c>
      <c r="AX1959" s="11" t="str">
        <f>VLOOKUP(L1959,Group!$A$2:$B$1000,2,0)</f>
        <v>Enhancement</v>
      </c>
      <c r="AY1959" s="11">
        <f>IF(ISERROR(VLOOKUP(U1959,'ITWR Dump'!$A$2:$Y$5000,15,0)),0,(VLOOKUP('ILC Report'!U1959,'ITWR Dump'!$A$2:$Y$5000,15,0)))</f>
        <v>0</v>
      </c>
      <c r="AZ1959" s="11" t="str">
        <f t="shared" si="850"/>
        <v>No</v>
      </c>
      <c r="BA1959" s="11" t="str">
        <f t="shared" si="851"/>
        <v>BKI</v>
      </c>
      <c r="BB1959" s="11" t="str">
        <f t="shared" si="852"/>
        <v>EM</v>
      </c>
      <c r="BC1959" s="11" t="str">
        <f t="shared" si="853"/>
        <v>No</v>
      </c>
    </row>
    <row r="1960" spans="1:55" x14ac:dyDescent="0.3">
      <c r="A1960" s="11" t="s">
        <v>145</v>
      </c>
      <c r="B1960" s="11" t="s">
        <v>1914</v>
      </c>
      <c r="C1960" s="11" t="s">
        <v>561</v>
      </c>
      <c r="D1960" s="11" t="s">
        <v>2889</v>
      </c>
      <c r="E1960" s="38" t="s">
        <v>2902</v>
      </c>
      <c r="F1960" s="11">
        <v>12</v>
      </c>
      <c r="G1960" s="40" t="s">
        <v>218</v>
      </c>
      <c r="H1960" s="11" t="str">
        <f t="shared" si="835"/>
        <v>Regular</v>
      </c>
      <c r="I1960" s="11" t="str">
        <f t="shared" si="827"/>
        <v>INDIA</v>
      </c>
      <c r="J1960" s="11" t="str">
        <f>IF(ISERROR(VLOOKUP(C1960,'WI Vs ASM'!$B$2:$E$1000,4,0)),0,(VLOOKUP(C1960,'WI Vs ASM'!$B$2:$E$1000,4,0)))</f>
        <v>Offshore</v>
      </c>
      <c r="K1960" s="11" t="str">
        <f>IF(ISERROR(VLOOKUP(C1960,'WI Vs ASM'!$B$2:$F$1000,5,0)),0,(VLOOKUP(C1960,'WI Vs ASM'!$B$2:$F$1000,5,0)))</f>
        <v>02-Variable Billable</v>
      </c>
      <c r="L1960" s="11" t="str">
        <f>IF(ISERROR(VLOOKUP(C1960,'WI Vs ASM'!$B$2:$D$1000,3,0)),0,(VLOOKUP(C1960,'WI Vs ASM'!$B$2:$D$1000,3,0)))</f>
        <v>11-Enhancement Offshore</v>
      </c>
      <c r="M1960" s="11" t="str">
        <f>IF(ISERROR(VLOOKUP(C1960,'WI Vs ASM'!$B$2:$I$1000,8,0)),0,(VLOOKUP(C1960,'WI Vs ASM'!$B$2:$I$1000,8,0)))</f>
        <v>Prakash Varadachari</v>
      </c>
      <c r="N1960" s="11" t="str">
        <f>IF(ISERROR(VLOOKUP(C1960,'WI Vs ASM'!$B$2:$G$1000,6,0)),0,(VLOOKUP(C1960,'WI Vs ASM'!$B$2:$G$1000,6,0)))</f>
        <v>Claims</v>
      </c>
      <c r="O1960" s="11" t="str">
        <f>IF(ISERROR(VLOOKUP(C1960,'WI Vs ASM'!$B$2:$H$1000,7,0)),0,(VLOOKUP(C1960,'WI Vs ASM'!$B$2:$H$1000,7,0)))</f>
        <v>Claims</v>
      </c>
      <c r="P1960" s="11" t="str">
        <f t="shared" si="828"/>
        <v>May-17</v>
      </c>
      <c r="Q1960" s="11" t="str">
        <f t="shared" si="829"/>
        <v>Q2</v>
      </c>
      <c r="R1960" s="11" t="str">
        <f>IF(ISERROR(VLOOKUP(C1960,'WI Vs ASM'!$B$2:$J$1000,9,0)),0,(VLOOKUP(C1960,'WI Vs ASM'!$B$2:$J$1000,9,0)))</f>
        <v>Chandraprabha Palaniswamy</v>
      </c>
      <c r="S1960" s="11" t="str">
        <f>IF(ISERROR(VLOOKUP(C1960,'WI Vs ASM'!$B$2:$K$1000,10,0)),0,(VLOOKUP(C1960,'WI Vs ASM'!$B$2:$K$1000,10,0)))</f>
        <v>Dana D. Smith</v>
      </c>
      <c r="T1960" s="11" t="str">
        <f>IF(ISERROR(VLOOKUP(C1960,'WI Vs ASM'!$B$2:$L$1000,11,0)),0,(VLOOKUP(C1960,'WI Vs ASM'!$B$2:$L$1000,11,0)))</f>
        <v>Phillip Mclean</v>
      </c>
      <c r="U1960" s="11" t="str">
        <f t="shared" si="836"/>
        <v>WR735985</v>
      </c>
      <c r="V1960" s="11" t="str">
        <f t="shared" si="830"/>
        <v>No</v>
      </c>
      <c r="W1960" s="11" t="str">
        <f t="shared" si="831"/>
        <v>Yes</v>
      </c>
      <c r="X1960" s="11" t="str">
        <f t="shared" si="832"/>
        <v>No</v>
      </c>
      <c r="Y1960" s="11" t="str">
        <f t="shared" si="833"/>
        <v>No</v>
      </c>
      <c r="Z1960" s="11" t="str">
        <f t="shared" si="834"/>
        <v>No</v>
      </c>
      <c r="AA1960" s="11" t="str">
        <f t="shared" si="837"/>
        <v>No</v>
      </c>
      <c r="AB1960" s="11">
        <f>IF(ISERROR(VLOOKUP(U1960,'ITWR Dump'!$A$2:$Y$5000,24,0)),0,(VLOOKUP('ILC Report'!U1960,'ITWR Dump'!$A$2:$Y$5000,24,0)))</f>
        <v>0</v>
      </c>
      <c r="AC1960" s="11" t="str">
        <f t="shared" si="838"/>
        <v>No</v>
      </c>
      <c r="AD1960" s="11" t="str">
        <f t="shared" si="839"/>
        <v/>
      </c>
      <c r="AE1960" s="11">
        <f>IF(ISERROR(VLOOKUP(U1960,'ITWR Dump'!$A$2:$Y$5000,13,0)),0,(VLOOKUP(U1960,'ITWR Dump'!$A$2:$Y$5000,13,0)))</f>
        <v>0</v>
      </c>
      <c r="AF1960" s="11">
        <f>IF(ISERROR(VLOOKUP(U1960,'ITWR Dump'!$A$2:$Y$5000,11,0)),0,(VLOOKUP(U1960,'ITWR Dump'!$A$2:$Y$5000,11,0)))</f>
        <v>0</v>
      </c>
      <c r="AG1960" s="11">
        <f>IF(ISERROR(VLOOKUP(U1960,'ITWR Dump'!$A$2:$Y$5000,2,0)),0,(VLOOKUP(U1960,'ITWR Dump'!$A$2:$Y$5000,2,0)))</f>
        <v>0</v>
      </c>
      <c r="AH1960" s="11">
        <f>IF(ISERROR(VLOOKUP(U1960,'ITWR Dump'!$A$2:$Y$5000,14,0)),0,(VLOOKUP(U1960,'ITWR Dump'!$A$2:$Y$5000,14,0)))</f>
        <v>0</v>
      </c>
      <c r="AI1960" s="11" t="str">
        <f t="shared" si="840"/>
        <v>11-Enhancement Offshore</v>
      </c>
      <c r="AJ1960" s="11" t="str">
        <f t="shared" si="841"/>
        <v>Offshore</v>
      </c>
      <c r="AK1960" s="11" t="str">
        <f>IF(ISERROR(VLOOKUP(A1960,'Team Data'!$C$2:$U$213,17,0)),0,(VLOOKUP(A1960,'Team Data'!$C$2:$U$213,17,0)))</f>
        <v>Open System</v>
      </c>
      <c r="AL1960" s="11" t="str">
        <f t="shared" si="842"/>
        <v>2017-04-24</v>
      </c>
      <c r="AM1960" s="11">
        <f>IF(ISERROR(VLOOKUP(U1960,'ITWR Dump'!$A$2:$Y$5000,16,0)),0,(VLOOKUP(U1960,'ITWR Dump'!$A$2:$Y$5000,16,0)))</f>
        <v>0</v>
      </c>
      <c r="AN1960" s="11">
        <f>IF(ISERROR(VLOOKUP(U1960,'ITWR Dump'!$A$2:$Y$5000,18,0)),0,(VLOOKUP(U1960,'ITWR Dump'!$A$2:$Y$5000,18,0)))</f>
        <v>0</v>
      </c>
      <c r="AO1960" s="11">
        <f>IF(ISERROR(VLOOKUP(U1960,'ITWR Dump'!$A$2:$Y$5000,25,0)),0,(VLOOKUP('ILC Report'!U1960,'ITWR Dump'!$A$2:$Y$5000,25,0)))</f>
        <v>0</v>
      </c>
      <c r="AP1960" s="11">
        <f t="shared" si="843"/>
        <v>0</v>
      </c>
      <c r="AQ1960" s="26">
        <f t="shared" si="844"/>
        <v>0</v>
      </c>
      <c r="AR1960" s="26">
        <f t="shared" si="845"/>
        <v>0</v>
      </c>
      <c r="AS1960" s="26">
        <f t="shared" si="846"/>
        <v>0</v>
      </c>
      <c r="AT1960" s="26">
        <f t="shared" si="847"/>
        <v>0</v>
      </c>
      <c r="AU1960" s="26">
        <f t="shared" si="848"/>
        <v>0</v>
      </c>
      <c r="AV1960" s="26">
        <f t="shared" si="849"/>
        <v>0</v>
      </c>
      <c r="AW1960" s="11" t="s">
        <v>653</v>
      </c>
      <c r="AX1960" s="11" t="str">
        <f>VLOOKUP(L1960,Group!$A$2:$B$1000,2,0)</f>
        <v>Enhancement</v>
      </c>
      <c r="AY1960" s="11">
        <f>IF(ISERROR(VLOOKUP(U1960,'ITWR Dump'!$A$2:$Y$5000,15,0)),0,(VLOOKUP('ILC Report'!U1960,'ITWR Dump'!$A$2:$Y$5000,15,0)))</f>
        <v>0</v>
      </c>
      <c r="AZ1960" s="11" t="str">
        <f t="shared" si="850"/>
        <v>No</v>
      </c>
      <c r="BA1960" s="11" t="str">
        <f t="shared" si="851"/>
        <v>BKI</v>
      </c>
      <c r="BB1960" s="11" t="str">
        <f t="shared" si="852"/>
        <v>EM</v>
      </c>
      <c r="BC1960" s="11" t="str">
        <f t="shared" si="853"/>
        <v>No</v>
      </c>
    </row>
    <row r="1961" spans="1:55" x14ac:dyDescent="0.3">
      <c r="A1961" s="11" t="s">
        <v>145</v>
      </c>
      <c r="B1961" s="11" t="s">
        <v>1914</v>
      </c>
      <c r="C1961" s="11" t="s">
        <v>587</v>
      </c>
      <c r="D1961" s="11" t="s">
        <v>2364</v>
      </c>
      <c r="E1961" s="38" t="s">
        <v>2903</v>
      </c>
      <c r="F1961" s="11">
        <v>48</v>
      </c>
      <c r="G1961" s="40" t="s">
        <v>2905</v>
      </c>
      <c r="H1961" s="11" t="str">
        <f t="shared" si="835"/>
        <v>Standby</v>
      </c>
      <c r="I1961" s="11" t="str">
        <f t="shared" si="827"/>
        <v>INDIA</v>
      </c>
      <c r="J1961" s="11" t="str">
        <f>IF(ISERROR(VLOOKUP(C1961,'WI Vs ASM'!$B$2:$E$1000,4,0)),0,(VLOOKUP(C1961,'WI Vs ASM'!$B$2:$E$1000,4,0)))</f>
        <v>Offshore</v>
      </c>
      <c r="K1961" s="11" t="str">
        <f>IF(ISERROR(VLOOKUP(C1961,'WI Vs ASM'!$B$2:$F$1000,5,0)),0,(VLOOKUP(C1961,'WI Vs ASM'!$B$2:$F$1000,5,0)))</f>
        <v>01-Fixed Price</v>
      </c>
      <c r="L1961" s="11" t="str">
        <f>IF(ISERROR(VLOOKUP(C1961,'WI Vs ASM'!$B$2:$D$1000,3,0)),0,(VLOOKUP(C1961,'WI Vs ASM'!$B$2:$D$1000,3,0)))</f>
        <v>01-Maintenance Offshore</v>
      </c>
      <c r="M1961" s="11" t="str">
        <f>IF(ISERROR(VLOOKUP(C1961,'WI Vs ASM'!$B$2:$I$1000,8,0)),0,(VLOOKUP(C1961,'WI Vs ASM'!$B$2:$I$1000,8,0)))</f>
        <v>Rahul Soman</v>
      </c>
      <c r="N1961" s="11" t="str">
        <f>IF(ISERROR(VLOOKUP(C1961,'WI Vs ASM'!$B$2:$G$1000,6,0)),0,(VLOOKUP(C1961,'WI Vs ASM'!$B$2:$G$1000,6,0)))</f>
        <v>Commercial</v>
      </c>
      <c r="O1961" s="11" t="str">
        <f>IF(ISERROR(VLOOKUP(C1961,'WI Vs ASM'!$B$2:$H$1000,7,0)),0,(VLOOKUP(C1961,'WI Vs ASM'!$B$2:$H$1000,7,0)))</f>
        <v>Commercial</v>
      </c>
      <c r="P1961" s="11" t="str">
        <f t="shared" si="828"/>
        <v>May-17</v>
      </c>
      <c r="Q1961" s="11" t="str">
        <f t="shared" si="829"/>
        <v>Q2</v>
      </c>
      <c r="R1961" s="11" t="str">
        <f>IF(ISERROR(VLOOKUP(C1961,'WI Vs ASM'!$B$2:$J$1000,9,0)),0,(VLOOKUP(C1961,'WI Vs ASM'!$B$2:$J$1000,9,0)))</f>
        <v>Jyothi Pai</v>
      </c>
      <c r="S1961" s="11" t="str">
        <f>IF(ISERROR(VLOOKUP(C1961,'WI Vs ASM'!$B$2:$K$1000,10,0)),0,(VLOOKUP(C1961,'WI Vs ASM'!$B$2:$K$1000,10,0)))</f>
        <v>Saju Bhaskaran</v>
      </c>
      <c r="T1961" s="11" t="str">
        <f>IF(ISERROR(VLOOKUP(C1961,'WI Vs ASM'!$B$2:$L$1000,11,0)),0,(VLOOKUP(C1961,'WI Vs ASM'!$B$2:$L$1000,11,0)))</f>
        <v>Sreekala Balasubramanian</v>
      </c>
      <c r="U1961" s="11" t="e">
        <f t="shared" si="836"/>
        <v>#VALUE!</v>
      </c>
      <c r="V1961" s="11" t="str">
        <f t="shared" si="830"/>
        <v>No</v>
      </c>
      <c r="W1961" s="11" t="str">
        <f t="shared" si="831"/>
        <v>Yes</v>
      </c>
      <c r="X1961" s="11" t="str">
        <f t="shared" si="832"/>
        <v>No</v>
      </c>
      <c r="Y1961" s="11" t="str">
        <f t="shared" si="833"/>
        <v>No</v>
      </c>
      <c r="Z1961" s="11" t="str">
        <f t="shared" si="834"/>
        <v>No</v>
      </c>
      <c r="AA1961" s="11" t="str">
        <f t="shared" si="837"/>
        <v>No</v>
      </c>
      <c r="AB1961" s="11">
        <f>IF(ISERROR(VLOOKUP(U1961,'ITWR Dump'!$A$2:$Y$5000,24,0)),0,(VLOOKUP('ILC Report'!U1961,'ITWR Dump'!$A$2:$Y$5000,24,0)))</f>
        <v>0</v>
      </c>
      <c r="AC1961" s="11" t="str">
        <f t="shared" si="838"/>
        <v>No</v>
      </c>
      <c r="AD1961" s="11" t="str">
        <f t="shared" si="839"/>
        <v/>
      </c>
      <c r="AE1961" s="11">
        <f>IF(ISERROR(VLOOKUP(U1961,'ITWR Dump'!$A$2:$Y$5000,13,0)),0,(VLOOKUP(U1961,'ITWR Dump'!$A$2:$Y$5000,13,0)))</f>
        <v>0</v>
      </c>
      <c r="AF1961" s="11">
        <f>IF(ISERROR(VLOOKUP(U1961,'ITWR Dump'!$A$2:$Y$5000,11,0)),0,(VLOOKUP(U1961,'ITWR Dump'!$A$2:$Y$5000,11,0)))</f>
        <v>0</v>
      </c>
      <c r="AG1961" s="11">
        <f>IF(ISERROR(VLOOKUP(U1961,'ITWR Dump'!$A$2:$Y$5000,2,0)),0,(VLOOKUP(U1961,'ITWR Dump'!$A$2:$Y$5000,2,0)))</f>
        <v>0</v>
      </c>
      <c r="AH1961" s="11">
        <f>IF(ISERROR(VLOOKUP(U1961,'ITWR Dump'!$A$2:$Y$5000,14,0)),0,(VLOOKUP(U1961,'ITWR Dump'!$A$2:$Y$5000,14,0)))</f>
        <v>0</v>
      </c>
      <c r="AI1961" s="11" t="str">
        <f t="shared" si="840"/>
        <v>Standby Hours</v>
      </c>
      <c r="AJ1961" s="11" t="str">
        <f t="shared" si="841"/>
        <v>Offshore</v>
      </c>
      <c r="AK1961" s="11" t="str">
        <f>IF(ISERROR(VLOOKUP(A1961,'Team Data'!$C$2:$U$213,17,0)),0,(VLOOKUP(A1961,'Team Data'!$C$2:$U$213,17,0)))</f>
        <v>Open System</v>
      </c>
      <c r="AL1961" s="11" t="str">
        <f t="shared" si="842"/>
        <v>2017-04-24</v>
      </c>
      <c r="AM1961" s="11">
        <f>IF(ISERROR(VLOOKUP(U1961,'ITWR Dump'!$A$2:$Y$5000,16,0)),0,(VLOOKUP(U1961,'ITWR Dump'!$A$2:$Y$5000,16,0)))</f>
        <v>0</v>
      </c>
      <c r="AN1961" s="11">
        <f>IF(ISERROR(VLOOKUP(U1961,'ITWR Dump'!$A$2:$Y$5000,18,0)),0,(VLOOKUP(U1961,'ITWR Dump'!$A$2:$Y$5000,18,0)))</f>
        <v>0</v>
      </c>
      <c r="AO1961" s="11">
        <f>IF(ISERROR(VLOOKUP(U1961,'ITWR Dump'!$A$2:$Y$5000,25,0)),0,(VLOOKUP('ILC Report'!U1961,'ITWR Dump'!$A$2:$Y$5000,25,0)))</f>
        <v>0</v>
      </c>
      <c r="AP1961" s="11">
        <f t="shared" si="843"/>
        <v>0</v>
      </c>
      <c r="AQ1961" s="26">
        <f t="shared" si="844"/>
        <v>0</v>
      </c>
      <c r="AR1961" s="26">
        <f t="shared" si="845"/>
        <v>0</v>
      </c>
      <c r="AS1961" s="26">
        <f t="shared" si="846"/>
        <v>0</v>
      </c>
      <c r="AT1961" s="26">
        <f t="shared" si="847"/>
        <v>0</v>
      </c>
      <c r="AU1961" s="26">
        <f t="shared" si="848"/>
        <v>0</v>
      </c>
      <c r="AV1961" s="26">
        <f t="shared" si="849"/>
        <v>0</v>
      </c>
      <c r="AW1961" s="11" t="s">
        <v>653</v>
      </c>
      <c r="AX1961" s="11" t="str">
        <f>VLOOKUP(L1961,Group!$A$2:$B$1000,2,0)</f>
        <v>Maintenance</v>
      </c>
      <c r="AY1961" s="11">
        <f>IF(ISERROR(VLOOKUP(U1961,'ITWR Dump'!$A$2:$Y$5000,15,0)),0,(VLOOKUP('ILC Report'!U1961,'ITWR Dump'!$A$2:$Y$5000,15,0)))</f>
        <v>0</v>
      </c>
      <c r="AZ1961" s="11" t="str">
        <f t="shared" si="850"/>
        <v>No</v>
      </c>
      <c r="BA1961" s="11" t="str">
        <f t="shared" si="851"/>
        <v>BKI</v>
      </c>
      <c r="BB1961" s="11" t="str">
        <f t="shared" si="852"/>
        <v>MN</v>
      </c>
      <c r="BC1961" s="11" t="str">
        <f t="shared" si="853"/>
        <v>No</v>
      </c>
    </row>
    <row r="1962" spans="1:55" x14ac:dyDescent="0.3">
      <c r="A1962" s="11" t="s">
        <v>145</v>
      </c>
      <c r="B1962" s="11" t="s">
        <v>1914</v>
      </c>
      <c r="C1962" s="11" t="s">
        <v>561</v>
      </c>
      <c r="D1962" s="11" t="s">
        <v>2888</v>
      </c>
      <c r="E1962" s="38" t="s">
        <v>2903</v>
      </c>
      <c r="F1962" s="11">
        <v>5</v>
      </c>
      <c r="G1962" s="40" t="s">
        <v>218</v>
      </c>
      <c r="H1962" s="11" t="str">
        <f t="shared" si="835"/>
        <v>Regular</v>
      </c>
      <c r="I1962" s="11" t="str">
        <f t="shared" si="827"/>
        <v>INDIA</v>
      </c>
      <c r="J1962" s="11" t="str">
        <f>IF(ISERROR(VLOOKUP(C1962,'WI Vs ASM'!$B$2:$E$1000,4,0)),0,(VLOOKUP(C1962,'WI Vs ASM'!$B$2:$E$1000,4,0)))</f>
        <v>Offshore</v>
      </c>
      <c r="K1962" s="11" t="str">
        <f>IF(ISERROR(VLOOKUP(C1962,'WI Vs ASM'!$B$2:$F$1000,5,0)),0,(VLOOKUP(C1962,'WI Vs ASM'!$B$2:$F$1000,5,0)))</f>
        <v>02-Variable Billable</v>
      </c>
      <c r="L1962" s="11" t="str">
        <f>IF(ISERROR(VLOOKUP(C1962,'WI Vs ASM'!$B$2:$D$1000,3,0)),0,(VLOOKUP(C1962,'WI Vs ASM'!$B$2:$D$1000,3,0)))</f>
        <v>11-Enhancement Offshore</v>
      </c>
      <c r="M1962" s="11" t="str">
        <f>IF(ISERROR(VLOOKUP(C1962,'WI Vs ASM'!$B$2:$I$1000,8,0)),0,(VLOOKUP(C1962,'WI Vs ASM'!$B$2:$I$1000,8,0)))</f>
        <v>Prakash Varadachari</v>
      </c>
      <c r="N1962" s="11" t="str">
        <f>IF(ISERROR(VLOOKUP(C1962,'WI Vs ASM'!$B$2:$G$1000,6,0)),0,(VLOOKUP(C1962,'WI Vs ASM'!$B$2:$G$1000,6,0)))</f>
        <v>Claims</v>
      </c>
      <c r="O1962" s="11" t="str">
        <f>IF(ISERROR(VLOOKUP(C1962,'WI Vs ASM'!$B$2:$H$1000,7,0)),0,(VLOOKUP(C1962,'WI Vs ASM'!$B$2:$H$1000,7,0)))</f>
        <v>Claims</v>
      </c>
      <c r="P1962" s="11" t="str">
        <f t="shared" si="828"/>
        <v>May-17</v>
      </c>
      <c r="Q1962" s="11" t="str">
        <f t="shared" si="829"/>
        <v>Q2</v>
      </c>
      <c r="R1962" s="11" t="str">
        <f>IF(ISERROR(VLOOKUP(C1962,'WI Vs ASM'!$B$2:$J$1000,9,0)),0,(VLOOKUP(C1962,'WI Vs ASM'!$B$2:$J$1000,9,0)))</f>
        <v>Chandraprabha Palaniswamy</v>
      </c>
      <c r="S1962" s="11" t="str">
        <f>IF(ISERROR(VLOOKUP(C1962,'WI Vs ASM'!$B$2:$K$1000,10,0)),0,(VLOOKUP(C1962,'WI Vs ASM'!$B$2:$K$1000,10,0)))</f>
        <v>Dana D. Smith</v>
      </c>
      <c r="T1962" s="11" t="str">
        <f>IF(ISERROR(VLOOKUP(C1962,'WI Vs ASM'!$B$2:$L$1000,11,0)),0,(VLOOKUP(C1962,'WI Vs ASM'!$B$2:$L$1000,11,0)))</f>
        <v>Phillip Mclean</v>
      </c>
      <c r="U1962" s="11" t="str">
        <f t="shared" si="836"/>
        <v>WR635935</v>
      </c>
      <c r="V1962" s="11" t="str">
        <f t="shared" si="830"/>
        <v>No</v>
      </c>
      <c r="W1962" s="11" t="str">
        <f t="shared" si="831"/>
        <v>Yes</v>
      </c>
      <c r="X1962" s="11" t="str">
        <f t="shared" si="832"/>
        <v>No</v>
      </c>
      <c r="Y1962" s="11" t="str">
        <f t="shared" si="833"/>
        <v>No</v>
      </c>
      <c r="Z1962" s="11" t="str">
        <f t="shared" si="834"/>
        <v>No</v>
      </c>
      <c r="AA1962" s="11" t="str">
        <f t="shared" si="837"/>
        <v>No</v>
      </c>
      <c r="AB1962" s="11">
        <f>IF(ISERROR(VLOOKUP(U1962,'ITWR Dump'!$A$2:$Y$5000,24,0)),0,(VLOOKUP('ILC Report'!U1962,'ITWR Dump'!$A$2:$Y$5000,24,0)))</f>
        <v>0</v>
      </c>
      <c r="AC1962" s="11" t="str">
        <f t="shared" si="838"/>
        <v>No</v>
      </c>
      <c r="AD1962" s="11" t="str">
        <f t="shared" si="839"/>
        <v/>
      </c>
      <c r="AE1962" s="11">
        <f>IF(ISERROR(VLOOKUP(U1962,'ITWR Dump'!$A$2:$Y$5000,13,0)),0,(VLOOKUP(U1962,'ITWR Dump'!$A$2:$Y$5000,13,0)))</f>
        <v>0</v>
      </c>
      <c r="AF1962" s="11">
        <f>IF(ISERROR(VLOOKUP(U1962,'ITWR Dump'!$A$2:$Y$5000,11,0)),0,(VLOOKUP(U1962,'ITWR Dump'!$A$2:$Y$5000,11,0)))</f>
        <v>0</v>
      </c>
      <c r="AG1962" s="11">
        <f>IF(ISERROR(VLOOKUP(U1962,'ITWR Dump'!$A$2:$Y$5000,2,0)),0,(VLOOKUP(U1962,'ITWR Dump'!$A$2:$Y$5000,2,0)))</f>
        <v>0</v>
      </c>
      <c r="AH1962" s="11">
        <f>IF(ISERROR(VLOOKUP(U1962,'ITWR Dump'!$A$2:$Y$5000,14,0)),0,(VLOOKUP(U1962,'ITWR Dump'!$A$2:$Y$5000,14,0)))</f>
        <v>0</v>
      </c>
      <c r="AI1962" s="11" t="str">
        <f t="shared" si="840"/>
        <v>11-Enhancement Offshore</v>
      </c>
      <c r="AJ1962" s="11" t="str">
        <f t="shared" si="841"/>
        <v>Offshore</v>
      </c>
      <c r="AK1962" s="11" t="str">
        <f>IF(ISERROR(VLOOKUP(A1962,'Team Data'!$C$2:$U$213,17,0)),0,(VLOOKUP(A1962,'Team Data'!$C$2:$U$213,17,0)))</f>
        <v>Open System</v>
      </c>
      <c r="AL1962" s="11" t="str">
        <f t="shared" si="842"/>
        <v>2017-04-24</v>
      </c>
      <c r="AM1962" s="11">
        <f>IF(ISERROR(VLOOKUP(U1962,'ITWR Dump'!$A$2:$Y$5000,16,0)),0,(VLOOKUP(U1962,'ITWR Dump'!$A$2:$Y$5000,16,0)))</f>
        <v>0</v>
      </c>
      <c r="AN1962" s="11">
        <f>IF(ISERROR(VLOOKUP(U1962,'ITWR Dump'!$A$2:$Y$5000,18,0)),0,(VLOOKUP(U1962,'ITWR Dump'!$A$2:$Y$5000,18,0)))</f>
        <v>0</v>
      </c>
      <c r="AO1962" s="11">
        <f>IF(ISERROR(VLOOKUP(U1962,'ITWR Dump'!$A$2:$Y$5000,25,0)),0,(VLOOKUP('ILC Report'!U1962,'ITWR Dump'!$A$2:$Y$5000,25,0)))</f>
        <v>0</v>
      </c>
      <c r="AP1962" s="11">
        <f t="shared" si="843"/>
        <v>0</v>
      </c>
      <c r="AQ1962" s="26">
        <f t="shared" si="844"/>
        <v>0</v>
      </c>
      <c r="AR1962" s="26">
        <f t="shared" si="845"/>
        <v>0</v>
      </c>
      <c r="AS1962" s="26">
        <f t="shared" si="846"/>
        <v>0</v>
      </c>
      <c r="AT1962" s="26">
        <f t="shared" si="847"/>
        <v>0</v>
      </c>
      <c r="AU1962" s="26">
        <f t="shared" si="848"/>
        <v>0</v>
      </c>
      <c r="AV1962" s="26">
        <f t="shared" si="849"/>
        <v>0</v>
      </c>
      <c r="AW1962" s="11" t="s">
        <v>653</v>
      </c>
      <c r="AX1962" s="11" t="str">
        <f>VLOOKUP(L1962,Group!$A$2:$B$1000,2,0)</f>
        <v>Enhancement</v>
      </c>
      <c r="AY1962" s="11">
        <f>IF(ISERROR(VLOOKUP(U1962,'ITWR Dump'!$A$2:$Y$5000,15,0)),0,(VLOOKUP('ILC Report'!U1962,'ITWR Dump'!$A$2:$Y$5000,15,0)))</f>
        <v>0</v>
      </c>
      <c r="AZ1962" s="11" t="str">
        <f t="shared" si="850"/>
        <v>No</v>
      </c>
      <c r="BA1962" s="11" t="str">
        <f t="shared" si="851"/>
        <v>BKI</v>
      </c>
      <c r="BB1962" s="11" t="str">
        <f t="shared" si="852"/>
        <v>EM</v>
      </c>
      <c r="BC1962" s="11" t="str">
        <f t="shared" si="853"/>
        <v>No</v>
      </c>
    </row>
    <row r="1963" spans="1:55" x14ac:dyDescent="0.3">
      <c r="A1963" s="11" t="s">
        <v>145</v>
      </c>
      <c r="B1963" s="11" t="s">
        <v>1914</v>
      </c>
      <c r="C1963" s="11" t="s">
        <v>561</v>
      </c>
      <c r="D1963" s="11" t="s">
        <v>2892</v>
      </c>
      <c r="E1963" s="38" t="s">
        <v>2903</v>
      </c>
      <c r="F1963" s="11">
        <v>4</v>
      </c>
      <c r="G1963" s="40" t="s">
        <v>218</v>
      </c>
      <c r="H1963" s="11" t="str">
        <f t="shared" si="835"/>
        <v>Regular</v>
      </c>
      <c r="I1963" s="11" t="str">
        <f t="shared" si="827"/>
        <v>INDIA</v>
      </c>
      <c r="J1963" s="11" t="str">
        <f>IF(ISERROR(VLOOKUP(C1963,'WI Vs ASM'!$B$2:$E$1000,4,0)),0,(VLOOKUP(C1963,'WI Vs ASM'!$B$2:$E$1000,4,0)))</f>
        <v>Offshore</v>
      </c>
      <c r="K1963" s="11" t="str">
        <f>IF(ISERROR(VLOOKUP(C1963,'WI Vs ASM'!$B$2:$F$1000,5,0)),0,(VLOOKUP(C1963,'WI Vs ASM'!$B$2:$F$1000,5,0)))</f>
        <v>02-Variable Billable</v>
      </c>
      <c r="L1963" s="11" t="str">
        <f>IF(ISERROR(VLOOKUP(C1963,'WI Vs ASM'!$B$2:$D$1000,3,0)),0,(VLOOKUP(C1963,'WI Vs ASM'!$B$2:$D$1000,3,0)))</f>
        <v>11-Enhancement Offshore</v>
      </c>
      <c r="M1963" s="11" t="str">
        <f>IF(ISERROR(VLOOKUP(C1963,'WI Vs ASM'!$B$2:$I$1000,8,0)),0,(VLOOKUP(C1963,'WI Vs ASM'!$B$2:$I$1000,8,0)))</f>
        <v>Prakash Varadachari</v>
      </c>
      <c r="N1963" s="11" t="str">
        <f>IF(ISERROR(VLOOKUP(C1963,'WI Vs ASM'!$B$2:$G$1000,6,0)),0,(VLOOKUP(C1963,'WI Vs ASM'!$B$2:$G$1000,6,0)))</f>
        <v>Claims</v>
      </c>
      <c r="O1963" s="11" t="str">
        <f>IF(ISERROR(VLOOKUP(C1963,'WI Vs ASM'!$B$2:$H$1000,7,0)),0,(VLOOKUP(C1963,'WI Vs ASM'!$B$2:$H$1000,7,0)))</f>
        <v>Claims</v>
      </c>
      <c r="P1963" s="11" t="str">
        <f t="shared" si="828"/>
        <v>May-17</v>
      </c>
      <c r="Q1963" s="11" t="str">
        <f t="shared" si="829"/>
        <v>Q2</v>
      </c>
      <c r="R1963" s="11" t="str">
        <f>IF(ISERROR(VLOOKUP(C1963,'WI Vs ASM'!$B$2:$J$1000,9,0)),0,(VLOOKUP(C1963,'WI Vs ASM'!$B$2:$J$1000,9,0)))</f>
        <v>Chandraprabha Palaniswamy</v>
      </c>
      <c r="S1963" s="11" t="str">
        <f>IF(ISERROR(VLOOKUP(C1963,'WI Vs ASM'!$B$2:$K$1000,10,0)),0,(VLOOKUP(C1963,'WI Vs ASM'!$B$2:$K$1000,10,0)))</f>
        <v>Dana D. Smith</v>
      </c>
      <c r="T1963" s="11" t="str">
        <f>IF(ISERROR(VLOOKUP(C1963,'WI Vs ASM'!$B$2:$L$1000,11,0)),0,(VLOOKUP(C1963,'WI Vs ASM'!$B$2:$L$1000,11,0)))</f>
        <v>Phillip Mclean</v>
      </c>
      <c r="U1963" s="11" t="str">
        <f t="shared" si="836"/>
        <v>WR735985</v>
      </c>
      <c r="V1963" s="11" t="str">
        <f t="shared" si="830"/>
        <v>No</v>
      </c>
      <c r="W1963" s="11" t="str">
        <f t="shared" si="831"/>
        <v>Yes</v>
      </c>
      <c r="X1963" s="11" t="str">
        <f t="shared" si="832"/>
        <v>No</v>
      </c>
      <c r="Y1963" s="11" t="str">
        <f t="shared" si="833"/>
        <v>No</v>
      </c>
      <c r="Z1963" s="11" t="str">
        <f t="shared" si="834"/>
        <v>No</v>
      </c>
      <c r="AA1963" s="11" t="str">
        <f t="shared" si="837"/>
        <v>No</v>
      </c>
      <c r="AB1963" s="11">
        <f>IF(ISERROR(VLOOKUP(U1963,'ITWR Dump'!$A$2:$Y$5000,24,0)),0,(VLOOKUP('ILC Report'!U1963,'ITWR Dump'!$A$2:$Y$5000,24,0)))</f>
        <v>0</v>
      </c>
      <c r="AC1963" s="11" t="str">
        <f t="shared" si="838"/>
        <v>No</v>
      </c>
      <c r="AD1963" s="11" t="str">
        <f t="shared" si="839"/>
        <v/>
      </c>
      <c r="AE1963" s="11">
        <f>IF(ISERROR(VLOOKUP(U1963,'ITWR Dump'!$A$2:$Y$5000,13,0)),0,(VLOOKUP(U1963,'ITWR Dump'!$A$2:$Y$5000,13,0)))</f>
        <v>0</v>
      </c>
      <c r="AF1963" s="11">
        <f>IF(ISERROR(VLOOKUP(U1963,'ITWR Dump'!$A$2:$Y$5000,11,0)),0,(VLOOKUP(U1963,'ITWR Dump'!$A$2:$Y$5000,11,0)))</f>
        <v>0</v>
      </c>
      <c r="AG1963" s="11">
        <f>IF(ISERROR(VLOOKUP(U1963,'ITWR Dump'!$A$2:$Y$5000,2,0)),0,(VLOOKUP(U1963,'ITWR Dump'!$A$2:$Y$5000,2,0)))</f>
        <v>0</v>
      </c>
      <c r="AH1963" s="11">
        <f>IF(ISERROR(VLOOKUP(U1963,'ITWR Dump'!$A$2:$Y$5000,14,0)),0,(VLOOKUP(U1963,'ITWR Dump'!$A$2:$Y$5000,14,0)))</f>
        <v>0</v>
      </c>
      <c r="AI1963" s="11" t="str">
        <f t="shared" si="840"/>
        <v>11-Enhancement Offshore</v>
      </c>
      <c r="AJ1963" s="11" t="str">
        <f t="shared" si="841"/>
        <v>Offshore</v>
      </c>
      <c r="AK1963" s="11" t="str">
        <f>IF(ISERROR(VLOOKUP(A1963,'Team Data'!$C$2:$U$213,17,0)),0,(VLOOKUP(A1963,'Team Data'!$C$2:$U$213,17,0)))</f>
        <v>Open System</v>
      </c>
      <c r="AL1963" s="11" t="str">
        <f t="shared" si="842"/>
        <v>2017-04-24</v>
      </c>
      <c r="AM1963" s="11">
        <f>IF(ISERROR(VLOOKUP(U1963,'ITWR Dump'!$A$2:$Y$5000,16,0)),0,(VLOOKUP(U1963,'ITWR Dump'!$A$2:$Y$5000,16,0)))</f>
        <v>0</v>
      </c>
      <c r="AN1963" s="11">
        <f>IF(ISERROR(VLOOKUP(U1963,'ITWR Dump'!$A$2:$Y$5000,18,0)),0,(VLOOKUP(U1963,'ITWR Dump'!$A$2:$Y$5000,18,0)))</f>
        <v>0</v>
      </c>
      <c r="AO1963" s="11">
        <f>IF(ISERROR(VLOOKUP(U1963,'ITWR Dump'!$A$2:$Y$5000,25,0)),0,(VLOOKUP('ILC Report'!U1963,'ITWR Dump'!$A$2:$Y$5000,25,0)))</f>
        <v>0</v>
      </c>
      <c r="AP1963" s="11">
        <f t="shared" si="843"/>
        <v>0</v>
      </c>
      <c r="AQ1963" s="26">
        <f t="shared" si="844"/>
        <v>0</v>
      </c>
      <c r="AR1963" s="26">
        <f t="shared" si="845"/>
        <v>0</v>
      </c>
      <c r="AS1963" s="26">
        <f t="shared" si="846"/>
        <v>0</v>
      </c>
      <c r="AT1963" s="26">
        <f t="shared" si="847"/>
        <v>0</v>
      </c>
      <c r="AU1963" s="26">
        <f t="shared" si="848"/>
        <v>0</v>
      </c>
      <c r="AV1963" s="26">
        <f t="shared" si="849"/>
        <v>0</v>
      </c>
      <c r="AW1963" s="11" t="s">
        <v>653</v>
      </c>
      <c r="AX1963" s="11" t="str">
        <f>VLOOKUP(L1963,Group!$A$2:$B$1000,2,0)</f>
        <v>Enhancement</v>
      </c>
      <c r="AY1963" s="11">
        <f>IF(ISERROR(VLOOKUP(U1963,'ITWR Dump'!$A$2:$Y$5000,15,0)),0,(VLOOKUP('ILC Report'!U1963,'ITWR Dump'!$A$2:$Y$5000,15,0)))</f>
        <v>0</v>
      </c>
      <c r="AZ1963" s="11" t="str">
        <f t="shared" si="850"/>
        <v>No</v>
      </c>
      <c r="BA1963" s="11" t="str">
        <f t="shared" si="851"/>
        <v>BKI</v>
      </c>
      <c r="BB1963" s="11" t="str">
        <f t="shared" si="852"/>
        <v>EM</v>
      </c>
      <c r="BC1963" s="11" t="str">
        <f t="shared" si="853"/>
        <v>No</v>
      </c>
    </row>
    <row r="1964" spans="1:55" x14ac:dyDescent="0.3">
      <c r="A1964" s="11" t="s">
        <v>145</v>
      </c>
      <c r="B1964" s="11" t="s">
        <v>1914</v>
      </c>
      <c r="C1964" s="11" t="s">
        <v>561</v>
      </c>
      <c r="D1964" s="11" t="s">
        <v>2889</v>
      </c>
      <c r="E1964" s="38" t="s">
        <v>2903</v>
      </c>
      <c r="F1964" s="11">
        <v>21</v>
      </c>
      <c r="G1964" s="40" t="s">
        <v>218</v>
      </c>
      <c r="H1964" s="11" t="str">
        <f t="shared" si="835"/>
        <v>Regular</v>
      </c>
      <c r="I1964" s="11" t="str">
        <f t="shared" si="827"/>
        <v>INDIA</v>
      </c>
      <c r="J1964" s="11" t="str">
        <f>IF(ISERROR(VLOOKUP(C1964,'WI Vs ASM'!$B$2:$E$1000,4,0)),0,(VLOOKUP(C1964,'WI Vs ASM'!$B$2:$E$1000,4,0)))</f>
        <v>Offshore</v>
      </c>
      <c r="K1964" s="11" t="str">
        <f>IF(ISERROR(VLOOKUP(C1964,'WI Vs ASM'!$B$2:$F$1000,5,0)),0,(VLOOKUP(C1964,'WI Vs ASM'!$B$2:$F$1000,5,0)))</f>
        <v>02-Variable Billable</v>
      </c>
      <c r="L1964" s="11" t="str">
        <f>IF(ISERROR(VLOOKUP(C1964,'WI Vs ASM'!$B$2:$D$1000,3,0)),0,(VLOOKUP(C1964,'WI Vs ASM'!$B$2:$D$1000,3,0)))</f>
        <v>11-Enhancement Offshore</v>
      </c>
      <c r="M1964" s="11" t="str">
        <f>IF(ISERROR(VLOOKUP(C1964,'WI Vs ASM'!$B$2:$I$1000,8,0)),0,(VLOOKUP(C1964,'WI Vs ASM'!$B$2:$I$1000,8,0)))</f>
        <v>Prakash Varadachari</v>
      </c>
      <c r="N1964" s="11" t="str">
        <f>IF(ISERROR(VLOOKUP(C1964,'WI Vs ASM'!$B$2:$G$1000,6,0)),0,(VLOOKUP(C1964,'WI Vs ASM'!$B$2:$G$1000,6,0)))</f>
        <v>Claims</v>
      </c>
      <c r="O1964" s="11" t="str">
        <f>IF(ISERROR(VLOOKUP(C1964,'WI Vs ASM'!$B$2:$H$1000,7,0)),0,(VLOOKUP(C1964,'WI Vs ASM'!$B$2:$H$1000,7,0)))</f>
        <v>Claims</v>
      </c>
      <c r="P1964" s="11" t="str">
        <f t="shared" si="828"/>
        <v>May-17</v>
      </c>
      <c r="Q1964" s="11" t="str">
        <f t="shared" si="829"/>
        <v>Q2</v>
      </c>
      <c r="R1964" s="11" t="str">
        <f>IF(ISERROR(VLOOKUP(C1964,'WI Vs ASM'!$B$2:$J$1000,9,0)),0,(VLOOKUP(C1964,'WI Vs ASM'!$B$2:$J$1000,9,0)))</f>
        <v>Chandraprabha Palaniswamy</v>
      </c>
      <c r="S1964" s="11" t="str">
        <f>IF(ISERROR(VLOOKUP(C1964,'WI Vs ASM'!$B$2:$K$1000,10,0)),0,(VLOOKUP(C1964,'WI Vs ASM'!$B$2:$K$1000,10,0)))</f>
        <v>Dana D. Smith</v>
      </c>
      <c r="T1964" s="11" t="str">
        <f>IF(ISERROR(VLOOKUP(C1964,'WI Vs ASM'!$B$2:$L$1000,11,0)),0,(VLOOKUP(C1964,'WI Vs ASM'!$B$2:$L$1000,11,0)))</f>
        <v>Phillip Mclean</v>
      </c>
      <c r="U1964" s="11" t="str">
        <f t="shared" si="836"/>
        <v>WR735985</v>
      </c>
      <c r="V1964" s="11" t="str">
        <f t="shared" si="830"/>
        <v>No</v>
      </c>
      <c r="W1964" s="11" t="str">
        <f t="shared" si="831"/>
        <v>Yes</v>
      </c>
      <c r="X1964" s="11" t="str">
        <f t="shared" si="832"/>
        <v>No</v>
      </c>
      <c r="Y1964" s="11" t="str">
        <f t="shared" si="833"/>
        <v>No</v>
      </c>
      <c r="Z1964" s="11" t="str">
        <f t="shared" si="834"/>
        <v>No</v>
      </c>
      <c r="AA1964" s="11" t="str">
        <f t="shared" si="837"/>
        <v>No</v>
      </c>
      <c r="AB1964" s="11">
        <f>IF(ISERROR(VLOOKUP(U1964,'ITWR Dump'!$A$2:$Y$5000,24,0)),0,(VLOOKUP('ILC Report'!U1964,'ITWR Dump'!$A$2:$Y$5000,24,0)))</f>
        <v>0</v>
      </c>
      <c r="AC1964" s="11" t="str">
        <f t="shared" si="838"/>
        <v>No</v>
      </c>
      <c r="AD1964" s="11" t="str">
        <f t="shared" si="839"/>
        <v/>
      </c>
      <c r="AE1964" s="11">
        <f>IF(ISERROR(VLOOKUP(U1964,'ITWR Dump'!$A$2:$Y$5000,13,0)),0,(VLOOKUP(U1964,'ITWR Dump'!$A$2:$Y$5000,13,0)))</f>
        <v>0</v>
      </c>
      <c r="AF1964" s="11">
        <f>IF(ISERROR(VLOOKUP(U1964,'ITWR Dump'!$A$2:$Y$5000,11,0)),0,(VLOOKUP(U1964,'ITWR Dump'!$A$2:$Y$5000,11,0)))</f>
        <v>0</v>
      </c>
      <c r="AG1964" s="11">
        <f>IF(ISERROR(VLOOKUP(U1964,'ITWR Dump'!$A$2:$Y$5000,2,0)),0,(VLOOKUP(U1964,'ITWR Dump'!$A$2:$Y$5000,2,0)))</f>
        <v>0</v>
      </c>
      <c r="AH1964" s="11">
        <f>IF(ISERROR(VLOOKUP(U1964,'ITWR Dump'!$A$2:$Y$5000,14,0)),0,(VLOOKUP(U1964,'ITWR Dump'!$A$2:$Y$5000,14,0)))</f>
        <v>0</v>
      </c>
      <c r="AI1964" s="11" t="str">
        <f t="shared" si="840"/>
        <v>11-Enhancement Offshore</v>
      </c>
      <c r="AJ1964" s="11" t="str">
        <f t="shared" si="841"/>
        <v>Offshore</v>
      </c>
      <c r="AK1964" s="11" t="str">
        <f>IF(ISERROR(VLOOKUP(A1964,'Team Data'!$C$2:$U$213,17,0)),0,(VLOOKUP(A1964,'Team Data'!$C$2:$U$213,17,0)))</f>
        <v>Open System</v>
      </c>
      <c r="AL1964" s="11" t="str">
        <f t="shared" si="842"/>
        <v>2017-04-24</v>
      </c>
      <c r="AM1964" s="11">
        <f>IF(ISERROR(VLOOKUP(U1964,'ITWR Dump'!$A$2:$Y$5000,16,0)),0,(VLOOKUP(U1964,'ITWR Dump'!$A$2:$Y$5000,16,0)))</f>
        <v>0</v>
      </c>
      <c r="AN1964" s="11">
        <f>IF(ISERROR(VLOOKUP(U1964,'ITWR Dump'!$A$2:$Y$5000,18,0)),0,(VLOOKUP(U1964,'ITWR Dump'!$A$2:$Y$5000,18,0)))</f>
        <v>0</v>
      </c>
      <c r="AO1964" s="11">
        <f>IF(ISERROR(VLOOKUP(U1964,'ITWR Dump'!$A$2:$Y$5000,25,0)),0,(VLOOKUP('ILC Report'!U1964,'ITWR Dump'!$A$2:$Y$5000,25,0)))</f>
        <v>0</v>
      </c>
      <c r="AP1964" s="11">
        <f t="shared" si="843"/>
        <v>0</v>
      </c>
      <c r="AQ1964" s="26">
        <f t="shared" si="844"/>
        <v>0</v>
      </c>
      <c r="AR1964" s="26">
        <f t="shared" si="845"/>
        <v>0</v>
      </c>
      <c r="AS1964" s="26">
        <f t="shared" si="846"/>
        <v>0</v>
      </c>
      <c r="AT1964" s="26">
        <f t="shared" si="847"/>
        <v>0</v>
      </c>
      <c r="AU1964" s="26">
        <f t="shared" si="848"/>
        <v>0</v>
      </c>
      <c r="AV1964" s="26">
        <f t="shared" si="849"/>
        <v>0</v>
      </c>
      <c r="AW1964" s="11" t="s">
        <v>653</v>
      </c>
      <c r="AX1964" s="11" t="str">
        <f>VLOOKUP(L1964,Group!$A$2:$B$1000,2,0)</f>
        <v>Enhancement</v>
      </c>
      <c r="AY1964" s="11">
        <f>IF(ISERROR(VLOOKUP(U1964,'ITWR Dump'!$A$2:$Y$5000,15,0)),0,(VLOOKUP('ILC Report'!U1964,'ITWR Dump'!$A$2:$Y$5000,15,0)))</f>
        <v>0</v>
      </c>
      <c r="AZ1964" s="11" t="str">
        <f t="shared" si="850"/>
        <v>No</v>
      </c>
      <c r="BA1964" s="11" t="str">
        <f t="shared" si="851"/>
        <v>BKI</v>
      </c>
      <c r="BB1964" s="11" t="str">
        <f t="shared" si="852"/>
        <v>EM</v>
      </c>
      <c r="BC1964" s="11" t="str">
        <f t="shared" si="853"/>
        <v>No</v>
      </c>
    </row>
    <row r="1965" spans="1:55" x14ac:dyDescent="0.3">
      <c r="A1965" s="11" t="s">
        <v>145</v>
      </c>
      <c r="B1965" s="11" t="s">
        <v>1914</v>
      </c>
      <c r="C1965" s="11" t="s">
        <v>554</v>
      </c>
      <c r="D1965" s="11" t="s">
        <v>2893</v>
      </c>
      <c r="E1965" s="38" t="s">
        <v>2903</v>
      </c>
      <c r="F1965" s="11">
        <v>10</v>
      </c>
      <c r="G1965" s="40" t="s">
        <v>218</v>
      </c>
      <c r="H1965" s="11" t="str">
        <f t="shared" si="835"/>
        <v>Regular</v>
      </c>
      <c r="I1965" s="11" t="str">
        <f t="shared" si="827"/>
        <v>INDIA</v>
      </c>
      <c r="J1965" s="11" t="str">
        <f>IF(ISERROR(VLOOKUP(C1965,'WI Vs ASM'!$B$2:$E$1000,4,0)),0,(VLOOKUP(C1965,'WI Vs ASM'!$B$2:$E$1000,4,0)))</f>
        <v>Offshore</v>
      </c>
      <c r="K1965" s="11" t="str">
        <f>IF(ISERROR(VLOOKUP(C1965,'WI Vs ASM'!$B$2:$F$1000,5,0)),0,(VLOOKUP(C1965,'WI Vs ASM'!$B$2:$F$1000,5,0)))</f>
        <v>01-Fixed Price</v>
      </c>
      <c r="L1965" s="11" t="str">
        <f>IF(ISERROR(VLOOKUP(C1965,'WI Vs ASM'!$B$2:$D$1000,3,0)),0,(VLOOKUP(C1965,'WI Vs ASM'!$B$2:$D$1000,3,0)))</f>
        <v>01-Maintenance Offshore</v>
      </c>
      <c r="M1965" s="11" t="str">
        <f>IF(ISERROR(VLOOKUP(C1965,'WI Vs ASM'!$B$2:$I$1000,8,0)),0,(VLOOKUP(C1965,'WI Vs ASM'!$B$2:$I$1000,8,0)))</f>
        <v>Rahul Soman</v>
      </c>
      <c r="N1965" s="11" t="str">
        <f>IF(ISERROR(VLOOKUP(C1965,'WI Vs ASM'!$B$2:$G$1000,6,0)),0,(VLOOKUP(C1965,'WI Vs ASM'!$B$2:$G$1000,6,0)))</f>
        <v>CILS</v>
      </c>
      <c r="O1965" s="11" t="str">
        <f>IF(ISERROR(VLOOKUP(C1965,'WI Vs ASM'!$B$2:$H$1000,7,0)),0,(VLOOKUP(C1965,'WI Vs ASM'!$B$2:$H$1000,7,0)))</f>
        <v>CIS</v>
      </c>
      <c r="P1965" s="11" t="str">
        <f t="shared" si="828"/>
        <v>May-17</v>
      </c>
      <c r="Q1965" s="11" t="str">
        <f t="shared" si="829"/>
        <v>Q2</v>
      </c>
      <c r="R1965" s="11" t="str">
        <f>IF(ISERROR(VLOOKUP(C1965,'WI Vs ASM'!$B$2:$J$1000,9,0)),0,(VLOOKUP(C1965,'WI Vs ASM'!$B$2:$J$1000,9,0)))</f>
        <v>Jyothi Pai</v>
      </c>
      <c r="S1965" s="11" t="str">
        <f>IF(ISERROR(VLOOKUP(C1965,'WI Vs ASM'!$B$2:$K$1000,10,0)),0,(VLOOKUP(C1965,'WI Vs ASM'!$B$2:$K$1000,10,0)))</f>
        <v>Saju Bhaskaran</v>
      </c>
      <c r="T1965" s="11" t="str">
        <f>IF(ISERROR(VLOOKUP(C1965,'WI Vs ASM'!$B$2:$L$1000,11,0)),0,(VLOOKUP(C1965,'WI Vs ASM'!$B$2:$L$1000,11,0)))</f>
        <v>Sreekala Balasubramanian</v>
      </c>
      <c r="U1965" s="11" t="str">
        <f t="shared" si="836"/>
        <v>WR736302</v>
      </c>
      <c r="V1965" s="11" t="str">
        <f t="shared" si="830"/>
        <v>No</v>
      </c>
      <c r="W1965" s="11" t="str">
        <f t="shared" si="831"/>
        <v>Yes</v>
      </c>
      <c r="X1965" s="11" t="str">
        <f t="shared" si="832"/>
        <v>No</v>
      </c>
      <c r="Y1965" s="11" t="str">
        <f t="shared" si="833"/>
        <v>No</v>
      </c>
      <c r="Z1965" s="11" t="str">
        <f t="shared" si="834"/>
        <v>No</v>
      </c>
      <c r="AA1965" s="11" t="str">
        <f t="shared" si="837"/>
        <v>No</v>
      </c>
      <c r="AB1965" s="11">
        <f>IF(ISERROR(VLOOKUP(U1965,'ITWR Dump'!$A$2:$Y$5000,24,0)),0,(VLOOKUP('ILC Report'!U1965,'ITWR Dump'!$A$2:$Y$5000,24,0)))</f>
        <v>0</v>
      </c>
      <c r="AC1965" s="11" t="str">
        <f t="shared" si="838"/>
        <v>No</v>
      </c>
      <c r="AD1965" s="11" t="str">
        <f t="shared" si="839"/>
        <v/>
      </c>
      <c r="AE1965" s="11">
        <f>IF(ISERROR(VLOOKUP(U1965,'ITWR Dump'!$A$2:$Y$5000,13,0)),0,(VLOOKUP(U1965,'ITWR Dump'!$A$2:$Y$5000,13,0)))</f>
        <v>0</v>
      </c>
      <c r="AF1965" s="11">
        <f>IF(ISERROR(VLOOKUP(U1965,'ITWR Dump'!$A$2:$Y$5000,11,0)),0,(VLOOKUP(U1965,'ITWR Dump'!$A$2:$Y$5000,11,0)))</f>
        <v>0</v>
      </c>
      <c r="AG1965" s="11">
        <f>IF(ISERROR(VLOOKUP(U1965,'ITWR Dump'!$A$2:$Y$5000,2,0)),0,(VLOOKUP(U1965,'ITWR Dump'!$A$2:$Y$5000,2,0)))</f>
        <v>0</v>
      </c>
      <c r="AH1965" s="11">
        <f>IF(ISERROR(VLOOKUP(U1965,'ITWR Dump'!$A$2:$Y$5000,14,0)),0,(VLOOKUP(U1965,'ITWR Dump'!$A$2:$Y$5000,14,0)))</f>
        <v>0</v>
      </c>
      <c r="AI1965" s="11" t="str">
        <f t="shared" si="840"/>
        <v>01-Maintenance Offshore</v>
      </c>
      <c r="AJ1965" s="11" t="str">
        <f t="shared" si="841"/>
        <v>Offshore</v>
      </c>
      <c r="AK1965" s="11" t="str">
        <f>IF(ISERROR(VLOOKUP(A1965,'Team Data'!$C$2:$U$213,17,0)),0,(VLOOKUP(A1965,'Team Data'!$C$2:$U$213,17,0)))</f>
        <v>Open System</v>
      </c>
      <c r="AL1965" s="11" t="str">
        <f t="shared" si="842"/>
        <v>2017-04-24</v>
      </c>
      <c r="AM1965" s="11">
        <f>IF(ISERROR(VLOOKUP(U1965,'ITWR Dump'!$A$2:$Y$5000,16,0)),0,(VLOOKUP(U1965,'ITWR Dump'!$A$2:$Y$5000,16,0)))</f>
        <v>0</v>
      </c>
      <c r="AN1965" s="11">
        <f>IF(ISERROR(VLOOKUP(U1965,'ITWR Dump'!$A$2:$Y$5000,18,0)),0,(VLOOKUP(U1965,'ITWR Dump'!$A$2:$Y$5000,18,0)))</f>
        <v>0</v>
      </c>
      <c r="AO1965" s="11">
        <f>IF(ISERROR(VLOOKUP(U1965,'ITWR Dump'!$A$2:$Y$5000,25,0)),0,(VLOOKUP('ILC Report'!U1965,'ITWR Dump'!$A$2:$Y$5000,25,0)))</f>
        <v>0</v>
      </c>
      <c r="AP1965" s="11">
        <f t="shared" si="843"/>
        <v>0</v>
      </c>
      <c r="AQ1965" s="26">
        <f t="shared" si="844"/>
        <v>0</v>
      </c>
      <c r="AR1965" s="26">
        <f t="shared" si="845"/>
        <v>0</v>
      </c>
      <c r="AS1965" s="26">
        <f t="shared" si="846"/>
        <v>0</v>
      </c>
      <c r="AT1965" s="26">
        <f t="shared" si="847"/>
        <v>0</v>
      </c>
      <c r="AU1965" s="26">
        <f t="shared" si="848"/>
        <v>0</v>
      </c>
      <c r="AV1965" s="26">
        <f t="shared" si="849"/>
        <v>0</v>
      </c>
      <c r="AW1965" s="11" t="s">
        <v>653</v>
      </c>
      <c r="AX1965" s="11" t="str">
        <f>VLOOKUP(L1965,Group!$A$2:$B$1000,2,0)</f>
        <v>Maintenance</v>
      </c>
      <c r="AY1965" s="11">
        <f>IF(ISERROR(VLOOKUP(U1965,'ITWR Dump'!$A$2:$Y$5000,15,0)),0,(VLOOKUP('ILC Report'!U1965,'ITWR Dump'!$A$2:$Y$5000,15,0)))</f>
        <v>0</v>
      </c>
      <c r="AZ1965" s="11" t="str">
        <f t="shared" si="850"/>
        <v>Yes</v>
      </c>
      <c r="BA1965" s="11" t="str">
        <f t="shared" si="851"/>
        <v>BKI</v>
      </c>
      <c r="BB1965" s="11" t="str">
        <f t="shared" si="852"/>
        <v>MN</v>
      </c>
      <c r="BC1965" s="11" t="str">
        <f t="shared" si="853"/>
        <v>No</v>
      </c>
    </row>
    <row r="1966" spans="1:55" x14ac:dyDescent="0.3">
      <c r="A1966" s="11" t="s">
        <v>145</v>
      </c>
      <c r="B1966" s="11" t="s">
        <v>1914</v>
      </c>
      <c r="C1966" s="11" t="s">
        <v>1253</v>
      </c>
      <c r="D1966" s="11" t="s">
        <v>2894</v>
      </c>
      <c r="E1966" s="38" t="s">
        <v>2903</v>
      </c>
      <c r="F1966" s="11">
        <v>6</v>
      </c>
      <c r="G1966" s="40" t="s">
        <v>218</v>
      </c>
      <c r="H1966" s="11" t="str">
        <f t="shared" si="835"/>
        <v>Regular</v>
      </c>
      <c r="I1966" s="11" t="str">
        <f t="shared" si="827"/>
        <v>INDIA</v>
      </c>
      <c r="J1966" s="11" t="str">
        <f>IF(ISERROR(VLOOKUP(C1966,'WI Vs ASM'!$B$2:$E$1000,4,0)),0,(VLOOKUP(C1966,'WI Vs ASM'!$B$2:$E$1000,4,0)))</f>
        <v>Offshore</v>
      </c>
      <c r="K1966" s="11" t="str">
        <f>IF(ISERROR(VLOOKUP(C1966,'WI Vs ASM'!$B$2:$F$1000,5,0)),0,(VLOOKUP(C1966,'WI Vs ASM'!$B$2:$F$1000,5,0)))</f>
        <v>02-Variable Billable</v>
      </c>
      <c r="L1966" s="11" t="str">
        <f>IF(ISERROR(VLOOKUP(C1966,'WI Vs ASM'!$B$2:$D$1000,3,0)),0,(VLOOKUP(C1966,'WI Vs ASM'!$B$2:$D$1000,3,0)))</f>
        <v>11-Enhancement Offshore</v>
      </c>
      <c r="M1966" s="11" t="str">
        <f>IF(ISERROR(VLOOKUP(C1966,'WI Vs ASM'!$B$2:$I$1000,8,0)),0,(VLOOKUP(C1966,'WI Vs ASM'!$B$2:$I$1000,8,0)))</f>
        <v>Prakash Varadachari</v>
      </c>
      <c r="N1966" s="11" t="str">
        <f>IF(ISERROR(VLOOKUP(C1966,'WI Vs ASM'!$B$2:$G$1000,6,0)),0,(VLOOKUP(C1966,'WI Vs ASM'!$B$2:$G$1000,6,0)))</f>
        <v>MI Application</v>
      </c>
      <c r="O1966" s="11" t="str">
        <f>IF(ISERROR(VLOOKUP(C1966,'WI Vs ASM'!$B$2:$H$1000,7,0)),0,(VLOOKUP(C1966,'WI Vs ASM'!$B$2:$H$1000,7,0)))</f>
        <v>MI</v>
      </c>
      <c r="P1966" s="11" t="str">
        <f t="shared" si="828"/>
        <v>May-17</v>
      </c>
      <c r="Q1966" s="11" t="str">
        <f t="shared" si="829"/>
        <v>Q2</v>
      </c>
      <c r="R1966" s="11" t="str">
        <f>IF(ISERROR(VLOOKUP(C1966,'WI Vs ASM'!$B$2:$J$1000,9,0)),0,(VLOOKUP(C1966,'WI Vs ASM'!$B$2:$J$1000,9,0)))</f>
        <v>Chandraprabha Palaniswamy</v>
      </c>
      <c r="S1966" s="11" t="str">
        <f>IF(ISERROR(VLOOKUP(C1966,'WI Vs ASM'!$B$2:$K$1000,10,0)),0,(VLOOKUP(C1966,'WI Vs ASM'!$B$2:$K$1000,10,0)))</f>
        <v>Kimberly Hale</v>
      </c>
      <c r="T1966" s="11" t="str">
        <f>IF(ISERROR(VLOOKUP(C1966,'WI Vs ASM'!$B$2:$L$1000,11,0)),0,(VLOOKUP(C1966,'WI Vs ASM'!$B$2:$L$1000,11,0)))</f>
        <v>Crystal Romano</v>
      </c>
      <c r="U1966" s="11" t="str">
        <f t="shared" si="836"/>
        <v>WR736420</v>
      </c>
      <c r="V1966" s="11" t="str">
        <f t="shared" si="830"/>
        <v>No</v>
      </c>
      <c r="W1966" s="11" t="str">
        <f t="shared" si="831"/>
        <v>Yes</v>
      </c>
      <c r="X1966" s="11" t="str">
        <f t="shared" si="832"/>
        <v>No</v>
      </c>
      <c r="Y1966" s="11" t="str">
        <f t="shared" si="833"/>
        <v>No</v>
      </c>
      <c r="Z1966" s="11" t="str">
        <f t="shared" si="834"/>
        <v>No</v>
      </c>
      <c r="AA1966" s="11" t="str">
        <f t="shared" si="837"/>
        <v>No</v>
      </c>
      <c r="AB1966" s="11">
        <f>IF(ISERROR(VLOOKUP(U1966,'ITWR Dump'!$A$2:$Y$5000,24,0)),0,(VLOOKUP('ILC Report'!U1966,'ITWR Dump'!$A$2:$Y$5000,24,0)))</f>
        <v>0</v>
      </c>
      <c r="AC1966" s="11" t="str">
        <f t="shared" si="838"/>
        <v>No</v>
      </c>
      <c r="AD1966" s="11" t="str">
        <f t="shared" si="839"/>
        <v/>
      </c>
      <c r="AE1966" s="11">
        <f>IF(ISERROR(VLOOKUP(U1966,'ITWR Dump'!$A$2:$Y$5000,13,0)),0,(VLOOKUP(U1966,'ITWR Dump'!$A$2:$Y$5000,13,0)))</f>
        <v>0</v>
      </c>
      <c r="AF1966" s="11">
        <f>IF(ISERROR(VLOOKUP(U1966,'ITWR Dump'!$A$2:$Y$5000,11,0)),0,(VLOOKUP(U1966,'ITWR Dump'!$A$2:$Y$5000,11,0)))</f>
        <v>0</v>
      </c>
      <c r="AG1966" s="11">
        <f>IF(ISERROR(VLOOKUP(U1966,'ITWR Dump'!$A$2:$Y$5000,2,0)),0,(VLOOKUP(U1966,'ITWR Dump'!$A$2:$Y$5000,2,0)))</f>
        <v>0</v>
      </c>
      <c r="AH1966" s="11">
        <f>IF(ISERROR(VLOOKUP(U1966,'ITWR Dump'!$A$2:$Y$5000,14,0)),0,(VLOOKUP(U1966,'ITWR Dump'!$A$2:$Y$5000,14,0)))</f>
        <v>0</v>
      </c>
      <c r="AI1966" s="11" t="str">
        <f t="shared" si="840"/>
        <v>11-Enhancement Offshore</v>
      </c>
      <c r="AJ1966" s="11" t="str">
        <f t="shared" si="841"/>
        <v>Offshore</v>
      </c>
      <c r="AK1966" s="11" t="str">
        <f>IF(ISERROR(VLOOKUP(A1966,'Team Data'!$C$2:$U$213,17,0)),0,(VLOOKUP(A1966,'Team Data'!$C$2:$U$213,17,0)))</f>
        <v>Open System</v>
      </c>
      <c r="AL1966" s="11" t="str">
        <f t="shared" si="842"/>
        <v>2017-04-24</v>
      </c>
      <c r="AM1966" s="11">
        <f>IF(ISERROR(VLOOKUP(U1966,'ITWR Dump'!$A$2:$Y$5000,16,0)),0,(VLOOKUP(U1966,'ITWR Dump'!$A$2:$Y$5000,16,0)))</f>
        <v>0</v>
      </c>
      <c r="AN1966" s="11">
        <f>IF(ISERROR(VLOOKUP(U1966,'ITWR Dump'!$A$2:$Y$5000,18,0)),0,(VLOOKUP(U1966,'ITWR Dump'!$A$2:$Y$5000,18,0)))</f>
        <v>0</v>
      </c>
      <c r="AO1966" s="11">
        <f>IF(ISERROR(VLOOKUP(U1966,'ITWR Dump'!$A$2:$Y$5000,25,0)),0,(VLOOKUP('ILC Report'!U1966,'ITWR Dump'!$A$2:$Y$5000,25,0)))</f>
        <v>0</v>
      </c>
      <c r="AP1966" s="11">
        <f t="shared" si="843"/>
        <v>0</v>
      </c>
      <c r="AQ1966" s="26">
        <f t="shared" si="844"/>
        <v>0</v>
      </c>
      <c r="AR1966" s="26">
        <f t="shared" si="845"/>
        <v>0</v>
      </c>
      <c r="AS1966" s="26">
        <f t="shared" si="846"/>
        <v>0</v>
      </c>
      <c r="AT1966" s="26">
        <f t="shared" si="847"/>
        <v>0</v>
      </c>
      <c r="AU1966" s="26">
        <f t="shared" si="848"/>
        <v>0</v>
      </c>
      <c r="AV1966" s="26">
        <f t="shared" si="849"/>
        <v>0</v>
      </c>
      <c r="AW1966" s="11" t="s">
        <v>653</v>
      </c>
      <c r="AX1966" s="11" t="str">
        <f>VLOOKUP(L1966,Group!$A$2:$B$1000,2,0)</f>
        <v>Enhancement</v>
      </c>
      <c r="AY1966" s="11">
        <f>IF(ISERROR(VLOOKUP(U1966,'ITWR Dump'!$A$2:$Y$5000,15,0)),0,(VLOOKUP('ILC Report'!U1966,'ITWR Dump'!$A$2:$Y$5000,15,0)))</f>
        <v>0</v>
      </c>
      <c r="AZ1966" s="11" t="str">
        <f t="shared" si="850"/>
        <v>No</v>
      </c>
      <c r="BA1966" s="11" t="str">
        <f t="shared" si="851"/>
        <v>BKI</v>
      </c>
      <c r="BB1966" s="11" t="str">
        <f t="shared" si="852"/>
        <v>EM</v>
      </c>
      <c r="BC1966" s="11" t="str">
        <f t="shared" si="853"/>
        <v>No</v>
      </c>
    </row>
    <row r="1967" spans="1:55" x14ac:dyDescent="0.3">
      <c r="A1967" s="11" t="s">
        <v>145</v>
      </c>
      <c r="B1967" s="11" t="s">
        <v>1914</v>
      </c>
      <c r="C1967" s="11" t="s">
        <v>587</v>
      </c>
      <c r="D1967" s="11" t="s">
        <v>2364</v>
      </c>
      <c r="E1967" s="38" t="s">
        <v>2904</v>
      </c>
      <c r="F1967" s="11">
        <v>48</v>
      </c>
      <c r="G1967" s="40" t="s">
        <v>2905</v>
      </c>
      <c r="H1967" s="11" t="str">
        <f t="shared" si="835"/>
        <v>Standby</v>
      </c>
      <c r="I1967" s="11" t="str">
        <f t="shared" si="827"/>
        <v>INDIA</v>
      </c>
      <c r="J1967" s="11" t="str">
        <f>IF(ISERROR(VLOOKUP(C1967,'WI Vs ASM'!$B$2:$E$1000,4,0)),0,(VLOOKUP(C1967,'WI Vs ASM'!$B$2:$E$1000,4,0)))</f>
        <v>Offshore</v>
      </c>
      <c r="K1967" s="11" t="str">
        <f>IF(ISERROR(VLOOKUP(C1967,'WI Vs ASM'!$B$2:$F$1000,5,0)),0,(VLOOKUP(C1967,'WI Vs ASM'!$B$2:$F$1000,5,0)))</f>
        <v>01-Fixed Price</v>
      </c>
      <c r="L1967" s="11" t="str">
        <f>IF(ISERROR(VLOOKUP(C1967,'WI Vs ASM'!$B$2:$D$1000,3,0)),0,(VLOOKUP(C1967,'WI Vs ASM'!$B$2:$D$1000,3,0)))</f>
        <v>01-Maintenance Offshore</v>
      </c>
      <c r="M1967" s="11" t="str">
        <f>IF(ISERROR(VLOOKUP(C1967,'WI Vs ASM'!$B$2:$I$1000,8,0)),0,(VLOOKUP(C1967,'WI Vs ASM'!$B$2:$I$1000,8,0)))</f>
        <v>Rahul Soman</v>
      </c>
      <c r="N1967" s="11" t="str">
        <f>IF(ISERROR(VLOOKUP(C1967,'WI Vs ASM'!$B$2:$G$1000,6,0)),0,(VLOOKUP(C1967,'WI Vs ASM'!$B$2:$G$1000,6,0)))</f>
        <v>Commercial</v>
      </c>
      <c r="O1967" s="11" t="str">
        <f>IF(ISERROR(VLOOKUP(C1967,'WI Vs ASM'!$B$2:$H$1000,7,0)),0,(VLOOKUP(C1967,'WI Vs ASM'!$B$2:$H$1000,7,0)))</f>
        <v>Commercial</v>
      </c>
      <c r="P1967" s="11" t="str">
        <f t="shared" si="828"/>
        <v>May-17</v>
      </c>
      <c r="Q1967" s="11" t="str">
        <f t="shared" si="829"/>
        <v>Q2</v>
      </c>
      <c r="R1967" s="11" t="str">
        <f>IF(ISERROR(VLOOKUP(C1967,'WI Vs ASM'!$B$2:$J$1000,9,0)),0,(VLOOKUP(C1967,'WI Vs ASM'!$B$2:$J$1000,9,0)))</f>
        <v>Jyothi Pai</v>
      </c>
      <c r="S1967" s="11" t="str">
        <f>IF(ISERROR(VLOOKUP(C1967,'WI Vs ASM'!$B$2:$K$1000,10,0)),0,(VLOOKUP(C1967,'WI Vs ASM'!$B$2:$K$1000,10,0)))</f>
        <v>Saju Bhaskaran</v>
      </c>
      <c r="T1967" s="11" t="str">
        <f>IF(ISERROR(VLOOKUP(C1967,'WI Vs ASM'!$B$2:$L$1000,11,0)),0,(VLOOKUP(C1967,'WI Vs ASM'!$B$2:$L$1000,11,0)))</f>
        <v>Sreekala Balasubramanian</v>
      </c>
      <c r="U1967" s="11" t="e">
        <f t="shared" si="836"/>
        <v>#VALUE!</v>
      </c>
      <c r="V1967" s="11" t="str">
        <f t="shared" si="830"/>
        <v>No</v>
      </c>
      <c r="W1967" s="11" t="str">
        <f t="shared" si="831"/>
        <v>Yes</v>
      </c>
      <c r="X1967" s="11" t="str">
        <f t="shared" si="832"/>
        <v>No</v>
      </c>
      <c r="Y1967" s="11" t="str">
        <f t="shared" si="833"/>
        <v>No</v>
      </c>
      <c r="Z1967" s="11" t="str">
        <f t="shared" si="834"/>
        <v>No</v>
      </c>
      <c r="AA1967" s="11" t="str">
        <f t="shared" si="837"/>
        <v>No</v>
      </c>
      <c r="AB1967" s="11">
        <f>IF(ISERROR(VLOOKUP(U1967,'ITWR Dump'!$A$2:$Y$5000,24,0)),0,(VLOOKUP('ILC Report'!U1967,'ITWR Dump'!$A$2:$Y$5000,24,0)))</f>
        <v>0</v>
      </c>
      <c r="AC1967" s="11" t="str">
        <f t="shared" si="838"/>
        <v>No</v>
      </c>
      <c r="AD1967" s="11" t="str">
        <f t="shared" si="839"/>
        <v/>
      </c>
      <c r="AE1967" s="11">
        <f>IF(ISERROR(VLOOKUP(U1967,'ITWR Dump'!$A$2:$Y$5000,13,0)),0,(VLOOKUP(U1967,'ITWR Dump'!$A$2:$Y$5000,13,0)))</f>
        <v>0</v>
      </c>
      <c r="AF1967" s="11">
        <f>IF(ISERROR(VLOOKUP(U1967,'ITWR Dump'!$A$2:$Y$5000,11,0)),0,(VLOOKUP(U1967,'ITWR Dump'!$A$2:$Y$5000,11,0)))</f>
        <v>0</v>
      </c>
      <c r="AG1967" s="11">
        <f>IF(ISERROR(VLOOKUP(U1967,'ITWR Dump'!$A$2:$Y$5000,2,0)),0,(VLOOKUP(U1967,'ITWR Dump'!$A$2:$Y$5000,2,0)))</f>
        <v>0</v>
      </c>
      <c r="AH1967" s="11">
        <f>IF(ISERROR(VLOOKUP(U1967,'ITWR Dump'!$A$2:$Y$5000,14,0)),0,(VLOOKUP(U1967,'ITWR Dump'!$A$2:$Y$5000,14,0)))</f>
        <v>0</v>
      </c>
      <c r="AI1967" s="11" t="str">
        <f t="shared" si="840"/>
        <v>Standby Hours</v>
      </c>
      <c r="AJ1967" s="11" t="str">
        <f t="shared" si="841"/>
        <v>Offshore</v>
      </c>
      <c r="AK1967" s="11" t="str">
        <f>IF(ISERROR(VLOOKUP(A1967,'Team Data'!$C$2:$U$213,17,0)),0,(VLOOKUP(A1967,'Team Data'!$C$2:$U$213,17,0)))</f>
        <v>Open System</v>
      </c>
      <c r="AL1967" s="11" t="str">
        <f t="shared" si="842"/>
        <v>2017-04-24</v>
      </c>
      <c r="AM1967" s="11">
        <f>IF(ISERROR(VLOOKUP(U1967,'ITWR Dump'!$A$2:$Y$5000,16,0)),0,(VLOOKUP(U1967,'ITWR Dump'!$A$2:$Y$5000,16,0)))</f>
        <v>0</v>
      </c>
      <c r="AN1967" s="11">
        <f>IF(ISERROR(VLOOKUP(U1967,'ITWR Dump'!$A$2:$Y$5000,18,0)),0,(VLOOKUP(U1967,'ITWR Dump'!$A$2:$Y$5000,18,0)))</f>
        <v>0</v>
      </c>
      <c r="AO1967" s="11">
        <f>IF(ISERROR(VLOOKUP(U1967,'ITWR Dump'!$A$2:$Y$5000,25,0)),0,(VLOOKUP('ILC Report'!U1967,'ITWR Dump'!$A$2:$Y$5000,25,0)))</f>
        <v>0</v>
      </c>
      <c r="AP1967" s="11">
        <f t="shared" si="843"/>
        <v>0</v>
      </c>
      <c r="AQ1967" s="26">
        <f t="shared" si="844"/>
        <v>0</v>
      </c>
      <c r="AR1967" s="26">
        <f t="shared" si="845"/>
        <v>0</v>
      </c>
      <c r="AS1967" s="26">
        <f t="shared" si="846"/>
        <v>0</v>
      </c>
      <c r="AT1967" s="26">
        <f t="shared" si="847"/>
        <v>0</v>
      </c>
      <c r="AU1967" s="26">
        <f t="shared" si="848"/>
        <v>0</v>
      </c>
      <c r="AV1967" s="26">
        <f t="shared" si="849"/>
        <v>0</v>
      </c>
      <c r="AW1967" s="11" t="s">
        <v>653</v>
      </c>
      <c r="AX1967" s="11" t="str">
        <f>VLOOKUP(L1967,Group!$A$2:$B$1000,2,0)</f>
        <v>Maintenance</v>
      </c>
      <c r="AY1967" s="11">
        <f>IF(ISERROR(VLOOKUP(U1967,'ITWR Dump'!$A$2:$Y$5000,15,0)),0,(VLOOKUP('ILC Report'!U1967,'ITWR Dump'!$A$2:$Y$5000,15,0)))</f>
        <v>0</v>
      </c>
      <c r="AZ1967" s="11" t="str">
        <f t="shared" si="850"/>
        <v>No</v>
      </c>
      <c r="BA1967" s="11" t="str">
        <f t="shared" si="851"/>
        <v>BKI</v>
      </c>
      <c r="BB1967" s="11" t="str">
        <f t="shared" si="852"/>
        <v>MN</v>
      </c>
      <c r="BC1967" s="11" t="str">
        <f t="shared" si="853"/>
        <v>No</v>
      </c>
    </row>
    <row r="1968" spans="1:55" x14ac:dyDescent="0.3">
      <c r="A1968" s="11" t="s">
        <v>145</v>
      </c>
      <c r="B1968" s="11" t="s">
        <v>1914</v>
      </c>
      <c r="C1968" s="11" t="s">
        <v>561</v>
      </c>
      <c r="D1968" s="11" t="s">
        <v>2888</v>
      </c>
      <c r="E1968" s="38" t="s">
        <v>2904</v>
      </c>
      <c r="F1968" s="11">
        <v>5</v>
      </c>
      <c r="G1968" s="40" t="s">
        <v>218</v>
      </c>
      <c r="H1968" s="11" t="str">
        <f t="shared" si="835"/>
        <v>Regular</v>
      </c>
      <c r="I1968" s="11" t="str">
        <f t="shared" si="827"/>
        <v>INDIA</v>
      </c>
      <c r="J1968" s="11" t="str">
        <f>IF(ISERROR(VLOOKUP(C1968,'WI Vs ASM'!$B$2:$E$1000,4,0)),0,(VLOOKUP(C1968,'WI Vs ASM'!$B$2:$E$1000,4,0)))</f>
        <v>Offshore</v>
      </c>
      <c r="K1968" s="11" t="str">
        <f>IF(ISERROR(VLOOKUP(C1968,'WI Vs ASM'!$B$2:$F$1000,5,0)),0,(VLOOKUP(C1968,'WI Vs ASM'!$B$2:$F$1000,5,0)))</f>
        <v>02-Variable Billable</v>
      </c>
      <c r="L1968" s="11" t="str">
        <f>IF(ISERROR(VLOOKUP(C1968,'WI Vs ASM'!$B$2:$D$1000,3,0)),0,(VLOOKUP(C1968,'WI Vs ASM'!$B$2:$D$1000,3,0)))</f>
        <v>11-Enhancement Offshore</v>
      </c>
      <c r="M1968" s="11" t="str">
        <f>IF(ISERROR(VLOOKUP(C1968,'WI Vs ASM'!$B$2:$I$1000,8,0)),0,(VLOOKUP(C1968,'WI Vs ASM'!$B$2:$I$1000,8,0)))</f>
        <v>Prakash Varadachari</v>
      </c>
      <c r="N1968" s="11" t="str">
        <f>IF(ISERROR(VLOOKUP(C1968,'WI Vs ASM'!$B$2:$G$1000,6,0)),0,(VLOOKUP(C1968,'WI Vs ASM'!$B$2:$G$1000,6,0)))</f>
        <v>Claims</v>
      </c>
      <c r="O1968" s="11" t="str">
        <f>IF(ISERROR(VLOOKUP(C1968,'WI Vs ASM'!$B$2:$H$1000,7,0)),0,(VLOOKUP(C1968,'WI Vs ASM'!$B$2:$H$1000,7,0)))</f>
        <v>Claims</v>
      </c>
      <c r="P1968" s="11" t="str">
        <f t="shared" si="828"/>
        <v>May-17</v>
      </c>
      <c r="Q1968" s="11" t="str">
        <f t="shared" si="829"/>
        <v>Q2</v>
      </c>
      <c r="R1968" s="11" t="str">
        <f>IF(ISERROR(VLOOKUP(C1968,'WI Vs ASM'!$B$2:$J$1000,9,0)),0,(VLOOKUP(C1968,'WI Vs ASM'!$B$2:$J$1000,9,0)))</f>
        <v>Chandraprabha Palaniswamy</v>
      </c>
      <c r="S1968" s="11" t="str">
        <f>IF(ISERROR(VLOOKUP(C1968,'WI Vs ASM'!$B$2:$K$1000,10,0)),0,(VLOOKUP(C1968,'WI Vs ASM'!$B$2:$K$1000,10,0)))</f>
        <v>Dana D. Smith</v>
      </c>
      <c r="T1968" s="11" t="str">
        <f>IF(ISERROR(VLOOKUP(C1968,'WI Vs ASM'!$B$2:$L$1000,11,0)),0,(VLOOKUP(C1968,'WI Vs ASM'!$B$2:$L$1000,11,0)))</f>
        <v>Phillip Mclean</v>
      </c>
      <c r="U1968" s="11" t="str">
        <f t="shared" si="836"/>
        <v>WR635935</v>
      </c>
      <c r="V1968" s="11" t="str">
        <f t="shared" si="830"/>
        <v>No</v>
      </c>
      <c r="W1968" s="11" t="str">
        <f t="shared" si="831"/>
        <v>Yes</v>
      </c>
      <c r="X1968" s="11" t="str">
        <f t="shared" si="832"/>
        <v>No</v>
      </c>
      <c r="Y1968" s="11" t="str">
        <f t="shared" si="833"/>
        <v>No</v>
      </c>
      <c r="Z1968" s="11" t="str">
        <f t="shared" si="834"/>
        <v>No</v>
      </c>
      <c r="AA1968" s="11" t="str">
        <f t="shared" si="837"/>
        <v>No</v>
      </c>
      <c r="AB1968" s="11">
        <f>IF(ISERROR(VLOOKUP(U1968,'ITWR Dump'!$A$2:$Y$5000,24,0)),0,(VLOOKUP('ILC Report'!U1968,'ITWR Dump'!$A$2:$Y$5000,24,0)))</f>
        <v>0</v>
      </c>
      <c r="AC1968" s="11" t="str">
        <f t="shared" si="838"/>
        <v>No</v>
      </c>
      <c r="AD1968" s="11" t="str">
        <f t="shared" si="839"/>
        <v/>
      </c>
      <c r="AE1968" s="11">
        <f>IF(ISERROR(VLOOKUP(U1968,'ITWR Dump'!$A$2:$Y$5000,13,0)),0,(VLOOKUP(U1968,'ITWR Dump'!$A$2:$Y$5000,13,0)))</f>
        <v>0</v>
      </c>
      <c r="AF1968" s="11">
        <f>IF(ISERROR(VLOOKUP(U1968,'ITWR Dump'!$A$2:$Y$5000,11,0)),0,(VLOOKUP(U1968,'ITWR Dump'!$A$2:$Y$5000,11,0)))</f>
        <v>0</v>
      </c>
      <c r="AG1968" s="11">
        <f>IF(ISERROR(VLOOKUP(U1968,'ITWR Dump'!$A$2:$Y$5000,2,0)),0,(VLOOKUP(U1968,'ITWR Dump'!$A$2:$Y$5000,2,0)))</f>
        <v>0</v>
      </c>
      <c r="AH1968" s="11">
        <f>IF(ISERROR(VLOOKUP(U1968,'ITWR Dump'!$A$2:$Y$5000,14,0)),0,(VLOOKUP(U1968,'ITWR Dump'!$A$2:$Y$5000,14,0)))</f>
        <v>0</v>
      </c>
      <c r="AI1968" s="11" t="str">
        <f t="shared" si="840"/>
        <v>11-Enhancement Offshore</v>
      </c>
      <c r="AJ1968" s="11" t="str">
        <f t="shared" si="841"/>
        <v>Offshore</v>
      </c>
      <c r="AK1968" s="11" t="str">
        <f>IF(ISERROR(VLOOKUP(A1968,'Team Data'!$C$2:$U$213,17,0)),0,(VLOOKUP(A1968,'Team Data'!$C$2:$U$213,17,0)))</f>
        <v>Open System</v>
      </c>
      <c r="AL1968" s="11" t="str">
        <f t="shared" si="842"/>
        <v>2017-04-24</v>
      </c>
      <c r="AM1968" s="11">
        <f>IF(ISERROR(VLOOKUP(U1968,'ITWR Dump'!$A$2:$Y$5000,16,0)),0,(VLOOKUP(U1968,'ITWR Dump'!$A$2:$Y$5000,16,0)))</f>
        <v>0</v>
      </c>
      <c r="AN1968" s="11">
        <f>IF(ISERROR(VLOOKUP(U1968,'ITWR Dump'!$A$2:$Y$5000,18,0)),0,(VLOOKUP(U1968,'ITWR Dump'!$A$2:$Y$5000,18,0)))</f>
        <v>0</v>
      </c>
      <c r="AO1968" s="11">
        <f>IF(ISERROR(VLOOKUP(U1968,'ITWR Dump'!$A$2:$Y$5000,25,0)),0,(VLOOKUP('ILC Report'!U1968,'ITWR Dump'!$A$2:$Y$5000,25,0)))</f>
        <v>0</v>
      </c>
      <c r="AP1968" s="11">
        <f t="shared" si="843"/>
        <v>0</v>
      </c>
      <c r="AQ1968" s="26">
        <f t="shared" si="844"/>
        <v>0</v>
      </c>
      <c r="AR1968" s="26">
        <f t="shared" si="845"/>
        <v>0</v>
      </c>
      <c r="AS1968" s="26">
        <f t="shared" si="846"/>
        <v>0</v>
      </c>
      <c r="AT1968" s="26">
        <f t="shared" si="847"/>
        <v>0</v>
      </c>
      <c r="AU1968" s="26">
        <f t="shared" si="848"/>
        <v>0</v>
      </c>
      <c r="AV1968" s="26">
        <f t="shared" si="849"/>
        <v>0</v>
      </c>
      <c r="AW1968" s="11" t="s">
        <v>653</v>
      </c>
      <c r="AX1968" s="11" t="str">
        <f>VLOOKUP(L1968,Group!$A$2:$B$1000,2,0)</f>
        <v>Enhancement</v>
      </c>
      <c r="AY1968" s="11">
        <f>IF(ISERROR(VLOOKUP(U1968,'ITWR Dump'!$A$2:$Y$5000,15,0)),0,(VLOOKUP('ILC Report'!U1968,'ITWR Dump'!$A$2:$Y$5000,15,0)))</f>
        <v>0</v>
      </c>
      <c r="AZ1968" s="11" t="str">
        <f t="shared" si="850"/>
        <v>No</v>
      </c>
      <c r="BA1968" s="11" t="str">
        <f t="shared" si="851"/>
        <v>BKI</v>
      </c>
      <c r="BB1968" s="11" t="str">
        <f t="shared" si="852"/>
        <v>EM</v>
      </c>
      <c r="BC1968" s="11" t="str">
        <f t="shared" si="853"/>
        <v>No</v>
      </c>
    </row>
    <row r="1969" spans="1:55" x14ac:dyDescent="0.3">
      <c r="A1969" s="11" t="s">
        <v>145</v>
      </c>
      <c r="B1969" s="11" t="s">
        <v>1914</v>
      </c>
      <c r="C1969" s="11" t="s">
        <v>561</v>
      </c>
      <c r="D1969" s="11" t="s">
        <v>2892</v>
      </c>
      <c r="E1969" s="38" t="s">
        <v>2904</v>
      </c>
      <c r="F1969" s="11">
        <v>32</v>
      </c>
      <c r="G1969" s="40" t="s">
        <v>218</v>
      </c>
      <c r="H1969" s="11" t="str">
        <f t="shared" si="835"/>
        <v>Regular</v>
      </c>
      <c r="I1969" s="11" t="str">
        <f t="shared" si="827"/>
        <v>INDIA</v>
      </c>
      <c r="J1969" s="11" t="str">
        <f>IF(ISERROR(VLOOKUP(C1969,'WI Vs ASM'!$B$2:$E$1000,4,0)),0,(VLOOKUP(C1969,'WI Vs ASM'!$B$2:$E$1000,4,0)))</f>
        <v>Offshore</v>
      </c>
      <c r="K1969" s="11" t="str">
        <f>IF(ISERROR(VLOOKUP(C1969,'WI Vs ASM'!$B$2:$F$1000,5,0)),0,(VLOOKUP(C1969,'WI Vs ASM'!$B$2:$F$1000,5,0)))</f>
        <v>02-Variable Billable</v>
      </c>
      <c r="L1969" s="11" t="str">
        <f>IF(ISERROR(VLOOKUP(C1969,'WI Vs ASM'!$B$2:$D$1000,3,0)),0,(VLOOKUP(C1969,'WI Vs ASM'!$B$2:$D$1000,3,0)))</f>
        <v>11-Enhancement Offshore</v>
      </c>
      <c r="M1969" s="11" t="str">
        <f>IF(ISERROR(VLOOKUP(C1969,'WI Vs ASM'!$B$2:$I$1000,8,0)),0,(VLOOKUP(C1969,'WI Vs ASM'!$B$2:$I$1000,8,0)))</f>
        <v>Prakash Varadachari</v>
      </c>
      <c r="N1969" s="11" t="str">
        <f>IF(ISERROR(VLOOKUP(C1969,'WI Vs ASM'!$B$2:$G$1000,6,0)),0,(VLOOKUP(C1969,'WI Vs ASM'!$B$2:$G$1000,6,0)))</f>
        <v>Claims</v>
      </c>
      <c r="O1969" s="11" t="str">
        <f>IF(ISERROR(VLOOKUP(C1969,'WI Vs ASM'!$B$2:$H$1000,7,0)),0,(VLOOKUP(C1969,'WI Vs ASM'!$B$2:$H$1000,7,0)))</f>
        <v>Claims</v>
      </c>
      <c r="P1969" s="11" t="str">
        <f t="shared" si="828"/>
        <v>May-17</v>
      </c>
      <c r="Q1969" s="11" t="str">
        <f t="shared" si="829"/>
        <v>Q2</v>
      </c>
      <c r="R1969" s="11" t="str">
        <f>IF(ISERROR(VLOOKUP(C1969,'WI Vs ASM'!$B$2:$J$1000,9,0)),0,(VLOOKUP(C1969,'WI Vs ASM'!$B$2:$J$1000,9,0)))</f>
        <v>Chandraprabha Palaniswamy</v>
      </c>
      <c r="S1969" s="11" t="str">
        <f>IF(ISERROR(VLOOKUP(C1969,'WI Vs ASM'!$B$2:$K$1000,10,0)),0,(VLOOKUP(C1969,'WI Vs ASM'!$B$2:$K$1000,10,0)))</f>
        <v>Dana D. Smith</v>
      </c>
      <c r="T1969" s="11" t="str">
        <f>IF(ISERROR(VLOOKUP(C1969,'WI Vs ASM'!$B$2:$L$1000,11,0)),0,(VLOOKUP(C1969,'WI Vs ASM'!$B$2:$L$1000,11,0)))</f>
        <v>Phillip Mclean</v>
      </c>
      <c r="U1969" s="11" t="str">
        <f t="shared" si="836"/>
        <v>WR735985</v>
      </c>
      <c r="V1969" s="11" t="str">
        <f t="shared" si="830"/>
        <v>No</v>
      </c>
      <c r="W1969" s="11" t="str">
        <f t="shared" si="831"/>
        <v>Yes</v>
      </c>
      <c r="X1969" s="11" t="str">
        <f t="shared" si="832"/>
        <v>No</v>
      </c>
      <c r="Y1969" s="11" t="str">
        <f t="shared" si="833"/>
        <v>No</v>
      </c>
      <c r="Z1969" s="11" t="str">
        <f t="shared" si="834"/>
        <v>No</v>
      </c>
      <c r="AA1969" s="11" t="str">
        <f t="shared" si="837"/>
        <v>No</v>
      </c>
      <c r="AB1969" s="11">
        <f>IF(ISERROR(VLOOKUP(U1969,'ITWR Dump'!$A$2:$Y$5000,24,0)),0,(VLOOKUP('ILC Report'!U1969,'ITWR Dump'!$A$2:$Y$5000,24,0)))</f>
        <v>0</v>
      </c>
      <c r="AC1969" s="11" t="str">
        <f t="shared" si="838"/>
        <v>No</v>
      </c>
      <c r="AD1969" s="11" t="str">
        <f t="shared" si="839"/>
        <v/>
      </c>
      <c r="AE1969" s="11">
        <f>IF(ISERROR(VLOOKUP(U1969,'ITWR Dump'!$A$2:$Y$5000,13,0)),0,(VLOOKUP(U1969,'ITWR Dump'!$A$2:$Y$5000,13,0)))</f>
        <v>0</v>
      </c>
      <c r="AF1969" s="11">
        <f>IF(ISERROR(VLOOKUP(U1969,'ITWR Dump'!$A$2:$Y$5000,11,0)),0,(VLOOKUP(U1969,'ITWR Dump'!$A$2:$Y$5000,11,0)))</f>
        <v>0</v>
      </c>
      <c r="AG1969" s="11">
        <f>IF(ISERROR(VLOOKUP(U1969,'ITWR Dump'!$A$2:$Y$5000,2,0)),0,(VLOOKUP(U1969,'ITWR Dump'!$A$2:$Y$5000,2,0)))</f>
        <v>0</v>
      </c>
      <c r="AH1969" s="11">
        <f>IF(ISERROR(VLOOKUP(U1969,'ITWR Dump'!$A$2:$Y$5000,14,0)),0,(VLOOKUP(U1969,'ITWR Dump'!$A$2:$Y$5000,14,0)))</f>
        <v>0</v>
      </c>
      <c r="AI1969" s="11" t="str">
        <f t="shared" si="840"/>
        <v>11-Enhancement Offshore</v>
      </c>
      <c r="AJ1969" s="11" t="str">
        <f t="shared" si="841"/>
        <v>Offshore</v>
      </c>
      <c r="AK1969" s="11" t="str">
        <f>IF(ISERROR(VLOOKUP(A1969,'Team Data'!$C$2:$U$213,17,0)),0,(VLOOKUP(A1969,'Team Data'!$C$2:$U$213,17,0)))</f>
        <v>Open System</v>
      </c>
      <c r="AL1969" s="11" t="str">
        <f t="shared" si="842"/>
        <v>2017-04-24</v>
      </c>
      <c r="AM1969" s="11">
        <f>IF(ISERROR(VLOOKUP(U1969,'ITWR Dump'!$A$2:$Y$5000,16,0)),0,(VLOOKUP(U1969,'ITWR Dump'!$A$2:$Y$5000,16,0)))</f>
        <v>0</v>
      </c>
      <c r="AN1969" s="11">
        <f>IF(ISERROR(VLOOKUP(U1969,'ITWR Dump'!$A$2:$Y$5000,18,0)),0,(VLOOKUP(U1969,'ITWR Dump'!$A$2:$Y$5000,18,0)))</f>
        <v>0</v>
      </c>
      <c r="AO1969" s="11">
        <f>IF(ISERROR(VLOOKUP(U1969,'ITWR Dump'!$A$2:$Y$5000,25,0)),0,(VLOOKUP('ILC Report'!U1969,'ITWR Dump'!$A$2:$Y$5000,25,0)))</f>
        <v>0</v>
      </c>
      <c r="AP1969" s="11">
        <f t="shared" si="843"/>
        <v>0</v>
      </c>
      <c r="AQ1969" s="26">
        <f t="shared" si="844"/>
        <v>0</v>
      </c>
      <c r="AR1969" s="26">
        <f t="shared" si="845"/>
        <v>0</v>
      </c>
      <c r="AS1969" s="26">
        <f t="shared" si="846"/>
        <v>0</v>
      </c>
      <c r="AT1969" s="26">
        <f t="shared" si="847"/>
        <v>0</v>
      </c>
      <c r="AU1969" s="26">
        <f t="shared" si="848"/>
        <v>0</v>
      </c>
      <c r="AV1969" s="26">
        <f t="shared" si="849"/>
        <v>0</v>
      </c>
      <c r="AW1969" s="11" t="s">
        <v>653</v>
      </c>
      <c r="AX1969" s="11" t="str">
        <f>VLOOKUP(L1969,Group!$A$2:$B$1000,2,0)</f>
        <v>Enhancement</v>
      </c>
      <c r="AY1969" s="11">
        <f>IF(ISERROR(VLOOKUP(U1969,'ITWR Dump'!$A$2:$Y$5000,15,0)),0,(VLOOKUP('ILC Report'!U1969,'ITWR Dump'!$A$2:$Y$5000,15,0)))</f>
        <v>0</v>
      </c>
      <c r="AZ1969" s="11" t="str">
        <f t="shared" si="850"/>
        <v>No</v>
      </c>
      <c r="BA1969" s="11" t="str">
        <f t="shared" si="851"/>
        <v>BKI</v>
      </c>
      <c r="BB1969" s="11" t="str">
        <f t="shared" si="852"/>
        <v>EM</v>
      </c>
      <c r="BC1969" s="11" t="str">
        <f t="shared" si="853"/>
        <v>No</v>
      </c>
    </row>
    <row r="1970" spans="1:55" x14ac:dyDescent="0.3">
      <c r="A1970" s="11" t="s">
        <v>145</v>
      </c>
      <c r="B1970" s="11" t="s">
        <v>1914</v>
      </c>
      <c r="C1970" s="11" t="s">
        <v>1253</v>
      </c>
      <c r="D1970" s="11" t="s">
        <v>2894</v>
      </c>
      <c r="E1970" s="38" t="s">
        <v>2904</v>
      </c>
      <c r="F1970" s="11">
        <v>10</v>
      </c>
      <c r="G1970" s="40" t="s">
        <v>218</v>
      </c>
      <c r="H1970" s="11" t="str">
        <f t="shared" si="835"/>
        <v>Regular</v>
      </c>
      <c r="I1970" s="11" t="str">
        <f t="shared" si="827"/>
        <v>INDIA</v>
      </c>
      <c r="J1970" s="11" t="str">
        <f>IF(ISERROR(VLOOKUP(C1970,'WI Vs ASM'!$B$2:$E$1000,4,0)),0,(VLOOKUP(C1970,'WI Vs ASM'!$B$2:$E$1000,4,0)))</f>
        <v>Offshore</v>
      </c>
      <c r="K1970" s="11" t="str">
        <f>IF(ISERROR(VLOOKUP(C1970,'WI Vs ASM'!$B$2:$F$1000,5,0)),0,(VLOOKUP(C1970,'WI Vs ASM'!$B$2:$F$1000,5,0)))</f>
        <v>02-Variable Billable</v>
      </c>
      <c r="L1970" s="11" t="str">
        <f>IF(ISERROR(VLOOKUP(C1970,'WI Vs ASM'!$B$2:$D$1000,3,0)),0,(VLOOKUP(C1970,'WI Vs ASM'!$B$2:$D$1000,3,0)))</f>
        <v>11-Enhancement Offshore</v>
      </c>
      <c r="M1970" s="11" t="str">
        <f>IF(ISERROR(VLOOKUP(C1970,'WI Vs ASM'!$B$2:$I$1000,8,0)),0,(VLOOKUP(C1970,'WI Vs ASM'!$B$2:$I$1000,8,0)))</f>
        <v>Prakash Varadachari</v>
      </c>
      <c r="N1970" s="11" t="str">
        <f>IF(ISERROR(VLOOKUP(C1970,'WI Vs ASM'!$B$2:$G$1000,6,0)),0,(VLOOKUP(C1970,'WI Vs ASM'!$B$2:$G$1000,6,0)))</f>
        <v>MI Application</v>
      </c>
      <c r="O1970" s="11" t="str">
        <f>IF(ISERROR(VLOOKUP(C1970,'WI Vs ASM'!$B$2:$H$1000,7,0)),0,(VLOOKUP(C1970,'WI Vs ASM'!$B$2:$H$1000,7,0)))</f>
        <v>MI</v>
      </c>
      <c r="P1970" s="11" t="str">
        <f t="shared" si="828"/>
        <v>May-17</v>
      </c>
      <c r="Q1970" s="11" t="str">
        <f t="shared" si="829"/>
        <v>Q2</v>
      </c>
      <c r="R1970" s="11" t="str">
        <f>IF(ISERROR(VLOOKUP(C1970,'WI Vs ASM'!$B$2:$J$1000,9,0)),0,(VLOOKUP(C1970,'WI Vs ASM'!$B$2:$J$1000,9,0)))</f>
        <v>Chandraprabha Palaniswamy</v>
      </c>
      <c r="S1970" s="11" t="str">
        <f>IF(ISERROR(VLOOKUP(C1970,'WI Vs ASM'!$B$2:$K$1000,10,0)),0,(VLOOKUP(C1970,'WI Vs ASM'!$B$2:$K$1000,10,0)))</f>
        <v>Kimberly Hale</v>
      </c>
      <c r="T1970" s="11" t="str">
        <f>IF(ISERROR(VLOOKUP(C1970,'WI Vs ASM'!$B$2:$L$1000,11,0)),0,(VLOOKUP(C1970,'WI Vs ASM'!$B$2:$L$1000,11,0)))</f>
        <v>Crystal Romano</v>
      </c>
      <c r="U1970" s="11" t="str">
        <f t="shared" si="836"/>
        <v>WR736420</v>
      </c>
      <c r="V1970" s="11" t="str">
        <f t="shared" si="830"/>
        <v>No</v>
      </c>
      <c r="W1970" s="11" t="str">
        <f t="shared" si="831"/>
        <v>Yes</v>
      </c>
      <c r="X1970" s="11" t="str">
        <f t="shared" si="832"/>
        <v>No</v>
      </c>
      <c r="Y1970" s="11" t="str">
        <f t="shared" si="833"/>
        <v>No</v>
      </c>
      <c r="Z1970" s="11" t="str">
        <f t="shared" si="834"/>
        <v>No</v>
      </c>
      <c r="AA1970" s="11" t="str">
        <f t="shared" si="837"/>
        <v>No</v>
      </c>
      <c r="AB1970" s="11">
        <f>IF(ISERROR(VLOOKUP(U1970,'ITWR Dump'!$A$2:$Y$5000,24,0)),0,(VLOOKUP('ILC Report'!U1970,'ITWR Dump'!$A$2:$Y$5000,24,0)))</f>
        <v>0</v>
      </c>
      <c r="AC1970" s="11" t="str">
        <f t="shared" si="838"/>
        <v>No</v>
      </c>
      <c r="AD1970" s="11" t="str">
        <f t="shared" si="839"/>
        <v/>
      </c>
      <c r="AE1970" s="11">
        <f>IF(ISERROR(VLOOKUP(U1970,'ITWR Dump'!$A$2:$Y$5000,13,0)),0,(VLOOKUP(U1970,'ITWR Dump'!$A$2:$Y$5000,13,0)))</f>
        <v>0</v>
      </c>
      <c r="AF1970" s="11">
        <f>IF(ISERROR(VLOOKUP(U1970,'ITWR Dump'!$A$2:$Y$5000,11,0)),0,(VLOOKUP(U1970,'ITWR Dump'!$A$2:$Y$5000,11,0)))</f>
        <v>0</v>
      </c>
      <c r="AG1970" s="11">
        <f>IF(ISERROR(VLOOKUP(U1970,'ITWR Dump'!$A$2:$Y$5000,2,0)),0,(VLOOKUP(U1970,'ITWR Dump'!$A$2:$Y$5000,2,0)))</f>
        <v>0</v>
      </c>
      <c r="AH1970" s="11">
        <f>IF(ISERROR(VLOOKUP(U1970,'ITWR Dump'!$A$2:$Y$5000,14,0)),0,(VLOOKUP(U1970,'ITWR Dump'!$A$2:$Y$5000,14,0)))</f>
        <v>0</v>
      </c>
      <c r="AI1970" s="11" t="str">
        <f t="shared" si="840"/>
        <v>11-Enhancement Offshore</v>
      </c>
      <c r="AJ1970" s="11" t="str">
        <f t="shared" si="841"/>
        <v>Offshore</v>
      </c>
      <c r="AK1970" s="11" t="str">
        <f>IF(ISERROR(VLOOKUP(A1970,'Team Data'!$C$2:$U$213,17,0)),0,(VLOOKUP(A1970,'Team Data'!$C$2:$U$213,17,0)))</f>
        <v>Open System</v>
      </c>
      <c r="AL1970" s="11" t="str">
        <f t="shared" si="842"/>
        <v>2017-04-24</v>
      </c>
      <c r="AM1970" s="11">
        <f>IF(ISERROR(VLOOKUP(U1970,'ITWR Dump'!$A$2:$Y$5000,16,0)),0,(VLOOKUP(U1970,'ITWR Dump'!$A$2:$Y$5000,16,0)))</f>
        <v>0</v>
      </c>
      <c r="AN1970" s="11">
        <f>IF(ISERROR(VLOOKUP(U1970,'ITWR Dump'!$A$2:$Y$5000,18,0)),0,(VLOOKUP(U1970,'ITWR Dump'!$A$2:$Y$5000,18,0)))</f>
        <v>0</v>
      </c>
      <c r="AO1970" s="11">
        <f>IF(ISERROR(VLOOKUP(U1970,'ITWR Dump'!$A$2:$Y$5000,25,0)),0,(VLOOKUP('ILC Report'!U1970,'ITWR Dump'!$A$2:$Y$5000,25,0)))</f>
        <v>0</v>
      </c>
      <c r="AP1970" s="11">
        <f t="shared" si="843"/>
        <v>0</v>
      </c>
      <c r="AQ1970" s="26">
        <f t="shared" si="844"/>
        <v>0</v>
      </c>
      <c r="AR1970" s="26">
        <f t="shared" si="845"/>
        <v>0</v>
      </c>
      <c r="AS1970" s="26">
        <f t="shared" si="846"/>
        <v>0</v>
      </c>
      <c r="AT1970" s="26">
        <f t="shared" si="847"/>
        <v>0</v>
      </c>
      <c r="AU1970" s="26">
        <f t="shared" si="848"/>
        <v>0</v>
      </c>
      <c r="AV1970" s="26">
        <f t="shared" si="849"/>
        <v>0</v>
      </c>
      <c r="AW1970" s="11" t="s">
        <v>653</v>
      </c>
      <c r="AX1970" s="11" t="str">
        <f>VLOOKUP(L1970,Group!$A$2:$B$1000,2,0)</f>
        <v>Enhancement</v>
      </c>
      <c r="AY1970" s="11">
        <f>IF(ISERROR(VLOOKUP(U1970,'ITWR Dump'!$A$2:$Y$5000,15,0)),0,(VLOOKUP('ILC Report'!U1970,'ITWR Dump'!$A$2:$Y$5000,15,0)))</f>
        <v>0</v>
      </c>
      <c r="AZ1970" s="11" t="str">
        <f t="shared" si="850"/>
        <v>No</v>
      </c>
      <c r="BA1970" s="11" t="str">
        <f t="shared" si="851"/>
        <v>BKI</v>
      </c>
      <c r="BB1970" s="11" t="str">
        <f t="shared" si="852"/>
        <v>EM</v>
      </c>
      <c r="BC1970" s="11" t="str">
        <f t="shared" si="853"/>
        <v>No</v>
      </c>
    </row>
    <row r="1971" spans="1:55" x14ac:dyDescent="0.3">
      <c r="A1971" s="11" t="s">
        <v>2895</v>
      </c>
      <c r="B1971" s="11" t="s">
        <v>2896</v>
      </c>
      <c r="C1971" s="11" t="s">
        <v>1917</v>
      </c>
      <c r="D1971" s="11" t="s">
        <v>2908</v>
      </c>
      <c r="E1971" s="38" t="s">
        <v>652</v>
      </c>
      <c r="F1971" s="11">
        <v>1.5</v>
      </c>
      <c r="G1971" s="40" t="s">
        <v>218</v>
      </c>
      <c r="H1971" s="11" t="str">
        <f t="shared" si="835"/>
        <v>Regular</v>
      </c>
      <c r="I1971" s="11">
        <f t="shared" si="827"/>
        <v>0</v>
      </c>
      <c r="J1971" s="11">
        <f>IF(ISERROR(VLOOKUP(C1971,'WI Vs ASM'!$B$2:$E$1000,4,0)),0,(VLOOKUP(C1971,'WI Vs ASM'!$B$2:$E$1000,4,0)))</f>
        <v>0</v>
      </c>
      <c r="K1971" s="11">
        <f>IF(ISERROR(VLOOKUP(C1971,'WI Vs ASM'!$B$2:$F$1000,5,0)),0,(VLOOKUP(C1971,'WI Vs ASM'!$B$2:$F$1000,5,0)))</f>
        <v>0</v>
      </c>
      <c r="L1971" s="11">
        <f>IF(ISERROR(VLOOKUP(C1971,'WI Vs ASM'!$B$2:$D$1000,3,0)),0,(VLOOKUP(C1971,'WI Vs ASM'!$B$2:$D$1000,3,0)))</f>
        <v>0</v>
      </c>
      <c r="M1971" s="11">
        <f>IF(ISERROR(VLOOKUP(C1971,'WI Vs ASM'!$B$2:$I$1000,8,0)),0,(VLOOKUP(C1971,'WI Vs ASM'!$B$2:$I$1000,8,0)))</f>
        <v>0</v>
      </c>
      <c r="N1971" s="11">
        <f>IF(ISERROR(VLOOKUP(C1971,'WI Vs ASM'!$B$2:$G$1000,6,0)),0,(VLOOKUP(C1971,'WI Vs ASM'!$B$2:$G$1000,6,0)))</f>
        <v>0</v>
      </c>
      <c r="O1971" s="11">
        <f>IF(ISERROR(VLOOKUP(C1971,'WI Vs ASM'!$B$2:$H$1000,7,0)),0,(VLOOKUP(C1971,'WI Vs ASM'!$B$2:$H$1000,7,0)))</f>
        <v>0</v>
      </c>
      <c r="P1971" s="11" t="str">
        <f t="shared" si="828"/>
        <v>Apr-17</v>
      </c>
      <c r="Q1971" s="11" t="str">
        <f t="shared" si="829"/>
        <v>Q2</v>
      </c>
      <c r="R1971" s="11">
        <f>IF(ISERROR(VLOOKUP(C1971,'WI Vs ASM'!$B$2:$J$1000,9,0)),0,(VLOOKUP(C1971,'WI Vs ASM'!$B$2:$J$1000,9,0)))</f>
        <v>0</v>
      </c>
      <c r="S1971" s="11">
        <f>IF(ISERROR(VLOOKUP(C1971,'WI Vs ASM'!$B$2:$K$1000,10,0)),0,(VLOOKUP(C1971,'WI Vs ASM'!$B$2:$K$1000,10,0)))</f>
        <v>0</v>
      </c>
      <c r="T1971" s="11">
        <f>IF(ISERROR(VLOOKUP(C1971,'WI Vs ASM'!$B$2:$L$1000,11,0)),0,(VLOOKUP(C1971,'WI Vs ASM'!$B$2:$L$1000,11,0)))</f>
        <v>0</v>
      </c>
      <c r="U1971" s="11" t="e">
        <f t="shared" si="836"/>
        <v>#VALUE!</v>
      </c>
      <c r="V1971" s="11" t="str">
        <f t="shared" si="830"/>
        <v>No</v>
      </c>
      <c r="W1971" s="11" t="str">
        <f t="shared" si="831"/>
        <v>Yes</v>
      </c>
      <c r="X1971" s="11" t="str">
        <f t="shared" si="832"/>
        <v>No</v>
      </c>
      <c r="Y1971" s="11" t="str">
        <f t="shared" si="833"/>
        <v>No</v>
      </c>
      <c r="Z1971" s="11" t="str">
        <f t="shared" si="834"/>
        <v>No</v>
      </c>
      <c r="AA1971" s="11" t="str">
        <f t="shared" si="837"/>
        <v>No</v>
      </c>
      <c r="AB1971" s="11">
        <f>IF(ISERROR(VLOOKUP(U1971,'ITWR Dump'!$A$2:$Y$5000,24,0)),0,(VLOOKUP('ILC Report'!U1971,'ITWR Dump'!$A$2:$Y$5000,24,0)))</f>
        <v>0</v>
      </c>
      <c r="AC1971" s="11" t="str">
        <f t="shared" si="838"/>
        <v>No</v>
      </c>
      <c r="AD1971" s="11" t="str">
        <f t="shared" si="839"/>
        <v/>
      </c>
      <c r="AE1971" s="11">
        <f>IF(ISERROR(VLOOKUP(U1971,'ITWR Dump'!$A$2:$Y$5000,13,0)),0,(VLOOKUP(U1971,'ITWR Dump'!$A$2:$Y$5000,13,0)))</f>
        <v>0</v>
      </c>
      <c r="AF1971" s="11">
        <f>IF(ISERROR(VLOOKUP(U1971,'ITWR Dump'!$A$2:$Y$5000,11,0)),0,(VLOOKUP(U1971,'ITWR Dump'!$A$2:$Y$5000,11,0)))</f>
        <v>0</v>
      </c>
      <c r="AG1971" s="11">
        <f>IF(ISERROR(VLOOKUP(U1971,'ITWR Dump'!$A$2:$Y$5000,2,0)),0,(VLOOKUP(U1971,'ITWR Dump'!$A$2:$Y$5000,2,0)))</f>
        <v>0</v>
      </c>
      <c r="AH1971" s="11">
        <f>IF(ISERROR(VLOOKUP(U1971,'ITWR Dump'!$A$2:$Y$5000,14,0)),0,(VLOOKUP(U1971,'ITWR Dump'!$A$2:$Y$5000,14,0)))</f>
        <v>0</v>
      </c>
      <c r="AI1971" s="11">
        <f t="shared" si="840"/>
        <v>0</v>
      </c>
      <c r="AJ1971" s="11">
        <f t="shared" si="841"/>
        <v>0</v>
      </c>
      <c r="AK1971" s="11">
        <f>IF(ISERROR(VLOOKUP(A1971,'Team Data'!$C$2:$U$213,17,0)),0,(VLOOKUP(A1971,'Team Data'!$C$2:$U$213,17,0)))</f>
        <v>0</v>
      </c>
      <c r="AL1971" s="11" t="str">
        <f t="shared" si="842"/>
        <v>2017-04-24</v>
      </c>
      <c r="AM1971" s="11">
        <f>IF(ISERROR(VLOOKUP(U1971,'ITWR Dump'!$A$2:$Y$5000,16,0)),0,(VLOOKUP(U1971,'ITWR Dump'!$A$2:$Y$5000,16,0)))</f>
        <v>0</v>
      </c>
      <c r="AN1971" s="11">
        <f>IF(ISERROR(VLOOKUP(U1971,'ITWR Dump'!$A$2:$Y$5000,18,0)),0,(VLOOKUP(U1971,'ITWR Dump'!$A$2:$Y$5000,18,0)))</f>
        <v>0</v>
      </c>
      <c r="AO1971" s="11">
        <f>IF(ISERROR(VLOOKUP(U1971,'ITWR Dump'!$A$2:$Y$5000,25,0)),0,(VLOOKUP('ILC Report'!U1971,'ITWR Dump'!$A$2:$Y$5000,25,0)))</f>
        <v>0</v>
      </c>
      <c r="AP1971" s="11">
        <f t="shared" si="843"/>
        <v>0</v>
      </c>
      <c r="AQ1971" s="26">
        <f t="shared" si="844"/>
        <v>0</v>
      </c>
      <c r="AR1971" s="26">
        <f t="shared" si="845"/>
        <v>0</v>
      </c>
      <c r="AS1971" s="26">
        <f t="shared" si="846"/>
        <v>0</v>
      </c>
      <c r="AT1971" s="26">
        <f t="shared" si="847"/>
        <v>0</v>
      </c>
      <c r="AU1971" s="26">
        <f t="shared" si="848"/>
        <v>0</v>
      </c>
      <c r="AV1971" s="26">
        <f t="shared" si="849"/>
        <v>0</v>
      </c>
      <c r="AW1971" s="11" t="s">
        <v>653</v>
      </c>
      <c r="AX1971" s="11" t="e">
        <f>VLOOKUP(L1971,Group!$A$2:$B$1000,2,0)</f>
        <v>#N/A</v>
      </c>
      <c r="AY1971" s="11">
        <f>IF(ISERROR(VLOOKUP(U1971,'ITWR Dump'!$A$2:$Y$5000,15,0)),0,(VLOOKUP('ILC Report'!U1971,'ITWR Dump'!$A$2:$Y$5000,15,0)))</f>
        <v>0</v>
      </c>
      <c r="AZ1971" s="11" t="str">
        <f t="shared" si="850"/>
        <v>No</v>
      </c>
      <c r="BA1971" s="11" t="str">
        <f t="shared" si="851"/>
        <v>W4W</v>
      </c>
      <c r="BB1971" s="11" t="str">
        <f t="shared" si="852"/>
        <v>01</v>
      </c>
      <c r="BC1971" s="11" t="str">
        <f t="shared" si="853"/>
        <v>No</v>
      </c>
    </row>
    <row r="1972" spans="1:55" x14ac:dyDescent="0.3">
      <c r="A1972" s="11" t="s">
        <v>2895</v>
      </c>
      <c r="B1972" s="11" t="s">
        <v>2896</v>
      </c>
      <c r="C1972" s="11" t="s">
        <v>1917</v>
      </c>
      <c r="D1972" s="11" t="s">
        <v>2908</v>
      </c>
      <c r="E1972" s="38" t="s">
        <v>2901</v>
      </c>
      <c r="F1972" s="11">
        <v>1</v>
      </c>
      <c r="G1972" s="40" t="s">
        <v>218</v>
      </c>
      <c r="H1972" s="11" t="str">
        <f t="shared" si="835"/>
        <v>Regular</v>
      </c>
      <c r="I1972" s="11">
        <f t="shared" si="827"/>
        <v>0</v>
      </c>
      <c r="J1972" s="11">
        <f>IF(ISERROR(VLOOKUP(C1972,'WI Vs ASM'!$B$2:$E$1000,4,0)),0,(VLOOKUP(C1972,'WI Vs ASM'!$B$2:$E$1000,4,0)))</f>
        <v>0</v>
      </c>
      <c r="K1972" s="11">
        <f>IF(ISERROR(VLOOKUP(C1972,'WI Vs ASM'!$B$2:$F$1000,5,0)),0,(VLOOKUP(C1972,'WI Vs ASM'!$B$2:$F$1000,5,0)))</f>
        <v>0</v>
      </c>
      <c r="L1972" s="11">
        <f>IF(ISERROR(VLOOKUP(C1972,'WI Vs ASM'!$B$2:$D$1000,3,0)),0,(VLOOKUP(C1972,'WI Vs ASM'!$B$2:$D$1000,3,0)))</f>
        <v>0</v>
      </c>
      <c r="M1972" s="11">
        <f>IF(ISERROR(VLOOKUP(C1972,'WI Vs ASM'!$B$2:$I$1000,8,0)),0,(VLOOKUP(C1972,'WI Vs ASM'!$B$2:$I$1000,8,0)))</f>
        <v>0</v>
      </c>
      <c r="N1972" s="11">
        <f>IF(ISERROR(VLOOKUP(C1972,'WI Vs ASM'!$B$2:$G$1000,6,0)),0,(VLOOKUP(C1972,'WI Vs ASM'!$B$2:$G$1000,6,0)))</f>
        <v>0</v>
      </c>
      <c r="O1972" s="11">
        <f>IF(ISERROR(VLOOKUP(C1972,'WI Vs ASM'!$B$2:$H$1000,7,0)),0,(VLOOKUP(C1972,'WI Vs ASM'!$B$2:$H$1000,7,0)))</f>
        <v>0</v>
      </c>
      <c r="P1972" s="11" t="str">
        <f t="shared" si="828"/>
        <v>May-17</v>
      </c>
      <c r="Q1972" s="11" t="str">
        <f t="shared" si="829"/>
        <v>Q2</v>
      </c>
      <c r="R1972" s="11">
        <f>IF(ISERROR(VLOOKUP(C1972,'WI Vs ASM'!$B$2:$J$1000,9,0)),0,(VLOOKUP(C1972,'WI Vs ASM'!$B$2:$J$1000,9,0)))</f>
        <v>0</v>
      </c>
      <c r="S1972" s="11">
        <f>IF(ISERROR(VLOOKUP(C1972,'WI Vs ASM'!$B$2:$K$1000,10,0)),0,(VLOOKUP(C1972,'WI Vs ASM'!$B$2:$K$1000,10,0)))</f>
        <v>0</v>
      </c>
      <c r="T1972" s="11">
        <f>IF(ISERROR(VLOOKUP(C1972,'WI Vs ASM'!$B$2:$L$1000,11,0)),0,(VLOOKUP(C1972,'WI Vs ASM'!$B$2:$L$1000,11,0)))</f>
        <v>0</v>
      </c>
      <c r="U1972" s="11" t="e">
        <f t="shared" si="836"/>
        <v>#VALUE!</v>
      </c>
      <c r="V1972" s="11" t="str">
        <f t="shared" si="830"/>
        <v>No</v>
      </c>
      <c r="W1972" s="11" t="str">
        <f t="shared" si="831"/>
        <v>Yes</v>
      </c>
      <c r="X1972" s="11" t="str">
        <f t="shared" si="832"/>
        <v>No</v>
      </c>
      <c r="Y1972" s="11" t="str">
        <f t="shared" si="833"/>
        <v>No</v>
      </c>
      <c r="Z1972" s="11" t="str">
        <f t="shared" si="834"/>
        <v>No</v>
      </c>
      <c r="AA1972" s="11" t="str">
        <f t="shared" si="837"/>
        <v>No</v>
      </c>
      <c r="AB1972" s="11">
        <f>IF(ISERROR(VLOOKUP(U1972,'ITWR Dump'!$A$2:$Y$5000,24,0)),0,(VLOOKUP('ILC Report'!U1972,'ITWR Dump'!$A$2:$Y$5000,24,0)))</f>
        <v>0</v>
      </c>
      <c r="AC1972" s="11" t="str">
        <f t="shared" si="838"/>
        <v>No</v>
      </c>
      <c r="AD1972" s="11" t="str">
        <f t="shared" si="839"/>
        <v/>
      </c>
      <c r="AE1972" s="11">
        <f>IF(ISERROR(VLOOKUP(U1972,'ITWR Dump'!$A$2:$Y$5000,13,0)),0,(VLOOKUP(U1972,'ITWR Dump'!$A$2:$Y$5000,13,0)))</f>
        <v>0</v>
      </c>
      <c r="AF1972" s="11">
        <f>IF(ISERROR(VLOOKUP(U1972,'ITWR Dump'!$A$2:$Y$5000,11,0)),0,(VLOOKUP(U1972,'ITWR Dump'!$A$2:$Y$5000,11,0)))</f>
        <v>0</v>
      </c>
      <c r="AG1972" s="11">
        <f>IF(ISERROR(VLOOKUP(U1972,'ITWR Dump'!$A$2:$Y$5000,2,0)),0,(VLOOKUP(U1972,'ITWR Dump'!$A$2:$Y$5000,2,0)))</f>
        <v>0</v>
      </c>
      <c r="AH1972" s="11">
        <f>IF(ISERROR(VLOOKUP(U1972,'ITWR Dump'!$A$2:$Y$5000,14,0)),0,(VLOOKUP(U1972,'ITWR Dump'!$A$2:$Y$5000,14,0)))</f>
        <v>0</v>
      </c>
      <c r="AI1972" s="11">
        <f t="shared" si="840"/>
        <v>0</v>
      </c>
      <c r="AJ1972" s="11">
        <f t="shared" si="841"/>
        <v>0</v>
      </c>
      <c r="AK1972" s="11">
        <f>IF(ISERROR(VLOOKUP(A1972,'Team Data'!$C$2:$U$213,17,0)),0,(VLOOKUP(A1972,'Team Data'!$C$2:$U$213,17,0)))</f>
        <v>0</v>
      </c>
      <c r="AL1972" s="11" t="str">
        <f t="shared" si="842"/>
        <v>2017-04-24</v>
      </c>
      <c r="AM1972" s="11">
        <f>IF(ISERROR(VLOOKUP(U1972,'ITWR Dump'!$A$2:$Y$5000,16,0)),0,(VLOOKUP(U1972,'ITWR Dump'!$A$2:$Y$5000,16,0)))</f>
        <v>0</v>
      </c>
      <c r="AN1972" s="11">
        <f>IF(ISERROR(VLOOKUP(U1972,'ITWR Dump'!$A$2:$Y$5000,18,0)),0,(VLOOKUP(U1972,'ITWR Dump'!$A$2:$Y$5000,18,0)))</f>
        <v>0</v>
      </c>
      <c r="AO1972" s="11">
        <f>IF(ISERROR(VLOOKUP(U1972,'ITWR Dump'!$A$2:$Y$5000,25,0)),0,(VLOOKUP('ILC Report'!U1972,'ITWR Dump'!$A$2:$Y$5000,25,0)))</f>
        <v>0</v>
      </c>
      <c r="AP1972" s="11">
        <f t="shared" si="843"/>
        <v>0</v>
      </c>
      <c r="AQ1972" s="26">
        <f t="shared" si="844"/>
        <v>0</v>
      </c>
      <c r="AR1972" s="26">
        <f t="shared" si="845"/>
        <v>0</v>
      </c>
      <c r="AS1972" s="26">
        <f t="shared" si="846"/>
        <v>0</v>
      </c>
      <c r="AT1972" s="26">
        <f t="shared" si="847"/>
        <v>0</v>
      </c>
      <c r="AU1972" s="26">
        <f t="shared" si="848"/>
        <v>0</v>
      </c>
      <c r="AV1972" s="26">
        <f t="shared" si="849"/>
        <v>0</v>
      </c>
      <c r="AW1972" s="11" t="s">
        <v>653</v>
      </c>
      <c r="AX1972" s="11" t="e">
        <f>VLOOKUP(L1972,Group!$A$2:$B$1000,2,0)</f>
        <v>#N/A</v>
      </c>
      <c r="AY1972" s="11">
        <f>IF(ISERROR(VLOOKUP(U1972,'ITWR Dump'!$A$2:$Y$5000,15,0)),0,(VLOOKUP('ILC Report'!U1972,'ITWR Dump'!$A$2:$Y$5000,15,0)))</f>
        <v>0</v>
      </c>
      <c r="AZ1972" s="11" t="str">
        <f t="shared" si="850"/>
        <v>No</v>
      </c>
      <c r="BA1972" s="11" t="str">
        <f t="shared" si="851"/>
        <v>W4W</v>
      </c>
      <c r="BB1972" s="11" t="str">
        <f t="shared" si="852"/>
        <v>01</v>
      </c>
      <c r="BC1972" s="11" t="str">
        <f t="shared" si="853"/>
        <v>No</v>
      </c>
    </row>
    <row r="1973" spans="1:55" x14ac:dyDescent="0.3">
      <c r="A1973" s="11" t="s">
        <v>2895</v>
      </c>
      <c r="B1973" s="11" t="s">
        <v>2896</v>
      </c>
      <c r="C1973" s="11" t="s">
        <v>1917</v>
      </c>
      <c r="D1973" s="11" t="s">
        <v>2908</v>
      </c>
      <c r="E1973" s="38" t="s">
        <v>2902</v>
      </c>
      <c r="F1973" s="11">
        <v>1</v>
      </c>
      <c r="G1973" s="40" t="s">
        <v>218</v>
      </c>
      <c r="H1973" s="11" t="str">
        <f t="shared" si="835"/>
        <v>Regular</v>
      </c>
      <c r="I1973" s="11">
        <f t="shared" si="827"/>
        <v>0</v>
      </c>
      <c r="J1973" s="11">
        <f>IF(ISERROR(VLOOKUP(C1973,'WI Vs ASM'!$B$2:$E$1000,4,0)),0,(VLOOKUP(C1973,'WI Vs ASM'!$B$2:$E$1000,4,0)))</f>
        <v>0</v>
      </c>
      <c r="K1973" s="11">
        <f>IF(ISERROR(VLOOKUP(C1973,'WI Vs ASM'!$B$2:$F$1000,5,0)),0,(VLOOKUP(C1973,'WI Vs ASM'!$B$2:$F$1000,5,0)))</f>
        <v>0</v>
      </c>
      <c r="L1973" s="11">
        <f>IF(ISERROR(VLOOKUP(C1973,'WI Vs ASM'!$B$2:$D$1000,3,0)),0,(VLOOKUP(C1973,'WI Vs ASM'!$B$2:$D$1000,3,0)))</f>
        <v>0</v>
      </c>
      <c r="M1973" s="11">
        <f>IF(ISERROR(VLOOKUP(C1973,'WI Vs ASM'!$B$2:$I$1000,8,0)),0,(VLOOKUP(C1973,'WI Vs ASM'!$B$2:$I$1000,8,0)))</f>
        <v>0</v>
      </c>
      <c r="N1973" s="11">
        <f>IF(ISERROR(VLOOKUP(C1973,'WI Vs ASM'!$B$2:$G$1000,6,0)),0,(VLOOKUP(C1973,'WI Vs ASM'!$B$2:$G$1000,6,0)))</f>
        <v>0</v>
      </c>
      <c r="O1973" s="11">
        <f>IF(ISERROR(VLOOKUP(C1973,'WI Vs ASM'!$B$2:$H$1000,7,0)),0,(VLOOKUP(C1973,'WI Vs ASM'!$B$2:$H$1000,7,0)))</f>
        <v>0</v>
      </c>
      <c r="P1973" s="11" t="str">
        <f t="shared" si="828"/>
        <v>May-17</v>
      </c>
      <c r="Q1973" s="11" t="str">
        <f t="shared" si="829"/>
        <v>Q2</v>
      </c>
      <c r="R1973" s="11">
        <f>IF(ISERROR(VLOOKUP(C1973,'WI Vs ASM'!$B$2:$J$1000,9,0)),0,(VLOOKUP(C1973,'WI Vs ASM'!$B$2:$J$1000,9,0)))</f>
        <v>0</v>
      </c>
      <c r="S1973" s="11">
        <f>IF(ISERROR(VLOOKUP(C1973,'WI Vs ASM'!$B$2:$K$1000,10,0)),0,(VLOOKUP(C1973,'WI Vs ASM'!$B$2:$K$1000,10,0)))</f>
        <v>0</v>
      </c>
      <c r="T1973" s="11">
        <f>IF(ISERROR(VLOOKUP(C1973,'WI Vs ASM'!$B$2:$L$1000,11,0)),0,(VLOOKUP(C1973,'WI Vs ASM'!$B$2:$L$1000,11,0)))</f>
        <v>0</v>
      </c>
      <c r="U1973" s="11" t="e">
        <f t="shared" si="836"/>
        <v>#VALUE!</v>
      </c>
      <c r="V1973" s="11" t="str">
        <f t="shared" si="830"/>
        <v>No</v>
      </c>
      <c r="W1973" s="11" t="str">
        <f t="shared" si="831"/>
        <v>Yes</v>
      </c>
      <c r="X1973" s="11" t="str">
        <f t="shared" si="832"/>
        <v>No</v>
      </c>
      <c r="Y1973" s="11" t="str">
        <f t="shared" si="833"/>
        <v>No</v>
      </c>
      <c r="Z1973" s="11" t="str">
        <f t="shared" si="834"/>
        <v>No</v>
      </c>
      <c r="AA1973" s="11" t="str">
        <f t="shared" si="837"/>
        <v>No</v>
      </c>
      <c r="AB1973" s="11">
        <f>IF(ISERROR(VLOOKUP(U1973,'ITWR Dump'!$A$2:$Y$5000,24,0)),0,(VLOOKUP('ILC Report'!U1973,'ITWR Dump'!$A$2:$Y$5000,24,0)))</f>
        <v>0</v>
      </c>
      <c r="AC1973" s="11" t="str">
        <f t="shared" si="838"/>
        <v>No</v>
      </c>
      <c r="AD1973" s="11" t="str">
        <f t="shared" si="839"/>
        <v/>
      </c>
      <c r="AE1973" s="11">
        <f>IF(ISERROR(VLOOKUP(U1973,'ITWR Dump'!$A$2:$Y$5000,13,0)),0,(VLOOKUP(U1973,'ITWR Dump'!$A$2:$Y$5000,13,0)))</f>
        <v>0</v>
      </c>
      <c r="AF1973" s="11">
        <f>IF(ISERROR(VLOOKUP(U1973,'ITWR Dump'!$A$2:$Y$5000,11,0)),0,(VLOOKUP(U1973,'ITWR Dump'!$A$2:$Y$5000,11,0)))</f>
        <v>0</v>
      </c>
      <c r="AG1973" s="11">
        <f>IF(ISERROR(VLOOKUP(U1973,'ITWR Dump'!$A$2:$Y$5000,2,0)),0,(VLOOKUP(U1973,'ITWR Dump'!$A$2:$Y$5000,2,0)))</f>
        <v>0</v>
      </c>
      <c r="AH1973" s="11">
        <f>IF(ISERROR(VLOOKUP(U1973,'ITWR Dump'!$A$2:$Y$5000,14,0)),0,(VLOOKUP(U1973,'ITWR Dump'!$A$2:$Y$5000,14,0)))</f>
        <v>0</v>
      </c>
      <c r="AI1973" s="11">
        <f t="shared" si="840"/>
        <v>0</v>
      </c>
      <c r="AJ1973" s="11">
        <f t="shared" si="841"/>
        <v>0</v>
      </c>
      <c r="AK1973" s="11">
        <f>IF(ISERROR(VLOOKUP(A1973,'Team Data'!$C$2:$U$213,17,0)),0,(VLOOKUP(A1973,'Team Data'!$C$2:$U$213,17,0)))</f>
        <v>0</v>
      </c>
      <c r="AL1973" s="11" t="str">
        <f t="shared" si="842"/>
        <v>2017-04-24</v>
      </c>
      <c r="AM1973" s="11">
        <f>IF(ISERROR(VLOOKUP(U1973,'ITWR Dump'!$A$2:$Y$5000,16,0)),0,(VLOOKUP(U1973,'ITWR Dump'!$A$2:$Y$5000,16,0)))</f>
        <v>0</v>
      </c>
      <c r="AN1973" s="11">
        <f>IF(ISERROR(VLOOKUP(U1973,'ITWR Dump'!$A$2:$Y$5000,18,0)),0,(VLOOKUP(U1973,'ITWR Dump'!$A$2:$Y$5000,18,0)))</f>
        <v>0</v>
      </c>
      <c r="AO1973" s="11">
        <f>IF(ISERROR(VLOOKUP(U1973,'ITWR Dump'!$A$2:$Y$5000,25,0)),0,(VLOOKUP('ILC Report'!U1973,'ITWR Dump'!$A$2:$Y$5000,25,0)))</f>
        <v>0</v>
      </c>
      <c r="AP1973" s="11">
        <f t="shared" si="843"/>
        <v>0</v>
      </c>
      <c r="AQ1973" s="26">
        <f t="shared" si="844"/>
        <v>0</v>
      </c>
      <c r="AR1973" s="26">
        <f t="shared" si="845"/>
        <v>0</v>
      </c>
      <c r="AS1973" s="26">
        <f t="shared" si="846"/>
        <v>0</v>
      </c>
      <c r="AT1973" s="26">
        <f t="shared" si="847"/>
        <v>0</v>
      </c>
      <c r="AU1973" s="26">
        <f t="shared" si="848"/>
        <v>0</v>
      </c>
      <c r="AV1973" s="26">
        <f t="shared" si="849"/>
        <v>0</v>
      </c>
      <c r="AW1973" s="11" t="s">
        <v>653</v>
      </c>
      <c r="AX1973" s="11" t="e">
        <f>VLOOKUP(L1973,Group!$A$2:$B$1000,2,0)</f>
        <v>#N/A</v>
      </c>
      <c r="AY1973" s="11">
        <f>IF(ISERROR(VLOOKUP(U1973,'ITWR Dump'!$A$2:$Y$5000,15,0)),0,(VLOOKUP('ILC Report'!U1973,'ITWR Dump'!$A$2:$Y$5000,15,0)))</f>
        <v>0</v>
      </c>
      <c r="AZ1973" s="11" t="str">
        <f t="shared" si="850"/>
        <v>No</v>
      </c>
      <c r="BA1973" s="11" t="str">
        <f t="shared" si="851"/>
        <v>W4W</v>
      </c>
      <c r="BB1973" s="11" t="str">
        <f t="shared" si="852"/>
        <v>01</v>
      </c>
      <c r="BC1973" s="11" t="str">
        <f t="shared" si="853"/>
        <v>No</v>
      </c>
    </row>
    <row r="1974" spans="1:55" x14ac:dyDescent="0.3">
      <c r="A1974" s="11" t="s">
        <v>2895</v>
      </c>
      <c r="B1974" s="11" t="s">
        <v>2896</v>
      </c>
      <c r="C1974" s="11" t="s">
        <v>1917</v>
      </c>
      <c r="D1974" s="11" t="s">
        <v>2908</v>
      </c>
      <c r="E1974" s="38" t="s">
        <v>2903</v>
      </c>
      <c r="F1974" s="11">
        <v>1</v>
      </c>
      <c r="G1974" s="40" t="s">
        <v>218</v>
      </c>
      <c r="H1974" s="11" t="str">
        <f t="shared" si="835"/>
        <v>Regular</v>
      </c>
      <c r="I1974" s="11">
        <f t="shared" si="827"/>
        <v>0</v>
      </c>
      <c r="J1974" s="11">
        <f>IF(ISERROR(VLOOKUP(C1974,'WI Vs ASM'!$B$2:$E$1000,4,0)),0,(VLOOKUP(C1974,'WI Vs ASM'!$B$2:$E$1000,4,0)))</f>
        <v>0</v>
      </c>
      <c r="K1974" s="11">
        <f>IF(ISERROR(VLOOKUP(C1974,'WI Vs ASM'!$B$2:$F$1000,5,0)),0,(VLOOKUP(C1974,'WI Vs ASM'!$B$2:$F$1000,5,0)))</f>
        <v>0</v>
      </c>
      <c r="L1974" s="11">
        <f>IF(ISERROR(VLOOKUP(C1974,'WI Vs ASM'!$B$2:$D$1000,3,0)),0,(VLOOKUP(C1974,'WI Vs ASM'!$B$2:$D$1000,3,0)))</f>
        <v>0</v>
      </c>
      <c r="M1974" s="11">
        <f>IF(ISERROR(VLOOKUP(C1974,'WI Vs ASM'!$B$2:$I$1000,8,0)),0,(VLOOKUP(C1974,'WI Vs ASM'!$B$2:$I$1000,8,0)))</f>
        <v>0</v>
      </c>
      <c r="N1974" s="11">
        <f>IF(ISERROR(VLOOKUP(C1974,'WI Vs ASM'!$B$2:$G$1000,6,0)),0,(VLOOKUP(C1974,'WI Vs ASM'!$B$2:$G$1000,6,0)))</f>
        <v>0</v>
      </c>
      <c r="O1974" s="11">
        <f>IF(ISERROR(VLOOKUP(C1974,'WI Vs ASM'!$B$2:$H$1000,7,0)),0,(VLOOKUP(C1974,'WI Vs ASM'!$B$2:$H$1000,7,0)))</f>
        <v>0</v>
      </c>
      <c r="P1974" s="11" t="str">
        <f t="shared" si="828"/>
        <v>May-17</v>
      </c>
      <c r="Q1974" s="11" t="str">
        <f t="shared" si="829"/>
        <v>Q2</v>
      </c>
      <c r="R1974" s="11">
        <f>IF(ISERROR(VLOOKUP(C1974,'WI Vs ASM'!$B$2:$J$1000,9,0)),0,(VLOOKUP(C1974,'WI Vs ASM'!$B$2:$J$1000,9,0)))</f>
        <v>0</v>
      </c>
      <c r="S1974" s="11">
        <f>IF(ISERROR(VLOOKUP(C1974,'WI Vs ASM'!$B$2:$K$1000,10,0)),0,(VLOOKUP(C1974,'WI Vs ASM'!$B$2:$K$1000,10,0)))</f>
        <v>0</v>
      </c>
      <c r="T1974" s="11">
        <f>IF(ISERROR(VLOOKUP(C1974,'WI Vs ASM'!$B$2:$L$1000,11,0)),0,(VLOOKUP(C1974,'WI Vs ASM'!$B$2:$L$1000,11,0)))</f>
        <v>0</v>
      </c>
      <c r="U1974" s="11" t="e">
        <f t="shared" si="836"/>
        <v>#VALUE!</v>
      </c>
      <c r="V1974" s="11" t="str">
        <f t="shared" si="830"/>
        <v>No</v>
      </c>
      <c r="W1974" s="11" t="str">
        <f t="shared" si="831"/>
        <v>Yes</v>
      </c>
      <c r="X1974" s="11" t="str">
        <f t="shared" si="832"/>
        <v>No</v>
      </c>
      <c r="Y1974" s="11" t="str">
        <f t="shared" si="833"/>
        <v>No</v>
      </c>
      <c r="Z1974" s="11" t="str">
        <f t="shared" si="834"/>
        <v>No</v>
      </c>
      <c r="AA1974" s="11" t="str">
        <f t="shared" si="837"/>
        <v>No</v>
      </c>
      <c r="AB1974" s="11">
        <f>IF(ISERROR(VLOOKUP(U1974,'ITWR Dump'!$A$2:$Y$5000,24,0)),0,(VLOOKUP('ILC Report'!U1974,'ITWR Dump'!$A$2:$Y$5000,24,0)))</f>
        <v>0</v>
      </c>
      <c r="AC1974" s="11" t="str">
        <f t="shared" si="838"/>
        <v>No</v>
      </c>
      <c r="AD1974" s="11" t="str">
        <f t="shared" si="839"/>
        <v/>
      </c>
      <c r="AE1974" s="11">
        <f>IF(ISERROR(VLOOKUP(U1974,'ITWR Dump'!$A$2:$Y$5000,13,0)),0,(VLOOKUP(U1974,'ITWR Dump'!$A$2:$Y$5000,13,0)))</f>
        <v>0</v>
      </c>
      <c r="AF1974" s="11">
        <f>IF(ISERROR(VLOOKUP(U1974,'ITWR Dump'!$A$2:$Y$5000,11,0)),0,(VLOOKUP(U1974,'ITWR Dump'!$A$2:$Y$5000,11,0)))</f>
        <v>0</v>
      </c>
      <c r="AG1974" s="11">
        <f>IF(ISERROR(VLOOKUP(U1974,'ITWR Dump'!$A$2:$Y$5000,2,0)),0,(VLOOKUP(U1974,'ITWR Dump'!$A$2:$Y$5000,2,0)))</f>
        <v>0</v>
      </c>
      <c r="AH1974" s="11">
        <f>IF(ISERROR(VLOOKUP(U1974,'ITWR Dump'!$A$2:$Y$5000,14,0)),0,(VLOOKUP(U1974,'ITWR Dump'!$A$2:$Y$5000,14,0)))</f>
        <v>0</v>
      </c>
      <c r="AI1974" s="11">
        <f t="shared" si="840"/>
        <v>0</v>
      </c>
      <c r="AJ1974" s="11">
        <f t="shared" si="841"/>
        <v>0</v>
      </c>
      <c r="AK1974" s="11">
        <f>IF(ISERROR(VLOOKUP(A1974,'Team Data'!$C$2:$U$213,17,0)),0,(VLOOKUP(A1974,'Team Data'!$C$2:$U$213,17,0)))</f>
        <v>0</v>
      </c>
      <c r="AL1974" s="11" t="str">
        <f t="shared" si="842"/>
        <v>2017-04-24</v>
      </c>
      <c r="AM1974" s="11">
        <f>IF(ISERROR(VLOOKUP(U1974,'ITWR Dump'!$A$2:$Y$5000,16,0)),0,(VLOOKUP(U1974,'ITWR Dump'!$A$2:$Y$5000,16,0)))</f>
        <v>0</v>
      </c>
      <c r="AN1974" s="11">
        <f>IF(ISERROR(VLOOKUP(U1974,'ITWR Dump'!$A$2:$Y$5000,18,0)),0,(VLOOKUP(U1974,'ITWR Dump'!$A$2:$Y$5000,18,0)))</f>
        <v>0</v>
      </c>
      <c r="AO1974" s="11">
        <f>IF(ISERROR(VLOOKUP(U1974,'ITWR Dump'!$A$2:$Y$5000,25,0)),0,(VLOOKUP('ILC Report'!U1974,'ITWR Dump'!$A$2:$Y$5000,25,0)))</f>
        <v>0</v>
      </c>
      <c r="AP1974" s="11">
        <f t="shared" si="843"/>
        <v>0</v>
      </c>
      <c r="AQ1974" s="26">
        <f t="shared" si="844"/>
        <v>0</v>
      </c>
      <c r="AR1974" s="26">
        <f t="shared" si="845"/>
        <v>0</v>
      </c>
      <c r="AS1974" s="26">
        <f t="shared" si="846"/>
        <v>0</v>
      </c>
      <c r="AT1974" s="26">
        <f t="shared" si="847"/>
        <v>0</v>
      </c>
      <c r="AU1974" s="26">
        <f t="shared" si="848"/>
        <v>0</v>
      </c>
      <c r="AV1974" s="26">
        <f t="shared" si="849"/>
        <v>0</v>
      </c>
      <c r="AW1974" s="11" t="s">
        <v>653</v>
      </c>
      <c r="AX1974" s="11" t="e">
        <f>VLOOKUP(L1974,Group!$A$2:$B$1000,2,0)</f>
        <v>#N/A</v>
      </c>
      <c r="AY1974" s="11">
        <f>IF(ISERROR(VLOOKUP(U1974,'ITWR Dump'!$A$2:$Y$5000,15,0)),0,(VLOOKUP('ILC Report'!U1974,'ITWR Dump'!$A$2:$Y$5000,15,0)))</f>
        <v>0</v>
      </c>
      <c r="AZ1974" s="11" t="str">
        <f t="shared" si="850"/>
        <v>No</v>
      </c>
      <c r="BA1974" s="11" t="str">
        <f t="shared" si="851"/>
        <v>W4W</v>
      </c>
      <c r="BB1974" s="11" t="str">
        <f t="shared" si="852"/>
        <v>01</v>
      </c>
      <c r="BC1974" s="11" t="str">
        <f t="shared" si="853"/>
        <v>No</v>
      </c>
    </row>
    <row r="1975" spans="1:55" x14ac:dyDescent="0.3">
      <c r="A1975" s="11" t="s">
        <v>2895</v>
      </c>
      <c r="B1975" s="11" t="s">
        <v>2896</v>
      </c>
      <c r="C1975" s="11" t="s">
        <v>1917</v>
      </c>
      <c r="D1975" s="11" t="s">
        <v>2908</v>
      </c>
      <c r="E1975" s="38" t="s">
        <v>2904</v>
      </c>
      <c r="F1975" s="11">
        <v>1.5</v>
      </c>
      <c r="G1975" s="40" t="s">
        <v>218</v>
      </c>
      <c r="H1975" s="11" t="str">
        <f t="shared" si="835"/>
        <v>Regular</v>
      </c>
      <c r="I1975" s="11">
        <f t="shared" si="827"/>
        <v>0</v>
      </c>
      <c r="J1975" s="11">
        <f>IF(ISERROR(VLOOKUP(C1975,'WI Vs ASM'!$B$2:$E$1000,4,0)),0,(VLOOKUP(C1975,'WI Vs ASM'!$B$2:$E$1000,4,0)))</f>
        <v>0</v>
      </c>
      <c r="K1975" s="11">
        <f>IF(ISERROR(VLOOKUP(C1975,'WI Vs ASM'!$B$2:$F$1000,5,0)),0,(VLOOKUP(C1975,'WI Vs ASM'!$B$2:$F$1000,5,0)))</f>
        <v>0</v>
      </c>
      <c r="L1975" s="11">
        <f>IF(ISERROR(VLOOKUP(C1975,'WI Vs ASM'!$B$2:$D$1000,3,0)),0,(VLOOKUP(C1975,'WI Vs ASM'!$B$2:$D$1000,3,0)))</f>
        <v>0</v>
      </c>
      <c r="M1975" s="11">
        <f>IF(ISERROR(VLOOKUP(C1975,'WI Vs ASM'!$B$2:$I$1000,8,0)),0,(VLOOKUP(C1975,'WI Vs ASM'!$B$2:$I$1000,8,0)))</f>
        <v>0</v>
      </c>
      <c r="N1975" s="11">
        <f>IF(ISERROR(VLOOKUP(C1975,'WI Vs ASM'!$B$2:$G$1000,6,0)),0,(VLOOKUP(C1975,'WI Vs ASM'!$B$2:$G$1000,6,0)))</f>
        <v>0</v>
      </c>
      <c r="O1975" s="11">
        <f>IF(ISERROR(VLOOKUP(C1975,'WI Vs ASM'!$B$2:$H$1000,7,0)),0,(VLOOKUP(C1975,'WI Vs ASM'!$B$2:$H$1000,7,0)))</f>
        <v>0</v>
      </c>
      <c r="P1975" s="11" t="str">
        <f t="shared" si="828"/>
        <v>May-17</v>
      </c>
      <c r="Q1975" s="11" t="str">
        <f t="shared" si="829"/>
        <v>Q2</v>
      </c>
      <c r="R1975" s="11">
        <f>IF(ISERROR(VLOOKUP(C1975,'WI Vs ASM'!$B$2:$J$1000,9,0)),0,(VLOOKUP(C1975,'WI Vs ASM'!$B$2:$J$1000,9,0)))</f>
        <v>0</v>
      </c>
      <c r="S1975" s="11">
        <f>IF(ISERROR(VLOOKUP(C1975,'WI Vs ASM'!$B$2:$K$1000,10,0)),0,(VLOOKUP(C1975,'WI Vs ASM'!$B$2:$K$1000,10,0)))</f>
        <v>0</v>
      </c>
      <c r="T1975" s="11">
        <f>IF(ISERROR(VLOOKUP(C1975,'WI Vs ASM'!$B$2:$L$1000,11,0)),0,(VLOOKUP(C1975,'WI Vs ASM'!$B$2:$L$1000,11,0)))</f>
        <v>0</v>
      </c>
      <c r="U1975" s="11" t="e">
        <f t="shared" si="836"/>
        <v>#VALUE!</v>
      </c>
      <c r="V1975" s="11" t="str">
        <f t="shared" si="830"/>
        <v>No</v>
      </c>
      <c r="W1975" s="11" t="str">
        <f t="shared" si="831"/>
        <v>Yes</v>
      </c>
      <c r="X1975" s="11" t="str">
        <f t="shared" si="832"/>
        <v>No</v>
      </c>
      <c r="Y1975" s="11" t="str">
        <f t="shared" si="833"/>
        <v>No</v>
      </c>
      <c r="Z1975" s="11" t="str">
        <f t="shared" si="834"/>
        <v>No</v>
      </c>
      <c r="AA1975" s="11" t="str">
        <f t="shared" si="837"/>
        <v>No</v>
      </c>
      <c r="AB1975" s="11">
        <f>IF(ISERROR(VLOOKUP(U1975,'ITWR Dump'!$A$2:$Y$5000,24,0)),0,(VLOOKUP('ILC Report'!U1975,'ITWR Dump'!$A$2:$Y$5000,24,0)))</f>
        <v>0</v>
      </c>
      <c r="AC1975" s="11" t="str">
        <f t="shared" si="838"/>
        <v>No</v>
      </c>
      <c r="AD1975" s="11" t="str">
        <f t="shared" si="839"/>
        <v/>
      </c>
      <c r="AE1975" s="11">
        <f>IF(ISERROR(VLOOKUP(U1975,'ITWR Dump'!$A$2:$Y$5000,13,0)),0,(VLOOKUP(U1975,'ITWR Dump'!$A$2:$Y$5000,13,0)))</f>
        <v>0</v>
      </c>
      <c r="AF1975" s="11">
        <f>IF(ISERROR(VLOOKUP(U1975,'ITWR Dump'!$A$2:$Y$5000,11,0)),0,(VLOOKUP(U1975,'ITWR Dump'!$A$2:$Y$5000,11,0)))</f>
        <v>0</v>
      </c>
      <c r="AG1975" s="11">
        <f>IF(ISERROR(VLOOKUP(U1975,'ITWR Dump'!$A$2:$Y$5000,2,0)),0,(VLOOKUP(U1975,'ITWR Dump'!$A$2:$Y$5000,2,0)))</f>
        <v>0</v>
      </c>
      <c r="AH1975" s="11">
        <f>IF(ISERROR(VLOOKUP(U1975,'ITWR Dump'!$A$2:$Y$5000,14,0)),0,(VLOOKUP(U1975,'ITWR Dump'!$A$2:$Y$5000,14,0)))</f>
        <v>0</v>
      </c>
      <c r="AI1975" s="11">
        <f t="shared" si="840"/>
        <v>0</v>
      </c>
      <c r="AJ1975" s="11">
        <f t="shared" si="841"/>
        <v>0</v>
      </c>
      <c r="AK1975" s="11">
        <f>IF(ISERROR(VLOOKUP(A1975,'Team Data'!$C$2:$U$213,17,0)),0,(VLOOKUP(A1975,'Team Data'!$C$2:$U$213,17,0)))</f>
        <v>0</v>
      </c>
      <c r="AL1975" s="11" t="str">
        <f t="shared" si="842"/>
        <v>2017-04-24</v>
      </c>
      <c r="AM1975" s="11">
        <f>IF(ISERROR(VLOOKUP(U1975,'ITWR Dump'!$A$2:$Y$5000,16,0)),0,(VLOOKUP(U1975,'ITWR Dump'!$A$2:$Y$5000,16,0)))</f>
        <v>0</v>
      </c>
      <c r="AN1975" s="11">
        <f>IF(ISERROR(VLOOKUP(U1975,'ITWR Dump'!$A$2:$Y$5000,18,0)),0,(VLOOKUP(U1975,'ITWR Dump'!$A$2:$Y$5000,18,0)))</f>
        <v>0</v>
      </c>
      <c r="AO1975" s="11">
        <f>IF(ISERROR(VLOOKUP(U1975,'ITWR Dump'!$A$2:$Y$5000,25,0)),0,(VLOOKUP('ILC Report'!U1975,'ITWR Dump'!$A$2:$Y$5000,25,0)))</f>
        <v>0</v>
      </c>
      <c r="AP1975" s="11">
        <f t="shared" si="843"/>
        <v>0</v>
      </c>
      <c r="AQ1975" s="26">
        <f t="shared" si="844"/>
        <v>0</v>
      </c>
      <c r="AR1975" s="26">
        <f t="shared" si="845"/>
        <v>0</v>
      </c>
      <c r="AS1975" s="26">
        <f t="shared" si="846"/>
        <v>0</v>
      </c>
      <c r="AT1975" s="26">
        <f t="shared" si="847"/>
        <v>0</v>
      </c>
      <c r="AU1975" s="26">
        <f t="shared" si="848"/>
        <v>0</v>
      </c>
      <c r="AV1975" s="26">
        <f t="shared" si="849"/>
        <v>0</v>
      </c>
      <c r="AW1975" s="11" t="s">
        <v>653</v>
      </c>
      <c r="AX1975" s="11" t="e">
        <f>VLOOKUP(L1975,Group!$A$2:$B$1000,2,0)</f>
        <v>#N/A</v>
      </c>
      <c r="AY1975" s="11">
        <f>IF(ISERROR(VLOOKUP(U1975,'ITWR Dump'!$A$2:$Y$5000,15,0)),0,(VLOOKUP('ILC Report'!U1975,'ITWR Dump'!$A$2:$Y$5000,15,0)))</f>
        <v>0</v>
      </c>
      <c r="AZ1975" s="11" t="str">
        <f t="shared" si="850"/>
        <v>No</v>
      </c>
      <c r="BA1975" s="11" t="str">
        <f t="shared" si="851"/>
        <v>W4W</v>
      </c>
      <c r="BB1975" s="11" t="str">
        <f t="shared" si="852"/>
        <v>01</v>
      </c>
      <c r="BC1975" s="11" t="str">
        <f t="shared" si="853"/>
        <v>No</v>
      </c>
    </row>
    <row r="1976" spans="1:55" x14ac:dyDescent="0.3">
      <c r="A1976" s="11" t="s">
        <v>712</v>
      </c>
      <c r="B1976" s="11" t="s">
        <v>2897</v>
      </c>
      <c r="C1976" s="11" t="s">
        <v>592</v>
      </c>
      <c r="D1976" s="11" t="s">
        <v>2274</v>
      </c>
      <c r="E1976" s="38" t="s">
        <v>2901</v>
      </c>
      <c r="F1976" s="11">
        <v>40</v>
      </c>
      <c r="G1976" s="40" t="s">
        <v>218</v>
      </c>
      <c r="H1976" s="11" t="str">
        <f t="shared" si="835"/>
        <v>Regular</v>
      </c>
      <c r="I1976" s="11" t="str">
        <f t="shared" si="827"/>
        <v>INDIA</v>
      </c>
      <c r="J1976" s="11" t="str">
        <f>IF(ISERROR(VLOOKUP(C1976,'WI Vs ASM'!$B$2:$E$1000,4,0)),0,(VLOOKUP(C1976,'WI Vs ASM'!$B$2:$E$1000,4,0)))</f>
        <v>Offshore</v>
      </c>
      <c r="K1976" s="11" t="str">
        <f>IF(ISERROR(VLOOKUP(C1976,'WI Vs ASM'!$B$2:$F$1000,5,0)),0,(VLOOKUP(C1976,'WI Vs ASM'!$B$2:$F$1000,5,0)))</f>
        <v>09-NonBillable</v>
      </c>
      <c r="L1976" s="11" t="str">
        <f>IF(ISERROR(VLOOKUP(C1976,'WI Vs ASM'!$B$2:$D$1000,3,0)),0,(VLOOKUP(C1976,'WI Vs ASM'!$B$2:$D$1000,3,0)))</f>
        <v>65-Bench Hours Offshore</v>
      </c>
      <c r="M1976" s="11" t="str">
        <f>IF(ISERROR(VLOOKUP(C1976,'WI Vs ASM'!$B$2:$I$1000,8,0)),0,(VLOOKUP(C1976,'WI Vs ASM'!$B$2:$I$1000,8,0)))</f>
        <v>Vinodh</v>
      </c>
      <c r="N1976" s="11" t="str">
        <f>IF(ISERROR(VLOOKUP(C1976,'WI Vs ASM'!$B$2:$G$1000,6,0)),0,(VLOOKUP(C1976,'WI Vs ASM'!$B$2:$G$1000,6,0)))</f>
        <v>FFIC Account Team</v>
      </c>
      <c r="O1976" s="11" t="str">
        <f>IF(ISERROR(VLOOKUP(C1976,'WI Vs ASM'!$B$2:$H$1000,7,0)),0,(VLOOKUP(C1976,'WI Vs ASM'!$B$2:$H$1000,7,0)))</f>
        <v>FFIC Account Team</v>
      </c>
      <c r="P1976" s="11" t="str">
        <f t="shared" si="828"/>
        <v>May-17</v>
      </c>
      <c r="Q1976" s="11" t="str">
        <f t="shared" si="829"/>
        <v>Q2</v>
      </c>
      <c r="R1976" s="11" t="str">
        <f>IF(ISERROR(VLOOKUP(C1976,'WI Vs ASM'!$B$2:$J$1000,9,0)),0,(VLOOKUP(C1976,'WI Vs ASM'!$B$2:$J$1000,9,0)))</f>
        <v>Manash M Dutta</v>
      </c>
      <c r="S1976" s="11">
        <f>IF(ISERROR(VLOOKUP(C1976,'WI Vs ASM'!$B$2:$K$1000,10,0)),0,(VLOOKUP(C1976,'WI Vs ASM'!$B$2:$K$1000,10,0)))</f>
        <v>0</v>
      </c>
      <c r="T1976" s="11">
        <f>IF(ISERROR(VLOOKUP(C1976,'WI Vs ASM'!$B$2:$L$1000,11,0)),0,(VLOOKUP(C1976,'WI Vs ASM'!$B$2:$L$1000,11,0)))</f>
        <v>0</v>
      </c>
      <c r="U1976" s="11" t="e">
        <f t="shared" si="836"/>
        <v>#VALUE!</v>
      </c>
      <c r="V1976" s="11" t="str">
        <f t="shared" si="830"/>
        <v>No</v>
      </c>
      <c r="W1976" s="11" t="str">
        <f t="shared" si="831"/>
        <v>No</v>
      </c>
      <c r="X1976" s="11" t="str">
        <f t="shared" si="832"/>
        <v>No</v>
      </c>
      <c r="Y1976" s="11" t="str">
        <f t="shared" si="833"/>
        <v>No</v>
      </c>
      <c r="Z1976" s="11" t="str">
        <f t="shared" si="834"/>
        <v>No</v>
      </c>
      <c r="AA1976" s="11" t="str">
        <f t="shared" si="837"/>
        <v>No</v>
      </c>
      <c r="AB1976" s="11">
        <f>IF(ISERROR(VLOOKUP(U1976,'ITWR Dump'!$A$2:$Y$5000,24,0)),0,(VLOOKUP('ILC Report'!U1976,'ITWR Dump'!$A$2:$Y$5000,24,0)))</f>
        <v>0</v>
      </c>
      <c r="AC1976" s="11" t="str">
        <f t="shared" si="838"/>
        <v>No</v>
      </c>
      <c r="AD1976" s="11" t="str">
        <f t="shared" si="839"/>
        <v/>
      </c>
      <c r="AE1976" s="11">
        <f>IF(ISERROR(VLOOKUP(U1976,'ITWR Dump'!$A$2:$Y$5000,13,0)),0,(VLOOKUP(U1976,'ITWR Dump'!$A$2:$Y$5000,13,0)))</f>
        <v>0</v>
      </c>
      <c r="AF1976" s="11">
        <f>IF(ISERROR(VLOOKUP(U1976,'ITWR Dump'!$A$2:$Y$5000,11,0)),0,(VLOOKUP(U1976,'ITWR Dump'!$A$2:$Y$5000,11,0)))</f>
        <v>0</v>
      </c>
      <c r="AG1976" s="11">
        <f>IF(ISERROR(VLOOKUP(U1976,'ITWR Dump'!$A$2:$Y$5000,2,0)),0,(VLOOKUP(U1976,'ITWR Dump'!$A$2:$Y$5000,2,0)))</f>
        <v>0</v>
      </c>
      <c r="AH1976" s="11">
        <f>IF(ISERROR(VLOOKUP(U1976,'ITWR Dump'!$A$2:$Y$5000,14,0)),0,(VLOOKUP(U1976,'ITWR Dump'!$A$2:$Y$5000,14,0)))</f>
        <v>0</v>
      </c>
      <c r="AI1976" s="11" t="str">
        <f t="shared" si="840"/>
        <v>65-Bench Hours Offshore</v>
      </c>
      <c r="AJ1976" s="11" t="str">
        <f t="shared" si="841"/>
        <v>Offshore</v>
      </c>
      <c r="AK1976" s="11" t="str">
        <f>IF(ISERROR(VLOOKUP(A1976,'Team Data'!$C$2:$U$213,17,0)),0,(VLOOKUP(A1976,'Team Data'!$C$2:$U$213,17,0)))</f>
        <v>BI and RM</v>
      </c>
      <c r="AL1976" s="11" t="str">
        <f t="shared" si="842"/>
        <v>2017-04-24</v>
      </c>
      <c r="AM1976" s="11">
        <f>IF(ISERROR(VLOOKUP(U1976,'ITWR Dump'!$A$2:$Y$5000,16,0)),0,(VLOOKUP(U1976,'ITWR Dump'!$A$2:$Y$5000,16,0)))</f>
        <v>0</v>
      </c>
      <c r="AN1976" s="11">
        <f>IF(ISERROR(VLOOKUP(U1976,'ITWR Dump'!$A$2:$Y$5000,18,0)),0,(VLOOKUP(U1976,'ITWR Dump'!$A$2:$Y$5000,18,0)))</f>
        <v>0</v>
      </c>
      <c r="AO1976" s="11">
        <f>IF(ISERROR(VLOOKUP(U1976,'ITWR Dump'!$A$2:$Y$5000,25,0)),0,(VLOOKUP('ILC Report'!U1976,'ITWR Dump'!$A$2:$Y$5000,25,0)))</f>
        <v>0</v>
      </c>
      <c r="AP1976" s="11">
        <f t="shared" si="843"/>
        <v>0</v>
      </c>
      <c r="AQ1976" s="26">
        <f t="shared" si="844"/>
        <v>0</v>
      </c>
      <c r="AR1976" s="26">
        <f t="shared" si="845"/>
        <v>0</v>
      </c>
      <c r="AS1976" s="26">
        <f t="shared" si="846"/>
        <v>0</v>
      </c>
      <c r="AT1976" s="26">
        <f t="shared" si="847"/>
        <v>0</v>
      </c>
      <c r="AU1976" s="26">
        <f t="shared" si="848"/>
        <v>0</v>
      </c>
      <c r="AV1976" s="26">
        <f t="shared" si="849"/>
        <v>0</v>
      </c>
      <c r="AW1976" s="11" t="s">
        <v>653</v>
      </c>
      <c r="AX1976" s="11" t="str">
        <f>VLOOKUP(L1976,Group!$A$2:$B$1000,2,0)</f>
        <v>Maintenance</v>
      </c>
      <c r="AY1976" s="11">
        <f>IF(ISERROR(VLOOKUP(U1976,'ITWR Dump'!$A$2:$Y$5000,15,0)),0,(VLOOKUP('ILC Report'!U1976,'ITWR Dump'!$A$2:$Y$5000,15,0)))</f>
        <v>0</v>
      </c>
      <c r="AZ1976" s="11" t="str">
        <f t="shared" si="850"/>
        <v>No</v>
      </c>
      <c r="BA1976" s="11" t="str">
        <f t="shared" si="851"/>
        <v>BKI</v>
      </c>
      <c r="BB1976" s="11" t="str">
        <f t="shared" si="852"/>
        <v>BN</v>
      </c>
      <c r="BC1976" s="11" t="str">
        <f t="shared" si="853"/>
        <v>No</v>
      </c>
    </row>
    <row r="1977" spans="1:55" x14ac:dyDescent="0.3">
      <c r="A1977" s="11" t="s">
        <v>712</v>
      </c>
      <c r="B1977" s="11" t="s">
        <v>2897</v>
      </c>
      <c r="C1977" s="11" t="s">
        <v>1312</v>
      </c>
      <c r="D1977" s="11" t="s">
        <v>2909</v>
      </c>
      <c r="E1977" s="38" t="s">
        <v>2902</v>
      </c>
      <c r="F1977" s="11">
        <v>24</v>
      </c>
      <c r="G1977" s="40" t="s">
        <v>218</v>
      </c>
      <c r="H1977" s="11" t="str">
        <f t="shared" si="835"/>
        <v>Regular</v>
      </c>
      <c r="I1977" s="11" t="str">
        <f t="shared" si="827"/>
        <v>INDIA</v>
      </c>
      <c r="J1977" s="11" t="str">
        <f>IF(ISERROR(VLOOKUP(C1977,'WI Vs ASM'!$B$2:$E$1000,4,0)),0,(VLOOKUP(C1977,'WI Vs ASM'!$B$2:$E$1000,4,0)))</f>
        <v>Offshore</v>
      </c>
      <c r="K1977" s="11" t="str">
        <f>IF(ISERROR(VLOOKUP(C1977,'WI Vs ASM'!$B$2:$F$1000,5,0)),0,(VLOOKUP(C1977,'WI Vs ASM'!$B$2:$F$1000,5,0)))</f>
        <v>02-Variable Billable</v>
      </c>
      <c r="L1977" s="11" t="str">
        <f>IF(ISERROR(VLOOKUP(C1977,'WI Vs ASM'!$B$2:$D$1000,3,0)),0,(VLOOKUP(C1977,'WI Vs ASM'!$B$2:$D$1000,3,0)))</f>
        <v>78-Landed BA-SE Offshore</v>
      </c>
      <c r="M1977" s="11" t="str">
        <f>IF(ISERROR(VLOOKUP(C1977,'WI Vs ASM'!$B$2:$I$1000,8,0)),0,(VLOOKUP(C1977,'WI Vs ASM'!$B$2:$I$1000,8,0)))</f>
        <v>Rahul Soman</v>
      </c>
      <c r="N1977" s="11" t="str">
        <f>IF(ISERROR(VLOOKUP(C1977,'WI Vs ASM'!$B$2:$G$1000,6,0)),0,(VLOOKUP(C1977,'WI Vs ASM'!$B$2:$G$1000,6,0)))</f>
        <v>eWorkflow</v>
      </c>
      <c r="O1977" s="11" t="str">
        <f>IF(ISERROR(VLOOKUP(C1977,'WI Vs ASM'!$B$2:$H$1000,7,0)),0,(VLOOKUP(C1977,'WI Vs ASM'!$B$2:$H$1000,7,0)))</f>
        <v>eWorkflow</v>
      </c>
      <c r="P1977" s="11" t="str">
        <f t="shared" si="828"/>
        <v>May-17</v>
      </c>
      <c r="Q1977" s="11" t="str">
        <f t="shared" si="829"/>
        <v>Q2</v>
      </c>
      <c r="R1977" s="11" t="str">
        <f>IF(ISERROR(VLOOKUP(C1977,'WI Vs ASM'!$B$2:$J$1000,9,0)),0,(VLOOKUP(C1977,'WI Vs ASM'!$B$2:$J$1000,9,0)))</f>
        <v>Jyothi Pai</v>
      </c>
      <c r="S1977" s="11" t="str">
        <f>IF(ISERROR(VLOOKUP(C1977,'WI Vs ASM'!$B$2:$K$1000,10,0)),0,(VLOOKUP(C1977,'WI Vs ASM'!$B$2:$K$1000,10,0)))</f>
        <v>Steve J Sorensen</v>
      </c>
      <c r="T1977" s="11" t="str">
        <f>IF(ISERROR(VLOOKUP(C1977,'WI Vs ASM'!$B$2:$L$1000,11,0)),0,(VLOOKUP(C1977,'WI Vs ASM'!$B$2:$L$1000,11,0)))</f>
        <v>Sreekala Balasubramanian</v>
      </c>
      <c r="U1977" s="11" t="e">
        <f t="shared" si="836"/>
        <v>#VALUE!</v>
      </c>
      <c r="V1977" s="11" t="str">
        <f t="shared" si="830"/>
        <v>No</v>
      </c>
      <c r="W1977" s="11" t="str">
        <f t="shared" si="831"/>
        <v>Yes</v>
      </c>
      <c r="X1977" s="11" t="str">
        <f t="shared" si="832"/>
        <v>Yes</v>
      </c>
      <c r="Y1977" s="11" t="str">
        <f t="shared" si="833"/>
        <v>No</v>
      </c>
      <c r="Z1977" s="11" t="str">
        <f t="shared" si="834"/>
        <v>No</v>
      </c>
      <c r="AA1977" s="11" t="str">
        <f t="shared" si="837"/>
        <v>No</v>
      </c>
      <c r="AB1977" s="11">
        <f>IF(ISERROR(VLOOKUP(U1977,'ITWR Dump'!$A$2:$Y$5000,24,0)),0,(VLOOKUP('ILC Report'!U1977,'ITWR Dump'!$A$2:$Y$5000,24,0)))</f>
        <v>0</v>
      </c>
      <c r="AC1977" s="11" t="str">
        <f t="shared" si="838"/>
        <v>Yes</v>
      </c>
      <c r="AD1977" s="11" t="str">
        <f t="shared" si="839"/>
        <v>BASE/Staff Aug</v>
      </c>
      <c r="AE1977" s="11">
        <f>IF(ISERROR(VLOOKUP(U1977,'ITWR Dump'!$A$2:$Y$5000,13,0)),0,(VLOOKUP(U1977,'ITWR Dump'!$A$2:$Y$5000,13,0)))</f>
        <v>0</v>
      </c>
      <c r="AF1977" s="11">
        <f>IF(ISERROR(VLOOKUP(U1977,'ITWR Dump'!$A$2:$Y$5000,11,0)),0,(VLOOKUP(U1977,'ITWR Dump'!$A$2:$Y$5000,11,0)))</f>
        <v>0</v>
      </c>
      <c r="AG1977" s="11">
        <f>IF(ISERROR(VLOOKUP(U1977,'ITWR Dump'!$A$2:$Y$5000,2,0)),0,(VLOOKUP(U1977,'ITWR Dump'!$A$2:$Y$5000,2,0)))</f>
        <v>0</v>
      </c>
      <c r="AH1977" s="11">
        <f>IF(ISERROR(VLOOKUP(U1977,'ITWR Dump'!$A$2:$Y$5000,14,0)),0,(VLOOKUP(U1977,'ITWR Dump'!$A$2:$Y$5000,14,0)))</f>
        <v>0</v>
      </c>
      <c r="AI1977" s="11" t="str">
        <f t="shared" si="840"/>
        <v>78-Landed BA-SE Offshore</v>
      </c>
      <c r="AJ1977" s="11" t="str">
        <f t="shared" si="841"/>
        <v>Offshore</v>
      </c>
      <c r="AK1977" s="11" t="str">
        <f>IF(ISERROR(VLOOKUP(A1977,'Team Data'!$C$2:$U$213,17,0)),0,(VLOOKUP(A1977,'Team Data'!$C$2:$U$213,17,0)))</f>
        <v>BI and RM</v>
      </c>
      <c r="AL1977" s="11" t="str">
        <f t="shared" si="842"/>
        <v>2017-04-24</v>
      </c>
      <c r="AM1977" s="11">
        <f>IF(ISERROR(VLOOKUP(U1977,'ITWR Dump'!$A$2:$Y$5000,16,0)),0,(VLOOKUP(U1977,'ITWR Dump'!$A$2:$Y$5000,16,0)))</f>
        <v>0</v>
      </c>
      <c r="AN1977" s="11">
        <f>IF(ISERROR(VLOOKUP(U1977,'ITWR Dump'!$A$2:$Y$5000,18,0)),0,(VLOOKUP(U1977,'ITWR Dump'!$A$2:$Y$5000,18,0)))</f>
        <v>0</v>
      </c>
      <c r="AO1977" s="11">
        <f>IF(ISERROR(VLOOKUP(U1977,'ITWR Dump'!$A$2:$Y$5000,25,0)),0,(VLOOKUP('ILC Report'!U1977,'ITWR Dump'!$A$2:$Y$5000,25,0)))</f>
        <v>0</v>
      </c>
      <c r="AP1977" s="11">
        <f t="shared" si="843"/>
        <v>0</v>
      </c>
      <c r="AQ1977" s="26">
        <f t="shared" si="844"/>
        <v>0</v>
      </c>
      <c r="AR1977" s="26">
        <f t="shared" si="845"/>
        <v>0</v>
      </c>
      <c r="AS1977" s="26">
        <f t="shared" si="846"/>
        <v>0</v>
      </c>
      <c r="AT1977" s="26">
        <f t="shared" si="847"/>
        <v>0</v>
      </c>
      <c r="AU1977" s="26">
        <f t="shared" si="848"/>
        <v>0</v>
      </c>
      <c r="AV1977" s="26">
        <f t="shared" si="849"/>
        <v>0</v>
      </c>
      <c r="AW1977" s="11" t="s">
        <v>653</v>
      </c>
      <c r="AX1977" s="11" t="str">
        <f>VLOOKUP(L1977,Group!$A$2:$B$1000,2,0)</f>
        <v>Enhancement</v>
      </c>
      <c r="AY1977" s="11">
        <f>IF(ISERROR(VLOOKUP(U1977,'ITWR Dump'!$A$2:$Y$5000,15,0)),0,(VLOOKUP('ILC Report'!U1977,'ITWR Dump'!$A$2:$Y$5000,15,0)))</f>
        <v>0</v>
      </c>
      <c r="AZ1977" s="11" t="str">
        <f t="shared" si="850"/>
        <v>No</v>
      </c>
      <c r="BA1977" s="11" t="str">
        <f t="shared" si="851"/>
        <v>BKI</v>
      </c>
      <c r="BB1977" s="11" t="str">
        <f t="shared" si="852"/>
        <v>LB</v>
      </c>
      <c r="BC1977" s="11" t="str">
        <f t="shared" si="853"/>
        <v>No</v>
      </c>
    </row>
    <row r="1978" spans="1:55" x14ac:dyDescent="0.3">
      <c r="A1978" s="11" t="s">
        <v>712</v>
      </c>
      <c r="B1978" s="11" t="s">
        <v>2897</v>
      </c>
      <c r="C1978" s="11" t="s">
        <v>592</v>
      </c>
      <c r="D1978" s="11" t="s">
        <v>2910</v>
      </c>
      <c r="E1978" s="38" t="s">
        <v>2902</v>
      </c>
      <c r="F1978" s="11">
        <v>16</v>
      </c>
      <c r="G1978" s="40" t="s">
        <v>218</v>
      </c>
      <c r="H1978" s="11" t="str">
        <f t="shared" si="835"/>
        <v>Regular</v>
      </c>
      <c r="I1978" s="11" t="str">
        <f t="shared" si="827"/>
        <v>INDIA</v>
      </c>
      <c r="J1978" s="11" t="str">
        <f>IF(ISERROR(VLOOKUP(C1978,'WI Vs ASM'!$B$2:$E$1000,4,0)),0,(VLOOKUP(C1978,'WI Vs ASM'!$B$2:$E$1000,4,0)))</f>
        <v>Offshore</v>
      </c>
      <c r="K1978" s="11" t="str">
        <f>IF(ISERROR(VLOOKUP(C1978,'WI Vs ASM'!$B$2:$F$1000,5,0)),0,(VLOOKUP(C1978,'WI Vs ASM'!$B$2:$F$1000,5,0)))</f>
        <v>09-NonBillable</v>
      </c>
      <c r="L1978" s="11" t="str">
        <f>IF(ISERROR(VLOOKUP(C1978,'WI Vs ASM'!$B$2:$D$1000,3,0)),0,(VLOOKUP(C1978,'WI Vs ASM'!$B$2:$D$1000,3,0)))</f>
        <v>65-Bench Hours Offshore</v>
      </c>
      <c r="M1978" s="11" t="str">
        <f>IF(ISERROR(VLOOKUP(C1978,'WI Vs ASM'!$B$2:$I$1000,8,0)),0,(VLOOKUP(C1978,'WI Vs ASM'!$B$2:$I$1000,8,0)))</f>
        <v>Vinodh</v>
      </c>
      <c r="N1978" s="11" t="str">
        <f>IF(ISERROR(VLOOKUP(C1978,'WI Vs ASM'!$B$2:$G$1000,6,0)),0,(VLOOKUP(C1978,'WI Vs ASM'!$B$2:$G$1000,6,0)))</f>
        <v>FFIC Account Team</v>
      </c>
      <c r="O1978" s="11" t="str">
        <f>IF(ISERROR(VLOOKUP(C1978,'WI Vs ASM'!$B$2:$H$1000,7,0)),0,(VLOOKUP(C1978,'WI Vs ASM'!$B$2:$H$1000,7,0)))</f>
        <v>FFIC Account Team</v>
      </c>
      <c r="P1978" s="11" t="str">
        <f t="shared" si="828"/>
        <v>May-17</v>
      </c>
      <c r="Q1978" s="11" t="str">
        <f t="shared" si="829"/>
        <v>Q2</v>
      </c>
      <c r="R1978" s="11" t="str">
        <f>IF(ISERROR(VLOOKUP(C1978,'WI Vs ASM'!$B$2:$J$1000,9,0)),0,(VLOOKUP(C1978,'WI Vs ASM'!$B$2:$J$1000,9,0)))</f>
        <v>Manash M Dutta</v>
      </c>
      <c r="S1978" s="11">
        <f>IF(ISERROR(VLOOKUP(C1978,'WI Vs ASM'!$B$2:$K$1000,10,0)),0,(VLOOKUP(C1978,'WI Vs ASM'!$B$2:$K$1000,10,0)))</f>
        <v>0</v>
      </c>
      <c r="T1978" s="11">
        <f>IF(ISERROR(VLOOKUP(C1978,'WI Vs ASM'!$B$2:$L$1000,11,0)),0,(VLOOKUP(C1978,'WI Vs ASM'!$B$2:$L$1000,11,0)))</f>
        <v>0</v>
      </c>
      <c r="U1978" s="11" t="e">
        <f t="shared" si="836"/>
        <v>#VALUE!</v>
      </c>
      <c r="V1978" s="11" t="str">
        <f t="shared" si="830"/>
        <v>No</v>
      </c>
      <c r="W1978" s="11" t="str">
        <f t="shared" si="831"/>
        <v>No</v>
      </c>
      <c r="X1978" s="11" t="str">
        <f t="shared" si="832"/>
        <v>No</v>
      </c>
      <c r="Y1978" s="11" t="str">
        <f t="shared" si="833"/>
        <v>No</v>
      </c>
      <c r="Z1978" s="11" t="str">
        <f t="shared" si="834"/>
        <v>No</v>
      </c>
      <c r="AA1978" s="11" t="str">
        <f t="shared" si="837"/>
        <v>No</v>
      </c>
      <c r="AB1978" s="11">
        <f>IF(ISERROR(VLOOKUP(U1978,'ITWR Dump'!$A$2:$Y$5000,24,0)),0,(VLOOKUP('ILC Report'!U1978,'ITWR Dump'!$A$2:$Y$5000,24,0)))</f>
        <v>0</v>
      </c>
      <c r="AC1978" s="11" t="str">
        <f t="shared" si="838"/>
        <v>No</v>
      </c>
      <c r="AD1978" s="11" t="str">
        <f t="shared" si="839"/>
        <v/>
      </c>
      <c r="AE1978" s="11">
        <f>IF(ISERROR(VLOOKUP(U1978,'ITWR Dump'!$A$2:$Y$5000,13,0)),0,(VLOOKUP(U1978,'ITWR Dump'!$A$2:$Y$5000,13,0)))</f>
        <v>0</v>
      </c>
      <c r="AF1978" s="11">
        <f>IF(ISERROR(VLOOKUP(U1978,'ITWR Dump'!$A$2:$Y$5000,11,0)),0,(VLOOKUP(U1978,'ITWR Dump'!$A$2:$Y$5000,11,0)))</f>
        <v>0</v>
      </c>
      <c r="AG1978" s="11">
        <f>IF(ISERROR(VLOOKUP(U1978,'ITWR Dump'!$A$2:$Y$5000,2,0)),0,(VLOOKUP(U1978,'ITWR Dump'!$A$2:$Y$5000,2,0)))</f>
        <v>0</v>
      </c>
      <c r="AH1978" s="11">
        <f>IF(ISERROR(VLOOKUP(U1978,'ITWR Dump'!$A$2:$Y$5000,14,0)),0,(VLOOKUP(U1978,'ITWR Dump'!$A$2:$Y$5000,14,0)))</f>
        <v>0</v>
      </c>
      <c r="AI1978" s="11" t="str">
        <f t="shared" si="840"/>
        <v>65-Bench Hours Offshore</v>
      </c>
      <c r="AJ1978" s="11" t="str">
        <f t="shared" si="841"/>
        <v>Offshore</v>
      </c>
      <c r="AK1978" s="11" t="str">
        <f>IF(ISERROR(VLOOKUP(A1978,'Team Data'!$C$2:$U$213,17,0)),0,(VLOOKUP(A1978,'Team Data'!$C$2:$U$213,17,0)))</f>
        <v>BI and RM</v>
      </c>
      <c r="AL1978" s="11" t="str">
        <f t="shared" si="842"/>
        <v>2017-04-24</v>
      </c>
      <c r="AM1978" s="11">
        <f>IF(ISERROR(VLOOKUP(U1978,'ITWR Dump'!$A$2:$Y$5000,16,0)),0,(VLOOKUP(U1978,'ITWR Dump'!$A$2:$Y$5000,16,0)))</f>
        <v>0</v>
      </c>
      <c r="AN1978" s="11">
        <f>IF(ISERROR(VLOOKUP(U1978,'ITWR Dump'!$A$2:$Y$5000,18,0)),0,(VLOOKUP(U1978,'ITWR Dump'!$A$2:$Y$5000,18,0)))</f>
        <v>0</v>
      </c>
      <c r="AO1978" s="11">
        <f>IF(ISERROR(VLOOKUP(U1978,'ITWR Dump'!$A$2:$Y$5000,25,0)),0,(VLOOKUP('ILC Report'!U1978,'ITWR Dump'!$A$2:$Y$5000,25,0)))</f>
        <v>0</v>
      </c>
      <c r="AP1978" s="11">
        <f t="shared" si="843"/>
        <v>0</v>
      </c>
      <c r="AQ1978" s="26">
        <f t="shared" si="844"/>
        <v>0</v>
      </c>
      <c r="AR1978" s="26">
        <f t="shared" si="845"/>
        <v>0</v>
      </c>
      <c r="AS1978" s="26">
        <f t="shared" si="846"/>
        <v>0</v>
      </c>
      <c r="AT1978" s="26">
        <f t="shared" si="847"/>
        <v>0</v>
      </c>
      <c r="AU1978" s="26">
        <f t="shared" si="848"/>
        <v>0</v>
      </c>
      <c r="AV1978" s="26">
        <f t="shared" si="849"/>
        <v>0</v>
      </c>
      <c r="AW1978" s="11" t="s">
        <v>653</v>
      </c>
      <c r="AX1978" s="11" t="str">
        <f>VLOOKUP(L1978,Group!$A$2:$B$1000,2,0)</f>
        <v>Maintenance</v>
      </c>
      <c r="AY1978" s="11">
        <f>IF(ISERROR(VLOOKUP(U1978,'ITWR Dump'!$A$2:$Y$5000,15,0)),0,(VLOOKUP('ILC Report'!U1978,'ITWR Dump'!$A$2:$Y$5000,15,0)))</f>
        <v>0</v>
      </c>
      <c r="AZ1978" s="11" t="str">
        <f t="shared" si="850"/>
        <v>No</v>
      </c>
      <c r="BA1978" s="11" t="str">
        <f t="shared" si="851"/>
        <v>BKI</v>
      </c>
      <c r="BB1978" s="11" t="str">
        <f t="shared" si="852"/>
        <v>BN</v>
      </c>
      <c r="BC1978" s="11" t="str">
        <f t="shared" si="853"/>
        <v>No</v>
      </c>
    </row>
    <row r="1979" spans="1:55" x14ac:dyDescent="0.3">
      <c r="A1979" s="11" t="s">
        <v>712</v>
      </c>
      <c r="B1979" s="11" t="s">
        <v>2897</v>
      </c>
      <c r="C1979" s="11" t="s">
        <v>1312</v>
      </c>
      <c r="D1979" s="11" t="s">
        <v>2909</v>
      </c>
      <c r="E1979" s="38" t="s">
        <v>2903</v>
      </c>
      <c r="F1979" s="11">
        <v>40</v>
      </c>
      <c r="G1979" s="40" t="s">
        <v>218</v>
      </c>
      <c r="H1979" s="11" t="str">
        <f t="shared" si="835"/>
        <v>Regular</v>
      </c>
      <c r="I1979" s="11" t="str">
        <f t="shared" si="827"/>
        <v>INDIA</v>
      </c>
      <c r="J1979" s="11" t="str">
        <f>IF(ISERROR(VLOOKUP(C1979,'WI Vs ASM'!$B$2:$E$1000,4,0)),0,(VLOOKUP(C1979,'WI Vs ASM'!$B$2:$E$1000,4,0)))</f>
        <v>Offshore</v>
      </c>
      <c r="K1979" s="11" t="str">
        <f>IF(ISERROR(VLOOKUP(C1979,'WI Vs ASM'!$B$2:$F$1000,5,0)),0,(VLOOKUP(C1979,'WI Vs ASM'!$B$2:$F$1000,5,0)))</f>
        <v>02-Variable Billable</v>
      </c>
      <c r="L1979" s="11" t="str">
        <f>IF(ISERROR(VLOOKUP(C1979,'WI Vs ASM'!$B$2:$D$1000,3,0)),0,(VLOOKUP(C1979,'WI Vs ASM'!$B$2:$D$1000,3,0)))</f>
        <v>78-Landed BA-SE Offshore</v>
      </c>
      <c r="M1979" s="11" t="str">
        <f>IF(ISERROR(VLOOKUP(C1979,'WI Vs ASM'!$B$2:$I$1000,8,0)),0,(VLOOKUP(C1979,'WI Vs ASM'!$B$2:$I$1000,8,0)))</f>
        <v>Rahul Soman</v>
      </c>
      <c r="N1979" s="11" t="str">
        <f>IF(ISERROR(VLOOKUP(C1979,'WI Vs ASM'!$B$2:$G$1000,6,0)),0,(VLOOKUP(C1979,'WI Vs ASM'!$B$2:$G$1000,6,0)))</f>
        <v>eWorkflow</v>
      </c>
      <c r="O1979" s="11" t="str">
        <f>IF(ISERROR(VLOOKUP(C1979,'WI Vs ASM'!$B$2:$H$1000,7,0)),0,(VLOOKUP(C1979,'WI Vs ASM'!$B$2:$H$1000,7,0)))</f>
        <v>eWorkflow</v>
      </c>
      <c r="P1979" s="11" t="str">
        <f t="shared" si="828"/>
        <v>May-17</v>
      </c>
      <c r="Q1979" s="11" t="str">
        <f t="shared" si="829"/>
        <v>Q2</v>
      </c>
      <c r="R1979" s="11" t="str">
        <f>IF(ISERROR(VLOOKUP(C1979,'WI Vs ASM'!$B$2:$J$1000,9,0)),0,(VLOOKUP(C1979,'WI Vs ASM'!$B$2:$J$1000,9,0)))</f>
        <v>Jyothi Pai</v>
      </c>
      <c r="S1979" s="11" t="str">
        <f>IF(ISERROR(VLOOKUP(C1979,'WI Vs ASM'!$B$2:$K$1000,10,0)),0,(VLOOKUP(C1979,'WI Vs ASM'!$B$2:$K$1000,10,0)))</f>
        <v>Steve J Sorensen</v>
      </c>
      <c r="T1979" s="11" t="str">
        <f>IF(ISERROR(VLOOKUP(C1979,'WI Vs ASM'!$B$2:$L$1000,11,0)),0,(VLOOKUP(C1979,'WI Vs ASM'!$B$2:$L$1000,11,0)))</f>
        <v>Sreekala Balasubramanian</v>
      </c>
      <c r="U1979" s="11" t="e">
        <f t="shared" si="836"/>
        <v>#VALUE!</v>
      </c>
      <c r="V1979" s="11" t="str">
        <f t="shared" si="830"/>
        <v>No</v>
      </c>
      <c r="W1979" s="11" t="str">
        <f t="shared" si="831"/>
        <v>Yes</v>
      </c>
      <c r="X1979" s="11" t="str">
        <f t="shared" si="832"/>
        <v>Yes</v>
      </c>
      <c r="Y1979" s="11" t="str">
        <f t="shared" si="833"/>
        <v>No</v>
      </c>
      <c r="Z1979" s="11" t="str">
        <f t="shared" si="834"/>
        <v>No</v>
      </c>
      <c r="AA1979" s="11" t="str">
        <f t="shared" si="837"/>
        <v>No</v>
      </c>
      <c r="AB1979" s="11">
        <f>IF(ISERROR(VLOOKUP(U1979,'ITWR Dump'!$A$2:$Y$5000,24,0)),0,(VLOOKUP('ILC Report'!U1979,'ITWR Dump'!$A$2:$Y$5000,24,0)))</f>
        <v>0</v>
      </c>
      <c r="AC1979" s="11" t="str">
        <f t="shared" si="838"/>
        <v>Yes</v>
      </c>
      <c r="AD1979" s="11" t="str">
        <f t="shared" si="839"/>
        <v>BASE/Staff Aug</v>
      </c>
      <c r="AE1979" s="11">
        <f>IF(ISERROR(VLOOKUP(U1979,'ITWR Dump'!$A$2:$Y$5000,13,0)),0,(VLOOKUP(U1979,'ITWR Dump'!$A$2:$Y$5000,13,0)))</f>
        <v>0</v>
      </c>
      <c r="AF1979" s="11">
        <f>IF(ISERROR(VLOOKUP(U1979,'ITWR Dump'!$A$2:$Y$5000,11,0)),0,(VLOOKUP(U1979,'ITWR Dump'!$A$2:$Y$5000,11,0)))</f>
        <v>0</v>
      </c>
      <c r="AG1979" s="11">
        <f>IF(ISERROR(VLOOKUP(U1979,'ITWR Dump'!$A$2:$Y$5000,2,0)),0,(VLOOKUP(U1979,'ITWR Dump'!$A$2:$Y$5000,2,0)))</f>
        <v>0</v>
      </c>
      <c r="AH1979" s="11">
        <f>IF(ISERROR(VLOOKUP(U1979,'ITWR Dump'!$A$2:$Y$5000,14,0)),0,(VLOOKUP(U1979,'ITWR Dump'!$A$2:$Y$5000,14,0)))</f>
        <v>0</v>
      </c>
      <c r="AI1979" s="11" t="str">
        <f t="shared" si="840"/>
        <v>78-Landed BA-SE Offshore</v>
      </c>
      <c r="AJ1979" s="11" t="str">
        <f t="shared" si="841"/>
        <v>Offshore</v>
      </c>
      <c r="AK1979" s="11" t="str">
        <f>IF(ISERROR(VLOOKUP(A1979,'Team Data'!$C$2:$U$213,17,0)),0,(VLOOKUP(A1979,'Team Data'!$C$2:$U$213,17,0)))</f>
        <v>BI and RM</v>
      </c>
      <c r="AL1979" s="11" t="str">
        <f t="shared" si="842"/>
        <v>2017-04-24</v>
      </c>
      <c r="AM1979" s="11">
        <f>IF(ISERROR(VLOOKUP(U1979,'ITWR Dump'!$A$2:$Y$5000,16,0)),0,(VLOOKUP(U1979,'ITWR Dump'!$A$2:$Y$5000,16,0)))</f>
        <v>0</v>
      </c>
      <c r="AN1979" s="11">
        <f>IF(ISERROR(VLOOKUP(U1979,'ITWR Dump'!$A$2:$Y$5000,18,0)),0,(VLOOKUP(U1979,'ITWR Dump'!$A$2:$Y$5000,18,0)))</f>
        <v>0</v>
      </c>
      <c r="AO1979" s="11">
        <f>IF(ISERROR(VLOOKUP(U1979,'ITWR Dump'!$A$2:$Y$5000,25,0)),0,(VLOOKUP('ILC Report'!U1979,'ITWR Dump'!$A$2:$Y$5000,25,0)))</f>
        <v>0</v>
      </c>
      <c r="AP1979" s="11">
        <f t="shared" si="843"/>
        <v>0</v>
      </c>
      <c r="AQ1979" s="26">
        <f t="shared" si="844"/>
        <v>0</v>
      </c>
      <c r="AR1979" s="26">
        <f t="shared" si="845"/>
        <v>0</v>
      </c>
      <c r="AS1979" s="26">
        <f t="shared" si="846"/>
        <v>0</v>
      </c>
      <c r="AT1979" s="26">
        <f t="shared" si="847"/>
        <v>0</v>
      </c>
      <c r="AU1979" s="26">
        <f t="shared" si="848"/>
        <v>0</v>
      </c>
      <c r="AV1979" s="26">
        <f t="shared" si="849"/>
        <v>0</v>
      </c>
      <c r="AW1979" s="11" t="s">
        <v>653</v>
      </c>
      <c r="AX1979" s="11" t="str">
        <f>VLOOKUP(L1979,Group!$A$2:$B$1000,2,0)</f>
        <v>Enhancement</v>
      </c>
      <c r="AY1979" s="11">
        <f>IF(ISERROR(VLOOKUP(U1979,'ITWR Dump'!$A$2:$Y$5000,15,0)),0,(VLOOKUP('ILC Report'!U1979,'ITWR Dump'!$A$2:$Y$5000,15,0)))</f>
        <v>0</v>
      </c>
      <c r="AZ1979" s="11" t="str">
        <f t="shared" si="850"/>
        <v>No</v>
      </c>
      <c r="BA1979" s="11" t="str">
        <f t="shared" si="851"/>
        <v>BKI</v>
      </c>
      <c r="BB1979" s="11" t="str">
        <f t="shared" si="852"/>
        <v>LB</v>
      </c>
      <c r="BC1979" s="11" t="str">
        <f t="shared" si="853"/>
        <v>No</v>
      </c>
    </row>
    <row r="1980" spans="1:55" x14ac:dyDescent="0.3">
      <c r="A1980" s="11" t="s">
        <v>712</v>
      </c>
      <c r="B1980" s="11" t="s">
        <v>2897</v>
      </c>
      <c r="C1980" s="11" t="s">
        <v>592</v>
      </c>
      <c r="D1980" s="11" t="s">
        <v>2910</v>
      </c>
      <c r="E1980" s="38" t="s">
        <v>2903</v>
      </c>
      <c r="F1980" s="11">
        <v>5</v>
      </c>
      <c r="G1980" s="40" t="s">
        <v>218</v>
      </c>
      <c r="H1980" s="11" t="str">
        <f t="shared" si="835"/>
        <v>Regular</v>
      </c>
      <c r="I1980" s="11" t="str">
        <f t="shared" si="827"/>
        <v>INDIA</v>
      </c>
      <c r="J1980" s="11" t="str">
        <f>IF(ISERROR(VLOOKUP(C1980,'WI Vs ASM'!$B$2:$E$1000,4,0)),0,(VLOOKUP(C1980,'WI Vs ASM'!$B$2:$E$1000,4,0)))</f>
        <v>Offshore</v>
      </c>
      <c r="K1980" s="11" t="str">
        <f>IF(ISERROR(VLOOKUP(C1980,'WI Vs ASM'!$B$2:$F$1000,5,0)),0,(VLOOKUP(C1980,'WI Vs ASM'!$B$2:$F$1000,5,0)))</f>
        <v>09-NonBillable</v>
      </c>
      <c r="L1980" s="11" t="str">
        <f>IF(ISERROR(VLOOKUP(C1980,'WI Vs ASM'!$B$2:$D$1000,3,0)),0,(VLOOKUP(C1980,'WI Vs ASM'!$B$2:$D$1000,3,0)))</f>
        <v>65-Bench Hours Offshore</v>
      </c>
      <c r="M1980" s="11" t="str">
        <f>IF(ISERROR(VLOOKUP(C1980,'WI Vs ASM'!$B$2:$I$1000,8,0)),0,(VLOOKUP(C1980,'WI Vs ASM'!$B$2:$I$1000,8,0)))</f>
        <v>Vinodh</v>
      </c>
      <c r="N1980" s="11" t="str">
        <f>IF(ISERROR(VLOOKUP(C1980,'WI Vs ASM'!$B$2:$G$1000,6,0)),0,(VLOOKUP(C1980,'WI Vs ASM'!$B$2:$G$1000,6,0)))</f>
        <v>FFIC Account Team</v>
      </c>
      <c r="O1980" s="11" t="str">
        <f>IF(ISERROR(VLOOKUP(C1980,'WI Vs ASM'!$B$2:$H$1000,7,0)),0,(VLOOKUP(C1980,'WI Vs ASM'!$B$2:$H$1000,7,0)))</f>
        <v>FFIC Account Team</v>
      </c>
      <c r="P1980" s="11" t="str">
        <f t="shared" si="828"/>
        <v>May-17</v>
      </c>
      <c r="Q1980" s="11" t="str">
        <f t="shared" si="829"/>
        <v>Q2</v>
      </c>
      <c r="R1980" s="11" t="str">
        <f>IF(ISERROR(VLOOKUP(C1980,'WI Vs ASM'!$B$2:$J$1000,9,0)),0,(VLOOKUP(C1980,'WI Vs ASM'!$B$2:$J$1000,9,0)))</f>
        <v>Manash M Dutta</v>
      </c>
      <c r="S1980" s="11">
        <f>IF(ISERROR(VLOOKUP(C1980,'WI Vs ASM'!$B$2:$K$1000,10,0)),0,(VLOOKUP(C1980,'WI Vs ASM'!$B$2:$K$1000,10,0)))</f>
        <v>0</v>
      </c>
      <c r="T1980" s="11">
        <f>IF(ISERROR(VLOOKUP(C1980,'WI Vs ASM'!$B$2:$L$1000,11,0)),0,(VLOOKUP(C1980,'WI Vs ASM'!$B$2:$L$1000,11,0)))</f>
        <v>0</v>
      </c>
      <c r="U1980" s="11" t="e">
        <f t="shared" si="836"/>
        <v>#VALUE!</v>
      </c>
      <c r="V1980" s="11" t="str">
        <f t="shared" si="830"/>
        <v>No</v>
      </c>
      <c r="W1980" s="11" t="str">
        <f t="shared" si="831"/>
        <v>No</v>
      </c>
      <c r="X1980" s="11" t="str">
        <f t="shared" si="832"/>
        <v>No</v>
      </c>
      <c r="Y1980" s="11" t="str">
        <f t="shared" si="833"/>
        <v>No</v>
      </c>
      <c r="Z1980" s="11" t="str">
        <f t="shared" si="834"/>
        <v>No</v>
      </c>
      <c r="AA1980" s="11" t="str">
        <f t="shared" si="837"/>
        <v>No</v>
      </c>
      <c r="AB1980" s="11">
        <f>IF(ISERROR(VLOOKUP(U1980,'ITWR Dump'!$A$2:$Y$5000,24,0)),0,(VLOOKUP('ILC Report'!U1980,'ITWR Dump'!$A$2:$Y$5000,24,0)))</f>
        <v>0</v>
      </c>
      <c r="AC1980" s="11" t="str">
        <f t="shared" si="838"/>
        <v>No</v>
      </c>
      <c r="AD1980" s="11" t="str">
        <f t="shared" si="839"/>
        <v/>
      </c>
      <c r="AE1980" s="11">
        <f>IF(ISERROR(VLOOKUP(U1980,'ITWR Dump'!$A$2:$Y$5000,13,0)),0,(VLOOKUP(U1980,'ITWR Dump'!$A$2:$Y$5000,13,0)))</f>
        <v>0</v>
      </c>
      <c r="AF1980" s="11">
        <f>IF(ISERROR(VLOOKUP(U1980,'ITWR Dump'!$A$2:$Y$5000,11,0)),0,(VLOOKUP(U1980,'ITWR Dump'!$A$2:$Y$5000,11,0)))</f>
        <v>0</v>
      </c>
      <c r="AG1980" s="11">
        <f>IF(ISERROR(VLOOKUP(U1980,'ITWR Dump'!$A$2:$Y$5000,2,0)),0,(VLOOKUP(U1980,'ITWR Dump'!$A$2:$Y$5000,2,0)))</f>
        <v>0</v>
      </c>
      <c r="AH1980" s="11">
        <f>IF(ISERROR(VLOOKUP(U1980,'ITWR Dump'!$A$2:$Y$5000,14,0)),0,(VLOOKUP(U1980,'ITWR Dump'!$A$2:$Y$5000,14,0)))</f>
        <v>0</v>
      </c>
      <c r="AI1980" s="11" t="str">
        <f t="shared" si="840"/>
        <v>65-Bench Hours Offshore</v>
      </c>
      <c r="AJ1980" s="11" t="str">
        <f t="shared" si="841"/>
        <v>Offshore</v>
      </c>
      <c r="AK1980" s="11" t="str">
        <f>IF(ISERROR(VLOOKUP(A1980,'Team Data'!$C$2:$U$213,17,0)),0,(VLOOKUP(A1980,'Team Data'!$C$2:$U$213,17,0)))</f>
        <v>BI and RM</v>
      </c>
      <c r="AL1980" s="11" t="str">
        <f t="shared" si="842"/>
        <v>2017-04-24</v>
      </c>
      <c r="AM1980" s="11">
        <f>IF(ISERROR(VLOOKUP(U1980,'ITWR Dump'!$A$2:$Y$5000,16,0)),0,(VLOOKUP(U1980,'ITWR Dump'!$A$2:$Y$5000,16,0)))</f>
        <v>0</v>
      </c>
      <c r="AN1980" s="11">
        <f>IF(ISERROR(VLOOKUP(U1980,'ITWR Dump'!$A$2:$Y$5000,18,0)),0,(VLOOKUP(U1980,'ITWR Dump'!$A$2:$Y$5000,18,0)))</f>
        <v>0</v>
      </c>
      <c r="AO1980" s="11">
        <f>IF(ISERROR(VLOOKUP(U1980,'ITWR Dump'!$A$2:$Y$5000,25,0)),0,(VLOOKUP('ILC Report'!U1980,'ITWR Dump'!$A$2:$Y$5000,25,0)))</f>
        <v>0</v>
      </c>
      <c r="AP1980" s="11">
        <f t="shared" si="843"/>
        <v>0</v>
      </c>
      <c r="AQ1980" s="26">
        <f t="shared" si="844"/>
        <v>0</v>
      </c>
      <c r="AR1980" s="26">
        <f t="shared" si="845"/>
        <v>0</v>
      </c>
      <c r="AS1980" s="26">
        <f t="shared" si="846"/>
        <v>0</v>
      </c>
      <c r="AT1980" s="26">
        <f t="shared" si="847"/>
        <v>0</v>
      </c>
      <c r="AU1980" s="26">
        <f t="shared" si="848"/>
        <v>0</v>
      </c>
      <c r="AV1980" s="26">
        <f t="shared" si="849"/>
        <v>0</v>
      </c>
      <c r="AW1980" s="11" t="s">
        <v>653</v>
      </c>
      <c r="AX1980" s="11" t="str">
        <f>VLOOKUP(L1980,Group!$A$2:$B$1000,2,0)</f>
        <v>Maintenance</v>
      </c>
      <c r="AY1980" s="11">
        <f>IF(ISERROR(VLOOKUP(U1980,'ITWR Dump'!$A$2:$Y$5000,15,0)),0,(VLOOKUP('ILC Report'!U1980,'ITWR Dump'!$A$2:$Y$5000,15,0)))</f>
        <v>0</v>
      </c>
      <c r="AZ1980" s="11" t="str">
        <f t="shared" si="850"/>
        <v>No</v>
      </c>
      <c r="BA1980" s="11" t="str">
        <f t="shared" si="851"/>
        <v>BKI</v>
      </c>
      <c r="BB1980" s="11" t="str">
        <f t="shared" si="852"/>
        <v>BN</v>
      </c>
      <c r="BC1980" s="11" t="str">
        <f t="shared" si="853"/>
        <v>No</v>
      </c>
    </row>
    <row r="1981" spans="1:55" x14ac:dyDescent="0.3">
      <c r="A1981" s="11" t="s">
        <v>712</v>
      </c>
      <c r="B1981" s="11" t="s">
        <v>2897</v>
      </c>
      <c r="C1981" s="11" t="s">
        <v>1312</v>
      </c>
      <c r="D1981" s="11" t="s">
        <v>2909</v>
      </c>
      <c r="E1981" s="38" t="s">
        <v>2904</v>
      </c>
      <c r="F1981" s="11">
        <v>40</v>
      </c>
      <c r="G1981" s="40" t="s">
        <v>218</v>
      </c>
      <c r="H1981" s="11" t="str">
        <f t="shared" si="835"/>
        <v>Regular</v>
      </c>
      <c r="I1981" s="11" t="str">
        <f t="shared" si="827"/>
        <v>INDIA</v>
      </c>
      <c r="J1981" s="11" t="str">
        <f>IF(ISERROR(VLOOKUP(C1981,'WI Vs ASM'!$B$2:$E$1000,4,0)),0,(VLOOKUP(C1981,'WI Vs ASM'!$B$2:$E$1000,4,0)))</f>
        <v>Offshore</v>
      </c>
      <c r="K1981" s="11" t="str">
        <f>IF(ISERROR(VLOOKUP(C1981,'WI Vs ASM'!$B$2:$F$1000,5,0)),0,(VLOOKUP(C1981,'WI Vs ASM'!$B$2:$F$1000,5,0)))</f>
        <v>02-Variable Billable</v>
      </c>
      <c r="L1981" s="11" t="str">
        <f>IF(ISERROR(VLOOKUP(C1981,'WI Vs ASM'!$B$2:$D$1000,3,0)),0,(VLOOKUP(C1981,'WI Vs ASM'!$B$2:$D$1000,3,0)))</f>
        <v>78-Landed BA-SE Offshore</v>
      </c>
      <c r="M1981" s="11" t="str">
        <f>IF(ISERROR(VLOOKUP(C1981,'WI Vs ASM'!$B$2:$I$1000,8,0)),0,(VLOOKUP(C1981,'WI Vs ASM'!$B$2:$I$1000,8,0)))</f>
        <v>Rahul Soman</v>
      </c>
      <c r="N1981" s="11" t="str">
        <f>IF(ISERROR(VLOOKUP(C1981,'WI Vs ASM'!$B$2:$G$1000,6,0)),0,(VLOOKUP(C1981,'WI Vs ASM'!$B$2:$G$1000,6,0)))</f>
        <v>eWorkflow</v>
      </c>
      <c r="O1981" s="11" t="str">
        <f>IF(ISERROR(VLOOKUP(C1981,'WI Vs ASM'!$B$2:$H$1000,7,0)),0,(VLOOKUP(C1981,'WI Vs ASM'!$B$2:$H$1000,7,0)))</f>
        <v>eWorkflow</v>
      </c>
      <c r="P1981" s="11" t="str">
        <f t="shared" si="828"/>
        <v>May-17</v>
      </c>
      <c r="Q1981" s="11" t="str">
        <f t="shared" si="829"/>
        <v>Q2</v>
      </c>
      <c r="R1981" s="11" t="str">
        <f>IF(ISERROR(VLOOKUP(C1981,'WI Vs ASM'!$B$2:$J$1000,9,0)),0,(VLOOKUP(C1981,'WI Vs ASM'!$B$2:$J$1000,9,0)))</f>
        <v>Jyothi Pai</v>
      </c>
      <c r="S1981" s="11" t="str">
        <f>IF(ISERROR(VLOOKUP(C1981,'WI Vs ASM'!$B$2:$K$1000,10,0)),0,(VLOOKUP(C1981,'WI Vs ASM'!$B$2:$K$1000,10,0)))</f>
        <v>Steve J Sorensen</v>
      </c>
      <c r="T1981" s="11" t="str">
        <f>IF(ISERROR(VLOOKUP(C1981,'WI Vs ASM'!$B$2:$L$1000,11,0)),0,(VLOOKUP(C1981,'WI Vs ASM'!$B$2:$L$1000,11,0)))</f>
        <v>Sreekala Balasubramanian</v>
      </c>
      <c r="U1981" s="11" t="e">
        <f t="shared" si="836"/>
        <v>#VALUE!</v>
      </c>
      <c r="V1981" s="11" t="str">
        <f t="shared" si="830"/>
        <v>No</v>
      </c>
      <c r="W1981" s="11" t="str">
        <f t="shared" si="831"/>
        <v>Yes</v>
      </c>
      <c r="X1981" s="11" t="str">
        <f t="shared" si="832"/>
        <v>Yes</v>
      </c>
      <c r="Y1981" s="11" t="str">
        <f t="shared" si="833"/>
        <v>No</v>
      </c>
      <c r="Z1981" s="11" t="str">
        <f t="shared" si="834"/>
        <v>No</v>
      </c>
      <c r="AA1981" s="11" t="str">
        <f t="shared" si="837"/>
        <v>No</v>
      </c>
      <c r="AB1981" s="11">
        <f>IF(ISERROR(VLOOKUP(U1981,'ITWR Dump'!$A$2:$Y$5000,24,0)),0,(VLOOKUP('ILC Report'!U1981,'ITWR Dump'!$A$2:$Y$5000,24,0)))</f>
        <v>0</v>
      </c>
      <c r="AC1981" s="11" t="str">
        <f t="shared" si="838"/>
        <v>Yes</v>
      </c>
      <c r="AD1981" s="11" t="str">
        <f t="shared" si="839"/>
        <v>BASE/Staff Aug</v>
      </c>
      <c r="AE1981" s="11">
        <f>IF(ISERROR(VLOOKUP(U1981,'ITWR Dump'!$A$2:$Y$5000,13,0)),0,(VLOOKUP(U1981,'ITWR Dump'!$A$2:$Y$5000,13,0)))</f>
        <v>0</v>
      </c>
      <c r="AF1981" s="11">
        <f>IF(ISERROR(VLOOKUP(U1981,'ITWR Dump'!$A$2:$Y$5000,11,0)),0,(VLOOKUP(U1981,'ITWR Dump'!$A$2:$Y$5000,11,0)))</f>
        <v>0</v>
      </c>
      <c r="AG1981" s="11">
        <f>IF(ISERROR(VLOOKUP(U1981,'ITWR Dump'!$A$2:$Y$5000,2,0)),0,(VLOOKUP(U1981,'ITWR Dump'!$A$2:$Y$5000,2,0)))</f>
        <v>0</v>
      </c>
      <c r="AH1981" s="11">
        <f>IF(ISERROR(VLOOKUP(U1981,'ITWR Dump'!$A$2:$Y$5000,14,0)),0,(VLOOKUP(U1981,'ITWR Dump'!$A$2:$Y$5000,14,0)))</f>
        <v>0</v>
      </c>
      <c r="AI1981" s="11" t="str">
        <f t="shared" si="840"/>
        <v>78-Landed BA-SE Offshore</v>
      </c>
      <c r="AJ1981" s="11" t="str">
        <f t="shared" si="841"/>
        <v>Offshore</v>
      </c>
      <c r="AK1981" s="11" t="str">
        <f>IF(ISERROR(VLOOKUP(A1981,'Team Data'!$C$2:$U$213,17,0)),0,(VLOOKUP(A1981,'Team Data'!$C$2:$U$213,17,0)))</f>
        <v>BI and RM</v>
      </c>
      <c r="AL1981" s="11" t="str">
        <f t="shared" si="842"/>
        <v>2017-04-24</v>
      </c>
      <c r="AM1981" s="11">
        <f>IF(ISERROR(VLOOKUP(U1981,'ITWR Dump'!$A$2:$Y$5000,16,0)),0,(VLOOKUP(U1981,'ITWR Dump'!$A$2:$Y$5000,16,0)))</f>
        <v>0</v>
      </c>
      <c r="AN1981" s="11">
        <f>IF(ISERROR(VLOOKUP(U1981,'ITWR Dump'!$A$2:$Y$5000,18,0)),0,(VLOOKUP(U1981,'ITWR Dump'!$A$2:$Y$5000,18,0)))</f>
        <v>0</v>
      </c>
      <c r="AO1981" s="11">
        <f>IF(ISERROR(VLOOKUP(U1981,'ITWR Dump'!$A$2:$Y$5000,25,0)),0,(VLOOKUP('ILC Report'!U1981,'ITWR Dump'!$A$2:$Y$5000,25,0)))</f>
        <v>0</v>
      </c>
      <c r="AP1981" s="11">
        <f t="shared" si="843"/>
        <v>0</v>
      </c>
      <c r="AQ1981" s="26">
        <f t="shared" si="844"/>
        <v>0</v>
      </c>
      <c r="AR1981" s="26">
        <f t="shared" si="845"/>
        <v>0</v>
      </c>
      <c r="AS1981" s="26">
        <f t="shared" si="846"/>
        <v>0</v>
      </c>
      <c r="AT1981" s="26">
        <f t="shared" si="847"/>
        <v>0</v>
      </c>
      <c r="AU1981" s="26">
        <f t="shared" si="848"/>
        <v>0</v>
      </c>
      <c r="AV1981" s="26">
        <f t="shared" si="849"/>
        <v>0</v>
      </c>
      <c r="AW1981" s="11" t="s">
        <v>653</v>
      </c>
      <c r="AX1981" s="11" t="str">
        <f>VLOOKUP(L1981,Group!$A$2:$B$1000,2,0)</f>
        <v>Enhancement</v>
      </c>
      <c r="AY1981" s="11">
        <f>IF(ISERROR(VLOOKUP(U1981,'ITWR Dump'!$A$2:$Y$5000,15,0)),0,(VLOOKUP('ILC Report'!U1981,'ITWR Dump'!$A$2:$Y$5000,15,0)))</f>
        <v>0</v>
      </c>
      <c r="AZ1981" s="11" t="str">
        <f t="shared" si="850"/>
        <v>No</v>
      </c>
      <c r="BA1981" s="11" t="str">
        <f t="shared" si="851"/>
        <v>BKI</v>
      </c>
      <c r="BB1981" s="11" t="str">
        <f t="shared" si="852"/>
        <v>LB</v>
      </c>
      <c r="BC1981" s="11" t="str">
        <f t="shared" si="853"/>
        <v>No</v>
      </c>
    </row>
    <row r="1982" spans="1:55" x14ac:dyDescent="0.3">
      <c r="A1982" s="11" t="s">
        <v>712</v>
      </c>
      <c r="B1982" s="11" t="s">
        <v>2897</v>
      </c>
      <c r="C1982" s="11" t="s">
        <v>592</v>
      </c>
      <c r="D1982" s="11" t="s">
        <v>2910</v>
      </c>
      <c r="E1982" s="38" t="s">
        <v>2904</v>
      </c>
      <c r="F1982" s="11">
        <v>5</v>
      </c>
      <c r="G1982" s="40" t="s">
        <v>218</v>
      </c>
      <c r="H1982" s="11" t="str">
        <f t="shared" si="835"/>
        <v>Regular</v>
      </c>
      <c r="I1982" s="11" t="str">
        <f t="shared" si="827"/>
        <v>INDIA</v>
      </c>
      <c r="J1982" s="11" t="str">
        <f>IF(ISERROR(VLOOKUP(C1982,'WI Vs ASM'!$B$2:$E$1000,4,0)),0,(VLOOKUP(C1982,'WI Vs ASM'!$B$2:$E$1000,4,0)))</f>
        <v>Offshore</v>
      </c>
      <c r="K1982" s="11" t="str">
        <f>IF(ISERROR(VLOOKUP(C1982,'WI Vs ASM'!$B$2:$F$1000,5,0)),0,(VLOOKUP(C1982,'WI Vs ASM'!$B$2:$F$1000,5,0)))</f>
        <v>09-NonBillable</v>
      </c>
      <c r="L1982" s="11" t="str">
        <f>IF(ISERROR(VLOOKUP(C1982,'WI Vs ASM'!$B$2:$D$1000,3,0)),0,(VLOOKUP(C1982,'WI Vs ASM'!$B$2:$D$1000,3,0)))</f>
        <v>65-Bench Hours Offshore</v>
      </c>
      <c r="M1982" s="11" t="str">
        <f>IF(ISERROR(VLOOKUP(C1982,'WI Vs ASM'!$B$2:$I$1000,8,0)),0,(VLOOKUP(C1982,'WI Vs ASM'!$B$2:$I$1000,8,0)))</f>
        <v>Vinodh</v>
      </c>
      <c r="N1982" s="11" t="str">
        <f>IF(ISERROR(VLOOKUP(C1982,'WI Vs ASM'!$B$2:$G$1000,6,0)),0,(VLOOKUP(C1982,'WI Vs ASM'!$B$2:$G$1000,6,0)))</f>
        <v>FFIC Account Team</v>
      </c>
      <c r="O1982" s="11" t="str">
        <f>IF(ISERROR(VLOOKUP(C1982,'WI Vs ASM'!$B$2:$H$1000,7,0)),0,(VLOOKUP(C1982,'WI Vs ASM'!$B$2:$H$1000,7,0)))</f>
        <v>FFIC Account Team</v>
      </c>
      <c r="P1982" s="11" t="str">
        <f t="shared" si="828"/>
        <v>May-17</v>
      </c>
      <c r="Q1982" s="11" t="str">
        <f t="shared" si="829"/>
        <v>Q2</v>
      </c>
      <c r="R1982" s="11" t="str">
        <f>IF(ISERROR(VLOOKUP(C1982,'WI Vs ASM'!$B$2:$J$1000,9,0)),0,(VLOOKUP(C1982,'WI Vs ASM'!$B$2:$J$1000,9,0)))</f>
        <v>Manash M Dutta</v>
      </c>
      <c r="S1982" s="11">
        <f>IF(ISERROR(VLOOKUP(C1982,'WI Vs ASM'!$B$2:$K$1000,10,0)),0,(VLOOKUP(C1982,'WI Vs ASM'!$B$2:$K$1000,10,0)))</f>
        <v>0</v>
      </c>
      <c r="T1982" s="11">
        <f>IF(ISERROR(VLOOKUP(C1982,'WI Vs ASM'!$B$2:$L$1000,11,0)),0,(VLOOKUP(C1982,'WI Vs ASM'!$B$2:$L$1000,11,0)))</f>
        <v>0</v>
      </c>
      <c r="U1982" s="11" t="e">
        <f t="shared" si="836"/>
        <v>#VALUE!</v>
      </c>
      <c r="V1982" s="11" t="str">
        <f t="shared" si="830"/>
        <v>No</v>
      </c>
      <c r="W1982" s="11" t="str">
        <f t="shared" si="831"/>
        <v>No</v>
      </c>
      <c r="X1982" s="11" t="str">
        <f t="shared" si="832"/>
        <v>No</v>
      </c>
      <c r="Y1982" s="11" t="str">
        <f t="shared" si="833"/>
        <v>No</v>
      </c>
      <c r="Z1982" s="11" t="str">
        <f t="shared" si="834"/>
        <v>No</v>
      </c>
      <c r="AA1982" s="11" t="str">
        <f t="shared" si="837"/>
        <v>No</v>
      </c>
      <c r="AB1982" s="11">
        <f>IF(ISERROR(VLOOKUP(U1982,'ITWR Dump'!$A$2:$Y$5000,24,0)),0,(VLOOKUP('ILC Report'!U1982,'ITWR Dump'!$A$2:$Y$5000,24,0)))</f>
        <v>0</v>
      </c>
      <c r="AC1982" s="11" t="str">
        <f t="shared" si="838"/>
        <v>No</v>
      </c>
      <c r="AD1982" s="11" t="str">
        <f t="shared" si="839"/>
        <v/>
      </c>
      <c r="AE1982" s="11">
        <f>IF(ISERROR(VLOOKUP(U1982,'ITWR Dump'!$A$2:$Y$5000,13,0)),0,(VLOOKUP(U1982,'ITWR Dump'!$A$2:$Y$5000,13,0)))</f>
        <v>0</v>
      </c>
      <c r="AF1982" s="11">
        <f>IF(ISERROR(VLOOKUP(U1982,'ITWR Dump'!$A$2:$Y$5000,11,0)),0,(VLOOKUP(U1982,'ITWR Dump'!$A$2:$Y$5000,11,0)))</f>
        <v>0</v>
      </c>
      <c r="AG1982" s="11">
        <f>IF(ISERROR(VLOOKUP(U1982,'ITWR Dump'!$A$2:$Y$5000,2,0)),0,(VLOOKUP(U1982,'ITWR Dump'!$A$2:$Y$5000,2,0)))</f>
        <v>0</v>
      </c>
      <c r="AH1982" s="11">
        <f>IF(ISERROR(VLOOKUP(U1982,'ITWR Dump'!$A$2:$Y$5000,14,0)),0,(VLOOKUP(U1982,'ITWR Dump'!$A$2:$Y$5000,14,0)))</f>
        <v>0</v>
      </c>
      <c r="AI1982" s="11" t="str">
        <f t="shared" si="840"/>
        <v>65-Bench Hours Offshore</v>
      </c>
      <c r="AJ1982" s="11" t="str">
        <f t="shared" si="841"/>
        <v>Offshore</v>
      </c>
      <c r="AK1982" s="11" t="str">
        <f>IF(ISERROR(VLOOKUP(A1982,'Team Data'!$C$2:$U$213,17,0)),0,(VLOOKUP(A1982,'Team Data'!$C$2:$U$213,17,0)))</f>
        <v>BI and RM</v>
      </c>
      <c r="AL1982" s="11" t="str">
        <f t="shared" si="842"/>
        <v>2017-04-24</v>
      </c>
      <c r="AM1982" s="11">
        <f>IF(ISERROR(VLOOKUP(U1982,'ITWR Dump'!$A$2:$Y$5000,16,0)),0,(VLOOKUP(U1982,'ITWR Dump'!$A$2:$Y$5000,16,0)))</f>
        <v>0</v>
      </c>
      <c r="AN1982" s="11">
        <f>IF(ISERROR(VLOOKUP(U1982,'ITWR Dump'!$A$2:$Y$5000,18,0)),0,(VLOOKUP(U1982,'ITWR Dump'!$A$2:$Y$5000,18,0)))</f>
        <v>0</v>
      </c>
      <c r="AO1982" s="11">
        <f>IF(ISERROR(VLOOKUP(U1982,'ITWR Dump'!$A$2:$Y$5000,25,0)),0,(VLOOKUP('ILC Report'!U1982,'ITWR Dump'!$A$2:$Y$5000,25,0)))</f>
        <v>0</v>
      </c>
      <c r="AP1982" s="11">
        <f t="shared" si="843"/>
        <v>0</v>
      </c>
      <c r="AQ1982" s="26">
        <f t="shared" si="844"/>
        <v>0</v>
      </c>
      <c r="AR1982" s="26">
        <f t="shared" si="845"/>
        <v>0</v>
      </c>
      <c r="AS1982" s="26">
        <f t="shared" si="846"/>
        <v>0</v>
      </c>
      <c r="AT1982" s="26">
        <f t="shared" si="847"/>
        <v>0</v>
      </c>
      <c r="AU1982" s="26">
        <f t="shared" si="848"/>
        <v>0</v>
      </c>
      <c r="AV1982" s="26">
        <f t="shared" si="849"/>
        <v>0</v>
      </c>
      <c r="AW1982" s="11" t="s">
        <v>653</v>
      </c>
      <c r="AX1982" s="11" t="str">
        <f>VLOOKUP(L1982,Group!$A$2:$B$1000,2,0)</f>
        <v>Maintenance</v>
      </c>
      <c r="AY1982" s="11">
        <f>IF(ISERROR(VLOOKUP(U1982,'ITWR Dump'!$A$2:$Y$5000,15,0)),0,(VLOOKUP('ILC Report'!U1982,'ITWR Dump'!$A$2:$Y$5000,15,0)))</f>
        <v>0</v>
      </c>
      <c r="AZ1982" s="11" t="str">
        <f t="shared" si="850"/>
        <v>No</v>
      </c>
      <c r="BA1982" s="11" t="str">
        <f t="shared" si="851"/>
        <v>BKI</v>
      </c>
      <c r="BB1982" s="11" t="str">
        <f t="shared" si="852"/>
        <v>BN</v>
      </c>
      <c r="BC1982" s="11" t="str">
        <f t="shared" si="853"/>
        <v>No</v>
      </c>
    </row>
    <row r="1983" spans="1:55" x14ac:dyDescent="0.3">
      <c r="A1983" s="11" t="s">
        <v>146</v>
      </c>
      <c r="B1983" s="11" t="s">
        <v>2898</v>
      </c>
      <c r="C1983" s="11" t="s">
        <v>564</v>
      </c>
      <c r="D1983" s="11" t="s">
        <v>2911</v>
      </c>
      <c r="E1983" s="38" t="s">
        <v>652</v>
      </c>
      <c r="F1983" s="11">
        <v>5</v>
      </c>
      <c r="G1983" s="40" t="s">
        <v>218</v>
      </c>
      <c r="H1983" s="11" t="str">
        <f t="shared" si="835"/>
        <v>Regular</v>
      </c>
      <c r="I1983" s="11" t="str">
        <f t="shared" si="827"/>
        <v>INDIA</v>
      </c>
      <c r="J1983" s="11" t="str">
        <f>IF(ISERROR(VLOOKUP(C1983,'WI Vs ASM'!$B$2:$E$1000,4,0)),0,(VLOOKUP(C1983,'WI Vs ASM'!$B$2:$E$1000,4,0)))</f>
        <v>Offshore</v>
      </c>
      <c r="K1983" s="11" t="str">
        <f>IF(ISERROR(VLOOKUP(C1983,'WI Vs ASM'!$B$2:$F$1000,5,0)),0,(VLOOKUP(C1983,'WI Vs ASM'!$B$2:$F$1000,5,0)))</f>
        <v>09-NonBillable</v>
      </c>
      <c r="L1983" s="11" t="str">
        <f>IF(ISERROR(VLOOKUP(C1983,'WI Vs ASM'!$B$2:$D$1000,3,0)),0,(VLOOKUP(C1983,'WI Vs ASM'!$B$2:$D$1000,3,0)))</f>
        <v>54-Knowledge Transfer/Training Offshore</v>
      </c>
      <c r="M1983" s="11" t="str">
        <f>IF(ISERROR(VLOOKUP(C1983,'WI Vs ASM'!$B$2:$I$1000,8,0)),0,(VLOOKUP(C1983,'WI Vs ASM'!$B$2:$I$1000,8,0)))</f>
        <v>Prakash Varadachari</v>
      </c>
      <c r="N1983" s="11" t="str">
        <f>IF(ISERROR(VLOOKUP(C1983,'WI Vs ASM'!$B$2:$G$1000,6,0)),0,(VLOOKUP(C1983,'WI Vs ASM'!$B$2:$G$1000,6,0)))</f>
        <v>Claims</v>
      </c>
      <c r="O1983" s="11" t="str">
        <f>IF(ISERROR(VLOOKUP(C1983,'WI Vs ASM'!$B$2:$H$1000,7,0)),0,(VLOOKUP(C1983,'WI Vs ASM'!$B$2:$H$1000,7,0)))</f>
        <v>Claims</v>
      </c>
      <c r="P1983" s="11" t="str">
        <f t="shared" si="828"/>
        <v>Apr-17</v>
      </c>
      <c r="Q1983" s="11" t="str">
        <f t="shared" si="829"/>
        <v>Q2</v>
      </c>
      <c r="R1983" s="11" t="str">
        <f>IF(ISERROR(VLOOKUP(C1983,'WI Vs ASM'!$B$2:$J$1000,9,0)),0,(VLOOKUP(C1983,'WI Vs ASM'!$B$2:$J$1000,9,0)))</f>
        <v>Chandraprabha Palaniswamy</v>
      </c>
      <c r="S1983" s="11" t="str">
        <f>IF(ISERROR(VLOOKUP(C1983,'WI Vs ASM'!$B$2:$K$1000,10,0)),0,(VLOOKUP(C1983,'WI Vs ASM'!$B$2:$K$1000,10,0)))</f>
        <v>Dana D. Smith</v>
      </c>
      <c r="T1983" s="11" t="str">
        <f>IF(ISERROR(VLOOKUP(C1983,'WI Vs ASM'!$B$2:$L$1000,11,0)),0,(VLOOKUP(C1983,'WI Vs ASM'!$B$2:$L$1000,11,0)))</f>
        <v>Phillip Mclean</v>
      </c>
      <c r="U1983" s="11" t="e">
        <f t="shared" si="836"/>
        <v>#VALUE!</v>
      </c>
      <c r="V1983" s="11" t="str">
        <f t="shared" si="830"/>
        <v>No</v>
      </c>
      <c r="W1983" s="11" t="str">
        <f t="shared" si="831"/>
        <v>No</v>
      </c>
      <c r="X1983" s="11" t="str">
        <f t="shared" si="832"/>
        <v>No</v>
      </c>
      <c r="Y1983" s="11" t="str">
        <f t="shared" si="833"/>
        <v>No</v>
      </c>
      <c r="Z1983" s="11" t="str">
        <f t="shared" si="834"/>
        <v>No</v>
      </c>
      <c r="AA1983" s="11" t="str">
        <f t="shared" si="837"/>
        <v>No</v>
      </c>
      <c r="AB1983" s="11">
        <f>IF(ISERROR(VLOOKUP(U1983,'ITWR Dump'!$A$2:$Y$5000,24,0)),0,(VLOOKUP('ILC Report'!U1983,'ITWR Dump'!$A$2:$Y$5000,24,0)))</f>
        <v>0</v>
      </c>
      <c r="AC1983" s="11" t="str">
        <f t="shared" si="838"/>
        <v>No</v>
      </c>
      <c r="AD1983" s="11" t="str">
        <f t="shared" si="839"/>
        <v/>
      </c>
      <c r="AE1983" s="11">
        <f>IF(ISERROR(VLOOKUP(U1983,'ITWR Dump'!$A$2:$Y$5000,13,0)),0,(VLOOKUP(U1983,'ITWR Dump'!$A$2:$Y$5000,13,0)))</f>
        <v>0</v>
      </c>
      <c r="AF1983" s="11">
        <f>IF(ISERROR(VLOOKUP(U1983,'ITWR Dump'!$A$2:$Y$5000,11,0)),0,(VLOOKUP(U1983,'ITWR Dump'!$A$2:$Y$5000,11,0)))</f>
        <v>0</v>
      </c>
      <c r="AG1983" s="11">
        <f>IF(ISERROR(VLOOKUP(U1983,'ITWR Dump'!$A$2:$Y$5000,2,0)),0,(VLOOKUP(U1983,'ITWR Dump'!$A$2:$Y$5000,2,0)))</f>
        <v>0</v>
      </c>
      <c r="AH1983" s="11">
        <f>IF(ISERROR(VLOOKUP(U1983,'ITWR Dump'!$A$2:$Y$5000,14,0)),0,(VLOOKUP(U1983,'ITWR Dump'!$A$2:$Y$5000,14,0)))</f>
        <v>0</v>
      </c>
      <c r="AI1983" s="11" t="str">
        <f t="shared" si="840"/>
        <v>54-Knowledge Transfer/Training Offshore</v>
      </c>
      <c r="AJ1983" s="11" t="str">
        <f t="shared" si="841"/>
        <v>Offshore</v>
      </c>
      <c r="AK1983" s="11" t="str">
        <f>IF(ISERROR(VLOOKUP(A1983,'Team Data'!$C$2:$U$213,17,0)),0,(VLOOKUP(A1983,'Team Data'!$C$2:$U$213,17,0)))</f>
        <v>IMS and FN</v>
      </c>
      <c r="AL1983" s="11" t="str">
        <f t="shared" si="842"/>
        <v>2017-04-24</v>
      </c>
      <c r="AM1983" s="11">
        <f>IF(ISERROR(VLOOKUP(U1983,'ITWR Dump'!$A$2:$Y$5000,16,0)),0,(VLOOKUP(U1983,'ITWR Dump'!$A$2:$Y$5000,16,0)))</f>
        <v>0</v>
      </c>
      <c r="AN1983" s="11">
        <f>IF(ISERROR(VLOOKUP(U1983,'ITWR Dump'!$A$2:$Y$5000,18,0)),0,(VLOOKUP(U1983,'ITWR Dump'!$A$2:$Y$5000,18,0)))</f>
        <v>0</v>
      </c>
      <c r="AO1983" s="11">
        <f>IF(ISERROR(VLOOKUP(U1983,'ITWR Dump'!$A$2:$Y$5000,25,0)),0,(VLOOKUP('ILC Report'!U1983,'ITWR Dump'!$A$2:$Y$5000,25,0)))</f>
        <v>0</v>
      </c>
      <c r="AP1983" s="11">
        <f t="shared" si="843"/>
        <v>0</v>
      </c>
      <c r="AQ1983" s="26">
        <f t="shared" si="844"/>
        <v>0</v>
      </c>
      <c r="AR1983" s="26">
        <f t="shared" si="845"/>
        <v>0</v>
      </c>
      <c r="AS1983" s="26">
        <f t="shared" si="846"/>
        <v>0</v>
      </c>
      <c r="AT1983" s="26">
        <f t="shared" si="847"/>
        <v>0</v>
      </c>
      <c r="AU1983" s="26">
        <f t="shared" si="848"/>
        <v>0</v>
      </c>
      <c r="AV1983" s="26">
        <f t="shared" si="849"/>
        <v>0</v>
      </c>
      <c r="AW1983" s="11" t="s">
        <v>653</v>
      </c>
      <c r="AX1983" s="11" t="str">
        <f>VLOOKUP(L1983,Group!$A$2:$B$1000,2,0)</f>
        <v>Maintenance</v>
      </c>
      <c r="AY1983" s="11">
        <f>IF(ISERROR(VLOOKUP(U1983,'ITWR Dump'!$A$2:$Y$5000,15,0)),0,(VLOOKUP('ILC Report'!U1983,'ITWR Dump'!$A$2:$Y$5000,15,0)))</f>
        <v>0</v>
      </c>
      <c r="AZ1983" s="11" t="str">
        <f t="shared" si="850"/>
        <v>No</v>
      </c>
      <c r="BA1983" s="11" t="str">
        <f t="shared" si="851"/>
        <v>BKI</v>
      </c>
      <c r="BB1983" s="11" t="str">
        <f t="shared" si="852"/>
        <v>KT</v>
      </c>
      <c r="BC1983" s="11" t="str">
        <f t="shared" si="853"/>
        <v>No</v>
      </c>
    </row>
    <row r="1984" spans="1:55" x14ac:dyDescent="0.3">
      <c r="A1984" s="11" t="s">
        <v>146</v>
      </c>
      <c r="B1984" s="11" t="s">
        <v>2898</v>
      </c>
      <c r="C1984" s="11" t="s">
        <v>1287</v>
      </c>
      <c r="D1984" s="11" t="s">
        <v>2912</v>
      </c>
      <c r="E1984" s="38" t="s">
        <v>652</v>
      </c>
      <c r="F1984" s="11">
        <v>64</v>
      </c>
      <c r="G1984" s="40" t="s">
        <v>2905</v>
      </c>
      <c r="H1984" s="11" t="str">
        <f t="shared" si="835"/>
        <v>Standby</v>
      </c>
      <c r="I1984" s="11" t="str">
        <f t="shared" si="827"/>
        <v>INDIA</v>
      </c>
      <c r="J1984" s="11" t="str">
        <f>IF(ISERROR(VLOOKUP(C1984,'WI Vs ASM'!$B$2:$E$1000,4,0)),0,(VLOOKUP(C1984,'WI Vs ASM'!$B$2:$E$1000,4,0)))</f>
        <v>Offshore</v>
      </c>
      <c r="K1984" s="11" t="str">
        <f>IF(ISERROR(VLOOKUP(C1984,'WI Vs ASM'!$B$2:$F$1000,5,0)),0,(VLOOKUP(C1984,'WI Vs ASM'!$B$2:$F$1000,5,0)))</f>
        <v>01-Fixed Price</v>
      </c>
      <c r="L1984" s="11" t="str">
        <f>IF(ISERROR(VLOOKUP(C1984,'WI Vs ASM'!$B$2:$D$1000,3,0)),0,(VLOOKUP(C1984,'WI Vs ASM'!$B$2:$D$1000,3,0)))</f>
        <v>01-Maintenance Offshore</v>
      </c>
      <c r="M1984" s="11" t="str">
        <f>IF(ISERROR(VLOOKUP(C1984,'WI Vs ASM'!$B$2:$I$1000,8,0)),0,(VLOOKUP(C1984,'WI Vs ASM'!$B$2:$I$1000,8,0)))</f>
        <v>Rahul Soman</v>
      </c>
      <c r="N1984" s="11" t="str">
        <f>IF(ISERROR(VLOOKUP(C1984,'WI Vs ASM'!$B$2:$G$1000,6,0)),0,(VLOOKUP(C1984,'WI Vs ASM'!$B$2:$G$1000,6,0)))</f>
        <v>Property</v>
      </c>
      <c r="O1984" s="11" t="str">
        <f>IF(ISERROR(VLOOKUP(C1984,'WI Vs ASM'!$B$2:$H$1000,7,0)),0,(VLOOKUP(C1984,'WI Vs ASM'!$B$2:$H$1000,7,0)))</f>
        <v>Personal</v>
      </c>
      <c r="P1984" s="11" t="str">
        <f t="shared" si="828"/>
        <v>Apr-17</v>
      </c>
      <c r="Q1984" s="11" t="str">
        <f t="shared" si="829"/>
        <v>Q2</v>
      </c>
      <c r="R1984" s="11" t="str">
        <f>IF(ISERROR(VLOOKUP(C1984,'WI Vs ASM'!$B$2:$J$1000,9,0)),0,(VLOOKUP(C1984,'WI Vs ASM'!$B$2:$J$1000,9,0)))</f>
        <v>Jyothi Pai</v>
      </c>
      <c r="S1984" s="11" t="str">
        <f>IF(ISERROR(VLOOKUP(C1984,'WI Vs ASM'!$B$2:$K$1000,10,0)),0,(VLOOKUP(C1984,'WI Vs ASM'!$B$2:$K$1000,10,0)))</f>
        <v>Adele M. Scotto</v>
      </c>
      <c r="T1984" s="11" t="str">
        <f>IF(ISERROR(VLOOKUP(C1984,'WI Vs ASM'!$B$2:$L$1000,11,0)),0,(VLOOKUP(C1984,'WI Vs ASM'!$B$2:$L$1000,11,0)))</f>
        <v>Savitha Gurumoorthy</v>
      </c>
      <c r="U1984" s="11" t="e">
        <f t="shared" si="836"/>
        <v>#VALUE!</v>
      </c>
      <c r="V1984" s="11" t="str">
        <f t="shared" si="830"/>
        <v>No</v>
      </c>
      <c r="W1984" s="11" t="str">
        <f t="shared" si="831"/>
        <v>Yes</v>
      </c>
      <c r="X1984" s="11" t="str">
        <f t="shared" si="832"/>
        <v>No</v>
      </c>
      <c r="Y1984" s="11" t="str">
        <f t="shared" si="833"/>
        <v>No</v>
      </c>
      <c r="Z1984" s="11" t="str">
        <f t="shared" si="834"/>
        <v>No</v>
      </c>
      <c r="AA1984" s="11" t="str">
        <f t="shared" si="837"/>
        <v>No</v>
      </c>
      <c r="AB1984" s="11">
        <f>IF(ISERROR(VLOOKUP(U1984,'ITWR Dump'!$A$2:$Y$5000,24,0)),0,(VLOOKUP('ILC Report'!U1984,'ITWR Dump'!$A$2:$Y$5000,24,0)))</f>
        <v>0</v>
      </c>
      <c r="AC1984" s="11" t="str">
        <f t="shared" si="838"/>
        <v>No</v>
      </c>
      <c r="AD1984" s="11" t="str">
        <f t="shared" si="839"/>
        <v/>
      </c>
      <c r="AE1984" s="11">
        <f>IF(ISERROR(VLOOKUP(U1984,'ITWR Dump'!$A$2:$Y$5000,13,0)),0,(VLOOKUP(U1984,'ITWR Dump'!$A$2:$Y$5000,13,0)))</f>
        <v>0</v>
      </c>
      <c r="AF1984" s="11">
        <f>IF(ISERROR(VLOOKUP(U1984,'ITWR Dump'!$A$2:$Y$5000,11,0)),0,(VLOOKUP(U1984,'ITWR Dump'!$A$2:$Y$5000,11,0)))</f>
        <v>0</v>
      </c>
      <c r="AG1984" s="11">
        <f>IF(ISERROR(VLOOKUP(U1984,'ITWR Dump'!$A$2:$Y$5000,2,0)),0,(VLOOKUP(U1984,'ITWR Dump'!$A$2:$Y$5000,2,0)))</f>
        <v>0</v>
      </c>
      <c r="AH1984" s="11">
        <f>IF(ISERROR(VLOOKUP(U1984,'ITWR Dump'!$A$2:$Y$5000,14,0)),0,(VLOOKUP(U1984,'ITWR Dump'!$A$2:$Y$5000,14,0)))</f>
        <v>0</v>
      </c>
      <c r="AI1984" s="11" t="str">
        <f t="shared" si="840"/>
        <v>Standby Hours</v>
      </c>
      <c r="AJ1984" s="11" t="str">
        <f t="shared" si="841"/>
        <v>Offshore</v>
      </c>
      <c r="AK1984" s="11" t="str">
        <f>IF(ISERROR(VLOOKUP(A1984,'Team Data'!$C$2:$U$213,17,0)),0,(VLOOKUP(A1984,'Team Data'!$C$2:$U$213,17,0)))</f>
        <v>IMS and FN</v>
      </c>
      <c r="AL1984" s="11" t="str">
        <f t="shared" si="842"/>
        <v>2017-04-24</v>
      </c>
      <c r="AM1984" s="11">
        <f>IF(ISERROR(VLOOKUP(U1984,'ITWR Dump'!$A$2:$Y$5000,16,0)),0,(VLOOKUP(U1984,'ITWR Dump'!$A$2:$Y$5000,16,0)))</f>
        <v>0</v>
      </c>
      <c r="AN1984" s="11">
        <f>IF(ISERROR(VLOOKUP(U1984,'ITWR Dump'!$A$2:$Y$5000,18,0)),0,(VLOOKUP(U1984,'ITWR Dump'!$A$2:$Y$5000,18,0)))</f>
        <v>0</v>
      </c>
      <c r="AO1984" s="11">
        <f>IF(ISERROR(VLOOKUP(U1984,'ITWR Dump'!$A$2:$Y$5000,25,0)),0,(VLOOKUP('ILC Report'!U1984,'ITWR Dump'!$A$2:$Y$5000,25,0)))</f>
        <v>0</v>
      </c>
      <c r="AP1984" s="11">
        <f t="shared" si="843"/>
        <v>0</v>
      </c>
      <c r="AQ1984" s="26">
        <f t="shared" si="844"/>
        <v>0</v>
      </c>
      <c r="AR1984" s="26">
        <f t="shared" si="845"/>
        <v>0</v>
      </c>
      <c r="AS1984" s="26">
        <f t="shared" si="846"/>
        <v>0</v>
      </c>
      <c r="AT1984" s="26">
        <f t="shared" si="847"/>
        <v>0</v>
      </c>
      <c r="AU1984" s="26">
        <f t="shared" si="848"/>
        <v>0</v>
      </c>
      <c r="AV1984" s="26">
        <f t="shared" si="849"/>
        <v>0</v>
      </c>
      <c r="AW1984" s="11" t="s">
        <v>653</v>
      </c>
      <c r="AX1984" s="11" t="str">
        <f>VLOOKUP(L1984,Group!$A$2:$B$1000,2,0)</f>
        <v>Maintenance</v>
      </c>
      <c r="AY1984" s="11">
        <f>IF(ISERROR(VLOOKUP(U1984,'ITWR Dump'!$A$2:$Y$5000,15,0)),0,(VLOOKUP('ILC Report'!U1984,'ITWR Dump'!$A$2:$Y$5000,15,0)))</f>
        <v>0</v>
      </c>
      <c r="AZ1984" s="11" t="str">
        <f t="shared" si="850"/>
        <v>No</v>
      </c>
      <c r="BA1984" s="11" t="str">
        <f t="shared" si="851"/>
        <v>BKI</v>
      </c>
      <c r="BB1984" s="11" t="str">
        <f t="shared" si="852"/>
        <v>MN</v>
      </c>
      <c r="BC1984" s="11" t="str">
        <f t="shared" si="853"/>
        <v>No</v>
      </c>
    </row>
    <row r="1985" spans="1:55" x14ac:dyDescent="0.3">
      <c r="A1985" s="11" t="s">
        <v>146</v>
      </c>
      <c r="B1985" s="11" t="s">
        <v>2898</v>
      </c>
      <c r="C1985" s="11" t="s">
        <v>607</v>
      </c>
      <c r="D1985" s="11" t="s">
        <v>2913</v>
      </c>
      <c r="E1985" s="38" t="s">
        <v>652</v>
      </c>
      <c r="F1985" s="11">
        <v>13</v>
      </c>
      <c r="G1985" s="40" t="s">
        <v>218</v>
      </c>
      <c r="H1985" s="11" t="str">
        <f t="shared" si="835"/>
        <v>Regular</v>
      </c>
      <c r="I1985" s="11" t="str">
        <f t="shared" si="827"/>
        <v>INDIA</v>
      </c>
      <c r="J1985" s="11" t="str">
        <f>IF(ISERROR(VLOOKUP(C1985,'WI Vs ASM'!$B$2:$E$1000,4,0)),0,(VLOOKUP(C1985,'WI Vs ASM'!$B$2:$E$1000,4,0)))</f>
        <v>Offshore</v>
      </c>
      <c r="K1985" s="11" t="str">
        <f>IF(ISERROR(VLOOKUP(C1985,'WI Vs ASM'!$B$2:$F$1000,5,0)),0,(VLOOKUP(C1985,'WI Vs ASM'!$B$2:$F$1000,5,0)))</f>
        <v>02-Variable Billable</v>
      </c>
      <c r="L1985" s="11" t="str">
        <f>IF(ISERROR(VLOOKUP(C1985,'WI Vs ASM'!$B$2:$D$1000,3,0)),0,(VLOOKUP(C1985,'WI Vs ASM'!$B$2:$D$1000,3,0)))</f>
        <v>11-Enhancement Offshore</v>
      </c>
      <c r="M1985" s="11" t="str">
        <f>IF(ISERROR(VLOOKUP(C1985,'WI Vs ASM'!$B$2:$I$1000,8,0)),0,(VLOOKUP(C1985,'WI Vs ASM'!$B$2:$I$1000,8,0)))</f>
        <v>Rahul Soman</v>
      </c>
      <c r="N1985" s="11" t="str">
        <f>IF(ISERROR(VLOOKUP(C1985,'WI Vs ASM'!$B$2:$G$1000,6,0)),0,(VLOOKUP(C1985,'WI Vs ASM'!$B$2:$G$1000,6,0)))</f>
        <v>Property</v>
      </c>
      <c r="O1985" s="11" t="str">
        <f>IF(ISERROR(VLOOKUP(C1985,'WI Vs ASM'!$B$2:$H$1000,7,0)),0,(VLOOKUP(C1985,'WI Vs ASM'!$B$2:$H$1000,7,0)))</f>
        <v>Personal</v>
      </c>
      <c r="P1985" s="11" t="str">
        <f t="shared" si="828"/>
        <v>Apr-17</v>
      </c>
      <c r="Q1985" s="11" t="str">
        <f t="shared" si="829"/>
        <v>Q2</v>
      </c>
      <c r="R1985" s="11" t="str">
        <f>IF(ISERROR(VLOOKUP(C1985,'WI Vs ASM'!$B$2:$J$1000,9,0)),0,(VLOOKUP(C1985,'WI Vs ASM'!$B$2:$J$1000,9,0)))</f>
        <v>Jyothi Pai</v>
      </c>
      <c r="S1985" s="11" t="str">
        <f>IF(ISERROR(VLOOKUP(C1985,'WI Vs ASM'!$B$2:$K$1000,10,0)),0,(VLOOKUP(C1985,'WI Vs ASM'!$B$2:$K$1000,10,0)))</f>
        <v>Adele M. Scotto</v>
      </c>
      <c r="T1985" s="11" t="str">
        <f>IF(ISERROR(VLOOKUP(C1985,'WI Vs ASM'!$B$2:$L$1000,11,0)),0,(VLOOKUP(C1985,'WI Vs ASM'!$B$2:$L$1000,11,0)))</f>
        <v>Savitha Gurumoorthy</v>
      </c>
      <c r="U1985" s="11" t="str">
        <f t="shared" si="836"/>
        <v>WR635908</v>
      </c>
      <c r="V1985" s="11" t="str">
        <f t="shared" si="830"/>
        <v>No</v>
      </c>
      <c r="W1985" s="11" t="str">
        <f t="shared" si="831"/>
        <v>Yes</v>
      </c>
      <c r="X1985" s="11" t="str">
        <f t="shared" si="832"/>
        <v>No</v>
      </c>
      <c r="Y1985" s="11" t="str">
        <f t="shared" si="833"/>
        <v>No</v>
      </c>
      <c r="Z1985" s="11" t="str">
        <f t="shared" si="834"/>
        <v>No</v>
      </c>
      <c r="AA1985" s="11" t="str">
        <f t="shared" si="837"/>
        <v>No</v>
      </c>
      <c r="AB1985" s="11">
        <f>IF(ISERROR(VLOOKUP(U1985,'ITWR Dump'!$A$2:$Y$5000,24,0)),0,(VLOOKUP('ILC Report'!U1985,'ITWR Dump'!$A$2:$Y$5000,24,0)))</f>
        <v>0</v>
      </c>
      <c r="AC1985" s="11" t="str">
        <f t="shared" si="838"/>
        <v>No</v>
      </c>
      <c r="AD1985" s="11" t="str">
        <f t="shared" si="839"/>
        <v/>
      </c>
      <c r="AE1985" s="11">
        <f>IF(ISERROR(VLOOKUP(U1985,'ITWR Dump'!$A$2:$Y$5000,13,0)),0,(VLOOKUP(U1985,'ITWR Dump'!$A$2:$Y$5000,13,0)))</f>
        <v>0</v>
      </c>
      <c r="AF1985" s="11">
        <f>IF(ISERROR(VLOOKUP(U1985,'ITWR Dump'!$A$2:$Y$5000,11,0)),0,(VLOOKUP(U1985,'ITWR Dump'!$A$2:$Y$5000,11,0)))</f>
        <v>0</v>
      </c>
      <c r="AG1985" s="11">
        <f>IF(ISERROR(VLOOKUP(U1985,'ITWR Dump'!$A$2:$Y$5000,2,0)),0,(VLOOKUP(U1985,'ITWR Dump'!$A$2:$Y$5000,2,0)))</f>
        <v>0</v>
      </c>
      <c r="AH1985" s="11">
        <f>IF(ISERROR(VLOOKUP(U1985,'ITWR Dump'!$A$2:$Y$5000,14,0)),0,(VLOOKUP(U1985,'ITWR Dump'!$A$2:$Y$5000,14,0)))</f>
        <v>0</v>
      </c>
      <c r="AI1985" s="11" t="str">
        <f t="shared" si="840"/>
        <v>11-Enhancement Offshore</v>
      </c>
      <c r="AJ1985" s="11" t="str">
        <f t="shared" si="841"/>
        <v>Offshore</v>
      </c>
      <c r="AK1985" s="11" t="str">
        <f>IF(ISERROR(VLOOKUP(A1985,'Team Data'!$C$2:$U$213,17,0)),0,(VLOOKUP(A1985,'Team Data'!$C$2:$U$213,17,0)))</f>
        <v>IMS and FN</v>
      </c>
      <c r="AL1985" s="11" t="str">
        <f t="shared" si="842"/>
        <v>2017-04-24</v>
      </c>
      <c r="AM1985" s="11">
        <f>IF(ISERROR(VLOOKUP(U1985,'ITWR Dump'!$A$2:$Y$5000,16,0)),0,(VLOOKUP(U1985,'ITWR Dump'!$A$2:$Y$5000,16,0)))</f>
        <v>0</v>
      </c>
      <c r="AN1985" s="11">
        <f>IF(ISERROR(VLOOKUP(U1985,'ITWR Dump'!$A$2:$Y$5000,18,0)),0,(VLOOKUP(U1985,'ITWR Dump'!$A$2:$Y$5000,18,0)))</f>
        <v>0</v>
      </c>
      <c r="AO1985" s="11">
        <f>IF(ISERROR(VLOOKUP(U1985,'ITWR Dump'!$A$2:$Y$5000,25,0)),0,(VLOOKUP('ILC Report'!U1985,'ITWR Dump'!$A$2:$Y$5000,25,0)))</f>
        <v>0</v>
      </c>
      <c r="AP1985" s="11">
        <f t="shared" si="843"/>
        <v>0</v>
      </c>
      <c r="AQ1985" s="26">
        <f t="shared" si="844"/>
        <v>0</v>
      </c>
      <c r="AR1985" s="26">
        <f t="shared" si="845"/>
        <v>0</v>
      </c>
      <c r="AS1985" s="26">
        <f t="shared" si="846"/>
        <v>0</v>
      </c>
      <c r="AT1985" s="26">
        <f t="shared" si="847"/>
        <v>0</v>
      </c>
      <c r="AU1985" s="26">
        <f t="shared" si="848"/>
        <v>0</v>
      </c>
      <c r="AV1985" s="26">
        <f t="shared" si="849"/>
        <v>0</v>
      </c>
      <c r="AW1985" s="11" t="s">
        <v>653</v>
      </c>
      <c r="AX1985" s="11" t="str">
        <f>VLOOKUP(L1985,Group!$A$2:$B$1000,2,0)</f>
        <v>Enhancement</v>
      </c>
      <c r="AY1985" s="11">
        <f>IF(ISERROR(VLOOKUP(U1985,'ITWR Dump'!$A$2:$Y$5000,15,0)),0,(VLOOKUP('ILC Report'!U1985,'ITWR Dump'!$A$2:$Y$5000,15,0)))</f>
        <v>0</v>
      </c>
      <c r="AZ1985" s="11" t="str">
        <f t="shared" si="850"/>
        <v>No</v>
      </c>
      <c r="BA1985" s="11" t="str">
        <f t="shared" si="851"/>
        <v>BKI</v>
      </c>
      <c r="BB1985" s="11" t="str">
        <f t="shared" si="852"/>
        <v>EL</v>
      </c>
      <c r="BC1985" s="11" t="str">
        <f t="shared" si="853"/>
        <v>No</v>
      </c>
    </row>
    <row r="1986" spans="1:55" x14ac:dyDescent="0.3">
      <c r="A1986" s="11" t="s">
        <v>146</v>
      </c>
      <c r="B1986" s="11" t="s">
        <v>2898</v>
      </c>
      <c r="C1986" s="11" t="s">
        <v>564</v>
      </c>
      <c r="D1986" s="11" t="s">
        <v>2911</v>
      </c>
      <c r="E1986" s="38" t="s">
        <v>2901</v>
      </c>
      <c r="F1986" s="11">
        <v>5</v>
      </c>
      <c r="G1986" s="40" t="s">
        <v>218</v>
      </c>
      <c r="H1986" s="11" t="str">
        <f t="shared" si="835"/>
        <v>Regular</v>
      </c>
      <c r="I1986" s="11" t="str">
        <f t="shared" ref="I1986:I1998" si="854">Locationdetails(J1986)</f>
        <v>INDIA</v>
      </c>
      <c r="J1986" s="11" t="str">
        <f>IF(ISERROR(VLOOKUP(C1986,'WI Vs ASM'!$B$2:$E$1000,4,0)),0,(VLOOKUP(C1986,'WI Vs ASM'!$B$2:$E$1000,4,0)))</f>
        <v>Offshore</v>
      </c>
      <c r="K1986" s="11" t="str">
        <f>IF(ISERROR(VLOOKUP(C1986,'WI Vs ASM'!$B$2:$F$1000,5,0)),0,(VLOOKUP(C1986,'WI Vs ASM'!$B$2:$F$1000,5,0)))</f>
        <v>09-NonBillable</v>
      </c>
      <c r="L1986" s="11" t="str">
        <f>IF(ISERROR(VLOOKUP(C1986,'WI Vs ASM'!$B$2:$D$1000,3,0)),0,(VLOOKUP(C1986,'WI Vs ASM'!$B$2:$D$1000,3,0)))</f>
        <v>54-Knowledge Transfer/Training Offshore</v>
      </c>
      <c r="M1986" s="11" t="str">
        <f>IF(ISERROR(VLOOKUP(C1986,'WI Vs ASM'!$B$2:$I$1000,8,0)),0,(VLOOKUP(C1986,'WI Vs ASM'!$B$2:$I$1000,8,0)))</f>
        <v>Prakash Varadachari</v>
      </c>
      <c r="N1986" s="11" t="str">
        <f>IF(ISERROR(VLOOKUP(C1986,'WI Vs ASM'!$B$2:$G$1000,6,0)),0,(VLOOKUP(C1986,'WI Vs ASM'!$B$2:$G$1000,6,0)))</f>
        <v>Claims</v>
      </c>
      <c r="O1986" s="11" t="str">
        <f>IF(ISERROR(VLOOKUP(C1986,'WI Vs ASM'!$B$2:$H$1000,7,0)),0,(VLOOKUP(C1986,'WI Vs ASM'!$B$2:$H$1000,7,0)))</f>
        <v>Claims</v>
      </c>
      <c r="P1986" s="11" t="str">
        <f t="shared" ref="P1986:P1998" si="855">TEXT(E1986,"MMM-YY")</f>
        <v>May-17</v>
      </c>
      <c r="Q1986" s="11" t="str">
        <f t="shared" ref="Q1986:Q1998" si="856">Quarterdetails(P1986)</f>
        <v>Q2</v>
      </c>
      <c r="R1986" s="11" t="str">
        <f>IF(ISERROR(VLOOKUP(C1986,'WI Vs ASM'!$B$2:$J$1000,9,0)),0,(VLOOKUP(C1986,'WI Vs ASM'!$B$2:$J$1000,9,0)))</f>
        <v>Chandraprabha Palaniswamy</v>
      </c>
      <c r="S1986" s="11" t="str">
        <f>IF(ISERROR(VLOOKUP(C1986,'WI Vs ASM'!$B$2:$K$1000,10,0)),0,(VLOOKUP(C1986,'WI Vs ASM'!$B$2:$K$1000,10,0)))</f>
        <v>Dana D. Smith</v>
      </c>
      <c r="T1986" s="11" t="str">
        <f>IF(ISERROR(VLOOKUP(C1986,'WI Vs ASM'!$B$2:$L$1000,11,0)),0,(VLOOKUP(C1986,'WI Vs ASM'!$B$2:$L$1000,11,0)))</f>
        <v>Phillip Mclean</v>
      </c>
      <c r="U1986" s="11" t="e">
        <f t="shared" si="836"/>
        <v>#VALUE!</v>
      </c>
      <c r="V1986" s="11" t="str">
        <f t="shared" ref="V1986:V1998" si="857">IF(OR(AP1986=1,AQ1986=1,AR1986=1,AS1986=1,AT1986=1,AU1986=1,AV1986=1),"Yes","No")</f>
        <v>No</v>
      </c>
      <c r="W1986" s="11" t="str">
        <f t="shared" ref="W1986:W1998" si="858">IF(V1986&lt;&gt;"Yes",IF(AND(K1986&lt;&gt;"09-NonBillable"),"Yes","No"),"No")</f>
        <v>No</v>
      </c>
      <c r="X1986" s="11" t="str">
        <f t="shared" ref="X1986:X1998" si="859">IF(ISERROR(IF(OR(RIGHT(C1986,2)="LB",(RIGHT(C1986,2)="MG"),(C1986="WAFCOGEN")),"Yes","No")),"No",(IF(OR(RIGHT(C1986,2)="LB",(RIGHT(C1986,2)="MG"),(C1986="WAFCOGEN")),"Yes","No")))</f>
        <v>No</v>
      </c>
      <c r="Y1986" s="11" t="str">
        <f t="shared" ref="Y1986:Y1998" si="860">CTCdetails(AE1986)</f>
        <v>No</v>
      </c>
      <c r="Z1986" s="11" t="str">
        <f t="shared" ref="Z1986:Z1998" si="861">Ignitedetails(C1986)</f>
        <v>No</v>
      </c>
      <c r="AA1986" s="11" t="str">
        <f t="shared" si="837"/>
        <v>No</v>
      </c>
      <c r="AB1986" s="11">
        <f>IF(ISERROR(VLOOKUP(U1986,'ITWR Dump'!$A$2:$Y$5000,24,0)),0,(VLOOKUP('ILC Report'!U1986,'ITWR Dump'!$A$2:$Y$5000,24,0)))</f>
        <v>0</v>
      </c>
      <c r="AC1986" s="11" t="str">
        <f t="shared" si="838"/>
        <v>No</v>
      </c>
      <c r="AD1986" s="11" t="str">
        <f t="shared" si="839"/>
        <v/>
      </c>
      <c r="AE1986" s="11">
        <f>IF(ISERROR(VLOOKUP(U1986,'ITWR Dump'!$A$2:$Y$5000,13,0)),0,(VLOOKUP(U1986,'ITWR Dump'!$A$2:$Y$5000,13,0)))</f>
        <v>0</v>
      </c>
      <c r="AF1986" s="11">
        <f>IF(ISERROR(VLOOKUP(U1986,'ITWR Dump'!$A$2:$Y$5000,11,0)),0,(VLOOKUP(U1986,'ITWR Dump'!$A$2:$Y$5000,11,0)))</f>
        <v>0</v>
      </c>
      <c r="AG1986" s="11">
        <f>IF(ISERROR(VLOOKUP(U1986,'ITWR Dump'!$A$2:$Y$5000,2,0)),0,(VLOOKUP(U1986,'ITWR Dump'!$A$2:$Y$5000,2,0)))</f>
        <v>0</v>
      </c>
      <c r="AH1986" s="11">
        <f>IF(ISERROR(VLOOKUP(U1986,'ITWR Dump'!$A$2:$Y$5000,14,0)),0,(VLOOKUP(U1986,'ITWR Dump'!$A$2:$Y$5000,14,0)))</f>
        <v>0</v>
      </c>
      <c r="AI1986" s="11" t="str">
        <f t="shared" si="840"/>
        <v>54-Knowledge Transfer/Training Offshore</v>
      </c>
      <c r="AJ1986" s="11" t="str">
        <f t="shared" si="841"/>
        <v>Offshore</v>
      </c>
      <c r="AK1986" s="11" t="str">
        <f>IF(ISERROR(VLOOKUP(A1986,'Team Data'!$C$2:$U$213,17,0)),0,(VLOOKUP(A1986,'Team Data'!$C$2:$U$213,17,0)))</f>
        <v>IMS and FN</v>
      </c>
      <c r="AL1986" s="11" t="str">
        <f t="shared" si="842"/>
        <v>2017-04-24</v>
      </c>
      <c r="AM1986" s="11">
        <f>IF(ISERROR(VLOOKUP(U1986,'ITWR Dump'!$A$2:$Y$5000,16,0)),0,(VLOOKUP(U1986,'ITWR Dump'!$A$2:$Y$5000,16,0)))</f>
        <v>0</v>
      </c>
      <c r="AN1986" s="11">
        <f>IF(ISERROR(VLOOKUP(U1986,'ITWR Dump'!$A$2:$Y$5000,18,0)),0,(VLOOKUP(U1986,'ITWR Dump'!$A$2:$Y$5000,18,0)))</f>
        <v>0</v>
      </c>
      <c r="AO1986" s="11">
        <f>IF(ISERROR(VLOOKUP(U1986,'ITWR Dump'!$A$2:$Y$5000,25,0)),0,(VLOOKUP('ILC Report'!U1986,'ITWR Dump'!$A$2:$Y$5000,25,0)))</f>
        <v>0</v>
      </c>
      <c r="AP1986" s="11">
        <f t="shared" si="843"/>
        <v>0</v>
      </c>
      <c r="AQ1986" s="26">
        <f t="shared" si="844"/>
        <v>0</v>
      </c>
      <c r="AR1986" s="26">
        <f t="shared" si="845"/>
        <v>0</v>
      </c>
      <c r="AS1986" s="26">
        <f t="shared" si="846"/>
        <v>0</v>
      </c>
      <c r="AT1986" s="26">
        <f t="shared" si="847"/>
        <v>0</v>
      </c>
      <c r="AU1986" s="26">
        <f t="shared" si="848"/>
        <v>0</v>
      </c>
      <c r="AV1986" s="26">
        <f t="shared" si="849"/>
        <v>0</v>
      </c>
      <c r="AW1986" s="11" t="s">
        <v>653</v>
      </c>
      <c r="AX1986" s="11" t="str">
        <f>VLOOKUP(L1986,Group!$A$2:$B$1000,2,0)</f>
        <v>Maintenance</v>
      </c>
      <c r="AY1986" s="11">
        <f>IF(ISERROR(VLOOKUP(U1986,'ITWR Dump'!$A$2:$Y$5000,15,0)),0,(VLOOKUP('ILC Report'!U1986,'ITWR Dump'!$A$2:$Y$5000,15,0)))</f>
        <v>0</v>
      </c>
      <c r="AZ1986" s="11" t="str">
        <f t="shared" si="850"/>
        <v>No</v>
      </c>
      <c r="BA1986" s="11" t="str">
        <f t="shared" si="851"/>
        <v>BKI</v>
      </c>
      <c r="BB1986" s="11" t="str">
        <f t="shared" si="852"/>
        <v>KT</v>
      </c>
      <c r="BC1986" s="11" t="str">
        <f t="shared" si="853"/>
        <v>No</v>
      </c>
    </row>
    <row r="1987" spans="1:55" x14ac:dyDescent="0.3">
      <c r="A1987" s="11" t="s">
        <v>146</v>
      </c>
      <c r="B1987" s="11" t="s">
        <v>2898</v>
      </c>
      <c r="C1987" s="11" t="s">
        <v>1287</v>
      </c>
      <c r="D1987" s="11" t="s">
        <v>2912</v>
      </c>
      <c r="E1987" s="38" t="s">
        <v>2901</v>
      </c>
      <c r="F1987" s="11">
        <v>64</v>
      </c>
      <c r="G1987" s="40" t="s">
        <v>2905</v>
      </c>
      <c r="H1987" s="11" t="str">
        <f t="shared" ref="H1987:H1998" si="862">Shiftdetails($G1987)</f>
        <v>Standby</v>
      </c>
      <c r="I1987" s="11" t="str">
        <f t="shared" si="854"/>
        <v>INDIA</v>
      </c>
      <c r="J1987" s="11" t="str">
        <f>IF(ISERROR(VLOOKUP(C1987,'WI Vs ASM'!$B$2:$E$1000,4,0)),0,(VLOOKUP(C1987,'WI Vs ASM'!$B$2:$E$1000,4,0)))</f>
        <v>Offshore</v>
      </c>
      <c r="K1987" s="11" t="str">
        <f>IF(ISERROR(VLOOKUP(C1987,'WI Vs ASM'!$B$2:$F$1000,5,0)),0,(VLOOKUP(C1987,'WI Vs ASM'!$B$2:$F$1000,5,0)))</f>
        <v>01-Fixed Price</v>
      </c>
      <c r="L1987" s="11" t="str">
        <f>IF(ISERROR(VLOOKUP(C1987,'WI Vs ASM'!$B$2:$D$1000,3,0)),0,(VLOOKUP(C1987,'WI Vs ASM'!$B$2:$D$1000,3,0)))</f>
        <v>01-Maintenance Offshore</v>
      </c>
      <c r="M1987" s="11" t="str">
        <f>IF(ISERROR(VLOOKUP(C1987,'WI Vs ASM'!$B$2:$I$1000,8,0)),0,(VLOOKUP(C1987,'WI Vs ASM'!$B$2:$I$1000,8,0)))</f>
        <v>Rahul Soman</v>
      </c>
      <c r="N1987" s="11" t="str">
        <f>IF(ISERROR(VLOOKUP(C1987,'WI Vs ASM'!$B$2:$G$1000,6,0)),0,(VLOOKUP(C1987,'WI Vs ASM'!$B$2:$G$1000,6,0)))</f>
        <v>Property</v>
      </c>
      <c r="O1987" s="11" t="str">
        <f>IF(ISERROR(VLOOKUP(C1987,'WI Vs ASM'!$B$2:$H$1000,7,0)),0,(VLOOKUP(C1987,'WI Vs ASM'!$B$2:$H$1000,7,0)))</f>
        <v>Personal</v>
      </c>
      <c r="P1987" s="11" t="str">
        <f t="shared" si="855"/>
        <v>May-17</v>
      </c>
      <c r="Q1987" s="11" t="str">
        <f t="shared" si="856"/>
        <v>Q2</v>
      </c>
      <c r="R1987" s="11" t="str">
        <f>IF(ISERROR(VLOOKUP(C1987,'WI Vs ASM'!$B$2:$J$1000,9,0)),0,(VLOOKUP(C1987,'WI Vs ASM'!$B$2:$J$1000,9,0)))</f>
        <v>Jyothi Pai</v>
      </c>
      <c r="S1987" s="11" t="str">
        <f>IF(ISERROR(VLOOKUP(C1987,'WI Vs ASM'!$B$2:$K$1000,10,0)),0,(VLOOKUP(C1987,'WI Vs ASM'!$B$2:$K$1000,10,0)))</f>
        <v>Adele M. Scotto</v>
      </c>
      <c r="T1987" s="11" t="str">
        <f>IF(ISERROR(VLOOKUP(C1987,'WI Vs ASM'!$B$2:$L$1000,11,0)),0,(VLOOKUP(C1987,'WI Vs ASM'!$B$2:$L$1000,11,0)))</f>
        <v>Savitha Gurumoorthy</v>
      </c>
      <c r="U1987" s="11" t="e">
        <f t="shared" ref="U1987:U1998" si="863">IF(ISERROR(MID((UPPER(D1987)),(FIND("WR",(UPPER(D1987)),1)),8)),MID((UPPER(D1987)),(FIND("ENH",(UPPER(D1987)),1)),9),MID((UPPER(D1987)),(FIND("WR",(UPPER(D1987)),1)),8))</f>
        <v>#VALUE!</v>
      </c>
      <c r="V1987" s="11" t="str">
        <f t="shared" si="857"/>
        <v>No</v>
      </c>
      <c r="W1987" s="11" t="str">
        <f t="shared" si="858"/>
        <v>Yes</v>
      </c>
      <c r="X1987" s="11" t="str">
        <f t="shared" si="859"/>
        <v>No</v>
      </c>
      <c r="Y1987" s="11" t="str">
        <f t="shared" si="860"/>
        <v>No</v>
      </c>
      <c r="Z1987" s="11" t="str">
        <f t="shared" si="861"/>
        <v>No</v>
      </c>
      <c r="AA1987" s="11" t="str">
        <f t="shared" ref="AA1987:AA1998" si="864">RTCdetails(AE1987,AY1987)</f>
        <v>No</v>
      </c>
      <c r="AB1987" s="11">
        <f>IF(ISERROR(VLOOKUP(U1987,'ITWR Dump'!$A$2:$Y$5000,24,0)),0,(VLOOKUP('ILC Report'!U1987,'ITWR Dump'!$A$2:$Y$5000,24,0)))</f>
        <v>0</v>
      </c>
      <c r="AC1987" s="11" t="str">
        <f t="shared" ref="AC1987:AC1998" si="865">Billable(X1987,Y1987,Z1987,AA1987,BC1987)</f>
        <v>No</v>
      </c>
      <c r="AD1987" s="11" t="str">
        <f t="shared" ref="AD1987:AD1998" si="866">IF(X1987="Yes",$X$1,IF(Y1987="Yes",$Y$1,IF(Z1987="Yes",$Z$1,IF(AA1987="Yes",$AA$1,""))))</f>
        <v/>
      </c>
      <c r="AE1987" s="11">
        <f>IF(ISERROR(VLOOKUP(U1987,'ITWR Dump'!$A$2:$Y$5000,13,0)),0,(VLOOKUP(U1987,'ITWR Dump'!$A$2:$Y$5000,13,0)))</f>
        <v>0</v>
      </c>
      <c r="AF1987" s="11">
        <f>IF(ISERROR(VLOOKUP(U1987,'ITWR Dump'!$A$2:$Y$5000,11,0)),0,(VLOOKUP(U1987,'ITWR Dump'!$A$2:$Y$5000,11,0)))</f>
        <v>0</v>
      </c>
      <c r="AG1987" s="11">
        <f>IF(ISERROR(VLOOKUP(U1987,'ITWR Dump'!$A$2:$Y$5000,2,0)),0,(VLOOKUP(U1987,'ITWR Dump'!$A$2:$Y$5000,2,0)))</f>
        <v>0</v>
      </c>
      <c r="AH1987" s="11">
        <f>IF(ISERROR(VLOOKUP(U1987,'ITWR Dump'!$A$2:$Y$5000,14,0)),0,(VLOOKUP(U1987,'ITWR Dump'!$A$2:$Y$5000,14,0)))</f>
        <v>0</v>
      </c>
      <c r="AI1987" s="11" t="str">
        <f t="shared" ref="AI1987:AI1998" si="867">UdfCategory(H1987,L1987,AJ1987)</f>
        <v>Standby Hours</v>
      </c>
      <c r="AJ1987" s="11" t="str">
        <f t="shared" ref="AJ1987:AJ1998" si="868">OnOffLanded(A1987,C1987,J1987)</f>
        <v>Offshore</v>
      </c>
      <c r="AK1987" s="11" t="str">
        <f>IF(ISERROR(VLOOKUP(A1987,'Team Data'!$C$2:$U$213,17,0)),0,(VLOOKUP(A1987,'Team Data'!$C$2:$U$213,17,0)))</f>
        <v>IMS and FN</v>
      </c>
      <c r="AL1987" s="11" t="str">
        <f t="shared" ref="AL1987:AL1998" si="869">LEFT(AW1987,10)</f>
        <v>2017-04-24</v>
      </c>
      <c r="AM1987" s="11">
        <f>IF(ISERROR(VLOOKUP(U1987,'ITWR Dump'!$A$2:$Y$5000,16,0)),0,(VLOOKUP(U1987,'ITWR Dump'!$A$2:$Y$5000,16,0)))</f>
        <v>0</v>
      </c>
      <c r="AN1987" s="11">
        <f>IF(ISERROR(VLOOKUP(U1987,'ITWR Dump'!$A$2:$Y$5000,18,0)),0,(VLOOKUP(U1987,'ITWR Dump'!$A$2:$Y$5000,18,0)))</f>
        <v>0</v>
      </c>
      <c r="AO1987" s="11">
        <f>IF(ISERROR(VLOOKUP(U1987,'ITWR Dump'!$A$2:$Y$5000,25,0)),0,(VLOOKUP('ILC Report'!U1987,'ITWR Dump'!$A$2:$Y$5000,25,0)))</f>
        <v>0</v>
      </c>
      <c r="AP1987" s="11">
        <f t="shared" ref="AP1987:AP1998" si="870">IFERROR(FIND("INC0",D1987,1),0)</f>
        <v>0</v>
      </c>
      <c r="AQ1987" s="26">
        <f t="shared" ref="AQ1987:AQ1998" si="871">IFERROR(FIND("INC1",D1987,1),0)</f>
        <v>0</v>
      </c>
      <c r="AR1987" s="26">
        <f t="shared" ref="AR1987:AR1998" si="872">IFERROR(FIND("INC2",D1987,1),0)</f>
        <v>0</v>
      </c>
      <c r="AS1987" s="26">
        <f t="shared" ref="AS1987:AS1998" si="873">IFERROR(FIND("INC3",D1987,1),0)</f>
        <v>0</v>
      </c>
      <c r="AT1987" s="26">
        <f t="shared" ref="AT1987:AT1998" si="874">IFERROR(FIND("INC4",D1987,1),0)</f>
        <v>0</v>
      </c>
      <c r="AU1987" s="26">
        <f t="shared" ref="AU1987:AU1998" si="875">IFERROR(FIND("INC 0",D1987,1),0)</f>
        <v>0</v>
      </c>
      <c r="AV1987" s="26">
        <f t="shared" ref="AV1987:AV1998" si="876">IFERROR(FIND("INC 1",D1987,1),0)</f>
        <v>0</v>
      </c>
      <c r="AW1987" s="11" t="s">
        <v>653</v>
      </c>
      <c r="AX1987" s="11" t="str">
        <f>VLOOKUP(L1987,Group!$A$2:$B$1000,2,0)</f>
        <v>Maintenance</v>
      </c>
      <c r="AY1987" s="11">
        <f>IF(ISERROR(VLOOKUP(U1987,'ITWR Dump'!$A$2:$Y$5000,15,0)),0,(VLOOKUP('ILC Report'!U1987,'ITWR Dump'!$A$2:$Y$5000,15,0)))</f>
        <v>0</v>
      </c>
      <c r="AZ1987" s="11" t="str">
        <f t="shared" ref="AZ1987:AZ1998" si="877">Adoc(BB1987,D1987)</f>
        <v>No</v>
      </c>
      <c r="BA1987" s="11" t="str">
        <f t="shared" ref="BA1987:BA1998" si="878">LEFT(C1987,3)</f>
        <v>BKI</v>
      </c>
      <c r="BB1987" s="11" t="str">
        <f t="shared" ref="BB1987:BB1998" si="879">RIGHT(C1987,2)</f>
        <v>MN</v>
      </c>
      <c r="BC1987" s="11" t="str">
        <f t="shared" ref="BC1987:BC1998" si="880">Work(AF1987)</f>
        <v>No</v>
      </c>
    </row>
    <row r="1988" spans="1:55" x14ac:dyDescent="0.3">
      <c r="A1988" s="11" t="s">
        <v>146</v>
      </c>
      <c r="B1988" s="11" t="s">
        <v>2898</v>
      </c>
      <c r="C1988" s="11" t="s">
        <v>607</v>
      </c>
      <c r="D1988" s="11" t="s">
        <v>2913</v>
      </c>
      <c r="E1988" s="38" t="s">
        <v>2901</v>
      </c>
      <c r="F1988" s="11">
        <v>13</v>
      </c>
      <c r="G1988" s="40" t="s">
        <v>218</v>
      </c>
      <c r="H1988" s="11" t="str">
        <f t="shared" si="862"/>
        <v>Regular</v>
      </c>
      <c r="I1988" s="11" t="str">
        <f t="shared" si="854"/>
        <v>INDIA</v>
      </c>
      <c r="J1988" s="11" t="str">
        <f>IF(ISERROR(VLOOKUP(C1988,'WI Vs ASM'!$B$2:$E$1000,4,0)),0,(VLOOKUP(C1988,'WI Vs ASM'!$B$2:$E$1000,4,0)))</f>
        <v>Offshore</v>
      </c>
      <c r="K1988" s="11" t="str">
        <f>IF(ISERROR(VLOOKUP(C1988,'WI Vs ASM'!$B$2:$F$1000,5,0)),0,(VLOOKUP(C1988,'WI Vs ASM'!$B$2:$F$1000,5,0)))</f>
        <v>02-Variable Billable</v>
      </c>
      <c r="L1988" s="11" t="str">
        <f>IF(ISERROR(VLOOKUP(C1988,'WI Vs ASM'!$B$2:$D$1000,3,0)),0,(VLOOKUP(C1988,'WI Vs ASM'!$B$2:$D$1000,3,0)))</f>
        <v>11-Enhancement Offshore</v>
      </c>
      <c r="M1988" s="11" t="str">
        <f>IF(ISERROR(VLOOKUP(C1988,'WI Vs ASM'!$B$2:$I$1000,8,0)),0,(VLOOKUP(C1988,'WI Vs ASM'!$B$2:$I$1000,8,0)))</f>
        <v>Rahul Soman</v>
      </c>
      <c r="N1988" s="11" t="str">
        <f>IF(ISERROR(VLOOKUP(C1988,'WI Vs ASM'!$B$2:$G$1000,6,0)),0,(VLOOKUP(C1988,'WI Vs ASM'!$B$2:$G$1000,6,0)))</f>
        <v>Property</v>
      </c>
      <c r="O1988" s="11" t="str">
        <f>IF(ISERROR(VLOOKUP(C1988,'WI Vs ASM'!$B$2:$H$1000,7,0)),0,(VLOOKUP(C1988,'WI Vs ASM'!$B$2:$H$1000,7,0)))</f>
        <v>Personal</v>
      </c>
      <c r="P1988" s="11" t="str">
        <f t="shared" si="855"/>
        <v>May-17</v>
      </c>
      <c r="Q1988" s="11" t="str">
        <f t="shared" si="856"/>
        <v>Q2</v>
      </c>
      <c r="R1988" s="11" t="str">
        <f>IF(ISERROR(VLOOKUP(C1988,'WI Vs ASM'!$B$2:$J$1000,9,0)),0,(VLOOKUP(C1988,'WI Vs ASM'!$B$2:$J$1000,9,0)))</f>
        <v>Jyothi Pai</v>
      </c>
      <c r="S1988" s="11" t="str">
        <f>IF(ISERROR(VLOOKUP(C1988,'WI Vs ASM'!$B$2:$K$1000,10,0)),0,(VLOOKUP(C1988,'WI Vs ASM'!$B$2:$K$1000,10,0)))</f>
        <v>Adele M. Scotto</v>
      </c>
      <c r="T1988" s="11" t="str">
        <f>IF(ISERROR(VLOOKUP(C1988,'WI Vs ASM'!$B$2:$L$1000,11,0)),0,(VLOOKUP(C1988,'WI Vs ASM'!$B$2:$L$1000,11,0)))</f>
        <v>Savitha Gurumoorthy</v>
      </c>
      <c r="U1988" s="11" t="str">
        <f t="shared" si="863"/>
        <v>WR635908</v>
      </c>
      <c r="V1988" s="11" t="str">
        <f t="shared" si="857"/>
        <v>No</v>
      </c>
      <c r="W1988" s="11" t="str">
        <f t="shared" si="858"/>
        <v>Yes</v>
      </c>
      <c r="X1988" s="11" t="str">
        <f t="shared" si="859"/>
        <v>No</v>
      </c>
      <c r="Y1988" s="11" t="str">
        <f t="shared" si="860"/>
        <v>No</v>
      </c>
      <c r="Z1988" s="11" t="str">
        <f t="shared" si="861"/>
        <v>No</v>
      </c>
      <c r="AA1988" s="11" t="str">
        <f t="shared" si="864"/>
        <v>No</v>
      </c>
      <c r="AB1988" s="11">
        <f>IF(ISERROR(VLOOKUP(U1988,'ITWR Dump'!$A$2:$Y$5000,24,0)),0,(VLOOKUP('ILC Report'!U1988,'ITWR Dump'!$A$2:$Y$5000,24,0)))</f>
        <v>0</v>
      </c>
      <c r="AC1988" s="11" t="str">
        <f t="shared" si="865"/>
        <v>No</v>
      </c>
      <c r="AD1988" s="11" t="str">
        <f t="shared" si="866"/>
        <v/>
      </c>
      <c r="AE1988" s="11">
        <f>IF(ISERROR(VLOOKUP(U1988,'ITWR Dump'!$A$2:$Y$5000,13,0)),0,(VLOOKUP(U1988,'ITWR Dump'!$A$2:$Y$5000,13,0)))</f>
        <v>0</v>
      </c>
      <c r="AF1988" s="11">
        <f>IF(ISERROR(VLOOKUP(U1988,'ITWR Dump'!$A$2:$Y$5000,11,0)),0,(VLOOKUP(U1988,'ITWR Dump'!$A$2:$Y$5000,11,0)))</f>
        <v>0</v>
      </c>
      <c r="AG1988" s="11">
        <f>IF(ISERROR(VLOOKUP(U1988,'ITWR Dump'!$A$2:$Y$5000,2,0)),0,(VLOOKUP(U1988,'ITWR Dump'!$A$2:$Y$5000,2,0)))</f>
        <v>0</v>
      </c>
      <c r="AH1988" s="11">
        <f>IF(ISERROR(VLOOKUP(U1988,'ITWR Dump'!$A$2:$Y$5000,14,0)),0,(VLOOKUP(U1988,'ITWR Dump'!$A$2:$Y$5000,14,0)))</f>
        <v>0</v>
      </c>
      <c r="AI1988" s="11" t="str">
        <f t="shared" si="867"/>
        <v>11-Enhancement Offshore</v>
      </c>
      <c r="AJ1988" s="11" t="str">
        <f t="shared" si="868"/>
        <v>Offshore</v>
      </c>
      <c r="AK1988" s="11" t="str">
        <f>IF(ISERROR(VLOOKUP(A1988,'Team Data'!$C$2:$U$213,17,0)),0,(VLOOKUP(A1988,'Team Data'!$C$2:$U$213,17,0)))</f>
        <v>IMS and FN</v>
      </c>
      <c r="AL1988" s="11" t="str">
        <f t="shared" si="869"/>
        <v>2017-04-24</v>
      </c>
      <c r="AM1988" s="11">
        <f>IF(ISERROR(VLOOKUP(U1988,'ITWR Dump'!$A$2:$Y$5000,16,0)),0,(VLOOKUP(U1988,'ITWR Dump'!$A$2:$Y$5000,16,0)))</f>
        <v>0</v>
      </c>
      <c r="AN1988" s="11">
        <f>IF(ISERROR(VLOOKUP(U1988,'ITWR Dump'!$A$2:$Y$5000,18,0)),0,(VLOOKUP(U1988,'ITWR Dump'!$A$2:$Y$5000,18,0)))</f>
        <v>0</v>
      </c>
      <c r="AO1988" s="11">
        <f>IF(ISERROR(VLOOKUP(U1988,'ITWR Dump'!$A$2:$Y$5000,25,0)),0,(VLOOKUP('ILC Report'!U1988,'ITWR Dump'!$A$2:$Y$5000,25,0)))</f>
        <v>0</v>
      </c>
      <c r="AP1988" s="11">
        <f t="shared" si="870"/>
        <v>0</v>
      </c>
      <c r="AQ1988" s="26">
        <f t="shared" si="871"/>
        <v>0</v>
      </c>
      <c r="AR1988" s="26">
        <f t="shared" si="872"/>
        <v>0</v>
      </c>
      <c r="AS1988" s="26">
        <f t="shared" si="873"/>
        <v>0</v>
      </c>
      <c r="AT1988" s="26">
        <f t="shared" si="874"/>
        <v>0</v>
      </c>
      <c r="AU1988" s="26">
        <f t="shared" si="875"/>
        <v>0</v>
      </c>
      <c r="AV1988" s="26">
        <f t="shared" si="876"/>
        <v>0</v>
      </c>
      <c r="AW1988" s="11" t="s">
        <v>653</v>
      </c>
      <c r="AX1988" s="11" t="str">
        <f>VLOOKUP(L1988,Group!$A$2:$B$1000,2,0)</f>
        <v>Enhancement</v>
      </c>
      <c r="AY1988" s="11">
        <f>IF(ISERROR(VLOOKUP(U1988,'ITWR Dump'!$A$2:$Y$5000,15,0)),0,(VLOOKUP('ILC Report'!U1988,'ITWR Dump'!$A$2:$Y$5000,15,0)))</f>
        <v>0</v>
      </c>
      <c r="AZ1988" s="11" t="str">
        <f t="shared" si="877"/>
        <v>No</v>
      </c>
      <c r="BA1988" s="11" t="str">
        <f t="shared" si="878"/>
        <v>BKI</v>
      </c>
      <c r="BB1988" s="11" t="str">
        <f t="shared" si="879"/>
        <v>EL</v>
      </c>
      <c r="BC1988" s="11" t="str">
        <f t="shared" si="880"/>
        <v>No</v>
      </c>
    </row>
    <row r="1989" spans="1:55" x14ac:dyDescent="0.3">
      <c r="A1989" s="11" t="s">
        <v>146</v>
      </c>
      <c r="B1989" s="11" t="s">
        <v>2898</v>
      </c>
      <c r="C1989" s="11" t="s">
        <v>564</v>
      </c>
      <c r="D1989" s="11" t="s">
        <v>2911</v>
      </c>
      <c r="E1989" s="38" t="s">
        <v>2902</v>
      </c>
      <c r="F1989" s="11">
        <v>5</v>
      </c>
      <c r="G1989" s="40" t="s">
        <v>218</v>
      </c>
      <c r="H1989" s="11" t="str">
        <f t="shared" si="862"/>
        <v>Regular</v>
      </c>
      <c r="I1989" s="11" t="str">
        <f t="shared" si="854"/>
        <v>INDIA</v>
      </c>
      <c r="J1989" s="11" t="str">
        <f>IF(ISERROR(VLOOKUP(C1989,'WI Vs ASM'!$B$2:$E$1000,4,0)),0,(VLOOKUP(C1989,'WI Vs ASM'!$B$2:$E$1000,4,0)))</f>
        <v>Offshore</v>
      </c>
      <c r="K1989" s="11" t="str">
        <f>IF(ISERROR(VLOOKUP(C1989,'WI Vs ASM'!$B$2:$F$1000,5,0)),0,(VLOOKUP(C1989,'WI Vs ASM'!$B$2:$F$1000,5,0)))</f>
        <v>09-NonBillable</v>
      </c>
      <c r="L1989" s="11" t="str">
        <f>IF(ISERROR(VLOOKUP(C1989,'WI Vs ASM'!$B$2:$D$1000,3,0)),0,(VLOOKUP(C1989,'WI Vs ASM'!$B$2:$D$1000,3,0)))</f>
        <v>54-Knowledge Transfer/Training Offshore</v>
      </c>
      <c r="M1989" s="11" t="str">
        <f>IF(ISERROR(VLOOKUP(C1989,'WI Vs ASM'!$B$2:$I$1000,8,0)),0,(VLOOKUP(C1989,'WI Vs ASM'!$B$2:$I$1000,8,0)))</f>
        <v>Prakash Varadachari</v>
      </c>
      <c r="N1989" s="11" t="str">
        <f>IF(ISERROR(VLOOKUP(C1989,'WI Vs ASM'!$B$2:$G$1000,6,0)),0,(VLOOKUP(C1989,'WI Vs ASM'!$B$2:$G$1000,6,0)))</f>
        <v>Claims</v>
      </c>
      <c r="O1989" s="11" t="str">
        <f>IF(ISERROR(VLOOKUP(C1989,'WI Vs ASM'!$B$2:$H$1000,7,0)),0,(VLOOKUP(C1989,'WI Vs ASM'!$B$2:$H$1000,7,0)))</f>
        <v>Claims</v>
      </c>
      <c r="P1989" s="11" t="str">
        <f t="shared" si="855"/>
        <v>May-17</v>
      </c>
      <c r="Q1989" s="11" t="str">
        <f t="shared" si="856"/>
        <v>Q2</v>
      </c>
      <c r="R1989" s="11" t="str">
        <f>IF(ISERROR(VLOOKUP(C1989,'WI Vs ASM'!$B$2:$J$1000,9,0)),0,(VLOOKUP(C1989,'WI Vs ASM'!$B$2:$J$1000,9,0)))</f>
        <v>Chandraprabha Palaniswamy</v>
      </c>
      <c r="S1989" s="11" t="str">
        <f>IF(ISERROR(VLOOKUP(C1989,'WI Vs ASM'!$B$2:$K$1000,10,0)),0,(VLOOKUP(C1989,'WI Vs ASM'!$B$2:$K$1000,10,0)))</f>
        <v>Dana D. Smith</v>
      </c>
      <c r="T1989" s="11" t="str">
        <f>IF(ISERROR(VLOOKUP(C1989,'WI Vs ASM'!$B$2:$L$1000,11,0)),0,(VLOOKUP(C1989,'WI Vs ASM'!$B$2:$L$1000,11,0)))</f>
        <v>Phillip Mclean</v>
      </c>
      <c r="U1989" s="11" t="e">
        <f t="shared" si="863"/>
        <v>#VALUE!</v>
      </c>
      <c r="V1989" s="11" t="str">
        <f t="shared" si="857"/>
        <v>No</v>
      </c>
      <c r="W1989" s="11" t="str">
        <f t="shared" si="858"/>
        <v>No</v>
      </c>
      <c r="X1989" s="11" t="str">
        <f t="shared" si="859"/>
        <v>No</v>
      </c>
      <c r="Y1989" s="11" t="str">
        <f t="shared" si="860"/>
        <v>No</v>
      </c>
      <c r="Z1989" s="11" t="str">
        <f t="shared" si="861"/>
        <v>No</v>
      </c>
      <c r="AA1989" s="11" t="str">
        <f t="shared" si="864"/>
        <v>No</v>
      </c>
      <c r="AB1989" s="11">
        <f>IF(ISERROR(VLOOKUP(U1989,'ITWR Dump'!$A$2:$Y$5000,24,0)),0,(VLOOKUP('ILC Report'!U1989,'ITWR Dump'!$A$2:$Y$5000,24,0)))</f>
        <v>0</v>
      </c>
      <c r="AC1989" s="11" t="str">
        <f t="shared" si="865"/>
        <v>No</v>
      </c>
      <c r="AD1989" s="11" t="str">
        <f t="shared" si="866"/>
        <v/>
      </c>
      <c r="AE1989" s="11">
        <f>IF(ISERROR(VLOOKUP(U1989,'ITWR Dump'!$A$2:$Y$5000,13,0)),0,(VLOOKUP(U1989,'ITWR Dump'!$A$2:$Y$5000,13,0)))</f>
        <v>0</v>
      </c>
      <c r="AF1989" s="11">
        <f>IF(ISERROR(VLOOKUP(U1989,'ITWR Dump'!$A$2:$Y$5000,11,0)),0,(VLOOKUP(U1989,'ITWR Dump'!$A$2:$Y$5000,11,0)))</f>
        <v>0</v>
      </c>
      <c r="AG1989" s="11">
        <f>IF(ISERROR(VLOOKUP(U1989,'ITWR Dump'!$A$2:$Y$5000,2,0)),0,(VLOOKUP(U1989,'ITWR Dump'!$A$2:$Y$5000,2,0)))</f>
        <v>0</v>
      </c>
      <c r="AH1989" s="11">
        <f>IF(ISERROR(VLOOKUP(U1989,'ITWR Dump'!$A$2:$Y$5000,14,0)),0,(VLOOKUP(U1989,'ITWR Dump'!$A$2:$Y$5000,14,0)))</f>
        <v>0</v>
      </c>
      <c r="AI1989" s="11" t="str">
        <f t="shared" si="867"/>
        <v>54-Knowledge Transfer/Training Offshore</v>
      </c>
      <c r="AJ1989" s="11" t="str">
        <f t="shared" si="868"/>
        <v>Offshore</v>
      </c>
      <c r="AK1989" s="11" t="str">
        <f>IF(ISERROR(VLOOKUP(A1989,'Team Data'!$C$2:$U$213,17,0)),0,(VLOOKUP(A1989,'Team Data'!$C$2:$U$213,17,0)))</f>
        <v>IMS and FN</v>
      </c>
      <c r="AL1989" s="11" t="str">
        <f t="shared" si="869"/>
        <v>2017-04-24</v>
      </c>
      <c r="AM1989" s="11">
        <f>IF(ISERROR(VLOOKUP(U1989,'ITWR Dump'!$A$2:$Y$5000,16,0)),0,(VLOOKUP(U1989,'ITWR Dump'!$A$2:$Y$5000,16,0)))</f>
        <v>0</v>
      </c>
      <c r="AN1989" s="11">
        <f>IF(ISERROR(VLOOKUP(U1989,'ITWR Dump'!$A$2:$Y$5000,18,0)),0,(VLOOKUP(U1989,'ITWR Dump'!$A$2:$Y$5000,18,0)))</f>
        <v>0</v>
      </c>
      <c r="AO1989" s="11">
        <f>IF(ISERROR(VLOOKUP(U1989,'ITWR Dump'!$A$2:$Y$5000,25,0)),0,(VLOOKUP('ILC Report'!U1989,'ITWR Dump'!$A$2:$Y$5000,25,0)))</f>
        <v>0</v>
      </c>
      <c r="AP1989" s="11">
        <f t="shared" si="870"/>
        <v>0</v>
      </c>
      <c r="AQ1989" s="26">
        <f t="shared" si="871"/>
        <v>0</v>
      </c>
      <c r="AR1989" s="26">
        <f t="shared" si="872"/>
        <v>0</v>
      </c>
      <c r="AS1989" s="26">
        <f t="shared" si="873"/>
        <v>0</v>
      </c>
      <c r="AT1989" s="26">
        <f t="shared" si="874"/>
        <v>0</v>
      </c>
      <c r="AU1989" s="26">
        <f t="shared" si="875"/>
        <v>0</v>
      </c>
      <c r="AV1989" s="26">
        <f t="shared" si="876"/>
        <v>0</v>
      </c>
      <c r="AW1989" s="11" t="s">
        <v>653</v>
      </c>
      <c r="AX1989" s="11" t="str">
        <f>VLOOKUP(L1989,Group!$A$2:$B$1000,2,0)</f>
        <v>Maintenance</v>
      </c>
      <c r="AY1989" s="11">
        <f>IF(ISERROR(VLOOKUP(U1989,'ITWR Dump'!$A$2:$Y$5000,15,0)),0,(VLOOKUP('ILC Report'!U1989,'ITWR Dump'!$A$2:$Y$5000,15,0)))</f>
        <v>0</v>
      </c>
      <c r="AZ1989" s="11" t="str">
        <f t="shared" si="877"/>
        <v>No</v>
      </c>
      <c r="BA1989" s="11" t="str">
        <f t="shared" si="878"/>
        <v>BKI</v>
      </c>
      <c r="BB1989" s="11" t="str">
        <f t="shared" si="879"/>
        <v>KT</v>
      </c>
      <c r="BC1989" s="11" t="str">
        <f t="shared" si="880"/>
        <v>No</v>
      </c>
    </row>
    <row r="1990" spans="1:55" x14ac:dyDescent="0.3">
      <c r="A1990" s="11" t="s">
        <v>146</v>
      </c>
      <c r="B1990" s="11" t="s">
        <v>2898</v>
      </c>
      <c r="C1990" s="11" t="s">
        <v>607</v>
      </c>
      <c r="D1990" s="11" t="s">
        <v>2913</v>
      </c>
      <c r="E1990" s="38" t="s">
        <v>2902</v>
      </c>
      <c r="F1990" s="11">
        <v>13</v>
      </c>
      <c r="G1990" s="40" t="s">
        <v>218</v>
      </c>
      <c r="H1990" s="11" t="str">
        <f t="shared" si="862"/>
        <v>Regular</v>
      </c>
      <c r="I1990" s="11" t="str">
        <f t="shared" si="854"/>
        <v>INDIA</v>
      </c>
      <c r="J1990" s="11" t="str">
        <f>IF(ISERROR(VLOOKUP(C1990,'WI Vs ASM'!$B$2:$E$1000,4,0)),0,(VLOOKUP(C1990,'WI Vs ASM'!$B$2:$E$1000,4,0)))</f>
        <v>Offshore</v>
      </c>
      <c r="K1990" s="11" t="str">
        <f>IF(ISERROR(VLOOKUP(C1990,'WI Vs ASM'!$B$2:$F$1000,5,0)),0,(VLOOKUP(C1990,'WI Vs ASM'!$B$2:$F$1000,5,0)))</f>
        <v>02-Variable Billable</v>
      </c>
      <c r="L1990" s="11" t="str">
        <f>IF(ISERROR(VLOOKUP(C1990,'WI Vs ASM'!$B$2:$D$1000,3,0)),0,(VLOOKUP(C1990,'WI Vs ASM'!$B$2:$D$1000,3,0)))</f>
        <v>11-Enhancement Offshore</v>
      </c>
      <c r="M1990" s="11" t="str">
        <f>IF(ISERROR(VLOOKUP(C1990,'WI Vs ASM'!$B$2:$I$1000,8,0)),0,(VLOOKUP(C1990,'WI Vs ASM'!$B$2:$I$1000,8,0)))</f>
        <v>Rahul Soman</v>
      </c>
      <c r="N1990" s="11" t="str">
        <f>IF(ISERROR(VLOOKUP(C1990,'WI Vs ASM'!$B$2:$G$1000,6,0)),0,(VLOOKUP(C1990,'WI Vs ASM'!$B$2:$G$1000,6,0)))</f>
        <v>Property</v>
      </c>
      <c r="O1990" s="11" t="str">
        <f>IF(ISERROR(VLOOKUP(C1990,'WI Vs ASM'!$B$2:$H$1000,7,0)),0,(VLOOKUP(C1990,'WI Vs ASM'!$B$2:$H$1000,7,0)))</f>
        <v>Personal</v>
      </c>
      <c r="P1990" s="11" t="str">
        <f t="shared" si="855"/>
        <v>May-17</v>
      </c>
      <c r="Q1990" s="11" t="str">
        <f t="shared" si="856"/>
        <v>Q2</v>
      </c>
      <c r="R1990" s="11" t="str">
        <f>IF(ISERROR(VLOOKUP(C1990,'WI Vs ASM'!$B$2:$J$1000,9,0)),0,(VLOOKUP(C1990,'WI Vs ASM'!$B$2:$J$1000,9,0)))</f>
        <v>Jyothi Pai</v>
      </c>
      <c r="S1990" s="11" t="str">
        <f>IF(ISERROR(VLOOKUP(C1990,'WI Vs ASM'!$B$2:$K$1000,10,0)),0,(VLOOKUP(C1990,'WI Vs ASM'!$B$2:$K$1000,10,0)))</f>
        <v>Adele M. Scotto</v>
      </c>
      <c r="T1990" s="11" t="str">
        <f>IF(ISERROR(VLOOKUP(C1990,'WI Vs ASM'!$B$2:$L$1000,11,0)),0,(VLOOKUP(C1990,'WI Vs ASM'!$B$2:$L$1000,11,0)))</f>
        <v>Savitha Gurumoorthy</v>
      </c>
      <c r="U1990" s="11" t="str">
        <f t="shared" si="863"/>
        <v>WR635908</v>
      </c>
      <c r="V1990" s="11" t="str">
        <f t="shared" si="857"/>
        <v>No</v>
      </c>
      <c r="W1990" s="11" t="str">
        <f t="shared" si="858"/>
        <v>Yes</v>
      </c>
      <c r="X1990" s="11" t="str">
        <f t="shared" si="859"/>
        <v>No</v>
      </c>
      <c r="Y1990" s="11" t="str">
        <f t="shared" si="860"/>
        <v>No</v>
      </c>
      <c r="Z1990" s="11" t="str">
        <f t="shared" si="861"/>
        <v>No</v>
      </c>
      <c r="AA1990" s="11" t="str">
        <f t="shared" si="864"/>
        <v>No</v>
      </c>
      <c r="AB1990" s="11">
        <f>IF(ISERROR(VLOOKUP(U1990,'ITWR Dump'!$A$2:$Y$5000,24,0)),0,(VLOOKUP('ILC Report'!U1990,'ITWR Dump'!$A$2:$Y$5000,24,0)))</f>
        <v>0</v>
      </c>
      <c r="AC1990" s="11" t="str">
        <f t="shared" si="865"/>
        <v>No</v>
      </c>
      <c r="AD1990" s="11" t="str">
        <f t="shared" si="866"/>
        <v/>
      </c>
      <c r="AE1990" s="11">
        <f>IF(ISERROR(VLOOKUP(U1990,'ITWR Dump'!$A$2:$Y$5000,13,0)),0,(VLOOKUP(U1990,'ITWR Dump'!$A$2:$Y$5000,13,0)))</f>
        <v>0</v>
      </c>
      <c r="AF1990" s="11">
        <f>IF(ISERROR(VLOOKUP(U1990,'ITWR Dump'!$A$2:$Y$5000,11,0)),0,(VLOOKUP(U1990,'ITWR Dump'!$A$2:$Y$5000,11,0)))</f>
        <v>0</v>
      </c>
      <c r="AG1990" s="11">
        <f>IF(ISERROR(VLOOKUP(U1990,'ITWR Dump'!$A$2:$Y$5000,2,0)),0,(VLOOKUP(U1990,'ITWR Dump'!$A$2:$Y$5000,2,0)))</f>
        <v>0</v>
      </c>
      <c r="AH1990" s="11">
        <f>IF(ISERROR(VLOOKUP(U1990,'ITWR Dump'!$A$2:$Y$5000,14,0)),0,(VLOOKUP(U1990,'ITWR Dump'!$A$2:$Y$5000,14,0)))</f>
        <v>0</v>
      </c>
      <c r="AI1990" s="11" t="str">
        <f t="shared" si="867"/>
        <v>11-Enhancement Offshore</v>
      </c>
      <c r="AJ1990" s="11" t="str">
        <f t="shared" si="868"/>
        <v>Offshore</v>
      </c>
      <c r="AK1990" s="11" t="str">
        <f>IF(ISERROR(VLOOKUP(A1990,'Team Data'!$C$2:$U$213,17,0)),0,(VLOOKUP(A1990,'Team Data'!$C$2:$U$213,17,0)))</f>
        <v>IMS and FN</v>
      </c>
      <c r="AL1990" s="11" t="str">
        <f t="shared" si="869"/>
        <v>2017-04-24</v>
      </c>
      <c r="AM1990" s="11">
        <f>IF(ISERROR(VLOOKUP(U1990,'ITWR Dump'!$A$2:$Y$5000,16,0)),0,(VLOOKUP(U1990,'ITWR Dump'!$A$2:$Y$5000,16,0)))</f>
        <v>0</v>
      </c>
      <c r="AN1990" s="11">
        <f>IF(ISERROR(VLOOKUP(U1990,'ITWR Dump'!$A$2:$Y$5000,18,0)),0,(VLOOKUP(U1990,'ITWR Dump'!$A$2:$Y$5000,18,0)))</f>
        <v>0</v>
      </c>
      <c r="AO1990" s="11">
        <f>IF(ISERROR(VLOOKUP(U1990,'ITWR Dump'!$A$2:$Y$5000,25,0)),0,(VLOOKUP('ILC Report'!U1990,'ITWR Dump'!$A$2:$Y$5000,25,0)))</f>
        <v>0</v>
      </c>
      <c r="AP1990" s="11">
        <f t="shared" si="870"/>
        <v>0</v>
      </c>
      <c r="AQ1990" s="26">
        <f t="shared" si="871"/>
        <v>0</v>
      </c>
      <c r="AR1990" s="26">
        <f t="shared" si="872"/>
        <v>0</v>
      </c>
      <c r="AS1990" s="26">
        <f t="shared" si="873"/>
        <v>0</v>
      </c>
      <c r="AT1990" s="26">
        <f t="shared" si="874"/>
        <v>0</v>
      </c>
      <c r="AU1990" s="26">
        <f t="shared" si="875"/>
        <v>0</v>
      </c>
      <c r="AV1990" s="26">
        <f t="shared" si="876"/>
        <v>0</v>
      </c>
      <c r="AW1990" s="11" t="s">
        <v>653</v>
      </c>
      <c r="AX1990" s="11" t="str">
        <f>VLOOKUP(L1990,Group!$A$2:$B$1000,2,0)</f>
        <v>Enhancement</v>
      </c>
      <c r="AY1990" s="11">
        <f>IF(ISERROR(VLOOKUP(U1990,'ITWR Dump'!$A$2:$Y$5000,15,0)),0,(VLOOKUP('ILC Report'!U1990,'ITWR Dump'!$A$2:$Y$5000,15,0)))</f>
        <v>0</v>
      </c>
      <c r="AZ1990" s="11" t="str">
        <f t="shared" si="877"/>
        <v>No</v>
      </c>
      <c r="BA1990" s="11" t="str">
        <f t="shared" si="878"/>
        <v>BKI</v>
      </c>
      <c r="BB1990" s="11" t="str">
        <f t="shared" si="879"/>
        <v>EL</v>
      </c>
      <c r="BC1990" s="11" t="str">
        <f t="shared" si="880"/>
        <v>No</v>
      </c>
    </row>
    <row r="1991" spans="1:55" x14ac:dyDescent="0.3">
      <c r="A1991" s="11" t="s">
        <v>146</v>
      </c>
      <c r="B1991" s="11" t="s">
        <v>2898</v>
      </c>
      <c r="C1991" s="11" t="s">
        <v>607</v>
      </c>
      <c r="D1991" s="11" t="s">
        <v>2913</v>
      </c>
      <c r="E1991" s="38" t="s">
        <v>2903</v>
      </c>
      <c r="F1991" s="11">
        <v>18</v>
      </c>
      <c r="G1991" s="40" t="s">
        <v>218</v>
      </c>
      <c r="H1991" s="11" t="str">
        <f t="shared" si="862"/>
        <v>Regular</v>
      </c>
      <c r="I1991" s="11" t="str">
        <f t="shared" si="854"/>
        <v>INDIA</v>
      </c>
      <c r="J1991" s="11" t="str">
        <f>IF(ISERROR(VLOOKUP(C1991,'WI Vs ASM'!$B$2:$E$1000,4,0)),0,(VLOOKUP(C1991,'WI Vs ASM'!$B$2:$E$1000,4,0)))</f>
        <v>Offshore</v>
      </c>
      <c r="K1991" s="11" t="str">
        <f>IF(ISERROR(VLOOKUP(C1991,'WI Vs ASM'!$B$2:$F$1000,5,0)),0,(VLOOKUP(C1991,'WI Vs ASM'!$B$2:$F$1000,5,0)))</f>
        <v>02-Variable Billable</v>
      </c>
      <c r="L1991" s="11" t="str">
        <f>IF(ISERROR(VLOOKUP(C1991,'WI Vs ASM'!$B$2:$D$1000,3,0)),0,(VLOOKUP(C1991,'WI Vs ASM'!$B$2:$D$1000,3,0)))</f>
        <v>11-Enhancement Offshore</v>
      </c>
      <c r="M1991" s="11" t="str">
        <f>IF(ISERROR(VLOOKUP(C1991,'WI Vs ASM'!$B$2:$I$1000,8,0)),0,(VLOOKUP(C1991,'WI Vs ASM'!$B$2:$I$1000,8,0)))</f>
        <v>Rahul Soman</v>
      </c>
      <c r="N1991" s="11" t="str">
        <f>IF(ISERROR(VLOOKUP(C1991,'WI Vs ASM'!$B$2:$G$1000,6,0)),0,(VLOOKUP(C1991,'WI Vs ASM'!$B$2:$G$1000,6,0)))</f>
        <v>Property</v>
      </c>
      <c r="O1991" s="11" t="str">
        <f>IF(ISERROR(VLOOKUP(C1991,'WI Vs ASM'!$B$2:$H$1000,7,0)),0,(VLOOKUP(C1991,'WI Vs ASM'!$B$2:$H$1000,7,0)))</f>
        <v>Personal</v>
      </c>
      <c r="P1991" s="11" t="str">
        <f t="shared" si="855"/>
        <v>May-17</v>
      </c>
      <c r="Q1991" s="11" t="str">
        <f t="shared" si="856"/>
        <v>Q2</v>
      </c>
      <c r="R1991" s="11" t="str">
        <f>IF(ISERROR(VLOOKUP(C1991,'WI Vs ASM'!$B$2:$J$1000,9,0)),0,(VLOOKUP(C1991,'WI Vs ASM'!$B$2:$J$1000,9,0)))</f>
        <v>Jyothi Pai</v>
      </c>
      <c r="S1991" s="11" t="str">
        <f>IF(ISERROR(VLOOKUP(C1991,'WI Vs ASM'!$B$2:$K$1000,10,0)),0,(VLOOKUP(C1991,'WI Vs ASM'!$B$2:$K$1000,10,0)))</f>
        <v>Adele M. Scotto</v>
      </c>
      <c r="T1991" s="11" t="str">
        <f>IF(ISERROR(VLOOKUP(C1991,'WI Vs ASM'!$B$2:$L$1000,11,0)),0,(VLOOKUP(C1991,'WI Vs ASM'!$B$2:$L$1000,11,0)))</f>
        <v>Savitha Gurumoorthy</v>
      </c>
      <c r="U1991" s="11" t="str">
        <f t="shared" si="863"/>
        <v>WR635908</v>
      </c>
      <c r="V1991" s="11" t="str">
        <f t="shared" si="857"/>
        <v>No</v>
      </c>
      <c r="W1991" s="11" t="str">
        <f t="shared" si="858"/>
        <v>Yes</v>
      </c>
      <c r="X1991" s="11" t="str">
        <f t="shared" si="859"/>
        <v>No</v>
      </c>
      <c r="Y1991" s="11" t="str">
        <f t="shared" si="860"/>
        <v>No</v>
      </c>
      <c r="Z1991" s="11" t="str">
        <f t="shared" si="861"/>
        <v>No</v>
      </c>
      <c r="AA1991" s="11" t="str">
        <f t="shared" si="864"/>
        <v>No</v>
      </c>
      <c r="AB1991" s="11">
        <f>IF(ISERROR(VLOOKUP(U1991,'ITWR Dump'!$A$2:$Y$5000,24,0)),0,(VLOOKUP('ILC Report'!U1991,'ITWR Dump'!$A$2:$Y$5000,24,0)))</f>
        <v>0</v>
      </c>
      <c r="AC1991" s="11" t="str">
        <f t="shared" si="865"/>
        <v>No</v>
      </c>
      <c r="AD1991" s="11" t="str">
        <f t="shared" si="866"/>
        <v/>
      </c>
      <c r="AE1991" s="11">
        <f>IF(ISERROR(VLOOKUP(U1991,'ITWR Dump'!$A$2:$Y$5000,13,0)),0,(VLOOKUP(U1991,'ITWR Dump'!$A$2:$Y$5000,13,0)))</f>
        <v>0</v>
      </c>
      <c r="AF1991" s="11">
        <f>IF(ISERROR(VLOOKUP(U1991,'ITWR Dump'!$A$2:$Y$5000,11,0)),0,(VLOOKUP(U1991,'ITWR Dump'!$A$2:$Y$5000,11,0)))</f>
        <v>0</v>
      </c>
      <c r="AG1991" s="11">
        <f>IF(ISERROR(VLOOKUP(U1991,'ITWR Dump'!$A$2:$Y$5000,2,0)),0,(VLOOKUP(U1991,'ITWR Dump'!$A$2:$Y$5000,2,0)))</f>
        <v>0</v>
      </c>
      <c r="AH1991" s="11">
        <f>IF(ISERROR(VLOOKUP(U1991,'ITWR Dump'!$A$2:$Y$5000,14,0)),0,(VLOOKUP(U1991,'ITWR Dump'!$A$2:$Y$5000,14,0)))</f>
        <v>0</v>
      </c>
      <c r="AI1991" s="11" t="str">
        <f t="shared" si="867"/>
        <v>11-Enhancement Offshore</v>
      </c>
      <c r="AJ1991" s="11" t="str">
        <f t="shared" si="868"/>
        <v>Offshore</v>
      </c>
      <c r="AK1991" s="11" t="str">
        <f>IF(ISERROR(VLOOKUP(A1991,'Team Data'!$C$2:$U$213,17,0)),0,(VLOOKUP(A1991,'Team Data'!$C$2:$U$213,17,0)))</f>
        <v>IMS and FN</v>
      </c>
      <c r="AL1991" s="11" t="str">
        <f t="shared" si="869"/>
        <v>2017-04-24</v>
      </c>
      <c r="AM1991" s="11">
        <f>IF(ISERROR(VLOOKUP(U1991,'ITWR Dump'!$A$2:$Y$5000,16,0)),0,(VLOOKUP(U1991,'ITWR Dump'!$A$2:$Y$5000,16,0)))</f>
        <v>0</v>
      </c>
      <c r="AN1991" s="11">
        <f>IF(ISERROR(VLOOKUP(U1991,'ITWR Dump'!$A$2:$Y$5000,18,0)),0,(VLOOKUP(U1991,'ITWR Dump'!$A$2:$Y$5000,18,0)))</f>
        <v>0</v>
      </c>
      <c r="AO1991" s="11">
        <f>IF(ISERROR(VLOOKUP(U1991,'ITWR Dump'!$A$2:$Y$5000,25,0)),0,(VLOOKUP('ILC Report'!U1991,'ITWR Dump'!$A$2:$Y$5000,25,0)))</f>
        <v>0</v>
      </c>
      <c r="AP1991" s="11">
        <f t="shared" si="870"/>
        <v>0</v>
      </c>
      <c r="AQ1991" s="26">
        <f t="shared" si="871"/>
        <v>0</v>
      </c>
      <c r="AR1991" s="26">
        <f t="shared" si="872"/>
        <v>0</v>
      </c>
      <c r="AS1991" s="26">
        <f t="shared" si="873"/>
        <v>0</v>
      </c>
      <c r="AT1991" s="26">
        <f t="shared" si="874"/>
        <v>0</v>
      </c>
      <c r="AU1991" s="26">
        <f t="shared" si="875"/>
        <v>0</v>
      </c>
      <c r="AV1991" s="26">
        <f t="shared" si="876"/>
        <v>0</v>
      </c>
      <c r="AW1991" s="11" t="s">
        <v>653</v>
      </c>
      <c r="AX1991" s="11" t="str">
        <f>VLOOKUP(L1991,Group!$A$2:$B$1000,2,0)</f>
        <v>Enhancement</v>
      </c>
      <c r="AY1991" s="11">
        <f>IF(ISERROR(VLOOKUP(U1991,'ITWR Dump'!$A$2:$Y$5000,15,0)),0,(VLOOKUP('ILC Report'!U1991,'ITWR Dump'!$A$2:$Y$5000,15,0)))</f>
        <v>0</v>
      </c>
      <c r="AZ1991" s="11" t="str">
        <f t="shared" si="877"/>
        <v>No</v>
      </c>
      <c r="BA1991" s="11" t="str">
        <f t="shared" si="878"/>
        <v>BKI</v>
      </c>
      <c r="BB1991" s="11" t="str">
        <f t="shared" si="879"/>
        <v>EL</v>
      </c>
      <c r="BC1991" s="11" t="str">
        <f t="shared" si="880"/>
        <v>No</v>
      </c>
    </row>
    <row r="1992" spans="1:55" x14ac:dyDescent="0.3">
      <c r="A1992" s="11" t="s">
        <v>146</v>
      </c>
      <c r="B1992" s="11" t="s">
        <v>2898</v>
      </c>
      <c r="C1992" s="11" t="s">
        <v>1151</v>
      </c>
      <c r="D1992" s="11" t="s">
        <v>2914</v>
      </c>
      <c r="E1992" s="38" t="s">
        <v>2904</v>
      </c>
      <c r="F1992" s="11">
        <v>20</v>
      </c>
      <c r="G1992" s="40" t="s">
        <v>218</v>
      </c>
      <c r="H1992" s="11" t="str">
        <f t="shared" si="862"/>
        <v>Regular</v>
      </c>
      <c r="I1992" s="11" t="str">
        <f t="shared" si="854"/>
        <v>INDIA</v>
      </c>
      <c r="J1992" s="11" t="str">
        <f>IF(ISERROR(VLOOKUP(C1992,'WI Vs ASM'!$B$2:$E$1000,4,0)),0,(VLOOKUP(C1992,'WI Vs ASM'!$B$2:$E$1000,4,0)))</f>
        <v>Offshore</v>
      </c>
      <c r="K1992" s="11" t="str">
        <f>IF(ISERROR(VLOOKUP(C1992,'WI Vs ASM'!$B$2:$F$1000,5,0)),0,(VLOOKUP(C1992,'WI Vs ASM'!$B$2:$F$1000,5,0)))</f>
        <v>02-Variable Billable</v>
      </c>
      <c r="L1992" s="11" t="str">
        <f>IF(ISERROR(VLOOKUP(C1992,'WI Vs ASM'!$B$2:$D$1000,3,0)),0,(VLOOKUP(C1992,'WI Vs ASM'!$B$2:$D$1000,3,0)))</f>
        <v>11-Enhancement Offshore</v>
      </c>
      <c r="M1992" s="11" t="str">
        <f>IF(ISERROR(VLOOKUP(C1992,'WI Vs ASM'!$B$2:$I$1000,8,0)),0,(VLOOKUP(C1992,'WI Vs ASM'!$B$2:$I$1000,8,0)))</f>
        <v>Prakash Varadachari</v>
      </c>
      <c r="N1992" s="11" t="str">
        <f>IF(ISERROR(VLOOKUP(C1992,'WI Vs ASM'!$B$2:$G$1000,6,0)),0,(VLOOKUP(C1992,'WI Vs ASM'!$B$2:$G$1000,6,0)))</f>
        <v>ECM</v>
      </c>
      <c r="O1992" s="11" t="str">
        <f>IF(ISERROR(VLOOKUP(C1992,'WI Vs ASM'!$B$2:$H$1000,7,0)),0,(VLOOKUP(C1992,'WI Vs ASM'!$B$2:$H$1000,7,0)))</f>
        <v>ECM</v>
      </c>
      <c r="P1992" s="11" t="str">
        <f t="shared" si="855"/>
        <v>May-17</v>
      </c>
      <c r="Q1992" s="11" t="str">
        <f t="shared" si="856"/>
        <v>Q2</v>
      </c>
      <c r="R1992" s="11" t="str">
        <f>IF(ISERROR(VLOOKUP(C1992,'WI Vs ASM'!$B$2:$J$1000,9,0)),0,(VLOOKUP(C1992,'WI Vs ASM'!$B$2:$J$1000,9,0)))</f>
        <v>Chandraprabha Palaniswamy</v>
      </c>
      <c r="S1992" s="11" t="str">
        <f>IF(ISERROR(VLOOKUP(C1992,'WI Vs ASM'!$B$2:$K$1000,10,0)),0,(VLOOKUP(C1992,'WI Vs ASM'!$B$2:$K$1000,10,0)))</f>
        <v>John Pallo</v>
      </c>
      <c r="T1992" s="11" t="str">
        <f>IF(ISERROR(VLOOKUP(C1992,'WI Vs ASM'!$B$2:$L$1000,11,0)),0,(VLOOKUP(C1992,'WI Vs ASM'!$B$2:$L$1000,11,0)))</f>
        <v>Phillip Mclean</v>
      </c>
      <c r="U1992" s="11" t="str">
        <f t="shared" si="863"/>
        <v>WR635582</v>
      </c>
      <c r="V1992" s="11" t="str">
        <f t="shared" si="857"/>
        <v>No</v>
      </c>
      <c r="W1992" s="11" t="str">
        <f t="shared" si="858"/>
        <v>Yes</v>
      </c>
      <c r="X1992" s="11" t="str">
        <f t="shared" si="859"/>
        <v>No</v>
      </c>
      <c r="Y1992" s="11" t="str">
        <f t="shared" si="860"/>
        <v>No</v>
      </c>
      <c r="Z1992" s="11" t="str">
        <f t="shared" si="861"/>
        <v>No</v>
      </c>
      <c r="AA1992" s="11" t="str">
        <f t="shared" si="864"/>
        <v>No</v>
      </c>
      <c r="AB1992" s="11">
        <f>IF(ISERROR(VLOOKUP(U1992,'ITWR Dump'!$A$2:$Y$5000,24,0)),0,(VLOOKUP('ILC Report'!U1992,'ITWR Dump'!$A$2:$Y$5000,24,0)))</f>
        <v>0</v>
      </c>
      <c r="AC1992" s="11" t="str">
        <f t="shared" si="865"/>
        <v>No</v>
      </c>
      <c r="AD1992" s="11" t="str">
        <f t="shared" si="866"/>
        <v/>
      </c>
      <c r="AE1992" s="11">
        <f>IF(ISERROR(VLOOKUP(U1992,'ITWR Dump'!$A$2:$Y$5000,13,0)),0,(VLOOKUP(U1992,'ITWR Dump'!$A$2:$Y$5000,13,0)))</f>
        <v>0</v>
      </c>
      <c r="AF1992" s="11">
        <f>IF(ISERROR(VLOOKUP(U1992,'ITWR Dump'!$A$2:$Y$5000,11,0)),0,(VLOOKUP(U1992,'ITWR Dump'!$A$2:$Y$5000,11,0)))</f>
        <v>0</v>
      </c>
      <c r="AG1992" s="11">
        <f>IF(ISERROR(VLOOKUP(U1992,'ITWR Dump'!$A$2:$Y$5000,2,0)),0,(VLOOKUP(U1992,'ITWR Dump'!$A$2:$Y$5000,2,0)))</f>
        <v>0</v>
      </c>
      <c r="AH1992" s="11">
        <f>IF(ISERROR(VLOOKUP(U1992,'ITWR Dump'!$A$2:$Y$5000,14,0)),0,(VLOOKUP(U1992,'ITWR Dump'!$A$2:$Y$5000,14,0)))</f>
        <v>0</v>
      </c>
      <c r="AI1992" s="11" t="str">
        <f t="shared" si="867"/>
        <v>11-Enhancement Offshore</v>
      </c>
      <c r="AJ1992" s="11" t="str">
        <f t="shared" si="868"/>
        <v>Offshore</v>
      </c>
      <c r="AK1992" s="11" t="str">
        <f>IF(ISERROR(VLOOKUP(A1992,'Team Data'!$C$2:$U$213,17,0)),0,(VLOOKUP(A1992,'Team Data'!$C$2:$U$213,17,0)))</f>
        <v>IMS and FN</v>
      </c>
      <c r="AL1992" s="11" t="str">
        <f t="shared" si="869"/>
        <v>2017-04-24</v>
      </c>
      <c r="AM1992" s="11">
        <f>IF(ISERROR(VLOOKUP(U1992,'ITWR Dump'!$A$2:$Y$5000,16,0)),0,(VLOOKUP(U1992,'ITWR Dump'!$A$2:$Y$5000,16,0)))</f>
        <v>0</v>
      </c>
      <c r="AN1992" s="11">
        <f>IF(ISERROR(VLOOKUP(U1992,'ITWR Dump'!$A$2:$Y$5000,18,0)),0,(VLOOKUP(U1992,'ITWR Dump'!$A$2:$Y$5000,18,0)))</f>
        <v>0</v>
      </c>
      <c r="AO1992" s="11">
        <f>IF(ISERROR(VLOOKUP(U1992,'ITWR Dump'!$A$2:$Y$5000,25,0)),0,(VLOOKUP('ILC Report'!U1992,'ITWR Dump'!$A$2:$Y$5000,25,0)))</f>
        <v>0</v>
      </c>
      <c r="AP1992" s="11">
        <f t="shared" si="870"/>
        <v>0</v>
      </c>
      <c r="AQ1992" s="26">
        <f t="shared" si="871"/>
        <v>0</v>
      </c>
      <c r="AR1992" s="26">
        <f t="shared" si="872"/>
        <v>0</v>
      </c>
      <c r="AS1992" s="26">
        <f t="shared" si="873"/>
        <v>0</v>
      </c>
      <c r="AT1992" s="26">
        <f t="shared" si="874"/>
        <v>0</v>
      </c>
      <c r="AU1992" s="26">
        <f t="shared" si="875"/>
        <v>0</v>
      </c>
      <c r="AV1992" s="26">
        <f t="shared" si="876"/>
        <v>0</v>
      </c>
      <c r="AW1992" s="11" t="s">
        <v>653</v>
      </c>
      <c r="AX1992" s="11" t="str">
        <f>VLOOKUP(L1992,Group!$A$2:$B$1000,2,0)</f>
        <v>Enhancement</v>
      </c>
      <c r="AY1992" s="11">
        <f>IF(ISERROR(VLOOKUP(U1992,'ITWR Dump'!$A$2:$Y$5000,15,0)),0,(VLOOKUP('ILC Report'!U1992,'ITWR Dump'!$A$2:$Y$5000,15,0)))</f>
        <v>0</v>
      </c>
      <c r="AZ1992" s="11" t="str">
        <f t="shared" si="877"/>
        <v>No</v>
      </c>
      <c r="BA1992" s="11" t="str">
        <f t="shared" si="878"/>
        <v>BKI</v>
      </c>
      <c r="BB1992" s="11" t="str">
        <f t="shared" si="879"/>
        <v>EL</v>
      </c>
      <c r="BC1992" s="11" t="str">
        <f t="shared" si="880"/>
        <v>No</v>
      </c>
    </row>
    <row r="1993" spans="1:55" x14ac:dyDescent="0.3">
      <c r="A1993" s="11" t="s">
        <v>146</v>
      </c>
      <c r="B1993" s="11" t="s">
        <v>2898</v>
      </c>
      <c r="C1993" s="11" t="s">
        <v>560</v>
      </c>
      <c r="D1993" s="11" t="s">
        <v>2915</v>
      </c>
      <c r="E1993" s="38" t="s">
        <v>2904</v>
      </c>
      <c r="F1993" s="11">
        <v>5</v>
      </c>
      <c r="G1993" s="40" t="s">
        <v>218</v>
      </c>
      <c r="H1993" s="11" t="str">
        <f t="shared" si="862"/>
        <v>Regular</v>
      </c>
      <c r="I1993" s="11" t="str">
        <f t="shared" si="854"/>
        <v>INDIA</v>
      </c>
      <c r="J1993" s="11" t="str">
        <f>IF(ISERROR(VLOOKUP(C1993,'WI Vs ASM'!$B$2:$E$1000,4,0)),0,(VLOOKUP(C1993,'WI Vs ASM'!$B$2:$E$1000,4,0)))</f>
        <v>Offshore</v>
      </c>
      <c r="K1993" s="11" t="str">
        <f>IF(ISERROR(VLOOKUP(C1993,'WI Vs ASM'!$B$2:$F$1000,5,0)),0,(VLOOKUP(C1993,'WI Vs ASM'!$B$2:$F$1000,5,0)))</f>
        <v>02-Variable Billable</v>
      </c>
      <c r="L1993" s="11" t="str">
        <f>IF(ISERROR(VLOOKUP(C1993,'WI Vs ASM'!$B$2:$D$1000,3,0)),0,(VLOOKUP(C1993,'WI Vs ASM'!$B$2:$D$1000,3,0)))</f>
        <v>11-Enhancement Offshore</v>
      </c>
      <c r="M1993" s="11" t="str">
        <f>IF(ISERROR(VLOOKUP(C1993,'WI Vs ASM'!$B$2:$I$1000,8,0)),0,(VLOOKUP(C1993,'WI Vs ASM'!$B$2:$I$1000,8,0)))</f>
        <v>Prakash Varadachari</v>
      </c>
      <c r="N1993" s="11" t="str">
        <f>IF(ISERROR(VLOOKUP(C1993,'WI Vs ASM'!$B$2:$G$1000,6,0)),0,(VLOOKUP(C1993,'WI Vs ASM'!$B$2:$G$1000,6,0)))</f>
        <v>Claims</v>
      </c>
      <c r="O1993" s="11" t="str">
        <f>IF(ISERROR(VLOOKUP(C1993,'WI Vs ASM'!$B$2:$H$1000,7,0)),0,(VLOOKUP(C1993,'WI Vs ASM'!$B$2:$H$1000,7,0)))</f>
        <v>Claims</v>
      </c>
      <c r="P1993" s="11" t="str">
        <f t="shared" si="855"/>
        <v>May-17</v>
      </c>
      <c r="Q1993" s="11" t="str">
        <f t="shared" si="856"/>
        <v>Q2</v>
      </c>
      <c r="R1993" s="11" t="str">
        <f>IF(ISERROR(VLOOKUP(C1993,'WI Vs ASM'!$B$2:$J$1000,9,0)),0,(VLOOKUP(C1993,'WI Vs ASM'!$B$2:$J$1000,9,0)))</f>
        <v>Chandraprabha Palaniswamy</v>
      </c>
      <c r="S1993" s="11" t="str">
        <f>IF(ISERROR(VLOOKUP(C1993,'WI Vs ASM'!$B$2:$K$1000,10,0)),0,(VLOOKUP(C1993,'WI Vs ASM'!$B$2:$K$1000,10,0)))</f>
        <v>Dana D. Smith</v>
      </c>
      <c r="T1993" s="11" t="str">
        <f>IF(ISERROR(VLOOKUP(C1993,'WI Vs ASM'!$B$2:$L$1000,11,0)),0,(VLOOKUP(C1993,'WI Vs ASM'!$B$2:$L$1000,11,0)))</f>
        <v>Phillip Mclean</v>
      </c>
      <c r="U1993" s="11" t="str">
        <f t="shared" si="863"/>
        <v>WR736281</v>
      </c>
      <c r="V1993" s="11" t="str">
        <f t="shared" si="857"/>
        <v>No</v>
      </c>
      <c r="W1993" s="11" t="str">
        <f t="shared" si="858"/>
        <v>Yes</v>
      </c>
      <c r="X1993" s="11" t="str">
        <f t="shared" si="859"/>
        <v>No</v>
      </c>
      <c r="Y1993" s="11" t="str">
        <f t="shared" si="860"/>
        <v>No</v>
      </c>
      <c r="Z1993" s="11" t="str">
        <f t="shared" si="861"/>
        <v>No</v>
      </c>
      <c r="AA1993" s="11" t="str">
        <f t="shared" si="864"/>
        <v>No</v>
      </c>
      <c r="AB1993" s="11">
        <f>IF(ISERROR(VLOOKUP(U1993,'ITWR Dump'!$A$2:$Y$5000,24,0)),0,(VLOOKUP('ILC Report'!U1993,'ITWR Dump'!$A$2:$Y$5000,24,0)))</f>
        <v>0</v>
      </c>
      <c r="AC1993" s="11" t="str">
        <f t="shared" si="865"/>
        <v>No</v>
      </c>
      <c r="AD1993" s="11" t="str">
        <f t="shared" si="866"/>
        <v/>
      </c>
      <c r="AE1993" s="11">
        <f>IF(ISERROR(VLOOKUP(U1993,'ITWR Dump'!$A$2:$Y$5000,13,0)),0,(VLOOKUP(U1993,'ITWR Dump'!$A$2:$Y$5000,13,0)))</f>
        <v>0</v>
      </c>
      <c r="AF1993" s="11">
        <f>IF(ISERROR(VLOOKUP(U1993,'ITWR Dump'!$A$2:$Y$5000,11,0)),0,(VLOOKUP(U1993,'ITWR Dump'!$A$2:$Y$5000,11,0)))</f>
        <v>0</v>
      </c>
      <c r="AG1993" s="11">
        <f>IF(ISERROR(VLOOKUP(U1993,'ITWR Dump'!$A$2:$Y$5000,2,0)),0,(VLOOKUP(U1993,'ITWR Dump'!$A$2:$Y$5000,2,0)))</f>
        <v>0</v>
      </c>
      <c r="AH1993" s="11">
        <f>IF(ISERROR(VLOOKUP(U1993,'ITWR Dump'!$A$2:$Y$5000,14,0)),0,(VLOOKUP(U1993,'ITWR Dump'!$A$2:$Y$5000,14,0)))</f>
        <v>0</v>
      </c>
      <c r="AI1993" s="11" t="str">
        <f t="shared" si="867"/>
        <v>11-Enhancement Offshore</v>
      </c>
      <c r="AJ1993" s="11" t="str">
        <f t="shared" si="868"/>
        <v>Offshore</v>
      </c>
      <c r="AK1993" s="11" t="str">
        <f>IF(ISERROR(VLOOKUP(A1993,'Team Data'!$C$2:$U$213,17,0)),0,(VLOOKUP(A1993,'Team Data'!$C$2:$U$213,17,0)))</f>
        <v>IMS and FN</v>
      </c>
      <c r="AL1993" s="11" t="str">
        <f t="shared" si="869"/>
        <v>2017-04-24</v>
      </c>
      <c r="AM1993" s="11">
        <f>IF(ISERROR(VLOOKUP(U1993,'ITWR Dump'!$A$2:$Y$5000,16,0)),0,(VLOOKUP(U1993,'ITWR Dump'!$A$2:$Y$5000,16,0)))</f>
        <v>0</v>
      </c>
      <c r="AN1993" s="11">
        <f>IF(ISERROR(VLOOKUP(U1993,'ITWR Dump'!$A$2:$Y$5000,18,0)),0,(VLOOKUP(U1993,'ITWR Dump'!$A$2:$Y$5000,18,0)))</f>
        <v>0</v>
      </c>
      <c r="AO1993" s="11">
        <f>IF(ISERROR(VLOOKUP(U1993,'ITWR Dump'!$A$2:$Y$5000,25,0)),0,(VLOOKUP('ILC Report'!U1993,'ITWR Dump'!$A$2:$Y$5000,25,0)))</f>
        <v>0</v>
      </c>
      <c r="AP1993" s="11">
        <f t="shared" si="870"/>
        <v>0</v>
      </c>
      <c r="AQ1993" s="26">
        <f t="shared" si="871"/>
        <v>0</v>
      </c>
      <c r="AR1993" s="26">
        <f t="shared" si="872"/>
        <v>0</v>
      </c>
      <c r="AS1993" s="26">
        <f t="shared" si="873"/>
        <v>0</v>
      </c>
      <c r="AT1993" s="26">
        <f t="shared" si="874"/>
        <v>0</v>
      </c>
      <c r="AU1993" s="26">
        <f t="shared" si="875"/>
        <v>0</v>
      </c>
      <c r="AV1993" s="26">
        <f t="shared" si="876"/>
        <v>0</v>
      </c>
      <c r="AW1993" s="11" t="s">
        <v>653</v>
      </c>
      <c r="AX1993" s="11" t="str">
        <f>VLOOKUP(L1993,Group!$A$2:$B$1000,2,0)</f>
        <v>Enhancement</v>
      </c>
      <c r="AY1993" s="11">
        <f>IF(ISERROR(VLOOKUP(U1993,'ITWR Dump'!$A$2:$Y$5000,15,0)),0,(VLOOKUP('ILC Report'!U1993,'ITWR Dump'!$A$2:$Y$5000,15,0)))</f>
        <v>0</v>
      </c>
      <c r="AZ1993" s="11" t="str">
        <f t="shared" si="877"/>
        <v>No</v>
      </c>
      <c r="BA1993" s="11" t="str">
        <f t="shared" si="878"/>
        <v>BKI</v>
      </c>
      <c r="BB1993" s="11" t="str">
        <f t="shared" si="879"/>
        <v>EL</v>
      </c>
      <c r="BC1993" s="11" t="str">
        <f t="shared" si="880"/>
        <v>No</v>
      </c>
    </row>
    <row r="1994" spans="1:55" x14ac:dyDescent="0.3">
      <c r="A1994" s="11" t="s">
        <v>147</v>
      </c>
      <c r="B1994" s="11" t="s">
        <v>2899</v>
      </c>
      <c r="C1994" s="11" t="s">
        <v>599</v>
      </c>
      <c r="D1994" s="11" t="s">
        <v>2916</v>
      </c>
      <c r="E1994" s="38" t="s">
        <v>652</v>
      </c>
      <c r="F1994" s="11">
        <v>3</v>
      </c>
      <c r="G1994" s="40" t="s">
        <v>218</v>
      </c>
      <c r="H1994" s="11" t="str">
        <f t="shared" si="862"/>
        <v>Regular</v>
      </c>
      <c r="I1994" s="11" t="str">
        <f t="shared" si="854"/>
        <v>INDIA</v>
      </c>
      <c r="J1994" s="11" t="str">
        <f>IF(ISERROR(VLOOKUP(C1994,'WI Vs ASM'!$B$2:$E$1000,4,0)),0,(VLOOKUP(C1994,'WI Vs ASM'!$B$2:$E$1000,4,0)))</f>
        <v>Offshore</v>
      </c>
      <c r="K1994" s="11" t="str">
        <f>IF(ISERROR(VLOOKUP(C1994,'WI Vs ASM'!$B$2:$F$1000,5,0)),0,(VLOOKUP(C1994,'WI Vs ASM'!$B$2:$F$1000,5,0)))</f>
        <v>01-Fixed Price</v>
      </c>
      <c r="L1994" s="11" t="str">
        <f>IF(ISERROR(VLOOKUP(C1994,'WI Vs ASM'!$B$2:$D$1000,3,0)),0,(VLOOKUP(C1994,'WI Vs ASM'!$B$2:$D$1000,3,0)))</f>
        <v>01-Maintenance Offshore</v>
      </c>
      <c r="M1994" s="11" t="str">
        <f>IF(ISERROR(VLOOKUP(C1994,'WI Vs ASM'!$B$2:$I$1000,8,0)),0,(VLOOKUP(C1994,'WI Vs ASM'!$B$2:$I$1000,8,0)))</f>
        <v>Rahul Soman</v>
      </c>
      <c r="N1994" s="11" t="str">
        <f>IF(ISERROR(VLOOKUP(C1994,'WI Vs ASM'!$B$2:$G$1000,6,0)),0,(VLOOKUP(C1994,'WI Vs ASM'!$B$2:$G$1000,6,0)))</f>
        <v>Integration Services</v>
      </c>
      <c r="O1994" s="11" t="str">
        <f>IF(ISERROR(VLOOKUP(C1994,'WI Vs ASM'!$B$2:$H$1000,7,0)),0,(VLOOKUP(C1994,'WI Vs ASM'!$B$2:$H$1000,7,0)))</f>
        <v>Integration Services</v>
      </c>
      <c r="P1994" s="11" t="str">
        <f t="shared" si="855"/>
        <v>Apr-17</v>
      </c>
      <c r="Q1994" s="11" t="str">
        <f t="shared" si="856"/>
        <v>Q2</v>
      </c>
      <c r="R1994" s="11" t="str">
        <f>IF(ISERROR(VLOOKUP(C1994,'WI Vs ASM'!$B$2:$J$1000,9,0)),0,(VLOOKUP(C1994,'WI Vs ASM'!$B$2:$J$1000,9,0)))</f>
        <v>Jyothi Pai</v>
      </c>
      <c r="S1994" s="11" t="str">
        <f>IF(ISERROR(VLOOKUP(C1994,'WI Vs ASM'!$B$2:$K$1000,10,0)),0,(VLOOKUP(C1994,'WI Vs ASM'!$B$2:$K$1000,10,0)))</f>
        <v>Dana D. Smith</v>
      </c>
      <c r="T1994" s="11" t="str">
        <f>IF(ISERROR(VLOOKUP(C1994,'WI Vs ASM'!$B$2:$L$1000,11,0)),0,(VLOOKUP(C1994,'WI Vs ASM'!$B$2:$L$1000,11,0)))</f>
        <v>Phillip Mclean</v>
      </c>
      <c r="U1994" s="11" t="e">
        <f t="shared" si="863"/>
        <v>#VALUE!</v>
      </c>
      <c r="V1994" s="11" t="str">
        <f t="shared" si="857"/>
        <v>No</v>
      </c>
      <c r="W1994" s="11" t="str">
        <f t="shared" si="858"/>
        <v>Yes</v>
      </c>
      <c r="X1994" s="11" t="str">
        <f t="shared" si="859"/>
        <v>No</v>
      </c>
      <c r="Y1994" s="11" t="str">
        <f t="shared" si="860"/>
        <v>No</v>
      </c>
      <c r="Z1994" s="11" t="str">
        <f t="shared" si="861"/>
        <v>No</v>
      </c>
      <c r="AA1994" s="11" t="str">
        <f t="shared" si="864"/>
        <v>No</v>
      </c>
      <c r="AB1994" s="11">
        <f>IF(ISERROR(VLOOKUP(U1994,'ITWR Dump'!$A$2:$Y$5000,24,0)),0,(VLOOKUP('ILC Report'!U1994,'ITWR Dump'!$A$2:$Y$5000,24,0)))</f>
        <v>0</v>
      </c>
      <c r="AC1994" s="11" t="str">
        <f t="shared" si="865"/>
        <v>No</v>
      </c>
      <c r="AD1994" s="11" t="str">
        <f t="shared" si="866"/>
        <v/>
      </c>
      <c r="AE1994" s="11">
        <f>IF(ISERROR(VLOOKUP(U1994,'ITWR Dump'!$A$2:$Y$5000,13,0)),0,(VLOOKUP(U1994,'ITWR Dump'!$A$2:$Y$5000,13,0)))</f>
        <v>0</v>
      </c>
      <c r="AF1994" s="11">
        <f>IF(ISERROR(VLOOKUP(U1994,'ITWR Dump'!$A$2:$Y$5000,11,0)),0,(VLOOKUP(U1994,'ITWR Dump'!$A$2:$Y$5000,11,0)))</f>
        <v>0</v>
      </c>
      <c r="AG1994" s="11">
        <f>IF(ISERROR(VLOOKUP(U1994,'ITWR Dump'!$A$2:$Y$5000,2,0)),0,(VLOOKUP(U1994,'ITWR Dump'!$A$2:$Y$5000,2,0)))</f>
        <v>0</v>
      </c>
      <c r="AH1994" s="11">
        <f>IF(ISERROR(VLOOKUP(U1994,'ITWR Dump'!$A$2:$Y$5000,14,0)),0,(VLOOKUP(U1994,'ITWR Dump'!$A$2:$Y$5000,14,0)))</f>
        <v>0</v>
      </c>
      <c r="AI1994" s="11" t="str">
        <f t="shared" si="867"/>
        <v>01-Maintenance Offshore</v>
      </c>
      <c r="AJ1994" s="11" t="str">
        <f t="shared" si="868"/>
        <v>Offshore</v>
      </c>
      <c r="AK1994" s="11" t="str">
        <f>IF(ISERROR(VLOOKUP(A1994,'Team Data'!$C$2:$U$213,17,0)),0,(VLOOKUP(A1994,'Team Data'!$C$2:$U$213,17,0)))</f>
        <v>BI and RM</v>
      </c>
      <c r="AL1994" s="11" t="str">
        <f t="shared" si="869"/>
        <v>2017-04-24</v>
      </c>
      <c r="AM1994" s="11">
        <f>IF(ISERROR(VLOOKUP(U1994,'ITWR Dump'!$A$2:$Y$5000,16,0)),0,(VLOOKUP(U1994,'ITWR Dump'!$A$2:$Y$5000,16,0)))</f>
        <v>0</v>
      </c>
      <c r="AN1994" s="11">
        <f>IF(ISERROR(VLOOKUP(U1994,'ITWR Dump'!$A$2:$Y$5000,18,0)),0,(VLOOKUP(U1994,'ITWR Dump'!$A$2:$Y$5000,18,0)))</f>
        <v>0</v>
      </c>
      <c r="AO1994" s="11">
        <f>IF(ISERROR(VLOOKUP(U1994,'ITWR Dump'!$A$2:$Y$5000,25,0)),0,(VLOOKUP('ILC Report'!U1994,'ITWR Dump'!$A$2:$Y$5000,25,0)))</f>
        <v>0</v>
      </c>
      <c r="AP1994" s="11">
        <f t="shared" si="870"/>
        <v>0</v>
      </c>
      <c r="AQ1994" s="26">
        <f t="shared" si="871"/>
        <v>0</v>
      </c>
      <c r="AR1994" s="26">
        <f t="shared" si="872"/>
        <v>0</v>
      </c>
      <c r="AS1994" s="26">
        <f t="shared" si="873"/>
        <v>0</v>
      </c>
      <c r="AT1994" s="26">
        <f t="shared" si="874"/>
        <v>0</v>
      </c>
      <c r="AU1994" s="26">
        <f t="shared" si="875"/>
        <v>0</v>
      </c>
      <c r="AV1994" s="26">
        <f t="shared" si="876"/>
        <v>0</v>
      </c>
      <c r="AW1994" s="11" t="s">
        <v>653</v>
      </c>
      <c r="AX1994" s="11" t="str">
        <f>VLOOKUP(L1994,Group!$A$2:$B$1000,2,0)</f>
        <v>Maintenance</v>
      </c>
      <c r="AY1994" s="11">
        <f>IF(ISERROR(VLOOKUP(U1994,'ITWR Dump'!$A$2:$Y$5000,15,0)),0,(VLOOKUP('ILC Report'!U1994,'ITWR Dump'!$A$2:$Y$5000,15,0)))</f>
        <v>0</v>
      </c>
      <c r="AZ1994" s="11" t="str">
        <f t="shared" si="877"/>
        <v>No</v>
      </c>
      <c r="BA1994" s="11" t="str">
        <f t="shared" si="878"/>
        <v>BKI</v>
      </c>
      <c r="BB1994" s="11" t="str">
        <f t="shared" si="879"/>
        <v>MN</v>
      </c>
      <c r="BC1994" s="11" t="str">
        <f t="shared" si="880"/>
        <v>No</v>
      </c>
    </row>
    <row r="1995" spans="1:55" x14ac:dyDescent="0.3">
      <c r="A1995" s="11" t="s">
        <v>147</v>
      </c>
      <c r="B1995" s="11" t="s">
        <v>2899</v>
      </c>
      <c r="C1995" s="11" t="s">
        <v>598</v>
      </c>
      <c r="D1995" s="11" t="s">
        <v>2917</v>
      </c>
      <c r="E1995" s="38" t="s">
        <v>652</v>
      </c>
      <c r="F1995" s="11">
        <v>1</v>
      </c>
      <c r="G1995" s="40" t="s">
        <v>218</v>
      </c>
      <c r="H1995" s="11" t="str">
        <f t="shared" si="862"/>
        <v>Regular</v>
      </c>
      <c r="I1995" s="11" t="str">
        <f t="shared" si="854"/>
        <v>INDIA</v>
      </c>
      <c r="J1995" s="11" t="str">
        <f>IF(ISERROR(VLOOKUP(C1995,'WI Vs ASM'!$B$2:$E$1000,4,0)),0,(VLOOKUP(C1995,'WI Vs ASM'!$B$2:$E$1000,4,0)))</f>
        <v>Offshore</v>
      </c>
      <c r="K1995" s="11" t="str">
        <f>IF(ISERROR(VLOOKUP(C1995,'WI Vs ASM'!$B$2:$F$1000,5,0)),0,(VLOOKUP(C1995,'WI Vs ASM'!$B$2:$F$1000,5,0)))</f>
        <v>01-Fixed Price</v>
      </c>
      <c r="L1995" s="11" t="str">
        <f>IF(ISERROR(VLOOKUP(C1995,'WI Vs ASM'!$B$2:$D$1000,3,0)),0,(VLOOKUP(C1995,'WI Vs ASM'!$B$2:$D$1000,3,0)))</f>
        <v>01-Maintenance Offshore</v>
      </c>
      <c r="M1995" s="11" t="str">
        <f>IF(ISERROR(VLOOKUP(C1995,'WI Vs ASM'!$B$2:$I$1000,8,0)),0,(VLOOKUP(C1995,'WI Vs ASM'!$B$2:$I$1000,8,0)))</f>
        <v>Rahul Soman</v>
      </c>
      <c r="N1995" s="11" t="str">
        <f>IF(ISERROR(VLOOKUP(C1995,'WI Vs ASM'!$B$2:$G$1000,6,0)),0,(VLOOKUP(C1995,'WI Vs ASM'!$B$2:$G$1000,6,0)))</f>
        <v>Security &amp; IAM</v>
      </c>
      <c r="O1995" s="11" t="str">
        <f>IF(ISERROR(VLOOKUP(C1995,'WI Vs ASM'!$B$2:$H$1000,7,0)),0,(VLOOKUP(C1995,'WI Vs ASM'!$B$2:$H$1000,7,0)))</f>
        <v>Security &amp; IAM</v>
      </c>
      <c r="P1995" s="11" t="str">
        <f t="shared" si="855"/>
        <v>Apr-17</v>
      </c>
      <c r="Q1995" s="11" t="str">
        <f t="shared" si="856"/>
        <v>Q2</v>
      </c>
      <c r="R1995" s="11" t="str">
        <f>IF(ISERROR(VLOOKUP(C1995,'WI Vs ASM'!$B$2:$J$1000,9,0)),0,(VLOOKUP(C1995,'WI Vs ASM'!$B$2:$J$1000,9,0)))</f>
        <v>Jyothi Pai</v>
      </c>
      <c r="S1995" s="11" t="str">
        <f>IF(ISERROR(VLOOKUP(C1995,'WI Vs ASM'!$B$2:$K$1000,10,0)),0,(VLOOKUP(C1995,'WI Vs ASM'!$B$2:$K$1000,10,0)))</f>
        <v>Melody J Pereira</v>
      </c>
      <c r="T1995" s="11" t="str">
        <f>IF(ISERROR(VLOOKUP(C1995,'WI Vs ASM'!$B$2:$L$1000,11,0)),0,(VLOOKUP(C1995,'WI Vs ASM'!$B$2:$L$1000,11,0)))</f>
        <v>Melody J Pereira</v>
      </c>
      <c r="U1995" s="11" t="e">
        <f t="shared" si="863"/>
        <v>#VALUE!</v>
      </c>
      <c r="V1995" s="11" t="str">
        <f t="shared" si="857"/>
        <v>No</v>
      </c>
      <c r="W1995" s="11" t="str">
        <f t="shared" si="858"/>
        <v>Yes</v>
      </c>
      <c r="X1995" s="11" t="str">
        <f t="shared" si="859"/>
        <v>No</v>
      </c>
      <c r="Y1995" s="11" t="str">
        <f t="shared" si="860"/>
        <v>No</v>
      </c>
      <c r="Z1995" s="11" t="str">
        <f t="shared" si="861"/>
        <v>No</v>
      </c>
      <c r="AA1995" s="11" t="str">
        <f t="shared" si="864"/>
        <v>No</v>
      </c>
      <c r="AB1995" s="11">
        <f>IF(ISERROR(VLOOKUP(U1995,'ITWR Dump'!$A$2:$Y$5000,24,0)),0,(VLOOKUP('ILC Report'!U1995,'ITWR Dump'!$A$2:$Y$5000,24,0)))</f>
        <v>0</v>
      </c>
      <c r="AC1995" s="11" t="str">
        <f t="shared" si="865"/>
        <v>No</v>
      </c>
      <c r="AD1995" s="11" t="str">
        <f t="shared" si="866"/>
        <v/>
      </c>
      <c r="AE1995" s="11">
        <f>IF(ISERROR(VLOOKUP(U1995,'ITWR Dump'!$A$2:$Y$5000,13,0)),0,(VLOOKUP(U1995,'ITWR Dump'!$A$2:$Y$5000,13,0)))</f>
        <v>0</v>
      </c>
      <c r="AF1995" s="11">
        <f>IF(ISERROR(VLOOKUP(U1995,'ITWR Dump'!$A$2:$Y$5000,11,0)),0,(VLOOKUP(U1995,'ITWR Dump'!$A$2:$Y$5000,11,0)))</f>
        <v>0</v>
      </c>
      <c r="AG1995" s="11">
        <f>IF(ISERROR(VLOOKUP(U1995,'ITWR Dump'!$A$2:$Y$5000,2,0)),0,(VLOOKUP(U1995,'ITWR Dump'!$A$2:$Y$5000,2,0)))</f>
        <v>0</v>
      </c>
      <c r="AH1995" s="11">
        <f>IF(ISERROR(VLOOKUP(U1995,'ITWR Dump'!$A$2:$Y$5000,14,0)),0,(VLOOKUP(U1995,'ITWR Dump'!$A$2:$Y$5000,14,0)))</f>
        <v>0</v>
      </c>
      <c r="AI1995" s="11" t="str">
        <f t="shared" si="867"/>
        <v>01-Maintenance Offshore</v>
      </c>
      <c r="AJ1995" s="11" t="str">
        <f t="shared" si="868"/>
        <v>Offshore</v>
      </c>
      <c r="AK1995" s="11" t="str">
        <f>IF(ISERROR(VLOOKUP(A1995,'Team Data'!$C$2:$U$213,17,0)),0,(VLOOKUP(A1995,'Team Data'!$C$2:$U$213,17,0)))</f>
        <v>BI and RM</v>
      </c>
      <c r="AL1995" s="11" t="str">
        <f t="shared" si="869"/>
        <v>2017-04-24</v>
      </c>
      <c r="AM1995" s="11">
        <f>IF(ISERROR(VLOOKUP(U1995,'ITWR Dump'!$A$2:$Y$5000,16,0)),0,(VLOOKUP(U1995,'ITWR Dump'!$A$2:$Y$5000,16,0)))</f>
        <v>0</v>
      </c>
      <c r="AN1995" s="11">
        <f>IF(ISERROR(VLOOKUP(U1995,'ITWR Dump'!$A$2:$Y$5000,18,0)),0,(VLOOKUP(U1995,'ITWR Dump'!$A$2:$Y$5000,18,0)))</f>
        <v>0</v>
      </c>
      <c r="AO1995" s="11">
        <f>IF(ISERROR(VLOOKUP(U1995,'ITWR Dump'!$A$2:$Y$5000,25,0)),0,(VLOOKUP('ILC Report'!U1995,'ITWR Dump'!$A$2:$Y$5000,25,0)))</f>
        <v>0</v>
      </c>
      <c r="AP1995" s="11">
        <f t="shared" si="870"/>
        <v>0</v>
      </c>
      <c r="AQ1995" s="26">
        <f t="shared" si="871"/>
        <v>0</v>
      </c>
      <c r="AR1995" s="26">
        <f t="shared" si="872"/>
        <v>0</v>
      </c>
      <c r="AS1995" s="26">
        <f t="shared" si="873"/>
        <v>0</v>
      </c>
      <c r="AT1995" s="26">
        <f t="shared" si="874"/>
        <v>0</v>
      </c>
      <c r="AU1995" s="26">
        <f t="shared" si="875"/>
        <v>0</v>
      </c>
      <c r="AV1995" s="26">
        <f t="shared" si="876"/>
        <v>0</v>
      </c>
      <c r="AW1995" s="11" t="s">
        <v>653</v>
      </c>
      <c r="AX1995" s="11" t="str">
        <f>VLOOKUP(L1995,Group!$A$2:$B$1000,2,0)</f>
        <v>Maintenance</v>
      </c>
      <c r="AY1995" s="11">
        <f>IF(ISERROR(VLOOKUP(U1995,'ITWR Dump'!$A$2:$Y$5000,15,0)),0,(VLOOKUP('ILC Report'!U1995,'ITWR Dump'!$A$2:$Y$5000,15,0)))</f>
        <v>0</v>
      </c>
      <c r="AZ1995" s="11" t="str">
        <f t="shared" si="877"/>
        <v>No</v>
      </c>
      <c r="BA1995" s="11" t="str">
        <f t="shared" si="878"/>
        <v>BKI</v>
      </c>
      <c r="BB1995" s="11" t="str">
        <f t="shared" si="879"/>
        <v>MN</v>
      </c>
      <c r="BC1995" s="11" t="str">
        <f t="shared" si="880"/>
        <v>No</v>
      </c>
    </row>
    <row r="1996" spans="1:55" x14ac:dyDescent="0.3">
      <c r="A1996" s="11" t="s">
        <v>147</v>
      </c>
      <c r="B1996" s="11" t="s">
        <v>2899</v>
      </c>
      <c r="C1996" s="11" t="s">
        <v>598</v>
      </c>
      <c r="D1996" s="11" t="s">
        <v>2918</v>
      </c>
      <c r="E1996" s="38" t="s">
        <v>652</v>
      </c>
      <c r="F1996" s="11">
        <v>3</v>
      </c>
      <c r="G1996" s="40" t="s">
        <v>218</v>
      </c>
      <c r="H1996" s="11" t="str">
        <f t="shared" si="862"/>
        <v>Regular</v>
      </c>
      <c r="I1996" s="11" t="str">
        <f t="shared" si="854"/>
        <v>INDIA</v>
      </c>
      <c r="J1996" s="11" t="str">
        <f>IF(ISERROR(VLOOKUP(C1996,'WI Vs ASM'!$B$2:$E$1000,4,0)),0,(VLOOKUP(C1996,'WI Vs ASM'!$B$2:$E$1000,4,0)))</f>
        <v>Offshore</v>
      </c>
      <c r="K1996" s="11" t="str">
        <f>IF(ISERROR(VLOOKUP(C1996,'WI Vs ASM'!$B$2:$F$1000,5,0)),0,(VLOOKUP(C1996,'WI Vs ASM'!$B$2:$F$1000,5,0)))</f>
        <v>01-Fixed Price</v>
      </c>
      <c r="L1996" s="11" t="str">
        <f>IF(ISERROR(VLOOKUP(C1996,'WI Vs ASM'!$B$2:$D$1000,3,0)),0,(VLOOKUP(C1996,'WI Vs ASM'!$B$2:$D$1000,3,0)))</f>
        <v>01-Maintenance Offshore</v>
      </c>
      <c r="M1996" s="11" t="str">
        <f>IF(ISERROR(VLOOKUP(C1996,'WI Vs ASM'!$B$2:$I$1000,8,0)),0,(VLOOKUP(C1996,'WI Vs ASM'!$B$2:$I$1000,8,0)))</f>
        <v>Rahul Soman</v>
      </c>
      <c r="N1996" s="11" t="str">
        <f>IF(ISERROR(VLOOKUP(C1996,'WI Vs ASM'!$B$2:$G$1000,6,0)),0,(VLOOKUP(C1996,'WI Vs ASM'!$B$2:$G$1000,6,0)))</f>
        <v>Security &amp; IAM</v>
      </c>
      <c r="O1996" s="11" t="str">
        <f>IF(ISERROR(VLOOKUP(C1996,'WI Vs ASM'!$B$2:$H$1000,7,0)),0,(VLOOKUP(C1996,'WI Vs ASM'!$B$2:$H$1000,7,0)))</f>
        <v>Security &amp; IAM</v>
      </c>
      <c r="P1996" s="11" t="str">
        <f t="shared" si="855"/>
        <v>Apr-17</v>
      </c>
      <c r="Q1996" s="11" t="str">
        <f t="shared" si="856"/>
        <v>Q2</v>
      </c>
      <c r="R1996" s="11" t="str">
        <f>IF(ISERROR(VLOOKUP(C1996,'WI Vs ASM'!$B$2:$J$1000,9,0)),0,(VLOOKUP(C1996,'WI Vs ASM'!$B$2:$J$1000,9,0)))</f>
        <v>Jyothi Pai</v>
      </c>
      <c r="S1996" s="11" t="str">
        <f>IF(ISERROR(VLOOKUP(C1996,'WI Vs ASM'!$B$2:$K$1000,10,0)),0,(VLOOKUP(C1996,'WI Vs ASM'!$B$2:$K$1000,10,0)))</f>
        <v>Melody J Pereira</v>
      </c>
      <c r="T1996" s="11" t="str">
        <f>IF(ISERROR(VLOOKUP(C1996,'WI Vs ASM'!$B$2:$L$1000,11,0)),0,(VLOOKUP(C1996,'WI Vs ASM'!$B$2:$L$1000,11,0)))</f>
        <v>Melody J Pereira</v>
      </c>
      <c r="U1996" s="11" t="e">
        <f t="shared" si="863"/>
        <v>#VALUE!</v>
      </c>
      <c r="V1996" s="11" t="str">
        <f t="shared" si="857"/>
        <v>No</v>
      </c>
      <c r="W1996" s="11" t="str">
        <f t="shared" si="858"/>
        <v>Yes</v>
      </c>
      <c r="X1996" s="11" t="str">
        <f t="shared" si="859"/>
        <v>No</v>
      </c>
      <c r="Y1996" s="11" t="str">
        <f t="shared" si="860"/>
        <v>No</v>
      </c>
      <c r="Z1996" s="11" t="str">
        <f t="shared" si="861"/>
        <v>No</v>
      </c>
      <c r="AA1996" s="11" t="str">
        <f t="shared" si="864"/>
        <v>No</v>
      </c>
      <c r="AB1996" s="11">
        <f>IF(ISERROR(VLOOKUP(U1996,'ITWR Dump'!$A$2:$Y$5000,24,0)),0,(VLOOKUP('ILC Report'!U1996,'ITWR Dump'!$A$2:$Y$5000,24,0)))</f>
        <v>0</v>
      </c>
      <c r="AC1996" s="11" t="str">
        <f t="shared" si="865"/>
        <v>No</v>
      </c>
      <c r="AD1996" s="11" t="str">
        <f t="shared" si="866"/>
        <v/>
      </c>
      <c r="AE1996" s="11">
        <f>IF(ISERROR(VLOOKUP(U1996,'ITWR Dump'!$A$2:$Y$5000,13,0)),0,(VLOOKUP(U1996,'ITWR Dump'!$A$2:$Y$5000,13,0)))</f>
        <v>0</v>
      </c>
      <c r="AF1996" s="11">
        <f>IF(ISERROR(VLOOKUP(U1996,'ITWR Dump'!$A$2:$Y$5000,11,0)),0,(VLOOKUP(U1996,'ITWR Dump'!$A$2:$Y$5000,11,0)))</f>
        <v>0</v>
      </c>
      <c r="AG1996" s="11">
        <f>IF(ISERROR(VLOOKUP(U1996,'ITWR Dump'!$A$2:$Y$5000,2,0)),0,(VLOOKUP(U1996,'ITWR Dump'!$A$2:$Y$5000,2,0)))</f>
        <v>0</v>
      </c>
      <c r="AH1996" s="11">
        <f>IF(ISERROR(VLOOKUP(U1996,'ITWR Dump'!$A$2:$Y$5000,14,0)),0,(VLOOKUP(U1996,'ITWR Dump'!$A$2:$Y$5000,14,0)))</f>
        <v>0</v>
      </c>
      <c r="AI1996" s="11" t="str">
        <f t="shared" si="867"/>
        <v>01-Maintenance Offshore</v>
      </c>
      <c r="AJ1996" s="11" t="str">
        <f t="shared" si="868"/>
        <v>Offshore</v>
      </c>
      <c r="AK1996" s="11" t="str">
        <f>IF(ISERROR(VLOOKUP(A1996,'Team Data'!$C$2:$U$213,17,0)),0,(VLOOKUP(A1996,'Team Data'!$C$2:$U$213,17,0)))</f>
        <v>BI and RM</v>
      </c>
      <c r="AL1996" s="11" t="str">
        <f t="shared" si="869"/>
        <v>2017-04-24</v>
      </c>
      <c r="AM1996" s="11">
        <f>IF(ISERROR(VLOOKUP(U1996,'ITWR Dump'!$A$2:$Y$5000,16,0)),0,(VLOOKUP(U1996,'ITWR Dump'!$A$2:$Y$5000,16,0)))</f>
        <v>0</v>
      </c>
      <c r="AN1996" s="11">
        <f>IF(ISERROR(VLOOKUP(U1996,'ITWR Dump'!$A$2:$Y$5000,18,0)),0,(VLOOKUP(U1996,'ITWR Dump'!$A$2:$Y$5000,18,0)))</f>
        <v>0</v>
      </c>
      <c r="AO1996" s="11">
        <f>IF(ISERROR(VLOOKUP(U1996,'ITWR Dump'!$A$2:$Y$5000,25,0)),0,(VLOOKUP('ILC Report'!U1996,'ITWR Dump'!$A$2:$Y$5000,25,0)))</f>
        <v>0</v>
      </c>
      <c r="AP1996" s="11">
        <f t="shared" si="870"/>
        <v>0</v>
      </c>
      <c r="AQ1996" s="26">
        <f t="shared" si="871"/>
        <v>0</v>
      </c>
      <c r="AR1996" s="26">
        <f t="shared" si="872"/>
        <v>0</v>
      </c>
      <c r="AS1996" s="26">
        <f t="shared" si="873"/>
        <v>0</v>
      </c>
      <c r="AT1996" s="26">
        <f t="shared" si="874"/>
        <v>0</v>
      </c>
      <c r="AU1996" s="26">
        <f t="shared" si="875"/>
        <v>0</v>
      </c>
      <c r="AV1996" s="26">
        <f t="shared" si="876"/>
        <v>0</v>
      </c>
      <c r="AW1996" s="11" t="s">
        <v>653</v>
      </c>
      <c r="AX1996" s="11" t="str">
        <f>VLOOKUP(L1996,Group!$A$2:$B$1000,2,0)</f>
        <v>Maintenance</v>
      </c>
      <c r="AY1996" s="11">
        <f>IF(ISERROR(VLOOKUP(U1996,'ITWR Dump'!$A$2:$Y$5000,15,0)),0,(VLOOKUP('ILC Report'!U1996,'ITWR Dump'!$A$2:$Y$5000,15,0)))</f>
        <v>0</v>
      </c>
      <c r="AZ1996" s="11" t="str">
        <f t="shared" si="877"/>
        <v>No</v>
      </c>
      <c r="BA1996" s="11" t="str">
        <f t="shared" si="878"/>
        <v>BKI</v>
      </c>
      <c r="BB1996" s="11" t="str">
        <f t="shared" si="879"/>
        <v>MN</v>
      </c>
      <c r="BC1996" s="11" t="str">
        <f t="shared" si="880"/>
        <v>No</v>
      </c>
    </row>
    <row r="1997" spans="1:55" x14ac:dyDescent="0.3">
      <c r="A1997" s="11" t="s">
        <v>147</v>
      </c>
      <c r="B1997" s="11" t="s">
        <v>2899</v>
      </c>
      <c r="C1997" s="11" t="s">
        <v>546</v>
      </c>
      <c r="D1997" s="11" t="s">
        <v>2919</v>
      </c>
      <c r="E1997" s="38" t="s">
        <v>652</v>
      </c>
      <c r="F1997" s="11">
        <v>25</v>
      </c>
      <c r="G1997" s="40" t="s">
        <v>218</v>
      </c>
      <c r="H1997" s="11" t="str">
        <f t="shared" si="862"/>
        <v>Regular</v>
      </c>
      <c r="I1997" s="11" t="str">
        <f t="shared" si="854"/>
        <v>INDIA</v>
      </c>
      <c r="J1997" s="11" t="str">
        <f>IF(ISERROR(VLOOKUP(C1997,'WI Vs ASM'!$B$2:$E$1000,4,0)),0,(VLOOKUP(C1997,'WI Vs ASM'!$B$2:$E$1000,4,0)))</f>
        <v>Offshore</v>
      </c>
      <c r="K1997" s="11" t="str">
        <f>IF(ISERROR(VLOOKUP(C1997,'WI Vs ASM'!$B$2:$F$1000,5,0)),0,(VLOOKUP(C1997,'WI Vs ASM'!$B$2:$F$1000,5,0)))</f>
        <v>09-NonBillable</v>
      </c>
      <c r="L1997" s="11" t="str">
        <f>IF(ISERROR(VLOOKUP(C1997,'WI Vs ASM'!$B$2:$D$1000,3,0)),0,(VLOOKUP(C1997,'WI Vs ASM'!$B$2:$D$1000,3,0)))</f>
        <v>13-Enhancement Offshore Bench</v>
      </c>
      <c r="M1997" s="11" t="str">
        <f>IF(ISERROR(VLOOKUP(C1997,'WI Vs ASM'!$B$2:$I$1000,8,0)),0,(VLOOKUP(C1997,'WI Vs ASM'!$B$2:$I$1000,8,0)))</f>
        <v>Prakash Varadachari</v>
      </c>
      <c r="N1997" s="11" t="str">
        <f>IF(ISERROR(VLOOKUP(C1997,'WI Vs ASM'!$B$2:$G$1000,6,0)),0,(VLOOKUP(C1997,'WI Vs ASM'!$B$2:$G$1000,6,0)))</f>
        <v>Bench - BIRM Tower</v>
      </c>
      <c r="O1997" s="11" t="str">
        <f>IF(ISERROR(VLOOKUP(C1997,'WI Vs ASM'!$B$2:$H$1000,7,0)),0,(VLOOKUP(C1997,'WI Vs ASM'!$B$2:$H$1000,7,0)))</f>
        <v>Bench - BIRM Tower</v>
      </c>
      <c r="P1997" s="11" t="str">
        <f t="shared" si="855"/>
        <v>Apr-17</v>
      </c>
      <c r="Q1997" s="11" t="str">
        <f t="shared" si="856"/>
        <v>Q2</v>
      </c>
      <c r="R1997" s="11" t="str">
        <f>IF(ISERROR(VLOOKUP(C1997,'WI Vs ASM'!$B$2:$J$1000,9,0)),0,(VLOOKUP(C1997,'WI Vs ASM'!$B$2:$J$1000,9,0)))</f>
        <v>Chandraprabha Palaniswamy</v>
      </c>
      <c r="S1997" s="11" t="str">
        <f>IF(ISERROR(VLOOKUP(C1997,'WI Vs ASM'!$B$2:$K$1000,10,0)),0,(VLOOKUP(C1997,'WI Vs ASM'!$B$2:$K$1000,10,0)))</f>
        <v>Kimberly Hale</v>
      </c>
      <c r="T1997" s="11" t="str">
        <f>IF(ISERROR(VLOOKUP(C1997,'WI Vs ASM'!$B$2:$L$1000,11,0)),0,(VLOOKUP(C1997,'WI Vs ASM'!$B$2:$L$1000,11,0)))</f>
        <v>Crystal Romano</v>
      </c>
      <c r="U1997" s="11" t="e">
        <f t="shared" si="863"/>
        <v>#VALUE!</v>
      </c>
      <c r="V1997" s="11" t="str">
        <f t="shared" si="857"/>
        <v>No</v>
      </c>
      <c r="W1997" s="11" t="str">
        <f t="shared" si="858"/>
        <v>No</v>
      </c>
      <c r="X1997" s="11" t="str">
        <f t="shared" si="859"/>
        <v>No</v>
      </c>
      <c r="Y1997" s="11" t="str">
        <f t="shared" si="860"/>
        <v>No</v>
      </c>
      <c r="Z1997" s="11" t="str">
        <f t="shared" si="861"/>
        <v>No</v>
      </c>
      <c r="AA1997" s="11" t="str">
        <f t="shared" si="864"/>
        <v>No</v>
      </c>
      <c r="AB1997" s="11">
        <f>IF(ISERROR(VLOOKUP(U1997,'ITWR Dump'!$A$2:$Y$5000,24,0)),0,(VLOOKUP('ILC Report'!U1997,'ITWR Dump'!$A$2:$Y$5000,24,0)))</f>
        <v>0</v>
      </c>
      <c r="AC1997" s="11" t="str">
        <f t="shared" si="865"/>
        <v>No</v>
      </c>
      <c r="AD1997" s="11" t="str">
        <f t="shared" si="866"/>
        <v/>
      </c>
      <c r="AE1997" s="11">
        <f>IF(ISERROR(VLOOKUP(U1997,'ITWR Dump'!$A$2:$Y$5000,13,0)),0,(VLOOKUP(U1997,'ITWR Dump'!$A$2:$Y$5000,13,0)))</f>
        <v>0</v>
      </c>
      <c r="AF1997" s="11">
        <f>IF(ISERROR(VLOOKUP(U1997,'ITWR Dump'!$A$2:$Y$5000,11,0)),0,(VLOOKUP(U1997,'ITWR Dump'!$A$2:$Y$5000,11,0)))</f>
        <v>0</v>
      </c>
      <c r="AG1997" s="11">
        <f>IF(ISERROR(VLOOKUP(U1997,'ITWR Dump'!$A$2:$Y$5000,2,0)),0,(VLOOKUP(U1997,'ITWR Dump'!$A$2:$Y$5000,2,0)))</f>
        <v>0</v>
      </c>
      <c r="AH1997" s="11">
        <f>IF(ISERROR(VLOOKUP(U1997,'ITWR Dump'!$A$2:$Y$5000,14,0)),0,(VLOOKUP(U1997,'ITWR Dump'!$A$2:$Y$5000,14,0)))</f>
        <v>0</v>
      </c>
      <c r="AI1997" s="11" t="str">
        <f t="shared" si="867"/>
        <v>13-Enhancement Offshore Bench</v>
      </c>
      <c r="AJ1997" s="11" t="str">
        <f t="shared" si="868"/>
        <v>Offshore</v>
      </c>
      <c r="AK1997" s="11" t="str">
        <f>IF(ISERROR(VLOOKUP(A1997,'Team Data'!$C$2:$U$213,17,0)),0,(VLOOKUP(A1997,'Team Data'!$C$2:$U$213,17,0)))</f>
        <v>BI and RM</v>
      </c>
      <c r="AL1997" s="11" t="str">
        <f t="shared" si="869"/>
        <v>2017-04-24</v>
      </c>
      <c r="AM1997" s="11">
        <f>IF(ISERROR(VLOOKUP(U1997,'ITWR Dump'!$A$2:$Y$5000,16,0)),0,(VLOOKUP(U1997,'ITWR Dump'!$A$2:$Y$5000,16,0)))</f>
        <v>0</v>
      </c>
      <c r="AN1997" s="11">
        <f>IF(ISERROR(VLOOKUP(U1997,'ITWR Dump'!$A$2:$Y$5000,18,0)),0,(VLOOKUP(U1997,'ITWR Dump'!$A$2:$Y$5000,18,0)))</f>
        <v>0</v>
      </c>
      <c r="AO1997" s="11">
        <f>IF(ISERROR(VLOOKUP(U1997,'ITWR Dump'!$A$2:$Y$5000,25,0)),0,(VLOOKUP('ILC Report'!U1997,'ITWR Dump'!$A$2:$Y$5000,25,0)))</f>
        <v>0</v>
      </c>
      <c r="AP1997" s="11">
        <f t="shared" si="870"/>
        <v>0</v>
      </c>
      <c r="AQ1997" s="26">
        <f t="shared" si="871"/>
        <v>0</v>
      </c>
      <c r="AR1997" s="26">
        <f t="shared" si="872"/>
        <v>0</v>
      </c>
      <c r="AS1997" s="26">
        <f t="shared" si="873"/>
        <v>0</v>
      </c>
      <c r="AT1997" s="26">
        <f t="shared" si="874"/>
        <v>0</v>
      </c>
      <c r="AU1997" s="26">
        <f t="shared" si="875"/>
        <v>0</v>
      </c>
      <c r="AV1997" s="26">
        <f t="shared" si="876"/>
        <v>0</v>
      </c>
      <c r="AW1997" s="11" t="s">
        <v>653</v>
      </c>
      <c r="AX1997" s="11" t="str">
        <f>VLOOKUP(L1997,Group!$A$2:$B$1000,2,0)</f>
        <v>Enhancement Bench</v>
      </c>
      <c r="AY1997" s="11">
        <f>IF(ISERROR(VLOOKUP(U1997,'ITWR Dump'!$A$2:$Y$5000,15,0)),0,(VLOOKUP('ILC Report'!U1997,'ITWR Dump'!$A$2:$Y$5000,15,0)))</f>
        <v>0</v>
      </c>
      <c r="AZ1997" s="11" t="str">
        <f t="shared" si="877"/>
        <v>No</v>
      </c>
      <c r="BA1997" s="11" t="str">
        <f t="shared" si="878"/>
        <v>BKI</v>
      </c>
      <c r="BB1997" s="11" t="str">
        <f t="shared" si="879"/>
        <v>BN</v>
      </c>
      <c r="BC1997" s="11" t="str">
        <f t="shared" si="880"/>
        <v>No</v>
      </c>
    </row>
    <row r="1998" spans="1:55" x14ac:dyDescent="0.3">
      <c r="A1998" s="11" t="s">
        <v>147</v>
      </c>
      <c r="B1998" s="11" t="s">
        <v>2899</v>
      </c>
      <c r="C1998" s="11" t="s">
        <v>599</v>
      </c>
      <c r="D1998" s="11" t="s">
        <v>2303</v>
      </c>
      <c r="E1998" s="38" t="s">
        <v>652</v>
      </c>
      <c r="F1998" s="11">
        <v>72</v>
      </c>
      <c r="G1998" s="40" t="s">
        <v>2905</v>
      </c>
      <c r="H1998" s="11" t="str">
        <f t="shared" si="862"/>
        <v>Standby</v>
      </c>
      <c r="I1998" s="11" t="str">
        <f t="shared" si="854"/>
        <v>INDIA</v>
      </c>
      <c r="J1998" s="11" t="str">
        <f>IF(ISERROR(VLOOKUP(C1998,'WI Vs ASM'!$B$2:$E$1000,4,0)),0,(VLOOKUP(C1998,'WI Vs ASM'!$B$2:$E$1000,4,0)))</f>
        <v>Offshore</v>
      </c>
      <c r="K1998" s="11" t="str">
        <f>IF(ISERROR(VLOOKUP(C1998,'WI Vs ASM'!$B$2:$F$1000,5,0)),0,(VLOOKUP(C1998,'WI Vs ASM'!$B$2:$F$1000,5,0)))</f>
        <v>01-Fixed Price</v>
      </c>
      <c r="L1998" s="11" t="str">
        <f>IF(ISERROR(VLOOKUP(C1998,'WI Vs ASM'!$B$2:$D$1000,3,0)),0,(VLOOKUP(C1998,'WI Vs ASM'!$B$2:$D$1000,3,0)))</f>
        <v>01-Maintenance Offshore</v>
      </c>
      <c r="M1998" s="11" t="str">
        <f>IF(ISERROR(VLOOKUP(C1998,'WI Vs ASM'!$B$2:$I$1000,8,0)),0,(VLOOKUP(C1998,'WI Vs ASM'!$B$2:$I$1000,8,0)))</f>
        <v>Rahul Soman</v>
      </c>
      <c r="N1998" s="11" t="str">
        <f>IF(ISERROR(VLOOKUP(C1998,'WI Vs ASM'!$B$2:$G$1000,6,0)),0,(VLOOKUP(C1998,'WI Vs ASM'!$B$2:$G$1000,6,0)))</f>
        <v>Integration Services</v>
      </c>
      <c r="O1998" s="11" t="str">
        <f>IF(ISERROR(VLOOKUP(C1998,'WI Vs ASM'!$B$2:$H$1000,7,0)),0,(VLOOKUP(C1998,'WI Vs ASM'!$B$2:$H$1000,7,0)))</f>
        <v>Integration Services</v>
      </c>
      <c r="P1998" s="11" t="str">
        <f t="shared" si="855"/>
        <v>Apr-17</v>
      </c>
      <c r="Q1998" s="11" t="str">
        <f t="shared" si="856"/>
        <v>Q2</v>
      </c>
      <c r="R1998" s="11" t="str">
        <f>IF(ISERROR(VLOOKUP(C1998,'WI Vs ASM'!$B$2:$J$1000,9,0)),0,(VLOOKUP(C1998,'WI Vs ASM'!$B$2:$J$1000,9,0)))</f>
        <v>Jyothi Pai</v>
      </c>
      <c r="S1998" s="11" t="str">
        <f>IF(ISERROR(VLOOKUP(C1998,'WI Vs ASM'!$B$2:$K$1000,10,0)),0,(VLOOKUP(C1998,'WI Vs ASM'!$B$2:$K$1000,10,0)))</f>
        <v>Dana D. Smith</v>
      </c>
      <c r="T1998" s="11" t="str">
        <f>IF(ISERROR(VLOOKUP(C1998,'WI Vs ASM'!$B$2:$L$1000,11,0)),0,(VLOOKUP(C1998,'WI Vs ASM'!$B$2:$L$1000,11,0)))</f>
        <v>Phillip Mclean</v>
      </c>
      <c r="U1998" s="11" t="e">
        <f t="shared" si="863"/>
        <v>#VALUE!</v>
      </c>
      <c r="V1998" s="11" t="str">
        <f t="shared" si="857"/>
        <v>No</v>
      </c>
      <c r="W1998" s="11" t="str">
        <f t="shared" si="858"/>
        <v>Yes</v>
      </c>
      <c r="X1998" s="11" t="str">
        <f t="shared" si="859"/>
        <v>No</v>
      </c>
      <c r="Y1998" s="11" t="str">
        <f t="shared" si="860"/>
        <v>No</v>
      </c>
      <c r="Z1998" s="11" t="str">
        <f t="shared" si="861"/>
        <v>No</v>
      </c>
      <c r="AA1998" s="11" t="str">
        <f t="shared" si="864"/>
        <v>No</v>
      </c>
      <c r="AB1998" s="11">
        <f>IF(ISERROR(VLOOKUP(U1998,'ITWR Dump'!$A$2:$Y$5000,24,0)),0,(VLOOKUP('ILC Report'!U1998,'ITWR Dump'!$A$2:$Y$5000,24,0)))</f>
        <v>0</v>
      </c>
      <c r="AC1998" s="11" t="str">
        <f t="shared" si="865"/>
        <v>No</v>
      </c>
      <c r="AD1998" s="11" t="str">
        <f t="shared" si="866"/>
        <v/>
      </c>
      <c r="AE1998" s="11">
        <f>IF(ISERROR(VLOOKUP(U1998,'ITWR Dump'!$A$2:$Y$5000,13,0)),0,(VLOOKUP(U1998,'ITWR Dump'!$A$2:$Y$5000,13,0)))</f>
        <v>0</v>
      </c>
      <c r="AF1998" s="11">
        <f>IF(ISERROR(VLOOKUP(U1998,'ITWR Dump'!$A$2:$Y$5000,11,0)),0,(VLOOKUP(U1998,'ITWR Dump'!$A$2:$Y$5000,11,0)))</f>
        <v>0</v>
      </c>
      <c r="AG1998" s="11">
        <f>IF(ISERROR(VLOOKUP(U1998,'ITWR Dump'!$A$2:$Y$5000,2,0)),0,(VLOOKUP(U1998,'ITWR Dump'!$A$2:$Y$5000,2,0)))</f>
        <v>0</v>
      </c>
      <c r="AH1998" s="11">
        <f>IF(ISERROR(VLOOKUP(U1998,'ITWR Dump'!$A$2:$Y$5000,14,0)),0,(VLOOKUP(U1998,'ITWR Dump'!$A$2:$Y$5000,14,0)))</f>
        <v>0</v>
      </c>
      <c r="AI1998" s="11" t="str">
        <f t="shared" si="867"/>
        <v>Standby Hours</v>
      </c>
      <c r="AJ1998" s="11" t="str">
        <f t="shared" si="868"/>
        <v>Offshore</v>
      </c>
      <c r="AK1998" s="11" t="str">
        <f>IF(ISERROR(VLOOKUP(A1998,'Team Data'!$C$2:$U$213,17,0)),0,(VLOOKUP(A1998,'Team Data'!$C$2:$U$213,17,0)))</f>
        <v>BI and RM</v>
      </c>
      <c r="AL1998" s="11" t="str">
        <f t="shared" si="869"/>
        <v>2017-04-24</v>
      </c>
      <c r="AM1998" s="11">
        <f>IF(ISERROR(VLOOKUP(U1998,'ITWR Dump'!$A$2:$Y$5000,16,0)),0,(VLOOKUP(U1998,'ITWR Dump'!$A$2:$Y$5000,16,0)))</f>
        <v>0</v>
      </c>
      <c r="AN1998" s="11">
        <f>IF(ISERROR(VLOOKUP(U1998,'ITWR Dump'!$A$2:$Y$5000,18,0)),0,(VLOOKUP(U1998,'ITWR Dump'!$A$2:$Y$5000,18,0)))</f>
        <v>0</v>
      </c>
      <c r="AO1998" s="11">
        <f>IF(ISERROR(VLOOKUP(U1998,'ITWR Dump'!$A$2:$Y$5000,25,0)),0,(VLOOKUP('ILC Report'!U1998,'ITWR Dump'!$A$2:$Y$5000,25,0)))</f>
        <v>0</v>
      </c>
      <c r="AP1998" s="11">
        <f t="shared" si="870"/>
        <v>0</v>
      </c>
      <c r="AQ1998" s="26">
        <f t="shared" si="871"/>
        <v>0</v>
      </c>
      <c r="AR1998" s="26">
        <f t="shared" si="872"/>
        <v>0</v>
      </c>
      <c r="AS1998" s="26">
        <f t="shared" si="873"/>
        <v>0</v>
      </c>
      <c r="AT1998" s="26">
        <f t="shared" si="874"/>
        <v>0</v>
      </c>
      <c r="AU1998" s="26">
        <f t="shared" si="875"/>
        <v>0</v>
      </c>
      <c r="AV1998" s="26">
        <f t="shared" si="876"/>
        <v>0</v>
      </c>
      <c r="AW1998" s="11" t="s">
        <v>653</v>
      </c>
      <c r="AX1998" s="11" t="str">
        <f>VLOOKUP(L1998,Group!$A$2:$B$1000,2,0)</f>
        <v>Maintenance</v>
      </c>
      <c r="AY1998" s="11">
        <f>IF(ISERROR(VLOOKUP(U1998,'ITWR Dump'!$A$2:$Y$5000,15,0)),0,(VLOOKUP('ILC Report'!U1998,'ITWR Dump'!$A$2:$Y$5000,15,0)))</f>
        <v>0</v>
      </c>
      <c r="AZ1998" s="11" t="str">
        <f t="shared" si="877"/>
        <v>No</v>
      </c>
      <c r="BA1998" s="11" t="str">
        <f t="shared" si="878"/>
        <v>BKI</v>
      </c>
      <c r="BB1998" s="11" t="str">
        <f t="shared" si="879"/>
        <v>MN</v>
      </c>
      <c r="BC1998" s="11" t="str">
        <f t="shared" si="880"/>
        <v>No</v>
      </c>
    </row>
    <row r="1999" spans="1:55" x14ac:dyDescent="0.3">
      <c r="A1999" s="11"/>
      <c r="B1999" s="11"/>
      <c r="C1999" s="11"/>
      <c r="D1999" s="11"/>
      <c r="E1999" s="38"/>
      <c r="F1999" s="11"/>
      <c r="G1999" s="40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26"/>
      <c r="AR1999" s="26"/>
      <c r="AS1999" s="26"/>
      <c r="AT1999" s="26"/>
      <c r="AU1999" s="26"/>
      <c r="AV1999" s="26"/>
      <c r="AW1999" s="11"/>
      <c r="AX1999" s="11"/>
      <c r="AY1999" s="11"/>
      <c r="AZ1999" s="11"/>
      <c r="BA1999" s="11"/>
      <c r="BB1999" s="11"/>
      <c r="BC1999" s="11"/>
    </row>
    <row r="2000" spans="1:55" x14ac:dyDescent="0.3">
      <c r="A2000" s="11"/>
      <c r="B2000" s="11"/>
      <c r="C2000" s="11"/>
      <c r="D2000" s="11"/>
      <c r="E2000" s="38"/>
      <c r="F2000" s="11"/>
      <c r="G2000" s="40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26"/>
      <c r="AR2000" s="26"/>
      <c r="AS2000" s="26"/>
      <c r="AT2000" s="26"/>
      <c r="AU2000" s="26"/>
      <c r="AV2000" s="26"/>
      <c r="AW2000" s="11"/>
      <c r="AX2000" s="11"/>
      <c r="AY2000" s="11"/>
      <c r="AZ2000" s="11"/>
      <c r="BA2000" s="11"/>
      <c r="BB2000" s="11"/>
      <c r="BC2000" s="11"/>
    </row>
    <row r="2001" spans="1:55" x14ac:dyDescent="0.3">
      <c r="A2001" s="11"/>
      <c r="B2001" s="11"/>
      <c r="C2001" s="11"/>
      <c r="D2001" s="11"/>
      <c r="E2001" s="38"/>
      <c r="F2001" s="11"/>
      <c r="G2001" s="40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26"/>
      <c r="AR2001" s="26"/>
      <c r="AS2001" s="26"/>
      <c r="AT2001" s="26"/>
      <c r="AU2001" s="26"/>
      <c r="AV2001" s="26"/>
      <c r="AW2001" s="11"/>
      <c r="AX2001" s="11"/>
      <c r="AY2001" s="11"/>
      <c r="AZ2001" s="11"/>
      <c r="BA2001" s="11"/>
      <c r="BB2001" s="11"/>
      <c r="BC2001" s="11"/>
    </row>
    <row r="2002" spans="1:55" x14ac:dyDescent="0.3">
      <c r="A2002" s="11"/>
      <c r="B2002" s="11"/>
      <c r="C2002" s="11"/>
      <c r="D2002" s="11"/>
      <c r="E2002" s="38"/>
      <c r="F2002" s="11"/>
      <c r="G2002" s="40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26"/>
      <c r="AR2002" s="26"/>
      <c r="AS2002" s="26"/>
      <c r="AT2002" s="26"/>
      <c r="AU2002" s="26"/>
      <c r="AV2002" s="26"/>
      <c r="AW2002" s="11"/>
      <c r="AX2002" s="11"/>
      <c r="AY2002" s="11"/>
      <c r="AZ2002" s="11"/>
      <c r="BA2002" s="11"/>
      <c r="BB2002" s="11"/>
      <c r="BC2002" s="11"/>
    </row>
    <row r="2003" spans="1:55" x14ac:dyDescent="0.3">
      <c r="A2003" s="11"/>
      <c r="B2003" s="11"/>
      <c r="C2003" s="11"/>
      <c r="D2003" s="11"/>
      <c r="E2003" s="38"/>
      <c r="F2003" s="11"/>
      <c r="G2003" s="40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26"/>
      <c r="AR2003" s="26"/>
      <c r="AS2003" s="26"/>
      <c r="AT2003" s="26"/>
      <c r="AU2003" s="26"/>
      <c r="AV2003" s="26"/>
      <c r="AW2003" s="11"/>
      <c r="AX2003" s="11"/>
      <c r="AY2003" s="11"/>
      <c r="AZ2003" s="11"/>
      <c r="BA2003" s="11"/>
      <c r="BB2003" s="11"/>
      <c r="BC2003" s="11"/>
    </row>
    <row r="2004" spans="1:55" x14ac:dyDescent="0.3">
      <c r="A2004" s="11"/>
      <c r="B2004" s="11"/>
      <c r="C2004" s="11"/>
      <c r="D2004" s="11"/>
      <c r="E2004" s="38"/>
      <c r="F2004" s="11"/>
      <c r="G2004" s="40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26"/>
      <c r="AR2004" s="26"/>
      <c r="AS2004" s="26"/>
      <c r="AT2004" s="26"/>
      <c r="AU2004" s="26"/>
      <c r="AV2004" s="26"/>
      <c r="AW2004" s="11"/>
      <c r="AX2004" s="11"/>
      <c r="AY2004" s="11"/>
      <c r="AZ2004" s="11"/>
      <c r="BA2004" s="11"/>
      <c r="BB2004" s="11"/>
      <c r="BC2004" s="11"/>
    </row>
    <row r="2005" spans="1:55" x14ac:dyDescent="0.3">
      <c r="A2005" s="11"/>
      <c r="B2005" s="11"/>
      <c r="C2005" s="11"/>
      <c r="D2005" s="11"/>
      <c r="E2005" s="38"/>
      <c r="F2005" s="11"/>
      <c r="G2005" s="40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26"/>
      <c r="AR2005" s="26"/>
      <c r="AS2005" s="26"/>
      <c r="AT2005" s="26"/>
      <c r="AU2005" s="26"/>
      <c r="AV2005" s="26"/>
      <c r="AW2005" s="11"/>
      <c r="AX2005" s="11"/>
      <c r="AY2005" s="11"/>
      <c r="AZ2005" s="11"/>
      <c r="BA2005" s="11"/>
      <c r="BB2005" s="11"/>
      <c r="BC2005" s="11"/>
    </row>
    <row r="2006" spans="1:55" x14ac:dyDescent="0.3">
      <c r="A2006" s="11"/>
      <c r="B2006" s="11"/>
      <c r="C2006" s="11"/>
      <c r="D2006" s="11"/>
      <c r="E2006" s="38"/>
      <c r="F2006" s="11"/>
      <c r="G2006" s="40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26"/>
      <c r="AR2006" s="26"/>
      <c r="AS2006" s="26"/>
      <c r="AT2006" s="26"/>
      <c r="AU2006" s="26"/>
      <c r="AV2006" s="26"/>
      <c r="AW2006" s="11"/>
      <c r="AX2006" s="11"/>
      <c r="AY2006" s="11"/>
      <c r="AZ2006" s="11"/>
      <c r="BA2006" s="11"/>
      <c r="BB2006" s="11"/>
      <c r="BC2006" s="11"/>
    </row>
    <row r="2007" spans="1:55" x14ac:dyDescent="0.3">
      <c r="A2007" s="11"/>
      <c r="B2007" s="11"/>
      <c r="C2007" s="11"/>
      <c r="D2007" s="11"/>
      <c r="E2007" s="38"/>
      <c r="F2007" s="11"/>
      <c r="G2007" s="40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26"/>
      <c r="AR2007" s="26"/>
      <c r="AS2007" s="26"/>
      <c r="AT2007" s="26"/>
      <c r="AU2007" s="26"/>
      <c r="AV2007" s="26"/>
      <c r="AW2007" s="11"/>
      <c r="AX2007" s="11"/>
      <c r="AY2007" s="11"/>
      <c r="AZ2007" s="11"/>
      <c r="BA2007" s="11"/>
      <c r="BB2007" s="11"/>
      <c r="BC2007" s="11"/>
    </row>
    <row r="2008" spans="1:55" x14ac:dyDescent="0.3">
      <c r="A2008" s="11"/>
      <c r="B2008" s="11"/>
      <c r="C2008" s="11"/>
      <c r="D2008" s="11"/>
      <c r="E2008" s="38"/>
      <c r="F2008" s="11"/>
      <c r="G2008" s="40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26"/>
      <c r="AR2008" s="26"/>
      <c r="AS2008" s="26"/>
      <c r="AT2008" s="26"/>
      <c r="AU2008" s="26"/>
      <c r="AV2008" s="26"/>
      <c r="AW2008" s="11"/>
      <c r="AX2008" s="11"/>
      <c r="AY2008" s="11"/>
      <c r="AZ2008" s="11"/>
      <c r="BA2008" s="11"/>
      <c r="BB2008" s="11"/>
      <c r="BC2008" s="11"/>
    </row>
    <row r="2009" spans="1:55" x14ac:dyDescent="0.3">
      <c r="A2009" s="11"/>
      <c r="B2009" s="11"/>
      <c r="C2009" s="11"/>
      <c r="D2009" s="11"/>
      <c r="E2009" s="38"/>
      <c r="F2009" s="11"/>
      <c r="G2009" s="40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26"/>
      <c r="AR2009" s="26"/>
      <c r="AS2009" s="26"/>
      <c r="AT2009" s="26"/>
      <c r="AU2009" s="26"/>
      <c r="AV2009" s="26"/>
      <c r="AW2009" s="11"/>
      <c r="AX2009" s="11"/>
      <c r="AY2009" s="11"/>
      <c r="AZ2009" s="11"/>
      <c r="BA2009" s="11"/>
      <c r="BB2009" s="11"/>
      <c r="BC2009" s="11"/>
    </row>
    <row r="2010" spans="1:55" x14ac:dyDescent="0.3">
      <c r="A2010" s="11"/>
      <c r="B2010" s="11"/>
      <c r="C2010" s="11"/>
      <c r="D2010" s="11"/>
      <c r="E2010" s="38"/>
      <c r="F2010" s="11"/>
      <c r="G2010" s="40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26"/>
      <c r="AR2010" s="26"/>
      <c r="AS2010" s="26"/>
      <c r="AT2010" s="26"/>
      <c r="AU2010" s="26"/>
      <c r="AV2010" s="26"/>
      <c r="AW2010" s="11"/>
      <c r="AX2010" s="11"/>
      <c r="AY2010" s="11"/>
      <c r="AZ2010" s="11"/>
      <c r="BA2010" s="11"/>
      <c r="BB2010" s="11"/>
      <c r="BC2010" s="11"/>
    </row>
    <row r="2011" spans="1:55" x14ac:dyDescent="0.3">
      <c r="A2011" s="11"/>
      <c r="B2011" s="11"/>
      <c r="C2011" s="11"/>
      <c r="D2011" s="11"/>
      <c r="E2011" s="38"/>
      <c r="F2011" s="11"/>
      <c r="G2011" s="40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26"/>
      <c r="AR2011" s="26"/>
      <c r="AS2011" s="26"/>
      <c r="AT2011" s="26"/>
      <c r="AU2011" s="26"/>
      <c r="AV2011" s="26"/>
      <c r="AW2011" s="11"/>
      <c r="AX2011" s="11"/>
      <c r="AY2011" s="11"/>
      <c r="AZ2011" s="11"/>
      <c r="BA2011" s="11"/>
      <c r="BB2011" s="11"/>
      <c r="BC2011" s="11"/>
    </row>
    <row r="2012" spans="1:55" x14ac:dyDescent="0.3">
      <c r="A2012" s="11"/>
      <c r="B2012" s="11"/>
      <c r="C2012" s="11"/>
      <c r="D2012" s="11"/>
      <c r="E2012" s="38"/>
      <c r="F2012" s="11"/>
      <c r="G2012" s="40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26"/>
      <c r="AR2012" s="26"/>
      <c r="AS2012" s="26"/>
      <c r="AT2012" s="26"/>
      <c r="AU2012" s="26"/>
      <c r="AV2012" s="26"/>
      <c r="AW2012" s="11"/>
      <c r="AX2012" s="11"/>
      <c r="AY2012" s="11"/>
      <c r="AZ2012" s="11"/>
      <c r="BA2012" s="11"/>
      <c r="BB2012" s="11"/>
      <c r="BC2012" s="11"/>
    </row>
    <row r="2013" spans="1:55" x14ac:dyDescent="0.3">
      <c r="A2013" s="11"/>
      <c r="B2013" s="11"/>
      <c r="C2013" s="11"/>
      <c r="D2013" s="11"/>
      <c r="E2013" s="38"/>
      <c r="F2013" s="11"/>
      <c r="G2013" s="40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26"/>
      <c r="AR2013" s="26"/>
      <c r="AS2013" s="26"/>
      <c r="AT2013" s="26"/>
      <c r="AU2013" s="26"/>
      <c r="AV2013" s="26"/>
      <c r="AW2013" s="11"/>
      <c r="AX2013" s="11"/>
      <c r="AY2013" s="11"/>
      <c r="AZ2013" s="11"/>
      <c r="BA2013" s="11"/>
      <c r="BB2013" s="11"/>
      <c r="BC2013" s="11"/>
    </row>
    <row r="2014" spans="1:55" x14ac:dyDescent="0.3">
      <c r="A2014" s="11"/>
      <c r="B2014" s="11"/>
      <c r="C2014" s="11"/>
      <c r="D2014" s="11"/>
      <c r="E2014" s="38"/>
      <c r="F2014" s="11"/>
      <c r="G2014" s="40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26"/>
      <c r="AR2014" s="26"/>
      <c r="AS2014" s="26"/>
      <c r="AT2014" s="26"/>
      <c r="AU2014" s="26"/>
      <c r="AV2014" s="26"/>
      <c r="AW2014" s="11"/>
      <c r="AX2014" s="11"/>
      <c r="AY2014" s="11"/>
      <c r="AZ2014" s="11"/>
      <c r="BA2014" s="11"/>
      <c r="BB2014" s="11"/>
      <c r="BC2014" s="11"/>
    </row>
    <row r="2015" spans="1:55" x14ac:dyDescent="0.3">
      <c r="A2015" s="11"/>
      <c r="B2015" s="11"/>
      <c r="C2015" s="11"/>
      <c r="D2015" s="11"/>
      <c r="E2015" s="38"/>
      <c r="F2015" s="11"/>
      <c r="G2015" s="40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26"/>
      <c r="AR2015" s="26"/>
      <c r="AS2015" s="26"/>
      <c r="AT2015" s="26"/>
      <c r="AU2015" s="26"/>
      <c r="AV2015" s="26"/>
      <c r="AW2015" s="11"/>
      <c r="AX2015" s="11"/>
      <c r="AY2015" s="11"/>
      <c r="AZ2015" s="11"/>
      <c r="BA2015" s="11"/>
      <c r="BB2015" s="11"/>
      <c r="BC2015" s="11"/>
    </row>
    <row r="2016" spans="1:55" x14ac:dyDescent="0.3">
      <c r="A2016" s="11"/>
      <c r="B2016" s="11"/>
      <c r="C2016" s="11"/>
      <c r="D2016" s="11"/>
      <c r="E2016" s="38"/>
      <c r="F2016" s="11"/>
      <c r="G2016" s="40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26"/>
      <c r="AR2016" s="26"/>
      <c r="AS2016" s="26"/>
      <c r="AT2016" s="26"/>
      <c r="AU2016" s="26"/>
      <c r="AV2016" s="26"/>
      <c r="AW2016" s="11"/>
      <c r="AX2016" s="11"/>
      <c r="AY2016" s="11"/>
      <c r="AZ2016" s="11"/>
      <c r="BA2016" s="11"/>
      <c r="BB2016" s="11"/>
      <c r="BC2016" s="11"/>
    </row>
    <row r="2017" spans="1:55" x14ac:dyDescent="0.3">
      <c r="A2017" s="11"/>
      <c r="B2017" s="11"/>
      <c r="C2017" s="11"/>
      <c r="D2017" s="11"/>
      <c r="E2017" s="38"/>
      <c r="F2017" s="11"/>
      <c r="G2017" s="40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26"/>
      <c r="AR2017" s="26"/>
      <c r="AS2017" s="26"/>
      <c r="AT2017" s="26"/>
      <c r="AU2017" s="26"/>
      <c r="AV2017" s="26"/>
      <c r="AW2017" s="11"/>
      <c r="AX2017" s="11"/>
      <c r="AY2017" s="11"/>
      <c r="AZ2017" s="11"/>
      <c r="BA2017" s="11"/>
      <c r="BB2017" s="11"/>
      <c r="BC2017" s="11"/>
    </row>
    <row r="2018" spans="1:55" x14ac:dyDescent="0.3">
      <c r="A2018" s="11"/>
      <c r="B2018" s="11"/>
      <c r="C2018" s="11"/>
      <c r="D2018" s="11"/>
      <c r="E2018" s="38"/>
      <c r="F2018" s="11"/>
      <c r="G2018" s="40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26"/>
      <c r="AR2018" s="26"/>
      <c r="AS2018" s="26"/>
      <c r="AT2018" s="26"/>
      <c r="AU2018" s="26"/>
      <c r="AV2018" s="26"/>
      <c r="AW2018" s="11"/>
      <c r="AX2018" s="11"/>
      <c r="AY2018" s="11"/>
      <c r="AZ2018" s="11"/>
      <c r="BA2018" s="11"/>
      <c r="BB2018" s="11"/>
      <c r="BC2018" s="11"/>
    </row>
    <row r="2019" spans="1:55" x14ac:dyDescent="0.3">
      <c r="A2019" s="11"/>
      <c r="B2019" s="11"/>
      <c r="C2019" s="11"/>
      <c r="D2019" s="11"/>
      <c r="E2019" s="38"/>
      <c r="F2019" s="11"/>
      <c r="G2019" s="40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26"/>
      <c r="AR2019" s="26"/>
      <c r="AS2019" s="26"/>
      <c r="AT2019" s="26"/>
      <c r="AU2019" s="26"/>
      <c r="AV2019" s="26"/>
      <c r="AW2019" s="11"/>
      <c r="AX2019" s="11"/>
      <c r="AY2019" s="11"/>
      <c r="AZ2019" s="11"/>
      <c r="BA2019" s="11"/>
      <c r="BB2019" s="11"/>
      <c r="BC2019" s="11"/>
    </row>
    <row r="2020" spans="1:55" x14ac:dyDescent="0.3">
      <c r="A2020" s="11"/>
      <c r="B2020" s="11"/>
      <c r="C2020" s="11"/>
      <c r="D2020" s="11"/>
      <c r="E2020" s="38"/>
      <c r="F2020" s="11"/>
      <c r="G2020" s="40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26"/>
      <c r="AR2020" s="26"/>
      <c r="AS2020" s="26"/>
      <c r="AT2020" s="26"/>
      <c r="AU2020" s="26"/>
      <c r="AV2020" s="26"/>
      <c r="AW2020" s="11"/>
      <c r="AX2020" s="11"/>
      <c r="AY2020" s="11"/>
      <c r="AZ2020" s="11"/>
      <c r="BA2020" s="11"/>
      <c r="BB2020" s="11"/>
      <c r="BC2020" s="11"/>
    </row>
    <row r="2021" spans="1:55" x14ac:dyDescent="0.3">
      <c r="A2021" s="11"/>
      <c r="B2021" s="11"/>
      <c r="C2021" s="11"/>
      <c r="D2021" s="11"/>
      <c r="E2021" s="38"/>
      <c r="F2021" s="11"/>
      <c r="G2021" s="40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26"/>
      <c r="AR2021" s="26"/>
      <c r="AS2021" s="26"/>
      <c r="AT2021" s="26"/>
      <c r="AU2021" s="26"/>
      <c r="AV2021" s="26"/>
      <c r="AW2021" s="11"/>
      <c r="AX2021" s="11"/>
      <c r="AY2021" s="11"/>
      <c r="AZ2021" s="11"/>
      <c r="BA2021" s="11"/>
      <c r="BB2021" s="11"/>
      <c r="BC2021" s="11"/>
    </row>
    <row r="2022" spans="1:55" x14ac:dyDescent="0.3">
      <c r="A2022" s="11"/>
      <c r="B2022" s="11"/>
      <c r="C2022" s="11"/>
      <c r="D2022" s="11"/>
      <c r="E2022" s="38"/>
      <c r="F2022" s="11"/>
      <c r="G2022" s="40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26"/>
      <c r="AR2022" s="26"/>
      <c r="AS2022" s="26"/>
      <c r="AT2022" s="26"/>
      <c r="AU2022" s="26"/>
      <c r="AV2022" s="26"/>
      <c r="AW2022" s="11"/>
      <c r="AX2022" s="11"/>
      <c r="AY2022" s="11"/>
      <c r="AZ2022" s="11"/>
      <c r="BA2022" s="11"/>
      <c r="BB2022" s="11"/>
      <c r="BC2022" s="11"/>
    </row>
    <row r="2023" spans="1:55" x14ac:dyDescent="0.3">
      <c r="A2023" s="11"/>
      <c r="B2023" s="11"/>
      <c r="C2023" s="11"/>
      <c r="D2023" s="11"/>
      <c r="E2023" s="38"/>
      <c r="F2023" s="11"/>
      <c r="G2023" s="40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26"/>
      <c r="AR2023" s="26"/>
      <c r="AS2023" s="26"/>
      <c r="AT2023" s="26"/>
      <c r="AU2023" s="26"/>
      <c r="AV2023" s="26"/>
      <c r="AW2023" s="11"/>
      <c r="AX2023" s="11"/>
      <c r="AY2023" s="11"/>
      <c r="AZ2023" s="11"/>
      <c r="BA2023" s="11"/>
      <c r="BB2023" s="11"/>
      <c r="BC2023" s="11"/>
    </row>
    <row r="2024" spans="1:55" x14ac:dyDescent="0.3">
      <c r="A2024" s="11"/>
      <c r="B2024" s="11"/>
      <c r="C2024" s="11"/>
      <c r="D2024" s="11"/>
      <c r="E2024" s="38"/>
      <c r="F2024" s="11"/>
      <c r="G2024" s="40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26"/>
      <c r="AR2024" s="26"/>
      <c r="AS2024" s="26"/>
      <c r="AT2024" s="26"/>
      <c r="AU2024" s="26"/>
      <c r="AV2024" s="26"/>
      <c r="AW2024" s="11"/>
      <c r="AX2024" s="11"/>
      <c r="AY2024" s="11"/>
      <c r="AZ2024" s="11"/>
      <c r="BA2024" s="11"/>
      <c r="BB2024" s="11"/>
      <c r="BC2024" s="11"/>
    </row>
    <row r="2025" spans="1:55" x14ac:dyDescent="0.3">
      <c r="A2025" s="11"/>
      <c r="B2025" s="11"/>
      <c r="C2025" s="11"/>
      <c r="D2025" s="11"/>
      <c r="E2025" s="38"/>
      <c r="F2025" s="11"/>
      <c r="G2025" s="40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26"/>
      <c r="AR2025" s="26"/>
      <c r="AS2025" s="26"/>
      <c r="AT2025" s="26"/>
      <c r="AU2025" s="26"/>
      <c r="AV2025" s="26"/>
      <c r="AW2025" s="11"/>
      <c r="AX2025" s="11"/>
      <c r="AY2025" s="11"/>
      <c r="AZ2025" s="11"/>
      <c r="BA2025" s="11"/>
      <c r="BB2025" s="11"/>
      <c r="BC2025" s="11"/>
    </row>
    <row r="2026" spans="1:55" x14ac:dyDescent="0.3">
      <c r="A2026" s="11"/>
      <c r="B2026" s="11"/>
      <c r="C2026" s="11"/>
      <c r="D2026" s="11"/>
      <c r="E2026" s="38"/>
      <c r="F2026" s="11"/>
      <c r="G2026" s="40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26"/>
      <c r="AR2026" s="26"/>
      <c r="AS2026" s="26"/>
      <c r="AT2026" s="26"/>
      <c r="AU2026" s="26"/>
      <c r="AV2026" s="26"/>
      <c r="AW2026" s="11"/>
      <c r="AX2026" s="11"/>
      <c r="AY2026" s="11"/>
      <c r="AZ2026" s="11"/>
      <c r="BA2026" s="11"/>
      <c r="BB2026" s="11"/>
      <c r="BC2026" s="11"/>
    </row>
    <row r="2027" spans="1:55" x14ac:dyDescent="0.3">
      <c r="A2027" s="11"/>
      <c r="B2027" s="11"/>
      <c r="C2027" s="11"/>
      <c r="D2027" s="11"/>
      <c r="E2027" s="38"/>
      <c r="F2027" s="11"/>
      <c r="G2027" s="40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26"/>
      <c r="AR2027" s="26"/>
      <c r="AS2027" s="26"/>
      <c r="AT2027" s="26"/>
      <c r="AU2027" s="26"/>
      <c r="AV2027" s="26"/>
      <c r="AW2027" s="11"/>
      <c r="AX2027" s="11"/>
      <c r="AY2027" s="11"/>
      <c r="AZ2027" s="11"/>
      <c r="BA2027" s="11"/>
      <c r="BB2027" s="11"/>
      <c r="BC2027" s="11"/>
    </row>
    <row r="2028" spans="1:55" x14ac:dyDescent="0.3">
      <c r="A2028" s="11"/>
      <c r="B2028" s="11"/>
      <c r="C2028" s="11"/>
      <c r="D2028" s="11"/>
      <c r="E2028" s="38"/>
      <c r="F2028" s="11"/>
      <c r="G2028" s="40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26"/>
      <c r="AR2028" s="26"/>
      <c r="AS2028" s="26"/>
      <c r="AT2028" s="26"/>
      <c r="AU2028" s="26"/>
      <c r="AV2028" s="26"/>
      <c r="AW2028" s="11"/>
      <c r="AX2028" s="11"/>
      <c r="AY2028" s="11"/>
      <c r="AZ2028" s="11"/>
      <c r="BA2028" s="11"/>
      <c r="BB2028" s="11"/>
      <c r="BC2028" s="11"/>
    </row>
    <row r="2029" spans="1:55" x14ac:dyDescent="0.3">
      <c r="A2029" s="11"/>
      <c r="B2029" s="11"/>
      <c r="C2029" s="11"/>
      <c r="D2029" s="11"/>
      <c r="E2029" s="38"/>
      <c r="F2029" s="11"/>
      <c r="G2029" s="40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26"/>
      <c r="AR2029" s="26"/>
      <c r="AS2029" s="26"/>
      <c r="AT2029" s="26"/>
      <c r="AU2029" s="26"/>
      <c r="AV2029" s="26"/>
      <c r="AW2029" s="11"/>
      <c r="AX2029" s="11"/>
      <c r="AY2029" s="11"/>
      <c r="AZ2029" s="11"/>
      <c r="BA2029" s="11"/>
      <c r="BB2029" s="11"/>
      <c r="BC2029" s="11"/>
    </row>
    <row r="2030" spans="1:55" x14ac:dyDescent="0.3">
      <c r="A2030" s="11"/>
      <c r="B2030" s="11"/>
      <c r="C2030" s="11"/>
      <c r="D2030" s="11"/>
      <c r="E2030" s="38"/>
      <c r="F2030" s="11"/>
      <c r="G2030" s="40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26"/>
      <c r="AR2030" s="26"/>
      <c r="AS2030" s="26"/>
      <c r="AT2030" s="26"/>
      <c r="AU2030" s="26"/>
      <c r="AV2030" s="26"/>
      <c r="AW2030" s="11"/>
      <c r="AX2030" s="11"/>
      <c r="AY2030" s="11"/>
      <c r="AZ2030" s="11"/>
      <c r="BA2030" s="11"/>
      <c r="BB2030" s="11"/>
      <c r="BC2030" s="11"/>
    </row>
    <row r="2031" spans="1:55" x14ac:dyDescent="0.3">
      <c r="A2031" s="11"/>
      <c r="B2031" s="11"/>
      <c r="C2031" s="11"/>
      <c r="D2031" s="11"/>
      <c r="E2031" s="38"/>
      <c r="F2031" s="11"/>
      <c r="G2031" s="40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26"/>
      <c r="AR2031" s="26"/>
      <c r="AS2031" s="26"/>
      <c r="AT2031" s="26"/>
      <c r="AU2031" s="26"/>
      <c r="AV2031" s="26"/>
      <c r="AW2031" s="11"/>
      <c r="AX2031" s="11"/>
      <c r="AY2031" s="11"/>
      <c r="AZ2031" s="11"/>
      <c r="BA2031" s="11"/>
      <c r="BB2031" s="11"/>
      <c r="BC2031" s="11"/>
    </row>
    <row r="2032" spans="1:55" x14ac:dyDescent="0.3">
      <c r="A2032" s="11"/>
      <c r="B2032" s="11"/>
      <c r="C2032" s="11"/>
      <c r="D2032" s="11"/>
      <c r="E2032" s="38"/>
      <c r="F2032" s="11"/>
      <c r="G2032" s="40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26"/>
      <c r="AR2032" s="26"/>
      <c r="AS2032" s="26"/>
      <c r="AT2032" s="26"/>
      <c r="AU2032" s="26"/>
      <c r="AV2032" s="26"/>
      <c r="AW2032" s="11"/>
      <c r="AX2032" s="11"/>
      <c r="AY2032" s="11"/>
      <c r="AZ2032" s="11"/>
      <c r="BA2032" s="11"/>
      <c r="BB2032" s="11"/>
      <c r="BC2032" s="11"/>
    </row>
    <row r="2033" spans="1:55" x14ac:dyDescent="0.3">
      <c r="A2033" s="11"/>
      <c r="B2033" s="11"/>
      <c r="C2033" s="11"/>
      <c r="D2033" s="11"/>
      <c r="E2033" s="38"/>
      <c r="F2033" s="11"/>
      <c r="G2033" s="40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26"/>
      <c r="AR2033" s="26"/>
      <c r="AS2033" s="26"/>
      <c r="AT2033" s="26"/>
      <c r="AU2033" s="26"/>
      <c r="AV2033" s="26"/>
      <c r="AW2033" s="11"/>
      <c r="AX2033" s="11"/>
      <c r="AY2033" s="11"/>
      <c r="AZ2033" s="11"/>
      <c r="BA2033" s="11"/>
      <c r="BB2033" s="11"/>
      <c r="BC2033" s="11"/>
    </row>
    <row r="2034" spans="1:55" x14ac:dyDescent="0.3">
      <c r="A2034" s="11"/>
      <c r="B2034" s="11"/>
      <c r="C2034" s="11"/>
      <c r="D2034" s="11"/>
      <c r="E2034" s="38"/>
      <c r="F2034" s="11"/>
      <c r="G2034" s="40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26"/>
      <c r="AR2034" s="26"/>
      <c r="AS2034" s="26"/>
      <c r="AT2034" s="26"/>
      <c r="AU2034" s="26"/>
      <c r="AV2034" s="26"/>
      <c r="AW2034" s="11"/>
      <c r="AX2034" s="11"/>
      <c r="AY2034" s="11"/>
      <c r="AZ2034" s="11"/>
      <c r="BA2034" s="11"/>
      <c r="BB2034" s="11"/>
      <c r="BC2034" s="11"/>
    </row>
    <row r="2035" spans="1:55" x14ac:dyDescent="0.3">
      <c r="A2035" s="11"/>
      <c r="B2035" s="11"/>
      <c r="C2035" s="11"/>
      <c r="D2035" s="11"/>
      <c r="E2035" s="38"/>
      <c r="F2035" s="11"/>
      <c r="G2035" s="40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26"/>
      <c r="AR2035" s="26"/>
      <c r="AS2035" s="26"/>
      <c r="AT2035" s="26"/>
      <c r="AU2035" s="26"/>
      <c r="AV2035" s="26"/>
      <c r="AW2035" s="11"/>
      <c r="AX2035" s="11"/>
      <c r="AY2035" s="11"/>
      <c r="AZ2035" s="11"/>
      <c r="BA2035" s="11"/>
      <c r="BB2035" s="11"/>
      <c r="BC2035" s="11"/>
    </row>
    <row r="2036" spans="1:55" x14ac:dyDescent="0.3">
      <c r="A2036" s="11"/>
      <c r="B2036" s="11"/>
      <c r="C2036" s="11"/>
      <c r="D2036" s="11"/>
      <c r="E2036" s="38"/>
      <c r="F2036" s="11"/>
      <c r="G2036" s="40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26"/>
      <c r="AR2036" s="26"/>
      <c r="AS2036" s="26"/>
      <c r="AT2036" s="26"/>
      <c r="AU2036" s="26"/>
      <c r="AV2036" s="26"/>
      <c r="AW2036" s="11"/>
      <c r="AX2036" s="11"/>
      <c r="AY2036" s="11"/>
      <c r="AZ2036" s="11"/>
      <c r="BA2036" s="11"/>
      <c r="BB2036" s="11"/>
      <c r="BC2036" s="11"/>
    </row>
    <row r="2037" spans="1:55" x14ac:dyDescent="0.3">
      <c r="A2037" s="11"/>
      <c r="B2037" s="11"/>
      <c r="C2037" s="11"/>
      <c r="D2037" s="11"/>
      <c r="E2037" s="38"/>
      <c r="F2037" s="11"/>
      <c r="G2037" s="40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26"/>
      <c r="AR2037" s="26"/>
      <c r="AS2037" s="26"/>
      <c r="AT2037" s="26"/>
      <c r="AU2037" s="26"/>
      <c r="AV2037" s="26"/>
      <c r="AW2037" s="11"/>
      <c r="AX2037" s="11"/>
      <c r="AY2037" s="11"/>
      <c r="AZ2037" s="11"/>
      <c r="BA2037" s="11"/>
      <c r="BB2037" s="11"/>
      <c r="BC2037" s="11"/>
    </row>
    <row r="2038" spans="1:55" x14ac:dyDescent="0.3">
      <c r="A2038" s="11"/>
      <c r="B2038" s="11"/>
      <c r="C2038" s="11"/>
      <c r="D2038" s="11"/>
      <c r="E2038" s="38"/>
      <c r="F2038" s="11"/>
      <c r="G2038" s="40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26"/>
      <c r="AR2038" s="26"/>
      <c r="AS2038" s="26"/>
      <c r="AT2038" s="26"/>
      <c r="AU2038" s="26"/>
      <c r="AV2038" s="26"/>
      <c r="AW2038" s="11"/>
      <c r="AX2038" s="11"/>
      <c r="AY2038" s="11"/>
      <c r="AZ2038" s="11"/>
      <c r="BA2038" s="11"/>
      <c r="BB2038" s="11"/>
      <c r="BC2038" s="11"/>
    </row>
    <row r="2039" spans="1:55" x14ac:dyDescent="0.3">
      <c r="A2039" s="11"/>
      <c r="B2039" s="11"/>
      <c r="C2039" s="11"/>
      <c r="D2039" s="11"/>
      <c r="E2039" s="38"/>
      <c r="F2039" s="11"/>
      <c r="G2039" s="40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26"/>
      <c r="AR2039" s="26"/>
      <c r="AS2039" s="26"/>
      <c r="AT2039" s="26"/>
      <c r="AU2039" s="26"/>
      <c r="AV2039" s="26"/>
      <c r="AW2039" s="11"/>
      <c r="AX2039" s="11"/>
      <c r="AY2039" s="11"/>
      <c r="AZ2039" s="11"/>
      <c r="BA2039" s="11"/>
      <c r="BB2039" s="11"/>
      <c r="BC2039" s="11"/>
    </row>
    <row r="2040" spans="1:55" x14ac:dyDescent="0.3">
      <c r="A2040" s="11"/>
      <c r="B2040" s="11"/>
      <c r="C2040" s="11"/>
      <c r="D2040" s="11"/>
      <c r="E2040" s="38"/>
      <c r="F2040" s="11"/>
      <c r="G2040" s="40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26"/>
      <c r="AR2040" s="26"/>
      <c r="AS2040" s="26"/>
      <c r="AT2040" s="26"/>
      <c r="AU2040" s="26"/>
      <c r="AV2040" s="26"/>
      <c r="AW2040" s="11"/>
      <c r="AX2040" s="11"/>
      <c r="AY2040" s="11"/>
      <c r="AZ2040" s="11"/>
      <c r="BA2040" s="11"/>
      <c r="BB2040" s="11"/>
      <c r="BC2040" s="11"/>
    </row>
    <row r="2041" spans="1:55" x14ac:dyDescent="0.3">
      <c r="A2041" s="11"/>
      <c r="B2041" s="11"/>
      <c r="C2041" s="11"/>
      <c r="D2041" s="11"/>
      <c r="E2041" s="38"/>
      <c r="F2041" s="11"/>
      <c r="G2041" s="40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26"/>
      <c r="AR2041" s="26"/>
      <c r="AS2041" s="26"/>
      <c r="AT2041" s="26"/>
      <c r="AU2041" s="26"/>
      <c r="AV2041" s="26"/>
      <c r="AW2041" s="11"/>
      <c r="AX2041" s="11"/>
      <c r="AY2041" s="11"/>
      <c r="AZ2041" s="11"/>
      <c r="BA2041" s="11"/>
      <c r="BB2041" s="11"/>
      <c r="BC2041" s="11"/>
    </row>
    <row r="2042" spans="1:55" x14ac:dyDescent="0.3">
      <c r="A2042" s="11"/>
      <c r="B2042" s="11"/>
      <c r="C2042" s="11"/>
      <c r="D2042" s="11"/>
      <c r="E2042" s="38"/>
      <c r="F2042" s="11"/>
      <c r="G2042" s="40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26"/>
      <c r="AR2042" s="26"/>
      <c r="AS2042" s="26"/>
      <c r="AT2042" s="26"/>
      <c r="AU2042" s="26"/>
      <c r="AV2042" s="26"/>
      <c r="AW2042" s="11"/>
      <c r="AX2042" s="11"/>
      <c r="AY2042" s="11"/>
      <c r="AZ2042" s="11"/>
      <c r="BA2042" s="11"/>
      <c r="BB2042" s="11"/>
      <c r="BC2042" s="11"/>
    </row>
    <row r="2043" spans="1:55" x14ac:dyDescent="0.3">
      <c r="A2043" s="11"/>
      <c r="B2043" s="11"/>
      <c r="C2043" s="11"/>
      <c r="D2043" s="11"/>
      <c r="E2043" s="38"/>
      <c r="F2043" s="11"/>
      <c r="G2043" s="40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26"/>
      <c r="AR2043" s="26"/>
      <c r="AS2043" s="26"/>
      <c r="AT2043" s="26"/>
      <c r="AU2043" s="26"/>
      <c r="AV2043" s="26"/>
      <c r="AW2043" s="11"/>
      <c r="AX2043" s="11"/>
      <c r="AY2043" s="11"/>
      <c r="AZ2043" s="11"/>
      <c r="BA2043" s="11"/>
      <c r="BB2043" s="11"/>
      <c r="BC2043" s="11"/>
    </row>
    <row r="2044" spans="1:55" x14ac:dyDescent="0.3">
      <c r="A2044" s="11"/>
      <c r="B2044" s="11"/>
      <c r="C2044" s="11"/>
      <c r="D2044" s="11"/>
      <c r="E2044" s="38"/>
      <c r="F2044" s="11"/>
      <c r="G2044" s="40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26"/>
      <c r="AR2044" s="26"/>
      <c r="AS2044" s="26"/>
      <c r="AT2044" s="26"/>
      <c r="AU2044" s="26"/>
      <c r="AV2044" s="26"/>
      <c r="AW2044" s="11"/>
      <c r="AX2044" s="11"/>
      <c r="AY2044" s="11"/>
      <c r="AZ2044" s="11"/>
      <c r="BA2044" s="11"/>
      <c r="BB2044" s="11"/>
      <c r="BC2044" s="11"/>
    </row>
    <row r="2045" spans="1:55" x14ac:dyDescent="0.3">
      <c r="A2045" s="11"/>
      <c r="B2045" s="11"/>
      <c r="C2045" s="11"/>
      <c r="D2045" s="11"/>
      <c r="E2045" s="38"/>
      <c r="F2045" s="11"/>
      <c r="G2045" s="40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26"/>
      <c r="AR2045" s="26"/>
      <c r="AS2045" s="26"/>
      <c r="AT2045" s="26"/>
      <c r="AU2045" s="26"/>
      <c r="AV2045" s="26"/>
      <c r="AW2045" s="11"/>
      <c r="AX2045" s="11"/>
      <c r="AY2045" s="11"/>
      <c r="AZ2045" s="11"/>
      <c r="BA2045" s="11"/>
      <c r="BB2045" s="11"/>
      <c r="BC2045" s="11"/>
    </row>
    <row r="2046" spans="1:55" x14ac:dyDescent="0.3">
      <c r="A2046" s="11"/>
      <c r="B2046" s="11"/>
      <c r="C2046" s="11"/>
      <c r="D2046" s="11"/>
      <c r="E2046" s="38"/>
      <c r="F2046" s="11"/>
      <c r="G2046" s="40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26"/>
      <c r="AR2046" s="26"/>
      <c r="AS2046" s="26"/>
      <c r="AT2046" s="26"/>
      <c r="AU2046" s="26"/>
      <c r="AV2046" s="26"/>
      <c r="AW2046" s="11"/>
      <c r="AX2046" s="11"/>
      <c r="AY2046" s="11"/>
      <c r="AZ2046" s="11"/>
      <c r="BA2046" s="11"/>
      <c r="BB2046" s="11"/>
      <c r="BC2046" s="11"/>
    </row>
    <row r="2047" spans="1:55" x14ac:dyDescent="0.3">
      <c r="A2047" s="11"/>
      <c r="B2047" s="11"/>
      <c r="C2047" s="11"/>
      <c r="D2047" s="11"/>
      <c r="E2047" s="38"/>
      <c r="F2047" s="11"/>
      <c r="G2047" s="40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26"/>
      <c r="AR2047" s="26"/>
      <c r="AS2047" s="26"/>
      <c r="AT2047" s="26"/>
      <c r="AU2047" s="26"/>
      <c r="AV2047" s="26"/>
      <c r="AW2047" s="11"/>
      <c r="AX2047" s="11"/>
      <c r="AY2047" s="11"/>
      <c r="AZ2047" s="11"/>
      <c r="BA2047" s="11"/>
      <c r="BB2047" s="11"/>
      <c r="BC2047" s="11"/>
    </row>
    <row r="2048" spans="1:55" x14ac:dyDescent="0.3">
      <c r="A2048" s="11"/>
      <c r="B2048" s="11"/>
      <c r="C2048" s="11"/>
      <c r="D2048" s="11"/>
      <c r="E2048" s="38"/>
      <c r="F2048" s="11"/>
      <c r="G2048" s="40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26"/>
      <c r="AR2048" s="26"/>
      <c r="AS2048" s="26"/>
      <c r="AT2048" s="26"/>
      <c r="AU2048" s="26"/>
      <c r="AV2048" s="26"/>
      <c r="AW2048" s="11"/>
      <c r="AX2048" s="11"/>
      <c r="AY2048" s="11"/>
      <c r="AZ2048" s="11"/>
      <c r="BA2048" s="11"/>
      <c r="BB2048" s="11"/>
      <c r="BC2048" s="11"/>
    </row>
    <row r="2049" spans="1:55" x14ac:dyDescent="0.3">
      <c r="A2049" s="11"/>
      <c r="B2049" s="11"/>
      <c r="C2049" s="11"/>
      <c r="D2049" s="11"/>
      <c r="E2049" s="38"/>
      <c r="F2049" s="11"/>
      <c r="G2049" s="40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26"/>
      <c r="AR2049" s="26"/>
      <c r="AS2049" s="26"/>
      <c r="AT2049" s="26"/>
      <c r="AU2049" s="26"/>
      <c r="AV2049" s="26"/>
      <c r="AW2049" s="11"/>
      <c r="AX2049" s="11"/>
      <c r="AY2049" s="11"/>
      <c r="AZ2049" s="11"/>
      <c r="BA2049" s="11"/>
      <c r="BB2049" s="11"/>
      <c r="BC2049" s="11"/>
    </row>
    <row r="2050" spans="1:55" x14ac:dyDescent="0.3">
      <c r="A2050" s="11"/>
      <c r="B2050" s="11"/>
      <c r="C2050" s="11"/>
      <c r="D2050" s="11"/>
      <c r="E2050" s="38"/>
      <c r="F2050" s="11"/>
      <c r="G2050" s="40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26"/>
      <c r="AR2050" s="26"/>
      <c r="AS2050" s="26"/>
      <c r="AT2050" s="26"/>
      <c r="AU2050" s="26"/>
      <c r="AV2050" s="26"/>
      <c r="AW2050" s="11"/>
      <c r="AX2050" s="11"/>
      <c r="AY2050" s="11"/>
      <c r="AZ2050" s="11"/>
      <c r="BA2050" s="11"/>
      <c r="BB2050" s="11"/>
      <c r="BC2050" s="11"/>
    </row>
    <row r="2051" spans="1:55" x14ac:dyDescent="0.3">
      <c r="A2051" s="11"/>
      <c r="B2051" s="11"/>
      <c r="C2051" s="11"/>
      <c r="D2051" s="11"/>
      <c r="E2051" s="38"/>
      <c r="F2051" s="11"/>
      <c r="G2051" s="40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26"/>
      <c r="AR2051" s="26"/>
      <c r="AS2051" s="26"/>
      <c r="AT2051" s="26"/>
      <c r="AU2051" s="26"/>
      <c r="AV2051" s="26"/>
      <c r="AW2051" s="11"/>
      <c r="AX2051" s="11"/>
      <c r="AY2051" s="11"/>
      <c r="AZ2051" s="11"/>
      <c r="BA2051" s="11"/>
      <c r="BB2051" s="11"/>
      <c r="BC2051" s="11"/>
    </row>
    <row r="2052" spans="1:55" x14ac:dyDescent="0.3">
      <c r="A2052" s="11"/>
      <c r="B2052" s="11"/>
      <c r="C2052" s="11"/>
      <c r="D2052" s="11"/>
      <c r="E2052" s="38"/>
      <c r="F2052" s="11"/>
      <c r="G2052" s="40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26"/>
      <c r="AR2052" s="26"/>
      <c r="AS2052" s="26"/>
      <c r="AT2052" s="26"/>
      <c r="AU2052" s="26"/>
      <c r="AV2052" s="26"/>
      <c r="AW2052" s="11"/>
      <c r="AX2052" s="11"/>
      <c r="AY2052" s="11"/>
      <c r="AZ2052" s="11"/>
      <c r="BA2052" s="11"/>
      <c r="BB2052" s="11"/>
      <c r="BC2052" s="11"/>
    </row>
    <row r="2053" spans="1:55" x14ac:dyDescent="0.3">
      <c r="A2053" s="11"/>
      <c r="B2053" s="11"/>
      <c r="C2053" s="11"/>
      <c r="D2053" s="11"/>
      <c r="E2053" s="38"/>
      <c r="F2053" s="11"/>
      <c r="G2053" s="40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26"/>
      <c r="AR2053" s="26"/>
      <c r="AS2053" s="26"/>
      <c r="AT2053" s="26"/>
      <c r="AU2053" s="26"/>
      <c r="AV2053" s="26"/>
      <c r="AW2053" s="11"/>
      <c r="AX2053" s="11"/>
      <c r="AY2053" s="11"/>
      <c r="AZ2053" s="11"/>
      <c r="BA2053" s="11"/>
      <c r="BB2053" s="11"/>
      <c r="BC2053" s="11"/>
    </row>
    <row r="2054" spans="1:55" x14ac:dyDescent="0.3">
      <c r="A2054" s="11"/>
      <c r="B2054" s="11"/>
      <c r="C2054" s="11"/>
      <c r="D2054" s="11"/>
      <c r="E2054" s="38"/>
      <c r="F2054" s="11"/>
      <c r="G2054" s="40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26"/>
      <c r="AR2054" s="26"/>
      <c r="AS2054" s="26"/>
      <c r="AT2054" s="26"/>
      <c r="AU2054" s="26"/>
      <c r="AV2054" s="26"/>
      <c r="AW2054" s="11"/>
      <c r="AX2054" s="11"/>
      <c r="AY2054" s="11"/>
      <c r="AZ2054" s="11"/>
      <c r="BA2054" s="11"/>
      <c r="BB2054" s="11"/>
      <c r="BC2054" s="11"/>
    </row>
    <row r="2055" spans="1:55" x14ac:dyDescent="0.3">
      <c r="A2055" s="11"/>
      <c r="B2055" s="11"/>
      <c r="C2055" s="11"/>
      <c r="D2055" s="11"/>
      <c r="E2055" s="38"/>
      <c r="F2055" s="11"/>
      <c r="G2055" s="40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26"/>
      <c r="AR2055" s="26"/>
      <c r="AS2055" s="26"/>
      <c r="AT2055" s="26"/>
      <c r="AU2055" s="26"/>
      <c r="AV2055" s="26"/>
      <c r="AW2055" s="11"/>
      <c r="AX2055" s="11"/>
      <c r="AY2055" s="11"/>
      <c r="AZ2055" s="11"/>
      <c r="BA2055" s="11"/>
      <c r="BB2055" s="11"/>
      <c r="BC2055" s="11"/>
    </row>
    <row r="2056" spans="1:55" x14ac:dyDescent="0.3">
      <c r="A2056" s="11"/>
      <c r="B2056" s="11"/>
      <c r="C2056" s="11"/>
      <c r="D2056" s="11"/>
      <c r="E2056" s="38"/>
      <c r="F2056" s="11"/>
      <c r="G2056" s="40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26"/>
      <c r="AR2056" s="26"/>
      <c r="AS2056" s="26"/>
      <c r="AT2056" s="26"/>
      <c r="AU2056" s="26"/>
      <c r="AV2056" s="26"/>
      <c r="AW2056" s="11"/>
      <c r="AX2056" s="11"/>
      <c r="AY2056" s="11"/>
      <c r="AZ2056" s="11"/>
      <c r="BA2056" s="11"/>
      <c r="BB2056" s="11"/>
      <c r="BC2056" s="11"/>
    </row>
    <row r="2057" spans="1:55" x14ac:dyDescent="0.3">
      <c r="A2057" s="11"/>
      <c r="B2057" s="11"/>
      <c r="C2057" s="11"/>
      <c r="D2057" s="11"/>
      <c r="E2057" s="38"/>
      <c r="F2057" s="11"/>
      <c r="G2057" s="40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26"/>
      <c r="AR2057" s="26"/>
      <c r="AS2057" s="26"/>
      <c r="AT2057" s="26"/>
      <c r="AU2057" s="26"/>
      <c r="AV2057" s="26"/>
      <c r="AW2057" s="11"/>
      <c r="AX2057" s="11"/>
      <c r="AY2057" s="11"/>
      <c r="AZ2057" s="11"/>
      <c r="BA2057" s="11"/>
      <c r="BB2057" s="11"/>
      <c r="BC2057" s="11"/>
    </row>
    <row r="2058" spans="1:55" x14ac:dyDescent="0.3">
      <c r="A2058" s="11"/>
      <c r="B2058" s="11"/>
      <c r="C2058" s="11"/>
      <c r="D2058" s="11"/>
      <c r="E2058" s="38"/>
      <c r="F2058" s="11"/>
      <c r="G2058" s="40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26"/>
      <c r="AR2058" s="26"/>
      <c r="AS2058" s="26"/>
      <c r="AT2058" s="26"/>
      <c r="AU2058" s="26"/>
      <c r="AV2058" s="26"/>
      <c r="AW2058" s="11"/>
      <c r="AX2058" s="11"/>
      <c r="AY2058" s="11"/>
      <c r="AZ2058" s="11"/>
      <c r="BA2058" s="11"/>
      <c r="BB2058" s="11"/>
      <c r="BC2058" s="11"/>
    </row>
    <row r="2059" spans="1:55" x14ac:dyDescent="0.3">
      <c r="A2059" s="11"/>
      <c r="B2059" s="11"/>
      <c r="C2059" s="11"/>
      <c r="D2059" s="11"/>
      <c r="E2059" s="38"/>
      <c r="F2059" s="11"/>
      <c r="G2059" s="40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26"/>
      <c r="AR2059" s="26"/>
      <c r="AS2059" s="26"/>
      <c r="AT2059" s="26"/>
      <c r="AU2059" s="26"/>
      <c r="AV2059" s="26"/>
      <c r="AW2059" s="11"/>
      <c r="AX2059" s="11"/>
      <c r="AY2059" s="11"/>
      <c r="AZ2059" s="11"/>
      <c r="BA2059" s="11"/>
      <c r="BB2059" s="11"/>
      <c r="BC2059" s="11"/>
    </row>
    <row r="2060" spans="1:55" x14ac:dyDescent="0.3">
      <c r="A2060" s="11"/>
      <c r="B2060" s="11"/>
      <c r="C2060" s="11"/>
      <c r="D2060" s="11"/>
      <c r="E2060" s="38"/>
      <c r="F2060" s="11"/>
      <c r="G2060" s="40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26"/>
      <c r="AR2060" s="26"/>
      <c r="AS2060" s="26"/>
      <c r="AT2060" s="26"/>
      <c r="AU2060" s="26"/>
      <c r="AV2060" s="26"/>
      <c r="AW2060" s="11"/>
      <c r="AX2060" s="11"/>
      <c r="AY2060" s="11"/>
      <c r="AZ2060" s="11"/>
      <c r="BA2060" s="11"/>
      <c r="BB2060" s="11"/>
      <c r="BC2060" s="11"/>
    </row>
    <row r="2061" spans="1:55" x14ac:dyDescent="0.3">
      <c r="A2061" s="11"/>
      <c r="B2061" s="11"/>
      <c r="C2061" s="11"/>
      <c r="D2061" s="11"/>
      <c r="E2061" s="38"/>
      <c r="F2061" s="11"/>
      <c r="G2061" s="40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26"/>
      <c r="AR2061" s="26"/>
      <c r="AS2061" s="26"/>
      <c r="AT2061" s="26"/>
      <c r="AU2061" s="26"/>
      <c r="AV2061" s="26"/>
      <c r="AW2061" s="11"/>
      <c r="AX2061" s="11"/>
      <c r="AY2061" s="11"/>
      <c r="AZ2061" s="11"/>
      <c r="BA2061" s="11"/>
      <c r="BB2061" s="11"/>
      <c r="BC2061" s="11"/>
    </row>
    <row r="2062" spans="1:55" x14ac:dyDescent="0.3">
      <c r="A2062" s="11"/>
      <c r="B2062" s="11"/>
      <c r="C2062" s="11"/>
      <c r="D2062" s="11"/>
      <c r="E2062" s="38"/>
      <c r="F2062" s="11"/>
      <c r="G2062" s="40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26"/>
      <c r="AR2062" s="26"/>
      <c r="AS2062" s="26"/>
      <c r="AT2062" s="26"/>
      <c r="AU2062" s="26"/>
      <c r="AV2062" s="26"/>
      <c r="AW2062" s="11"/>
      <c r="AX2062" s="11"/>
      <c r="AY2062" s="11"/>
      <c r="AZ2062" s="11"/>
      <c r="BA2062" s="11"/>
      <c r="BB2062" s="11"/>
      <c r="BC2062" s="11"/>
    </row>
    <row r="2063" spans="1:55" x14ac:dyDescent="0.3">
      <c r="A2063" s="11"/>
      <c r="B2063" s="11"/>
      <c r="C2063" s="11"/>
      <c r="D2063" s="11"/>
      <c r="E2063" s="38"/>
      <c r="F2063" s="11"/>
      <c r="G2063" s="40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26"/>
      <c r="AR2063" s="26"/>
      <c r="AS2063" s="26"/>
      <c r="AT2063" s="26"/>
      <c r="AU2063" s="26"/>
      <c r="AV2063" s="26"/>
      <c r="AW2063" s="11"/>
      <c r="AX2063" s="11"/>
      <c r="AY2063" s="11"/>
      <c r="AZ2063" s="11"/>
      <c r="BA2063" s="11"/>
      <c r="BB2063" s="11"/>
      <c r="BC2063" s="11"/>
    </row>
    <row r="2064" spans="1:55" x14ac:dyDescent="0.3">
      <c r="A2064" s="11"/>
      <c r="B2064" s="11"/>
      <c r="C2064" s="11"/>
      <c r="D2064" s="11"/>
      <c r="E2064" s="38"/>
      <c r="F2064" s="11"/>
      <c r="G2064" s="40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26"/>
      <c r="AR2064" s="26"/>
      <c r="AS2064" s="26"/>
      <c r="AT2064" s="26"/>
      <c r="AU2064" s="26"/>
      <c r="AV2064" s="26"/>
      <c r="AW2064" s="11"/>
      <c r="AX2064" s="11"/>
      <c r="AY2064" s="11"/>
      <c r="AZ2064" s="11"/>
      <c r="BA2064" s="11"/>
      <c r="BB2064" s="11"/>
      <c r="BC2064" s="11"/>
    </row>
    <row r="2065" spans="1:55" x14ac:dyDescent="0.3">
      <c r="A2065" s="11"/>
      <c r="B2065" s="11"/>
      <c r="C2065" s="11"/>
      <c r="D2065" s="11"/>
      <c r="E2065" s="38"/>
      <c r="F2065" s="11"/>
      <c r="G2065" s="40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26"/>
      <c r="AR2065" s="26"/>
      <c r="AS2065" s="26"/>
      <c r="AT2065" s="26"/>
      <c r="AU2065" s="26"/>
      <c r="AV2065" s="26"/>
      <c r="AW2065" s="11"/>
      <c r="AX2065" s="11"/>
      <c r="AY2065" s="11"/>
      <c r="AZ2065" s="11"/>
      <c r="BA2065" s="11"/>
      <c r="BB2065" s="11"/>
      <c r="BC2065" s="11"/>
    </row>
    <row r="2066" spans="1:55" x14ac:dyDescent="0.3">
      <c r="A2066" s="11"/>
      <c r="B2066" s="11"/>
      <c r="C2066" s="11"/>
      <c r="D2066" s="11"/>
      <c r="E2066" s="38"/>
      <c r="F2066" s="11"/>
      <c r="G2066" s="40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26"/>
      <c r="AR2066" s="26"/>
      <c r="AS2066" s="26"/>
      <c r="AT2066" s="26"/>
      <c r="AU2066" s="26"/>
      <c r="AV2066" s="26"/>
      <c r="AW2066" s="11"/>
      <c r="AX2066" s="11"/>
      <c r="AY2066" s="11"/>
      <c r="AZ2066" s="11"/>
      <c r="BA2066" s="11"/>
      <c r="BB2066" s="11"/>
      <c r="BC2066" s="11"/>
    </row>
    <row r="2067" spans="1:55" x14ac:dyDescent="0.3">
      <c r="A2067" s="11"/>
      <c r="B2067" s="11"/>
      <c r="C2067" s="11"/>
      <c r="D2067" s="11"/>
      <c r="E2067" s="38"/>
      <c r="F2067" s="11"/>
      <c r="G2067" s="40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26"/>
      <c r="AR2067" s="26"/>
      <c r="AS2067" s="26"/>
      <c r="AT2067" s="26"/>
      <c r="AU2067" s="26"/>
      <c r="AV2067" s="26"/>
      <c r="AW2067" s="11"/>
      <c r="AX2067" s="11"/>
      <c r="AY2067" s="11"/>
      <c r="AZ2067" s="11"/>
      <c r="BA2067" s="11"/>
      <c r="BB2067" s="11"/>
      <c r="BC2067" s="11"/>
    </row>
    <row r="2068" spans="1:55" x14ac:dyDescent="0.3">
      <c r="A2068" s="11"/>
      <c r="B2068" s="11"/>
      <c r="C2068" s="11"/>
      <c r="D2068" s="11"/>
      <c r="E2068" s="38"/>
      <c r="F2068" s="11"/>
      <c r="G2068" s="40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26"/>
      <c r="AR2068" s="26"/>
      <c r="AS2068" s="26"/>
      <c r="AT2068" s="26"/>
      <c r="AU2068" s="26"/>
      <c r="AV2068" s="26"/>
      <c r="AW2068" s="11"/>
      <c r="AX2068" s="11"/>
      <c r="AY2068" s="11"/>
      <c r="AZ2068" s="11"/>
      <c r="BA2068" s="11"/>
      <c r="BB2068" s="11"/>
      <c r="BC2068" s="11"/>
    </row>
    <row r="2069" spans="1:55" x14ac:dyDescent="0.3">
      <c r="A2069" s="11"/>
      <c r="B2069" s="11"/>
      <c r="C2069" s="11"/>
      <c r="D2069" s="11"/>
      <c r="E2069" s="38"/>
      <c r="F2069" s="11"/>
      <c r="G2069" s="40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26"/>
      <c r="AR2069" s="26"/>
      <c r="AS2069" s="26"/>
      <c r="AT2069" s="26"/>
      <c r="AU2069" s="26"/>
      <c r="AV2069" s="26"/>
      <c r="AW2069" s="11"/>
      <c r="AX2069" s="11"/>
      <c r="AY2069" s="11"/>
      <c r="AZ2069" s="11"/>
      <c r="BA2069" s="11"/>
      <c r="BB2069" s="11"/>
      <c r="BC2069" s="11"/>
    </row>
    <row r="2070" spans="1:55" x14ac:dyDescent="0.3">
      <c r="A2070" s="11"/>
      <c r="B2070" s="11"/>
      <c r="C2070" s="11"/>
      <c r="D2070" s="11"/>
      <c r="E2070" s="38"/>
      <c r="F2070" s="11"/>
      <c r="G2070" s="40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26"/>
      <c r="AR2070" s="26"/>
      <c r="AS2070" s="26"/>
      <c r="AT2070" s="26"/>
      <c r="AU2070" s="26"/>
      <c r="AV2070" s="26"/>
      <c r="AW2070" s="11"/>
      <c r="AX2070" s="11"/>
      <c r="AY2070" s="11"/>
      <c r="AZ2070" s="11"/>
      <c r="BA2070" s="11"/>
      <c r="BB2070" s="11"/>
      <c r="BC2070" s="11"/>
    </row>
    <row r="2071" spans="1:55" x14ac:dyDescent="0.3">
      <c r="A2071" s="11"/>
      <c r="B2071" s="11"/>
      <c r="C2071" s="11"/>
      <c r="D2071" s="11"/>
      <c r="E2071" s="38"/>
      <c r="F2071" s="11"/>
      <c r="G2071" s="40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26"/>
      <c r="AR2071" s="26"/>
      <c r="AS2071" s="26"/>
      <c r="AT2071" s="26"/>
      <c r="AU2071" s="26"/>
      <c r="AV2071" s="26"/>
      <c r="AW2071" s="11"/>
      <c r="AX2071" s="11"/>
      <c r="AY2071" s="11"/>
      <c r="AZ2071" s="11"/>
      <c r="BA2071" s="11"/>
      <c r="BB2071" s="11"/>
      <c r="BC2071" s="11"/>
    </row>
    <row r="2072" spans="1:55" x14ac:dyDescent="0.3">
      <c r="A2072" s="11"/>
      <c r="B2072" s="11"/>
      <c r="C2072" s="11"/>
      <c r="D2072" s="11"/>
      <c r="E2072" s="38"/>
      <c r="F2072" s="11"/>
      <c r="G2072" s="40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26"/>
      <c r="AR2072" s="26"/>
      <c r="AS2072" s="26"/>
      <c r="AT2072" s="26"/>
      <c r="AU2072" s="26"/>
      <c r="AV2072" s="26"/>
      <c r="AW2072" s="11"/>
      <c r="AX2072" s="11"/>
      <c r="AY2072" s="11"/>
      <c r="AZ2072" s="11"/>
      <c r="BA2072" s="11"/>
      <c r="BB2072" s="11"/>
      <c r="BC2072" s="11"/>
    </row>
    <row r="2073" spans="1:55" x14ac:dyDescent="0.3">
      <c r="A2073" s="11"/>
      <c r="B2073" s="11"/>
      <c r="C2073" s="11"/>
      <c r="D2073" s="11"/>
      <c r="E2073" s="38"/>
      <c r="F2073" s="11"/>
      <c r="G2073" s="40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26"/>
      <c r="AR2073" s="26"/>
      <c r="AS2073" s="26"/>
      <c r="AT2073" s="26"/>
      <c r="AU2073" s="26"/>
      <c r="AV2073" s="26"/>
      <c r="AW2073" s="11"/>
      <c r="AX2073" s="11"/>
      <c r="AY2073" s="11"/>
      <c r="AZ2073" s="11"/>
      <c r="BA2073" s="11"/>
      <c r="BB2073" s="11"/>
      <c r="BC2073" s="11"/>
    </row>
    <row r="2074" spans="1:55" x14ac:dyDescent="0.3">
      <c r="A2074" s="11"/>
      <c r="B2074" s="11"/>
      <c r="C2074" s="11"/>
      <c r="D2074" s="11"/>
      <c r="E2074" s="38"/>
      <c r="F2074" s="11"/>
      <c r="G2074" s="40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26"/>
      <c r="AR2074" s="26"/>
      <c r="AS2074" s="26"/>
      <c r="AT2074" s="26"/>
      <c r="AU2074" s="26"/>
      <c r="AV2074" s="26"/>
      <c r="AW2074" s="11"/>
      <c r="AX2074" s="11"/>
      <c r="AY2074" s="11"/>
      <c r="AZ2074" s="11"/>
      <c r="BA2074" s="11"/>
      <c r="BB2074" s="11"/>
      <c r="BC2074" s="11"/>
    </row>
    <row r="2075" spans="1:55" x14ac:dyDescent="0.3">
      <c r="A2075" s="11"/>
      <c r="B2075" s="11"/>
      <c r="C2075" s="11"/>
      <c r="D2075" s="11"/>
      <c r="E2075" s="38"/>
      <c r="F2075" s="11"/>
      <c r="G2075" s="40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26"/>
      <c r="AR2075" s="26"/>
      <c r="AS2075" s="26"/>
      <c r="AT2075" s="26"/>
      <c r="AU2075" s="26"/>
      <c r="AV2075" s="26"/>
      <c r="AW2075" s="11"/>
      <c r="AX2075" s="11"/>
      <c r="AY2075" s="11"/>
      <c r="AZ2075" s="11"/>
      <c r="BA2075" s="11"/>
      <c r="BB2075" s="11"/>
      <c r="BC2075" s="11"/>
    </row>
    <row r="2076" spans="1:55" x14ac:dyDescent="0.3">
      <c r="A2076" s="11"/>
      <c r="B2076" s="11"/>
      <c r="C2076" s="11"/>
      <c r="D2076" s="11"/>
      <c r="E2076" s="38"/>
      <c r="F2076" s="11"/>
      <c r="G2076" s="40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26"/>
      <c r="AR2076" s="26"/>
      <c r="AS2076" s="26"/>
      <c r="AT2076" s="26"/>
      <c r="AU2076" s="26"/>
      <c r="AV2076" s="26"/>
      <c r="AW2076" s="11"/>
      <c r="AX2076" s="11"/>
      <c r="AY2076" s="11"/>
      <c r="AZ2076" s="11"/>
      <c r="BA2076" s="11"/>
      <c r="BB2076" s="11"/>
      <c r="BC2076" s="11"/>
    </row>
    <row r="2077" spans="1:55" x14ac:dyDescent="0.3">
      <c r="A2077" s="11"/>
      <c r="B2077" s="11"/>
      <c r="C2077" s="11"/>
      <c r="D2077" s="11"/>
      <c r="E2077" s="38"/>
      <c r="F2077" s="11"/>
      <c r="G2077" s="40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26"/>
      <c r="AR2077" s="26"/>
      <c r="AS2077" s="26"/>
      <c r="AT2077" s="26"/>
      <c r="AU2077" s="26"/>
      <c r="AV2077" s="26"/>
      <c r="AW2077" s="11"/>
      <c r="AX2077" s="11"/>
      <c r="AY2077" s="11"/>
      <c r="AZ2077" s="11"/>
      <c r="BA2077" s="11"/>
      <c r="BB2077" s="11"/>
      <c r="BC2077" s="11"/>
    </row>
    <row r="2078" spans="1:55" x14ac:dyDescent="0.3">
      <c r="A2078" s="11"/>
      <c r="B2078" s="11"/>
      <c r="C2078" s="11"/>
      <c r="D2078" s="11"/>
      <c r="E2078" s="38"/>
      <c r="F2078" s="11"/>
      <c r="G2078" s="40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26"/>
      <c r="AR2078" s="26"/>
      <c r="AS2078" s="26"/>
      <c r="AT2078" s="26"/>
      <c r="AU2078" s="26"/>
      <c r="AV2078" s="26"/>
      <c r="AW2078" s="11"/>
      <c r="AX2078" s="11"/>
      <c r="AY2078" s="11"/>
      <c r="AZ2078" s="11"/>
      <c r="BA2078" s="11"/>
      <c r="BB2078" s="11"/>
      <c r="BC2078" s="11"/>
    </row>
    <row r="2079" spans="1:55" x14ac:dyDescent="0.3">
      <c r="A2079" s="11"/>
      <c r="B2079" s="11"/>
      <c r="C2079" s="11"/>
      <c r="D2079" s="11"/>
      <c r="E2079" s="38"/>
      <c r="F2079" s="11"/>
      <c r="G2079" s="40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26"/>
      <c r="AR2079" s="26"/>
      <c r="AS2079" s="26"/>
      <c r="AT2079" s="26"/>
      <c r="AU2079" s="26"/>
      <c r="AV2079" s="26"/>
      <c r="AW2079" s="11"/>
      <c r="AX2079" s="11"/>
      <c r="AY2079" s="11"/>
      <c r="AZ2079" s="11"/>
      <c r="BA2079" s="11"/>
      <c r="BB2079" s="11"/>
      <c r="BC2079" s="11"/>
    </row>
    <row r="2080" spans="1:55" x14ac:dyDescent="0.3">
      <c r="A2080" s="11"/>
      <c r="B2080" s="11"/>
      <c r="C2080" s="11"/>
      <c r="D2080" s="11"/>
      <c r="E2080" s="38"/>
      <c r="F2080" s="11"/>
      <c r="G2080" s="40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26"/>
      <c r="AR2080" s="26"/>
      <c r="AS2080" s="26"/>
      <c r="AT2080" s="26"/>
      <c r="AU2080" s="26"/>
      <c r="AV2080" s="26"/>
      <c r="AW2080" s="11"/>
      <c r="AX2080" s="11"/>
      <c r="AY2080" s="11"/>
      <c r="AZ2080" s="11"/>
      <c r="BA2080" s="11"/>
      <c r="BB2080" s="11"/>
      <c r="BC2080" s="11"/>
    </row>
    <row r="2081" spans="1:55" x14ac:dyDescent="0.3">
      <c r="A2081" s="11"/>
      <c r="B2081" s="11"/>
      <c r="C2081" s="11"/>
      <c r="D2081" s="11"/>
      <c r="E2081" s="38"/>
      <c r="F2081" s="11"/>
      <c r="G2081" s="40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26"/>
      <c r="AR2081" s="26"/>
      <c r="AS2081" s="26"/>
      <c r="AT2081" s="26"/>
      <c r="AU2081" s="26"/>
      <c r="AV2081" s="26"/>
      <c r="AW2081" s="11"/>
      <c r="AX2081" s="11"/>
      <c r="AY2081" s="11"/>
      <c r="AZ2081" s="11"/>
      <c r="BA2081" s="11"/>
      <c r="BB2081" s="11"/>
      <c r="BC2081" s="11"/>
    </row>
    <row r="2082" spans="1:55" x14ac:dyDescent="0.3">
      <c r="A2082" s="11"/>
      <c r="B2082" s="11"/>
      <c r="C2082" s="11"/>
      <c r="D2082" s="11"/>
      <c r="E2082" s="38"/>
      <c r="F2082" s="11"/>
      <c r="G2082" s="40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26"/>
      <c r="AR2082" s="26"/>
      <c r="AS2082" s="26"/>
      <c r="AT2082" s="26"/>
      <c r="AU2082" s="26"/>
      <c r="AV2082" s="26"/>
      <c r="AW2082" s="11"/>
      <c r="AX2082" s="11"/>
      <c r="AY2082" s="11"/>
      <c r="AZ2082" s="11"/>
      <c r="BA2082" s="11"/>
      <c r="BB2082" s="11"/>
      <c r="BC2082" s="11"/>
    </row>
    <row r="2083" spans="1:55" x14ac:dyDescent="0.3">
      <c r="A2083" s="11"/>
      <c r="B2083" s="11"/>
      <c r="C2083" s="11"/>
      <c r="D2083" s="11"/>
      <c r="E2083" s="38"/>
      <c r="F2083" s="11"/>
      <c r="G2083" s="40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26"/>
      <c r="AR2083" s="26"/>
      <c r="AS2083" s="26"/>
      <c r="AT2083" s="26"/>
      <c r="AU2083" s="26"/>
      <c r="AV2083" s="26"/>
      <c r="AW2083" s="11"/>
      <c r="AX2083" s="11"/>
      <c r="AY2083" s="11"/>
      <c r="AZ2083" s="11"/>
      <c r="BA2083" s="11"/>
      <c r="BB2083" s="11"/>
      <c r="BC2083" s="11"/>
    </row>
    <row r="2084" spans="1:55" x14ac:dyDescent="0.3">
      <c r="A2084" s="11"/>
      <c r="B2084" s="11"/>
      <c r="C2084" s="11"/>
      <c r="D2084" s="11"/>
      <c r="E2084" s="38"/>
      <c r="F2084" s="11"/>
      <c r="G2084" s="40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26"/>
      <c r="AR2084" s="26"/>
      <c r="AS2084" s="26"/>
      <c r="AT2084" s="26"/>
      <c r="AU2084" s="26"/>
      <c r="AV2084" s="26"/>
      <c r="AW2084" s="11"/>
      <c r="AX2084" s="11"/>
      <c r="AY2084" s="11"/>
      <c r="AZ2084" s="11"/>
      <c r="BA2084" s="11"/>
      <c r="BB2084" s="11"/>
      <c r="BC2084" s="11"/>
    </row>
    <row r="2085" spans="1:55" x14ac:dyDescent="0.3">
      <c r="A2085" s="11"/>
      <c r="B2085" s="11"/>
      <c r="C2085" s="11"/>
      <c r="D2085" s="11"/>
      <c r="E2085" s="38"/>
      <c r="F2085" s="11"/>
      <c r="G2085" s="40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26"/>
      <c r="AR2085" s="26"/>
      <c r="AS2085" s="26"/>
      <c r="AT2085" s="26"/>
      <c r="AU2085" s="26"/>
      <c r="AV2085" s="26"/>
      <c r="AW2085" s="11"/>
      <c r="AX2085" s="11"/>
      <c r="AY2085" s="11"/>
      <c r="AZ2085" s="11"/>
      <c r="BA2085" s="11"/>
      <c r="BB2085" s="11"/>
      <c r="BC2085" s="11"/>
    </row>
    <row r="2086" spans="1:55" x14ac:dyDescent="0.3">
      <c r="A2086" s="11"/>
      <c r="B2086" s="11"/>
      <c r="C2086" s="11"/>
      <c r="D2086" s="11"/>
      <c r="E2086" s="38"/>
      <c r="F2086" s="11"/>
      <c r="G2086" s="40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26"/>
      <c r="AR2086" s="26"/>
      <c r="AS2086" s="26"/>
      <c r="AT2086" s="26"/>
      <c r="AU2086" s="26"/>
      <c r="AV2086" s="26"/>
      <c r="AW2086" s="11"/>
      <c r="AX2086" s="11"/>
      <c r="AY2086" s="11"/>
      <c r="AZ2086" s="11"/>
      <c r="BA2086" s="11"/>
      <c r="BB2086" s="11"/>
      <c r="BC2086" s="11"/>
    </row>
    <row r="2087" spans="1:55" x14ac:dyDescent="0.3">
      <c r="A2087" s="11"/>
      <c r="B2087" s="11"/>
      <c r="C2087" s="11"/>
      <c r="D2087" s="11"/>
      <c r="E2087" s="38"/>
      <c r="F2087" s="11"/>
      <c r="G2087" s="40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26"/>
      <c r="AR2087" s="26"/>
      <c r="AS2087" s="26"/>
      <c r="AT2087" s="26"/>
      <c r="AU2087" s="26"/>
      <c r="AV2087" s="26"/>
      <c r="AW2087" s="11"/>
      <c r="AX2087" s="11"/>
      <c r="AY2087" s="11"/>
      <c r="AZ2087" s="11"/>
      <c r="BA2087" s="11"/>
      <c r="BB2087" s="11"/>
      <c r="BC2087" s="11"/>
    </row>
    <row r="2088" spans="1:55" x14ac:dyDescent="0.3">
      <c r="A2088" s="11"/>
      <c r="B2088" s="11"/>
      <c r="C2088" s="11"/>
      <c r="D2088" s="11"/>
      <c r="E2088" s="38"/>
      <c r="F2088" s="11"/>
      <c r="G2088" s="40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26"/>
      <c r="AR2088" s="26"/>
      <c r="AS2088" s="26"/>
      <c r="AT2088" s="26"/>
      <c r="AU2088" s="26"/>
      <c r="AV2088" s="26"/>
      <c r="AW2088" s="11"/>
      <c r="AX2088" s="11"/>
      <c r="AY2088" s="11"/>
      <c r="AZ2088" s="11"/>
      <c r="BA2088" s="11"/>
      <c r="BB2088" s="11"/>
      <c r="BC2088" s="11"/>
    </row>
    <row r="2089" spans="1:55" x14ac:dyDescent="0.3">
      <c r="A2089" s="11"/>
      <c r="B2089" s="11"/>
      <c r="C2089" s="11"/>
      <c r="D2089" s="11"/>
      <c r="E2089" s="38"/>
      <c r="F2089" s="11"/>
      <c r="G2089" s="40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26"/>
      <c r="AR2089" s="26"/>
      <c r="AS2089" s="26"/>
      <c r="AT2089" s="26"/>
      <c r="AU2089" s="26"/>
      <c r="AV2089" s="26"/>
      <c r="AW2089" s="11"/>
      <c r="AX2089" s="11"/>
      <c r="AY2089" s="11"/>
      <c r="AZ2089" s="11"/>
      <c r="BA2089" s="11"/>
      <c r="BB2089" s="11"/>
      <c r="BC2089" s="11"/>
    </row>
    <row r="2090" spans="1:55" x14ac:dyDescent="0.3">
      <c r="A2090" s="11"/>
      <c r="B2090" s="11"/>
      <c r="C2090" s="11"/>
      <c r="D2090" s="11"/>
      <c r="E2090" s="38"/>
      <c r="F2090" s="11"/>
      <c r="G2090" s="40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26"/>
      <c r="AR2090" s="26"/>
      <c r="AS2090" s="26"/>
      <c r="AT2090" s="26"/>
      <c r="AU2090" s="26"/>
      <c r="AV2090" s="26"/>
      <c r="AW2090" s="11"/>
      <c r="AX2090" s="11"/>
      <c r="AY2090" s="11"/>
      <c r="AZ2090" s="11"/>
      <c r="BA2090" s="11"/>
      <c r="BB2090" s="11"/>
      <c r="BC2090" s="11"/>
    </row>
    <row r="2091" spans="1:55" x14ac:dyDescent="0.3">
      <c r="A2091" s="11"/>
      <c r="B2091" s="11"/>
      <c r="C2091" s="11"/>
      <c r="D2091" s="11"/>
      <c r="E2091" s="38"/>
      <c r="F2091" s="11"/>
      <c r="G2091" s="40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26"/>
      <c r="AR2091" s="26"/>
      <c r="AS2091" s="26"/>
      <c r="AT2091" s="26"/>
      <c r="AU2091" s="26"/>
      <c r="AV2091" s="26"/>
      <c r="AW2091" s="11"/>
      <c r="AX2091" s="11"/>
      <c r="AY2091" s="11"/>
      <c r="AZ2091" s="11"/>
      <c r="BA2091" s="11"/>
      <c r="BB2091" s="11"/>
      <c r="BC2091" s="11"/>
    </row>
    <row r="2092" spans="1:55" x14ac:dyDescent="0.3">
      <c r="A2092" s="11"/>
      <c r="B2092" s="11"/>
      <c r="C2092" s="11"/>
      <c r="D2092" s="11"/>
      <c r="E2092" s="38"/>
      <c r="F2092" s="11"/>
      <c r="G2092" s="40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26"/>
      <c r="AR2092" s="26"/>
      <c r="AS2092" s="26"/>
      <c r="AT2092" s="26"/>
      <c r="AU2092" s="26"/>
      <c r="AV2092" s="26"/>
      <c r="AW2092" s="11"/>
      <c r="AX2092" s="11"/>
      <c r="AY2092" s="11"/>
      <c r="AZ2092" s="11"/>
      <c r="BA2092" s="11"/>
      <c r="BB2092" s="11"/>
      <c r="BC2092" s="11"/>
    </row>
    <row r="2093" spans="1:55" x14ac:dyDescent="0.3">
      <c r="A2093" s="11"/>
      <c r="B2093" s="11"/>
      <c r="C2093" s="11"/>
      <c r="D2093" s="11"/>
      <c r="E2093" s="38"/>
      <c r="F2093" s="11"/>
      <c r="G2093" s="40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26"/>
      <c r="AR2093" s="26"/>
      <c r="AS2093" s="26"/>
      <c r="AT2093" s="26"/>
      <c r="AU2093" s="26"/>
      <c r="AV2093" s="26"/>
      <c r="AW2093" s="11"/>
      <c r="AX2093" s="11"/>
      <c r="AY2093" s="11"/>
      <c r="AZ2093" s="11"/>
      <c r="BA2093" s="11"/>
      <c r="BB2093" s="11"/>
      <c r="BC2093" s="11"/>
    </row>
    <row r="2094" spans="1:55" x14ac:dyDescent="0.3">
      <c r="A2094" s="11"/>
      <c r="B2094" s="11"/>
      <c r="C2094" s="11"/>
      <c r="D2094" s="11"/>
      <c r="E2094" s="38"/>
      <c r="F2094" s="11"/>
      <c r="G2094" s="40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26"/>
      <c r="AR2094" s="26"/>
      <c r="AS2094" s="26"/>
      <c r="AT2094" s="26"/>
      <c r="AU2094" s="26"/>
      <c r="AV2094" s="26"/>
      <c r="AW2094" s="11"/>
      <c r="AX2094" s="11"/>
      <c r="AY2094" s="11"/>
      <c r="AZ2094" s="11"/>
      <c r="BA2094" s="11"/>
      <c r="BB2094" s="11"/>
      <c r="BC2094" s="11"/>
    </row>
    <row r="2095" spans="1:55" x14ac:dyDescent="0.3">
      <c r="A2095" s="11"/>
      <c r="B2095" s="11"/>
      <c r="C2095" s="11"/>
      <c r="D2095" s="11"/>
      <c r="E2095" s="38"/>
      <c r="F2095" s="11"/>
      <c r="G2095" s="40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26"/>
      <c r="AR2095" s="26"/>
      <c r="AS2095" s="26"/>
      <c r="AT2095" s="26"/>
      <c r="AU2095" s="26"/>
      <c r="AV2095" s="26"/>
      <c r="AW2095" s="11"/>
      <c r="AX2095" s="11"/>
      <c r="AY2095" s="11"/>
      <c r="AZ2095" s="11"/>
      <c r="BA2095" s="11"/>
      <c r="BB2095" s="11"/>
      <c r="BC2095" s="11"/>
    </row>
    <row r="2096" spans="1:55" x14ac:dyDescent="0.3">
      <c r="A2096" s="11"/>
      <c r="B2096" s="11"/>
      <c r="C2096" s="11"/>
      <c r="D2096" s="11"/>
      <c r="E2096" s="38"/>
      <c r="F2096" s="11"/>
      <c r="G2096" s="40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26"/>
      <c r="AR2096" s="26"/>
      <c r="AS2096" s="26"/>
      <c r="AT2096" s="26"/>
      <c r="AU2096" s="26"/>
      <c r="AV2096" s="26"/>
      <c r="AW2096" s="11"/>
      <c r="AX2096" s="11"/>
      <c r="AY2096" s="11"/>
      <c r="AZ2096" s="11"/>
      <c r="BA2096" s="11"/>
      <c r="BB2096" s="11"/>
      <c r="BC2096" s="11"/>
    </row>
    <row r="2097" spans="1:55" x14ac:dyDescent="0.3">
      <c r="A2097" s="11"/>
      <c r="B2097" s="11"/>
      <c r="C2097" s="11"/>
      <c r="D2097" s="11"/>
      <c r="E2097" s="38"/>
      <c r="F2097" s="11"/>
      <c r="G2097" s="40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26"/>
      <c r="AR2097" s="26"/>
      <c r="AS2097" s="26"/>
      <c r="AT2097" s="26"/>
      <c r="AU2097" s="26"/>
      <c r="AV2097" s="26"/>
      <c r="AW2097" s="11"/>
      <c r="AX2097" s="11"/>
      <c r="AY2097" s="11"/>
      <c r="AZ2097" s="11"/>
      <c r="BA2097" s="11"/>
      <c r="BB2097" s="11"/>
      <c r="BC2097" s="11"/>
    </row>
    <row r="2098" spans="1:55" x14ac:dyDescent="0.3">
      <c r="A2098" s="11"/>
      <c r="B2098" s="11"/>
      <c r="C2098" s="11"/>
      <c r="D2098" s="11"/>
      <c r="E2098" s="38"/>
      <c r="F2098" s="11"/>
      <c r="G2098" s="40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26"/>
      <c r="AR2098" s="26"/>
      <c r="AS2098" s="26"/>
      <c r="AT2098" s="26"/>
      <c r="AU2098" s="26"/>
      <c r="AV2098" s="26"/>
      <c r="AW2098" s="11"/>
      <c r="AX2098" s="11"/>
      <c r="AY2098" s="11"/>
      <c r="AZ2098" s="11"/>
      <c r="BA2098" s="11"/>
      <c r="BB2098" s="11"/>
      <c r="BC2098" s="11"/>
    </row>
    <row r="2099" spans="1:55" x14ac:dyDescent="0.3">
      <c r="A2099" s="11"/>
      <c r="B2099" s="11"/>
      <c r="C2099" s="11"/>
      <c r="D2099" s="11"/>
      <c r="E2099" s="38"/>
      <c r="F2099" s="11"/>
      <c r="G2099" s="40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26"/>
      <c r="AR2099" s="26"/>
      <c r="AS2099" s="26"/>
      <c r="AT2099" s="26"/>
      <c r="AU2099" s="26"/>
      <c r="AV2099" s="26"/>
      <c r="AW2099" s="11"/>
      <c r="AX2099" s="11"/>
      <c r="AY2099" s="11"/>
      <c r="AZ2099" s="11"/>
      <c r="BA2099" s="11"/>
      <c r="BB2099" s="11"/>
      <c r="BC2099" s="11"/>
    </row>
    <row r="2100" spans="1:55" x14ac:dyDescent="0.3">
      <c r="A2100" s="11"/>
      <c r="B2100" s="11"/>
      <c r="C2100" s="11"/>
      <c r="D2100" s="11"/>
      <c r="E2100" s="38"/>
      <c r="F2100" s="11"/>
      <c r="G2100" s="40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26"/>
      <c r="AR2100" s="26"/>
      <c r="AS2100" s="26"/>
      <c r="AT2100" s="26"/>
      <c r="AU2100" s="26"/>
      <c r="AV2100" s="26"/>
      <c r="AW2100" s="11"/>
      <c r="AX2100" s="11"/>
      <c r="AY2100" s="11"/>
      <c r="AZ2100" s="11"/>
      <c r="BA2100" s="11"/>
      <c r="BB2100" s="11"/>
      <c r="BC2100" s="11"/>
    </row>
    <row r="2101" spans="1:55" x14ac:dyDescent="0.3">
      <c r="A2101" s="11"/>
      <c r="B2101" s="11"/>
      <c r="C2101" s="11"/>
      <c r="D2101" s="11"/>
      <c r="E2101" s="38"/>
      <c r="F2101" s="11"/>
      <c r="G2101" s="40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26"/>
      <c r="AR2101" s="26"/>
      <c r="AS2101" s="26"/>
      <c r="AT2101" s="26"/>
      <c r="AU2101" s="26"/>
      <c r="AV2101" s="26"/>
      <c r="AW2101" s="11"/>
      <c r="AX2101" s="11"/>
      <c r="AY2101" s="11"/>
      <c r="AZ2101" s="11"/>
      <c r="BA2101" s="11"/>
      <c r="BB2101" s="11"/>
      <c r="BC2101" s="11"/>
    </row>
    <row r="2102" spans="1:55" x14ac:dyDescent="0.3">
      <c r="A2102" s="11"/>
      <c r="B2102" s="11"/>
      <c r="C2102" s="11"/>
      <c r="D2102" s="11"/>
      <c r="E2102" s="38"/>
      <c r="F2102" s="11"/>
      <c r="G2102" s="40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26"/>
      <c r="AR2102" s="26"/>
      <c r="AS2102" s="26"/>
      <c r="AT2102" s="26"/>
      <c r="AU2102" s="26"/>
      <c r="AV2102" s="26"/>
      <c r="AW2102" s="11"/>
      <c r="AX2102" s="11"/>
      <c r="AY2102" s="11"/>
      <c r="AZ2102" s="11"/>
      <c r="BA2102" s="11"/>
      <c r="BB2102" s="11"/>
      <c r="BC2102" s="11"/>
    </row>
    <row r="2103" spans="1:55" x14ac:dyDescent="0.3">
      <c r="A2103" s="11"/>
      <c r="B2103" s="11"/>
      <c r="C2103" s="11"/>
      <c r="D2103" s="11"/>
      <c r="E2103" s="38"/>
      <c r="F2103" s="11"/>
      <c r="G2103" s="40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26"/>
      <c r="AR2103" s="26"/>
      <c r="AS2103" s="26"/>
      <c r="AT2103" s="26"/>
      <c r="AU2103" s="26"/>
      <c r="AV2103" s="26"/>
      <c r="AW2103" s="11"/>
      <c r="AX2103" s="11"/>
      <c r="AY2103" s="11"/>
      <c r="AZ2103" s="11"/>
      <c r="BA2103" s="11"/>
      <c r="BB2103" s="11"/>
      <c r="BC2103" s="11"/>
    </row>
    <row r="2104" spans="1:55" x14ac:dyDescent="0.3">
      <c r="A2104" s="11"/>
      <c r="B2104" s="11"/>
      <c r="C2104" s="11"/>
      <c r="D2104" s="11"/>
      <c r="E2104" s="38"/>
      <c r="F2104" s="11"/>
      <c r="G2104" s="40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26"/>
      <c r="AR2104" s="26"/>
      <c r="AS2104" s="26"/>
      <c r="AT2104" s="26"/>
      <c r="AU2104" s="26"/>
      <c r="AV2104" s="26"/>
      <c r="AW2104" s="11"/>
      <c r="AX2104" s="11"/>
      <c r="AY2104" s="11"/>
      <c r="AZ2104" s="11"/>
      <c r="BA2104" s="11"/>
      <c r="BB2104" s="11"/>
      <c r="BC2104" s="11"/>
    </row>
    <row r="2105" spans="1:55" x14ac:dyDescent="0.3">
      <c r="A2105" s="11"/>
      <c r="B2105" s="11"/>
      <c r="C2105" s="11"/>
      <c r="D2105" s="11"/>
      <c r="E2105" s="38"/>
      <c r="F2105" s="11"/>
      <c r="G2105" s="40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26"/>
      <c r="AR2105" s="26"/>
      <c r="AS2105" s="26"/>
      <c r="AT2105" s="26"/>
      <c r="AU2105" s="26"/>
      <c r="AV2105" s="26"/>
      <c r="AW2105" s="11"/>
      <c r="AX2105" s="11"/>
      <c r="AY2105" s="11"/>
      <c r="AZ2105" s="11"/>
      <c r="BA2105" s="11"/>
      <c r="BB2105" s="11"/>
      <c r="BC2105" s="11"/>
    </row>
    <row r="2106" spans="1:55" x14ac:dyDescent="0.3">
      <c r="A2106" s="11"/>
      <c r="B2106" s="11"/>
      <c r="C2106" s="11"/>
      <c r="D2106" s="11"/>
      <c r="E2106" s="38"/>
      <c r="F2106" s="11"/>
      <c r="G2106" s="40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26"/>
      <c r="AR2106" s="26"/>
      <c r="AS2106" s="26"/>
      <c r="AT2106" s="26"/>
      <c r="AU2106" s="26"/>
      <c r="AV2106" s="26"/>
      <c r="AW2106" s="11"/>
      <c r="AX2106" s="11"/>
      <c r="AY2106" s="11"/>
      <c r="AZ2106" s="11"/>
      <c r="BA2106" s="11"/>
      <c r="BB2106" s="11"/>
      <c r="BC2106" s="11"/>
    </row>
    <row r="2107" spans="1:55" x14ac:dyDescent="0.3">
      <c r="A2107" s="11"/>
      <c r="B2107" s="11"/>
      <c r="C2107" s="11"/>
      <c r="D2107" s="11"/>
      <c r="E2107" s="38"/>
      <c r="F2107" s="11"/>
      <c r="G2107" s="40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26"/>
      <c r="AR2107" s="26"/>
      <c r="AS2107" s="26"/>
      <c r="AT2107" s="26"/>
      <c r="AU2107" s="26"/>
      <c r="AV2107" s="26"/>
      <c r="AW2107" s="11"/>
      <c r="AX2107" s="11"/>
      <c r="AY2107" s="11"/>
      <c r="AZ2107" s="11"/>
      <c r="BA2107" s="11"/>
      <c r="BB2107" s="11"/>
      <c r="BC2107" s="11"/>
    </row>
    <row r="2108" spans="1:55" x14ac:dyDescent="0.3">
      <c r="A2108" s="11"/>
      <c r="B2108" s="11"/>
      <c r="C2108" s="11"/>
      <c r="D2108" s="11"/>
      <c r="E2108" s="38"/>
      <c r="F2108" s="11"/>
      <c r="G2108" s="40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26"/>
      <c r="AR2108" s="26"/>
      <c r="AS2108" s="26"/>
      <c r="AT2108" s="26"/>
      <c r="AU2108" s="26"/>
      <c r="AV2108" s="26"/>
      <c r="AW2108" s="11"/>
      <c r="AX2108" s="11"/>
      <c r="AY2108" s="11"/>
      <c r="AZ2108" s="11"/>
      <c r="BA2108" s="11"/>
      <c r="BB2108" s="11"/>
      <c r="BC2108" s="11"/>
    </row>
    <row r="2109" spans="1:55" x14ac:dyDescent="0.3">
      <c r="A2109" s="11"/>
      <c r="B2109" s="11"/>
      <c r="C2109" s="11"/>
      <c r="D2109" s="11"/>
      <c r="E2109" s="38"/>
      <c r="F2109" s="11"/>
      <c r="G2109" s="40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26"/>
      <c r="AR2109" s="26"/>
      <c r="AS2109" s="26"/>
      <c r="AT2109" s="26"/>
      <c r="AU2109" s="26"/>
      <c r="AV2109" s="26"/>
      <c r="AW2109" s="11"/>
      <c r="AX2109" s="11"/>
      <c r="AY2109" s="11"/>
      <c r="AZ2109" s="11"/>
      <c r="BA2109" s="11"/>
      <c r="BB2109" s="11"/>
      <c r="BC2109" s="11"/>
    </row>
    <row r="2110" spans="1:55" x14ac:dyDescent="0.3">
      <c r="A2110" s="11"/>
      <c r="B2110" s="11"/>
      <c r="C2110" s="11"/>
      <c r="D2110" s="11"/>
      <c r="E2110" s="38"/>
      <c r="F2110" s="11"/>
      <c r="G2110" s="40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26"/>
      <c r="AR2110" s="26"/>
      <c r="AS2110" s="26"/>
      <c r="AT2110" s="26"/>
      <c r="AU2110" s="26"/>
      <c r="AV2110" s="26"/>
      <c r="AW2110" s="11"/>
      <c r="AX2110" s="11"/>
      <c r="AY2110" s="11"/>
      <c r="AZ2110" s="11"/>
      <c r="BA2110" s="11"/>
      <c r="BB2110" s="11"/>
      <c r="BC2110" s="11"/>
    </row>
    <row r="2111" spans="1:55" x14ac:dyDescent="0.3">
      <c r="A2111" s="11"/>
      <c r="B2111" s="11"/>
      <c r="C2111" s="11"/>
      <c r="D2111" s="11"/>
      <c r="E2111" s="38"/>
      <c r="F2111" s="11"/>
      <c r="G2111" s="40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26"/>
      <c r="AR2111" s="26"/>
      <c r="AS2111" s="26"/>
      <c r="AT2111" s="26"/>
      <c r="AU2111" s="26"/>
      <c r="AV2111" s="26"/>
      <c r="AW2111" s="11"/>
      <c r="AX2111" s="11"/>
      <c r="AY2111" s="11"/>
      <c r="AZ2111" s="11"/>
      <c r="BA2111" s="11"/>
      <c r="BB2111" s="11"/>
      <c r="BC2111" s="11"/>
    </row>
    <row r="2112" spans="1:55" x14ac:dyDescent="0.3">
      <c r="A2112" s="11"/>
      <c r="B2112" s="11"/>
      <c r="C2112" s="11"/>
      <c r="D2112" s="11"/>
      <c r="E2112" s="38"/>
      <c r="F2112" s="11"/>
      <c r="G2112" s="40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26"/>
      <c r="AR2112" s="26"/>
      <c r="AS2112" s="26"/>
      <c r="AT2112" s="26"/>
      <c r="AU2112" s="26"/>
      <c r="AV2112" s="26"/>
      <c r="AW2112" s="11"/>
      <c r="AX2112" s="11"/>
      <c r="AY2112" s="11"/>
      <c r="AZ2112" s="11"/>
      <c r="BA2112" s="11"/>
      <c r="BB2112" s="11"/>
      <c r="BC2112" s="11"/>
    </row>
    <row r="2113" spans="1:55" x14ac:dyDescent="0.3">
      <c r="A2113" s="11"/>
      <c r="B2113" s="11"/>
      <c r="C2113" s="11"/>
      <c r="D2113" s="11"/>
      <c r="E2113" s="38"/>
      <c r="F2113" s="11"/>
      <c r="G2113" s="40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26"/>
      <c r="AR2113" s="26"/>
      <c r="AS2113" s="26"/>
      <c r="AT2113" s="26"/>
      <c r="AU2113" s="26"/>
      <c r="AV2113" s="26"/>
      <c r="AW2113" s="11"/>
      <c r="AX2113" s="11"/>
      <c r="AY2113" s="11"/>
      <c r="AZ2113" s="11"/>
      <c r="BA2113" s="11"/>
      <c r="BB2113" s="11"/>
      <c r="BC2113" s="11"/>
    </row>
    <row r="2114" spans="1:55" x14ac:dyDescent="0.3">
      <c r="A2114" s="11"/>
      <c r="B2114" s="11"/>
      <c r="C2114" s="11"/>
      <c r="D2114" s="11"/>
      <c r="E2114" s="38"/>
      <c r="F2114" s="11"/>
      <c r="G2114" s="40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26"/>
      <c r="AR2114" s="26"/>
      <c r="AS2114" s="26"/>
      <c r="AT2114" s="26"/>
      <c r="AU2114" s="26"/>
      <c r="AV2114" s="26"/>
      <c r="AW2114" s="11"/>
      <c r="AX2114" s="11"/>
      <c r="AY2114" s="11"/>
      <c r="AZ2114" s="11"/>
      <c r="BA2114" s="11"/>
      <c r="BB2114" s="11"/>
      <c r="BC2114" s="11"/>
    </row>
    <row r="2115" spans="1:55" x14ac:dyDescent="0.3">
      <c r="A2115" s="11"/>
      <c r="B2115" s="11"/>
      <c r="C2115" s="11"/>
      <c r="D2115" s="11"/>
      <c r="E2115" s="38"/>
      <c r="F2115" s="11"/>
      <c r="G2115" s="40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26"/>
      <c r="AR2115" s="26"/>
      <c r="AS2115" s="26"/>
      <c r="AT2115" s="26"/>
      <c r="AU2115" s="26"/>
      <c r="AV2115" s="26"/>
      <c r="AW2115" s="11"/>
      <c r="AX2115" s="11"/>
      <c r="AY2115" s="11"/>
      <c r="AZ2115" s="11"/>
      <c r="BA2115" s="11"/>
      <c r="BB2115" s="11"/>
      <c r="BC2115" s="11"/>
    </row>
    <row r="2116" spans="1:55" x14ac:dyDescent="0.3">
      <c r="A2116" s="11"/>
      <c r="B2116" s="11"/>
      <c r="C2116" s="11"/>
      <c r="D2116" s="11"/>
      <c r="E2116" s="38"/>
      <c r="F2116" s="11"/>
      <c r="G2116" s="40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26"/>
      <c r="AR2116" s="26"/>
      <c r="AS2116" s="26"/>
      <c r="AT2116" s="26"/>
      <c r="AU2116" s="26"/>
      <c r="AV2116" s="26"/>
      <c r="AW2116" s="11"/>
      <c r="AX2116" s="11"/>
      <c r="AY2116" s="11"/>
      <c r="AZ2116" s="11"/>
      <c r="BA2116" s="11"/>
      <c r="BB2116" s="11"/>
      <c r="BC2116" s="11"/>
    </row>
    <row r="2117" spans="1:55" x14ac:dyDescent="0.3">
      <c r="A2117" s="11"/>
      <c r="B2117" s="11"/>
      <c r="C2117" s="11"/>
      <c r="D2117" s="11"/>
      <c r="E2117" s="38"/>
      <c r="F2117" s="11"/>
      <c r="G2117" s="40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26"/>
      <c r="AR2117" s="26"/>
      <c r="AS2117" s="26"/>
      <c r="AT2117" s="26"/>
      <c r="AU2117" s="26"/>
      <c r="AV2117" s="26"/>
      <c r="AW2117" s="11"/>
      <c r="AX2117" s="11"/>
      <c r="AY2117" s="11"/>
      <c r="AZ2117" s="11"/>
      <c r="BA2117" s="11"/>
      <c r="BB2117" s="11"/>
      <c r="BC2117" s="11"/>
    </row>
    <row r="2118" spans="1:55" x14ac:dyDescent="0.3">
      <c r="A2118" s="11"/>
      <c r="B2118" s="11"/>
      <c r="C2118" s="11"/>
      <c r="D2118" s="11"/>
      <c r="E2118" s="38"/>
      <c r="F2118" s="11"/>
      <c r="G2118" s="40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26"/>
      <c r="AR2118" s="26"/>
      <c r="AS2118" s="26"/>
      <c r="AT2118" s="26"/>
      <c r="AU2118" s="26"/>
      <c r="AV2118" s="26"/>
      <c r="AW2118" s="11"/>
      <c r="AX2118" s="11"/>
      <c r="AY2118" s="11"/>
      <c r="AZ2118" s="11"/>
      <c r="BA2118" s="11"/>
      <c r="BB2118" s="11"/>
      <c r="BC2118" s="11"/>
    </row>
    <row r="2119" spans="1:55" x14ac:dyDescent="0.3">
      <c r="A2119" s="11"/>
      <c r="B2119" s="11"/>
      <c r="C2119" s="11"/>
      <c r="D2119" s="11"/>
      <c r="E2119" s="38"/>
      <c r="F2119" s="11"/>
      <c r="G2119" s="40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26"/>
      <c r="AR2119" s="26"/>
      <c r="AS2119" s="26"/>
      <c r="AT2119" s="26"/>
      <c r="AU2119" s="26"/>
      <c r="AV2119" s="26"/>
      <c r="AW2119" s="11"/>
      <c r="AX2119" s="11"/>
      <c r="AY2119" s="11"/>
      <c r="AZ2119" s="11"/>
      <c r="BA2119" s="11"/>
      <c r="BB2119" s="11"/>
      <c r="BC2119" s="11"/>
    </row>
    <row r="2120" spans="1:55" x14ac:dyDescent="0.3">
      <c r="A2120" s="11"/>
      <c r="B2120" s="11"/>
      <c r="C2120" s="11"/>
      <c r="D2120" s="11"/>
      <c r="E2120" s="38"/>
      <c r="F2120" s="11"/>
      <c r="G2120" s="40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26"/>
      <c r="AR2120" s="26"/>
      <c r="AS2120" s="26"/>
      <c r="AT2120" s="26"/>
      <c r="AU2120" s="26"/>
      <c r="AV2120" s="26"/>
      <c r="AW2120" s="11"/>
      <c r="AX2120" s="11"/>
      <c r="AY2120" s="11"/>
      <c r="AZ2120" s="11"/>
      <c r="BA2120" s="11"/>
      <c r="BB2120" s="11"/>
      <c r="BC2120" s="11"/>
    </row>
    <row r="2121" spans="1:55" x14ac:dyDescent="0.3">
      <c r="A2121" s="11"/>
      <c r="B2121" s="11"/>
      <c r="C2121" s="11"/>
      <c r="D2121" s="11"/>
      <c r="E2121" s="38"/>
      <c r="F2121" s="11"/>
      <c r="G2121" s="40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26"/>
      <c r="AR2121" s="26"/>
      <c r="AS2121" s="26"/>
      <c r="AT2121" s="26"/>
      <c r="AU2121" s="26"/>
      <c r="AV2121" s="26"/>
      <c r="AW2121" s="11"/>
      <c r="AX2121" s="11"/>
      <c r="AY2121" s="11"/>
      <c r="AZ2121" s="11"/>
      <c r="BA2121" s="11"/>
      <c r="BB2121" s="11"/>
      <c r="BC2121" s="11"/>
    </row>
    <row r="2122" spans="1:55" x14ac:dyDescent="0.3">
      <c r="A2122" s="11"/>
      <c r="B2122" s="11"/>
      <c r="C2122" s="11"/>
      <c r="D2122" s="11"/>
      <c r="E2122" s="38"/>
      <c r="F2122" s="11"/>
      <c r="G2122" s="40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26"/>
      <c r="AR2122" s="26"/>
      <c r="AS2122" s="26"/>
      <c r="AT2122" s="26"/>
      <c r="AU2122" s="26"/>
      <c r="AV2122" s="26"/>
      <c r="AW2122" s="11"/>
      <c r="AX2122" s="11"/>
      <c r="AY2122" s="11"/>
      <c r="AZ2122" s="11"/>
      <c r="BA2122" s="11"/>
      <c r="BB2122" s="11"/>
      <c r="BC2122" s="11"/>
    </row>
    <row r="2123" spans="1:55" x14ac:dyDescent="0.3">
      <c r="A2123" s="11"/>
      <c r="B2123" s="11"/>
      <c r="C2123" s="11"/>
      <c r="D2123" s="11"/>
      <c r="E2123" s="38"/>
      <c r="F2123" s="11"/>
      <c r="G2123" s="40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26"/>
      <c r="AR2123" s="26"/>
      <c r="AS2123" s="26"/>
      <c r="AT2123" s="26"/>
      <c r="AU2123" s="26"/>
      <c r="AV2123" s="26"/>
      <c r="AW2123" s="11"/>
      <c r="AX2123" s="11"/>
      <c r="AY2123" s="11"/>
      <c r="AZ2123" s="11"/>
      <c r="BA2123" s="11"/>
      <c r="BB2123" s="11"/>
      <c r="BC2123" s="11"/>
    </row>
    <row r="2124" spans="1:55" x14ac:dyDescent="0.3">
      <c r="A2124" s="11"/>
      <c r="B2124" s="11"/>
      <c r="C2124" s="11"/>
      <c r="D2124" s="11"/>
      <c r="E2124" s="38"/>
      <c r="F2124" s="11"/>
      <c r="G2124" s="40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26"/>
      <c r="AR2124" s="26"/>
      <c r="AS2124" s="26"/>
      <c r="AT2124" s="26"/>
      <c r="AU2124" s="26"/>
      <c r="AV2124" s="26"/>
      <c r="AW2124" s="11"/>
      <c r="AX2124" s="11"/>
      <c r="AY2124" s="11"/>
      <c r="AZ2124" s="11"/>
      <c r="BA2124" s="11"/>
      <c r="BB2124" s="11"/>
      <c r="BC2124" s="11"/>
    </row>
    <row r="2125" spans="1:55" x14ac:dyDescent="0.3">
      <c r="A2125" s="11"/>
      <c r="B2125" s="11"/>
      <c r="C2125" s="11"/>
      <c r="D2125" s="11"/>
      <c r="E2125" s="38"/>
      <c r="F2125" s="11"/>
      <c r="G2125" s="40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26"/>
      <c r="AR2125" s="26"/>
      <c r="AS2125" s="26"/>
      <c r="AT2125" s="26"/>
      <c r="AU2125" s="26"/>
      <c r="AV2125" s="26"/>
      <c r="AW2125" s="11"/>
      <c r="AX2125" s="11"/>
      <c r="AY2125" s="11"/>
      <c r="AZ2125" s="11"/>
      <c r="BA2125" s="11"/>
      <c r="BB2125" s="11"/>
      <c r="BC2125" s="11"/>
    </row>
    <row r="2126" spans="1:55" x14ac:dyDescent="0.3">
      <c r="A2126" s="11"/>
      <c r="B2126" s="11"/>
      <c r="C2126" s="11"/>
      <c r="D2126" s="11"/>
      <c r="E2126" s="38"/>
      <c r="F2126" s="11"/>
      <c r="G2126" s="40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26"/>
      <c r="AR2126" s="26"/>
      <c r="AS2126" s="26"/>
      <c r="AT2126" s="26"/>
      <c r="AU2126" s="26"/>
      <c r="AV2126" s="26"/>
      <c r="AW2126" s="11"/>
      <c r="AX2126" s="11"/>
      <c r="AY2126" s="11"/>
      <c r="AZ2126" s="11"/>
      <c r="BA2126" s="11"/>
      <c r="BB2126" s="11"/>
      <c r="BC2126" s="11"/>
    </row>
    <row r="2127" spans="1:55" x14ac:dyDescent="0.3">
      <c r="A2127" s="11"/>
      <c r="B2127" s="11"/>
      <c r="C2127" s="11"/>
      <c r="D2127" s="11"/>
      <c r="E2127" s="38"/>
      <c r="F2127" s="11"/>
      <c r="G2127" s="40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26"/>
      <c r="AR2127" s="26"/>
      <c r="AS2127" s="26"/>
      <c r="AT2127" s="26"/>
      <c r="AU2127" s="26"/>
      <c r="AV2127" s="26"/>
      <c r="AW2127" s="11"/>
      <c r="AX2127" s="11"/>
      <c r="AY2127" s="11"/>
      <c r="AZ2127" s="11"/>
      <c r="BA2127" s="11"/>
      <c r="BB2127" s="11"/>
      <c r="BC2127" s="11"/>
    </row>
    <row r="2128" spans="1:55" x14ac:dyDescent="0.3">
      <c r="A2128" s="11"/>
      <c r="B2128" s="11"/>
      <c r="C2128" s="11"/>
      <c r="D2128" s="11"/>
      <c r="E2128" s="38"/>
      <c r="F2128" s="11"/>
      <c r="G2128" s="40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26"/>
      <c r="AR2128" s="26"/>
      <c r="AS2128" s="26"/>
      <c r="AT2128" s="26"/>
      <c r="AU2128" s="26"/>
      <c r="AV2128" s="26"/>
      <c r="AW2128" s="11"/>
      <c r="AX2128" s="11"/>
      <c r="AY2128" s="11"/>
      <c r="AZ2128" s="11"/>
      <c r="BA2128" s="11"/>
      <c r="BB2128" s="11"/>
      <c r="BC2128" s="11"/>
    </row>
    <row r="2129" spans="1:55" x14ac:dyDescent="0.3">
      <c r="A2129" s="11"/>
      <c r="B2129" s="11"/>
      <c r="C2129" s="11"/>
      <c r="D2129" s="11"/>
      <c r="E2129" s="38"/>
      <c r="F2129" s="11"/>
      <c r="G2129" s="40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26"/>
      <c r="AR2129" s="26"/>
      <c r="AS2129" s="26"/>
      <c r="AT2129" s="26"/>
      <c r="AU2129" s="26"/>
      <c r="AV2129" s="26"/>
      <c r="AW2129" s="11"/>
      <c r="AX2129" s="11"/>
      <c r="AY2129" s="11"/>
      <c r="AZ2129" s="11"/>
      <c r="BA2129" s="11"/>
      <c r="BB2129" s="11"/>
      <c r="BC2129" s="11"/>
    </row>
    <row r="2130" spans="1:55" x14ac:dyDescent="0.3">
      <c r="A2130" s="11"/>
      <c r="B2130" s="11"/>
      <c r="C2130" s="11"/>
      <c r="D2130" s="11"/>
      <c r="E2130" s="38"/>
      <c r="F2130" s="11"/>
      <c r="G2130" s="40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26"/>
      <c r="AR2130" s="26"/>
      <c r="AS2130" s="26"/>
      <c r="AT2130" s="26"/>
      <c r="AU2130" s="26"/>
      <c r="AV2130" s="26"/>
      <c r="AW2130" s="11"/>
      <c r="AX2130" s="11"/>
      <c r="AY2130" s="11"/>
      <c r="AZ2130" s="11"/>
      <c r="BA2130" s="11"/>
      <c r="BB2130" s="11"/>
      <c r="BC2130" s="11"/>
    </row>
    <row r="2131" spans="1:55" x14ac:dyDescent="0.3">
      <c r="A2131" s="11"/>
      <c r="B2131" s="11"/>
      <c r="C2131" s="11"/>
      <c r="D2131" s="11"/>
      <c r="E2131" s="38"/>
      <c r="F2131" s="11"/>
      <c r="G2131" s="40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26"/>
      <c r="AR2131" s="26"/>
      <c r="AS2131" s="26"/>
      <c r="AT2131" s="26"/>
      <c r="AU2131" s="26"/>
      <c r="AV2131" s="26"/>
      <c r="AW2131" s="11"/>
      <c r="AX2131" s="11"/>
      <c r="AY2131" s="11"/>
      <c r="AZ2131" s="11"/>
      <c r="BA2131" s="11"/>
      <c r="BB2131" s="11"/>
      <c r="BC2131" s="11"/>
    </row>
    <row r="2132" spans="1:55" x14ac:dyDescent="0.3">
      <c r="A2132" s="11"/>
      <c r="B2132" s="11"/>
      <c r="C2132" s="11"/>
      <c r="D2132" s="11"/>
      <c r="E2132" s="38"/>
      <c r="F2132" s="11"/>
      <c r="G2132" s="40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26"/>
      <c r="AR2132" s="26"/>
      <c r="AS2132" s="26"/>
      <c r="AT2132" s="26"/>
      <c r="AU2132" s="26"/>
      <c r="AV2132" s="26"/>
      <c r="AW2132" s="11"/>
      <c r="AX2132" s="11"/>
      <c r="AY2132" s="11"/>
      <c r="AZ2132" s="11"/>
      <c r="BA2132" s="11"/>
      <c r="BB2132" s="11"/>
      <c r="BC2132" s="11"/>
    </row>
    <row r="2133" spans="1:55" x14ac:dyDescent="0.3">
      <c r="A2133" s="11"/>
      <c r="B2133" s="11"/>
      <c r="C2133" s="11"/>
      <c r="D2133" s="11"/>
      <c r="E2133" s="38"/>
      <c r="F2133" s="11"/>
      <c r="G2133" s="40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26"/>
      <c r="AR2133" s="26"/>
      <c r="AS2133" s="26"/>
      <c r="AT2133" s="26"/>
      <c r="AU2133" s="26"/>
      <c r="AV2133" s="26"/>
      <c r="AW2133" s="11"/>
      <c r="AX2133" s="11"/>
      <c r="AY2133" s="11"/>
      <c r="AZ2133" s="11"/>
      <c r="BA2133" s="11"/>
      <c r="BB2133" s="11"/>
      <c r="BC2133" s="11"/>
    </row>
    <row r="2134" spans="1:55" x14ac:dyDescent="0.3">
      <c r="A2134" s="11"/>
      <c r="B2134" s="11"/>
      <c r="C2134" s="11"/>
      <c r="D2134" s="11"/>
      <c r="E2134" s="38"/>
      <c r="F2134" s="11"/>
      <c r="G2134" s="40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26"/>
      <c r="AR2134" s="26"/>
      <c r="AS2134" s="26"/>
      <c r="AT2134" s="26"/>
      <c r="AU2134" s="26"/>
      <c r="AV2134" s="26"/>
      <c r="AW2134" s="11"/>
      <c r="AX2134" s="11"/>
      <c r="AY2134" s="11"/>
      <c r="AZ2134" s="11"/>
      <c r="BA2134" s="11"/>
      <c r="BB2134" s="11"/>
      <c r="BC2134" s="11"/>
    </row>
    <row r="2135" spans="1:55" x14ac:dyDescent="0.3">
      <c r="A2135" s="11"/>
      <c r="B2135" s="11"/>
      <c r="C2135" s="11"/>
      <c r="D2135" s="11"/>
      <c r="E2135" s="38"/>
      <c r="F2135" s="11"/>
      <c r="G2135" s="40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26"/>
      <c r="AR2135" s="26"/>
      <c r="AS2135" s="26"/>
      <c r="AT2135" s="26"/>
      <c r="AU2135" s="26"/>
      <c r="AV2135" s="26"/>
      <c r="AW2135" s="11"/>
      <c r="AX2135" s="11"/>
      <c r="AY2135" s="11"/>
      <c r="AZ2135" s="11"/>
      <c r="BA2135" s="11"/>
      <c r="BB2135" s="11"/>
      <c r="BC2135" s="11"/>
    </row>
    <row r="2136" spans="1:55" x14ac:dyDescent="0.3">
      <c r="A2136" s="11"/>
      <c r="B2136" s="11"/>
      <c r="C2136" s="11"/>
      <c r="D2136" s="11"/>
      <c r="E2136" s="38"/>
      <c r="F2136" s="11"/>
      <c r="G2136" s="40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26"/>
      <c r="AR2136" s="26"/>
      <c r="AS2136" s="26"/>
      <c r="AT2136" s="26"/>
      <c r="AU2136" s="26"/>
      <c r="AV2136" s="26"/>
      <c r="AW2136" s="11"/>
      <c r="AX2136" s="11"/>
      <c r="AY2136" s="11"/>
      <c r="AZ2136" s="11"/>
      <c r="BA2136" s="11"/>
      <c r="BB2136" s="11"/>
      <c r="BC2136" s="11"/>
    </row>
    <row r="2137" spans="1:55" x14ac:dyDescent="0.3">
      <c r="A2137" s="11"/>
      <c r="B2137" s="11"/>
      <c r="C2137" s="11"/>
      <c r="D2137" s="11"/>
      <c r="E2137" s="38"/>
      <c r="F2137" s="11"/>
      <c r="G2137" s="40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26"/>
      <c r="AR2137" s="26"/>
      <c r="AS2137" s="26"/>
      <c r="AT2137" s="26"/>
      <c r="AU2137" s="26"/>
      <c r="AV2137" s="26"/>
      <c r="AW2137" s="11"/>
      <c r="AX2137" s="11"/>
      <c r="AY2137" s="11"/>
      <c r="AZ2137" s="11"/>
      <c r="BA2137" s="11"/>
      <c r="BB2137" s="11"/>
      <c r="BC2137" s="11"/>
    </row>
    <row r="2138" spans="1:55" x14ac:dyDescent="0.3">
      <c r="A2138" s="11"/>
      <c r="B2138" s="11"/>
      <c r="C2138" s="11"/>
      <c r="D2138" s="11"/>
      <c r="E2138" s="38"/>
      <c r="F2138" s="11"/>
      <c r="G2138" s="40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26"/>
      <c r="AR2138" s="26"/>
      <c r="AS2138" s="26"/>
      <c r="AT2138" s="26"/>
      <c r="AU2138" s="26"/>
      <c r="AV2138" s="26"/>
      <c r="AW2138" s="11"/>
      <c r="AX2138" s="11"/>
      <c r="AY2138" s="11"/>
      <c r="AZ2138" s="11"/>
      <c r="BA2138" s="11"/>
      <c r="BB2138" s="11"/>
      <c r="BC2138" s="11"/>
    </row>
    <row r="2139" spans="1:55" x14ac:dyDescent="0.3">
      <c r="A2139" s="11"/>
      <c r="B2139" s="11"/>
      <c r="C2139" s="11"/>
      <c r="D2139" s="11"/>
      <c r="E2139" s="38"/>
      <c r="F2139" s="11"/>
      <c r="G2139" s="40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26"/>
      <c r="AR2139" s="26"/>
      <c r="AS2139" s="26"/>
      <c r="AT2139" s="26"/>
      <c r="AU2139" s="26"/>
      <c r="AV2139" s="26"/>
      <c r="AW2139" s="11"/>
      <c r="AX2139" s="11"/>
      <c r="AY2139" s="11"/>
      <c r="AZ2139" s="11"/>
      <c r="BA2139" s="11"/>
      <c r="BB2139" s="11"/>
      <c r="BC2139" s="11"/>
    </row>
    <row r="2140" spans="1:55" x14ac:dyDescent="0.3">
      <c r="A2140" s="11"/>
      <c r="B2140" s="11"/>
      <c r="C2140" s="11"/>
      <c r="D2140" s="11"/>
      <c r="E2140" s="38"/>
      <c r="F2140" s="11"/>
      <c r="G2140" s="40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26"/>
      <c r="AR2140" s="26"/>
      <c r="AS2140" s="26"/>
      <c r="AT2140" s="26"/>
      <c r="AU2140" s="26"/>
      <c r="AV2140" s="26"/>
      <c r="AW2140" s="11"/>
      <c r="AX2140" s="11"/>
      <c r="AY2140" s="11"/>
      <c r="AZ2140" s="11"/>
      <c r="BA2140" s="11"/>
      <c r="BB2140" s="11"/>
      <c r="BC2140" s="11"/>
    </row>
    <row r="2141" spans="1:55" x14ac:dyDescent="0.3">
      <c r="A2141" s="11"/>
      <c r="B2141" s="11"/>
      <c r="C2141" s="11"/>
      <c r="D2141" s="11"/>
      <c r="E2141" s="38"/>
      <c r="F2141" s="11"/>
      <c r="G2141" s="40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26"/>
      <c r="AR2141" s="26"/>
      <c r="AS2141" s="26"/>
      <c r="AT2141" s="26"/>
      <c r="AU2141" s="26"/>
      <c r="AV2141" s="26"/>
      <c r="AW2141" s="11"/>
      <c r="AX2141" s="11"/>
      <c r="AY2141" s="11"/>
      <c r="AZ2141" s="11"/>
      <c r="BA2141" s="11"/>
      <c r="BB2141" s="11"/>
      <c r="BC2141" s="11"/>
    </row>
    <row r="2142" spans="1:55" x14ac:dyDescent="0.3">
      <c r="A2142" s="11"/>
      <c r="B2142" s="11"/>
      <c r="C2142" s="11"/>
      <c r="D2142" s="11"/>
      <c r="E2142" s="38"/>
      <c r="F2142" s="11"/>
      <c r="G2142" s="40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26"/>
      <c r="AR2142" s="26"/>
      <c r="AS2142" s="26"/>
      <c r="AT2142" s="26"/>
      <c r="AU2142" s="26"/>
      <c r="AV2142" s="26"/>
      <c r="AW2142" s="11"/>
      <c r="AX2142" s="11"/>
      <c r="AY2142" s="11"/>
      <c r="AZ2142" s="11"/>
      <c r="BA2142" s="11"/>
      <c r="BB2142" s="11"/>
      <c r="BC2142" s="11"/>
    </row>
    <row r="2143" spans="1:55" x14ac:dyDescent="0.3">
      <c r="A2143" s="11"/>
      <c r="B2143" s="11"/>
      <c r="C2143" s="11"/>
      <c r="D2143" s="11"/>
      <c r="E2143" s="38"/>
      <c r="F2143" s="11"/>
      <c r="G2143" s="40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26"/>
      <c r="AR2143" s="26"/>
      <c r="AS2143" s="26"/>
      <c r="AT2143" s="26"/>
      <c r="AU2143" s="26"/>
      <c r="AV2143" s="26"/>
      <c r="AW2143" s="11"/>
      <c r="AX2143" s="11"/>
      <c r="AY2143" s="11"/>
      <c r="AZ2143" s="11"/>
      <c r="BA2143" s="11"/>
      <c r="BB2143" s="11"/>
      <c r="BC2143" s="11"/>
    </row>
    <row r="2144" spans="1:55" x14ac:dyDescent="0.3">
      <c r="A2144" s="11"/>
      <c r="B2144" s="11"/>
      <c r="C2144" s="11"/>
      <c r="D2144" s="11"/>
      <c r="E2144" s="38"/>
      <c r="F2144" s="11"/>
      <c r="G2144" s="40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26"/>
      <c r="AR2144" s="26"/>
      <c r="AS2144" s="26"/>
      <c r="AT2144" s="26"/>
      <c r="AU2144" s="26"/>
      <c r="AV2144" s="26"/>
      <c r="AW2144" s="11"/>
      <c r="AX2144" s="11"/>
      <c r="AY2144" s="11"/>
      <c r="AZ2144" s="11"/>
      <c r="BA2144" s="11"/>
      <c r="BB2144" s="11"/>
      <c r="BC2144" s="11"/>
    </row>
    <row r="2145" spans="1:55" x14ac:dyDescent="0.3">
      <c r="A2145" s="11"/>
      <c r="B2145" s="11"/>
      <c r="C2145" s="11"/>
      <c r="D2145" s="11"/>
      <c r="E2145" s="38"/>
      <c r="F2145" s="11"/>
      <c r="G2145" s="40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26"/>
      <c r="AR2145" s="26"/>
      <c r="AS2145" s="26"/>
      <c r="AT2145" s="26"/>
      <c r="AU2145" s="26"/>
      <c r="AV2145" s="26"/>
      <c r="AW2145" s="11"/>
      <c r="AX2145" s="11"/>
      <c r="AY2145" s="11"/>
      <c r="AZ2145" s="11"/>
      <c r="BA2145" s="11"/>
      <c r="BB2145" s="11"/>
      <c r="BC2145" s="11"/>
    </row>
    <row r="2146" spans="1:55" x14ac:dyDescent="0.3">
      <c r="A2146" s="11"/>
      <c r="B2146" s="11"/>
      <c r="C2146" s="11"/>
      <c r="D2146" s="11"/>
      <c r="E2146" s="38"/>
      <c r="F2146" s="11"/>
      <c r="G2146" s="40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26"/>
      <c r="AR2146" s="26"/>
      <c r="AS2146" s="26"/>
      <c r="AT2146" s="26"/>
      <c r="AU2146" s="26"/>
      <c r="AV2146" s="26"/>
      <c r="AW2146" s="11"/>
      <c r="AX2146" s="11"/>
      <c r="AY2146" s="11"/>
      <c r="AZ2146" s="11"/>
      <c r="BA2146" s="11"/>
      <c r="BB2146" s="11"/>
      <c r="BC2146" s="11"/>
    </row>
    <row r="2147" spans="1:55" x14ac:dyDescent="0.3">
      <c r="A2147" s="11"/>
      <c r="B2147" s="11"/>
      <c r="C2147" s="11"/>
      <c r="D2147" s="11"/>
      <c r="E2147" s="38"/>
      <c r="F2147" s="11"/>
      <c r="G2147" s="40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26"/>
      <c r="AR2147" s="26"/>
      <c r="AS2147" s="26"/>
      <c r="AT2147" s="26"/>
      <c r="AU2147" s="26"/>
      <c r="AV2147" s="26"/>
      <c r="AW2147" s="11"/>
      <c r="AX2147" s="11"/>
      <c r="AY2147" s="11"/>
      <c r="AZ2147" s="11"/>
      <c r="BA2147" s="11"/>
      <c r="BB2147" s="11"/>
      <c r="BC2147" s="11"/>
    </row>
    <row r="2148" spans="1:55" x14ac:dyDescent="0.3">
      <c r="A2148" s="11"/>
      <c r="B2148" s="11"/>
      <c r="C2148" s="11"/>
      <c r="D2148" s="11"/>
      <c r="E2148" s="38"/>
      <c r="F2148" s="11"/>
      <c r="G2148" s="40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26"/>
      <c r="AR2148" s="26"/>
      <c r="AS2148" s="26"/>
      <c r="AT2148" s="26"/>
      <c r="AU2148" s="26"/>
      <c r="AV2148" s="26"/>
      <c r="AW2148" s="11"/>
      <c r="AX2148" s="11"/>
      <c r="AY2148" s="11"/>
      <c r="AZ2148" s="11"/>
      <c r="BA2148" s="11"/>
      <c r="BB2148" s="11"/>
      <c r="BC2148" s="11"/>
    </row>
    <row r="2149" spans="1:55" x14ac:dyDescent="0.3">
      <c r="A2149" s="11"/>
      <c r="B2149" s="11"/>
      <c r="C2149" s="11"/>
      <c r="D2149" s="11"/>
      <c r="E2149" s="38"/>
      <c r="F2149" s="11"/>
      <c r="G2149" s="40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26"/>
      <c r="AR2149" s="26"/>
      <c r="AS2149" s="26"/>
      <c r="AT2149" s="26"/>
      <c r="AU2149" s="26"/>
      <c r="AV2149" s="26"/>
      <c r="AW2149" s="11"/>
      <c r="AX2149" s="11"/>
      <c r="AY2149" s="11"/>
      <c r="AZ2149" s="11"/>
      <c r="BA2149" s="11"/>
      <c r="BB2149" s="11"/>
      <c r="BC2149" s="11"/>
    </row>
    <row r="2150" spans="1:55" x14ac:dyDescent="0.3">
      <c r="A2150" s="11"/>
      <c r="B2150" s="11"/>
      <c r="C2150" s="11"/>
      <c r="D2150" s="11"/>
      <c r="E2150" s="38"/>
      <c r="F2150" s="11"/>
      <c r="G2150" s="40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26"/>
      <c r="AR2150" s="26"/>
      <c r="AS2150" s="26"/>
      <c r="AT2150" s="26"/>
      <c r="AU2150" s="26"/>
      <c r="AV2150" s="26"/>
      <c r="AW2150" s="11"/>
      <c r="AX2150" s="11"/>
      <c r="AY2150" s="11"/>
      <c r="AZ2150" s="11"/>
      <c r="BA2150" s="11"/>
      <c r="BB2150" s="11"/>
      <c r="BC2150" s="11"/>
    </row>
    <row r="2151" spans="1:55" x14ac:dyDescent="0.3">
      <c r="A2151" s="11"/>
      <c r="B2151" s="11"/>
      <c r="C2151" s="11"/>
      <c r="D2151" s="11"/>
      <c r="E2151" s="38"/>
      <c r="F2151" s="11"/>
      <c r="G2151" s="40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26"/>
      <c r="AR2151" s="26"/>
      <c r="AS2151" s="26"/>
      <c r="AT2151" s="26"/>
      <c r="AU2151" s="26"/>
      <c r="AV2151" s="26"/>
      <c r="AW2151" s="11"/>
      <c r="AX2151" s="11"/>
      <c r="AY2151" s="11"/>
      <c r="AZ2151" s="11"/>
      <c r="BA2151" s="11"/>
      <c r="BB2151" s="11"/>
      <c r="BC2151" s="11"/>
    </row>
    <row r="2152" spans="1:55" x14ac:dyDescent="0.3">
      <c r="A2152" s="11"/>
      <c r="B2152" s="11"/>
      <c r="C2152" s="11"/>
      <c r="D2152" s="11"/>
      <c r="E2152" s="38"/>
      <c r="F2152" s="11"/>
      <c r="G2152" s="40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26"/>
      <c r="AR2152" s="26"/>
      <c r="AS2152" s="26"/>
      <c r="AT2152" s="26"/>
      <c r="AU2152" s="26"/>
      <c r="AV2152" s="26"/>
      <c r="AW2152" s="11"/>
      <c r="AX2152" s="11"/>
      <c r="AY2152" s="11"/>
      <c r="AZ2152" s="11"/>
      <c r="BA2152" s="11"/>
      <c r="BB2152" s="11"/>
      <c r="BC2152" s="11"/>
    </row>
    <row r="2153" spans="1:55" x14ac:dyDescent="0.3">
      <c r="A2153" s="11"/>
      <c r="B2153" s="11"/>
      <c r="C2153" s="11"/>
      <c r="D2153" s="11"/>
      <c r="E2153" s="38"/>
      <c r="F2153" s="11"/>
      <c r="G2153" s="40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26"/>
      <c r="AR2153" s="26"/>
      <c r="AS2153" s="26"/>
      <c r="AT2153" s="26"/>
      <c r="AU2153" s="26"/>
      <c r="AV2153" s="26"/>
      <c r="AW2153" s="11"/>
      <c r="AX2153" s="11"/>
      <c r="AY2153" s="11"/>
      <c r="AZ2153" s="11"/>
      <c r="BA2153" s="11"/>
      <c r="BB2153" s="11"/>
      <c r="BC2153" s="11"/>
    </row>
    <row r="2154" spans="1:55" x14ac:dyDescent="0.3">
      <c r="A2154" s="11"/>
      <c r="B2154" s="11"/>
      <c r="C2154" s="11"/>
      <c r="D2154" s="11"/>
      <c r="E2154" s="38"/>
      <c r="F2154" s="11"/>
      <c r="G2154" s="40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26"/>
      <c r="AR2154" s="26"/>
      <c r="AS2154" s="26"/>
      <c r="AT2154" s="26"/>
      <c r="AU2154" s="26"/>
      <c r="AV2154" s="26"/>
      <c r="AW2154" s="11"/>
      <c r="AX2154" s="11"/>
      <c r="AY2154" s="11"/>
      <c r="AZ2154" s="11"/>
      <c r="BA2154" s="11"/>
      <c r="BB2154" s="11"/>
      <c r="BC2154" s="11"/>
    </row>
    <row r="2155" spans="1:55" x14ac:dyDescent="0.3">
      <c r="A2155" s="11"/>
      <c r="B2155" s="11"/>
      <c r="C2155" s="11"/>
      <c r="D2155" s="11"/>
      <c r="E2155" s="38"/>
      <c r="F2155" s="11"/>
      <c r="G2155" s="40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26"/>
      <c r="AR2155" s="26"/>
      <c r="AS2155" s="26"/>
      <c r="AT2155" s="26"/>
      <c r="AU2155" s="26"/>
      <c r="AV2155" s="26"/>
      <c r="AW2155" s="11"/>
      <c r="AX2155" s="11"/>
      <c r="AY2155" s="11"/>
      <c r="AZ2155" s="11"/>
      <c r="BA2155" s="11"/>
      <c r="BB2155" s="11"/>
      <c r="BC2155" s="11"/>
    </row>
    <row r="2156" spans="1:55" x14ac:dyDescent="0.3">
      <c r="A2156" s="11"/>
      <c r="B2156" s="11"/>
      <c r="C2156" s="11"/>
      <c r="D2156" s="11"/>
      <c r="E2156" s="38"/>
      <c r="F2156" s="11"/>
      <c r="G2156" s="40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26"/>
      <c r="AR2156" s="26"/>
      <c r="AS2156" s="26"/>
      <c r="AT2156" s="26"/>
      <c r="AU2156" s="26"/>
      <c r="AV2156" s="26"/>
      <c r="AW2156" s="11"/>
      <c r="AX2156" s="11"/>
      <c r="AY2156" s="11"/>
      <c r="AZ2156" s="11"/>
      <c r="BA2156" s="11"/>
      <c r="BB2156" s="11"/>
      <c r="BC2156" s="11"/>
    </row>
    <row r="2157" spans="1:55" x14ac:dyDescent="0.3">
      <c r="A2157" s="11"/>
      <c r="B2157" s="11"/>
      <c r="C2157" s="11"/>
      <c r="D2157" s="11"/>
      <c r="E2157" s="38"/>
      <c r="F2157" s="11"/>
      <c r="G2157" s="40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26"/>
      <c r="AR2157" s="26"/>
      <c r="AS2157" s="26"/>
      <c r="AT2157" s="26"/>
      <c r="AU2157" s="26"/>
      <c r="AV2157" s="26"/>
      <c r="AW2157" s="11"/>
      <c r="AX2157" s="11"/>
      <c r="AY2157" s="11"/>
      <c r="AZ2157" s="11"/>
      <c r="BA2157" s="11"/>
      <c r="BB2157" s="11"/>
      <c r="BC2157" s="11"/>
    </row>
    <row r="2158" spans="1:55" x14ac:dyDescent="0.3">
      <c r="A2158" s="11"/>
      <c r="B2158" s="11"/>
      <c r="C2158" s="11"/>
      <c r="D2158" s="11"/>
      <c r="E2158" s="38"/>
      <c r="F2158" s="11"/>
      <c r="G2158" s="40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26"/>
      <c r="AR2158" s="26"/>
      <c r="AS2158" s="26"/>
      <c r="AT2158" s="26"/>
      <c r="AU2158" s="26"/>
      <c r="AV2158" s="26"/>
      <c r="AW2158" s="11"/>
      <c r="AX2158" s="11"/>
      <c r="AY2158" s="11"/>
      <c r="AZ2158" s="11"/>
      <c r="BA2158" s="11"/>
      <c r="BB2158" s="11"/>
      <c r="BC2158" s="11"/>
    </row>
    <row r="2159" spans="1:55" x14ac:dyDescent="0.3">
      <c r="A2159" s="11"/>
      <c r="B2159" s="11"/>
      <c r="C2159" s="11"/>
      <c r="D2159" s="11"/>
      <c r="E2159" s="38"/>
      <c r="F2159" s="11"/>
      <c r="G2159" s="40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26"/>
      <c r="AR2159" s="26"/>
      <c r="AS2159" s="26"/>
      <c r="AT2159" s="26"/>
      <c r="AU2159" s="26"/>
      <c r="AV2159" s="26"/>
      <c r="AW2159" s="11"/>
      <c r="AX2159" s="11"/>
      <c r="AY2159" s="11"/>
      <c r="AZ2159" s="11"/>
      <c r="BA2159" s="11"/>
      <c r="BB2159" s="11"/>
      <c r="BC2159" s="11"/>
    </row>
    <row r="2160" spans="1:55" x14ac:dyDescent="0.3">
      <c r="A2160" s="11"/>
      <c r="B2160" s="11"/>
      <c r="C2160" s="11"/>
      <c r="D2160" s="11"/>
      <c r="E2160" s="38"/>
      <c r="F2160" s="11"/>
      <c r="G2160" s="40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26"/>
      <c r="AR2160" s="26"/>
      <c r="AS2160" s="26"/>
      <c r="AT2160" s="26"/>
      <c r="AU2160" s="26"/>
      <c r="AV2160" s="26"/>
      <c r="AW2160" s="11"/>
      <c r="AX2160" s="11"/>
      <c r="AY2160" s="11"/>
      <c r="AZ2160" s="11"/>
      <c r="BA2160" s="11"/>
      <c r="BB2160" s="11"/>
      <c r="BC2160" s="11"/>
    </row>
    <row r="2161" spans="1:55" x14ac:dyDescent="0.3">
      <c r="A2161" s="11"/>
      <c r="B2161" s="11"/>
      <c r="C2161" s="11"/>
      <c r="D2161" s="11"/>
      <c r="E2161" s="38"/>
      <c r="F2161" s="11"/>
      <c r="G2161" s="40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26"/>
      <c r="AR2161" s="26"/>
      <c r="AS2161" s="26"/>
      <c r="AT2161" s="26"/>
      <c r="AU2161" s="26"/>
      <c r="AV2161" s="26"/>
      <c r="AW2161" s="11"/>
      <c r="AX2161" s="11"/>
      <c r="AY2161" s="11"/>
      <c r="AZ2161" s="11"/>
      <c r="BA2161" s="11"/>
      <c r="BB2161" s="11"/>
      <c r="BC2161" s="11"/>
    </row>
    <row r="2162" spans="1:55" x14ac:dyDescent="0.3">
      <c r="A2162" s="11"/>
      <c r="B2162" s="11"/>
      <c r="C2162" s="11"/>
      <c r="D2162" s="11"/>
      <c r="E2162" s="38"/>
      <c r="F2162" s="11"/>
      <c r="G2162" s="40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26"/>
      <c r="AR2162" s="26"/>
      <c r="AS2162" s="26"/>
      <c r="AT2162" s="26"/>
      <c r="AU2162" s="26"/>
      <c r="AV2162" s="26"/>
      <c r="AW2162" s="11"/>
      <c r="AX2162" s="11"/>
      <c r="AY2162" s="11"/>
      <c r="AZ2162" s="11"/>
      <c r="BA2162" s="11"/>
      <c r="BB2162" s="11"/>
      <c r="BC2162" s="11"/>
    </row>
    <row r="2163" spans="1:55" x14ac:dyDescent="0.3">
      <c r="A2163" s="11"/>
      <c r="B2163" s="11"/>
      <c r="C2163" s="11"/>
      <c r="D2163" s="11"/>
      <c r="E2163" s="38"/>
      <c r="F2163" s="11"/>
      <c r="G2163" s="40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26"/>
      <c r="AR2163" s="26"/>
      <c r="AS2163" s="26"/>
      <c r="AT2163" s="26"/>
      <c r="AU2163" s="26"/>
      <c r="AV2163" s="26"/>
      <c r="AW2163" s="11"/>
      <c r="AX2163" s="11"/>
      <c r="AY2163" s="11"/>
      <c r="AZ2163" s="11"/>
      <c r="BA2163" s="11"/>
      <c r="BB2163" s="11"/>
      <c r="BC2163" s="11"/>
    </row>
    <row r="2164" spans="1:55" x14ac:dyDescent="0.3">
      <c r="A2164" s="11"/>
      <c r="B2164" s="11"/>
      <c r="C2164" s="11"/>
      <c r="D2164" s="11"/>
      <c r="E2164" s="38"/>
      <c r="F2164" s="11"/>
      <c r="G2164" s="40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26"/>
      <c r="AR2164" s="26"/>
      <c r="AS2164" s="26"/>
      <c r="AT2164" s="26"/>
      <c r="AU2164" s="26"/>
      <c r="AV2164" s="26"/>
      <c r="AW2164" s="11"/>
      <c r="AX2164" s="11"/>
      <c r="AY2164" s="11"/>
      <c r="AZ2164" s="11"/>
      <c r="BA2164" s="11"/>
      <c r="BB2164" s="11"/>
      <c r="BC2164" s="11"/>
    </row>
    <row r="2165" spans="1:55" x14ac:dyDescent="0.3">
      <c r="A2165" s="11"/>
      <c r="B2165" s="11"/>
      <c r="C2165" s="11"/>
      <c r="D2165" s="11"/>
      <c r="E2165" s="38"/>
      <c r="F2165" s="11"/>
      <c r="G2165" s="40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26"/>
      <c r="AR2165" s="26"/>
      <c r="AS2165" s="26"/>
      <c r="AT2165" s="26"/>
      <c r="AU2165" s="26"/>
      <c r="AV2165" s="26"/>
      <c r="AW2165" s="11"/>
      <c r="AX2165" s="11"/>
      <c r="AY2165" s="11"/>
      <c r="AZ2165" s="11"/>
      <c r="BA2165" s="11"/>
      <c r="BB2165" s="11"/>
      <c r="BC2165" s="11"/>
    </row>
    <row r="2166" spans="1:55" x14ac:dyDescent="0.3">
      <c r="A2166" s="11"/>
      <c r="B2166" s="11"/>
      <c r="C2166" s="11"/>
      <c r="D2166" s="11"/>
      <c r="E2166" s="38"/>
      <c r="F2166" s="11"/>
      <c r="G2166" s="40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26"/>
      <c r="AR2166" s="26"/>
      <c r="AS2166" s="26"/>
      <c r="AT2166" s="26"/>
      <c r="AU2166" s="26"/>
      <c r="AV2166" s="26"/>
      <c r="AW2166" s="11"/>
      <c r="AX2166" s="11"/>
      <c r="AY2166" s="11"/>
      <c r="AZ2166" s="11"/>
      <c r="BA2166" s="11"/>
      <c r="BB2166" s="11"/>
      <c r="BC2166" s="11"/>
    </row>
    <row r="2167" spans="1:55" x14ac:dyDescent="0.3">
      <c r="A2167" s="11"/>
      <c r="B2167" s="11"/>
      <c r="C2167" s="11"/>
      <c r="D2167" s="11"/>
      <c r="E2167" s="38"/>
      <c r="F2167" s="11"/>
      <c r="G2167" s="40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26"/>
      <c r="AR2167" s="26"/>
      <c r="AS2167" s="26"/>
      <c r="AT2167" s="26"/>
      <c r="AU2167" s="26"/>
      <c r="AV2167" s="26"/>
      <c r="AW2167" s="11"/>
      <c r="AX2167" s="11"/>
      <c r="AY2167" s="11"/>
      <c r="AZ2167" s="11"/>
      <c r="BA2167" s="11"/>
      <c r="BB2167" s="11"/>
      <c r="BC2167" s="11"/>
    </row>
    <row r="2168" spans="1:55" x14ac:dyDescent="0.3">
      <c r="A2168" s="11"/>
      <c r="B2168" s="11"/>
      <c r="C2168" s="11"/>
      <c r="D2168" s="11"/>
      <c r="E2168" s="38"/>
      <c r="F2168" s="11"/>
      <c r="G2168" s="40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26"/>
      <c r="AR2168" s="26"/>
      <c r="AS2168" s="26"/>
      <c r="AT2168" s="26"/>
      <c r="AU2168" s="26"/>
      <c r="AV2168" s="26"/>
      <c r="AW2168" s="11"/>
      <c r="AX2168" s="11"/>
      <c r="AY2168" s="11"/>
      <c r="AZ2168" s="11"/>
      <c r="BA2168" s="11"/>
      <c r="BB2168" s="11"/>
      <c r="BC2168" s="11"/>
    </row>
    <row r="2169" spans="1:55" x14ac:dyDescent="0.3">
      <c r="A2169" s="11"/>
      <c r="B2169" s="11"/>
      <c r="C2169" s="11"/>
      <c r="D2169" s="11"/>
      <c r="E2169" s="38"/>
      <c r="F2169" s="11"/>
      <c r="G2169" s="40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26"/>
      <c r="AR2169" s="26"/>
      <c r="AS2169" s="26"/>
      <c r="AT2169" s="26"/>
      <c r="AU2169" s="26"/>
      <c r="AV2169" s="26"/>
      <c r="AW2169" s="11"/>
      <c r="AX2169" s="11"/>
      <c r="AY2169" s="11"/>
      <c r="AZ2169" s="11"/>
      <c r="BA2169" s="11"/>
      <c r="BB2169" s="11"/>
      <c r="BC2169" s="11"/>
    </row>
    <row r="2170" spans="1:55" x14ac:dyDescent="0.3">
      <c r="A2170" s="11"/>
      <c r="B2170" s="11"/>
      <c r="C2170" s="11"/>
      <c r="D2170" s="11"/>
      <c r="E2170" s="38"/>
      <c r="F2170" s="11"/>
      <c r="G2170" s="40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26"/>
      <c r="AR2170" s="26"/>
      <c r="AS2170" s="26"/>
      <c r="AT2170" s="26"/>
      <c r="AU2170" s="26"/>
      <c r="AV2170" s="26"/>
      <c r="AW2170" s="11"/>
      <c r="AX2170" s="11"/>
      <c r="AY2170" s="11"/>
      <c r="AZ2170" s="11"/>
      <c r="BA2170" s="11"/>
      <c r="BB2170" s="11"/>
      <c r="BC2170" s="11"/>
    </row>
    <row r="2171" spans="1:55" x14ac:dyDescent="0.3">
      <c r="A2171" s="11"/>
      <c r="B2171" s="11"/>
      <c r="C2171" s="11"/>
      <c r="D2171" s="11"/>
      <c r="E2171" s="38"/>
      <c r="F2171" s="11"/>
      <c r="G2171" s="40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26"/>
      <c r="AR2171" s="26"/>
      <c r="AS2171" s="26"/>
      <c r="AT2171" s="26"/>
      <c r="AU2171" s="26"/>
      <c r="AV2171" s="26"/>
      <c r="AW2171" s="11"/>
      <c r="AX2171" s="11"/>
      <c r="AY2171" s="11"/>
      <c r="AZ2171" s="11"/>
      <c r="BA2171" s="11"/>
      <c r="BB2171" s="11"/>
      <c r="BC2171" s="11"/>
    </row>
    <row r="2172" spans="1:55" x14ac:dyDescent="0.3">
      <c r="A2172" s="11"/>
      <c r="B2172" s="11"/>
      <c r="C2172" s="11"/>
      <c r="D2172" s="11"/>
      <c r="E2172" s="38"/>
      <c r="F2172" s="11"/>
      <c r="G2172" s="40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26"/>
      <c r="AR2172" s="26"/>
      <c r="AS2172" s="26"/>
      <c r="AT2172" s="26"/>
      <c r="AU2172" s="26"/>
      <c r="AV2172" s="26"/>
      <c r="AW2172" s="11"/>
      <c r="AX2172" s="11"/>
      <c r="AY2172" s="11"/>
      <c r="AZ2172" s="11"/>
      <c r="BA2172" s="11"/>
      <c r="BB2172" s="11"/>
      <c r="BC2172" s="11"/>
    </row>
    <row r="2173" spans="1:55" x14ac:dyDescent="0.3">
      <c r="A2173" s="11"/>
      <c r="B2173" s="11"/>
      <c r="C2173" s="11"/>
      <c r="D2173" s="11"/>
      <c r="E2173" s="38"/>
      <c r="F2173" s="11"/>
      <c r="G2173" s="40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26"/>
      <c r="AR2173" s="26"/>
      <c r="AS2173" s="26"/>
      <c r="AT2173" s="26"/>
      <c r="AU2173" s="26"/>
      <c r="AV2173" s="26"/>
      <c r="AW2173" s="11"/>
      <c r="AX2173" s="11"/>
      <c r="AY2173" s="11"/>
      <c r="AZ2173" s="11"/>
      <c r="BA2173" s="11"/>
      <c r="BB2173" s="11"/>
      <c r="BC2173" s="11"/>
    </row>
    <row r="2174" spans="1:55" x14ac:dyDescent="0.3">
      <c r="A2174" s="11"/>
      <c r="B2174" s="11"/>
      <c r="C2174" s="11"/>
      <c r="D2174" s="11"/>
      <c r="E2174" s="38"/>
      <c r="F2174" s="11"/>
      <c r="G2174" s="40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26"/>
      <c r="AR2174" s="26"/>
      <c r="AS2174" s="26"/>
      <c r="AT2174" s="26"/>
      <c r="AU2174" s="26"/>
      <c r="AV2174" s="26"/>
      <c r="AW2174" s="11"/>
      <c r="AX2174" s="11"/>
      <c r="AY2174" s="11"/>
      <c r="AZ2174" s="11"/>
      <c r="BA2174" s="11"/>
      <c r="BB2174" s="11"/>
      <c r="BC2174" s="11"/>
    </row>
    <row r="2175" spans="1:55" x14ac:dyDescent="0.3">
      <c r="A2175" s="11"/>
      <c r="B2175" s="11"/>
      <c r="C2175" s="11"/>
      <c r="D2175" s="11"/>
      <c r="E2175" s="38"/>
      <c r="F2175" s="11"/>
      <c r="G2175" s="40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26"/>
      <c r="AR2175" s="26"/>
      <c r="AS2175" s="26"/>
      <c r="AT2175" s="26"/>
      <c r="AU2175" s="26"/>
      <c r="AV2175" s="26"/>
      <c r="AW2175" s="11"/>
      <c r="AX2175" s="11"/>
      <c r="AY2175" s="11"/>
      <c r="AZ2175" s="11"/>
      <c r="BA2175" s="11"/>
      <c r="BB2175" s="11"/>
      <c r="BC2175" s="11"/>
    </row>
    <row r="2176" spans="1:55" x14ac:dyDescent="0.3">
      <c r="A2176" s="11"/>
      <c r="B2176" s="11"/>
      <c r="C2176" s="11"/>
      <c r="D2176" s="11"/>
      <c r="E2176" s="38"/>
      <c r="F2176" s="11"/>
      <c r="G2176" s="40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26"/>
      <c r="AR2176" s="26"/>
      <c r="AS2176" s="26"/>
      <c r="AT2176" s="26"/>
      <c r="AU2176" s="26"/>
      <c r="AV2176" s="26"/>
      <c r="AW2176" s="11"/>
      <c r="AX2176" s="11"/>
      <c r="AY2176" s="11"/>
      <c r="AZ2176" s="11"/>
      <c r="BA2176" s="11"/>
      <c r="BB2176" s="11"/>
      <c r="BC2176" s="11"/>
    </row>
    <row r="2177" spans="1:55" x14ac:dyDescent="0.3">
      <c r="A2177" s="11"/>
      <c r="B2177" s="11"/>
      <c r="C2177" s="11"/>
      <c r="D2177" s="11"/>
      <c r="E2177" s="38"/>
      <c r="F2177" s="11"/>
      <c r="G2177" s="40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26"/>
      <c r="AR2177" s="26"/>
      <c r="AS2177" s="26"/>
      <c r="AT2177" s="26"/>
      <c r="AU2177" s="26"/>
      <c r="AV2177" s="26"/>
      <c r="AW2177" s="11"/>
      <c r="AX2177" s="11"/>
      <c r="AY2177" s="11"/>
      <c r="AZ2177" s="11"/>
      <c r="BA2177" s="11"/>
      <c r="BB2177" s="11"/>
      <c r="BC2177" s="11"/>
    </row>
    <row r="2178" spans="1:55" x14ac:dyDescent="0.3">
      <c r="A2178" s="11"/>
      <c r="B2178" s="11"/>
      <c r="C2178" s="11"/>
      <c r="D2178" s="11"/>
      <c r="E2178" s="38"/>
      <c r="F2178" s="11"/>
      <c r="G2178" s="40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26"/>
      <c r="AR2178" s="26"/>
      <c r="AS2178" s="26"/>
      <c r="AT2178" s="26"/>
      <c r="AU2178" s="26"/>
      <c r="AV2178" s="26"/>
      <c r="AW2178" s="11"/>
      <c r="AX2178" s="11"/>
      <c r="AY2178" s="11"/>
      <c r="AZ2178" s="11"/>
      <c r="BA2178" s="11"/>
      <c r="BB2178" s="11"/>
      <c r="BC2178" s="11"/>
    </row>
    <row r="2179" spans="1:55" x14ac:dyDescent="0.3">
      <c r="A2179" s="11"/>
      <c r="B2179" s="11"/>
      <c r="C2179" s="11"/>
      <c r="D2179" s="11"/>
      <c r="E2179" s="38"/>
      <c r="F2179" s="11"/>
      <c r="G2179" s="40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26"/>
      <c r="AR2179" s="26"/>
      <c r="AS2179" s="26"/>
      <c r="AT2179" s="26"/>
      <c r="AU2179" s="26"/>
      <c r="AV2179" s="26"/>
      <c r="AW2179" s="11"/>
      <c r="AX2179" s="11"/>
      <c r="AY2179" s="11"/>
      <c r="AZ2179" s="11"/>
      <c r="BA2179" s="11"/>
      <c r="BB2179" s="11"/>
      <c r="BC2179" s="11"/>
    </row>
    <row r="2180" spans="1:55" x14ac:dyDescent="0.3">
      <c r="A2180" s="11"/>
      <c r="B2180" s="11"/>
      <c r="C2180" s="11"/>
      <c r="D2180" s="11"/>
      <c r="E2180" s="38"/>
      <c r="F2180" s="11"/>
      <c r="G2180" s="40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26"/>
      <c r="AR2180" s="26"/>
      <c r="AS2180" s="26"/>
      <c r="AT2180" s="26"/>
      <c r="AU2180" s="26"/>
      <c r="AV2180" s="26"/>
      <c r="AW2180" s="11"/>
      <c r="AX2180" s="11"/>
      <c r="AY2180" s="11"/>
      <c r="AZ2180" s="11"/>
      <c r="BA2180" s="11"/>
      <c r="BB2180" s="11"/>
      <c r="BC2180" s="11"/>
    </row>
    <row r="2181" spans="1:55" x14ac:dyDescent="0.3">
      <c r="A2181" s="11"/>
      <c r="B2181" s="11"/>
      <c r="C2181" s="11"/>
      <c r="D2181" s="11"/>
      <c r="E2181" s="38"/>
      <c r="F2181" s="11"/>
      <c r="G2181" s="40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26"/>
      <c r="AR2181" s="26"/>
      <c r="AS2181" s="26"/>
      <c r="AT2181" s="26"/>
      <c r="AU2181" s="26"/>
      <c r="AV2181" s="26"/>
      <c r="AW2181" s="11"/>
      <c r="AX2181" s="11"/>
      <c r="AY2181" s="11"/>
      <c r="AZ2181" s="11"/>
      <c r="BA2181" s="11"/>
      <c r="BB2181" s="11"/>
      <c r="BC2181" s="11"/>
    </row>
    <row r="2182" spans="1:55" x14ac:dyDescent="0.3">
      <c r="A2182" s="11"/>
      <c r="B2182" s="11"/>
      <c r="C2182" s="11"/>
      <c r="D2182" s="11"/>
      <c r="E2182" s="38"/>
      <c r="F2182" s="11"/>
      <c r="G2182" s="40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26"/>
      <c r="AR2182" s="26"/>
      <c r="AS2182" s="26"/>
      <c r="AT2182" s="26"/>
      <c r="AU2182" s="26"/>
      <c r="AV2182" s="26"/>
      <c r="AW2182" s="11"/>
      <c r="AX2182" s="11"/>
      <c r="AY2182" s="11"/>
      <c r="AZ2182" s="11"/>
      <c r="BA2182" s="11"/>
      <c r="BB2182" s="11"/>
      <c r="BC2182" s="11"/>
    </row>
    <row r="2183" spans="1:55" x14ac:dyDescent="0.3">
      <c r="A2183" s="11"/>
      <c r="B2183" s="11"/>
      <c r="C2183" s="11"/>
      <c r="D2183" s="11"/>
      <c r="E2183" s="38"/>
      <c r="F2183" s="11"/>
      <c r="G2183" s="40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26"/>
      <c r="AR2183" s="26"/>
      <c r="AS2183" s="26"/>
      <c r="AT2183" s="26"/>
      <c r="AU2183" s="26"/>
      <c r="AV2183" s="26"/>
      <c r="AW2183" s="11"/>
      <c r="AX2183" s="11"/>
      <c r="AY2183" s="11"/>
      <c r="AZ2183" s="11"/>
      <c r="BA2183" s="11"/>
      <c r="BB2183" s="11"/>
      <c r="BC2183" s="11"/>
    </row>
    <row r="2184" spans="1:55" x14ac:dyDescent="0.3">
      <c r="A2184" s="11"/>
      <c r="B2184" s="11"/>
      <c r="C2184" s="11"/>
      <c r="D2184" s="11"/>
      <c r="E2184" s="38"/>
      <c r="F2184" s="11"/>
      <c r="G2184" s="40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26"/>
      <c r="AR2184" s="26"/>
      <c r="AS2184" s="26"/>
      <c r="AT2184" s="26"/>
      <c r="AU2184" s="26"/>
      <c r="AV2184" s="26"/>
      <c r="AW2184" s="11"/>
      <c r="AX2184" s="11"/>
      <c r="AY2184" s="11"/>
      <c r="AZ2184" s="11"/>
      <c r="BA2184" s="11"/>
      <c r="BB2184" s="11"/>
      <c r="BC2184" s="11"/>
    </row>
    <row r="2185" spans="1:55" x14ac:dyDescent="0.3">
      <c r="A2185" s="11"/>
      <c r="B2185" s="11"/>
      <c r="C2185" s="11"/>
      <c r="D2185" s="11"/>
      <c r="E2185" s="38"/>
      <c r="F2185" s="11"/>
      <c r="G2185" s="40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26"/>
      <c r="AR2185" s="26"/>
      <c r="AS2185" s="26"/>
      <c r="AT2185" s="26"/>
      <c r="AU2185" s="26"/>
      <c r="AV2185" s="26"/>
      <c r="AW2185" s="11"/>
      <c r="AX2185" s="11"/>
      <c r="AY2185" s="11"/>
      <c r="AZ2185" s="11"/>
      <c r="BA2185" s="11"/>
      <c r="BB2185" s="11"/>
      <c r="BC2185" s="11"/>
    </row>
    <row r="2186" spans="1:55" x14ac:dyDescent="0.3">
      <c r="A2186" s="11"/>
      <c r="B2186" s="11"/>
      <c r="C2186" s="11"/>
      <c r="D2186" s="11"/>
      <c r="E2186" s="38"/>
      <c r="F2186" s="11"/>
      <c r="G2186" s="40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26"/>
      <c r="AR2186" s="26"/>
      <c r="AS2186" s="26"/>
      <c r="AT2186" s="26"/>
      <c r="AU2186" s="26"/>
      <c r="AV2186" s="26"/>
      <c r="AW2186" s="11"/>
      <c r="AX2186" s="11"/>
      <c r="AY2186" s="11"/>
      <c r="AZ2186" s="11"/>
      <c r="BA2186" s="11"/>
      <c r="BB2186" s="11"/>
      <c r="BC2186" s="11"/>
    </row>
    <row r="2187" spans="1:55" x14ac:dyDescent="0.3">
      <c r="A2187" s="11"/>
      <c r="B2187" s="11"/>
      <c r="C2187" s="11"/>
      <c r="D2187" s="11"/>
      <c r="E2187" s="38"/>
      <c r="F2187" s="11"/>
      <c r="G2187" s="40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26"/>
      <c r="AR2187" s="26"/>
      <c r="AS2187" s="26"/>
      <c r="AT2187" s="26"/>
      <c r="AU2187" s="26"/>
      <c r="AV2187" s="26"/>
      <c r="AW2187" s="11"/>
      <c r="AX2187" s="11"/>
      <c r="AY2187" s="11"/>
      <c r="AZ2187" s="11"/>
      <c r="BA2187" s="11"/>
      <c r="BB2187" s="11"/>
      <c r="BC2187" s="11"/>
    </row>
    <row r="2188" spans="1:55" x14ac:dyDescent="0.3">
      <c r="A2188" s="11"/>
      <c r="B2188" s="11"/>
      <c r="C2188" s="11"/>
      <c r="D2188" s="11"/>
      <c r="E2188" s="38"/>
      <c r="F2188" s="11"/>
      <c r="G2188" s="40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26"/>
      <c r="AR2188" s="26"/>
      <c r="AS2188" s="26"/>
      <c r="AT2188" s="26"/>
      <c r="AU2188" s="26"/>
      <c r="AV2188" s="26"/>
      <c r="AW2188" s="11"/>
      <c r="AX2188" s="11"/>
      <c r="AY2188" s="11"/>
      <c r="AZ2188" s="11"/>
      <c r="BA2188" s="11"/>
      <c r="BB2188" s="11"/>
      <c r="BC2188" s="11"/>
    </row>
    <row r="2189" spans="1:55" x14ac:dyDescent="0.3">
      <c r="A2189" s="11"/>
      <c r="B2189" s="11"/>
      <c r="C2189" s="11"/>
      <c r="D2189" s="11"/>
      <c r="E2189" s="38"/>
      <c r="F2189" s="11"/>
      <c r="G2189" s="40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26"/>
      <c r="AR2189" s="26"/>
      <c r="AS2189" s="26"/>
      <c r="AT2189" s="26"/>
      <c r="AU2189" s="26"/>
      <c r="AV2189" s="26"/>
      <c r="AW2189" s="11"/>
      <c r="AX2189" s="11"/>
      <c r="AY2189" s="11"/>
      <c r="AZ2189" s="11"/>
      <c r="BA2189" s="11"/>
      <c r="BB2189" s="11"/>
      <c r="BC2189" s="11"/>
    </row>
    <row r="2190" spans="1:55" x14ac:dyDescent="0.3">
      <c r="A2190" s="11"/>
      <c r="B2190" s="11"/>
      <c r="C2190" s="11"/>
      <c r="D2190" s="11"/>
      <c r="E2190" s="38"/>
      <c r="F2190" s="11"/>
      <c r="G2190" s="40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26"/>
      <c r="AR2190" s="26"/>
      <c r="AS2190" s="26"/>
      <c r="AT2190" s="26"/>
      <c r="AU2190" s="26"/>
      <c r="AV2190" s="26"/>
      <c r="AW2190" s="11"/>
      <c r="AX2190" s="11"/>
      <c r="AY2190" s="11"/>
      <c r="AZ2190" s="11"/>
      <c r="BA2190" s="11"/>
      <c r="BB2190" s="11"/>
      <c r="BC2190" s="11"/>
    </row>
    <row r="2191" spans="1:55" x14ac:dyDescent="0.3">
      <c r="A2191" s="11"/>
      <c r="B2191" s="11"/>
      <c r="C2191" s="11"/>
      <c r="D2191" s="11"/>
      <c r="E2191" s="38"/>
      <c r="F2191" s="11"/>
      <c r="G2191" s="40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26"/>
      <c r="AR2191" s="26"/>
      <c r="AS2191" s="26"/>
      <c r="AT2191" s="26"/>
      <c r="AU2191" s="26"/>
      <c r="AV2191" s="26"/>
      <c r="AW2191" s="11"/>
      <c r="AX2191" s="11"/>
      <c r="AY2191" s="11"/>
      <c r="AZ2191" s="11"/>
      <c r="BA2191" s="11"/>
      <c r="BB2191" s="11"/>
      <c r="BC2191" s="11"/>
    </row>
    <row r="2192" spans="1:55" x14ac:dyDescent="0.3">
      <c r="A2192" s="11"/>
      <c r="B2192" s="11"/>
      <c r="C2192" s="11"/>
      <c r="D2192" s="11"/>
      <c r="E2192" s="38"/>
      <c r="F2192" s="11"/>
      <c r="G2192" s="40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26"/>
      <c r="AR2192" s="26"/>
      <c r="AS2192" s="26"/>
      <c r="AT2192" s="26"/>
      <c r="AU2192" s="26"/>
      <c r="AV2192" s="26"/>
      <c r="AW2192" s="11"/>
      <c r="AX2192" s="11"/>
      <c r="AY2192" s="11"/>
      <c r="AZ2192" s="11"/>
      <c r="BA2192" s="11"/>
      <c r="BB2192" s="11"/>
      <c r="BC2192" s="11"/>
    </row>
    <row r="2193" spans="1:55" x14ac:dyDescent="0.3">
      <c r="A2193" s="11"/>
      <c r="B2193" s="11"/>
      <c r="C2193" s="11"/>
      <c r="D2193" s="11"/>
      <c r="E2193" s="38"/>
      <c r="F2193" s="11"/>
      <c r="G2193" s="40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26"/>
      <c r="AR2193" s="26"/>
      <c r="AS2193" s="26"/>
      <c r="AT2193" s="26"/>
      <c r="AU2193" s="26"/>
      <c r="AV2193" s="26"/>
      <c r="AW2193" s="11"/>
      <c r="AX2193" s="11"/>
      <c r="AY2193" s="11"/>
      <c r="AZ2193" s="11"/>
      <c r="BA2193" s="11"/>
      <c r="BB2193" s="11"/>
      <c r="BC2193" s="11"/>
    </row>
    <row r="2194" spans="1:55" x14ac:dyDescent="0.3">
      <c r="A2194" s="11"/>
      <c r="B2194" s="11"/>
      <c r="C2194" s="11"/>
      <c r="D2194" s="11"/>
      <c r="E2194" s="38"/>
      <c r="F2194" s="11"/>
      <c r="G2194" s="40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26"/>
      <c r="AR2194" s="26"/>
      <c r="AS2194" s="26"/>
      <c r="AT2194" s="26"/>
      <c r="AU2194" s="26"/>
      <c r="AV2194" s="26"/>
      <c r="AW2194" s="11"/>
      <c r="AX2194" s="11"/>
      <c r="AY2194" s="11"/>
      <c r="AZ2194" s="11"/>
      <c r="BA2194" s="11"/>
      <c r="BB2194" s="11"/>
      <c r="BC2194" s="11"/>
    </row>
    <row r="2195" spans="1:55" x14ac:dyDescent="0.3">
      <c r="A2195" s="11"/>
      <c r="B2195" s="11"/>
      <c r="C2195" s="11"/>
      <c r="D2195" s="11"/>
      <c r="E2195" s="38"/>
      <c r="F2195" s="11"/>
      <c r="G2195" s="40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26"/>
      <c r="AR2195" s="26"/>
      <c r="AS2195" s="26"/>
      <c r="AT2195" s="26"/>
      <c r="AU2195" s="26"/>
      <c r="AV2195" s="26"/>
      <c r="AW2195" s="11"/>
      <c r="AX2195" s="11"/>
      <c r="AY2195" s="11"/>
      <c r="AZ2195" s="11"/>
      <c r="BA2195" s="11"/>
      <c r="BB2195" s="11"/>
      <c r="BC2195" s="11"/>
    </row>
    <row r="2196" spans="1:55" x14ac:dyDescent="0.3">
      <c r="A2196" s="11"/>
      <c r="B2196" s="11"/>
      <c r="C2196" s="11"/>
      <c r="D2196" s="11"/>
      <c r="E2196" s="38"/>
      <c r="F2196" s="11"/>
      <c r="G2196" s="40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26"/>
      <c r="AR2196" s="26"/>
      <c r="AS2196" s="26"/>
      <c r="AT2196" s="26"/>
      <c r="AU2196" s="26"/>
      <c r="AV2196" s="26"/>
      <c r="AW2196" s="11"/>
      <c r="AX2196" s="11"/>
      <c r="AY2196" s="11"/>
      <c r="AZ2196" s="11"/>
      <c r="BA2196" s="11"/>
      <c r="BB2196" s="11"/>
      <c r="BC2196" s="11"/>
    </row>
    <row r="2197" spans="1:55" x14ac:dyDescent="0.3">
      <c r="A2197" s="11"/>
      <c r="B2197" s="11"/>
      <c r="C2197" s="11"/>
      <c r="D2197" s="11"/>
      <c r="E2197" s="38"/>
      <c r="F2197" s="11"/>
      <c r="G2197" s="40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26"/>
      <c r="AR2197" s="26"/>
      <c r="AS2197" s="26"/>
      <c r="AT2197" s="26"/>
      <c r="AU2197" s="26"/>
      <c r="AV2197" s="26"/>
      <c r="AW2197" s="11"/>
      <c r="AX2197" s="11"/>
      <c r="AY2197" s="11"/>
      <c r="AZ2197" s="11"/>
      <c r="BA2197" s="11"/>
      <c r="BB2197" s="11"/>
      <c r="BC2197" s="11"/>
    </row>
    <row r="2198" spans="1:55" x14ac:dyDescent="0.3">
      <c r="A2198" s="11"/>
      <c r="B2198" s="11"/>
      <c r="C2198" s="11"/>
      <c r="D2198" s="11"/>
      <c r="E2198" s="38"/>
      <c r="F2198" s="11"/>
      <c r="G2198" s="40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26"/>
      <c r="AR2198" s="26"/>
      <c r="AS2198" s="26"/>
      <c r="AT2198" s="26"/>
      <c r="AU2198" s="26"/>
      <c r="AV2198" s="26"/>
      <c r="AW2198" s="11"/>
      <c r="AX2198" s="11"/>
      <c r="AY2198" s="11"/>
      <c r="AZ2198" s="11"/>
      <c r="BA2198" s="11"/>
      <c r="BB2198" s="11"/>
      <c r="BC2198" s="11"/>
    </row>
    <row r="2199" spans="1:55" x14ac:dyDescent="0.3">
      <c r="A2199" s="11"/>
      <c r="B2199" s="11"/>
      <c r="C2199" s="11"/>
      <c r="D2199" s="11"/>
      <c r="E2199" s="38"/>
      <c r="F2199" s="11"/>
      <c r="G2199" s="40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26"/>
      <c r="AR2199" s="26"/>
      <c r="AS2199" s="26"/>
      <c r="AT2199" s="26"/>
      <c r="AU2199" s="26"/>
      <c r="AV2199" s="26"/>
      <c r="AW2199" s="11"/>
      <c r="AX2199" s="11"/>
      <c r="AY2199" s="11"/>
      <c r="AZ2199" s="11"/>
      <c r="BA2199" s="11"/>
      <c r="BB2199" s="11"/>
      <c r="BC2199" s="11"/>
    </row>
    <row r="2200" spans="1:55" x14ac:dyDescent="0.3">
      <c r="A2200" s="11"/>
      <c r="B2200" s="11"/>
      <c r="C2200" s="11"/>
      <c r="D2200" s="11"/>
      <c r="E2200" s="38"/>
      <c r="F2200" s="11"/>
      <c r="G2200" s="40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26"/>
      <c r="AR2200" s="26"/>
      <c r="AS2200" s="26"/>
      <c r="AT2200" s="26"/>
      <c r="AU2200" s="26"/>
      <c r="AV2200" s="26"/>
      <c r="AW2200" s="11"/>
      <c r="AX2200" s="11"/>
      <c r="AY2200" s="11"/>
      <c r="AZ2200" s="11"/>
      <c r="BA2200" s="11"/>
      <c r="BB2200" s="11"/>
      <c r="BC2200" s="11"/>
    </row>
    <row r="2201" spans="1:55" x14ac:dyDescent="0.3">
      <c r="A2201" s="11"/>
      <c r="B2201" s="11"/>
      <c r="C2201" s="11"/>
      <c r="D2201" s="11"/>
      <c r="E2201" s="38"/>
      <c r="F2201" s="11"/>
      <c r="G2201" s="40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26"/>
      <c r="AR2201" s="26"/>
      <c r="AS2201" s="26"/>
      <c r="AT2201" s="26"/>
      <c r="AU2201" s="26"/>
      <c r="AV2201" s="26"/>
      <c r="AW2201" s="11"/>
      <c r="AX2201" s="11"/>
      <c r="AY2201" s="11"/>
      <c r="AZ2201" s="11"/>
      <c r="BA2201" s="11"/>
      <c r="BB2201" s="11"/>
      <c r="BC2201" s="11"/>
    </row>
    <row r="2202" spans="1:55" x14ac:dyDescent="0.3">
      <c r="A2202" s="11"/>
      <c r="B2202" s="11"/>
      <c r="C2202" s="11"/>
      <c r="D2202" s="11"/>
      <c r="E2202" s="38"/>
      <c r="F2202" s="11"/>
      <c r="G2202" s="40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26"/>
      <c r="AR2202" s="26"/>
      <c r="AS2202" s="26"/>
      <c r="AT2202" s="26"/>
      <c r="AU2202" s="26"/>
      <c r="AV2202" s="26"/>
      <c r="AW2202" s="11"/>
      <c r="AX2202" s="11"/>
      <c r="AY2202" s="11"/>
      <c r="AZ2202" s="11"/>
      <c r="BA2202" s="11"/>
      <c r="BB2202" s="11"/>
      <c r="BC2202" s="11"/>
    </row>
    <row r="2203" spans="1:55" x14ac:dyDescent="0.3">
      <c r="A2203" s="11"/>
      <c r="B2203" s="11"/>
      <c r="C2203" s="11"/>
      <c r="D2203" s="11"/>
      <c r="E2203" s="38"/>
      <c r="F2203" s="11"/>
      <c r="G2203" s="40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26"/>
      <c r="AR2203" s="26"/>
      <c r="AS2203" s="26"/>
      <c r="AT2203" s="26"/>
      <c r="AU2203" s="26"/>
      <c r="AV2203" s="26"/>
      <c r="AW2203" s="11"/>
      <c r="AX2203" s="11"/>
      <c r="AY2203" s="11"/>
      <c r="AZ2203" s="11"/>
      <c r="BA2203" s="11"/>
      <c r="BB2203" s="11"/>
      <c r="BC2203" s="11"/>
    </row>
    <row r="2204" spans="1:55" x14ac:dyDescent="0.3">
      <c r="A2204" s="11"/>
      <c r="B2204" s="11"/>
      <c r="C2204" s="11"/>
      <c r="D2204" s="11"/>
      <c r="E2204" s="38"/>
      <c r="F2204" s="11"/>
      <c r="G2204" s="40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26"/>
      <c r="AR2204" s="26"/>
      <c r="AS2204" s="26"/>
      <c r="AT2204" s="26"/>
      <c r="AU2204" s="26"/>
      <c r="AV2204" s="26"/>
      <c r="AW2204" s="11"/>
      <c r="AX2204" s="11"/>
      <c r="AY2204" s="11"/>
      <c r="AZ2204" s="11"/>
      <c r="BA2204" s="11"/>
      <c r="BB2204" s="11"/>
      <c r="BC2204" s="11"/>
    </row>
    <row r="2205" spans="1:55" x14ac:dyDescent="0.3">
      <c r="A2205" s="11"/>
      <c r="B2205" s="11"/>
      <c r="C2205" s="11"/>
      <c r="D2205" s="11"/>
      <c r="E2205" s="38"/>
      <c r="F2205" s="11"/>
      <c r="G2205" s="40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26"/>
      <c r="AR2205" s="26"/>
      <c r="AS2205" s="26"/>
      <c r="AT2205" s="26"/>
      <c r="AU2205" s="26"/>
      <c r="AV2205" s="26"/>
      <c r="AW2205" s="11"/>
      <c r="AX2205" s="11"/>
      <c r="AY2205" s="11"/>
      <c r="AZ2205" s="11"/>
      <c r="BA2205" s="11"/>
      <c r="BB2205" s="11"/>
      <c r="BC2205" s="11"/>
    </row>
    <row r="2206" spans="1:55" x14ac:dyDescent="0.3">
      <c r="A2206" s="11"/>
      <c r="B2206" s="11"/>
      <c r="C2206" s="11"/>
      <c r="D2206" s="11"/>
      <c r="E2206" s="38"/>
      <c r="F2206" s="11"/>
      <c r="G2206" s="40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26"/>
      <c r="AR2206" s="26"/>
      <c r="AS2206" s="26"/>
      <c r="AT2206" s="26"/>
      <c r="AU2206" s="26"/>
      <c r="AV2206" s="26"/>
      <c r="AW2206" s="11"/>
      <c r="AX2206" s="11"/>
      <c r="AY2206" s="11"/>
      <c r="AZ2206" s="11"/>
      <c r="BA2206" s="11"/>
      <c r="BB2206" s="11"/>
      <c r="BC2206" s="11"/>
    </row>
    <row r="2207" spans="1:55" x14ac:dyDescent="0.3">
      <c r="A2207" s="11"/>
      <c r="B2207" s="11"/>
      <c r="C2207" s="11"/>
      <c r="D2207" s="11"/>
      <c r="E2207" s="38"/>
      <c r="F2207" s="11"/>
      <c r="G2207" s="40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26"/>
      <c r="AR2207" s="26"/>
      <c r="AS2207" s="26"/>
      <c r="AT2207" s="26"/>
      <c r="AU2207" s="26"/>
      <c r="AV2207" s="26"/>
      <c r="AW2207" s="11"/>
      <c r="AX2207" s="11"/>
      <c r="AY2207" s="11"/>
      <c r="AZ2207" s="11"/>
      <c r="BA2207" s="11"/>
      <c r="BB2207" s="11"/>
      <c r="BC2207" s="11"/>
    </row>
    <row r="2208" spans="1:55" x14ac:dyDescent="0.3">
      <c r="A2208" s="11"/>
      <c r="B2208" s="11"/>
      <c r="C2208" s="11"/>
      <c r="D2208" s="11"/>
      <c r="E2208" s="38"/>
      <c r="F2208" s="11"/>
      <c r="G2208" s="40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26"/>
      <c r="AR2208" s="26"/>
      <c r="AS2208" s="26"/>
      <c r="AT2208" s="26"/>
      <c r="AU2208" s="26"/>
      <c r="AV2208" s="26"/>
      <c r="AW2208" s="11"/>
      <c r="AX2208" s="11"/>
      <c r="AY2208" s="11"/>
      <c r="AZ2208" s="11"/>
      <c r="BA2208" s="11"/>
      <c r="BB2208" s="11"/>
      <c r="BC2208" s="11"/>
    </row>
    <row r="2209" spans="1:55" x14ac:dyDescent="0.3">
      <c r="A2209" s="11"/>
      <c r="B2209" s="11"/>
      <c r="C2209" s="11"/>
      <c r="D2209" s="11"/>
      <c r="E2209" s="38"/>
      <c r="F2209" s="11"/>
      <c r="G2209" s="40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26"/>
      <c r="AR2209" s="26"/>
      <c r="AS2209" s="26"/>
      <c r="AT2209" s="26"/>
      <c r="AU2209" s="26"/>
      <c r="AV2209" s="26"/>
      <c r="AW2209" s="11"/>
      <c r="AX2209" s="11"/>
      <c r="AY2209" s="11"/>
      <c r="AZ2209" s="11"/>
      <c r="BA2209" s="11"/>
      <c r="BB2209" s="11"/>
      <c r="BC2209" s="11"/>
    </row>
    <row r="2210" spans="1:55" x14ac:dyDescent="0.3">
      <c r="A2210" s="11"/>
      <c r="B2210" s="11"/>
      <c r="C2210" s="11"/>
      <c r="D2210" s="11"/>
      <c r="E2210" s="38"/>
      <c r="F2210" s="11"/>
      <c r="G2210" s="40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26"/>
      <c r="AR2210" s="26"/>
      <c r="AS2210" s="26"/>
      <c r="AT2210" s="26"/>
      <c r="AU2210" s="26"/>
      <c r="AV2210" s="26"/>
      <c r="AW2210" s="11"/>
      <c r="AX2210" s="11"/>
      <c r="AY2210" s="11"/>
      <c r="AZ2210" s="11"/>
      <c r="BA2210" s="11"/>
      <c r="BB2210" s="11"/>
      <c r="BC2210" s="11"/>
    </row>
    <row r="2211" spans="1:55" x14ac:dyDescent="0.3">
      <c r="A2211" s="11"/>
      <c r="B2211" s="11"/>
      <c r="C2211" s="11"/>
      <c r="D2211" s="11"/>
      <c r="E2211" s="38"/>
      <c r="F2211" s="11"/>
      <c r="G2211" s="40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26"/>
      <c r="AR2211" s="26"/>
      <c r="AS2211" s="26"/>
      <c r="AT2211" s="26"/>
      <c r="AU2211" s="26"/>
      <c r="AV2211" s="26"/>
      <c r="AW2211" s="11"/>
      <c r="AX2211" s="11"/>
      <c r="AY2211" s="11"/>
      <c r="AZ2211" s="11"/>
      <c r="BA2211" s="11"/>
      <c r="BB2211" s="11"/>
      <c r="BC2211" s="11"/>
    </row>
    <row r="2212" spans="1:55" x14ac:dyDescent="0.3">
      <c r="A2212" s="11"/>
      <c r="B2212" s="11"/>
      <c r="C2212" s="11"/>
      <c r="D2212" s="11"/>
      <c r="E2212" s="38"/>
      <c r="F2212" s="11"/>
      <c r="G2212" s="40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26"/>
      <c r="AR2212" s="26"/>
      <c r="AS2212" s="26"/>
      <c r="AT2212" s="26"/>
      <c r="AU2212" s="26"/>
      <c r="AV2212" s="26"/>
      <c r="AW2212" s="11"/>
      <c r="AX2212" s="11"/>
      <c r="AY2212" s="11"/>
      <c r="AZ2212" s="11"/>
      <c r="BA2212" s="11"/>
      <c r="BB2212" s="11"/>
      <c r="BC2212" s="11"/>
    </row>
    <row r="2213" spans="1:55" x14ac:dyDescent="0.3">
      <c r="A2213" s="11"/>
      <c r="B2213" s="11"/>
      <c r="C2213" s="11"/>
      <c r="D2213" s="11"/>
      <c r="E2213" s="38"/>
      <c r="F2213" s="11"/>
      <c r="G2213" s="40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26"/>
      <c r="AR2213" s="26"/>
      <c r="AS2213" s="26"/>
      <c r="AT2213" s="26"/>
      <c r="AU2213" s="26"/>
      <c r="AV2213" s="26"/>
      <c r="AW2213" s="11"/>
      <c r="AX2213" s="11"/>
      <c r="AY2213" s="11"/>
      <c r="AZ2213" s="11"/>
      <c r="BA2213" s="11"/>
      <c r="BB2213" s="11"/>
      <c r="BC2213" s="11"/>
    </row>
    <row r="2214" spans="1:55" x14ac:dyDescent="0.3">
      <c r="A2214" s="11"/>
      <c r="B2214" s="11"/>
      <c r="C2214" s="11"/>
      <c r="D2214" s="11"/>
      <c r="E2214" s="38"/>
      <c r="F2214" s="11"/>
      <c r="G2214" s="40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26"/>
      <c r="AR2214" s="26"/>
      <c r="AS2214" s="26"/>
      <c r="AT2214" s="26"/>
      <c r="AU2214" s="26"/>
      <c r="AV2214" s="26"/>
      <c r="AW2214" s="11"/>
      <c r="AX2214" s="11"/>
      <c r="AY2214" s="11"/>
      <c r="AZ2214" s="11"/>
      <c r="BA2214" s="11"/>
      <c r="BB2214" s="11"/>
      <c r="BC2214" s="11"/>
    </row>
    <row r="2215" spans="1:55" x14ac:dyDescent="0.3">
      <c r="A2215" s="11"/>
      <c r="B2215" s="11"/>
      <c r="C2215" s="11"/>
      <c r="D2215" s="11"/>
      <c r="E2215" s="38"/>
      <c r="F2215" s="11"/>
      <c r="G2215" s="40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26"/>
      <c r="AR2215" s="26"/>
      <c r="AS2215" s="26"/>
      <c r="AT2215" s="26"/>
      <c r="AU2215" s="26"/>
      <c r="AV2215" s="26"/>
      <c r="AW2215" s="11"/>
      <c r="AX2215" s="11"/>
      <c r="AY2215" s="11"/>
      <c r="AZ2215" s="11"/>
      <c r="BA2215" s="11"/>
      <c r="BB2215" s="11"/>
      <c r="BC2215" s="11"/>
    </row>
    <row r="2216" spans="1:55" x14ac:dyDescent="0.3">
      <c r="A2216" s="11"/>
      <c r="B2216" s="11"/>
      <c r="C2216" s="11"/>
      <c r="D2216" s="11"/>
      <c r="E2216" s="38"/>
      <c r="F2216" s="11"/>
      <c r="G2216" s="40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26"/>
      <c r="AR2216" s="26"/>
      <c r="AS2216" s="26"/>
      <c r="AT2216" s="26"/>
      <c r="AU2216" s="26"/>
      <c r="AV2216" s="26"/>
      <c r="AW2216" s="11"/>
      <c r="AX2216" s="11"/>
      <c r="AY2216" s="11"/>
      <c r="AZ2216" s="11"/>
      <c r="BA2216" s="11"/>
      <c r="BB2216" s="11"/>
      <c r="BC2216" s="11"/>
    </row>
    <row r="2217" spans="1:55" x14ac:dyDescent="0.3">
      <c r="A2217" s="11"/>
      <c r="B2217" s="11"/>
      <c r="C2217" s="11"/>
      <c r="D2217" s="11"/>
      <c r="E2217" s="38"/>
      <c r="F2217" s="11"/>
      <c r="G2217" s="40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26"/>
      <c r="AR2217" s="26"/>
      <c r="AS2217" s="26"/>
      <c r="AT2217" s="26"/>
      <c r="AU2217" s="26"/>
      <c r="AV2217" s="26"/>
      <c r="AW2217" s="11"/>
      <c r="AX2217" s="11"/>
      <c r="AY2217" s="11"/>
      <c r="AZ2217" s="11"/>
      <c r="BA2217" s="11"/>
      <c r="BB2217" s="11"/>
      <c r="BC2217" s="11"/>
    </row>
    <row r="2218" spans="1:55" x14ac:dyDescent="0.3">
      <c r="A2218" s="11"/>
      <c r="B2218" s="11"/>
      <c r="C2218" s="11"/>
      <c r="D2218" s="11"/>
      <c r="E2218" s="38"/>
      <c r="F2218" s="11"/>
      <c r="G2218" s="40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26"/>
      <c r="AR2218" s="26"/>
      <c r="AS2218" s="26"/>
      <c r="AT2218" s="26"/>
      <c r="AU2218" s="26"/>
      <c r="AV2218" s="26"/>
      <c r="AW2218" s="11"/>
      <c r="AX2218" s="11"/>
      <c r="AY2218" s="11"/>
      <c r="AZ2218" s="11"/>
      <c r="BA2218" s="11"/>
      <c r="BB2218" s="11"/>
      <c r="BC2218" s="11"/>
    </row>
    <row r="2219" spans="1:55" x14ac:dyDescent="0.3">
      <c r="A2219" s="11"/>
      <c r="B2219" s="11"/>
      <c r="C2219" s="11"/>
      <c r="D2219" s="11"/>
      <c r="E2219" s="38"/>
      <c r="F2219" s="11"/>
      <c r="G2219" s="40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26"/>
      <c r="AR2219" s="26"/>
      <c r="AS2219" s="26"/>
      <c r="AT2219" s="26"/>
      <c r="AU2219" s="26"/>
      <c r="AV2219" s="26"/>
      <c r="AW2219" s="11"/>
      <c r="AX2219" s="11"/>
      <c r="AY2219" s="11"/>
      <c r="AZ2219" s="11"/>
      <c r="BA2219" s="11"/>
      <c r="BB2219" s="11"/>
      <c r="BC2219" s="11"/>
    </row>
    <row r="2220" spans="1:55" x14ac:dyDescent="0.3">
      <c r="A2220" s="11"/>
      <c r="B2220" s="11"/>
      <c r="C2220" s="11"/>
      <c r="D2220" s="11"/>
      <c r="E2220" s="38"/>
      <c r="F2220" s="11"/>
      <c r="G2220" s="40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26"/>
      <c r="AR2220" s="26"/>
      <c r="AS2220" s="26"/>
      <c r="AT2220" s="26"/>
      <c r="AU2220" s="26"/>
      <c r="AV2220" s="26"/>
      <c r="AW2220" s="11"/>
      <c r="AX2220" s="11"/>
      <c r="AY2220" s="11"/>
      <c r="AZ2220" s="11"/>
      <c r="BA2220" s="11"/>
      <c r="BB2220" s="11"/>
      <c r="BC2220" s="11"/>
    </row>
    <row r="2221" spans="1:55" x14ac:dyDescent="0.3">
      <c r="A2221" s="11"/>
      <c r="B2221" s="11"/>
      <c r="C2221" s="11"/>
      <c r="D2221" s="11"/>
      <c r="E2221" s="38"/>
      <c r="F2221" s="11"/>
      <c r="G2221" s="40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26"/>
      <c r="AR2221" s="26"/>
      <c r="AS2221" s="26"/>
      <c r="AT2221" s="26"/>
      <c r="AU2221" s="26"/>
      <c r="AV2221" s="26"/>
      <c r="AW2221" s="11"/>
      <c r="AX2221" s="11"/>
      <c r="AY2221" s="11"/>
      <c r="AZ2221" s="11"/>
      <c r="BA2221" s="11"/>
      <c r="BB2221" s="11"/>
      <c r="BC2221" s="11"/>
    </row>
    <row r="2222" spans="1:55" x14ac:dyDescent="0.3">
      <c r="A2222" s="11"/>
      <c r="B2222" s="11"/>
      <c r="C2222" s="11"/>
      <c r="D2222" s="11"/>
      <c r="E2222" s="38"/>
      <c r="F2222" s="11"/>
      <c r="G2222" s="40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26"/>
      <c r="AR2222" s="26"/>
      <c r="AS2222" s="26"/>
      <c r="AT2222" s="26"/>
      <c r="AU2222" s="26"/>
      <c r="AV2222" s="26"/>
      <c r="AW2222" s="11"/>
      <c r="AX2222" s="11"/>
      <c r="AY2222" s="11"/>
      <c r="AZ2222" s="11"/>
      <c r="BA2222" s="11"/>
      <c r="BB2222" s="11"/>
      <c r="BC2222" s="11"/>
    </row>
    <row r="2223" spans="1:55" x14ac:dyDescent="0.3">
      <c r="A2223" s="11"/>
      <c r="B2223" s="11"/>
      <c r="C2223" s="11"/>
      <c r="D2223" s="11"/>
      <c r="E2223" s="38"/>
      <c r="F2223" s="11"/>
      <c r="G2223" s="40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26"/>
      <c r="AR2223" s="26"/>
      <c r="AS2223" s="26"/>
      <c r="AT2223" s="26"/>
      <c r="AU2223" s="26"/>
      <c r="AV2223" s="26"/>
      <c r="AW2223" s="11"/>
      <c r="AX2223" s="11"/>
      <c r="AY2223" s="11"/>
      <c r="AZ2223" s="11"/>
      <c r="BA2223" s="11"/>
      <c r="BB2223" s="11"/>
      <c r="BC2223" s="11"/>
    </row>
    <row r="2224" spans="1:55" x14ac:dyDescent="0.3">
      <c r="A2224" s="11"/>
      <c r="B2224" s="11"/>
      <c r="C2224" s="11"/>
      <c r="D2224" s="11"/>
      <c r="E2224" s="38"/>
      <c r="F2224" s="11"/>
      <c r="G2224" s="40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26"/>
      <c r="AR2224" s="26"/>
      <c r="AS2224" s="26"/>
      <c r="AT2224" s="26"/>
      <c r="AU2224" s="26"/>
      <c r="AV2224" s="26"/>
      <c r="AW2224" s="11"/>
      <c r="AX2224" s="11"/>
      <c r="AY2224" s="11"/>
      <c r="AZ2224" s="11"/>
      <c r="BA2224" s="11"/>
      <c r="BB2224" s="11"/>
      <c r="BC2224" s="11"/>
    </row>
    <row r="2225" spans="1:55" x14ac:dyDescent="0.3">
      <c r="A2225" s="11"/>
      <c r="B2225" s="11"/>
      <c r="C2225" s="11"/>
      <c r="D2225" s="11"/>
      <c r="E2225" s="38"/>
      <c r="F2225" s="11"/>
      <c r="G2225" s="40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26"/>
      <c r="AR2225" s="26"/>
      <c r="AS2225" s="26"/>
      <c r="AT2225" s="26"/>
      <c r="AU2225" s="26"/>
      <c r="AV2225" s="26"/>
      <c r="AW2225" s="11"/>
      <c r="AX2225" s="11"/>
      <c r="AY2225" s="11"/>
      <c r="AZ2225" s="11"/>
      <c r="BA2225" s="11"/>
      <c r="BB2225" s="11"/>
      <c r="BC2225" s="11"/>
    </row>
    <row r="2226" spans="1:55" x14ac:dyDescent="0.3">
      <c r="A2226" s="11"/>
      <c r="B2226" s="11"/>
      <c r="C2226" s="11"/>
      <c r="D2226" s="11"/>
      <c r="E2226" s="38"/>
      <c r="F2226" s="11"/>
      <c r="G2226" s="40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26"/>
      <c r="AR2226" s="26"/>
      <c r="AS2226" s="26"/>
      <c r="AT2226" s="26"/>
      <c r="AU2226" s="26"/>
      <c r="AV2226" s="26"/>
      <c r="AW2226" s="11"/>
      <c r="AX2226" s="11"/>
      <c r="AY2226" s="11"/>
      <c r="AZ2226" s="11"/>
      <c r="BA2226" s="11"/>
      <c r="BB2226" s="11"/>
      <c r="BC2226" s="11"/>
    </row>
    <row r="2227" spans="1:55" x14ac:dyDescent="0.3">
      <c r="A2227" s="11"/>
      <c r="B2227" s="11"/>
      <c r="C2227" s="11"/>
      <c r="D2227" s="11"/>
      <c r="E2227" s="38"/>
      <c r="F2227" s="11"/>
      <c r="G2227" s="40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26"/>
      <c r="AR2227" s="26"/>
      <c r="AS2227" s="26"/>
      <c r="AT2227" s="26"/>
      <c r="AU2227" s="26"/>
      <c r="AV2227" s="26"/>
      <c r="AW2227" s="11"/>
      <c r="AX2227" s="11"/>
      <c r="AY2227" s="11"/>
      <c r="AZ2227" s="11"/>
      <c r="BA2227" s="11"/>
      <c r="BB2227" s="11"/>
      <c r="BC2227" s="11"/>
    </row>
    <row r="2228" spans="1:55" x14ac:dyDescent="0.3">
      <c r="A2228" s="11"/>
      <c r="B2228" s="11"/>
      <c r="C2228" s="11"/>
      <c r="D2228" s="11"/>
      <c r="E2228" s="38"/>
      <c r="F2228" s="11"/>
      <c r="G2228" s="40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26"/>
      <c r="AR2228" s="26"/>
      <c r="AS2228" s="26"/>
      <c r="AT2228" s="26"/>
      <c r="AU2228" s="26"/>
      <c r="AV2228" s="26"/>
      <c r="AW2228" s="11"/>
      <c r="AX2228" s="11"/>
      <c r="AY2228" s="11"/>
      <c r="AZ2228" s="11"/>
      <c r="BA2228" s="11"/>
      <c r="BB2228" s="11"/>
      <c r="BC2228" s="11"/>
    </row>
    <row r="2229" spans="1:55" x14ac:dyDescent="0.3">
      <c r="A2229" s="11"/>
      <c r="B2229" s="11"/>
      <c r="C2229" s="11"/>
      <c r="D2229" s="11"/>
      <c r="E2229" s="38"/>
      <c r="F2229" s="11"/>
      <c r="G2229" s="40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26"/>
      <c r="AR2229" s="26"/>
      <c r="AS2229" s="26"/>
      <c r="AT2229" s="26"/>
      <c r="AU2229" s="26"/>
      <c r="AV2229" s="26"/>
      <c r="AW2229" s="11"/>
      <c r="AX2229" s="11"/>
      <c r="AY2229" s="11"/>
      <c r="AZ2229" s="11"/>
      <c r="BA2229" s="11"/>
      <c r="BB2229" s="11"/>
      <c r="BC2229" s="11"/>
    </row>
    <row r="2230" spans="1:55" x14ac:dyDescent="0.3">
      <c r="A2230" s="11"/>
      <c r="B2230" s="11"/>
      <c r="C2230" s="11"/>
      <c r="D2230" s="11"/>
      <c r="E2230" s="38"/>
      <c r="F2230" s="11"/>
      <c r="G2230" s="40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26"/>
      <c r="AR2230" s="26"/>
      <c r="AS2230" s="26"/>
      <c r="AT2230" s="26"/>
      <c r="AU2230" s="26"/>
      <c r="AV2230" s="26"/>
      <c r="AW2230" s="11"/>
      <c r="AX2230" s="11"/>
      <c r="AY2230" s="11"/>
      <c r="AZ2230" s="11"/>
      <c r="BA2230" s="11"/>
      <c r="BB2230" s="11"/>
      <c r="BC2230" s="11"/>
    </row>
    <row r="2231" spans="1:55" x14ac:dyDescent="0.3">
      <c r="A2231" s="11"/>
      <c r="B2231" s="11"/>
      <c r="C2231" s="11"/>
      <c r="D2231" s="11"/>
      <c r="E2231" s="38"/>
      <c r="F2231" s="11"/>
      <c r="G2231" s="40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26"/>
      <c r="AR2231" s="26"/>
      <c r="AS2231" s="26"/>
      <c r="AT2231" s="26"/>
      <c r="AU2231" s="26"/>
      <c r="AV2231" s="26"/>
      <c r="AW2231" s="11"/>
      <c r="AX2231" s="11"/>
      <c r="AY2231" s="11"/>
      <c r="AZ2231" s="11"/>
      <c r="BA2231" s="11"/>
      <c r="BB2231" s="11"/>
      <c r="BC2231" s="11"/>
    </row>
    <row r="2232" spans="1:55" x14ac:dyDescent="0.3">
      <c r="A2232" s="11"/>
      <c r="B2232" s="11"/>
      <c r="C2232" s="11"/>
      <c r="D2232" s="11"/>
      <c r="E2232" s="38"/>
      <c r="F2232" s="11"/>
      <c r="G2232" s="40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26"/>
      <c r="AR2232" s="26"/>
      <c r="AS2232" s="26"/>
      <c r="AT2232" s="26"/>
      <c r="AU2232" s="26"/>
      <c r="AV2232" s="26"/>
      <c r="AW2232" s="11"/>
      <c r="AX2232" s="11"/>
      <c r="AY2232" s="11"/>
      <c r="AZ2232" s="11"/>
      <c r="BA2232" s="11"/>
      <c r="BB2232" s="11"/>
      <c r="BC2232" s="11"/>
    </row>
    <row r="2233" spans="1:55" x14ac:dyDescent="0.3">
      <c r="A2233" s="11"/>
      <c r="B2233" s="11"/>
      <c r="C2233" s="11"/>
      <c r="D2233" s="11"/>
      <c r="E2233" s="38"/>
      <c r="F2233" s="11"/>
      <c r="G2233" s="40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26"/>
      <c r="AR2233" s="26"/>
      <c r="AS2233" s="26"/>
      <c r="AT2233" s="26"/>
      <c r="AU2233" s="26"/>
      <c r="AV2233" s="26"/>
      <c r="AW2233" s="11"/>
      <c r="AX2233" s="11"/>
      <c r="AY2233" s="11"/>
      <c r="AZ2233" s="11"/>
      <c r="BA2233" s="11"/>
      <c r="BB2233" s="11"/>
      <c r="BC2233" s="11"/>
    </row>
    <row r="2234" spans="1:55" x14ac:dyDescent="0.3">
      <c r="A2234" s="11"/>
      <c r="B2234" s="11"/>
      <c r="C2234" s="11"/>
      <c r="D2234" s="11"/>
      <c r="E2234" s="38"/>
      <c r="F2234" s="11"/>
      <c r="G2234" s="40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26"/>
      <c r="AR2234" s="26"/>
      <c r="AS2234" s="26"/>
      <c r="AT2234" s="26"/>
      <c r="AU2234" s="26"/>
      <c r="AV2234" s="26"/>
      <c r="AW2234" s="11"/>
      <c r="AX2234" s="11"/>
      <c r="AY2234" s="11"/>
      <c r="AZ2234" s="11"/>
      <c r="BA2234" s="11"/>
      <c r="BB2234" s="11"/>
      <c r="BC2234" s="11"/>
    </row>
    <row r="2235" spans="1:55" x14ac:dyDescent="0.3">
      <c r="A2235" s="11"/>
      <c r="B2235" s="11"/>
      <c r="C2235" s="11"/>
      <c r="D2235" s="11"/>
      <c r="E2235" s="38"/>
      <c r="F2235" s="11"/>
      <c r="G2235" s="40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26"/>
      <c r="AR2235" s="26"/>
      <c r="AS2235" s="26"/>
      <c r="AT2235" s="26"/>
      <c r="AU2235" s="26"/>
      <c r="AV2235" s="26"/>
      <c r="AW2235" s="11"/>
      <c r="AX2235" s="11"/>
      <c r="AY2235" s="11"/>
      <c r="AZ2235" s="11"/>
      <c r="BA2235" s="11"/>
      <c r="BB2235" s="11"/>
      <c r="BC2235" s="11"/>
    </row>
    <row r="2236" spans="1:55" x14ac:dyDescent="0.3">
      <c r="A2236" s="11"/>
      <c r="B2236" s="11"/>
      <c r="C2236" s="11"/>
      <c r="D2236" s="11"/>
      <c r="E2236" s="38"/>
      <c r="F2236" s="11"/>
      <c r="G2236" s="40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26"/>
      <c r="AR2236" s="26"/>
      <c r="AS2236" s="26"/>
      <c r="AT2236" s="26"/>
      <c r="AU2236" s="26"/>
      <c r="AV2236" s="26"/>
      <c r="AW2236" s="11"/>
      <c r="AX2236" s="11"/>
      <c r="AY2236" s="11"/>
      <c r="AZ2236" s="11"/>
      <c r="BA2236" s="11"/>
      <c r="BB2236" s="11"/>
      <c r="BC2236" s="11"/>
    </row>
    <row r="2237" spans="1:55" x14ac:dyDescent="0.3">
      <c r="A2237" s="11"/>
      <c r="B2237" s="11"/>
      <c r="C2237" s="11"/>
      <c r="D2237" s="11"/>
      <c r="E2237" s="38"/>
      <c r="F2237" s="11"/>
      <c r="G2237" s="40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26"/>
      <c r="AR2237" s="26"/>
      <c r="AS2237" s="26"/>
      <c r="AT2237" s="26"/>
      <c r="AU2237" s="26"/>
      <c r="AV2237" s="26"/>
      <c r="AW2237" s="11"/>
      <c r="AX2237" s="11"/>
      <c r="AY2237" s="11"/>
      <c r="AZ2237" s="11"/>
      <c r="BA2237" s="11"/>
      <c r="BB2237" s="11"/>
      <c r="BC2237" s="11"/>
    </row>
    <row r="2238" spans="1:55" x14ac:dyDescent="0.3">
      <c r="A2238" s="11"/>
      <c r="B2238" s="11"/>
      <c r="C2238" s="11"/>
      <c r="D2238" s="11"/>
      <c r="E2238" s="38"/>
      <c r="F2238" s="11"/>
      <c r="G2238" s="40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26"/>
      <c r="AR2238" s="26"/>
      <c r="AS2238" s="26"/>
      <c r="AT2238" s="26"/>
      <c r="AU2238" s="26"/>
      <c r="AV2238" s="26"/>
      <c r="AW2238" s="11"/>
      <c r="AX2238" s="11"/>
      <c r="AY2238" s="11"/>
      <c r="AZ2238" s="11"/>
      <c r="BA2238" s="11"/>
      <c r="BB2238" s="11"/>
      <c r="BC2238" s="11"/>
    </row>
    <row r="2239" spans="1:55" x14ac:dyDescent="0.3">
      <c r="A2239" s="11"/>
      <c r="B2239" s="11"/>
      <c r="C2239" s="11"/>
      <c r="D2239" s="11"/>
      <c r="E2239" s="38"/>
      <c r="F2239" s="11"/>
      <c r="G2239" s="40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26"/>
      <c r="AR2239" s="26"/>
      <c r="AS2239" s="26"/>
      <c r="AT2239" s="26"/>
      <c r="AU2239" s="26"/>
      <c r="AV2239" s="26"/>
      <c r="AW2239" s="11"/>
      <c r="AX2239" s="11"/>
      <c r="AY2239" s="11"/>
      <c r="AZ2239" s="11"/>
      <c r="BA2239" s="11"/>
      <c r="BB2239" s="11"/>
      <c r="BC2239" s="11"/>
    </row>
    <row r="2240" spans="1:55" x14ac:dyDescent="0.3">
      <c r="A2240" s="11"/>
      <c r="B2240" s="11"/>
      <c r="C2240" s="11"/>
      <c r="D2240" s="11"/>
      <c r="E2240" s="38"/>
      <c r="F2240" s="11"/>
      <c r="G2240" s="40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26"/>
      <c r="AR2240" s="26"/>
      <c r="AS2240" s="26"/>
      <c r="AT2240" s="26"/>
      <c r="AU2240" s="26"/>
      <c r="AV2240" s="26"/>
      <c r="AW2240" s="11"/>
      <c r="AX2240" s="11"/>
      <c r="AY2240" s="11"/>
      <c r="AZ2240" s="11"/>
      <c r="BA2240" s="11"/>
      <c r="BB2240" s="11"/>
      <c r="BC2240" s="11"/>
    </row>
    <row r="2241" spans="1:55" x14ac:dyDescent="0.3">
      <c r="A2241" s="11"/>
      <c r="B2241" s="11"/>
      <c r="C2241" s="11"/>
      <c r="D2241" s="11"/>
      <c r="E2241" s="38"/>
      <c r="F2241" s="11"/>
      <c r="G2241" s="40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26"/>
      <c r="AR2241" s="26"/>
      <c r="AS2241" s="26"/>
      <c r="AT2241" s="26"/>
      <c r="AU2241" s="26"/>
      <c r="AV2241" s="26"/>
      <c r="AW2241" s="11"/>
      <c r="AX2241" s="11"/>
      <c r="AY2241" s="11"/>
      <c r="AZ2241" s="11"/>
      <c r="BA2241" s="11"/>
      <c r="BB2241" s="11"/>
      <c r="BC2241" s="11"/>
    </row>
    <row r="2242" spans="1:55" x14ac:dyDescent="0.3">
      <c r="A2242" s="11"/>
      <c r="B2242" s="11"/>
      <c r="C2242" s="11"/>
      <c r="D2242" s="11"/>
      <c r="E2242" s="38"/>
      <c r="F2242" s="11"/>
      <c r="G2242" s="40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26"/>
      <c r="AR2242" s="26"/>
      <c r="AS2242" s="26"/>
      <c r="AT2242" s="26"/>
      <c r="AU2242" s="26"/>
      <c r="AV2242" s="26"/>
      <c r="AW2242" s="11"/>
      <c r="AX2242" s="11"/>
      <c r="AY2242" s="11"/>
      <c r="AZ2242" s="11"/>
      <c r="BA2242" s="11"/>
      <c r="BB2242" s="11"/>
      <c r="BC2242" s="11"/>
    </row>
    <row r="2243" spans="1:55" x14ac:dyDescent="0.3">
      <c r="A2243" s="11"/>
      <c r="B2243" s="11"/>
      <c r="C2243" s="11"/>
      <c r="D2243" s="11"/>
      <c r="E2243" s="38"/>
      <c r="F2243" s="11"/>
      <c r="G2243" s="40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26"/>
      <c r="AR2243" s="26"/>
      <c r="AS2243" s="26"/>
      <c r="AT2243" s="26"/>
      <c r="AU2243" s="26"/>
      <c r="AV2243" s="26"/>
      <c r="AW2243" s="11"/>
      <c r="AX2243" s="11"/>
      <c r="AY2243" s="11"/>
      <c r="AZ2243" s="11"/>
      <c r="BA2243" s="11"/>
      <c r="BB2243" s="11"/>
      <c r="BC2243" s="11"/>
    </row>
    <row r="2244" spans="1:55" x14ac:dyDescent="0.3">
      <c r="A2244" s="11"/>
      <c r="B2244" s="11"/>
      <c r="C2244" s="11"/>
      <c r="D2244" s="11"/>
      <c r="E2244" s="38"/>
      <c r="F2244" s="11"/>
      <c r="G2244" s="40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26"/>
      <c r="AR2244" s="26"/>
      <c r="AS2244" s="26"/>
      <c r="AT2244" s="26"/>
      <c r="AU2244" s="26"/>
      <c r="AV2244" s="26"/>
      <c r="AW2244" s="11"/>
      <c r="AX2244" s="11"/>
      <c r="AY2244" s="11"/>
      <c r="AZ2244" s="11"/>
      <c r="BA2244" s="11"/>
      <c r="BB2244" s="11"/>
      <c r="BC2244" s="11"/>
    </row>
    <row r="2245" spans="1:55" x14ac:dyDescent="0.3">
      <c r="A2245" s="11"/>
      <c r="B2245" s="11"/>
      <c r="C2245" s="11"/>
      <c r="D2245" s="11"/>
      <c r="E2245" s="38"/>
      <c r="F2245" s="11"/>
      <c r="G2245" s="40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26"/>
      <c r="AR2245" s="26"/>
      <c r="AS2245" s="26"/>
      <c r="AT2245" s="26"/>
      <c r="AU2245" s="26"/>
      <c r="AV2245" s="26"/>
      <c r="AW2245" s="11"/>
      <c r="AX2245" s="11"/>
      <c r="AY2245" s="11"/>
      <c r="AZ2245" s="11"/>
      <c r="BA2245" s="11"/>
      <c r="BB2245" s="11"/>
      <c r="BC2245" s="11"/>
    </row>
    <row r="2246" spans="1:55" x14ac:dyDescent="0.3">
      <c r="A2246" s="11"/>
      <c r="B2246" s="11"/>
      <c r="C2246" s="11"/>
      <c r="D2246" s="11"/>
      <c r="E2246" s="38"/>
      <c r="F2246" s="11"/>
      <c r="G2246" s="40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26"/>
      <c r="AR2246" s="26"/>
      <c r="AS2246" s="26"/>
      <c r="AT2246" s="26"/>
      <c r="AU2246" s="26"/>
      <c r="AV2246" s="26"/>
      <c r="AW2246" s="11"/>
      <c r="AX2246" s="11"/>
      <c r="AY2246" s="11"/>
      <c r="AZ2246" s="11"/>
      <c r="BA2246" s="11"/>
      <c r="BB2246" s="11"/>
      <c r="BC2246" s="11"/>
    </row>
    <row r="2247" spans="1:55" x14ac:dyDescent="0.3">
      <c r="A2247" s="11"/>
      <c r="B2247" s="11"/>
      <c r="C2247" s="11"/>
      <c r="D2247" s="11"/>
      <c r="E2247" s="38"/>
      <c r="F2247" s="11"/>
      <c r="G2247" s="40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26"/>
      <c r="AR2247" s="26"/>
      <c r="AS2247" s="26"/>
      <c r="AT2247" s="26"/>
      <c r="AU2247" s="26"/>
      <c r="AV2247" s="26"/>
      <c r="AW2247" s="11"/>
      <c r="AX2247" s="11"/>
      <c r="AY2247" s="11"/>
      <c r="AZ2247" s="11"/>
      <c r="BA2247" s="11"/>
      <c r="BB2247" s="11"/>
      <c r="BC2247" s="11"/>
    </row>
    <row r="2248" spans="1:55" x14ac:dyDescent="0.3">
      <c r="A2248" s="11"/>
      <c r="B2248" s="11"/>
      <c r="C2248" s="11"/>
      <c r="D2248" s="11"/>
      <c r="E2248" s="38"/>
      <c r="F2248" s="11"/>
      <c r="G2248" s="40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26"/>
      <c r="AR2248" s="26"/>
      <c r="AS2248" s="26"/>
      <c r="AT2248" s="26"/>
      <c r="AU2248" s="26"/>
      <c r="AV2248" s="26"/>
      <c r="AW2248" s="11"/>
      <c r="AX2248" s="11"/>
      <c r="AY2248" s="11"/>
      <c r="AZ2248" s="11"/>
      <c r="BA2248" s="11"/>
      <c r="BB2248" s="11"/>
      <c r="BC2248" s="11"/>
    </row>
    <row r="2249" spans="1:55" x14ac:dyDescent="0.3">
      <c r="A2249" s="11"/>
      <c r="B2249" s="11"/>
      <c r="C2249" s="11"/>
      <c r="D2249" s="11"/>
      <c r="E2249" s="38"/>
      <c r="F2249" s="11"/>
      <c r="G2249" s="40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26"/>
      <c r="AR2249" s="26"/>
      <c r="AS2249" s="26"/>
      <c r="AT2249" s="26"/>
      <c r="AU2249" s="26"/>
      <c r="AV2249" s="26"/>
      <c r="AW2249" s="11"/>
      <c r="AX2249" s="11"/>
      <c r="AY2249" s="11"/>
      <c r="AZ2249" s="11"/>
      <c r="BA2249" s="11"/>
      <c r="BB2249" s="11"/>
      <c r="BC2249" s="11"/>
    </row>
    <row r="2250" spans="1:55" x14ac:dyDescent="0.3">
      <c r="A2250" s="11"/>
      <c r="B2250" s="11"/>
      <c r="C2250" s="11"/>
      <c r="D2250" s="11"/>
      <c r="E2250" s="38"/>
      <c r="F2250" s="11"/>
      <c r="G2250" s="40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26"/>
      <c r="AR2250" s="26"/>
      <c r="AS2250" s="26"/>
      <c r="AT2250" s="26"/>
      <c r="AU2250" s="26"/>
      <c r="AV2250" s="26"/>
      <c r="AW2250" s="11"/>
      <c r="AX2250" s="11"/>
      <c r="AY2250" s="11"/>
      <c r="AZ2250" s="11"/>
      <c r="BA2250" s="11"/>
      <c r="BB2250" s="11"/>
      <c r="BC2250" s="11"/>
    </row>
    <row r="2251" spans="1:55" x14ac:dyDescent="0.3">
      <c r="A2251" s="11"/>
      <c r="B2251" s="11"/>
      <c r="C2251" s="11"/>
      <c r="D2251" s="11"/>
      <c r="E2251" s="38"/>
      <c r="F2251" s="11"/>
      <c r="G2251" s="40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26"/>
      <c r="AR2251" s="26"/>
      <c r="AS2251" s="26"/>
      <c r="AT2251" s="26"/>
      <c r="AU2251" s="26"/>
      <c r="AV2251" s="26"/>
      <c r="AW2251" s="11"/>
      <c r="AX2251" s="11"/>
      <c r="AY2251" s="11"/>
      <c r="AZ2251" s="11"/>
      <c r="BA2251" s="11"/>
      <c r="BB2251" s="11"/>
      <c r="BC2251" s="11"/>
    </row>
    <row r="2252" spans="1:55" x14ac:dyDescent="0.3">
      <c r="A2252" s="11"/>
      <c r="B2252" s="11"/>
      <c r="C2252" s="11"/>
      <c r="D2252" s="11"/>
      <c r="E2252" s="38"/>
      <c r="F2252" s="11"/>
      <c r="G2252" s="40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26"/>
      <c r="AR2252" s="26"/>
      <c r="AS2252" s="26"/>
      <c r="AT2252" s="26"/>
      <c r="AU2252" s="26"/>
      <c r="AV2252" s="26"/>
      <c r="AW2252" s="11"/>
      <c r="AX2252" s="11"/>
      <c r="AY2252" s="11"/>
      <c r="AZ2252" s="11"/>
      <c r="BA2252" s="11"/>
      <c r="BB2252" s="11"/>
      <c r="BC2252" s="11"/>
    </row>
    <row r="2253" spans="1:55" x14ac:dyDescent="0.3">
      <c r="A2253" s="11"/>
      <c r="B2253" s="11"/>
      <c r="C2253" s="11"/>
      <c r="D2253" s="11"/>
      <c r="E2253" s="38"/>
      <c r="F2253" s="11"/>
      <c r="G2253" s="40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26"/>
      <c r="AR2253" s="26"/>
      <c r="AS2253" s="26"/>
      <c r="AT2253" s="26"/>
      <c r="AU2253" s="26"/>
      <c r="AV2253" s="26"/>
      <c r="AW2253" s="11"/>
      <c r="AX2253" s="11"/>
      <c r="AY2253" s="11"/>
      <c r="AZ2253" s="11"/>
      <c r="BA2253" s="11"/>
      <c r="BB2253" s="11"/>
      <c r="BC2253" s="11"/>
    </row>
    <row r="2254" spans="1:55" x14ac:dyDescent="0.3">
      <c r="A2254" s="11"/>
      <c r="B2254" s="11"/>
      <c r="C2254" s="11"/>
      <c r="D2254" s="11"/>
      <c r="E2254" s="38"/>
      <c r="F2254" s="11"/>
      <c r="G2254" s="40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26"/>
      <c r="AR2254" s="26"/>
      <c r="AS2254" s="26"/>
      <c r="AT2254" s="26"/>
      <c r="AU2254" s="26"/>
      <c r="AV2254" s="26"/>
      <c r="AW2254" s="11"/>
      <c r="AX2254" s="11"/>
      <c r="AY2254" s="11"/>
      <c r="AZ2254" s="11"/>
      <c r="BA2254" s="11"/>
      <c r="BB2254" s="11"/>
      <c r="BC2254" s="11"/>
    </row>
    <row r="2255" spans="1:55" x14ac:dyDescent="0.3">
      <c r="A2255" s="11"/>
      <c r="B2255" s="11"/>
      <c r="C2255" s="11"/>
      <c r="D2255" s="11"/>
      <c r="E2255" s="38"/>
      <c r="F2255" s="11"/>
      <c r="G2255" s="40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26"/>
      <c r="AR2255" s="26"/>
      <c r="AS2255" s="26"/>
      <c r="AT2255" s="26"/>
      <c r="AU2255" s="26"/>
      <c r="AV2255" s="26"/>
      <c r="AW2255" s="11"/>
      <c r="AX2255" s="11"/>
      <c r="AY2255" s="11"/>
      <c r="AZ2255" s="11"/>
      <c r="BA2255" s="11"/>
      <c r="BB2255" s="11"/>
      <c r="BC2255" s="11"/>
    </row>
    <row r="2256" spans="1:55" x14ac:dyDescent="0.3">
      <c r="A2256" s="11"/>
      <c r="B2256" s="11"/>
      <c r="C2256" s="11"/>
      <c r="D2256" s="11"/>
      <c r="E2256" s="38"/>
      <c r="F2256" s="11"/>
      <c r="G2256" s="40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26"/>
      <c r="AR2256" s="26"/>
      <c r="AS2256" s="26"/>
      <c r="AT2256" s="26"/>
      <c r="AU2256" s="26"/>
      <c r="AV2256" s="26"/>
      <c r="AW2256" s="11"/>
      <c r="AX2256" s="11"/>
      <c r="AY2256" s="11"/>
      <c r="AZ2256" s="11"/>
      <c r="BA2256" s="11"/>
      <c r="BB2256" s="11"/>
      <c r="BC2256" s="11"/>
    </row>
    <row r="2257" spans="1:55" x14ac:dyDescent="0.3">
      <c r="A2257" s="11"/>
      <c r="B2257" s="11"/>
      <c r="C2257" s="11"/>
      <c r="D2257" s="11"/>
      <c r="E2257" s="38"/>
      <c r="F2257" s="11"/>
      <c r="G2257" s="40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26"/>
      <c r="AR2257" s="26"/>
      <c r="AS2257" s="26"/>
      <c r="AT2257" s="26"/>
      <c r="AU2257" s="26"/>
      <c r="AV2257" s="26"/>
      <c r="AW2257" s="11"/>
      <c r="AX2257" s="11"/>
      <c r="AY2257" s="11"/>
      <c r="AZ2257" s="11"/>
      <c r="BA2257" s="11"/>
      <c r="BB2257" s="11"/>
      <c r="BC2257" s="11"/>
    </row>
    <row r="2258" spans="1:55" x14ac:dyDescent="0.3">
      <c r="A2258" s="11"/>
      <c r="B2258" s="11"/>
      <c r="C2258" s="11"/>
      <c r="D2258" s="11"/>
      <c r="E2258" s="38"/>
      <c r="F2258" s="11"/>
      <c r="G2258" s="40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26"/>
      <c r="AR2258" s="26"/>
      <c r="AS2258" s="26"/>
      <c r="AT2258" s="26"/>
      <c r="AU2258" s="26"/>
      <c r="AV2258" s="26"/>
      <c r="AW2258" s="11"/>
      <c r="AX2258" s="11"/>
      <c r="AY2258" s="11"/>
      <c r="AZ2258" s="11"/>
      <c r="BA2258" s="11"/>
      <c r="BB2258" s="11"/>
      <c r="BC2258" s="11"/>
    </row>
    <row r="2259" spans="1:55" x14ac:dyDescent="0.3">
      <c r="A2259" s="11"/>
      <c r="B2259" s="11"/>
      <c r="C2259" s="11"/>
      <c r="D2259" s="11"/>
      <c r="E2259" s="38"/>
      <c r="F2259" s="11"/>
      <c r="G2259" s="40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26"/>
      <c r="AR2259" s="26"/>
      <c r="AS2259" s="26"/>
      <c r="AT2259" s="26"/>
      <c r="AU2259" s="26"/>
      <c r="AV2259" s="26"/>
      <c r="AW2259" s="11"/>
      <c r="AX2259" s="11"/>
      <c r="AY2259" s="11"/>
      <c r="AZ2259" s="11"/>
      <c r="BA2259" s="11"/>
      <c r="BB2259" s="11"/>
      <c r="BC2259" s="11"/>
    </row>
    <row r="2260" spans="1:55" x14ac:dyDescent="0.3">
      <c r="A2260" s="11"/>
      <c r="B2260" s="11"/>
      <c r="C2260" s="11"/>
      <c r="D2260" s="11"/>
      <c r="E2260" s="38"/>
      <c r="F2260" s="11"/>
      <c r="G2260" s="40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26"/>
      <c r="AR2260" s="26"/>
      <c r="AS2260" s="26"/>
      <c r="AT2260" s="26"/>
      <c r="AU2260" s="26"/>
      <c r="AV2260" s="26"/>
      <c r="AW2260" s="11"/>
      <c r="AX2260" s="11"/>
      <c r="AY2260" s="11"/>
      <c r="AZ2260" s="11"/>
      <c r="BA2260" s="11"/>
      <c r="BB2260" s="11"/>
      <c r="BC2260" s="11"/>
    </row>
    <row r="2261" spans="1:55" x14ac:dyDescent="0.3">
      <c r="A2261" s="11"/>
      <c r="B2261" s="11"/>
      <c r="C2261" s="11"/>
      <c r="D2261" s="11"/>
      <c r="E2261" s="38"/>
      <c r="F2261" s="11"/>
      <c r="G2261" s="40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26"/>
      <c r="AR2261" s="26"/>
      <c r="AS2261" s="26"/>
      <c r="AT2261" s="26"/>
      <c r="AU2261" s="26"/>
      <c r="AV2261" s="26"/>
      <c r="AW2261" s="11"/>
      <c r="AX2261" s="11"/>
      <c r="AY2261" s="11"/>
      <c r="AZ2261" s="11"/>
      <c r="BA2261" s="11"/>
      <c r="BB2261" s="11"/>
      <c r="BC2261" s="11"/>
    </row>
    <row r="2262" spans="1:55" x14ac:dyDescent="0.3">
      <c r="A2262" s="11"/>
      <c r="B2262" s="11"/>
      <c r="C2262" s="11"/>
      <c r="D2262" s="11"/>
      <c r="E2262" s="38"/>
      <c r="F2262" s="11"/>
      <c r="G2262" s="40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26"/>
      <c r="AR2262" s="26"/>
      <c r="AS2262" s="26"/>
      <c r="AT2262" s="26"/>
      <c r="AU2262" s="26"/>
      <c r="AV2262" s="26"/>
      <c r="AW2262" s="11"/>
      <c r="AX2262" s="11"/>
      <c r="AY2262" s="11"/>
      <c r="AZ2262" s="11"/>
      <c r="BA2262" s="11"/>
      <c r="BB2262" s="11"/>
      <c r="BC2262" s="11"/>
    </row>
    <row r="2263" spans="1:55" x14ac:dyDescent="0.3">
      <c r="A2263" s="11"/>
      <c r="B2263" s="11"/>
      <c r="C2263" s="11"/>
      <c r="D2263" s="11"/>
      <c r="E2263" s="38"/>
      <c r="F2263" s="11"/>
      <c r="G2263" s="40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26"/>
      <c r="AR2263" s="26"/>
      <c r="AS2263" s="26"/>
      <c r="AT2263" s="26"/>
      <c r="AU2263" s="26"/>
      <c r="AV2263" s="26"/>
      <c r="AW2263" s="11"/>
      <c r="AX2263" s="11"/>
      <c r="AY2263" s="11"/>
      <c r="AZ2263" s="11"/>
      <c r="BA2263" s="11"/>
      <c r="BB2263" s="11"/>
      <c r="BC2263" s="11"/>
    </row>
    <row r="2264" spans="1:55" x14ac:dyDescent="0.3">
      <c r="A2264" s="11"/>
      <c r="B2264" s="11"/>
      <c r="C2264" s="11"/>
      <c r="D2264" s="11"/>
      <c r="E2264" s="38"/>
      <c r="F2264" s="11"/>
      <c r="G2264" s="40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26"/>
      <c r="AR2264" s="26"/>
      <c r="AS2264" s="26"/>
      <c r="AT2264" s="26"/>
      <c r="AU2264" s="26"/>
      <c r="AV2264" s="26"/>
      <c r="AW2264" s="11"/>
      <c r="AX2264" s="11"/>
      <c r="AY2264" s="11"/>
      <c r="AZ2264" s="11"/>
      <c r="BA2264" s="11"/>
      <c r="BB2264" s="11"/>
      <c r="BC2264" s="11"/>
    </row>
    <row r="2265" spans="1:55" x14ac:dyDescent="0.3">
      <c r="A2265" s="11"/>
      <c r="B2265" s="11"/>
      <c r="C2265" s="11"/>
      <c r="D2265" s="11"/>
      <c r="E2265" s="38"/>
      <c r="F2265" s="11"/>
      <c r="G2265" s="40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26"/>
      <c r="AR2265" s="26"/>
      <c r="AS2265" s="26"/>
      <c r="AT2265" s="26"/>
      <c r="AU2265" s="26"/>
      <c r="AV2265" s="26"/>
      <c r="AW2265" s="11"/>
      <c r="AX2265" s="11"/>
      <c r="AY2265" s="11"/>
      <c r="AZ2265" s="11"/>
      <c r="BA2265" s="11"/>
      <c r="BB2265" s="11"/>
      <c r="BC2265" s="11"/>
    </row>
    <row r="2266" spans="1:55" x14ac:dyDescent="0.3">
      <c r="A2266" s="11"/>
      <c r="B2266" s="11"/>
      <c r="C2266" s="11"/>
      <c r="D2266" s="11"/>
      <c r="E2266" s="38"/>
      <c r="F2266" s="11"/>
      <c r="G2266" s="40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26"/>
      <c r="AR2266" s="26"/>
      <c r="AS2266" s="26"/>
      <c r="AT2266" s="26"/>
      <c r="AU2266" s="26"/>
      <c r="AV2266" s="26"/>
      <c r="AW2266" s="11"/>
      <c r="AX2266" s="11"/>
      <c r="AY2266" s="11"/>
      <c r="AZ2266" s="11"/>
      <c r="BA2266" s="11"/>
      <c r="BB2266" s="11"/>
      <c r="BC2266" s="11"/>
    </row>
    <row r="2267" spans="1:55" x14ac:dyDescent="0.3">
      <c r="A2267" s="11"/>
      <c r="B2267" s="11"/>
      <c r="C2267" s="11"/>
      <c r="D2267" s="11"/>
      <c r="E2267" s="38"/>
      <c r="F2267" s="11"/>
      <c r="G2267" s="40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26"/>
      <c r="AR2267" s="26"/>
      <c r="AS2267" s="26"/>
      <c r="AT2267" s="26"/>
      <c r="AU2267" s="26"/>
      <c r="AV2267" s="26"/>
      <c r="AW2267" s="11"/>
      <c r="AX2267" s="11"/>
      <c r="AY2267" s="11"/>
      <c r="AZ2267" s="11"/>
      <c r="BA2267" s="11"/>
      <c r="BB2267" s="11"/>
      <c r="BC2267" s="11"/>
    </row>
    <row r="2268" spans="1:55" x14ac:dyDescent="0.3">
      <c r="A2268" s="11"/>
      <c r="B2268" s="11"/>
      <c r="C2268" s="11"/>
      <c r="D2268" s="11"/>
      <c r="E2268" s="38"/>
      <c r="F2268" s="11"/>
      <c r="G2268" s="40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26"/>
      <c r="AR2268" s="26"/>
      <c r="AS2268" s="26"/>
      <c r="AT2268" s="26"/>
      <c r="AU2268" s="26"/>
      <c r="AV2268" s="26"/>
      <c r="AW2268" s="11"/>
      <c r="AX2268" s="11"/>
      <c r="AY2268" s="11"/>
      <c r="AZ2268" s="11"/>
      <c r="BA2268" s="11"/>
      <c r="BB2268" s="11"/>
      <c r="BC2268" s="11"/>
    </row>
    <row r="2269" spans="1:55" x14ac:dyDescent="0.3">
      <c r="A2269" s="11"/>
      <c r="B2269" s="11"/>
      <c r="C2269" s="11"/>
      <c r="D2269" s="11"/>
      <c r="E2269" s="38"/>
      <c r="F2269" s="11"/>
      <c r="G2269" s="40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26"/>
      <c r="AR2269" s="26"/>
      <c r="AS2269" s="26"/>
      <c r="AT2269" s="26"/>
      <c r="AU2269" s="26"/>
      <c r="AV2269" s="26"/>
      <c r="AW2269" s="11"/>
      <c r="AX2269" s="11"/>
      <c r="AY2269" s="11"/>
      <c r="AZ2269" s="11"/>
      <c r="BA2269" s="11"/>
      <c r="BB2269" s="11"/>
      <c r="BC2269" s="11"/>
    </row>
    <row r="2270" spans="1:55" x14ac:dyDescent="0.3">
      <c r="A2270" s="11"/>
      <c r="B2270" s="11"/>
      <c r="C2270" s="11"/>
      <c r="D2270" s="11"/>
      <c r="E2270" s="38"/>
      <c r="F2270" s="11"/>
      <c r="G2270" s="40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26"/>
      <c r="AR2270" s="26"/>
      <c r="AS2270" s="26"/>
      <c r="AT2270" s="26"/>
      <c r="AU2270" s="26"/>
      <c r="AV2270" s="26"/>
      <c r="AW2270" s="11"/>
      <c r="AX2270" s="11"/>
      <c r="AY2270" s="11"/>
      <c r="AZ2270" s="11"/>
      <c r="BA2270" s="11"/>
      <c r="BB2270" s="11"/>
      <c r="BC2270" s="11"/>
    </row>
    <row r="2271" spans="1:55" x14ac:dyDescent="0.3">
      <c r="A2271" s="11"/>
      <c r="B2271" s="11"/>
      <c r="C2271" s="11"/>
      <c r="D2271" s="11"/>
      <c r="E2271" s="38"/>
      <c r="F2271" s="11"/>
      <c r="G2271" s="40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26"/>
      <c r="AR2271" s="26"/>
      <c r="AS2271" s="26"/>
      <c r="AT2271" s="26"/>
      <c r="AU2271" s="26"/>
      <c r="AV2271" s="26"/>
      <c r="AW2271" s="11"/>
      <c r="AX2271" s="11"/>
      <c r="AY2271" s="11"/>
      <c r="AZ2271" s="11"/>
      <c r="BA2271" s="11"/>
      <c r="BB2271" s="11"/>
      <c r="BC2271" s="11"/>
    </row>
    <row r="2272" spans="1:55" x14ac:dyDescent="0.3">
      <c r="A2272" s="11"/>
      <c r="B2272" s="11"/>
      <c r="C2272" s="11"/>
      <c r="D2272" s="11"/>
      <c r="E2272" s="38"/>
      <c r="F2272" s="11"/>
      <c r="G2272" s="40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26"/>
      <c r="AR2272" s="26"/>
      <c r="AS2272" s="26"/>
      <c r="AT2272" s="26"/>
      <c r="AU2272" s="26"/>
      <c r="AV2272" s="26"/>
      <c r="AW2272" s="11"/>
      <c r="AX2272" s="11"/>
      <c r="AY2272" s="11"/>
      <c r="AZ2272" s="11"/>
      <c r="BA2272" s="11"/>
      <c r="BB2272" s="11"/>
      <c r="BC2272" s="11"/>
    </row>
    <row r="2273" spans="1:55" x14ac:dyDescent="0.3">
      <c r="A2273" s="11"/>
      <c r="B2273" s="11"/>
      <c r="C2273" s="11"/>
      <c r="D2273" s="11"/>
      <c r="E2273" s="38"/>
      <c r="F2273" s="11"/>
      <c r="G2273" s="40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26"/>
      <c r="AR2273" s="26"/>
      <c r="AS2273" s="26"/>
      <c r="AT2273" s="26"/>
      <c r="AU2273" s="26"/>
      <c r="AV2273" s="26"/>
      <c r="AW2273" s="11"/>
      <c r="AX2273" s="11"/>
      <c r="AY2273" s="11"/>
      <c r="AZ2273" s="11"/>
      <c r="BA2273" s="11"/>
      <c r="BB2273" s="11"/>
      <c r="BC2273" s="11"/>
    </row>
    <row r="2274" spans="1:55" x14ac:dyDescent="0.3">
      <c r="A2274" s="11"/>
      <c r="B2274" s="11"/>
      <c r="C2274" s="11"/>
      <c r="D2274" s="11"/>
      <c r="E2274" s="38"/>
      <c r="F2274" s="11"/>
      <c r="G2274" s="40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26"/>
      <c r="AR2274" s="26"/>
      <c r="AS2274" s="26"/>
      <c r="AT2274" s="26"/>
      <c r="AU2274" s="26"/>
      <c r="AV2274" s="26"/>
      <c r="AW2274" s="11"/>
      <c r="AX2274" s="11"/>
      <c r="AY2274" s="11"/>
      <c r="AZ2274" s="11"/>
      <c r="BA2274" s="11"/>
      <c r="BB2274" s="11"/>
      <c r="BC2274" s="11"/>
    </row>
    <row r="2275" spans="1:55" x14ac:dyDescent="0.3">
      <c r="A2275" s="11"/>
      <c r="B2275" s="11"/>
      <c r="C2275" s="11"/>
      <c r="D2275" s="11"/>
      <c r="E2275" s="38"/>
      <c r="F2275" s="11"/>
      <c r="G2275" s="40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26"/>
      <c r="AR2275" s="26"/>
      <c r="AS2275" s="26"/>
      <c r="AT2275" s="26"/>
      <c r="AU2275" s="26"/>
      <c r="AV2275" s="26"/>
      <c r="AW2275" s="11"/>
      <c r="AX2275" s="11"/>
      <c r="AY2275" s="11"/>
      <c r="AZ2275" s="11"/>
      <c r="BA2275" s="11"/>
      <c r="BB2275" s="11"/>
      <c r="BC2275" s="11"/>
    </row>
    <row r="2276" spans="1:55" x14ac:dyDescent="0.3">
      <c r="A2276" s="11"/>
      <c r="B2276" s="11"/>
      <c r="C2276" s="11"/>
      <c r="D2276" s="11"/>
      <c r="E2276" s="38"/>
      <c r="F2276" s="11"/>
      <c r="G2276" s="40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26"/>
      <c r="AR2276" s="26"/>
      <c r="AS2276" s="26"/>
      <c r="AT2276" s="26"/>
      <c r="AU2276" s="26"/>
      <c r="AV2276" s="26"/>
      <c r="AW2276" s="11"/>
      <c r="AX2276" s="11"/>
      <c r="AY2276" s="11"/>
      <c r="AZ2276" s="11"/>
      <c r="BA2276" s="11"/>
      <c r="BB2276" s="11"/>
      <c r="BC2276" s="11"/>
    </row>
    <row r="2277" spans="1:55" x14ac:dyDescent="0.3">
      <c r="A2277" s="11"/>
      <c r="B2277" s="11"/>
      <c r="C2277" s="11"/>
      <c r="D2277" s="11"/>
      <c r="E2277" s="38"/>
      <c r="F2277" s="11"/>
      <c r="G2277" s="40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26"/>
      <c r="AR2277" s="26"/>
      <c r="AS2277" s="26"/>
      <c r="AT2277" s="26"/>
      <c r="AU2277" s="26"/>
      <c r="AV2277" s="26"/>
      <c r="AW2277" s="11"/>
      <c r="AX2277" s="11"/>
      <c r="AY2277" s="11"/>
      <c r="AZ2277" s="11"/>
      <c r="BA2277" s="11"/>
      <c r="BB2277" s="11"/>
      <c r="BC2277" s="11"/>
    </row>
    <row r="2278" spans="1:55" x14ac:dyDescent="0.3">
      <c r="A2278" s="11"/>
      <c r="B2278" s="11"/>
      <c r="C2278" s="11"/>
      <c r="D2278" s="11"/>
      <c r="E2278" s="38"/>
      <c r="F2278" s="11"/>
      <c r="G2278" s="40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26"/>
      <c r="AR2278" s="26"/>
      <c r="AS2278" s="26"/>
      <c r="AT2278" s="26"/>
      <c r="AU2278" s="26"/>
      <c r="AV2278" s="26"/>
      <c r="AW2278" s="11"/>
      <c r="AX2278" s="11"/>
      <c r="AY2278" s="11"/>
      <c r="AZ2278" s="11"/>
      <c r="BA2278" s="11"/>
      <c r="BB2278" s="11"/>
      <c r="BC2278" s="11"/>
    </row>
    <row r="2279" spans="1:55" x14ac:dyDescent="0.3">
      <c r="A2279" s="11"/>
      <c r="B2279" s="11"/>
      <c r="C2279" s="11"/>
      <c r="D2279" s="11"/>
      <c r="E2279" s="38"/>
      <c r="F2279" s="11"/>
      <c r="G2279" s="40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26"/>
      <c r="AR2279" s="26"/>
      <c r="AS2279" s="26"/>
      <c r="AT2279" s="26"/>
      <c r="AU2279" s="26"/>
      <c r="AV2279" s="26"/>
      <c r="AW2279" s="11"/>
      <c r="AX2279" s="11"/>
      <c r="AY2279" s="11"/>
      <c r="AZ2279" s="11"/>
      <c r="BA2279" s="11"/>
      <c r="BB2279" s="11"/>
      <c r="BC2279" s="11"/>
    </row>
    <row r="2280" spans="1:55" x14ac:dyDescent="0.3">
      <c r="A2280" s="11"/>
      <c r="B2280" s="11"/>
      <c r="C2280" s="11"/>
      <c r="D2280" s="11"/>
      <c r="E2280" s="38"/>
      <c r="F2280" s="11"/>
      <c r="G2280" s="40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26"/>
      <c r="AR2280" s="26"/>
      <c r="AS2280" s="26"/>
      <c r="AT2280" s="26"/>
      <c r="AU2280" s="26"/>
      <c r="AV2280" s="26"/>
      <c r="AW2280" s="11"/>
      <c r="AX2280" s="11"/>
      <c r="AY2280" s="11"/>
      <c r="AZ2280" s="11"/>
      <c r="BA2280" s="11"/>
      <c r="BB2280" s="11"/>
      <c r="BC2280" s="11"/>
    </row>
    <row r="2281" spans="1:55" x14ac:dyDescent="0.3">
      <c r="A2281" s="11"/>
      <c r="B2281" s="11"/>
      <c r="C2281" s="11"/>
      <c r="D2281" s="11"/>
      <c r="E2281" s="38"/>
      <c r="F2281" s="11"/>
      <c r="G2281" s="40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26"/>
      <c r="AR2281" s="26"/>
      <c r="AS2281" s="26"/>
      <c r="AT2281" s="26"/>
      <c r="AU2281" s="26"/>
      <c r="AV2281" s="26"/>
      <c r="AW2281" s="11"/>
      <c r="AX2281" s="11"/>
      <c r="AY2281" s="11"/>
      <c r="AZ2281" s="11"/>
      <c r="BA2281" s="11"/>
      <c r="BB2281" s="11"/>
      <c r="BC2281" s="11"/>
    </row>
    <row r="2282" spans="1:55" x14ac:dyDescent="0.3">
      <c r="A2282" s="11"/>
      <c r="B2282" s="11"/>
      <c r="C2282" s="11"/>
      <c r="D2282" s="11"/>
      <c r="E2282" s="38"/>
      <c r="F2282" s="11"/>
      <c r="G2282" s="40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26"/>
      <c r="AR2282" s="26"/>
      <c r="AS2282" s="26"/>
      <c r="AT2282" s="26"/>
      <c r="AU2282" s="26"/>
      <c r="AV2282" s="26"/>
      <c r="AW2282" s="11"/>
      <c r="AX2282" s="11"/>
      <c r="AY2282" s="11"/>
      <c r="AZ2282" s="11"/>
      <c r="BA2282" s="11"/>
      <c r="BB2282" s="11"/>
      <c r="BC2282" s="11"/>
    </row>
    <row r="2283" spans="1:55" x14ac:dyDescent="0.3">
      <c r="A2283" s="11"/>
      <c r="B2283" s="11"/>
      <c r="C2283" s="11"/>
      <c r="D2283" s="11"/>
      <c r="E2283" s="38"/>
      <c r="F2283" s="11"/>
      <c r="G2283" s="40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26"/>
      <c r="AR2283" s="26"/>
      <c r="AS2283" s="26"/>
      <c r="AT2283" s="26"/>
      <c r="AU2283" s="26"/>
      <c r="AV2283" s="26"/>
      <c r="AW2283" s="11"/>
      <c r="AX2283" s="11"/>
      <c r="AY2283" s="11"/>
      <c r="AZ2283" s="11"/>
      <c r="BA2283" s="11"/>
      <c r="BB2283" s="11"/>
      <c r="BC2283" s="11"/>
    </row>
    <row r="2284" spans="1:55" x14ac:dyDescent="0.3">
      <c r="A2284" s="11"/>
      <c r="B2284" s="11"/>
      <c r="C2284" s="11"/>
      <c r="D2284" s="11"/>
      <c r="E2284" s="38"/>
      <c r="F2284" s="11"/>
      <c r="G2284" s="40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26"/>
      <c r="AR2284" s="26"/>
      <c r="AS2284" s="26"/>
      <c r="AT2284" s="26"/>
      <c r="AU2284" s="26"/>
      <c r="AV2284" s="26"/>
      <c r="AW2284" s="11"/>
      <c r="AX2284" s="11"/>
      <c r="AY2284" s="11"/>
      <c r="AZ2284" s="11"/>
      <c r="BA2284" s="11"/>
      <c r="BB2284" s="11"/>
      <c r="BC2284" s="11"/>
    </row>
    <row r="2285" spans="1:55" x14ac:dyDescent="0.3">
      <c r="A2285" s="11"/>
      <c r="B2285" s="11"/>
      <c r="C2285" s="11"/>
      <c r="D2285" s="11"/>
      <c r="E2285" s="38"/>
      <c r="F2285" s="11"/>
      <c r="G2285" s="40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26"/>
      <c r="AR2285" s="26"/>
      <c r="AS2285" s="26"/>
      <c r="AT2285" s="26"/>
      <c r="AU2285" s="26"/>
      <c r="AV2285" s="26"/>
      <c r="AW2285" s="11"/>
      <c r="AX2285" s="11"/>
      <c r="AY2285" s="11"/>
      <c r="AZ2285" s="11"/>
      <c r="BA2285" s="11"/>
      <c r="BB2285" s="11"/>
      <c r="BC2285" s="11"/>
    </row>
    <row r="2286" spans="1:55" x14ac:dyDescent="0.3">
      <c r="A2286" s="11"/>
      <c r="B2286" s="11"/>
      <c r="C2286" s="11"/>
      <c r="D2286" s="11"/>
      <c r="E2286" s="38"/>
      <c r="F2286" s="11"/>
      <c r="G2286" s="40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26"/>
      <c r="AR2286" s="26"/>
      <c r="AS2286" s="26"/>
      <c r="AT2286" s="26"/>
      <c r="AU2286" s="26"/>
      <c r="AV2286" s="26"/>
      <c r="AW2286" s="11"/>
      <c r="AX2286" s="11"/>
      <c r="AY2286" s="11"/>
      <c r="AZ2286" s="11"/>
      <c r="BA2286" s="11"/>
      <c r="BB2286" s="11"/>
      <c r="BC2286" s="11"/>
    </row>
    <row r="2287" spans="1:55" x14ac:dyDescent="0.3">
      <c r="A2287" s="11"/>
      <c r="B2287" s="11"/>
      <c r="C2287" s="11"/>
      <c r="D2287" s="11"/>
      <c r="E2287" s="38"/>
      <c r="F2287" s="11"/>
      <c r="G2287" s="40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26"/>
      <c r="AR2287" s="26"/>
      <c r="AS2287" s="26"/>
      <c r="AT2287" s="26"/>
      <c r="AU2287" s="26"/>
      <c r="AV2287" s="26"/>
      <c r="AW2287" s="11"/>
      <c r="AX2287" s="11"/>
      <c r="AY2287" s="11"/>
      <c r="AZ2287" s="11"/>
      <c r="BA2287" s="11"/>
      <c r="BB2287" s="11"/>
      <c r="BC2287" s="11"/>
    </row>
    <row r="2288" spans="1:55" x14ac:dyDescent="0.3">
      <c r="A2288" s="11"/>
      <c r="B2288" s="11"/>
      <c r="C2288" s="11"/>
      <c r="D2288" s="11"/>
      <c r="E2288" s="38"/>
      <c r="F2288" s="11"/>
      <c r="G2288" s="40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26"/>
      <c r="AR2288" s="26"/>
      <c r="AS2288" s="26"/>
      <c r="AT2288" s="26"/>
      <c r="AU2288" s="26"/>
      <c r="AV2288" s="26"/>
      <c r="AW2288" s="11"/>
      <c r="AX2288" s="11"/>
      <c r="AY2288" s="11"/>
      <c r="AZ2288" s="11"/>
      <c r="BA2288" s="11"/>
      <c r="BB2288" s="11"/>
      <c r="BC2288" s="11"/>
    </row>
    <row r="2289" spans="1:55" x14ac:dyDescent="0.3">
      <c r="A2289" s="11"/>
      <c r="B2289" s="11"/>
      <c r="C2289" s="11"/>
      <c r="D2289" s="11"/>
      <c r="E2289" s="38"/>
      <c r="F2289" s="11"/>
      <c r="G2289" s="40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26"/>
      <c r="AR2289" s="26"/>
      <c r="AS2289" s="26"/>
      <c r="AT2289" s="26"/>
      <c r="AU2289" s="26"/>
      <c r="AV2289" s="26"/>
      <c r="AW2289" s="11"/>
      <c r="AX2289" s="11"/>
      <c r="AY2289" s="11"/>
      <c r="AZ2289" s="11"/>
      <c r="BA2289" s="11"/>
      <c r="BB2289" s="11"/>
      <c r="BC2289" s="11"/>
    </row>
    <row r="2290" spans="1:55" x14ac:dyDescent="0.3">
      <c r="A2290" s="11"/>
      <c r="B2290" s="11"/>
      <c r="C2290" s="11"/>
      <c r="D2290" s="11"/>
      <c r="E2290" s="38"/>
      <c r="F2290" s="11"/>
      <c r="G2290" s="40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26"/>
      <c r="AR2290" s="26"/>
      <c r="AS2290" s="26"/>
      <c r="AT2290" s="26"/>
      <c r="AU2290" s="26"/>
      <c r="AV2290" s="26"/>
      <c r="AW2290" s="11"/>
      <c r="AX2290" s="11"/>
      <c r="AY2290" s="11"/>
      <c r="AZ2290" s="11"/>
      <c r="BA2290" s="11"/>
      <c r="BB2290" s="11"/>
      <c r="BC2290" s="11"/>
    </row>
    <row r="2291" spans="1:55" x14ac:dyDescent="0.3">
      <c r="A2291" s="11"/>
      <c r="B2291" s="11"/>
      <c r="C2291" s="11"/>
      <c r="D2291" s="11"/>
      <c r="E2291" s="38"/>
      <c r="F2291" s="11"/>
      <c r="G2291" s="40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26"/>
      <c r="AR2291" s="26"/>
      <c r="AS2291" s="26"/>
      <c r="AT2291" s="26"/>
      <c r="AU2291" s="26"/>
      <c r="AV2291" s="26"/>
      <c r="AW2291" s="11"/>
      <c r="AX2291" s="11"/>
      <c r="AY2291" s="11"/>
      <c r="AZ2291" s="11"/>
      <c r="BA2291" s="11"/>
      <c r="BB2291" s="11"/>
      <c r="BC2291" s="11"/>
    </row>
    <row r="2292" spans="1:55" x14ac:dyDescent="0.3">
      <c r="A2292" s="11"/>
      <c r="B2292" s="11"/>
      <c r="C2292" s="11"/>
      <c r="D2292" s="11"/>
      <c r="E2292" s="38"/>
      <c r="F2292" s="11"/>
      <c r="G2292" s="40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26"/>
      <c r="AR2292" s="26"/>
      <c r="AS2292" s="26"/>
      <c r="AT2292" s="26"/>
      <c r="AU2292" s="26"/>
      <c r="AV2292" s="26"/>
      <c r="AW2292" s="11"/>
      <c r="AX2292" s="11"/>
      <c r="AY2292" s="11"/>
      <c r="AZ2292" s="11"/>
      <c r="BA2292" s="11"/>
      <c r="BB2292" s="11"/>
      <c r="BC2292" s="11"/>
    </row>
    <row r="2293" spans="1:55" x14ac:dyDescent="0.3">
      <c r="A2293" s="11"/>
      <c r="B2293" s="11"/>
      <c r="C2293" s="11"/>
      <c r="D2293" s="11"/>
      <c r="E2293" s="38"/>
      <c r="F2293" s="11"/>
      <c r="G2293" s="40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26"/>
      <c r="AR2293" s="26"/>
      <c r="AS2293" s="26"/>
      <c r="AT2293" s="26"/>
      <c r="AU2293" s="26"/>
      <c r="AV2293" s="26"/>
      <c r="AW2293" s="11"/>
      <c r="AX2293" s="11"/>
      <c r="AY2293" s="11"/>
      <c r="AZ2293" s="11"/>
      <c r="BA2293" s="11"/>
      <c r="BB2293" s="11"/>
      <c r="BC2293" s="11"/>
    </row>
    <row r="2294" spans="1:55" x14ac:dyDescent="0.3">
      <c r="A2294" s="11"/>
      <c r="B2294" s="11"/>
      <c r="C2294" s="11"/>
      <c r="D2294" s="11"/>
      <c r="E2294" s="38"/>
      <c r="F2294" s="11"/>
      <c r="G2294" s="40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26"/>
      <c r="AR2294" s="26"/>
      <c r="AS2294" s="26"/>
      <c r="AT2294" s="26"/>
      <c r="AU2294" s="26"/>
      <c r="AV2294" s="26"/>
      <c r="AW2294" s="11"/>
      <c r="AX2294" s="11"/>
      <c r="AY2294" s="11"/>
      <c r="AZ2294" s="11"/>
      <c r="BA2294" s="11"/>
      <c r="BB2294" s="11"/>
      <c r="BC2294" s="11"/>
    </row>
    <row r="2295" spans="1:55" x14ac:dyDescent="0.3">
      <c r="A2295" s="11"/>
      <c r="B2295" s="11"/>
      <c r="C2295" s="11"/>
      <c r="D2295" s="11"/>
      <c r="E2295" s="38"/>
      <c r="F2295" s="11"/>
      <c r="G2295" s="40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26"/>
      <c r="AR2295" s="26"/>
      <c r="AS2295" s="26"/>
      <c r="AT2295" s="26"/>
      <c r="AU2295" s="26"/>
      <c r="AV2295" s="26"/>
      <c r="AW2295" s="11"/>
      <c r="AX2295" s="11"/>
      <c r="AY2295" s="11"/>
      <c r="AZ2295" s="11"/>
      <c r="BA2295" s="11"/>
      <c r="BB2295" s="11"/>
      <c r="BC2295" s="11"/>
    </row>
    <row r="2296" spans="1:55" x14ac:dyDescent="0.3">
      <c r="A2296" s="11"/>
      <c r="B2296" s="11"/>
      <c r="C2296" s="11"/>
      <c r="D2296" s="11"/>
      <c r="E2296" s="38"/>
      <c r="F2296" s="11"/>
      <c r="G2296" s="40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26"/>
      <c r="AR2296" s="26"/>
      <c r="AS2296" s="26"/>
      <c r="AT2296" s="26"/>
      <c r="AU2296" s="26"/>
      <c r="AV2296" s="26"/>
      <c r="AW2296" s="11"/>
      <c r="AX2296" s="11"/>
      <c r="AY2296" s="11"/>
      <c r="AZ2296" s="11"/>
      <c r="BA2296" s="11"/>
      <c r="BB2296" s="11"/>
      <c r="BC2296" s="11"/>
    </row>
    <row r="2297" spans="1:55" x14ac:dyDescent="0.3">
      <c r="A2297" s="11"/>
      <c r="B2297" s="11"/>
      <c r="C2297" s="11"/>
      <c r="D2297" s="11"/>
      <c r="E2297" s="38"/>
      <c r="F2297" s="11"/>
      <c r="G2297" s="40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26"/>
      <c r="AR2297" s="26"/>
      <c r="AS2297" s="26"/>
      <c r="AT2297" s="26"/>
      <c r="AU2297" s="26"/>
      <c r="AV2297" s="26"/>
      <c r="AW2297" s="11"/>
      <c r="AX2297" s="11"/>
      <c r="AY2297" s="11"/>
      <c r="AZ2297" s="11"/>
      <c r="BA2297" s="11"/>
      <c r="BB2297" s="11"/>
      <c r="BC2297" s="11"/>
    </row>
    <row r="2298" spans="1:55" x14ac:dyDescent="0.3">
      <c r="A2298" s="11"/>
      <c r="B2298" s="11"/>
      <c r="C2298" s="11"/>
      <c r="D2298" s="11"/>
      <c r="E2298" s="38"/>
      <c r="F2298" s="11"/>
      <c r="G2298" s="40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26"/>
      <c r="AR2298" s="26"/>
      <c r="AS2298" s="26"/>
      <c r="AT2298" s="26"/>
      <c r="AU2298" s="26"/>
      <c r="AV2298" s="26"/>
      <c r="AW2298" s="11"/>
      <c r="AX2298" s="11"/>
      <c r="AY2298" s="11"/>
      <c r="AZ2298" s="11"/>
      <c r="BA2298" s="11"/>
      <c r="BB2298" s="11"/>
      <c r="BC2298" s="11"/>
    </row>
    <row r="2299" spans="1:55" x14ac:dyDescent="0.3">
      <c r="A2299" s="11"/>
      <c r="B2299" s="11"/>
      <c r="C2299" s="11"/>
      <c r="D2299" s="11"/>
      <c r="E2299" s="38"/>
      <c r="F2299" s="11"/>
      <c r="G2299" s="40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26"/>
      <c r="AR2299" s="26"/>
      <c r="AS2299" s="26"/>
      <c r="AT2299" s="26"/>
      <c r="AU2299" s="26"/>
      <c r="AV2299" s="26"/>
      <c r="AW2299" s="11"/>
      <c r="AX2299" s="11"/>
      <c r="AY2299" s="11"/>
      <c r="AZ2299" s="11"/>
      <c r="BA2299" s="11"/>
      <c r="BB2299" s="11"/>
      <c r="BC2299" s="11"/>
    </row>
    <row r="2300" spans="1:55" x14ac:dyDescent="0.3">
      <c r="A2300" s="11"/>
      <c r="B2300" s="11"/>
      <c r="C2300" s="11"/>
      <c r="D2300" s="11"/>
      <c r="E2300" s="38"/>
      <c r="F2300" s="11"/>
      <c r="G2300" s="40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26"/>
      <c r="AR2300" s="26"/>
      <c r="AS2300" s="26"/>
      <c r="AT2300" s="26"/>
      <c r="AU2300" s="26"/>
      <c r="AV2300" s="26"/>
      <c r="AW2300" s="11"/>
      <c r="AX2300" s="11"/>
      <c r="AY2300" s="11"/>
      <c r="AZ2300" s="11"/>
      <c r="BA2300" s="11"/>
      <c r="BB2300" s="11"/>
      <c r="BC2300" s="11"/>
    </row>
    <row r="2301" spans="1:55" x14ac:dyDescent="0.3">
      <c r="A2301" s="11"/>
      <c r="B2301" s="11"/>
      <c r="C2301" s="11"/>
      <c r="D2301" s="11"/>
      <c r="E2301" s="38"/>
      <c r="F2301" s="11"/>
      <c r="G2301" s="40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26"/>
      <c r="AR2301" s="26"/>
      <c r="AS2301" s="26"/>
      <c r="AT2301" s="26"/>
      <c r="AU2301" s="26"/>
      <c r="AV2301" s="26"/>
      <c r="AW2301" s="11"/>
      <c r="AX2301" s="11"/>
      <c r="AY2301" s="11"/>
      <c r="AZ2301" s="11"/>
      <c r="BA2301" s="11"/>
      <c r="BB2301" s="11"/>
      <c r="BC2301" s="11"/>
    </row>
    <row r="2302" spans="1:55" x14ac:dyDescent="0.3">
      <c r="A2302" s="11"/>
      <c r="B2302" s="11"/>
      <c r="C2302" s="11"/>
      <c r="D2302" s="11"/>
      <c r="E2302" s="38"/>
      <c r="F2302" s="11"/>
      <c r="G2302" s="40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26"/>
      <c r="AR2302" s="26"/>
      <c r="AS2302" s="26"/>
      <c r="AT2302" s="26"/>
      <c r="AU2302" s="26"/>
      <c r="AV2302" s="26"/>
      <c r="AW2302" s="11"/>
      <c r="AX2302" s="11"/>
      <c r="AY2302" s="11"/>
      <c r="AZ2302" s="11"/>
      <c r="BA2302" s="11"/>
      <c r="BB2302" s="11"/>
      <c r="BC2302" s="11"/>
    </row>
    <row r="2303" spans="1:55" x14ac:dyDescent="0.3">
      <c r="A2303" s="11"/>
      <c r="B2303" s="11"/>
      <c r="C2303" s="11"/>
      <c r="D2303" s="11"/>
      <c r="E2303" s="38"/>
      <c r="F2303" s="11"/>
      <c r="G2303" s="40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26"/>
      <c r="AR2303" s="26"/>
      <c r="AS2303" s="26"/>
      <c r="AT2303" s="26"/>
      <c r="AU2303" s="26"/>
      <c r="AV2303" s="26"/>
      <c r="AW2303" s="11"/>
      <c r="AX2303" s="11"/>
      <c r="AY2303" s="11"/>
      <c r="AZ2303" s="11"/>
      <c r="BA2303" s="11"/>
      <c r="BB2303" s="11"/>
      <c r="BC2303" s="11"/>
    </row>
    <row r="2304" spans="1:55" x14ac:dyDescent="0.3">
      <c r="A2304" s="11"/>
      <c r="B2304" s="11"/>
      <c r="C2304" s="11"/>
      <c r="D2304" s="11"/>
      <c r="E2304" s="38"/>
      <c r="F2304" s="11"/>
      <c r="G2304" s="40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26"/>
      <c r="AR2304" s="26"/>
      <c r="AS2304" s="26"/>
      <c r="AT2304" s="26"/>
      <c r="AU2304" s="26"/>
      <c r="AV2304" s="26"/>
      <c r="AW2304" s="11"/>
      <c r="AX2304" s="11"/>
      <c r="AY2304" s="11"/>
      <c r="AZ2304" s="11"/>
      <c r="BA2304" s="11"/>
      <c r="BB2304" s="11"/>
      <c r="BC2304" s="11"/>
    </row>
    <row r="2305" spans="1:55" x14ac:dyDescent="0.3">
      <c r="A2305" s="11"/>
      <c r="B2305" s="11"/>
      <c r="C2305" s="11"/>
      <c r="D2305" s="11"/>
      <c r="E2305" s="38"/>
      <c r="F2305" s="11"/>
      <c r="G2305" s="40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26"/>
      <c r="AR2305" s="26"/>
      <c r="AS2305" s="26"/>
      <c r="AT2305" s="26"/>
      <c r="AU2305" s="26"/>
      <c r="AV2305" s="26"/>
      <c r="AW2305" s="11"/>
      <c r="AX2305" s="11"/>
      <c r="AY2305" s="11"/>
      <c r="AZ2305" s="11"/>
      <c r="BA2305" s="11"/>
      <c r="BB2305" s="11"/>
      <c r="BC2305" s="11"/>
    </row>
    <row r="2306" spans="1:55" x14ac:dyDescent="0.3">
      <c r="A2306" s="11"/>
      <c r="B2306" s="11"/>
      <c r="C2306" s="11"/>
      <c r="D2306" s="11"/>
      <c r="E2306" s="38"/>
      <c r="F2306" s="11"/>
      <c r="G2306" s="40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26"/>
      <c r="AR2306" s="26"/>
      <c r="AS2306" s="26"/>
      <c r="AT2306" s="26"/>
      <c r="AU2306" s="26"/>
      <c r="AV2306" s="26"/>
      <c r="AW2306" s="11"/>
      <c r="AX2306" s="11"/>
      <c r="AY2306" s="11"/>
      <c r="AZ2306" s="11"/>
      <c r="BA2306" s="11"/>
      <c r="BB2306" s="11"/>
      <c r="BC2306" s="11"/>
    </row>
    <row r="2307" spans="1:55" x14ac:dyDescent="0.3">
      <c r="A2307" s="11"/>
      <c r="B2307" s="11"/>
      <c r="C2307" s="11"/>
      <c r="D2307" s="11"/>
      <c r="E2307" s="38"/>
      <c r="F2307" s="11"/>
      <c r="G2307" s="40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26"/>
      <c r="AR2307" s="26"/>
      <c r="AS2307" s="26"/>
      <c r="AT2307" s="26"/>
      <c r="AU2307" s="26"/>
      <c r="AV2307" s="26"/>
      <c r="AW2307" s="11"/>
      <c r="AX2307" s="11"/>
      <c r="AY2307" s="11"/>
      <c r="AZ2307" s="11"/>
      <c r="BA2307" s="11"/>
      <c r="BB2307" s="11"/>
      <c r="BC2307" s="11"/>
    </row>
    <row r="2308" spans="1:55" x14ac:dyDescent="0.3">
      <c r="A2308" s="11"/>
      <c r="B2308" s="11"/>
      <c r="C2308" s="11"/>
      <c r="D2308" s="11"/>
      <c r="E2308" s="38"/>
      <c r="F2308" s="11"/>
      <c r="G2308" s="40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26"/>
      <c r="AR2308" s="26"/>
      <c r="AS2308" s="26"/>
      <c r="AT2308" s="26"/>
      <c r="AU2308" s="26"/>
      <c r="AV2308" s="26"/>
      <c r="AW2308" s="11"/>
      <c r="AX2308" s="11"/>
      <c r="AY2308" s="11"/>
      <c r="AZ2308" s="11"/>
      <c r="BA2308" s="11"/>
      <c r="BB2308" s="11"/>
      <c r="BC2308" s="11"/>
    </row>
    <row r="2309" spans="1:55" x14ac:dyDescent="0.3">
      <c r="A2309" s="11"/>
      <c r="B2309" s="11"/>
      <c r="C2309" s="11"/>
      <c r="D2309" s="11"/>
      <c r="E2309" s="38"/>
      <c r="F2309" s="11"/>
      <c r="G2309" s="40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26"/>
      <c r="AR2309" s="26"/>
      <c r="AS2309" s="26"/>
      <c r="AT2309" s="26"/>
      <c r="AU2309" s="26"/>
      <c r="AV2309" s="26"/>
      <c r="AW2309" s="11"/>
      <c r="AX2309" s="11"/>
      <c r="AY2309" s="11"/>
      <c r="AZ2309" s="11"/>
      <c r="BA2309" s="11"/>
      <c r="BB2309" s="11"/>
      <c r="BC2309" s="11"/>
    </row>
    <row r="2310" spans="1:55" x14ac:dyDescent="0.3">
      <c r="A2310" s="11"/>
      <c r="B2310" s="11"/>
      <c r="C2310" s="11"/>
      <c r="D2310" s="11"/>
      <c r="E2310" s="38"/>
      <c r="F2310" s="11"/>
      <c r="G2310" s="40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26"/>
      <c r="AR2310" s="26"/>
      <c r="AS2310" s="26"/>
      <c r="AT2310" s="26"/>
      <c r="AU2310" s="26"/>
      <c r="AV2310" s="26"/>
      <c r="AW2310" s="11"/>
      <c r="AX2310" s="11"/>
      <c r="AY2310" s="11"/>
      <c r="AZ2310" s="11"/>
      <c r="BA2310" s="11"/>
      <c r="BB2310" s="11"/>
      <c r="BC2310" s="11"/>
    </row>
    <row r="2311" spans="1:55" x14ac:dyDescent="0.3">
      <c r="A2311" s="11"/>
      <c r="B2311" s="11"/>
      <c r="C2311" s="11"/>
      <c r="D2311" s="11"/>
      <c r="E2311" s="38"/>
      <c r="F2311" s="11"/>
      <c r="G2311" s="40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26"/>
      <c r="AR2311" s="26"/>
      <c r="AS2311" s="26"/>
      <c r="AT2311" s="26"/>
      <c r="AU2311" s="26"/>
      <c r="AV2311" s="26"/>
      <c r="AW2311" s="11"/>
      <c r="AX2311" s="11"/>
      <c r="AY2311" s="11"/>
      <c r="AZ2311" s="11"/>
      <c r="BA2311" s="11"/>
      <c r="BB2311" s="11"/>
      <c r="BC2311" s="11"/>
    </row>
    <row r="2312" spans="1:55" x14ac:dyDescent="0.3">
      <c r="A2312" s="11"/>
      <c r="B2312" s="11"/>
      <c r="C2312" s="11"/>
      <c r="D2312" s="11"/>
      <c r="E2312" s="38"/>
      <c r="F2312" s="11"/>
      <c r="G2312" s="40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26"/>
      <c r="AR2312" s="26"/>
      <c r="AS2312" s="26"/>
      <c r="AT2312" s="26"/>
      <c r="AU2312" s="26"/>
      <c r="AV2312" s="26"/>
      <c r="AW2312" s="11"/>
      <c r="AX2312" s="11"/>
      <c r="AY2312" s="11"/>
      <c r="AZ2312" s="11"/>
      <c r="BA2312" s="11"/>
      <c r="BB2312" s="11"/>
      <c r="BC2312" s="11"/>
    </row>
    <row r="2313" spans="1:55" x14ac:dyDescent="0.3">
      <c r="A2313" s="11"/>
      <c r="B2313" s="11"/>
      <c r="C2313" s="11"/>
      <c r="D2313" s="11"/>
      <c r="E2313" s="38"/>
      <c r="F2313" s="11"/>
      <c r="G2313" s="40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26"/>
      <c r="AR2313" s="26"/>
      <c r="AS2313" s="26"/>
      <c r="AT2313" s="26"/>
      <c r="AU2313" s="26"/>
      <c r="AV2313" s="26"/>
      <c r="AW2313" s="11"/>
      <c r="AX2313" s="11"/>
      <c r="AY2313" s="11"/>
      <c r="AZ2313" s="11"/>
      <c r="BA2313" s="11"/>
      <c r="BB2313" s="11"/>
      <c r="BC2313" s="11"/>
    </row>
    <row r="2314" spans="1:55" x14ac:dyDescent="0.3">
      <c r="A2314" s="11"/>
      <c r="B2314" s="11"/>
      <c r="C2314" s="11"/>
      <c r="D2314" s="11"/>
      <c r="E2314" s="38"/>
      <c r="F2314" s="11"/>
      <c r="G2314" s="40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26"/>
      <c r="AR2314" s="26"/>
      <c r="AS2314" s="26"/>
      <c r="AT2314" s="26"/>
      <c r="AU2314" s="26"/>
      <c r="AV2314" s="26"/>
      <c r="AW2314" s="11"/>
      <c r="AX2314" s="11"/>
      <c r="AY2314" s="11"/>
      <c r="AZ2314" s="11"/>
      <c r="BA2314" s="11"/>
      <c r="BB2314" s="11"/>
      <c r="BC2314" s="11"/>
    </row>
    <row r="2315" spans="1:55" x14ac:dyDescent="0.3">
      <c r="A2315" s="11"/>
      <c r="B2315" s="11"/>
      <c r="C2315" s="11"/>
      <c r="D2315" s="11"/>
      <c r="E2315" s="38"/>
      <c r="F2315" s="11"/>
      <c r="G2315" s="40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26"/>
      <c r="AR2315" s="26"/>
      <c r="AS2315" s="26"/>
      <c r="AT2315" s="26"/>
      <c r="AU2315" s="26"/>
      <c r="AV2315" s="26"/>
      <c r="AW2315" s="11"/>
      <c r="AX2315" s="11"/>
      <c r="AY2315" s="11"/>
      <c r="AZ2315" s="11"/>
      <c r="BA2315" s="11"/>
      <c r="BB2315" s="11"/>
      <c r="BC2315" s="11"/>
    </row>
    <row r="2316" spans="1:55" x14ac:dyDescent="0.3">
      <c r="A2316" s="11"/>
      <c r="B2316" s="11"/>
      <c r="C2316" s="11"/>
      <c r="D2316" s="11"/>
      <c r="E2316" s="38"/>
      <c r="F2316" s="11"/>
      <c r="G2316" s="40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26"/>
      <c r="AR2316" s="26"/>
      <c r="AS2316" s="26"/>
      <c r="AT2316" s="26"/>
      <c r="AU2316" s="26"/>
      <c r="AV2316" s="26"/>
      <c r="AW2316" s="11"/>
      <c r="AX2316" s="11"/>
      <c r="AY2316" s="11"/>
      <c r="AZ2316" s="11"/>
      <c r="BA2316" s="11"/>
      <c r="BB2316" s="11"/>
      <c r="BC2316" s="11"/>
    </row>
    <row r="2317" spans="1:55" x14ac:dyDescent="0.3">
      <c r="A2317" s="11"/>
      <c r="B2317" s="11"/>
      <c r="C2317" s="11"/>
      <c r="D2317" s="11"/>
      <c r="E2317" s="38"/>
      <c r="F2317" s="11"/>
      <c r="G2317" s="40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26"/>
      <c r="AR2317" s="26"/>
      <c r="AS2317" s="26"/>
      <c r="AT2317" s="26"/>
      <c r="AU2317" s="26"/>
      <c r="AV2317" s="26"/>
      <c r="AW2317" s="11"/>
      <c r="AX2317" s="11"/>
      <c r="AY2317" s="11"/>
      <c r="AZ2317" s="11"/>
      <c r="BA2317" s="11"/>
      <c r="BB2317" s="11"/>
      <c r="BC2317" s="11"/>
    </row>
    <row r="2318" spans="1:55" x14ac:dyDescent="0.3">
      <c r="A2318" s="11"/>
      <c r="B2318" s="11"/>
      <c r="C2318" s="11"/>
      <c r="D2318" s="11"/>
      <c r="E2318" s="38"/>
      <c r="F2318" s="11"/>
      <c r="G2318" s="40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26"/>
      <c r="AR2318" s="26"/>
      <c r="AS2318" s="26"/>
      <c r="AT2318" s="26"/>
      <c r="AU2318" s="26"/>
      <c r="AV2318" s="26"/>
      <c r="AW2318" s="11"/>
      <c r="AX2318" s="11"/>
      <c r="AY2318" s="11"/>
      <c r="AZ2318" s="11"/>
      <c r="BA2318" s="11"/>
      <c r="BB2318" s="11"/>
      <c r="BC2318" s="11"/>
    </row>
    <row r="2319" spans="1:55" x14ac:dyDescent="0.3">
      <c r="A2319" s="11"/>
      <c r="B2319" s="11"/>
      <c r="C2319" s="11"/>
      <c r="D2319" s="11"/>
      <c r="E2319" s="38"/>
      <c r="F2319" s="11"/>
      <c r="G2319" s="40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26"/>
      <c r="AR2319" s="26"/>
      <c r="AS2319" s="26"/>
      <c r="AT2319" s="26"/>
      <c r="AU2319" s="26"/>
      <c r="AV2319" s="26"/>
      <c r="AW2319" s="11"/>
      <c r="AX2319" s="11"/>
      <c r="AY2319" s="11"/>
      <c r="AZ2319" s="11"/>
      <c r="BA2319" s="11"/>
      <c r="BB2319" s="11"/>
      <c r="BC2319" s="11"/>
    </row>
    <row r="2320" spans="1:55" x14ac:dyDescent="0.3">
      <c r="A2320" s="11"/>
      <c r="B2320" s="11"/>
      <c r="C2320" s="11"/>
      <c r="D2320" s="11"/>
      <c r="E2320" s="38"/>
      <c r="F2320" s="11"/>
      <c r="G2320" s="40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26"/>
      <c r="AR2320" s="26"/>
      <c r="AS2320" s="26"/>
      <c r="AT2320" s="26"/>
      <c r="AU2320" s="26"/>
      <c r="AV2320" s="26"/>
      <c r="AW2320" s="11"/>
      <c r="AX2320" s="11"/>
      <c r="AY2320" s="11"/>
      <c r="AZ2320" s="11"/>
      <c r="BA2320" s="11"/>
      <c r="BB2320" s="11"/>
      <c r="BC2320" s="11"/>
    </row>
    <row r="2321" spans="1:55" x14ac:dyDescent="0.3">
      <c r="A2321" s="11"/>
      <c r="B2321" s="11"/>
      <c r="C2321" s="11"/>
      <c r="D2321" s="11"/>
      <c r="E2321" s="38"/>
      <c r="F2321" s="11"/>
      <c r="G2321" s="40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26"/>
      <c r="AR2321" s="26"/>
      <c r="AS2321" s="26"/>
      <c r="AT2321" s="26"/>
      <c r="AU2321" s="26"/>
      <c r="AV2321" s="26"/>
      <c r="AW2321" s="11"/>
      <c r="AX2321" s="11"/>
      <c r="AY2321" s="11"/>
      <c r="AZ2321" s="11"/>
      <c r="BA2321" s="11"/>
      <c r="BB2321" s="11"/>
      <c r="BC2321" s="11"/>
    </row>
    <row r="2322" spans="1:55" x14ac:dyDescent="0.3">
      <c r="A2322" s="11"/>
      <c r="B2322" s="11"/>
      <c r="C2322" s="11"/>
      <c r="D2322" s="11"/>
      <c r="E2322" s="38"/>
      <c r="F2322" s="11"/>
      <c r="G2322" s="40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26"/>
      <c r="AR2322" s="26"/>
      <c r="AS2322" s="26"/>
      <c r="AT2322" s="26"/>
      <c r="AU2322" s="26"/>
      <c r="AV2322" s="26"/>
      <c r="AW2322" s="11"/>
      <c r="AX2322" s="11"/>
      <c r="AY2322" s="11"/>
      <c r="AZ2322" s="11"/>
      <c r="BA2322" s="11"/>
      <c r="BB2322" s="11"/>
      <c r="BC2322" s="11"/>
    </row>
    <row r="2323" spans="1:55" x14ac:dyDescent="0.3">
      <c r="A2323" s="11"/>
      <c r="B2323" s="11"/>
      <c r="C2323" s="11"/>
      <c r="D2323" s="11"/>
      <c r="E2323" s="38"/>
      <c r="F2323" s="11"/>
      <c r="G2323" s="40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26"/>
      <c r="AR2323" s="26"/>
      <c r="AS2323" s="26"/>
      <c r="AT2323" s="26"/>
      <c r="AU2323" s="26"/>
      <c r="AV2323" s="26"/>
      <c r="AW2323" s="11"/>
      <c r="AX2323" s="11"/>
      <c r="AY2323" s="11"/>
      <c r="AZ2323" s="11"/>
      <c r="BA2323" s="11"/>
      <c r="BB2323" s="11"/>
      <c r="BC2323" s="11"/>
    </row>
    <row r="2324" spans="1:55" x14ac:dyDescent="0.3">
      <c r="A2324" s="11"/>
      <c r="B2324" s="11"/>
      <c r="C2324" s="11"/>
      <c r="D2324" s="11"/>
      <c r="E2324" s="38"/>
      <c r="F2324" s="11"/>
      <c r="G2324" s="40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26"/>
      <c r="AR2324" s="26"/>
      <c r="AS2324" s="26"/>
      <c r="AT2324" s="26"/>
      <c r="AU2324" s="26"/>
      <c r="AV2324" s="26"/>
      <c r="AW2324" s="11"/>
      <c r="AX2324" s="11"/>
      <c r="AY2324" s="11"/>
      <c r="AZ2324" s="11"/>
      <c r="BA2324" s="11"/>
      <c r="BB2324" s="11"/>
      <c r="BC2324" s="11"/>
    </row>
    <row r="2325" spans="1:55" x14ac:dyDescent="0.3">
      <c r="A2325" s="11"/>
      <c r="B2325" s="11"/>
      <c r="C2325" s="11"/>
      <c r="D2325" s="11"/>
      <c r="E2325" s="38"/>
      <c r="F2325" s="11"/>
      <c r="G2325" s="40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26"/>
      <c r="AR2325" s="26"/>
      <c r="AS2325" s="26"/>
      <c r="AT2325" s="26"/>
      <c r="AU2325" s="26"/>
      <c r="AV2325" s="26"/>
      <c r="AW2325" s="11"/>
      <c r="AX2325" s="11"/>
      <c r="AY2325" s="11"/>
      <c r="AZ2325" s="11"/>
      <c r="BA2325" s="11"/>
      <c r="BB2325" s="11"/>
      <c r="BC2325" s="11"/>
    </row>
    <row r="2326" spans="1:55" x14ac:dyDescent="0.3">
      <c r="A2326" s="11"/>
      <c r="B2326" s="11"/>
      <c r="C2326" s="11"/>
      <c r="D2326" s="11"/>
      <c r="E2326" s="38"/>
      <c r="F2326" s="11"/>
      <c r="G2326" s="40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26"/>
      <c r="AR2326" s="26"/>
      <c r="AS2326" s="26"/>
      <c r="AT2326" s="26"/>
      <c r="AU2326" s="26"/>
      <c r="AV2326" s="26"/>
      <c r="AW2326" s="11"/>
      <c r="AX2326" s="11"/>
      <c r="AY2326" s="11"/>
      <c r="AZ2326" s="11"/>
      <c r="BA2326" s="11"/>
      <c r="BB2326" s="11"/>
      <c r="BC2326" s="11"/>
    </row>
    <row r="2327" spans="1:55" x14ac:dyDescent="0.3">
      <c r="A2327" s="11"/>
      <c r="B2327" s="11"/>
      <c r="C2327" s="11"/>
      <c r="D2327" s="11"/>
      <c r="E2327" s="38"/>
      <c r="F2327" s="11"/>
      <c r="G2327" s="40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26"/>
      <c r="AR2327" s="26"/>
      <c r="AS2327" s="26"/>
      <c r="AT2327" s="26"/>
      <c r="AU2327" s="26"/>
      <c r="AV2327" s="26"/>
      <c r="AW2327" s="11"/>
      <c r="AX2327" s="11"/>
      <c r="AY2327" s="11"/>
      <c r="AZ2327" s="11"/>
      <c r="BA2327" s="11"/>
      <c r="BB2327" s="11"/>
      <c r="BC2327" s="11"/>
    </row>
    <row r="2328" spans="1:55" x14ac:dyDescent="0.3">
      <c r="A2328" s="11"/>
      <c r="B2328" s="11"/>
      <c r="C2328" s="11"/>
      <c r="D2328" s="11"/>
      <c r="E2328" s="38"/>
      <c r="F2328" s="11"/>
      <c r="G2328" s="40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26"/>
      <c r="AR2328" s="26"/>
      <c r="AS2328" s="26"/>
      <c r="AT2328" s="26"/>
      <c r="AU2328" s="26"/>
      <c r="AV2328" s="26"/>
      <c r="AW2328" s="11"/>
      <c r="AX2328" s="11"/>
      <c r="AY2328" s="11"/>
      <c r="AZ2328" s="11"/>
      <c r="BA2328" s="11"/>
      <c r="BB2328" s="11"/>
      <c r="BC2328" s="11"/>
    </row>
    <row r="2329" spans="1:55" x14ac:dyDescent="0.3">
      <c r="A2329" s="11"/>
      <c r="B2329" s="11"/>
      <c r="C2329" s="11"/>
      <c r="D2329" s="11"/>
      <c r="E2329" s="38"/>
      <c r="F2329" s="11"/>
      <c r="G2329" s="40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26"/>
      <c r="AR2329" s="26"/>
      <c r="AS2329" s="26"/>
      <c r="AT2329" s="26"/>
      <c r="AU2329" s="26"/>
      <c r="AV2329" s="26"/>
      <c r="AW2329" s="11"/>
      <c r="AX2329" s="11"/>
      <c r="AY2329" s="11"/>
      <c r="AZ2329" s="11"/>
      <c r="BA2329" s="11"/>
      <c r="BB2329" s="11"/>
      <c r="BC2329" s="11"/>
    </row>
    <row r="2330" spans="1:55" x14ac:dyDescent="0.3">
      <c r="A2330" s="11"/>
      <c r="B2330" s="11"/>
      <c r="C2330" s="11"/>
      <c r="D2330" s="11"/>
      <c r="E2330" s="38"/>
      <c r="F2330" s="11"/>
      <c r="G2330" s="40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26"/>
      <c r="AR2330" s="26"/>
      <c r="AS2330" s="26"/>
      <c r="AT2330" s="26"/>
      <c r="AU2330" s="26"/>
      <c r="AV2330" s="26"/>
      <c r="AW2330" s="11"/>
      <c r="AX2330" s="11"/>
      <c r="AY2330" s="11"/>
      <c r="AZ2330" s="11"/>
      <c r="BA2330" s="11"/>
      <c r="BB2330" s="11"/>
      <c r="BC2330" s="11"/>
    </row>
    <row r="2331" spans="1:55" x14ac:dyDescent="0.3">
      <c r="A2331" s="11"/>
      <c r="B2331" s="11"/>
      <c r="C2331" s="11"/>
      <c r="D2331" s="11"/>
      <c r="E2331" s="38"/>
      <c r="F2331" s="11"/>
      <c r="G2331" s="40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26"/>
      <c r="AR2331" s="26"/>
      <c r="AS2331" s="26"/>
      <c r="AT2331" s="26"/>
      <c r="AU2331" s="26"/>
      <c r="AV2331" s="26"/>
      <c r="AW2331" s="11"/>
      <c r="AX2331" s="11"/>
      <c r="AY2331" s="11"/>
      <c r="AZ2331" s="11"/>
      <c r="BA2331" s="11"/>
      <c r="BB2331" s="11"/>
      <c r="BC2331" s="11"/>
    </row>
    <row r="2332" spans="1:55" x14ac:dyDescent="0.3">
      <c r="A2332" s="11"/>
      <c r="B2332" s="11"/>
      <c r="C2332" s="11"/>
      <c r="D2332" s="11"/>
      <c r="E2332" s="38"/>
      <c r="F2332" s="11"/>
      <c r="G2332" s="40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26"/>
      <c r="AR2332" s="26"/>
      <c r="AS2332" s="26"/>
      <c r="AT2332" s="26"/>
      <c r="AU2332" s="26"/>
      <c r="AV2332" s="26"/>
      <c r="AW2332" s="11"/>
      <c r="AX2332" s="11"/>
      <c r="AY2332" s="11"/>
      <c r="AZ2332" s="11"/>
      <c r="BA2332" s="11"/>
      <c r="BB2332" s="11"/>
      <c r="BC2332" s="11"/>
    </row>
    <row r="2333" spans="1:55" x14ac:dyDescent="0.3">
      <c r="A2333" s="11"/>
      <c r="B2333" s="11"/>
      <c r="C2333" s="11"/>
      <c r="D2333" s="11"/>
      <c r="E2333" s="38"/>
      <c r="F2333" s="11"/>
      <c r="G2333" s="40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26"/>
      <c r="AR2333" s="26"/>
      <c r="AS2333" s="26"/>
      <c r="AT2333" s="26"/>
      <c r="AU2333" s="26"/>
      <c r="AV2333" s="26"/>
      <c r="AW2333" s="11"/>
      <c r="AX2333" s="11"/>
      <c r="AY2333" s="11"/>
      <c r="AZ2333" s="11"/>
      <c r="BA2333" s="11"/>
      <c r="BB2333" s="11"/>
      <c r="BC2333" s="11"/>
    </row>
    <row r="2334" spans="1:55" x14ac:dyDescent="0.3">
      <c r="A2334" s="11"/>
      <c r="B2334" s="11"/>
      <c r="C2334" s="11"/>
      <c r="D2334" s="11"/>
      <c r="E2334" s="38"/>
      <c r="F2334" s="11"/>
      <c r="G2334" s="40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26"/>
      <c r="AR2334" s="26"/>
      <c r="AS2334" s="26"/>
      <c r="AT2334" s="26"/>
      <c r="AU2334" s="26"/>
      <c r="AV2334" s="26"/>
      <c r="AW2334" s="11"/>
      <c r="AX2334" s="11"/>
      <c r="AY2334" s="11"/>
      <c r="AZ2334" s="11"/>
      <c r="BA2334" s="11"/>
      <c r="BB2334" s="11"/>
      <c r="BC2334" s="11"/>
    </row>
    <row r="2335" spans="1:55" x14ac:dyDescent="0.3">
      <c r="A2335" s="11"/>
      <c r="B2335" s="11"/>
      <c r="C2335" s="11"/>
      <c r="D2335" s="11"/>
      <c r="E2335" s="38"/>
      <c r="F2335" s="11"/>
      <c r="G2335" s="40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26"/>
      <c r="AR2335" s="26"/>
      <c r="AS2335" s="26"/>
      <c r="AT2335" s="26"/>
      <c r="AU2335" s="26"/>
      <c r="AV2335" s="26"/>
      <c r="AW2335" s="11"/>
      <c r="AX2335" s="11"/>
      <c r="AY2335" s="11"/>
      <c r="AZ2335" s="11"/>
      <c r="BA2335" s="11"/>
      <c r="BB2335" s="11"/>
      <c r="BC2335" s="11"/>
    </row>
    <row r="2336" spans="1:55" x14ac:dyDescent="0.3">
      <c r="A2336" s="11"/>
      <c r="B2336" s="11"/>
      <c r="C2336" s="11"/>
      <c r="D2336" s="11"/>
      <c r="E2336" s="38"/>
      <c r="F2336" s="11"/>
      <c r="G2336" s="40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26"/>
      <c r="AR2336" s="26"/>
      <c r="AS2336" s="26"/>
      <c r="AT2336" s="26"/>
      <c r="AU2336" s="26"/>
      <c r="AV2336" s="26"/>
      <c r="AW2336" s="11"/>
      <c r="AX2336" s="11"/>
      <c r="AY2336" s="11"/>
      <c r="AZ2336" s="11"/>
      <c r="BA2336" s="11"/>
      <c r="BB2336" s="11"/>
      <c r="BC2336" s="11"/>
    </row>
    <row r="2337" spans="1:55" x14ac:dyDescent="0.3">
      <c r="A2337" s="11"/>
      <c r="B2337" s="11"/>
      <c r="C2337" s="11"/>
      <c r="D2337" s="11"/>
      <c r="E2337" s="38"/>
      <c r="F2337" s="11"/>
      <c r="G2337" s="40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26"/>
      <c r="AR2337" s="26"/>
      <c r="AS2337" s="26"/>
      <c r="AT2337" s="26"/>
      <c r="AU2337" s="26"/>
      <c r="AV2337" s="26"/>
      <c r="AW2337" s="11"/>
      <c r="AX2337" s="11"/>
      <c r="AY2337" s="11"/>
      <c r="AZ2337" s="11"/>
      <c r="BA2337" s="11"/>
      <c r="BB2337" s="11"/>
      <c r="BC2337" s="11"/>
    </row>
    <row r="2338" spans="1:55" x14ac:dyDescent="0.3">
      <c r="A2338" s="11"/>
      <c r="B2338" s="11"/>
      <c r="C2338" s="11"/>
      <c r="D2338" s="11"/>
      <c r="E2338" s="38"/>
      <c r="F2338" s="11"/>
      <c r="G2338" s="40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26"/>
      <c r="AR2338" s="26"/>
      <c r="AS2338" s="26"/>
      <c r="AT2338" s="26"/>
      <c r="AU2338" s="26"/>
      <c r="AV2338" s="26"/>
      <c r="AW2338" s="11"/>
      <c r="AX2338" s="11"/>
      <c r="AY2338" s="11"/>
      <c r="AZ2338" s="11"/>
      <c r="BA2338" s="11"/>
      <c r="BB2338" s="11"/>
      <c r="BC2338" s="11"/>
    </row>
    <row r="2339" spans="1:55" x14ac:dyDescent="0.3">
      <c r="A2339" s="11"/>
      <c r="B2339" s="11"/>
      <c r="C2339" s="11"/>
      <c r="D2339" s="11"/>
      <c r="E2339" s="38"/>
      <c r="F2339" s="11"/>
      <c r="G2339" s="40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26"/>
      <c r="AR2339" s="26"/>
      <c r="AS2339" s="26"/>
      <c r="AT2339" s="26"/>
      <c r="AU2339" s="26"/>
      <c r="AV2339" s="26"/>
      <c r="AW2339" s="11"/>
      <c r="AX2339" s="11"/>
      <c r="AY2339" s="11"/>
      <c r="AZ2339" s="11"/>
      <c r="BA2339" s="11"/>
      <c r="BB2339" s="11"/>
      <c r="BC2339" s="11"/>
    </row>
    <row r="2340" spans="1:55" x14ac:dyDescent="0.3">
      <c r="A2340" s="11"/>
      <c r="B2340" s="11"/>
      <c r="C2340" s="11"/>
      <c r="D2340" s="11"/>
      <c r="E2340" s="38"/>
      <c r="F2340" s="11"/>
      <c r="G2340" s="40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26"/>
      <c r="AR2340" s="26"/>
      <c r="AS2340" s="26"/>
      <c r="AT2340" s="26"/>
      <c r="AU2340" s="26"/>
      <c r="AV2340" s="26"/>
      <c r="AW2340" s="11"/>
      <c r="AX2340" s="11"/>
      <c r="AY2340" s="11"/>
      <c r="AZ2340" s="11"/>
      <c r="BA2340" s="11"/>
      <c r="BB2340" s="11"/>
      <c r="BC2340" s="11"/>
    </row>
    <row r="2341" spans="1:55" x14ac:dyDescent="0.3">
      <c r="A2341" s="11"/>
      <c r="B2341" s="11"/>
      <c r="C2341" s="11"/>
      <c r="D2341" s="11"/>
      <c r="E2341" s="38"/>
      <c r="F2341" s="11"/>
      <c r="G2341" s="40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26"/>
      <c r="AR2341" s="26"/>
      <c r="AS2341" s="26"/>
      <c r="AT2341" s="26"/>
      <c r="AU2341" s="26"/>
      <c r="AV2341" s="26"/>
      <c r="AW2341" s="11"/>
      <c r="AX2341" s="11"/>
      <c r="AY2341" s="11"/>
      <c r="AZ2341" s="11"/>
      <c r="BA2341" s="11"/>
      <c r="BB2341" s="11"/>
      <c r="BC2341" s="11"/>
    </row>
    <row r="2342" spans="1:55" x14ac:dyDescent="0.3">
      <c r="A2342" s="11"/>
      <c r="B2342" s="11"/>
      <c r="C2342" s="11"/>
      <c r="D2342" s="11"/>
      <c r="E2342" s="38"/>
      <c r="F2342" s="11"/>
      <c r="G2342" s="40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26"/>
      <c r="AR2342" s="26"/>
      <c r="AS2342" s="26"/>
      <c r="AT2342" s="26"/>
      <c r="AU2342" s="26"/>
      <c r="AV2342" s="26"/>
      <c r="AW2342" s="11"/>
      <c r="AX2342" s="11"/>
      <c r="AY2342" s="11"/>
      <c r="AZ2342" s="11"/>
      <c r="BA2342" s="11"/>
      <c r="BB2342" s="11"/>
      <c r="BC2342" s="11"/>
    </row>
    <row r="2343" spans="1:55" x14ac:dyDescent="0.3">
      <c r="A2343" s="11"/>
      <c r="B2343" s="11"/>
      <c r="C2343" s="11"/>
      <c r="D2343" s="11"/>
      <c r="E2343" s="38"/>
      <c r="F2343" s="11"/>
      <c r="G2343" s="40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26"/>
      <c r="AR2343" s="26"/>
      <c r="AS2343" s="26"/>
      <c r="AT2343" s="26"/>
      <c r="AU2343" s="26"/>
      <c r="AV2343" s="26"/>
      <c r="AW2343" s="11"/>
      <c r="AX2343" s="11"/>
      <c r="AY2343" s="11"/>
      <c r="AZ2343" s="11"/>
      <c r="BA2343" s="11"/>
      <c r="BB2343" s="11"/>
      <c r="BC2343" s="11"/>
    </row>
    <row r="2344" spans="1:55" x14ac:dyDescent="0.3">
      <c r="A2344" s="11"/>
      <c r="B2344" s="11"/>
      <c r="C2344" s="11"/>
      <c r="D2344" s="11"/>
      <c r="E2344" s="38"/>
      <c r="F2344" s="11"/>
      <c r="G2344" s="40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26"/>
      <c r="AR2344" s="26"/>
      <c r="AS2344" s="26"/>
      <c r="AT2344" s="26"/>
      <c r="AU2344" s="26"/>
      <c r="AV2344" s="26"/>
      <c r="AW2344" s="11"/>
      <c r="AX2344" s="11"/>
      <c r="AY2344" s="11"/>
      <c r="AZ2344" s="11"/>
      <c r="BA2344" s="11"/>
      <c r="BB2344" s="11"/>
      <c r="BC2344" s="11"/>
    </row>
    <row r="2345" spans="1:55" x14ac:dyDescent="0.3">
      <c r="A2345" s="11"/>
      <c r="B2345" s="11"/>
      <c r="C2345" s="11"/>
      <c r="D2345" s="11"/>
      <c r="E2345" s="38"/>
      <c r="F2345" s="11"/>
      <c r="G2345" s="40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26"/>
      <c r="AR2345" s="26"/>
      <c r="AS2345" s="26"/>
      <c r="AT2345" s="26"/>
      <c r="AU2345" s="26"/>
      <c r="AV2345" s="26"/>
      <c r="AW2345" s="11"/>
      <c r="AX2345" s="11"/>
      <c r="AY2345" s="11"/>
      <c r="AZ2345" s="11"/>
      <c r="BA2345" s="11"/>
      <c r="BB2345" s="11"/>
      <c r="BC2345" s="11"/>
    </row>
    <row r="2346" spans="1:55" x14ac:dyDescent="0.3">
      <c r="A2346" s="11"/>
      <c r="B2346" s="11"/>
      <c r="C2346" s="11"/>
      <c r="D2346" s="11"/>
      <c r="E2346" s="38"/>
      <c r="F2346" s="11"/>
      <c r="G2346" s="40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26"/>
      <c r="AR2346" s="26"/>
      <c r="AS2346" s="26"/>
      <c r="AT2346" s="26"/>
      <c r="AU2346" s="26"/>
      <c r="AV2346" s="26"/>
      <c r="AW2346" s="11"/>
      <c r="AX2346" s="11"/>
      <c r="AY2346" s="11"/>
      <c r="AZ2346" s="11"/>
      <c r="BA2346" s="11"/>
      <c r="BB2346" s="11"/>
      <c r="BC2346" s="11"/>
    </row>
    <row r="2347" spans="1:55" x14ac:dyDescent="0.3">
      <c r="A2347" s="11"/>
      <c r="B2347" s="11"/>
      <c r="C2347" s="11"/>
      <c r="D2347" s="11"/>
      <c r="E2347" s="38"/>
      <c r="F2347" s="11"/>
      <c r="G2347" s="40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26"/>
      <c r="AR2347" s="26"/>
      <c r="AS2347" s="26"/>
      <c r="AT2347" s="26"/>
      <c r="AU2347" s="26"/>
      <c r="AV2347" s="26"/>
      <c r="AW2347" s="11"/>
      <c r="AX2347" s="11"/>
      <c r="AY2347" s="11"/>
      <c r="AZ2347" s="11"/>
      <c r="BA2347" s="11"/>
      <c r="BB2347" s="11"/>
      <c r="BC2347" s="11"/>
    </row>
    <row r="2348" spans="1:55" x14ac:dyDescent="0.3">
      <c r="A2348" s="11"/>
      <c r="B2348" s="11"/>
      <c r="C2348" s="11"/>
      <c r="D2348" s="11"/>
      <c r="E2348" s="38"/>
      <c r="F2348" s="11"/>
      <c r="G2348" s="40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26"/>
      <c r="AR2348" s="26"/>
      <c r="AS2348" s="26"/>
      <c r="AT2348" s="26"/>
      <c r="AU2348" s="26"/>
      <c r="AV2348" s="26"/>
      <c r="AW2348" s="11"/>
      <c r="AX2348" s="11"/>
      <c r="AY2348" s="11"/>
      <c r="AZ2348" s="11"/>
      <c r="BA2348" s="11"/>
      <c r="BB2348" s="11"/>
      <c r="BC2348" s="11"/>
    </row>
    <row r="2349" spans="1:55" x14ac:dyDescent="0.3">
      <c r="A2349" s="11"/>
      <c r="B2349" s="11"/>
      <c r="C2349" s="11"/>
      <c r="D2349" s="11"/>
      <c r="E2349" s="38"/>
      <c r="F2349" s="11"/>
      <c r="G2349" s="40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26"/>
      <c r="AR2349" s="26"/>
      <c r="AS2349" s="26"/>
      <c r="AT2349" s="26"/>
      <c r="AU2349" s="26"/>
      <c r="AV2349" s="26"/>
      <c r="AW2349" s="11"/>
      <c r="AX2349" s="11"/>
      <c r="AY2349" s="11"/>
      <c r="AZ2349" s="11"/>
      <c r="BA2349" s="11"/>
      <c r="BB2349" s="11"/>
      <c r="BC2349" s="11"/>
    </row>
    <row r="2350" spans="1:55" x14ac:dyDescent="0.3">
      <c r="A2350" s="11"/>
      <c r="B2350" s="11"/>
      <c r="C2350" s="11"/>
      <c r="D2350" s="11"/>
      <c r="E2350" s="38"/>
      <c r="F2350" s="11"/>
      <c r="G2350" s="40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26"/>
      <c r="AR2350" s="26"/>
      <c r="AS2350" s="26"/>
      <c r="AT2350" s="26"/>
      <c r="AU2350" s="26"/>
      <c r="AV2350" s="26"/>
      <c r="AW2350" s="11"/>
      <c r="AX2350" s="11"/>
      <c r="AY2350" s="11"/>
      <c r="AZ2350" s="11"/>
      <c r="BA2350" s="11"/>
      <c r="BB2350" s="11"/>
      <c r="BC2350" s="11"/>
    </row>
    <row r="2351" spans="1:55" x14ac:dyDescent="0.3">
      <c r="A2351" s="11"/>
      <c r="B2351" s="11"/>
      <c r="C2351" s="11"/>
      <c r="D2351" s="11"/>
      <c r="E2351" s="38"/>
      <c r="F2351" s="11"/>
      <c r="G2351" s="40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26"/>
      <c r="AR2351" s="26"/>
      <c r="AS2351" s="26"/>
      <c r="AT2351" s="26"/>
      <c r="AU2351" s="26"/>
      <c r="AV2351" s="26"/>
      <c r="AW2351" s="11"/>
      <c r="AX2351" s="11"/>
      <c r="AY2351" s="11"/>
      <c r="AZ2351" s="11"/>
      <c r="BA2351" s="11"/>
      <c r="BB2351" s="11"/>
      <c r="BC2351" s="11"/>
    </row>
    <row r="2352" spans="1:55" x14ac:dyDescent="0.3">
      <c r="A2352" s="11"/>
      <c r="B2352" s="11"/>
      <c r="C2352" s="11"/>
      <c r="D2352" s="11"/>
      <c r="E2352" s="38"/>
      <c r="F2352" s="11"/>
      <c r="G2352" s="40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26"/>
      <c r="AR2352" s="26"/>
      <c r="AS2352" s="26"/>
      <c r="AT2352" s="26"/>
      <c r="AU2352" s="26"/>
      <c r="AV2352" s="26"/>
      <c r="AW2352" s="11"/>
      <c r="AX2352" s="11"/>
      <c r="AY2352" s="11"/>
      <c r="AZ2352" s="11"/>
      <c r="BA2352" s="11"/>
      <c r="BB2352" s="11"/>
      <c r="BC2352" s="11"/>
    </row>
    <row r="2353" spans="1:55" x14ac:dyDescent="0.3">
      <c r="A2353" s="11"/>
      <c r="B2353" s="11"/>
      <c r="C2353" s="11"/>
      <c r="D2353" s="11"/>
      <c r="E2353" s="38"/>
      <c r="F2353" s="11"/>
      <c r="G2353" s="40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26"/>
      <c r="AR2353" s="26"/>
      <c r="AS2353" s="26"/>
      <c r="AT2353" s="26"/>
      <c r="AU2353" s="26"/>
      <c r="AV2353" s="26"/>
      <c r="AW2353" s="11"/>
      <c r="AX2353" s="11"/>
      <c r="AY2353" s="11"/>
      <c r="AZ2353" s="11"/>
      <c r="BA2353" s="11"/>
      <c r="BB2353" s="11"/>
      <c r="BC2353" s="11"/>
    </row>
    <row r="2354" spans="1:55" x14ac:dyDescent="0.3">
      <c r="A2354" s="11"/>
      <c r="B2354" s="11"/>
      <c r="C2354" s="11"/>
      <c r="D2354" s="11"/>
      <c r="E2354" s="38"/>
      <c r="F2354" s="11"/>
      <c r="G2354" s="40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26"/>
      <c r="AR2354" s="26"/>
      <c r="AS2354" s="26"/>
      <c r="AT2354" s="26"/>
      <c r="AU2354" s="26"/>
      <c r="AV2354" s="26"/>
      <c r="AW2354" s="11"/>
      <c r="AX2354" s="11"/>
      <c r="AY2354" s="11"/>
      <c r="AZ2354" s="11"/>
      <c r="BA2354" s="11"/>
      <c r="BB2354" s="11"/>
      <c r="BC2354" s="11"/>
    </row>
    <row r="2355" spans="1:55" x14ac:dyDescent="0.3">
      <c r="A2355" s="11"/>
      <c r="B2355" s="11"/>
      <c r="C2355" s="11"/>
      <c r="D2355" s="11"/>
      <c r="E2355" s="38"/>
      <c r="F2355" s="11"/>
      <c r="G2355" s="40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26"/>
      <c r="AR2355" s="26"/>
      <c r="AS2355" s="26"/>
      <c r="AT2355" s="26"/>
      <c r="AU2355" s="26"/>
      <c r="AV2355" s="26"/>
      <c r="AW2355" s="11"/>
      <c r="AX2355" s="11"/>
      <c r="AY2355" s="11"/>
      <c r="AZ2355" s="11"/>
      <c r="BA2355" s="11"/>
      <c r="BB2355" s="11"/>
      <c r="BC2355" s="11"/>
    </row>
    <row r="2356" spans="1:55" x14ac:dyDescent="0.3">
      <c r="A2356" s="11"/>
      <c r="B2356" s="11"/>
      <c r="C2356" s="11"/>
      <c r="D2356" s="11"/>
      <c r="E2356" s="38"/>
      <c r="F2356" s="11"/>
      <c r="G2356" s="40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26"/>
      <c r="AR2356" s="26"/>
      <c r="AS2356" s="26"/>
      <c r="AT2356" s="26"/>
      <c r="AU2356" s="26"/>
      <c r="AV2356" s="26"/>
      <c r="AW2356" s="11"/>
      <c r="AX2356" s="11"/>
      <c r="AY2356" s="11"/>
      <c r="AZ2356" s="11"/>
      <c r="BA2356" s="11"/>
      <c r="BB2356" s="11"/>
      <c r="BC2356" s="11"/>
    </row>
    <row r="2357" spans="1:55" x14ac:dyDescent="0.3">
      <c r="A2357" s="11"/>
      <c r="B2357" s="11"/>
      <c r="C2357" s="11"/>
      <c r="D2357" s="11"/>
      <c r="E2357" s="38"/>
      <c r="F2357" s="11"/>
      <c r="G2357" s="40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26"/>
      <c r="AR2357" s="26"/>
      <c r="AS2357" s="26"/>
      <c r="AT2357" s="26"/>
      <c r="AU2357" s="26"/>
      <c r="AV2357" s="26"/>
      <c r="AW2357" s="11"/>
      <c r="AX2357" s="11"/>
      <c r="AY2357" s="11"/>
      <c r="AZ2357" s="11"/>
      <c r="BA2357" s="11"/>
      <c r="BB2357" s="11"/>
      <c r="BC2357" s="11"/>
    </row>
    <row r="2358" spans="1:55" x14ac:dyDescent="0.3">
      <c r="A2358" s="11"/>
      <c r="B2358" s="11"/>
      <c r="C2358" s="11"/>
      <c r="D2358" s="11"/>
      <c r="E2358" s="38"/>
      <c r="F2358" s="11"/>
      <c r="G2358" s="40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26"/>
      <c r="AR2358" s="26"/>
      <c r="AS2358" s="26"/>
      <c r="AT2358" s="26"/>
      <c r="AU2358" s="26"/>
      <c r="AV2358" s="26"/>
      <c r="AW2358" s="11"/>
      <c r="AX2358" s="11"/>
      <c r="AY2358" s="11"/>
      <c r="AZ2358" s="11"/>
      <c r="BA2358" s="11"/>
      <c r="BB2358" s="11"/>
      <c r="BC2358" s="11"/>
    </row>
    <row r="2359" spans="1:55" x14ac:dyDescent="0.3">
      <c r="A2359" s="11"/>
      <c r="B2359" s="11"/>
      <c r="C2359" s="11"/>
      <c r="D2359" s="11"/>
      <c r="E2359" s="38"/>
      <c r="F2359" s="11"/>
      <c r="G2359" s="40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26"/>
      <c r="AR2359" s="26"/>
      <c r="AS2359" s="26"/>
      <c r="AT2359" s="26"/>
      <c r="AU2359" s="26"/>
      <c r="AV2359" s="26"/>
      <c r="AW2359" s="11"/>
      <c r="AX2359" s="11"/>
      <c r="AY2359" s="11"/>
      <c r="AZ2359" s="11"/>
      <c r="BA2359" s="11"/>
      <c r="BB2359" s="11"/>
      <c r="BC2359" s="11"/>
    </row>
    <row r="2360" spans="1:55" x14ac:dyDescent="0.3">
      <c r="A2360" s="11"/>
      <c r="B2360" s="11"/>
      <c r="C2360" s="11"/>
      <c r="D2360" s="11"/>
      <c r="E2360" s="38"/>
      <c r="F2360" s="11"/>
      <c r="G2360" s="40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26"/>
      <c r="AR2360" s="26"/>
      <c r="AS2360" s="26"/>
      <c r="AT2360" s="26"/>
      <c r="AU2360" s="26"/>
      <c r="AV2360" s="26"/>
      <c r="AW2360" s="11"/>
      <c r="AX2360" s="11"/>
      <c r="AY2360" s="11"/>
      <c r="AZ2360" s="11"/>
      <c r="BA2360" s="11"/>
      <c r="BB2360" s="11"/>
      <c r="BC2360" s="11"/>
    </row>
    <row r="2361" spans="1:55" x14ac:dyDescent="0.3">
      <c r="A2361" s="11"/>
      <c r="B2361" s="11"/>
      <c r="C2361" s="11"/>
      <c r="D2361" s="11"/>
      <c r="E2361" s="38"/>
      <c r="F2361" s="11"/>
      <c r="G2361" s="40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26"/>
      <c r="AR2361" s="26"/>
      <c r="AS2361" s="26"/>
      <c r="AT2361" s="26"/>
      <c r="AU2361" s="26"/>
      <c r="AV2361" s="26"/>
      <c r="AW2361" s="11"/>
      <c r="AX2361" s="11"/>
      <c r="AY2361" s="11"/>
      <c r="AZ2361" s="11"/>
      <c r="BA2361" s="11"/>
      <c r="BB2361" s="11"/>
      <c r="BC2361" s="11"/>
    </row>
    <row r="2362" spans="1:55" x14ac:dyDescent="0.3">
      <c r="A2362" s="11"/>
      <c r="B2362" s="11"/>
      <c r="C2362" s="11"/>
      <c r="D2362" s="11"/>
      <c r="E2362" s="38"/>
      <c r="F2362" s="11"/>
      <c r="G2362" s="40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26"/>
      <c r="AR2362" s="26"/>
      <c r="AS2362" s="26"/>
      <c r="AT2362" s="26"/>
      <c r="AU2362" s="26"/>
      <c r="AV2362" s="26"/>
      <c r="AW2362" s="11"/>
      <c r="AX2362" s="11"/>
      <c r="AY2362" s="11"/>
      <c r="AZ2362" s="11"/>
      <c r="BA2362" s="11"/>
      <c r="BB2362" s="11"/>
      <c r="BC2362" s="11"/>
    </row>
    <row r="2363" spans="1:55" x14ac:dyDescent="0.3">
      <c r="A2363" s="11"/>
      <c r="B2363" s="11"/>
      <c r="C2363" s="11"/>
      <c r="D2363" s="11"/>
      <c r="E2363" s="38"/>
      <c r="F2363" s="11"/>
      <c r="G2363" s="40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26"/>
      <c r="AR2363" s="26"/>
      <c r="AS2363" s="26"/>
      <c r="AT2363" s="26"/>
      <c r="AU2363" s="26"/>
      <c r="AV2363" s="26"/>
      <c r="AW2363" s="11"/>
      <c r="AX2363" s="11"/>
      <c r="AY2363" s="11"/>
      <c r="AZ2363" s="11"/>
      <c r="BA2363" s="11"/>
      <c r="BB2363" s="11"/>
      <c r="BC2363" s="11"/>
    </row>
    <row r="2364" spans="1:55" x14ac:dyDescent="0.3">
      <c r="A2364" s="11"/>
      <c r="B2364" s="11"/>
      <c r="C2364" s="11"/>
      <c r="D2364" s="11"/>
      <c r="E2364" s="38"/>
      <c r="F2364" s="11"/>
      <c r="G2364" s="40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26"/>
      <c r="AR2364" s="26"/>
      <c r="AS2364" s="26"/>
      <c r="AT2364" s="26"/>
      <c r="AU2364" s="26"/>
      <c r="AV2364" s="26"/>
      <c r="AW2364" s="11"/>
      <c r="AX2364" s="11"/>
      <c r="AY2364" s="11"/>
      <c r="AZ2364" s="11"/>
      <c r="BA2364" s="11"/>
      <c r="BB2364" s="11"/>
      <c r="BC2364" s="11"/>
    </row>
    <row r="2365" spans="1:55" x14ac:dyDescent="0.3">
      <c r="A2365" s="11"/>
      <c r="B2365" s="11"/>
      <c r="C2365" s="11"/>
      <c r="D2365" s="11"/>
      <c r="E2365" s="38"/>
      <c r="F2365" s="11"/>
      <c r="G2365" s="40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26"/>
      <c r="AR2365" s="26"/>
      <c r="AS2365" s="26"/>
      <c r="AT2365" s="26"/>
      <c r="AU2365" s="26"/>
      <c r="AV2365" s="26"/>
      <c r="AW2365" s="11"/>
      <c r="AX2365" s="11"/>
      <c r="AY2365" s="11"/>
      <c r="AZ2365" s="11"/>
      <c r="BA2365" s="11"/>
      <c r="BB2365" s="11"/>
      <c r="BC2365" s="11"/>
    </row>
    <row r="2366" spans="1:55" x14ac:dyDescent="0.3">
      <c r="A2366" s="11"/>
      <c r="B2366" s="11"/>
      <c r="C2366" s="11"/>
      <c r="D2366" s="11"/>
      <c r="E2366" s="38"/>
      <c r="F2366" s="11"/>
      <c r="G2366" s="40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26"/>
      <c r="AR2366" s="26"/>
      <c r="AS2366" s="26"/>
      <c r="AT2366" s="26"/>
      <c r="AU2366" s="26"/>
      <c r="AV2366" s="26"/>
      <c r="AW2366" s="11"/>
      <c r="AX2366" s="11"/>
      <c r="AY2366" s="11"/>
      <c r="AZ2366" s="11"/>
      <c r="BA2366" s="11"/>
      <c r="BB2366" s="11"/>
      <c r="BC2366" s="11"/>
    </row>
    <row r="2367" spans="1:55" x14ac:dyDescent="0.3">
      <c r="A2367" s="11"/>
      <c r="B2367" s="11"/>
      <c r="C2367" s="11"/>
      <c r="D2367" s="11"/>
      <c r="E2367" s="38"/>
      <c r="F2367" s="11"/>
      <c r="G2367" s="40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26"/>
      <c r="AR2367" s="26"/>
      <c r="AS2367" s="26"/>
      <c r="AT2367" s="26"/>
      <c r="AU2367" s="26"/>
      <c r="AV2367" s="26"/>
      <c r="AW2367" s="11"/>
      <c r="AX2367" s="11"/>
      <c r="AY2367" s="11"/>
      <c r="AZ2367" s="11"/>
      <c r="BA2367" s="11"/>
      <c r="BB2367" s="11"/>
      <c r="BC2367" s="11"/>
    </row>
    <row r="2368" spans="1:55" x14ac:dyDescent="0.3">
      <c r="A2368" s="11"/>
      <c r="B2368" s="11"/>
      <c r="C2368" s="11"/>
      <c r="D2368" s="11"/>
      <c r="E2368" s="38"/>
      <c r="F2368" s="11"/>
      <c r="G2368" s="40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26"/>
      <c r="AR2368" s="26"/>
      <c r="AS2368" s="26"/>
      <c r="AT2368" s="26"/>
      <c r="AU2368" s="26"/>
      <c r="AV2368" s="26"/>
      <c r="AW2368" s="11"/>
      <c r="AX2368" s="11"/>
      <c r="AY2368" s="11"/>
      <c r="AZ2368" s="11"/>
      <c r="BA2368" s="11"/>
      <c r="BB2368" s="11"/>
      <c r="BC2368" s="11"/>
    </row>
    <row r="2369" spans="1:55" x14ac:dyDescent="0.3">
      <c r="A2369" s="11"/>
      <c r="B2369" s="11"/>
      <c r="C2369" s="11"/>
      <c r="D2369" s="11"/>
      <c r="E2369" s="38"/>
      <c r="F2369" s="11"/>
      <c r="G2369" s="40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26"/>
      <c r="AR2369" s="26"/>
      <c r="AS2369" s="26"/>
      <c r="AT2369" s="26"/>
      <c r="AU2369" s="26"/>
      <c r="AV2369" s="26"/>
      <c r="AW2369" s="11"/>
      <c r="AX2369" s="11"/>
      <c r="AY2369" s="11"/>
      <c r="AZ2369" s="11"/>
      <c r="BA2369" s="11"/>
      <c r="BB2369" s="11"/>
      <c r="BC2369" s="11"/>
    </row>
    <row r="2370" spans="1:55" x14ac:dyDescent="0.3">
      <c r="A2370" s="11"/>
      <c r="B2370" s="11"/>
      <c r="C2370" s="11"/>
      <c r="D2370" s="11"/>
      <c r="E2370" s="38"/>
      <c r="F2370" s="11"/>
      <c r="G2370" s="40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26"/>
      <c r="AR2370" s="26"/>
      <c r="AS2370" s="26"/>
      <c r="AT2370" s="26"/>
      <c r="AU2370" s="26"/>
      <c r="AV2370" s="26"/>
      <c r="AW2370" s="11"/>
      <c r="AX2370" s="11"/>
      <c r="AY2370" s="11"/>
      <c r="AZ2370" s="11"/>
      <c r="BA2370" s="11"/>
      <c r="BB2370" s="11"/>
      <c r="BC2370" s="11"/>
    </row>
    <row r="2371" spans="1:55" x14ac:dyDescent="0.3">
      <c r="A2371" s="11"/>
      <c r="B2371" s="11"/>
      <c r="C2371" s="11"/>
      <c r="D2371" s="11"/>
      <c r="E2371" s="38"/>
      <c r="F2371" s="11"/>
      <c r="G2371" s="40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26"/>
      <c r="AR2371" s="26"/>
      <c r="AS2371" s="26"/>
      <c r="AT2371" s="26"/>
      <c r="AU2371" s="26"/>
      <c r="AV2371" s="26"/>
      <c r="AW2371" s="11"/>
      <c r="AX2371" s="11"/>
      <c r="AY2371" s="11"/>
      <c r="AZ2371" s="11"/>
      <c r="BA2371" s="11"/>
      <c r="BB2371" s="11"/>
      <c r="BC2371" s="11"/>
    </row>
    <row r="2372" spans="1:55" x14ac:dyDescent="0.3">
      <c r="A2372" s="11"/>
      <c r="B2372" s="11"/>
      <c r="C2372" s="11"/>
      <c r="D2372" s="11"/>
      <c r="E2372" s="38"/>
      <c r="F2372" s="11"/>
      <c r="G2372" s="40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26"/>
      <c r="AR2372" s="26"/>
      <c r="AS2372" s="26"/>
      <c r="AT2372" s="26"/>
      <c r="AU2372" s="26"/>
      <c r="AV2372" s="26"/>
      <c r="AW2372" s="11"/>
      <c r="AX2372" s="11"/>
      <c r="AY2372" s="11"/>
      <c r="AZ2372" s="11"/>
      <c r="BA2372" s="11"/>
      <c r="BB2372" s="11"/>
      <c r="BC2372" s="11"/>
    </row>
    <row r="2373" spans="1:55" x14ac:dyDescent="0.3">
      <c r="A2373" s="11"/>
      <c r="B2373" s="11"/>
      <c r="C2373" s="11"/>
      <c r="D2373" s="11"/>
      <c r="E2373" s="38"/>
      <c r="F2373" s="11"/>
      <c r="G2373" s="40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26"/>
      <c r="AR2373" s="26"/>
      <c r="AS2373" s="26"/>
      <c r="AT2373" s="26"/>
      <c r="AU2373" s="26"/>
      <c r="AV2373" s="26"/>
      <c r="AW2373" s="11"/>
      <c r="AX2373" s="11"/>
      <c r="AY2373" s="11"/>
      <c r="AZ2373" s="11"/>
      <c r="BA2373" s="11"/>
      <c r="BB2373" s="11"/>
      <c r="BC2373" s="11"/>
    </row>
    <row r="2374" spans="1:55" x14ac:dyDescent="0.3">
      <c r="A2374" s="11"/>
      <c r="B2374" s="11"/>
      <c r="C2374" s="11"/>
      <c r="D2374" s="11"/>
      <c r="E2374" s="38"/>
      <c r="F2374" s="11"/>
      <c r="G2374" s="40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26"/>
      <c r="AR2374" s="26"/>
      <c r="AS2374" s="26"/>
      <c r="AT2374" s="26"/>
      <c r="AU2374" s="26"/>
      <c r="AV2374" s="26"/>
      <c r="AW2374" s="11"/>
      <c r="AX2374" s="11"/>
      <c r="AY2374" s="11"/>
      <c r="AZ2374" s="11"/>
      <c r="BA2374" s="11"/>
      <c r="BB2374" s="11"/>
      <c r="BC2374" s="11"/>
    </row>
    <row r="2375" spans="1:55" x14ac:dyDescent="0.3">
      <c r="A2375" s="11"/>
      <c r="B2375" s="11"/>
      <c r="C2375" s="11"/>
      <c r="D2375" s="11"/>
      <c r="E2375" s="38"/>
      <c r="F2375" s="11"/>
      <c r="G2375" s="40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26"/>
      <c r="AR2375" s="26"/>
      <c r="AS2375" s="26"/>
      <c r="AT2375" s="26"/>
      <c r="AU2375" s="26"/>
      <c r="AV2375" s="26"/>
      <c r="AW2375" s="11"/>
      <c r="AX2375" s="11"/>
      <c r="AY2375" s="11"/>
      <c r="AZ2375" s="11"/>
      <c r="BA2375" s="11"/>
      <c r="BB2375" s="11"/>
      <c r="BC2375" s="11"/>
    </row>
    <row r="2376" spans="1:55" x14ac:dyDescent="0.3">
      <c r="A2376" s="11"/>
      <c r="B2376" s="11"/>
      <c r="C2376" s="11"/>
      <c r="D2376" s="11"/>
      <c r="E2376" s="38"/>
      <c r="F2376" s="11"/>
      <c r="G2376" s="40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26"/>
      <c r="AR2376" s="26"/>
      <c r="AS2376" s="26"/>
      <c r="AT2376" s="26"/>
      <c r="AU2376" s="26"/>
      <c r="AV2376" s="26"/>
      <c r="AW2376" s="11"/>
      <c r="AX2376" s="11"/>
      <c r="AY2376" s="11"/>
      <c r="AZ2376" s="11"/>
      <c r="BA2376" s="11"/>
      <c r="BB2376" s="11"/>
      <c r="BC2376" s="11"/>
    </row>
    <row r="2377" spans="1:55" x14ac:dyDescent="0.3">
      <c r="A2377" s="11"/>
      <c r="B2377" s="11"/>
      <c r="C2377" s="11"/>
      <c r="D2377" s="11"/>
      <c r="E2377" s="38"/>
      <c r="F2377" s="11"/>
      <c r="G2377" s="40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26"/>
      <c r="AR2377" s="26"/>
      <c r="AS2377" s="26"/>
      <c r="AT2377" s="26"/>
      <c r="AU2377" s="26"/>
      <c r="AV2377" s="26"/>
      <c r="AW2377" s="11"/>
      <c r="AX2377" s="11"/>
      <c r="AY2377" s="11"/>
      <c r="AZ2377" s="11"/>
      <c r="BA2377" s="11"/>
      <c r="BB2377" s="11"/>
      <c r="BC2377" s="11"/>
    </row>
    <row r="2378" spans="1:55" x14ac:dyDescent="0.3">
      <c r="A2378" s="11"/>
      <c r="B2378" s="11"/>
      <c r="C2378" s="11"/>
      <c r="D2378" s="11"/>
      <c r="E2378" s="38"/>
      <c r="F2378" s="11"/>
      <c r="G2378" s="40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26"/>
      <c r="AR2378" s="26"/>
      <c r="AS2378" s="26"/>
      <c r="AT2378" s="26"/>
      <c r="AU2378" s="26"/>
      <c r="AV2378" s="26"/>
      <c r="AW2378" s="11"/>
      <c r="AX2378" s="11"/>
      <c r="AY2378" s="11"/>
      <c r="AZ2378" s="11"/>
      <c r="BA2378" s="11"/>
      <c r="BB2378" s="11"/>
      <c r="BC2378" s="11"/>
    </row>
    <row r="2379" spans="1:55" x14ac:dyDescent="0.3">
      <c r="A2379" s="11"/>
      <c r="B2379" s="11"/>
      <c r="C2379" s="11"/>
      <c r="D2379" s="11"/>
      <c r="E2379" s="38"/>
      <c r="F2379" s="11"/>
      <c r="G2379" s="40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26"/>
      <c r="AR2379" s="26"/>
      <c r="AS2379" s="26"/>
      <c r="AT2379" s="26"/>
      <c r="AU2379" s="26"/>
      <c r="AV2379" s="26"/>
      <c r="AW2379" s="11"/>
      <c r="AX2379" s="11"/>
      <c r="AY2379" s="11"/>
      <c r="AZ2379" s="11"/>
      <c r="BA2379" s="11"/>
      <c r="BB2379" s="11"/>
      <c r="BC2379" s="11"/>
    </row>
    <row r="2380" spans="1:55" x14ac:dyDescent="0.3">
      <c r="A2380" s="11"/>
      <c r="B2380" s="11"/>
      <c r="C2380" s="11"/>
      <c r="D2380" s="11"/>
      <c r="E2380" s="38"/>
      <c r="F2380" s="11"/>
      <c r="G2380" s="40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26"/>
      <c r="AR2380" s="26"/>
      <c r="AS2380" s="26"/>
      <c r="AT2380" s="26"/>
      <c r="AU2380" s="26"/>
      <c r="AV2380" s="26"/>
      <c r="AW2380" s="11"/>
      <c r="AX2380" s="11"/>
      <c r="AY2380" s="11"/>
      <c r="AZ2380" s="11"/>
      <c r="BA2380" s="11"/>
      <c r="BB2380" s="11"/>
      <c r="BC2380" s="11"/>
    </row>
    <row r="2381" spans="1:55" x14ac:dyDescent="0.3">
      <c r="A2381" s="11"/>
      <c r="B2381" s="11"/>
      <c r="C2381" s="11"/>
      <c r="D2381" s="11"/>
      <c r="E2381" s="38"/>
      <c r="F2381" s="11"/>
      <c r="G2381" s="40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26"/>
      <c r="AR2381" s="26"/>
      <c r="AS2381" s="26"/>
      <c r="AT2381" s="26"/>
      <c r="AU2381" s="26"/>
      <c r="AV2381" s="26"/>
      <c r="AW2381" s="11"/>
      <c r="AX2381" s="11"/>
      <c r="AY2381" s="11"/>
      <c r="AZ2381" s="11"/>
      <c r="BA2381" s="11"/>
      <c r="BB2381" s="11"/>
      <c r="BC2381" s="11"/>
    </row>
    <row r="2382" spans="1:55" x14ac:dyDescent="0.3">
      <c r="A2382" s="11"/>
      <c r="B2382" s="11"/>
      <c r="C2382" s="11"/>
      <c r="D2382" s="11"/>
      <c r="E2382" s="38"/>
      <c r="F2382" s="11"/>
      <c r="G2382" s="40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26"/>
      <c r="AR2382" s="26"/>
      <c r="AS2382" s="26"/>
      <c r="AT2382" s="26"/>
      <c r="AU2382" s="26"/>
      <c r="AV2382" s="26"/>
      <c r="AW2382" s="11"/>
      <c r="AX2382" s="11"/>
      <c r="AY2382" s="11"/>
      <c r="AZ2382" s="11"/>
      <c r="BA2382" s="11"/>
      <c r="BB2382" s="11"/>
      <c r="BC2382" s="11"/>
    </row>
    <row r="2383" spans="1:55" x14ac:dyDescent="0.3">
      <c r="A2383" s="11"/>
      <c r="B2383" s="11"/>
      <c r="C2383" s="11"/>
      <c r="D2383" s="11"/>
      <c r="E2383" s="38"/>
      <c r="F2383" s="11"/>
      <c r="G2383" s="40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26"/>
      <c r="AR2383" s="26"/>
      <c r="AS2383" s="26"/>
      <c r="AT2383" s="26"/>
      <c r="AU2383" s="26"/>
      <c r="AV2383" s="26"/>
      <c r="AW2383" s="11"/>
      <c r="AX2383" s="11"/>
      <c r="AY2383" s="11"/>
      <c r="AZ2383" s="11"/>
      <c r="BA2383" s="11"/>
      <c r="BB2383" s="11"/>
      <c r="BC2383" s="11"/>
    </row>
    <row r="2384" spans="1:55" x14ac:dyDescent="0.3">
      <c r="A2384" s="11"/>
      <c r="B2384" s="11"/>
      <c r="C2384" s="11"/>
      <c r="D2384" s="11"/>
      <c r="E2384" s="38"/>
      <c r="F2384" s="11"/>
      <c r="G2384" s="40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26"/>
      <c r="AR2384" s="26"/>
      <c r="AS2384" s="26"/>
      <c r="AT2384" s="26"/>
      <c r="AU2384" s="26"/>
      <c r="AV2384" s="26"/>
      <c r="AW2384" s="11"/>
      <c r="AX2384" s="11"/>
      <c r="AY2384" s="11"/>
      <c r="AZ2384" s="11"/>
      <c r="BA2384" s="11"/>
      <c r="BB2384" s="11"/>
      <c r="BC2384" s="11"/>
    </row>
    <row r="2385" spans="1:55" x14ac:dyDescent="0.3">
      <c r="A2385" s="11"/>
      <c r="B2385" s="11"/>
      <c r="C2385" s="11"/>
      <c r="D2385" s="11"/>
      <c r="E2385" s="38"/>
      <c r="F2385" s="11"/>
      <c r="G2385" s="40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26"/>
      <c r="AR2385" s="26"/>
      <c r="AS2385" s="26"/>
      <c r="AT2385" s="26"/>
      <c r="AU2385" s="26"/>
      <c r="AV2385" s="26"/>
      <c r="AW2385" s="11"/>
      <c r="AX2385" s="11"/>
      <c r="AY2385" s="11"/>
      <c r="AZ2385" s="11"/>
      <c r="BA2385" s="11"/>
      <c r="BB2385" s="11"/>
      <c r="BC2385" s="11"/>
    </row>
    <row r="2386" spans="1:55" x14ac:dyDescent="0.3">
      <c r="A2386" s="11"/>
      <c r="B2386" s="11"/>
      <c r="C2386" s="11"/>
      <c r="D2386" s="11"/>
      <c r="E2386" s="38"/>
      <c r="F2386" s="11"/>
      <c r="G2386" s="40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26"/>
      <c r="AR2386" s="26"/>
      <c r="AS2386" s="26"/>
      <c r="AT2386" s="26"/>
      <c r="AU2386" s="26"/>
      <c r="AV2386" s="26"/>
      <c r="AW2386" s="11"/>
      <c r="AX2386" s="11"/>
      <c r="AY2386" s="11"/>
      <c r="AZ2386" s="11"/>
      <c r="BA2386" s="11"/>
      <c r="BB2386" s="11"/>
      <c r="BC2386" s="11"/>
    </row>
    <row r="2387" spans="1:55" x14ac:dyDescent="0.3">
      <c r="A2387" s="11"/>
      <c r="B2387" s="11"/>
      <c r="C2387" s="11"/>
      <c r="D2387" s="11"/>
      <c r="E2387" s="38"/>
      <c r="F2387" s="11"/>
      <c r="G2387" s="40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26"/>
      <c r="AR2387" s="26"/>
      <c r="AS2387" s="26"/>
      <c r="AT2387" s="26"/>
      <c r="AU2387" s="26"/>
      <c r="AV2387" s="26"/>
      <c r="AW2387" s="11"/>
      <c r="AX2387" s="11"/>
      <c r="AY2387" s="11"/>
      <c r="AZ2387" s="11"/>
      <c r="BA2387" s="11"/>
      <c r="BB2387" s="11"/>
      <c r="BC2387" s="11"/>
    </row>
    <row r="2388" spans="1:55" x14ac:dyDescent="0.3">
      <c r="A2388" s="11"/>
      <c r="B2388" s="11"/>
      <c r="C2388" s="11"/>
      <c r="D2388" s="11"/>
      <c r="E2388" s="38"/>
      <c r="F2388" s="11"/>
      <c r="G2388" s="40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26"/>
      <c r="AR2388" s="26"/>
      <c r="AS2388" s="26"/>
      <c r="AT2388" s="26"/>
      <c r="AU2388" s="26"/>
      <c r="AV2388" s="26"/>
      <c r="AW2388" s="11"/>
      <c r="AX2388" s="11"/>
      <c r="AY2388" s="11"/>
      <c r="AZ2388" s="11"/>
      <c r="BA2388" s="11"/>
      <c r="BB2388" s="11"/>
      <c r="BC2388" s="11"/>
    </row>
    <row r="2389" spans="1:55" x14ac:dyDescent="0.3">
      <c r="A2389" s="11"/>
      <c r="B2389" s="11"/>
      <c r="C2389" s="11"/>
      <c r="D2389" s="11"/>
      <c r="E2389" s="38"/>
      <c r="F2389" s="11"/>
      <c r="G2389" s="40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26"/>
      <c r="AR2389" s="26"/>
      <c r="AS2389" s="26"/>
      <c r="AT2389" s="26"/>
      <c r="AU2389" s="26"/>
      <c r="AV2389" s="26"/>
      <c r="AW2389" s="11"/>
      <c r="AX2389" s="11"/>
      <c r="AY2389" s="11"/>
      <c r="AZ2389" s="11"/>
      <c r="BA2389" s="11"/>
      <c r="BB2389" s="11"/>
      <c r="BC2389" s="11"/>
    </row>
    <row r="2390" spans="1:55" x14ac:dyDescent="0.3">
      <c r="A2390" s="11"/>
      <c r="B2390" s="11"/>
      <c r="C2390" s="11"/>
      <c r="D2390" s="11"/>
      <c r="E2390" s="38"/>
      <c r="F2390" s="11"/>
      <c r="G2390" s="40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26"/>
      <c r="AR2390" s="26"/>
      <c r="AS2390" s="26"/>
      <c r="AT2390" s="26"/>
      <c r="AU2390" s="26"/>
      <c r="AV2390" s="26"/>
      <c r="AW2390" s="11"/>
      <c r="AX2390" s="11"/>
      <c r="AY2390" s="11"/>
      <c r="AZ2390" s="11"/>
      <c r="BA2390" s="11"/>
      <c r="BB2390" s="11"/>
      <c r="BC2390" s="11"/>
    </row>
    <row r="2391" spans="1:55" x14ac:dyDescent="0.3">
      <c r="A2391" s="11"/>
      <c r="B2391" s="11"/>
      <c r="C2391" s="11"/>
      <c r="D2391" s="11"/>
      <c r="E2391" s="38"/>
      <c r="F2391" s="11"/>
      <c r="G2391" s="40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26"/>
      <c r="AR2391" s="26"/>
      <c r="AS2391" s="26"/>
      <c r="AT2391" s="26"/>
      <c r="AU2391" s="26"/>
      <c r="AV2391" s="26"/>
      <c r="AW2391" s="11"/>
      <c r="AX2391" s="11"/>
      <c r="AY2391" s="11"/>
      <c r="AZ2391" s="11"/>
      <c r="BA2391" s="11"/>
      <c r="BB2391" s="11"/>
      <c r="BC2391" s="11"/>
    </row>
    <row r="2392" spans="1:55" x14ac:dyDescent="0.3">
      <c r="A2392" s="11"/>
      <c r="B2392" s="11"/>
      <c r="C2392" s="11"/>
      <c r="D2392" s="11"/>
      <c r="E2392" s="38"/>
      <c r="F2392" s="11"/>
      <c r="G2392" s="40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26"/>
      <c r="AR2392" s="26"/>
      <c r="AS2392" s="26"/>
      <c r="AT2392" s="26"/>
      <c r="AU2392" s="26"/>
      <c r="AV2392" s="26"/>
      <c r="AW2392" s="11"/>
      <c r="AX2392" s="11"/>
      <c r="AY2392" s="11"/>
      <c r="AZ2392" s="11"/>
      <c r="BA2392" s="11"/>
      <c r="BB2392" s="11"/>
      <c r="BC2392" s="11"/>
    </row>
    <row r="2393" spans="1:55" x14ac:dyDescent="0.3">
      <c r="A2393" s="11"/>
      <c r="B2393" s="11"/>
      <c r="C2393" s="11"/>
      <c r="D2393" s="11"/>
      <c r="E2393" s="38"/>
      <c r="F2393" s="11"/>
      <c r="G2393" s="40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26"/>
      <c r="AR2393" s="26"/>
      <c r="AS2393" s="26"/>
      <c r="AT2393" s="26"/>
      <c r="AU2393" s="26"/>
      <c r="AV2393" s="26"/>
      <c r="AW2393" s="11"/>
      <c r="AX2393" s="11"/>
      <c r="AY2393" s="11"/>
      <c r="AZ2393" s="11"/>
      <c r="BA2393" s="11"/>
      <c r="BB2393" s="11"/>
      <c r="BC2393" s="11"/>
    </row>
    <row r="2394" spans="1:55" x14ac:dyDescent="0.3">
      <c r="A2394" s="11"/>
      <c r="B2394" s="11"/>
      <c r="C2394" s="11"/>
      <c r="D2394" s="11"/>
      <c r="E2394" s="38"/>
      <c r="F2394" s="11"/>
      <c r="G2394" s="40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26"/>
      <c r="AR2394" s="26"/>
      <c r="AS2394" s="26"/>
      <c r="AT2394" s="26"/>
      <c r="AU2394" s="26"/>
      <c r="AV2394" s="26"/>
      <c r="AW2394" s="11"/>
      <c r="AX2394" s="11"/>
      <c r="AY2394" s="11"/>
      <c r="AZ2394" s="11"/>
      <c r="BA2394" s="11"/>
      <c r="BB2394" s="11"/>
      <c r="BC2394" s="11"/>
    </row>
    <row r="2395" spans="1:55" x14ac:dyDescent="0.3">
      <c r="A2395" s="11"/>
      <c r="B2395" s="11"/>
      <c r="C2395" s="11"/>
      <c r="D2395" s="11"/>
      <c r="E2395" s="38"/>
      <c r="F2395" s="11"/>
      <c r="G2395" s="40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26"/>
      <c r="AR2395" s="26"/>
      <c r="AS2395" s="26"/>
      <c r="AT2395" s="26"/>
      <c r="AU2395" s="26"/>
      <c r="AV2395" s="26"/>
      <c r="AW2395" s="11"/>
      <c r="AX2395" s="11"/>
      <c r="AY2395" s="11"/>
      <c r="AZ2395" s="11"/>
      <c r="BA2395" s="11"/>
      <c r="BB2395" s="11"/>
      <c r="BC2395" s="11"/>
    </row>
    <row r="2396" spans="1:55" x14ac:dyDescent="0.3">
      <c r="A2396" s="11"/>
      <c r="B2396" s="11"/>
      <c r="C2396" s="11"/>
      <c r="D2396" s="11"/>
      <c r="E2396" s="38"/>
      <c r="F2396" s="11"/>
      <c r="G2396" s="40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26"/>
      <c r="AR2396" s="26"/>
      <c r="AS2396" s="26"/>
      <c r="AT2396" s="26"/>
      <c r="AU2396" s="26"/>
      <c r="AV2396" s="26"/>
      <c r="AW2396" s="11"/>
      <c r="AX2396" s="11"/>
      <c r="AY2396" s="11"/>
      <c r="AZ2396" s="11"/>
      <c r="BA2396" s="11"/>
      <c r="BB2396" s="11"/>
      <c r="BC2396" s="11"/>
    </row>
    <row r="2397" spans="1:55" x14ac:dyDescent="0.3">
      <c r="A2397" s="11"/>
      <c r="B2397" s="11"/>
      <c r="C2397" s="11"/>
      <c r="D2397" s="11"/>
      <c r="E2397" s="38"/>
      <c r="F2397" s="11"/>
      <c r="G2397" s="40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26"/>
      <c r="AR2397" s="26"/>
      <c r="AS2397" s="26"/>
      <c r="AT2397" s="26"/>
      <c r="AU2397" s="26"/>
      <c r="AV2397" s="26"/>
      <c r="AW2397" s="11"/>
      <c r="AX2397" s="11"/>
      <c r="AY2397" s="11"/>
      <c r="AZ2397" s="11"/>
      <c r="BA2397" s="11"/>
      <c r="BB2397" s="11"/>
      <c r="BC2397" s="11"/>
    </row>
    <row r="2398" spans="1:55" x14ac:dyDescent="0.3">
      <c r="A2398" s="11"/>
      <c r="B2398" s="11"/>
      <c r="C2398" s="11"/>
      <c r="D2398" s="11"/>
      <c r="E2398" s="38"/>
      <c r="F2398" s="11"/>
      <c r="G2398" s="40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26"/>
      <c r="AR2398" s="26"/>
      <c r="AS2398" s="26"/>
      <c r="AT2398" s="26"/>
      <c r="AU2398" s="26"/>
      <c r="AV2398" s="26"/>
      <c r="AW2398" s="11"/>
      <c r="AX2398" s="11"/>
      <c r="AY2398" s="11"/>
      <c r="AZ2398" s="11"/>
      <c r="BA2398" s="11"/>
      <c r="BB2398" s="11"/>
      <c r="BC2398" s="11"/>
    </row>
    <row r="2399" spans="1:55" x14ac:dyDescent="0.3">
      <c r="A2399" s="11"/>
      <c r="B2399" s="11"/>
      <c r="C2399" s="11"/>
      <c r="D2399" s="11"/>
      <c r="E2399" s="38"/>
      <c r="F2399" s="11"/>
      <c r="G2399" s="40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26"/>
      <c r="AR2399" s="26"/>
      <c r="AS2399" s="26"/>
      <c r="AT2399" s="26"/>
      <c r="AU2399" s="26"/>
      <c r="AV2399" s="26"/>
      <c r="AW2399" s="11"/>
      <c r="AX2399" s="11"/>
      <c r="AY2399" s="11"/>
      <c r="AZ2399" s="11"/>
      <c r="BA2399" s="11"/>
      <c r="BB2399" s="11"/>
      <c r="BC2399" s="11"/>
    </row>
    <row r="2400" spans="1:55" x14ac:dyDescent="0.3">
      <c r="A2400" s="11"/>
      <c r="B2400" s="11"/>
      <c r="C2400" s="11"/>
      <c r="D2400" s="11"/>
      <c r="E2400" s="38"/>
      <c r="F2400" s="11"/>
      <c r="G2400" s="40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26"/>
      <c r="AR2400" s="26"/>
      <c r="AS2400" s="26"/>
      <c r="AT2400" s="26"/>
      <c r="AU2400" s="26"/>
      <c r="AV2400" s="26"/>
      <c r="AW2400" s="11"/>
      <c r="AX2400" s="11"/>
      <c r="AY2400" s="11"/>
      <c r="AZ2400" s="11"/>
      <c r="BA2400" s="11"/>
      <c r="BB2400" s="11"/>
      <c r="BC2400" s="11"/>
    </row>
    <row r="2401" spans="1:55" x14ac:dyDescent="0.3">
      <c r="A2401" s="11"/>
      <c r="B2401" s="11"/>
      <c r="C2401" s="11"/>
      <c r="D2401" s="11"/>
      <c r="E2401" s="38"/>
      <c r="F2401" s="11"/>
      <c r="G2401" s="40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26"/>
      <c r="AR2401" s="26"/>
      <c r="AS2401" s="26"/>
      <c r="AT2401" s="26"/>
      <c r="AU2401" s="26"/>
      <c r="AV2401" s="26"/>
      <c r="AW2401" s="11"/>
      <c r="AX2401" s="11"/>
      <c r="AY2401" s="11"/>
      <c r="AZ2401" s="11"/>
      <c r="BA2401" s="11"/>
      <c r="BB2401" s="11"/>
      <c r="BC2401" s="11"/>
    </row>
    <row r="2402" spans="1:55" x14ac:dyDescent="0.3">
      <c r="A2402" s="11"/>
      <c r="B2402" s="11"/>
      <c r="C2402" s="11"/>
      <c r="D2402" s="11"/>
      <c r="E2402" s="38"/>
      <c r="F2402" s="11"/>
      <c r="G2402" s="40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26"/>
      <c r="AR2402" s="26"/>
      <c r="AS2402" s="26"/>
      <c r="AT2402" s="26"/>
      <c r="AU2402" s="26"/>
      <c r="AV2402" s="26"/>
      <c r="AW2402" s="11"/>
      <c r="AX2402" s="11"/>
      <c r="AY2402" s="11"/>
      <c r="AZ2402" s="11"/>
      <c r="BA2402" s="11"/>
      <c r="BB2402" s="11"/>
      <c r="BC2402" s="11"/>
    </row>
    <row r="2403" spans="1:55" x14ac:dyDescent="0.3">
      <c r="A2403" s="11"/>
      <c r="B2403" s="11"/>
      <c r="C2403" s="11"/>
      <c r="D2403" s="11"/>
      <c r="E2403" s="38"/>
      <c r="F2403" s="11"/>
      <c r="G2403" s="40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26"/>
      <c r="AR2403" s="26"/>
      <c r="AS2403" s="26"/>
      <c r="AT2403" s="26"/>
      <c r="AU2403" s="26"/>
      <c r="AV2403" s="26"/>
      <c r="AW2403" s="11"/>
      <c r="AX2403" s="11"/>
      <c r="AY2403" s="11"/>
      <c r="AZ2403" s="11"/>
      <c r="BA2403" s="11"/>
      <c r="BB2403" s="11"/>
      <c r="BC2403" s="11"/>
    </row>
    <row r="2404" spans="1:55" x14ac:dyDescent="0.3">
      <c r="A2404" s="11"/>
      <c r="B2404" s="11"/>
      <c r="C2404" s="11"/>
      <c r="D2404" s="11"/>
      <c r="E2404" s="38"/>
      <c r="F2404" s="11"/>
      <c r="G2404" s="40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26"/>
      <c r="AR2404" s="26"/>
      <c r="AS2404" s="26"/>
      <c r="AT2404" s="26"/>
      <c r="AU2404" s="26"/>
      <c r="AV2404" s="26"/>
      <c r="AW2404" s="11"/>
      <c r="AX2404" s="11"/>
      <c r="AY2404" s="11"/>
      <c r="AZ2404" s="11"/>
      <c r="BA2404" s="11"/>
      <c r="BB2404" s="11"/>
      <c r="BC2404" s="11"/>
    </row>
    <row r="2405" spans="1:55" x14ac:dyDescent="0.3">
      <c r="A2405" s="11"/>
      <c r="B2405" s="11"/>
      <c r="C2405" s="11"/>
      <c r="D2405" s="11"/>
      <c r="E2405" s="38"/>
      <c r="F2405" s="11"/>
      <c r="G2405" s="40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26"/>
      <c r="AR2405" s="26"/>
      <c r="AS2405" s="26"/>
      <c r="AT2405" s="26"/>
      <c r="AU2405" s="26"/>
      <c r="AV2405" s="26"/>
      <c r="AW2405" s="11"/>
      <c r="AX2405" s="11"/>
      <c r="AY2405" s="11"/>
      <c r="AZ2405" s="11"/>
      <c r="BA2405" s="11"/>
      <c r="BB2405" s="11"/>
      <c r="BC2405" s="11"/>
    </row>
    <row r="2406" spans="1:55" x14ac:dyDescent="0.3">
      <c r="A2406" s="11"/>
      <c r="B2406" s="11"/>
      <c r="C2406" s="11"/>
      <c r="D2406" s="11"/>
      <c r="E2406" s="38"/>
      <c r="F2406" s="11"/>
      <c r="G2406" s="40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26"/>
      <c r="AR2406" s="26"/>
      <c r="AS2406" s="26"/>
      <c r="AT2406" s="26"/>
      <c r="AU2406" s="26"/>
      <c r="AV2406" s="26"/>
      <c r="AW2406" s="11"/>
      <c r="AX2406" s="11"/>
      <c r="AY2406" s="11"/>
      <c r="AZ2406" s="11"/>
      <c r="BA2406" s="11"/>
      <c r="BB2406" s="11"/>
      <c r="BC2406" s="11"/>
    </row>
    <row r="2407" spans="1:55" x14ac:dyDescent="0.3">
      <c r="A2407" s="11"/>
      <c r="B2407" s="11"/>
      <c r="C2407" s="11"/>
      <c r="D2407" s="11"/>
      <c r="E2407" s="38"/>
      <c r="F2407" s="11"/>
      <c r="G2407" s="40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26"/>
      <c r="AR2407" s="26"/>
      <c r="AS2407" s="26"/>
      <c r="AT2407" s="26"/>
      <c r="AU2407" s="26"/>
      <c r="AV2407" s="26"/>
      <c r="AW2407" s="11"/>
      <c r="AX2407" s="11"/>
      <c r="AY2407" s="11"/>
      <c r="AZ2407" s="11"/>
      <c r="BA2407" s="11"/>
      <c r="BB2407" s="11"/>
      <c r="BC2407" s="11"/>
    </row>
    <row r="2408" spans="1:55" x14ac:dyDescent="0.3">
      <c r="A2408" s="11"/>
      <c r="B2408" s="11"/>
      <c r="C2408" s="11"/>
      <c r="D2408" s="11"/>
      <c r="E2408" s="38"/>
      <c r="F2408" s="11"/>
      <c r="G2408" s="40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26"/>
      <c r="AR2408" s="26"/>
      <c r="AS2408" s="26"/>
      <c r="AT2408" s="26"/>
      <c r="AU2408" s="26"/>
      <c r="AV2408" s="26"/>
      <c r="AW2408" s="11"/>
      <c r="AX2408" s="11"/>
      <c r="AY2408" s="11"/>
      <c r="AZ2408" s="11"/>
      <c r="BA2408" s="11"/>
      <c r="BB2408" s="11"/>
      <c r="BC2408" s="11"/>
    </row>
    <row r="2409" spans="1:55" x14ac:dyDescent="0.3">
      <c r="A2409" s="11"/>
      <c r="B2409" s="11"/>
      <c r="C2409" s="11"/>
      <c r="D2409" s="11"/>
      <c r="E2409" s="38"/>
      <c r="F2409" s="11"/>
      <c r="G2409" s="40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26"/>
      <c r="AR2409" s="26"/>
      <c r="AS2409" s="26"/>
      <c r="AT2409" s="26"/>
      <c r="AU2409" s="26"/>
      <c r="AV2409" s="26"/>
      <c r="AW2409" s="11"/>
      <c r="AX2409" s="11"/>
      <c r="AY2409" s="11"/>
      <c r="AZ2409" s="11"/>
      <c r="BA2409" s="11"/>
      <c r="BB2409" s="11"/>
      <c r="BC2409" s="11"/>
    </row>
    <row r="2410" spans="1:55" x14ac:dyDescent="0.3">
      <c r="A2410" s="11"/>
      <c r="B2410" s="11"/>
      <c r="C2410" s="11"/>
      <c r="D2410" s="11"/>
      <c r="E2410" s="38"/>
      <c r="F2410" s="11"/>
      <c r="G2410" s="40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26"/>
      <c r="AR2410" s="26"/>
      <c r="AS2410" s="26"/>
      <c r="AT2410" s="26"/>
      <c r="AU2410" s="26"/>
      <c r="AV2410" s="26"/>
      <c r="AW2410" s="11"/>
      <c r="AX2410" s="11"/>
      <c r="AY2410" s="11"/>
      <c r="AZ2410" s="11"/>
      <c r="BA2410" s="11"/>
      <c r="BB2410" s="11"/>
      <c r="BC2410" s="11"/>
    </row>
    <row r="2411" spans="1:55" x14ac:dyDescent="0.3">
      <c r="A2411" s="11"/>
      <c r="B2411" s="11"/>
      <c r="C2411" s="11"/>
      <c r="D2411" s="11"/>
      <c r="E2411" s="38"/>
      <c r="F2411" s="11"/>
      <c r="G2411" s="40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26"/>
      <c r="AR2411" s="26"/>
      <c r="AS2411" s="26"/>
      <c r="AT2411" s="26"/>
      <c r="AU2411" s="26"/>
      <c r="AV2411" s="26"/>
      <c r="AW2411" s="11"/>
      <c r="AX2411" s="11"/>
      <c r="AY2411" s="11"/>
      <c r="AZ2411" s="11"/>
      <c r="BA2411" s="11"/>
      <c r="BB2411" s="11"/>
      <c r="BC2411" s="11"/>
    </row>
    <row r="2412" spans="1:55" x14ac:dyDescent="0.3">
      <c r="A2412" s="11"/>
      <c r="B2412" s="11"/>
      <c r="C2412" s="11"/>
      <c r="D2412" s="11"/>
      <c r="E2412" s="38"/>
      <c r="F2412" s="11"/>
      <c r="G2412" s="40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26"/>
      <c r="AR2412" s="26"/>
      <c r="AS2412" s="26"/>
      <c r="AT2412" s="26"/>
      <c r="AU2412" s="26"/>
      <c r="AV2412" s="26"/>
      <c r="AW2412" s="11"/>
      <c r="AX2412" s="11"/>
      <c r="AY2412" s="11"/>
      <c r="AZ2412" s="11"/>
      <c r="BA2412" s="11"/>
      <c r="BB2412" s="11"/>
      <c r="BC2412" s="11"/>
    </row>
    <row r="2413" spans="1:55" x14ac:dyDescent="0.3">
      <c r="A2413" s="11"/>
      <c r="B2413" s="11"/>
      <c r="C2413" s="11"/>
      <c r="D2413" s="11"/>
      <c r="E2413" s="38"/>
      <c r="F2413" s="11"/>
      <c r="G2413" s="40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26"/>
      <c r="AR2413" s="26"/>
      <c r="AS2413" s="26"/>
      <c r="AT2413" s="26"/>
      <c r="AU2413" s="26"/>
      <c r="AV2413" s="26"/>
      <c r="AW2413" s="11"/>
      <c r="AX2413" s="11"/>
      <c r="AY2413" s="11"/>
      <c r="AZ2413" s="11"/>
      <c r="BA2413" s="11"/>
      <c r="BB2413" s="11"/>
      <c r="BC2413" s="11"/>
    </row>
    <row r="2414" spans="1:55" x14ac:dyDescent="0.3">
      <c r="A2414" s="11"/>
      <c r="B2414" s="11"/>
      <c r="C2414" s="11"/>
      <c r="D2414" s="11"/>
      <c r="E2414" s="38"/>
      <c r="F2414" s="11"/>
      <c r="G2414" s="40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26"/>
      <c r="AR2414" s="26"/>
      <c r="AS2414" s="26"/>
      <c r="AT2414" s="26"/>
      <c r="AU2414" s="26"/>
      <c r="AV2414" s="26"/>
      <c r="AW2414" s="11"/>
      <c r="AX2414" s="11"/>
      <c r="AY2414" s="11"/>
      <c r="AZ2414" s="11"/>
      <c r="BA2414" s="11"/>
      <c r="BB2414" s="11"/>
      <c r="BC2414" s="11"/>
    </row>
    <row r="2415" spans="1:55" x14ac:dyDescent="0.3">
      <c r="A2415" s="11"/>
      <c r="B2415" s="11"/>
      <c r="C2415" s="11"/>
      <c r="D2415" s="11"/>
      <c r="E2415" s="38"/>
      <c r="F2415" s="11"/>
      <c r="G2415" s="40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26"/>
      <c r="AR2415" s="26"/>
      <c r="AS2415" s="26"/>
      <c r="AT2415" s="26"/>
      <c r="AU2415" s="26"/>
      <c r="AV2415" s="26"/>
      <c r="AW2415" s="11"/>
      <c r="AX2415" s="11"/>
      <c r="AY2415" s="11"/>
      <c r="AZ2415" s="11"/>
      <c r="BA2415" s="11"/>
      <c r="BB2415" s="11"/>
      <c r="BC2415" s="11"/>
    </row>
    <row r="2416" spans="1:55" x14ac:dyDescent="0.3">
      <c r="A2416" s="11"/>
      <c r="B2416" s="11"/>
      <c r="C2416" s="11"/>
      <c r="D2416" s="11"/>
      <c r="E2416" s="38"/>
      <c r="F2416" s="11"/>
      <c r="G2416" s="40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26"/>
      <c r="AR2416" s="26"/>
      <c r="AS2416" s="26"/>
      <c r="AT2416" s="26"/>
      <c r="AU2416" s="26"/>
      <c r="AV2416" s="26"/>
      <c r="AW2416" s="11"/>
      <c r="AX2416" s="11"/>
      <c r="AY2416" s="11"/>
      <c r="AZ2416" s="11"/>
      <c r="BA2416" s="11"/>
      <c r="BB2416" s="11"/>
      <c r="BC2416" s="11"/>
    </row>
    <row r="2417" spans="1:55" x14ac:dyDescent="0.3">
      <c r="A2417" s="11"/>
      <c r="B2417" s="11"/>
      <c r="C2417" s="11"/>
      <c r="D2417" s="11"/>
      <c r="E2417" s="38"/>
      <c r="F2417" s="11"/>
      <c r="G2417" s="40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26"/>
      <c r="AR2417" s="26"/>
      <c r="AS2417" s="26"/>
      <c r="AT2417" s="26"/>
      <c r="AU2417" s="26"/>
      <c r="AV2417" s="26"/>
      <c r="AW2417" s="11"/>
      <c r="AX2417" s="11"/>
      <c r="AY2417" s="11"/>
      <c r="AZ2417" s="11"/>
      <c r="BA2417" s="11"/>
      <c r="BB2417" s="11"/>
      <c r="BC2417" s="11"/>
    </row>
    <row r="2418" spans="1:55" x14ac:dyDescent="0.3">
      <c r="A2418" s="11"/>
      <c r="B2418" s="11"/>
      <c r="C2418" s="11"/>
      <c r="D2418" s="11"/>
      <c r="E2418" s="38"/>
      <c r="F2418" s="11"/>
      <c r="G2418" s="40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26"/>
      <c r="AR2418" s="26"/>
      <c r="AS2418" s="26"/>
      <c r="AT2418" s="26"/>
      <c r="AU2418" s="26"/>
      <c r="AV2418" s="26"/>
      <c r="AW2418" s="11"/>
      <c r="AX2418" s="11"/>
      <c r="AY2418" s="11"/>
      <c r="AZ2418" s="11"/>
      <c r="BA2418" s="11"/>
      <c r="BB2418" s="11"/>
      <c r="BC2418" s="11"/>
    </row>
    <row r="2419" spans="1:55" x14ac:dyDescent="0.3">
      <c r="A2419" s="11"/>
      <c r="B2419" s="11"/>
      <c r="C2419" s="11"/>
      <c r="D2419" s="11"/>
      <c r="E2419" s="38"/>
      <c r="F2419" s="11"/>
      <c r="G2419" s="40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26"/>
      <c r="AR2419" s="26"/>
      <c r="AS2419" s="26"/>
      <c r="AT2419" s="26"/>
      <c r="AU2419" s="26"/>
      <c r="AV2419" s="26"/>
      <c r="AW2419" s="11"/>
      <c r="AX2419" s="11"/>
      <c r="AY2419" s="11"/>
      <c r="AZ2419" s="11"/>
      <c r="BA2419" s="11"/>
      <c r="BB2419" s="11"/>
      <c r="BC2419" s="11"/>
    </row>
    <row r="2420" spans="1:55" x14ac:dyDescent="0.3">
      <c r="A2420" s="11"/>
      <c r="B2420" s="11"/>
      <c r="C2420" s="11"/>
      <c r="D2420" s="11"/>
      <c r="E2420" s="38"/>
      <c r="F2420" s="11"/>
      <c r="G2420" s="40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26"/>
      <c r="AR2420" s="26"/>
      <c r="AS2420" s="26"/>
      <c r="AT2420" s="26"/>
      <c r="AU2420" s="26"/>
      <c r="AV2420" s="26"/>
      <c r="AW2420" s="11"/>
      <c r="AX2420" s="11"/>
      <c r="AY2420" s="11"/>
      <c r="AZ2420" s="11"/>
      <c r="BA2420" s="11"/>
      <c r="BB2420" s="11"/>
      <c r="BC2420" s="11"/>
    </row>
    <row r="2421" spans="1:55" x14ac:dyDescent="0.3">
      <c r="A2421" s="11"/>
      <c r="B2421" s="11"/>
      <c r="C2421" s="11"/>
      <c r="D2421" s="11"/>
      <c r="E2421" s="38"/>
      <c r="F2421" s="11"/>
      <c r="G2421" s="40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26"/>
      <c r="AR2421" s="26"/>
      <c r="AS2421" s="26"/>
      <c r="AT2421" s="26"/>
      <c r="AU2421" s="26"/>
      <c r="AV2421" s="26"/>
      <c r="AW2421" s="11"/>
      <c r="AX2421" s="11"/>
      <c r="AY2421" s="11"/>
      <c r="AZ2421" s="11"/>
      <c r="BA2421" s="11"/>
      <c r="BB2421" s="11"/>
      <c r="BC2421" s="11"/>
    </row>
    <row r="2422" spans="1:55" x14ac:dyDescent="0.3">
      <c r="A2422" s="11"/>
      <c r="B2422" s="11"/>
      <c r="C2422" s="11"/>
      <c r="D2422" s="11"/>
      <c r="E2422" s="38"/>
      <c r="F2422" s="11"/>
      <c r="G2422" s="40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26"/>
      <c r="AR2422" s="26"/>
      <c r="AS2422" s="26"/>
      <c r="AT2422" s="26"/>
      <c r="AU2422" s="26"/>
      <c r="AV2422" s="26"/>
      <c r="AW2422" s="11"/>
      <c r="AX2422" s="11"/>
      <c r="AY2422" s="11"/>
      <c r="AZ2422" s="11"/>
      <c r="BA2422" s="11"/>
      <c r="BB2422" s="11"/>
      <c r="BC2422" s="11"/>
    </row>
    <row r="2423" spans="1:55" x14ac:dyDescent="0.3">
      <c r="A2423" s="11"/>
      <c r="B2423" s="11"/>
      <c r="C2423" s="11"/>
      <c r="D2423" s="11"/>
      <c r="E2423" s="38"/>
      <c r="F2423" s="11"/>
      <c r="G2423" s="40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26"/>
      <c r="AR2423" s="26"/>
      <c r="AS2423" s="26"/>
      <c r="AT2423" s="26"/>
      <c r="AU2423" s="26"/>
      <c r="AV2423" s="26"/>
      <c r="AW2423" s="11"/>
      <c r="AX2423" s="11"/>
      <c r="AY2423" s="11"/>
      <c r="AZ2423" s="11"/>
      <c r="BA2423" s="11"/>
      <c r="BB2423" s="11"/>
      <c r="BC2423" s="11"/>
    </row>
    <row r="2424" spans="1:55" x14ac:dyDescent="0.3">
      <c r="A2424" s="11"/>
      <c r="B2424" s="11"/>
      <c r="C2424" s="11"/>
      <c r="D2424" s="11"/>
      <c r="E2424" s="38"/>
      <c r="F2424" s="11"/>
      <c r="G2424" s="40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26"/>
      <c r="AR2424" s="26"/>
      <c r="AS2424" s="26"/>
      <c r="AT2424" s="26"/>
      <c r="AU2424" s="26"/>
      <c r="AV2424" s="26"/>
      <c r="AW2424" s="11"/>
      <c r="AX2424" s="11"/>
      <c r="AY2424" s="11"/>
      <c r="AZ2424" s="11"/>
      <c r="BA2424" s="11"/>
      <c r="BB2424" s="11"/>
      <c r="BC2424" s="11"/>
    </row>
    <row r="2425" spans="1:55" x14ac:dyDescent="0.3">
      <c r="A2425" s="11"/>
      <c r="B2425" s="11"/>
      <c r="C2425" s="11"/>
      <c r="D2425" s="11"/>
      <c r="E2425" s="38"/>
      <c r="F2425" s="11"/>
      <c r="G2425" s="40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26"/>
      <c r="AR2425" s="26"/>
      <c r="AS2425" s="26"/>
      <c r="AT2425" s="26"/>
      <c r="AU2425" s="26"/>
      <c r="AV2425" s="26"/>
      <c r="AW2425" s="11"/>
      <c r="AX2425" s="11"/>
      <c r="AY2425" s="11"/>
      <c r="AZ2425" s="11"/>
      <c r="BA2425" s="11"/>
      <c r="BB2425" s="11"/>
      <c r="BC2425" s="11"/>
    </row>
    <row r="2426" spans="1:55" x14ac:dyDescent="0.3">
      <c r="A2426" s="11"/>
      <c r="B2426" s="11"/>
      <c r="C2426" s="11"/>
      <c r="D2426" s="11"/>
      <c r="E2426" s="38"/>
      <c r="F2426" s="11"/>
      <c r="G2426" s="40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26"/>
      <c r="AR2426" s="26"/>
      <c r="AS2426" s="26"/>
      <c r="AT2426" s="26"/>
      <c r="AU2426" s="26"/>
      <c r="AV2426" s="26"/>
      <c r="AW2426" s="11"/>
      <c r="AX2426" s="11"/>
      <c r="AY2426" s="11"/>
      <c r="AZ2426" s="11"/>
      <c r="BA2426" s="11"/>
      <c r="BB2426" s="11"/>
      <c r="BC2426" s="11"/>
    </row>
    <row r="2427" spans="1:55" x14ac:dyDescent="0.3">
      <c r="A2427" s="11"/>
      <c r="B2427" s="11"/>
      <c r="C2427" s="11"/>
      <c r="D2427" s="11"/>
      <c r="E2427" s="38"/>
      <c r="F2427" s="11"/>
      <c r="G2427" s="40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26"/>
      <c r="AR2427" s="26"/>
      <c r="AS2427" s="26"/>
      <c r="AT2427" s="26"/>
      <c r="AU2427" s="26"/>
      <c r="AV2427" s="26"/>
      <c r="AW2427" s="11"/>
      <c r="AX2427" s="11"/>
      <c r="AY2427" s="11"/>
      <c r="AZ2427" s="11"/>
      <c r="BA2427" s="11"/>
      <c r="BB2427" s="11"/>
      <c r="BC2427" s="11"/>
    </row>
    <row r="2428" spans="1:55" x14ac:dyDescent="0.3">
      <c r="A2428" s="11"/>
      <c r="B2428" s="11"/>
      <c r="C2428" s="11"/>
      <c r="D2428" s="11"/>
      <c r="E2428" s="38"/>
      <c r="F2428" s="11"/>
      <c r="G2428" s="40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26"/>
      <c r="AR2428" s="26"/>
      <c r="AS2428" s="26"/>
      <c r="AT2428" s="26"/>
      <c r="AU2428" s="26"/>
      <c r="AV2428" s="26"/>
      <c r="AW2428" s="11"/>
      <c r="AX2428" s="11"/>
      <c r="AY2428" s="11"/>
      <c r="AZ2428" s="11"/>
      <c r="BA2428" s="11"/>
      <c r="BB2428" s="11"/>
      <c r="BC2428" s="11"/>
    </row>
    <row r="2429" spans="1:55" x14ac:dyDescent="0.3">
      <c r="A2429" s="11"/>
      <c r="B2429" s="11"/>
      <c r="C2429" s="11"/>
      <c r="D2429" s="11"/>
      <c r="E2429" s="38"/>
      <c r="F2429" s="11"/>
      <c r="G2429" s="40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26"/>
      <c r="AR2429" s="26"/>
      <c r="AS2429" s="26"/>
      <c r="AT2429" s="26"/>
      <c r="AU2429" s="26"/>
      <c r="AV2429" s="26"/>
      <c r="AW2429" s="11"/>
      <c r="AX2429" s="11"/>
      <c r="AY2429" s="11"/>
      <c r="AZ2429" s="11"/>
      <c r="BA2429" s="11"/>
      <c r="BB2429" s="11"/>
      <c r="BC2429" s="11"/>
    </row>
    <row r="2430" spans="1:55" x14ac:dyDescent="0.3">
      <c r="A2430" s="11"/>
      <c r="B2430" s="11"/>
      <c r="C2430" s="11"/>
      <c r="D2430" s="11"/>
      <c r="E2430" s="38"/>
      <c r="F2430" s="11"/>
      <c r="G2430" s="40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26"/>
      <c r="AR2430" s="26"/>
      <c r="AS2430" s="26"/>
      <c r="AT2430" s="26"/>
      <c r="AU2430" s="26"/>
      <c r="AV2430" s="26"/>
      <c r="AW2430" s="11"/>
      <c r="AX2430" s="11"/>
      <c r="AY2430" s="11"/>
      <c r="AZ2430" s="11"/>
      <c r="BA2430" s="11"/>
      <c r="BB2430" s="11"/>
      <c r="BC2430" s="11"/>
    </row>
    <row r="2431" spans="1:55" x14ac:dyDescent="0.3">
      <c r="A2431" s="11"/>
      <c r="B2431" s="11"/>
      <c r="C2431" s="11"/>
      <c r="D2431" s="11"/>
      <c r="E2431" s="38"/>
      <c r="F2431" s="11"/>
      <c r="G2431" s="40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26"/>
      <c r="AR2431" s="26"/>
      <c r="AS2431" s="26"/>
      <c r="AT2431" s="26"/>
      <c r="AU2431" s="26"/>
      <c r="AV2431" s="26"/>
      <c r="AW2431" s="11"/>
      <c r="AX2431" s="11"/>
      <c r="AY2431" s="11"/>
      <c r="AZ2431" s="11"/>
      <c r="BA2431" s="11"/>
      <c r="BB2431" s="11"/>
      <c r="BC2431" s="11"/>
    </row>
    <row r="2432" spans="1:55" x14ac:dyDescent="0.3">
      <c r="A2432" s="11"/>
      <c r="B2432" s="11"/>
      <c r="C2432" s="11"/>
      <c r="D2432" s="11"/>
      <c r="E2432" s="38"/>
      <c r="F2432" s="11"/>
      <c r="G2432" s="40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26"/>
      <c r="AR2432" s="26"/>
      <c r="AS2432" s="26"/>
      <c r="AT2432" s="26"/>
      <c r="AU2432" s="26"/>
      <c r="AV2432" s="26"/>
      <c r="AW2432" s="11"/>
      <c r="AX2432" s="11"/>
      <c r="AY2432" s="11"/>
      <c r="AZ2432" s="11"/>
      <c r="BA2432" s="11"/>
      <c r="BB2432" s="11"/>
      <c r="BC2432" s="11"/>
    </row>
    <row r="2433" spans="1:55" x14ac:dyDescent="0.3">
      <c r="A2433" s="11"/>
      <c r="B2433" s="11"/>
      <c r="C2433" s="11"/>
      <c r="D2433" s="11"/>
      <c r="E2433" s="38"/>
      <c r="F2433" s="11"/>
      <c r="G2433" s="40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26"/>
      <c r="AR2433" s="26"/>
      <c r="AS2433" s="26"/>
      <c r="AT2433" s="26"/>
      <c r="AU2433" s="26"/>
      <c r="AV2433" s="26"/>
      <c r="AW2433" s="11"/>
      <c r="AX2433" s="11"/>
      <c r="AY2433" s="11"/>
      <c r="AZ2433" s="11"/>
      <c r="BA2433" s="11"/>
      <c r="BB2433" s="11"/>
      <c r="BC2433" s="11"/>
    </row>
    <row r="2434" spans="1:55" x14ac:dyDescent="0.3">
      <c r="A2434" s="11"/>
      <c r="B2434" s="11"/>
      <c r="C2434" s="11"/>
      <c r="D2434" s="11"/>
      <c r="E2434" s="38"/>
      <c r="F2434" s="11"/>
      <c r="G2434" s="40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26"/>
      <c r="AR2434" s="26"/>
      <c r="AS2434" s="26"/>
      <c r="AT2434" s="26"/>
      <c r="AU2434" s="26"/>
      <c r="AV2434" s="26"/>
      <c r="AW2434" s="11"/>
      <c r="AX2434" s="11"/>
      <c r="AY2434" s="11"/>
      <c r="AZ2434" s="11"/>
      <c r="BA2434" s="11"/>
      <c r="BB2434" s="11"/>
      <c r="BC2434" s="11"/>
    </row>
    <row r="2435" spans="1:55" x14ac:dyDescent="0.3">
      <c r="A2435" s="11"/>
      <c r="B2435" s="11"/>
      <c r="C2435" s="11"/>
      <c r="D2435" s="11"/>
      <c r="E2435" s="38"/>
      <c r="F2435" s="11"/>
      <c r="G2435" s="40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26"/>
      <c r="AR2435" s="26"/>
      <c r="AS2435" s="26"/>
      <c r="AT2435" s="26"/>
      <c r="AU2435" s="26"/>
      <c r="AV2435" s="26"/>
      <c r="AW2435" s="11"/>
      <c r="AX2435" s="11"/>
      <c r="AY2435" s="11"/>
      <c r="AZ2435" s="11"/>
      <c r="BA2435" s="11"/>
      <c r="BB2435" s="11"/>
      <c r="BC2435" s="11"/>
    </row>
    <row r="2436" spans="1:55" x14ac:dyDescent="0.3">
      <c r="A2436" s="11"/>
      <c r="B2436" s="11"/>
      <c r="C2436" s="11"/>
      <c r="D2436" s="11"/>
      <c r="E2436" s="38"/>
      <c r="F2436" s="11"/>
      <c r="G2436" s="40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26"/>
      <c r="AR2436" s="26"/>
      <c r="AS2436" s="26"/>
      <c r="AT2436" s="26"/>
      <c r="AU2436" s="26"/>
      <c r="AV2436" s="26"/>
      <c r="AW2436" s="11"/>
      <c r="AX2436" s="11"/>
      <c r="AY2436" s="11"/>
      <c r="AZ2436" s="11"/>
      <c r="BA2436" s="11"/>
      <c r="BB2436" s="11"/>
      <c r="BC2436" s="11"/>
    </row>
    <row r="2437" spans="1:55" x14ac:dyDescent="0.3">
      <c r="A2437" s="11"/>
      <c r="B2437" s="11"/>
      <c r="C2437" s="11"/>
      <c r="D2437" s="11"/>
      <c r="E2437" s="38"/>
      <c r="F2437" s="11"/>
      <c r="G2437" s="40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26"/>
      <c r="AR2437" s="26"/>
      <c r="AS2437" s="26"/>
      <c r="AT2437" s="26"/>
      <c r="AU2437" s="26"/>
      <c r="AV2437" s="26"/>
      <c r="AW2437" s="11"/>
      <c r="AX2437" s="11"/>
      <c r="AY2437" s="11"/>
      <c r="AZ2437" s="11"/>
      <c r="BA2437" s="11"/>
      <c r="BB2437" s="11"/>
      <c r="BC2437" s="11"/>
    </row>
    <row r="2438" spans="1:55" x14ac:dyDescent="0.3">
      <c r="A2438" s="11"/>
      <c r="B2438" s="11"/>
      <c r="C2438" s="11"/>
      <c r="D2438" s="11"/>
      <c r="E2438" s="38"/>
      <c r="F2438" s="11"/>
      <c r="G2438" s="40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26"/>
      <c r="AR2438" s="26"/>
      <c r="AS2438" s="26"/>
      <c r="AT2438" s="26"/>
      <c r="AU2438" s="26"/>
      <c r="AV2438" s="26"/>
      <c r="AW2438" s="11"/>
      <c r="AX2438" s="11"/>
      <c r="AY2438" s="11"/>
      <c r="AZ2438" s="11"/>
      <c r="BA2438" s="11"/>
      <c r="BB2438" s="11"/>
      <c r="BC2438" s="11"/>
    </row>
    <row r="2439" spans="1:55" x14ac:dyDescent="0.3">
      <c r="A2439" s="11"/>
      <c r="B2439" s="11"/>
      <c r="C2439" s="11"/>
      <c r="D2439" s="11"/>
      <c r="E2439" s="38"/>
      <c r="F2439" s="11"/>
      <c r="G2439" s="40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26"/>
      <c r="AR2439" s="26"/>
      <c r="AS2439" s="26"/>
      <c r="AT2439" s="26"/>
      <c r="AU2439" s="26"/>
      <c r="AV2439" s="26"/>
      <c r="AW2439" s="11"/>
      <c r="AX2439" s="11"/>
      <c r="AY2439" s="11"/>
      <c r="AZ2439" s="11"/>
      <c r="BA2439" s="11"/>
      <c r="BB2439" s="11"/>
      <c r="BC2439" s="11"/>
    </row>
    <row r="2440" spans="1:55" x14ac:dyDescent="0.3">
      <c r="A2440" s="11"/>
      <c r="B2440" s="11"/>
      <c r="C2440" s="11"/>
      <c r="D2440" s="11"/>
      <c r="E2440" s="38"/>
      <c r="F2440" s="11"/>
      <c r="G2440" s="40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26"/>
      <c r="AR2440" s="26"/>
      <c r="AS2440" s="26"/>
      <c r="AT2440" s="26"/>
      <c r="AU2440" s="26"/>
      <c r="AV2440" s="26"/>
      <c r="AW2440" s="11"/>
      <c r="AX2440" s="11"/>
      <c r="AY2440" s="11"/>
      <c r="AZ2440" s="11"/>
      <c r="BA2440" s="11"/>
      <c r="BB2440" s="11"/>
      <c r="BC2440" s="11"/>
    </row>
    <row r="2441" spans="1:55" x14ac:dyDescent="0.3">
      <c r="A2441" s="11"/>
      <c r="B2441" s="11"/>
      <c r="C2441" s="11"/>
      <c r="D2441" s="11"/>
      <c r="E2441" s="38"/>
      <c r="F2441" s="11"/>
      <c r="G2441" s="40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26"/>
      <c r="AR2441" s="26"/>
      <c r="AS2441" s="26"/>
      <c r="AT2441" s="26"/>
      <c r="AU2441" s="26"/>
      <c r="AV2441" s="26"/>
      <c r="AW2441" s="11"/>
      <c r="AX2441" s="11"/>
      <c r="AY2441" s="11"/>
      <c r="AZ2441" s="11"/>
      <c r="BA2441" s="11"/>
      <c r="BB2441" s="11"/>
      <c r="BC2441" s="11"/>
    </row>
    <row r="2442" spans="1:55" x14ac:dyDescent="0.3">
      <c r="A2442" s="11"/>
      <c r="B2442" s="11"/>
      <c r="C2442" s="11"/>
      <c r="D2442" s="11"/>
      <c r="E2442" s="38"/>
      <c r="F2442" s="11"/>
      <c r="G2442" s="40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26"/>
      <c r="AR2442" s="26"/>
      <c r="AS2442" s="26"/>
      <c r="AT2442" s="26"/>
      <c r="AU2442" s="26"/>
      <c r="AV2442" s="26"/>
      <c r="AW2442" s="11"/>
      <c r="AX2442" s="11"/>
      <c r="AY2442" s="11"/>
      <c r="AZ2442" s="11"/>
      <c r="BA2442" s="11"/>
      <c r="BB2442" s="11"/>
      <c r="BC2442" s="11"/>
    </row>
    <row r="2443" spans="1:55" x14ac:dyDescent="0.3">
      <c r="A2443" s="11"/>
      <c r="B2443" s="11"/>
      <c r="C2443" s="11"/>
      <c r="D2443" s="11"/>
      <c r="E2443" s="38"/>
      <c r="F2443" s="11"/>
      <c r="G2443" s="40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26"/>
      <c r="AR2443" s="26"/>
      <c r="AS2443" s="26"/>
      <c r="AT2443" s="26"/>
      <c r="AU2443" s="26"/>
      <c r="AV2443" s="26"/>
      <c r="AW2443" s="11"/>
      <c r="AX2443" s="11"/>
      <c r="AY2443" s="11"/>
      <c r="AZ2443" s="11"/>
      <c r="BA2443" s="11"/>
      <c r="BB2443" s="11"/>
      <c r="BC2443" s="11"/>
    </row>
    <row r="2444" spans="1:55" x14ac:dyDescent="0.3">
      <c r="A2444" s="11"/>
      <c r="B2444" s="11"/>
      <c r="C2444" s="11"/>
      <c r="D2444" s="11"/>
      <c r="E2444" s="38"/>
      <c r="F2444" s="11"/>
      <c r="G2444" s="40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26"/>
      <c r="AR2444" s="26"/>
      <c r="AS2444" s="26"/>
      <c r="AT2444" s="26"/>
      <c r="AU2444" s="26"/>
      <c r="AV2444" s="26"/>
      <c r="AW2444" s="11"/>
      <c r="AX2444" s="11"/>
      <c r="AY2444" s="11"/>
      <c r="AZ2444" s="11"/>
      <c r="BA2444" s="11"/>
      <c r="BB2444" s="11"/>
      <c r="BC2444" s="11"/>
    </row>
    <row r="2445" spans="1:55" x14ac:dyDescent="0.3">
      <c r="A2445" s="11"/>
      <c r="B2445" s="11"/>
      <c r="C2445" s="11"/>
      <c r="D2445" s="11"/>
      <c r="E2445" s="38"/>
      <c r="F2445" s="11"/>
      <c r="G2445" s="40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26"/>
      <c r="AR2445" s="26"/>
      <c r="AS2445" s="26"/>
      <c r="AT2445" s="26"/>
      <c r="AU2445" s="26"/>
      <c r="AV2445" s="26"/>
      <c r="AW2445" s="11"/>
      <c r="AX2445" s="11"/>
      <c r="AY2445" s="11"/>
      <c r="AZ2445" s="11"/>
      <c r="BA2445" s="11"/>
      <c r="BB2445" s="11"/>
      <c r="BC2445" s="11"/>
    </row>
    <row r="2446" spans="1:55" x14ac:dyDescent="0.3">
      <c r="A2446" s="11"/>
      <c r="B2446" s="11"/>
      <c r="C2446" s="11"/>
      <c r="D2446" s="11"/>
      <c r="E2446" s="38"/>
      <c r="F2446" s="11"/>
      <c r="G2446" s="40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26"/>
      <c r="AR2446" s="26"/>
      <c r="AS2446" s="26"/>
      <c r="AT2446" s="26"/>
      <c r="AU2446" s="26"/>
      <c r="AV2446" s="26"/>
      <c r="AW2446" s="11"/>
      <c r="AX2446" s="11"/>
      <c r="AY2446" s="11"/>
      <c r="AZ2446" s="11"/>
      <c r="BA2446" s="11"/>
      <c r="BB2446" s="11"/>
      <c r="BC2446" s="11"/>
    </row>
    <row r="2447" spans="1:55" x14ac:dyDescent="0.3">
      <c r="A2447" s="11"/>
      <c r="B2447" s="11"/>
      <c r="C2447" s="11"/>
      <c r="D2447" s="11"/>
      <c r="E2447" s="38"/>
      <c r="F2447" s="11"/>
      <c r="G2447" s="40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26"/>
      <c r="AR2447" s="26"/>
      <c r="AS2447" s="26"/>
      <c r="AT2447" s="26"/>
      <c r="AU2447" s="26"/>
      <c r="AV2447" s="26"/>
      <c r="AW2447" s="11"/>
      <c r="AX2447" s="11"/>
      <c r="AY2447" s="11"/>
      <c r="AZ2447" s="11"/>
      <c r="BA2447" s="11"/>
      <c r="BB2447" s="11"/>
      <c r="BC2447" s="11"/>
    </row>
    <row r="2448" spans="1:55" x14ac:dyDescent="0.3">
      <c r="A2448" s="11"/>
      <c r="B2448" s="11"/>
      <c r="C2448" s="11"/>
      <c r="D2448" s="11"/>
      <c r="E2448" s="38"/>
      <c r="F2448" s="11"/>
      <c r="G2448" s="40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26"/>
      <c r="AR2448" s="26"/>
      <c r="AS2448" s="26"/>
      <c r="AT2448" s="26"/>
      <c r="AU2448" s="26"/>
      <c r="AV2448" s="26"/>
      <c r="AW2448" s="11"/>
      <c r="AX2448" s="11"/>
      <c r="AY2448" s="11"/>
      <c r="AZ2448" s="11"/>
      <c r="BA2448" s="11"/>
      <c r="BB2448" s="11"/>
      <c r="BC2448" s="11"/>
    </row>
    <row r="2449" spans="1:55" x14ac:dyDescent="0.3">
      <c r="A2449" s="11"/>
      <c r="B2449" s="11"/>
      <c r="C2449" s="11"/>
      <c r="D2449" s="11"/>
      <c r="E2449" s="38"/>
      <c r="F2449" s="11"/>
      <c r="G2449" s="40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26"/>
      <c r="AR2449" s="26"/>
      <c r="AS2449" s="26"/>
      <c r="AT2449" s="26"/>
      <c r="AU2449" s="26"/>
      <c r="AV2449" s="26"/>
      <c r="AW2449" s="11"/>
      <c r="AX2449" s="11"/>
      <c r="AY2449" s="11"/>
      <c r="AZ2449" s="11"/>
      <c r="BA2449" s="11"/>
      <c r="BB2449" s="11"/>
      <c r="BC2449" s="11"/>
    </row>
    <row r="2450" spans="1:55" x14ac:dyDescent="0.3">
      <c r="A2450" s="11"/>
      <c r="B2450" s="11"/>
      <c r="C2450" s="11"/>
      <c r="D2450" s="11"/>
      <c r="E2450" s="38"/>
      <c r="F2450" s="11"/>
      <c r="G2450" s="40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26"/>
      <c r="AR2450" s="26"/>
      <c r="AS2450" s="26"/>
      <c r="AT2450" s="26"/>
      <c r="AU2450" s="26"/>
      <c r="AV2450" s="26"/>
      <c r="AW2450" s="11"/>
      <c r="AX2450" s="11"/>
      <c r="AY2450" s="11"/>
      <c r="AZ2450" s="11"/>
      <c r="BA2450" s="11"/>
      <c r="BB2450" s="11"/>
      <c r="BC2450" s="11"/>
    </row>
    <row r="2451" spans="1:55" x14ac:dyDescent="0.3">
      <c r="A2451" s="11"/>
      <c r="B2451" s="11"/>
      <c r="C2451" s="11"/>
      <c r="D2451" s="11"/>
      <c r="E2451" s="38"/>
      <c r="F2451" s="11"/>
      <c r="G2451" s="40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26"/>
      <c r="AR2451" s="26"/>
      <c r="AS2451" s="26"/>
      <c r="AT2451" s="26"/>
      <c r="AU2451" s="26"/>
      <c r="AV2451" s="26"/>
      <c r="AW2451" s="11"/>
      <c r="AX2451" s="11"/>
      <c r="AY2451" s="11"/>
      <c r="AZ2451" s="11"/>
      <c r="BA2451" s="11"/>
      <c r="BB2451" s="11"/>
      <c r="BC2451" s="11"/>
    </row>
    <row r="2452" spans="1:55" x14ac:dyDescent="0.3">
      <c r="A2452" s="11"/>
      <c r="B2452" s="11"/>
      <c r="C2452" s="11"/>
      <c r="D2452" s="11"/>
      <c r="E2452" s="38"/>
      <c r="F2452" s="11"/>
      <c r="G2452" s="40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26"/>
      <c r="AR2452" s="26"/>
      <c r="AS2452" s="26"/>
      <c r="AT2452" s="26"/>
      <c r="AU2452" s="26"/>
      <c r="AV2452" s="26"/>
      <c r="AW2452" s="11"/>
      <c r="AX2452" s="11"/>
      <c r="AY2452" s="11"/>
      <c r="AZ2452" s="11"/>
      <c r="BA2452" s="11"/>
      <c r="BB2452" s="11"/>
      <c r="BC2452" s="11"/>
    </row>
    <row r="2453" spans="1:55" x14ac:dyDescent="0.3">
      <c r="A2453" s="11"/>
      <c r="B2453" s="11"/>
      <c r="C2453" s="11"/>
      <c r="D2453" s="11"/>
      <c r="E2453" s="38"/>
      <c r="F2453" s="11"/>
      <c r="G2453" s="40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26"/>
      <c r="AR2453" s="26"/>
      <c r="AS2453" s="26"/>
      <c r="AT2453" s="26"/>
      <c r="AU2453" s="26"/>
      <c r="AV2453" s="26"/>
      <c r="AW2453" s="11"/>
      <c r="AX2453" s="11"/>
      <c r="AY2453" s="11"/>
      <c r="AZ2453" s="11"/>
      <c r="BA2453" s="11"/>
      <c r="BB2453" s="11"/>
      <c r="BC2453" s="11"/>
    </row>
    <row r="2454" spans="1:55" x14ac:dyDescent="0.3">
      <c r="A2454" s="11"/>
      <c r="B2454" s="11"/>
      <c r="C2454" s="11"/>
      <c r="D2454" s="11"/>
      <c r="E2454" s="38"/>
      <c r="F2454" s="11"/>
      <c r="G2454" s="40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26"/>
      <c r="AR2454" s="26"/>
      <c r="AS2454" s="26"/>
      <c r="AT2454" s="26"/>
      <c r="AU2454" s="26"/>
      <c r="AV2454" s="26"/>
      <c r="AW2454" s="11"/>
      <c r="AX2454" s="11"/>
      <c r="AY2454" s="11"/>
      <c r="AZ2454" s="11"/>
      <c r="BA2454" s="11"/>
      <c r="BB2454" s="11"/>
      <c r="BC2454" s="11"/>
    </row>
    <row r="2455" spans="1:55" x14ac:dyDescent="0.3">
      <c r="A2455" s="11"/>
      <c r="B2455" s="11"/>
      <c r="C2455" s="11"/>
      <c r="D2455" s="11"/>
      <c r="E2455" s="38"/>
      <c r="F2455" s="11"/>
      <c r="G2455" s="40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26"/>
      <c r="AR2455" s="26"/>
      <c r="AS2455" s="26"/>
      <c r="AT2455" s="26"/>
      <c r="AU2455" s="26"/>
      <c r="AV2455" s="26"/>
      <c r="AW2455" s="11"/>
      <c r="AX2455" s="11"/>
      <c r="AY2455" s="11"/>
      <c r="AZ2455" s="11"/>
      <c r="BA2455" s="11"/>
      <c r="BB2455" s="11"/>
      <c r="BC2455" s="11"/>
    </row>
    <row r="2456" spans="1:55" x14ac:dyDescent="0.3">
      <c r="A2456" s="11"/>
      <c r="B2456" s="11"/>
      <c r="C2456" s="11"/>
      <c r="D2456" s="11"/>
      <c r="E2456" s="38"/>
      <c r="F2456" s="11"/>
      <c r="G2456" s="40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26"/>
      <c r="AR2456" s="26"/>
      <c r="AS2456" s="26"/>
      <c r="AT2456" s="26"/>
      <c r="AU2456" s="26"/>
      <c r="AV2456" s="26"/>
      <c r="AW2456" s="11"/>
      <c r="AX2456" s="11"/>
      <c r="AY2456" s="11"/>
      <c r="AZ2456" s="11"/>
      <c r="BA2456" s="11"/>
      <c r="BB2456" s="11"/>
      <c r="BC2456" s="11"/>
    </row>
    <row r="2457" spans="1:55" x14ac:dyDescent="0.3">
      <c r="A2457" s="11"/>
      <c r="B2457" s="11"/>
      <c r="C2457" s="11"/>
      <c r="D2457" s="11"/>
      <c r="E2457" s="38"/>
      <c r="F2457" s="11"/>
      <c r="G2457" s="40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26"/>
      <c r="AR2457" s="26"/>
      <c r="AS2457" s="26"/>
      <c r="AT2457" s="26"/>
      <c r="AU2457" s="26"/>
      <c r="AV2457" s="26"/>
      <c r="AW2457" s="11"/>
      <c r="AX2457" s="11"/>
      <c r="AY2457" s="11"/>
      <c r="AZ2457" s="11"/>
      <c r="BA2457" s="11"/>
      <c r="BB2457" s="11"/>
      <c r="BC2457" s="11"/>
    </row>
    <row r="2458" spans="1:55" x14ac:dyDescent="0.3">
      <c r="A2458" s="11"/>
      <c r="B2458" s="11"/>
      <c r="C2458" s="11"/>
      <c r="D2458" s="11"/>
      <c r="E2458" s="38"/>
      <c r="F2458" s="11"/>
      <c r="G2458" s="40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26"/>
      <c r="AR2458" s="26"/>
      <c r="AS2458" s="26"/>
      <c r="AT2458" s="26"/>
      <c r="AU2458" s="26"/>
      <c r="AV2458" s="26"/>
      <c r="AW2458" s="11"/>
      <c r="AX2458" s="11"/>
      <c r="AY2458" s="11"/>
      <c r="AZ2458" s="11"/>
      <c r="BA2458" s="11"/>
      <c r="BB2458" s="11"/>
      <c r="BC2458" s="11"/>
    </row>
    <row r="2459" spans="1:55" x14ac:dyDescent="0.3">
      <c r="A2459" s="11"/>
      <c r="B2459" s="11"/>
      <c r="C2459" s="11"/>
      <c r="D2459" s="11"/>
      <c r="E2459" s="38"/>
      <c r="F2459" s="11"/>
      <c r="G2459" s="40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26"/>
      <c r="AR2459" s="26"/>
      <c r="AS2459" s="26"/>
      <c r="AT2459" s="26"/>
      <c r="AU2459" s="26"/>
      <c r="AV2459" s="26"/>
      <c r="AW2459" s="11"/>
      <c r="AX2459" s="11"/>
      <c r="AY2459" s="11"/>
      <c r="AZ2459" s="11"/>
      <c r="BA2459" s="11"/>
      <c r="BB2459" s="11"/>
      <c r="BC2459" s="11"/>
    </row>
    <row r="2460" spans="1:55" x14ac:dyDescent="0.3">
      <c r="A2460" s="11"/>
      <c r="B2460" s="11"/>
      <c r="C2460" s="11"/>
      <c r="D2460" s="11"/>
      <c r="E2460" s="38"/>
      <c r="F2460" s="11"/>
      <c r="G2460" s="40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26"/>
      <c r="AR2460" s="26"/>
      <c r="AS2460" s="26"/>
      <c r="AT2460" s="26"/>
      <c r="AU2460" s="26"/>
      <c r="AV2460" s="26"/>
      <c r="AW2460" s="11"/>
      <c r="AX2460" s="11"/>
      <c r="AY2460" s="11"/>
      <c r="AZ2460" s="11"/>
      <c r="BA2460" s="11"/>
      <c r="BB2460" s="11"/>
      <c r="BC2460" s="11"/>
    </row>
    <row r="2461" spans="1:55" x14ac:dyDescent="0.3">
      <c r="A2461" s="11"/>
      <c r="B2461" s="11"/>
      <c r="C2461" s="11"/>
      <c r="D2461" s="11"/>
      <c r="E2461" s="38"/>
      <c r="F2461" s="11"/>
      <c r="G2461" s="40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26"/>
      <c r="AR2461" s="26"/>
      <c r="AS2461" s="26"/>
      <c r="AT2461" s="26"/>
      <c r="AU2461" s="26"/>
      <c r="AV2461" s="26"/>
      <c r="AW2461" s="11"/>
      <c r="AX2461" s="11"/>
      <c r="AY2461" s="11"/>
      <c r="AZ2461" s="11"/>
      <c r="BA2461" s="11"/>
      <c r="BB2461" s="11"/>
      <c r="BC2461" s="11"/>
    </row>
    <row r="2462" spans="1:55" x14ac:dyDescent="0.3">
      <c r="A2462" s="11"/>
      <c r="B2462" s="11"/>
      <c r="C2462" s="11"/>
      <c r="D2462" s="11"/>
      <c r="E2462" s="38"/>
      <c r="F2462" s="11"/>
      <c r="G2462" s="40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26"/>
      <c r="AR2462" s="26"/>
      <c r="AS2462" s="26"/>
      <c r="AT2462" s="26"/>
      <c r="AU2462" s="26"/>
      <c r="AV2462" s="26"/>
      <c r="AW2462" s="11"/>
      <c r="AX2462" s="11"/>
      <c r="AY2462" s="11"/>
      <c r="AZ2462" s="11"/>
      <c r="BA2462" s="11"/>
      <c r="BB2462" s="11"/>
      <c r="BC2462" s="11"/>
    </row>
    <row r="2463" spans="1:55" x14ac:dyDescent="0.3">
      <c r="A2463" s="11"/>
      <c r="B2463" s="11"/>
      <c r="C2463" s="11"/>
      <c r="D2463" s="11"/>
      <c r="E2463" s="38"/>
      <c r="F2463" s="11"/>
      <c r="G2463" s="40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26"/>
      <c r="AR2463" s="26"/>
      <c r="AS2463" s="26"/>
      <c r="AT2463" s="26"/>
      <c r="AU2463" s="26"/>
      <c r="AV2463" s="26"/>
      <c r="AW2463" s="11"/>
      <c r="AX2463" s="11"/>
      <c r="AY2463" s="11"/>
      <c r="AZ2463" s="11"/>
      <c r="BA2463" s="11"/>
      <c r="BB2463" s="11"/>
      <c r="BC2463" s="11"/>
    </row>
    <row r="2464" spans="1:55" x14ac:dyDescent="0.3">
      <c r="A2464" s="11"/>
      <c r="B2464" s="11"/>
      <c r="C2464" s="11"/>
      <c r="D2464" s="11"/>
      <c r="E2464" s="38"/>
      <c r="F2464" s="11"/>
      <c r="G2464" s="40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26"/>
      <c r="AR2464" s="26"/>
      <c r="AS2464" s="26"/>
      <c r="AT2464" s="26"/>
      <c r="AU2464" s="26"/>
      <c r="AV2464" s="26"/>
      <c r="AW2464" s="11"/>
      <c r="AX2464" s="11"/>
      <c r="AY2464" s="11"/>
      <c r="AZ2464" s="11"/>
      <c r="BA2464" s="11"/>
      <c r="BB2464" s="11"/>
      <c r="BC2464" s="11"/>
    </row>
    <row r="2465" spans="1:55" x14ac:dyDescent="0.3">
      <c r="A2465" s="11"/>
      <c r="B2465" s="11"/>
      <c r="C2465" s="11"/>
      <c r="D2465" s="11"/>
      <c r="E2465" s="38"/>
      <c r="F2465" s="11"/>
      <c r="G2465" s="40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26"/>
      <c r="AR2465" s="26"/>
      <c r="AS2465" s="26"/>
      <c r="AT2465" s="26"/>
      <c r="AU2465" s="26"/>
      <c r="AV2465" s="26"/>
      <c r="AW2465" s="11"/>
      <c r="AX2465" s="11"/>
      <c r="AY2465" s="11"/>
      <c r="AZ2465" s="11"/>
      <c r="BA2465" s="11"/>
      <c r="BB2465" s="11"/>
      <c r="BC2465" s="11"/>
    </row>
    <row r="2466" spans="1:55" x14ac:dyDescent="0.3">
      <c r="A2466" s="11"/>
      <c r="B2466" s="11"/>
      <c r="C2466" s="11"/>
      <c r="D2466" s="11"/>
      <c r="E2466" s="38"/>
      <c r="F2466" s="11"/>
      <c r="G2466" s="40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26"/>
      <c r="AR2466" s="26"/>
      <c r="AS2466" s="26"/>
      <c r="AT2466" s="26"/>
      <c r="AU2466" s="26"/>
      <c r="AV2466" s="26"/>
      <c r="AW2466" s="11"/>
      <c r="AX2466" s="11"/>
      <c r="AY2466" s="11"/>
      <c r="AZ2466" s="11"/>
      <c r="BA2466" s="11"/>
      <c r="BB2466" s="11"/>
      <c r="BC2466" s="11"/>
    </row>
    <row r="2467" spans="1:55" x14ac:dyDescent="0.3">
      <c r="A2467" s="11"/>
      <c r="B2467" s="11"/>
      <c r="C2467" s="11"/>
      <c r="D2467" s="11"/>
      <c r="E2467" s="38"/>
      <c r="F2467" s="11"/>
      <c r="G2467" s="40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26"/>
      <c r="AR2467" s="26"/>
      <c r="AS2467" s="26"/>
      <c r="AT2467" s="26"/>
      <c r="AU2467" s="26"/>
      <c r="AV2467" s="26"/>
      <c r="AW2467" s="11"/>
      <c r="AX2467" s="11"/>
      <c r="AY2467" s="11"/>
      <c r="AZ2467" s="11"/>
      <c r="BA2467" s="11"/>
      <c r="BB2467" s="11"/>
      <c r="BC2467" s="11"/>
    </row>
    <row r="2468" spans="1:55" x14ac:dyDescent="0.3">
      <c r="A2468" s="11"/>
      <c r="B2468" s="11"/>
      <c r="C2468" s="11"/>
      <c r="D2468" s="11"/>
      <c r="E2468" s="38"/>
      <c r="F2468" s="11"/>
      <c r="G2468" s="40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26"/>
      <c r="AR2468" s="26"/>
      <c r="AS2468" s="26"/>
      <c r="AT2468" s="26"/>
      <c r="AU2468" s="26"/>
      <c r="AV2468" s="26"/>
      <c r="AW2468" s="11"/>
      <c r="AX2468" s="11"/>
      <c r="AY2468" s="11"/>
      <c r="AZ2468" s="11"/>
      <c r="BA2468" s="11"/>
      <c r="BB2468" s="11"/>
      <c r="BC2468" s="11"/>
    </row>
    <row r="2469" spans="1:55" x14ac:dyDescent="0.3">
      <c r="A2469" s="11"/>
      <c r="B2469" s="11"/>
      <c r="C2469" s="11"/>
      <c r="D2469" s="11"/>
      <c r="E2469" s="38"/>
      <c r="F2469" s="11"/>
      <c r="G2469" s="40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26"/>
      <c r="AR2469" s="26"/>
      <c r="AS2469" s="26"/>
      <c r="AT2469" s="26"/>
      <c r="AU2469" s="26"/>
      <c r="AV2469" s="26"/>
      <c r="AW2469" s="11"/>
      <c r="AX2469" s="11"/>
      <c r="AY2469" s="11"/>
      <c r="AZ2469" s="11"/>
      <c r="BA2469" s="11"/>
      <c r="BB2469" s="11"/>
      <c r="BC2469" s="11"/>
    </row>
    <row r="2470" spans="1:55" x14ac:dyDescent="0.3">
      <c r="A2470" s="11"/>
      <c r="B2470" s="11"/>
      <c r="C2470" s="11"/>
      <c r="D2470" s="11"/>
      <c r="E2470" s="38"/>
      <c r="F2470" s="11"/>
      <c r="G2470" s="40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26"/>
      <c r="AR2470" s="26"/>
      <c r="AS2470" s="26"/>
      <c r="AT2470" s="26"/>
      <c r="AU2470" s="26"/>
      <c r="AV2470" s="26"/>
      <c r="AW2470" s="11"/>
      <c r="AX2470" s="11"/>
      <c r="AY2470" s="11"/>
      <c r="AZ2470" s="11"/>
      <c r="BA2470" s="11"/>
      <c r="BB2470" s="11"/>
      <c r="BC2470" s="11"/>
    </row>
    <row r="2471" spans="1:55" x14ac:dyDescent="0.3">
      <c r="A2471" s="11"/>
      <c r="B2471" s="11"/>
      <c r="C2471" s="11"/>
      <c r="D2471" s="11"/>
      <c r="E2471" s="38"/>
      <c r="F2471" s="11"/>
      <c r="G2471" s="40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26"/>
      <c r="AR2471" s="26"/>
      <c r="AS2471" s="26"/>
      <c r="AT2471" s="26"/>
      <c r="AU2471" s="26"/>
      <c r="AV2471" s="26"/>
      <c r="AW2471" s="11"/>
      <c r="AX2471" s="11"/>
      <c r="AY2471" s="11"/>
      <c r="AZ2471" s="11"/>
      <c r="BA2471" s="11"/>
      <c r="BB2471" s="11"/>
      <c r="BC2471" s="11"/>
    </row>
    <row r="2472" spans="1:55" x14ac:dyDescent="0.3">
      <c r="A2472" s="11"/>
      <c r="B2472" s="11"/>
      <c r="C2472" s="11"/>
      <c r="D2472" s="11"/>
      <c r="E2472" s="38"/>
      <c r="F2472" s="11"/>
      <c r="G2472" s="40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26"/>
      <c r="AR2472" s="26"/>
      <c r="AS2472" s="26"/>
      <c r="AT2472" s="26"/>
      <c r="AU2472" s="26"/>
      <c r="AV2472" s="26"/>
      <c r="AW2472" s="11"/>
      <c r="AX2472" s="11"/>
      <c r="AY2472" s="11"/>
      <c r="AZ2472" s="11"/>
      <c r="BA2472" s="11"/>
      <c r="BB2472" s="11"/>
      <c r="BC2472" s="11"/>
    </row>
    <row r="2473" spans="1:55" x14ac:dyDescent="0.3">
      <c r="A2473" s="11"/>
      <c r="B2473" s="11"/>
      <c r="C2473" s="11"/>
      <c r="D2473" s="11"/>
      <c r="E2473" s="38"/>
      <c r="F2473" s="11"/>
      <c r="G2473" s="40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26"/>
      <c r="AR2473" s="26"/>
      <c r="AS2473" s="26"/>
      <c r="AT2473" s="26"/>
      <c r="AU2473" s="26"/>
      <c r="AV2473" s="26"/>
      <c r="AW2473" s="11"/>
      <c r="AX2473" s="11"/>
      <c r="AY2473" s="11"/>
      <c r="AZ2473" s="11"/>
      <c r="BA2473" s="11"/>
      <c r="BB2473" s="11"/>
      <c r="BC2473" s="11"/>
    </row>
    <row r="2474" spans="1:55" x14ac:dyDescent="0.3">
      <c r="A2474" s="11"/>
      <c r="B2474" s="11"/>
      <c r="C2474" s="11"/>
      <c r="D2474" s="11"/>
      <c r="E2474" s="38"/>
      <c r="F2474" s="11"/>
      <c r="G2474" s="40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26"/>
      <c r="AR2474" s="26"/>
      <c r="AS2474" s="26"/>
      <c r="AT2474" s="26"/>
      <c r="AU2474" s="26"/>
      <c r="AV2474" s="26"/>
      <c r="AW2474" s="11"/>
      <c r="AX2474" s="11"/>
      <c r="AY2474" s="11"/>
      <c r="AZ2474" s="11"/>
      <c r="BA2474" s="11"/>
      <c r="BB2474" s="11"/>
      <c r="BC2474" s="11"/>
    </row>
    <row r="2475" spans="1:55" x14ac:dyDescent="0.3">
      <c r="A2475" s="11"/>
      <c r="B2475" s="11"/>
      <c r="C2475" s="11"/>
      <c r="D2475" s="11"/>
      <c r="E2475" s="38"/>
      <c r="F2475" s="11"/>
      <c r="G2475" s="40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26"/>
      <c r="AR2475" s="26"/>
      <c r="AS2475" s="26"/>
      <c r="AT2475" s="26"/>
      <c r="AU2475" s="26"/>
      <c r="AV2475" s="26"/>
      <c r="AW2475" s="11"/>
      <c r="AX2475" s="11"/>
      <c r="AY2475" s="11"/>
      <c r="AZ2475" s="11"/>
      <c r="BA2475" s="11"/>
      <c r="BB2475" s="11"/>
      <c r="BC2475" s="11"/>
    </row>
    <row r="2476" spans="1:55" x14ac:dyDescent="0.3">
      <c r="A2476" s="11"/>
      <c r="B2476" s="11"/>
      <c r="C2476" s="11"/>
      <c r="D2476" s="11"/>
      <c r="E2476" s="38"/>
      <c r="F2476" s="11"/>
      <c r="G2476" s="40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26"/>
      <c r="AR2476" s="26"/>
      <c r="AS2476" s="26"/>
      <c r="AT2476" s="26"/>
      <c r="AU2476" s="26"/>
      <c r="AV2476" s="26"/>
      <c r="AW2476" s="11"/>
      <c r="AX2476" s="11"/>
      <c r="AY2476" s="11"/>
      <c r="AZ2476" s="11"/>
      <c r="BA2476" s="11"/>
      <c r="BB2476" s="11"/>
      <c r="BC2476" s="11"/>
    </row>
    <row r="2477" spans="1:55" x14ac:dyDescent="0.3">
      <c r="A2477" s="11"/>
      <c r="B2477" s="11"/>
      <c r="C2477" s="11"/>
      <c r="D2477" s="11"/>
      <c r="E2477" s="38"/>
      <c r="F2477" s="11"/>
      <c r="G2477" s="40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26"/>
      <c r="AR2477" s="26"/>
      <c r="AS2477" s="26"/>
      <c r="AT2477" s="26"/>
      <c r="AU2477" s="26"/>
      <c r="AV2477" s="26"/>
      <c r="AW2477" s="11"/>
      <c r="AX2477" s="11"/>
      <c r="AY2477" s="11"/>
      <c r="AZ2477" s="11"/>
      <c r="BA2477" s="11"/>
      <c r="BB2477" s="11"/>
      <c r="BC2477" s="11"/>
    </row>
    <row r="2478" spans="1:55" x14ac:dyDescent="0.3">
      <c r="A2478" s="11"/>
      <c r="B2478" s="11"/>
      <c r="C2478" s="11"/>
      <c r="D2478" s="11"/>
      <c r="E2478" s="38"/>
      <c r="F2478" s="11"/>
      <c r="G2478" s="40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26"/>
      <c r="AR2478" s="26"/>
      <c r="AS2478" s="26"/>
      <c r="AT2478" s="26"/>
      <c r="AU2478" s="26"/>
      <c r="AV2478" s="26"/>
      <c r="AW2478" s="11"/>
      <c r="AX2478" s="11"/>
      <c r="AY2478" s="11"/>
      <c r="AZ2478" s="11"/>
      <c r="BA2478" s="11"/>
      <c r="BB2478" s="11"/>
      <c r="BC2478" s="11"/>
    </row>
    <row r="2479" spans="1:55" x14ac:dyDescent="0.3">
      <c r="A2479" s="11"/>
      <c r="B2479" s="11"/>
      <c r="C2479" s="11"/>
      <c r="D2479" s="11"/>
      <c r="E2479" s="38"/>
      <c r="F2479" s="11"/>
      <c r="G2479" s="40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26"/>
      <c r="AR2479" s="26"/>
      <c r="AS2479" s="26"/>
      <c r="AT2479" s="26"/>
      <c r="AU2479" s="26"/>
      <c r="AV2479" s="26"/>
      <c r="AW2479" s="11"/>
      <c r="AX2479" s="11"/>
      <c r="AY2479" s="11"/>
      <c r="AZ2479" s="11"/>
      <c r="BA2479" s="11"/>
      <c r="BB2479" s="11"/>
      <c r="BC2479" s="11"/>
    </row>
    <row r="2480" spans="1:55" x14ac:dyDescent="0.3">
      <c r="A2480" s="11"/>
      <c r="B2480" s="11"/>
      <c r="C2480" s="11"/>
      <c r="D2480" s="11"/>
      <c r="E2480" s="38"/>
      <c r="F2480" s="11"/>
      <c r="G2480" s="40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26"/>
      <c r="AR2480" s="26"/>
      <c r="AS2480" s="26"/>
      <c r="AT2480" s="26"/>
      <c r="AU2480" s="26"/>
      <c r="AV2480" s="26"/>
      <c r="AW2480" s="11"/>
      <c r="AX2480" s="11"/>
      <c r="AY2480" s="11"/>
      <c r="AZ2480" s="11"/>
      <c r="BA2480" s="11"/>
      <c r="BB2480" s="11"/>
      <c r="BC2480" s="11"/>
    </row>
    <row r="2481" spans="1:55" x14ac:dyDescent="0.3">
      <c r="A2481" s="11"/>
      <c r="B2481" s="11"/>
      <c r="C2481" s="11"/>
      <c r="D2481" s="11"/>
      <c r="E2481" s="38"/>
      <c r="F2481" s="11"/>
      <c r="G2481" s="40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26"/>
      <c r="AR2481" s="26"/>
      <c r="AS2481" s="26"/>
      <c r="AT2481" s="26"/>
      <c r="AU2481" s="26"/>
      <c r="AV2481" s="26"/>
      <c r="AW2481" s="11"/>
      <c r="AX2481" s="11"/>
      <c r="AY2481" s="11"/>
      <c r="AZ2481" s="11"/>
      <c r="BA2481" s="11"/>
      <c r="BB2481" s="11"/>
      <c r="BC2481" s="11"/>
    </row>
    <row r="2482" spans="1:55" x14ac:dyDescent="0.3">
      <c r="A2482" s="11"/>
      <c r="B2482" s="11"/>
      <c r="C2482" s="11"/>
      <c r="D2482" s="11"/>
      <c r="E2482" s="38"/>
      <c r="F2482" s="11"/>
      <c r="G2482" s="40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26"/>
      <c r="AR2482" s="26"/>
      <c r="AS2482" s="26"/>
      <c r="AT2482" s="26"/>
      <c r="AU2482" s="26"/>
      <c r="AV2482" s="26"/>
      <c r="AW2482" s="11"/>
      <c r="AX2482" s="11"/>
      <c r="AY2482" s="11"/>
      <c r="AZ2482" s="11"/>
      <c r="BA2482" s="11"/>
      <c r="BB2482" s="11"/>
      <c r="BC2482" s="11"/>
    </row>
    <row r="2483" spans="1:55" x14ac:dyDescent="0.3">
      <c r="A2483" s="11"/>
      <c r="B2483" s="11"/>
      <c r="C2483" s="11"/>
      <c r="D2483" s="11"/>
      <c r="E2483" s="38"/>
      <c r="F2483" s="11"/>
      <c r="G2483" s="40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26"/>
      <c r="AR2483" s="26"/>
      <c r="AS2483" s="26"/>
      <c r="AT2483" s="26"/>
      <c r="AU2483" s="26"/>
      <c r="AV2483" s="26"/>
      <c r="AW2483" s="11"/>
      <c r="AX2483" s="11"/>
      <c r="AY2483" s="11"/>
      <c r="AZ2483" s="11"/>
      <c r="BA2483" s="11"/>
      <c r="BB2483" s="11"/>
      <c r="BC2483" s="11"/>
    </row>
    <row r="2484" spans="1:55" x14ac:dyDescent="0.3">
      <c r="A2484" s="11"/>
      <c r="B2484" s="11"/>
      <c r="C2484" s="11"/>
      <c r="D2484" s="11"/>
      <c r="E2484" s="38"/>
      <c r="F2484" s="11"/>
      <c r="G2484" s="40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26"/>
      <c r="AR2484" s="26"/>
      <c r="AS2484" s="26"/>
      <c r="AT2484" s="26"/>
      <c r="AU2484" s="26"/>
      <c r="AV2484" s="26"/>
      <c r="AW2484" s="11"/>
      <c r="AX2484" s="11"/>
      <c r="AY2484" s="11"/>
      <c r="AZ2484" s="11"/>
      <c r="BA2484" s="11"/>
      <c r="BB2484" s="11"/>
      <c r="BC2484" s="11"/>
    </row>
    <row r="2485" spans="1:55" x14ac:dyDescent="0.3">
      <c r="A2485" s="11"/>
      <c r="B2485" s="11"/>
      <c r="C2485" s="11"/>
      <c r="D2485" s="11"/>
      <c r="E2485" s="38"/>
      <c r="F2485" s="11"/>
      <c r="G2485" s="40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26"/>
      <c r="AR2485" s="26"/>
      <c r="AS2485" s="26"/>
      <c r="AT2485" s="26"/>
      <c r="AU2485" s="26"/>
      <c r="AV2485" s="26"/>
      <c r="AW2485" s="11"/>
      <c r="AX2485" s="11"/>
      <c r="AY2485" s="11"/>
      <c r="AZ2485" s="11"/>
      <c r="BA2485" s="11"/>
      <c r="BB2485" s="11"/>
      <c r="BC2485" s="11"/>
    </row>
    <row r="2486" spans="1:55" x14ac:dyDescent="0.3">
      <c r="A2486" s="11"/>
      <c r="B2486" s="11"/>
      <c r="C2486" s="11"/>
      <c r="D2486" s="11"/>
      <c r="E2486" s="38"/>
      <c r="F2486" s="11"/>
      <c r="G2486" s="40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26"/>
      <c r="AR2486" s="26"/>
      <c r="AS2486" s="26"/>
      <c r="AT2486" s="26"/>
      <c r="AU2486" s="26"/>
      <c r="AV2486" s="26"/>
      <c r="AW2486" s="11"/>
      <c r="AX2486" s="11"/>
      <c r="AY2486" s="11"/>
      <c r="AZ2486" s="11"/>
      <c r="BA2486" s="11"/>
      <c r="BB2486" s="11"/>
      <c r="BC2486" s="11"/>
    </row>
    <row r="2487" spans="1:55" x14ac:dyDescent="0.3">
      <c r="A2487" s="11"/>
      <c r="B2487" s="11"/>
      <c r="C2487" s="11"/>
      <c r="D2487" s="11"/>
      <c r="E2487" s="38"/>
      <c r="F2487" s="11"/>
      <c r="G2487" s="40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26"/>
      <c r="AR2487" s="26"/>
      <c r="AS2487" s="26"/>
      <c r="AT2487" s="26"/>
      <c r="AU2487" s="26"/>
      <c r="AV2487" s="26"/>
      <c r="AW2487" s="11"/>
      <c r="AX2487" s="11"/>
      <c r="AY2487" s="11"/>
      <c r="AZ2487" s="11"/>
      <c r="BA2487" s="11"/>
      <c r="BB2487" s="11"/>
      <c r="BC2487" s="11"/>
    </row>
    <row r="2488" spans="1:55" x14ac:dyDescent="0.3">
      <c r="A2488" s="11"/>
      <c r="B2488" s="11"/>
      <c r="C2488" s="11"/>
      <c r="D2488" s="11"/>
      <c r="E2488" s="38"/>
      <c r="F2488" s="11"/>
      <c r="G2488" s="40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26"/>
      <c r="AR2488" s="26"/>
      <c r="AS2488" s="26"/>
      <c r="AT2488" s="26"/>
      <c r="AU2488" s="26"/>
      <c r="AV2488" s="26"/>
      <c r="AW2488" s="11"/>
      <c r="AX2488" s="11"/>
      <c r="AY2488" s="11"/>
      <c r="AZ2488" s="11"/>
      <c r="BA2488" s="11"/>
      <c r="BB2488" s="11"/>
      <c r="BC2488" s="11"/>
    </row>
    <row r="2489" spans="1:55" x14ac:dyDescent="0.3">
      <c r="A2489" s="11"/>
      <c r="B2489" s="11"/>
      <c r="C2489" s="11"/>
      <c r="D2489" s="11"/>
      <c r="E2489" s="38"/>
      <c r="F2489" s="11"/>
      <c r="G2489" s="40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26"/>
      <c r="AR2489" s="26"/>
      <c r="AS2489" s="26"/>
      <c r="AT2489" s="26"/>
      <c r="AU2489" s="26"/>
      <c r="AV2489" s="26"/>
      <c r="AW2489" s="11"/>
      <c r="AX2489" s="11"/>
      <c r="AY2489" s="11"/>
      <c r="AZ2489" s="11"/>
      <c r="BA2489" s="11"/>
      <c r="BB2489" s="11"/>
      <c r="BC2489" s="11"/>
    </row>
    <row r="2490" spans="1:55" x14ac:dyDescent="0.3">
      <c r="A2490" s="11"/>
      <c r="B2490" s="11"/>
      <c r="C2490" s="11"/>
      <c r="D2490" s="11"/>
      <c r="E2490" s="38"/>
      <c r="F2490" s="11"/>
      <c r="G2490" s="40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26"/>
      <c r="AR2490" s="26"/>
      <c r="AS2490" s="26"/>
      <c r="AT2490" s="26"/>
      <c r="AU2490" s="26"/>
      <c r="AV2490" s="26"/>
      <c r="AW2490" s="11"/>
      <c r="AX2490" s="11"/>
      <c r="AY2490" s="11"/>
      <c r="AZ2490" s="11"/>
      <c r="BA2490" s="11"/>
      <c r="BB2490" s="11"/>
      <c r="BC2490" s="11"/>
    </row>
    <row r="2491" spans="1:55" x14ac:dyDescent="0.3">
      <c r="A2491" s="11"/>
      <c r="B2491" s="11"/>
      <c r="C2491" s="11"/>
      <c r="D2491" s="11"/>
      <c r="E2491" s="38"/>
      <c r="F2491" s="11"/>
      <c r="G2491" s="40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26"/>
      <c r="AR2491" s="26"/>
      <c r="AS2491" s="26"/>
      <c r="AT2491" s="26"/>
      <c r="AU2491" s="26"/>
      <c r="AV2491" s="26"/>
      <c r="AW2491" s="11"/>
      <c r="AX2491" s="11"/>
      <c r="AY2491" s="11"/>
      <c r="AZ2491" s="11"/>
      <c r="BA2491" s="11"/>
      <c r="BB2491" s="11"/>
      <c r="BC2491" s="11"/>
    </row>
    <row r="2492" spans="1:55" x14ac:dyDescent="0.3">
      <c r="A2492" s="11"/>
      <c r="B2492" s="11"/>
      <c r="C2492" s="11"/>
      <c r="D2492" s="11"/>
      <c r="E2492" s="38"/>
      <c r="F2492" s="11"/>
      <c r="G2492" s="40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26"/>
      <c r="AR2492" s="26"/>
      <c r="AS2492" s="26"/>
      <c r="AT2492" s="26"/>
      <c r="AU2492" s="26"/>
      <c r="AV2492" s="26"/>
      <c r="AW2492" s="11"/>
      <c r="AX2492" s="11"/>
      <c r="AY2492" s="11"/>
      <c r="AZ2492" s="11"/>
      <c r="BA2492" s="11"/>
      <c r="BB2492" s="11"/>
      <c r="BC2492" s="11"/>
    </row>
    <row r="2493" spans="1:55" x14ac:dyDescent="0.3">
      <c r="A2493" s="11"/>
      <c r="B2493" s="11"/>
      <c r="C2493" s="11"/>
      <c r="D2493" s="11"/>
      <c r="E2493" s="38"/>
      <c r="F2493" s="11"/>
      <c r="G2493" s="40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26"/>
      <c r="AR2493" s="26"/>
      <c r="AS2493" s="26"/>
      <c r="AT2493" s="26"/>
      <c r="AU2493" s="26"/>
      <c r="AV2493" s="26"/>
      <c r="AW2493" s="11"/>
      <c r="AX2493" s="11"/>
      <c r="AY2493" s="11"/>
      <c r="AZ2493" s="11"/>
      <c r="BA2493" s="11"/>
      <c r="BB2493" s="11"/>
      <c r="BC2493" s="11"/>
    </row>
    <row r="2494" spans="1:55" x14ac:dyDescent="0.3">
      <c r="A2494" s="11"/>
      <c r="B2494" s="11"/>
      <c r="C2494" s="11"/>
      <c r="D2494" s="11"/>
      <c r="E2494" s="38"/>
      <c r="F2494" s="11"/>
      <c r="G2494" s="40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26"/>
      <c r="AR2494" s="26"/>
      <c r="AS2494" s="26"/>
      <c r="AT2494" s="26"/>
      <c r="AU2494" s="26"/>
      <c r="AV2494" s="26"/>
      <c r="AW2494" s="11"/>
      <c r="AX2494" s="11"/>
      <c r="AY2494" s="11"/>
      <c r="AZ2494" s="11"/>
      <c r="BA2494" s="11"/>
      <c r="BB2494" s="11"/>
      <c r="BC2494" s="11"/>
    </row>
    <row r="2495" spans="1:55" x14ac:dyDescent="0.3">
      <c r="A2495" s="11"/>
      <c r="B2495" s="11"/>
      <c r="C2495" s="11"/>
      <c r="D2495" s="11"/>
      <c r="E2495" s="38"/>
      <c r="F2495" s="11"/>
      <c r="G2495" s="40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26"/>
      <c r="AR2495" s="26"/>
      <c r="AS2495" s="26"/>
      <c r="AT2495" s="26"/>
      <c r="AU2495" s="26"/>
      <c r="AV2495" s="26"/>
      <c r="AW2495" s="11"/>
      <c r="AX2495" s="11"/>
      <c r="AY2495" s="11"/>
      <c r="AZ2495" s="11"/>
      <c r="BA2495" s="11"/>
      <c r="BB2495" s="11"/>
      <c r="BC2495" s="11"/>
    </row>
    <row r="2496" spans="1:55" x14ac:dyDescent="0.3">
      <c r="A2496" s="11"/>
      <c r="B2496" s="11"/>
      <c r="C2496" s="11"/>
      <c r="D2496" s="11"/>
      <c r="E2496" s="38"/>
      <c r="F2496" s="11"/>
      <c r="G2496" s="40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26"/>
      <c r="AR2496" s="26"/>
      <c r="AS2496" s="26"/>
      <c r="AT2496" s="26"/>
      <c r="AU2496" s="26"/>
      <c r="AV2496" s="26"/>
      <c r="AW2496" s="11"/>
      <c r="AX2496" s="11"/>
      <c r="AY2496" s="11"/>
      <c r="AZ2496" s="11"/>
      <c r="BA2496" s="11"/>
      <c r="BB2496" s="11"/>
      <c r="BC2496" s="11"/>
    </row>
    <row r="2497" spans="1:55" x14ac:dyDescent="0.3">
      <c r="A2497" s="11"/>
      <c r="B2497" s="11"/>
      <c r="C2497" s="11"/>
      <c r="D2497" s="11"/>
      <c r="E2497" s="38"/>
      <c r="F2497" s="11"/>
      <c r="G2497" s="40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26"/>
      <c r="AR2497" s="26"/>
      <c r="AS2497" s="26"/>
      <c r="AT2497" s="26"/>
      <c r="AU2497" s="26"/>
      <c r="AV2497" s="26"/>
      <c r="AW2497" s="11"/>
      <c r="AX2497" s="11"/>
      <c r="AY2497" s="11"/>
      <c r="AZ2497" s="11"/>
      <c r="BA2497" s="11"/>
      <c r="BB2497" s="11"/>
      <c r="BC2497" s="11"/>
    </row>
    <row r="2498" spans="1:55" x14ac:dyDescent="0.3">
      <c r="A2498" s="11"/>
      <c r="B2498" s="11"/>
      <c r="C2498" s="11"/>
      <c r="D2498" s="11"/>
      <c r="E2498" s="38"/>
      <c r="F2498" s="11"/>
      <c r="G2498" s="40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26"/>
      <c r="AR2498" s="26"/>
      <c r="AS2498" s="26"/>
      <c r="AT2498" s="26"/>
      <c r="AU2498" s="26"/>
      <c r="AV2498" s="26"/>
      <c r="AW2498" s="11"/>
      <c r="AX2498" s="11"/>
      <c r="AY2498" s="11"/>
      <c r="AZ2498" s="11"/>
      <c r="BA2498" s="11"/>
      <c r="BB2498" s="11"/>
      <c r="BC2498" s="11"/>
    </row>
    <row r="2499" spans="1:55" x14ac:dyDescent="0.3">
      <c r="A2499" s="11"/>
      <c r="B2499" s="11"/>
      <c r="C2499" s="11"/>
      <c r="D2499" s="11"/>
      <c r="E2499" s="38"/>
      <c r="F2499" s="11"/>
      <c r="G2499" s="40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26"/>
      <c r="AR2499" s="26"/>
      <c r="AS2499" s="26"/>
      <c r="AT2499" s="26"/>
      <c r="AU2499" s="26"/>
      <c r="AV2499" s="26"/>
      <c r="AW2499" s="11"/>
      <c r="AX2499" s="11"/>
      <c r="AY2499" s="11"/>
      <c r="AZ2499" s="11"/>
      <c r="BA2499" s="11"/>
      <c r="BB2499" s="11"/>
      <c r="BC2499" s="11"/>
    </row>
    <row r="2500" spans="1:55" x14ac:dyDescent="0.3">
      <c r="A2500" s="11"/>
      <c r="B2500" s="11"/>
      <c r="C2500" s="11"/>
      <c r="D2500" s="11"/>
      <c r="E2500" s="38"/>
      <c r="F2500" s="11"/>
      <c r="G2500" s="40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26"/>
      <c r="AR2500" s="26"/>
      <c r="AS2500" s="26"/>
      <c r="AT2500" s="26"/>
      <c r="AU2500" s="26"/>
      <c r="AV2500" s="26"/>
      <c r="AW2500" s="11"/>
      <c r="AX2500" s="11"/>
      <c r="AY2500" s="11"/>
      <c r="AZ2500" s="11"/>
      <c r="BA2500" s="11"/>
      <c r="BB2500" s="11"/>
      <c r="BC2500" s="11"/>
    </row>
    <row r="2501" spans="1:55" x14ac:dyDescent="0.3">
      <c r="A2501" s="11"/>
      <c r="B2501" s="11"/>
      <c r="C2501" s="11"/>
      <c r="D2501" s="11"/>
      <c r="E2501" s="38"/>
      <c r="F2501" s="11"/>
      <c r="G2501" s="40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26"/>
      <c r="AR2501" s="26"/>
      <c r="AS2501" s="26"/>
      <c r="AT2501" s="26"/>
      <c r="AU2501" s="26"/>
      <c r="AV2501" s="26"/>
      <c r="AW2501" s="11"/>
      <c r="AX2501" s="11"/>
      <c r="AY2501" s="11"/>
      <c r="AZ2501" s="11"/>
      <c r="BA2501" s="11"/>
      <c r="BB2501" s="11"/>
      <c r="BC2501" s="11"/>
    </row>
    <row r="2502" spans="1:55" x14ac:dyDescent="0.3">
      <c r="A2502" s="11"/>
      <c r="B2502" s="11"/>
      <c r="C2502" s="11"/>
      <c r="D2502" s="11"/>
      <c r="E2502" s="38"/>
      <c r="F2502" s="11"/>
      <c r="G2502" s="40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26"/>
      <c r="AR2502" s="26"/>
      <c r="AS2502" s="26"/>
      <c r="AT2502" s="26"/>
      <c r="AU2502" s="26"/>
      <c r="AV2502" s="26"/>
      <c r="AW2502" s="11"/>
      <c r="AX2502" s="11"/>
      <c r="AY2502" s="11"/>
      <c r="AZ2502" s="11"/>
      <c r="BA2502" s="11"/>
      <c r="BB2502" s="11"/>
      <c r="BC2502" s="11"/>
    </row>
    <row r="2503" spans="1:55" x14ac:dyDescent="0.3">
      <c r="A2503" s="11"/>
      <c r="B2503" s="11"/>
      <c r="C2503" s="11"/>
      <c r="D2503" s="11"/>
      <c r="E2503" s="38"/>
      <c r="F2503" s="11"/>
      <c r="G2503" s="40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26"/>
      <c r="AR2503" s="26"/>
      <c r="AS2503" s="26"/>
      <c r="AT2503" s="26"/>
      <c r="AU2503" s="26"/>
      <c r="AV2503" s="26"/>
      <c r="AW2503" s="11"/>
      <c r="AX2503" s="11"/>
      <c r="AY2503" s="11"/>
      <c r="AZ2503" s="11"/>
      <c r="BA2503" s="11"/>
      <c r="BB2503" s="11"/>
      <c r="BC2503" s="11"/>
    </row>
    <row r="2504" spans="1:55" x14ac:dyDescent="0.3">
      <c r="A2504" s="11"/>
      <c r="B2504" s="11"/>
      <c r="C2504" s="11"/>
      <c r="D2504" s="11"/>
      <c r="E2504" s="38"/>
      <c r="F2504" s="11"/>
      <c r="G2504" s="40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26"/>
      <c r="AR2504" s="26"/>
      <c r="AS2504" s="26"/>
      <c r="AT2504" s="26"/>
      <c r="AU2504" s="26"/>
      <c r="AV2504" s="26"/>
      <c r="AW2504" s="11"/>
      <c r="AX2504" s="11"/>
      <c r="AY2504" s="11"/>
      <c r="AZ2504" s="11"/>
      <c r="BA2504" s="11"/>
      <c r="BB2504" s="11"/>
      <c r="BC2504" s="11"/>
    </row>
    <row r="2505" spans="1:55" x14ac:dyDescent="0.3">
      <c r="A2505" s="11"/>
      <c r="B2505" s="11"/>
      <c r="C2505" s="11"/>
      <c r="D2505" s="11"/>
      <c r="E2505" s="38"/>
      <c r="F2505" s="11"/>
      <c r="G2505" s="40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26"/>
      <c r="AR2505" s="26"/>
      <c r="AS2505" s="26"/>
      <c r="AT2505" s="26"/>
      <c r="AU2505" s="26"/>
      <c r="AV2505" s="26"/>
      <c r="AW2505" s="11"/>
      <c r="AX2505" s="11"/>
      <c r="AY2505" s="11"/>
      <c r="AZ2505" s="11"/>
      <c r="BA2505" s="11"/>
      <c r="BB2505" s="11"/>
      <c r="BC2505" s="11"/>
    </row>
    <row r="2506" spans="1:55" x14ac:dyDescent="0.3">
      <c r="A2506" s="11"/>
      <c r="B2506" s="11"/>
      <c r="C2506" s="11"/>
      <c r="D2506" s="11"/>
      <c r="E2506" s="38"/>
      <c r="F2506" s="11"/>
      <c r="G2506" s="40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26"/>
      <c r="AR2506" s="26"/>
      <c r="AS2506" s="26"/>
      <c r="AT2506" s="26"/>
      <c r="AU2506" s="26"/>
      <c r="AV2506" s="26"/>
      <c r="AW2506" s="11"/>
      <c r="AX2506" s="11"/>
      <c r="AY2506" s="11"/>
      <c r="AZ2506" s="11"/>
      <c r="BA2506" s="11"/>
      <c r="BB2506" s="11"/>
      <c r="BC2506" s="11"/>
    </row>
    <row r="2507" spans="1:55" x14ac:dyDescent="0.3">
      <c r="A2507" s="11"/>
      <c r="B2507" s="11"/>
      <c r="C2507" s="11"/>
      <c r="D2507" s="11"/>
      <c r="E2507" s="38"/>
      <c r="F2507" s="11"/>
      <c r="G2507" s="40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26"/>
      <c r="AR2507" s="26"/>
      <c r="AS2507" s="26"/>
      <c r="AT2507" s="26"/>
      <c r="AU2507" s="26"/>
      <c r="AV2507" s="26"/>
      <c r="AW2507" s="11"/>
      <c r="AX2507" s="11"/>
      <c r="AY2507" s="11"/>
      <c r="AZ2507" s="11"/>
      <c r="BA2507" s="11"/>
      <c r="BB2507" s="11"/>
      <c r="BC2507" s="11"/>
    </row>
    <row r="2508" spans="1:55" x14ac:dyDescent="0.3">
      <c r="A2508" s="11"/>
      <c r="B2508" s="11"/>
      <c r="C2508" s="11"/>
      <c r="D2508" s="11"/>
      <c r="E2508" s="38"/>
      <c r="F2508" s="11"/>
      <c r="G2508" s="40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26"/>
      <c r="AR2508" s="26"/>
      <c r="AS2508" s="26"/>
      <c r="AT2508" s="26"/>
      <c r="AU2508" s="26"/>
      <c r="AV2508" s="26"/>
      <c r="AW2508" s="11"/>
      <c r="AX2508" s="11"/>
      <c r="AY2508" s="11"/>
      <c r="AZ2508" s="11"/>
      <c r="BA2508" s="11"/>
      <c r="BB2508" s="11"/>
      <c r="BC2508" s="11"/>
    </row>
    <row r="2509" spans="1:55" x14ac:dyDescent="0.3">
      <c r="A2509" s="11"/>
      <c r="B2509" s="11"/>
      <c r="C2509" s="11"/>
      <c r="D2509" s="11"/>
      <c r="E2509" s="38"/>
      <c r="F2509" s="11"/>
      <c r="G2509" s="40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26"/>
      <c r="AR2509" s="26"/>
      <c r="AS2509" s="26"/>
      <c r="AT2509" s="26"/>
      <c r="AU2509" s="26"/>
      <c r="AV2509" s="26"/>
      <c r="AW2509" s="11"/>
      <c r="AX2509" s="11"/>
      <c r="AY2509" s="11"/>
      <c r="AZ2509" s="11"/>
      <c r="BA2509" s="11"/>
      <c r="BB2509" s="11"/>
      <c r="BC2509" s="11"/>
    </row>
    <row r="2510" spans="1:55" x14ac:dyDescent="0.3">
      <c r="A2510" s="11"/>
      <c r="B2510" s="11"/>
      <c r="C2510" s="11"/>
      <c r="D2510" s="11"/>
      <c r="E2510" s="38"/>
      <c r="F2510" s="11"/>
      <c r="G2510" s="40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26"/>
      <c r="AR2510" s="26"/>
      <c r="AS2510" s="26"/>
      <c r="AT2510" s="26"/>
      <c r="AU2510" s="26"/>
      <c r="AV2510" s="26"/>
      <c r="AW2510" s="11"/>
      <c r="AX2510" s="11"/>
      <c r="AY2510" s="11"/>
      <c r="AZ2510" s="11"/>
      <c r="BA2510" s="11"/>
      <c r="BB2510" s="11"/>
      <c r="BC2510" s="11"/>
    </row>
    <row r="2511" spans="1:55" x14ac:dyDescent="0.3">
      <c r="A2511" s="11"/>
      <c r="B2511" s="11"/>
      <c r="C2511" s="11"/>
      <c r="D2511" s="11"/>
      <c r="E2511" s="38"/>
      <c r="F2511" s="11"/>
      <c r="G2511" s="40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26"/>
      <c r="AR2511" s="26"/>
      <c r="AS2511" s="26"/>
      <c r="AT2511" s="26"/>
      <c r="AU2511" s="26"/>
      <c r="AV2511" s="26"/>
      <c r="AW2511" s="11"/>
      <c r="AX2511" s="11"/>
      <c r="AY2511" s="11"/>
      <c r="AZ2511" s="11"/>
      <c r="BA2511" s="11"/>
      <c r="BB2511" s="11"/>
      <c r="BC2511" s="11"/>
    </row>
    <row r="2512" spans="1:55" x14ac:dyDescent="0.3">
      <c r="A2512" s="11"/>
      <c r="B2512" s="11"/>
      <c r="C2512" s="11"/>
      <c r="D2512" s="11"/>
      <c r="E2512" s="38"/>
      <c r="F2512" s="11"/>
      <c r="G2512" s="40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26"/>
      <c r="AR2512" s="26"/>
      <c r="AS2512" s="26"/>
      <c r="AT2512" s="26"/>
      <c r="AU2512" s="26"/>
      <c r="AV2512" s="26"/>
      <c r="AW2512" s="11"/>
      <c r="AX2512" s="11"/>
      <c r="AY2512" s="11"/>
      <c r="AZ2512" s="11"/>
      <c r="BA2512" s="11"/>
      <c r="BB2512" s="11"/>
      <c r="BC2512" s="11"/>
    </row>
    <row r="2513" spans="1:55" x14ac:dyDescent="0.3">
      <c r="A2513" s="11"/>
      <c r="B2513" s="11"/>
      <c r="C2513" s="11"/>
      <c r="D2513" s="11"/>
      <c r="E2513" s="38"/>
      <c r="F2513" s="11"/>
      <c r="G2513" s="40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26"/>
      <c r="AR2513" s="26"/>
      <c r="AS2513" s="26"/>
      <c r="AT2513" s="26"/>
      <c r="AU2513" s="26"/>
      <c r="AV2513" s="26"/>
      <c r="AW2513" s="11"/>
      <c r="AX2513" s="11"/>
      <c r="AY2513" s="11"/>
      <c r="AZ2513" s="11"/>
      <c r="BA2513" s="11"/>
      <c r="BB2513" s="11"/>
      <c r="BC2513" s="11"/>
    </row>
    <row r="2514" spans="1:55" x14ac:dyDescent="0.3">
      <c r="A2514" s="11"/>
      <c r="B2514" s="11"/>
      <c r="C2514" s="11"/>
      <c r="D2514" s="11"/>
      <c r="E2514" s="38"/>
      <c r="F2514" s="11"/>
      <c r="G2514" s="40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26"/>
      <c r="AR2514" s="26"/>
      <c r="AS2514" s="26"/>
      <c r="AT2514" s="26"/>
      <c r="AU2514" s="26"/>
      <c r="AV2514" s="26"/>
      <c r="AW2514" s="11"/>
      <c r="AX2514" s="11"/>
      <c r="AY2514" s="11"/>
      <c r="AZ2514" s="11"/>
      <c r="BA2514" s="11"/>
      <c r="BB2514" s="11"/>
      <c r="BC2514" s="11"/>
    </row>
    <row r="2515" spans="1:55" x14ac:dyDescent="0.3">
      <c r="A2515" s="11"/>
      <c r="B2515" s="11"/>
      <c r="C2515" s="11"/>
      <c r="D2515" s="11"/>
      <c r="E2515" s="38"/>
      <c r="F2515" s="11"/>
      <c r="G2515" s="40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26"/>
      <c r="AR2515" s="26"/>
      <c r="AS2515" s="26"/>
      <c r="AT2515" s="26"/>
      <c r="AU2515" s="26"/>
      <c r="AV2515" s="26"/>
      <c r="AW2515" s="11"/>
      <c r="AX2515" s="11"/>
      <c r="AY2515" s="11"/>
      <c r="AZ2515" s="11"/>
      <c r="BA2515" s="11"/>
      <c r="BB2515" s="11"/>
      <c r="BC2515" s="11"/>
    </row>
    <row r="2516" spans="1:55" x14ac:dyDescent="0.3">
      <c r="A2516" s="11"/>
      <c r="B2516" s="11"/>
      <c r="C2516" s="11"/>
      <c r="D2516" s="11"/>
      <c r="E2516" s="38"/>
      <c r="F2516" s="11"/>
      <c r="G2516" s="40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26"/>
      <c r="AR2516" s="26"/>
      <c r="AS2516" s="26"/>
      <c r="AT2516" s="26"/>
      <c r="AU2516" s="26"/>
      <c r="AV2516" s="26"/>
      <c r="AW2516" s="11"/>
      <c r="AX2516" s="11"/>
      <c r="AY2516" s="11"/>
      <c r="AZ2516" s="11"/>
      <c r="BA2516" s="11"/>
      <c r="BB2516" s="11"/>
      <c r="BC2516" s="11"/>
    </row>
    <row r="2517" spans="1:55" x14ac:dyDescent="0.3">
      <c r="A2517" s="11"/>
      <c r="B2517" s="11"/>
      <c r="C2517" s="11"/>
      <c r="D2517" s="11"/>
      <c r="E2517" s="38"/>
      <c r="F2517" s="11"/>
      <c r="G2517" s="40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26"/>
      <c r="AR2517" s="26"/>
      <c r="AS2517" s="26"/>
      <c r="AT2517" s="26"/>
      <c r="AU2517" s="26"/>
      <c r="AV2517" s="26"/>
      <c r="AW2517" s="11"/>
      <c r="AX2517" s="11"/>
      <c r="AY2517" s="11"/>
      <c r="AZ2517" s="11"/>
      <c r="BA2517" s="11"/>
      <c r="BB2517" s="11"/>
      <c r="BC2517" s="11"/>
    </row>
    <row r="2518" spans="1:55" x14ac:dyDescent="0.3">
      <c r="A2518" s="11"/>
      <c r="B2518" s="11"/>
      <c r="C2518" s="11"/>
      <c r="D2518" s="11"/>
      <c r="E2518" s="38"/>
      <c r="F2518" s="11"/>
      <c r="G2518" s="40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26"/>
      <c r="AR2518" s="26"/>
      <c r="AS2518" s="26"/>
      <c r="AT2518" s="26"/>
      <c r="AU2518" s="26"/>
      <c r="AV2518" s="26"/>
      <c r="AW2518" s="11"/>
      <c r="AX2518" s="11"/>
      <c r="AY2518" s="11"/>
      <c r="AZ2518" s="11"/>
      <c r="BA2518" s="11"/>
      <c r="BB2518" s="11"/>
      <c r="BC2518" s="11"/>
    </row>
    <row r="2519" spans="1:55" x14ac:dyDescent="0.3">
      <c r="A2519" s="11"/>
      <c r="B2519" s="11"/>
      <c r="C2519" s="11"/>
      <c r="D2519" s="11"/>
      <c r="E2519" s="38"/>
      <c r="F2519" s="11"/>
      <c r="G2519" s="40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26"/>
      <c r="AR2519" s="26"/>
      <c r="AS2519" s="26"/>
      <c r="AT2519" s="26"/>
      <c r="AU2519" s="26"/>
      <c r="AV2519" s="26"/>
      <c r="AW2519" s="11"/>
      <c r="AX2519" s="11"/>
      <c r="AY2519" s="11"/>
      <c r="AZ2519" s="11"/>
      <c r="BA2519" s="11"/>
      <c r="BB2519" s="11"/>
      <c r="BC2519" s="11"/>
    </row>
    <row r="2520" spans="1:55" x14ac:dyDescent="0.3">
      <c r="A2520" s="11"/>
      <c r="B2520" s="11"/>
      <c r="C2520" s="11"/>
      <c r="D2520" s="11"/>
      <c r="E2520" s="38"/>
      <c r="F2520" s="11"/>
      <c r="G2520" s="40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26"/>
      <c r="AR2520" s="26"/>
      <c r="AS2520" s="26"/>
      <c r="AT2520" s="26"/>
      <c r="AU2520" s="26"/>
      <c r="AV2520" s="26"/>
      <c r="AW2520" s="11"/>
      <c r="AX2520" s="11"/>
      <c r="AY2520" s="11"/>
      <c r="AZ2520" s="11"/>
      <c r="BA2520" s="11"/>
      <c r="BB2520" s="11"/>
      <c r="BC2520" s="11"/>
    </row>
    <row r="2521" spans="1:55" x14ac:dyDescent="0.3">
      <c r="A2521" s="11"/>
      <c r="B2521" s="11"/>
      <c r="C2521" s="11"/>
      <c r="D2521" s="11"/>
      <c r="E2521" s="38"/>
      <c r="F2521" s="11"/>
      <c r="G2521" s="40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26"/>
      <c r="AR2521" s="26"/>
      <c r="AS2521" s="26"/>
      <c r="AT2521" s="26"/>
      <c r="AU2521" s="26"/>
      <c r="AV2521" s="26"/>
      <c r="AW2521" s="11"/>
      <c r="AX2521" s="11"/>
      <c r="AY2521" s="11"/>
      <c r="AZ2521" s="11"/>
      <c r="BA2521" s="11"/>
      <c r="BB2521" s="11"/>
      <c r="BC2521" s="11"/>
    </row>
    <row r="2522" spans="1:55" x14ac:dyDescent="0.3">
      <c r="A2522" s="11"/>
      <c r="B2522" s="11"/>
      <c r="C2522" s="11"/>
      <c r="D2522" s="11"/>
      <c r="E2522" s="38"/>
      <c r="F2522" s="11"/>
      <c r="G2522" s="40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26"/>
      <c r="AR2522" s="26"/>
      <c r="AS2522" s="26"/>
      <c r="AT2522" s="26"/>
      <c r="AU2522" s="26"/>
      <c r="AV2522" s="26"/>
      <c r="AW2522" s="11"/>
      <c r="AX2522" s="11"/>
      <c r="AY2522" s="11"/>
      <c r="AZ2522" s="11"/>
      <c r="BA2522" s="11"/>
      <c r="BB2522" s="11"/>
      <c r="BC2522" s="11"/>
    </row>
    <row r="2523" spans="1:55" x14ac:dyDescent="0.3">
      <c r="A2523" s="11"/>
      <c r="B2523" s="11"/>
      <c r="C2523" s="11"/>
      <c r="D2523" s="11"/>
      <c r="E2523" s="38"/>
      <c r="F2523" s="11"/>
      <c r="G2523" s="40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26"/>
      <c r="AR2523" s="26"/>
      <c r="AS2523" s="26"/>
      <c r="AT2523" s="26"/>
      <c r="AU2523" s="26"/>
      <c r="AV2523" s="26"/>
      <c r="AW2523" s="11"/>
      <c r="AX2523" s="11"/>
      <c r="AY2523" s="11"/>
      <c r="AZ2523" s="11"/>
      <c r="BA2523" s="11"/>
      <c r="BB2523" s="11"/>
      <c r="BC2523" s="11"/>
    </row>
    <row r="2524" spans="1:55" x14ac:dyDescent="0.3">
      <c r="A2524" s="11"/>
      <c r="B2524" s="11"/>
      <c r="C2524" s="11"/>
      <c r="D2524" s="11"/>
      <c r="E2524" s="38"/>
      <c r="F2524" s="11"/>
      <c r="G2524" s="40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26"/>
      <c r="AR2524" s="26"/>
      <c r="AS2524" s="26"/>
      <c r="AT2524" s="26"/>
      <c r="AU2524" s="26"/>
      <c r="AV2524" s="26"/>
      <c r="AW2524" s="11"/>
      <c r="AX2524" s="11"/>
      <c r="AY2524" s="11"/>
      <c r="AZ2524" s="11"/>
      <c r="BA2524" s="11"/>
      <c r="BB2524" s="11"/>
      <c r="BC2524" s="11"/>
    </row>
    <row r="2525" spans="1:55" x14ac:dyDescent="0.3">
      <c r="A2525" s="11"/>
      <c r="B2525" s="11"/>
      <c r="C2525" s="11"/>
      <c r="D2525" s="11"/>
      <c r="E2525" s="38"/>
      <c r="F2525" s="11"/>
      <c r="G2525" s="40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26"/>
      <c r="AR2525" s="26"/>
      <c r="AS2525" s="26"/>
      <c r="AT2525" s="26"/>
      <c r="AU2525" s="26"/>
      <c r="AV2525" s="26"/>
      <c r="AW2525" s="11"/>
      <c r="AX2525" s="11"/>
      <c r="AY2525" s="11"/>
      <c r="AZ2525" s="11"/>
      <c r="BA2525" s="11"/>
      <c r="BB2525" s="11"/>
      <c r="BC2525" s="11"/>
    </row>
    <row r="2526" spans="1:55" x14ac:dyDescent="0.3">
      <c r="A2526" s="11"/>
      <c r="B2526" s="11"/>
      <c r="C2526" s="11"/>
      <c r="D2526" s="11"/>
      <c r="E2526" s="38"/>
      <c r="F2526" s="11"/>
      <c r="G2526" s="40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26"/>
      <c r="AR2526" s="26"/>
      <c r="AS2526" s="26"/>
      <c r="AT2526" s="26"/>
      <c r="AU2526" s="26"/>
      <c r="AV2526" s="26"/>
      <c r="AW2526" s="11"/>
      <c r="AX2526" s="11"/>
      <c r="AY2526" s="11"/>
      <c r="AZ2526" s="11"/>
      <c r="BA2526" s="11"/>
      <c r="BB2526" s="11"/>
      <c r="BC2526" s="11"/>
    </row>
    <row r="2527" spans="1:55" x14ac:dyDescent="0.3">
      <c r="A2527" s="11"/>
      <c r="B2527" s="11"/>
      <c r="C2527" s="11"/>
      <c r="D2527" s="11"/>
      <c r="E2527" s="38"/>
      <c r="F2527" s="11"/>
      <c r="G2527" s="40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26"/>
      <c r="AR2527" s="26"/>
      <c r="AS2527" s="26"/>
      <c r="AT2527" s="26"/>
      <c r="AU2527" s="26"/>
      <c r="AV2527" s="26"/>
      <c r="AW2527" s="11"/>
      <c r="AX2527" s="11"/>
      <c r="AY2527" s="11"/>
      <c r="AZ2527" s="11"/>
      <c r="BA2527" s="11"/>
      <c r="BB2527" s="11"/>
      <c r="BC2527" s="11"/>
    </row>
    <row r="2528" spans="1:55" x14ac:dyDescent="0.3">
      <c r="A2528" s="11"/>
      <c r="B2528" s="11"/>
      <c r="C2528" s="11"/>
      <c r="D2528" s="11"/>
      <c r="E2528" s="38"/>
      <c r="F2528" s="11"/>
      <c r="G2528" s="40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26"/>
      <c r="AR2528" s="26"/>
      <c r="AS2528" s="26"/>
      <c r="AT2528" s="26"/>
      <c r="AU2528" s="26"/>
      <c r="AV2528" s="26"/>
      <c r="AW2528" s="11"/>
      <c r="AX2528" s="11"/>
      <c r="AY2528" s="11"/>
      <c r="AZ2528" s="11"/>
      <c r="BA2528" s="11"/>
      <c r="BB2528" s="11"/>
      <c r="BC2528" s="11"/>
    </row>
    <row r="2529" spans="1:55" x14ac:dyDescent="0.3">
      <c r="A2529" s="11"/>
      <c r="B2529" s="11"/>
      <c r="C2529" s="11"/>
      <c r="D2529" s="11"/>
      <c r="E2529" s="38"/>
      <c r="F2529" s="11"/>
      <c r="G2529" s="40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26"/>
      <c r="AR2529" s="26"/>
      <c r="AS2529" s="26"/>
      <c r="AT2529" s="26"/>
      <c r="AU2529" s="26"/>
      <c r="AV2529" s="26"/>
      <c r="AW2529" s="11"/>
      <c r="AX2529" s="11"/>
      <c r="AY2529" s="11"/>
      <c r="AZ2529" s="11"/>
      <c r="BA2529" s="11"/>
      <c r="BB2529" s="11"/>
      <c r="BC2529" s="11"/>
    </row>
    <row r="2530" spans="1:55" x14ac:dyDescent="0.3">
      <c r="A2530" s="11"/>
      <c r="B2530" s="11"/>
      <c r="C2530" s="11"/>
      <c r="D2530" s="11"/>
      <c r="E2530" s="38"/>
      <c r="F2530" s="11"/>
      <c r="G2530" s="40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26"/>
      <c r="AR2530" s="26"/>
      <c r="AS2530" s="26"/>
      <c r="AT2530" s="26"/>
      <c r="AU2530" s="26"/>
      <c r="AV2530" s="26"/>
      <c r="AW2530" s="11"/>
      <c r="AX2530" s="11"/>
      <c r="AY2530" s="11"/>
      <c r="AZ2530" s="11"/>
      <c r="BA2530" s="11"/>
      <c r="BB2530" s="11"/>
      <c r="BC2530" s="11"/>
    </row>
    <row r="2531" spans="1:55" x14ac:dyDescent="0.3">
      <c r="A2531" s="11"/>
      <c r="B2531" s="11"/>
      <c r="C2531" s="11"/>
      <c r="D2531" s="11"/>
      <c r="E2531" s="38"/>
      <c r="F2531" s="11"/>
      <c r="G2531" s="40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26"/>
      <c r="AR2531" s="26"/>
      <c r="AS2531" s="26"/>
      <c r="AT2531" s="26"/>
      <c r="AU2531" s="26"/>
      <c r="AV2531" s="26"/>
      <c r="AW2531" s="11"/>
      <c r="AX2531" s="11"/>
      <c r="AY2531" s="11"/>
      <c r="AZ2531" s="11"/>
      <c r="BA2531" s="11"/>
      <c r="BB2531" s="11"/>
      <c r="BC2531" s="11"/>
    </row>
    <row r="2532" spans="1:55" x14ac:dyDescent="0.3">
      <c r="A2532" s="11"/>
      <c r="B2532" s="11"/>
      <c r="C2532" s="11"/>
      <c r="D2532" s="11"/>
      <c r="E2532" s="38"/>
      <c r="F2532" s="11"/>
      <c r="G2532" s="40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26"/>
      <c r="AR2532" s="26"/>
      <c r="AS2532" s="26"/>
      <c r="AT2532" s="26"/>
      <c r="AU2532" s="26"/>
      <c r="AV2532" s="26"/>
      <c r="AW2532" s="11"/>
      <c r="AX2532" s="11"/>
      <c r="AY2532" s="11"/>
      <c r="AZ2532" s="11"/>
      <c r="BA2532" s="11"/>
      <c r="BB2532" s="11"/>
      <c r="BC2532" s="11"/>
    </row>
    <row r="2533" spans="1:55" x14ac:dyDescent="0.3">
      <c r="A2533" s="11"/>
      <c r="B2533" s="11"/>
      <c r="C2533" s="11"/>
      <c r="D2533" s="11"/>
      <c r="E2533" s="38"/>
      <c r="F2533" s="11"/>
      <c r="G2533" s="40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26"/>
      <c r="AR2533" s="26"/>
      <c r="AS2533" s="26"/>
      <c r="AT2533" s="26"/>
      <c r="AU2533" s="26"/>
      <c r="AV2533" s="26"/>
      <c r="AW2533" s="11"/>
      <c r="AX2533" s="11"/>
      <c r="AY2533" s="11"/>
      <c r="AZ2533" s="11"/>
      <c r="BA2533" s="11"/>
      <c r="BB2533" s="11"/>
      <c r="BC2533" s="11"/>
    </row>
    <row r="2534" spans="1:55" x14ac:dyDescent="0.3">
      <c r="A2534" s="11"/>
      <c r="B2534" s="11"/>
      <c r="C2534" s="11"/>
      <c r="D2534" s="11"/>
      <c r="E2534" s="38"/>
      <c r="F2534" s="11"/>
      <c r="G2534" s="40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26"/>
      <c r="AR2534" s="26"/>
      <c r="AS2534" s="26"/>
      <c r="AT2534" s="26"/>
      <c r="AU2534" s="26"/>
      <c r="AV2534" s="26"/>
      <c r="AW2534" s="11"/>
      <c r="AX2534" s="11"/>
      <c r="AY2534" s="11"/>
      <c r="AZ2534" s="11"/>
      <c r="BA2534" s="11"/>
      <c r="BB2534" s="11"/>
      <c r="BC2534" s="11"/>
    </row>
    <row r="2535" spans="1:55" x14ac:dyDescent="0.3">
      <c r="A2535" s="11"/>
      <c r="B2535" s="11"/>
      <c r="C2535" s="11"/>
      <c r="D2535" s="11"/>
      <c r="E2535" s="38"/>
      <c r="F2535" s="11"/>
      <c r="G2535" s="40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26"/>
      <c r="AR2535" s="26"/>
      <c r="AS2535" s="26"/>
      <c r="AT2535" s="26"/>
      <c r="AU2535" s="26"/>
      <c r="AV2535" s="26"/>
      <c r="AW2535" s="11"/>
      <c r="AX2535" s="11"/>
      <c r="AY2535" s="11"/>
      <c r="AZ2535" s="11"/>
      <c r="BA2535" s="11"/>
      <c r="BB2535" s="11"/>
      <c r="BC2535" s="11"/>
    </row>
    <row r="2536" spans="1:55" x14ac:dyDescent="0.3">
      <c r="A2536" s="11"/>
      <c r="B2536" s="11"/>
      <c r="C2536" s="11"/>
      <c r="D2536" s="11"/>
      <c r="E2536" s="38"/>
      <c r="F2536" s="11"/>
      <c r="G2536" s="40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26"/>
      <c r="AR2536" s="26"/>
      <c r="AS2536" s="26"/>
      <c r="AT2536" s="26"/>
      <c r="AU2536" s="26"/>
      <c r="AV2536" s="26"/>
      <c r="AW2536" s="11"/>
      <c r="AX2536" s="11"/>
      <c r="AY2536" s="11"/>
      <c r="AZ2536" s="11"/>
      <c r="BA2536" s="11"/>
      <c r="BB2536" s="11"/>
      <c r="BC2536" s="11"/>
    </row>
    <row r="2537" spans="1:55" x14ac:dyDescent="0.3">
      <c r="A2537" s="11"/>
      <c r="B2537" s="11"/>
      <c r="C2537" s="11"/>
      <c r="D2537" s="11"/>
      <c r="E2537" s="38"/>
      <c r="F2537" s="11"/>
      <c r="G2537" s="40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26"/>
      <c r="AR2537" s="26"/>
      <c r="AS2537" s="26"/>
      <c r="AT2537" s="26"/>
      <c r="AU2537" s="26"/>
      <c r="AV2537" s="26"/>
      <c r="AW2537" s="11"/>
      <c r="AX2537" s="11"/>
      <c r="AY2537" s="11"/>
      <c r="AZ2537" s="11"/>
      <c r="BA2537" s="11"/>
      <c r="BB2537" s="11"/>
      <c r="BC2537" s="11"/>
    </row>
    <row r="2538" spans="1:55" x14ac:dyDescent="0.3">
      <c r="A2538" s="11"/>
      <c r="B2538" s="11"/>
      <c r="C2538" s="11"/>
      <c r="D2538" s="11"/>
      <c r="E2538" s="38"/>
      <c r="F2538" s="11"/>
      <c r="G2538" s="40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26"/>
      <c r="AR2538" s="26"/>
      <c r="AS2538" s="26"/>
      <c r="AT2538" s="26"/>
      <c r="AU2538" s="26"/>
      <c r="AV2538" s="26"/>
      <c r="AW2538" s="11"/>
      <c r="AX2538" s="11"/>
      <c r="AY2538" s="11"/>
      <c r="AZ2538" s="11"/>
      <c r="BA2538" s="11"/>
      <c r="BB2538" s="11"/>
      <c r="BC2538" s="11"/>
    </row>
    <row r="2539" spans="1:55" x14ac:dyDescent="0.3">
      <c r="A2539" s="11"/>
      <c r="B2539" s="11"/>
      <c r="C2539" s="11"/>
      <c r="D2539" s="11"/>
      <c r="E2539" s="38"/>
      <c r="F2539" s="11"/>
      <c r="G2539" s="40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26"/>
      <c r="AR2539" s="26"/>
      <c r="AS2539" s="26"/>
      <c r="AT2539" s="26"/>
      <c r="AU2539" s="26"/>
      <c r="AV2539" s="26"/>
      <c r="AW2539" s="11"/>
      <c r="AX2539" s="11"/>
      <c r="AY2539" s="11"/>
      <c r="AZ2539" s="11"/>
      <c r="BA2539" s="11"/>
      <c r="BB2539" s="11"/>
      <c r="BC2539" s="11"/>
    </row>
    <row r="2540" spans="1:55" x14ac:dyDescent="0.3">
      <c r="A2540" s="11"/>
      <c r="B2540" s="11"/>
      <c r="C2540" s="11"/>
      <c r="D2540" s="11"/>
      <c r="E2540" s="38"/>
      <c r="F2540" s="11"/>
      <c r="G2540" s="40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26"/>
      <c r="AR2540" s="26"/>
      <c r="AS2540" s="26"/>
      <c r="AT2540" s="26"/>
      <c r="AU2540" s="26"/>
      <c r="AV2540" s="26"/>
      <c r="AW2540" s="11"/>
      <c r="AX2540" s="11"/>
      <c r="AY2540" s="11"/>
      <c r="AZ2540" s="11"/>
      <c r="BA2540" s="11"/>
      <c r="BB2540" s="11"/>
      <c r="BC2540" s="11"/>
    </row>
    <row r="2541" spans="1:55" x14ac:dyDescent="0.3">
      <c r="A2541" s="11"/>
      <c r="B2541" s="11"/>
      <c r="C2541" s="11"/>
      <c r="D2541" s="11"/>
      <c r="E2541" s="38"/>
      <c r="F2541" s="11"/>
      <c r="G2541" s="40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26"/>
      <c r="AR2541" s="26"/>
      <c r="AS2541" s="26"/>
      <c r="AT2541" s="26"/>
      <c r="AU2541" s="26"/>
      <c r="AV2541" s="26"/>
      <c r="AW2541" s="11"/>
      <c r="AX2541" s="11"/>
      <c r="AY2541" s="11"/>
      <c r="AZ2541" s="11"/>
      <c r="BA2541" s="11"/>
      <c r="BB2541" s="11"/>
      <c r="BC2541" s="11"/>
    </row>
    <row r="2542" spans="1:55" x14ac:dyDescent="0.3">
      <c r="A2542" s="11"/>
      <c r="B2542" s="11"/>
      <c r="C2542" s="11"/>
      <c r="D2542" s="11"/>
      <c r="E2542" s="38"/>
      <c r="F2542" s="11"/>
      <c r="G2542" s="40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26"/>
      <c r="AR2542" s="26"/>
      <c r="AS2542" s="26"/>
      <c r="AT2542" s="26"/>
      <c r="AU2542" s="26"/>
      <c r="AV2542" s="26"/>
      <c r="AW2542" s="11"/>
      <c r="AX2542" s="11"/>
      <c r="AY2542" s="11"/>
      <c r="AZ2542" s="11"/>
      <c r="BA2542" s="11"/>
      <c r="BB2542" s="11"/>
      <c r="BC2542" s="11"/>
    </row>
    <row r="2543" spans="1:55" x14ac:dyDescent="0.3">
      <c r="A2543" s="11"/>
      <c r="B2543" s="11"/>
      <c r="C2543" s="11"/>
      <c r="D2543" s="11"/>
      <c r="E2543" s="38"/>
      <c r="F2543" s="11"/>
      <c r="G2543" s="40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26"/>
      <c r="AR2543" s="26"/>
      <c r="AS2543" s="26"/>
      <c r="AT2543" s="26"/>
      <c r="AU2543" s="26"/>
      <c r="AV2543" s="26"/>
      <c r="AW2543" s="11"/>
      <c r="AX2543" s="11"/>
      <c r="AY2543" s="11"/>
      <c r="AZ2543" s="11"/>
      <c r="BA2543" s="11"/>
      <c r="BB2543" s="11"/>
      <c r="BC2543" s="11"/>
    </row>
    <row r="2544" spans="1:55" x14ac:dyDescent="0.3">
      <c r="A2544" s="11"/>
      <c r="B2544" s="11"/>
      <c r="C2544" s="11"/>
      <c r="D2544" s="11"/>
      <c r="E2544" s="38"/>
      <c r="F2544" s="11"/>
      <c r="G2544" s="40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26"/>
      <c r="AR2544" s="26"/>
      <c r="AS2544" s="26"/>
      <c r="AT2544" s="26"/>
      <c r="AU2544" s="26"/>
      <c r="AV2544" s="26"/>
      <c r="AW2544" s="11"/>
      <c r="AX2544" s="11"/>
      <c r="AY2544" s="11"/>
      <c r="AZ2544" s="11"/>
      <c r="BA2544" s="11"/>
      <c r="BB2544" s="11"/>
      <c r="BC2544" s="11"/>
    </row>
    <row r="2545" spans="1:55" x14ac:dyDescent="0.3">
      <c r="A2545" s="11"/>
      <c r="B2545" s="11"/>
      <c r="C2545" s="11"/>
      <c r="D2545" s="11"/>
      <c r="E2545" s="38"/>
      <c r="F2545" s="11"/>
      <c r="G2545" s="40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26"/>
      <c r="AR2545" s="26"/>
      <c r="AS2545" s="26"/>
      <c r="AT2545" s="26"/>
      <c r="AU2545" s="26"/>
      <c r="AV2545" s="26"/>
      <c r="AW2545" s="11"/>
      <c r="AX2545" s="11"/>
      <c r="AY2545" s="11"/>
      <c r="AZ2545" s="11"/>
      <c r="BA2545" s="11"/>
      <c r="BB2545" s="11"/>
      <c r="BC2545" s="11"/>
    </row>
    <row r="2546" spans="1:55" x14ac:dyDescent="0.3">
      <c r="A2546" s="11"/>
      <c r="B2546" s="11"/>
      <c r="C2546" s="11"/>
      <c r="D2546" s="11"/>
      <c r="E2546" s="38"/>
      <c r="F2546" s="11"/>
      <c r="G2546" s="40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26"/>
      <c r="AR2546" s="26"/>
      <c r="AS2546" s="26"/>
      <c r="AT2546" s="26"/>
      <c r="AU2546" s="26"/>
      <c r="AV2546" s="26"/>
      <c r="AW2546" s="11"/>
      <c r="AX2546" s="11"/>
      <c r="AY2546" s="11"/>
      <c r="AZ2546" s="11"/>
      <c r="BA2546" s="11"/>
      <c r="BB2546" s="11"/>
      <c r="BC2546" s="11"/>
    </row>
    <row r="2547" spans="1:55" x14ac:dyDescent="0.3">
      <c r="A2547" s="11"/>
      <c r="B2547" s="11"/>
      <c r="C2547" s="11"/>
      <c r="D2547" s="11"/>
      <c r="E2547" s="38"/>
      <c r="F2547" s="11"/>
      <c r="G2547" s="40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26"/>
      <c r="AR2547" s="26"/>
      <c r="AS2547" s="26"/>
      <c r="AT2547" s="26"/>
      <c r="AU2547" s="26"/>
      <c r="AV2547" s="26"/>
      <c r="AW2547" s="11"/>
      <c r="AX2547" s="11"/>
      <c r="AY2547" s="11"/>
      <c r="AZ2547" s="11"/>
      <c r="BA2547" s="11"/>
      <c r="BB2547" s="11"/>
      <c r="BC2547" s="11"/>
    </row>
    <row r="2548" spans="1:55" x14ac:dyDescent="0.3">
      <c r="A2548" s="11"/>
      <c r="B2548" s="11"/>
      <c r="C2548" s="11"/>
      <c r="D2548" s="11"/>
      <c r="E2548" s="38"/>
      <c r="F2548" s="11"/>
      <c r="G2548" s="40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26"/>
      <c r="AR2548" s="26"/>
      <c r="AS2548" s="26"/>
      <c r="AT2548" s="26"/>
      <c r="AU2548" s="26"/>
      <c r="AV2548" s="26"/>
      <c r="AW2548" s="11"/>
      <c r="AX2548" s="11"/>
      <c r="AY2548" s="11"/>
      <c r="AZ2548" s="11"/>
      <c r="BA2548" s="11"/>
      <c r="BB2548" s="11"/>
      <c r="BC2548" s="11"/>
    </row>
    <row r="2549" spans="1:55" x14ac:dyDescent="0.3">
      <c r="A2549" s="11"/>
      <c r="B2549" s="11"/>
      <c r="C2549" s="11"/>
      <c r="D2549" s="11"/>
      <c r="E2549" s="38"/>
      <c r="F2549" s="11"/>
      <c r="G2549" s="40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26"/>
      <c r="AR2549" s="26"/>
      <c r="AS2549" s="26"/>
      <c r="AT2549" s="26"/>
      <c r="AU2549" s="26"/>
      <c r="AV2549" s="26"/>
      <c r="AW2549" s="11"/>
      <c r="AX2549" s="11"/>
      <c r="AY2549" s="11"/>
      <c r="AZ2549" s="11"/>
      <c r="BA2549" s="11"/>
      <c r="BB2549" s="11"/>
      <c r="BC2549" s="11"/>
    </row>
    <row r="2550" spans="1:55" x14ac:dyDescent="0.3">
      <c r="A2550" s="11"/>
      <c r="B2550" s="11"/>
      <c r="C2550" s="11"/>
      <c r="D2550" s="11"/>
      <c r="E2550" s="38"/>
      <c r="F2550" s="11"/>
      <c r="G2550" s="40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26"/>
      <c r="AR2550" s="26"/>
      <c r="AS2550" s="26"/>
      <c r="AT2550" s="26"/>
      <c r="AU2550" s="26"/>
      <c r="AV2550" s="26"/>
      <c r="AW2550" s="11"/>
      <c r="AX2550" s="11"/>
      <c r="AY2550" s="11"/>
      <c r="AZ2550" s="11"/>
      <c r="BA2550" s="11"/>
      <c r="BB2550" s="11"/>
      <c r="BC2550" s="11"/>
    </row>
    <row r="2551" spans="1:55" x14ac:dyDescent="0.3">
      <c r="A2551" s="11"/>
      <c r="B2551" s="11"/>
      <c r="C2551" s="11"/>
      <c r="D2551" s="11"/>
      <c r="E2551" s="38"/>
      <c r="F2551" s="11"/>
      <c r="G2551" s="40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26"/>
      <c r="AR2551" s="26"/>
      <c r="AS2551" s="26"/>
      <c r="AT2551" s="26"/>
      <c r="AU2551" s="26"/>
      <c r="AV2551" s="26"/>
      <c r="AW2551" s="11"/>
      <c r="AX2551" s="11"/>
      <c r="AY2551" s="11"/>
      <c r="AZ2551" s="11"/>
      <c r="BA2551" s="11"/>
      <c r="BB2551" s="11"/>
      <c r="BC2551" s="11"/>
    </row>
    <row r="2552" spans="1:55" x14ac:dyDescent="0.3">
      <c r="A2552" s="11"/>
      <c r="B2552" s="11"/>
      <c r="C2552" s="11"/>
      <c r="D2552" s="11"/>
      <c r="E2552" s="38"/>
      <c r="F2552" s="11"/>
      <c r="G2552" s="40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26"/>
      <c r="AR2552" s="26"/>
      <c r="AS2552" s="26"/>
      <c r="AT2552" s="26"/>
      <c r="AU2552" s="26"/>
      <c r="AV2552" s="26"/>
      <c r="AW2552" s="11"/>
      <c r="AX2552" s="11"/>
      <c r="AY2552" s="11"/>
      <c r="AZ2552" s="11"/>
      <c r="BA2552" s="11"/>
      <c r="BB2552" s="11"/>
      <c r="BC2552" s="11"/>
    </row>
    <row r="2553" spans="1:55" x14ac:dyDescent="0.3">
      <c r="A2553" s="11"/>
      <c r="B2553" s="11"/>
      <c r="C2553" s="11"/>
      <c r="D2553" s="11"/>
      <c r="E2553" s="38"/>
      <c r="F2553" s="11"/>
      <c r="G2553" s="40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26"/>
      <c r="AR2553" s="26"/>
      <c r="AS2553" s="26"/>
      <c r="AT2553" s="26"/>
      <c r="AU2553" s="26"/>
      <c r="AV2553" s="26"/>
      <c r="AW2553" s="11"/>
      <c r="AX2553" s="11"/>
      <c r="AY2553" s="11"/>
      <c r="AZ2553" s="11"/>
      <c r="BA2553" s="11"/>
      <c r="BB2553" s="11"/>
      <c r="BC2553" s="11"/>
    </row>
    <row r="2554" spans="1:55" x14ac:dyDescent="0.3">
      <c r="A2554" s="11"/>
      <c r="B2554" s="11"/>
      <c r="C2554" s="11"/>
      <c r="D2554" s="11"/>
      <c r="E2554" s="38"/>
      <c r="F2554" s="11"/>
      <c r="G2554" s="40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26"/>
      <c r="AR2554" s="26"/>
      <c r="AS2554" s="26"/>
      <c r="AT2554" s="26"/>
      <c r="AU2554" s="26"/>
      <c r="AV2554" s="26"/>
      <c r="AW2554" s="11"/>
      <c r="AX2554" s="11"/>
      <c r="AY2554" s="11"/>
      <c r="AZ2554" s="11"/>
      <c r="BA2554" s="11"/>
      <c r="BB2554" s="11"/>
      <c r="BC2554" s="11"/>
    </row>
    <row r="2555" spans="1:55" x14ac:dyDescent="0.3">
      <c r="A2555" s="11"/>
      <c r="B2555" s="11"/>
      <c r="C2555" s="11"/>
      <c r="D2555" s="11"/>
      <c r="E2555" s="38"/>
      <c r="F2555" s="11"/>
      <c r="G2555" s="40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26"/>
      <c r="AR2555" s="26"/>
      <c r="AS2555" s="26"/>
      <c r="AT2555" s="26"/>
      <c r="AU2555" s="26"/>
      <c r="AV2555" s="26"/>
      <c r="AW2555" s="11"/>
      <c r="AX2555" s="11"/>
      <c r="AY2555" s="11"/>
      <c r="AZ2555" s="11"/>
      <c r="BA2555" s="11"/>
      <c r="BB2555" s="11"/>
      <c r="BC2555" s="11"/>
    </row>
    <row r="2556" spans="1:55" x14ac:dyDescent="0.3">
      <c r="A2556" s="11"/>
      <c r="B2556" s="11"/>
      <c r="C2556" s="11"/>
      <c r="D2556" s="11"/>
      <c r="E2556" s="38"/>
      <c r="F2556" s="11"/>
      <c r="G2556" s="40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26"/>
      <c r="AR2556" s="26"/>
      <c r="AS2556" s="26"/>
      <c r="AT2556" s="26"/>
      <c r="AU2556" s="26"/>
      <c r="AV2556" s="26"/>
      <c r="AW2556" s="11"/>
      <c r="AX2556" s="11"/>
      <c r="AY2556" s="11"/>
      <c r="AZ2556" s="11"/>
      <c r="BA2556" s="11"/>
      <c r="BB2556" s="11"/>
      <c r="BC2556" s="11"/>
    </row>
    <row r="2557" spans="1:55" x14ac:dyDescent="0.3">
      <c r="A2557" s="11"/>
      <c r="B2557" s="11"/>
      <c r="C2557" s="11"/>
      <c r="D2557" s="11"/>
      <c r="E2557" s="38"/>
      <c r="F2557" s="11"/>
      <c r="G2557" s="40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26"/>
      <c r="AR2557" s="26"/>
      <c r="AS2557" s="26"/>
      <c r="AT2557" s="26"/>
      <c r="AU2557" s="26"/>
      <c r="AV2557" s="26"/>
      <c r="AW2557" s="11"/>
      <c r="AX2557" s="11"/>
      <c r="AY2557" s="11"/>
      <c r="AZ2557" s="11"/>
      <c r="BA2557" s="11"/>
      <c r="BB2557" s="11"/>
      <c r="BC2557" s="11"/>
    </row>
    <row r="2558" spans="1:55" x14ac:dyDescent="0.3">
      <c r="A2558" s="11"/>
      <c r="B2558" s="11"/>
      <c r="C2558" s="11"/>
      <c r="D2558" s="11"/>
      <c r="E2558" s="38"/>
      <c r="F2558" s="11"/>
      <c r="G2558" s="40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26"/>
      <c r="AR2558" s="26"/>
      <c r="AS2558" s="26"/>
      <c r="AT2558" s="26"/>
      <c r="AU2558" s="26"/>
      <c r="AV2558" s="26"/>
      <c r="AW2558" s="11"/>
      <c r="AX2558" s="11"/>
      <c r="AY2558" s="11"/>
      <c r="AZ2558" s="11"/>
      <c r="BA2558" s="11"/>
      <c r="BB2558" s="11"/>
      <c r="BC2558" s="11"/>
    </row>
    <row r="2559" spans="1:55" x14ac:dyDescent="0.3">
      <c r="A2559" s="11"/>
      <c r="B2559" s="11"/>
      <c r="C2559" s="11"/>
      <c r="D2559" s="11"/>
      <c r="E2559" s="38"/>
      <c r="F2559" s="11"/>
      <c r="G2559" s="40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26"/>
      <c r="AR2559" s="26"/>
      <c r="AS2559" s="26"/>
      <c r="AT2559" s="26"/>
      <c r="AU2559" s="26"/>
      <c r="AV2559" s="26"/>
      <c r="AW2559" s="11"/>
      <c r="AX2559" s="11"/>
      <c r="AY2559" s="11"/>
      <c r="AZ2559" s="11"/>
      <c r="BA2559" s="11"/>
      <c r="BB2559" s="11"/>
      <c r="BC2559" s="11"/>
    </row>
    <row r="2560" spans="1:55" x14ac:dyDescent="0.3">
      <c r="A2560" s="11"/>
      <c r="B2560" s="11"/>
      <c r="C2560" s="11"/>
      <c r="D2560" s="11"/>
      <c r="E2560" s="38"/>
      <c r="F2560" s="11"/>
      <c r="G2560" s="40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26"/>
      <c r="AR2560" s="26"/>
      <c r="AS2560" s="26"/>
      <c r="AT2560" s="26"/>
      <c r="AU2560" s="26"/>
      <c r="AV2560" s="26"/>
      <c r="AW2560" s="11"/>
      <c r="AX2560" s="11"/>
      <c r="AY2560" s="11"/>
      <c r="AZ2560" s="11"/>
      <c r="BA2560" s="11"/>
      <c r="BB2560" s="11"/>
      <c r="BC2560" s="11"/>
    </row>
    <row r="2561" spans="1:55" x14ac:dyDescent="0.3">
      <c r="A2561" s="11"/>
      <c r="B2561" s="11"/>
      <c r="C2561" s="11"/>
      <c r="D2561" s="11"/>
      <c r="E2561" s="38"/>
      <c r="F2561" s="11"/>
      <c r="G2561" s="40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26"/>
      <c r="AR2561" s="26"/>
      <c r="AS2561" s="26"/>
      <c r="AT2561" s="26"/>
      <c r="AU2561" s="26"/>
      <c r="AV2561" s="26"/>
      <c r="AW2561" s="11"/>
      <c r="AX2561" s="11"/>
      <c r="AY2561" s="11"/>
      <c r="AZ2561" s="11"/>
      <c r="BA2561" s="11"/>
      <c r="BB2561" s="11"/>
      <c r="BC2561" s="11"/>
    </row>
    <row r="2562" spans="1:55" x14ac:dyDescent="0.3">
      <c r="A2562" s="11"/>
      <c r="B2562" s="11"/>
      <c r="C2562" s="11"/>
      <c r="D2562" s="11"/>
      <c r="E2562" s="38"/>
      <c r="F2562" s="11"/>
      <c r="G2562" s="40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26"/>
      <c r="AR2562" s="26"/>
      <c r="AS2562" s="26"/>
      <c r="AT2562" s="26"/>
      <c r="AU2562" s="26"/>
      <c r="AV2562" s="26"/>
      <c r="AW2562" s="11"/>
      <c r="AX2562" s="11"/>
      <c r="AY2562" s="11"/>
      <c r="AZ2562" s="11"/>
      <c r="BA2562" s="11"/>
      <c r="BB2562" s="11"/>
      <c r="BC2562" s="11"/>
    </row>
    <row r="2563" spans="1:55" x14ac:dyDescent="0.3">
      <c r="A2563" s="11"/>
      <c r="B2563" s="11"/>
      <c r="C2563" s="11"/>
      <c r="D2563" s="11"/>
      <c r="E2563" s="38"/>
      <c r="F2563" s="11"/>
      <c r="G2563" s="40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26"/>
      <c r="AR2563" s="26"/>
      <c r="AS2563" s="26"/>
      <c r="AT2563" s="26"/>
      <c r="AU2563" s="26"/>
      <c r="AV2563" s="26"/>
      <c r="AW2563" s="11"/>
      <c r="AX2563" s="11"/>
      <c r="AY2563" s="11"/>
      <c r="AZ2563" s="11"/>
      <c r="BA2563" s="11"/>
      <c r="BB2563" s="11"/>
      <c r="BC2563" s="11"/>
    </row>
    <row r="2564" spans="1:55" x14ac:dyDescent="0.3">
      <c r="A2564" s="11"/>
      <c r="B2564" s="11"/>
      <c r="C2564" s="11"/>
      <c r="D2564" s="11"/>
      <c r="E2564" s="38"/>
      <c r="F2564" s="11"/>
      <c r="G2564" s="40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26"/>
      <c r="AR2564" s="26"/>
      <c r="AS2564" s="26"/>
      <c r="AT2564" s="26"/>
      <c r="AU2564" s="26"/>
      <c r="AV2564" s="26"/>
      <c r="AW2564" s="11"/>
      <c r="AX2564" s="11"/>
      <c r="AY2564" s="11"/>
      <c r="AZ2564" s="11"/>
      <c r="BA2564" s="11"/>
      <c r="BB2564" s="11"/>
      <c r="BC2564" s="11"/>
    </row>
    <row r="2565" spans="1:55" x14ac:dyDescent="0.3">
      <c r="A2565" s="11"/>
      <c r="B2565" s="11"/>
      <c r="C2565" s="11"/>
      <c r="D2565" s="11"/>
      <c r="E2565" s="38"/>
      <c r="F2565" s="11"/>
      <c r="G2565" s="40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26"/>
      <c r="AR2565" s="26"/>
      <c r="AS2565" s="26"/>
      <c r="AT2565" s="26"/>
      <c r="AU2565" s="26"/>
      <c r="AV2565" s="26"/>
      <c r="AW2565" s="11"/>
      <c r="AX2565" s="11"/>
      <c r="AY2565" s="11"/>
      <c r="AZ2565" s="11"/>
      <c r="BA2565" s="11"/>
      <c r="BB2565" s="11"/>
      <c r="BC2565" s="11"/>
    </row>
    <row r="2566" spans="1:55" x14ac:dyDescent="0.3">
      <c r="A2566" s="11"/>
      <c r="B2566" s="11"/>
      <c r="C2566" s="11"/>
      <c r="D2566" s="11"/>
      <c r="E2566" s="38"/>
      <c r="F2566" s="11"/>
      <c r="G2566" s="40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26"/>
      <c r="AR2566" s="26"/>
      <c r="AS2566" s="26"/>
      <c r="AT2566" s="26"/>
      <c r="AU2566" s="26"/>
      <c r="AV2566" s="26"/>
      <c r="AW2566" s="11"/>
      <c r="AX2566" s="11"/>
      <c r="AY2566" s="11"/>
      <c r="AZ2566" s="11"/>
      <c r="BA2566" s="11"/>
      <c r="BB2566" s="11"/>
      <c r="BC2566" s="11"/>
    </row>
    <row r="2567" spans="1:55" x14ac:dyDescent="0.3">
      <c r="A2567" s="11"/>
      <c r="B2567" s="11"/>
      <c r="C2567" s="11"/>
      <c r="D2567" s="11"/>
      <c r="E2567" s="38"/>
      <c r="F2567" s="11"/>
      <c r="G2567" s="40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26"/>
      <c r="AR2567" s="26"/>
      <c r="AS2567" s="26"/>
      <c r="AT2567" s="26"/>
      <c r="AU2567" s="26"/>
      <c r="AV2567" s="26"/>
      <c r="AW2567" s="11"/>
      <c r="AX2567" s="11"/>
      <c r="AY2567" s="11"/>
      <c r="AZ2567" s="11"/>
      <c r="BA2567" s="11"/>
      <c r="BB2567" s="11"/>
      <c r="BC2567" s="11"/>
    </row>
    <row r="2568" spans="1:55" x14ac:dyDescent="0.3">
      <c r="A2568" s="11"/>
      <c r="B2568" s="11"/>
      <c r="C2568" s="11"/>
      <c r="D2568" s="11"/>
      <c r="E2568" s="38"/>
      <c r="F2568" s="11"/>
      <c r="G2568" s="40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26"/>
      <c r="AR2568" s="26"/>
      <c r="AS2568" s="26"/>
      <c r="AT2568" s="26"/>
      <c r="AU2568" s="26"/>
      <c r="AV2568" s="26"/>
      <c r="AW2568" s="11"/>
      <c r="AX2568" s="11"/>
      <c r="AY2568" s="11"/>
      <c r="AZ2568" s="11"/>
      <c r="BA2568" s="11"/>
      <c r="BB2568" s="11"/>
      <c r="BC2568" s="11"/>
    </row>
    <row r="2569" spans="1:55" x14ac:dyDescent="0.3">
      <c r="A2569" s="11"/>
      <c r="B2569" s="11"/>
      <c r="C2569" s="11"/>
      <c r="D2569" s="11"/>
      <c r="E2569" s="38"/>
      <c r="F2569" s="11"/>
      <c r="G2569" s="40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26"/>
      <c r="AR2569" s="26"/>
      <c r="AS2569" s="26"/>
      <c r="AT2569" s="26"/>
      <c r="AU2569" s="26"/>
      <c r="AV2569" s="26"/>
      <c r="AW2569" s="11"/>
      <c r="AX2569" s="11"/>
      <c r="AY2569" s="11"/>
      <c r="AZ2569" s="11"/>
      <c r="BA2569" s="11"/>
      <c r="BB2569" s="11"/>
      <c r="BC2569" s="11"/>
    </row>
    <row r="2570" spans="1:55" x14ac:dyDescent="0.3">
      <c r="A2570" s="11"/>
      <c r="B2570" s="11"/>
      <c r="C2570" s="11"/>
      <c r="D2570" s="11"/>
      <c r="E2570" s="38"/>
      <c r="F2570" s="11"/>
      <c r="G2570" s="40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26"/>
      <c r="AR2570" s="26"/>
      <c r="AS2570" s="26"/>
      <c r="AT2570" s="26"/>
      <c r="AU2570" s="26"/>
      <c r="AV2570" s="26"/>
      <c r="AW2570" s="11"/>
      <c r="AX2570" s="11"/>
      <c r="AY2570" s="11"/>
      <c r="AZ2570" s="11"/>
      <c r="BA2570" s="11"/>
      <c r="BB2570" s="11"/>
      <c r="BC2570" s="11"/>
    </row>
    <row r="2571" spans="1:55" x14ac:dyDescent="0.3">
      <c r="A2571" s="11"/>
      <c r="B2571" s="11"/>
      <c r="C2571" s="11"/>
      <c r="D2571" s="11"/>
      <c r="E2571" s="38"/>
      <c r="F2571" s="11"/>
      <c r="G2571" s="40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26"/>
      <c r="AR2571" s="26"/>
      <c r="AS2571" s="26"/>
      <c r="AT2571" s="26"/>
      <c r="AU2571" s="26"/>
      <c r="AV2571" s="26"/>
      <c r="AW2571" s="11"/>
      <c r="AX2571" s="11"/>
      <c r="AY2571" s="11"/>
      <c r="AZ2571" s="11"/>
      <c r="BA2571" s="11"/>
      <c r="BB2571" s="11"/>
      <c r="BC2571" s="11"/>
    </row>
    <row r="2572" spans="1:55" x14ac:dyDescent="0.3">
      <c r="A2572" s="11"/>
      <c r="B2572" s="11"/>
      <c r="C2572" s="11"/>
      <c r="D2572" s="11"/>
      <c r="E2572" s="38"/>
      <c r="F2572" s="11"/>
      <c r="G2572" s="40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26"/>
      <c r="AR2572" s="26"/>
      <c r="AS2572" s="26"/>
      <c r="AT2572" s="26"/>
      <c r="AU2572" s="26"/>
      <c r="AV2572" s="26"/>
      <c r="AW2572" s="11"/>
      <c r="AX2572" s="11"/>
      <c r="AY2572" s="11"/>
      <c r="AZ2572" s="11"/>
      <c r="BA2572" s="11"/>
      <c r="BB2572" s="11"/>
      <c r="BC2572" s="11"/>
    </row>
    <row r="2573" spans="1:55" x14ac:dyDescent="0.3">
      <c r="A2573" s="11"/>
      <c r="B2573" s="11"/>
      <c r="C2573" s="11"/>
      <c r="D2573" s="11"/>
      <c r="E2573" s="38"/>
      <c r="F2573" s="11"/>
      <c r="G2573" s="40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26"/>
      <c r="AR2573" s="26"/>
      <c r="AS2573" s="26"/>
      <c r="AT2573" s="26"/>
      <c r="AU2573" s="26"/>
      <c r="AV2573" s="26"/>
      <c r="AW2573" s="11"/>
      <c r="AX2573" s="11"/>
      <c r="AY2573" s="11"/>
      <c r="AZ2573" s="11"/>
      <c r="BA2573" s="11"/>
      <c r="BB2573" s="11"/>
      <c r="BC2573" s="11"/>
    </row>
    <row r="2574" spans="1:55" x14ac:dyDescent="0.3">
      <c r="A2574" s="11"/>
      <c r="B2574" s="11"/>
      <c r="C2574" s="11"/>
      <c r="D2574" s="11"/>
      <c r="E2574" s="38"/>
      <c r="F2574" s="11"/>
      <c r="G2574" s="40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26"/>
      <c r="AR2574" s="26"/>
      <c r="AS2574" s="26"/>
      <c r="AT2574" s="26"/>
      <c r="AU2574" s="26"/>
      <c r="AV2574" s="26"/>
      <c r="AW2574" s="11"/>
      <c r="AX2574" s="11"/>
      <c r="AY2574" s="11"/>
      <c r="AZ2574" s="11"/>
      <c r="BA2574" s="11"/>
      <c r="BB2574" s="11"/>
      <c r="BC2574" s="11"/>
    </row>
    <row r="2575" spans="1:55" x14ac:dyDescent="0.3">
      <c r="A2575" s="11"/>
      <c r="B2575" s="11"/>
      <c r="C2575" s="11"/>
      <c r="D2575" s="11"/>
      <c r="E2575" s="38"/>
      <c r="F2575" s="11"/>
      <c r="G2575" s="40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26"/>
      <c r="AR2575" s="26"/>
      <c r="AS2575" s="26"/>
      <c r="AT2575" s="26"/>
      <c r="AU2575" s="26"/>
      <c r="AV2575" s="26"/>
      <c r="AW2575" s="11"/>
      <c r="AX2575" s="11"/>
      <c r="AY2575" s="11"/>
      <c r="AZ2575" s="11"/>
      <c r="BA2575" s="11"/>
      <c r="BB2575" s="11"/>
      <c r="BC2575" s="11"/>
    </row>
    <row r="2576" spans="1:55" x14ac:dyDescent="0.3">
      <c r="A2576" s="11"/>
      <c r="B2576" s="11"/>
      <c r="C2576" s="11"/>
      <c r="D2576" s="11"/>
      <c r="E2576" s="38"/>
      <c r="F2576" s="11"/>
      <c r="G2576" s="40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26"/>
      <c r="AR2576" s="26"/>
      <c r="AS2576" s="26"/>
      <c r="AT2576" s="26"/>
      <c r="AU2576" s="26"/>
      <c r="AV2576" s="26"/>
      <c r="AW2576" s="11"/>
      <c r="AX2576" s="11"/>
      <c r="AY2576" s="11"/>
      <c r="AZ2576" s="11"/>
      <c r="BA2576" s="11"/>
      <c r="BB2576" s="11"/>
      <c r="BC2576" s="11"/>
    </row>
    <row r="2577" spans="1:55" x14ac:dyDescent="0.3">
      <c r="A2577" s="11"/>
      <c r="B2577" s="11"/>
      <c r="C2577" s="11"/>
      <c r="D2577" s="11"/>
      <c r="E2577" s="38"/>
      <c r="F2577" s="11"/>
      <c r="G2577" s="40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26"/>
      <c r="AR2577" s="26"/>
      <c r="AS2577" s="26"/>
      <c r="AT2577" s="26"/>
      <c r="AU2577" s="26"/>
      <c r="AV2577" s="26"/>
      <c r="AW2577" s="11"/>
      <c r="AX2577" s="11"/>
      <c r="AY2577" s="11"/>
      <c r="AZ2577" s="11"/>
      <c r="BA2577" s="11"/>
      <c r="BB2577" s="11"/>
      <c r="BC2577" s="11"/>
    </row>
    <row r="2578" spans="1:55" x14ac:dyDescent="0.3">
      <c r="A2578" s="11"/>
      <c r="B2578" s="11"/>
      <c r="C2578" s="11"/>
      <c r="D2578" s="11"/>
      <c r="E2578" s="38"/>
      <c r="F2578" s="11"/>
      <c r="G2578" s="40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26"/>
      <c r="AR2578" s="26"/>
      <c r="AS2578" s="26"/>
      <c r="AT2578" s="26"/>
      <c r="AU2578" s="26"/>
      <c r="AV2578" s="26"/>
      <c r="AW2578" s="11"/>
      <c r="AX2578" s="11"/>
      <c r="AY2578" s="11"/>
      <c r="AZ2578" s="11"/>
      <c r="BA2578" s="11"/>
      <c r="BB2578" s="11"/>
      <c r="BC2578" s="11"/>
    </row>
    <row r="2579" spans="1:55" x14ac:dyDescent="0.3">
      <c r="A2579" s="11"/>
      <c r="B2579" s="11"/>
      <c r="C2579" s="11"/>
      <c r="D2579" s="11"/>
      <c r="E2579" s="38"/>
      <c r="F2579" s="11"/>
      <c r="G2579" s="40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26"/>
      <c r="AR2579" s="26"/>
      <c r="AS2579" s="26"/>
      <c r="AT2579" s="26"/>
      <c r="AU2579" s="26"/>
      <c r="AV2579" s="26"/>
      <c r="AW2579" s="11"/>
      <c r="AX2579" s="11"/>
      <c r="AY2579" s="11"/>
      <c r="AZ2579" s="11"/>
      <c r="BA2579" s="11"/>
      <c r="BB2579" s="11"/>
      <c r="BC2579" s="11"/>
    </row>
    <row r="2580" spans="1:55" x14ac:dyDescent="0.3">
      <c r="A2580" s="11"/>
      <c r="B2580" s="11"/>
      <c r="C2580" s="11"/>
      <c r="D2580" s="11"/>
      <c r="E2580" s="38"/>
      <c r="F2580" s="11"/>
      <c r="G2580" s="40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26"/>
      <c r="AR2580" s="26"/>
      <c r="AS2580" s="26"/>
      <c r="AT2580" s="26"/>
      <c r="AU2580" s="26"/>
      <c r="AV2580" s="26"/>
      <c r="AW2580" s="11"/>
      <c r="AX2580" s="11"/>
      <c r="AY2580" s="11"/>
      <c r="AZ2580" s="11"/>
      <c r="BA2580" s="11"/>
      <c r="BB2580" s="11"/>
      <c r="BC2580" s="11"/>
    </row>
    <row r="2581" spans="1:55" x14ac:dyDescent="0.3">
      <c r="A2581" s="11"/>
      <c r="B2581" s="11"/>
      <c r="C2581" s="11"/>
      <c r="D2581" s="11"/>
      <c r="E2581" s="38"/>
      <c r="F2581" s="11"/>
      <c r="G2581" s="40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26"/>
      <c r="AR2581" s="26"/>
      <c r="AS2581" s="26"/>
      <c r="AT2581" s="26"/>
      <c r="AU2581" s="26"/>
      <c r="AV2581" s="26"/>
      <c r="AW2581" s="11"/>
      <c r="AX2581" s="11"/>
      <c r="AY2581" s="11"/>
      <c r="AZ2581" s="11"/>
      <c r="BA2581" s="11"/>
      <c r="BB2581" s="11"/>
      <c r="BC2581" s="11"/>
    </row>
    <row r="2582" spans="1:55" x14ac:dyDescent="0.3">
      <c r="A2582" s="11"/>
      <c r="B2582" s="11"/>
      <c r="C2582" s="11"/>
      <c r="D2582" s="11"/>
      <c r="E2582" s="38"/>
      <c r="F2582" s="11"/>
      <c r="G2582" s="40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26"/>
      <c r="AR2582" s="26"/>
      <c r="AS2582" s="26"/>
      <c r="AT2582" s="26"/>
      <c r="AU2582" s="26"/>
      <c r="AV2582" s="26"/>
      <c r="AW2582" s="11"/>
      <c r="AX2582" s="11"/>
      <c r="AY2582" s="11"/>
      <c r="AZ2582" s="11"/>
      <c r="BA2582" s="11"/>
      <c r="BB2582" s="11"/>
      <c r="BC2582" s="11"/>
    </row>
    <row r="2583" spans="1:55" x14ac:dyDescent="0.3">
      <c r="A2583" s="11"/>
      <c r="B2583" s="11"/>
      <c r="C2583" s="11"/>
      <c r="D2583" s="11"/>
      <c r="E2583" s="38"/>
      <c r="F2583" s="11"/>
      <c r="G2583" s="40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26"/>
      <c r="AR2583" s="26"/>
      <c r="AS2583" s="26"/>
      <c r="AT2583" s="26"/>
      <c r="AU2583" s="26"/>
      <c r="AV2583" s="26"/>
      <c r="AW2583" s="11"/>
      <c r="AX2583" s="11"/>
      <c r="AY2583" s="11"/>
      <c r="AZ2583" s="11"/>
      <c r="BA2583" s="11"/>
      <c r="BB2583" s="11"/>
      <c r="BC2583" s="11"/>
    </row>
    <row r="2584" spans="1:55" x14ac:dyDescent="0.3">
      <c r="A2584" s="11"/>
      <c r="B2584" s="11"/>
      <c r="C2584" s="11"/>
      <c r="D2584" s="11"/>
      <c r="E2584" s="38"/>
      <c r="F2584" s="11"/>
      <c r="G2584" s="40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26"/>
      <c r="AR2584" s="26"/>
      <c r="AS2584" s="26"/>
      <c r="AT2584" s="26"/>
      <c r="AU2584" s="26"/>
      <c r="AV2584" s="26"/>
      <c r="AW2584" s="11"/>
      <c r="AX2584" s="11"/>
      <c r="AY2584" s="11"/>
      <c r="AZ2584" s="11"/>
      <c r="BA2584" s="11"/>
      <c r="BB2584" s="11"/>
      <c r="BC2584" s="11"/>
    </row>
    <row r="2585" spans="1:55" x14ac:dyDescent="0.3">
      <c r="A2585" s="11"/>
      <c r="B2585" s="11"/>
      <c r="C2585" s="11"/>
      <c r="D2585" s="11"/>
      <c r="E2585" s="38"/>
      <c r="F2585" s="11"/>
      <c r="G2585" s="40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26"/>
      <c r="AR2585" s="26"/>
      <c r="AS2585" s="26"/>
      <c r="AT2585" s="26"/>
      <c r="AU2585" s="26"/>
      <c r="AV2585" s="26"/>
      <c r="AW2585" s="11"/>
      <c r="AX2585" s="11"/>
      <c r="AY2585" s="11"/>
      <c r="AZ2585" s="11"/>
      <c r="BA2585" s="11"/>
      <c r="BB2585" s="11"/>
      <c r="BC2585" s="11"/>
    </row>
    <row r="2586" spans="1:55" x14ac:dyDescent="0.3">
      <c r="A2586" s="11"/>
      <c r="B2586" s="11"/>
      <c r="C2586" s="11"/>
      <c r="D2586" s="11"/>
      <c r="E2586" s="38"/>
      <c r="F2586" s="11"/>
      <c r="G2586" s="40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26"/>
      <c r="AR2586" s="26"/>
      <c r="AS2586" s="26"/>
      <c r="AT2586" s="26"/>
      <c r="AU2586" s="26"/>
      <c r="AV2586" s="26"/>
      <c r="AW2586" s="11"/>
      <c r="AX2586" s="11"/>
      <c r="AY2586" s="11"/>
      <c r="AZ2586" s="11"/>
      <c r="BA2586" s="11"/>
      <c r="BB2586" s="11"/>
      <c r="BC2586" s="11"/>
    </row>
    <row r="2587" spans="1:55" x14ac:dyDescent="0.3">
      <c r="A2587" s="11"/>
      <c r="B2587" s="11"/>
      <c r="C2587" s="11"/>
      <c r="D2587" s="11"/>
      <c r="E2587" s="38"/>
      <c r="F2587" s="11"/>
      <c r="G2587" s="40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26"/>
      <c r="AR2587" s="26"/>
      <c r="AS2587" s="26"/>
      <c r="AT2587" s="26"/>
      <c r="AU2587" s="26"/>
      <c r="AV2587" s="26"/>
      <c r="AW2587" s="11"/>
      <c r="AX2587" s="11"/>
      <c r="AY2587" s="11"/>
      <c r="AZ2587" s="11"/>
      <c r="BA2587" s="11"/>
      <c r="BB2587" s="11"/>
      <c r="BC2587" s="11"/>
    </row>
    <row r="2588" spans="1:55" x14ac:dyDescent="0.3">
      <c r="A2588" s="11"/>
      <c r="B2588" s="11"/>
      <c r="C2588" s="11"/>
      <c r="D2588" s="11"/>
      <c r="E2588" s="38"/>
      <c r="F2588" s="11"/>
      <c r="G2588" s="40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26"/>
      <c r="AR2588" s="26"/>
      <c r="AS2588" s="26"/>
      <c r="AT2588" s="26"/>
      <c r="AU2588" s="26"/>
      <c r="AV2588" s="26"/>
      <c r="AW2588" s="11"/>
      <c r="AX2588" s="11"/>
      <c r="AY2588" s="11"/>
      <c r="AZ2588" s="11"/>
      <c r="BA2588" s="11"/>
      <c r="BB2588" s="11"/>
      <c r="BC2588" s="11"/>
    </row>
    <row r="2589" spans="1:55" x14ac:dyDescent="0.3">
      <c r="A2589" s="11"/>
      <c r="B2589" s="11"/>
      <c r="C2589" s="11"/>
      <c r="D2589" s="11"/>
      <c r="E2589" s="38"/>
      <c r="F2589" s="11"/>
      <c r="G2589" s="40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26"/>
      <c r="AR2589" s="26"/>
      <c r="AS2589" s="26"/>
      <c r="AT2589" s="26"/>
      <c r="AU2589" s="26"/>
      <c r="AV2589" s="26"/>
      <c r="AW2589" s="11"/>
      <c r="AX2589" s="11"/>
      <c r="AY2589" s="11"/>
      <c r="AZ2589" s="11"/>
      <c r="BA2589" s="11"/>
      <c r="BB2589" s="11"/>
      <c r="BC2589" s="11"/>
    </row>
    <row r="2590" spans="1:55" x14ac:dyDescent="0.3">
      <c r="A2590" s="11"/>
      <c r="B2590" s="11"/>
      <c r="C2590" s="11"/>
      <c r="D2590" s="11"/>
      <c r="E2590" s="38"/>
      <c r="F2590" s="11"/>
      <c r="G2590" s="40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26"/>
      <c r="AR2590" s="26"/>
      <c r="AS2590" s="26"/>
      <c r="AT2590" s="26"/>
      <c r="AU2590" s="26"/>
      <c r="AV2590" s="26"/>
      <c r="AW2590" s="11"/>
      <c r="AX2590" s="11"/>
      <c r="AY2590" s="11"/>
      <c r="AZ2590" s="11"/>
      <c r="BA2590" s="11"/>
      <c r="BB2590" s="11"/>
      <c r="BC2590" s="11"/>
    </row>
    <row r="2591" spans="1:55" x14ac:dyDescent="0.3">
      <c r="A2591" s="11"/>
      <c r="B2591" s="11"/>
      <c r="C2591" s="11"/>
      <c r="D2591" s="11"/>
      <c r="E2591" s="38"/>
      <c r="F2591" s="11"/>
      <c r="G2591" s="40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26"/>
      <c r="AR2591" s="26"/>
      <c r="AS2591" s="26"/>
      <c r="AT2591" s="26"/>
      <c r="AU2591" s="26"/>
      <c r="AV2591" s="26"/>
      <c r="AW2591" s="11"/>
      <c r="AX2591" s="11"/>
      <c r="AY2591" s="11"/>
      <c r="AZ2591" s="11"/>
      <c r="BA2591" s="11"/>
      <c r="BB2591" s="11"/>
      <c r="BC2591" s="11"/>
    </row>
    <row r="2592" spans="1:55" x14ac:dyDescent="0.3">
      <c r="A2592" s="11"/>
      <c r="B2592" s="11"/>
      <c r="C2592" s="11"/>
      <c r="D2592" s="11"/>
      <c r="E2592" s="38"/>
      <c r="F2592" s="11"/>
      <c r="G2592" s="40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26"/>
      <c r="AR2592" s="26"/>
      <c r="AS2592" s="26"/>
      <c r="AT2592" s="26"/>
      <c r="AU2592" s="26"/>
      <c r="AV2592" s="26"/>
      <c r="AW2592" s="11"/>
      <c r="AX2592" s="11"/>
      <c r="AY2592" s="11"/>
      <c r="AZ2592" s="11"/>
      <c r="BA2592" s="11"/>
      <c r="BB2592" s="11"/>
      <c r="BC2592" s="11"/>
    </row>
    <row r="2593" spans="1:55" x14ac:dyDescent="0.3">
      <c r="A2593" s="11"/>
      <c r="B2593" s="11"/>
      <c r="C2593" s="11"/>
      <c r="D2593" s="11"/>
      <c r="E2593" s="38"/>
      <c r="F2593" s="11"/>
      <c r="G2593" s="40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26"/>
      <c r="AR2593" s="26"/>
      <c r="AS2593" s="26"/>
      <c r="AT2593" s="26"/>
      <c r="AU2593" s="26"/>
      <c r="AV2593" s="26"/>
      <c r="AW2593" s="11"/>
      <c r="AX2593" s="11"/>
      <c r="AY2593" s="11"/>
      <c r="AZ2593" s="11"/>
      <c r="BA2593" s="11"/>
      <c r="BB2593" s="11"/>
      <c r="BC2593" s="11"/>
    </row>
    <row r="2594" spans="1:55" x14ac:dyDescent="0.3">
      <c r="A2594" s="11"/>
      <c r="B2594" s="11"/>
      <c r="C2594" s="11"/>
      <c r="D2594" s="11"/>
      <c r="E2594" s="38"/>
      <c r="F2594" s="11"/>
      <c r="G2594" s="40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26"/>
      <c r="AR2594" s="26"/>
      <c r="AS2594" s="26"/>
      <c r="AT2594" s="26"/>
      <c r="AU2594" s="26"/>
      <c r="AV2594" s="26"/>
      <c r="AW2594" s="11"/>
      <c r="AX2594" s="11"/>
      <c r="AY2594" s="11"/>
      <c r="AZ2594" s="11"/>
      <c r="BA2594" s="11"/>
      <c r="BB2594" s="11"/>
      <c r="BC2594" s="11"/>
    </row>
    <row r="2595" spans="1:55" x14ac:dyDescent="0.3">
      <c r="A2595" s="11"/>
      <c r="B2595" s="11"/>
      <c r="C2595" s="11"/>
      <c r="D2595" s="11"/>
      <c r="E2595" s="38"/>
      <c r="F2595" s="11"/>
      <c r="G2595" s="40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26"/>
      <c r="AR2595" s="26"/>
      <c r="AS2595" s="26"/>
      <c r="AT2595" s="26"/>
      <c r="AU2595" s="26"/>
      <c r="AV2595" s="26"/>
      <c r="AW2595" s="11"/>
      <c r="AX2595" s="11"/>
      <c r="AY2595" s="11"/>
      <c r="AZ2595" s="11"/>
      <c r="BA2595" s="11"/>
      <c r="BB2595" s="11"/>
      <c r="BC2595" s="11"/>
    </row>
    <row r="2596" spans="1:55" x14ac:dyDescent="0.3">
      <c r="A2596" s="11"/>
      <c r="B2596" s="11"/>
      <c r="C2596" s="11"/>
      <c r="D2596" s="11"/>
      <c r="E2596" s="38"/>
      <c r="F2596" s="11"/>
      <c r="G2596" s="40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26"/>
      <c r="AR2596" s="26"/>
      <c r="AS2596" s="26"/>
      <c r="AT2596" s="26"/>
      <c r="AU2596" s="26"/>
      <c r="AV2596" s="26"/>
      <c r="AW2596" s="11"/>
      <c r="AX2596" s="11"/>
      <c r="AY2596" s="11"/>
      <c r="AZ2596" s="11"/>
      <c r="BA2596" s="11"/>
      <c r="BB2596" s="11"/>
      <c r="BC2596" s="11"/>
    </row>
    <row r="2597" spans="1:55" x14ac:dyDescent="0.3">
      <c r="A2597" s="11"/>
      <c r="B2597" s="11"/>
      <c r="C2597" s="11"/>
      <c r="D2597" s="11"/>
      <c r="E2597" s="38"/>
      <c r="F2597" s="11"/>
      <c r="G2597" s="40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26"/>
      <c r="AR2597" s="26"/>
      <c r="AS2597" s="26"/>
      <c r="AT2597" s="26"/>
      <c r="AU2597" s="26"/>
      <c r="AV2597" s="26"/>
      <c r="AW2597" s="11"/>
      <c r="AX2597" s="11"/>
      <c r="AY2597" s="11"/>
      <c r="AZ2597" s="11"/>
      <c r="BA2597" s="11"/>
      <c r="BB2597" s="11"/>
      <c r="BC2597" s="11"/>
    </row>
    <row r="2598" spans="1:55" x14ac:dyDescent="0.3">
      <c r="A2598" s="11"/>
      <c r="B2598" s="11"/>
      <c r="C2598" s="11"/>
      <c r="D2598" s="11"/>
      <c r="E2598" s="38"/>
      <c r="F2598" s="11"/>
      <c r="G2598" s="40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26"/>
      <c r="AR2598" s="26"/>
      <c r="AS2598" s="26"/>
      <c r="AT2598" s="26"/>
      <c r="AU2598" s="26"/>
      <c r="AV2598" s="26"/>
      <c r="AW2598" s="11"/>
      <c r="AX2598" s="11"/>
      <c r="AY2598" s="11"/>
      <c r="AZ2598" s="11"/>
      <c r="BA2598" s="11"/>
      <c r="BB2598" s="11"/>
      <c r="BC2598" s="11"/>
    </row>
    <row r="2599" spans="1:55" x14ac:dyDescent="0.3">
      <c r="A2599" s="11"/>
      <c r="B2599" s="11"/>
      <c r="C2599" s="11"/>
      <c r="D2599" s="11"/>
      <c r="E2599" s="38"/>
      <c r="F2599" s="11"/>
      <c r="G2599" s="40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26"/>
      <c r="AR2599" s="26"/>
      <c r="AS2599" s="26"/>
      <c r="AT2599" s="26"/>
      <c r="AU2599" s="26"/>
      <c r="AV2599" s="26"/>
      <c r="AW2599" s="11"/>
      <c r="AX2599" s="11"/>
      <c r="AY2599" s="11"/>
      <c r="AZ2599" s="11"/>
      <c r="BA2599" s="11"/>
      <c r="BB2599" s="11"/>
      <c r="BC2599" s="11"/>
    </row>
    <row r="2600" spans="1:55" x14ac:dyDescent="0.3">
      <c r="A2600" s="11"/>
      <c r="B2600" s="11"/>
      <c r="C2600" s="11"/>
      <c r="D2600" s="11"/>
      <c r="E2600" s="38"/>
      <c r="F2600" s="11"/>
      <c r="G2600" s="40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26"/>
      <c r="AR2600" s="26"/>
      <c r="AS2600" s="26"/>
      <c r="AT2600" s="26"/>
      <c r="AU2600" s="26"/>
      <c r="AV2600" s="26"/>
      <c r="AW2600" s="11"/>
      <c r="AX2600" s="11"/>
      <c r="AY2600" s="11"/>
      <c r="AZ2600" s="11"/>
      <c r="BA2600" s="11"/>
      <c r="BB2600" s="11"/>
      <c r="BC2600" s="11"/>
    </row>
    <row r="2601" spans="1:55" x14ac:dyDescent="0.3">
      <c r="A2601" s="11"/>
      <c r="B2601" s="11"/>
      <c r="C2601" s="11"/>
      <c r="D2601" s="11"/>
      <c r="E2601" s="38"/>
      <c r="F2601" s="11"/>
      <c r="G2601" s="40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26"/>
      <c r="AR2601" s="26"/>
      <c r="AS2601" s="26"/>
      <c r="AT2601" s="26"/>
      <c r="AU2601" s="26"/>
      <c r="AV2601" s="26"/>
      <c r="AW2601" s="11"/>
      <c r="AX2601" s="11"/>
      <c r="AY2601" s="11"/>
      <c r="AZ2601" s="11"/>
      <c r="BA2601" s="11"/>
      <c r="BB2601" s="11"/>
      <c r="BC2601" s="11"/>
    </row>
    <row r="2602" spans="1:55" x14ac:dyDescent="0.3">
      <c r="A2602" s="11"/>
      <c r="B2602" s="11"/>
      <c r="C2602" s="11"/>
      <c r="D2602" s="11"/>
      <c r="E2602" s="38"/>
      <c r="F2602" s="11"/>
      <c r="G2602" s="40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26"/>
      <c r="AR2602" s="26"/>
      <c r="AS2602" s="26"/>
      <c r="AT2602" s="26"/>
      <c r="AU2602" s="26"/>
      <c r="AV2602" s="26"/>
      <c r="AW2602" s="11"/>
      <c r="AX2602" s="11"/>
      <c r="AY2602" s="11"/>
      <c r="AZ2602" s="11"/>
      <c r="BA2602" s="11"/>
      <c r="BB2602" s="11"/>
      <c r="BC2602" s="11"/>
    </row>
    <row r="2603" spans="1:55" x14ac:dyDescent="0.3">
      <c r="A2603" s="11"/>
      <c r="B2603" s="11"/>
      <c r="C2603" s="11"/>
      <c r="D2603" s="11"/>
      <c r="E2603" s="38"/>
      <c r="F2603" s="11"/>
      <c r="G2603" s="40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26"/>
      <c r="AR2603" s="26"/>
      <c r="AS2603" s="26"/>
      <c r="AT2603" s="26"/>
      <c r="AU2603" s="26"/>
      <c r="AV2603" s="26"/>
      <c r="AW2603" s="11"/>
      <c r="AX2603" s="11"/>
      <c r="AY2603" s="11"/>
      <c r="AZ2603" s="11"/>
      <c r="BA2603" s="11"/>
      <c r="BB2603" s="11"/>
      <c r="BC2603" s="11"/>
    </row>
    <row r="2604" spans="1:55" x14ac:dyDescent="0.3">
      <c r="A2604" s="11"/>
      <c r="B2604" s="11"/>
      <c r="C2604" s="11"/>
      <c r="D2604" s="11"/>
      <c r="E2604" s="38"/>
      <c r="F2604" s="11"/>
      <c r="G2604" s="40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26"/>
      <c r="AR2604" s="26"/>
      <c r="AS2604" s="26"/>
      <c r="AT2604" s="26"/>
      <c r="AU2604" s="26"/>
      <c r="AV2604" s="26"/>
      <c r="AW2604" s="11"/>
      <c r="AX2604" s="11"/>
      <c r="AY2604" s="11"/>
      <c r="AZ2604" s="11"/>
      <c r="BA2604" s="11"/>
      <c r="BB2604" s="11"/>
      <c r="BC2604" s="11"/>
    </row>
    <row r="2605" spans="1:55" x14ac:dyDescent="0.3">
      <c r="A2605" s="11"/>
      <c r="B2605" s="11"/>
      <c r="C2605" s="11"/>
      <c r="D2605" s="11"/>
      <c r="E2605" s="38"/>
      <c r="F2605" s="11"/>
      <c r="G2605" s="40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26"/>
      <c r="AR2605" s="26"/>
      <c r="AS2605" s="26"/>
      <c r="AT2605" s="26"/>
      <c r="AU2605" s="26"/>
      <c r="AV2605" s="26"/>
      <c r="AW2605" s="11"/>
      <c r="AX2605" s="11"/>
      <c r="AY2605" s="11"/>
      <c r="AZ2605" s="11"/>
      <c r="BA2605" s="11"/>
      <c r="BB2605" s="11"/>
      <c r="BC2605" s="11"/>
    </row>
    <row r="2606" spans="1:55" x14ac:dyDescent="0.3">
      <c r="A2606" s="11"/>
      <c r="B2606" s="11"/>
      <c r="C2606" s="11"/>
      <c r="D2606" s="11"/>
      <c r="E2606" s="38"/>
      <c r="F2606" s="11"/>
      <c r="G2606" s="40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26"/>
      <c r="AR2606" s="26"/>
      <c r="AS2606" s="26"/>
      <c r="AT2606" s="26"/>
      <c r="AU2606" s="26"/>
      <c r="AV2606" s="26"/>
      <c r="AW2606" s="11"/>
      <c r="AX2606" s="11"/>
      <c r="AY2606" s="11"/>
      <c r="AZ2606" s="11"/>
      <c r="BA2606" s="11"/>
      <c r="BB2606" s="11"/>
      <c r="BC2606" s="11"/>
    </row>
    <row r="2607" spans="1:55" x14ac:dyDescent="0.3">
      <c r="A2607" s="11"/>
      <c r="B2607" s="11"/>
      <c r="C2607" s="11"/>
      <c r="D2607" s="11"/>
      <c r="E2607" s="38"/>
      <c r="F2607" s="11"/>
      <c r="G2607" s="40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26"/>
      <c r="AR2607" s="26"/>
      <c r="AS2607" s="26"/>
      <c r="AT2607" s="26"/>
      <c r="AU2607" s="26"/>
      <c r="AV2607" s="26"/>
      <c r="AW2607" s="11"/>
      <c r="AX2607" s="11"/>
      <c r="AY2607" s="11"/>
      <c r="AZ2607" s="11"/>
      <c r="BA2607" s="11"/>
      <c r="BB2607" s="11"/>
      <c r="BC2607" s="11"/>
    </row>
    <row r="2608" spans="1:55" x14ac:dyDescent="0.3">
      <c r="A2608" s="11"/>
      <c r="B2608" s="11"/>
      <c r="C2608" s="11"/>
      <c r="D2608" s="11"/>
      <c r="E2608" s="38"/>
      <c r="F2608" s="11"/>
      <c r="G2608" s="40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26"/>
      <c r="AR2608" s="26"/>
      <c r="AS2608" s="26"/>
      <c r="AT2608" s="26"/>
      <c r="AU2608" s="26"/>
      <c r="AV2608" s="26"/>
      <c r="AW2608" s="11"/>
      <c r="AX2608" s="11"/>
      <c r="AY2608" s="11"/>
      <c r="AZ2608" s="11"/>
      <c r="BA2608" s="11"/>
      <c r="BB2608" s="11"/>
      <c r="BC2608" s="11"/>
    </row>
    <row r="2609" spans="1:55" x14ac:dyDescent="0.3">
      <c r="A2609" s="11"/>
      <c r="B2609" s="11"/>
      <c r="C2609" s="11"/>
      <c r="D2609" s="11"/>
      <c r="E2609" s="38"/>
      <c r="F2609" s="11"/>
      <c r="G2609" s="40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26"/>
      <c r="AR2609" s="26"/>
      <c r="AS2609" s="26"/>
      <c r="AT2609" s="26"/>
      <c r="AU2609" s="26"/>
      <c r="AV2609" s="26"/>
      <c r="AW2609" s="11"/>
      <c r="AX2609" s="11"/>
      <c r="AY2609" s="11"/>
      <c r="AZ2609" s="11"/>
      <c r="BA2609" s="11"/>
      <c r="BB2609" s="11"/>
      <c r="BC2609" s="11"/>
    </row>
    <row r="2610" spans="1:55" x14ac:dyDescent="0.3">
      <c r="A2610" s="11"/>
      <c r="B2610" s="11"/>
      <c r="C2610" s="11"/>
      <c r="D2610" s="11"/>
      <c r="E2610" s="38"/>
      <c r="F2610" s="11"/>
      <c r="G2610" s="40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26"/>
      <c r="AR2610" s="26"/>
      <c r="AS2610" s="26"/>
      <c r="AT2610" s="26"/>
      <c r="AU2610" s="26"/>
      <c r="AV2610" s="26"/>
      <c r="AW2610" s="11"/>
      <c r="AX2610" s="11"/>
      <c r="AY2610" s="11"/>
      <c r="AZ2610" s="11"/>
      <c r="BA2610" s="11"/>
      <c r="BB2610" s="11"/>
      <c r="BC2610" s="11"/>
    </row>
    <row r="2611" spans="1:55" x14ac:dyDescent="0.3">
      <c r="A2611" s="11"/>
      <c r="B2611" s="11"/>
      <c r="C2611" s="11"/>
      <c r="D2611" s="11"/>
      <c r="E2611" s="38"/>
      <c r="F2611" s="11"/>
      <c r="G2611" s="40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26"/>
      <c r="AR2611" s="26"/>
      <c r="AS2611" s="26"/>
      <c r="AT2611" s="26"/>
      <c r="AU2611" s="26"/>
      <c r="AV2611" s="26"/>
      <c r="AW2611" s="11"/>
      <c r="AX2611" s="11"/>
      <c r="AY2611" s="11"/>
      <c r="AZ2611" s="11"/>
      <c r="BA2611" s="11"/>
      <c r="BB2611" s="11"/>
      <c r="BC2611" s="11"/>
    </row>
    <row r="2612" spans="1:55" x14ac:dyDescent="0.3">
      <c r="A2612" s="11"/>
      <c r="B2612" s="11"/>
      <c r="C2612" s="11"/>
      <c r="D2612" s="11"/>
      <c r="E2612" s="38"/>
      <c r="F2612" s="11"/>
      <c r="G2612" s="40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26"/>
      <c r="AR2612" s="26"/>
      <c r="AS2612" s="26"/>
      <c r="AT2612" s="26"/>
      <c r="AU2612" s="26"/>
      <c r="AV2612" s="26"/>
      <c r="AW2612" s="11"/>
      <c r="AX2612" s="11"/>
      <c r="AY2612" s="11"/>
      <c r="AZ2612" s="11"/>
      <c r="BA2612" s="11"/>
      <c r="BB2612" s="11"/>
      <c r="BC2612" s="11"/>
    </row>
    <row r="2613" spans="1:55" x14ac:dyDescent="0.3">
      <c r="A2613" s="11"/>
      <c r="B2613" s="11"/>
      <c r="C2613" s="11"/>
      <c r="D2613" s="11"/>
      <c r="E2613" s="38"/>
      <c r="F2613" s="11"/>
      <c r="G2613" s="40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26"/>
      <c r="AR2613" s="26"/>
      <c r="AS2613" s="26"/>
      <c r="AT2613" s="26"/>
      <c r="AU2613" s="26"/>
      <c r="AV2613" s="26"/>
      <c r="AW2613" s="11"/>
      <c r="AX2613" s="11"/>
      <c r="AY2613" s="11"/>
      <c r="AZ2613" s="11"/>
      <c r="BA2613" s="11"/>
      <c r="BB2613" s="11"/>
      <c r="BC2613" s="11"/>
    </row>
    <row r="2614" spans="1:55" x14ac:dyDescent="0.3">
      <c r="A2614" s="11"/>
      <c r="B2614" s="11"/>
      <c r="C2614" s="11"/>
      <c r="D2614" s="11"/>
      <c r="E2614" s="38"/>
      <c r="F2614" s="11"/>
      <c r="G2614" s="40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26"/>
      <c r="AR2614" s="26"/>
      <c r="AS2614" s="26"/>
      <c r="AT2614" s="26"/>
      <c r="AU2614" s="26"/>
      <c r="AV2614" s="26"/>
      <c r="AW2614" s="11"/>
      <c r="AX2614" s="11"/>
      <c r="AY2614" s="11"/>
      <c r="AZ2614" s="11"/>
      <c r="BA2614" s="11"/>
      <c r="BB2614" s="11"/>
      <c r="BC2614" s="11"/>
    </row>
    <row r="2615" spans="1:55" x14ac:dyDescent="0.3">
      <c r="A2615" s="11"/>
      <c r="B2615" s="11"/>
      <c r="C2615" s="11"/>
      <c r="D2615" s="11"/>
      <c r="E2615" s="38"/>
      <c r="F2615" s="11"/>
      <c r="G2615" s="40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26"/>
      <c r="AR2615" s="26"/>
      <c r="AS2615" s="26"/>
      <c r="AT2615" s="26"/>
      <c r="AU2615" s="26"/>
      <c r="AV2615" s="26"/>
      <c r="AW2615" s="11"/>
      <c r="AX2615" s="11"/>
      <c r="AY2615" s="11"/>
      <c r="AZ2615" s="11"/>
      <c r="BA2615" s="11"/>
      <c r="BB2615" s="11"/>
      <c r="BC2615" s="11"/>
    </row>
    <row r="2616" spans="1:55" x14ac:dyDescent="0.3">
      <c r="A2616" s="11"/>
      <c r="B2616" s="11"/>
      <c r="C2616" s="11"/>
      <c r="D2616" s="11"/>
      <c r="E2616" s="38"/>
      <c r="F2616" s="11"/>
      <c r="G2616" s="40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26"/>
      <c r="AR2616" s="26"/>
      <c r="AS2616" s="26"/>
      <c r="AT2616" s="26"/>
      <c r="AU2616" s="26"/>
      <c r="AV2616" s="26"/>
      <c r="AW2616" s="11"/>
      <c r="AX2616" s="11"/>
      <c r="AY2616" s="11"/>
      <c r="AZ2616" s="11"/>
      <c r="BA2616" s="11"/>
      <c r="BB2616" s="11"/>
      <c r="BC2616" s="11"/>
    </row>
    <row r="2617" spans="1:55" x14ac:dyDescent="0.3">
      <c r="A2617" s="11"/>
      <c r="B2617" s="11"/>
      <c r="C2617" s="11"/>
      <c r="D2617" s="11"/>
      <c r="E2617" s="38"/>
      <c r="F2617" s="11"/>
      <c r="G2617" s="40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26"/>
      <c r="AR2617" s="26"/>
      <c r="AS2617" s="26"/>
      <c r="AT2617" s="26"/>
      <c r="AU2617" s="26"/>
      <c r="AV2617" s="26"/>
      <c r="AW2617" s="11"/>
      <c r="AX2617" s="11"/>
      <c r="AY2617" s="11"/>
      <c r="AZ2617" s="11"/>
      <c r="BA2617" s="11"/>
      <c r="BB2617" s="11"/>
      <c r="BC2617" s="11"/>
    </row>
    <row r="2618" spans="1:55" x14ac:dyDescent="0.3">
      <c r="A2618" s="11"/>
      <c r="B2618" s="11"/>
      <c r="C2618" s="11"/>
      <c r="D2618" s="11"/>
      <c r="E2618" s="38"/>
      <c r="F2618" s="11"/>
      <c r="G2618" s="40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26"/>
      <c r="AR2618" s="26"/>
      <c r="AS2618" s="26"/>
      <c r="AT2618" s="26"/>
      <c r="AU2618" s="26"/>
      <c r="AV2618" s="26"/>
      <c r="AW2618" s="11"/>
      <c r="AX2618" s="11"/>
      <c r="AY2618" s="11"/>
      <c r="AZ2618" s="11"/>
      <c r="BA2618" s="11"/>
      <c r="BB2618" s="11"/>
      <c r="BC2618" s="11"/>
    </row>
    <row r="2619" spans="1:55" x14ac:dyDescent="0.3">
      <c r="A2619" s="11"/>
      <c r="B2619" s="11"/>
      <c r="C2619" s="11"/>
      <c r="D2619" s="11"/>
      <c r="E2619" s="38"/>
      <c r="F2619" s="11"/>
      <c r="G2619" s="40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26"/>
      <c r="AR2619" s="26"/>
      <c r="AS2619" s="26"/>
      <c r="AT2619" s="26"/>
      <c r="AU2619" s="26"/>
      <c r="AV2619" s="26"/>
      <c r="AW2619" s="11"/>
      <c r="AX2619" s="11"/>
      <c r="AY2619" s="11"/>
      <c r="AZ2619" s="11"/>
      <c r="BA2619" s="11"/>
      <c r="BB2619" s="11"/>
      <c r="BC2619" s="11"/>
    </row>
    <row r="2620" spans="1:55" x14ac:dyDescent="0.3">
      <c r="A2620" s="11"/>
      <c r="B2620" s="11"/>
      <c r="C2620" s="11"/>
      <c r="D2620" s="11"/>
      <c r="E2620" s="38"/>
      <c r="F2620" s="11"/>
      <c r="G2620" s="40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26"/>
      <c r="AR2620" s="26"/>
      <c r="AS2620" s="26"/>
      <c r="AT2620" s="26"/>
      <c r="AU2620" s="26"/>
      <c r="AV2620" s="26"/>
      <c r="AW2620" s="11"/>
      <c r="AX2620" s="11"/>
      <c r="AY2620" s="11"/>
      <c r="AZ2620" s="11"/>
      <c r="BA2620" s="11"/>
      <c r="BB2620" s="11"/>
      <c r="BC2620" s="11"/>
    </row>
    <row r="2621" spans="1:55" x14ac:dyDescent="0.3">
      <c r="A2621" s="11"/>
      <c r="B2621" s="11"/>
      <c r="C2621" s="11"/>
      <c r="D2621" s="11"/>
      <c r="E2621" s="38"/>
      <c r="F2621" s="11"/>
      <c r="G2621" s="40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26"/>
      <c r="AR2621" s="26"/>
      <c r="AS2621" s="26"/>
      <c r="AT2621" s="26"/>
      <c r="AU2621" s="26"/>
      <c r="AV2621" s="26"/>
      <c r="AW2621" s="11"/>
      <c r="AX2621" s="11"/>
      <c r="AY2621" s="11"/>
      <c r="AZ2621" s="11"/>
      <c r="BA2621" s="11"/>
      <c r="BB2621" s="11"/>
      <c r="BC2621" s="11"/>
    </row>
    <row r="2622" spans="1:55" x14ac:dyDescent="0.3">
      <c r="A2622" s="11"/>
      <c r="B2622" s="11"/>
      <c r="C2622" s="11"/>
      <c r="D2622" s="11"/>
      <c r="E2622" s="38"/>
      <c r="F2622" s="11"/>
      <c r="G2622" s="40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26"/>
      <c r="AR2622" s="26"/>
      <c r="AS2622" s="26"/>
      <c r="AT2622" s="26"/>
      <c r="AU2622" s="26"/>
      <c r="AV2622" s="26"/>
      <c r="AW2622" s="11"/>
      <c r="AX2622" s="11"/>
      <c r="AY2622" s="11"/>
      <c r="AZ2622" s="11"/>
      <c r="BA2622" s="11"/>
      <c r="BB2622" s="11"/>
      <c r="BC2622" s="11"/>
    </row>
    <row r="2623" spans="1:55" x14ac:dyDescent="0.3">
      <c r="A2623" s="11"/>
      <c r="B2623" s="11"/>
      <c r="C2623" s="11"/>
      <c r="D2623" s="11"/>
      <c r="E2623" s="38"/>
      <c r="F2623" s="11"/>
      <c r="G2623" s="40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26"/>
      <c r="AR2623" s="26"/>
      <c r="AS2623" s="26"/>
      <c r="AT2623" s="26"/>
      <c r="AU2623" s="26"/>
      <c r="AV2623" s="26"/>
      <c r="AW2623" s="11"/>
      <c r="AX2623" s="11"/>
      <c r="AY2623" s="11"/>
      <c r="AZ2623" s="11"/>
      <c r="BA2623" s="11"/>
      <c r="BB2623" s="11"/>
      <c r="BC2623" s="11"/>
    </row>
    <row r="2624" spans="1:55" x14ac:dyDescent="0.3">
      <c r="A2624" s="11"/>
      <c r="B2624" s="11"/>
      <c r="C2624" s="11"/>
      <c r="D2624" s="11"/>
      <c r="E2624" s="38"/>
      <c r="F2624" s="11"/>
      <c r="G2624" s="40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26"/>
      <c r="AR2624" s="26"/>
      <c r="AS2624" s="26"/>
      <c r="AT2624" s="26"/>
      <c r="AU2624" s="26"/>
      <c r="AV2624" s="26"/>
      <c r="AW2624" s="11"/>
      <c r="AX2624" s="11"/>
      <c r="AY2624" s="11"/>
      <c r="AZ2624" s="11"/>
      <c r="BA2624" s="11"/>
      <c r="BB2624" s="11"/>
      <c r="BC2624" s="11"/>
    </row>
    <row r="2625" spans="1:55" x14ac:dyDescent="0.3">
      <c r="A2625" s="11"/>
      <c r="B2625" s="11"/>
      <c r="C2625" s="11"/>
      <c r="D2625" s="11"/>
      <c r="E2625" s="38"/>
      <c r="F2625" s="11"/>
      <c r="G2625" s="40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26"/>
      <c r="AR2625" s="26"/>
      <c r="AS2625" s="26"/>
      <c r="AT2625" s="26"/>
      <c r="AU2625" s="26"/>
      <c r="AV2625" s="26"/>
      <c r="AW2625" s="11"/>
      <c r="AX2625" s="11"/>
      <c r="AY2625" s="11"/>
      <c r="AZ2625" s="11"/>
      <c r="BA2625" s="11"/>
      <c r="BB2625" s="11"/>
      <c r="BC2625" s="11"/>
    </row>
    <row r="2626" spans="1:55" x14ac:dyDescent="0.3">
      <c r="A2626" s="11"/>
      <c r="B2626" s="11"/>
      <c r="C2626" s="11"/>
      <c r="D2626" s="11"/>
      <c r="E2626" s="38"/>
      <c r="F2626" s="11"/>
      <c r="G2626" s="40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26"/>
      <c r="AR2626" s="26"/>
      <c r="AS2626" s="26"/>
      <c r="AT2626" s="26"/>
      <c r="AU2626" s="26"/>
      <c r="AV2626" s="26"/>
      <c r="AW2626" s="11"/>
      <c r="AX2626" s="11"/>
      <c r="AY2626" s="11"/>
      <c r="AZ2626" s="11"/>
      <c r="BA2626" s="11"/>
      <c r="BB2626" s="11"/>
      <c r="BC2626" s="11"/>
    </row>
    <row r="2627" spans="1:55" x14ac:dyDescent="0.3">
      <c r="A2627" s="11"/>
      <c r="B2627" s="11"/>
      <c r="C2627" s="11"/>
      <c r="D2627" s="11"/>
      <c r="E2627" s="38"/>
      <c r="F2627" s="11"/>
      <c r="G2627" s="40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26"/>
      <c r="AR2627" s="26"/>
      <c r="AS2627" s="26"/>
      <c r="AT2627" s="26"/>
      <c r="AU2627" s="26"/>
      <c r="AV2627" s="26"/>
      <c r="AW2627" s="11"/>
      <c r="AX2627" s="11"/>
      <c r="AY2627" s="11"/>
      <c r="AZ2627" s="11"/>
      <c r="BA2627" s="11"/>
      <c r="BB2627" s="11"/>
      <c r="BC2627" s="11"/>
    </row>
    <row r="2628" spans="1:55" x14ac:dyDescent="0.3">
      <c r="A2628" s="11"/>
      <c r="B2628" s="11"/>
      <c r="C2628" s="11"/>
      <c r="D2628" s="11"/>
      <c r="E2628" s="38"/>
      <c r="F2628" s="11"/>
      <c r="G2628" s="40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26"/>
      <c r="AR2628" s="26"/>
      <c r="AS2628" s="26"/>
      <c r="AT2628" s="26"/>
      <c r="AU2628" s="26"/>
      <c r="AV2628" s="26"/>
      <c r="AW2628" s="11"/>
      <c r="AX2628" s="11"/>
      <c r="AY2628" s="11"/>
      <c r="AZ2628" s="11"/>
      <c r="BA2628" s="11"/>
      <c r="BB2628" s="11"/>
      <c r="BC2628" s="11"/>
    </row>
    <row r="2629" spans="1:55" x14ac:dyDescent="0.3">
      <c r="A2629" s="11"/>
      <c r="B2629" s="11"/>
      <c r="C2629" s="11"/>
      <c r="D2629" s="11"/>
      <c r="E2629" s="38"/>
      <c r="F2629" s="11"/>
      <c r="G2629" s="40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26"/>
      <c r="AR2629" s="26"/>
      <c r="AS2629" s="26"/>
      <c r="AT2629" s="26"/>
      <c r="AU2629" s="26"/>
      <c r="AV2629" s="26"/>
      <c r="AW2629" s="11"/>
      <c r="AX2629" s="11"/>
      <c r="AY2629" s="11"/>
      <c r="AZ2629" s="11"/>
      <c r="BA2629" s="11"/>
      <c r="BB2629" s="11"/>
      <c r="BC2629" s="11"/>
    </row>
    <row r="2630" spans="1:55" x14ac:dyDescent="0.3">
      <c r="A2630" s="11"/>
      <c r="B2630" s="11"/>
      <c r="C2630" s="11"/>
      <c r="D2630" s="11"/>
      <c r="E2630" s="38"/>
      <c r="F2630" s="11"/>
      <c r="G2630" s="40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26"/>
      <c r="AR2630" s="26"/>
      <c r="AS2630" s="26"/>
      <c r="AT2630" s="26"/>
      <c r="AU2630" s="26"/>
      <c r="AV2630" s="26"/>
      <c r="AW2630" s="11"/>
      <c r="AX2630" s="11"/>
      <c r="AY2630" s="11"/>
      <c r="AZ2630" s="11"/>
      <c r="BA2630" s="11"/>
      <c r="BB2630" s="11"/>
      <c r="BC2630" s="11"/>
    </row>
    <row r="2631" spans="1:55" x14ac:dyDescent="0.3">
      <c r="A2631" s="11"/>
      <c r="B2631" s="11"/>
      <c r="C2631" s="11"/>
      <c r="D2631" s="11"/>
      <c r="E2631" s="38"/>
      <c r="F2631" s="11"/>
      <c r="G2631" s="40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26"/>
      <c r="AR2631" s="26"/>
      <c r="AS2631" s="26"/>
      <c r="AT2631" s="26"/>
      <c r="AU2631" s="26"/>
      <c r="AV2631" s="26"/>
      <c r="AW2631" s="11"/>
      <c r="AX2631" s="11"/>
      <c r="AY2631" s="11"/>
      <c r="AZ2631" s="11"/>
      <c r="BA2631" s="11"/>
      <c r="BB2631" s="11"/>
      <c r="BC2631" s="11"/>
    </row>
    <row r="2632" spans="1:55" x14ac:dyDescent="0.3">
      <c r="A2632" s="11"/>
      <c r="B2632" s="11"/>
      <c r="C2632" s="11"/>
      <c r="D2632" s="11"/>
      <c r="E2632" s="38"/>
      <c r="F2632" s="11"/>
      <c r="G2632" s="40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26"/>
      <c r="AR2632" s="26"/>
      <c r="AS2632" s="26"/>
      <c r="AT2632" s="26"/>
      <c r="AU2632" s="26"/>
      <c r="AV2632" s="26"/>
      <c r="AW2632" s="11"/>
      <c r="AX2632" s="11"/>
      <c r="AY2632" s="11"/>
      <c r="AZ2632" s="11"/>
      <c r="BA2632" s="11"/>
      <c r="BB2632" s="11"/>
      <c r="BC2632" s="11"/>
    </row>
    <row r="2633" spans="1:55" x14ac:dyDescent="0.3">
      <c r="A2633" s="11"/>
      <c r="B2633" s="11"/>
      <c r="C2633" s="11"/>
      <c r="D2633" s="11"/>
      <c r="E2633" s="38"/>
      <c r="F2633" s="11"/>
      <c r="G2633" s="40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26"/>
      <c r="AR2633" s="26"/>
      <c r="AS2633" s="26"/>
      <c r="AT2633" s="26"/>
      <c r="AU2633" s="26"/>
      <c r="AV2633" s="26"/>
      <c r="AW2633" s="11"/>
      <c r="AX2633" s="11"/>
      <c r="AY2633" s="11"/>
      <c r="AZ2633" s="11"/>
      <c r="BA2633" s="11"/>
      <c r="BB2633" s="11"/>
      <c r="BC2633" s="11"/>
    </row>
    <row r="2634" spans="1:55" x14ac:dyDescent="0.3">
      <c r="A2634" s="11"/>
      <c r="B2634" s="11"/>
      <c r="C2634" s="11"/>
      <c r="D2634" s="11"/>
      <c r="E2634" s="38"/>
      <c r="F2634" s="11"/>
      <c r="G2634" s="40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26"/>
      <c r="AR2634" s="26"/>
      <c r="AS2634" s="26"/>
      <c r="AT2634" s="26"/>
      <c r="AU2634" s="26"/>
      <c r="AV2634" s="26"/>
      <c r="AW2634" s="11"/>
      <c r="AX2634" s="11"/>
      <c r="AY2634" s="11"/>
      <c r="AZ2634" s="11"/>
      <c r="BA2634" s="11"/>
      <c r="BB2634" s="11"/>
      <c r="BC2634" s="11"/>
    </row>
    <row r="2635" spans="1:55" x14ac:dyDescent="0.3">
      <c r="A2635" s="11"/>
      <c r="B2635" s="11"/>
      <c r="C2635" s="11"/>
      <c r="D2635" s="11"/>
      <c r="E2635" s="38"/>
      <c r="F2635" s="11"/>
      <c r="G2635" s="40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26"/>
      <c r="AR2635" s="26"/>
      <c r="AS2635" s="26"/>
      <c r="AT2635" s="26"/>
      <c r="AU2635" s="26"/>
      <c r="AV2635" s="26"/>
      <c r="AW2635" s="11"/>
      <c r="AX2635" s="11"/>
      <c r="AY2635" s="11"/>
      <c r="AZ2635" s="11"/>
      <c r="BA2635" s="11"/>
      <c r="BB2635" s="11"/>
      <c r="BC2635" s="11"/>
    </row>
    <row r="2636" spans="1:55" x14ac:dyDescent="0.3">
      <c r="A2636" s="11"/>
      <c r="B2636" s="11"/>
      <c r="C2636" s="11"/>
      <c r="D2636" s="11"/>
      <c r="E2636" s="38"/>
      <c r="F2636" s="11"/>
      <c r="G2636" s="40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26"/>
      <c r="AR2636" s="26"/>
      <c r="AS2636" s="26"/>
      <c r="AT2636" s="26"/>
      <c r="AU2636" s="26"/>
      <c r="AV2636" s="26"/>
      <c r="AW2636" s="11"/>
      <c r="AX2636" s="11"/>
      <c r="AY2636" s="11"/>
      <c r="AZ2636" s="11"/>
      <c r="BA2636" s="11"/>
      <c r="BB2636" s="11"/>
      <c r="BC2636" s="11"/>
    </row>
    <row r="2637" spans="1:55" x14ac:dyDescent="0.3">
      <c r="A2637" s="11"/>
      <c r="B2637" s="11"/>
      <c r="C2637" s="11"/>
      <c r="D2637" s="11"/>
      <c r="E2637" s="38"/>
      <c r="F2637" s="11"/>
      <c r="G2637" s="40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26"/>
      <c r="AR2637" s="26"/>
      <c r="AS2637" s="26"/>
      <c r="AT2637" s="26"/>
      <c r="AU2637" s="26"/>
      <c r="AV2637" s="26"/>
      <c r="AW2637" s="11"/>
      <c r="AX2637" s="11"/>
      <c r="AY2637" s="11"/>
      <c r="AZ2637" s="11"/>
      <c r="BA2637" s="11"/>
      <c r="BB2637" s="11"/>
      <c r="BC2637" s="11"/>
    </row>
    <row r="2638" spans="1:55" x14ac:dyDescent="0.3">
      <c r="A2638" s="11"/>
      <c r="B2638" s="11"/>
      <c r="C2638" s="11"/>
      <c r="D2638" s="11"/>
      <c r="E2638" s="38"/>
      <c r="F2638" s="11"/>
      <c r="G2638" s="40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26"/>
      <c r="AR2638" s="26"/>
      <c r="AS2638" s="26"/>
      <c r="AT2638" s="26"/>
      <c r="AU2638" s="26"/>
      <c r="AV2638" s="26"/>
      <c r="AW2638" s="11"/>
      <c r="AX2638" s="11"/>
      <c r="AY2638" s="11"/>
      <c r="AZ2638" s="11"/>
      <c r="BA2638" s="11"/>
      <c r="BB2638" s="11"/>
      <c r="BC2638" s="11"/>
    </row>
    <row r="2639" spans="1:55" x14ac:dyDescent="0.3">
      <c r="A2639" s="11"/>
      <c r="B2639" s="11"/>
      <c r="C2639" s="11"/>
      <c r="D2639" s="11"/>
      <c r="E2639" s="38"/>
      <c r="F2639" s="11"/>
      <c r="G2639" s="40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26"/>
      <c r="AR2639" s="26"/>
      <c r="AS2639" s="26"/>
      <c r="AT2639" s="26"/>
      <c r="AU2639" s="26"/>
      <c r="AV2639" s="26"/>
      <c r="AW2639" s="11"/>
      <c r="AX2639" s="11"/>
      <c r="AY2639" s="11"/>
      <c r="AZ2639" s="11"/>
      <c r="BA2639" s="11"/>
      <c r="BB2639" s="11"/>
      <c r="BC2639" s="11"/>
    </row>
    <row r="2640" spans="1:55" x14ac:dyDescent="0.3">
      <c r="A2640" s="11"/>
      <c r="B2640" s="11"/>
      <c r="C2640" s="11"/>
      <c r="D2640" s="11"/>
      <c r="E2640" s="38"/>
      <c r="F2640" s="11"/>
      <c r="G2640" s="40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26"/>
      <c r="AR2640" s="26"/>
      <c r="AS2640" s="26"/>
      <c r="AT2640" s="26"/>
      <c r="AU2640" s="26"/>
      <c r="AV2640" s="26"/>
      <c r="AW2640" s="11"/>
      <c r="AX2640" s="11"/>
      <c r="AY2640" s="11"/>
      <c r="AZ2640" s="11"/>
      <c r="BA2640" s="11"/>
      <c r="BB2640" s="11"/>
      <c r="BC2640" s="11"/>
    </row>
    <row r="2641" spans="1:55" x14ac:dyDescent="0.3">
      <c r="A2641" s="11"/>
      <c r="B2641" s="11"/>
      <c r="C2641" s="11"/>
      <c r="D2641" s="11"/>
      <c r="E2641" s="38"/>
      <c r="F2641" s="11"/>
      <c r="G2641" s="40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26"/>
      <c r="AR2641" s="26"/>
      <c r="AS2641" s="26"/>
      <c r="AT2641" s="26"/>
      <c r="AU2641" s="26"/>
      <c r="AV2641" s="26"/>
      <c r="AW2641" s="11"/>
      <c r="AX2641" s="11"/>
      <c r="AY2641" s="11"/>
      <c r="AZ2641" s="11"/>
      <c r="BA2641" s="11"/>
      <c r="BB2641" s="11"/>
      <c r="BC2641" s="11"/>
    </row>
    <row r="2642" spans="1:55" x14ac:dyDescent="0.3">
      <c r="A2642" s="11"/>
      <c r="B2642" s="11"/>
      <c r="C2642" s="11"/>
      <c r="D2642" s="11"/>
      <c r="E2642" s="38"/>
      <c r="F2642" s="11"/>
      <c r="G2642" s="40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26"/>
      <c r="AR2642" s="26"/>
      <c r="AS2642" s="26"/>
      <c r="AT2642" s="26"/>
      <c r="AU2642" s="26"/>
      <c r="AV2642" s="26"/>
      <c r="AW2642" s="11"/>
      <c r="AX2642" s="11"/>
      <c r="AY2642" s="11"/>
      <c r="AZ2642" s="11"/>
      <c r="BA2642" s="11"/>
      <c r="BB2642" s="11"/>
      <c r="BC2642" s="11"/>
    </row>
    <row r="2643" spans="1:55" x14ac:dyDescent="0.3">
      <c r="A2643" s="11"/>
      <c r="B2643" s="11"/>
      <c r="C2643" s="11"/>
      <c r="D2643" s="11"/>
      <c r="E2643" s="38"/>
      <c r="F2643" s="11"/>
      <c r="G2643" s="40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26"/>
      <c r="AR2643" s="26"/>
      <c r="AS2643" s="26"/>
      <c r="AT2643" s="26"/>
      <c r="AU2643" s="26"/>
      <c r="AV2643" s="26"/>
      <c r="AW2643" s="11"/>
      <c r="AX2643" s="11"/>
      <c r="AY2643" s="11"/>
      <c r="AZ2643" s="11"/>
      <c r="BA2643" s="11"/>
      <c r="BB2643" s="11"/>
      <c r="BC2643" s="11"/>
    </row>
    <row r="2644" spans="1:55" x14ac:dyDescent="0.3">
      <c r="A2644" s="11"/>
      <c r="B2644" s="11"/>
      <c r="C2644" s="11"/>
      <c r="D2644" s="11"/>
      <c r="E2644" s="38"/>
      <c r="F2644" s="11"/>
      <c r="G2644" s="40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26"/>
      <c r="AR2644" s="26"/>
      <c r="AS2644" s="26"/>
      <c r="AT2644" s="26"/>
      <c r="AU2644" s="26"/>
      <c r="AV2644" s="26"/>
      <c r="AW2644" s="11"/>
      <c r="AX2644" s="11"/>
      <c r="AY2644" s="11"/>
      <c r="AZ2644" s="11"/>
      <c r="BA2644" s="11"/>
      <c r="BB2644" s="11"/>
      <c r="BC2644" s="11"/>
    </row>
    <row r="2645" spans="1:55" x14ac:dyDescent="0.3">
      <c r="A2645" s="11"/>
      <c r="B2645" s="11"/>
      <c r="C2645" s="11"/>
      <c r="D2645" s="11"/>
      <c r="E2645" s="38"/>
      <c r="F2645" s="11"/>
      <c r="G2645" s="40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26"/>
      <c r="AR2645" s="26"/>
      <c r="AS2645" s="26"/>
      <c r="AT2645" s="26"/>
      <c r="AU2645" s="26"/>
      <c r="AV2645" s="26"/>
      <c r="AW2645" s="11"/>
      <c r="AX2645" s="11"/>
      <c r="AY2645" s="11"/>
      <c r="AZ2645" s="11"/>
      <c r="BA2645" s="11"/>
      <c r="BB2645" s="11"/>
      <c r="BC2645" s="11"/>
    </row>
    <row r="2646" spans="1:55" x14ac:dyDescent="0.3">
      <c r="A2646" s="11"/>
      <c r="B2646" s="11"/>
      <c r="C2646" s="11"/>
      <c r="D2646" s="11"/>
      <c r="E2646" s="38"/>
      <c r="F2646" s="11"/>
      <c r="G2646" s="40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26"/>
      <c r="AR2646" s="26"/>
      <c r="AS2646" s="26"/>
      <c r="AT2646" s="26"/>
      <c r="AU2646" s="26"/>
      <c r="AV2646" s="26"/>
      <c r="AW2646" s="11"/>
      <c r="AX2646" s="11"/>
      <c r="AY2646" s="11"/>
      <c r="AZ2646" s="11"/>
      <c r="BA2646" s="11"/>
      <c r="BB2646" s="11"/>
      <c r="BC2646" s="11"/>
    </row>
    <row r="2647" spans="1:55" x14ac:dyDescent="0.3">
      <c r="A2647" s="11"/>
      <c r="B2647" s="11"/>
      <c r="C2647" s="11"/>
      <c r="D2647" s="11"/>
      <c r="E2647" s="38"/>
      <c r="F2647" s="11"/>
      <c r="G2647" s="40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26"/>
      <c r="AR2647" s="26"/>
      <c r="AS2647" s="26"/>
      <c r="AT2647" s="26"/>
      <c r="AU2647" s="26"/>
      <c r="AV2647" s="26"/>
      <c r="AW2647" s="11"/>
      <c r="AX2647" s="11"/>
      <c r="AY2647" s="11"/>
      <c r="AZ2647" s="11"/>
      <c r="BA2647" s="11"/>
      <c r="BB2647" s="11"/>
      <c r="BC2647" s="11"/>
    </row>
    <row r="2648" spans="1:55" x14ac:dyDescent="0.3">
      <c r="A2648" s="11"/>
      <c r="B2648" s="11"/>
      <c r="C2648" s="11"/>
      <c r="D2648" s="11"/>
      <c r="E2648" s="38"/>
      <c r="F2648" s="11"/>
      <c r="G2648" s="40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26"/>
      <c r="AR2648" s="26"/>
      <c r="AS2648" s="26"/>
      <c r="AT2648" s="26"/>
      <c r="AU2648" s="26"/>
      <c r="AV2648" s="26"/>
      <c r="AW2648" s="11"/>
      <c r="AX2648" s="11"/>
      <c r="AY2648" s="11"/>
      <c r="AZ2648" s="11"/>
      <c r="BA2648" s="11"/>
      <c r="BB2648" s="11"/>
      <c r="BC2648" s="11"/>
    </row>
    <row r="2649" spans="1:55" x14ac:dyDescent="0.3">
      <c r="A2649" s="11"/>
      <c r="B2649" s="11"/>
      <c r="C2649" s="11"/>
      <c r="D2649" s="11"/>
      <c r="E2649" s="38"/>
      <c r="F2649" s="11"/>
      <c r="G2649" s="40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26"/>
      <c r="AR2649" s="26"/>
      <c r="AS2649" s="26"/>
      <c r="AT2649" s="26"/>
      <c r="AU2649" s="26"/>
      <c r="AV2649" s="26"/>
      <c r="AW2649" s="11"/>
      <c r="AX2649" s="11"/>
      <c r="AY2649" s="11"/>
      <c r="AZ2649" s="11"/>
      <c r="BA2649" s="11"/>
      <c r="BB2649" s="11"/>
      <c r="BC2649" s="11"/>
    </row>
    <row r="2650" spans="1:55" x14ac:dyDescent="0.3">
      <c r="A2650" s="11"/>
      <c r="B2650" s="11"/>
      <c r="C2650" s="11"/>
      <c r="D2650" s="11"/>
      <c r="E2650" s="38"/>
      <c r="F2650" s="11"/>
      <c r="G2650" s="40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26"/>
      <c r="AR2650" s="26"/>
      <c r="AS2650" s="26"/>
      <c r="AT2650" s="26"/>
      <c r="AU2650" s="26"/>
      <c r="AV2650" s="26"/>
      <c r="AW2650" s="11"/>
      <c r="AX2650" s="11"/>
      <c r="AY2650" s="11"/>
      <c r="AZ2650" s="11"/>
      <c r="BA2650" s="11"/>
      <c r="BB2650" s="11"/>
      <c r="BC2650" s="11"/>
    </row>
    <row r="2651" spans="1:55" x14ac:dyDescent="0.3">
      <c r="A2651" s="11"/>
      <c r="B2651" s="11"/>
      <c r="C2651" s="11"/>
      <c r="D2651" s="11"/>
      <c r="E2651" s="38"/>
      <c r="F2651" s="11"/>
      <c r="G2651" s="40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26"/>
      <c r="AR2651" s="26"/>
      <c r="AS2651" s="26"/>
      <c r="AT2651" s="26"/>
      <c r="AU2651" s="26"/>
      <c r="AV2651" s="26"/>
      <c r="AW2651" s="11"/>
      <c r="AX2651" s="11"/>
      <c r="AY2651" s="11"/>
      <c r="AZ2651" s="11"/>
      <c r="BA2651" s="11"/>
      <c r="BB2651" s="11"/>
      <c r="BC2651" s="11"/>
    </row>
    <row r="2652" spans="1:55" x14ac:dyDescent="0.3">
      <c r="A2652" s="11"/>
      <c r="B2652" s="11"/>
      <c r="C2652" s="11"/>
      <c r="D2652" s="11"/>
      <c r="E2652" s="38"/>
      <c r="F2652" s="11"/>
      <c r="G2652" s="40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26"/>
      <c r="AR2652" s="26"/>
      <c r="AS2652" s="26"/>
      <c r="AT2652" s="26"/>
      <c r="AU2652" s="26"/>
      <c r="AV2652" s="26"/>
      <c r="AW2652" s="11"/>
      <c r="AX2652" s="11"/>
      <c r="AY2652" s="11"/>
      <c r="AZ2652" s="11"/>
      <c r="BA2652" s="11"/>
      <c r="BB2652" s="11"/>
      <c r="BC2652" s="11"/>
    </row>
    <row r="2653" spans="1:55" x14ac:dyDescent="0.3">
      <c r="A2653" s="11"/>
      <c r="B2653" s="11"/>
      <c r="C2653" s="11"/>
      <c r="D2653" s="11"/>
      <c r="E2653" s="38"/>
      <c r="F2653" s="11"/>
      <c r="G2653" s="40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26"/>
      <c r="AR2653" s="26"/>
      <c r="AS2653" s="26"/>
      <c r="AT2653" s="26"/>
      <c r="AU2653" s="26"/>
      <c r="AV2653" s="26"/>
      <c r="AW2653" s="11"/>
      <c r="AX2653" s="11"/>
      <c r="AY2653" s="11"/>
      <c r="AZ2653" s="11"/>
      <c r="BA2653" s="11"/>
      <c r="BB2653" s="11"/>
      <c r="BC2653" s="11"/>
    </row>
    <row r="2654" spans="1:55" x14ac:dyDescent="0.3">
      <c r="A2654" s="11"/>
      <c r="B2654" s="11"/>
      <c r="C2654" s="11"/>
      <c r="D2654" s="11"/>
      <c r="E2654" s="38"/>
      <c r="F2654" s="11"/>
      <c r="G2654" s="40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26"/>
      <c r="AR2654" s="26"/>
      <c r="AS2654" s="26"/>
      <c r="AT2654" s="26"/>
      <c r="AU2654" s="26"/>
      <c r="AV2654" s="26"/>
      <c r="AW2654" s="11"/>
      <c r="AX2654" s="11"/>
      <c r="AY2654" s="11"/>
      <c r="AZ2654" s="11"/>
      <c r="BA2654" s="11"/>
      <c r="BB2654" s="11"/>
      <c r="BC2654" s="11"/>
    </row>
    <row r="2655" spans="1:55" x14ac:dyDescent="0.3">
      <c r="A2655" s="11"/>
      <c r="B2655" s="11"/>
      <c r="C2655" s="11"/>
      <c r="D2655" s="11"/>
      <c r="E2655" s="38"/>
      <c r="F2655" s="11"/>
      <c r="G2655" s="40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26"/>
      <c r="AR2655" s="26"/>
      <c r="AS2655" s="26"/>
      <c r="AT2655" s="26"/>
      <c r="AU2655" s="26"/>
      <c r="AV2655" s="26"/>
      <c r="AW2655" s="11"/>
      <c r="AX2655" s="11"/>
      <c r="AY2655" s="11"/>
      <c r="AZ2655" s="11"/>
      <c r="BA2655" s="11"/>
      <c r="BB2655" s="11"/>
      <c r="BC2655" s="11"/>
    </row>
    <row r="2656" spans="1:55" x14ac:dyDescent="0.3">
      <c r="A2656" s="11"/>
      <c r="B2656" s="11"/>
      <c r="C2656" s="11"/>
      <c r="D2656" s="11"/>
      <c r="E2656" s="38"/>
      <c r="F2656" s="11"/>
      <c r="G2656" s="40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26"/>
      <c r="AR2656" s="26"/>
      <c r="AS2656" s="26"/>
      <c r="AT2656" s="26"/>
      <c r="AU2656" s="26"/>
      <c r="AV2656" s="26"/>
      <c r="AW2656" s="11"/>
      <c r="AX2656" s="11"/>
      <c r="AY2656" s="11"/>
      <c r="AZ2656" s="11"/>
      <c r="BA2656" s="11"/>
      <c r="BB2656" s="11"/>
      <c r="BC2656" s="11"/>
    </row>
    <row r="2657" spans="1:55" x14ac:dyDescent="0.3">
      <c r="A2657" s="11"/>
      <c r="B2657" s="11"/>
      <c r="C2657" s="11"/>
      <c r="D2657" s="11"/>
      <c r="E2657" s="38"/>
      <c r="F2657" s="11"/>
      <c r="G2657" s="40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26"/>
      <c r="AR2657" s="26"/>
      <c r="AS2657" s="26"/>
      <c r="AT2657" s="26"/>
      <c r="AU2657" s="26"/>
      <c r="AV2657" s="26"/>
      <c r="AW2657" s="11"/>
      <c r="AX2657" s="11"/>
      <c r="AY2657" s="11"/>
      <c r="AZ2657" s="11"/>
      <c r="BA2657" s="11"/>
      <c r="BB2657" s="11"/>
      <c r="BC2657" s="11"/>
    </row>
    <row r="2658" spans="1:55" x14ac:dyDescent="0.3">
      <c r="A2658" s="11"/>
      <c r="B2658" s="11"/>
      <c r="C2658" s="11"/>
      <c r="D2658" s="11"/>
      <c r="E2658" s="38"/>
      <c r="F2658" s="11"/>
      <c r="G2658" s="40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26"/>
      <c r="AR2658" s="26"/>
      <c r="AS2658" s="26"/>
      <c r="AT2658" s="26"/>
      <c r="AU2658" s="26"/>
      <c r="AV2658" s="26"/>
      <c r="AW2658" s="11"/>
      <c r="AX2658" s="11"/>
      <c r="AY2658" s="11"/>
      <c r="AZ2658" s="11"/>
      <c r="BA2658" s="11"/>
      <c r="BB2658" s="11"/>
      <c r="BC2658" s="11"/>
    </row>
    <row r="2659" spans="1:55" x14ac:dyDescent="0.3">
      <c r="A2659" s="11"/>
      <c r="B2659" s="11"/>
      <c r="C2659" s="11"/>
      <c r="D2659" s="11"/>
      <c r="E2659" s="38"/>
      <c r="F2659" s="11"/>
      <c r="G2659" s="40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26"/>
      <c r="AR2659" s="26"/>
      <c r="AS2659" s="26"/>
      <c r="AT2659" s="26"/>
      <c r="AU2659" s="26"/>
      <c r="AV2659" s="26"/>
      <c r="AW2659" s="11"/>
      <c r="AX2659" s="11"/>
      <c r="AY2659" s="11"/>
      <c r="AZ2659" s="11"/>
      <c r="BA2659" s="11"/>
      <c r="BB2659" s="11"/>
      <c r="BC2659" s="11"/>
    </row>
    <row r="2660" spans="1:55" x14ac:dyDescent="0.3">
      <c r="A2660" s="11"/>
      <c r="B2660" s="11"/>
      <c r="C2660" s="11"/>
      <c r="D2660" s="11"/>
      <c r="E2660" s="38"/>
      <c r="F2660" s="11"/>
      <c r="G2660" s="40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26"/>
      <c r="AR2660" s="26"/>
      <c r="AS2660" s="26"/>
      <c r="AT2660" s="26"/>
      <c r="AU2660" s="26"/>
      <c r="AV2660" s="26"/>
      <c r="AW2660" s="11"/>
      <c r="AX2660" s="11"/>
      <c r="AY2660" s="11"/>
      <c r="AZ2660" s="11"/>
      <c r="BA2660" s="11"/>
      <c r="BB2660" s="11"/>
      <c r="BC2660" s="11"/>
    </row>
    <row r="2661" spans="1:55" x14ac:dyDescent="0.3">
      <c r="A2661" s="11"/>
      <c r="B2661" s="11"/>
      <c r="C2661" s="11"/>
      <c r="D2661" s="11"/>
      <c r="E2661" s="38"/>
      <c r="F2661" s="11"/>
      <c r="G2661" s="40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26"/>
      <c r="AR2661" s="26"/>
      <c r="AS2661" s="26"/>
      <c r="AT2661" s="26"/>
      <c r="AU2661" s="26"/>
      <c r="AV2661" s="26"/>
      <c r="AW2661" s="11"/>
      <c r="AX2661" s="11"/>
      <c r="AY2661" s="11"/>
      <c r="AZ2661" s="11"/>
      <c r="BA2661" s="11"/>
      <c r="BB2661" s="11"/>
      <c r="BC2661" s="11"/>
    </row>
    <row r="2662" spans="1:55" x14ac:dyDescent="0.3">
      <c r="A2662" s="11"/>
      <c r="B2662" s="11"/>
      <c r="C2662" s="11"/>
      <c r="D2662" s="11"/>
      <c r="E2662" s="38"/>
      <c r="F2662" s="11"/>
      <c r="G2662" s="40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26"/>
      <c r="AR2662" s="26"/>
      <c r="AS2662" s="26"/>
      <c r="AT2662" s="26"/>
      <c r="AU2662" s="26"/>
      <c r="AV2662" s="26"/>
      <c r="AW2662" s="11"/>
      <c r="AX2662" s="11"/>
      <c r="AY2662" s="11"/>
      <c r="AZ2662" s="11"/>
      <c r="BA2662" s="11"/>
      <c r="BB2662" s="11"/>
      <c r="BC2662" s="11"/>
    </row>
    <row r="2663" spans="1:55" x14ac:dyDescent="0.3">
      <c r="A2663" s="11"/>
      <c r="B2663" s="11"/>
      <c r="C2663" s="11"/>
      <c r="D2663" s="11"/>
      <c r="E2663" s="38"/>
      <c r="F2663" s="11"/>
      <c r="G2663" s="40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26"/>
      <c r="AR2663" s="26"/>
      <c r="AS2663" s="26"/>
      <c r="AT2663" s="26"/>
      <c r="AU2663" s="26"/>
      <c r="AV2663" s="26"/>
      <c r="AW2663" s="11"/>
      <c r="AX2663" s="11"/>
      <c r="AY2663" s="11"/>
      <c r="AZ2663" s="11"/>
      <c r="BA2663" s="11"/>
      <c r="BB2663" s="11"/>
      <c r="BC2663" s="11"/>
    </row>
    <row r="2664" spans="1:55" x14ac:dyDescent="0.3">
      <c r="A2664" s="11"/>
      <c r="B2664" s="11"/>
      <c r="C2664" s="11"/>
      <c r="D2664" s="11"/>
      <c r="E2664" s="38"/>
      <c r="F2664" s="11"/>
      <c r="G2664" s="40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26"/>
      <c r="AR2664" s="26"/>
      <c r="AS2664" s="26"/>
      <c r="AT2664" s="26"/>
      <c r="AU2664" s="26"/>
      <c r="AV2664" s="26"/>
      <c r="AW2664" s="11"/>
      <c r="AX2664" s="11"/>
      <c r="AY2664" s="11"/>
      <c r="AZ2664" s="11"/>
      <c r="BA2664" s="11"/>
      <c r="BB2664" s="11"/>
      <c r="BC2664" s="11"/>
    </row>
    <row r="2665" spans="1:55" x14ac:dyDescent="0.3">
      <c r="A2665" s="11"/>
      <c r="B2665" s="11"/>
      <c r="C2665" s="11"/>
      <c r="D2665" s="11"/>
      <c r="E2665" s="38"/>
      <c r="F2665" s="11"/>
      <c r="G2665" s="40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26"/>
      <c r="AR2665" s="26"/>
      <c r="AS2665" s="26"/>
      <c r="AT2665" s="26"/>
      <c r="AU2665" s="26"/>
      <c r="AV2665" s="26"/>
      <c r="AW2665" s="11"/>
      <c r="AX2665" s="11"/>
      <c r="AY2665" s="11"/>
      <c r="AZ2665" s="11"/>
      <c r="BA2665" s="11"/>
      <c r="BB2665" s="11"/>
      <c r="BC2665" s="11"/>
    </row>
    <row r="2666" spans="1:55" x14ac:dyDescent="0.3">
      <c r="A2666" s="11"/>
      <c r="B2666" s="11"/>
      <c r="C2666" s="11"/>
      <c r="D2666" s="11"/>
      <c r="E2666" s="38"/>
      <c r="F2666" s="11"/>
      <c r="G2666" s="40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26"/>
      <c r="AR2666" s="26"/>
      <c r="AS2666" s="26"/>
      <c r="AT2666" s="26"/>
      <c r="AU2666" s="26"/>
      <c r="AV2666" s="26"/>
      <c r="AW2666" s="11"/>
      <c r="AX2666" s="11"/>
      <c r="AY2666" s="11"/>
      <c r="AZ2666" s="11"/>
      <c r="BA2666" s="11"/>
      <c r="BB2666" s="11"/>
      <c r="BC2666" s="11"/>
    </row>
    <row r="2667" spans="1:55" x14ac:dyDescent="0.3">
      <c r="A2667" s="11"/>
      <c r="B2667" s="11"/>
      <c r="C2667" s="11"/>
      <c r="D2667" s="11"/>
      <c r="E2667" s="38"/>
      <c r="F2667" s="11"/>
      <c r="G2667" s="40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26"/>
      <c r="AR2667" s="26"/>
      <c r="AS2667" s="26"/>
      <c r="AT2667" s="26"/>
      <c r="AU2667" s="26"/>
      <c r="AV2667" s="26"/>
      <c r="AW2667" s="11"/>
      <c r="AX2667" s="11"/>
      <c r="AY2667" s="11"/>
      <c r="AZ2667" s="11"/>
      <c r="BA2667" s="11"/>
      <c r="BB2667" s="11"/>
      <c r="BC2667" s="11"/>
    </row>
    <row r="2668" spans="1:55" x14ac:dyDescent="0.3">
      <c r="A2668" s="11"/>
      <c r="B2668" s="11"/>
      <c r="C2668" s="11"/>
      <c r="D2668" s="11"/>
      <c r="E2668" s="38"/>
      <c r="F2668" s="11"/>
      <c r="G2668" s="40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26"/>
      <c r="AR2668" s="26"/>
      <c r="AS2668" s="26"/>
      <c r="AT2668" s="26"/>
      <c r="AU2668" s="26"/>
      <c r="AV2668" s="26"/>
      <c r="AW2668" s="11"/>
      <c r="AX2668" s="11"/>
      <c r="AY2668" s="11"/>
      <c r="AZ2668" s="11"/>
      <c r="BA2668" s="11"/>
      <c r="BB2668" s="11"/>
      <c r="BC2668" s="11"/>
    </row>
    <row r="2669" spans="1:55" x14ac:dyDescent="0.3">
      <c r="A2669" s="11"/>
      <c r="B2669" s="11"/>
      <c r="C2669" s="11"/>
      <c r="D2669" s="11"/>
      <c r="E2669" s="38"/>
      <c r="F2669" s="11"/>
      <c r="G2669" s="40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26"/>
      <c r="AR2669" s="26"/>
      <c r="AS2669" s="26"/>
      <c r="AT2669" s="26"/>
      <c r="AU2669" s="26"/>
      <c r="AV2669" s="26"/>
      <c r="AW2669" s="11"/>
      <c r="AX2669" s="11"/>
      <c r="AY2669" s="11"/>
      <c r="AZ2669" s="11"/>
      <c r="BA2669" s="11"/>
      <c r="BB2669" s="11"/>
      <c r="BC2669" s="11"/>
    </row>
    <row r="2670" spans="1:55" x14ac:dyDescent="0.3">
      <c r="A2670" s="11"/>
      <c r="B2670" s="11"/>
      <c r="C2670" s="11"/>
      <c r="D2670" s="11"/>
      <c r="E2670" s="38"/>
      <c r="F2670" s="11"/>
      <c r="G2670" s="40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26"/>
      <c r="AR2670" s="26"/>
      <c r="AS2670" s="26"/>
      <c r="AT2670" s="26"/>
      <c r="AU2670" s="26"/>
      <c r="AV2670" s="26"/>
      <c r="AW2670" s="11"/>
      <c r="AX2670" s="11"/>
      <c r="AY2670" s="11"/>
      <c r="AZ2670" s="11"/>
      <c r="BA2670" s="11"/>
      <c r="BB2670" s="11"/>
      <c r="BC2670" s="11"/>
    </row>
    <row r="2671" spans="1:55" x14ac:dyDescent="0.3">
      <c r="A2671" s="11"/>
      <c r="B2671" s="11"/>
      <c r="C2671" s="11"/>
      <c r="D2671" s="11"/>
      <c r="E2671" s="38"/>
      <c r="F2671" s="11"/>
      <c r="G2671" s="40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26"/>
      <c r="AR2671" s="26"/>
      <c r="AS2671" s="26"/>
      <c r="AT2671" s="26"/>
      <c r="AU2671" s="26"/>
      <c r="AV2671" s="26"/>
      <c r="AW2671" s="11"/>
      <c r="AX2671" s="11"/>
      <c r="AY2671" s="11"/>
      <c r="AZ2671" s="11"/>
      <c r="BA2671" s="11"/>
      <c r="BB2671" s="11"/>
      <c r="BC2671" s="11"/>
    </row>
    <row r="2672" spans="1:55" x14ac:dyDescent="0.3">
      <c r="A2672" s="11"/>
      <c r="B2672" s="11"/>
      <c r="C2672" s="11"/>
      <c r="D2672" s="11"/>
      <c r="E2672" s="38"/>
      <c r="F2672" s="11"/>
      <c r="G2672" s="40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26"/>
      <c r="AR2672" s="26"/>
      <c r="AS2672" s="26"/>
      <c r="AT2672" s="26"/>
      <c r="AU2672" s="26"/>
      <c r="AV2672" s="26"/>
      <c r="AW2672" s="11"/>
      <c r="AX2672" s="11"/>
      <c r="AY2672" s="11"/>
      <c r="AZ2672" s="11"/>
      <c r="BA2672" s="11"/>
      <c r="BB2672" s="11"/>
      <c r="BC2672" s="11"/>
    </row>
    <row r="2673" spans="1:55" x14ac:dyDescent="0.3">
      <c r="A2673" s="11"/>
      <c r="B2673" s="11"/>
      <c r="C2673" s="11"/>
      <c r="D2673" s="11"/>
      <c r="E2673" s="38"/>
      <c r="F2673" s="11"/>
      <c r="G2673" s="40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26"/>
      <c r="AR2673" s="26"/>
      <c r="AS2673" s="26"/>
      <c r="AT2673" s="26"/>
      <c r="AU2673" s="26"/>
      <c r="AV2673" s="26"/>
      <c r="AW2673" s="11"/>
      <c r="AX2673" s="11"/>
      <c r="AY2673" s="11"/>
      <c r="AZ2673" s="11"/>
      <c r="BA2673" s="11"/>
      <c r="BB2673" s="11"/>
      <c r="BC2673" s="11"/>
    </row>
    <row r="2674" spans="1:55" x14ac:dyDescent="0.3">
      <c r="A2674" s="11"/>
      <c r="B2674" s="11"/>
      <c r="C2674" s="11"/>
      <c r="D2674" s="11"/>
      <c r="E2674" s="38"/>
      <c r="F2674" s="11"/>
      <c r="G2674" s="40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26"/>
      <c r="AR2674" s="26"/>
      <c r="AS2674" s="26"/>
      <c r="AT2674" s="26"/>
      <c r="AU2674" s="26"/>
      <c r="AV2674" s="26"/>
      <c r="AW2674" s="11"/>
      <c r="AX2674" s="11"/>
      <c r="AY2674" s="11"/>
      <c r="AZ2674" s="11"/>
      <c r="BA2674" s="11"/>
      <c r="BB2674" s="11"/>
      <c r="BC2674" s="11"/>
    </row>
    <row r="2675" spans="1:55" x14ac:dyDescent="0.3">
      <c r="A2675" s="11"/>
      <c r="B2675" s="11"/>
      <c r="C2675" s="11"/>
      <c r="D2675" s="11"/>
      <c r="E2675" s="38"/>
      <c r="F2675" s="11"/>
      <c r="G2675" s="40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26"/>
      <c r="AR2675" s="26"/>
      <c r="AS2675" s="26"/>
      <c r="AT2675" s="26"/>
      <c r="AU2675" s="26"/>
      <c r="AV2675" s="26"/>
      <c r="AW2675" s="11"/>
      <c r="AX2675" s="11"/>
      <c r="AY2675" s="11"/>
      <c r="AZ2675" s="11"/>
      <c r="BA2675" s="11"/>
      <c r="BB2675" s="11"/>
      <c r="BC2675" s="11"/>
    </row>
    <row r="2676" spans="1:55" x14ac:dyDescent="0.3">
      <c r="A2676" s="11"/>
      <c r="B2676" s="11"/>
      <c r="C2676" s="11"/>
      <c r="D2676" s="11"/>
      <c r="E2676" s="38"/>
      <c r="F2676" s="11"/>
      <c r="G2676" s="40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26"/>
      <c r="AR2676" s="26"/>
      <c r="AS2676" s="26"/>
      <c r="AT2676" s="26"/>
      <c r="AU2676" s="26"/>
      <c r="AV2676" s="26"/>
      <c r="AW2676" s="11"/>
      <c r="AX2676" s="11"/>
      <c r="AY2676" s="11"/>
      <c r="AZ2676" s="11"/>
      <c r="BA2676" s="11"/>
      <c r="BB2676" s="11"/>
      <c r="BC2676" s="11"/>
    </row>
    <row r="2677" spans="1:55" x14ac:dyDescent="0.3">
      <c r="A2677" s="11"/>
      <c r="B2677" s="11"/>
      <c r="C2677" s="11"/>
      <c r="D2677" s="11"/>
      <c r="E2677" s="38"/>
      <c r="F2677" s="11"/>
      <c r="G2677" s="40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26"/>
      <c r="AR2677" s="26"/>
      <c r="AS2677" s="26"/>
      <c r="AT2677" s="26"/>
      <c r="AU2677" s="26"/>
      <c r="AV2677" s="26"/>
      <c r="AW2677" s="11"/>
      <c r="AX2677" s="11"/>
      <c r="AY2677" s="11"/>
      <c r="AZ2677" s="11"/>
      <c r="BA2677" s="11"/>
      <c r="BB2677" s="11"/>
      <c r="BC2677" s="11"/>
    </row>
    <row r="2678" spans="1:55" x14ac:dyDescent="0.3">
      <c r="A2678" s="11"/>
      <c r="B2678" s="11"/>
      <c r="C2678" s="11"/>
      <c r="D2678" s="11"/>
      <c r="E2678" s="38"/>
      <c r="F2678" s="11"/>
      <c r="G2678" s="40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26"/>
      <c r="AR2678" s="26"/>
      <c r="AS2678" s="26"/>
      <c r="AT2678" s="26"/>
      <c r="AU2678" s="26"/>
      <c r="AV2678" s="26"/>
      <c r="AW2678" s="11"/>
      <c r="AX2678" s="11"/>
      <c r="AY2678" s="11"/>
      <c r="AZ2678" s="11"/>
      <c r="BA2678" s="11"/>
      <c r="BB2678" s="11"/>
      <c r="BC2678" s="11"/>
    </row>
    <row r="2679" spans="1:55" x14ac:dyDescent="0.3">
      <c r="A2679" s="11"/>
      <c r="B2679" s="11"/>
      <c r="C2679" s="11"/>
      <c r="D2679" s="11"/>
      <c r="E2679" s="38"/>
      <c r="F2679" s="11"/>
      <c r="G2679" s="40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26"/>
      <c r="AR2679" s="26"/>
      <c r="AS2679" s="26"/>
      <c r="AT2679" s="26"/>
      <c r="AU2679" s="26"/>
      <c r="AV2679" s="26"/>
      <c r="AW2679" s="11"/>
      <c r="AX2679" s="11"/>
      <c r="AY2679" s="11"/>
      <c r="AZ2679" s="11"/>
      <c r="BA2679" s="11"/>
      <c r="BB2679" s="11"/>
      <c r="BC2679" s="11"/>
    </row>
    <row r="2680" spans="1:55" x14ac:dyDescent="0.3">
      <c r="A2680" s="11"/>
      <c r="B2680" s="11"/>
      <c r="C2680" s="11"/>
      <c r="D2680" s="11"/>
      <c r="E2680" s="38"/>
      <c r="F2680" s="11"/>
      <c r="G2680" s="40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26"/>
      <c r="AR2680" s="26"/>
      <c r="AS2680" s="26"/>
      <c r="AT2680" s="26"/>
      <c r="AU2680" s="26"/>
      <c r="AV2680" s="26"/>
      <c r="AW2680" s="11"/>
      <c r="AX2680" s="11"/>
      <c r="AY2680" s="11"/>
      <c r="AZ2680" s="11"/>
      <c r="BA2680" s="11"/>
      <c r="BB2680" s="11"/>
      <c r="BC2680" s="11"/>
    </row>
    <row r="2681" spans="1:55" x14ac:dyDescent="0.3">
      <c r="A2681" s="11"/>
      <c r="B2681" s="11"/>
      <c r="C2681" s="11"/>
      <c r="D2681" s="11"/>
      <c r="E2681" s="38"/>
      <c r="F2681" s="11"/>
      <c r="G2681" s="40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26"/>
      <c r="AR2681" s="26"/>
      <c r="AS2681" s="26"/>
      <c r="AT2681" s="26"/>
      <c r="AU2681" s="26"/>
      <c r="AV2681" s="26"/>
      <c r="AW2681" s="11"/>
      <c r="AX2681" s="11"/>
      <c r="AY2681" s="11"/>
      <c r="AZ2681" s="11"/>
      <c r="BA2681" s="11"/>
      <c r="BB2681" s="11"/>
      <c r="BC2681" s="11"/>
    </row>
    <row r="2682" spans="1:55" x14ac:dyDescent="0.3">
      <c r="A2682" s="11"/>
      <c r="B2682" s="11"/>
      <c r="C2682" s="11"/>
      <c r="D2682" s="11"/>
      <c r="E2682" s="38"/>
      <c r="F2682" s="11"/>
      <c r="G2682" s="40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26"/>
      <c r="AR2682" s="26"/>
      <c r="AS2682" s="26"/>
      <c r="AT2682" s="26"/>
      <c r="AU2682" s="26"/>
      <c r="AV2682" s="26"/>
      <c r="AW2682" s="11"/>
      <c r="AX2682" s="11"/>
      <c r="AY2682" s="11"/>
      <c r="AZ2682" s="11"/>
      <c r="BA2682" s="11"/>
      <c r="BB2682" s="11"/>
      <c r="BC2682" s="11"/>
    </row>
    <row r="2683" spans="1:55" x14ac:dyDescent="0.3">
      <c r="A2683" s="11"/>
      <c r="B2683" s="11"/>
      <c r="C2683" s="11"/>
      <c r="D2683" s="11"/>
      <c r="E2683" s="38"/>
      <c r="F2683" s="11"/>
      <c r="G2683" s="40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26"/>
      <c r="AR2683" s="26"/>
      <c r="AS2683" s="26"/>
      <c r="AT2683" s="26"/>
      <c r="AU2683" s="26"/>
      <c r="AV2683" s="26"/>
      <c r="AW2683" s="11"/>
      <c r="AX2683" s="11"/>
      <c r="AY2683" s="11"/>
      <c r="AZ2683" s="11"/>
      <c r="BA2683" s="11"/>
      <c r="BB2683" s="11"/>
      <c r="BC2683" s="11"/>
    </row>
    <row r="2684" spans="1:55" x14ac:dyDescent="0.3">
      <c r="A2684" s="11"/>
      <c r="B2684" s="11"/>
      <c r="C2684" s="11"/>
      <c r="D2684" s="11"/>
      <c r="E2684" s="38"/>
      <c r="F2684" s="11"/>
      <c r="G2684" s="40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26"/>
      <c r="AR2684" s="26"/>
      <c r="AS2684" s="26"/>
      <c r="AT2684" s="26"/>
      <c r="AU2684" s="26"/>
      <c r="AV2684" s="26"/>
      <c r="AW2684" s="11"/>
      <c r="AX2684" s="11"/>
      <c r="AY2684" s="11"/>
      <c r="AZ2684" s="11"/>
      <c r="BA2684" s="11"/>
      <c r="BB2684" s="11"/>
      <c r="BC2684" s="11"/>
    </row>
    <row r="2685" spans="1:55" x14ac:dyDescent="0.3">
      <c r="A2685" s="11"/>
      <c r="B2685" s="11"/>
      <c r="C2685" s="11"/>
      <c r="D2685" s="11"/>
      <c r="E2685" s="38"/>
      <c r="F2685" s="11"/>
      <c r="G2685" s="40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26"/>
      <c r="AR2685" s="26"/>
      <c r="AS2685" s="26"/>
      <c r="AT2685" s="26"/>
      <c r="AU2685" s="26"/>
      <c r="AV2685" s="26"/>
      <c r="AW2685" s="11"/>
      <c r="AX2685" s="11"/>
      <c r="AY2685" s="11"/>
      <c r="AZ2685" s="11"/>
      <c r="BA2685" s="11"/>
      <c r="BB2685" s="11"/>
      <c r="BC2685" s="11"/>
    </row>
    <row r="2686" spans="1:55" x14ac:dyDescent="0.3">
      <c r="A2686" s="11"/>
      <c r="B2686" s="11"/>
      <c r="C2686" s="11"/>
      <c r="D2686" s="11"/>
      <c r="E2686" s="38"/>
      <c r="F2686" s="11"/>
      <c r="G2686" s="40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26"/>
      <c r="AR2686" s="26"/>
      <c r="AS2686" s="26"/>
      <c r="AT2686" s="26"/>
      <c r="AU2686" s="26"/>
      <c r="AV2686" s="26"/>
      <c r="AW2686" s="11"/>
      <c r="AX2686" s="11"/>
      <c r="AY2686" s="11"/>
      <c r="AZ2686" s="11"/>
      <c r="BA2686" s="11"/>
      <c r="BB2686" s="11"/>
      <c r="BC2686" s="11"/>
    </row>
    <row r="2687" spans="1:55" x14ac:dyDescent="0.3">
      <c r="A2687" s="11"/>
      <c r="B2687" s="11"/>
      <c r="C2687" s="11"/>
      <c r="D2687" s="11"/>
      <c r="E2687" s="38"/>
      <c r="F2687" s="11"/>
      <c r="G2687" s="40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26"/>
      <c r="AR2687" s="26"/>
      <c r="AS2687" s="26"/>
      <c r="AT2687" s="26"/>
      <c r="AU2687" s="26"/>
      <c r="AV2687" s="26"/>
      <c r="AW2687" s="11"/>
      <c r="AX2687" s="11"/>
      <c r="AY2687" s="11"/>
      <c r="AZ2687" s="11"/>
      <c r="BA2687" s="11"/>
      <c r="BB2687" s="11"/>
      <c r="BC2687" s="11"/>
    </row>
    <row r="2688" spans="1:55" x14ac:dyDescent="0.3">
      <c r="A2688" s="11"/>
      <c r="B2688" s="11"/>
      <c r="C2688" s="11"/>
      <c r="D2688" s="11"/>
      <c r="E2688" s="38"/>
      <c r="F2688" s="11"/>
      <c r="G2688" s="40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26"/>
      <c r="AR2688" s="26"/>
      <c r="AS2688" s="26"/>
      <c r="AT2688" s="26"/>
      <c r="AU2688" s="26"/>
      <c r="AV2688" s="26"/>
      <c r="AW2688" s="11"/>
      <c r="AX2688" s="11"/>
      <c r="AY2688" s="11"/>
      <c r="AZ2688" s="11"/>
      <c r="BA2688" s="11"/>
      <c r="BB2688" s="11"/>
      <c r="BC2688" s="11"/>
    </row>
    <row r="2689" spans="1:55" x14ac:dyDescent="0.3">
      <c r="A2689" s="11"/>
      <c r="B2689" s="11"/>
      <c r="C2689" s="11"/>
      <c r="D2689" s="11"/>
      <c r="E2689" s="38"/>
      <c r="F2689" s="11"/>
      <c r="G2689" s="40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26"/>
      <c r="AR2689" s="26"/>
      <c r="AS2689" s="26"/>
      <c r="AT2689" s="26"/>
      <c r="AU2689" s="26"/>
      <c r="AV2689" s="26"/>
      <c r="AW2689" s="11"/>
      <c r="AX2689" s="11"/>
      <c r="AY2689" s="11"/>
      <c r="AZ2689" s="11"/>
      <c r="BA2689" s="11"/>
      <c r="BB2689" s="11"/>
      <c r="BC2689" s="11"/>
    </row>
    <row r="2690" spans="1:55" x14ac:dyDescent="0.3">
      <c r="A2690" s="11"/>
      <c r="B2690" s="11"/>
      <c r="C2690" s="11"/>
      <c r="D2690" s="11"/>
      <c r="E2690" s="38"/>
      <c r="F2690" s="11"/>
      <c r="G2690" s="40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26"/>
      <c r="AR2690" s="26"/>
      <c r="AS2690" s="26"/>
      <c r="AT2690" s="26"/>
      <c r="AU2690" s="26"/>
      <c r="AV2690" s="26"/>
      <c r="AW2690" s="11"/>
      <c r="AX2690" s="11"/>
      <c r="AY2690" s="11"/>
      <c r="AZ2690" s="11"/>
      <c r="BA2690" s="11"/>
      <c r="BB2690" s="11"/>
      <c r="BC2690" s="11"/>
    </row>
    <row r="2691" spans="1:55" x14ac:dyDescent="0.3">
      <c r="A2691" s="11"/>
      <c r="B2691" s="11"/>
      <c r="C2691" s="11"/>
      <c r="D2691" s="11"/>
      <c r="E2691" s="38"/>
      <c r="F2691" s="11"/>
      <c r="G2691" s="40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26"/>
      <c r="AR2691" s="26"/>
      <c r="AS2691" s="26"/>
      <c r="AT2691" s="26"/>
      <c r="AU2691" s="26"/>
      <c r="AV2691" s="26"/>
      <c r="AW2691" s="11"/>
      <c r="AX2691" s="11"/>
      <c r="AY2691" s="11"/>
      <c r="AZ2691" s="11"/>
      <c r="BA2691" s="11"/>
      <c r="BB2691" s="11"/>
      <c r="BC2691" s="11"/>
    </row>
    <row r="2692" spans="1:55" x14ac:dyDescent="0.3">
      <c r="A2692" s="11"/>
      <c r="B2692" s="11"/>
      <c r="C2692" s="11"/>
      <c r="D2692" s="11"/>
      <c r="E2692" s="38"/>
      <c r="F2692" s="11"/>
      <c r="G2692" s="40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26"/>
      <c r="AR2692" s="26"/>
      <c r="AS2692" s="26"/>
      <c r="AT2692" s="26"/>
      <c r="AU2692" s="26"/>
      <c r="AV2692" s="26"/>
      <c r="AW2692" s="11"/>
      <c r="AX2692" s="11"/>
      <c r="AY2692" s="11"/>
      <c r="AZ2692" s="11"/>
      <c r="BA2692" s="11"/>
      <c r="BB2692" s="11"/>
      <c r="BC2692" s="11"/>
    </row>
    <row r="2693" spans="1:55" x14ac:dyDescent="0.3">
      <c r="A2693" s="11"/>
      <c r="B2693" s="11"/>
      <c r="C2693" s="11"/>
      <c r="D2693" s="11"/>
      <c r="E2693" s="38"/>
      <c r="F2693" s="11"/>
      <c r="G2693" s="40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26"/>
      <c r="AR2693" s="26"/>
      <c r="AS2693" s="26"/>
      <c r="AT2693" s="26"/>
      <c r="AU2693" s="26"/>
      <c r="AV2693" s="26"/>
      <c r="AW2693" s="11"/>
      <c r="AX2693" s="11"/>
      <c r="AY2693" s="11"/>
      <c r="AZ2693" s="11"/>
      <c r="BA2693" s="11"/>
      <c r="BB2693" s="11"/>
      <c r="BC2693" s="11"/>
    </row>
    <row r="2694" spans="1:55" x14ac:dyDescent="0.3">
      <c r="A2694" s="11"/>
      <c r="B2694" s="11"/>
      <c r="C2694" s="11"/>
      <c r="D2694" s="11"/>
      <c r="E2694" s="38"/>
      <c r="F2694" s="11"/>
      <c r="G2694" s="40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26"/>
      <c r="AR2694" s="26"/>
      <c r="AS2694" s="26"/>
      <c r="AT2694" s="26"/>
      <c r="AU2694" s="26"/>
      <c r="AV2694" s="26"/>
      <c r="AW2694" s="11"/>
      <c r="AX2694" s="11"/>
      <c r="AY2694" s="11"/>
      <c r="AZ2694" s="11"/>
      <c r="BA2694" s="11"/>
      <c r="BB2694" s="11"/>
      <c r="BC2694" s="11"/>
    </row>
    <row r="2695" spans="1:55" x14ac:dyDescent="0.3">
      <c r="A2695" s="11"/>
      <c r="B2695" s="11"/>
      <c r="C2695" s="11"/>
      <c r="D2695" s="11"/>
      <c r="E2695" s="38"/>
      <c r="F2695" s="11"/>
      <c r="G2695" s="40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26"/>
      <c r="AR2695" s="26"/>
      <c r="AS2695" s="26"/>
      <c r="AT2695" s="26"/>
      <c r="AU2695" s="26"/>
      <c r="AV2695" s="26"/>
      <c r="AW2695" s="11"/>
      <c r="AX2695" s="11"/>
      <c r="AY2695" s="11"/>
      <c r="AZ2695" s="11"/>
      <c r="BA2695" s="11"/>
      <c r="BB2695" s="11"/>
      <c r="BC2695" s="11"/>
    </row>
    <row r="2696" spans="1:55" x14ac:dyDescent="0.3">
      <c r="A2696" s="11"/>
      <c r="B2696" s="11"/>
      <c r="C2696" s="11"/>
      <c r="D2696" s="11"/>
      <c r="E2696" s="38"/>
      <c r="F2696" s="11"/>
      <c r="G2696" s="40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26"/>
      <c r="AR2696" s="26"/>
      <c r="AS2696" s="26"/>
      <c r="AT2696" s="26"/>
      <c r="AU2696" s="26"/>
      <c r="AV2696" s="26"/>
      <c r="AW2696" s="11"/>
      <c r="AX2696" s="11"/>
      <c r="AY2696" s="11"/>
      <c r="AZ2696" s="11"/>
      <c r="BA2696" s="11"/>
      <c r="BB2696" s="11"/>
      <c r="BC2696" s="11"/>
    </row>
    <row r="2697" spans="1:55" x14ac:dyDescent="0.3">
      <c r="A2697" s="11"/>
      <c r="B2697" s="11"/>
      <c r="C2697" s="11"/>
      <c r="D2697" s="11"/>
      <c r="E2697" s="38"/>
      <c r="F2697" s="11"/>
      <c r="G2697" s="40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26"/>
      <c r="AR2697" s="26"/>
      <c r="AS2697" s="26"/>
      <c r="AT2697" s="26"/>
      <c r="AU2697" s="26"/>
      <c r="AV2697" s="26"/>
      <c r="AW2697" s="11"/>
      <c r="AX2697" s="11"/>
      <c r="AY2697" s="11"/>
      <c r="AZ2697" s="11"/>
      <c r="BA2697" s="11"/>
      <c r="BB2697" s="11"/>
      <c r="BC2697" s="11"/>
    </row>
    <row r="2698" spans="1:55" x14ac:dyDescent="0.3">
      <c r="A2698" s="11"/>
      <c r="B2698" s="11"/>
      <c r="C2698" s="11"/>
      <c r="D2698" s="11"/>
      <c r="E2698" s="38"/>
      <c r="F2698" s="11"/>
      <c r="G2698" s="40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26"/>
      <c r="AR2698" s="26"/>
      <c r="AS2698" s="26"/>
      <c r="AT2698" s="26"/>
      <c r="AU2698" s="26"/>
      <c r="AV2698" s="26"/>
      <c r="AW2698" s="11"/>
      <c r="AX2698" s="11"/>
      <c r="AY2698" s="11"/>
      <c r="AZ2698" s="11"/>
      <c r="BA2698" s="11"/>
      <c r="BB2698" s="11"/>
      <c r="BC2698" s="11"/>
    </row>
    <row r="2699" spans="1:55" x14ac:dyDescent="0.3">
      <c r="A2699" s="11"/>
      <c r="B2699" s="11"/>
      <c r="C2699" s="11"/>
      <c r="D2699" s="11"/>
      <c r="E2699" s="38"/>
      <c r="F2699" s="11"/>
      <c r="G2699" s="40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26"/>
      <c r="AR2699" s="26"/>
      <c r="AS2699" s="26"/>
      <c r="AT2699" s="26"/>
      <c r="AU2699" s="26"/>
      <c r="AV2699" s="26"/>
      <c r="AW2699" s="11"/>
      <c r="AX2699" s="11"/>
      <c r="AY2699" s="11"/>
      <c r="AZ2699" s="11"/>
      <c r="BA2699" s="11"/>
      <c r="BB2699" s="11"/>
      <c r="BC2699" s="11"/>
    </row>
    <row r="2700" spans="1:55" x14ac:dyDescent="0.3">
      <c r="A2700" s="11"/>
      <c r="B2700" s="11"/>
      <c r="C2700" s="11"/>
      <c r="D2700" s="11"/>
      <c r="E2700" s="38"/>
      <c r="F2700" s="11"/>
      <c r="G2700" s="40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26"/>
      <c r="AR2700" s="26"/>
      <c r="AS2700" s="26"/>
      <c r="AT2700" s="26"/>
      <c r="AU2700" s="26"/>
      <c r="AV2700" s="26"/>
      <c r="AW2700" s="11"/>
      <c r="AX2700" s="11"/>
      <c r="AY2700" s="11"/>
      <c r="AZ2700" s="11"/>
      <c r="BA2700" s="11"/>
      <c r="BB2700" s="11"/>
      <c r="BC2700" s="11"/>
    </row>
    <row r="2701" spans="1:55" x14ac:dyDescent="0.3">
      <c r="A2701" s="11"/>
      <c r="B2701" s="11"/>
      <c r="C2701" s="11"/>
      <c r="D2701" s="11"/>
      <c r="E2701" s="38"/>
      <c r="F2701" s="11"/>
      <c r="G2701" s="40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26"/>
      <c r="AR2701" s="26"/>
      <c r="AS2701" s="26"/>
      <c r="AT2701" s="26"/>
      <c r="AU2701" s="26"/>
      <c r="AV2701" s="26"/>
      <c r="AW2701" s="11"/>
      <c r="AX2701" s="11"/>
      <c r="AY2701" s="11"/>
      <c r="AZ2701" s="11"/>
      <c r="BA2701" s="11"/>
      <c r="BB2701" s="11"/>
      <c r="BC2701" s="11"/>
    </row>
    <row r="2702" spans="1:55" x14ac:dyDescent="0.3">
      <c r="A2702" s="11"/>
      <c r="B2702" s="11"/>
      <c r="C2702" s="11"/>
      <c r="D2702" s="11"/>
      <c r="E2702" s="38"/>
      <c r="F2702" s="11"/>
      <c r="G2702" s="40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26"/>
      <c r="AR2702" s="26"/>
      <c r="AS2702" s="26"/>
      <c r="AT2702" s="26"/>
      <c r="AU2702" s="26"/>
      <c r="AV2702" s="26"/>
      <c r="AW2702" s="11"/>
      <c r="AX2702" s="11"/>
      <c r="AY2702" s="11"/>
      <c r="AZ2702" s="11"/>
      <c r="BA2702" s="11"/>
      <c r="BB2702" s="11"/>
      <c r="BC2702" s="11"/>
    </row>
    <row r="2703" spans="1:55" x14ac:dyDescent="0.3">
      <c r="A2703" s="11"/>
      <c r="B2703" s="11"/>
      <c r="C2703" s="11"/>
      <c r="D2703" s="11"/>
      <c r="E2703" s="38"/>
      <c r="F2703" s="11"/>
      <c r="G2703" s="40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26"/>
      <c r="AR2703" s="26"/>
      <c r="AS2703" s="26"/>
      <c r="AT2703" s="26"/>
      <c r="AU2703" s="26"/>
      <c r="AV2703" s="26"/>
      <c r="AW2703" s="11"/>
      <c r="AX2703" s="11"/>
      <c r="AY2703" s="11"/>
      <c r="AZ2703" s="11"/>
      <c r="BA2703" s="11"/>
      <c r="BB2703" s="11"/>
      <c r="BC2703" s="11"/>
    </row>
    <row r="2704" spans="1:55" x14ac:dyDescent="0.3">
      <c r="A2704" s="11"/>
      <c r="B2704" s="11"/>
      <c r="C2704" s="11"/>
      <c r="D2704" s="11"/>
      <c r="E2704" s="38"/>
      <c r="F2704" s="11"/>
      <c r="G2704" s="40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26"/>
      <c r="AR2704" s="26"/>
      <c r="AS2704" s="26"/>
      <c r="AT2704" s="26"/>
      <c r="AU2704" s="26"/>
      <c r="AV2704" s="26"/>
      <c r="AW2704" s="11"/>
      <c r="AX2704" s="11"/>
      <c r="AY2704" s="11"/>
      <c r="AZ2704" s="11"/>
      <c r="BA2704" s="11"/>
      <c r="BB2704" s="11"/>
      <c r="BC2704" s="11"/>
    </row>
    <row r="2705" spans="1:55" x14ac:dyDescent="0.3">
      <c r="A2705" s="11"/>
      <c r="B2705" s="11"/>
      <c r="C2705" s="11"/>
      <c r="D2705" s="11"/>
      <c r="E2705" s="38"/>
      <c r="F2705" s="11"/>
      <c r="G2705" s="40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26"/>
      <c r="AR2705" s="26"/>
      <c r="AS2705" s="26"/>
      <c r="AT2705" s="26"/>
      <c r="AU2705" s="26"/>
      <c r="AV2705" s="26"/>
      <c r="AW2705" s="11"/>
      <c r="AX2705" s="11"/>
      <c r="AY2705" s="11"/>
      <c r="AZ2705" s="11"/>
      <c r="BA2705" s="11"/>
      <c r="BB2705" s="11"/>
      <c r="BC2705" s="11"/>
    </row>
    <row r="2706" spans="1:55" x14ac:dyDescent="0.3">
      <c r="A2706" s="11"/>
      <c r="B2706" s="11"/>
      <c r="C2706" s="11"/>
      <c r="D2706" s="11"/>
      <c r="E2706" s="38"/>
      <c r="F2706" s="11"/>
      <c r="G2706" s="40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26"/>
      <c r="AR2706" s="26"/>
      <c r="AS2706" s="26"/>
      <c r="AT2706" s="26"/>
      <c r="AU2706" s="26"/>
      <c r="AV2706" s="26"/>
      <c r="AW2706" s="11"/>
      <c r="AX2706" s="11"/>
      <c r="AY2706" s="11"/>
      <c r="AZ2706" s="11"/>
      <c r="BA2706" s="11"/>
      <c r="BB2706" s="11"/>
      <c r="BC2706" s="11"/>
    </row>
    <row r="2707" spans="1:55" x14ac:dyDescent="0.3">
      <c r="A2707" s="11"/>
      <c r="B2707" s="11"/>
      <c r="C2707" s="11"/>
      <c r="D2707" s="11"/>
      <c r="E2707" s="38"/>
      <c r="F2707" s="11"/>
      <c r="G2707" s="40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26"/>
      <c r="AR2707" s="26"/>
      <c r="AS2707" s="26"/>
      <c r="AT2707" s="26"/>
      <c r="AU2707" s="26"/>
      <c r="AV2707" s="26"/>
      <c r="AW2707" s="11"/>
      <c r="AX2707" s="11"/>
      <c r="AY2707" s="11"/>
      <c r="AZ2707" s="11"/>
      <c r="BA2707" s="11"/>
      <c r="BB2707" s="11"/>
      <c r="BC2707" s="11"/>
    </row>
    <row r="2708" spans="1:55" x14ac:dyDescent="0.3">
      <c r="A2708" s="11"/>
      <c r="B2708" s="11"/>
      <c r="C2708" s="11"/>
      <c r="D2708" s="11"/>
      <c r="E2708" s="38"/>
      <c r="F2708" s="11"/>
      <c r="G2708" s="40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26"/>
      <c r="AR2708" s="26"/>
      <c r="AS2708" s="26"/>
      <c r="AT2708" s="26"/>
      <c r="AU2708" s="26"/>
      <c r="AV2708" s="26"/>
      <c r="AW2708" s="11"/>
      <c r="AX2708" s="11"/>
      <c r="AY2708" s="11"/>
      <c r="AZ2708" s="11"/>
      <c r="BA2708" s="11"/>
      <c r="BB2708" s="11"/>
      <c r="BC2708" s="11"/>
    </row>
    <row r="2709" spans="1:55" x14ac:dyDescent="0.3">
      <c r="A2709" s="11"/>
      <c r="B2709" s="11"/>
      <c r="C2709" s="11"/>
      <c r="D2709" s="11"/>
      <c r="E2709" s="38"/>
      <c r="F2709" s="11"/>
      <c r="G2709" s="40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26"/>
      <c r="AR2709" s="26"/>
      <c r="AS2709" s="26"/>
      <c r="AT2709" s="26"/>
      <c r="AU2709" s="26"/>
      <c r="AV2709" s="26"/>
      <c r="AW2709" s="11"/>
      <c r="AX2709" s="11"/>
      <c r="AY2709" s="11"/>
      <c r="AZ2709" s="11"/>
      <c r="BA2709" s="11"/>
      <c r="BB2709" s="11"/>
      <c r="BC2709" s="11"/>
    </row>
    <row r="2710" spans="1:55" x14ac:dyDescent="0.3">
      <c r="A2710" s="11"/>
      <c r="B2710" s="11"/>
      <c r="C2710" s="11"/>
      <c r="D2710" s="11"/>
      <c r="E2710" s="38"/>
      <c r="F2710" s="11"/>
      <c r="G2710" s="40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26"/>
      <c r="AR2710" s="26"/>
      <c r="AS2710" s="26"/>
      <c r="AT2710" s="26"/>
      <c r="AU2710" s="26"/>
      <c r="AV2710" s="26"/>
      <c r="AW2710" s="11"/>
      <c r="AX2710" s="11"/>
      <c r="AY2710" s="11"/>
      <c r="AZ2710" s="11"/>
      <c r="BA2710" s="11"/>
      <c r="BB2710" s="11"/>
      <c r="BC2710" s="11"/>
    </row>
    <row r="2711" spans="1:55" x14ac:dyDescent="0.3">
      <c r="A2711" s="11"/>
      <c r="B2711" s="11"/>
      <c r="C2711" s="11"/>
      <c r="D2711" s="11"/>
      <c r="E2711" s="38"/>
      <c r="F2711" s="11"/>
      <c r="G2711" s="40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26"/>
      <c r="AR2711" s="26"/>
      <c r="AS2711" s="26"/>
      <c r="AT2711" s="26"/>
      <c r="AU2711" s="26"/>
      <c r="AV2711" s="26"/>
      <c r="AW2711" s="11"/>
      <c r="AX2711" s="11"/>
      <c r="AY2711" s="11"/>
      <c r="AZ2711" s="11"/>
      <c r="BA2711" s="11"/>
      <c r="BB2711" s="11"/>
      <c r="BC2711" s="11"/>
    </row>
    <row r="2712" spans="1:55" x14ac:dyDescent="0.3">
      <c r="A2712" s="11"/>
      <c r="B2712" s="11"/>
      <c r="C2712" s="11"/>
      <c r="D2712" s="11"/>
      <c r="E2712" s="38"/>
      <c r="F2712" s="11"/>
      <c r="G2712" s="40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26"/>
      <c r="AR2712" s="26"/>
      <c r="AS2712" s="26"/>
      <c r="AT2712" s="26"/>
      <c r="AU2712" s="26"/>
      <c r="AV2712" s="26"/>
      <c r="AW2712" s="11"/>
      <c r="AX2712" s="11"/>
      <c r="AY2712" s="11"/>
      <c r="AZ2712" s="11"/>
      <c r="BA2712" s="11"/>
      <c r="BB2712" s="11"/>
      <c r="BC2712" s="11"/>
    </row>
    <row r="2713" spans="1:55" x14ac:dyDescent="0.3">
      <c r="A2713" s="11"/>
      <c r="B2713" s="11"/>
      <c r="C2713" s="11"/>
      <c r="D2713" s="11"/>
      <c r="E2713" s="38"/>
      <c r="F2713" s="11"/>
      <c r="G2713" s="40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26"/>
      <c r="AR2713" s="26"/>
      <c r="AS2713" s="26"/>
      <c r="AT2713" s="26"/>
      <c r="AU2713" s="26"/>
      <c r="AV2713" s="26"/>
      <c r="AW2713" s="11"/>
      <c r="AX2713" s="11"/>
      <c r="AY2713" s="11"/>
      <c r="AZ2713" s="11"/>
      <c r="BA2713" s="11"/>
      <c r="BB2713" s="11"/>
      <c r="BC2713" s="11"/>
    </row>
    <row r="2714" spans="1:55" x14ac:dyDescent="0.3">
      <c r="A2714" s="11"/>
      <c r="B2714" s="11"/>
      <c r="C2714" s="11"/>
      <c r="D2714" s="11"/>
      <c r="E2714" s="38"/>
      <c r="F2714" s="11"/>
      <c r="G2714" s="40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26"/>
      <c r="AR2714" s="26"/>
      <c r="AS2714" s="26"/>
      <c r="AT2714" s="26"/>
      <c r="AU2714" s="26"/>
      <c r="AV2714" s="26"/>
      <c r="AW2714" s="11"/>
      <c r="AX2714" s="11"/>
      <c r="AY2714" s="11"/>
      <c r="AZ2714" s="11"/>
      <c r="BA2714" s="11"/>
      <c r="BB2714" s="11"/>
      <c r="BC2714" s="11"/>
    </row>
    <row r="2715" spans="1:55" x14ac:dyDescent="0.3">
      <c r="A2715" s="11"/>
      <c r="B2715" s="11"/>
      <c r="C2715" s="11"/>
      <c r="D2715" s="11"/>
      <c r="E2715" s="38"/>
      <c r="F2715" s="11"/>
      <c r="G2715" s="40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26"/>
      <c r="AR2715" s="26"/>
      <c r="AS2715" s="26"/>
      <c r="AT2715" s="26"/>
      <c r="AU2715" s="26"/>
      <c r="AV2715" s="26"/>
      <c r="AW2715" s="11"/>
      <c r="AX2715" s="11"/>
      <c r="AY2715" s="11"/>
      <c r="AZ2715" s="11"/>
      <c r="BA2715" s="11"/>
      <c r="BB2715" s="11"/>
      <c r="BC2715" s="11"/>
    </row>
    <row r="2716" spans="1:55" x14ac:dyDescent="0.3">
      <c r="A2716" s="11"/>
      <c r="B2716" s="11"/>
      <c r="C2716" s="11"/>
      <c r="D2716" s="11"/>
      <c r="E2716" s="38"/>
      <c r="F2716" s="11"/>
      <c r="G2716" s="40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26"/>
      <c r="AR2716" s="26"/>
      <c r="AS2716" s="26"/>
      <c r="AT2716" s="26"/>
      <c r="AU2716" s="26"/>
      <c r="AV2716" s="26"/>
      <c r="AW2716" s="11"/>
      <c r="AX2716" s="11"/>
      <c r="AY2716" s="11"/>
      <c r="AZ2716" s="11"/>
      <c r="BA2716" s="11"/>
      <c r="BB2716" s="11"/>
      <c r="BC2716" s="11"/>
    </row>
    <row r="2717" spans="1:55" x14ac:dyDescent="0.3">
      <c r="A2717" s="11"/>
      <c r="B2717" s="11"/>
      <c r="C2717" s="11"/>
      <c r="D2717" s="11"/>
      <c r="E2717" s="38"/>
      <c r="F2717" s="11"/>
      <c r="G2717" s="40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26"/>
      <c r="AR2717" s="26"/>
      <c r="AS2717" s="26"/>
      <c r="AT2717" s="26"/>
      <c r="AU2717" s="26"/>
      <c r="AV2717" s="26"/>
      <c r="AW2717" s="11"/>
      <c r="AX2717" s="11"/>
      <c r="AY2717" s="11"/>
      <c r="AZ2717" s="11"/>
      <c r="BA2717" s="11"/>
      <c r="BB2717" s="11"/>
      <c r="BC2717" s="11"/>
    </row>
    <row r="2718" spans="1:55" x14ac:dyDescent="0.3">
      <c r="A2718" s="11"/>
      <c r="B2718" s="11"/>
      <c r="C2718" s="11"/>
      <c r="D2718" s="11"/>
      <c r="E2718" s="38"/>
      <c r="F2718" s="11"/>
      <c r="G2718" s="40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26"/>
      <c r="AR2718" s="26"/>
      <c r="AS2718" s="26"/>
      <c r="AT2718" s="26"/>
      <c r="AU2718" s="26"/>
      <c r="AV2718" s="26"/>
      <c r="AW2718" s="11"/>
      <c r="AX2718" s="11"/>
      <c r="AY2718" s="11"/>
      <c r="AZ2718" s="11"/>
      <c r="BA2718" s="11"/>
      <c r="BB2718" s="11"/>
      <c r="BC2718" s="11"/>
    </row>
    <row r="2719" spans="1:55" x14ac:dyDescent="0.3">
      <c r="A2719" s="11"/>
      <c r="B2719" s="11"/>
      <c r="C2719" s="11"/>
      <c r="D2719" s="11"/>
      <c r="E2719" s="38"/>
      <c r="F2719" s="11"/>
      <c r="G2719" s="40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26"/>
      <c r="AR2719" s="26"/>
      <c r="AS2719" s="26"/>
      <c r="AT2719" s="26"/>
      <c r="AU2719" s="26"/>
      <c r="AV2719" s="26"/>
      <c r="AW2719" s="11"/>
      <c r="AX2719" s="11"/>
      <c r="AY2719" s="11"/>
      <c r="AZ2719" s="11"/>
      <c r="BA2719" s="11"/>
      <c r="BB2719" s="11"/>
      <c r="BC2719" s="11"/>
    </row>
    <row r="2720" spans="1:55" x14ac:dyDescent="0.3">
      <c r="A2720" s="11"/>
      <c r="B2720" s="11"/>
      <c r="C2720" s="11"/>
      <c r="D2720" s="11"/>
      <c r="E2720" s="38"/>
      <c r="F2720" s="11"/>
      <c r="G2720" s="40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26"/>
      <c r="AR2720" s="26"/>
      <c r="AS2720" s="26"/>
      <c r="AT2720" s="26"/>
      <c r="AU2720" s="26"/>
      <c r="AV2720" s="26"/>
      <c r="AW2720" s="11"/>
      <c r="AX2720" s="11"/>
      <c r="AY2720" s="11"/>
      <c r="AZ2720" s="11"/>
      <c r="BA2720" s="11"/>
      <c r="BB2720" s="11"/>
      <c r="BC2720" s="11"/>
    </row>
    <row r="2721" spans="1:55" x14ac:dyDescent="0.3">
      <c r="A2721" s="11"/>
      <c r="B2721" s="11"/>
      <c r="C2721" s="11"/>
      <c r="D2721" s="11"/>
      <c r="E2721" s="38"/>
      <c r="F2721" s="11"/>
      <c r="G2721" s="40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26"/>
      <c r="AR2721" s="26"/>
      <c r="AS2721" s="26"/>
      <c r="AT2721" s="26"/>
      <c r="AU2721" s="26"/>
      <c r="AV2721" s="26"/>
      <c r="AW2721" s="11"/>
      <c r="AX2721" s="11"/>
      <c r="AY2721" s="11"/>
      <c r="AZ2721" s="11"/>
      <c r="BA2721" s="11"/>
      <c r="BB2721" s="11"/>
      <c r="BC2721" s="11"/>
    </row>
    <row r="2722" spans="1:55" x14ac:dyDescent="0.3">
      <c r="A2722" s="11"/>
      <c r="B2722" s="11"/>
      <c r="C2722" s="11"/>
      <c r="D2722" s="11"/>
      <c r="E2722" s="38"/>
      <c r="F2722" s="11"/>
      <c r="G2722" s="40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26"/>
      <c r="AR2722" s="26"/>
      <c r="AS2722" s="26"/>
      <c r="AT2722" s="26"/>
      <c r="AU2722" s="26"/>
      <c r="AV2722" s="26"/>
      <c r="AW2722" s="11"/>
      <c r="AX2722" s="11"/>
      <c r="AY2722" s="11"/>
      <c r="AZ2722" s="11"/>
      <c r="BA2722" s="11"/>
      <c r="BB2722" s="11"/>
      <c r="BC2722" s="11"/>
    </row>
    <row r="2723" spans="1:55" x14ac:dyDescent="0.3">
      <c r="A2723" s="11"/>
      <c r="B2723" s="11"/>
      <c r="C2723" s="11"/>
      <c r="D2723" s="11"/>
      <c r="E2723" s="38"/>
      <c r="F2723" s="11"/>
      <c r="G2723" s="40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26"/>
      <c r="AR2723" s="26"/>
      <c r="AS2723" s="26"/>
      <c r="AT2723" s="26"/>
      <c r="AU2723" s="26"/>
      <c r="AV2723" s="26"/>
      <c r="AW2723" s="11"/>
      <c r="AX2723" s="11"/>
      <c r="AY2723" s="11"/>
      <c r="AZ2723" s="11"/>
      <c r="BA2723" s="11"/>
      <c r="BB2723" s="11"/>
      <c r="BC2723" s="11"/>
    </row>
    <row r="2724" spans="1:55" x14ac:dyDescent="0.3">
      <c r="A2724" s="11"/>
      <c r="B2724" s="11"/>
      <c r="C2724" s="11"/>
      <c r="D2724" s="11"/>
      <c r="E2724" s="38"/>
      <c r="F2724" s="11"/>
      <c r="G2724" s="40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26"/>
      <c r="AR2724" s="26"/>
      <c r="AS2724" s="26"/>
      <c r="AT2724" s="26"/>
      <c r="AU2724" s="26"/>
      <c r="AV2724" s="26"/>
      <c r="AW2724" s="11"/>
      <c r="AX2724" s="11"/>
      <c r="AY2724" s="11"/>
      <c r="AZ2724" s="11"/>
      <c r="BA2724" s="11"/>
      <c r="BB2724" s="11"/>
      <c r="BC2724" s="11"/>
    </row>
    <row r="2725" spans="1:55" x14ac:dyDescent="0.3">
      <c r="A2725" s="11"/>
      <c r="B2725" s="11"/>
      <c r="C2725" s="11"/>
      <c r="D2725" s="11"/>
      <c r="E2725" s="38"/>
      <c r="F2725" s="11"/>
      <c r="G2725" s="40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26"/>
      <c r="AR2725" s="26"/>
      <c r="AS2725" s="26"/>
      <c r="AT2725" s="26"/>
      <c r="AU2725" s="26"/>
      <c r="AV2725" s="26"/>
      <c r="AW2725" s="11"/>
      <c r="AX2725" s="11"/>
      <c r="AY2725" s="11"/>
      <c r="AZ2725" s="11"/>
      <c r="BA2725" s="11"/>
      <c r="BB2725" s="11"/>
      <c r="BC2725" s="11"/>
    </row>
    <row r="2726" spans="1:55" x14ac:dyDescent="0.3">
      <c r="A2726" s="11"/>
      <c r="B2726" s="11"/>
      <c r="C2726" s="11"/>
      <c r="D2726" s="11"/>
      <c r="E2726" s="38"/>
      <c r="F2726" s="11"/>
      <c r="G2726" s="40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26"/>
      <c r="AR2726" s="26"/>
      <c r="AS2726" s="26"/>
      <c r="AT2726" s="26"/>
      <c r="AU2726" s="26"/>
      <c r="AV2726" s="26"/>
      <c r="AW2726" s="11"/>
      <c r="AX2726" s="11"/>
      <c r="AY2726" s="11"/>
      <c r="AZ2726" s="11"/>
      <c r="BA2726" s="11"/>
      <c r="BB2726" s="11"/>
      <c r="BC2726" s="11"/>
    </row>
    <row r="2727" spans="1:55" x14ac:dyDescent="0.3">
      <c r="A2727" s="11"/>
      <c r="B2727" s="11"/>
      <c r="C2727" s="11"/>
      <c r="D2727" s="11"/>
      <c r="E2727" s="38"/>
      <c r="F2727" s="11"/>
      <c r="G2727" s="40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26"/>
      <c r="AR2727" s="26"/>
      <c r="AS2727" s="26"/>
      <c r="AT2727" s="26"/>
      <c r="AU2727" s="26"/>
      <c r="AV2727" s="26"/>
      <c r="AW2727" s="11"/>
      <c r="AX2727" s="11"/>
      <c r="AY2727" s="11"/>
      <c r="AZ2727" s="11"/>
      <c r="BA2727" s="11"/>
      <c r="BB2727" s="11"/>
      <c r="BC2727" s="11"/>
    </row>
    <row r="2728" spans="1:55" x14ac:dyDescent="0.3">
      <c r="A2728" s="11"/>
      <c r="B2728" s="11"/>
      <c r="C2728" s="11"/>
      <c r="D2728" s="11"/>
      <c r="E2728" s="38"/>
      <c r="F2728" s="11"/>
      <c r="G2728" s="40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26"/>
      <c r="AR2728" s="26"/>
      <c r="AS2728" s="26"/>
      <c r="AT2728" s="26"/>
      <c r="AU2728" s="26"/>
      <c r="AV2728" s="26"/>
      <c r="AW2728" s="11"/>
      <c r="AX2728" s="11"/>
      <c r="AY2728" s="11"/>
      <c r="AZ2728" s="11"/>
      <c r="BA2728" s="11"/>
      <c r="BB2728" s="11"/>
      <c r="BC2728" s="11"/>
    </row>
    <row r="2729" spans="1:55" x14ac:dyDescent="0.3">
      <c r="A2729" s="11"/>
      <c r="B2729" s="11"/>
      <c r="C2729" s="11"/>
      <c r="D2729" s="11"/>
      <c r="E2729" s="38"/>
      <c r="F2729" s="11"/>
      <c r="G2729" s="40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26"/>
      <c r="AR2729" s="26"/>
      <c r="AS2729" s="26"/>
      <c r="AT2729" s="26"/>
      <c r="AU2729" s="26"/>
      <c r="AV2729" s="26"/>
      <c r="AW2729" s="11"/>
      <c r="AX2729" s="11"/>
      <c r="AY2729" s="11"/>
      <c r="AZ2729" s="11"/>
      <c r="BA2729" s="11"/>
      <c r="BB2729" s="11"/>
      <c r="BC2729" s="11"/>
    </row>
    <row r="2730" spans="1:55" x14ac:dyDescent="0.3">
      <c r="A2730" s="11"/>
      <c r="B2730" s="11"/>
      <c r="C2730" s="11"/>
      <c r="D2730" s="11"/>
      <c r="E2730" s="38"/>
      <c r="F2730" s="11"/>
      <c r="G2730" s="40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26"/>
      <c r="AR2730" s="26"/>
      <c r="AS2730" s="26"/>
      <c r="AT2730" s="26"/>
      <c r="AU2730" s="26"/>
      <c r="AV2730" s="26"/>
      <c r="AW2730" s="11"/>
      <c r="AX2730" s="11"/>
      <c r="AY2730" s="11"/>
      <c r="AZ2730" s="11"/>
      <c r="BA2730" s="11"/>
      <c r="BB2730" s="11"/>
      <c r="BC2730" s="11"/>
    </row>
    <row r="2731" spans="1:55" x14ac:dyDescent="0.3">
      <c r="A2731" s="11"/>
      <c r="B2731" s="11"/>
      <c r="C2731" s="11"/>
      <c r="D2731" s="11"/>
      <c r="E2731" s="38"/>
      <c r="F2731" s="11"/>
      <c r="G2731" s="40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26"/>
      <c r="AR2731" s="26"/>
      <c r="AS2731" s="26"/>
      <c r="AT2731" s="26"/>
      <c r="AU2731" s="26"/>
      <c r="AV2731" s="26"/>
      <c r="AW2731" s="11"/>
      <c r="AX2731" s="11"/>
      <c r="AY2731" s="11"/>
      <c r="AZ2731" s="11"/>
      <c r="BA2731" s="11"/>
      <c r="BB2731" s="11"/>
      <c r="BC2731" s="11"/>
    </row>
    <row r="2732" spans="1:55" x14ac:dyDescent="0.3">
      <c r="A2732" s="11"/>
      <c r="B2732" s="11"/>
      <c r="C2732" s="11"/>
      <c r="D2732" s="11"/>
      <c r="E2732" s="38"/>
      <c r="F2732" s="11"/>
      <c r="G2732" s="40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26"/>
      <c r="AR2732" s="26"/>
      <c r="AS2732" s="26"/>
      <c r="AT2732" s="26"/>
      <c r="AU2732" s="26"/>
      <c r="AV2732" s="26"/>
      <c r="AW2732" s="11"/>
      <c r="AX2732" s="11"/>
      <c r="AY2732" s="11"/>
      <c r="AZ2732" s="11"/>
      <c r="BA2732" s="11"/>
      <c r="BB2732" s="11"/>
      <c r="BC2732" s="11"/>
    </row>
    <row r="2733" spans="1:55" x14ac:dyDescent="0.3">
      <c r="A2733" s="11"/>
      <c r="B2733" s="11"/>
      <c r="C2733" s="11"/>
      <c r="D2733" s="11"/>
      <c r="E2733" s="38"/>
      <c r="F2733" s="11"/>
      <c r="G2733" s="40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26"/>
      <c r="AR2733" s="26"/>
      <c r="AS2733" s="26"/>
      <c r="AT2733" s="26"/>
      <c r="AU2733" s="26"/>
      <c r="AV2733" s="26"/>
      <c r="AW2733" s="11"/>
      <c r="AX2733" s="11"/>
      <c r="AY2733" s="11"/>
      <c r="AZ2733" s="11"/>
      <c r="BA2733" s="11"/>
      <c r="BB2733" s="11"/>
      <c r="BC2733" s="11"/>
    </row>
    <row r="2734" spans="1:55" x14ac:dyDescent="0.3">
      <c r="A2734" s="11"/>
      <c r="B2734" s="11"/>
      <c r="C2734" s="11"/>
      <c r="D2734" s="11"/>
      <c r="E2734" s="38"/>
      <c r="F2734" s="11"/>
      <c r="G2734" s="40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26"/>
      <c r="AR2734" s="26"/>
      <c r="AS2734" s="26"/>
      <c r="AT2734" s="26"/>
      <c r="AU2734" s="26"/>
      <c r="AV2734" s="26"/>
      <c r="AW2734" s="11"/>
      <c r="AX2734" s="11"/>
      <c r="AY2734" s="11"/>
      <c r="AZ2734" s="11"/>
      <c r="BA2734" s="11"/>
      <c r="BB2734" s="11"/>
      <c r="BC2734" s="11"/>
    </row>
    <row r="2735" spans="1:55" x14ac:dyDescent="0.3">
      <c r="A2735" s="11"/>
      <c r="B2735" s="11"/>
      <c r="C2735" s="11"/>
      <c r="D2735" s="11"/>
      <c r="E2735" s="38"/>
      <c r="F2735" s="11"/>
      <c r="G2735" s="40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26"/>
      <c r="AR2735" s="26"/>
      <c r="AS2735" s="26"/>
      <c r="AT2735" s="26"/>
      <c r="AU2735" s="26"/>
      <c r="AV2735" s="26"/>
      <c r="AW2735" s="11"/>
      <c r="AX2735" s="11"/>
      <c r="AY2735" s="11"/>
      <c r="AZ2735" s="11"/>
      <c r="BA2735" s="11"/>
      <c r="BB2735" s="11"/>
      <c r="BC2735" s="11"/>
    </row>
    <row r="2736" spans="1:55" x14ac:dyDescent="0.3">
      <c r="A2736" s="11"/>
      <c r="B2736" s="11"/>
      <c r="C2736" s="11"/>
      <c r="D2736" s="11"/>
      <c r="E2736" s="38"/>
      <c r="F2736" s="11"/>
      <c r="G2736" s="40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26"/>
      <c r="AR2736" s="26"/>
      <c r="AS2736" s="26"/>
      <c r="AT2736" s="26"/>
      <c r="AU2736" s="26"/>
      <c r="AV2736" s="26"/>
      <c r="AW2736" s="11"/>
      <c r="AX2736" s="11"/>
      <c r="AY2736" s="11"/>
      <c r="AZ2736" s="11"/>
      <c r="BA2736" s="11"/>
      <c r="BB2736" s="11"/>
      <c r="BC2736" s="11"/>
    </row>
    <row r="2737" spans="1:55" x14ac:dyDescent="0.3">
      <c r="A2737" s="11"/>
      <c r="B2737" s="11"/>
      <c r="C2737" s="11"/>
      <c r="D2737" s="11"/>
      <c r="E2737" s="38"/>
      <c r="F2737" s="11"/>
      <c r="G2737" s="40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26"/>
      <c r="AR2737" s="26"/>
      <c r="AS2737" s="26"/>
      <c r="AT2737" s="26"/>
      <c r="AU2737" s="26"/>
      <c r="AV2737" s="26"/>
      <c r="AW2737" s="11"/>
      <c r="AX2737" s="11"/>
      <c r="AY2737" s="11"/>
      <c r="AZ2737" s="11"/>
      <c r="BA2737" s="11"/>
      <c r="BB2737" s="11"/>
      <c r="BC2737" s="11"/>
    </row>
    <row r="2738" spans="1:55" x14ac:dyDescent="0.3">
      <c r="A2738" s="11"/>
      <c r="B2738" s="11"/>
      <c r="C2738" s="11"/>
      <c r="D2738" s="11"/>
      <c r="E2738" s="38"/>
      <c r="F2738" s="11"/>
      <c r="G2738" s="40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26"/>
      <c r="AR2738" s="26"/>
      <c r="AS2738" s="26"/>
      <c r="AT2738" s="26"/>
      <c r="AU2738" s="26"/>
      <c r="AV2738" s="26"/>
      <c r="AW2738" s="11"/>
      <c r="AX2738" s="11"/>
      <c r="AY2738" s="11"/>
      <c r="AZ2738" s="11"/>
      <c r="BA2738" s="11"/>
      <c r="BB2738" s="11"/>
      <c r="BC2738" s="11"/>
    </row>
    <row r="2739" spans="1:55" x14ac:dyDescent="0.3">
      <c r="A2739" s="11"/>
      <c r="B2739" s="11"/>
      <c r="C2739" s="11"/>
      <c r="D2739" s="11"/>
      <c r="E2739" s="38"/>
      <c r="F2739" s="11"/>
      <c r="G2739" s="40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26"/>
      <c r="AR2739" s="26"/>
      <c r="AS2739" s="26"/>
      <c r="AT2739" s="26"/>
      <c r="AU2739" s="26"/>
      <c r="AV2739" s="26"/>
      <c r="AW2739" s="11"/>
      <c r="AX2739" s="11"/>
      <c r="AY2739" s="11"/>
      <c r="AZ2739" s="11"/>
      <c r="BA2739" s="11"/>
      <c r="BB2739" s="11"/>
      <c r="BC2739" s="11"/>
    </row>
    <row r="2740" spans="1:55" x14ac:dyDescent="0.3">
      <c r="A2740" s="11"/>
      <c r="B2740" s="11"/>
      <c r="C2740" s="11"/>
      <c r="D2740" s="11"/>
      <c r="E2740" s="38"/>
      <c r="F2740" s="11"/>
      <c r="G2740" s="40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26"/>
      <c r="AR2740" s="26"/>
      <c r="AS2740" s="26"/>
      <c r="AT2740" s="26"/>
      <c r="AU2740" s="26"/>
      <c r="AV2740" s="26"/>
      <c r="AW2740" s="11"/>
      <c r="AX2740" s="11"/>
      <c r="AY2740" s="11"/>
      <c r="AZ2740" s="11"/>
      <c r="BA2740" s="11"/>
      <c r="BB2740" s="11"/>
      <c r="BC2740" s="11"/>
    </row>
    <row r="2741" spans="1:55" x14ac:dyDescent="0.3">
      <c r="A2741" s="11"/>
      <c r="B2741" s="11"/>
      <c r="C2741" s="11"/>
      <c r="D2741" s="11"/>
      <c r="E2741" s="38"/>
      <c r="F2741" s="11"/>
      <c r="G2741" s="40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26"/>
      <c r="AR2741" s="26"/>
      <c r="AS2741" s="26"/>
      <c r="AT2741" s="26"/>
      <c r="AU2741" s="26"/>
      <c r="AV2741" s="26"/>
      <c r="AW2741" s="11"/>
      <c r="AX2741" s="11"/>
      <c r="AY2741" s="11"/>
      <c r="AZ2741" s="11"/>
      <c r="BA2741" s="11"/>
      <c r="BB2741" s="11"/>
      <c r="BC2741" s="11"/>
    </row>
    <row r="2742" spans="1:55" x14ac:dyDescent="0.3">
      <c r="A2742" s="11"/>
      <c r="B2742" s="11"/>
      <c r="C2742" s="11"/>
      <c r="D2742" s="11"/>
      <c r="E2742" s="38"/>
      <c r="F2742" s="11"/>
      <c r="G2742" s="40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26"/>
      <c r="AR2742" s="26"/>
      <c r="AS2742" s="26"/>
      <c r="AT2742" s="26"/>
      <c r="AU2742" s="26"/>
      <c r="AV2742" s="26"/>
      <c r="AW2742" s="11"/>
      <c r="AX2742" s="11"/>
      <c r="AY2742" s="11"/>
      <c r="AZ2742" s="11"/>
      <c r="BA2742" s="11"/>
      <c r="BB2742" s="11"/>
      <c r="BC2742" s="11"/>
    </row>
    <row r="2743" spans="1:55" x14ac:dyDescent="0.3">
      <c r="A2743" s="11"/>
      <c r="B2743" s="11"/>
      <c r="C2743" s="11"/>
      <c r="D2743" s="11"/>
      <c r="E2743" s="38"/>
      <c r="F2743" s="11"/>
      <c r="G2743" s="40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26"/>
      <c r="AR2743" s="26"/>
      <c r="AS2743" s="26"/>
      <c r="AT2743" s="26"/>
      <c r="AU2743" s="26"/>
      <c r="AV2743" s="26"/>
      <c r="AW2743" s="11"/>
      <c r="AX2743" s="11"/>
      <c r="AY2743" s="11"/>
      <c r="AZ2743" s="11"/>
      <c r="BA2743" s="11"/>
      <c r="BB2743" s="11"/>
      <c r="BC2743" s="11"/>
    </row>
    <row r="2744" spans="1:55" x14ac:dyDescent="0.3">
      <c r="A2744" s="11"/>
      <c r="B2744" s="11"/>
      <c r="C2744" s="11"/>
      <c r="D2744" s="11"/>
      <c r="E2744" s="38"/>
      <c r="F2744" s="11"/>
      <c r="G2744" s="40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26"/>
      <c r="AR2744" s="26"/>
      <c r="AS2744" s="26"/>
      <c r="AT2744" s="26"/>
      <c r="AU2744" s="26"/>
      <c r="AV2744" s="26"/>
      <c r="AW2744" s="11"/>
      <c r="AX2744" s="11"/>
      <c r="AY2744" s="11"/>
      <c r="AZ2744" s="11"/>
      <c r="BA2744" s="11"/>
      <c r="BB2744" s="11"/>
      <c r="BC2744" s="11"/>
    </row>
    <row r="2745" spans="1:55" x14ac:dyDescent="0.3">
      <c r="A2745" s="11"/>
      <c r="B2745" s="11"/>
      <c r="C2745" s="11"/>
      <c r="D2745" s="11"/>
      <c r="E2745" s="38"/>
      <c r="F2745" s="11"/>
      <c r="G2745" s="40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26"/>
      <c r="AR2745" s="26"/>
      <c r="AS2745" s="26"/>
      <c r="AT2745" s="26"/>
      <c r="AU2745" s="26"/>
      <c r="AV2745" s="26"/>
      <c r="AW2745" s="11"/>
      <c r="AX2745" s="11"/>
      <c r="AY2745" s="11"/>
      <c r="AZ2745" s="11"/>
      <c r="BA2745" s="11"/>
      <c r="BB2745" s="11"/>
      <c r="BC2745" s="11"/>
    </row>
    <row r="2746" spans="1:55" x14ac:dyDescent="0.3">
      <c r="A2746" s="11"/>
      <c r="B2746" s="11"/>
      <c r="C2746" s="11"/>
      <c r="D2746" s="11"/>
      <c r="E2746" s="38"/>
      <c r="F2746" s="11"/>
      <c r="G2746" s="40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26"/>
      <c r="AR2746" s="26"/>
      <c r="AS2746" s="26"/>
      <c r="AT2746" s="26"/>
      <c r="AU2746" s="26"/>
      <c r="AV2746" s="26"/>
      <c r="AW2746" s="11"/>
      <c r="AX2746" s="11"/>
      <c r="AY2746" s="11"/>
      <c r="AZ2746" s="11"/>
      <c r="BA2746" s="11"/>
      <c r="BB2746" s="11"/>
      <c r="BC2746" s="11"/>
    </row>
    <row r="2747" spans="1:55" x14ac:dyDescent="0.3">
      <c r="A2747" s="11"/>
      <c r="B2747" s="11"/>
      <c r="C2747" s="11"/>
      <c r="D2747" s="11"/>
      <c r="E2747" s="38"/>
      <c r="F2747" s="11"/>
      <c r="G2747" s="40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26"/>
      <c r="AR2747" s="26"/>
      <c r="AS2747" s="26"/>
      <c r="AT2747" s="26"/>
      <c r="AU2747" s="26"/>
      <c r="AV2747" s="26"/>
      <c r="AW2747" s="11"/>
      <c r="AX2747" s="11"/>
      <c r="AY2747" s="11"/>
      <c r="AZ2747" s="11"/>
      <c r="BA2747" s="11"/>
      <c r="BB2747" s="11"/>
      <c r="BC2747" s="11"/>
    </row>
    <row r="2748" spans="1:55" x14ac:dyDescent="0.3">
      <c r="A2748" s="11"/>
      <c r="B2748" s="11"/>
      <c r="C2748" s="11"/>
      <c r="D2748" s="11"/>
      <c r="E2748" s="38"/>
      <c r="F2748" s="11"/>
      <c r="G2748" s="40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26"/>
      <c r="AR2748" s="26"/>
      <c r="AS2748" s="26"/>
      <c r="AT2748" s="26"/>
      <c r="AU2748" s="26"/>
      <c r="AV2748" s="26"/>
      <c r="AW2748" s="11"/>
      <c r="AX2748" s="11"/>
      <c r="AY2748" s="11"/>
      <c r="AZ2748" s="11"/>
      <c r="BA2748" s="11"/>
      <c r="BB2748" s="11"/>
      <c r="BC2748" s="11"/>
    </row>
    <row r="2749" spans="1:55" x14ac:dyDescent="0.3">
      <c r="A2749" s="11"/>
      <c r="B2749" s="11"/>
      <c r="C2749" s="11"/>
      <c r="D2749" s="11"/>
      <c r="E2749" s="38"/>
      <c r="F2749" s="11"/>
      <c r="G2749" s="40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26"/>
      <c r="AR2749" s="26"/>
      <c r="AS2749" s="26"/>
      <c r="AT2749" s="26"/>
      <c r="AU2749" s="26"/>
      <c r="AV2749" s="26"/>
      <c r="AW2749" s="11"/>
      <c r="AX2749" s="11"/>
      <c r="AY2749" s="11"/>
      <c r="AZ2749" s="11"/>
      <c r="BA2749" s="11"/>
      <c r="BB2749" s="11"/>
      <c r="BC2749" s="11"/>
    </row>
    <row r="2750" spans="1:55" x14ac:dyDescent="0.3">
      <c r="A2750" s="11"/>
      <c r="B2750" s="11"/>
      <c r="C2750" s="11"/>
      <c r="D2750" s="11"/>
      <c r="E2750" s="38"/>
      <c r="F2750" s="11"/>
      <c r="G2750" s="40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26"/>
      <c r="AR2750" s="26"/>
      <c r="AS2750" s="26"/>
      <c r="AT2750" s="26"/>
      <c r="AU2750" s="26"/>
      <c r="AV2750" s="26"/>
      <c r="AW2750" s="11"/>
      <c r="AX2750" s="11"/>
      <c r="AY2750" s="11"/>
      <c r="AZ2750" s="11"/>
      <c r="BA2750" s="11"/>
      <c r="BB2750" s="11"/>
      <c r="BC2750" s="11"/>
    </row>
    <row r="2751" spans="1:55" x14ac:dyDescent="0.3">
      <c r="A2751" s="11"/>
      <c r="B2751" s="11"/>
      <c r="C2751" s="11"/>
      <c r="D2751" s="11"/>
      <c r="E2751" s="38"/>
      <c r="F2751" s="11"/>
      <c r="G2751" s="40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26"/>
      <c r="AR2751" s="26"/>
      <c r="AS2751" s="26"/>
      <c r="AT2751" s="26"/>
      <c r="AU2751" s="26"/>
      <c r="AV2751" s="26"/>
      <c r="AW2751" s="11"/>
      <c r="AX2751" s="11"/>
      <c r="AY2751" s="11"/>
      <c r="AZ2751" s="11"/>
      <c r="BA2751" s="11"/>
      <c r="BB2751" s="11"/>
      <c r="BC2751" s="11"/>
    </row>
    <row r="2752" spans="1:55" x14ac:dyDescent="0.3">
      <c r="A2752" s="11"/>
      <c r="B2752" s="11"/>
      <c r="C2752" s="11"/>
      <c r="D2752" s="11"/>
      <c r="E2752" s="38"/>
      <c r="F2752" s="11"/>
      <c r="G2752" s="40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26"/>
      <c r="AR2752" s="26"/>
      <c r="AS2752" s="26"/>
      <c r="AT2752" s="26"/>
      <c r="AU2752" s="26"/>
      <c r="AV2752" s="26"/>
      <c r="AW2752" s="11"/>
      <c r="AX2752" s="11"/>
      <c r="AY2752" s="11"/>
      <c r="AZ2752" s="11"/>
      <c r="BA2752" s="11"/>
      <c r="BB2752" s="11"/>
      <c r="BC2752" s="11"/>
    </row>
    <row r="2753" spans="1:55" x14ac:dyDescent="0.3">
      <c r="A2753" s="11"/>
      <c r="B2753" s="11"/>
      <c r="C2753" s="11"/>
      <c r="D2753" s="11"/>
      <c r="E2753" s="38"/>
      <c r="F2753" s="11"/>
      <c r="G2753" s="40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26"/>
      <c r="AR2753" s="26"/>
      <c r="AS2753" s="26"/>
      <c r="AT2753" s="26"/>
      <c r="AU2753" s="26"/>
      <c r="AV2753" s="26"/>
      <c r="AW2753" s="11"/>
      <c r="AX2753" s="11"/>
      <c r="AY2753" s="11"/>
      <c r="AZ2753" s="11"/>
      <c r="BA2753" s="11"/>
      <c r="BB2753" s="11"/>
      <c r="BC2753" s="11"/>
    </row>
    <row r="2754" spans="1:55" x14ac:dyDescent="0.3">
      <c r="A2754" s="11"/>
      <c r="B2754" s="11"/>
      <c r="C2754" s="11"/>
      <c r="D2754" s="11"/>
      <c r="E2754" s="38"/>
      <c r="F2754" s="11"/>
      <c r="G2754" s="40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26"/>
      <c r="AR2754" s="26"/>
      <c r="AS2754" s="26"/>
      <c r="AT2754" s="26"/>
      <c r="AU2754" s="26"/>
      <c r="AV2754" s="26"/>
      <c r="AW2754" s="11"/>
      <c r="AX2754" s="11"/>
      <c r="AY2754" s="11"/>
      <c r="AZ2754" s="11"/>
      <c r="BA2754" s="11"/>
      <c r="BB2754" s="11"/>
      <c r="BC2754" s="11"/>
    </row>
    <row r="2755" spans="1:55" x14ac:dyDescent="0.3">
      <c r="A2755" s="11"/>
      <c r="B2755" s="11"/>
      <c r="C2755" s="11"/>
      <c r="D2755" s="11"/>
      <c r="E2755" s="38"/>
      <c r="F2755" s="11"/>
      <c r="G2755" s="40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26"/>
      <c r="AR2755" s="26"/>
      <c r="AS2755" s="26"/>
      <c r="AT2755" s="26"/>
      <c r="AU2755" s="26"/>
      <c r="AV2755" s="26"/>
      <c r="AW2755" s="11"/>
      <c r="AX2755" s="11"/>
      <c r="AY2755" s="11"/>
      <c r="AZ2755" s="11"/>
      <c r="BA2755" s="11"/>
      <c r="BB2755" s="11"/>
      <c r="BC2755" s="11"/>
    </row>
    <row r="2756" spans="1:55" x14ac:dyDescent="0.3">
      <c r="A2756" s="11"/>
      <c r="B2756" s="11"/>
      <c r="C2756" s="11"/>
      <c r="D2756" s="11"/>
      <c r="E2756" s="38"/>
      <c r="F2756" s="11"/>
      <c r="G2756" s="40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26"/>
      <c r="AR2756" s="26"/>
      <c r="AS2756" s="26"/>
      <c r="AT2756" s="26"/>
      <c r="AU2756" s="26"/>
      <c r="AV2756" s="26"/>
      <c r="AW2756" s="11"/>
      <c r="AX2756" s="11"/>
      <c r="AY2756" s="11"/>
      <c r="AZ2756" s="11"/>
      <c r="BA2756" s="11"/>
      <c r="BB2756" s="11"/>
      <c r="BC2756" s="11"/>
    </row>
    <row r="2757" spans="1:55" x14ac:dyDescent="0.3">
      <c r="A2757" s="11"/>
      <c r="B2757" s="11"/>
      <c r="C2757" s="11"/>
      <c r="D2757" s="11"/>
      <c r="E2757" s="38"/>
      <c r="F2757" s="11"/>
      <c r="G2757" s="40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26"/>
      <c r="AR2757" s="26"/>
      <c r="AS2757" s="26"/>
      <c r="AT2757" s="26"/>
      <c r="AU2757" s="26"/>
      <c r="AV2757" s="26"/>
      <c r="AW2757" s="11"/>
      <c r="AX2757" s="11"/>
      <c r="AY2757" s="11"/>
      <c r="AZ2757" s="11"/>
      <c r="BA2757" s="11"/>
      <c r="BB2757" s="11"/>
      <c r="BC2757" s="11"/>
    </row>
    <row r="2758" spans="1:55" x14ac:dyDescent="0.3">
      <c r="A2758" s="11"/>
      <c r="B2758" s="11"/>
      <c r="C2758" s="11"/>
      <c r="D2758" s="11"/>
      <c r="E2758" s="38"/>
      <c r="F2758" s="11"/>
      <c r="G2758" s="40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26"/>
      <c r="AR2758" s="26"/>
      <c r="AS2758" s="26"/>
      <c r="AT2758" s="26"/>
      <c r="AU2758" s="26"/>
      <c r="AV2758" s="26"/>
      <c r="AW2758" s="11"/>
      <c r="AX2758" s="11"/>
      <c r="AY2758" s="11"/>
      <c r="AZ2758" s="11"/>
      <c r="BA2758" s="11"/>
      <c r="BB2758" s="11"/>
      <c r="BC2758" s="11"/>
    </row>
    <row r="2759" spans="1:55" x14ac:dyDescent="0.3">
      <c r="A2759" s="11"/>
      <c r="B2759" s="11"/>
      <c r="C2759" s="11"/>
      <c r="D2759" s="11"/>
      <c r="E2759" s="38"/>
      <c r="F2759" s="11"/>
      <c r="G2759" s="40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26"/>
      <c r="AR2759" s="26"/>
      <c r="AS2759" s="26"/>
      <c r="AT2759" s="26"/>
      <c r="AU2759" s="26"/>
      <c r="AV2759" s="26"/>
      <c r="AW2759" s="11"/>
      <c r="AX2759" s="11"/>
      <c r="AY2759" s="11"/>
      <c r="AZ2759" s="11"/>
      <c r="BA2759" s="11"/>
      <c r="BB2759" s="11"/>
      <c r="BC2759" s="11"/>
    </row>
    <row r="2760" spans="1:55" x14ac:dyDescent="0.3">
      <c r="A2760" s="11"/>
      <c r="B2760" s="11"/>
      <c r="C2760" s="11"/>
      <c r="D2760" s="11"/>
      <c r="E2760" s="38"/>
      <c r="F2760" s="11"/>
      <c r="G2760" s="40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26"/>
      <c r="AR2760" s="26"/>
      <c r="AS2760" s="26"/>
      <c r="AT2760" s="26"/>
      <c r="AU2760" s="26"/>
      <c r="AV2760" s="26"/>
      <c r="AW2760" s="11"/>
      <c r="AX2760" s="11"/>
      <c r="AY2760" s="11"/>
      <c r="AZ2760" s="11"/>
      <c r="BA2760" s="11"/>
      <c r="BB2760" s="11"/>
      <c r="BC2760" s="11"/>
    </row>
    <row r="2761" spans="1:55" x14ac:dyDescent="0.3">
      <c r="A2761" s="11"/>
      <c r="B2761" s="11"/>
      <c r="C2761" s="11"/>
      <c r="D2761" s="11"/>
      <c r="E2761" s="38"/>
      <c r="F2761" s="11"/>
      <c r="G2761" s="40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26"/>
      <c r="AR2761" s="26"/>
      <c r="AS2761" s="26"/>
      <c r="AT2761" s="26"/>
      <c r="AU2761" s="26"/>
      <c r="AV2761" s="26"/>
      <c r="AW2761" s="11"/>
      <c r="AX2761" s="11"/>
      <c r="AY2761" s="11"/>
      <c r="AZ2761" s="11"/>
      <c r="BA2761" s="11"/>
      <c r="BB2761" s="11"/>
      <c r="BC2761" s="11"/>
    </row>
    <row r="2762" spans="1:55" x14ac:dyDescent="0.3">
      <c r="A2762" s="11"/>
      <c r="B2762" s="11"/>
      <c r="C2762" s="11"/>
      <c r="D2762" s="11"/>
      <c r="E2762" s="38"/>
      <c r="F2762" s="11"/>
      <c r="G2762" s="40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26"/>
      <c r="AR2762" s="26"/>
      <c r="AS2762" s="26"/>
      <c r="AT2762" s="26"/>
      <c r="AU2762" s="26"/>
      <c r="AV2762" s="26"/>
      <c r="AW2762" s="11"/>
      <c r="AX2762" s="11"/>
      <c r="AY2762" s="11"/>
      <c r="AZ2762" s="11"/>
      <c r="BA2762" s="11"/>
      <c r="BB2762" s="11"/>
      <c r="BC2762" s="11"/>
    </row>
    <row r="2763" spans="1:55" x14ac:dyDescent="0.3">
      <c r="A2763" s="11"/>
      <c r="B2763" s="11"/>
      <c r="C2763" s="11"/>
      <c r="D2763" s="11"/>
      <c r="E2763" s="38"/>
      <c r="F2763" s="11"/>
      <c r="G2763" s="40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26"/>
      <c r="AR2763" s="26"/>
      <c r="AS2763" s="26"/>
      <c r="AT2763" s="26"/>
      <c r="AU2763" s="26"/>
      <c r="AV2763" s="26"/>
      <c r="AW2763" s="11"/>
      <c r="AX2763" s="11"/>
      <c r="AY2763" s="11"/>
      <c r="AZ2763" s="11"/>
      <c r="BA2763" s="11"/>
      <c r="BB2763" s="11"/>
      <c r="BC2763" s="11"/>
    </row>
    <row r="2764" spans="1:55" x14ac:dyDescent="0.3">
      <c r="A2764" s="11"/>
      <c r="B2764" s="11"/>
      <c r="C2764" s="11"/>
      <c r="D2764" s="11"/>
      <c r="E2764" s="38"/>
      <c r="F2764" s="11"/>
      <c r="G2764" s="40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26"/>
      <c r="AR2764" s="26"/>
      <c r="AS2764" s="26"/>
      <c r="AT2764" s="26"/>
      <c r="AU2764" s="26"/>
      <c r="AV2764" s="26"/>
      <c r="AW2764" s="11"/>
      <c r="AX2764" s="11"/>
      <c r="AY2764" s="11"/>
      <c r="AZ2764" s="11"/>
      <c r="BA2764" s="11"/>
      <c r="BB2764" s="11"/>
      <c r="BC2764" s="11"/>
    </row>
    <row r="2765" spans="1:55" x14ac:dyDescent="0.3">
      <c r="A2765" s="11"/>
      <c r="B2765" s="11"/>
      <c r="C2765" s="11"/>
      <c r="D2765" s="11"/>
      <c r="E2765" s="38"/>
      <c r="F2765" s="11"/>
      <c r="G2765" s="40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26"/>
      <c r="AR2765" s="26"/>
      <c r="AS2765" s="26"/>
      <c r="AT2765" s="26"/>
      <c r="AU2765" s="26"/>
      <c r="AV2765" s="26"/>
      <c r="AW2765" s="11"/>
      <c r="AX2765" s="11"/>
      <c r="AY2765" s="11"/>
      <c r="AZ2765" s="11"/>
      <c r="BA2765" s="11"/>
      <c r="BB2765" s="11"/>
      <c r="BC2765" s="11"/>
    </row>
    <row r="2766" spans="1:55" x14ac:dyDescent="0.3">
      <c r="A2766" s="11"/>
      <c r="B2766" s="11"/>
      <c r="C2766" s="11"/>
      <c r="D2766" s="11"/>
      <c r="E2766" s="38"/>
      <c r="F2766" s="11"/>
      <c r="G2766" s="40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26"/>
      <c r="AR2766" s="26"/>
      <c r="AS2766" s="26"/>
      <c r="AT2766" s="26"/>
      <c r="AU2766" s="26"/>
      <c r="AV2766" s="26"/>
      <c r="AW2766" s="11"/>
      <c r="AX2766" s="11"/>
      <c r="AY2766" s="11"/>
      <c r="AZ2766" s="11"/>
      <c r="BA2766" s="11"/>
      <c r="BB2766" s="11"/>
      <c r="BC2766" s="11"/>
    </row>
    <row r="2767" spans="1:55" x14ac:dyDescent="0.3">
      <c r="A2767" s="11"/>
      <c r="B2767" s="11"/>
      <c r="C2767" s="11"/>
      <c r="D2767" s="11"/>
      <c r="E2767" s="38"/>
      <c r="F2767" s="11"/>
      <c r="G2767" s="40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26"/>
      <c r="AR2767" s="26"/>
      <c r="AS2767" s="26"/>
      <c r="AT2767" s="26"/>
      <c r="AU2767" s="26"/>
      <c r="AV2767" s="26"/>
      <c r="AW2767" s="11"/>
      <c r="AX2767" s="11"/>
      <c r="AY2767" s="11"/>
      <c r="AZ2767" s="11"/>
      <c r="BA2767" s="11"/>
      <c r="BB2767" s="11"/>
      <c r="BC2767" s="11"/>
    </row>
    <row r="2768" spans="1:55" x14ac:dyDescent="0.3">
      <c r="A2768" s="11"/>
      <c r="B2768" s="11"/>
      <c r="C2768" s="11"/>
      <c r="D2768" s="11"/>
      <c r="E2768" s="38"/>
      <c r="F2768" s="11"/>
      <c r="G2768" s="40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26"/>
      <c r="AR2768" s="26"/>
      <c r="AS2768" s="26"/>
      <c r="AT2768" s="26"/>
      <c r="AU2768" s="26"/>
      <c r="AV2768" s="26"/>
      <c r="AW2768" s="11"/>
      <c r="AX2768" s="11"/>
      <c r="AY2768" s="11"/>
      <c r="AZ2768" s="11"/>
      <c r="BA2768" s="11"/>
      <c r="BB2768" s="11"/>
      <c r="BC2768" s="11"/>
    </row>
    <row r="2769" spans="1:55" x14ac:dyDescent="0.3">
      <c r="A2769" s="11"/>
      <c r="B2769" s="11"/>
      <c r="C2769" s="11"/>
      <c r="D2769" s="11"/>
      <c r="E2769" s="38"/>
      <c r="F2769" s="11"/>
      <c r="G2769" s="40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26"/>
      <c r="AR2769" s="26"/>
      <c r="AS2769" s="26"/>
      <c r="AT2769" s="26"/>
      <c r="AU2769" s="26"/>
      <c r="AV2769" s="26"/>
      <c r="AW2769" s="11"/>
      <c r="AX2769" s="11"/>
      <c r="AY2769" s="11"/>
      <c r="AZ2769" s="11"/>
      <c r="BA2769" s="11"/>
      <c r="BB2769" s="11"/>
      <c r="BC2769" s="11"/>
    </row>
    <row r="2770" spans="1:55" x14ac:dyDescent="0.3">
      <c r="A2770" s="11"/>
      <c r="B2770" s="11"/>
      <c r="C2770" s="11"/>
      <c r="D2770" s="11"/>
      <c r="E2770" s="38"/>
      <c r="F2770" s="11"/>
      <c r="G2770" s="40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26"/>
      <c r="AR2770" s="26"/>
      <c r="AS2770" s="26"/>
      <c r="AT2770" s="26"/>
      <c r="AU2770" s="26"/>
      <c r="AV2770" s="26"/>
      <c r="AW2770" s="11"/>
      <c r="AX2770" s="11"/>
      <c r="AY2770" s="11"/>
      <c r="AZ2770" s="11"/>
      <c r="BA2770" s="11"/>
      <c r="BB2770" s="11"/>
      <c r="BC2770" s="11"/>
    </row>
    <row r="2771" spans="1:55" x14ac:dyDescent="0.3">
      <c r="A2771" s="11"/>
      <c r="B2771" s="11"/>
      <c r="C2771" s="11"/>
      <c r="D2771" s="11"/>
      <c r="E2771" s="38"/>
      <c r="F2771" s="11"/>
      <c r="G2771" s="40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26"/>
      <c r="AR2771" s="26"/>
      <c r="AS2771" s="26"/>
      <c r="AT2771" s="26"/>
      <c r="AU2771" s="26"/>
      <c r="AV2771" s="26"/>
      <c r="AW2771" s="11"/>
      <c r="AX2771" s="11"/>
      <c r="AY2771" s="11"/>
      <c r="AZ2771" s="11"/>
      <c r="BA2771" s="11"/>
      <c r="BB2771" s="11"/>
      <c r="BC2771" s="11"/>
    </row>
    <row r="2772" spans="1:55" x14ac:dyDescent="0.3">
      <c r="A2772" s="11"/>
      <c r="B2772" s="11"/>
      <c r="C2772" s="11"/>
      <c r="D2772" s="11"/>
      <c r="E2772" s="38"/>
      <c r="F2772" s="11"/>
      <c r="G2772" s="40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26"/>
      <c r="AR2772" s="26"/>
      <c r="AS2772" s="26"/>
      <c r="AT2772" s="26"/>
      <c r="AU2772" s="26"/>
      <c r="AV2772" s="26"/>
      <c r="AW2772" s="11"/>
      <c r="AX2772" s="11"/>
      <c r="AY2772" s="11"/>
      <c r="AZ2772" s="11"/>
      <c r="BA2772" s="11"/>
      <c r="BB2772" s="11"/>
      <c r="BC2772" s="11"/>
    </row>
    <row r="2773" spans="1:55" x14ac:dyDescent="0.3">
      <c r="A2773" s="11"/>
      <c r="B2773" s="11"/>
      <c r="C2773" s="11"/>
      <c r="D2773" s="11"/>
      <c r="E2773" s="38"/>
      <c r="F2773" s="11"/>
      <c r="G2773" s="40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26"/>
      <c r="AR2773" s="26"/>
      <c r="AS2773" s="26"/>
      <c r="AT2773" s="26"/>
      <c r="AU2773" s="26"/>
      <c r="AV2773" s="26"/>
      <c r="AW2773" s="11"/>
      <c r="AX2773" s="11"/>
      <c r="AY2773" s="11"/>
      <c r="AZ2773" s="11"/>
      <c r="BA2773" s="11"/>
      <c r="BB2773" s="11"/>
      <c r="BC2773" s="11"/>
    </row>
    <row r="2774" spans="1:55" x14ac:dyDescent="0.3">
      <c r="A2774" s="11"/>
      <c r="B2774" s="11"/>
      <c r="C2774" s="11"/>
      <c r="D2774" s="11"/>
      <c r="E2774" s="38"/>
      <c r="F2774" s="11"/>
      <c r="G2774" s="40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26"/>
      <c r="AR2774" s="26"/>
      <c r="AS2774" s="26"/>
      <c r="AT2774" s="26"/>
      <c r="AU2774" s="26"/>
      <c r="AV2774" s="26"/>
      <c r="AW2774" s="11"/>
      <c r="AX2774" s="11"/>
      <c r="AY2774" s="11"/>
      <c r="AZ2774" s="11"/>
      <c r="BA2774" s="11"/>
      <c r="BB2774" s="11"/>
      <c r="BC2774" s="11"/>
    </row>
    <row r="2775" spans="1:55" x14ac:dyDescent="0.3">
      <c r="A2775" s="11"/>
      <c r="B2775" s="11"/>
      <c r="C2775" s="11"/>
      <c r="D2775" s="11"/>
      <c r="E2775" s="38"/>
      <c r="F2775" s="11"/>
      <c r="G2775" s="40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26"/>
      <c r="AR2775" s="26"/>
      <c r="AS2775" s="26"/>
      <c r="AT2775" s="26"/>
      <c r="AU2775" s="26"/>
      <c r="AV2775" s="26"/>
      <c r="AW2775" s="11"/>
      <c r="AX2775" s="11"/>
      <c r="AY2775" s="11"/>
      <c r="AZ2775" s="11"/>
      <c r="BA2775" s="11"/>
      <c r="BB2775" s="11"/>
      <c r="BC2775" s="11"/>
    </row>
    <row r="2776" spans="1:55" x14ac:dyDescent="0.3">
      <c r="A2776" s="11"/>
      <c r="B2776" s="11"/>
      <c r="C2776" s="11"/>
      <c r="D2776" s="11"/>
      <c r="E2776" s="38"/>
      <c r="F2776" s="11"/>
      <c r="G2776" s="40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26"/>
      <c r="AR2776" s="26"/>
      <c r="AS2776" s="26"/>
      <c r="AT2776" s="26"/>
      <c r="AU2776" s="26"/>
      <c r="AV2776" s="26"/>
      <c r="AW2776" s="11"/>
      <c r="AX2776" s="11"/>
      <c r="AY2776" s="11"/>
      <c r="AZ2776" s="11"/>
      <c r="BA2776" s="11"/>
      <c r="BB2776" s="11"/>
      <c r="BC2776" s="11"/>
    </row>
    <row r="2777" spans="1:55" x14ac:dyDescent="0.3">
      <c r="A2777" s="11"/>
      <c r="B2777" s="11"/>
      <c r="C2777" s="11"/>
      <c r="D2777" s="11"/>
      <c r="E2777" s="38"/>
      <c r="F2777" s="11"/>
      <c r="G2777" s="40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26"/>
      <c r="AR2777" s="26"/>
      <c r="AS2777" s="26"/>
      <c r="AT2777" s="26"/>
      <c r="AU2777" s="26"/>
      <c r="AV2777" s="26"/>
      <c r="AW2777" s="11"/>
      <c r="AX2777" s="11"/>
      <c r="AY2777" s="11"/>
      <c r="AZ2777" s="11"/>
      <c r="BA2777" s="11"/>
      <c r="BB2777" s="11"/>
      <c r="BC2777" s="11"/>
    </row>
    <row r="2778" spans="1:55" x14ac:dyDescent="0.3">
      <c r="A2778" s="11"/>
      <c r="B2778" s="11"/>
      <c r="C2778" s="11"/>
      <c r="D2778" s="11"/>
      <c r="E2778" s="38"/>
      <c r="F2778" s="11"/>
      <c r="G2778" s="40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26"/>
      <c r="AR2778" s="26"/>
      <c r="AS2778" s="26"/>
      <c r="AT2778" s="26"/>
      <c r="AU2778" s="26"/>
      <c r="AV2778" s="26"/>
      <c r="AW2778" s="11"/>
      <c r="AX2778" s="11"/>
      <c r="AY2778" s="11"/>
      <c r="AZ2778" s="11"/>
      <c r="BA2778" s="11"/>
      <c r="BB2778" s="11"/>
      <c r="BC2778" s="11"/>
    </row>
    <row r="2779" spans="1:55" x14ac:dyDescent="0.3">
      <c r="A2779" s="11"/>
      <c r="B2779" s="11"/>
      <c r="C2779" s="11"/>
      <c r="D2779" s="11"/>
      <c r="E2779" s="38"/>
      <c r="F2779" s="11"/>
      <c r="G2779" s="40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26"/>
      <c r="AR2779" s="26"/>
      <c r="AS2779" s="26"/>
      <c r="AT2779" s="26"/>
      <c r="AU2779" s="26"/>
      <c r="AV2779" s="26"/>
      <c r="AW2779" s="11"/>
      <c r="AX2779" s="11"/>
      <c r="AY2779" s="11"/>
      <c r="AZ2779" s="11"/>
      <c r="BA2779" s="11"/>
      <c r="BB2779" s="11"/>
      <c r="BC2779" s="11"/>
    </row>
    <row r="2780" spans="1:55" x14ac:dyDescent="0.3">
      <c r="A2780" s="11"/>
      <c r="B2780" s="11"/>
      <c r="C2780" s="11"/>
      <c r="D2780" s="11"/>
      <c r="E2780" s="38"/>
      <c r="F2780" s="11"/>
      <c r="G2780" s="40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26"/>
      <c r="AR2780" s="26"/>
      <c r="AS2780" s="26"/>
      <c r="AT2780" s="26"/>
      <c r="AU2780" s="26"/>
      <c r="AV2780" s="26"/>
      <c r="AW2780" s="11"/>
      <c r="AX2780" s="11"/>
      <c r="AY2780" s="11"/>
      <c r="AZ2780" s="11"/>
      <c r="BA2780" s="11"/>
      <c r="BB2780" s="11"/>
      <c r="BC2780" s="11"/>
    </row>
    <row r="2781" spans="1:55" x14ac:dyDescent="0.3">
      <c r="A2781" s="11"/>
      <c r="B2781" s="11"/>
      <c r="C2781" s="11"/>
      <c r="D2781" s="11"/>
      <c r="E2781" s="38"/>
      <c r="F2781" s="11"/>
      <c r="G2781" s="40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26"/>
      <c r="AR2781" s="26"/>
      <c r="AS2781" s="26"/>
      <c r="AT2781" s="26"/>
      <c r="AU2781" s="26"/>
      <c r="AV2781" s="26"/>
      <c r="AW2781" s="11"/>
      <c r="AX2781" s="11"/>
      <c r="AY2781" s="11"/>
      <c r="AZ2781" s="11"/>
      <c r="BA2781" s="11"/>
      <c r="BB2781" s="11"/>
      <c r="BC2781" s="11"/>
    </row>
    <row r="2782" spans="1:55" x14ac:dyDescent="0.3">
      <c r="A2782" s="11"/>
      <c r="B2782" s="11"/>
      <c r="C2782" s="11"/>
      <c r="D2782" s="11"/>
      <c r="E2782" s="38"/>
      <c r="F2782" s="11"/>
      <c r="G2782" s="40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26"/>
      <c r="AR2782" s="26"/>
      <c r="AS2782" s="26"/>
      <c r="AT2782" s="26"/>
      <c r="AU2782" s="26"/>
      <c r="AV2782" s="26"/>
      <c r="AW2782" s="11"/>
      <c r="AX2782" s="11"/>
      <c r="AY2782" s="11"/>
      <c r="AZ2782" s="11"/>
      <c r="BA2782" s="11"/>
      <c r="BB2782" s="11"/>
      <c r="BC2782" s="11"/>
    </row>
    <row r="2783" spans="1:55" x14ac:dyDescent="0.3">
      <c r="A2783" s="11"/>
      <c r="B2783" s="11"/>
      <c r="C2783" s="11"/>
      <c r="D2783" s="11"/>
      <c r="E2783" s="38"/>
      <c r="F2783" s="11"/>
      <c r="G2783" s="40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26"/>
      <c r="AR2783" s="26"/>
      <c r="AS2783" s="26"/>
      <c r="AT2783" s="26"/>
      <c r="AU2783" s="26"/>
      <c r="AV2783" s="26"/>
      <c r="AW2783" s="11"/>
      <c r="AX2783" s="11"/>
      <c r="AY2783" s="11"/>
      <c r="AZ2783" s="11"/>
      <c r="BA2783" s="11"/>
      <c r="BB2783" s="11"/>
      <c r="BC2783" s="11"/>
    </row>
    <row r="2784" spans="1:55" x14ac:dyDescent="0.3">
      <c r="A2784" s="11"/>
      <c r="B2784" s="11"/>
      <c r="C2784" s="11"/>
      <c r="D2784" s="11"/>
      <c r="E2784" s="38"/>
      <c r="F2784" s="11"/>
      <c r="G2784" s="40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26"/>
      <c r="AR2784" s="26"/>
      <c r="AS2784" s="26"/>
      <c r="AT2784" s="26"/>
      <c r="AU2784" s="26"/>
      <c r="AV2784" s="26"/>
      <c r="AW2784" s="11"/>
      <c r="AX2784" s="11"/>
      <c r="AY2784" s="11"/>
      <c r="AZ2784" s="11"/>
      <c r="BA2784" s="11"/>
      <c r="BB2784" s="11"/>
      <c r="BC2784" s="11"/>
    </row>
    <row r="2785" spans="1:55" x14ac:dyDescent="0.3">
      <c r="A2785" s="11"/>
      <c r="B2785" s="11"/>
      <c r="C2785" s="11"/>
      <c r="D2785" s="11"/>
      <c r="E2785" s="38"/>
      <c r="F2785" s="11"/>
      <c r="G2785" s="40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26"/>
      <c r="AR2785" s="26"/>
      <c r="AS2785" s="26"/>
      <c r="AT2785" s="26"/>
      <c r="AU2785" s="26"/>
      <c r="AV2785" s="26"/>
      <c r="AW2785" s="11"/>
      <c r="AX2785" s="11"/>
      <c r="AY2785" s="11"/>
      <c r="AZ2785" s="11"/>
      <c r="BA2785" s="11"/>
      <c r="BB2785" s="11"/>
      <c r="BC2785" s="11"/>
    </row>
    <row r="2786" spans="1:55" x14ac:dyDescent="0.3">
      <c r="A2786" s="11"/>
      <c r="B2786" s="11"/>
      <c r="C2786" s="11"/>
      <c r="D2786" s="11"/>
      <c r="E2786" s="38"/>
      <c r="F2786" s="11"/>
      <c r="G2786" s="40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26"/>
      <c r="AR2786" s="26"/>
      <c r="AS2786" s="26"/>
      <c r="AT2786" s="26"/>
      <c r="AU2786" s="26"/>
      <c r="AV2786" s="26"/>
      <c r="AW2786" s="11"/>
      <c r="AX2786" s="11"/>
      <c r="AY2786" s="11"/>
      <c r="AZ2786" s="11"/>
      <c r="BA2786" s="11"/>
      <c r="BB2786" s="11"/>
      <c r="BC2786" s="11"/>
    </row>
    <row r="2787" spans="1:55" x14ac:dyDescent="0.3">
      <c r="A2787" s="11"/>
      <c r="B2787" s="11"/>
      <c r="C2787" s="11"/>
      <c r="D2787" s="11"/>
      <c r="E2787" s="38"/>
      <c r="F2787" s="11"/>
      <c r="G2787" s="40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26"/>
      <c r="AR2787" s="26"/>
      <c r="AS2787" s="26"/>
      <c r="AT2787" s="26"/>
      <c r="AU2787" s="26"/>
      <c r="AV2787" s="26"/>
      <c r="AW2787" s="11"/>
      <c r="AX2787" s="11"/>
      <c r="AY2787" s="11"/>
      <c r="AZ2787" s="11"/>
      <c r="BA2787" s="11"/>
      <c r="BB2787" s="11"/>
      <c r="BC2787" s="11"/>
    </row>
    <row r="2788" spans="1:55" x14ac:dyDescent="0.3">
      <c r="A2788" s="11"/>
      <c r="B2788" s="11"/>
      <c r="C2788" s="11"/>
      <c r="D2788" s="11"/>
      <c r="E2788" s="38"/>
      <c r="F2788" s="11"/>
      <c r="G2788" s="40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26"/>
      <c r="AR2788" s="26"/>
      <c r="AS2788" s="26"/>
      <c r="AT2788" s="26"/>
      <c r="AU2788" s="26"/>
      <c r="AV2788" s="26"/>
      <c r="AW2788" s="11"/>
      <c r="AX2788" s="11"/>
      <c r="AY2788" s="11"/>
      <c r="AZ2788" s="11"/>
      <c r="BA2788" s="11"/>
      <c r="BB2788" s="11"/>
      <c r="BC2788" s="11"/>
    </row>
    <row r="2789" spans="1:55" x14ac:dyDescent="0.3">
      <c r="A2789" s="11"/>
      <c r="B2789" s="11"/>
      <c r="C2789" s="11"/>
      <c r="D2789" s="11"/>
      <c r="E2789" s="38"/>
      <c r="F2789" s="11"/>
      <c r="G2789" s="40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26"/>
      <c r="AR2789" s="26"/>
      <c r="AS2789" s="26"/>
      <c r="AT2789" s="26"/>
      <c r="AU2789" s="26"/>
      <c r="AV2789" s="26"/>
      <c r="AW2789" s="11"/>
      <c r="AX2789" s="11"/>
      <c r="AY2789" s="11"/>
      <c r="AZ2789" s="11"/>
      <c r="BA2789" s="11"/>
      <c r="BB2789" s="11"/>
      <c r="BC2789" s="11"/>
    </row>
    <row r="2790" spans="1:55" x14ac:dyDescent="0.3">
      <c r="A2790" s="11"/>
      <c r="B2790" s="11"/>
      <c r="C2790" s="11"/>
      <c r="D2790" s="11"/>
      <c r="E2790" s="38"/>
      <c r="F2790" s="11"/>
      <c r="G2790" s="40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26"/>
      <c r="AR2790" s="26"/>
      <c r="AS2790" s="26"/>
      <c r="AT2790" s="26"/>
      <c r="AU2790" s="26"/>
      <c r="AV2790" s="26"/>
      <c r="AW2790" s="11"/>
      <c r="AX2790" s="11"/>
      <c r="AY2790" s="11"/>
      <c r="AZ2790" s="11"/>
      <c r="BA2790" s="11"/>
      <c r="BB2790" s="11"/>
      <c r="BC2790" s="11"/>
    </row>
    <row r="2791" spans="1:55" x14ac:dyDescent="0.3">
      <c r="A2791" s="11"/>
      <c r="B2791" s="11"/>
      <c r="C2791" s="11"/>
      <c r="D2791" s="11"/>
      <c r="E2791" s="38"/>
      <c r="F2791" s="11"/>
      <c r="G2791" s="40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26"/>
      <c r="AR2791" s="26"/>
      <c r="AS2791" s="26"/>
      <c r="AT2791" s="26"/>
      <c r="AU2791" s="26"/>
      <c r="AV2791" s="26"/>
      <c r="AW2791" s="11"/>
      <c r="AX2791" s="11"/>
      <c r="AY2791" s="11"/>
      <c r="AZ2791" s="11"/>
      <c r="BA2791" s="11"/>
      <c r="BB2791" s="11"/>
      <c r="BC2791" s="11"/>
    </row>
    <row r="2792" spans="1:55" x14ac:dyDescent="0.3">
      <c r="A2792" s="11"/>
      <c r="B2792" s="11"/>
      <c r="C2792" s="11"/>
      <c r="D2792" s="11"/>
      <c r="E2792" s="38"/>
      <c r="F2792" s="11"/>
      <c r="G2792" s="40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26"/>
      <c r="AR2792" s="26"/>
      <c r="AS2792" s="26"/>
      <c r="AT2792" s="26"/>
      <c r="AU2792" s="26"/>
      <c r="AV2792" s="26"/>
      <c r="AW2792" s="11"/>
      <c r="AX2792" s="11"/>
      <c r="AY2792" s="11"/>
      <c r="AZ2792" s="11"/>
      <c r="BA2792" s="11"/>
      <c r="BB2792" s="11"/>
      <c r="BC2792" s="11"/>
    </row>
    <row r="2793" spans="1:55" x14ac:dyDescent="0.3">
      <c r="A2793" s="11"/>
      <c r="B2793" s="11"/>
      <c r="C2793" s="11"/>
      <c r="D2793" s="11"/>
      <c r="E2793" s="38"/>
      <c r="F2793" s="11"/>
      <c r="G2793" s="40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26"/>
      <c r="AR2793" s="26"/>
      <c r="AS2793" s="26"/>
      <c r="AT2793" s="26"/>
      <c r="AU2793" s="26"/>
      <c r="AV2793" s="26"/>
      <c r="AW2793" s="11"/>
      <c r="AX2793" s="11"/>
      <c r="AY2793" s="11"/>
      <c r="AZ2793" s="11"/>
      <c r="BA2793" s="11"/>
      <c r="BB2793" s="11"/>
      <c r="BC2793" s="11"/>
    </row>
    <row r="2794" spans="1:55" x14ac:dyDescent="0.3">
      <c r="A2794" s="11"/>
      <c r="B2794" s="11"/>
      <c r="C2794" s="11"/>
      <c r="D2794" s="11"/>
      <c r="E2794" s="38"/>
      <c r="F2794" s="11"/>
      <c r="G2794" s="40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26"/>
      <c r="AR2794" s="26"/>
      <c r="AS2794" s="26"/>
      <c r="AT2794" s="26"/>
      <c r="AU2794" s="26"/>
      <c r="AV2794" s="26"/>
      <c r="AW2794" s="11"/>
      <c r="AX2794" s="11"/>
      <c r="AY2794" s="11"/>
      <c r="AZ2794" s="11"/>
      <c r="BA2794" s="11"/>
      <c r="BB2794" s="11"/>
      <c r="BC2794" s="11"/>
    </row>
    <row r="2795" spans="1:55" x14ac:dyDescent="0.3">
      <c r="A2795" s="11"/>
      <c r="B2795" s="11"/>
      <c r="C2795" s="11"/>
      <c r="D2795" s="11"/>
      <c r="E2795" s="38"/>
      <c r="F2795" s="11"/>
      <c r="G2795" s="40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26"/>
      <c r="AR2795" s="26"/>
      <c r="AS2795" s="26"/>
      <c r="AT2795" s="26"/>
      <c r="AU2795" s="26"/>
      <c r="AV2795" s="26"/>
      <c r="AW2795" s="11"/>
      <c r="AX2795" s="11"/>
      <c r="AY2795" s="11"/>
      <c r="AZ2795" s="11"/>
      <c r="BA2795" s="11"/>
      <c r="BB2795" s="11"/>
      <c r="BC2795" s="11"/>
    </row>
    <row r="2796" spans="1:55" x14ac:dyDescent="0.3">
      <c r="A2796" s="11"/>
      <c r="B2796" s="11"/>
      <c r="C2796" s="11"/>
      <c r="D2796" s="11"/>
      <c r="E2796" s="38"/>
      <c r="F2796" s="11"/>
      <c r="G2796" s="40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26"/>
      <c r="AR2796" s="26"/>
      <c r="AS2796" s="26"/>
      <c r="AT2796" s="26"/>
      <c r="AU2796" s="26"/>
      <c r="AV2796" s="26"/>
      <c r="AW2796" s="11"/>
      <c r="AX2796" s="11"/>
      <c r="AY2796" s="11"/>
      <c r="AZ2796" s="11"/>
      <c r="BA2796" s="11"/>
      <c r="BB2796" s="11"/>
      <c r="BC2796" s="11"/>
    </row>
    <row r="2797" spans="1:55" x14ac:dyDescent="0.3">
      <c r="A2797" s="11"/>
      <c r="B2797" s="11"/>
      <c r="C2797" s="11"/>
      <c r="D2797" s="11"/>
      <c r="E2797" s="38"/>
      <c r="F2797" s="11"/>
      <c r="G2797" s="40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26"/>
      <c r="AR2797" s="26"/>
      <c r="AS2797" s="26"/>
      <c r="AT2797" s="26"/>
      <c r="AU2797" s="26"/>
      <c r="AV2797" s="26"/>
      <c r="AW2797" s="11"/>
      <c r="AX2797" s="11"/>
      <c r="AY2797" s="11"/>
      <c r="AZ2797" s="11"/>
      <c r="BA2797" s="11"/>
      <c r="BB2797" s="11"/>
      <c r="BC2797" s="11"/>
    </row>
    <row r="2798" spans="1:55" x14ac:dyDescent="0.3">
      <c r="A2798" s="11"/>
      <c r="B2798" s="11"/>
      <c r="C2798" s="11"/>
      <c r="D2798" s="11"/>
      <c r="E2798" s="38"/>
      <c r="F2798" s="11"/>
      <c r="G2798" s="40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26"/>
      <c r="AR2798" s="26"/>
      <c r="AS2798" s="26"/>
      <c r="AT2798" s="26"/>
      <c r="AU2798" s="26"/>
      <c r="AV2798" s="26"/>
      <c r="AW2798" s="11"/>
      <c r="AX2798" s="11"/>
      <c r="AY2798" s="11"/>
      <c r="AZ2798" s="11"/>
      <c r="BA2798" s="11"/>
      <c r="BB2798" s="11"/>
      <c r="BC2798" s="11"/>
    </row>
    <row r="2799" spans="1:55" x14ac:dyDescent="0.3">
      <c r="A2799" s="11"/>
      <c r="B2799" s="11"/>
      <c r="C2799" s="11"/>
      <c r="D2799" s="11"/>
      <c r="E2799" s="38"/>
      <c r="F2799" s="11"/>
      <c r="G2799" s="40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26"/>
      <c r="AR2799" s="26"/>
      <c r="AS2799" s="26"/>
      <c r="AT2799" s="26"/>
      <c r="AU2799" s="26"/>
      <c r="AV2799" s="26"/>
      <c r="AW2799" s="11"/>
      <c r="AX2799" s="11"/>
      <c r="AY2799" s="11"/>
      <c r="AZ2799" s="11"/>
      <c r="BA2799" s="11"/>
      <c r="BB2799" s="11"/>
      <c r="BC2799" s="11"/>
    </row>
    <row r="2800" spans="1:55" x14ac:dyDescent="0.3">
      <c r="A2800" s="11"/>
      <c r="B2800" s="11"/>
      <c r="C2800" s="11"/>
      <c r="D2800" s="11"/>
      <c r="E2800" s="38"/>
      <c r="F2800" s="11"/>
      <c r="G2800" s="40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26"/>
      <c r="AR2800" s="26"/>
      <c r="AS2800" s="26"/>
      <c r="AT2800" s="26"/>
      <c r="AU2800" s="26"/>
      <c r="AV2800" s="26"/>
      <c r="AW2800" s="11"/>
      <c r="AX2800" s="11"/>
      <c r="AY2800" s="11"/>
      <c r="AZ2800" s="11"/>
      <c r="BA2800" s="11"/>
      <c r="BB2800" s="11"/>
      <c r="BC2800" s="11"/>
    </row>
    <row r="2801" spans="1:55" x14ac:dyDescent="0.3">
      <c r="A2801" s="11"/>
      <c r="B2801" s="11"/>
      <c r="C2801" s="11"/>
      <c r="D2801" s="11"/>
      <c r="E2801" s="38"/>
      <c r="F2801" s="11"/>
      <c r="G2801" s="40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26"/>
      <c r="AR2801" s="26"/>
      <c r="AS2801" s="26"/>
      <c r="AT2801" s="26"/>
      <c r="AU2801" s="26"/>
      <c r="AV2801" s="26"/>
      <c r="AW2801" s="11"/>
      <c r="AX2801" s="11"/>
      <c r="AY2801" s="11"/>
      <c r="AZ2801" s="11"/>
      <c r="BA2801" s="11"/>
      <c r="BB2801" s="11"/>
      <c r="BC2801" s="11"/>
    </row>
    <row r="2802" spans="1:55" x14ac:dyDescent="0.3">
      <c r="A2802" s="11"/>
      <c r="B2802" s="11"/>
      <c r="C2802" s="11"/>
      <c r="D2802" s="11"/>
      <c r="E2802" s="38"/>
      <c r="F2802" s="11"/>
      <c r="G2802" s="40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26"/>
      <c r="AR2802" s="26"/>
      <c r="AS2802" s="26"/>
      <c r="AT2802" s="26"/>
      <c r="AU2802" s="26"/>
      <c r="AV2802" s="26"/>
      <c r="AW2802" s="11"/>
      <c r="AX2802" s="11"/>
      <c r="AY2802" s="11"/>
      <c r="AZ2802" s="11"/>
      <c r="BA2802" s="11"/>
      <c r="BB2802" s="11"/>
      <c r="BC2802" s="11"/>
    </row>
    <row r="2803" spans="1:55" x14ac:dyDescent="0.3">
      <c r="A2803" s="11"/>
      <c r="B2803" s="11"/>
      <c r="C2803" s="11"/>
      <c r="D2803" s="11"/>
      <c r="E2803" s="38"/>
      <c r="F2803" s="11"/>
      <c r="G2803" s="40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26"/>
      <c r="AR2803" s="26"/>
      <c r="AS2803" s="26"/>
      <c r="AT2803" s="26"/>
      <c r="AU2803" s="26"/>
      <c r="AV2803" s="26"/>
      <c r="AW2803" s="11"/>
      <c r="AX2803" s="11"/>
      <c r="AY2803" s="11"/>
      <c r="AZ2803" s="11"/>
      <c r="BA2803" s="11"/>
      <c r="BB2803" s="11"/>
      <c r="BC2803" s="11"/>
    </row>
    <row r="2804" spans="1:55" x14ac:dyDescent="0.3">
      <c r="A2804" s="11"/>
      <c r="B2804" s="11"/>
      <c r="C2804" s="11"/>
      <c r="D2804" s="11"/>
      <c r="E2804" s="38"/>
      <c r="F2804" s="11"/>
      <c r="G2804" s="40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26"/>
      <c r="AR2804" s="26"/>
      <c r="AS2804" s="26"/>
      <c r="AT2804" s="26"/>
      <c r="AU2804" s="26"/>
      <c r="AV2804" s="26"/>
      <c r="AW2804" s="11"/>
      <c r="AX2804" s="11"/>
      <c r="AY2804" s="11"/>
      <c r="AZ2804" s="11"/>
      <c r="BA2804" s="11"/>
      <c r="BB2804" s="11"/>
      <c r="BC2804" s="11"/>
    </row>
    <row r="2805" spans="1:55" x14ac:dyDescent="0.3">
      <c r="A2805" s="11"/>
      <c r="B2805" s="11"/>
      <c r="C2805" s="11"/>
      <c r="D2805" s="11"/>
      <c r="E2805" s="38"/>
      <c r="F2805" s="11"/>
      <c r="G2805" s="40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26"/>
      <c r="AR2805" s="26"/>
      <c r="AS2805" s="26"/>
      <c r="AT2805" s="26"/>
      <c r="AU2805" s="26"/>
      <c r="AV2805" s="26"/>
      <c r="AW2805" s="11"/>
      <c r="AX2805" s="11"/>
      <c r="AY2805" s="11"/>
      <c r="AZ2805" s="11"/>
      <c r="BA2805" s="11"/>
      <c r="BB2805" s="11"/>
      <c r="BC2805" s="11"/>
    </row>
    <row r="2806" spans="1:55" x14ac:dyDescent="0.3">
      <c r="A2806" s="11"/>
      <c r="B2806" s="11"/>
      <c r="C2806" s="11"/>
      <c r="D2806" s="11"/>
      <c r="E2806" s="38"/>
      <c r="F2806" s="11"/>
      <c r="G2806" s="40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26"/>
      <c r="AR2806" s="26"/>
      <c r="AS2806" s="26"/>
      <c r="AT2806" s="26"/>
      <c r="AU2806" s="26"/>
      <c r="AV2806" s="26"/>
      <c r="AW2806" s="11"/>
      <c r="AX2806" s="11"/>
      <c r="AY2806" s="11"/>
      <c r="AZ2806" s="11"/>
      <c r="BA2806" s="11"/>
      <c r="BB2806" s="11"/>
      <c r="BC2806" s="11"/>
    </row>
    <row r="2807" spans="1:55" x14ac:dyDescent="0.3">
      <c r="A2807" s="11"/>
      <c r="B2807" s="11"/>
      <c r="C2807" s="11"/>
      <c r="D2807" s="11"/>
      <c r="E2807" s="38"/>
      <c r="F2807" s="11"/>
      <c r="G2807" s="40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26"/>
      <c r="AR2807" s="26"/>
      <c r="AS2807" s="26"/>
      <c r="AT2807" s="26"/>
      <c r="AU2807" s="26"/>
      <c r="AV2807" s="26"/>
      <c r="AW2807" s="11"/>
      <c r="AX2807" s="11"/>
      <c r="AY2807" s="11"/>
      <c r="AZ2807" s="11"/>
      <c r="BA2807" s="11"/>
      <c r="BB2807" s="11"/>
      <c r="BC2807" s="11"/>
    </row>
    <row r="2808" spans="1:55" x14ac:dyDescent="0.3">
      <c r="A2808" s="11"/>
      <c r="B2808" s="11"/>
      <c r="C2808" s="11"/>
      <c r="D2808" s="11"/>
      <c r="E2808" s="38"/>
      <c r="F2808" s="11"/>
      <c r="G2808" s="40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26"/>
      <c r="AR2808" s="26"/>
      <c r="AS2808" s="26"/>
      <c r="AT2808" s="26"/>
      <c r="AU2808" s="26"/>
      <c r="AV2808" s="26"/>
      <c r="AW2808" s="11"/>
      <c r="AX2808" s="11"/>
      <c r="AY2808" s="11"/>
      <c r="AZ2808" s="11"/>
      <c r="BA2808" s="11"/>
      <c r="BB2808" s="11"/>
      <c r="BC2808" s="11"/>
    </row>
    <row r="2809" spans="1:55" x14ac:dyDescent="0.3">
      <c r="A2809" s="11"/>
      <c r="B2809" s="11"/>
      <c r="C2809" s="11"/>
      <c r="D2809" s="11"/>
      <c r="E2809" s="38"/>
      <c r="F2809" s="11"/>
      <c r="G2809" s="40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26"/>
      <c r="AR2809" s="26"/>
      <c r="AS2809" s="26"/>
      <c r="AT2809" s="26"/>
      <c r="AU2809" s="26"/>
      <c r="AV2809" s="26"/>
      <c r="AW2809" s="11"/>
      <c r="AX2809" s="11"/>
      <c r="AY2809" s="11"/>
      <c r="AZ2809" s="11"/>
      <c r="BA2809" s="11"/>
      <c r="BB2809" s="11"/>
      <c r="BC2809" s="11"/>
    </row>
    <row r="2810" spans="1:55" x14ac:dyDescent="0.3">
      <c r="A2810" s="11"/>
      <c r="B2810" s="11"/>
      <c r="C2810" s="11"/>
      <c r="D2810" s="11"/>
      <c r="E2810" s="38"/>
      <c r="F2810" s="11"/>
      <c r="G2810" s="40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26"/>
      <c r="AR2810" s="26"/>
      <c r="AS2810" s="26"/>
      <c r="AT2810" s="26"/>
      <c r="AU2810" s="26"/>
      <c r="AV2810" s="26"/>
      <c r="AW2810" s="11"/>
      <c r="AX2810" s="11"/>
      <c r="AY2810" s="11"/>
      <c r="AZ2810" s="11"/>
      <c r="BA2810" s="11"/>
      <c r="BB2810" s="11"/>
      <c r="BC2810" s="11"/>
    </row>
    <row r="2811" spans="1:55" x14ac:dyDescent="0.3">
      <c r="A2811" s="11"/>
      <c r="B2811" s="11"/>
      <c r="C2811" s="11"/>
      <c r="D2811" s="11"/>
      <c r="E2811" s="38"/>
      <c r="F2811" s="11"/>
      <c r="G2811" s="40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26"/>
      <c r="AR2811" s="26"/>
      <c r="AS2811" s="26"/>
      <c r="AT2811" s="26"/>
      <c r="AU2811" s="26"/>
      <c r="AV2811" s="26"/>
      <c r="AW2811" s="11"/>
      <c r="AX2811" s="11"/>
      <c r="AY2811" s="11"/>
      <c r="AZ2811" s="11"/>
      <c r="BA2811" s="11"/>
      <c r="BB2811" s="11"/>
      <c r="BC2811" s="11"/>
    </row>
    <row r="2812" spans="1:55" x14ac:dyDescent="0.3">
      <c r="A2812" s="11"/>
      <c r="B2812" s="11"/>
      <c r="C2812" s="11"/>
      <c r="D2812" s="11"/>
      <c r="E2812" s="38"/>
      <c r="F2812" s="11"/>
      <c r="G2812" s="40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26"/>
      <c r="AR2812" s="26"/>
      <c r="AS2812" s="26"/>
      <c r="AT2812" s="26"/>
      <c r="AU2812" s="26"/>
      <c r="AV2812" s="26"/>
      <c r="AW2812" s="11"/>
      <c r="AX2812" s="11"/>
      <c r="AY2812" s="11"/>
      <c r="AZ2812" s="11"/>
      <c r="BA2812" s="11"/>
      <c r="BB2812" s="11"/>
      <c r="BC2812" s="11"/>
    </row>
    <row r="2813" spans="1:55" x14ac:dyDescent="0.3">
      <c r="A2813" s="11"/>
      <c r="B2813" s="11"/>
      <c r="C2813" s="11"/>
      <c r="D2813" s="11"/>
      <c r="E2813" s="38"/>
      <c r="F2813" s="11"/>
      <c r="G2813" s="40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26"/>
      <c r="AR2813" s="26"/>
      <c r="AS2813" s="26"/>
      <c r="AT2813" s="26"/>
      <c r="AU2813" s="26"/>
      <c r="AV2813" s="26"/>
      <c r="AW2813" s="11"/>
      <c r="AX2813" s="11"/>
      <c r="AY2813" s="11"/>
      <c r="AZ2813" s="11"/>
      <c r="BA2813" s="11"/>
      <c r="BB2813" s="11"/>
      <c r="BC2813" s="11"/>
    </row>
    <row r="2814" spans="1:55" x14ac:dyDescent="0.3">
      <c r="A2814" s="11"/>
      <c r="B2814" s="11"/>
      <c r="C2814" s="11"/>
      <c r="D2814" s="11"/>
      <c r="E2814" s="38"/>
      <c r="F2814" s="11"/>
      <c r="G2814" s="40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26"/>
      <c r="AR2814" s="26"/>
      <c r="AS2814" s="26"/>
      <c r="AT2814" s="26"/>
      <c r="AU2814" s="26"/>
      <c r="AV2814" s="26"/>
      <c r="AW2814" s="11"/>
      <c r="AX2814" s="11"/>
      <c r="AY2814" s="11"/>
      <c r="AZ2814" s="11"/>
      <c r="BA2814" s="11"/>
      <c r="BB2814" s="11"/>
      <c r="BC2814" s="11"/>
    </row>
    <row r="2815" spans="1:55" x14ac:dyDescent="0.3">
      <c r="A2815" s="11"/>
      <c r="B2815" s="11"/>
      <c r="C2815" s="11"/>
      <c r="D2815" s="11"/>
      <c r="E2815" s="38"/>
      <c r="F2815" s="11"/>
      <c r="G2815" s="40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26"/>
      <c r="AR2815" s="26"/>
      <c r="AS2815" s="26"/>
      <c r="AT2815" s="26"/>
      <c r="AU2815" s="26"/>
      <c r="AV2815" s="26"/>
      <c r="AW2815" s="11"/>
      <c r="AX2815" s="11"/>
      <c r="AY2815" s="11"/>
      <c r="AZ2815" s="11"/>
      <c r="BA2815" s="11"/>
      <c r="BB2815" s="11"/>
      <c r="BC2815" s="11"/>
    </row>
    <row r="2816" spans="1:55" x14ac:dyDescent="0.3">
      <c r="A2816" s="11"/>
      <c r="B2816" s="11"/>
      <c r="C2816" s="11"/>
      <c r="D2816" s="11"/>
      <c r="E2816" s="38"/>
      <c r="F2816" s="11"/>
      <c r="G2816" s="40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26"/>
      <c r="AR2816" s="26"/>
      <c r="AS2816" s="26"/>
      <c r="AT2816" s="26"/>
      <c r="AU2816" s="26"/>
      <c r="AV2816" s="26"/>
      <c r="AW2816" s="11"/>
      <c r="AX2816" s="11"/>
      <c r="AY2816" s="11"/>
      <c r="AZ2816" s="11"/>
      <c r="BA2816" s="11"/>
      <c r="BB2816" s="11"/>
      <c r="BC2816" s="11"/>
    </row>
    <row r="2817" spans="1:55" x14ac:dyDescent="0.3">
      <c r="A2817" s="11"/>
      <c r="B2817" s="11"/>
      <c r="C2817" s="11"/>
      <c r="D2817" s="11"/>
      <c r="E2817" s="38"/>
      <c r="F2817" s="11"/>
      <c r="G2817" s="40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26"/>
      <c r="AR2817" s="26"/>
      <c r="AS2817" s="26"/>
      <c r="AT2817" s="26"/>
      <c r="AU2817" s="26"/>
      <c r="AV2817" s="26"/>
      <c r="AW2817" s="11"/>
      <c r="AX2817" s="11"/>
      <c r="AY2817" s="11"/>
      <c r="AZ2817" s="11"/>
      <c r="BA2817" s="11"/>
      <c r="BB2817" s="11"/>
      <c r="BC2817" s="11"/>
    </row>
    <row r="2818" spans="1:55" x14ac:dyDescent="0.3">
      <c r="A2818" s="11"/>
      <c r="B2818" s="11"/>
      <c r="C2818" s="11"/>
      <c r="D2818" s="11"/>
      <c r="E2818" s="38"/>
      <c r="F2818" s="11"/>
      <c r="G2818" s="40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26"/>
      <c r="AR2818" s="26"/>
      <c r="AS2818" s="26"/>
      <c r="AT2818" s="26"/>
      <c r="AU2818" s="26"/>
      <c r="AV2818" s="26"/>
      <c r="AW2818" s="11"/>
      <c r="AX2818" s="11"/>
      <c r="AY2818" s="11"/>
      <c r="AZ2818" s="11"/>
      <c r="BA2818" s="11"/>
      <c r="BB2818" s="11"/>
      <c r="BC2818" s="11"/>
    </row>
    <row r="2819" spans="1:55" x14ac:dyDescent="0.3">
      <c r="A2819" s="11"/>
      <c r="B2819" s="11"/>
      <c r="C2819" s="11"/>
      <c r="D2819" s="11"/>
      <c r="E2819" s="38"/>
      <c r="F2819" s="11"/>
      <c r="G2819" s="40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26"/>
      <c r="AR2819" s="26"/>
      <c r="AS2819" s="26"/>
      <c r="AT2819" s="26"/>
      <c r="AU2819" s="26"/>
      <c r="AV2819" s="26"/>
      <c r="AW2819" s="11"/>
      <c r="AX2819" s="11"/>
      <c r="AY2819" s="11"/>
      <c r="AZ2819" s="11"/>
      <c r="BA2819" s="11"/>
      <c r="BB2819" s="11"/>
      <c r="BC2819" s="11"/>
    </row>
    <row r="2820" spans="1:55" x14ac:dyDescent="0.3">
      <c r="A2820" s="11"/>
      <c r="B2820" s="11"/>
      <c r="C2820" s="11"/>
      <c r="D2820" s="11"/>
      <c r="E2820" s="38"/>
      <c r="F2820" s="11"/>
      <c r="G2820" s="40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26"/>
      <c r="AR2820" s="26"/>
      <c r="AS2820" s="26"/>
      <c r="AT2820" s="26"/>
      <c r="AU2820" s="26"/>
      <c r="AV2820" s="26"/>
      <c r="AW2820" s="11"/>
      <c r="AX2820" s="11"/>
      <c r="AY2820" s="11"/>
      <c r="AZ2820" s="11"/>
      <c r="BA2820" s="11"/>
      <c r="BB2820" s="11"/>
      <c r="BC2820" s="11"/>
    </row>
    <row r="2821" spans="1:55" x14ac:dyDescent="0.3">
      <c r="A2821" s="11"/>
      <c r="B2821" s="11"/>
      <c r="C2821" s="11"/>
      <c r="D2821" s="11"/>
      <c r="E2821" s="38"/>
      <c r="F2821" s="11"/>
      <c r="G2821" s="40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26"/>
      <c r="AR2821" s="26"/>
      <c r="AS2821" s="26"/>
      <c r="AT2821" s="26"/>
      <c r="AU2821" s="26"/>
      <c r="AV2821" s="26"/>
      <c r="AW2821" s="11"/>
      <c r="AX2821" s="11"/>
      <c r="AY2821" s="11"/>
      <c r="AZ2821" s="11"/>
      <c r="BA2821" s="11"/>
      <c r="BB2821" s="11"/>
      <c r="BC2821" s="11"/>
    </row>
    <row r="2822" spans="1:55" x14ac:dyDescent="0.3">
      <c r="A2822" s="11"/>
      <c r="B2822" s="11"/>
      <c r="C2822" s="11"/>
      <c r="D2822" s="11"/>
      <c r="E2822" s="38"/>
      <c r="F2822" s="11"/>
      <c r="G2822" s="40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26"/>
      <c r="AR2822" s="26"/>
      <c r="AS2822" s="26"/>
      <c r="AT2822" s="26"/>
      <c r="AU2822" s="26"/>
      <c r="AV2822" s="26"/>
      <c r="AW2822" s="11"/>
      <c r="AX2822" s="11"/>
      <c r="AY2822" s="11"/>
      <c r="AZ2822" s="11"/>
      <c r="BA2822" s="11"/>
      <c r="BB2822" s="11"/>
      <c r="BC2822" s="11"/>
    </row>
    <row r="2823" spans="1:55" x14ac:dyDescent="0.3">
      <c r="A2823" s="11"/>
      <c r="B2823" s="11"/>
      <c r="C2823" s="11"/>
      <c r="D2823" s="11"/>
      <c r="E2823" s="38"/>
      <c r="F2823" s="11"/>
      <c r="G2823" s="40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26"/>
      <c r="AR2823" s="26"/>
      <c r="AS2823" s="26"/>
      <c r="AT2823" s="26"/>
      <c r="AU2823" s="26"/>
      <c r="AV2823" s="26"/>
      <c r="AW2823" s="11"/>
      <c r="AX2823" s="11"/>
      <c r="AY2823" s="11"/>
      <c r="AZ2823" s="11"/>
      <c r="BA2823" s="11"/>
      <c r="BB2823" s="11"/>
      <c r="BC2823" s="11"/>
    </row>
    <row r="2824" spans="1:55" x14ac:dyDescent="0.3">
      <c r="A2824" s="11"/>
      <c r="B2824" s="11"/>
      <c r="C2824" s="11"/>
      <c r="D2824" s="11"/>
      <c r="E2824" s="38"/>
      <c r="F2824" s="11"/>
      <c r="G2824" s="40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26"/>
      <c r="AR2824" s="26"/>
      <c r="AS2824" s="26"/>
      <c r="AT2824" s="26"/>
      <c r="AU2824" s="26"/>
      <c r="AV2824" s="26"/>
      <c r="AW2824" s="11"/>
      <c r="AX2824" s="11"/>
      <c r="AY2824" s="11"/>
      <c r="AZ2824" s="11"/>
      <c r="BA2824" s="11"/>
      <c r="BB2824" s="11"/>
      <c r="BC2824" s="11"/>
    </row>
    <row r="2825" spans="1:55" x14ac:dyDescent="0.3">
      <c r="A2825" s="11"/>
      <c r="B2825" s="11"/>
      <c r="C2825" s="11"/>
      <c r="D2825" s="11"/>
      <c r="E2825" s="38"/>
      <c r="F2825" s="11"/>
      <c r="G2825" s="40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26"/>
      <c r="AR2825" s="26"/>
      <c r="AS2825" s="26"/>
      <c r="AT2825" s="26"/>
      <c r="AU2825" s="26"/>
      <c r="AV2825" s="26"/>
      <c r="AW2825" s="11"/>
      <c r="AX2825" s="11"/>
      <c r="AY2825" s="11"/>
      <c r="AZ2825" s="11"/>
      <c r="BA2825" s="11"/>
      <c r="BB2825" s="11"/>
      <c r="BC2825" s="11"/>
    </row>
    <row r="2826" spans="1:55" x14ac:dyDescent="0.3">
      <c r="A2826" s="11"/>
      <c r="B2826" s="11"/>
      <c r="C2826" s="11"/>
      <c r="D2826" s="11"/>
      <c r="E2826" s="38"/>
      <c r="F2826" s="11"/>
      <c r="G2826" s="40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26"/>
      <c r="AR2826" s="26"/>
      <c r="AS2826" s="26"/>
      <c r="AT2826" s="26"/>
      <c r="AU2826" s="26"/>
      <c r="AV2826" s="26"/>
      <c r="AW2826" s="11"/>
      <c r="AX2826" s="11"/>
      <c r="AY2826" s="11"/>
      <c r="AZ2826" s="11"/>
      <c r="BA2826" s="11"/>
      <c r="BB2826" s="11"/>
      <c r="BC2826" s="11"/>
    </row>
    <row r="2827" spans="1:55" x14ac:dyDescent="0.3">
      <c r="A2827" s="11"/>
      <c r="B2827" s="11"/>
      <c r="C2827" s="11"/>
      <c r="D2827" s="11"/>
      <c r="E2827" s="38"/>
      <c r="F2827" s="11"/>
      <c r="G2827" s="40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26"/>
      <c r="AR2827" s="26"/>
      <c r="AS2827" s="26"/>
      <c r="AT2827" s="26"/>
      <c r="AU2827" s="26"/>
      <c r="AV2827" s="26"/>
      <c r="AW2827" s="11"/>
      <c r="AX2827" s="11"/>
      <c r="AY2827" s="11"/>
      <c r="AZ2827" s="11"/>
      <c r="BA2827" s="11"/>
      <c r="BB2827" s="11"/>
      <c r="BC2827" s="11"/>
    </row>
    <row r="2828" spans="1:55" x14ac:dyDescent="0.3">
      <c r="A2828" s="11"/>
      <c r="B2828" s="11"/>
      <c r="C2828" s="11"/>
      <c r="D2828" s="11"/>
      <c r="E2828" s="38"/>
      <c r="F2828" s="11"/>
      <c r="G2828" s="40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26"/>
      <c r="AR2828" s="26"/>
      <c r="AS2828" s="26"/>
      <c r="AT2828" s="26"/>
      <c r="AU2828" s="26"/>
      <c r="AV2828" s="26"/>
      <c r="AW2828" s="11"/>
      <c r="AX2828" s="11"/>
      <c r="AY2828" s="11"/>
      <c r="AZ2828" s="11"/>
      <c r="BA2828" s="11"/>
      <c r="BB2828" s="11"/>
      <c r="BC2828" s="11"/>
    </row>
    <row r="2829" spans="1:55" x14ac:dyDescent="0.3">
      <c r="A2829" s="11"/>
      <c r="B2829" s="11"/>
      <c r="C2829" s="11"/>
      <c r="D2829" s="11"/>
      <c r="E2829" s="38"/>
      <c r="F2829" s="11"/>
      <c r="G2829" s="40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26"/>
      <c r="AR2829" s="26"/>
      <c r="AS2829" s="26"/>
      <c r="AT2829" s="26"/>
      <c r="AU2829" s="26"/>
      <c r="AV2829" s="26"/>
      <c r="AW2829" s="11"/>
      <c r="AX2829" s="11"/>
      <c r="AY2829" s="11"/>
      <c r="AZ2829" s="11"/>
      <c r="BA2829" s="11"/>
      <c r="BB2829" s="11"/>
      <c r="BC2829" s="11"/>
    </row>
    <row r="2830" spans="1:55" x14ac:dyDescent="0.3">
      <c r="A2830" s="11"/>
      <c r="B2830" s="11"/>
      <c r="C2830" s="11"/>
      <c r="D2830" s="11"/>
      <c r="E2830" s="38"/>
      <c r="F2830" s="11"/>
      <c r="G2830" s="40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26"/>
      <c r="AR2830" s="26"/>
      <c r="AS2830" s="26"/>
      <c r="AT2830" s="26"/>
      <c r="AU2830" s="26"/>
      <c r="AV2830" s="26"/>
      <c r="AW2830" s="11"/>
      <c r="AX2830" s="11"/>
      <c r="AY2830" s="11"/>
      <c r="AZ2830" s="11"/>
      <c r="BA2830" s="11"/>
      <c r="BB2830" s="11"/>
      <c r="BC2830" s="11"/>
    </row>
    <row r="2831" spans="1:55" x14ac:dyDescent="0.3">
      <c r="A2831" s="11"/>
      <c r="B2831" s="11"/>
      <c r="C2831" s="11"/>
      <c r="D2831" s="11"/>
      <c r="E2831" s="38"/>
      <c r="F2831" s="11"/>
      <c r="G2831" s="40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26"/>
      <c r="AR2831" s="26"/>
      <c r="AS2831" s="26"/>
      <c r="AT2831" s="26"/>
      <c r="AU2831" s="26"/>
      <c r="AV2831" s="26"/>
      <c r="AW2831" s="11"/>
      <c r="AX2831" s="11"/>
      <c r="AY2831" s="11"/>
      <c r="AZ2831" s="11"/>
      <c r="BA2831" s="11"/>
      <c r="BB2831" s="11"/>
      <c r="BC2831" s="11"/>
    </row>
    <row r="2832" spans="1:55" x14ac:dyDescent="0.3">
      <c r="A2832" s="11"/>
      <c r="B2832" s="11"/>
      <c r="C2832" s="11"/>
      <c r="D2832" s="11"/>
      <c r="E2832" s="38"/>
      <c r="F2832" s="11"/>
      <c r="G2832" s="40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26"/>
      <c r="AR2832" s="26"/>
      <c r="AS2832" s="26"/>
      <c r="AT2832" s="26"/>
      <c r="AU2832" s="26"/>
      <c r="AV2832" s="26"/>
      <c r="AW2832" s="11"/>
      <c r="AX2832" s="11"/>
      <c r="AY2832" s="11"/>
      <c r="AZ2832" s="11"/>
      <c r="BA2832" s="11"/>
      <c r="BB2832" s="11"/>
      <c r="BC2832" s="11"/>
    </row>
    <row r="2833" spans="1:55" x14ac:dyDescent="0.3">
      <c r="A2833" s="11"/>
      <c r="B2833" s="11"/>
      <c r="C2833" s="11"/>
      <c r="D2833" s="11"/>
      <c r="E2833" s="38"/>
      <c r="F2833" s="11"/>
      <c r="G2833" s="40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26"/>
      <c r="AR2833" s="26"/>
      <c r="AS2833" s="26"/>
      <c r="AT2833" s="26"/>
      <c r="AU2833" s="26"/>
      <c r="AV2833" s="26"/>
      <c r="AW2833" s="11"/>
      <c r="AX2833" s="11"/>
      <c r="AY2833" s="11"/>
      <c r="AZ2833" s="11"/>
      <c r="BA2833" s="11"/>
      <c r="BB2833" s="11"/>
      <c r="BC2833" s="11"/>
    </row>
    <row r="2834" spans="1:55" x14ac:dyDescent="0.3">
      <c r="A2834" s="11"/>
      <c r="B2834" s="11"/>
      <c r="C2834" s="11"/>
      <c r="D2834" s="11"/>
      <c r="E2834" s="38"/>
      <c r="F2834" s="11"/>
      <c r="G2834" s="40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26"/>
      <c r="AR2834" s="26"/>
      <c r="AS2834" s="26"/>
      <c r="AT2834" s="26"/>
      <c r="AU2834" s="26"/>
      <c r="AV2834" s="26"/>
      <c r="AW2834" s="11"/>
      <c r="AX2834" s="11"/>
      <c r="AY2834" s="11"/>
      <c r="AZ2834" s="11"/>
      <c r="BA2834" s="11"/>
      <c r="BB2834" s="11"/>
      <c r="BC2834" s="11"/>
    </row>
    <row r="2835" spans="1:55" x14ac:dyDescent="0.3">
      <c r="A2835" s="11"/>
      <c r="B2835" s="11"/>
      <c r="C2835" s="11"/>
      <c r="D2835" s="11"/>
      <c r="E2835" s="38"/>
      <c r="F2835" s="11"/>
      <c r="G2835" s="40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26"/>
      <c r="AR2835" s="26"/>
      <c r="AS2835" s="26"/>
      <c r="AT2835" s="26"/>
      <c r="AU2835" s="26"/>
      <c r="AV2835" s="26"/>
      <c r="AW2835" s="11"/>
      <c r="AX2835" s="11"/>
      <c r="AY2835" s="11"/>
      <c r="AZ2835" s="11"/>
      <c r="BA2835" s="11"/>
      <c r="BB2835" s="11"/>
      <c r="BC2835" s="11"/>
    </row>
    <row r="2836" spans="1:55" x14ac:dyDescent="0.3">
      <c r="A2836" s="11"/>
      <c r="B2836" s="11"/>
      <c r="C2836" s="11"/>
      <c r="D2836" s="11"/>
      <c r="E2836" s="38"/>
      <c r="F2836" s="11"/>
      <c r="G2836" s="40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26"/>
      <c r="AR2836" s="26"/>
      <c r="AS2836" s="26"/>
      <c r="AT2836" s="26"/>
      <c r="AU2836" s="26"/>
      <c r="AV2836" s="26"/>
      <c r="AW2836" s="11"/>
      <c r="AX2836" s="11"/>
      <c r="AY2836" s="11"/>
      <c r="AZ2836" s="11"/>
      <c r="BA2836" s="11"/>
      <c r="BB2836" s="11"/>
      <c r="BC2836" s="11"/>
    </row>
    <row r="2837" spans="1:55" x14ac:dyDescent="0.3">
      <c r="A2837" s="11"/>
      <c r="B2837" s="11"/>
      <c r="C2837" s="11"/>
      <c r="D2837" s="11"/>
      <c r="E2837" s="38"/>
      <c r="F2837" s="11"/>
      <c r="G2837" s="40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26"/>
      <c r="AR2837" s="26"/>
      <c r="AS2837" s="26"/>
      <c r="AT2837" s="26"/>
      <c r="AU2837" s="26"/>
      <c r="AV2837" s="26"/>
      <c r="AW2837" s="11"/>
      <c r="AX2837" s="11"/>
      <c r="AY2837" s="11"/>
      <c r="AZ2837" s="11"/>
      <c r="BA2837" s="11"/>
      <c r="BB2837" s="11"/>
      <c r="BC2837" s="11"/>
    </row>
    <row r="2838" spans="1:55" x14ac:dyDescent="0.3">
      <c r="A2838" s="11"/>
      <c r="B2838" s="11"/>
      <c r="C2838" s="11"/>
      <c r="D2838" s="11"/>
      <c r="E2838" s="38"/>
      <c r="F2838" s="11"/>
      <c r="G2838" s="40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26"/>
      <c r="AR2838" s="26"/>
      <c r="AS2838" s="26"/>
      <c r="AT2838" s="26"/>
      <c r="AU2838" s="26"/>
      <c r="AV2838" s="26"/>
      <c r="AW2838" s="11"/>
      <c r="AX2838" s="11"/>
      <c r="AY2838" s="11"/>
      <c r="AZ2838" s="11"/>
      <c r="BA2838" s="11"/>
      <c r="BB2838" s="11"/>
      <c r="BC2838" s="11"/>
    </row>
    <row r="2839" spans="1:55" x14ac:dyDescent="0.3">
      <c r="A2839" s="11"/>
      <c r="B2839" s="11"/>
      <c r="C2839" s="11"/>
      <c r="D2839" s="11"/>
      <c r="E2839" s="38"/>
      <c r="F2839" s="11"/>
      <c r="G2839" s="40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26"/>
      <c r="AR2839" s="26"/>
      <c r="AS2839" s="26"/>
      <c r="AT2839" s="26"/>
      <c r="AU2839" s="26"/>
      <c r="AV2839" s="26"/>
      <c r="AW2839" s="11"/>
      <c r="AX2839" s="11"/>
      <c r="AY2839" s="11"/>
      <c r="AZ2839" s="11"/>
      <c r="BA2839" s="11"/>
      <c r="BB2839" s="11"/>
      <c r="BC2839" s="11"/>
    </row>
    <row r="2840" spans="1:55" x14ac:dyDescent="0.3">
      <c r="A2840" s="11"/>
      <c r="B2840" s="11"/>
      <c r="C2840" s="11"/>
      <c r="D2840" s="11"/>
      <c r="E2840" s="38"/>
      <c r="F2840" s="11"/>
      <c r="G2840" s="40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26"/>
      <c r="AR2840" s="26"/>
      <c r="AS2840" s="26"/>
      <c r="AT2840" s="26"/>
      <c r="AU2840" s="26"/>
      <c r="AV2840" s="26"/>
      <c r="AW2840" s="11"/>
      <c r="AX2840" s="11"/>
      <c r="AY2840" s="11"/>
      <c r="AZ2840" s="11"/>
      <c r="BA2840" s="11"/>
      <c r="BB2840" s="11"/>
      <c r="BC2840" s="11"/>
    </row>
    <row r="2841" spans="1:55" x14ac:dyDescent="0.3">
      <c r="A2841" s="11"/>
      <c r="B2841" s="11"/>
      <c r="C2841" s="11"/>
      <c r="D2841" s="11"/>
      <c r="E2841" s="38"/>
      <c r="F2841" s="11"/>
      <c r="G2841" s="40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26"/>
      <c r="AR2841" s="26"/>
      <c r="AS2841" s="26"/>
      <c r="AT2841" s="26"/>
      <c r="AU2841" s="26"/>
      <c r="AV2841" s="26"/>
      <c r="AW2841" s="11"/>
      <c r="AX2841" s="11"/>
      <c r="AY2841" s="11"/>
      <c r="AZ2841" s="11"/>
      <c r="BA2841" s="11"/>
      <c r="BB2841" s="11"/>
      <c r="BC2841" s="11"/>
    </row>
    <row r="2842" spans="1:55" x14ac:dyDescent="0.3">
      <c r="A2842" s="11"/>
      <c r="B2842" s="11"/>
      <c r="C2842" s="11"/>
      <c r="D2842" s="11"/>
      <c r="E2842" s="38"/>
      <c r="F2842" s="11"/>
      <c r="G2842" s="40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26"/>
      <c r="AR2842" s="26"/>
      <c r="AS2842" s="26"/>
      <c r="AT2842" s="26"/>
      <c r="AU2842" s="26"/>
      <c r="AV2842" s="26"/>
      <c r="AW2842" s="11"/>
      <c r="AX2842" s="11"/>
      <c r="AY2842" s="11"/>
      <c r="AZ2842" s="11"/>
      <c r="BA2842" s="11"/>
      <c r="BB2842" s="11"/>
      <c r="BC2842" s="11"/>
    </row>
    <row r="2843" spans="1:55" x14ac:dyDescent="0.3">
      <c r="A2843" s="11"/>
      <c r="B2843" s="11"/>
      <c r="C2843" s="11"/>
      <c r="D2843" s="11"/>
      <c r="E2843" s="38"/>
      <c r="F2843" s="11"/>
      <c r="G2843" s="40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26"/>
      <c r="AR2843" s="26"/>
      <c r="AS2843" s="26"/>
      <c r="AT2843" s="26"/>
      <c r="AU2843" s="26"/>
      <c r="AV2843" s="26"/>
      <c r="AW2843" s="11"/>
      <c r="AX2843" s="11"/>
      <c r="AY2843" s="11"/>
      <c r="AZ2843" s="11"/>
      <c r="BA2843" s="11"/>
      <c r="BB2843" s="11"/>
      <c r="BC2843" s="11"/>
    </row>
    <row r="2844" spans="1:55" x14ac:dyDescent="0.3">
      <c r="A2844" s="11"/>
      <c r="B2844" s="11"/>
      <c r="C2844" s="11"/>
      <c r="D2844" s="11"/>
      <c r="E2844" s="38"/>
      <c r="F2844" s="11"/>
      <c r="G2844" s="40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26"/>
      <c r="AR2844" s="26"/>
      <c r="AS2844" s="26"/>
      <c r="AT2844" s="26"/>
      <c r="AU2844" s="26"/>
      <c r="AV2844" s="26"/>
      <c r="AW2844" s="11"/>
      <c r="AX2844" s="11"/>
      <c r="AY2844" s="11"/>
      <c r="AZ2844" s="11"/>
      <c r="BA2844" s="11"/>
      <c r="BB2844" s="11"/>
      <c r="BC2844" s="11"/>
    </row>
    <row r="2845" spans="1:55" x14ac:dyDescent="0.3">
      <c r="A2845" s="11"/>
      <c r="B2845" s="11"/>
      <c r="C2845" s="11"/>
      <c r="D2845" s="11"/>
      <c r="E2845" s="38"/>
      <c r="F2845" s="11"/>
      <c r="G2845" s="40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26"/>
      <c r="AR2845" s="26"/>
      <c r="AS2845" s="26"/>
      <c r="AT2845" s="26"/>
      <c r="AU2845" s="26"/>
      <c r="AV2845" s="26"/>
      <c r="AW2845" s="11"/>
      <c r="AX2845" s="11"/>
      <c r="AY2845" s="11"/>
      <c r="AZ2845" s="11"/>
      <c r="BA2845" s="11"/>
      <c r="BB2845" s="11"/>
      <c r="BC2845" s="11"/>
    </row>
    <row r="2846" spans="1:55" x14ac:dyDescent="0.3">
      <c r="A2846" s="11"/>
      <c r="B2846" s="11"/>
      <c r="C2846" s="11"/>
      <c r="D2846" s="11"/>
      <c r="E2846" s="38"/>
      <c r="F2846" s="11"/>
      <c r="G2846" s="40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26"/>
      <c r="AR2846" s="26"/>
      <c r="AS2846" s="26"/>
      <c r="AT2846" s="26"/>
      <c r="AU2846" s="26"/>
      <c r="AV2846" s="26"/>
      <c r="AW2846" s="11"/>
      <c r="AX2846" s="11"/>
      <c r="AY2846" s="11"/>
      <c r="AZ2846" s="11"/>
      <c r="BA2846" s="11"/>
      <c r="BB2846" s="11"/>
      <c r="BC2846" s="11"/>
    </row>
    <row r="2847" spans="1:55" x14ac:dyDescent="0.3">
      <c r="A2847" s="11"/>
      <c r="B2847" s="11"/>
      <c r="C2847" s="11"/>
      <c r="D2847" s="11"/>
      <c r="E2847" s="38"/>
      <c r="F2847" s="11"/>
      <c r="G2847" s="40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26"/>
      <c r="AR2847" s="26"/>
      <c r="AS2847" s="26"/>
      <c r="AT2847" s="26"/>
      <c r="AU2847" s="26"/>
      <c r="AV2847" s="26"/>
      <c r="AW2847" s="11"/>
      <c r="AX2847" s="11"/>
      <c r="AY2847" s="11"/>
      <c r="AZ2847" s="11"/>
      <c r="BA2847" s="11"/>
      <c r="BB2847" s="11"/>
      <c r="BC2847" s="11"/>
    </row>
    <row r="2848" spans="1:55" x14ac:dyDescent="0.3">
      <c r="A2848" s="11"/>
      <c r="B2848" s="11"/>
      <c r="C2848" s="11"/>
      <c r="D2848" s="11"/>
      <c r="E2848" s="38"/>
      <c r="F2848" s="11"/>
      <c r="G2848" s="40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26"/>
      <c r="AR2848" s="26"/>
      <c r="AS2848" s="26"/>
      <c r="AT2848" s="26"/>
      <c r="AU2848" s="26"/>
      <c r="AV2848" s="26"/>
      <c r="AW2848" s="11"/>
      <c r="AX2848" s="11"/>
      <c r="AY2848" s="11"/>
      <c r="AZ2848" s="11"/>
      <c r="BA2848" s="11"/>
      <c r="BB2848" s="11"/>
      <c r="BC2848" s="11"/>
    </row>
    <row r="2849" spans="1:55" x14ac:dyDescent="0.3">
      <c r="A2849" s="11"/>
      <c r="B2849" s="11"/>
      <c r="C2849" s="11"/>
      <c r="D2849" s="11"/>
      <c r="E2849" s="38"/>
      <c r="F2849" s="11"/>
      <c r="G2849" s="40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26"/>
      <c r="AR2849" s="26"/>
      <c r="AS2849" s="26"/>
      <c r="AT2849" s="26"/>
      <c r="AU2849" s="26"/>
      <c r="AV2849" s="26"/>
      <c r="AW2849" s="11"/>
      <c r="AX2849" s="11"/>
      <c r="AY2849" s="11"/>
      <c r="AZ2849" s="11"/>
      <c r="BA2849" s="11"/>
      <c r="BB2849" s="11"/>
      <c r="BC2849" s="11"/>
    </row>
    <row r="2850" spans="1:55" x14ac:dyDescent="0.3">
      <c r="A2850" s="11"/>
      <c r="B2850" s="11"/>
      <c r="C2850" s="11"/>
      <c r="D2850" s="11"/>
      <c r="E2850" s="38"/>
      <c r="F2850" s="11"/>
      <c r="G2850" s="40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26"/>
      <c r="AR2850" s="26"/>
      <c r="AS2850" s="26"/>
      <c r="AT2850" s="26"/>
      <c r="AU2850" s="26"/>
      <c r="AV2850" s="26"/>
      <c r="AW2850" s="11"/>
      <c r="AX2850" s="11"/>
      <c r="AY2850" s="11"/>
      <c r="AZ2850" s="11"/>
      <c r="BA2850" s="11"/>
      <c r="BB2850" s="11"/>
      <c r="BC2850" s="11"/>
    </row>
    <row r="2851" spans="1:55" x14ac:dyDescent="0.3">
      <c r="A2851" s="11"/>
      <c r="B2851" s="11"/>
      <c r="C2851" s="11"/>
      <c r="D2851" s="11"/>
      <c r="E2851" s="38"/>
      <c r="F2851" s="11"/>
      <c r="G2851" s="40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26"/>
      <c r="AR2851" s="26"/>
      <c r="AS2851" s="26"/>
      <c r="AT2851" s="26"/>
      <c r="AU2851" s="26"/>
      <c r="AV2851" s="26"/>
      <c r="AW2851" s="11"/>
      <c r="AX2851" s="11"/>
      <c r="AY2851" s="11"/>
      <c r="AZ2851" s="11"/>
      <c r="BA2851" s="11"/>
      <c r="BB2851" s="11"/>
      <c r="BC2851" s="11"/>
    </row>
    <row r="2852" spans="1:55" x14ac:dyDescent="0.3">
      <c r="A2852" s="11"/>
      <c r="B2852" s="11"/>
      <c r="C2852" s="11"/>
      <c r="D2852" s="11"/>
      <c r="E2852" s="38"/>
      <c r="F2852" s="11"/>
      <c r="G2852" s="40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26"/>
      <c r="AR2852" s="26"/>
      <c r="AS2852" s="26"/>
      <c r="AT2852" s="26"/>
      <c r="AU2852" s="26"/>
      <c r="AV2852" s="26"/>
      <c r="AW2852" s="11"/>
      <c r="AX2852" s="11"/>
      <c r="AY2852" s="11"/>
      <c r="AZ2852" s="11"/>
      <c r="BA2852" s="11"/>
      <c r="BB2852" s="11"/>
      <c r="BC2852" s="11"/>
    </row>
    <row r="2853" spans="1:55" x14ac:dyDescent="0.3">
      <c r="A2853" s="11"/>
      <c r="B2853" s="11"/>
      <c r="C2853" s="11"/>
      <c r="D2853" s="11"/>
      <c r="E2853" s="38"/>
      <c r="F2853" s="11"/>
      <c r="G2853" s="40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26"/>
      <c r="AR2853" s="26"/>
      <c r="AS2853" s="26"/>
      <c r="AT2853" s="26"/>
      <c r="AU2853" s="26"/>
      <c r="AV2853" s="26"/>
      <c r="AW2853" s="11"/>
      <c r="AX2853" s="11"/>
      <c r="AY2853" s="11"/>
      <c r="AZ2853" s="11"/>
      <c r="BA2853" s="11"/>
      <c r="BB2853" s="11"/>
      <c r="BC2853" s="11"/>
    </row>
    <row r="2854" spans="1:55" x14ac:dyDescent="0.3">
      <c r="A2854" s="11"/>
      <c r="B2854" s="11"/>
      <c r="C2854" s="11"/>
      <c r="D2854" s="11"/>
      <c r="E2854" s="38"/>
      <c r="F2854" s="11"/>
      <c r="G2854" s="40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26"/>
      <c r="AR2854" s="26"/>
      <c r="AS2854" s="26"/>
      <c r="AT2854" s="26"/>
      <c r="AU2854" s="26"/>
      <c r="AV2854" s="26"/>
      <c r="AW2854" s="11"/>
      <c r="AX2854" s="11"/>
      <c r="AY2854" s="11"/>
      <c r="AZ2854" s="11"/>
      <c r="BA2854" s="11"/>
      <c r="BB2854" s="11"/>
      <c r="BC2854" s="11"/>
    </row>
    <row r="2855" spans="1:55" x14ac:dyDescent="0.3">
      <c r="A2855" s="11"/>
      <c r="B2855" s="11"/>
      <c r="C2855" s="11"/>
      <c r="D2855" s="11"/>
      <c r="E2855" s="38"/>
      <c r="F2855" s="11"/>
      <c r="G2855" s="40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26"/>
      <c r="AR2855" s="26"/>
      <c r="AS2855" s="26"/>
      <c r="AT2855" s="26"/>
      <c r="AU2855" s="26"/>
      <c r="AV2855" s="26"/>
      <c r="AW2855" s="11"/>
      <c r="AX2855" s="11"/>
      <c r="AY2855" s="11"/>
      <c r="AZ2855" s="11"/>
      <c r="BA2855" s="11"/>
      <c r="BB2855" s="11"/>
      <c r="BC2855" s="11"/>
    </row>
    <row r="2856" spans="1:55" x14ac:dyDescent="0.3">
      <c r="A2856" s="11"/>
      <c r="B2856" s="11"/>
      <c r="C2856" s="11"/>
      <c r="D2856" s="11"/>
      <c r="E2856" s="38"/>
      <c r="F2856" s="11"/>
      <c r="G2856" s="40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26"/>
      <c r="AR2856" s="26"/>
      <c r="AS2856" s="26"/>
      <c r="AT2856" s="26"/>
      <c r="AU2856" s="26"/>
      <c r="AV2856" s="26"/>
      <c r="AW2856" s="11"/>
      <c r="AX2856" s="11"/>
      <c r="AY2856" s="11"/>
      <c r="AZ2856" s="11"/>
      <c r="BA2856" s="11"/>
      <c r="BB2856" s="11"/>
      <c r="BC2856" s="11"/>
    </row>
    <row r="2857" spans="1:55" x14ac:dyDescent="0.3">
      <c r="A2857" s="11"/>
      <c r="B2857" s="11"/>
      <c r="C2857" s="11"/>
      <c r="D2857" s="11"/>
      <c r="E2857" s="38"/>
      <c r="F2857" s="11"/>
      <c r="G2857" s="40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26"/>
      <c r="AR2857" s="26"/>
      <c r="AS2857" s="26"/>
      <c r="AT2857" s="26"/>
      <c r="AU2857" s="26"/>
      <c r="AV2857" s="26"/>
      <c r="AW2857" s="11"/>
      <c r="AX2857" s="11"/>
      <c r="AY2857" s="11"/>
      <c r="AZ2857" s="11"/>
      <c r="BA2857" s="11"/>
      <c r="BB2857" s="11"/>
      <c r="BC2857" s="11"/>
    </row>
    <row r="2858" spans="1:55" x14ac:dyDescent="0.3">
      <c r="A2858" s="11"/>
      <c r="B2858" s="11"/>
      <c r="C2858" s="11"/>
      <c r="D2858" s="11"/>
      <c r="E2858" s="38"/>
      <c r="F2858" s="11"/>
      <c r="G2858" s="40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26"/>
      <c r="AR2858" s="26"/>
      <c r="AS2858" s="26"/>
      <c r="AT2858" s="26"/>
      <c r="AU2858" s="26"/>
      <c r="AV2858" s="26"/>
      <c r="AW2858" s="11"/>
      <c r="AX2858" s="11"/>
      <c r="AY2858" s="11"/>
      <c r="AZ2858" s="11"/>
      <c r="BA2858" s="11"/>
      <c r="BB2858" s="11"/>
      <c r="BC2858" s="11"/>
    </row>
    <row r="2859" spans="1:55" x14ac:dyDescent="0.3">
      <c r="A2859" s="11"/>
      <c r="B2859" s="11"/>
      <c r="C2859" s="11"/>
      <c r="D2859" s="11"/>
      <c r="E2859" s="38"/>
      <c r="F2859" s="11"/>
      <c r="G2859" s="40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26"/>
      <c r="AR2859" s="26"/>
      <c r="AS2859" s="26"/>
      <c r="AT2859" s="26"/>
      <c r="AU2859" s="26"/>
      <c r="AV2859" s="26"/>
      <c r="AW2859" s="11"/>
      <c r="AX2859" s="11"/>
      <c r="AY2859" s="11"/>
      <c r="AZ2859" s="11"/>
      <c r="BA2859" s="11"/>
      <c r="BB2859" s="11"/>
      <c r="BC2859" s="11"/>
    </row>
    <row r="2860" spans="1:55" x14ac:dyDescent="0.3">
      <c r="A2860" s="11"/>
      <c r="B2860" s="11"/>
      <c r="C2860" s="11"/>
      <c r="D2860" s="11"/>
      <c r="E2860" s="38"/>
      <c r="F2860" s="11"/>
      <c r="G2860" s="40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26"/>
      <c r="AR2860" s="26"/>
      <c r="AS2860" s="26"/>
      <c r="AT2860" s="26"/>
      <c r="AU2860" s="26"/>
      <c r="AV2860" s="26"/>
      <c r="AW2860" s="11"/>
      <c r="AX2860" s="11"/>
      <c r="AY2860" s="11"/>
      <c r="AZ2860" s="11"/>
      <c r="BA2860" s="11"/>
      <c r="BB2860" s="11"/>
      <c r="BC2860" s="11"/>
    </row>
    <row r="2861" spans="1:55" x14ac:dyDescent="0.3">
      <c r="A2861" s="11"/>
      <c r="B2861" s="11"/>
      <c r="C2861" s="11"/>
      <c r="D2861" s="11"/>
      <c r="E2861" s="38"/>
      <c r="F2861" s="11"/>
      <c r="G2861" s="40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26"/>
      <c r="AR2861" s="26"/>
      <c r="AS2861" s="26"/>
      <c r="AT2861" s="26"/>
      <c r="AU2861" s="26"/>
      <c r="AV2861" s="26"/>
      <c r="AW2861" s="11"/>
      <c r="AX2861" s="11"/>
      <c r="AY2861" s="11"/>
      <c r="AZ2861" s="11"/>
      <c r="BA2861" s="11"/>
      <c r="BB2861" s="11"/>
      <c r="BC2861" s="11"/>
    </row>
    <row r="2862" spans="1:55" x14ac:dyDescent="0.3">
      <c r="A2862" s="11"/>
      <c r="B2862" s="11"/>
      <c r="C2862" s="11"/>
      <c r="D2862" s="11"/>
      <c r="E2862" s="38"/>
      <c r="F2862" s="11"/>
      <c r="G2862" s="40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26"/>
      <c r="AR2862" s="26"/>
      <c r="AS2862" s="26"/>
      <c r="AT2862" s="26"/>
      <c r="AU2862" s="26"/>
      <c r="AV2862" s="26"/>
      <c r="AW2862" s="11"/>
      <c r="AX2862" s="11"/>
      <c r="AY2862" s="11"/>
      <c r="AZ2862" s="11"/>
      <c r="BA2862" s="11"/>
      <c r="BB2862" s="11"/>
      <c r="BC2862" s="11"/>
    </row>
    <row r="2863" spans="1:55" x14ac:dyDescent="0.3">
      <c r="A2863" s="11"/>
      <c r="B2863" s="11"/>
      <c r="C2863" s="11"/>
      <c r="D2863" s="11"/>
      <c r="E2863" s="38"/>
      <c r="F2863" s="11"/>
      <c r="G2863" s="40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26"/>
      <c r="AR2863" s="26"/>
      <c r="AS2863" s="26"/>
      <c r="AT2863" s="26"/>
      <c r="AU2863" s="26"/>
      <c r="AV2863" s="26"/>
      <c r="AW2863" s="11"/>
      <c r="AX2863" s="11"/>
      <c r="AY2863" s="11"/>
      <c r="AZ2863" s="11"/>
      <c r="BA2863" s="11"/>
      <c r="BB2863" s="11"/>
      <c r="BC2863" s="11"/>
    </row>
    <row r="2864" spans="1:55" x14ac:dyDescent="0.3">
      <c r="A2864" s="11"/>
      <c r="B2864" s="11"/>
      <c r="C2864" s="11"/>
      <c r="D2864" s="11"/>
      <c r="E2864" s="38"/>
      <c r="F2864" s="11"/>
      <c r="G2864" s="40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26"/>
      <c r="AR2864" s="26"/>
      <c r="AS2864" s="26"/>
      <c r="AT2864" s="26"/>
      <c r="AU2864" s="26"/>
      <c r="AV2864" s="26"/>
      <c r="AW2864" s="11"/>
      <c r="AX2864" s="11"/>
      <c r="AY2864" s="11"/>
      <c r="AZ2864" s="11"/>
      <c r="BA2864" s="11"/>
      <c r="BB2864" s="11"/>
      <c r="BC2864" s="11"/>
    </row>
    <row r="2865" spans="1:55" x14ac:dyDescent="0.3">
      <c r="A2865" s="11"/>
      <c r="B2865" s="11"/>
      <c r="C2865" s="11"/>
      <c r="D2865" s="11"/>
      <c r="E2865" s="38"/>
      <c r="F2865" s="11"/>
      <c r="G2865" s="40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26"/>
      <c r="AR2865" s="26"/>
      <c r="AS2865" s="26"/>
      <c r="AT2865" s="26"/>
      <c r="AU2865" s="26"/>
      <c r="AV2865" s="26"/>
      <c r="AW2865" s="11"/>
      <c r="AX2865" s="11"/>
      <c r="AY2865" s="11"/>
      <c r="AZ2865" s="11"/>
      <c r="BA2865" s="11"/>
      <c r="BB2865" s="11"/>
      <c r="BC2865" s="11"/>
    </row>
    <row r="2866" spans="1:55" x14ac:dyDescent="0.3">
      <c r="A2866" s="11"/>
      <c r="B2866" s="11"/>
      <c r="C2866" s="11"/>
      <c r="D2866" s="11"/>
      <c r="E2866" s="38"/>
      <c r="F2866" s="11"/>
      <c r="G2866" s="40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26"/>
      <c r="AR2866" s="26"/>
      <c r="AS2866" s="26"/>
      <c r="AT2866" s="26"/>
      <c r="AU2866" s="26"/>
      <c r="AV2866" s="26"/>
      <c r="AW2866" s="11"/>
      <c r="AX2866" s="11"/>
      <c r="AY2866" s="11"/>
      <c r="AZ2866" s="11"/>
      <c r="BA2866" s="11"/>
      <c r="BB2866" s="11"/>
      <c r="BC2866" s="11"/>
    </row>
    <row r="2867" spans="1:55" x14ac:dyDescent="0.3">
      <c r="A2867" s="11"/>
      <c r="B2867" s="11"/>
      <c r="C2867" s="11"/>
      <c r="D2867" s="11"/>
      <c r="E2867" s="38"/>
      <c r="F2867" s="11"/>
      <c r="G2867" s="40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26"/>
      <c r="AR2867" s="26"/>
      <c r="AS2867" s="26"/>
      <c r="AT2867" s="26"/>
      <c r="AU2867" s="26"/>
      <c r="AV2867" s="26"/>
      <c r="AW2867" s="11"/>
      <c r="AX2867" s="11"/>
      <c r="AY2867" s="11"/>
      <c r="AZ2867" s="11"/>
      <c r="BA2867" s="11"/>
      <c r="BB2867" s="11"/>
      <c r="BC2867" s="11"/>
    </row>
    <row r="2868" spans="1:55" x14ac:dyDescent="0.3">
      <c r="A2868" s="11"/>
      <c r="B2868" s="11"/>
      <c r="C2868" s="11"/>
      <c r="D2868" s="11"/>
      <c r="E2868" s="38"/>
      <c r="F2868" s="11"/>
      <c r="G2868" s="40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26"/>
      <c r="AR2868" s="26"/>
      <c r="AS2868" s="26"/>
      <c r="AT2868" s="26"/>
      <c r="AU2868" s="26"/>
      <c r="AV2868" s="26"/>
      <c r="AW2868" s="11"/>
      <c r="AX2868" s="11"/>
      <c r="AY2868" s="11"/>
      <c r="AZ2868" s="11"/>
      <c r="BA2868" s="11"/>
      <c r="BB2868" s="11"/>
      <c r="BC2868" s="11"/>
    </row>
    <row r="2869" spans="1:55" x14ac:dyDescent="0.3">
      <c r="A2869" s="11"/>
      <c r="B2869" s="11"/>
      <c r="C2869" s="11"/>
      <c r="D2869" s="11"/>
      <c r="E2869" s="38"/>
      <c r="F2869" s="11"/>
      <c r="G2869" s="40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26"/>
      <c r="AR2869" s="26"/>
      <c r="AS2869" s="26"/>
      <c r="AT2869" s="26"/>
      <c r="AU2869" s="26"/>
      <c r="AV2869" s="26"/>
      <c r="AW2869" s="11"/>
      <c r="AX2869" s="11"/>
      <c r="AY2869" s="11"/>
      <c r="AZ2869" s="11"/>
      <c r="BA2869" s="11"/>
      <c r="BB2869" s="11"/>
      <c r="BC2869" s="11"/>
    </row>
    <row r="2870" spans="1:55" x14ac:dyDescent="0.3">
      <c r="A2870" s="11"/>
      <c r="B2870" s="11"/>
      <c r="C2870" s="11"/>
      <c r="D2870" s="11"/>
      <c r="E2870" s="38"/>
      <c r="F2870" s="11"/>
      <c r="G2870" s="40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26"/>
      <c r="AR2870" s="26"/>
      <c r="AS2870" s="26"/>
      <c r="AT2870" s="26"/>
      <c r="AU2870" s="26"/>
      <c r="AV2870" s="26"/>
      <c r="AW2870" s="11"/>
      <c r="AX2870" s="11"/>
      <c r="AY2870" s="11"/>
      <c r="AZ2870" s="11"/>
      <c r="BA2870" s="11"/>
      <c r="BB2870" s="11"/>
      <c r="BC2870" s="11"/>
    </row>
    <row r="2871" spans="1:55" x14ac:dyDescent="0.3">
      <c r="A2871" s="11"/>
      <c r="B2871" s="11"/>
      <c r="C2871" s="11"/>
      <c r="D2871" s="11"/>
      <c r="E2871" s="38"/>
      <c r="F2871" s="11"/>
      <c r="G2871" s="40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26"/>
      <c r="AR2871" s="26"/>
      <c r="AS2871" s="26"/>
      <c r="AT2871" s="26"/>
      <c r="AU2871" s="26"/>
      <c r="AV2871" s="26"/>
      <c r="AW2871" s="11"/>
      <c r="AX2871" s="11"/>
      <c r="AY2871" s="11"/>
      <c r="AZ2871" s="11"/>
      <c r="BA2871" s="11"/>
      <c r="BB2871" s="11"/>
      <c r="BC2871" s="11"/>
    </row>
    <row r="2872" spans="1:55" x14ac:dyDescent="0.3">
      <c r="A2872" s="11"/>
      <c r="B2872" s="11"/>
      <c r="C2872" s="11"/>
      <c r="D2872" s="11"/>
      <c r="E2872" s="38"/>
      <c r="F2872" s="11"/>
      <c r="G2872" s="40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26"/>
      <c r="AR2872" s="26"/>
      <c r="AS2872" s="26"/>
      <c r="AT2872" s="26"/>
      <c r="AU2872" s="26"/>
      <c r="AV2872" s="26"/>
      <c r="AW2872" s="11"/>
      <c r="AX2872" s="11"/>
      <c r="AY2872" s="11"/>
      <c r="AZ2872" s="11"/>
      <c r="BA2872" s="11"/>
      <c r="BB2872" s="11"/>
      <c r="BC2872" s="11"/>
    </row>
    <row r="2873" spans="1:55" x14ac:dyDescent="0.3">
      <c r="A2873" s="11"/>
      <c r="B2873" s="11"/>
      <c r="C2873" s="11"/>
      <c r="D2873" s="11"/>
      <c r="E2873" s="38"/>
      <c r="F2873" s="11"/>
      <c r="G2873" s="40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26"/>
      <c r="AR2873" s="26"/>
      <c r="AS2873" s="26"/>
      <c r="AT2873" s="26"/>
      <c r="AU2873" s="26"/>
      <c r="AV2873" s="26"/>
      <c r="AW2873" s="11"/>
      <c r="AX2873" s="11"/>
      <c r="AY2873" s="11"/>
      <c r="AZ2873" s="11"/>
      <c r="BA2873" s="11"/>
      <c r="BB2873" s="11"/>
      <c r="BC2873" s="11"/>
    </row>
    <row r="2874" spans="1:55" x14ac:dyDescent="0.3">
      <c r="A2874" s="11"/>
      <c r="B2874" s="11"/>
      <c r="C2874" s="11"/>
      <c r="D2874" s="11"/>
      <c r="E2874" s="38"/>
      <c r="F2874" s="11"/>
      <c r="G2874" s="40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26"/>
      <c r="AR2874" s="26"/>
      <c r="AS2874" s="26"/>
      <c r="AT2874" s="26"/>
      <c r="AU2874" s="26"/>
      <c r="AV2874" s="26"/>
      <c r="AW2874" s="11"/>
      <c r="AX2874" s="11"/>
      <c r="AY2874" s="11"/>
      <c r="AZ2874" s="11"/>
      <c r="BA2874" s="11"/>
      <c r="BB2874" s="11"/>
      <c r="BC2874" s="11"/>
    </row>
    <row r="2875" spans="1:55" x14ac:dyDescent="0.3">
      <c r="A2875" s="11"/>
      <c r="B2875" s="11"/>
      <c r="C2875" s="11"/>
      <c r="D2875" s="11"/>
      <c r="E2875" s="38"/>
      <c r="F2875" s="11"/>
      <c r="G2875" s="40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26"/>
      <c r="AR2875" s="26"/>
      <c r="AS2875" s="26"/>
      <c r="AT2875" s="26"/>
      <c r="AU2875" s="26"/>
      <c r="AV2875" s="26"/>
      <c r="AW2875" s="11"/>
      <c r="AX2875" s="11"/>
      <c r="AY2875" s="11"/>
      <c r="AZ2875" s="11"/>
      <c r="BA2875" s="11"/>
      <c r="BB2875" s="11"/>
      <c r="BC2875" s="11"/>
    </row>
    <row r="2876" spans="1:55" x14ac:dyDescent="0.3">
      <c r="A2876" s="11"/>
      <c r="B2876" s="11"/>
      <c r="C2876" s="11"/>
      <c r="D2876" s="11"/>
      <c r="E2876" s="38"/>
      <c r="F2876" s="11"/>
      <c r="G2876" s="40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26"/>
      <c r="AR2876" s="26"/>
      <c r="AS2876" s="26"/>
      <c r="AT2876" s="26"/>
      <c r="AU2876" s="26"/>
      <c r="AV2876" s="26"/>
      <c r="AW2876" s="11"/>
      <c r="AX2876" s="11"/>
      <c r="AY2876" s="11"/>
      <c r="AZ2876" s="11"/>
      <c r="BA2876" s="11"/>
      <c r="BB2876" s="11"/>
      <c r="BC2876" s="11"/>
    </row>
    <row r="2877" spans="1:55" x14ac:dyDescent="0.3">
      <c r="A2877" s="11"/>
      <c r="B2877" s="11"/>
      <c r="C2877" s="11"/>
      <c r="D2877" s="11"/>
      <c r="E2877" s="38"/>
      <c r="F2877" s="11"/>
      <c r="G2877" s="40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26"/>
      <c r="AR2877" s="26"/>
      <c r="AS2877" s="26"/>
      <c r="AT2877" s="26"/>
      <c r="AU2877" s="26"/>
      <c r="AV2877" s="26"/>
      <c r="AW2877" s="11"/>
      <c r="AX2877" s="11"/>
      <c r="AY2877" s="11"/>
      <c r="AZ2877" s="11"/>
      <c r="BA2877" s="11"/>
      <c r="BB2877" s="11"/>
      <c r="BC2877" s="11"/>
    </row>
    <row r="2878" spans="1:55" x14ac:dyDescent="0.3">
      <c r="A2878" s="11"/>
      <c r="B2878" s="11"/>
      <c r="C2878" s="11"/>
      <c r="D2878" s="11"/>
      <c r="E2878" s="38"/>
      <c r="F2878" s="11"/>
      <c r="G2878" s="40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26"/>
      <c r="AR2878" s="26"/>
      <c r="AS2878" s="26"/>
      <c r="AT2878" s="26"/>
      <c r="AU2878" s="26"/>
      <c r="AV2878" s="26"/>
      <c r="AW2878" s="11"/>
      <c r="AX2878" s="11"/>
      <c r="AY2878" s="11"/>
      <c r="AZ2878" s="11"/>
      <c r="BA2878" s="11"/>
      <c r="BB2878" s="11"/>
      <c r="BC2878" s="11"/>
    </row>
    <row r="2879" spans="1:55" x14ac:dyDescent="0.3">
      <c r="A2879" s="11"/>
      <c r="B2879" s="11"/>
      <c r="C2879" s="11"/>
      <c r="D2879" s="11"/>
      <c r="E2879" s="38"/>
      <c r="F2879" s="11"/>
      <c r="G2879" s="40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26"/>
      <c r="AR2879" s="26"/>
      <c r="AS2879" s="26"/>
      <c r="AT2879" s="26"/>
      <c r="AU2879" s="26"/>
      <c r="AV2879" s="26"/>
      <c r="AW2879" s="11"/>
      <c r="AX2879" s="11"/>
      <c r="AY2879" s="11"/>
      <c r="AZ2879" s="11"/>
      <c r="BA2879" s="11"/>
      <c r="BB2879" s="11"/>
      <c r="BC2879" s="11"/>
    </row>
    <row r="2880" spans="1:55" x14ac:dyDescent="0.3">
      <c r="A2880" s="11"/>
      <c r="B2880" s="11"/>
      <c r="C2880" s="11"/>
      <c r="D2880" s="11"/>
      <c r="E2880" s="38"/>
      <c r="F2880" s="11"/>
      <c r="G2880" s="40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26"/>
      <c r="AR2880" s="26"/>
      <c r="AS2880" s="26"/>
      <c r="AT2880" s="26"/>
      <c r="AU2880" s="26"/>
      <c r="AV2880" s="26"/>
      <c r="AW2880" s="11"/>
      <c r="AX2880" s="11"/>
      <c r="AY2880" s="11"/>
      <c r="AZ2880" s="11"/>
      <c r="BA2880" s="11"/>
      <c r="BB2880" s="11"/>
      <c r="BC2880" s="11"/>
    </row>
    <row r="2881" spans="1:55" x14ac:dyDescent="0.3">
      <c r="A2881" s="11"/>
      <c r="B2881" s="11"/>
      <c r="C2881" s="11"/>
      <c r="D2881" s="11"/>
      <c r="E2881" s="38"/>
      <c r="F2881" s="11"/>
      <c r="G2881" s="40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26"/>
      <c r="AR2881" s="26"/>
      <c r="AS2881" s="26"/>
      <c r="AT2881" s="26"/>
      <c r="AU2881" s="26"/>
      <c r="AV2881" s="26"/>
      <c r="AW2881" s="11"/>
      <c r="AX2881" s="11"/>
      <c r="AY2881" s="11"/>
      <c r="AZ2881" s="11"/>
      <c r="BA2881" s="11"/>
      <c r="BB2881" s="11"/>
      <c r="BC2881" s="11"/>
    </row>
    <row r="2882" spans="1:55" x14ac:dyDescent="0.3">
      <c r="A2882" s="11"/>
      <c r="B2882" s="11"/>
      <c r="C2882" s="11"/>
      <c r="D2882" s="11"/>
      <c r="E2882" s="38"/>
      <c r="F2882" s="11"/>
      <c r="G2882" s="40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26"/>
      <c r="AR2882" s="26"/>
      <c r="AS2882" s="26"/>
      <c r="AT2882" s="26"/>
      <c r="AU2882" s="26"/>
      <c r="AV2882" s="26"/>
      <c r="AW2882" s="11"/>
      <c r="AX2882" s="11"/>
      <c r="AY2882" s="11"/>
      <c r="AZ2882" s="11"/>
      <c r="BA2882" s="11"/>
      <c r="BB2882" s="11"/>
      <c r="BC2882" s="11"/>
    </row>
    <row r="2883" spans="1:55" x14ac:dyDescent="0.3">
      <c r="A2883" s="11"/>
      <c r="B2883" s="11"/>
      <c r="C2883" s="11"/>
      <c r="D2883" s="11"/>
      <c r="E2883" s="38"/>
      <c r="F2883" s="11"/>
      <c r="G2883" s="40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26"/>
      <c r="AR2883" s="26"/>
      <c r="AS2883" s="26"/>
      <c r="AT2883" s="26"/>
      <c r="AU2883" s="26"/>
      <c r="AV2883" s="26"/>
      <c r="AW2883" s="11"/>
      <c r="AX2883" s="11"/>
      <c r="AY2883" s="11"/>
      <c r="AZ2883" s="11"/>
      <c r="BA2883" s="11"/>
      <c r="BB2883" s="11"/>
      <c r="BC2883" s="11"/>
    </row>
    <row r="2884" spans="1:55" x14ac:dyDescent="0.3">
      <c r="A2884" s="11"/>
      <c r="B2884" s="11"/>
      <c r="C2884" s="11"/>
      <c r="D2884" s="11"/>
      <c r="E2884" s="38"/>
      <c r="F2884" s="11"/>
      <c r="G2884" s="40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26"/>
      <c r="AR2884" s="26"/>
      <c r="AS2884" s="26"/>
      <c r="AT2884" s="26"/>
      <c r="AU2884" s="26"/>
      <c r="AV2884" s="26"/>
      <c r="AW2884" s="11"/>
      <c r="AX2884" s="11"/>
      <c r="AY2884" s="11"/>
      <c r="AZ2884" s="11"/>
      <c r="BA2884" s="11"/>
      <c r="BB2884" s="11"/>
      <c r="BC2884" s="11"/>
    </row>
    <row r="2885" spans="1:55" x14ac:dyDescent="0.3">
      <c r="A2885" s="11"/>
      <c r="B2885" s="11"/>
      <c r="C2885" s="11"/>
      <c r="D2885" s="11"/>
      <c r="E2885" s="38"/>
      <c r="F2885" s="11"/>
      <c r="G2885" s="40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26"/>
      <c r="AR2885" s="26"/>
      <c r="AS2885" s="26"/>
      <c r="AT2885" s="26"/>
      <c r="AU2885" s="26"/>
      <c r="AV2885" s="26"/>
      <c r="AW2885" s="11"/>
      <c r="AX2885" s="11"/>
      <c r="AY2885" s="11"/>
      <c r="AZ2885" s="11"/>
      <c r="BA2885" s="11"/>
      <c r="BB2885" s="11"/>
      <c r="BC2885" s="11"/>
    </row>
    <row r="2886" spans="1:55" x14ac:dyDescent="0.3">
      <c r="A2886" s="11"/>
      <c r="B2886" s="11"/>
      <c r="C2886" s="11"/>
      <c r="D2886" s="11"/>
      <c r="E2886" s="38"/>
      <c r="F2886" s="11"/>
      <c r="G2886" s="40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26"/>
      <c r="AR2886" s="26"/>
      <c r="AS2886" s="26"/>
      <c r="AT2886" s="26"/>
      <c r="AU2886" s="26"/>
      <c r="AV2886" s="26"/>
      <c r="AW2886" s="11"/>
      <c r="AX2886" s="11"/>
      <c r="AY2886" s="11"/>
      <c r="AZ2886" s="11"/>
      <c r="BA2886" s="11"/>
      <c r="BB2886" s="11"/>
      <c r="BC2886" s="11"/>
    </row>
    <row r="2887" spans="1:55" x14ac:dyDescent="0.3">
      <c r="A2887" s="11"/>
      <c r="B2887" s="11"/>
      <c r="C2887" s="11"/>
      <c r="D2887" s="11"/>
      <c r="E2887" s="38"/>
      <c r="F2887" s="11"/>
      <c r="G2887" s="40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26"/>
      <c r="AR2887" s="26"/>
      <c r="AS2887" s="26"/>
      <c r="AT2887" s="26"/>
      <c r="AU2887" s="26"/>
      <c r="AV2887" s="26"/>
      <c r="AW2887" s="11"/>
      <c r="AX2887" s="11"/>
      <c r="AY2887" s="11"/>
      <c r="AZ2887" s="11"/>
      <c r="BA2887" s="11"/>
      <c r="BB2887" s="11"/>
      <c r="BC2887" s="11"/>
    </row>
    <row r="2888" spans="1:55" x14ac:dyDescent="0.3">
      <c r="A2888" s="11"/>
      <c r="B2888" s="11"/>
      <c r="C2888" s="11"/>
      <c r="D2888" s="11"/>
      <c r="E2888" s="38"/>
      <c r="F2888" s="11"/>
      <c r="G2888" s="40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26"/>
      <c r="AR2888" s="26"/>
      <c r="AS2888" s="26"/>
      <c r="AT2888" s="26"/>
      <c r="AU2888" s="26"/>
      <c r="AV2888" s="26"/>
      <c r="AW2888" s="11"/>
      <c r="AX2888" s="11"/>
      <c r="AY2888" s="11"/>
      <c r="AZ2888" s="11"/>
      <c r="BA2888" s="11"/>
      <c r="BB2888" s="11"/>
      <c r="BC2888" s="11"/>
    </row>
    <row r="2889" spans="1:55" x14ac:dyDescent="0.3">
      <c r="A2889" s="11"/>
      <c r="B2889" s="11"/>
      <c r="C2889" s="11"/>
      <c r="D2889" s="11"/>
      <c r="E2889" s="38"/>
      <c r="F2889" s="11"/>
      <c r="G2889" s="40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26"/>
      <c r="AR2889" s="26"/>
      <c r="AS2889" s="26"/>
      <c r="AT2889" s="26"/>
      <c r="AU2889" s="26"/>
      <c r="AV2889" s="26"/>
      <c r="AW2889" s="11"/>
      <c r="AX2889" s="11"/>
      <c r="AY2889" s="11"/>
      <c r="AZ2889" s="11"/>
      <c r="BA2889" s="11"/>
      <c r="BB2889" s="11"/>
      <c r="BC2889" s="11"/>
    </row>
    <row r="2890" spans="1:55" x14ac:dyDescent="0.3">
      <c r="A2890" s="11"/>
      <c r="B2890" s="11"/>
      <c r="C2890" s="11"/>
      <c r="D2890" s="11"/>
      <c r="E2890" s="38"/>
      <c r="F2890" s="11"/>
      <c r="G2890" s="40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26"/>
      <c r="AR2890" s="26"/>
      <c r="AS2890" s="26"/>
      <c r="AT2890" s="26"/>
      <c r="AU2890" s="26"/>
      <c r="AV2890" s="26"/>
      <c r="AW2890" s="11"/>
      <c r="AX2890" s="11"/>
      <c r="AY2890" s="11"/>
      <c r="AZ2890" s="11"/>
      <c r="BA2890" s="11"/>
      <c r="BB2890" s="11"/>
      <c r="BC2890" s="11"/>
    </row>
    <row r="2891" spans="1:55" x14ac:dyDescent="0.3">
      <c r="A2891" s="11"/>
      <c r="B2891" s="11"/>
      <c r="C2891" s="11"/>
      <c r="D2891" s="11"/>
      <c r="E2891" s="38"/>
      <c r="F2891" s="11"/>
      <c r="G2891" s="40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26"/>
      <c r="AR2891" s="26"/>
      <c r="AS2891" s="26"/>
      <c r="AT2891" s="26"/>
      <c r="AU2891" s="26"/>
      <c r="AV2891" s="26"/>
      <c r="AW2891" s="11"/>
      <c r="AX2891" s="11"/>
      <c r="AY2891" s="11"/>
      <c r="AZ2891" s="11"/>
      <c r="BA2891" s="11"/>
      <c r="BB2891" s="11"/>
      <c r="BC2891" s="11"/>
    </row>
    <row r="2892" spans="1:55" x14ac:dyDescent="0.3">
      <c r="A2892" s="11"/>
      <c r="B2892" s="11"/>
      <c r="C2892" s="11"/>
      <c r="D2892" s="11"/>
      <c r="E2892" s="38"/>
      <c r="F2892" s="11"/>
      <c r="G2892" s="40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26"/>
      <c r="AR2892" s="26"/>
      <c r="AS2892" s="26"/>
      <c r="AT2892" s="26"/>
      <c r="AU2892" s="26"/>
      <c r="AV2892" s="26"/>
      <c r="AW2892" s="11"/>
      <c r="AX2892" s="11"/>
      <c r="AY2892" s="11"/>
      <c r="AZ2892" s="11"/>
      <c r="BA2892" s="11"/>
      <c r="BB2892" s="11"/>
      <c r="BC2892" s="11"/>
    </row>
    <row r="2893" spans="1:55" x14ac:dyDescent="0.3">
      <c r="A2893" s="11"/>
      <c r="B2893" s="11"/>
      <c r="C2893" s="11"/>
      <c r="D2893" s="11"/>
      <c r="E2893" s="38"/>
      <c r="F2893" s="11"/>
      <c r="G2893" s="40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26"/>
      <c r="AR2893" s="26"/>
      <c r="AS2893" s="26"/>
      <c r="AT2893" s="26"/>
      <c r="AU2893" s="26"/>
      <c r="AV2893" s="26"/>
      <c r="AW2893" s="11"/>
      <c r="AX2893" s="11"/>
      <c r="AY2893" s="11"/>
      <c r="AZ2893" s="11"/>
      <c r="BA2893" s="11"/>
      <c r="BB2893" s="11"/>
      <c r="BC2893" s="11"/>
    </row>
    <row r="2894" spans="1:55" x14ac:dyDescent="0.3">
      <c r="A2894" s="11"/>
      <c r="B2894" s="11"/>
      <c r="C2894" s="11"/>
      <c r="D2894" s="11"/>
      <c r="E2894" s="38"/>
      <c r="F2894" s="11"/>
      <c r="G2894" s="40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26"/>
      <c r="AR2894" s="26"/>
      <c r="AS2894" s="26"/>
      <c r="AT2894" s="26"/>
      <c r="AU2894" s="26"/>
      <c r="AV2894" s="26"/>
      <c r="AW2894" s="11"/>
      <c r="AX2894" s="11"/>
      <c r="AY2894" s="11"/>
      <c r="AZ2894" s="11"/>
      <c r="BA2894" s="11"/>
      <c r="BB2894" s="11"/>
      <c r="BC2894" s="11"/>
    </row>
    <row r="2895" spans="1:55" x14ac:dyDescent="0.3">
      <c r="A2895" s="11"/>
      <c r="B2895" s="11"/>
      <c r="C2895" s="11"/>
      <c r="D2895" s="11"/>
      <c r="E2895" s="38"/>
      <c r="F2895" s="11"/>
      <c r="G2895" s="40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26"/>
      <c r="AR2895" s="26"/>
      <c r="AS2895" s="26"/>
      <c r="AT2895" s="26"/>
      <c r="AU2895" s="26"/>
      <c r="AV2895" s="26"/>
      <c r="AW2895" s="11"/>
      <c r="AX2895" s="11"/>
      <c r="AY2895" s="11"/>
      <c r="AZ2895" s="11"/>
      <c r="BA2895" s="11"/>
      <c r="BB2895" s="11"/>
      <c r="BC2895" s="11"/>
    </row>
    <row r="2896" spans="1:55" x14ac:dyDescent="0.3">
      <c r="A2896" s="11"/>
      <c r="B2896" s="11"/>
      <c r="C2896" s="11"/>
      <c r="D2896" s="11"/>
      <c r="E2896" s="38"/>
      <c r="F2896" s="11"/>
      <c r="G2896" s="40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26"/>
      <c r="AR2896" s="26"/>
      <c r="AS2896" s="26"/>
      <c r="AT2896" s="26"/>
      <c r="AU2896" s="26"/>
      <c r="AV2896" s="26"/>
      <c r="AW2896" s="11"/>
      <c r="AX2896" s="11"/>
      <c r="AY2896" s="11"/>
      <c r="AZ2896" s="11"/>
      <c r="BA2896" s="11"/>
      <c r="BB2896" s="11"/>
      <c r="BC2896" s="11"/>
    </row>
    <row r="2897" spans="1:55" x14ac:dyDescent="0.3">
      <c r="A2897" s="11"/>
      <c r="B2897" s="11"/>
      <c r="C2897" s="11"/>
      <c r="D2897" s="11"/>
      <c r="E2897" s="38"/>
      <c r="F2897" s="11"/>
      <c r="G2897" s="40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26"/>
      <c r="AR2897" s="26"/>
      <c r="AS2897" s="26"/>
      <c r="AT2897" s="26"/>
      <c r="AU2897" s="26"/>
      <c r="AV2897" s="26"/>
      <c r="AW2897" s="11"/>
      <c r="AX2897" s="11"/>
      <c r="AY2897" s="11"/>
      <c r="AZ2897" s="11"/>
      <c r="BA2897" s="11"/>
      <c r="BB2897" s="11"/>
      <c r="BC2897" s="11"/>
    </row>
    <row r="2898" spans="1:55" x14ac:dyDescent="0.3">
      <c r="A2898" s="11"/>
      <c r="B2898" s="11"/>
      <c r="C2898" s="11"/>
      <c r="D2898" s="11"/>
      <c r="E2898" s="38"/>
      <c r="F2898" s="11"/>
      <c r="G2898" s="40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26"/>
      <c r="AR2898" s="26"/>
      <c r="AS2898" s="26"/>
      <c r="AT2898" s="26"/>
      <c r="AU2898" s="26"/>
      <c r="AV2898" s="26"/>
      <c r="AW2898" s="11"/>
      <c r="AX2898" s="11"/>
      <c r="AY2898" s="11"/>
      <c r="AZ2898" s="11"/>
      <c r="BA2898" s="11"/>
      <c r="BB2898" s="11"/>
      <c r="BC2898" s="11"/>
    </row>
    <row r="2899" spans="1:55" x14ac:dyDescent="0.3">
      <c r="A2899" s="11"/>
      <c r="B2899" s="11"/>
      <c r="C2899" s="11"/>
      <c r="D2899" s="11"/>
      <c r="E2899" s="38"/>
      <c r="F2899" s="11"/>
      <c r="G2899" s="40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26"/>
      <c r="AR2899" s="26"/>
      <c r="AS2899" s="26"/>
      <c r="AT2899" s="26"/>
      <c r="AU2899" s="26"/>
      <c r="AV2899" s="26"/>
      <c r="AW2899" s="11"/>
      <c r="AX2899" s="11"/>
      <c r="AY2899" s="11"/>
      <c r="AZ2899" s="11"/>
      <c r="BA2899" s="11"/>
      <c r="BB2899" s="11"/>
      <c r="BC2899" s="11"/>
    </row>
    <row r="2900" spans="1:55" x14ac:dyDescent="0.3">
      <c r="A2900" s="11"/>
      <c r="B2900" s="11"/>
      <c r="C2900" s="11"/>
      <c r="D2900" s="11"/>
      <c r="E2900" s="38"/>
      <c r="F2900" s="11"/>
      <c r="G2900" s="40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26"/>
      <c r="AR2900" s="26"/>
      <c r="AS2900" s="26"/>
      <c r="AT2900" s="26"/>
      <c r="AU2900" s="26"/>
      <c r="AV2900" s="26"/>
      <c r="AW2900" s="11"/>
      <c r="AX2900" s="11"/>
      <c r="AY2900" s="11"/>
      <c r="AZ2900" s="11"/>
      <c r="BA2900" s="11"/>
      <c r="BB2900" s="11"/>
      <c r="BC2900" s="11"/>
    </row>
    <row r="2901" spans="1:55" x14ac:dyDescent="0.3">
      <c r="A2901" s="11"/>
      <c r="B2901" s="11"/>
      <c r="C2901" s="11"/>
      <c r="D2901" s="11"/>
      <c r="E2901" s="38"/>
      <c r="F2901" s="11"/>
      <c r="G2901" s="40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26"/>
      <c r="AR2901" s="26"/>
      <c r="AS2901" s="26"/>
      <c r="AT2901" s="26"/>
      <c r="AU2901" s="26"/>
      <c r="AV2901" s="26"/>
      <c r="AW2901" s="11"/>
      <c r="AX2901" s="11"/>
      <c r="AY2901" s="11"/>
      <c r="AZ2901" s="11"/>
      <c r="BA2901" s="11"/>
      <c r="BB2901" s="11"/>
      <c r="BC2901" s="11"/>
    </row>
    <row r="2902" spans="1:55" x14ac:dyDescent="0.3">
      <c r="A2902" s="11"/>
      <c r="B2902" s="11"/>
      <c r="C2902" s="11"/>
      <c r="D2902" s="11"/>
      <c r="E2902" s="38"/>
      <c r="F2902" s="11"/>
      <c r="G2902" s="40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26"/>
      <c r="AR2902" s="26"/>
      <c r="AS2902" s="26"/>
      <c r="AT2902" s="26"/>
      <c r="AU2902" s="26"/>
      <c r="AV2902" s="26"/>
      <c r="AW2902" s="11"/>
      <c r="AX2902" s="11"/>
      <c r="AY2902" s="11"/>
      <c r="AZ2902" s="11"/>
      <c r="BA2902" s="11"/>
      <c r="BB2902" s="11"/>
      <c r="BC2902" s="11"/>
    </row>
    <row r="2903" spans="1:55" x14ac:dyDescent="0.3">
      <c r="A2903" s="11"/>
      <c r="B2903" s="11"/>
      <c r="C2903" s="11"/>
      <c r="D2903" s="11"/>
      <c r="E2903" s="38"/>
      <c r="F2903" s="11"/>
      <c r="G2903" s="40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26"/>
      <c r="AR2903" s="26"/>
      <c r="AS2903" s="26"/>
      <c r="AT2903" s="26"/>
      <c r="AU2903" s="26"/>
      <c r="AV2903" s="26"/>
      <c r="AW2903" s="11"/>
      <c r="AX2903" s="11"/>
      <c r="AY2903" s="11"/>
      <c r="AZ2903" s="11"/>
      <c r="BA2903" s="11"/>
      <c r="BB2903" s="11"/>
      <c r="BC2903" s="11"/>
    </row>
    <row r="2904" spans="1:55" x14ac:dyDescent="0.3">
      <c r="A2904" s="11"/>
      <c r="B2904" s="11"/>
      <c r="C2904" s="11"/>
      <c r="D2904" s="11"/>
      <c r="E2904" s="38"/>
      <c r="F2904" s="11"/>
      <c r="G2904" s="40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26"/>
      <c r="AR2904" s="26"/>
      <c r="AS2904" s="26"/>
      <c r="AT2904" s="26"/>
      <c r="AU2904" s="26"/>
      <c r="AV2904" s="26"/>
      <c r="AW2904" s="11"/>
      <c r="AX2904" s="11"/>
      <c r="AY2904" s="11"/>
      <c r="AZ2904" s="11"/>
      <c r="BA2904" s="11"/>
      <c r="BB2904" s="11"/>
      <c r="BC2904" s="11"/>
    </row>
    <row r="2905" spans="1:55" x14ac:dyDescent="0.3">
      <c r="A2905" s="11"/>
      <c r="B2905" s="11"/>
      <c r="C2905" s="11"/>
      <c r="D2905" s="11"/>
      <c r="E2905" s="38"/>
      <c r="F2905" s="11"/>
      <c r="G2905" s="40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26"/>
      <c r="AR2905" s="26"/>
      <c r="AS2905" s="26"/>
      <c r="AT2905" s="26"/>
      <c r="AU2905" s="26"/>
      <c r="AV2905" s="26"/>
      <c r="AW2905" s="11"/>
      <c r="AX2905" s="11"/>
      <c r="AY2905" s="11"/>
      <c r="AZ2905" s="11"/>
      <c r="BA2905" s="11"/>
      <c r="BB2905" s="11"/>
      <c r="BC2905" s="11"/>
    </row>
    <row r="2906" spans="1:55" x14ac:dyDescent="0.3">
      <c r="A2906" s="11"/>
      <c r="B2906" s="11"/>
      <c r="C2906" s="11"/>
      <c r="D2906" s="11"/>
      <c r="E2906" s="38"/>
      <c r="F2906" s="11"/>
      <c r="G2906" s="40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26"/>
      <c r="AR2906" s="26"/>
      <c r="AS2906" s="26"/>
      <c r="AT2906" s="26"/>
      <c r="AU2906" s="26"/>
      <c r="AV2906" s="26"/>
      <c r="AW2906" s="11"/>
      <c r="AX2906" s="11"/>
      <c r="AY2906" s="11"/>
      <c r="AZ2906" s="11"/>
      <c r="BA2906" s="11"/>
      <c r="BB2906" s="11"/>
      <c r="BC2906" s="11"/>
    </row>
    <row r="2907" spans="1:55" x14ac:dyDescent="0.3">
      <c r="A2907" s="11"/>
      <c r="B2907" s="11"/>
      <c r="C2907" s="11"/>
      <c r="D2907" s="11"/>
      <c r="E2907" s="38"/>
      <c r="F2907" s="11"/>
      <c r="G2907" s="40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26"/>
      <c r="AR2907" s="26"/>
      <c r="AS2907" s="26"/>
      <c r="AT2907" s="26"/>
      <c r="AU2907" s="26"/>
      <c r="AV2907" s="26"/>
      <c r="AW2907" s="11"/>
      <c r="AX2907" s="11"/>
      <c r="AY2907" s="11"/>
      <c r="AZ2907" s="11"/>
      <c r="BA2907" s="11"/>
      <c r="BB2907" s="11"/>
      <c r="BC2907" s="11"/>
    </row>
    <row r="2908" spans="1:55" x14ac:dyDescent="0.3">
      <c r="A2908" s="11"/>
      <c r="B2908" s="11"/>
      <c r="C2908" s="11"/>
      <c r="D2908" s="11"/>
      <c r="E2908" s="38"/>
      <c r="F2908" s="11"/>
      <c r="G2908" s="40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26"/>
      <c r="AR2908" s="26"/>
      <c r="AS2908" s="26"/>
      <c r="AT2908" s="26"/>
      <c r="AU2908" s="26"/>
      <c r="AV2908" s="26"/>
      <c r="AW2908" s="11"/>
      <c r="AX2908" s="11"/>
      <c r="AY2908" s="11"/>
      <c r="AZ2908" s="11"/>
      <c r="BA2908" s="11"/>
      <c r="BB2908" s="11"/>
      <c r="BC2908" s="11"/>
    </row>
    <row r="2909" spans="1:55" x14ac:dyDescent="0.3">
      <c r="A2909" s="11"/>
      <c r="B2909" s="11"/>
      <c r="C2909" s="11"/>
      <c r="D2909" s="11"/>
      <c r="E2909" s="38"/>
      <c r="F2909" s="11"/>
      <c r="G2909" s="40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26"/>
      <c r="AR2909" s="26"/>
      <c r="AS2909" s="26"/>
      <c r="AT2909" s="26"/>
      <c r="AU2909" s="26"/>
      <c r="AV2909" s="26"/>
      <c r="AW2909" s="11"/>
      <c r="AX2909" s="11"/>
      <c r="AY2909" s="11"/>
      <c r="AZ2909" s="11"/>
      <c r="BA2909" s="11"/>
      <c r="BB2909" s="11"/>
      <c r="BC2909" s="11"/>
    </row>
    <row r="2910" spans="1:55" x14ac:dyDescent="0.3">
      <c r="A2910" s="11"/>
      <c r="B2910" s="11"/>
      <c r="C2910" s="11"/>
      <c r="D2910" s="11"/>
      <c r="E2910" s="38"/>
      <c r="F2910" s="11"/>
      <c r="G2910" s="40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26"/>
      <c r="AR2910" s="26"/>
      <c r="AS2910" s="26"/>
      <c r="AT2910" s="26"/>
      <c r="AU2910" s="26"/>
      <c r="AV2910" s="26"/>
      <c r="AW2910" s="11"/>
      <c r="AX2910" s="11"/>
      <c r="AY2910" s="11"/>
      <c r="AZ2910" s="11"/>
      <c r="BA2910" s="11"/>
      <c r="BB2910" s="11"/>
      <c r="BC2910" s="11"/>
    </row>
    <row r="2911" spans="1:55" x14ac:dyDescent="0.3">
      <c r="A2911" s="11"/>
      <c r="B2911" s="11"/>
      <c r="C2911" s="11"/>
      <c r="D2911" s="11"/>
      <c r="E2911" s="38"/>
      <c r="F2911" s="11"/>
      <c r="G2911" s="40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26"/>
      <c r="AR2911" s="26"/>
      <c r="AS2911" s="26"/>
      <c r="AT2911" s="26"/>
      <c r="AU2911" s="26"/>
      <c r="AV2911" s="26"/>
      <c r="AW2911" s="11"/>
      <c r="AX2911" s="11"/>
      <c r="AY2911" s="11"/>
      <c r="AZ2911" s="11"/>
      <c r="BA2911" s="11"/>
      <c r="BB2911" s="11"/>
      <c r="BC2911" s="11"/>
    </row>
    <row r="2912" spans="1:55" x14ac:dyDescent="0.3">
      <c r="A2912" s="11"/>
      <c r="B2912" s="11"/>
      <c r="C2912" s="11"/>
      <c r="D2912" s="11"/>
      <c r="E2912" s="38"/>
      <c r="F2912" s="11"/>
      <c r="G2912" s="40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26"/>
      <c r="AR2912" s="26"/>
      <c r="AS2912" s="26"/>
      <c r="AT2912" s="26"/>
      <c r="AU2912" s="26"/>
      <c r="AV2912" s="26"/>
      <c r="AW2912" s="11"/>
      <c r="AX2912" s="11"/>
      <c r="AY2912" s="11"/>
      <c r="AZ2912" s="11"/>
      <c r="BA2912" s="11"/>
      <c r="BB2912" s="11"/>
      <c r="BC2912" s="11"/>
    </row>
    <row r="2913" spans="1:55" x14ac:dyDescent="0.3">
      <c r="A2913" s="11"/>
      <c r="B2913" s="11"/>
      <c r="C2913" s="11"/>
      <c r="D2913" s="11"/>
      <c r="E2913" s="38"/>
      <c r="F2913" s="11"/>
      <c r="G2913" s="40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26"/>
      <c r="AR2913" s="26"/>
      <c r="AS2913" s="26"/>
      <c r="AT2913" s="26"/>
      <c r="AU2913" s="26"/>
      <c r="AV2913" s="26"/>
      <c r="AW2913" s="11"/>
      <c r="AX2913" s="11"/>
      <c r="AY2913" s="11"/>
      <c r="AZ2913" s="11"/>
      <c r="BA2913" s="11"/>
      <c r="BB2913" s="11"/>
      <c r="BC2913" s="11"/>
    </row>
    <row r="2914" spans="1:55" x14ac:dyDescent="0.3">
      <c r="A2914" s="11"/>
      <c r="B2914" s="11"/>
      <c r="C2914" s="11"/>
      <c r="D2914" s="11"/>
      <c r="E2914" s="38"/>
      <c r="F2914" s="11"/>
      <c r="G2914" s="40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26"/>
      <c r="AR2914" s="26"/>
      <c r="AS2914" s="26"/>
      <c r="AT2914" s="26"/>
      <c r="AU2914" s="26"/>
      <c r="AV2914" s="26"/>
      <c r="AW2914" s="11"/>
      <c r="AX2914" s="11"/>
      <c r="AY2914" s="11"/>
      <c r="AZ2914" s="11"/>
      <c r="BA2914" s="11"/>
      <c r="BB2914" s="11"/>
      <c r="BC2914" s="11"/>
    </row>
    <row r="2915" spans="1:55" x14ac:dyDescent="0.3">
      <c r="A2915" s="11"/>
      <c r="B2915" s="11"/>
      <c r="C2915" s="11"/>
      <c r="D2915" s="11"/>
      <c r="E2915" s="38"/>
      <c r="F2915" s="11"/>
      <c r="G2915" s="40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26"/>
      <c r="AR2915" s="26"/>
      <c r="AS2915" s="26"/>
      <c r="AT2915" s="26"/>
      <c r="AU2915" s="26"/>
      <c r="AV2915" s="26"/>
      <c r="AW2915" s="11"/>
      <c r="AX2915" s="11"/>
      <c r="AY2915" s="11"/>
      <c r="AZ2915" s="11"/>
      <c r="BA2915" s="11"/>
      <c r="BB2915" s="11"/>
      <c r="BC2915" s="11"/>
    </row>
    <row r="2916" spans="1:55" x14ac:dyDescent="0.3">
      <c r="A2916" s="11"/>
      <c r="B2916" s="11"/>
      <c r="C2916" s="11"/>
      <c r="D2916" s="11"/>
      <c r="E2916" s="38"/>
      <c r="F2916" s="11"/>
      <c r="G2916" s="40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26"/>
      <c r="AR2916" s="26"/>
      <c r="AS2916" s="26"/>
      <c r="AT2916" s="26"/>
      <c r="AU2916" s="26"/>
      <c r="AV2916" s="26"/>
      <c r="AW2916" s="11"/>
      <c r="AX2916" s="11"/>
      <c r="AY2916" s="11"/>
      <c r="AZ2916" s="11"/>
      <c r="BA2916" s="11"/>
      <c r="BB2916" s="11"/>
      <c r="BC2916" s="11"/>
    </row>
    <row r="2917" spans="1:55" x14ac:dyDescent="0.3">
      <c r="A2917" s="11"/>
      <c r="B2917" s="11"/>
      <c r="C2917" s="11"/>
      <c r="D2917" s="11"/>
      <c r="E2917" s="38"/>
      <c r="F2917" s="11"/>
      <c r="G2917" s="40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26"/>
      <c r="AR2917" s="26"/>
      <c r="AS2917" s="26"/>
      <c r="AT2917" s="26"/>
      <c r="AU2917" s="26"/>
      <c r="AV2917" s="26"/>
      <c r="AW2917" s="11"/>
      <c r="AX2917" s="11"/>
      <c r="AY2917" s="11"/>
      <c r="AZ2917" s="11"/>
      <c r="BA2917" s="11"/>
      <c r="BB2917" s="11"/>
      <c r="BC2917" s="11"/>
    </row>
    <row r="2918" spans="1:55" x14ac:dyDescent="0.3">
      <c r="A2918" s="11"/>
      <c r="B2918" s="11"/>
      <c r="C2918" s="11"/>
      <c r="D2918" s="11"/>
      <c r="E2918" s="38"/>
      <c r="F2918" s="11"/>
      <c r="G2918" s="40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26"/>
      <c r="AR2918" s="26"/>
      <c r="AS2918" s="26"/>
      <c r="AT2918" s="26"/>
      <c r="AU2918" s="26"/>
      <c r="AV2918" s="26"/>
      <c r="AW2918" s="11"/>
      <c r="AX2918" s="11"/>
      <c r="AY2918" s="11"/>
      <c r="AZ2918" s="11"/>
      <c r="BA2918" s="11"/>
      <c r="BB2918" s="11"/>
      <c r="BC2918" s="11"/>
    </row>
    <row r="2919" spans="1:55" x14ac:dyDescent="0.3">
      <c r="A2919" s="11"/>
      <c r="B2919" s="11"/>
      <c r="C2919" s="11"/>
      <c r="D2919" s="11"/>
      <c r="E2919" s="38"/>
      <c r="F2919" s="11"/>
      <c r="G2919" s="40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26"/>
      <c r="AR2919" s="26"/>
      <c r="AS2919" s="26"/>
      <c r="AT2919" s="26"/>
      <c r="AU2919" s="26"/>
      <c r="AV2919" s="26"/>
      <c r="AW2919" s="11"/>
      <c r="AX2919" s="11"/>
      <c r="AY2919" s="11"/>
      <c r="AZ2919" s="11"/>
      <c r="BA2919" s="11"/>
      <c r="BB2919" s="11"/>
      <c r="BC2919" s="11"/>
    </row>
    <row r="2920" spans="1:55" x14ac:dyDescent="0.3">
      <c r="A2920" s="11"/>
      <c r="B2920" s="11"/>
      <c r="C2920" s="11"/>
      <c r="D2920" s="11"/>
      <c r="E2920" s="38"/>
      <c r="F2920" s="11"/>
      <c r="G2920" s="40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26"/>
      <c r="AR2920" s="26"/>
      <c r="AS2920" s="26"/>
      <c r="AT2920" s="26"/>
      <c r="AU2920" s="26"/>
      <c r="AV2920" s="26"/>
      <c r="AW2920" s="11"/>
      <c r="AX2920" s="11"/>
      <c r="AY2920" s="11"/>
      <c r="AZ2920" s="11"/>
      <c r="BA2920" s="11"/>
      <c r="BB2920" s="11"/>
      <c r="BC2920" s="11"/>
    </row>
    <row r="2921" spans="1:55" x14ac:dyDescent="0.3">
      <c r="A2921" s="11"/>
      <c r="B2921" s="11"/>
      <c r="C2921" s="11"/>
      <c r="D2921" s="11"/>
      <c r="E2921" s="38"/>
      <c r="F2921" s="11"/>
      <c r="G2921" s="40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26"/>
      <c r="AR2921" s="26"/>
      <c r="AS2921" s="26"/>
      <c r="AT2921" s="26"/>
      <c r="AU2921" s="26"/>
      <c r="AV2921" s="26"/>
      <c r="AW2921" s="11"/>
      <c r="AX2921" s="11"/>
      <c r="AY2921" s="11"/>
      <c r="AZ2921" s="11"/>
      <c r="BA2921" s="11"/>
      <c r="BB2921" s="11"/>
      <c r="BC2921" s="11"/>
    </row>
    <row r="2922" spans="1:55" x14ac:dyDescent="0.3">
      <c r="A2922" s="11"/>
      <c r="B2922" s="11"/>
      <c r="C2922" s="11"/>
      <c r="D2922" s="11"/>
      <c r="E2922" s="38"/>
      <c r="F2922" s="11"/>
      <c r="G2922" s="40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26"/>
      <c r="AR2922" s="26"/>
      <c r="AS2922" s="26"/>
      <c r="AT2922" s="26"/>
      <c r="AU2922" s="26"/>
      <c r="AV2922" s="26"/>
      <c r="AW2922" s="11"/>
      <c r="AX2922" s="11"/>
      <c r="AY2922" s="11"/>
      <c r="AZ2922" s="11"/>
      <c r="BA2922" s="11"/>
      <c r="BB2922" s="11"/>
      <c r="BC2922" s="11"/>
    </row>
    <row r="2923" spans="1:55" x14ac:dyDescent="0.3">
      <c r="A2923" s="11"/>
      <c r="B2923" s="11"/>
      <c r="C2923" s="11"/>
      <c r="D2923" s="11"/>
      <c r="E2923" s="38"/>
      <c r="F2923" s="11"/>
      <c r="G2923" s="40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26"/>
      <c r="AR2923" s="26"/>
      <c r="AS2923" s="26"/>
      <c r="AT2923" s="26"/>
      <c r="AU2923" s="26"/>
      <c r="AV2923" s="26"/>
      <c r="AW2923" s="11"/>
      <c r="AX2923" s="11"/>
      <c r="AY2923" s="11"/>
      <c r="AZ2923" s="11"/>
      <c r="BA2923" s="11"/>
      <c r="BB2923" s="11"/>
      <c r="BC2923" s="11"/>
    </row>
    <row r="2924" spans="1:55" x14ac:dyDescent="0.3">
      <c r="A2924" s="11"/>
      <c r="B2924" s="11"/>
      <c r="C2924" s="11"/>
      <c r="D2924" s="11"/>
      <c r="E2924" s="38"/>
      <c r="F2924" s="11"/>
      <c r="G2924" s="40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26"/>
      <c r="AR2924" s="26"/>
      <c r="AS2924" s="26"/>
      <c r="AT2924" s="26"/>
      <c r="AU2924" s="26"/>
      <c r="AV2924" s="26"/>
      <c r="AW2924" s="11"/>
      <c r="AX2924" s="11"/>
      <c r="AY2924" s="11"/>
      <c r="AZ2924" s="11"/>
      <c r="BA2924" s="11"/>
      <c r="BB2924" s="11"/>
      <c r="BC2924" s="11"/>
    </row>
    <row r="2925" spans="1:55" x14ac:dyDescent="0.3">
      <c r="A2925" s="11"/>
      <c r="B2925" s="11"/>
      <c r="C2925" s="11"/>
      <c r="D2925" s="11"/>
      <c r="E2925" s="38"/>
      <c r="F2925" s="11"/>
      <c r="G2925" s="40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26"/>
      <c r="AR2925" s="26"/>
      <c r="AS2925" s="26"/>
      <c r="AT2925" s="26"/>
      <c r="AU2925" s="26"/>
      <c r="AV2925" s="26"/>
      <c r="AW2925" s="11"/>
      <c r="AX2925" s="11"/>
      <c r="AY2925" s="11"/>
      <c r="AZ2925" s="11"/>
      <c r="BA2925" s="11"/>
      <c r="BB2925" s="11"/>
      <c r="BC2925" s="11"/>
    </row>
    <row r="2926" spans="1:55" x14ac:dyDescent="0.3">
      <c r="A2926" s="11"/>
      <c r="B2926" s="11"/>
      <c r="C2926" s="11"/>
      <c r="D2926" s="11"/>
      <c r="E2926" s="38"/>
      <c r="F2926" s="11"/>
      <c r="G2926" s="40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26"/>
      <c r="AR2926" s="26"/>
      <c r="AS2926" s="26"/>
      <c r="AT2926" s="26"/>
      <c r="AU2926" s="26"/>
      <c r="AV2926" s="26"/>
      <c r="AW2926" s="11"/>
      <c r="AX2926" s="11"/>
      <c r="AY2926" s="11"/>
      <c r="AZ2926" s="11"/>
      <c r="BA2926" s="11"/>
      <c r="BB2926" s="11"/>
      <c r="BC2926" s="11"/>
    </row>
    <row r="2927" spans="1:55" x14ac:dyDescent="0.3">
      <c r="A2927" s="11"/>
      <c r="B2927" s="11"/>
      <c r="C2927" s="11"/>
      <c r="D2927" s="11"/>
      <c r="E2927" s="38"/>
      <c r="F2927" s="11"/>
      <c r="G2927" s="40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26"/>
      <c r="AR2927" s="26"/>
      <c r="AS2927" s="26"/>
      <c r="AT2927" s="26"/>
      <c r="AU2927" s="26"/>
      <c r="AV2927" s="26"/>
      <c r="AW2927" s="11"/>
      <c r="AX2927" s="11"/>
      <c r="AY2927" s="11"/>
      <c r="AZ2927" s="11"/>
      <c r="BA2927" s="11"/>
      <c r="BB2927" s="11"/>
      <c r="BC2927" s="11"/>
    </row>
    <row r="2928" spans="1:55" x14ac:dyDescent="0.3">
      <c r="A2928" s="11"/>
      <c r="B2928" s="11"/>
      <c r="C2928" s="11"/>
      <c r="D2928" s="11"/>
      <c r="E2928" s="38"/>
      <c r="F2928" s="11"/>
      <c r="G2928" s="40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26"/>
      <c r="AR2928" s="26"/>
      <c r="AS2928" s="26"/>
      <c r="AT2928" s="26"/>
      <c r="AU2928" s="26"/>
      <c r="AV2928" s="26"/>
      <c r="AW2928" s="11"/>
      <c r="AX2928" s="11"/>
      <c r="AY2928" s="11"/>
      <c r="AZ2928" s="11"/>
      <c r="BA2928" s="11"/>
      <c r="BB2928" s="11"/>
      <c r="BC2928" s="11"/>
    </row>
    <row r="2929" spans="1:55" x14ac:dyDescent="0.3">
      <c r="A2929" s="11"/>
      <c r="B2929" s="11"/>
      <c r="C2929" s="11"/>
      <c r="D2929" s="11"/>
      <c r="E2929" s="38"/>
      <c r="F2929" s="11"/>
      <c r="G2929" s="40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26"/>
      <c r="AR2929" s="26"/>
      <c r="AS2929" s="26"/>
      <c r="AT2929" s="26"/>
      <c r="AU2929" s="26"/>
      <c r="AV2929" s="26"/>
      <c r="AW2929" s="11"/>
      <c r="AX2929" s="11"/>
      <c r="AY2929" s="11"/>
      <c r="AZ2929" s="11"/>
      <c r="BA2929" s="11"/>
      <c r="BB2929" s="11"/>
      <c r="BC2929" s="11"/>
    </row>
    <row r="2930" spans="1:55" x14ac:dyDescent="0.3">
      <c r="A2930" s="11"/>
      <c r="B2930" s="11"/>
      <c r="C2930" s="11"/>
      <c r="D2930" s="11"/>
      <c r="E2930" s="38"/>
      <c r="F2930" s="11"/>
      <c r="G2930" s="40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26"/>
      <c r="AR2930" s="26"/>
      <c r="AS2930" s="26"/>
      <c r="AT2930" s="26"/>
      <c r="AU2930" s="26"/>
      <c r="AV2930" s="26"/>
      <c r="AW2930" s="11"/>
      <c r="AX2930" s="11"/>
      <c r="AY2930" s="11"/>
      <c r="AZ2930" s="11"/>
      <c r="BA2930" s="11"/>
      <c r="BB2930" s="11"/>
      <c r="BC2930" s="11"/>
    </row>
    <row r="2931" spans="1:55" x14ac:dyDescent="0.3">
      <c r="A2931" s="11"/>
      <c r="B2931" s="11"/>
      <c r="C2931" s="11"/>
      <c r="D2931" s="11"/>
      <c r="E2931" s="38"/>
      <c r="F2931" s="11"/>
      <c r="G2931" s="40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26"/>
      <c r="AR2931" s="26"/>
      <c r="AS2931" s="26"/>
      <c r="AT2931" s="26"/>
      <c r="AU2931" s="26"/>
      <c r="AV2931" s="26"/>
      <c r="AW2931" s="11"/>
      <c r="AX2931" s="11"/>
      <c r="AY2931" s="11"/>
      <c r="AZ2931" s="11"/>
      <c r="BA2931" s="11"/>
      <c r="BB2931" s="11"/>
      <c r="BC2931" s="11"/>
    </row>
    <row r="2932" spans="1:55" x14ac:dyDescent="0.3">
      <c r="A2932" s="11"/>
      <c r="B2932" s="11"/>
      <c r="C2932" s="11"/>
      <c r="D2932" s="11"/>
      <c r="E2932" s="38"/>
      <c r="F2932" s="11"/>
      <c r="G2932" s="40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26"/>
      <c r="AR2932" s="26"/>
      <c r="AS2932" s="26"/>
      <c r="AT2932" s="26"/>
      <c r="AU2932" s="26"/>
      <c r="AV2932" s="26"/>
      <c r="AW2932" s="11"/>
      <c r="AX2932" s="11"/>
      <c r="AY2932" s="11"/>
      <c r="AZ2932" s="11"/>
      <c r="BA2932" s="11"/>
      <c r="BB2932" s="11"/>
      <c r="BC2932" s="11"/>
    </row>
    <row r="2933" spans="1:55" x14ac:dyDescent="0.3">
      <c r="A2933" s="11"/>
      <c r="B2933" s="11"/>
      <c r="C2933" s="11"/>
      <c r="D2933" s="11"/>
      <c r="E2933" s="38"/>
      <c r="F2933" s="11"/>
      <c r="G2933" s="40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26"/>
      <c r="AR2933" s="26"/>
      <c r="AS2933" s="26"/>
      <c r="AT2933" s="26"/>
      <c r="AU2933" s="26"/>
      <c r="AV2933" s="26"/>
      <c r="AW2933" s="11"/>
      <c r="AX2933" s="11"/>
      <c r="AY2933" s="11"/>
      <c r="AZ2933" s="11"/>
      <c r="BA2933" s="11"/>
      <c r="BB2933" s="11"/>
      <c r="BC2933" s="11"/>
    </row>
    <row r="2934" spans="1:55" x14ac:dyDescent="0.3">
      <c r="A2934" s="11"/>
      <c r="B2934" s="11"/>
      <c r="C2934" s="11"/>
      <c r="D2934" s="11"/>
      <c r="E2934" s="38"/>
      <c r="F2934" s="11"/>
      <c r="G2934" s="40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26"/>
      <c r="AR2934" s="26"/>
      <c r="AS2934" s="26"/>
      <c r="AT2934" s="26"/>
      <c r="AU2934" s="26"/>
      <c r="AV2934" s="26"/>
      <c r="AW2934" s="11"/>
      <c r="AX2934" s="11"/>
      <c r="AY2934" s="11"/>
      <c r="AZ2934" s="11"/>
      <c r="BA2934" s="11"/>
      <c r="BB2934" s="11"/>
      <c r="BC2934" s="11"/>
    </row>
    <row r="2935" spans="1:55" x14ac:dyDescent="0.3">
      <c r="A2935" s="11"/>
      <c r="B2935" s="11"/>
      <c r="C2935" s="11"/>
      <c r="D2935" s="11"/>
      <c r="E2935" s="38"/>
      <c r="F2935" s="11"/>
      <c r="G2935" s="40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26"/>
      <c r="AR2935" s="26"/>
      <c r="AS2935" s="26"/>
      <c r="AT2935" s="26"/>
      <c r="AU2935" s="26"/>
      <c r="AV2935" s="26"/>
      <c r="AW2935" s="11"/>
      <c r="AX2935" s="11"/>
      <c r="AY2935" s="11"/>
      <c r="AZ2935" s="11"/>
      <c r="BA2935" s="11"/>
      <c r="BB2935" s="11"/>
      <c r="BC2935" s="11"/>
    </row>
    <row r="2936" spans="1:55" x14ac:dyDescent="0.3">
      <c r="A2936" s="11"/>
      <c r="B2936" s="11"/>
      <c r="C2936" s="11"/>
      <c r="D2936" s="11"/>
      <c r="E2936" s="38"/>
      <c r="F2936" s="11"/>
      <c r="G2936" s="40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26"/>
      <c r="AR2936" s="26"/>
      <c r="AS2936" s="26"/>
      <c r="AT2936" s="26"/>
      <c r="AU2936" s="26"/>
      <c r="AV2936" s="26"/>
      <c r="AW2936" s="11"/>
      <c r="AX2936" s="11"/>
      <c r="AY2936" s="11"/>
      <c r="AZ2936" s="11"/>
      <c r="BA2936" s="11"/>
      <c r="BB2936" s="11"/>
      <c r="BC2936" s="11"/>
    </row>
    <row r="2937" spans="1:55" x14ac:dyDescent="0.3">
      <c r="A2937" s="11"/>
      <c r="B2937" s="11"/>
      <c r="C2937" s="11"/>
      <c r="D2937" s="11"/>
      <c r="E2937" s="38"/>
      <c r="F2937" s="11"/>
      <c r="G2937" s="40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26"/>
      <c r="AR2937" s="26"/>
      <c r="AS2937" s="26"/>
      <c r="AT2937" s="26"/>
      <c r="AU2937" s="26"/>
      <c r="AV2937" s="26"/>
      <c r="AW2937" s="11"/>
      <c r="AX2937" s="11"/>
      <c r="AY2937" s="11"/>
      <c r="AZ2937" s="11"/>
      <c r="BA2937" s="11"/>
      <c r="BB2937" s="11"/>
      <c r="BC2937" s="11"/>
    </row>
    <row r="2938" spans="1:55" x14ac:dyDescent="0.3">
      <c r="A2938" s="11"/>
      <c r="B2938" s="11"/>
      <c r="C2938" s="11"/>
      <c r="D2938" s="11"/>
      <c r="E2938" s="38"/>
      <c r="F2938" s="11"/>
      <c r="G2938" s="40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26"/>
      <c r="AR2938" s="26"/>
      <c r="AS2938" s="26"/>
      <c r="AT2938" s="26"/>
      <c r="AU2938" s="26"/>
      <c r="AV2938" s="26"/>
      <c r="AW2938" s="11"/>
      <c r="AX2938" s="11"/>
      <c r="AY2938" s="11"/>
      <c r="AZ2938" s="11"/>
      <c r="BA2938" s="11"/>
      <c r="BB2938" s="11"/>
      <c r="BC2938" s="11"/>
    </row>
    <row r="2939" spans="1:55" x14ac:dyDescent="0.3">
      <c r="A2939" s="11"/>
      <c r="B2939" s="11"/>
      <c r="C2939" s="11"/>
      <c r="D2939" s="11"/>
      <c r="E2939" s="38"/>
      <c r="F2939" s="11"/>
      <c r="G2939" s="40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26"/>
      <c r="AR2939" s="26"/>
      <c r="AS2939" s="26"/>
      <c r="AT2939" s="26"/>
      <c r="AU2939" s="26"/>
      <c r="AV2939" s="26"/>
      <c r="AW2939" s="11"/>
      <c r="AX2939" s="11"/>
      <c r="AY2939" s="11"/>
      <c r="AZ2939" s="11"/>
      <c r="BA2939" s="11"/>
      <c r="BB2939" s="11"/>
      <c r="BC2939" s="11"/>
    </row>
    <row r="2940" spans="1:55" x14ac:dyDescent="0.3">
      <c r="A2940" s="11"/>
      <c r="B2940" s="11"/>
      <c r="C2940" s="11"/>
      <c r="D2940" s="11"/>
      <c r="E2940" s="38"/>
      <c r="F2940" s="11"/>
      <c r="G2940" s="40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26"/>
      <c r="AR2940" s="26"/>
      <c r="AS2940" s="26"/>
      <c r="AT2940" s="26"/>
      <c r="AU2940" s="26"/>
      <c r="AV2940" s="26"/>
      <c r="AW2940" s="11"/>
      <c r="AX2940" s="11"/>
      <c r="AY2940" s="11"/>
      <c r="AZ2940" s="11"/>
      <c r="BA2940" s="11"/>
      <c r="BB2940" s="11"/>
      <c r="BC2940" s="11"/>
    </row>
    <row r="2941" spans="1:55" x14ac:dyDescent="0.3">
      <c r="A2941" s="11"/>
      <c r="B2941" s="11"/>
      <c r="C2941" s="11"/>
      <c r="D2941" s="11"/>
      <c r="E2941" s="38"/>
      <c r="F2941" s="11"/>
      <c r="G2941" s="40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26"/>
      <c r="AR2941" s="26"/>
      <c r="AS2941" s="26"/>
      <c r="AT2941" s="26"/>
      <c r="AU2941" s="26"/>
      <c r="AV2941" s="26"/>
      <c r="AW2941" s="11"/>
      <c r="AX2941" s="11"/>
      <c r="AY2941" s="11"/>
      <c r="AZ2941" s="11"/>
      <c r="BA2941" s="11"/>
      <c r="BB2941" s="11"/>
      <c r="BC2941" s="11"/>
    </row>
    <row r="2942" spans="1:55" x14ac:dyDescent="0.3">
      <c r="A2942" s="11"/>
      <c r="B2942" s="11"/>
      <c r="C2942" s="11"/>
      <c r="D2942" s="11"/>
      <c r="E2942" s="38"/>
      <c r="F2942" s="11"/>
      <c r="G2942" s="40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26"/>
      <c r="AR2942" s="26"/>
      <c r="AS2942" s="26"/>
      <c r="AT2942" s="26"/>
      <c r="AU2942" s="26"/>
      <c r="AV2942" s="26"/>
      <c r="AW2942" s="11"/>
      <c r="AX2942" s="11"/>
      <c r="AY2942" s="11"/>
      <c r="AZ2942" s="11"/>
      <c r="BA2942" s="11"/>
      <c r="BB2942" s="11"/>
      <c r="BC2942" s="11"/>
    </row>
    <row r="2943" spans="1:55" x14ac:dyDescent="0.3">
      <c r="A2943" s="11"/>
      <c r="B2943" s="11"/>
      <c r="C2943" s="11"/>
      <c r="D2943" s="11"/>
      <c r="E2943" s="38"/>
      <c r="F2943" s="11"/>
      <c r="G2943" s="40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26"/>
      <c r="AR2943" s="26"/>
      <c r="AS2943" s="26"/>
      <c r="AT2943" s="26"/>
      <c r="AU2943" s="26"/>
      <c r="AV2943" s="26"/>
      <c r="AW2943" s="11"/>
      <c r="AX2943" s="11"/>
      <c r="AY2943" s="11"/>
      <c r="AZ2943" s="11"/>
      <c r="BA2943" s="11"/>
      <c r="BB2943" s="11"/>
      <c r="BC2943" s="11"/>
    </row>
    <row r="2944" spans="1:55" x14ac:dyDescent="0.3">
      <c r="A2944" s="11"/>
      <c r="B2944" s="11"/>
      <c r="C2944" s="11"/>
      <c r="D2944" s="11"/>
      <c r="E2944" s="38"/>
      <c r="F2944" s="11"/>
      <c r="G2944" s="40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26"/>
      <c r="AR2944" s="26"/>
      <c r="AS2944" s="26"/>
      <c r="AT2944" s="26"/>
      <c r="AU2944" s="26"/>
      <c r="AV2944" s="26"/>
      <c r="AW2944" s="11"/>
      <c r="AX2944" s="11"/>
      <c r="AY2944" s="11"/>
      <c r="AZ2944" s="11"/>
      <c r="BA2944" s="11"/>
      <c r="BB2944" s="11"/>
      <c r="BC2944" s="11"/>
    </row>
    <row r="2945" spans="1:55" x14ac:dyDescent="0.3">
      <c r="A2945" s="11"/>
      <c r="B2945" s="11"/>
      <c r="C2945" s="11"/>
      <c r="D2945" s="11"/>
      <c r="E2945" s="38"/>
      <c r="F2945" s="11"/>
      <c r="G2945" s="40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26"/>
      <c r="AR2945" s="26"/>
      <c r="AS2945" s="26"/>
      <c r="AT2945" s="26"/>
      <c r="AU2945" s="26"/>
      <c r="AV2945" s="26"/>
      <c r="AW2945" s="11"/>
      <c r="AX2945" s="11"/>
      <c r="AY2945" s="11"/>
      <c r="AZ2945" s="11"/>
      <c r="BA2945" s="11"/>
      <c r="BB2945" s="11"/>
      <c r="BC2945" s="11"/>
    </row>
    <row r="2946" spans="1:55" x14ac:dyDescent="0.3">
      <c r="A2946" s="11"/>
      <c r="B2946" s="11"/>
      <c r="C2946" s="11"/>
      <c r="D2946" s="11"/>
      <c r="E2946" s="38"/>
      <c r="F2946" s="11"/>
      <c r="G2946" s="40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26"/>
      <c r="AR2946" s="26"/>
      <c r="AS2946" s="26"/>
      <c r="AT2946" s="26"/>
      <c r="AU2946" s="26"/>
      <c r="AV2946" s="26"/>
      <c r="AW2946" s="11"/>
      <c r="AX2946" s="11"/>
      <c r="AY2946" s="11"/>
      <c r="AZ2946" s="11"/>
      <c r="BA2946" s="11"/>
      <c r="BB2946" s="11"/>
      <c r="BC2946" s="11"/>
    </row>
    <row r="2947" spans="1:55" x14ac:dyDescent="0.3">
      <c r="A2947" s="11"/>
      <c r="B2947" s="11"/>
      <c r="C2947" s="11"/>
      <c r="D2947" s="11"/>
      <c r="E2947" s="38"/>
      <c r="F2947" s="11"/>
      <c r="G2947" s="40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26"/>
      <c r="AR2947" s="26"/>
      <c r="AS2947" s="26"/>
      <c r="AT2947" s="26"/>
      <c r="AU2947" s="26"/>
      <c r="AV2947" s="26"/>
      <c r="AW2947" s="11"/>
      <c r="AX2947" s="11"/>
      <c r="AY2947" s="11"/>
      <c r="AZ2947" s="11"/>
      <c r="BA2947" s="11"/>
      <c r="BB2947" s="11"/>
      <c r="BC2947" s="11"/>
    </row>
    <row r="2948" spans="1:55" x14ac:dyDescent="0.3">
      <c r="A2948" s="11"/>
      <c r="B2948" s="11"/>
      <c r="C2948" s="11"/>
      <c r="D2948" s="11"/>
      <c r="E2948" s="38"/>
      <c r="F2948" s="11"/>
      <c r="G2948" s="40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26"/>
      <c r="AR2948" s="26"/>
      <c r="AS2948" s="26"/>
      <c r="AT2948" s="26"/>
      <c r="AU2948" s="26"/>
      <c r="AV2948" s="26"/>
      <c r="AW2948" s="11"/>
      <c r="AX2948" s="11"/>
      <c r="AY2948" s="11"/>
      <c r="AZ2948" s="11"/>
      <c r="BA2948" s="11"/>
      <c r="BB2948" s="11"/>
      <c r="BC2948" s="11"/>
    </row>
    <row r="2949" spans="1:55" x14ac:dyDescent="0.3">
      <c r="A2949" s="11"/>
      <c r="B2949" s="11"/>
      <c r="C2949" s="11"/>
      <c r="D2949" s="11"/>
      <c r="E2949" s="38"/>
      <c r="F2949" s="11"/>
      <c r="G2949" s="40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26"/>
      <c r="AR2949" s="26"/>
      <c r="AS2949" s="26"/>
      <c r="AT2949" s="26"/>
      <c r="AU2949" s="26"/>
      <c r="AV2949" s="26"/>
      <c r="AW2949" s="11"/>
      <c r="AX2949" s="11"/>
      <c r="AY2949" s="11"/>
      <c r="AZ2949" s="11"/>
      <c r="BA2949" s="11"/>
      <c r="BB2949" s="11"/>
      <c r="BC2949" s="11"/>
    </row>
    <row r="2950" spans="1:55" x14ac:dyDescent="0.3">
      <c r="A2950" s="11"/>
      <c r="B2950" s="11"/>
      <c r="C2950" s="11"/>
      <c r="D2950" s="11"/>
      <c r="E2950" s="38"/>
      <c r="F2950" s="11"/>
      <c r="G2950" s="40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26"/>
      <c r="AR2950" s="26"/>
      <c r="AS2950" s="26"/>
      <c r="AT2950" s="26"/>
      <c r="AU2950" s="26"/>
      <c r="AV2950" s="26"/>
      <c r="AW2950" s="11"/>
      <c r="AX2950" s="11"/>
      <c r="AY2950" s="11"/>
      <c r="AZ2950" s="11"/>
      <c r="BA2950" s="11"/>
      <c r="BB2950" s="11"/>
      <c r="BC2950" s="11"/>
    </row>
    <row r="2951" spans="1:55" x14ac:dyDescent="0.3">
      <c r="A2951" s="11"/>
      <c r="B2951" s="11"/>
      <c r="C2951" s="11"/>
      <c r="D2951" s="11"/>
      <c r="E2951" s="38"/>
      <c r="F2951" s="11"/>
      <c r="G2951" s="40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26"/>
      <c r="AR2951" s="26"/>
      <c r="AS2951" s="26"/>
      <c r="AT2951" s="26"/>
      <c r="AU2951" s="26"/>
      <c r="AV2951" s="26"/>
      <c r="AW2951" s="11"/>
      <c r="AX2951" s="11"/>
      <c r="AY2951" s="11"/>
      <c r="AZ2951" s="11"/>
      <c r="BA2951" s="11"/>
      <c r="BB2951" s="11"/>
      <c r="BC2951" s="11"/>
    </row>
    <row r="2952" spans="1:55" x14ac:dyDescent="0.3">
      <c r="A2952" s="11"/>
      <c r="B2952" s="11"/>
      <c r="C2952" s="11"/>
      <c r="D2952" s="11"/>
      <c r="E2952" s="38"/>
      <c r="F2952" s="11"/>
      <c r="G2952" s="40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26"/>
      <c r="AR2952" s="26"/>
      <c r="AS2952" s="26"/>
      <c r="AT2952" s="26"/>
      <c r="AU2952" s="26"/>
      <c r="AV2952" s="26"/>
      <c r="AW2952" s="11"/>
      <c r="AX2952" s="11"/>
      <c r="AY2952" s="11"/>
      <c r="AZ2952" s="11"/>
      <c r="BA2952" s="11"/>
      <c r="BB2952" s="11"/>
      <c r="BC2952" s="11"/>
    </row>
    <row r="2953" spans="1:55" x14ac:dyDescent="0.3">
      <c r="A2953" s="11"/>
      <c r="B2953" s="11"/>
      <c r="C2953" s="11"/>
      <c r="D2953" s="11"/>
      <c r="E2953" s="38"/>
      <c r="F2953" s="11"/>
      <c r="G2953" s="40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26"/>
      <c r="AR2953" s="26"/>
      <c r="AS2953" s="26"/>
      <c r="AT2953" s="26"/>
      <c r="AU2953" s="26"/>
      <c r="AV2953" s="26"/>
      <c r="AW2953" s="11"/>
      <c r="AX2953" s="11"/>
      <c r="AY2953" s="11"/>
      <c r="AZ2953" s="11"/>
      <c r="BA2953" s="11"/>
      <c r="BB2953" s="11"/>
      <c r="BC2953" s="11"/>
    </row>
    <row r="2954" spans="1:55" x14ac:dyDescent="0.3">
      <c r="A2954" s="11"/>
      <c r="B2954" s="11"/>
      <c r="C2954" s="11"/>
      <c r="D2954" s="11"/>
      <c r="E2954" s="38"/>
      <c r="F2954" s="11"/>
      <c r="G2954" s="40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26"/>
      <c r="AR2954" s="26"/>
      <c r="AS2954" s="26"/>
      <c r="AT2954" s="26"/>
      <c r="AU2954" s="26"/>
      <c r="AV2954" s="26"/>
      <c r="AW2954" s="11"/>
      <c r="AX2954" s="11"/>
      <c r="AY2954" s="11"/>
      <c r="AZ2954" s="11"/>
      <c r="BA2954" s="11"/>
      <c r="BB2954" s="11"/>
      <c r="BC2954" s="11"/>
    </row>
    <row r="2955" spans="1:55" x14ac:dyDescent="0.3">
      <c r="A2955" s="11"/>
      <c r="B2955" s="11"/>
      <c r="C2955" s="11"/>
      <c r="D2955" s="11"/>
      <c r="E2955" s="38"/>
      <c r="F2955" s="11"/>
      <c r="G2955" s="40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26"/>
      <c r="AR2955" s="26"/>
      <c r="AS2955" s="26"/>
      <c r="AT2955" s="26"/>
      <c r="AU2955" s="26"/>
      <c r="AV2955" s="26"/>
      <c r="AW2955" s="11"/>
      <c r="AX2955" s="11"/>
      <c r="AY2955" s="11"/>
      <c r="AZ2955" s="11"/>
      <c r="BA2955" s="11"/>
      <c r="BB2955" s="11"/>
      <c r="BC2955" s="11"/>
    </row>
    <row r="2956" spans="1:55" x14ac:dyDescent="0.3">
      <c r="A2956" s="11"/>
      <c r="B2956" s="11"/>
      <c r="C2956" s="11"/>
      <c r="D2956" s="11"/>
      <c r="E2956" s="38"/>
      <c r="F2956" s="11"/>
      <c r="G2956" s="40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26"/>
      <c r="AR2956" s="26"/>
      <c r="AS2956" s="26"/>
      <c r="AT2956" s="26"/>
      <c r="AU2956" s="26"/>
      <c r="AV2956" s="26"/>
      <c r="AW2956" s="11"/>
      <c r="AX2956" s="11"/>
      <c r="AY2956" s="11"/>
      <c r="AZ2956" s="11"/>
      <c r="BA2956" s="11"/>
      <c r="BB2956" s="11"/>
      <c r="BC2956" s="11"/>
    </row>
    <row r="2957" spans="1:55" x14ac:dyDescent="0.3">
      <c r="A2957" s="11"/>
      <c r="B2957" s="11"/>
      <c r="C2957" s="11"/>
      <c r="D2957" s="11"/>
      <c r="E2957" s="38"/>
      <c r="F2957" s="11"/>
      <c r="G2957" s="40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26"/>
      <c r="AR2957" s="26"/>
      <c r="AS2957" s="26"/>
      <c r="AT2957" s="26"/>
      <c r="AU2957" s="26"/>
      <c r="AV2957" s="26"/>
      <c r="AW2957" s="11"/>
      <c r="AX2957" s="11"/>
      <c r="AY2957" s="11"/>
      <c r="AZ2957" s="11"/>
      <c r="BA2957" s="11"/>
      <c r="BB2957" s="11"/>
      <c r="BC2957" s="11"/>
    </row>
    <row r="2958" spans="1:55" x14ac:dyDescent="0.3">
      <c r="A2958" s="11"/>
      <c r="B2958" s="11"/>
      <c r="C2958" s="11"/>
      <c r="D2958" s="11"/>
      <c r="E2958" s="38"/>
      <c r="F2958" s="11"/>
      <c r="G2958" s="40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26"/>
      <c r="AR2958" s="26"/>
      <c r="AS2958" s="26"/>
      <c r="AT2958" s="26"/>
      <c r="AU2958" s="26"/>
      <c r="AV2958" s="26"/>
      <c r="AW2958" s="11"/>
      <c r="AX2958" s="11"/>
      <c r="AY2958" s="11"/>
      <c r="AZ2958" s="11"/>
      <c r="BA2958" s="11"/>
      <c r="BB2958" s="11"/>
      <c r="BC2958" s="11"/>
    </row>
    <row r="2959" spans="1:55" x14ac:dyDescent="0.3">
      <c r="A2959" s="11"/>
      <c r="B2959" s="11"/>
      <c r="C2959" s="11"/>
      <c r="D2959" s="11"/>
      <c r="E2959" s="38"/>
      <c r="F2959" s="11"/>
      <c r="G2959" s="40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26"/>
      <c r="AR2959" s="26"/>
      <c r="AS2959" s="26"/>
      <c r="AT2959" s="26"/>
      <c r="AU2959" s="26"/>
      <c r="AV2959" s="26"/>
      <c r="AW2959" s="11"/>
      <c r="AX2959" s="11"/>
      <c r="AY2959" s="11"/>
      <c r="AZ2959" s="11"/>
      <c r="BA2959" s="11"/>
      <c r="BB2959" s="11"/>
      <c r="BC2959" s="11"/>
    </row>
    <row r="2960" spans="1:55" x14ac:dyDescent="0.3">
      <c r="A2960" s="11"/>
      <c r="B2960" s="11"/>
      <c r="C2960" s="11"/>
      <c r="D2960" s="11"/>
      <c r="E2960" s="38"/>
      <c r="F2960" s="11"/>
      <c r="G2960" s="40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26"/>
      <c r="AR2960" s="26"/>
      <c r="AS2960" s="26"/>
      <c r="AT2960" s="26"/>
      <c r="AU2960" s="26"/>
      <c r="AV2960" s="26"/>
      <c r="AW2960" s="11"/>
      <c r="AX2960" s="11"/>
      <c r="AY2960" s="11"/>
      <c r="AZ2960" s="11"/>
      <c r="BA2960" s="11"/>
      <c r="BB2960" s="11"/>
      <c r="BC2960" s="11"/>
    </row>
    <row r="2961" spans="1:55" x14ac:dyDescent="0.3">
      <c r="A2961" s="11"/>
      <c r="B2961" s="11"/>
      <c r="C2961" s="11"/>
      <c r="D2961" s="11"/>
      <c r="E2961" s="38"/>
      <c r="F2961" s="11"/>
      <c r="G2961" s="40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26"/>
      <c r="AR2961" s="26"/>
      <c r="AS2961" s="26"/>
      <c r="AT2961" s="26"/>
      <c r="AU2961" s="26"/>
      <c r="AV2961" s="26"/>
      <c r="AW2961" s="11"/>
      <c r="AX2961" s="11"/>
      <c r="AY2961" s="11"/>
      <c r="AZ2961" s="11"/>
      <c r="BA2961" s="11"/>
      <c r="BB2961" s="11"/>
      <c r="BC2961" s="11"/>
    </row>
    <row r="2962" spans="1:55" x14ac:dyDescent="0.3">
      <c r="A2962" s="11"/>
      <c r="B2962" s="11"/>
      <c r="C2962" s="11"/>
      <c r="D2962" s="11"/>
      <c r="E2962" s="38"/>
      <c r="F2962" s="11"/>
      <c r="G2962" s="40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26"/>
      <c r="AR2962" s="26"/>
      <c r="AS2962" s="26"/>
      <c r="AT2962" s="26"/>
      <c r="AU2962" s="26"/>
      <c r="AV2962" s="26"/>
      <c r="AW2962" s="11"/>
      <c r="AX2962" s="11"/>
      <c r="AY2962" s="11"/>
      <c r="AZ2962" s="11"/>
      <c r="BA2962" s="11"/>
      <c r="BB2962" s="11"/>
      <c r="BC2962" s="11"/>
    </row>
    <row r="2963" spans="1:55" x14ac:dyDescent="0.3">
      <c r="A2963" s="11"/>
      <c r="B2963" s="11"/>
      <c r="C2963" s="11"/>
      <c r="D2963" s="11"/>
      <c r="E2963" s="38"/>
      <c r="F2963" s="11"/>
      <c r="G2963" s="40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26"/>
      <c r="AR2963" s="26"/>
      <c r="AS2963" s="26"/>
      <c r="AT2963" s="26"/>
      <c r="AU2963" s="26"/>
      <c r="AV2963" s="26"/>
      <c r="AW2963" s="11"/>
      <c r="AX2963" s="11"/>
      <c r="AY2963" s="11"/>
      <c r="AZ2963" s="11"/>
      <c r="BA2963" s="11"/>
      <c r="BB2963" s="11"/>
      <c r="BC2963" s="11"/>
    </row>
    <row r="2964" spans="1:55" x14ac:dyDescent="0.3">
      <c r="A2964" s="11"/>
      <c r="B2964" s="11"/>
      <c r="C2964" s="11"/>
      <c r="D2964" s="11"/>
      <c r="E2964" s="38"/>
      <c r="F2964" s="11"/>
      <c r="G2964" s="40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26"/>
      <c r="AR2964" s="26"/>
      <c r="AS2964" s="26"/>
      <c r="AT2964" s="26"/>
      <c r="AU2964" s="26"/>
      <c r="AV2964" s="26"/>
      <c r="AW2964" s="11"/>
      <c r="AX2964" s="11"/>
      <c r="AY2964" s="11"/>
      <c r="AZ2964" s="11"/>
      <c r="BA2964" s="11"/>
      <c r="BB2964" s="11"/>
      <c r="BC2964" s="11"/>
    </row>
    <row r="2965" spans="1:55" x14ac:dyDescent="0.3">
      <c r="A2965" s="11"/>
      <c r="B2965" s="11"/>
      <c r="C2965" s="11"/>
      <c r="D2965" s="11"/>
      <c r="E2965" s="38"/>
      <c r="F2965" s="11"/>
      <c r="G2965" s="40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26"/>
      <c r="AR2965" s="26"/>
      <c r="AS2965" s="26"/>
      <c r="AT2965" s="26"/>
      <c r="AU2965" s="26"/>
      <c r="AV2965" s="26"/>
      <c r="AW2965" s="11"/>
      <c r="AX2965" s="11"/>
      <c r="AY2965" s="11"/>
      <c r="AZ2965" s="11"/>
      <c r="BA2965" s="11"/>
      <c r="BB2965" s="11"/>
      <c r="BC2965" s="11"/>
    </row>
    <row r="2966" spans="1:55" x14ac:dyDescent="0.3">
      <c r="A2966" s="11"/>
      <c r="B2966" s="11"/>
      <c r="C2966" s="11"/>
      <c r="D2966" s="11"/>
      <c r="E2966" s="38"/>
      <c r="F2966" s="11"/>
      <c r="G2966" s="40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26"/>
      <c r="AR2966" s="26"/>
      <c r="AS2966" s="26"/>
      <c r="AT2966" s="26"/>
      <c r="AU2966" s="26"/>
      <c r="AV2966" s="26"/>
      <c r="AW2966" s="11"/>
      <c r="AX2966" s="11"/>
      <c r="AY2966" s="11"/>
      <c r="AZ2966" s="11"/>
      <c r="BA2966" s="11"/>
      <c r="BB2966" s="11"/>
      <c r="BC2966" s="11"/>
    </row>
    <row r="2967" spans="1:55" x14ac:dyDescent="0.3">
      <c r="A2967" s="11"/>
      <c r="B2967" s="11"/>
      <c r="C2967" s="11"/>
      <c r="D2967" s="11"/>
      <c r="E2967" s="38"/>
      <c r="F2967" s="11"/>
      <c r="G2967" s="40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26"/>
      <c r="AR2967" s="26"/>
      <c r="AS2967" s="26"/>
      <c r="AT2967" s="26"/>
      <c r="AU2967" s="26"/>
      <c r="AV2967" s="26"/>
      <c r="AW2967" s="11"/>
      <c r="AX2967" s="11"/>
      <c r="AY2967" s="11"/>
      <c r="AZ2967" s="11"/>
      <c r="BA2967" s="11"/>
      <c r="BB2967" s="11"/>
      <c r="BC2967" s="11"/>
    </row>
    <row r="2968" spans="1:55" x14ac:dyDescent="0.3">
      <c r="A2968" s="11"/>
      <c r="B2968" s="11"/>
      <c r="C2968" s="11"/>
      <c r="D2968" s="11"/>
      <c r="E2968" s="38"/>
      <c r="F2968" s="11"/>
      <c r="G2968" s="40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26"/>
      <c r="AR2968" s="26"/>
      <c r="AS2968" s="26"/>
      <c r="AT2968" s="26"/>
      <c r="AU2968" s="26"/>
      <c r="AV2968" s="26"/>
      <c r="AW2968" s="11"/>
      <c r="AX2968" s="11"/>
      <c r="AY2968" s="11"/>
      <c r="AZ2968" s="11"/>
      <c r="BA2968" s="11"/>
      <c r="BB2968" s="11"/>
      <c r="BC2968" s="11"/>
    </row>
    <row r="2969" spans="1:55" x14ac:dyDescent="0.3">
      <c r="A2969" s="11"/>
      <c r="B2969" s="11"/>
      <c r="C2969" s="11"/>
      <c r="D2969" s="11"/>
      <c r="E2969" s="38"/>
      <c r="F2969" s="11"/>
      <c r="G2969" s="40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26"/>
      <c r="AR2969" s="26"/>
      <c r="AS2969" s="26"/>
      <c r="AT2969" s="26"/>
      <c r="AU2969" s="26"/>
      <c r="AV2969" s="26"/>
      <c r="AW2969" s="11"/>
      <c r="AX2969" s="11"/>
      <c r="AY2969" s="11"/>
      <c r="AZ2969" s="11"/>
      <c r="BA2969" s="11"/>
      <c r="BB2969" s="11"/>
      <c r="BC2969" s="11"/>
    </row>
    <row r="2970" spans="1:55" x14ac:dyDescent="0.3">
      <c r="A2970" s="11"/>
      <c r="B2970" s="11"/>
      <c r="C2970" s="11"/>
      <c r="D2970" s="11"/>
      <c r="E2970" s="38"/>
      <c r="F2970" s="11"/>
      <c r="G2970" s="40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26"/>
      <c r="AR2970" s="26"/>
      <c r="AS2970" s="26"/>
      <c r="AT2970" s="26"/>
      <c r="AU2970" s="26"/>
      <c r="AV2970" s="26"/>
      <c r="AW2970" s="11"/>
      <c r="AX2970" s="11"/>
      <c r="AY2970" s="11"/>
      <c r="AZ2970" s="11"/>
      <c r="BA2970" s="11"/>
      <c r="BB2970" s="11"/>
      <c r="BC2970" s="11"/>
    </row>
    <row r="2971" spans="1:55" x14ac:dyDescent="0.3">
      <c r="A2971" s="11"/>
      <c r="B2971" s="11"/>
      <c r="C2971" s="11"/>
      <c r="D2971" s="11"/>
      <c r="E2971" s="38"/>
      <c r="F2971" s="11"/>
      <c r="G2971" s="40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26"/>
      <c r="AR2971" s="26"/>
      <c r="AS2971" s="26"/>
      <c r="AT2971" s="26"/>
      <c r="AU2971" s="26"/>
      <c r="AV2971" s="26"/>
      <c r="AW2971" s="11"/>
      <c r="AX2971" s="11"/>
      <c r="AY2971" s="11"/>
      <c r="AZ2971" s="11"/>
      <c r="BA2971" s="11"/>
      <c r="BB2971" s="11"/>
      <c r="BC2971" s="11"/>
    </row>
    <row r="2972" spans="1:55" x14ac:dyDescent="0.3">
      <c r="A2972" s="11"/>
      <c r="B2972" s="11"/>
      <c r="C2972" s="11"/>
      <c r="D2972" s="11"/>
      <c r="E2972" s="38"/>
      <c r="F2972" s="11"/>
      <c r="G2972" s="40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26"/>
      <c r="AR2972" s="26"/>
      <c r="AS2972" s="26"/>
      <c r="AT2972" s="26"/>
      <c r="AU2972" s="26"/>
      <c r="AV2972" s="26"/>
      <c r="AW2972" s="11"/>
      <c r="AX2972" s="11"/>
      <c r="AY2972" s="11"/>
      <c r="AZ2972" s="11"/>
      <c r="BA2972" s="11"/>
      <c r="BB2972" s="11"/>
      <c r="BC2972" s="11"/>
    </row>
    <row r="2973" spans="1:55" x14ac:dyDescent="0.3">
      <c r="A2973" s="11"/>
      <c r="B2973" s="11"/>
      <c r="C2973" s="11"/>
      <c r="D2973" s="11"/>
      <c r="E2973" s="38"/>
      <c r="F2973" s="11"/>
      <c r="G2973" s="40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26"/>
      <c r="AR2973" s="26"/>
      <c r="AS2973" s="26"/>
      <c r="AT2973" s="26"/>
      <c r="AU2973" s="26"/>
      <c r="AV2973" s="26"/>
      <c r="AW2973" s="11"/>
      <c r="AX2973" s="11"/>
      <c r="AY2973" s="11"/>
      <c r="AZ2973" s="11"/>
      <c r="BA2973" s="11"/>
      <c r="BB2973" s="11"/>
      <c r="BC2973" s="11"/>
    </row>
    <row r="2974" spans="1:55" x14ac:dyDescent="0.3">
      <c r="A2974" s="11"/>
      <c r="B2974" s="11"/>
      <c r="C2974" s="11"/>
      <c r="D2974" s="11"/>
      <c r="E2974" s="38"/>
      <c r="F2974" s="11"/>
      <c r="G2974" s="40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26"/>
      <c r="AR2974" s="26"/>
      <c r="AS2974" s="26"/>
      <c r="AT2974" s="26"/>
      <c r="AU2974" s="26"/>
      <c r="AV2974" s="26"/>
      <c r="AW2974" s="11"/>
      <c r="AX2974" s="11"/>
      <c r="AY2974" s="11"/>
      <c r="AZ2974" s="11"/>
      <c r="BA2974" s="11"/>
      <c r="BB2974" s="11"/>
      <c r="BC2974" s="11"/>
    </row>
    <row r="2975" spans="1:55" x14ac:dyDescent="0.3">
      <c r="A2975" s="11"/>
      <c r="B2975" s="11"/>
      <c r="C2975" s="11"/>
      <c r="D2975" s="11"/>
      <c r="E2975" s="38"/>
      <c r="F2975" s="11"/>
      <c r="G2975" s="40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26"/>
      <c r="AR2975" s="26"/>
      <c r="AS2975" s="26"/>
      <c r="AT2975" s="26"/>
      <c r="AU2975" s="26"/>
      <c r="AV2975" s="26"/>
      <c r="AW2975" s="11"/>
      <c r="AX2975" s="11"/>
      <c r="AY2975" s="11"/>
      <c r="AZ2975" s="11"/>
      <c r="BA2975" s="11"/>
      <c r="BB2975" s="11"/>
      <c r="BC2975" s="11"/>
    </row>
    <row r="2976" spans="1:55" x14ac:dyDescent="0.3">
      <c r="A2976" s="11"/>
      <c r="B2976" s="11"/>
      <c r="C2976" s="11"/>
      <c r="D2976" s="11"/>
      <c r="E2976" s="38"/>
      <c r="F2976" s="11"/>
      <c r="G2976" s="40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26"/>
      <c r="AR2976" s="26"/>
      <c r="AS2976" s="26"/>
      <c r="AT2976" s="26"/>
      <c r="AU2976" s="26"/>
      <c r="AV2976" s="26"/>
      <c r="AW2976" s="11"/>
      <c r="AX2976" s="11"/>
      <c r="AY2976" s="11"/>
      <c r="AZ2976" s="11"/>
      <c r="BA2976" s="11"/>
      <c r="BB2976" s="11"/>
      <c r="BC2976" s="11"/>
    </row>
    <row r="2977" spans="1:55" x14ac:dyDescent="0.3">
      <c r="A2977" s="11"/>
      <c r="B2977" s="11"/>
      <c r="C2977" s="11"/>
      <c r="D2977" s="11"/>
      <c r="E2977" s="38"/>
      <c r="F2977" s="11"/>
      <c r="G2977" s="40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26"/>
      <c r="AR2977" s="26"/>
      <c r="AS2977" s="26"/>
      <c r="AT2977" s="26"/>
      <c r="AU2977" s="26"/>
      <c r="AV2977" s="26"/>
      <c r="AW2977" s="11"/>
      <c r="AX2977" s="11"/>
      <c r="AY2977" s="11"/>
      <c r="AZ2977" s="11"/>
      <c r="BA2977" s="11"/>
      <c r="BB2977" s="11"/>
      <c r="BC2977" s="11"/>
    </row>
    <row r="2978" spans="1:55" x14ac:dyDescent="0.3">
      <c r="A2978" s="11"/>
      <c r="B2978" s="11"/>
      <c r="C2978" s="11"/>
      <c r="D2978" s="11"/>
      <c r="E2978" s="38"/>
      <c r="F2978" s="11"/>
      <c r="G2978" s="40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26"/>
      <c r="AR2978" s="26"/>
      <c r="AS2978" s="26"/>
      <c r="AT2978" s="26"/>
      <c r="AU2978" s="26"/>
      <c r="AV2978" s="26"/>
      <c r="AW2978" s="11"/>
      <c r="AX2978" s="11"/>
      <c r="AY2978" s="11"/>
      <c r="AZ2978" s="11"/>
      <c r="BA2978" s="11"/>
      <c r="BB2978" s="11"/>
      <c r="BC2978" s="11"/>
    </row>
    <row r="2979" spans="1:55" x14ac:dyDescent="0.3">
      <c r="A2979" s="11"/>
      <c r="B2979" s="11"/>
      <c r="C2979" s="11"/>
      <c r="D2979" s="11"/>
      <c r="E2979" s="38"/>
      <c r="F2979" s="11"/>
      <c r="G2979" s="40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26"/>
      <c r="AR2979" s="26"/>
      <c r="AS2979" s="26"/>
      <c r="AT2979" s="26"/>
      <c r="AU2979" s="26"/>
      <c r="AV2979" s="26"/>
      <c r="AW2979" s="11"/>
      <c r="AX2979" s="11"/>
      <c r="AY2979" s="11"/>
      <c r="AZ2979" s="11"/>
      <c r="BA2979" s="11"/>
      <c r="BB2979" s="11"/>
      <c r="BC2979" s="11"/>
    </row>
    <row r="2980" spans="1:55" x14ac:dyDescent="0.3">
      <c r="A2980" s="11"/>
      <c r="B2980" s="11"/>
      <c r="C2980" s="11"/>
      <c r="D2980" s="11"/>
      <c r="E2980" s="38"/>
      <c r="F2980" s="11"/>
      <c r="G2980" s="40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26"/>
      <c r="AR2980" s="26"/>
      <c r="AS2980" s="26"/>
      <c r="AT2980" s="26"/>
      <c r="AU2980" s="26"/>
      <c r="AV2980" s="26"/>
      <c r="AW2980" s="11"/>
      <c r="AX2980" s="11"/>
      <c r="AY2980" s="11"/>
      <c r="AZ2980" s="11"/>
      <c r="BA2980" s="11"/>
      <c r="BB2980" s="11"/>
      <c r="BC2980" s="11"/>
    </row>
    <row r="2981" spans="1:55" x14ac:dyDescent="0.3">
      <c r="A2981" s="11"/>
      <c r="B2981" s="11"/>
      <c r="C2981" s="11"/>
      <c r="D2981" s="11"/>
      <c r="E2981" s="38"/>
      <c r="F2981" s="11"/>
      <c r="G2981" s="40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26"/>
      <c r="AR2981" s="26"/>
      <c r="AS2981" s="26"/>
      <c r="AT2981" s="26"/>
      <c r="AU2981" s="26"/>
      <c r="AV2981" s="26"/>
      <c r="AW2981" s="11"/>
      <c r="AX2981" s="11"/>
      <c r="AY2981" s="11"/>
      <c r="AZ2981" s="11"/>
      <c r="BA2981" s="11"/>
      <c r="BB2981" s="11"/>
      <c r="BC2981" s="11"/>
    </row>
    <row r="2982" spans="1:55" x14ac:dyDescent="0.3">
      <c r="A2982" s="11"/>
      <c r="B2982" s="11"/>
      <c r="C2982" s="11"/>
      <c r="D2982" s="11"/>
      <c r="E2982" s="38"/>
      <c r="F2982" s="11"/>
      <c r="G2982" s="40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26"/>
      <c r="AR2982" s="26"/>
      <c r="AS2982" s="26"/>
      <c r="AT2982" s="26"/>
      <c r="AU2982" s="26"/>
      <c r="AV2982" s="26"/>
      <c r="AW2982" s="11"/>
      <c r="AX2982" s="11"/>
      <c r="AY2982" s="11"/>
      <c r="AZ2982" s="11"/>
      <c r="BA2982" s="11"/>
      <c r="BB2982" s="11"/>
      <c r="BC2982" s="11"/>
    </row>
    <row r="2983" spans="1:55" x14ac:dyDescent="0.3">
      <c r="A2983" s="11"/>
      <c r="B2983" s="11"/>
      <c r="C2983" s="11"/>
      <c r="D2983" s="11"/>
      <c r="E2983" s="38"/>
      <c r="F2983" s="11"/>
      <c r="G2983" s="40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26"/>
      <c r="AR2983" s="26"/>
      <c r="AS2983" s="26"/>
      <c r="AT2983" s="26"/>
      <c r="AU2983" s="26"/>
      <c r="AV2983" s="26"/>
      <c r="AW2983" s="11"/>
      <c r="AX2983" s="11"/>
      <c r="AY2983" s="11"/>
      <c r="AZ2983" s="11"/>
      <c r="BA2983" s="11"/>
      <c r="BB2983" s="11"/>
      <c r="BC2983" s="11"/>
    </row>
    <row r="2984" spans="1:55" x14ac:dyDescent="0.3">
      <c r="A2984" s="11"/>
      <c r="B2984" s="11"/>
      <c r="C2984" s="11"/>
      <c r="D2984" s="11"/>
      <c r="E2984" s="38"/>
      <c r="F2984" s="11"/>
      <c r="G2984" s="40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26"/>
      <c r="AR2984" s="26"/>
      <c r="AS2984" s="26"/>
      <c r="AT2984" s="26"/>
      <c r="AU2984" s="26"/>
      <c r="AV2984" s="26"/>
      <c r="AW2984" s="11"/>
      <c r="AX2984" s="11"/>
      <c r="AY2984" s="11"/>
      <c r="AZ2984" s="11"/>
      <c r="BA2984" s="11"/>
      <c r="BB2984" s="11"/>
      <c r="BC2984" s="11"/>
    </row>
    <row r="2985" spans="1:55" x14ac:dyDescent="0.3">
      <c r="A2985" s="11"/>
      <c r="B2985" s="11"/>
      <c r="C2985" s="11"/>
      <c r="D2985" s="11"/>
      <c r="E2985" s="38"/>
      <c r="F2985" s="11"/>
      <c r="G2985" s="40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26"/>
      <c r="AR2985" s="26"/>
      <c r="AS2985" s="26"/>
      <c r="AT2985" s="26"/>
      <c r="AU2985" s="26"/>
      <c r="AV2985" s="26"/>
      <c r="AW2985" s="11"/>
      <c r="AX2985" s="11"/>
      <c r="AY2985" s="11"/>
      <c r="AZ2985" s="11"/>
      <c r="BA2985" s="11"/>
      <c r="BB2985" s="11"/>
      <c r="BC2985" s="11"/>
    </row>
    <row r="2986" spans="1:55" x14ac:dyDescent="0.3">
      <c r="A2986" s="11"/>
      <c r="B2986" s="11"/>
      <c r="C2986" s="11"/>
      <c r="D2986" s="11"/>
      <c r="E2986" s="38"/>
      <c r="F2986" s="11"/>
      <c r="G2986" s="40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26"/>
      <c r="AR2986" s="26"/>
      <c r="AS2986" s="26"/>
      <c r="AT2986" s="26"/>
      <c r="AU2986" s="26"/>
      <c r="AV2986" s="26"/>
      <c r="AW2986" s="11"/>
      <c r="AX2986" s="11"/>
      <c r="AY2986" s="11"/>
      <c r="AZ2986" s="11"/>
      <c r="BA2986" s="11"/>
      <c r="BB2986" s="11"/>
      <c r="BC2986" s="11"/>
    </row>
    <row r="2987" spans="1:55" x14ac:dyDescent="0.3">
      <c r="A2987" s="11"/>
      <c r="B2987" s="11"/>
      <c r="C2987" s="11"/>
      <c r="D2987" s="11"/>
      <c r="E2987" s="38"/>
      <c r="F2987" s="11"/>
      <c r="G2987" s="40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26"/>
      <c r="AR2987" s="26"/>
      <c r="AS2987" s="26"/>
      <c r="AT2987" s="26"/>
      <c r="AU2987" s="26"/>
      <c r="AV2987" s="26"/>
      <c r="AW2987" s="11"/>
      <c r="AX2987" s="11"/>
      <c r="AY2987" s="11"/>
      <c r="AZ2987" s="11"/>
      <c r="BA2987" s="11"/>
      <c r="BB2987" s="11"/>
      <c r="BC2987" s="11"/>
    </row>
    <row r="2988" spans="1:55" x14ac:dyDescent="0.3">
      <c r="A2988" s="11"/>
      <c r="B2988" s="11"/>
      <c r="C2988" s="11"/>
      <c r="D2988" s="11"/>
      <c r="E2988" s="38"/>
      <c r="F2988" s="11"/>
      <c r="G2988" s="40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26"/>
      <c r="AR2988" s="26"/>
      <c r="AS2988" s="26"/>
      <c r="AT2988" s="26"/>
      <c r="AU2988" s="26"/>
      <c r="AV2988" s="26"/>
      <c r="AW2988" s="11"/>
      <c r="AX2988" s="11"/>
      <c r="AY2988" s="11"/>
      <c r="AZ2988" s="11"/>
      <c r="BA2988" s="11"/>
      <c r="BB2988" s="11"/>
      <c r="BC2988" s="11"/>
    </row>
    <row r="2989" spans="1:55" x14ac:dyDescent="0.3">
      <c r="A2989" s="11"/>
      <c r="B2989" s="11"/>
      <c r="C2989" s="11"/>
      <c r="D2989" s="11"/>
      <c r="E2989" s="38"/>
      <c r="F2989" s="11"/>
      <c r="G2989" s="40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26"/>
      <c r="AR2989" s="26"/>
      <c r="AS2989" s="26"/>
      <c r="AT2989" s="26"/>
      <c r="AU2989" s="26"/>
      <c r="AV2989" s="26"/>
      <c r="AW2989" s="11"/>
      <c r="AX2989" s="11"/>
      <c r="AY2989" s="11"/>
      <c r="AZ2989" s="11"/>
      <c r="BA2989" s="11"/>
      <c r="BB2989" s="11"/>
      <c r="BC2989" s="11"/>
    </row>
    <row r="2990" spans="1:55" x14ac:dyDescent="0.3">
      <c r="A2990" s="11"/>
      <c r="B2990" s="11"/>
      <c r="C2990" s="11"/>
      <c r="D2990" s="11"/>
      <c r="E2990" s="38"/>
      <c r="F2990" s="11"/>
      <c r="G2990" s="40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26"/>
      <c r="AR2990" s="26"/>
      <c r="AS2990" s="26"/>
      <c r="AT2990" s="26"/>
      <c r="AU2990" s="26"/>
      <c r="AV2990" s="26"/>
      <c r="AW2990" s="11"/>
      <c r="AX2990" s="11"/>
      <c r="AY2990" s="11"/>
      <c r="AZ2990" s="11"/>
      <c r="BA2990" s="11"/>
      <c r="BB2990" s="11"/>
      <c r="BC2990" s="11"/>
    </row>
    <row r="2991" spans="1:55" x14ac:dyDescent="0.3">
      <c r="A2991" s="11"/>
      <c r="B2991" s="11"/>
      <c r="C2991" s="11"/>
      <c r="D2991" s="11"/>
      <c r="E2991" s="38"/>
      <c r="F2991" s="11"/>
      <c r="G2991" s="40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26"/>
      <c r="AR2991" s="26"/>
      <c r="AS2991" s="26"/>
      <c r="AT2991" s="26"/>
      <c r="AU2991" s="26"/>
      <c r="AV2991" s="26"/>
      <c r="AW2991" s="11"/>
      <c r="AX2991" s="11"/>
      <c r="AY2991" s="11"/>
      <c r="AZ2991" s="11"/>
      <c r="BA2991" s="11"/>
      <c r="BB2991" s="11"/>
      <c r="BC2991" s="11"/>
    </row>
    <row r="2992" spans="1:55" x14ac:dyDescent="0.3">
      <c r="A2992" s="11"/>
      <c r="B2992" s="11"/>
      <c r="C2992" s="11"/>
      <c r="D2992" s="11"/>
      <c r="E2992" s="38"/>
      <c r="F2992" s="11"/>
      <c r="G2992" s="40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26"/>
      <c r="AR2992" s="26"/>
      <c r="AS2992" s="26"/>
      <c r="AT2992" s="26"/>
      <c r="AU2992" s="26"/>
      <c r="AV2992" s="26"/>
      <c r="AW2992" s="11"/>
      <c r="AX2992" s="11"/>
      <c r="AY2992" s="11"/>
      <c r="AZ2992" s="11"/>
      <c r="BA2992" s="11"/>
      <c r="BB2992" s="11"/>
      <c r="BC2992" s="11"/>
    </row>
    <row r="2993" spans="1:55" x14ac:dyDescent="0.3">
      <c r="A2993" s="11"/>
      <c r="B2993" s="11"/>
      <c r="C2993" s="11"/>
      <c r="D2993" s="11"/>
      <c r="E2993" s="38"/>
      <c r="F2993" s="11"/>
      <c r="G2993" s="40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26"/>
      <c r="AR2993" s="26"/>
      <c r="AS2993" s="26"/>
      <c r="AT2993" s="26"/>
      <c r="AU2993" s="26"/>
      <c r="AV2993" s="26"/>
      <c r="AW2993" s="11"/>
      <c r="AX2993" s="11"/>
      <c r="AY2993" s="11"/>
      <c r="AZ2993" s="11"/>
      <c r="BA2993" s="11"/>
      <c r="BB2993" s="11"/>
      <c r="BC2993" s="11"/>
    </row>
    <row r="2994" spans="1:55" x14ac:dyDescent="0.3">
      <c r="A2994" s="11"/>
      <c r="B2994" s="11"/>
      <c r="C2994" s="11"/>
      <c r="D2994" s="11"/>
      <c r="E2994" s="38"/>
      <c r="F2994" s="11"/>
      <c r="G2994" s="40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26"/>
      <c r="AR2994" s="26"/>
      <c r="AS2994" s="26"/>
      <c r="AT2994" s="26"/>
      <c r="AU2994" s="26"/>
      <c r="AV2994" s="26"/>
      <c r="AW2994" s="11"/>
      <c r="AX2994" s="11"/>
      <c r="AY2994" s="11"/>
      <c r="AZ2994" s="11"/>
      <c r="BA2994" s="11"/>
      <c r="BB2994" s="11"/>
      <c r="BC2994" s="11"/>
    </row>
    <row r="2995" spans="1:55" x14ac:dyDescent="0.3">
      <c r="A2995" s="11"/>
      <c r="B2995" s="11"/>
      <c r="C2995" s="11"/>
      <c r="D2995" s="11"/>
      <c r="E2995" s="38"/>
      <c r="F2995" s="11"/>
      <c r="G2995" s="40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26"/>
      <c r="AR2995" s="26"/>
      <c r="AS2995" s="26"/>
      <c r="AT2995" s="26"/>
      <c r="AU2995" s="26"/>
      <c r="AV2995" s="26"/>
      <c r="AW2995" s="11"/>
      <c r="AX2995" s="11"/>
      <c r="AY2995" s="11"/>
      <c r="AZ2995" s="11"/>
      <c r="BA2995" s="11"/>
      <c r="BB2995" s="11"/>
      <c r="BC2995" s="11"/>
    </row>
    <row r="2996" spans="1:55" x14ac:dyDescent="0.3">
      <c r="A2996" s="11"/>
      <c r="B2996" s="11"/>
      <c r="C2996" s="11"/>
      <c r="D2996" s="11"/>
      <c r="E2996" s="38"/>
      <c r="F2996" s="11"/>
      <c r="G2996" s="40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26"/>
      <c r="AR2996" s="26"/>
      <c r="AS2996" s="26"/>
      <c r="AT2996" s="26"/>
      <c r="AU2996" s="26"/>
      <c r="AV2996" s="26"/>
      <c r="AW2996" s="11"/>
      <c r="AX2996" s="11"/>
      <c r="AY2996" s="11"/>
      <c r="AZ2996" s="11"/>
      <c r="BA2996" s="11"/>
      <c r="BB2996" s="11"/>
      <c r="BC2996" s="11"/>
    </row>
    <row r="2997" spans="1:55" x14ac:dyDescent="0.3">
      <c r="A2997" s="11"/>
      <c r="B2997" s="11"/>
      <c r="C2997" s="11"/>
      <c r="D2997" s="11"/>
      <c r="E2997" s="38"/>
      <c r="F2997" s="11"/>
      <c r="G2997" s="40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26"/>
      <c r="AR2997" s="26"/>
      <c r="AS2997" s="26"/>
      <c r="AT2997" s="26"/>
      <c r="AU2997" s="26"/>
      <c r="AV2997" s="26"/>
      <c r="AW2997" s="11"/>
      <c r="AX2997" s="11"/>
      <c r="AY2997" s="11"/>
      <c r="AZ2997" s="11"/>
      <c r="BA2997" s="11"/>
      <c r="BB2997" s="11"/>
      <c r="BC2997" s="11"/>
    </row>
    <row r="2998" spans="1:55" x14ac:dyDescent="0.3">
      <c r="A2998" s="11"/>
      <c r="B2998" s="11"/>
      <c r="C2998" s="11"/>
      <c r="D2998" s="11"/>
      <c r="E2998" s="38"/>
      <c r="F2998" s="11"/>
      <c r="G2998" s="40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26"/>
      <c r="AR2998" s="26"/>
      <c r="AS2998" s="26"/>
      <c r="AT2998" s="26"/>
      <c r="AU2998" s="26"/>
      <c r="AV2998" s="26"/>
      <c r="AW2998" s="11"/>
      <c r="AX2998" s="11"/>
      <c r="AY2998" s="11"/>
      <c r="AZ2998" s="11"/>
      <c r="BA2998" s="11"/>
      <c r="BB2998" s="11"/>
      <c r="BC2998" s="11"/>
    </row>
    <row r="2999" spans="1:55" x14ac:dyDescent="0.3">
      <c r="A2999" s="11"/>
      <c r="B2999" s="11"/>
      <c r="C2999" s="11"/>
      <c r="D2999" s="11"/>
      <c r="E2999" s="38"/>
      <c r="F2999" s="11"/>
      <c r="G2999" s="40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26"/>
      <c r="AR2999" s="26"/>
      <c r="AS2999" s="26"/>
      <c r="AT2999" s="26"/>
      <c r="AU2999" s="26"/>
      <c r="AV2999" s="26"/>
      <c r="AW2999" s="11"/>
      <c r="AX2999" s="11"/>
      <c r="AY2999" s="11"/>
      <c r="AZ2999" s="11"/>
      <c r="BA2999" s="11"/>
      <c r="BB2999" s="11"/>
      <c r="BC2999" s="11"/>
    </row>
    <row r="3000" spans="1:55" x14ac:dyDescent="0.3">
      <c r="A3000" s="11"/>
      <c r="B3000" s="11"/>
      <c r="C3000" s="11"/>
      <c r="D3000" s="11"/>
      <c r="E3000" s="38"/>
      <c r="F3000" s="11"/>
      <c r="G3000" s="40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26"/>
      <c r="AR3000" s="26"/>
      <c r="AS3000" s="26"/>
      <c r="AT3000" s="26"/>
      <c r="AU3000" s="26"/>
      <c r="AV3000" s="26"/>
      <c r="AW3000" s="11"/>
      <c r="AX3000" s="11"/>
      <c r="AY3000" s="11"/>
      <c r="AZ3000" s="11"/>
      <c r="BA3000" s="11"/>
      <c r="BB3000" s="11"/>
      <c r="BC3000" s="11"/>
    </row>
    <row r="3001" spans="1:55" x14ac:dyDescent="0.3">
      <c r="A3001" s="11"/>
      <c r="B3001" s="11"/>
      <c r="C3001" s="11"/>
      <c r="D3001" s="11"/>
      <c r="E3001" s="38"/>
      <c r="F3001" s="11"/>
      <c r="G3001" s="40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26"/>
      <c r="AR3001" s="26"/>
      <c r="AS3001" s="26"/>
      <c r="AT3001" s="26"/>
      <c r="AU3001" s="26"/>
      <c r="AV3001" s="26"/>
      <c r="AW3001" s="11"/>
      <c r="AX3001" s="11"/>
      <c r="AY3001" s="11"/>
      <c r="AZ3001" s="11"/>
      <c r="BA3001" s="11"/>
      <c r="BB3001" s="11"/>
      <c r="BC3001" s="11"/>
    </row>
    <row r="3002" spans="1:55" x14ac:dyDescent="0.3">
      <c r="A3002" s="11"/>
      <c r="B3002" s="11"/>
      <c r="C3002" s="11"/>
      <c r="D3002" s="11"/>
      <c r="E3002" s="38"/>
      <c r="F3002" s="11"/>
      <c r="G3002" s="40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26"/>
      <c r="AR3002" s="26"/>
      <c r="AS3002" s="26"/>
      <c r="AT3002" s="26"/>
      <c r="AU3002" s="26"/>
      <c r="AV3002" s="26"/>
      <c r="AW3002" s="11"/>
      <c r="AX3002" s="11"/>
      <c r="AY3002" s="11"/>
      <c r="AZ3002" s="11"/>
      <c r="BA3002" s="11"/>
      <c r="BB3002" s="11"/>
      <c r="BC3002" s="11"/>
    </row>
    <row r="3003" spans="1:55" x14ac:dyDescent="0.3">
      <c r="A3003" s="11"/>
      <c r="B3003" s="11"/>
      <c r="C3003" s="11"/>
      <c r="D3003" s="11"/>
      <c r="E3003" s="38"/>
      <c r="F3003" s="11"/>
      <c r="G3003" s="40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26"/>
      <c r="AR3003" s="26"/>
      <c r="AS3003" s="26"/>
      <c r="AT3003" s="26"/>
      <c r="AU3003" s="26"/>
      <c r="AV3003" s="26"/>
      <c r="AW3003" s="11"/>
      <c r="AX3003" s="11"/>
      <c r="AY3003" s="11"/>
      <c r="AZ3003" s="11"/>
      <c r="BA3003" s="11"/>
      <c r="BB3003" s="11"/>
      <c r="BC3003" s="11"/>
    </row>
    <row r="3004" spans="1:55" x14ac:dyDescent="0.3">
      <c r="A3004" s="11"/>
      <c r="B3004" s="11"/>
      <c r="C3004" s="11"/>
      <c r="D3004" s="11"/>
      <c r="E3004" s="38"/>
      <c r="F3004" s="11"/>
      <c r="G3004" s="40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26"/>
      <c r="AR3004" s="26"/>
      <c r="AS3004" s="26"/>
      <c r="AT3004" s="26"/>
      <c r="AU3004" s="26"/>
      <c r="AV3004" s="26"/>
      <c r="AW3004" s="11"/>
      <c r="AX3004" s="11"/>
      <c r="AY3004" s="11"/>
      <c r="AZ3004" s="11"/>
      <c r="BA3004" s="11"/>
      <c r="BB3004" s="11"/>
      <c r="BC3004" s="11"/>
    </row>
    <row r="3005" spans="1:55" x14ac:dyDescent="0.3">
      <c r="A3005" s="11"/>
      <c r="B3005" s="11"/>
      <c r="C3005" s="11"/>
      <c r="D3005" s="11"/>
      <c r="E3005" s="38"/>
      <c r="F3005" s="11"/>
      <c r="G3005" s="40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26"/>
      <c r="AR3005" s="26"/>
      <c r="AS3005" s="26"/>
      <c r="AT3005" s="26"/>
      <c r="AU3005" s="26"/>
      <c r="AV3005" s="26"/>
      <c r="AW3005" s="11"/>
      <c r="AX3005" s="11"/>
      <c r="AY3005" s="11"/>
      <c r="AZ3005" s="11"/>
      <c r="BA3005" s="11"/>
      <c r="BB3005" s="11"/>
      <c r="BC3005" s="11"/>
    </row>
    <row r="3006" spans="1:55" x14ac:dyDescent="0.3">
      <c r="A3006" s="11"/>
      <c r="B3006" s="11"/>
      <c r="C3006" s="11"/>
      <c r="D3006" s="11"/>
      <c r="E3006" s="38"/>
      <c r="F3006" s="11"/>
      <c r="G3006" s="40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26"/>
      <c r="AR3006" s="26"/>
      <c r="AS3006" s="26"/>
      <c r="AT3006" s="26"/>
      <c r="AU3006" s="26"/>
      <c r="AV3006" s="26"/>
      <c r="AW3006" s="11"/>
      <c r="AX3006" s="11"/>
      <c r="AY3006" s="11"/>
      <c r="AZ3006" s="11"/>
      <c r="BA3006" s="11"/>
      <c r="BB3006" s="11"/>
      <c r="BC3006" s="11"/>
    </row>
    <row r="3007" spans="1:55" x14ac:dyDescent="0.3">
      <c r="A3007" s="11"/>
      <c r="B3007" s="11"/>
      <c r="C3007" s="11"/>
      <c r="D3007" s="11"/>
      <c r="E3007" s="38"/>
      <c r="F3007" s="11"/>
      <c r="G3007" s="40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26"/>
      <c r="AR3007" s="26"/>
      <c r="AS3007" s="26"/>
      <c r="AT3007" s="26"/>
      <c r="AU3007" s="26"/>
      <c r="AV3007" s="26"/>
      <c r="AW3007" s="11"/>
      <c r="AX3007" s="11"/>
      <c r="AY3007" s="11"/>
      <c r="AZ3007" s="11"/>
      <c r="BA3007" s="11"/>
      <c r="BB3007" s="11"/>
      <c r="BC3007" s="11"/>
    </row>
    <row r="3008" spans="1:55" x14ac:dyDescent="0.3">
      <c r="A3008" s="11"/>
      <c r="B3008" s="11"/>
      <c r="C3008" s="11"/>
      <c r="D3008" s="11"/>
      <c r="E3008" s="38"/>
      <c r="F3008" s="11"/>
      <c r="G3008" s="40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26"/>
      <c r="AR3008" s="26"/>
      <c r="AS3008" s="26"/>
      <c r="AT3008" s="26"/>
      <c r="AU3008" s="26"/>
      <c r="AV3008" s="26"/>
      <c r="AW3008" s="11"/>
      <c r="AX3008" s="11"/>
      <c r="AY3008" s="11"/>
      <c r="AZ3008" s="11"/>
      <c r="BA3008" s="11"/>
      <c r="BB3008" s="11"/>
      <c r="BC3008" s="11"/>
    </row>
    <row r="3009" spans="1:55" x14ac:dyDescent="0.3">
      <c r="A3009" s="11"/>
      <c r="B3009" s="11"/>
      <c r="C3009" s="11"/>
      <c r="D3009" s="11"/>
      <c r="E3009" s="38"/>
      <c r="F3009" s="11"/>
      <c r="G3009" s="40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26"/>
      <c r="AR3009" s="26"/>
      <c r="AS3009" s="26"/>
      <c r="AT3009" s="26"/>
      <c r="AU3009" s="26"/>
      <c r="AV3009" s="26"/>
      <c r="AW3009" s="11"/>
      <c r="AX3009" s="11"/>
      <c r="AY3009" s="11"/>
      <c r="AZ3009" s="11"/>
      <c r="BA3009" s="11"/>
      <c r="BB3009" s="11"/>
      <c r="BC3009" s="11"/>
    </row>
    <row r="3010" spans="1:55" x14ac:dyDescent="0.3">
      <c r="A3010" s="11"/>
      <c r="B3010" s="11"/>
      <c r="C3010" s="11"/>
      <c r="D3010" s="11"/>
      <c r="E3010" s="38"/>
      <c r="F3010" s="11"/>
      <c r="G3010" s="40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26"/>
      <c r="AR3010" s="26"/>
      <c r="AS3010" s="26"/>
      <c r="AT3010" s="26"/>
      <c r="AU3010" s="26"/>
      <c r="AV3010" s="26"/>
      <c r="AW3010" s="11"/>
      <c r="AX3010" s="11"/>
      <c r="AY3010" s="11"/>
      <c r="AZ3010" s="11"/>
      <c r="BA3010" s="11"/>
      <c r="BB3010" s="11"/>
      <c r="BC3010" s="11"/>
    </row>
    <row r="3011" spans="1:55" x14ac:dyDescent="0.3">
      <c r="A3011" s="11"/>
      <c r="B3011" s="11"/>
      <c r="C3011" s="11"/>
      <c r="D3011" s="11"/>
      <c r="E3011" s="38"/>
      <c r="F3011" s="11"/>
      <c r="G3011" s="40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26"/>
      <c r="AR3011" s="26"/>
      <c r="AS3011" s="26"/>
      <c r="AT3011" s="26"/>
      <c r="AU3011" s="26"/>
      <c r="AV3011" s="26"/>
      <c r="AW3011" s="11"/>
      <c r="AX3011" s="11"/>
      <c r="AY3011" s="11"/>
      <c r="AZ3011" s="11"/>
      <c r="BA3011" s="11"/>
      <c r="BB3011" s="11"/>
      <c r="BC3011" s="11"/>
    </row>
    <row r="3012" spans="1:55" x14ac:dyDescent="0.3">
      <c r="A3012" s="11"/>
      <c r="B3012" s="11"/>
      <c r="C3012" s="11"/>
      <c r="D3012" s="11"/>
      <c r="E3012" s="38"/>
      <c r="F3012" s="11"/>
      <c r="G3012" s="40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26"/>
      <c r="AR3012" s="26"/>
      <c r="AS3012" s="26"/>
      <c r="AT3012" s="26"/>
      <c r="AU3012" s="26"/>
      <c r="AV3012" s="26"/>
      <c r="AW3012" s="11"/>
      <c r="AX3012" s="11"/>
      <c r="AY3012" s="11"/>
      <c r="AZ3012" s="11"/>
      <c r="BA3012" s="11"/>
      <c r="BB3012" s="11"/>
      <c r="BC3012" s="11"/>
    </row>
    <row r="3013" spans="1:55" x14ac:dyDescent="0.3">
      <c r="A3013" s="11"/>
      <c r="B3013" s="11"/>
      <c r="C3013" s="11"/>
      <c r="D3013" s="11"/>
      <c r="E3013" s="38"/>
      <c r="F3013" s="11"/>
      <c r="G3013" s="40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26"/>
      <c r="AR3013" s="26"/>
      <c r="AS3013" s="26"/>
      <c r="AT3013" s="26"/>
      <c r="AU3013" s="26"/>
      <c r="AV3013" s="26"/>
      <c r="AW3013" s="11"/>
      <c r="AX3013" s="11"/>
      <c r="AY3013" s="11"/>
      <c r="AZ3013" s="11"/>
      <c r="BA3013" s="11"/>
      <c r="BB3013" s="11"/>
      <c r="BC3013" s="11"/>
    </row>
    <row r="3014" spans="1:55" x14ac:dyDescent="0.3">
      <c r="A3014" s="11"/>
      <c r="B3014" s="11"/>
      <c r="C3014" s="11"/>
      <c r="D3014" s="11"/>
      <c r="E3014" s="38"/>
      <c r="F3014" s="11"/>
      <c r="G3014" s="40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26"/>
      <c r="AR3014" s="26"/>
      <c r="AS3014" s="26"/>
      <c r="AT3014" s="26"/>
      <c r="AU3014" s="26"/>
      <c r="AV3014" s="26"/>
      <c r="AW3014" s="11"/>
      <c r="AX3014" s="11"/>
      <c r="AY3014" s="11"/>
      <c r="AZ3014" s="11"/>
      <c r="BA3014" s="11"/>
      <c r="BB3014" s="11"/>
      <c r="BC3014" s="11"/>
    </row>
    <row r="3015" spans="1:55" x14ac:dyDescent="0.3">
      <c r="A3015" s="11"/>
      <c r="B3015" s="11"/>
      <c r="C3015" s="11"/>
      <c r="D3015" s="11"/>
      <c r="E3015" s="38"/>
      <c r="F3015" s="11"/>
      <c r="G3015" s="40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26"/>
      <c r="AR3015" s="26"/>
      <c r="AS3015" s="26"/>
      <c r="AT3015" s="26"/>
      <c r="AU3015" s="26"/>
      <c r="AV3015" s="26"/>
      <c r="AW3015" s="11"/>
      <c r="AX3015" s="11"/>
      <c r="AY3015" s="11"/>
      <c r="AZ3015" s="11"/>
      <c r="BA3015" s="11"/>
      <c r="BB3015" s="11"/>
      <c r="BC3015" s="11"/>
    </row>
    <row r="3016" spans="1:55" x14ac:dyDescent="0.3">
      <c r="A3016" s="11"/>
      <c r="B3016" s="11"/>
      <c r="C3016" s="11"/>
      <c r="D3016" s="11"/>
      <c r="E3016" s="38"/>
      <c r="F3016" s="11"/>
      <c r="G3016" s="40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26"/>
      <c r="AR3016" s="26"/>
      <c r="AS3016" s="26"/>
      <c r="AT3016" s="26"/>
      <c r="AU3016" s="26"/>
      <c r="AV3016" s="26"/>
      <c r="AW3016" s="11"/>
      <c r="AX3016" s="11"/>
      <c r="AY3016" s="11"/>
      <c r="AZ3016" s="11"/>
      <c r="BA3016" s="11"/>
      <c r="BB3016" s="11"/>
      <c r="BC3016" s="11"/>
    </row>
    <row r="3017" spans="1:55" x14ac:dyDescent="0.3">
      <c r="A3017" s="11"/>
      <c r="B3017" s="11"/>
      <c r="C3017" s="11"/>
      <c r="D3017" s="11"/>
      <c r="E3017" s="38"/>
      <c r="F3017" s="11"/>
      <c r="G3017" s="40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26"/>
      <c r="AR3017" s="26"/>
      <c r="AS3017" s="26"/>
      <c r="AT3017" s="26"/>
      <c r="AU3017" s="26"/>
      <c r="AV3017" s="26"/>
      <c r="AW3017" s="11"/>
      <c r="AX3017" s="11"/>
      <c r="AY3017" s="11"/>
      <c r="AZ3017" s="11"/>
      <c r="BA3017" s="11"/>
      <c r="BB3017" s="11"/>
      <c r="BC3017" s="11"/>
    </row>
    <row r="3018" spans="1:55" x14ac:dyDescent="0.3">
      <c r="A3018" s="11"/>
      <c r="B3018" s="11"/>
      <c r="C3018" s="11"/>
      <c r="D3018" s="11"/>
      <c r="E3018" s="38"/>
      <c r="F3018" s="11"/>
      <c r="G3018" s="40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26"/>
      <c r="AR3018" s="26"/>
      <c r="AS3018" s="26"/>
      <c r="AT3018" s="26"/>
      <c r="AU3018" s="26"/>
      <c r="AV3018" s="26"/>
      <c r="AW3018" s="11"/>
      <c r="AX3018" s="11"/>
      <c r="AY3018" s="11"/>
      <c r="AZ3018" s="11"/>
      <c r="BA3018" s="11"/>
      <c r="BB3018" s="11"/>
      <c r="BC3018" s="11"/>
    </row>
    <row r="3019" spans="1:55" x14ac:dyDescent="0.3">
      <c r="A3019" s="11"/>
      <c r="B3019" s="11"/>
      <c r="C3019" s="11"/>
      <c r="D3019" s="11"/>
      <c r="E3019" s="38"/>
      <c r="F3019" s="11"/>
      <c r="G3019" s="40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26"/>
      <c r="AR3019" s="26"/>
      <c r="AS3019" s="26"/>
      <c r="AT3019" s="26"/>
      <c r="AU3019" s="26"/>
      <c r="AV3019" s="26"/>
      <c r="AW3019" s="11"/>
      <c r="AX3019" s="11"/>
      <c r="AY3019" s="11"/>
      <c r="AZ3019" s="11"/>
      <c r="BA3019" s="11"/>
      <c r="BB3019" s="11"/>
      <c r="BC3019" s="11"/>
    </row>
    <row r="3020" spans="1:55" x14ac:dyDescent="0.3">
      <c r="A3020" s="11"/>
      <c r="B3020" s="11"/>
      <c r="C3020" s="11"/>
      <c r="D3020" s="11"/>
      <c r="E3020" s="38"/>
      <c r="F3020" s="11"/>
      <c r="G3020" s="40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26"/>
      <c r="AR3020" s="26"/>
      <c r="AS3020" s="26"/>
      <c r="AT3020" s="26"/>
      <c r="AU3020" s="26"/>
      <c r="AV3020" s="26"/>
      <c r="AW3020" s="11"/>
      <c r="AX3020" s="11"/>
      <c r="AY3020" s="11"/>
      <c r="AZ3020" s="11"/>
      <c r="BA3020" s="11"/>
      <c r="BB3020" s="11"/>
      <c r="BC3020" s="11"/>
    </row>
    <row r="3021" spans="1:55" x14ac:dyDescent="0.3">
      <c r="A3021" s="11"/>
      <c r="B3021" s="11"/>
      <c r="C3021" s="11"/>
      <c r="D3021" s="11"/>
      <c r="E3021" s="38"/>
      <c r="F3021" s="11"/>
      <c r="G3021" s="40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26"/>
      <c r="AR3021" s="26"/>
      <c r="AS3021" s="26"/>
      <c r="AT3021" s="26"/>
      <c r="AU3021" s="26"/>
      <c r="AV3021" s="26"/>
      <c r="AW3021" s="11"/>
      <c r="AX3021" s="11"/>
      <c r="AY3021" s="11"/>
      <c r="AZ3021" s="11"/>
      <c r="BA3021" s="11"/>
      <c r="BB3021" s="11"/>
      <c r="BC3021" s="11"/>
    </row>
    <row r="3022" spans="1:55" x14ac:dyDescent="0.3">
      <c r="A3022" s="11"/>
      <c r="B3022" s="11"/>
      <c r="C3022" s="11"/>
      <c r="D3022" s="11"/>
      <c r="E3022" s="38"/>
      <c r="F3022" s="11"/>
      <c r="G3022" s="40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26"/>
      <c r="AR3022" s="26"/>
      <c r="AS3022" s="26"/>
      <c r="AT3022" s="26"/>
      <c r="AU3022" s="26"/>
      <c r="AV3022" s="26"/>
      <c r="AW3022" s="11"/>
      <c r="AX3022" s="11"/>
      <c r="AY3022" s="11"/>
      <c r="AZ3022" s="11"/>
      <c r="BA3022" s="11"/>
      <c r="BB3022" s="11"/>
      <c r="BC3022" s="11"/>
    </row>
    <row r="3023" spans="1:55" x14ac:dyDescent="0.3">
      <c r="A3023" s="11"/>
      <c r="B3023" s="11"/>
      <c r="C3023" s="11"/>
      <c r="D3023" s="11"/>
      <c r="E3023" s="38"/>
      <c r="F3023" s="11"/>
      <c r="G3023" s="40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26"/>
      <c r="AR3023" s="26"/>
      <c r="AS3023" s="26"/>
      <c r="AT3023" s="26"/>
      <c r="AU3023" s="26"/>
      <c r="AV3023" s="26"/>
      <c r="AW3023" s="11"/>
      <c r="AX3023" s="11"/>
      <c r="AY3023" s="11"/>
      <c r="AZ3023" s="11"/>
      <c r="BA3023" s="11"/>
      <c r="BB3023" s="11"/>
      <c r="BC3023" s="11"/>
    </row>
    <row r="3024" spans="1:55" x14ac:dyDescent="0.3">
      <c r="A3024" s="11"/>
      <c r="B3024" s="11"/>
      <c r="C3024" s="11"/>
      <c r="D3024" s="11"/>
      <c r="E3024" s="38"/>
      <c r="F3024" s="11"/>
      <c r="G3024" s="40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26"/>
      <c r="AR3024" s="26"/>
      <c r="AS3024" s="26"/>
      <c r="AT3024" s="26"/>
      <c r="AU3024" s="26"/>
      <c r="AV3024" s="26"/>
      <c r="AW3024" s="11"/>
      <c r="AX3024" s="11"/>
      <c r="AY3024" s="11"/>
      <c r="AZ3024" s="11"/>
      <c r="BA3024" s="11"/>
      <c r="BB3024" s="11"/>
      <c r="BC3024" s="11"/>
    </row>
    <row r="3025" spans="1:55" x14ac:dyDescent="0.3">
      <c r="A3025" s="11"/>
      <c r="B3025" s="11"/>
      <c r="C3025" s="11"/>
      <c r="D3025" s="11"/>
      <c r="E3025" s="38"/>
      <c r="F3025" s="11"/>
      <c r="G3025" s="40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26"/>
      <c r="AR3025" s="26"/>
      <c r="AS3025" s="26"/>
      <c r="AT3025" s="26"/>
      <c r="AU3025" s="26"/>
      <c r="AV3025" s="26"/>
      <c r="AW3025" s="11"/>
      <c r="AX3025" s="11"/>
      <c r="AY3025" s="11"/>
      <c r="AZ3025" s="11"/>
      <c r="BA3025" s="11"/>
      <c r="BB3025" s="11"/>
      <c r="BC3025" s="11"/>
    </row>
    <row r="3026" spans="1:55" x14ac:dyDescent="0.3">
      <c r="A3026" s="11"/>
      <c r="B3026" s="11"/>
      <c r="C3026" s="11"/>
      <c r="D3026" s="11"/>
      <c r="E3026" s="38"/>
      <c r="F3026" s="11"/>
      <c r="G3026" s="40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26"/>
      <c r="AR3026" s="26"/>
      <c r="AS3026" s="26"/>
      <c r="AT3026" s="26"/>
      <c r="AU3026" s="26"/>
      <c r="AV3026" s="26"/>
      <c r="AW3026" s="11"/>
      <c r="AX3026" s="11"/>
      <c r="AY3026" s="11"/>
      <c r="AZ3026" s="11"/>
      <c r="BA3026" s="11"/>
      <c r="BB3026" s="11"/>
      <c r="BC3026" s="11"/>
    </row>
    <row r="3027" spans="1:55" x14ac:dyDescent="0.3">
      <c r="A3027" s="11"/>
      <c r="B3027" s="11"/>
      <c r="C3027" s="11"/>
      <c r="D3027" s="11"/>
      <c r="E3027" s="38"/>
      <c r="F3027" s="11"/>
      <c r="G3027" s="40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26"/>
      <c r="AR3027" s="26"/>
      <c r="AS3027" s="26"/>
      <c r="AT3027" s="26"/>
      <c r="AU3027" s="26"/>
      <c r="AV3027" s="26"/>
      <c r="AW3027" s="11"/>
      <c r="AX3027" s="11"/>
      <c r="AY3027" s="11"/>
      <c r="AZ3027" s="11"/>
      <c r="BA3027" s="11"/>
      <c r="BB3027" s="11"/>
      <c r="BC3027" s="11"/>
    </row>
    <row r="3028" spans="1:55" x14ac:dyDescent="0.3">
      <c r="A3028" s="11"/>
      <c r="B3028" s="11"/>
      <c r="C3028" s="11"/>
      <c r="D3028" s="11"/>
      <c r="E3028" s="38"/>
      <c r="F3028" s="11"/>
      <c r="G3028" s="40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26"/>
      <c r="AR3028" s="26"/>
      <c r="AS3028" s="26"/>
      <c r="AT3028" s="26"/>
      <c r="AU3028" s="26"/>
      <c r="AV3028" s="26"/>
      <c r="AW3028" s="11"/>
      <c r="AX3028" s="11"/>
      <c r="AY3028" s="11"/>
      <c r="AZ3028" s="11"/>
      <c r="BA3028" s="11"/>
      <c r="BB3028" s="11"/>
      <c r="BC3028" s="11"/>
    </row>
    <row r="3029" spans="1:55" x14ac:dyDescent="0.3">
      <c r="A3029" s="11"/>
      <c r="B3029" s="11"/>
      <c r="C3029" s="11"/>
      <c r="D3029" s="11"/>
      <c r="E3029" s="38"/>
      <c r="F3029" s="11"/>
      <c r="G3029" s="40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26"/>
      <c r="AR3029" s="26"/>
      <c r="AS3029" s="26"/>
      <c r="AT3029" s="26"/>
      <c r="AU3029" s="26"/>
      <c r="AV3029" s="26"/>
      <c r="AW3029" s="11"/>
      <c r="AX3029" s="11"/>
      <c r="AY3029" s="11"/>
      <c r="AZ3029" s="11"/>
      <c r="BA3029" s="11"/>
      <c r="BB3029" s="11"/>
      <c r="BC3029" s="11"/>
    </row>
    <row r="3030" spans="1:55" x14ac:dyDescent="0.3">
      <c r="A3030" s="11"/>
      <c r="B3030" s="11"/>
      <c r="C3030" s="11"/>
      <c r="D3030" s="11"/>
      <c r="E3030" s="38"/>
      <c r="F3030" s="11"/>
      <c r="G3030" s="40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26"/>
      <c r="AR3030" s="26"/>
      <c r="AS3030" s="26"/>
      <c r="AT3030" s="26"/>
      <c r="AU3030" s="26"/>
      <c r="AV3030" s="26"/>
      <c r="AW3030" s="11"/>
      <c r="AX3030" s="11"/>
      <c r="AY3030" s="11"/>
      <c r="AZ3030" s="11"/>
      <c r="BA3030" s="11"/>
      <c r="BB3030" s="11"/>
      <c r="BC3030" s="11"/>
    </row>
    <row r="3031" spans="1:55" x14ac:dyDescent="0.3">
      <c r="A3031" s="11"/>
      <c r="B3031" s="11"/>
      <c r="C3031" s="11"/>
      <c r="D3031" s="11"/>
      <c r="E3031" s="38"/>
      <c r="F3031" s="11"/>
      <c r="G3031" s="40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26"/>
      <c r="AR3031" s="26"/>
      <c r="AS3031" s="26"/>
      <c r="AT3031" s="26"/>
      <c r="AU3031" s="26"/>
      <c r="AV3031" s="26"/>
      <c r="AW3031" s="11"/>
      <c r="AX3031" s="11"/>
      <c r="AY3031" s="11"/>
      <c r="AZ3031" s="11"/>
      <c r="BA3031" s="11"/>
      <c r="BB3031" s="11"/>
      <c r="BC3031" s="11"/>
    </row>
    <row r="3032" spans="1:55" x14ac:dyDescent="0.3">
      <c r="A3032" s="11"/>
      <c r="B3032" s="11"/>
      <c r="C3032" s="11"/>
      <c r="D3032" s="11"/>
      <c r="E3032" s="38"/>
      <c r="F3032" s="11"/>
      <c r="G3032" s="40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26"/>
      <c r="AR3032" s="26"/>
      <c r="AS3032" s="26"/>
      <c r="AT3032" s="26"/>
      <c r="AU3032" s="26"/>
      <c r="AV3032" s="26"/>
      <c r="AW3032" s="11"/>
      <c r="AX3032" s="11"/>
      <c r="AY3032" s="11"/>
      <c r="AZ3032" s="11"/>
      <c r="BA3032" s="11"/>
      <c r="BB3032" s="11"/>
      <c r="BC3032" s="11"/>
    </row>
    <row r="3033" spans="1:55" x14ac:dyDescent="0.3">
      <c r="A3033" s="11"/>
      <c r="B3033" s="11"/>
      <c r="C3033" s="11"/>
      <c r="D3033" s="11"/>
      <c r="E3033" s="38"/>
      <c r="F3033" s="11"/>
      <c r="G3033" s="40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26"/>
      <c r="AR3033" s="26"/>
      <c r="AS3033" s="26"/>
      <c r="AT3033" s="26"/>
      <c r="AU3033" s="26"/>
      <c r="AV3033" s="26"/>
      <c r="AW3033" s="11"/>
      <c r="AX3033" s="11"/>
      <c r="AY3033" s="11"/>
      <c r="AZ3033" s="11"/>
      <c r="BA3033" s="11"/>
      <c r="BB3033" s="11"/>
      <c r="BC3033" s="11"/>
    </row>
    <row r="3034" spans="1:55" x14ac:dyDescent="0.3">
      <c r="A3034" s="11"/>
      <c r="B3034" s="11"/>
      <c r="C3034" s="11"/>
      <c r="D3034" s="11"/>
      <c r="E3034" s="38"/>
      <c r="F3034" s="11"/>
      <c r="G3034" s="40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26"/>
      <c r="AR3034" s="26"/>
      <c r="AS3034" s="26"/>
      <c r="AT3034" s="26"/>
      <c r="AU3034" s="26"/>
      <c r="AV3034" s="26"/>
      <c r="AW3034" s="11"/>
      <c r="AX3034" s="11"/>
      <c r="AY3034" s="11"/>
      <c r="AZ3034" s="11"/>
      <c r="BA3034" s="11"/>
      <c r="BB3034" s="11"/>
      <c r="BC3034" s="11"/>
    </row>
    <row r="3035" spans="1:55" x14ac:dyDescent="0.3">
      <c r="A3035" s="11"/>
      <c r="B3035" s="11"/>
      <c r="C3035" s="11"/>
      <c r="D3035" s="11"/>
      <c r="E3035" s="38"/>
      <c r="F3035" s="11"/>
      <c r="G3035" s="40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26"/>
      <c r="AR3035" s="26"/>
      <c r="AS3035" s="26"/>
      <c r="AT3035" s="26"/>
      <c r="AU3035" s="26"/>
      <c r="AV3035" s="26"/>
      <c r="AW3035" s="11"/>
      <c r="AX3035" s="11"/>
      <c r="AY3035" s="11"/>
      <c r="AZ3035" s="11"/>
      <c r="BA3035" s="11"/>
      <c r="BB3035" s="11"/>
      <c r="BC3035" s="11"/>
    </row>
    <row r="3036" spans="1:55" x14ac:dyDescent="0.3">
      <c r="A3036" s="11"/>
      <c r="B3036" s="11"/>
      <c r="C3036" s="11"/>
      <c r="D3036" s="11"/>
      <c r="E3036" s="38"/>
      <c r="F3036" s="11"/>
      <c r="G3036" s="40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26"/>
      <c r="AR3036" s="26"/>
      <c r="AS3036" s="26"/>
      <c r="AT3036" s="26"/>
      <c r="AU3036" s="26"/>
      <c r="AV3036" s="26"/>
      <c r="AW3036" s="11"/>
      <c r="AX3036" s="11"/>
      <c r="AY3036" s="11"/>
      <c r="AZ3036" s="11"/>
      <c r="BA3036" s="11"/>
      <c r="BB3036" s="11"/>
      <c r="BC3036" s="11"/>
    </row>
    <row r="3037" spans="1:55" x14ac:dyDescent="0.3">
      <c r="A3037" s="11"/>
      <c r="B3037" s="11"/>
      <c r="C3037" s="11"/>
      <c r="D3037" s="11"/>
      <c r="E3037" s="38"/>
      <c r="F3037" s="11"/>
      <c r="G3037" s="40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26"/>
      <c r="AR3037" s="26"/>
      <c r="AS3037" s="26"/>
      <c r="AT3037" s="26"/>
      <c r="AU3037" s="26"/>
      <c r="AV3037" s="26"/>
      <c r="AW3037" s="11"/>
      <c r="AX3037" s="11"/>
      <c r="AY3037" s="11"/>
      <c r="AZ3037" s="11"/>
      <c r="BA3037" s="11"/>
      <c r="BB3037" s="11"/>
      <c r="BC3037" s="11"/>
    </row>
    <row r="3038" spans="1:55" x14ac:dyDescent="0.3">
      <c r="A3038" s="11"/>
      <c r="B3038" s="11"/>
      <c r="C3038" s="11"/>
      <c r="D3038" s="11"/>
      <c r="E3038" s="38"/>
      <c r="F3038" s="11"/>
      <c r="G3038" s="40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26"/>
      <c r="AR3038" s="26"/>
      <c r="AS3038" s="26"/>
      <c r="AT3038" s="26"/>
      <c r="AU3038" s="26"/>
      <c r="AV3038" s="26"/>
      <c r="AW3038" s="11"/>
      <c r="AX3038" s="11"/>
      <c r="AY3038" s="11"/>
      <c r="AZ3038" s="11"/>
      <c r="BA3038" s="11"/>
      <c r="BB3038" s="11"/>
      <c r="BC3038" s="11"/>
    </row>
    <row r="3039" spans="1:55" x14ac:dyDescent="0.3">
      <c r="A3039" s="11"/>
      <c r="B3039" s="11"/>
      <c r="C3039" s="11"/>
      <c r="D3039" s="11"/>
      <c r="E3039" s="38"/>
      <c r="F3039" s="11"/>
      <c r="G3039" s="40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26"/>
      <c r="AR3039" s="26"/>
      <c r="AS3039" s="26"/>
      <c r="AT3039" s="26"/>
      <c r="AU3039" s="26"/>
      <c r="AV3039" s="26"/>
      <c r="AW3039" s="11"/>
      <c r="AX3039" s="11"/>
      <c r="AY3039" s="11"/>
      <c r="AZ3039" s="11"/>
      <c r="BA3039" s="11"/>
      <c r="BB3039" s="11"/>
      <c r="BC3039" s="11"/>
    </row>
    <row r="3040" spans="1:55" x14ac:dyDescent="0.3">
      <c r="A3040" s="11"/>
      <c r="B3040" s="11"/>
      <c r="C3040" s="11"/>
      <c r="D3040" s="11"/>
      <c r="E3040" s="38"/>
      <c r="F3040" s="11"/>
      <c r="G3040" s="40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26"/>
      <c r="AR3040" s="26"/>
      <c r="AS3040" s="26"/>
      <c r="AT3040" s="26"/>
      <c r="AU3040" s="26"/>
      <c r="AV3040" s="26"/>
      <c r="AW3040" s="11"/>
      <c r="AX3040" s="11"/>
      <c r="AY3040" s="11"/>
      <c r="AZ3040" s="11"/>
      <c r="BA3040" s="11"/>
      <c r="BB3040" s="11"/>
      <c r="BC3040" s="11"/>
    </row>
    <row r="3041" spans="1:55" x14ac:dyDescent="0.3">
      <c r="A3041" s="11"/>
      <c r="B3041" s="11"/>
      <c r="C3041" s="11"/>
      <c r="D3041" s="11"/>
      <c r="E3041" s="38"/>
      <c r="F3041" s="11"/>
      <c r="G3041" s="40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26"/>
      <c r="AR3041" s="26"/>
      <c r="AS3041" s="26"/>
      <c r="AT3041" s="26"/>
      <c r="AU3041" s="26"/>
      <c r="AV3041" s="26"/>
      <c r="AW3041" s="11"/>
      <c r="AX3041" s="11"/>
      <c r="AY3041" s="11"/>
      <c r="AZ3041" s="11"/>
      <c r="BA3041" s="11"/>
      <c r="BB3041" s="11"/>
      <c r="BC3041" s="11"/>
    </row>
    <row r="3042" spans="1:55" x14ac:dyDescent="0.3">
      <c r="A3042" s="11"/>
      <c r="B3042" s="11"/>
      <c r="C3042" s="11"/>
      <c r="D3042" s="11"/>
      <c r="E3042" s="38"/>
      <c r="F3042" s="11"/>
      <c r="G3042" s="40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26"/>
      <c r="AR3042" s="26"/>
      <c r="AS3042" s="26"/>
      <c r="AT3042" s="26"/>
      <c r="AU3042" s="26"/>
      <c r="AV3042" s="26"/>
      <c r="AW3042" s="11"/>
      <c r="AX3042" s="11"/>
      <c r="AY3042" s="11"/>
      <c r="AZ3042" s="11"/>
      <c r="BA3042" s="11"/>
      <c r="BB3042" s="11"/>
      <c r="BC3042" s="11"/>
    </row>
    <row r="3043" spans="1:55" x14ac:dyDescent="0.3">
      <c r="A3043" s="11"/>
      <c r="B3043" s="11"/>
      <c r="C3043" s="11"/>
      <c r="D3043" s="11"/>
      <c r="E3043" s="38"/>
      <c r="F3043" s="11"/>
      <c r="G3043" s="40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26"/>
      <c r="AR3043" s="26"/>
      <c r="AS3043" s="26"/>
      <c r="AT3043" s="26"/>
      <c r="AU3043" s="26"/>
      <c r="AV3043" s="26"/>
      <c r="AW3043" s="11"/>
      <c r="AX3043" s="11"/>
      <c r="AY3043" s="11"/>
      <c r="AZ3043" s="11"/>
      <c r="BA3043" s="11"/>
      <c r="BB3043" s="11"/>
      <c r="BC3043" s="11"/>
    </row>
    <row r="3044" spans="1:55" x14ac:dyDescent="0.3">
      <c r="A3044" s="11"/>
      <c r="B3044" s="11"/>
      <c r="C3044" s="11"/>
      <c r="D3044" s="11"/>
      <c r="E3044" s="38"/>
      <c r="F3044" s="11"/>
      <c r="G3044" s="40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26"/>
      <c r="AR3044" s="26"/>
      <c r="AS3044" s="26"/>
      <c r="AT3044" s="26"/>
      <c r="AU3044" s="26"/>
      <c r="AV3044" s="26"/>
      <c r="AW3044" s="11"/>
      <c r="AX3044" s="11"/>
      <c r="AY3044" s="11"/>
      <c r="AZ3044" s="11"/>
      <c r="BA3044" s="11"/>
      <c r="BB3044" s="11"/>
      <c r="BC3044" s="11"/>
    </row>
    <row r="3045" spans="1:55" x14ac:dyDescent="0.3">
      <c r="A3045" s="11"/>
      <c r="B3045" s="11"/>
      <c r="C3045" s="11"/>
      <c r="D3045" s="11"/>
      <c r="E3045" s="38"/>
      <c r="F3045" s="11"/>
      <c r="G3045" s="40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26"/>
      <c r="AR3045" s="26"/>
      <c r="AS3045" s="26"/>
      <c r="AT3045" s="26"/>
      <c r="AU3045" s="26"/>
      <c r="AV3045" s="26"/>
      <c r="AW3045" s="11"/>
      <c r="AX3045" s="11"/>
      <c r="AY3045" s="11"/>
      <c r="AZ3045" s="11"/>
      <c r="BA3045" s="11"/>
      <c r="BB3045" s="11"/>
      <c r="BC3045" s="11"/>
    </row>
    <row r="3046" spans="1:55" x14ac:dyDescent="0.3">
      <c r="A3046" s="11"/>
      <c r="B3046" s="11"/>
      <c r="C3046" s="11"/>
      <c r="D3046" s="11"/>
      <c r="E3046" s="38"/>
      <c r="F3046" s="11"/>
      <c r="G3046" s="40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26"/>
      <c r="AR3046" s="26"/>
      <c r="AS3046" s="26"/>
      <c r="AT3046" s="26"/>
      <c r="AU3046" s="26"/>
      <c r="AV3046" s="26"/>
      <c r="AW3046" s="11"/>
      <c r="AX3046" s="11"/>
      <c r="AY3046" s="11"/>
      <c r="AZ3046" s="11"/>
      <c r="BA3046" s="11"/>
      <c r="BB3046" s="11"/>
      <c r="BC3046" s="11"/>
    </row>
    <row r="3047" spans="1:55" x14ac:dyDescent="0.3">
      <c r="A3047" s="11"/>
      <c r="B3047" s="11"/>
      <c r="C3047" s="11"/>
      <c r="D3047" s="11"/>
      <c r="E3047" s="38"/>
      <c r="F3047" s="11"/>
      <c r="G3047" s="40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26"/>
      <c r="AR3047" s="26"/>
      <c r="AS3047" s="26"/>
      <c r="AT3047" s="26"/>
      <c r="AU3047" s="26"/>
      <c r="AV3047" s="26"/>
      <c r="AW3047" s="11"/>
      <c r="AX3047" s="11"/>
      <c r="AY3047" s="11"/>
      <c r="AZ3047" s="11"/>
      <c r="BA3047" s="11"/>
      <c r="BB3047" s="11"/>
      <c r="BC3047" s="11"/>
    </row>
    <row r="3048" spans="1:55" x14ac:dyDescent="0.3">
      <c r="A3048" s="11"/>
      <c r="B3048" s="11"/>
      <c r="C3048" s="11"/>
      <c r="D3048" s="11"/>
      <c r="E3048" s="38"/>
      <c r="F3048" s="11"/>
      <c r="G3048" s="40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26"/>
      <c r="AR3048" s="26"/>
      <c r="AS3048" s="26"/>
      <c r="AT3048" s="26"/>
      <c r="AU3048" s="26"/>
      <c r="AV3048" s="26"/>
      <c r="AW3048" s="11"/>
      <c r="AX3048" s="11"/>
      <c r="AY3048" s="11"/>
      <c r="AZ3048" s="11"/>
      <c r="BA3048" s="11"/>
      <c r="BB3048" s="11"/>
      <c r="BC3048" s="11"/>
    </row>
    <row r="3049" spans="1:55" x14ac:dyDescent="0.3">
      <c r="A3049" s="11"/>
      <c r="B3049" s="11"/>
      <c r="C3049" s="11"/>
      <c r="D3049" s="11"/>
      <c r="E3049" s="38"/>
      <c r="F3049" s="11"/>
      <c r="G3049" s="40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26"/>
      <c r="AR3049" s="26"/>
      <c r="AS3049" s="26"/>
      <c r="AT3049" s="26"/>
      <c r="AU3049" s="26"/>
      <c r="AV3049" s="26"/>
      <c r="AW3049" s="11"/>
      <c r="AX3049" s="11"/>
      <c r="AY3049" s="11"/>
      <c r="AZ3049" s="11"/>
      <c r="BA3049" s="11"/>
      <c r="BB3049" s="11"/>
      <c r="BC3049" s="11"/>
    </row>
    <row r="3050" spans="1:55" x14ac:dyDescent="0.3">
      <c r="A3050" s="11"/>
      <c r="B3050" s="11"/>
      <c r="C3050" s="11"/>
      <c r="D3050" s="11"/>
      <c r="E3050" s="38"/>
      <c r="F3050" s="11"/>
      <c r="G3050" s="40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26"/>
      <c r="AR3050" s="26"/>
      <c r="AS3050" s="26"/>
      <c r="AT3050" s="26"/>
      <c r="AU3050" s="26"/>
      <c r="AV3050" s="26"/>
      <c r="AW3050" s="11"/>
      <c r="AX3050" s="11"/>
      <c r="AY3050" s="11"/>
      <c r="AZ3050" s="11"/>
      <c r="BA3050" s="11"/>
      <c r="BB3050" s="11"/>
      <c r="BC3050" s="11"/>
    </row>
    <row r="3051" spans="1:55" x14ac:dyDescent="0.3">
      <c r="A3051" s="11"/>
      <c r="B3051" s="11"/>
      <c r="C3051" s="11"/>
      <c r="D3051" s="11"/>
      <c r="E3051" s="38"/>
      <c r="F3051" s="11"/>
      <c r="G3051" s="40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26"/>
      <c r="AR3051" s="26"/>
      <c r="AS3051" s="26"/>
      <c r="AT3051" s="26"/>
      <c r="AU3051" s="26"/>
      <c r="AV3051" s="26"/>
      <c r="AW3051" s="11"/>
      <c r="AX3051" s="11"/>
      <c r="AY3051" s="11"/>
      <c r="AZ3051" s="11"/>
      <c r="BA3051" s="11"/>
      <c r="BB3051" s="11"/>
      <c r="BC3051" s="11"/>
    </row>
    <row r="3052" spans="1:55" x14ac:dyDescent="0.3">
      <c r="A3052" s="11"/>
      <c r="B3052" s="11"/>
      <c r="C3052" s="11"/>
      <c r="D3052" s="11"/>
      <c r="E3052" s="38"/>
      <c r="F3052" s="11"/>
      <c r="G3052" s="40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26"/>
      <c r="AR3052" s="26"/>
      <c r="AS3052" s="26"/>
      <c r="AT3052" s="26"/>
      <c r="AU3052" s="26"/>
      <c r="AV3052" s="26"/>
      <c r="AW3052" s="11"/>
      <c r="AX3052" s="11"/>
      <c r="AY3052" s="11"/>
      <c r="AZ3052" s="11"/>
      <c r="BA3052" s="11"/>
      <c r="BB3052" s="11"/>
      <c r="BC3052" s="11"/>
    </row>
    <row r="3053" spans="1:55" x14ac:dyDescent="0.3">
      <c r="A3053" s="11"/>
      <c r="B3053" s="11"/>
      <c r="C3053" s="11"/>
      <c r="D3053" s="11"/>
      <c r="E3053" s="38"/>
      <c r="F3053" s="11"/>
      <c r="G3053" s="40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26"/>
      <c r="AR3053" s="26"/>
      <c r="AS3053" s="26"/>
      <c r="AT3053" s="26"/>
      <c r="AU3053" s="26"/>
      <c r="AV3053" s="26"/>
      <c r="AW3053" s="11"/>
      <c r="AX3053" s="11"/>
      <c r="AY3053" s="11"/>
      <c r="AZ3053" s="11"/>
      <c r="BA3053" s="11"/>
      <c r="BB3053" s="11"/>
      <c r="BC3053" s="11"/>
    </row>
    <row r="3054" spans="1:55" x14ac:dyDescent="0.3">
      <c r="A3054" s="11"/>
      <c r="B3054" s="11"/>
      <c r="C3054" s="11"/>
      <c r="D3054" s="11"/>
      <c r="E3054" s="38"/>
      <c r="F3054" s="11"/>
      <c r="G3054" s="40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26"/>
      <c r="AR3054" s="26"/>
      <c r="AS3054" s="26"/>
      <c r="AT3054" s="26"/>
      <c r="AU3054" s="26"/>
      <c r="AV3054" s="26"/>
      <c r="AW3054" s="11"/>
      <c r="AX3054" s="11"/>
      <c r="AY3054" s="11"/>
      <c r="AZ3054" s="11"/>
      <c r="BA3054" s="11"/>
      <c r="BB3054" s="11"/>
      <c r="BC3054" s="11"/>
    </row>
    <row r="3055" spans="1:55" x14ac:dyDescent="0.3">
      <c r="A3055" s="11"/>
      <c r="B3055" s="11"/>
      <c r="C3055" s="11"/>
      <c r="D3055" s="11"/>
      <c r="E3055" s="38"/>
      <c r="F3055" s="11"/>
      <c r="G3055" s="40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26"/>
      <c r="AR3055" s="26"/>
      <c r="AS3055" s="26"/>
      <c r="AT3055" s="26"/>
      <c r="AU3055" s="26"/>
      <c r="AV3055" s="26"/>
      <c r="AW3055" s="11"/>
      <c r="AX3055" s="11"/>
      <c r="AY3055" s="11"/>
      <c r="AZ3055" s="11"/>
      <c r="BA3055" s="11"/>
      <c r="BB3055" s="11"/>
      <c r="BC3055" s="11"/>
    </row>
    <row r="3056" spans="1:55" x14ac:dyDescent="0.3">
      <c r="A3056" s="11"/>
      <c r="B3056" s="11"/>
      <c r="C3056" s="11"/>
      <c r="D3056" s="11"/>
      <c r="E3056" s="38"/>
      <c r="F3056" s="11"/>
      <c r="G3056" s="40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26"/>
      <c r="AR3056" s="26"/>
      <c r="AS3056" s="26"/>
      <c r="AT3056" s="26"/>
      <c r="AU3056" s="26"/>
      <c r="AV3056" s="26"/>
      <c r="AW3056" s="11"/>
      <c r="AX3056" s="11"/>
      <c r="AY3056" s="11"/>
      <c r="AZ3056" s="11"/>
      <c r="BA3056" s="11"/>
      <c r="BB3056" s="11"/>
      <c r="BC3056" s="11"/>
    </row>
    <row r="3057" spans="1:55" x14ac:dyDescent="0.3">
      <c r="A3057" s="11"/>
      <c r="B3057" s="11"/>
      <c r="C3057" s="11"/>
      <c r="D3057" s="11"/>
      <c r="E3057" s="38"/>
      <c r="F3057" s="11"/>
      <c r="G3057" s="40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26"/>
      <c r="AR3057" s="26"/>
      <c r="AS3057" s="26"/>
      <c r="AT3057" s="26"/>
      <c r="AU3057" s="26"/>
      <c r="AV3057" s="26"/>
      <c r="AW3057" s="11"/>
      <c r="AX3057" s="11"/>
      <c r="AY3057" s="11"/>
      <c r="AZ3057" s="11"/>
      <c r="BA3057" s="11"/>
      <c r="BB3057" s="11"/>
      <c r="BC3057" s="11"/>
    </row>
    <row r="3058" spans="1:55" x14ac:dyDescent="0.3">
      <c r="A3058" s="11"/>
      <c r="B3058" s="11"/>
      <c r="C3058" s="11"/>
      <c r="D3058" s="11"/>
      <c r="E3058" s="38"/>
      <c r="F3058" s="11"/>
      <c r="G3058" s="40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26"/>
      <c r="AR3058" s="26"/>
      <c r="AS3058" s="26"/>
      <c r="AT3058" s="26"/>
      <c r="AU3058" s="26"/>
      <c r="AV3058" s="26"/>
      <c r="AW3058" s="11"/>
      <c r="AX3058" s="11"/>
      <c r="AY3058" s="11"/>
      <c r="AZ3058" s="11"/>
      <c r="BA3058" s="11"/>
      <c r="BB3058" s="11"/>
      <c r="BC3058" s="11"/>
    </row>
    <row r="3059" spans="1:55" x14ac:dyDescent="0.3">
      <c r="A3059" s="11"/>
      <c r="B3059" s="11"/>
      <c r="C3059" s="11"/>
      <c r="D3059" s="11"/>
      <c r="E3059" s="38"/>
      <c r="F3059" s="11"/>
      <c r="G3059" s="40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26"/>
      <c r="AR3059" s="26"/>
      <c r="AS3059" s="26"/>
      <c r="AT3059" s="26"/>
      <c r="AU3059" s="26"/>
      <c r="AV3059" s="26"/>
      <c r="AW3059" s="11"/>
      <c r="AX3059" s="11"/>
      <c r="AY3059" s="11"/>
      <c r="AZ3059" s="11"/>
      <c r="BA3059" s="11"/>
      <c r="BB3059" s="11"/>
      <c r="BC3059" s="11"/>
    </row>
    <row r="3060" spans="1:55" x14ac:dyDescent="0.3">
      <c r="A3060" s="11"/>
      <c r="B3060" s="11"/>
      <c r="C3060" s="11"/>
      <c r="D3060" s="11"/>
      <c r="E3060" s="38"/>
      <c r="F3060" s="11"/>
      <c r="G3060" s="40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26"/>
      <c r="AR3060" s="26"/>
      <c r="AS3060" s="26"/>
      <c r="AT3060" s="26"/>
      <c r="AU3060" s="26"/>
      <c r="AV3060" s="26"/>
      <c r="AW3060" s="11"/>
      <c r="AX3060" s="11"/>
      <c r="AY3060" s="11"/>
      <c r="AZ3060" s="11"/>
      <c r="BA3060" s="11"/>
      <c r="BB3060" s="11"/>
      <c r="BC3060" s="11"/>
    </row>
    <row r="3061" spans="1:55" x14ac:dyDescent="0.3">
      <c r="A3061" s="11"/>
      <c r="B3061" s="11"/>
      <c r="C3061" s="11"/>
      <c r="D3061" s="11"/>
      <c r="E3061" s="38"/>
      <c r="F3061" s="11"/>
      <c r="G3061" s="40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26"/>
      <c r="AR3061" s="26"/>
      <c r="AS3061" s="26"/>
      <c r="AT3061" s="26"/>
      <c r="AU3061" s="26"/>
      <c r="AV3061" s="26"/>
      <c r="AW3061" s="11"/>
      <c r="AX3061" s="11"/>
      <c r="AY3061" s="11"/>
      <c r="AZ3061" s="11"/>
      <c r="BA3061" s="11"/>
      <c r="BB3061" s="11"/>
      <c r="BC3061" s="11"/>
    </row>
    <row r="3062" spans="1:55" x14ac:dyDescent="0.3">
      <c r="A3062" s="11"/>
      <c r="B3062" s="11"/>
      <c r="C3062" s="11"/>
      <c r="D3062" s="11"/>
      <c r="E3062" s="38"/>
      <c r="F3062" s="11"/>
      <c r="G3062" s="40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26"/>
      <c r="AR3062" s="26"/>
      <c r="AS3062" s="26"/>
      <c r="AT3062" s="26"/>
      <c r="AU3062" s="26"/>
      <c r="AV3062" s="26"/>
      <c r="AW3062" s="11"/>
      <c r="AX3062" s="11"/>
      <c r="AY3062" s="11"/>
      <c r="AZ3062" s="11"/>
      <c r="BA3062" s="11"/>
      <c r="BB3062" s="11"/>
      <c r="BC3062" s="11"/>
    </row>
    <row r="3063" spans="1:55" x14ac:dyDescent="0.3">
      <c r="A3063" s="11"/>
      <c r="B3063" s="11"/>
      <c r="C3063" s="11"/>
      <c r="D3063" s="11"/>
      <c r="E3063" s="38"/>
      <c r="F3063" s="11"/>
      <c r="G3063" s="40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26"/>
      <c r="AR3063" s="26"/>
      <c r="AS3063" s="26"/>
      <c r="AT3063" s="26"/>
      <c r="AU3063" s="26"/>
      <c r="AV3063" s="26"/>
      <c r="AW3063" s="11"/>
      <c r="AX3063" s="11"/>
      <c r="AY3063" s="11"/>
      <c r="AZ3063" s="11"/>
      <c r="BA3063" s="11"/>
      <c r="BB3063" s="11"/>
      <c r="BC3063" s="11"/>
    </row>
    <row r="3064" spans="1:55" x14ac:dyDescent="0.3">
      <c r="A3064" s="11"/>
      <c r="B3064" s="11"/>
      <c r="C3064" s="11"/>
      <c r="D3064" s="11"/>
      <c r="E3064" s="38"/>
      <c r="F3064" s="11"/>
      <c r="G3064" s="40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26"/>
      <c r="AR3064" s="26"/>
      <c r="AS3064" s="26"/>
      <c r="AT3064" s="26"/>
      <c r="AU3064" s="26"/>
      <c r="AV3064" s="26"/>
      <c r="AW3064" s="11"/>
      <c r="AX3064" s="11"/>
      <c r="AY3064" s="11"/>
      <c r="AZ3064" s="11"/>
      <c r="BA3064" s="11"/>
      <c r="BB3064" s="11"/>
      <c r="BC3064" s="11"/>
    </row>
    <row r="3065" spans="1:55" x14ac:dyDescent="0.3">
      <c r="A3065" s="11"/>
      <c r="B3065" s="11"/>
      <c r="C3065" s="11"/>
      <c r="D3065" s="11"/>
      <c r="E3065" s="38"/>
      <c r="F3065" s="11"/>
      <c r="G3065" s="40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26"/>
      <c r="AR3065" s="26"/>
      <c r="AS3065" s="26"/>
      <c r="AT3065" s="26"/>
      <c r="AU3065" s="26"/>
      <c r="AV3065" s="26"/>
      <c r="AW3065" s="11"/>
      <c r="AX3065" s="11"/>
      <c r="AY3065" s="11"/>
      <c r="AZ3065" s="11"/>
      <c r="BA3065" s="11"/>
      <c r="BB3065" s="11"/>
      <c r="BC3065" s="11"/>
    </row>
    <row r="3066" spans="1:55" x14ac:dyDescent="0.3">
      <c r="A3066" s="11"/>
      <c r="B3066" s="11"/>
      <c r="C3066" s="11"/>
      <c r="D3066" s="11"/>
      <c r="E3066" s="38"/>
      <c r="F3066" s="11"/>
      <c r="G3066" s="40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26"/>
      <c r="AR3066" s="26"/>
      <c r="AS3066" s="26"/>
      <c r="AT3066" s="26"/>
      <c r="AU3066" s="26"/>
      <c r="AV3066" s="26"/>
      <c r="AW3066" s="11"/>
      <c r="AX3066" s="11"/>
      <c r="AY3066" s="11"/>
      <c r="AZ3066" s="11"/>
      <c r="BA3066" s="11"/>
      <c r="BB3066" s="11"/>
      <c r="BC3066" s="11"/>
    </row>
    <row r="3067" spans="1:55" x14ac:dyDescent="0.3">
      <c r="A3067" s="11"/>
      <c r="B3067" s="11"/>
      <c r="C3067" s="11"/>
      <c r="D3067" s="11"/>
      <c r="E3067" s="38"/>
      <c r="F3067" s="11"/>
      <c r="G3067" s="40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26"/>
      <c r="AR3067" s="26"/>
      <c r="AS3067" s="26"/>
      <c r="AT3067" s="26"/>
      <c r="AU3067" s="26"/>
      <c r="AV3067" s="26"/>
      <c r="AW3067" s="11"/>
      <c r="AX3067" s="11"/>
      <c r="AY3067" s="11"/>
      <c r="AZ3067" s="11"/>
      <c r="BA3067" s="11"/>
      <c r="BB3067" s="11"/>
      <c r="BC3067" s="11"/>
    </row>
    <row r="3068" spans="1:55" x14ac:dyDescent="0.3">
      <c r="A3068" s="11"/>
      <c r="B3068" s="11"/>
      <c r="C3068" s="11"/>
      <c r="D3068" s="11"/>
      <c r="E3068" s="38"/>
      <c r="F3068" s="11"/>
      <c r="G3068" s="40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26"/>
      <c r="AR3068" s="26"/>
      <c r="AS3068" s="26"/>
      <c r="AT3068" s="26"/>
      <c r="AU3068" s="26"/>
      <c r="AV3068" s="26"/>
      <c r="AW3068" s="11"/>
      <c r="AX3068" s="11"/>
      <c r="AY3068" s="11"/>
      <c r="AZ3068" s="11"/>
      <c r="BA3068" s="11"/>
      <c r="BB3068" s="11"/>
      <c r="BC3068" s="11"/>
    </row>
    <row r="3069" spans="1:55" x14ac:dyDescent="0.3">
      <c r="A3069" s="11"/>
      <c r="B3069" s="11"/>
      <c r="C3069" s="11"/>
      <c r="D3069" s="11"/>
      <c r="E3069" s="38"/>
      <c r="F3069" s="11"/>
      <c r="G3069" s="40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26"/>
      <c r="AR3069" s="26"/>
      <c r="AS3069" s="26"/>
      <c r="AT3069" s="26"/>
      <c r="AU3069" s="26"/>
      <c r="AV3069" s="26"/>
      <c r="AW3069" s="11"/>
      <c r="AX3069" s="11"/>
      <c r="AY3069" s="11"/>
      <c r="AZ3069" s="11"/>
      <c r="BA3069" s="11"/>
      <c r="BB3069" s="11"/>
      <c r="BC3069" s="11"/>
    </row>
    <row r="3070" spans="1:55" x14ac:dyDescent="0.3">
      <c r="A3070" s="11"/>
      <c r="B3070" s="11"/>
      <c r="C3070" s="11"/>
      <c r="D3070" s="11"/>
      <c r="E3070" s="38"/>
      <c r="F3070" s="11"/>
      <c r="G3070" s="40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26"/>
      <c r="AR3070" s="26"/>
      <c r="AS3070" s="26"/>
      <c r="AT3070" s="26"/>
      <c r="AU3070" s="26"/>
      <c r="AV3070" s="26"/>
      <c r="AW3070" s="11"/>
      <c r="AX3070" s="11"/>
      <c r="AY3070" s="11"/>
      <c r="AZ3070" s="11"/>
      <c r="BA3070" s="11"/>
      <c r="BB3070" s="11"/>
      <c r="BC3070" s="11"/>
    </row>
    <row r="3071" spans="1:55" x14ac:dyDescent="0.3">
      <c r="A3071" s="11"/>
      <c r="B3071" s="11"/>
      <c r="C3071" s="11"/>
      <c r="D3071" s="11"/>
      <c r="E3071" s="38"/>
      <c r="F3071" s="11"/>
      <c r="G3071" s="40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26"/>
      <c r="AR3071" s="26"/>
      <c r="AS3071" s="26"/>
      <c r="AT3071" s="26"/>
      <c r="AU3071" s="26"/>
      <c r="AV3071" s="26"/>
      <c r="AW3071" s="11"/>
      <c r="AX3071" s="11"/>
      <c r="AY3071" s="11"/>
      <c r="AZ3071" s="11"/>
      <c r="BA3071" s="11"/>
      <c r="BB3071" s="11"/>
      <c r="BC3071" s="11"/>
    </row>
    <row r="3072" spans="1:55" x14ac:dyDescent="0.3">
      <c r="A3072" s="11"/>
      <c r="B3072" s="11"/>
      <c r="C3072" s="11"/>
      <c r="D3072" s="11"/>
      <c r="E3072" s="38"/>
      <c r="F3072" s="11"/>
      <c r="G3072" s="40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26"/>
      <c r="AR3072" s="26"/>
      <c r="AS3072" s="26"/>
      <c r="AT3072" s="26"/>
      <c r="AU3072" s="26"/>
      <c r="AV3072" s="26"/>
      <c r="AW3072" s="11"/>
      <c r="AX3072" s="11"/>
      <c r="AY3072" s="11"/>
      <c r="AZ3072" s="11"/>
      <c r="BA3072" s="11"/>
      <c r="BB3072" s="11"/>
      <c r="BC3072" s="11"/>
    </row>
    <row r="3073" spans="1:55" x14ac:dyDescent="0.3">
      <c r="A3073" s="11"/>
      <c r="B3073" s="11"/>
      <c r="C3073" s="11"/>
      <c r="D3073" s="11"/>
      <c r="E3073" s="38"/>
      <c r="F3073" s="11"/>
      <c r="G3073" s="40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26"/>
      <c r="AR3073" s="26"/>
      <c r="AS3073" s="26"/>
      <c r="AT3073" s="26"/>
      <c r="AU3073" s="26"/>
      <c r="AV3073" s="26"/>
      <c r="AW3073" s="11"/>
      <c r="AX3073" s="11"/>
      <c r="AY3073" s="11"/>
      <c r="AZ3073" s="11"/>
      <c r="BA3073" s="11"/>
      <c r="BB3073" s="11"/>
      <c r="BC3073" s="11"/>
    </row>
    <row r="3074" spans="1:55" x14ac:dyDescent="0.3">
      <c r="A3074" s="11"/>
      <c r="B3074" s="11"/>
      <c r="C3074" s="11"/>
      <c r="D3074" s="11"/>
      <c r="E3074" s="38"/>
      <c r="F3074" s="11"/>
      <c r="G3074" s="40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26"/>
      <c r="AR3074" s="26"/>
      <c r="AS3074" s="26"/>
      <c r="AT3074" s="26"/>
      <c r="AU3074" s="26"/>
      <c r="AV3074" s="26"/>
      <c r="AW3074" s="11"/>
      <c r="AX3074" s="11"/>
      <c r="AY3074" s="11"/>
      <c r="AZ3074" s="11"/>
      <c r="BA3074" s="11"/>
      <c r="BB3074" s="11"/>
      <c r="BC3074" s="11"/>
    </row>
    <row r="3075" spans="1:55" x14ac:dyDescent="0.3">
      <c r="A3075" s="11"/>
      <c r="B3075" s="11"/>
      <c r="C3075" s="11"/>
      <c r="D3075" s="11"/>
      <c r="E3075" s="38"/>
      <c r="F3075" s="11"/>
      <c r="G3075" s="40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26"/>
      <c r="AR3075" s="26"/>
      <c r="AS3075" s="26"/>
      <c r="AT3075" s="26"/>
      <c r="AU3075" s="26"/>
      <c r="AV3075" s="26"/>
      <c r="AW3075" s="11"/>
      <c r="AX3075" s="11"/>
      <c r="AY3075" s="11"/>
      <c r="AZ3075" s="11"/>
      <c r="BA3075" s="11"/>
      <c r="BB3075" s="11"/>
      <c r="BC3075" s="11"/>
    </row>
    <row r="3076" spans="1:55" x14ac:dyDescent="0.3">
      <c r="A3076" s="11"/>
      <c r="B3076" s="11"/>
      <c r="C3076" s="11"/>
      <c r="D3076" s="11"/>
      <c r="E3076" s="38"/>
      <c r="F3076" s="11"/>
      <c r="G3076" s="40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26"/>
      <c r="AR3076" s="26"/>
      <c r="AS3076" s="26"/>
      <c r="AT3076" s="26"/>
      <c r="AU3076" s="26"/>
      <c r="AV3076" s="26"/>
      <c r="AW3076" s="11"/>
      <c r="AX3076" s="11"/>
      <c r="AY3076" s="11"/>
      <c r="AZ3076" s="11"/>
      <c r="BA3076" s="11"/>
      <c r="BB3076" s="11"/>
      <c r="BC3076" s="11"/>
    </row>
    <row r="3077" spans="1:55" x14ac:dyDescent="0.3">
      <c r="A3077" s="11"/>
      <c r="B3077" s="11"/>
      <c r="C3077" s="11"/>
      <c r="D3077" s="11"/>
      <c r="E3077" s="38"/>
      <c r="F3077" s="11"/>
      <c r="G3077" s="40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26"/>
      <c r="AR3077" s="26"/>
      <c r="AS3077" s="26"/>
      <c r="AT3077" s="26"/>
      <c r="AU3077" s="26"/>
      <c r="AV3077" s="26"/>
      <c r="AW3077" s="11"/>
      <c r="AX3077" s="11"/>
      <c r="AY3077" s="11"/>
      <c r="AZ3077" s="11"/>
      <c r="BA3077" s="11"/>
      <c r="BB3077" s="11"/>
      <c r="BC3077" s="11"/>
    </row>
    <row r="3078" spans="1:55" x14ac:dyDescent="0.3">
      <c r="A3078" s="11"/>
      <c r="B3078" s="11"/>
      <c r="C3078" s="11"/>
      <c r="D3078" s="11"/>
      <c r="E3078" s="38"/>
      <c r="F3078" s="11"/>
      <c r="G3078" s="40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26"/>
      <c r="AR3078" s="26"/>
      <c r="AS3078" s="26"/>
      <c r="AT3078" s="26"/>
      <c r="AU3078" s="26"/>
      <c r="AV3078" s="26"/>
      <c r="AW3078" s="11"/>
      <c r="AX3078" s="11"/>
      <c r="AY3078" s="11"/>
      <c r="AZ3078" s="11"/>
      <c r="BA3078" s="11"/>
      <c r="BB3078" s="11"/>
      <c r="BC3078" s="11"/>
    </row>
    <row r="3079" spans="1:55" x14ac:dyDescent="0.3">
      <c r="A3079" s="11"/>
      <c r="B3079" s="11"/>
      <c r="C3079" s="11"/>
      <c r="D3079" s="11"/>
      <c r="E3079" s="38"/>
      <c r="F3079" s="11"/>
      <c r="G3079" s="40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26"/>
      <c r="AR3079" s="26"/>
      <c r="AS3079" s="26"/>
      <c r="AT3079" s="26"/>
      <c r="AU3079" s="26"/>
      <c r="AV3079" s="26"/>
      <c r="AW3079" s="11"/>
      <c r="AX3079" s="11"/>
      <c r="AY3079" s="11"/>
      <c r="AZ3079" s="11"/>
      <c r="BA3079" s="11"/>
      <c r="BB3079" s="11"/>
      <c r="BC3079" s="11"/>
    </row>
    <row r="3080" spans="1:55" x14ac:dyDescent="0.3">
      <c r="A3080" s="11"/>
      <c r="B3080" s="11"/>
      <c r="C3080" s="11"/>
      <c r="D3080" s="11"/>
      <c r="E3080" s="38"/>
      <c r="F3080" s="11"/>
      <c r="G3080" s="40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26"/>
      <c r="AR3080" s="26"/>
      <c r="AS3080" s="26"/>
      <c r="AT3080" s="26"/>
      <c r="AU3080" s="26"/>
      <c r="AV3080" s="26"/>
      <c r="AW3080" s="11"/>
      <c r="AX3080" s="11"/>
      <c r="AY3080" s="11"/>
      <c r="AZ3080" s="11"/>
      <c r="BA3080" s="11"/>
      <c r="BB3080" s="11"/>
      <c r="BC3080" s="11"/>
    </row>
    <row r="3081" spans="1:55" x14ac:dyDescent="0.3">
      <c r="A3081" s="11"/>
      <c r="B3081" s="11"/>
      <c r="C3081" s="11"/>
      <c r="D3081" s="11"/>
      <c r="E3081" s="38"/>
      <c r="F3081" s="11"/>
      <c r="G3081" s="40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26"/>
      <c r="AR3081" s="26"/>
      <c r="AS3081" s="26"/>
      <c r="AT3081" s="26"/>
      <c r="AU3081" s="26"/>
      <c r="AV3081" s="26"/>
      <c r="AW3081" s="11"/>
      <c r="AX3081" s="11"/>
      <c r="AY3081" s="11"/>
      <c r="AZ3081" s="11"/>
      <c r="BA3081" s="11"/>
      <c r="BB3081" s="11"/>
      <c r="BC3081" s="11"/>
    </row>
    <row r="3082" spans="1:55" x14ac:dyDescent="0.3">
      <c r="A3082" s="11"/>
      <c r="B3082" s="11"/>
      <c r="C3082" s="11"/>
      <c r="D3082" s="11"/>
      <c r="E3082" s="38"/>
      <c r="F3082" s="11"/>
      <c r="G3082" s="40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26"/>
      <c r="AR3082" s="26"/>
      <c r="AS3082" s="26"/>
      <c r="AT3082" s="26"/>
      <c r="AU3082" s="26"/>
      <c r="AV3082" s="26"/>
      <c r="AW3082" s="11"/>
      <c r="AX3082" s="11"/>
      <c r="AY3082" s="11"/>
      <c r="AZ3082" s="11"/>
      <c r="BA3082" s="11"/>
      <c r="BB3082" s="11"/>
      <c r="BC3082" s="11"/>
    </row>
    <row r="3083" spans="1:55" x14ac:dyDescent="0.3">
      <c r="A3083" s="11"/>
      <c r="B3083" s="11"/>
      <c r="C3083" s="11"/>
      <c r="D3083" s="11"/>
      <c r="E3083" s="38"/>
      <c r="F3083" s="11"/>
      <c r="G3083" s="40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26"/>
      <c r="AR3083" s="26"/>
      <c r="AS3083" s="26"/>
      <c r="AT3083" s="26"/>
      <c r="AU3083" s="26"/>
      <c r="AV3083" s="26"/>
      <c r="AW3083" s="11"/>
      <c r="AX3083" s="11"/>
      <c r="AY3083" s="11"/>
      <c r="AZ3083" s="11"/>
      <c r="BA3083" s="11"/>
      <c r="BB3083" s="11"/>
      <c r="BC3083" s="11"/>
    </row>
    <row r="3084" spans="1:55" x14ac:dyDescent="0.3">
      <c r="A3084" s="11"/>
      <c r="B3084" s="11"/>
      <c r="C3084" s="11"/>
      <c r="D3084" s="11"/>
      <c r="E3084" s="38"/>
      <c r="F3084" s="11"/>
      <c r="G3084" s="40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26"/>
      <c r="AR3084" s="26"/>
      <c r="AS3084" s="26"/>
      <c r="AT3084" s="26"/>
      <c r="AU3084" s="26"/>
      <c r="AV3084" s="26"/>
      <c r="AW3084" s="11"/>
      <c r="AX3084" s="11"/>
      <c r="AY3084" s="11"/>
      <c r="AZ3084" s="11"/>
      <c r="BA3084" s="11"/>
      <c r="BB3084" s="11"/>
      <c r="BC3084" s="11"/>
    </row>
    <row r="3085" spans="1:55" x14ac:dyDescent="0.3">
      <c r="A3085" s="11"/>
      <c r="B3085" s="11"/>
      <c r="C3085" s="11"/>
      <c r="D3085" s="11"/>
      <c r="E3085" s="38"/>
      <c r="F3085" s="11"/>
      <c r="G3085" s="40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26"/>
      <c r="AR3085" s="26"/>
      <c r="AS3085" s="26"/>
      <c r="AT3085" s="26"/>
      <c r="AU3085" s="26"/>
      <c r="AV3085" s="26"/>
      <c r="AW3085" s="11"/>
      <c r="AX3085" s="11"/>
      <c r="AY3085" s="11"/>
      <c r="AZ3085" s="11"/>
      <c r="BA3085" s="11"/>
      <c r="BB3085" s="11"/>
      <c r="BC3085" s="11"/>
    </row>
    <row r="3086" spans="1:55" x14ac:dyDescent="0.3">
      <c r="A3086" s="11"/>
      <c r="B3086" s="11"/>
      <c r="C3086" s="11"/>
      <c r="D3086" s="11"/>
      <c r="E3086" s="38"/>
      <c r="F3086" s="11"/>
      <c r="G3086" s="40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26"/>
      <c r="AR3086" s="26"/>
      <c r="AS3086" s="26"/>
      <c r="AT3086" s="26"/>
      <c r="AU3086" s="26"/>
      <c r="AV3086" s="26"/>
      <c r="AW3086" s="11"/>
      <c r="AX3086" s="11"/>
      <c r="AY3086" s="11"/>
      <c r="AZ3086" s="11"/>
      <c r="BA3086" s="11"/>
      <c r="BB3086" s="11"/>
      <c r="BC3086" s="11"/>
    </row>
    <row r="3087" spans="1:55" x14ac:dyDescent="0.3">
      <c r="A3087" s="11"/>
      <c r="B3087" s="11"/>
      <c r="C3087" s="11"/>
      <c r="D3087" s="11"/>
      <c r="E3087" s="38"/>
      <c r="F3087" s="11"/>
      <c r="G3087" s="40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26"/>
      <c r="AR3087" s="26"/>
      <c r="AS3087" s="26"/>
      <c r="AT3087" s="26"/>
      <c r="AU3087" s="26"/>
      <c r="AV3087" s="26"/>
      <c r="AW3087" s="11"/>
      <c r="AX3087" s="11"/>
      <c r="AY3087" s="11"/>
      <c r="AZ3087" s="11"/>
      <c r="BA3087" s="11"/>
      <c r="BB3087" s="11"/>
      <c r="BC3087" s="11"/>
    </row>
    <row r="3088" spans="1:55" x14ac:dyDescent="0.3">
      <c r="A3088" s="11"/>
      <c r="B3088" s="11"/>
      <c r="C3088" s="11"/>
      <c r="D3088" s="11"/>
      <c r="E3088" s="38"/>
      <c r="F3088" s="11"/>
      <c r="G3088" s="40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26"/>
      <c r="AR3088" s="26"/>
      <c r="AS3088" s="26"/>
      <c r="AT3088" s="26"/>
      <c r="AU3088" s="26"/>
      <c r="AV3088" s="26"/>
      <c r="AW3088" s="11"/>
      <c r="AX3088" s="11"/>
      <c r="AY3088" s="11"/>
      <c r="AZ3088" s="11"/>
      <c r="BA3088" s="11"/>
      <c r="BB3088" s="11"/>
      <c r="BC3088" s="11"/>
    </row>
    <row r="3089" spans="1:55" x14ac:dyDescent="0.3">
      <c r="A3089" s="11"/>
      <c r="B3089" s="11"/>
      <c r="C3089" s="11"/>
      <c r="D3089" s="11"/>
      <c r="E3089" s="38"/>
      <c r="F3089" s="11"/>
      <c r="G3089" s="40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26"/>
      <c r="AR3089" s="26"/>
      <c r="AS3089" s="26"/>
      <c r="AT3089" s="26"/>
      <c r="AU3089" s="26"/>
      <c r="AV3089" s="26"/>
      <c r="AW3089" s="11"/>
      <c r="AX3089" s="11"/>
      <c r="AY3089" s="11"/>
      <c r="AZ3089" s="11"/>
      <c r="BA3089" s="11"/>
      <c r="BB3089" s="11"/>
      <c r="BC3089" s="11"/>
    </row>
    <row r="3090" spans="1:55" x14ac:dyDescent="0.3">
      <c r="A3090" s="11"/>
      <c r="B3090" s="11"/>
      <c r="C3090" s="11"/>
      <c r="D3090" s="11"/>
      <c r="E3090" s="38"/>
      <c r="F3090" s="11"/>
      <c r="G3090" s="40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26"/>
      <c r="AR3090" s="26"/>
      <c r="AS3090" s="26"/>
      <c r="AT3090" s="26"/>
      <c r="AU3090" s="26"/>
      <c r="AV3090" s="26"/>
      <c r="AW3090" s="11"/>
      <c r="AX3090" s="11"/>
      <c r="AY3090" s="11"/>
      <c r="AZ3090" s="11"/>
      <c r="BA3090" s="11"/>
      <c r="BB3090" s="11"/>
      <c r="BC3090" s="11"/>
    </row>
    <row r="3091" spans="1:55" x14ac:dyDescent="0.3">
      <c r="A3091" s="11"/>
      <c r="B3091" s="11"/>
      <c r="C3091" s="11"/>
      <c r="D3091" s="11"/>
      <c r="E3091" s="38"/>
      <c r="F3091" s="11"/>
      <c r="G3091" s="40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26"/>
      <c r="AR3091" s="26"/>
      <c r="AS3091" s="26"/>
      <c r="AT3091" s="26"/>
      <c r="AU3091" s="26"/>
      <c r="AV3091" s="26"/>
      <c r="AW3091" s="11"/>
      <c r="AX3091" s="11"/>
      <c r="AY3091" s="11"/>
      <c r="AZ3091" s="11"/>
      <c r="BA3091" s="11"/>
      <c r="BB3091" s="11"/>
      <c r="BC3091" s="11"/>
    </row>
    <row r="3092" spans="1:55" x14ac:dyDescent="0.3">
      <c r="A3092" s="11"/>
      <c r="B3092" s="11"/>
      <c r="C3092" s="11"/>
      <c r="D3092" s="11"/>
      <c r="E3092" s="38"/>
      <c r="F3092" s="11"/>
      <c r="G3092" s="40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26"/>
      <c r="AR3092" s="26"/>
      <c r="AS3092" s="26"/>
      <c r="AT3092" s="26"/>
      <c r="AU3092" s="26"/>
      <c r="AV3092" s="26"/>
      <c r="AW3092" s="11"/>
      <c r="AX3092" s="11"/>
      <c r="AY3092" s="11"/>
      <c r="AZ3092" s="11"/>
      <c r="BA3092" s="11"/>
      <c r="BB3092" s="11"/>
      <c r="BC3092" s="11"/>
    </row>
    <row r="3093" spans="1:55" x14ac:dyDescent="0.3">
      <c r="A3093" s="11"/>
      <c r="B3093" s="11"/>
      <c r="C3093" s="11"/>
      <c r="D3093" s="11"/>
      <c r="E3093" s="38"/>
      <c r="F3093" s="11"/>
      <c r="G3093" s="40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26"/>
      <c r="AR3093" s="26"/>
      <c r="AS3093" s="26"/>
      <c r="AT3093" s="26"/>
      <c r="AU3093" s="26"/>
      <c r="AV3093" s="26"/>
      <c r="AW3093" s="11"/>
      <c r="AX3093" s="11"/>
      <c r="AY3093" s="11"/>
      <c r="AZ3093" s="11"/>
      <c r="BA3093" s="11"/>
      <c r="BB3093" s="11"/>
      <c r="BC3093" s="11"/>
    </row>
    <row r="3094" spans="1:55" x14ac:dyDescent="0.3">
      <c r="A3094" s="11"/>
      <c r="B3094" s="11"/>
      <c r="C3094" s="11"/>
      <c r="D3094" s="11"/>
      <c r="E3094" s="38"/>
      <c r="F3094" s="11"/>
      <c r="G3094" s="40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26"/>
      <c r="AR3094" s="26"/>
      <c r="AS3094" s="26"/>
      <c r="AT3094" s="26"/>
      <c r="AU3094" s="26"/>
      <c r="AV3094" s="26"/>
      <c r="AW3094" s="11"/>
      <c r="AX3094" s="11"/>
      <c r="AY3094" s="11"/>
      <c r="AZ3094" s="11"/>
      <c r="BA3094" s="11"/>
      <c r="BB3094" s="11"/>
      <c r="BC3094" s="11"/>
    </row>
    <row r="3095" spans="1:55" x14ac:dyDescent="0.3">
      <c r="A3095" s="11"/>
      <c r="B3095" s="11"/>
      <c r="C3095" s="11"/>
      <c r="D3095" s="11"/>
      <c r="E3095" s="38"/>
      <c r="F3095" s="11"/>
      <c r="G3095" s="40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26"/>
      <c r="AR3095" s="26"/>
      <c r="AS3095" s="26"/>
      <c r="AT3095" s="26"/>
      <c r="AU3095" s="26"/>
      <c r="AV3095" s="26"/>
      <c r="AW3095" s="11"/>
      <c r="AX3095" s="11"/>
      <c r="AY3095" s="11"/>
      <c r="AZ3095" s="11"/>
      <c r="BA3095" s="11"/>
      <c r="BB3095" s="11"/>
      <c r="BC3095" s="11"/>
    </row>
    <row r="3096" spans="1:55" x14ac:dyDescent="0.3">
      <c r="A3096" s="11"/>
      <c r="B3096" s="11"/>
      <c r="C3096" s="11"/>
      <c r="D3096" s="11"/>
      <c r="E3096" s="38"/>
      <c r="F3096" s="11"/>
      <c r="G3096" s="40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26"/>
      <c r="AR3096" s="26"/>
      <c r="AS3096" s="26"/>
      <c r="AT3096" s="26"/>
      <c r="AU3096" s="26"/>
      <c r="AV3096" s="26"/>
      <c r="AW3096" s="11"/>
      <c r="AX3096" s="11"/>
      <c r="AY3096" s="11"/>
      <c r="AZ3096" s="11"/>
      <c r="BA3096" s="11"/>
      <c r="BB3096" s="11"/>
      <c r="BC3096" s="11"/>
    </row>
    <row r="3097" spans="1:55" x14ac:dyDescent="0.3">
      <c r="A3097" s="11"/>
      <c r="B3097" s="11"/>
      <c r="C3097" s="11"/>
      <c r="D3097" s="11"/>
      <c r="E3097" s="38"/>
      <c r="F3097" s="11"/>
      <c r="G3097" s="40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26"/>
      <c r="AR3097" s="26"/>
      <c r="AS3097" s="26"/>
      <c r="AT3097" s="26"/>
      <c r="AU3097" s="26"/>
      <c r="AV3097" s="26"/>
      <c r="AW3097" s="11"/>
      <c r="AX3097" s="11"/>
      <c r="AY3097" s="11"/>
      <c r="AZ3097" s="11"/>
      <c r="BA3097" s="11"/>
      <c r="BB3097" s="11"/>
      <c r="BC3097" s="11"/>
    </row>
    <row r="3098" spans="1:55" x14ac:dyDescent="0.3">
      <c r="A3098" s="11"/>
      <c r="B3098" s="11"/>
      <c r="C3098" s="11"/>
      <c r="D3098" s="11"/>
      <c r="E3098" s="38"/>
      <c r="F3098" s="11"/>
      <c r="G3098" s="40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26"/>
      <c r="AR3098" s="26"/>
      <c r="AS3098" s="26"/>
      <c r="AT3098" s="26"/>
      <c r="AU3098" s="26"/>
      <c r="AV3098" s="26"/>
      <c r="AW3098" s="11"/>
      <c r="AX3098" s="11"/>
      <c r="AY3098" s="11"/>
      <c r="AZ3098" s="11"/>
      <c r="BA3098" s="11"/>
      <c r="BB3098" s="11"/>
      <c r="BC3098" s="11"/>
    </row>
    <row r="3099" spans="1:55" x14ac:dyDescent="0.3">
      <c r="A3099" s="11"/>
      <c r="B3099" s="11"/>
      <c r="C3099" s="11"/>
      <c r="D3099" s="11"/>
      <c r="E3099" s="38"/>
      <c r="F3099" s="11"/>
      <c r="G3099" s="40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26"/>
      <c r="AR3099" s="26"/>
      <c r="AS3099" s="26"/>
      <c r="AT3099" s="26"/>
      <c r="AU3099" s="26"/>
      <c r="AV3099" s="26"/>
      <c r="AW3099" s="11"/>
      <c r="AX3099" s="11"/>
      <c r="AY3099" s="11"/>
      <c r="AZ3099" s="11"/>
      <c r="BA3099" s="11"/>
      <c r="BB3099" s="11"/>
      <c r="BC3099" s="11"/>
    </row>
    <row r="3100" spans="1:55" x14ac:dyDescent="0.3">
      <c r="A3100" s="11"/>
      <c r="B3100" s="11"/>
      <c r="C3100" s="11"/>
      <c r="D3100" s="11"/>
      <c r="E3100" s="38"/>
      <c r="F3100" s="11"/>
      <c r="G3100" s="40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26"/>
      <c r="AR3100" s="26"/>
      <c r="AS3100" s="26"/>
      <c r="AT3100" s="26"/>
      <c r="AU3100" s="26"/>
      <c r="AV3100" s="26"/>
      <c r="AW3100" s="11"/>
      <c r="AX3100" s="11"/>
      <c r="AY3100" s="11"/>
      <c r="AZ3100" s="11"/>
      <c r="BA3100" s="11"/>
      <c r="BB3100" s="11"/>
      <c r="BC3100" s="11"/>
    </row>
    <row r="3101" spans="1:55" x14ac:dyDescent="0.3">
      <c r="A3101" s="11"/>
      <c r="B3101" s="11"/>
      <c r="C3101" s="11"/>
      <c r="D3101" s="11"/>
      <c r="E3101" s="38"/>
      <c r="F3101" s="11"/>
      <c r="G3101" s="40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26"/>
      <c r="AR3101" s="26"/>
      <c r="AS3101" s="26"/>
      <c r="AT3101" s="26"/>
      <c r="AU3101" s="26"/>
      <c r="AV3101" s="26"/>
      <c r="AW3101" s="11"/>
      <c r="AX3101" s="11"/>
      <c r="AY3101" s="11"/>
      <c r="AZ3101" s="11"/>
      <c r="BA3101" s="11"/>
      <c r="BB3101" s="11"/>
      <c r="BC3101" s="11"/>
    </row>
    <row r="3102" spans="1:55" x14ac:dyDescent="0.3">
      <c r="A3102" s="11"/>
      <c r="B3102" s="11"/>
      <c r="C3102" s="11"/>
      <c r="D3102" s="11"/>
      <c r="E3102" s="38"/>
      <c r="F3102" s="11"/>
      <c r="G3102" s="40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26"/>
      <c r="AR3102" s="26"/>
      <c r="AS3102" s="26"/>
      <c r="AT3102" s="26"/>
      <c r="AU3102" s="26"/>
      <c r="AV3102" s="26"/>
      <c r="AW3102" s="11"/>
      <c r="AX3102" s="11"/>
      <c r="AY3102" s="11"/>
      <c r="AZ3102" s="11"/>
      <c r="BA3102" s="11"/>
      <c r="BB3102" s="11"/>
      <c r="BC3102" s="11"/>
    </row>
    <row r="3103" spans="1:55" x14ac:dyDescent="0.3">
      <c r="A3103" s="11"/>
      <c r="B3103" s="11"/>
      <c r="C3103" s="11"/>
      <c r="D3103" s="11"/>
      <c r="E3103" s="38"/>
      <c r="F3103" s="11"/>
      <c r="G3103" s="40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26"/>
      <c r="AR3103" s="26"/>
      <c r="AS3103" s="26"/>
      <c r="AT3103" s="26"/>
      <c r="AU3103" s="26"/>
      <c r="AV3103" s="26"/>
      <c r="AW3103" s="11"/>
      <c r="AX3103" s="11"/>
      <c r="AY3103" s="11"/>
      <c r="AZ3103" s="11"/>
      <c r="BA3103" s="11"/>
      <c r="BB3103" s="11"/>
      <c r="BC3103" s="11"/>
    </row>
    <row r="3104" spans="1:55" x14ac:dyDescent="0.3">
      <c r="A3104" s="11"/>
      <c r="B3104" s="11"/>
      <c r="C3104" s="11"/>
      <c r="D3104" s="11"/>
      <c r="E3104" s="38"/>
      <c r="F3104" s="11"/>
      <c r="G3104" s="40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26"/>
      <c r="AR3104" s="26"/>
      <c r="AS3104" s="26"/>
      <c r="AT3104" s="26"/>
      <c r="AU3104" s="26"/>
      <c r="AV3104" s="26"/>
      <c r="AW3104" s="11"/>
      <c r="AX3104" s="11"/>
      <c r="AY3104" s="11"/>
      <c r="AZ3104" s="11"/>
      <c r="BA3104" s="11"/>
      <c r="BB3104" s="11"/>
      <c r="BC3104" s="11"/>
    </row>
    <row r="3105" spans="1:55" x14ac:dyDescent="0.3">
      <c r="A3105" s="11"/>
      <c r="B3105" s="11"/>
      <c r="C3105" s="11"/>
      <c r="D3105" s="11"/>
      <c r="E3105" s="38"/>
      <c r="F3105" s="11"/>
      <c r="G3105" s="40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26"/>
      <c r="AR3105" s="26"/>
      <c r="AS3105" s="26"/>
      <c r="AT3105" s="26"/>
      <c r="AU3105" s="26"/>
      <c r="AV3105" s="26"/>
      <c r="AW3105" s="11"/>
      <c r="AX3105" s="11"/>
      <c r="AY3105" s="11"/>
      <c r="AZ3105" s="11"/>
      <c r="BA3105" s="11"/>
      <c r="BB3105" s="11"/>
      <c r="BC3105" s="11"/>
    </row>
    <row r="3106" spans="1:55" x14ac:dyDescent="0.3">
      <c r="A3106" s="11"/>
      <c r="B3106" s="11"/>
      <c r="C3106" s="11"/>
      <c r="D3106" s="11"/>
      <c r="E3106" s="38"/>
      <c r="F3106" s="11"/>
      <c r="G3106" s="40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26"/>
      <c r="AR3106" s="26"/>
      <c r="AS3106" s="26"/>
      <c r="AT3106" s="26"/>
      <c r="AU3106" s="26"/>
      <c r="AV3106" s="26"/>
      <c r="AW3106" s="11"/>
      <c r="AX3106" s="11"/>
      <c r="AY3106" s="11"/>
      <c r="AZ3106" s="11"/>
      <c r="BA3106" s="11"/>
      <c r="BB3106" s="11"/>
      <c r="BC3106" s="11"/>
    </row>
    <row r="3107" spans="1:55" x14ac:dyDescent="0.3">
      <c r="A3107" s="11"/>
      <c r="B3107" s="11"/>
      <c r="C3107" s="11"/>
      <c r="D3107" s="11"/>
      <c r="E3107" s="38"/>
      <c r="F3107" s="11"/>
      <c r="G3107" s="40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26"/>
      <c r="AR3107" s="26"/>
      <c r="AS3107" s="26"/>
      <c r="AT3107" s="26"/>
      <c r="AU3107" s="26"/>
      <c r="AV3107" s="26"/>
      <c r="AW3107" s="11"/>
      <c r="AX3107" s="11"/>
      <c r="AY3107" s="11"/>
      <c r="AZ3107" s="11"/>
      <c r="BA3107" s="11"/>
      <c r="BB3107" s="11"/>
      <c r="BC3107" s="11"/>
    </row>
    <row r="3108" spans="1:55" x14ac:dyDescent="0.3">
      <c r="A3108" s="11"/>
      <c r="B3108" s="11"/>
      <c r="C3108" s="11"/>
      <c r="D3108" s="11"/>
      <c r="E3108" s="38"/>
      <c r="F3108" s="11"/>
      <c r="G3108" s="40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26"/>
      <c r="AR3108" s="26"/>
      <c r="AS3108" s="26"/>
      <c r="AT3108" s="26"/>
      <c r="AU3108" s="26"/>
      <c r="AV3108" s="26"/>
      <c r="AW3108" s="11"/>
      <c r="AX3108" s="11"/>
      <c r="AY3108" s="11"/>
      <c r="AZ3108" s="11"/>
      <c r="BA3108" s="11"/>
      <c r="BB3108" s="11"/>
      <c r="BC3108" s="11"/>
    </row>
    <row r="3109" spans="1:55" x14ac:dyDescent="0.3">
      <c r="A3109" s="11"/>
      <c r="B3109" s="11"/>
      <c r="C3109" s="11"/>
      <c r="D3109" s="11"/>
      <c r="E3109" s="38"/>
      <c r="F3109" s="11"/>
      <c r="G3109" s="40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26"/>
      <c r="AR3109" s="26"/>
      <c r="AS3109" s="26"/>
      <c r="AT3109" s="26"/>
      <c r="AU3109" s="26"/>
      <c r="AV3109" s="26"/>
      <c r="AW3109" s="11"/>
      <c r="AX3109" s="11"/>
      <c r="AY3109" s="11"/>
      <c r="AZ3109" s="11"/>
      <c r="BA3109" s="11"/>
      <c r="BB3109" s="11"/>
      <c r="BC3109" s="11"/>
    </row>
    <row r="3110" spans="1:55" x14ac:dyDescent="0.3">
      <c r="A3110" s="11"/>
      <c r="B3110" s="11"/>
      <c r="C3110" s="11"/>
      <c r="D3110" s="11"/>
      <c r="E3110" s="38"/>
      <c r="F3110" s="11"/>
      <c r="G3110" s="40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26"/>
      <c r="AR3110" s="26"/>
      <c r="AS3110" s="26"/>
      <c r="AT3110" s="26"/>
      <c r="AU3110" s="26"/>
      <c r="AV3110" s="26"/>
      <c r="AW3110" s="11"/>
      <c r="AX3110" s="11"/>
      <c r="AY3110" s="11"/>
      <c r="AZ3110" s="11"/>
      <c r="BA3110" s="11"/>
      <c r="BB3110" s="11"/>
      <c r="BC3110" s="11"/>
    </row>
    <row r="3111" spans="1:55" x14ac:dyDescent="0.3">
      <c r="A3111" s="11"/>
      <c r="B3111" s="11"/>
      <c r="C3111" s="11"/>
      <c r="D3111" s="11"/>
      <c r="E3111" s="38"/>
      <c r="F3111" s="11"/>
      <c r="G3111" s="40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26"/>
      <c r="AR3111" s="26"/>
      <c r="AS3111" s="26"/>
      <c r="AT3111" s="26"/>
      <c r="AU3111" s="26"/>
      <c r="AV3111" s="26"/>
      <c r="AW3111" s="11"/>
      <c r="AX3111" s="11"/>
      <c r="AY3111" s="11"/>
      <c r="AZ3111" s="11"/>
      <c r="BA3111" s="11"/>
      <c r="BB3111" s="11"/>
      <c r="BC3111" s="11"/>
    </row>
    <row r="3112" spans="1:55" x14ac:dyDescent="0.3">
      <c r="A3112" s="11"/>
      <c r="B3112" s="11"/>
      <c r="C3112" s="11"/>
      <c r="D3112" s="11"/>
      <c r="E3112" s="38"/>
      <c r="F3112" s="11"/>
      <c r="G3112" s="40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26"/>
      <c r="AR3112" s="26"/>
      <c r="AS3112" s="26"/>
      <c r="AT3112" s="26"/>
      <c r="AU3112" s="26"/>
      <c r="AV3112" s="26"/>
      <c r="AW3112" s="11"/>
      <c r="AX3112" s="11"/>
      <c r="AY3112" s="11"/>
      <c r="AZ3112" s="11"/>
      <c r="BA3112" s="11"/>
      <c r="BB3112" s="11"/>
      <c r="BC3112" s="11"/>
    </row>
    <row r="3113" spans="1:55" x14ac:dyDescent="0.3">
      <c r="A3113" s="11"/>
      <c r="B3113" s="11"/>
      <c r="C3113" s="11"/>
      <c r="D3113" s="11"/>
      <c r="E3113" s="38"/>
      <c r="F3113" s="11"/>
      <c r="G3113" s="40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26"/>
      <c r="AR3113" s="26"/>
      <c r="AS3113" s="26"/>
      <c r="AT3113" s="26"/>
      <c r="AU3113" s="26"/>
      <c r="AV3113" s="26"/>
      <c r="AW3113" s="11"/>
      <c r="AX3113" s="11"/>
      <c r="AY3113" s="11"/>
      <c r="AZ3113" s="11"/>
      <c r="BA3113" s="11"/>
      <c r="BB3113" s="11"/>
      <c r="BC3113" s="11"/>
    </row>
    <row r="3114" spans="1:55" x14ac:dyDescent="0.3">
      <c r="A3114" s="11"/>
      <c r="B3114" s="11"/>
      <c r="C3114" s="11"/>
      <c r="D3114" s="11"/>
      <c r="E3114" s="38"/>
      <c r="F3114" s="11"/>
      <c r="G3114" s="40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26"/>
      <c r="AR3114" s="26"/>
      <c r="AS3114" s="26"/>
      <c r="AT3114" s="26"/>
      <c r="AU3114" s="26"/>
      <c r="AV3114" s="26"/>
      <c r="AW3114" s="11"/>
      <c r="AX3114" s="11"/>
      <c r="AY3114" s="11"/>
      <c r="AZ3114" s="11"/>
      <c r="BA3114" s="11"/>
      <c r="BB3114" s="11"/>
      <c r="BC3114" s="11"/>
    </row>
    <row r="3115" spans="1:55" x14ac:dyDescent="0.3">
      <c r="A3115" s="11"/>
      <c r="B3115" s="11"/>
      <c r="C3115" s="11"/>
      <c r="D3115" s="11"/>
      <c r="E3115" s="38"/>
      <c r="F3115" s="11"/>
      <c r="G3115" s="40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26"/>
      <c r="AR3115" s="26"/>
      <c r="AS3115" s="26"/>
      <c r="AT3115" s="26"/>
      <c r="AU3115" s="26"/>
      <c r="AV3115" s="26"/>
      <c r="AW3115" s="11"/>
      <c r="AX3115" s="11"/>
      <c r="AY3115" s="11"/>
      <c r="AZ3115" s="11"/>
      <c r="BA3115" s="11"/>
      <c r="BB3115" s="11"/>
      <c r="BC3115" s="11"/>
    </row>
    <row r="3116" spans="1:55" x14ac:dyDescent="0.3">
      <c r="A3116" s="11"/>
      <c r="B3116" s="11"/>
      <c r="C3116" s="11"/>
      <c r="D3116" s="11"/>
      <c r="E3116" s="38"/>
      <c r="F3116" s="11"/>
      <c r="G3116" s="40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26"/>
      <c r="AR3116" s="26"/>
      <c r="AS3116" s="26"/>
      <c r="AT3116" s="26"/>
      <c r="AU3116" s="26"/>
      <c r="AV3116" s="26"/>
      <c r="AW3116" s="11"/>
      <c r="AX3116" s="11"/>
      <c r="AY3116" s="11"/>
      <c r="AZ3116" s="11"/>
      <c r="BA3116" s="11"/>
      <c r="BB3116" s="11"/>
      <c r="BC3116" s="11"/>
    </row>
    <row r="3117" spans="1:55" x14ac:dyDescent="0.3">
      <c r="A3117" s="11"/>
      <c r="B3117" s="11"/>
      <c r="C3117" s="11"/>
      <c r="D3117" s="11"/>
      <c r="E3117" s="38"/>
      <c r="F3117" s="11"/>
      <c r="G3117" s="40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26"/>
      <c r="AR3117" s="26"/>
      <c r="AS3117" s="26"/>
      <c r="AT3117" s="26"/>
      <c r="AU3117" s="26"/>
      <c r="AV3117" s="26"/>
      <c r="AW3117" s="11"/>
      <c r="AX3117" s="11"/>
      <c r="AY3117" s="11"/>
      <c r="AZ3117" s="11"/>
      <c r="BA3117" s="11"/>
      <c r="BB3117" s="11"/>
      <c r="BC3117" s="11"/>
    </row>
    <row r="3118" spans="1:55" x14ac:dyDescent="0.3">
      <c r="A3118" s="11"/>
      <c r="B3118" s="11"/>
      <c r="C3118" s="11"/>
      <c r="D3118" s="11"/>
      <c r="E3118" s="38"/>
      <c r="F3118" s="11"/>
      <c r="G3118" s="40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26"/>
      <c r="AR3118" s="26"/>
      <c r="AS3118" s="26"/>
      <c r="AT3118" s="26"/>
      <c r="AU3118" s="26"/>
      <c r="AV3118" s="26"/>
      <c r="AW3118" s="11"/>
      <c r="AX3118" s="11"/>
      <c r="AY3118" s="11"/>
      <c r="AZ3118" s="11"/>
      <c r="BA3118" s="11"/>
      <c r="BB3118" s="11"/>
      <c r="BC3118" s="11"/>
    </row>
    <row r="3119" spans="1:55" x14ac:dyDescent="0.3">
      <c r="A3119" s="11"/>
      <c r="B3119" s="11"/>
      <c r="C3119" s="11"/>
      <c r="D3119" s="11"/>
      <c r="E3119" s="38"/>
      <c r="F3119" s="11"/>
      <c r="G3119" s="40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26"/>
      <c r="AR3119" s="26"/>
      <c r="AS3119" s="26"/>
      <c r="AT3119" s="26"/>
      <c r="AU3119" s="26"/>
      <c r="AV3119" s="26"/>
      <c r="AW3119" s="11"/>
      <c r="AX3119" s="11"/>
      <c r="AY3119" s="11"/>
      <c r="AZ3119" s="11"/>
      <c r="BA3119" s="11"/>
      <c r="BB3119" s="11"/>
      <c r="BC3119" s="11"/>
    </row>
    <row r="3120" spans="1:55" x14ac:dyDescent="0.3">
      <c r="A3120" s="11"/>
      <c r="B3120" s="11"/>
      <c r="C3120" s="11"/>
      <c r="D3120" s="11"/>
      <c r="E3120" s="38"/>
      <c r="F3120" s="11"/>
      <c r="G3120" s="40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26"/>
      <c r="AR3120" s="26"/>
      <c r="AS3120" s="26"/>
      <c r="AT3120" s="26"/>
      <c r="AU3120" s="26"/>
      <c r="AV3120" s="26"/>
      <c r="AW3120" s="11"/>
      <c r="AX3120" s="11"/>
      <c r="AY3120" s="11"/>
      <c r="AZ3120" s="11"/>
      <c r="BA3120" s="11"/>
      <c r="BB3120" s="11"/>
      <c r="BC3120" s="11"/>
    </row>
    <row r="3121" spans="1:55" x14ac:dyDescent="0.3">
      <c r="A3121" s="11"/>
      <c r="B3121" s="11"/>
      <c r="C3121" s="11"/>
      <c r="D3121" s="11"/>
      <c r="E3121" s="38"/>
      <c r="F3121" s="11"/>
      <c r="G3121" s="40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26"/>
      <c r="AR3121" s="26"/>
      <c r="AS3121" s="26"/>
      <c r="AT3121" s="26"/>
      <c r="AU3121" s="26"/>
      <c r="AV3121" s="26"/>
      <c r="AW3121" s="11"/>
      <c r="AX3121" s="11"/>
      <c r="AY3121" s="11"/>
      <c r="AZ3121" s="11"/>
      <c r="BA3121" s="11"/>
      <c r="BB3121" s="11"/>
      <c r="BC3121" s="11"/>
    </row>
    <row r="3122" spans="1:55" x14ac:dyDescent="0.3">
      <c r="A3122" s="11"/>
      <c r="B3122" s="11"/>
      <c r="C3122" s="11"/>
      <c r="D3122" s="11"/>
      <c r="E3122" s="38"/>
      <c r="F3122" s="11"/>
      <c r="G3122" s="40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26"/>
      <c r="AR3122" s="26"/>
      <c r="AS3122" s="26"/>
      <c r="AT3122" s="26"/>
      <c r="AU3122" s="26"/>
      <c r="AV3122" s="26"/>
      <c r="AW3122" s="11"/>
      <c r="AX3122" s="11"/>
      <c r="AY3122" s="11"/>
      <c r="AZ3122" s="11"/>
      <c r="BA3122" s="11"/>
      <c r="BB3122" s="11"/>
      <c r="BC3122" s="11"/>
    </row>
    <row r="3123" spans="1:55" x14ac:dyDescent="0.3">
      <c r="A3123" s="11"/>
      <c r="B3123" s="11"/>
      <c r="C3123" s="11"/>
      <c r="D3123" s="11"/>
      <c r="E3123" s="38"/>
      <c r="F3123" s="11"/>
      <c r="G3123" s="40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26"/>
      <c r="AR3123" s="26"/>
      <c r="AS3123" s="26"/>
      <c r="AT3123" s="26"/>
      <c r="AU3123" s="26"/>
      <c r="AV3123" s="26"/>
      <c r="AW3123" s="11"/>
      <c r="AX3123" s="11"/>
      <c r="AY3123" s="11"/>
      <c r="AZ3123" s="11"/>
      <c r="BA3123" s="11"/>
      <c r="BB3123" s="11"/>
      <c r="BC3123" s="11"/>
    </row>
    <row r="3124" spans="1:55" x14ac:dyDescent="0.3">
      <c r="A3124" s="11"/>
      <c r="B3124" s="11"/>
      <c r="C3124" s="11"/>
      <c r="D3124" s="11"/>
      <c r="E3124" s="38"/>
      <c r="F3124" s="11"/>
      <c r="G3124" s="40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26"/>
      <c r="AR3124" s="26"/>
      <c r="AS3124" s="26"/>
      <c r="AT3124" s="26"/>
      <c r="AU3124" s="26"/>
      <c r="AV3124" s="26"/>
      <c r="AW3124" s="11"/>
      <c r="AX3124" s="11"/>
      <c r="AY3124" s="11"/>
      <c r="AZ3124" s="11"/>
      <c r="BA3124" s="11"/>
      <c r="BB3124" s="11"/>
      <c r="BC3124" s="11"/>
    </row>
    <row r="3125" spans="1:55" x14ac:dyDescent="0.3">
      <c r="A3125" s="11"/>
      <c r="B3125" s="11"/>
      <c r="C3125" s="11"/>
      <c r="D3125" s="11"/>
      <c r="E3125" s="38"/>
      <c r="F3125" s="11"/>
      <c r="G3125" s="40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26"/>
      <c r="AR3125" s="26"/>
      <c r="AS3125" s="26"/>
      <c r="AT3125" s="26"/>
      <c r="AU3125" s="26"/>
      <c r="AV3125" s="26"/>
      <c r="AW3125" s="11"/>
      <c r="AX3125" s="11"/>
      <c r="AY3125" s="11"/>
      <c r="AZ3125" s="11"/>
      <c r="BA3125" s="11"/>
      <c r="BB3125" s="11"/>
      <c r="BC3125" s="11"/>
    </row>
    <row r="3126" spans="1:55" x14ac:dyDescent="0.3">
      <c r="A3126" s="11"/>
      <c r="B3126" s="11"/>
      <c r="C3126" s="11"/>
      <c r="D3126" s="11"/>
      <c r="E3126" s="38"/>
      <c r="F3126" s="11"/>
      <c r="G3126" s="40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26"/>
      <c r="AR3126" s="26"/>
      <c r="AS3126" s="26"/>
      <c r="AT3126" s="26"/>
      <c r="AU3126" s="26"/>
      <c r="AV3126" s="26"/>
      <c r="AW3126" s="11"/>
      <c r="AX3126" s="11"/>
      <c r="AY3126" s="11"/>
      <c r="AZ3126" s="11"/>
      <c r="BA3126" s="11"/>
      <c r="BB3126" s="11"/>
      <c r="BC3126" s="11"/>
    </row>
    <row r="3127" spans="1:55" x14ac:dyDescent="0.3">
      <c r="A3127" s="11"/>
      <c r="B3127" s="11"/>
      <c r="C3127" s="11"/>
      <c r="D3127" s="11"/>
      <c r="E3127" s="38"/>
      <c r="F3127" s="11"/>
      <c r="G3127" s="40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26"/>
      <c r="AR3127" s="26"/>
      <c r="AS3127" s="26"/>
      <c r="AT3127" s="26"/>
      <c r="AU3127" s="26"/>
      <c r="AV3127" s="26"/>
      <c r="AW3127" s="11"/>
      <c r="AX3127" s="11"/>
      <c r="AY3127" s="11"/>
      <c r="AZ3127" s="11"/>
      <c r="BA3127" s="11"/>
      <c r="BB3127" s="11"/>
      <c r="BC3127" s="11"/>
    </row>
    <row r="3128" spans="1:55" x14ac:dyDescent="0.3">
      <c r="A3128" s="11"/>
      <c r="B3128" s="11"/>
      <c r="C3128" s="11"/>
      <c r="D3128" s="11"/>
      <c r="E3128" s="38"/>
      <c r="F3128" s="11"/>
      <c r="G3128" s="40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26"/>
      <c r="AR3128" s="26"/>
      <c r="AS3128" s="26"/>
      <c r="AT3128" s="26"/>
      <c r="AU3128" s="26"/>
      <c r="AV3128" s="26"/>
      <c r="AW3128" s="11"/>
      <c r="AX3128" s="11"/>
      <c r="AY3128" s="11"/>
      <c r="AZ3128" s="11"/>
      <c r="BA3128" s="11"/>
      <c r="BB3128" s="11"/>
      <c r="BC3128" s="11"/>
    </row>
    <row r="3129" spans="1:55" x14ac:dyDescent="0.3">
      <c r="A3129" s="11"/>
      <c r="B3129" s="11"/>
      <c r="C3129" s="11"/>
      <c r="D3129" s="11"/>
      <c r="E3129" s="38"/>
      <c r="F3129" s="11"/>
      <c r="G3129" s="40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26"/>
      <c r="AR3129" s="26"/>
      <c r="AS3129" s="26"/>
      <c r="AT3129" s="26"/>
      <c r="AU3129" s="26"/>
      <c r="AV3129" s="26"/>
      <c r="AW3129" s="11"/>
      <c r="AX3129" s="11"/>
      <c r="AY3129" s="11"/>
      <c r="AZ3129" s="11"/>
      <c r="BA3129" s="11"/>
      <c r="BB3129" s="11"/>
      <c r="BC3129" s="11"/>
    </row>
    <row r="3130" spans="1:55" x14ac:dyDescent="0.3">
      <c r="A3130" s="11"/>
      <c r="B3130" s="11"/>
      <c r="C3130" s="11"/>
      <c r="D3130" s="11"/>
      <c r="E3130" s="38"/>
      <c r="F3130" s="11"/>
      <c r="G3130" s="40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26"/>
      <c r="AR3130" s="26"/>
      <c r="AS3130" s="26"/>
      <c r="AT3130" s="26"/>
      <c r="AU3130" s="26"/>
      <c r="AV3130" s="26"/>
      <c r="AW3130" s="11"/>
      <c r="AX3130" s="11"/>
      <c r="AY3130" s="11"/>
      <c r="AZ3130" s="11"/>
      <c r="BA3130" s="11"/>
      <c r="BB3130" s="11"/>
      <c r="BC3130" s="11"/>
    </row>
    <row r="3131" spans="1:55" x14ac:dyDescent="0.3">
      <c r="A3131" s="11"/>
      <c r="B3131" s="11"/>
      <c r="C3131" s="11"/>
      <c r="D3131" s="11"/>
      <c r="E3131" s="38"/>
      <c r="F3131" s="11"/>
      <c r="G3131" s="40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26"/>
      <c r="AR3131" s="26"/>
      <c r="AS3131" s="26"/>
      <c r="AT3131" s="26"/>
      <c r="AU3131" s="26"/>
      <c r="AV3131" s="26"/>
      <c r="AW3131" s="11"/>
      <c r="AX3131" s="11"/>
      <c r="AY3131" s="11"/>
      <c r="AZ3131" s="11"/>
      <c r="BA3131" s="11"/>
      <c r="BB3131" s="11"/>
      <c r="BC3131" s="11"/>
    </row>
    <row r="3132" spans="1:55" x14ac:dyDescent="0.3">
      <c r="A3132" s="11"/>
      <c r="B3132" s="11"/>
      <c r="C3132" s="11"/>
      <c r="D3132" s="11"/>
      <c r="E3132" s="38"/>
      <c r="F3132" s="11"/>
      <c r="G3132" s="40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26"/>
      <c r="AR3132" s="26"/>
      <c r="AS3132" s="26"/>
      <c r="AT3132" s="26"/>
      <c r="AU3132" s="26"/>
      <c r="AV3132" s="26"/>
      <c r="AW3132" s="11"/>
      <c r="AX3132" s="11"/>
      <c r="AY3132" s="11"/>
      <c r="AZ3132" s="11"/>
      <c r="BA3132" s="11"/>
      <c r="BB3132" s="11"/>
      <c r="BC3132" s="11"/>
    </row>
    <row r="3133" spans="1:55" x14ac:dyDescent="0.3">
      <c r="A3133" s="11"/>
      <c r="B3133" s="11"/>
      <c r="C3133" s="11"/>
      <c r="D3133" s="11"/>
      <c r="E3133" s="38"/>
      <c r="F3133" s="11"/>
      <c r="G3133" s="40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26"/>
      <c r="AR3133" s="26"/>
      <c r="AS3133" s="26"/>
      <c r="AT3133" s="26"/>
      <c r="AU3133" s="26"/>
      <c r="AV3133" s="26"/>
      <c r="AW3133" s="11"/>
      <c r="AX3133" s="11"/>
      <c r="AY3133" s="11"/>
      <c r="AZ3133" s="11"/>
      <c r="BA3133" s="11"/>
      <c r="BB3133" s="11"/>
      <c r="BC3133" s="11"/>
    </row>
    <row r="3134" spans="1:55" x14ac:dyDescent="0.3">
      <c r="A3134" s="11"/>
      <c r="B3134" s="11"/>
      <c r="C3134" s="11"/>
      <c r="D3134" s="11"/>
      <c r="E3134" s="38"/>
      <c r="F3134" s="11"/>
      <c r="G3134" s="40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26"/>
      <c r="AR3134" s="26"/>
      <c r="AS3134" s="26"/>
      <c r="AT3134" s="26"/>
      <c r="AU3134" s="26"/>
      <c r="AV3134" s="26"/>
      <c r="AW3134" s="11"/>
      <c r="AX3134" s="11"/>
      <c r="AY3134" s="11"/>
      <c r="AZ3134" s="11"/>
      <c r="BA3134" s="11"/>
      <c r="BB3134" s="11"/>
      <c r="BC3134" s="11"/>
    </row>
    <row r="3135" spans="1:55" x14ac:dyDescent="0.3">
      <c r="A3135" s="11"/>
      <c r="B3135" s="11"/>
      <c r="C3135" s="11"/>
      <c r="D3135" s="11"/>
      <c r="E3135" s="38"/>
      <c r="F3135" s="11"/>
      <c r="G3135" s="40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26"/>
      <c r="AR3135" s="26"/>
      <c r="AS3135" s="26"/>
      <c r="AT3135" s="26"/>
      <c r="AU3135" s="26"/>
      <c r="AV3135" s="26"/>
      <c r="AW3135" s="11"/>
      <c r="AX3135" s="11"/>
      <c r="AY3135" s="11"/>
      <c r="AZ3135" s="11"/>
      <c r="BA3135" s="11"/>
      <c r="BB3135" s="11"/>
      <c r="BC3135" s="11"/>
    </row>
    <row r="3136" spans="1:55" x14ac:dyDescent="0.3">
      <c r="A3136" s="11"/>
      <c r="B3136" s="11"/>
      <c r="C3136" s="11"/>
      <c r="D3136" s="11"/>
      <c r="E3136" s="38"/>
      <c r="F3136" s="11"/>
      <c r="G3136" s="40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26"/>
      <c r="AR3136" s="26"/>
      <c r="AS3136" s="26"/>
      <c r="AT3136" s="26"/>
      <c r="AU3136" s="26"/>
      <c r="AV3136" s="26"/>
      <c r="AW3136" s="11"/>
      <c r="AX3136" s="11"/>
      <c r="AY3136" s="11"/>
      <c r="AZ3136" s="11"/>
      <c r="BA3136" s="11"/>
      <c r="BB3136" s="11"/>
      <c r="BC3136" s="11"/>
    </row>
    <row r="3137" spans="1:55" x14ac:dyDescent="0.3">
      <c r="A3137" s="11"/>
      <c r="B3137" s="11"/>
      <c r="C3137" s="11"/>
      <c r="D3137" s="11"/>
      <c r="E3137" s="38"/>
      <c r="F3137" s="11"/>
      <c r="G3137" s="40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26"/>
      <c r="AR3137" s="26"/>
      <c r="AS3137" s="26"/>
      <c r="AT3137" s="26"/>
      <c r="AU3137" s="26"/>
      <c r="AV3137" s="26"/>
      <c r="AW3137" s="11"/>
      <c r="AX3137" s="11"/>
      <c r="AY3137" s="11"/>
      <c r="AZ3137" s="11"/>
      <c r="BA3137" s="11"/>
      <c r="BB3137" s="11"/>
      <c r="BC3137" s="11"/>
    </row>
    <row r="3138" spans="1:55" x14ac:dyDescent="0.3">
      <c r="A3138" s="11"/>
      <c r="B3138" s="11"/>
      <c r="C3138" s="11"/>
      <c r="D3138" s="11"/>
      <c r="E3138" s="38"/>
      <c r="F3138" s="11"/>
      <c r="G3138" s="40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26"/>
      <c r="AR3138" s="26"/>
      <c r="AS3138" s="26"/>
      <c r="AT3138" s="26"/>
      <c r="AU3138" s="26"/>
      <c r="AV3138" s="26"/>
      <c r="AW3138" s="11"/>
      <c r="AX3138" s="11"/>
      <c r="AY3138" s="11"/>
      <c r="AZ3138" s="11"/>
      <c r="BA3138" s="11"/>
      <c r="BB3138" s="11"/>
      <c r="BC3138" s="11"/>
    </row>
    <row r="3139" spans="1:55" x14ac:dyDescent="0.3">
      <c r="A3139" s="11"/>
      <c r="B3139" s="11"/>
      <c r="C3139" s="11"/>
      <c r="D3139" s="11"/>
      <c r="E3139" s="38"/>
      <c r="F3139" s="11"/>
      <c r="G3139" s="40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26"/>
      <c r="AR3139" s="26"/>
      <c r="AS3139" s="26"/>
      <c r="AT3139" s="26"/>
      <c r="AU3139" s="26"/>
      <c r="AV3139" s="26"/>
      <c r="AW3139" s="11"/>
      <c r="AX3139" s="11"/>
      <c r="AY3139" s="11"/>
      <c r="AZ3139" s="11"/>
      <c r="BA3139" s="11"/>
      <c r="BB3139" s="11"/>
      <c r="BC3139" s="11"/>
    </row>
    <row r="3140" spans="1:55" x14ac:dyDescent="0.3">
      <c r="A3140" s="11"/>
      <c r="B3140" s="11"/>
      <c r="C3140" s="11"/>
      <c r="D3140" s="11"/>
      <c r="E3140" s="38"/>
      <c r="F3140" s="11"/>
      <c r="G3140" s="40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26"/>
      <c r="AR3140" s="26"/>
      <c r="AS3140" s="26"/>
      <c r="AT3140" s="26"/>
      <c r="AU3140" s="26"/>
      <c r="AV3140" s="26"/>
      <c r="AW3140" s="11"/>
      <c r="AX3140" s="11"/>
      <c r="AY3140" s="11"/>
      <c r="AZ3140" s="11"/>
      <c r="BA3140" s="11"/>
      <c r="BB3140" s="11"/>
      <c r="BC3140" s="11"/>
    </row>
    <row r="3141" spans="1:55" x14ac:dyDescent="0.3">
      <c r="A3141" s="11"/>
      <c r="B3141" s="11"/>
      <c r="C3141" s="11"/>
      <c r="D3141" s="11"/>
      <c r="E3141" s="38"/>
      <c r="F3141" s="11"/>
      <c r="G3141" s="40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26"/>
      <c r="AR3141" s="26"/>
      <c r="AS3141" s="26"/>
      <c r="AT3141" s="26"/>
      <c r="AU3141" s="26"/>
      <c r="AV3141" s="26"/>
      <c r="AW3141" s="11"/>
      <c r="AX3141" s="11"/>
      <c r="AY3141" s="11"/>
      <c r="AZ3141" s="11"/>
      <c r="BA3141" s="11"/>
      <c r="BB3141" s="11"/>
      <c r="BC3141" s="11"/>
    </row>
    <row r="3142" spans="1:55" x14ac:dyDescent="0.3">
      <c r="A3142" s="11"/>
      <c r="B3142" s="11"/>
      <c r="C3142" s="11"/>
      <c r="D3142" s="11"/>
      <c r="E3142" s="38"/>
      <c r="F3142" s="11"/>
      <c r="G3142" s="40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26"/>
      <c r="AR3142" s="26"/>
      <c r="AS3142" s="26"/>
      <c r="AT3142" s="26"/>
      <c r="AU3142" s="26"/>
      <c r="AV3142" s="26"/>
      <c r="AW3142" s="11"/>
      <c r="AX3142" s="11"/>
      <c r="AY3142" s="11"/>
      <c r="AZ3142" s="11"/>
      <c r="BA3142" s="11"/>
      <c r="BB3142" s="11"/>
      <c r="BC3142" s="11"/>
    </row>
    <row r="3143" spans="1:55" x14ac:dyDescent="0.3">
      <c r="A3143" s="11"/>
      <c r="B3143" s="11"/>
      <c r="C3143" s="11"/>
      <c r="D3143" s="11"/>
      <c r="E3143" s="38"/>
      <c r="F3143" s="11"/>
      <c r="G3143" s="40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26"/>
      <c r="AR3143" s="26"/>
      <c r="AS3143" s="26"/>
      <c r="AT3143" s="26"/>
      <c r="AU3143" s="26"/>
      <c r="AV3143" s="26"/>
      <c r="AW3143" s="11"/>
      <c r="AX3143" s="11"/>
      <c r="AY3143" s="11"/>
      <c r="AZ3143" s="11"/>
      <c r="BA3143" s="11"/>
      <c r="BB3143" s="11"/>
      <c r="BC3143" s="11"/>
    </row>
    <row r="3144" spans="1:55" x14ac:dyDescent="0.3">
      <c r="A3144" s="11"/>
      <c r="B3144" s="11"/>
      <c r="C3144" s="11"/>
      <c r="D3144" s="11"/>
      <c r="E3144" s="38"/>
      <c r="F3144" s="11"/>
      <c r="G3144" s="40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26"/>
      <c r="AR3144" s="26"/>
      <c r="AS3144" s="26"/>
      <c r="AT3144" s="26"/>
      <c r="AU3144" s="26"/>
      <c r="AV3144" s="26"/>
      <c r="AW3144" s="11"/>
      <c r="AX3144" s="11"/>
      <c r="AY3144" s="11"/>
      <c r="AZ3144" s="11"/>
      <c r="BA3144" s="11"/>
      <c r="BB3144" s="11"/>
      <c r="BC3144" s="11"/>
    </row>
    <row r="3145" spans="1:55" x14ac:dyDescent="0.3">
      <c r="A3145" s="11"/>
      <c r="B3145" s="11"/>
      <c r="C3145" s="11"/>
      <c r="D3145" s="11"/>
      <c r="E3145" s="38"/>
      <c r="F3145" s="11"/>
      <c r="G3145" s="40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26"/>
      <c r="AR3145" s="26"/>
      <c r="AS3145" s="26"/>
      <c r="AT3145" s="26"/>
      <c r="AU3145" s="26"/>
      <c r="AV3145" s="26"/>
      <c r="AW3145" s="11"/>
      <c r="AX3145" s="11"/>
      <c r="AY3145" s="11"/>
      <c r="AZ3145" s="11"/>
      <c r="BA3145" s="11"/>
      <c r="BB3145" s="11"/>
      <c r="BC3145" s="11"/>
    </row>
    <row r="3146" spans="1:55" x14ac:dyDescent="0.3">
      <c r="A3146" s="11"/>
      <c r="B3146" s="11"/>
      <c r="C3146" s="11"/>
      <c r="D3146" s="11"/>
      <c r="E3146" s="38"/>
      <c r="F3146" s="11"/>
      <c r="G3146" s="40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26"/>
      <c r="AR3146" s="26"/>
      <c r="AS3146" s="26"/>
      <c r="AT3146" s="26"/>
      <c r="AU3146" s="26"/>
      <c r="AV3146" s="26"/>
      <c r="AW3146" s="11"/>
      <c r="AX3146" s="11"/>
      <c r="AY3146" s="11"/>
      <c r="AZ3146" s="11"/>
      <c r="BA3146" s="11"/>
      <c r="BB3146" s="11"/>
      <c r="BC3146" s="11"/>
    </row>
    <row r="3147" spans="1:55" x14ac:dyDescent="0.3">
      <c r="A3147" s="11"/>
      <c r="B3147" s="11"/>
      <c r="C3147" s="11"/>
      <c r="D3147" s="11"/>
      <c r="E3147" s="38"/>
      <c r="F3147" s="11"/>
      <c r="G3147" s="40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26"/>
      <c r="AR3147" s="26"/>
      <c r="AS3147" s="26"/>
      <c r="AT3147" s="26"/>
      <c r="AU3147" s="26"/>
      <c r="AV3147" s="26"/>
      <c r="AW3147" s="11"/>
      <c r="AX3147" s="11"/>
      <c r="AY3147" s="11"/>
      <c r="AZ3147" s="11"/>
      <c r="BA3147" s="11"/>
      <c r="BB3147" s="11"/>
      <c r="BC3147" s="11"/>
    </row>
    <row r="3148" spans="1:55" x14ac:dyDescent="0.3">
      <c r="A3148" s="11"/>
      <c r="B3148" s="11"/>
      <c r="C3148" s="11"/>
      <c r="D3148" s="11"/>
      <c r="E3148" s="38"/>
      <c r="F3148" s="11"/>
      <c r="G3148" s="40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26"/>
      <c r="AR3148" s="26"/>
      <c r="AS3148" s="26"/>
      <c r="AT3148" s="26"/>
      <c r="AU3148" s="26"/>
      <c r="AV3148" s="26"/>
      <c r="AW3148" s="11"/>
      <c r="AX3148" s="11"/>
      <c r="AY3148" s="11"/>
      <c r="AZ3148" s="11"/>
      <c r="BA3148" s="11"/>
      <c r="BB3148" s="11"/>
      <c r="BC3148" s="11"/>
    </row>
    <row r="3149" spans="1:55" x14ac:dyDescent="0.3">
      <c r="A3149" s="11"/>
      <c r="B3149" s="11"/>
      <c r="C3149" s="11"/>
      <c r="D3149" s="11"/>
      <c r="E3149" s="38"/>
      <c r="F3149" s="11"/>
      <c r="G3149" s="40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26"/>
      <c r="AR3149" s="26"/>
      <c r="AS3149" s="26"/>
      <c r="AT3149" s="26"/>
      <c r="AU3149" s="26"/>
      <c r="AV3149" s="26"/>
      <c r="AW3149" s="11"/>
      <c r="AX3149" s="11"/>
      <c r="AY3149" s="11"/>
      <c r="AZ3149" s="11"/>
      <c r="BA3149" s="11"/>
      <c r="BB3149" s="11"/>
      <c r="BC3149" s="11"/>
    </row>
    <row r="3150" spans="1:55" x14ac:dyDescent="0.3">
      <c r="A3150" s="11"/>
      <c r="B3150" s="11"/>
      <c r="C3150" s="11"/>
      <c r="D3150" s="11"/>
      <c r="E3150" s="38"/>
      <c r="F3150" s="11"/>
      <c r="G3150" s="40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26"/>
      <c r="AR3150" s="26"/>
      <c r="AS3150" s="26"/>
      <c r="AT3150" s="26"/>
      <c r="AU3150" s="26"/>
      <c r="AV3150" s="26"/>
      <c r="AW3150" s="11"/>
      <c r="AX3150" s="11"/>
      <c r="AY3150" s="11"/>
      <c r="AZ3150" s="11"/>
      <c r="BA3150" s="11"/>
      <c r="BB3150" s="11"/>
      <c r="BC3150" s="11"/>
    </row>
    <row r="3151" spans="1:55" x14ac:dyDescent="0.3">
      <c r="A3151" s="11"/>
      <c r="B3151" s="11"/>
      <c r="C3151" s="11"/>
      <c r="D3151" s="11"/>
      <c r="E3151" s="38"/>
      <c r="F3151" s="11"/>
      <c r="G3151" s="40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26"/>
      <c r="AR3151" s="26"/>
      <c r="AS3151" s="26"/>
      <c r="AT3151" s="26"/>
      <c r="AU3151" s="26"/>
      <c r="AV3151" s="26"/>
      <c r="AW3151" s="11"/>
      <c r="AX3151" s="11"/>
      <c r="AY3151" s="11"/>
      <c r="AZ3151" s="11"/>
      <c r="BA3151" s="11"/>
      <c r="BB3151" s="11"/>
      <c r="BC3151" s="11"/>
    </row>
    <row r="3152" spans="1:55" x14ac:dyDescent="0.3">
      <c r="A3152" s="11"/>
      <c r="B3152" s="11"/>
      <c r="C3152" s="11"/>
      <c r="D3152" s="11"/>
      <c r="E3152" s="38"/>
      <c r="F3152" s="11"/>
      <c r="G3152" s="40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26"/>
      <c r="AR3152" s="26"/>
      <c r="AS3152" s="26"/>
      <c r="AT3152" s="26"/>
      <c r="AU3152" s="26"/>
      <c r="AV3152" s="26"/>
      <c r="AW3152" s="11"/>
      <c r="AX3152" s="11"/>
      <c r="AY3152" s="11"/>
      <c r="AZ3152" s="11"/>
      <c r="BA3152" s="11"/>
      <c r="BB3152" s="11"/>
      <c r="BC3152" s="11"/>
    </row>
    <row r="3153" spans="1:55" x14ac:dyDescent="0.3">
      <c r="A3153" s="11"/>
      <c r="B3153" s="11"/>
      <c r="C3153" s="11"/>
      <c r="D3153" s="11"/>
      <c r="E3153" s="38"/>
      <c r="F3153" s="11"/>
      <c r="G3153" s="40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26"/>
      <c r="AR3153" s="26"/>
      <c r="AS3153" s="26"/>
      <c r="AT3153" s="26"/>
      <c r="AU3153" s="26"/>
      <c r="AV3153" s="26"/>
      <c r="AW3153" s="11"/>
      <c r="AX3153" s="11"/>
      <c r="AY3153" s="11"/>
      <c r="AZ3153" s="11"/>
      <c r="BA3153" s="11"/>
      <c r="BB3153" s="11"/>
      <c r="BC3153" s="11"/>
    </row>
    <row r="3154" spans="1:55" x14ac:dyDescent="0.3">
      <c r="A3154" s="11"/>
      <c r="B3154" s="11"/>
      <c r="C3154" s="11"/>
      <c r="D3154" s="11"/>
      <c r="E3154" s="38"/>
      <c r="F3154" s="11"/>
      <c r="G3154" s="40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26"/>
      <c r="AR3154" s="26"/>
      <c r="AS3154" s="26"/>
      <c r="AT3154" s="26"/>
      <c r="AU3154" s="26"/>
      <c r="AV3154" s="26"/>
      <c r="AW3154" s="11"/>
      <c r="AX3154" s="11"/>
      <c r="AY3154" s="11"/>
      <c r="AZ3154" s="11"/>
      <c r="BA3154" s="11"/>
      <c r="BB3154" s="11"/>
      <c r="BC3154" s="11"/>
    </row>
    <row r="3155" spans="1:55" x14ac:dyDescent="0.3">
      <c r="A3155" s="11"/>
      <c r="B3155" s="11"/>
      <c r="C3155" s="11"/>
      <c r="D3155" s="11"/>
      <c r="E3155" s="38"/>
      <c r="F3155" s="11"/>
      <c r="G3155" s="40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26"/>
      <c r="AR3155" s="26"/>
      <c r="AS3155" s="26"/>
      <c r="AT3155" s="26"/>
      <c r="AU3155" s="26"/>
      <c r="AV3155" s="26"/>
      <c r="AW3155" s="11"/>
      <c r="AX3155" s="11"/>
      <c r="AY3155" s="11"/>
      <c r="AZ3155" s="11"/>
      <c r="BA3155" s="11"/>
      <c r="BB3155" s="11"/>
      <c r="BC3155" s="11"/>
    </row>
    <row r="3156" spans="1:55" x14ac:dyDescent="0.3">
      <c r="A3156" s="11"/>
      <c r="B3156" s="11"/>
      <c r="C3156" s="11"/>
      <c r="D3156" s="11"/>
      <c r="E3156" s="38"/>
      <c r="F3156" s="11"/>
      <c r="G3156" s="40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26"/>
      <c r="AR3156" s="26"/>
      <c r="AS3156" s="26"/>
      <c r="AT3156" s="26"/>
      <c r="AU3156" s="26"/>
      <c r="AV3156" s="26"/>
      <c r="AW3156" s="11"/>
      <c r="AX3156" s="11"/>
      <c r="AY3156" s="11"/>
      <c r="AZ3156" s="11"/>
      <c r="BA3156" s="11"/>
      <c r="BB3156" s="11"/>
      <c r="BC3156" s="11"/>
    </row>
    <row r="3157" spans="1:55" x14ac:dyDescent="0.3">
      <c r="A3157" s="11"/>
      <c r="B3157" s="11"/>
      <c r="C3157" s="11"/>
      <c r="D3157" s="11"/>
      <c r="E3157" s="38"/>
      <c r="F3157" s="11"/>
      <c r="G3157" s="40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26"/>
      <c r="AR3157" s="26"/>
      <c r="AS3157" s="26"/>
      <c r="AT3157" s="26"/>
      <c r="AU3157" s="26"/>
      <c r="AV3157" s="26"/>
      <c r="AW3157" s="11"/>
      <c r="AX3157" s="11"/>
      <c r="AY3157" s="11"/>
      <c r="AZ3157" s="11"/>
      <c r="BA3157" s="11"/>
      <c r="BB3157" s="11"/>
      <c r="BC3157" s="11"/>
    </row>
    <row r="3158" spans="1:55" x14ac:dyDescent="0.3">
      <c r="A3158" s="11"/>
      <c r="B3158" s="11"/>
      <c r="C3158" s="11"/>
      <c r="D3158" s="11"/>
      <c r="E3158" s="38"/>
      <c r="F3158" s="11"/>
      <c r="G3158" s="40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26"/>
      <c r="AR3158" s="26"/>
      <c r="AS3158" s="26"/>
      <c r="AT3158" s="26"/>
      <c r="AU3158" s="26"/>
      <c r="AV3158" s="26"/>
      <c r="AW3158" s="11"/>
      <c r="AX3158" s="11"/>
      <c r="AY3158" s="11"/>
      <c r="AZ3158" s="11"/>
      <c r="BA3158" s="11"/>
      <c r="BB3158" s="11"/>
      <c r="BC3158" s="11"/>
    </row>
    <row r="3159" spans="1:55" x14ac:dyDescent="0.3">
      <c r="A3159" s="11"/>
      <c r="B3159" s="11"/>
      <c r="C3159" s="11"/>
      <c r="D3159" s="11"/>
      <c r="E3159" s="38"/>
      <c r="F3159" s="11"/>
      <c r="G3159" s="40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26"/>
      <c r="AR3159" s="26"/>
      <c r="AS3159" s="26"/>
      <c r="AT3159" s="26"/>
      <c r="AU3159" s="26"/>
      <c r="AV3159" s="26"/>
      <c r="AW3159" s="11"/>
      <c r="AX3159" s="11"/>
      <c r="AY3159" s="11"/>
      <c r="AZ3159" s="11"/>
      <c r="BA3159" s="11"/>
      <c r="BB3159" s="11"/>
      <c r="BC3159" s="11"/>
    </row>
    <row r="3160" spans="1:55" x14ac:dyDescent="0.3">
      <c r="A3160" s="11"/>
      <c r="B3160" s="11"/>
      <c r="C3160" s="11"/>
      <c r="D3160" s="11"/>
      <c r="E3160" s="38"/>
      <c r="F3160" s="11"/>
      <c r="G3160" s="40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26"/>
      <c r="AR3160" s="26"/>
      <c r="AS3160" s="26"/>
      <c r="AT3160" s="26"/>
      <c r="AU3160" s="26"/>
      <c r="AV3160" s="26"/>
      <c r="AW3160" s="11"/>
      <c r="AX3160" s="11"/>
      <c r="AY3160" s="11"/>
      <c r="AZ3160" s="11"/>
      <c r="BA3160" s="11"/>
      <c r="BB3160" s="11"/>
      <c r="BC3160" s="11"/>
    </row>
    <row r="3161" spans="1:55" x14ac:dyDescent="0.3">
      <c r="A3161" s="11"/>
      <c r="B3161" s="11"/>
      <c r="C3161" s="11"/>
      <c r="D3161" s="11"/>
      <c r="E3161" s="38"/>
      <c r="F3161" s="11"/>
      <c r="G3161" s="40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26"/>
      <c r="AR3161" s="26"/>
      <c r="AS3161" s="26"/>
      <c r="AT3161" s="26"/>
      <c r="AU3161" s="26"/>
      <c r="AV3161" s="26"/>
      <c r="AW3161" s="11"/>
      <c r="AX3161" s="11"/>
      <c r="AY3161" s="11"/>
      <c r="AZ3161" s="11"/>
      <c r="BA3161" s="11"/>
      <c r="BB3161" s="11"/>
      <c r="BC3161" s="11"/>
    </row>
    <row r="3162" spans="1:55" x14ac:dyDescent="0.3">
      <c r="A3162" s="11"/>
      <c r="B3162" s="11"/>
      <c r="C3162" s="11"/>
      <c r="D3162" s="11"/>
      <c r="E3162" s="38"/>
      <c r="F3162" s="11"/>
      <c r="G3162" s="40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26"/>
      <c r="AR3162" s="26"/>
      <c r="AS3162" s="26"/>
      <c r="AT3162" s="26"/>
      <c r="AU3162" s="26"/>
      <c r="AV3162" s="26"/>
      <c r="AW3162" s="11"/>
      <c r="AX3162" s="11"/>
      <c r="AY3162" s="11"/>
      <c r="AZ3162" s="11"/>
      <c r="BA3162" s="11"/>
      <c r="BB3162" s="11"/>
      <c r="BC3162" s="11"/>
    </row>
    <row r="3163" spans="1:55" x14ac:dyDescent="0.3">
      <c r="A3163" s="11"/>
      <c r="B3163" s="11"/>
      <c r="C3163" s="11"/>
      <c r="D3163" s="11"/>
      <c r="E3163" s="38"/>
      <c r="F3163" s="11"/>
      <c r="G3163" s="40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26"/>
      <c r="AR3163" s="26"/>
      <c r="AS3163" s="26"/>
      <c r="AT3163" s="26"/>
      <c r="AU3163" s="26"/>
      <c r="AV3163" s="26"/>
      <c r="AW3163" s="11"/>
      <c r="AX3163" s="11"/>
      <c r="AY3163" s="11"/>
      <c r="AZ3163" s="11"/>
      <c r="BA3163" s="11"/>
      <c r="BB3163" s="11"/>
      <c r="BC3163" s="11"/>
    </row>
    <row r="3164" spans="1:55" x14ac:dyDescent="0.3">
      <c r="A3164" s="11"/>
      <c r="B3164" s="11"/>
      <c r="C3164" s="11"/>
      <c r="D3164" s="11"/>
      <c r="E3164" s="38"/>
      <c r="F3164" s="11"/>
      <c r="G3164" s="40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26"/>
      <c r="AR3164" s="26"/>
      <c r="AS3164" s="26"/>
      <c r="AT3164" s="26"/>
      <c r="AU3164" s="26"/>
      <c r="AV3164" s="26"/>
      <c r="AW3164" s="11"/>
      <c r="AX3164" s="11"/>
      <c r="AY3164" s="11"/>
      <c r="AZ3164" s="11"/>
      <c r="BA3164" s="11"/>
      <c r="BB3164" s="11"/>
      <c r="BC3164" s="11"/>
    </row>
    <row r="3165" spans="1:55" x14ac:dyDescent="0.3">
      <c r="A3165" s="11"/>
      <c r="B3165" s="11"/>
      <c r="C3165" s="11"/>
      <c r="D3165" s="11"/>
      <c r="E3165" s="38"/>
      <c r="F3165" s="11"/>
      <c r="G3165" s="40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26"/>
      <c r="AR3165" s="26"/>
      <c r="AS3165" s="26"/>
      <c r="AT3165" s="26"/>
      <c r="AU3165" s="26"/>
      <c r="AV3165" s="26"/>
      <c r="AW3165" s="11"/>
      <c r="AX3165" s="11"/>
      <c r="AY3165" s="11"/>
      <c r="AZ3165" s="11"/>
      <c r="BA3165" s="11"/>
      <c r="BB3165" s="11"/>
      <c r="BC3165" s="11"/>
    </row>
    <row r="3166" spans="1:55" x14ac:dyDescent="0.3">
      <c r="A3166" s="11"/>
      <c r="B3166" s="11"/>
      <c r="C3166" s="11"/>
      <c r="D3166" s="11"/>
      <c r="E3166" s="38"/>
      <c r="F3166" s="11"/>
      <c r="G3166" s="40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26"/>
      <c r="AR3166" s="26"/>
      <c r="AS3166" s="26"/>
      <c r="AT3166" s="26"/>
      <c r="AU3166" s="26"/>
      <c r="AV3166" s="26"/>
      <c r="AW3166" s="11"/>
      <c r="AX3166" s="11"/>
      <c r="AY3166" s="11"/>
      <c r="AZ3166" s="11"/>
      <c r="BA3166" s="11"/>
      <c r="BB3166" s="11"/>
      <c r="BC3166" s="11"/>
    </row>
    <row r="3167" spans="1:55" x14ac:dyDescent="0.3">
      <c r="A3167" s="11"/>
      <c r="B3167" s="11"/>
      <c r="C3167" s="11"/>
      <c r="D3167" s="11"/>
      <c r="E3167" s="38"/>
      <c r="F3167" s="11"/>
      <c r="G3167" s="40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26"/>
      <c r="AR3167" s="26"/>
      <c r="AS3167" s="26"/>
      <c r="AT3167" s="26"/>
      <c r="AU3167" s="26"/>
      <c r="AV3167" s="26"/>
      <c r="AW3167" s="11"/>
      <c r="AX3167" s="11"/>
      <c r="AY3167" s="11"/>
      <c r="AZ3167" s="11"/>
      <c r="BA3167" s="11"/>
      <c r="BB3167" s="11"/>
      <c r="BC3167" s="11"/>
    </row>
    <row r="3168" spans="1:55" x14ac:dyDescent="0.3">
      <c r="A3168" s="11"/>
      <c r="B3168" s="11"/>
      <c r="C3168" s="11"/>
      <c r="D3168" s="11"/>
      <c r="E3168" s="38"/>
      <c r="F3168" s="11"/>
      <c r="G3168" s="40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26"/>
      <c r="AR3168" s="26"/>
      <c r="AS3168" s="26"/>
      <c r="AT3168" s="26"/>
      <c r="AU3168" s="26"/>
      <c r="AV3168" s="26"/>
      <c r="AW3168" s="11"/>
      <c r="AX3168" s="11"/>
      <c r="AY3168" s="11"/>
      <c r="AZ3168" s="11"/>
      <c r="BA3168" s="11"/>
      <c r="BB3168" s="11"/>
      <c r="BC3168" s="11"/>
    </row>
    <row r="3169" spans="1:55" x14ac:dyDescent="0.3">
      <c r="A3169" s="11"/>
      <c r="B3169" s="11"/>
      <c r="C3169" s="11"/>
      <c r="D3169" s="11"/>
      <c r="E3169" s="38"/>
      <c r="F3169" s="11"/>
      <c r="G3169" s="40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26"/>
      <c r="AR3169" s="26"/>
      <c r="AS3169" s="26"/>
      <c r="AT3169" s="26"/>
      <c r="AU3169" s="26"/>
      <c r="AV3169" s="26"/>
      <c r="AW3169" s="11"/>
      <c r="AX3169" s="11"/>
      <c r="AY3169" s="11"/>
      <c r="AZ3169" s="11"/>
      <c r="BA3169" s="11"/>
      <c r="BB3169" s="11"/>
      <c r="BC3169" s="11"/>
    </row>
    <row r="3170" spans="1:55" x14ac:dyDescent="0.3">
      <c r="A3170" s="11"/>
      <c r="B3170" s="11"/>
      <c r="C3170" s="11"/>
      <c r="D3170" s="11"/>
      <c r="E3170" s="38"/>
      <c r="F3170" s="11"/>
      <c r="G3170" s="40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26"/>
      <c r="AR3170" s="26"/>
      <c r="AS3170" s="26"/>
      <c r="AT3170" s="26"/>
      <c r="AU3170" s="26"/>
      <c r="AV3170" s="26"/>
      <c r="AW3170" s="11"/>
      <c r="AX3170" s="11"/>
      <c r="AY3170" s="11"/>
      <c r="AZ3170" s="11"/>
      <c r="BA3170" s="11"/>
      <c r="BB3170" s="11"/>
      <c r="BC3170" s="11"/>
    </row>
    <row r="3171" spans="1:55" x14ac:dyDescent="0.3">
      <c r="A3171" s="11"/>
      <c r="B3171" s="11"/>
      <c r="C3171" s="11"/>
      <c r="D3171" s="11"/>
      <c r="E3171" s="38"/>
      <c r="F3171" s="11"/>
      <c r="G3171" s="40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26"/>
      <c r="AR3171" s="26"/>
      <c r="AS3171" s="26"/>
      <c r="AT3171" s="26"/>
      <c r="AU3171" s="26"/>
      <c r="AV3171" s="26"/>
      <c r="AW3171" s="11"/>
      <c r="AX3171" s="11"/>
      <c r="AY3171" s="11"/>
      <c r="AZ3171" s="11"/>
      <c r="BA3171" s="11"/>
      <c r="BB3171" s="11"/>
      <c r="BC3171" s="11"/>
    </row>
    <row r="3172" spans="1:55" x14ac:dyDescent="0.3">
      <c r="A3172" s="11"/>
      <c r="B3172" s="11"/>
      <c r="C3172" s="11"/>
      <c r="D3172" s="11"/>
      <c r="E3172" s="38"/>
      <c r="F3172" s="11"/>
      <c r="G3172" s="40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26"/>
      <c r="AR3172" s="26"/>
      <c r="AS3172" s="26"/>
      <c r="AT3172" s="26"/>
      <c r="AU3172" s="26"/>
      <c r="AV3172" s="26"/>
      <c r="AW3172" s="11"/>
      <c r="AX3172" s="11"/>
      <c r="AY3172" s="11"/>
      <c r="AZ3172" s="11"/>
      <c r="BA3172" s="11"/>
      <c r="BB3172" s="11"/>
      <c r="BC3172" s="11"/>
    </row>
    <row r="3173" spans="1:55" x14ac:dyDescent="0.3">
      <c r="A3173" s="11"/>
      <c r="B3173" s="11"/>
      <c r="C3173" s="11"/>
      <c r="D3173" s="11"/>
      <c r="E3173" s="38"/>
      <c r="F3173" s="11"/>
      <c r="G3173" s="40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26"/>
      <c r="AR3173" s="26"/>
      <c r="AS3173" s="26"/>
      <c r="AT3173" s="26"/>
      <c r="AU3173" s="26"/>
      <c r="AV3173" s="26"/>
      <c r="AW3173" s="11"/>
      <c r="AX3173" s="11"/>
      <c r="AY3173" s="11"/>
      <c r="AZ3173" s="11"/>
      <c r="BA3173" s="11"/>
      <c r="BB3173" s="11"/>
      <c r="BC3173" s="11"/>
    </row>
    <row r="3174" spans="1:55" x14ac:dyDescent="0.3">
      <c r="A3174" s="11"/>
      <c r="B3174" s="11"/>
      <c r="C3174" s="11"/>
      <c r="D3174" s="11"/>
      <c r="E3174" s="38"/>
      <c r="F3174" s="11"/>
      <c r="G3174" s="40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26"/>
      <c r="AR3174" s="26"/>
      <c r="AS3174" s="26"/>
      <c r="AT3174" s="26"/>
      <c r="AU3174" s="26"/>
      <c r="AV3174" s="26"/>
      <c r="AW3174" s="11"/>
      <c r="AX3174" s="11"/>
      <c r="AY3174" s="11"/>
      <c r="AZ3174" s="11"/>
      <c r="BA3174" s="11"/>
      <c r="BB3174" s="11"/>
      <c r="BC3174" s="11"/>
    </row>
    <row r="3175" spans="1:55" x14ac:dyDescent="0.3">
      <c r="A3175" s="11"/>
      <c r="B3175" s="11"/>
      <c r="C3175" s="11"/>
      <c r="D3175" s="11"/>
      <c r="E3175" s="38"/>
      <c r="F3175" s="11"/>
      <c r="G3175" s="40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26"/>
      <c r="AR3175" s="26"/>
      <c r="AS3175" s="26"/>
      <c r="AT3175" s="26"/>
      <c r="AU3175" s="26"/>
      <c r="AV3175" s="26"/>
      <c r="AW3175" s="11"/>
      <c r="AX3175" s="11"/>
      <c r="AY3175" s="11"/>
      <c r="AZ3175" s="11"/>
      <c r="BA3175" s="11"/>
      <c r="BB3175" s="11"/>
      <c r="BC3175" s="11"/>
    </row>
    <row r="3176" spans="1:55" x14ac:dyDescent="0.3">
      <c r="A3176" s="11"/>
      <c r="B3176" s="11"/>
      <c r="C3176" s="11"/>
      <c r="D3176" s="11"/>
      <c r="E3176" s="38"/>
      <c r="F3176" s="11"/>
      <c r="G3176" s="40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26"/>
      <c r="AR3176" s="26"/>
      <c r="AS3176" s="26"/>
      <c r="AT3176" s="26"/>
      <c r="AU3176" s="26"/>
      <c r="AV3176" s="26"/>
      <c r="AW3176" s="11"/>
      <c r="AX3176" s="11"/>
      <c r="AY3176" s="11"/>
      <c r="AZ3176" s="11"/>
      <c r="BA3176" s="11"/>
      <c r="BB3176" s="11"/>
      <c r="BC3176" s="11"/>
    </row>
    <row r="3177" spans="1:55" x14ac:dyDescent="0.3">
      <c r="A3177" s="11"/>
      <c r="B3177" s="11"/>
      <c r="C3177" s="11"/>
      <c r="D3177" s="11"/>
      <c r="E3177" s="38"/>
      <c r="F3177" s="11"/>
      <c r="G3177" s="40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26"/>
      <c r="AR3177" s="26"/>
      <c r="AS3177" s="26"/>
      <c r="AT3177" s="26"/>
      <c r="AU3177" s="26"/>
      <c r="AV3177" s="26"/>
      <c r="AW3177" s="11"/>
      <c r="AX3177" s="11"/>
      <c r="AY3177" s="11"/>
      <c r="AZ3177" s="11"/>
      <c r="BA3177" s="11"/>
      <c r="BB3177" s="11"/>
      <c r="BC3177" s="11"/>
    </row>
    <row r="3178" spans="1:55" x14ac:dyDescent="0.3">
      <c r="A3178" s="11"/>
      <c r="B3178" s="11"/>
      <c r="C3178" s="11"/>
      <c r="D3178" s="11"/>
      <c r="E3178" s="38"/>
      <c r="F3178" s="11"/>
      <c r="G3178" s="40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26"/>
      <c r="AR3178" s="26"/>
      <c r="AS3178" s="26"/>
      <c r="AT3178" s="26"/>
      <c r="AU3178" s="26"/>
      <c r="AV3178" s="26"/>
      <c r="AW3178" s="11"/>
      <c r="AX3178" s="11"/>
      <c r="AY3178" s="11"/>
      <c r="AZ3178" s="11"/>
      <c r="BA3178" s="11"/>
      <c r="BB3178" s="11"/>
      <c r="BC3178" s="11"/>
    </row>
    <row r="3179" spans="1:55" x14ac:dyDescent="0.3">
      <c r="A3179" s="11"/>
      <c r="B3179" s="11"/>
      <c r="C3179" s="11"/>
      <c r="D3179" s="11"/>
      <c r="E3179" s="38"/>
      <c r="F3179" s="11"/>
      <c r="G3179" s="40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26"/>
      <c r="AR3179" s="26"/>
      <c r="AS3179" s="26"/>
      <c r="AT3179" s="26"/>
      <c r="AU3179" s="26"/>
      <c r="AV3179" s="26"/>
      <c r="AW3179" s="11"/>
      <c r="AX3179" s="11"/>
      <c r="AY3179" s="11"/>
      <c r="AZ3179" s="11"/>
      <c r="BA3179" s="11"/>
      <c r="BB3179" s="11"/>
      <c r="BC3179" s="11"/>
    </row>
    <row r="3180" spans="1:55" x14ac:dyDescent="0.3">
      <c r="A3180" s="11"/>
      <c r="B3180" s="11"/>
      <c r="C3180" s="11"/>
      <c r="D3180" s="11"/>
      <c r="E3180" s="38"/>
      <c r="F3180" s="11"/>
      <c r="G3180" s="40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26"/>
      <c r="AR3180" s="26"/>
      <c r="AS3180" s="26"/>
      <c r="AT3180" s="26"/>
      <c r="AU3180" s="26"/>
      <c r="AV3180" s="26"/>
      <c r="AW3180" s="11"/>
      <c r="AX3180" s="11"/>
      <c r="AY3180" s="11"/>
      <c r="AZ3180" s="11"/>
      <c r="BA3180" s="11"/>
      <c r="BB3180" s="11"/>
      <c r="BC3180" s="11"/>
    </row>
    <row r="3181" spans="1:55" x14ac:dyDescent="0.3">
      <c r="A3181" s="11"/>
      <c r="B3181" s="11"/>
      <c r="C3181" s="11"/>
      <c r="D3181" s="11"/>
      <c r="E3181" s="38"/>
      <c r="F3181" s="11"/>
      <c r="G3181" s="40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26"/>
      <c r="AR3181" s="26"/>
      <c r="AS3181" s="26"/>
      <c r="AT3181" s="26"/>
      <c r="AU3181" s="26"/>
      <c r="AV3181" s="26"/>
      <c r="AW3181" s="11"/>
      <c r="AX3181" s="11"/>
      <c r="AY3181" s="11"/>
      <c r="AZ3181" s="11"/>
      <c r="BA3181" s="11"/>
      <c r="BB3181" s="11"/>
      <c r="BC3181" s="11"/>
    </row>
    <row r="3182" spans="1:55" x14ac:dyDescent="0.3">
      <c r="A3182" s="11"/>
      <c r="B3182" s="11"/>
      <c r="C3182" s="11"/>
      <c r="D3182" s="11"/>
      <c r="E3182" s="38"/>
      <c r="F3182" s="11"/>
      <c r="G3182" s="40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26"/>
      <c r="AR3182" s="26"/>
      <c r="AS3182" s="26"/>
      <c r="AT3182" s="26"/>
      <c r="AU3182" s="26"/>
      <c r="AV3182" s="26"/>
      <c r="AW3182" s="11"/>
      <c r="AX3182" s="11"/>
      <c r="AY3182" s="11"/>
      <c r="AZ3182" s="11"/>
      <c r="BA3182" s="11"/>
      <c r="BB3182" s="11"/>
      <c r="BC3182" s="11"/>
    </row>
    <row r="3183" spans="1:55" x14ac:dyDescent="0.3">
      <c r="A3183" s="11"/>
      <c r="B3183" s="11"/>
      <c r="C3183" s="11"/>
      <c r="D3183" s="11"/>
      <c r="E3183" s="38"/>
      <c r="F3183" s="11"/>
      <c r="G3183" s="40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26"/>
      <c r="AR3183" s="26"/>
      <c r="AS3183" s="26"/>
      <c r="AT3183" s="26"/>
      <c r="AU3183" s="26"/>
      <c r="AV3183" s="26"/>
      <c r="AW3183" s="11"/>
      <c r="AX3183" s="11"/>
      <c r="AY3183" s="11"/>
      <c r="AZ3183" s="11"/>
      <c r="BA3183" s="11"/>
      <c r="BB3183" s="11"/>
      <c r="BC3183" s="11"/>
    </row>
    <row r="3184" spans="1:55" x14ac:dyDescent="0.3">
      <c r="A3184" s="11"/>
      <c r="B3184" s="11"/>
      <c r="C3184" s="11"/>
      <c r="D3184" s="11"/>
      <c r="E3184" s="38"/>
      <c r="F3184" s="11"/>
      <c r="G3184" s="40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26"/>
      <c r="AR3184" s="26"/>
      <c r="AS3184" s="26"/>
      <c r="AT3184" s="26"/>
      <c r="AU3184" s="26"/>
      <c r="AV3184" s="26"/>
      <c r="AW3184" s="11"/>
      <c r="AX3184" s="11"/>
      <c r="AY3184" s="11"/>
      <c r="AZ3184" s="11"/>
      <c r="BA3184" s="11"/>
      <c r="BB3184" s="11"/>
      <c r="BC3184" s="11"/>
    </row>
    <row r="3185" spans="1:55" x14ac:dyDescent="0.3">
      <c r="A3185" s="11"/>
      <c r="B3185" s="11"/>
      <c r="C3185" s="11"/>
      <c r="D3185" s="11"/>
      <c r="E3185" s="38"/>
      <c r="F3185" s="11"/>
      <c r="G3185" s="40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26"/>
      <c r="AR3185" s="26"/>
      <c r="AS3185" s="26"/>
      <c r="AT3185" s="26"/>
      <c r="AU3185" s="26"/>
      <c r="AV3185" s="26"/>
      <c r="AW3185" s="11"/>
      <c r="AX3185" s="11"/>
      <c r="AY3185" s="11"/>
      <c r="AZ3185" s="11"/>
      <c r="BA3185" s="11"/>
      <c r="BB3185" s="11"/>
      <c r="BC3185" s="11"/>
    </row>
    <row r="3186" spans="1:55" x14ac:dyDescent="0.3">
      <c r="A3186" s="11"/>
      <c r="B3186" s="11"/>
      <c r="C3186" s="11"/>
      <c r="D3186" s="11"/>
      <c r="E3186" s="38"/>
      <c r="F3186" s="11"/>
      <c r="G3186" s="40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26"/>
      <c r="AR3186" s="26"/>
      <c r="AS3186" s="26"/>
      <c r="AT3186" s="26"/>
      <c r="AU3186" s="26"/>
      <c r="AV3186" s="26"/>
      <c r="AW3186" s="11"/>
      <c r="AX3186" s="11"/>
      <c r="AY3186" s="11"/>
      <c r="AZ3186" s="11"/>
      <c r="BA3186" s="11"/>
      <c r="BB3186" s="11"/>
      <c r="BC3186" s="11"/>
    </row>
    <row r="3187" spans="1:55" x14ac:dyDescent="0.3">
      <c r="A3187" s="11"/>
      <c r="B3187" s="11"/>
      <c r="C3187" s="11"/>
      <c r="D3187" s="11"/>
      <c r="E3187" s="38"/>
      <c r="F3187" s="11"/>
      <c r="G3187" s="40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26"/>
      <c r="AR3187" s="26"/>
      <c r="AS3187" s="26"/>
      <c r="AT3187" s="26"/>
      <c r="AU3187" s="26"/>
      <c r="AV3187" s="26"/>
      <c r="AW3187" s="11"/>
      <c r="AX3187" s="11"/>
      <c r="AY3187" s="11"/>
      <c r="AZ3187" s="11"/>
      <c r="BA3187" s="11"/>
      <c r="BB3187" s="11"/>
      <c r="BC3187" s="11"/>
    </row>
    <row r="3188" spans="1:55" x14ac:dyDescent="0.3">
      <c r="A3188" s="11"/>
      <c r="B3188" s="11"/>
      <c r="C3188" s="11"/>
      <c r="D3188" s="11"/>
      <c r="E3188" s="38"/>
      <c r="F3188" s="11"/>
      <c r="G3188" s="40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26"/>
      <c r="AR3188" s="26"/>
      <c r="AS3188" s="26"/>
      <c r="AT3188" s="26"/>
      <c r="AU3188" s="26"/>
      <c r="AV3188" s="26"/>
      <c r="AW3188" s="11"/>
      <c r="AX3188" s="11"/>
      <c r="AY3188" s="11"/>
      <c r="AZ3188" s="11"/>
      <c r="BA3188" s="11"/>
      <c r="BB3188" s="11"/>
      <c r="BC3188" s="11"/>
    </row>
    <row r="3189" spans="1:55" x14ac:dyDescent="0.3">
      <c r="A3189" s="11"/>
      <c r="B3189" s="11"/>
      <c r="C3189" s="11"/>
      <c r="D3189" s="11"/>
      <c r="E3189" s="38"/>
      <c r="F3189" s="11"/>
      <c r="G3189" s="40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26"/>
      <c r="AR3189" s="26"/>
      <c r="AS3189" s="26"/>
      <c r="AT3189" s="26"/>
      <c r="AU3189" s="26"/>
      <c r="AV3189" s="26"/>
      <c r="AW3189" s="11"/>
      <c r="AX3189" s="11"/>
      <c r="AY3189" s="11"/>
      <c r="AZ3189" s="11"/>
      <c r="BA3189" s="11"/>
      <c r="BB3189" s="11"/>
      <c r="BC3189" s="11"/>
    </row>
    <row r="3190" spans="1:55" x14ac:dyDescent="0.3">
      <c r="A3190" s="11"/>
      <c r="B3190" s="11"/>
      <c r="C3190" s="11"/>
      <c r="D3190" s="11"/>
      <c r="E3190" s="38"/>
      <c r="F3190" s="11"/>
      <c r="G3190" s="40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26"/>
      <c r="AR3190" s="26"/>
      <c r="AS3190" s="26"/>
      <c r="AT3190" s="26"/>
      <c r="AU3190" s="26"/>
      <c r="AV3190" s="26"/>
      <c r="AW3190" s="11"/>
      <c r="AX3190" s="11"/>
      <c r="AY3190" s="11"/>
      <c r="AZ3190" s="11"/>
      <c r="BA3190" s="11"/>
      <c r="BB3190" s="11"/>
      <c r="BC3190" s="11"/>
    </row>
    <row r="3191" spans="1:55" x14ac:dyDescent="0.3">
      <c r="A3191" s="11"/>
      <c r="B3191" s="11"/>
      <c r="C3191" s="11"/>
      <c r="D3191" s="11"/>
      <c r="E3191" s="38"/>
      <c r="F3191" s="11"/>
      <c r="G3191" s="40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26"/>
      <c r="AR3191" s="26"/>
      <c r="AS3191" s="26"/>
      <c r="AT3191" s="26"/>
      <c r="AU3191" s="26"/>
      <c r="AV3191" s="26"/>
      <c r="AW3191" s="11"/>
      <c r="AX3191" s="11"/>
      <c r="AY3191" s="11"/>
      <c r="AZ3191" s="11"/>
      <c r="BA3191" s="11"/>
      <c r="BB3191" s="11"/>
      <c r="BC3191" s="11"/>
    </row>
    <row r="3192" spans="1:55" x14ac:dyDescent="0.3">
      <c r="A3192" s="11"/>
      <c r="B3192" s="11"/>
      <c r="C3192" s="11"/>
      <c r="D3192" s="11"/>
      <c r="E3192" s="38"/>
      <c r="F3192" s="11"/>
      <c r="G3192" s="40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26"/>
      <c r="AR3192" s="26"/>
      <c r="AS3192" s="26"/>
      <c r="AT3192" s="26"/>
      <c r="AU3192" s="26"/>
      <c r="AV3192" s="26"/>
      <c r="AW3192" s="11"/>
      <c r="AX3192" s="11"/>
      <c r="AY3192" s="11"/>
      <c r="AZ3192" s="11"/>
      <c r="BA3192" s="11"/>
      <c r="BB3192" s="11"/>
      <c r="BC3192" s="11"/>
    </row>
    <row r="3193" spans="1:55" x14ac:dyDescent="0.3">
      <c r="A3193" s="11"/>
      <c r="B3193" s="11"/>
      <c r="C3193" s="11"/>
      <c r="D3193" s="11"/>
      <c r="E3193" s="38"/>
      <c r="F3193" s="11"/>
      <c r="G3193" s="40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26"/>
      <c r="AR3193" s="26"/>
      <c r="AS3193" s="26"/>
      <c r="AT3193" s="26"/>
      <c r="AU3193" s="26"/>
      <c r="AV3193" s="26"/>
      <c r="AW3193" s="11"/>
      <c r="AX3193" s="11"/>
      <c r="AY3193" s="11"/>
      <c r="AZ3193" s="11"/>
      <c r="BA3193" s="11"/>
      <c r="BB3193" s="11"/>
      <c r="BC3193" s="11"/>
    </row>
    <row r="3194" spans="1:55" x14ac:dyDescent="0.3">
      <c r="A3194" s="11"/>
      <c r="B3194" s="11"/>
      <c r="C3194" s="11"/>
      <c r="D3194" s="11"/>
      <c r="E3194" s="38"/>
      <c r="F3194" s="11"/>
      <c r="G3194" s="40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26"/>
      <c r="AR3194" s="26"/>
      <c r="AS3194" s="26"/>
      <c r="AT3194" s="26"/>
      <c r="AU3194" s="26"/>
      <c r="AV3194" s="26"/>
      <c r="AW3194" s="11"/>
      <c r="AX3194" s="11"/>
      <c r="AY3194" s="11"/>
      <c r="AZ3194" s="11"/>
      <c r="BA3194" s="11"/>
      <c r="BB3194" s="11"/>
      <c r="BC3194" s="11"/>
    </row>
    <row r="3195" spans="1:55" x14ac:dyDescent="0.3">
      <c r="A3195" s="11"/>
      <c r="B3195" s="11"/>
      <c r="C3195" s="11"/>
      <c r="D3195" s="11"/>
      <c r="E3195" s="38"/>
      <c r="F3195" s="11"/>
      <c r="G3195" s="40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26"/>
      <c r="AR3195" s="26"/>
      <c r="AS3195" s="26"/>
      <c r="AT3195" s="26"/>
      <c r="AU3195" s="26"/>
      <c r="AV3195" s="26"/>
      <c r="AW3195" s="11"/>
      <c r="AX3195" s="11"/>
      <c r="AY3195" s="11"/>
      <c r="AZ3195" s="11"/>
      <c r="BA3195" s="11"/>
      <c r="BB3195" s="11"/>
      <c r="BC3195" s="11"/>
    </row>
    <row r="3196" spans="1:55" x14ac:dyDescent="0.3">
      <c r="A3196" s="11"/>
      <c r="B3196" s="11"/>
      <c r="C3196" s="11"/>
      <c r="D3196" s="11"/>
      <c r="E3196" s="38"/>
      <c r="F3196" s="11"/>
      <c r="G3196" s="40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26"/>
      <c r="AR3196" s="26"/>
      <c r="AS3196" s="26"/>
      <c r="AT3196" s="26"/>
      <c r="AU3196" s="26"/>
      <c r="AV3196" s="26"/>
      <c r="AW3196" s="11"/>
      <c r="AX3196" s="11"/>
      <c r="AY3196" s="11"/>
      <c r="AZ3196" s="11"/>
      <c r="BA3196" s="11"/>
      <c r="BB3196" s="11"/>
      <c r="BC3196" s="11"/>
    </row>
    <row r="3197" spans="1:55" x14ac:dyDescent="0.3">
      <c r="A3197" s="11"/>
      <c r="B3197" s="11"/>
      <c r="C3197" s="11"/>
      <c r="D3197" s="11"/>
      <c r="E3197" s="38"/>
      <c r="F3197" s="11"/>
      <c r="G3197" s="40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26"/>
      <c r="AR3197" s="26"/>
      <c r="AS3197" s="26"/>
      <c r="AT3197" s="26"/>
      <c r="AU3197" s="26"/>
      <c r="AV3197" s="26"/>
      <c r="AW3197" s="11"/>
      <c r="AX3197" s="11"/>
      <c r="AY3197" s="11"/>
      <c r="AZ3197" s="11"/>
      <c r="BA3197" s="11"/>
      <c r="BB3197" s="11"/>
      <c r="BC3197" s="11"/>
    </row>
    <row r="3198" spans="1:55" x14ac:dyDescent="0.3">
      <c r="A3198" s="11"/>
      <c r="B3198" s="11"/>
      <c r="C3198" s="11"/>
      <c r="D3198" s="11"/>
      <c r="E3198" s="38"/>
      <c r="F3198" s="11"/>
      <c r="G3198" s="40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26"/>
      <c r="AR3198" s="26"/>
      <c r="AS3198" s="26"/>
      <c r="AT3198" s="26"/>
      <c r="AU3198" s="26"/>
      <c r="AV3198" s="26"/>
      <c r="AW3198" s="11"/>
      <c r="AX3198" s="11"/>
      <c r="AY3198" s="11"/>
      <c r="AZ3198" s="11"/>
      <c r="BA3198" s="11"/>
      <c r="BB3198" s="11"/>
      <c r="BC3198" s="11"/>
    </row>
    <row r="3199" spans="1:55" x14ac:dyDescent="0.3">
      <c r="A3199" s="11"/>
      <c r="B3199" s="11"/>
      <c r="C3199" s="11"/>
      <c r="D3199" s="11"/>
      <c r="E3199" s="38"/>
      <c r="F3199" s="11"/>
      <c r="G3199" s="40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26"/>
      <c r="AR3199" s="26"/>
      <c r="AS3199" s="26"/>
      <c r="AT3199" s="26"/>
      <c r="AU3199" s="26"/>
      <c r="AV3199" s="26"/>
      <c r="AW3199" s="11"/>
      <c r="AX3199" s="11"/>
      <c r="AY3199" s="11"/>
      <c r="AZ3199" s="11"/>
      <c r="BA3199" s="11"/>
      <c r="BB3199" s="11"/>
      <c r="BC3199" s="11"/>
    </row>
    <row r="3200" spans="1:55" x14ac:dyDescent="0.3">
      <c r="A3200" s="11"/>
      <c r="B3200" s="11"/>
      <c r="C3200" s="11"/>
      <c r="D3200" s="11"/>
      <c r="E3200" s="38"/>
      <c r="F3200" s="11"/>
      <c r="G3200" s="40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26"/>
      <c r="AR3200" s="26"/>
      <c r="AS3200" s="26"/>
      <c r="AT3200" s="26"/>
      <c r="AU3200" s="26"/>
      <c r="AV3200" s="26"/>
      <c r="AW3200" s="11"/>
      <c r="AX3200" s="11"/>
      <c r="AY3200" s="11"/>
      <c r="AZ3200" s="11"/>
      <c r="BA3200" s="11"/>
      <c r="BB3200" s="11"/>
      <c r="BC3200" s="11"/>
    </row>
    <row r="3201" spans="1:55" x14ac:dyDescent="0.3">
      <c r="A3201" s="11"/>
      <c r="B3201" s="11"/>
      <c r="C3201" s="11"/>
      <c r="D3201" s="11"/>
      <c r="E3201" s="38"/>
      <c r="F3201" s="11"/>
      <c r="G3201" s="40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26"/>
      <c r="AR3201" s="26"/>
      <c r="AS3201" s="26"/>
      <c r="AT3201" s="26"/>
      <c r="AU3201" s="26"/>
      <c r="AV3201" s="26"/>
      <c r="AW3201" s="11"/>
      <c r="AX3201" s="11"/>
      <c r="AY3201" s="11"/>
      <c r="AZ3201" s="11"/>
      <c r="BA3201" s="11"/>
      <c r="BB3201" s="11"/>
      <c r="BC3201" s="11"/>
    </row>
    <row r="3202" spans="1:55" x14ac:dyDescent="0.3">
      <c r="A3202" s="11"/>
      <c r="B3202" s="11"/>
      <c r="C3202" s="11"/>
      <c r="D3202" s="11"/>
      <c r="E3202" s="38"/>
      <c r="F3202" s="11"/>
      <c r="G3202" s="40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26"/>
      <c r="AR3202" s="26"/>
      <c r="AS3202" s="26"/>
      <c r="AT3202" s="26"/>
      <c r="AU3202" s="26"/>
      <c r="AV3202" s="26"/>
      <c r="AW3202" s="11"/>
      <c r="AX3202" s="11"/>
      <c r="AY3202" s="11"/>
      <c r="AZ3202" s="11"/>
      <c r="BA3202" s="11"/>
      <c r="BB3202" s="11"/>
      <c r="BC3202" s="11"/>
    </row>
    <row r="3203" spans="1:55" x14ac:dyDescent="0.3">
      <c r="A3203" s="11"/>
      <c r="B3203" s="11"/>
      <c r="C3203" s="11"/>
      <c r="D3203" s="11"/>
      <c r="E3203" s="38"/>
      <c r="F3203" s="11"/>
      <c r="G3203" s="40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26"/>
      <c r="AR3203" s="26"/>
      <c r="AS3203" s="26"/>
      <c r="AT3203" s="26"/>
      <c r="AU3203" s="26"/>
      <c r="AV3203" s="26"/>
      <c r="AW3203" s="11"/>
      <c r="AX3203" s="11"/>
      <c r="AY3203" s="11"/>
      <c r="AZ3203" s="11"/>
      <c r="BA3203" s="11"/>
      <c r="BB3203" s="11"/>
      <c r="BC3203" s="11"/>
    </row>
    <row r="3204" spans="1:55" x14ac:dyDescent="0.3">
      <c r="A3204" s="11"/>
      <c r="B3204" s="11"/>
      <c r="C3204" s="11"/>
      <c r="D3204" s="11"/>
      <c r="E3204" s="38"/>
      <c r="F3204" s="11"/>
      <c r="G3204" s="40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26"/>
      <c r="AR3204" s="26"/>
      <c r="AS3204" s="26"/>
      <c r="AT3204" s="26"/>
      <c r="AU3204" s="26"/>
      <c r="AV3204" s="26"/>
      <c r="AW3204" s="11"/>
      <c r="AX3204" s="11"/>
      <c r="AY3204" s="11"/>
      <c r="AZ3204" s="11"/>
      <c r="BA3204" s="11"/>
      <c r="BB3204" s="11"/>
      <c r="BC3204" s="11"/>
    </row>
    <row r="3205" spans="1:55" x14ac:dyDescent="0.3">
      <c r="A3205" s="11"/>
      <c r="B3205" s="11"/>
      <c r="C3205" s="11"/>
      <c r="D3205" s="11"/>
      <c r="E3205" s="38"/>
      <c r="F3205" s="11"/>
      <c r="G3205" s="40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26"/>
      <c r="AR3205" s="26"/>
      <c r="AS3205" s="26"/>
      <c r="AT3205" s="26"/>
      <c r="AU3205" s="26"/>
      <c r="AV3205" s="26"/>
      <c r="AW3205" s="11"/>
      <c r="AX3205" s="11"/>
      <c r="AY3205" s="11"/>
      <c r="AZ3205" s="11"/>
      <c r="BA3205" s="11"/>
      <c r="BB3205" s="11"/>
      <c r="BC3205" s="11"/>
    </row>
    <row r="3206" spans="1:55" x14ac:dyDescent="0.3">
      <c r="A3206" s="11"/>
      <c r="B3206" s="11"/>
      <c r="C3206" s="11"/>
      <c r="D3206" s="11"/>
      <c r="E3206" s="38"/>
      <c r="F3206" s="11"/>
      <c r="G3206" s="40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26"/>
      <c r="AR3206" s="26"/>
      <c r="AS3206" s="26"/>
      <c r="AT3206" s="26"/>
      <c r="AU3206" s="26"/>
      <c r="AV3206" s="26"/>
      <c r="AW3206" s="11"/>
      <c r="AX3206" s="11"/>
      <c r="AY3206" s="11"/>
      <c r="AZ3206" s="11"/>
      <c r="BA3206" s="11"/>
      <c r="BB3206" s="11"/>
      <c r="BC3206" s="11"/>
    </row>
    <row r="3207" spans="1:55" x14ac:dyDescent="0.3">
      <c r="A3207" s="11"/>
      <c r="B3207" s="11"/>
      <c r="C3207" s="11"/>
      <c r="D3207" s="11"/>
      <c r="E3207" s="38"/>
      <c r="F3207" s="11"/>
      <c r="G3207" s="40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26"/>
      <c r="AR3207" s="26"/>
      <c r="AS3207" s="26"/>
      <c r="AT3207" s="26"/>
      <c r="AU3207" s="26"/>
      <c r="AV3207" s="26"/>
      <c r="AW3207" s="11"/>
      <c r="AX3207" s="11"/>
      <c r="AY3207" s="11"/>
      <c r="AZ3207" s="11"/>
      <c r="BA3207" s="11"/>
      <c r="BB3207" s="11"/>
      <c r="BC3207" s="11"/>
    </row>
    <row r="3208" spans="1:55" x14ac:dyDescent="0.3">
      <c r="A3208" s="11"/>
      <c r="B3208" s="11"/>
      <c r="C3208" s="11"/>
      <c r="D3208" s="11"/>
      <c r="E3208" s="38"/>
      <c r="F3208" s="11"/>
      <c r="G3208" s="40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26"/>
      <c r="AR3208" s="26"/>
      <c r="AS3208" s="26"/>
      <c r="AT3208" s="26"/>
      <c r="AU3208" s="26"/>
      <c r="AV3208" s="26"/>
      <c r="AW3208" s="11"/>
      <c r="AX3208" s="11"/>
      <c r="AY3208" s="11"/>
      <c r="AZ3208" s="11"/>
      <c r="BA3208" s="11"/>
      <c r="BB3208" s="11"/>
      <c r="BC3208" s="11"/>
    </row>
    <row r="3209" spans="1:55" x14ac:dyDescent="0.3">
      <c r="A3209" s="11"/>
      <c r="B3209" s="11"/>
      <c r="C3209" s="11"/>
      <c r="D3209" s="11"/>
      <c r="E3209" s="38"/>
      <c r="F3209" s="11"/>
      <c r="G3209" s="40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26"/>
      <c r="AR3209" s="26"/>
      <c r="AS3209" s="26"/>
      <c r="AT3209" s="26"/>
      <c r="AU3209" s="26"/>
      <c r="AV3209" s="26"/>
      <c r="AW3209" s="11"/>
      <c r="AX3209" s="11"/>
      <c r="AY3209" s="11"/>
      <c r="AZ3209" s="11"/>
      <c r="BA3209" s="11"/>
      <c r="BB3209" s="11"/>
      <c r="BC3209" s="11"/>
    </row>
    <row r="3210" spans="1:55" x14ac:dyDescent="0.3">
      <c r="A3210" s="11"/>
      <c r="B3210" s="11"/>
      <c r="C3210" s="11"/>
      <c r="D3210" s="11"/>
      <c r="E3210" s="38"/>
      <c r="F3210" s="11"/>
      <c r="G3210" s="40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26"/>
      <c r="AR3210" s="26"/>
      <c r="AS3210" s="26"/>
      <c r="AT3210" s="26"/>
      <c r="AU3210" s="26"/>
      <c r="AV3210" s="26"/>
      <c r="AW3210" s="11"/>
      <c r="AX3210" s="11"/>
      <c r="AY3210" s="11"/>
      <c r="AZ3210" s="11"/>
      <c r="BA3210" s="11"/>
      <c r="BB3210" s="11"/>
      <c r="BC3210" s="11"/>
    </row>
    <row r="3211" spans="1:55" x14ac:dyDescent="0.3">
      <c r="A3211" s="11"/>
      <c r="B3211" s="11"/>
      <c r="C3211" s="11"/>
      <c r="D3211" s="11"/>
      <c r="E3211" s="38"/>
      <c r="F3211" s="11"/>
      <c r="G3211" s="40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26"/>
      <c r="AR3211" s="26"/>
      <c r="AS3211" s="26"/>
      <c r="AT3211" s="26"/>
      <c r="AU3211" s="26"/>
      <c r="AV3211" s="26"/>
      <c r="AW3211" s="11"/>
      <c r="AX3211" s="11"/>
      <c r="AY3211" s="11"/>
      <c r="AZ3211" s="11"/>
      <c r="BA3211" s="11"/>
      <c r="BB3211" s="11"/>
      <c r="BC3211" s="11"/>
    </row>
    <row r="3212" spans="1:55" x14ac:dyDescent="0.3">
      <c r="A3212" s="11"/>
      <c r="B3212" s="11"/>
      <c r="C3212" s="11"/>
      <c r="D3212" s="11"/>
      <c r="E3212" s="38"/>
      <c r="F3212" s="11"/>
      <c r="G3212" s="40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26"/>
      <c r="AR3212" s="26"/>
      <c r="AS3212" s="26"/>
      <c r="AT3212" s="26"/>
      <c r="AU3212" s="26"/>
      <c r="AV3212" s="26"/>
      <c r="AW3212" s="11"/>
      <c r="AX3212" s="11"/>
      <c r="AY3212" s="11"/>
      <c r="AZ3212" s="11"/>
      <c r="BA3212" s="11"/>
      <c r="BB3212" s="11"/>
      <c r="BC3212" s="11"/>
    </row>
    <row r="3213" spans="1:55" x14ac:dyDescent="0.3">
      <c r="A3213" s="11"/>
      <c r="B3213" s="11"/>
      <c r="C3213" s="11"/>
      <c r="D3213" s="11"/>
      <c r="E3213" s="38"/>
      <c r="F3213" s="11"/>
      <c r="G3213" s="40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26"/>
      <c r="AR3213" s="26"/>
      <c r="AS3213" s="26"/>
      <c r="AT3213" s="26"/>
      <c r="AU3213" s="26"/>
      <c r="AV3213" s="26"/>
      <c r="AW3213" s="11"/>
      <c r="AX3213" s="11"/>
      <c r="AY3213" s="11"/>
      <c r="AZ3213" s="11"/>
      <c r="BA3213" s="11"/>
      <c r="BB3213" s="11"/>
      <c r="BC3213" s="11"/>
    </row>
    <row r="3214" spans="1:55" x14ac:dyDescent="0.3">
      <c r="A3214" s="11"/>
      <c r="B3214" s="11"/>
      <c r="C3214" s="11"/>
      <c r="D3214" s="11"/>
      <c r="E3214" s="38"/>
      <c r="F3214" s="11"/>
      <c r="G3214" s="40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26"/>
      <c r="AR3214" s="26"/>
      <c r="AS3214" s="26"/>
      <c r="AT3214" s="26"/>
      <c r="AU3214" s="26"/>
      <c r="AV3214" s="26"/>
      <c r="AW3214" s="11"/>
      <c r="AX3214" s="11"/>
      <c r="AY3214" s="11"/>
      <c r="AZ3214" s="11"/>
      <c r="BA3214" s="11"/>
      <c r="BB3214" s="11"/>
      <c r="BC3214" s="11"/>
    </row>
    <row r="3215" spans="1:55" x14ac:dyDescent="0.3">
      <c r="A3215" s="11"/>
      <c r="B3215" s="11"/>
      <c r="C3215" s="11"/>
      <c r="D3215" s="11"/>
      <c r="E3215" s="38"/>
      <c r="F3215" s="11"/>
      <c r="G3215" s="40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26"/>
      <c r="AR3215" s="26"/>
      <c r="AS3215" s="26"/>
      <c r="AT3215" s="26"/>
      <c r="AU3215" s="26"/>
      <c r="AV3215" s="26"/>
      <c r="AW3215" s="11"/>
      <c r="AX3215" s="11"/>
      <c r="AY3215" s="11"/>
      <c r="AZ3215" s="11"/>
      <c r="BA3215" s="11"/>
      <c r="BB3215" s="11"/>
      <c r="BC3215" s="11"/>
    </row>
    <row r="3216" spans="1:55" x14ac:dyDescent="0.3">
      <c r="A3216" s="11"/>
      <c r="B3216" s="11"/>
      <c r="C3216" s="11"/>
      <c r="D3216" s="11"/>
      <c r="E3216" s="38"/>
      <c r="F3216" s="11"/>
      <c r="G3216" s="40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26"/>
      <c r="AR3216" s="26"/>
      <c r="AS3216" s="26"/>
      <c r="AT3216" s="26"/>
      <c r="AU3216" s="26"/>
      <c r="AV3216" s="26"/>
      <c r="AW3216" s="11"/>
      <c r="AX3216" s="11"/>
      <c r="AY3216" s="11"/>
      <c r="AZ3216" s="11"/>
      <c r="BA3216" s="11"/>
      <c r="BB3216" s="11"/>
      <c r="BC3216" s="11"/>
    </row>
    <row r="3217" spans="1:55" x14ac:dyDescent="0.3">
      <c r="A3217" s="11"/>
      <c r="B3217" s="11"/>
      <c r="C3217" s="11"/>
      <c r="D3217" s="11"/>
      <c r="E3217" s="38"/>
      <c r="F3217" s="11"/>
      <c r="G3217" s="40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26"/>
      <c r="AR3217" s="26"/>
      <c r="AS3217" s="26"/>
      <c r="AT3217" s="26"/>
      <c r="AU3217" s="26"/>
      <c r="AV3217" s="26"/>
      <c r="AW3217" s="11"/>
      <c r="AX3217" s="11"/>
      <c r="AY3217" s="11"/>
      <c r="AZ3217" s="11"/>
      <c r="BA3217" s="11"/>
      <c r="BB3217" s="11"/>
      <c r="BC3217" s="11"/>
    </row>
    <row r="3218" spans="1:55" x14ac:dyDescent="0.3">
      <c r="A3218" s="11"/>
      <c r="B3218" s="11"/>
      <c r="C3218" s="11"/>
      <c r="D3218" s="11"/>
      <c r="E3218" s="38"/>
      <c r="F3218" s="11"/>
      <c r="G3218" s="40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26"/>
      <c r="AR3218" s="26"/>
      <c r="AS3218" s="26"/>
      <c r="AT3218" s="26"/>
      <c r="AU3218" s="26"/>
      <c r="AV3218" s="26"/>
      <c r="AW3218" s="11"/>
      <c r="AX3218" s="11"/>
      <c r="AY3218" s="11"/>
      <c r="AZ3218" s="11"/>
      <c r="BA3218" s="11"/>
      <c r="BB3218" s="11"/>
      <c r="BC3218" s="11"/>
    </row>
    <row r="3219" spans="1:55" x14ac:dyDescent="0.3">
      <c r="A3219" s="11"/>
      <c r="B3219" s="11"/>
      <c r="C3219" s="11"/>
      <c r="D3219" s="11"/>
      <c r="E3219" s="38"/>
      <c r="F3219" s="11"/>
      <c r="G3219" s="40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26"/>
      <c r="AR3219" s="26"/>
      <c r="AS3219" s="26"/>
      <c r="AT3219" s="26"/>
      <c r="AU3219" s="26"/>
      <c r="AV3219" s="26"/>
      <c r="AW3219" s="11"/>
      <c r="AX3219" s="11"/>
      <c r="AY3219" s="11"/>
      <c r="AZ3219" s="11"/>
      <c r="BA3219" s="11"/>
      <c r="BB3219" s="11"/>
      <c r="BC3219" s="11"/>
    </row>
    <row r="3220" spans="1:55" x14ac:dyDescent="0.3">
      <c r="A3220" s="11"/>
      <c r="B3220" s="11"/>
      <c r="C3220" s="11"/>
      <c r="D3220" s="11"/>
      <c r="E3220" s="38"/>
      <c r="F3220" s="11"/>
      <c r="G3220" s="40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26"/>
      <c r="AR3220" s="26"/>
      <c r="AS3220" s="26"/>
      <c r="AT3220" s="26"/>
      <c r="AU3220" s="26"/>
      <c r="AV3220" s="26"/>
      <c r="AW3220" s="11"/>
      <c r="AX3220" s="11"/>
      <c r="AY3220" s="11"/>
      <c r="AZ3220" s="11"/>
      <c r="BA3220" s="11"/>
      <c r="BB3220" s="11"/>
      <c r="BC3220" s="11"/>
    </row>
    <row r="3221" spans="1:55" x14ac:dyDescent="0.3">
      <c r="A3221" s="11"/>
      <c r="B3221" s="11"/>
      <c r="C3221" s="11"/>
      <c r="D3221" s="11"/>
      <c r="E3221" s="38"/>
      <c r="F3221" s="11"/>
      <c r="G3221" s="40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26"/>
      <c r="AR3221" s="26"/>
      <c r="AS3221" s="26"/>
      <c r="AT3221" s="26"/>
      <c r="AU3221" s="26"/>
      <c r="AV3221" s="26"/>
      <c r="AW3221" s="11"/>
      <c r="AX3221" s="11"/>
      <c r="AY3221" s="11"/>
      <c r="AZ3221" s="11"/>
      <c r="BA3221" s="11"/>
      <c r="BB3221" s="11"/>
      <c r="BC3221" s="11"/>
    </row>
    <row r="3222" spans="1:55" x14ac:dyDescent="0.3">
      <c r="A3222" s="11"/>
      <c r="B3222" s="11"/>
      <c r="C3222" s="11"/>
      <c r="D3222" s="11"/>
      <c r="E3222" s="38"/>
      <c r="F3222" s="11"/>
      <c r="G3222" s="40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26"/>
      <c r="AR3222" s="26"/>
      <c r="AS3222" s="26"/>
      <c r="AT3222" s="26"/>
      <c r="AU3222" s="26"/>
      <c r="AV3222" s="26"/>
      <c r="AW3222" s="11"/>
      <c r="AX3222" s="11"/>
      <c r="AY3222" s="11"/>
      <c r="AZ3222" s="11"/>
      <c r="BA3222" s="11"/>
      <c r="BB3222" s="11"/>
      <c r="BC3222" s="11"/>
    </row>
    <row r="3223" spans="1:55" x14ac:dyDescent="0.3">
      <c r="A3223" s="11"/>
      <c r="B3223" s="11"/>
      <c r="C3223" s="11"/>
      <c r="D3223" s="11"/>
      <c r="E3223" s="38"/>
      <c r="F3223" s="11"/>
      <c r="G3223" s="40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26"/>
      <c r="AR3223" s="26"/>
      <c r="AS3223" s="26"/>
      <c r="AT3223" s="26"/>
      <c r="AU3223" s="26"/>
      <c r="AV3223" s="26"/>
      <c r="AW3223" s="11"/>
      <c r="AX3223" s="11"/>
      <c r="AY3223" s="11"/>
      <c r="AZ3223" s="11"/>
      <c r="BA3223" s="11"/>
      <c r="BB3223" s="11"/>
      <c r="BC3223" s="11"/>
    </row>
    <row r="3224" spans="1:55" x14ac:dyDescent="0.3">
      <c r="A3224" s="11"/>
      <c r="B3224" s="11"/>
      <c r="C3224" s="11"/>
      <c r="D3224" s="11"/>
      <c r="E3224" s="38"/>
      <c r="F3224" s="11"/>
      <c r="G3224" s="40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26"/>
      <c r="AR3224" s="26"/>
      <c r="AS3224" s="26"/>
      <c r="AT3224" s="26"/>
      <c r="AU3224" s="26"/>
      <c r="AV3224" s="26"/>
      <c r="AW3224" s="11"/>
      <c r="AX3224" s="11"/>
      <c r="AY3224" s="11"/>
      <c r="AZ3224" s="11"/>
      <c r="BA3224" s="11"/>
      <c r="BB3224" s="11"/>
      <c r="BC3224" s="11"/>
    </row>
    <row r="3225" spans="1:55" x14ac:dyDescent="0.3">
      <c r="A3225" s="11"/>
      <c r="B3225" s="11"/>
      <c r="C3225" s="11"/>
      <c r="D3225" s="11"/>
      <c r="E3225" s="38"/>
      <c r="F3225" s="11"/>
      <c r="G3225" s="40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26"/>
      <c r="AR3225" s="26"/>
      <c r="AS3225" s="26"/>
      <c r="AT3225" s="26"/>
      <c r="AU3225" s="26"/>
      <c r="AV3225" s="26"/>
      <c r="AW3225" s="11"/>
      <c r="AX3225" s="11"/>
      <c r="AY3225" s="11"/>
      <c r="AZ3225" s="11"/>
      <c r="BA3225" s="11"/>
      <c r="BB3225" s="11"/>
      <c r="BC3225" s="11"/>
    </row>
    <row r="3226" spans="1:55" x14ac:dyDescent="0.3">
      <c r="A3226" s="11"/>
      <c r="B3226" s="11"/>
      <c r="C3226" s="11"/>
      <c r="D3226" s="11"/>
      <c r="E3226" s="38"/>
      <c r="F3226" s="11"/>
      <c r="G3226" s="40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26"/>
      <c r="AR3226" s="26"/>
      <c r="AS3226" s="26"/>
      <c r="AT3226" s="26"/>
      <c r="AU3226" s="26"/>
      <c r="AV3226" s="26"/>
      <c r="AW3226" s="11"/>
      <c r="AX3226" s="11"/>
      <c r="AY3226" s="11"/>
      <c r="AZ3226" s="11"/>
      <c r="BA3226" s="11"/>
      <c r="BB3226" s="11"/>
      <c r="BC3226" s="11"/>
    </row>
    <row r="3227" spans="1:55" x14ac:dyDescent="0.3">
      <c r="A3227" s="11"/>
      <c r="B3227" s="11"/>
      <c r="C3227" s="11"/>
      <c r="D3227" s="11"/>
      <c r="E3227" s="38"/>
      <c r="F3227" s="11"/>
      <c r="G3227" s="40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26"/>
      <c r="AR3227" s="26"/>
      <c r="AS3227" s="26"/>
      <c r="AT3227" s="26"/>
      <c r="AU3227" s="26"/>
      <c r="AV3227" s="26"/>
      <c r="AW3227" s="11"/>
      <c r="AX3227" s="11"/>
      <c r="AY3227" s="11"/>
      <c r="AZ3227" s="11"/>
      <c r="BA3227" s="11"/>
      <c r="BB3227" s="11"/>
      <c r="BC3227" s="11"/>
    </row>
    <row r="3228" spans="1:55" x14ac:dyDescent="0.3">
      <c r="A3228" s="11"/>
      <c r="B3228" s="11"/>
      <c r="C3228" s="11"/>
      <c r="D3228" s="11"/>
      <c r="E3228" s="38"/>
      <c r="F3228" s="11"/>
      <c r="G3228" s="40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26"/>
      <c r="AR3228" s="26"/>
      <c r="AS3228" s="26"/>
      <c r="AT3228" s="26"/>
      <c r="AU3228" s="26"/>
      <c r="AV3228" s="26"/>
      <c r="AW3228" s="11"/>
      <c r="AX3228" s="11"/>
      <c r="AY3228" s="11"/>
      <c r="AZ3228" s="11"/>
      <c r="BA3228" s="11"/>
      <c r="BB3228" s="11"/>
      <c r="BC3228" s="11"/>
    </row>
    <row r="3229" spans="1:55" x14ac:dyDescent="0.3">
      <c r="A3229" s="11"/>
      <c r="B3229" s="11"/>
      <c r="C3229" s="11"/>
      <c r="D3229" s="11"/>
      <c r="E3229" s="38"/>
      <c r="F3229" s="11"/>
      <c r="G3229" s="40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26"/>
      <c r="AR3229" s="26"/>
      <c r="AS3229" s="26"/>
      <c r="AT3229" s="26"/>
      <c r="AU3229" s="26"/>
      <c r="AV3229" s="26"/>
      <c r="AW3229" s="11"/>
      <c r="AX3229" s="11"/>
      <c r="AY3229" s="11"/>
      <c r="AZ3229" s="11"/>
      <c r="BA3229" s="11"/>
      <c r="BB3229" s="11"/>
      <c r="BC3229" s="11"/>
    </row>
    <row r="3230" spans="1:55" x14ac:dyDescent="0.3">
      <c r="A3230" s="11"/>
      <c r="B3230" s="11"/>
      <c r="C3230" s="11"/>
      <c r="D3230" s="11"/>
      <c r="E3230" s="38"/>
      <c r="F3230" s="11"/>
      <c r="G3230" s="40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26"/>
      <c r="AR3230" s="26"/>
      <c r="AS3230" s="26"/>
      <c r="AT3230" s="26"/>
      <c r="AU3230" s="26"/>
      <c r="AV3230" s="26"/>
      <c r="AW3230" s="11"/>
      <c r="AX3230" s="11"/>
      <c r="AY3230" s="11"/>
      <c r="AZ3230" s="11"/>
      <c r="BA3230" s="11"/>
      <c r="BB3230" s="11"/>
      <c r="BC3230" s="11"/>
    </row>
    <row r="3231" spans="1:55" x14ac:dyDescent="0.3">
      <c r="A3231" s="11"/>
      <c r="B3231" s="11"/>
      <c r="C3231" s="11"/>
      <c r="D3231" s="11"/>
      <c r="E3231" s="38"/>
      <c r="F3231" s="11"/>
      <c r="G3231" s="40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26"/>
      <c r="AR3231" s="26"/>
      <c r="AS3231" s="26"/>
      <c r="AT3231" s="26"/>
      <c r="AU3231" s="26"/>
      <c r="AV3231" s="26"/>
      <c r="AW3231" s="11"/>
      <c r="AX3231" s="11"/>
      <c r="AY3231" s="11"/>
      <c r="AZ3231" s="11"/>
      <c r="BA3231" s="11"/>
      <c r="BB3231" s="11"/>
      <c r="BC3231" s="11"/>
    </row>
    <row r="3232" spans="1:55" x14ac:dyDescent="0.3">
      <c r="A3232" s="11"/>
      <c r="B3232" s="11"/>
      <c r="C3232" s="11"/>
      <c r="D3232" s="11"/>
      <c r="E3232" s="38"/>
      <c r="F3232" s="11"/>
      <c r="G3232" s="40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26"/>
      <c r="AR3232" s="26"/>
      <c r="AS3232" s="26"/>
      <c r="AT3232" s="26"/>
      <c r="AU3232" s="26"/>
      <c r="AV3232" s="26"/>
      <c r="AW3232" s="11"/>
      <c r="AX3232" s="11"/>
      <c r="AY3232" s="11"/>
      <c r="AZ3232" s="11"/>
      <c r="BA3232" s="11"/>
      <c r="BB3232" s="11"/>
      <c r="BC3232" s="11"/>
    </row>
    <row r="3233" spans="1:55" x14ac:dyDescent="0.3">
      <c r="A3233" s="11"/>
      <c r="B3233" s="11"/>
      <c r="C3233" s="11"/>
      <c r="D3233" s="11"/>
      <c r="E3233" s="38"/>
      <c r="F3233" s="11"/>
      <c r="G3233" s="40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26"/>
      <c r="AR3233" s="26"/>
      <c r="AS3233" s="26"/>
      <c r="AT3233" s="26"/>
      <c r="AU3233" s="26"/>
      <c r="AV3233" s="26"/>
      <c r="AW3233" s="11"/>
      <c r="AX3233" s="11"/>
      <c r="AY3233" s="11"/>
      <c r="AZ3233" s="11"/>
      <c r="BA3233" s="11"/>
      <c r="BB3233" s="11"/>
      <c r="BC3233" s="11"/>
    </row>
    <row r="3234" spans="1:55" x14ac:dyDescent="0.3">
      <c r="A3234" s="11"/>
      <c r="B3234" s="11"/>
      <c r="C3234" s="11"/>
      <c r="D3234" s="11"/>
      <c r="E3234" s="38"/>
      <c r="F3234" s="11"/>
      <c r="G3234" s="40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26"/>
      <c r="AR3234" s="26"/>
      <c r="AS3234" s="26"/>
      <c r="AT3234" s="26"/>
      <c r="AU3234" s="26"/>
      <c r="AV3234" s="26"/>
      <c r="AW3234" s="11"/>
      <c r="AX3234" s="11"/>
      <c r="AY3234" s="11"/>
      <c r="AZ3234" s="11"/>
      <c r="BA3234" s="11"/>
      <c r="BB3234" s="11"/>
      <c r="BC3234" s="11"/>
    </row>
    <row r="3235" spans="1:55" x14ac:dyDescent="0.3">
      <c r="A3235" s="11"/>
      <c r="B3235" s="11"/>
      <c r="C3235" s="11"/>
      <c r="D3235" s="11"/>
      <c r="E3235" s="38"/>
      <c r="F3235" s="11"/>
      <c r="G3235" s="40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26"/>
      <c r="AR3235" s="26"/>
      <c r="AS3235" s="26"/>
      <c r="AT3235" s="26"/>
      <c r="AU3235" s="26"/>
      <c r="AV3235" s="26"/>
      <c r="AW3235" s="11"/>
      <c r="AX3235" s="11"/>
      <c r="AY3235" s="11"/>
      <c r="AZ3235" s="11"/>
      <c r="BA3235" s="11"/>
      <c r="BB3235" s="11"/>
      <c r="BC3235" s="11"/>
    </row>
    <row r="3236" spans="1:55" x14ac:dyDescent="0.3">
      <c r="A3236" s="11"/>
      <c r="B3236" s="11"/>
      <c r="C3236" s="11"/>
      <c r="D3236" s="11"/>
      <c r="E3236" s="38"/>
      <c r="F3236" s="11"/>
      <c r="G3236" s="40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26"/>
      <c r="AR3236" s="26"/>
      <c r="AS3236" s="26"/>
      <c r="AT3236" s="26"/>
      <c r="AU3236" s="26"/>
      <c r="AV3236" s="26"/>
      <c r="AW3236" s="11"/>
      <c r="AX3236" s="11"/>
      <c r="AY3236" s="11"/>
      <c r="AZ3236" s="11"/>
      <c r="BA3236" s="11"/>
      <c r="BB3236" s="11"/>
      <c r="BC3236" s="11"/>
    </row>
    <row r="3237" spans="1:55" x14ac:dyDescent="0.3">
      <c r="A3237" s="11"/>
      <c r="B3237" s="11"/>
      <c r="C3237" s="11"/>
      <c r="D3237" s="11"/>
      <c r="E3237" s="38"/>
      <c r="F3237" s="11"/>
      <c r="G3237" s="40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26"/>
      <c r="AR3237" s="26"/>
      <c r="AS3237" s="26"/>
      <c r="AT3237" s="26"/>
      <c r="AU3237" s="26"/>
      <c r="AV3237" s="26"/>
      <c r="AW3237" s="11"/>
      <c r="AX3237" s="11"/>
      <c r="AY3237" s="11"/>
      <c r="AZ3237" s="11"/>
      <c r="BA3237" s="11"/>
      <c r="BB3237" s="11"/>
      <c r="BC3237" s="11"/>
    </row>
    <row r="3238" spans="1:55" x14ac:dyDescent="0.3">
      <c r="A3238" s="11"/>
      <c r="B3238" s="11"/>
      <c r="C3238" s="11"/>
      <c r="D3238" s="11"/>
      <c r="E3238" s="38"/>
      <c r="F3238" s="11"/>
      <c r="G3238" s="40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26"/>
      <c r="AR3238" s="26"/>
      <c r="AS3238" s="26"/>
      <c r="AT3238" s="26"/>
      <c r="AU3238" s="26"/>
      <c r="AV3238" s="26"/>
      <c r="AW3238" s="11"/>
      <c r="AX3238" s="11"/>
      <c r="AY3238" s="11"/>
      <c r="AZ3238" s="11"/>
      <c r="BA3238" s="11"/>
      <c r="BB3238" s="11"/>
      <c r="BC3238" s="11"/>
    </row>
    <row r="3239" spans="1:55" x14ac:dyDescent="0.3">
      <c r="A3239" s="11"/>
      <c r="B3239" s="11"/>
      <c r="C3239" s="11"/>
      <c r="D3239" s="11"/>
      <c r="E3239" s="38"/>
      <c r="F3239" s="11"/>
      <c r="G3239" s="40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26"/>
      <c r="AR3239" s="26"/>
      <c r="AS3239" s="26"/>
      <c r="AT3239" s="26"/>
      <c r="AU3239" s="26"/>
      <c r="AV3239" s="26"/>
      <c r="AW3239" s="11"/>
      <c r="AX3239" s="11"/>
      <c r="AY3239" s="11"/>
      <c r="AZ3239" s="11"/>
      <c r="BA3239" s="11"/>
      <c r="BB3239" s="11"/>
      <c r="BC3239" s="11"/>
    </row>
    <row r="3240" spans="1:55" x14ac:dyDescent="0.3">
      <c r="A3240" s="11"/>
      <c r="B3240" s="11"/>
      <c r="C3240" s="11"/>
      <c r="D3240" s="11"/>
      <c r="E3240" s="38"/>
      <c r="F3240" s="11"/>
      <c r="G3240" s="40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26"/>
      <c r="AR3240" s="26"/>
      <c r="AS3240" s="26"/>
      <c r="AT3240" s="26"/>
      <c r="AU3240" s="26"/>
      <c r="AV3240" s="26"/>
      <c r="AW3240" s="11"/>
      <c r="AX3240" s="11"/>
      <c r="AY3240" s="11"/>
      <c r="AZ3240" s="11"/>
      <c r="BA3240" s="11"/>
      <c r="BB3240" s="11"/>
      <c r="BC3240" s="11"/>
    </row>
    <row r="3241" spans="1:55" x14ac:dyDescent="0.3">
      <c r="A3241" s="11"/>
      <c r="B3241" s="11"/>
      <c r="C3241" s="11"/>
      <c r="D3241" s="11"/>
      <c r="E3241" s="38"/>
      <c r="F3241" s="11"/>
      <c r="G3241" s="40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26"/>
      <c r="AR3241" s="26"/>
      <c r="AS3241" s="26"/>
      <c r="AT3241" s="26"/>
      <c r="AU3241" s="26"/>
      <c r="AV3241" s="26"/>
      <c r="AW3241" s="11"/>
      <c r="AX3241" s="11"/>
      <c r="AY3241" s="11"/>
      <c r="AZ3241" s="11"/>
      <c r="BA3241" s="11"/>
      <c r="BB3241" s="11"/>
      <c r="BC3241" s="11"/>
    </row>
    <row r="3242" spans="1:55" x14ac:dyDescent="0.3">
      <c r="A3242" s="11"/>
      <c r="B3242" s="11"/>
      <c r="C3242" s="11"/>
      <c r="D3242" s="11"/>
      <c r="E3242" s="38"/>
      <c r="F3242" s="11"/>
      <c r="G3242" s="40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26"/>
      <c r="AR3242" s="26"/>
      <c r="AS3242" s="26"/>
      <c r="AT3242" s="26"/>
      <c r="AU3242" s="26"/>
      <c r="AV3242" s="26"/>
      <c r="AW3242" s="11"/>
      <c r="AX3242" s="11"/>
      <c r="AY3242" s="11"/>
      <c r="AZ3242" s="11"/>
      <c r="BA3242" s="11"/>
      <c r="BB3242" s="11"/>
      <c r="BC3242" s="11"/>
    </row>
    <row r="3243" spans="1:55" x14ac:dyDescent="0.3">
      <c r="A3243" s="11"/>
      <c r="B3243" s="11"/>
      <c r="C3243" s="11"/>
      <c r="D3243" s="11"/>
      <c r="E3243" s="38"/>
      <c r="F3243" s="11"/>
      <c r="G3243" s="40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26"/>
      <c r="AR3243" s="26"/>
      <c r="AS3243" s="26"/>
      <c r="AT3243" s="26"/>
      <c r="AU3243" s="26"/>
      <c r="AV3243" s="26"/>
      <c r="AW3243" s="11"/>
      <c r="AX3243" s="11"/>
      <c r="AY3243" s="11"/>
      <c r="AZ3243" s="11"/>
      <c r="BA3243" s="11"/>
      <c r="BB3243" s="11"/>
      <c r="BC3243" s="11"/>
    </row>
    <row r="3244" spans="1:55" x14ac:dyDescent="0.3">
      <c r="A3244" s="11"/>
      <c r="B3244" s="11"/>
      <c r="C3244" s="11"/>
      <c r="D3244" s="11"/>
      <c r="E3244" s="38"/>
      <c r="F3244" s="11"/>
      <c r="G3244" s="40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26"/>
      <c r="AR3244" s="26"/>
      <c r="AS3244" s="26"/>
      <c r="AT3244" s="26"/>
      <c r="AU3244" s="26"/>
      <c r="AV3244" s="26"/>
      <c r="AW3244" s="11"/>
      <c r="AX3244" s="11"/>
      <c r="AY3244" s="11"/>
      <c r="AZ3244" s="11"/>
      <c r="BA3244" s="11"/>
      <c r="BB3244" s="11"/>
      <c r="BC3244" s="11"/>
    </row>
    <row r="3245" spans="1:55" x14ac:dyDescent="0.3">
      <c r="A3245" s="11"/>
      <c r="B3245" s="11"/>
      <c r="C3245" s="11"/>
      <c r="D3245" s="11"/>
      <c r="E3245" s="38"/>
      <c r="F3245" s="11"/>
      <c r="G3245" s="40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26"/>
      <c r="AR3245" s="26"/>
      <c r="AS3245" s="26"/>
      <c r="AT3245" s="26"/>
      <c r="AU3245" s="26"/>
      <c r="AV3245" s="26"/>
      <c r="AW3245" s="11"/>
      <c r="AX3245" s="11"/>
      <c r="AY3245" s="11"/>
      <c r="AZ3245" s="11"/>
      <c r="BA3245" s="11"/>
      <c r="BB3245" s="11"/>
      <c r="BC3245" s="11"/>
    </row>
    <row r="3246" spans="1:55" x14ac:dyDescent="0.3">
      <c r="A3246" s="11"/>
      <c r="B3246" s="11"/>
      <c r="C3246" s="11"/>
      <c r="D3246" s="11"/>
      <c r="E3246" s="38"/>
      <c r="F3246" s="11"/>
      <c r="G3246" s="40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26"/>
      <c r="AR3246" s="26"/>
      <c r="AS3246" s="26"/>
      <c r="AT3246" s="26"/>
      <c r="AU3246" s="26"/>
      <c r="AV3246" s="26"/>
      <c r="AW3246" s="11"/>
      <c r="AX3246" s="11"/>
      <c r="AY3246" s="11"/>
      <c r="AZ3246" s="11"/>
      <c r="BA3246" s="11"/>
      <c r="BB3246" s="11"/>
      <c r="BC3246" s="11"/>
    </row>
    <row r="3247" spans="1:55" x14ac:dyDescent="0.3">
      <c r="A3247" s="11"/>
      <c r="B3247" s="11"/>
      <c r="C3247" s="11"/>
      <c r="D3247" s="11"/>
      <c r="E3247" s="38"/>
      <c r="F3247" s="11"/>
      <c r="G3247" s="40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26"/>
      <c r="AR3247" s="26"/>
      <c r="AS3247" s="26"/>
      <c r="AT3247" s="26"/>
      <c r="AU3247" s="26"/>
      <c r="AV3247" s="26"/>
      <c r="AW3247" s="11"/>
      <c r="AX3247" s="11"/>
      <c r="AY3247" s="11"/>
      <c r="AZ3247" s="11"/>
      <c r="BA3247" s="11"/>
      <c r="BB3247" s="11"/>
      <c r="BC3247" s="11"/>
    </row>
    <row r="3248" spans="1:55" x14ac:dyDescent="0.3">
      <c r="A3248" s="11"/>
      <c r="B3248" s="11"/>
      <c r="C3248" s="11"/>
      <c r="D3248" s="11"/>
      <c r="E3248" s="38"/>
      <c r="F3248" s="11"/>
      <c r="G3248" s="40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26"/>
      <c r="AR3248" s="26"/>
      <c r="AS3248" s="26"/>
      <c r="AT3248" s="26"/>
      <c r="AU3248" s="26"/>
      <c r="AV3248" s="26"/>
      <c r="AW3248" s="11"/>
      <c r="AX3248" s="11"/>
      <c r="AY3248" s="11"/>
      <c r="AZ3248" s="11"/>
      <c r="BA3248" s="11"/>
      <c r="BB3248" s="11"/>
      <c r="BC3248" s="11"/>
    </row>
    <row r="3249" spans="1:55" x14ac:dyDescent="0.3">
      <c r="A3249" s="11"/>
      <c r="B3249" s="11"/>
      <c r="C3249" s="11"/>
      <c r="D3249" s="11"/>
      <c r="E3249" s="38"/>
      <c r="F3249" s="11"/>
      <c r="G3249" s="40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26"/>
      <c r="AR3249" s="26"/>
      <c r="AS3249" s="26"/>
      <c r="AT3249" s="26"/>
      <c r="AU3249" s="26"/>
      <c r="AV3249" s="26"/>
      <c r="AW3249" s="11"/>
      <c r="AX3249" s="11"/>
      <c r="AY3249" s="11"/>
      <c r="AZ3249" s="11"/>
      <c r="BA3249" s="11"/>
      <c r="BB3249" s="11"/>
      <c r="BC3249" s="11"/>
    </row>
    <row r="3250" spans="1:55" x14ac:dyDescent="0.3">
      <c r="A3250" s="11"/>
      <c r="B3250" s="11"/>
      <c r="C3250" s="11"/>
      <c r="D3250" s="11"/>
      <c r="E3250" s="38"/>
      <c r="F3250" s="11"/>
      <c r="G3250" s="40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26"/>
      <c r="AR3250" s="26"/>
      <c r="AS3250" s="26"/>
      <c r="AT3250" s="26"/>
      <c r="AU3250" s="26"/>
      <c r="AV3250" s="26"/>
      <c r="AW3250" s="11"/>
      <c r="AX3250" s="11"/>
      <c r="AY3250" s="11"/>
      <c r="AZ3250" s="11"/>
      <c r="BA3250" s="11"/>
      <c r="BB3250" s="11"/>
      <c r="BC3250" s="11"/>
    </row>
    <row r="3251" spans="1:55" x14ac:dyDescent="0.3">
      <c r="A3251" s="11"/>
      <c r="B3251" s="11"/>
      <c r="C3251" s="11"/>
      <c r="D3251" s="11"/>
      <c r="E3251" s="38"/>
      <c r="F3251" s="11"/>
      <c r="G3251" s="40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26"/>
      <c r="AR3251" s="26"/>
      <c r="AS3251" s="26"/>
      <c r="AT3251" s="26"/>
      <c r="AU3251" s="26"/>
      <c r="AV3251" s="26"/>
      <c r="AW3251" s="11"/>
      <c r="AX3251" s="11"/>
      <c r="AY3251" s="11"/>
      <c r="AZ3251" s="11"/>
      <c r="BA3251" s="11"/>
      <c r="BB3251" s="11"/>
      <c r="BC3251" s="11"/>
    </row>
    <row r="3252" spans="1:55" x14ac:dyDescent="0.3">
      <c r="A3252" s="11"/>
      <c r="B3252" s="11"/>
      <c r="C3252" s="11"/>
      <c r="D3252" s="11"/>
      <c r="E3252" s="38"/>
      <c r="F3252" s="11"/>
      <c r="G3252" s="40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26"/>
      <c r="AR3252" s="26"/>
      <c r="AS3252" s="26"/>
      <c r="AT3252" s="26"/>
      <c r="AU3252" s="26"/>
      <c r="AV3252" s="26"/>
      <c r="AW3252" s="11"/>
      <c r="AX3252" s="11"/>
      <c r="AY3252" s="11"/>
      <c r="AZ3252" s="11"/>
      <c r="BA3252" s="11"/>
      <c r="BB3252" s="11"/>
      <c r="BC3252" s="11"/>
    </row>
    <row r="3253" spans="1:55" x14ac:dyDescent="0.3">
      <c r="A3253" s="11"/>
      <c r="B3253" s="11"/>
      <c r="C3253" s="11"/>
      <c r="D3253" s="11"/>
      <c r="E3253" s="38"/>
      <c r="F3253" s="11"/>
      <c r="G3253" s="40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26"/>
      <c r="AR3253" s="26"/>
      <c r="AS3253" s="26"/>
      <c r="AT3253" s="26"/>
      <c r="AU3253" s="26"/>
      <c r="AV3253" s="26"/>
      <c r="AW3253" s="11"/>
      <c r="AX3253" s="11"/>
      <c r="AY3253" s="11"/>
      <c r="AZ3253" s="11"/>
      <c r="BA3253" s="11"/>
      <c r="BB3253" s="11"/>
      <c r="BC3253" s="11"/>
    </row>
    <row r="3254" spans="1:55" x14ac:dyDescent="0.3">
      <c r="A3254" s="11"/>
      <c r="B3254" s="11"/>
      <c r="C3254" s="11"/>
      <c r="D3254" s="11"/>
      <c r="E3254" s="38"/>
      <c r="F3254" s="11"/>
      <c r="G3254" s="40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26"/>
      <c r="AR3254" s="26"/>
      <c r="AS3254" s="26"/>
      <c r="AT3254" s="26"/>
      <c r="AU3254" s="26"/>
      <c r="AV3254" s="26"/>
      <c r="AW3254" s="11"/>
      <c r="AX3254" s="11"/>
      <c r="AY3254" s="11"/>
      <c r="AZ3254" s="11"/>
      <c r="BA3254" s="11"/>
      <c r="BB3254" s="11"/>
      <c r="BC3254" s="11"/>
    </row>
    <row r="3255" spans="1:55" x14ac:dyDescent="0.3">
      <c r="A3255" s="11"/>
      <c r="B3255" s="11"/>
      <c r="C3255" s="11"/>
      <c r="D3255" s="11"/>
      <c r="E3255" s="38"/>
      <c r="F3255" s="11"/>
      <c r="G3255" s="40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26"/>
      <c r="AR3255" s="26"/>
      <c r="AS3255" s="26"/>
      <c r="AT3255" s="26"/>
      <c r="AU3255" s="26"/>
      <c r="AV3255" s="26"/>
      <c r="AW3255" s="11"/>
      <c r="AX3255" s="11"/>
      <c r="AY3255" s="11"/>
      <c r="AZ3255" s="11"/>
      <c r="BA3255" s="11"/>
      <c r="BB3255" s="11"/>
      <c r="BC3255" s="11"/>
    </row>
    <row r="3256" spans="1:55" x14ac:dyDescent="0.3">
      <c r="A3256" s="11"/>
      <c r="B3256" s="11"/>
      <c r="C3256" s="11"/>
      <c r="D3256" s="11"/>
      <c r="E3256" s="38"/>
      <c r="F3256" s="11"/>
      <c r="G3256" s="40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26"/>
      <c r="AR3256" s="26"/>
      <c r="AS3256" s="26"/>
      <c r="AT3256" s="26"/>
      <c r="AU3256" s="26"/>
      <c r="AV3256" s="26"/>
      <c r="AW3256" s="11"/>
      <c r="AX3256" s="11"/>
      <c r="AY3256" s="11"/>
      <c r="AZ3256" s="11"/>
      <c r="BA3256" s="11"/>
      <c r="BB3256" s="11"/>
      <c r="BC3256" s="11"/>
    </row>
    <row r="3257" spans="1:55" x14ac:dyDescent="0.3">
      <c r="A3257" s="11"/>
      <c r="B3257" s="11"/>
      <c r="C3257" s="11"/>
      <c r="D3257" s="11"/>
      <c r="E3257" s="38"/>
      <c r="F3257" s="11"/>
      <c r="G3257" s="40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26"/>
      <c r="AR3257" s="26"/>
      <c r="AS3257" s="26"/>
      <c r="AT3257" s="26"/>
      <c r="AU3257" s="26"/>
      <c r="AV3257" s="26"/>
      <c r="AW3257" s="11"/>
      <c r="AX3257" s="11"/>
      <c r="AY3257" s="11"/>
      <c r="AZ3257" s="11"/>
      <c r="BA3257" s="11"/>
      <c r="BB3257" s="11"/>
      <c r="BC3257" s="11"/>
    </row>
    <row r="3258" spans="1:55" x14ac:dyDescent="0.3">
      <c r="A3258" s="11"/>
      <c r="B3258" s="11"/>
      <c r="C3258" s="11"/>
      <c r="D3258" s="11"/>
      <c r="E3258" s="38"/>
      <c r="F3258" s="11"/>
      <c r="G3258" s="40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26"/>
      <c r="AR3258" s="26"/>
      <c r="AS3258" s="26"/>
      <c r="AT3258" s="26"/>
      <c r="AU3258" s="26"/>
      <c r="AV3258" s="26"/>
      <c r="AW3258" s="11"/>
      <c r="AX3258" s="11"/>
      <c r="AY3258" s="11"/>
      <c r="AZ3258" s="11"/>
      <c r="BA3258" s="11"/>
      <c r="BB3258" s="11"/>
      <c r="BC3258" s="11"/>
    </row>
    <row r="3259" spans="1:55" x14ac:dyDescent="0.3">
      <c r="A3259" s="11"/>
      <c r="B3259" s="11"/>
      <c r="C3259" s="11"/>
      <c r="D3259" s="11"/>
      <c r="E3259" s="38"/>
      <c r="F3259" s="11"/>
      <c r="G3259" s="40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26"/>
      <c r="AR3259" s="26"/>
      <c r="AS3259" s="26"/>
      <c r="AT3259" s="26"/>
      <c r="AU3259" s="26"/>
      <c r="AV3259" s="26"/>
      <c r="AW3259" s="11"/>
      <c r="AX3259" s="11"/>
      <c r="AY3259" s="11"/>
      <c r="AZ3259" s="11"/>
      <c r="BA3259" s="11"/>
      <c r="BB3259" s="11"/>
      <c r="BC3259" s="11"/>
    </row>
    <row r="3260" spans="1:55" x14ac:dyDescent="0.3">
      <c r="A3260" s="11"/>
      <c r="B3260" s="11"/>
      <c r="C3260" s="11"/>
      <c r="D3260" s="11"/>
      <c r="E3260" s="38"/>
      <c r="F3260" s="11"/>
      <c r="G3260" s="40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26"/>
      <c r="AR3260" s="26"/>
      <c r="AS3260" s="26"/>
      <c r="AT3260" s="26"/>
      <c r="AU3260" s="26"/>
      <c r="AV3260" s="26"/>
      <c r="AW3260" s="11"/>
      <c r="AX3260" s="11"/>
      <c r="AY3260" s="11"/>
      <c r="AZ3260" s="11"/>
      <c r="BA3260" s="11"/>
      <c r="BB3260" s="11"/>
      <c r="BC3260" s="11"/>
    </row>
    <row r="3261" spans="1:55" x14ac:dyDescent="0.3">
      <c r="A3261" s="11"/>
      <c r="B3261" s="11"/>
      <c r="C3261" s="11"/>
      <c r="D3261" s="11"/>
      <c r="E3261" s="38"/>
      <c r="F3261" s="11"/>
      <c r="G3261" s="40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26"/>
      <c r="AR3261" s="26"/>
      <c r="AS3261" s="26"/>
      <c r="AT3261" s="26"/>
      <c r="AU3261" s="26"/>
      <c r="AV3261" s="26"/>
      <c r="AW3261" s="11"/>
      <c r="AX3261" s="11"/>
      <c r="AY3261" s="11"/>
      <c r="AZ3261" s="11"/>
      <c r="BA3261" s="11"/>
      <c r="BB3261" s="11"/>
      <c r="BC3261" s="11"/>
    </row>
    <row r="3262" spans="1:55" x14ac:dyDescent="0.3">
      <c r="A3262" s="11"/>
      <c r="B3262" s="11"/>
      <c r="C3262" s="11"/>
      <c r="D3262" s="11"/>
      <c r="E3262" s="38"/>
      <c r="F3262" s="11"/>
      <c r="G3262" s="40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26"/>
      <c r="AR3262" s="26"/>
      <c r="AS3262" s="26"/>
      <c r="AT3262" s="26"/>
      <c r="AU3262" s="26"/>
      <c r="AV3262" s="26"/>
      <c r="AW3262" s="11"/>
      <c r="AX3262" s="11"/>
      <c r="AY3262" s="11"/>
      <c r="AZ3262" s="11"/>
      <c r="BA3262" s="11"/>
      <c r="BB3262" s="11"/>
      <c r="BC3262" s="11"/>
    </row>
    <row r="3263" spans="1:55" x14ac:dyDescent="0.3">
      <c r="A3263" s="11"/>
      <c r="B3263" s="11"/>
      <c r="C3263" s="11"/>
      <c r="D3263" s="11"/>
      <c r="E3263" s="38"/>
      <c r="F3263" s="11"/>
      <c r="G3263" s="40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26"/>
      <c r="AR3263" s="26"/>
      <c r="AS3263" s="26"/>
      <c r="AT3263" s="26"/>
      <c r="AU3263" s="26"/>
      <c r="AV3263" s="26"/>
      <c r="AW3263" s="11"/>
      <c r="AX3263" s="11"/>
      <c r="AY3263" s="11"/>
      <c r="AZ3263" s="11"/>
      <c r="BA3263" s="11"/>
      <c r="BB3263" s="11"/>
      <c r="BC3263" s="11"/>
    </row>
    <row r="3264" spans="1:55" x14ac:dyDescent="0.3">
      <c r="A3264" s="11"/>
      <c r="B3264" s="11"/>
      <c r="C3264" s="11"/>
      <c r="D3264" s="11"/>
      <c r="E3264" s="38"/>
      <c r="F3264" s="11"/>
      <c r="G3264" s="40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26"/>
      <c r="AR3264" s="26"/>
      <c r="AS3264" s="26"/>
      <c r="AT3264" s="26"/>
      <c r="AU3264" s="26"/>
      <c r="AV3264" s="26"/>
      <c r="AW3264" s="11"/>
      <c r="AX3264" s="11"/>
      <c r="AY3264" s="11"/>
      <c r="AZ3264" s="11"/>
      <c r="BA3264" s="11"/>
      <c r="BB3264" s="11"/>
      <c r="BC3264" s="11"/>
    </row>
    <row r="3265" spans="1:55" x14ac:dyDescent="0.3">
      <c r="A3265" s="11"/>
      <c r="B3265" s="11"/>
      <c r="C3265" s="11"/>
      <c r="D3265" s="11"/>
      <c r="E3265" s="38"/>
      <c r="F3265" s="11"/>
      <c r="G3265" s="40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26"/>
      <c r="AR3265" s="26"/>
      <c r="AS3265" s="26"/>
      <c r="AT3265" s="26"/>
      <c r="AU3265" s="26"/>
      <c r="AV3265" s="26"/>
      <c r="AW3265" s="11"/>
      <c r="AX3265" s="11"/>
      <c r="AY3265" s="11"/>
      <c r="AZ3265" s="11"/>
      <c r="BA3265" s="11"/>
      <c r="BB3265" s="11"/>
      <c r="BC3265" s="11"/>
    </row>
    <row r="3266" spans="1:55" x14ac:dyDescent="0.3">
      <c r="A3266" s="11"/>
      <c r="B3266" s="11"/>
      <c r="C3266" s="11"/>
      <c r="D3266" s="11"/>
      <c r="E3266" s="38"/>
      <c r="F3266" s="11"/>
      <c r="G3266" s="40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26"/>
      <c r="AR3266" s="26"/>
      <c r="AS3266" s="26"/>
      <c r="AT3266" s="26"/>
      <c r="AU3266" s="26"/>
      <c r="AV3266" s="26"/>
      <c r="AW3266" s="11"/>
      <c r="AX3266" s="11"/>
      <c r="AY3266" s="11"/>
      <c r="AZ3266" s="11"/>
      <c r="BA3266" s="11"/>
      <c r="BB3266" s="11"/>
      <c r="BC3266" s="11"/>
    </row>
    <row r="3267" spans="1:55" x14ac:dyDescent="0.3">
      <c r="A3267" s="11"/>
      <c r="B3267" s="11"/>
      <c r="C3267" s="11"/>
      <c r="D3267" s="11"/>
      <c r="E3267" s="38"/>
      <c r="F3267" s="11"/>
      <c r="G3267" s="40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26"/>
      <c r="AR3267" s="26"/>
      <c r="AS3267" s="26"/>
      <c r="AT3267" s="26"/>
      <c r="AU3267" s="26"/>
      <c r="AV3267" s="26"/>
      <c r="AW3267" s="11"/>
      <c r="AX3267" s="11"/>
      <c r="AY3267" s="11"/>
      <c r="AZ3267" s="11"/>
      <c r="BA3267" s="11"/>
      <c r="BB3267" s="11"/>
      <c r="BC3267" s="11"/>
    </row>
    <row r="3268" spans="1:55" x14ac:dyDescent="0.3">
      <c r="A3268" s="11"/>
      <c r="B3268" s="11"/>
      <c r="C3268" s="11"/>
      <c r="D3268" s="11"/>
      <c r="E3268" s="38"/>
      <c r="F3268" s="11"/>
      <c r="G3268" s="40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26"/>
      <c r="AR3268" s="26"/>
      <c r="AS3268" s="26"/>
      <c r="AT3268" s="26"/>
      <c r="AU3268" s="26"/>
      <c r="AV3268" s="26"/>
      <c r="AW3268" s="11"/>
      <c r="AX3268" s="11"/>
      <c r="AY3268" s="11"/>
      <c r="AZ3268" s="11"/>
      <c r="BA3268" s="11"/>
      <c r="BB3268" s="11"/>
      <c r="BC3268" s="11"/>
    </row>
    <row r="3269" spans="1:55" x14ac:dyDescent="0.3">
      <c r="A3269" s="11"/>
      <c r="B3269" s="11"/>
      <c r="C3269" s="11"/>
      <c r="D3269" s="11"/>
      <c r="E3269" s="38"/>
      <c r="F3269" s="11"/>
      <c r="G3269" s="40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26"/>
      <c r="AR3269" s="26"/>
      <c r="AS3269" s="26"/>
      <c r="AT3269" s="26"/>
      <c r="AU3269" s="26"/>
      <c r="AV3269" s="26"/>
      <c r="AW3269" s="11"/>
      <c r="AX3269" s="11"/>
      <c r="AY3269" s="11"/>
      <c r="AZ3269" s="11"/>
      <c r="BA3269" s="11"/>
      <c r="BB3269" s="11"/>
      <c r="BC3269" s="11"/>
    </row>
    <row r="3270" spans="1:55" x14ac:dyDescent="0.3">
      <c r="A3270" s="11"/>
      <c r="B3270" s="11"/>
      <c r="C3270" s="11"/>
      <c r="D3270" s="11"/>
      <c r="E3270" s="38"/>
      <c r="F3270" s="11"/>
      <c r="G3270" s="40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26"/>
      <c r="AR3270" s="26"/>
      <c r="AS3270" s="26"/>
      <c r="AT3270" s="26"/>
      <c r="AU3270" s="26"/>
      <c r="AV3270" s="26"/>
      <c r="AW3270" s="11"/>
      <c r="AX3270" s="11"/>
      <c r="AY3270" s="11"/>
      <c r="AZ3270" s="11"/>
      <c r="BA3270" s="11"/>
      <c r="BB3270" s="11"/>
      <c r="BC3270" s="11"/>
    </row>
    <row r="3271" spans="1:55" x14ac:dyDescent="0.3">
      <c r="A3271" s="11"/>
      <c r="B3271" s="11"/>
      <c r="C3271" s="11"/>
      <c r="D3271" s="11"/>
      <c r="E3271" s="38"/>
      <c r="F3271" s="11"/>
      <c r="G3271" s="40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26"/>
      <c r="AR3271" s="26"/>
      <c r="AS3271" s="26"/>
      <c r="AT3271" s="26"/>
      <c r="AU3271" s="26"/>
      <c r="AV3271" s="26"/>
      <c r="AW3271" s="11"/>
      <c r="AX3271" s="11"/>
      <c r="AY3271" s="11"/>
      <c r="AZ3271" s="11"/>
      <c r="BA3271" s="11"/>
      <c r="BB3271" s="11"/>
      <c r="BC3271" s="11"/>
    </row>
    <row r="3272" spans="1:55" x14ac:dyDescent="0.3">
      <c r="A3272" s="11"/>
      <c r="B3272" s="11"/>
      <c r="C3272" s="11"/>
      <c r="D3272" s="11"/>
      <c r="E3272" s="38"/>
      <c r="F3272" s="11"/>
      <c r="G3272" s="40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26"/>
      <c r="AR3272" s="26"/>
      <c r="AS3272" s="26"/>
      <c r="AT3272" s="26"/>
      <c r="AU3272" s="26"/>
      <c r="AV3272" s="26"/>
      <c r="AW3272" s="11"/>
      <c r="AX3272" s="11"/>
      <c r="AY3272" s="11"/>
      <c r="AZ3272" s="11"/>
      <c r="BA3272" s="11"/>
      <c r="BB3272" s="11"/>
      <c r="BC3272" s="11"/>
    </row>
    <row r="3273" spans="1:55" x14ac:dyDescent="0.3">
      <c r="A3273" s="11"/>
      <c r="B3273" s="11"/>
      <c r="C3273" s="11"/>
      <c r="D3273" s="11"/>
      <c r="E3273" s="38"/>
      <c r="F3273" s="11"/>
      <c r="G3273" s="40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26"/>
      <c r="AR3273" s="26"/>
      <c r="AS3273" s="26"/>
      <c r="AT3273" s="26"/>
      <c r="AU3273" s="26"/>
      <c r="AV3273" s="26"/>
      <c r="AW3273" s="11"/>
      <c r="AX3273" s="11"/>
      <c r="AY3273" s="11"/>
      <c r="AZ3273" s="11"/>
      <c r="BA3273" s="11"/>
      <c r="BB3273" s="11"/>
      <c r="BC3273" s="11"/>
    </row>
    <row r="3274" spans="1:55" x14ac:dyDescent="0.3">
      <c r="A3274" s="11"/>
      <c r="B3274" s="11"/>
      <c r="C3274" s="11"/>
      <c r="D3274" s="11"/>
      <c r="E3274" s="38"/>
      <c r="F3274" s="11"/>
      <c r="G3274" s="40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26"/>
      <c r="AR3274" s="26"/>
      <c r="AS3274" s="26"/>
      <c r="AT3274" s="26"/>
      <c r="AU3274" s="26"/>
      <c r="AV3274" s="26"/>
      <c r="AW3274" s="11"/>
      <c r="AX3274" s="11"/>
      <c r="AY3274" s="11"/>
      <c r="AZ3274" s="11"/>
      <c r="BA3274" s="11"/>
      <c r="BB3274" s="11"/>
      <c r="BC3274" s="11"/>
    </row>
    <row r="3275" spans="1:55" x14ac:dyDescent="0.3">
      <c r="A3275" s="11"/>
      <c r="B3275" s="11"/>
      <c r="C3275" s="11"/>
      <c r="D3275" s="11"/>
      <c r="E3275" s="38"/>
      <c r="F3275" s="11"/>
      <c r="G3275" s="40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26"/>
      <c r="AR3275" s="26"/>
      <c r="AS3275" s="26"/>
      <c r="AT3275" s="26"/>
      <c r="AU3275" s="26"/>
      <c r="AV3275" s="26"/>
      <c r="AW3275" s="11"/>
      <c r="AX3275" s="11"/>
      <c r="AY3275" s="11"/>
      <c r="AZ3275" s="11"/>
      <c r="BA3275" s="11"/>
      <c r="BB3275" s="11"/>
      <c r="BC3275" s="11"/>
    </row>
    <row r="3276" spans="1:55" x14ac:dyDescent="0.3">
      <c r="A3276" s="11"/>
      <c r="B3276" s="11"/>
      <c r="C3276" s="11"/>
      <c r="D3276" s="11"/>
      <c r="E3276" s="38"/>
      <c r="F3276" s="11"/>
      <c r="G3276" s="40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26"/>
      <c r="AR3276" s="26"/>
      <c r="AS3276" s="26"/>
      <c r="AT3276" s="26"/>
      <c r="AU3276" s="26"/>
      <c r="AV3276" s="26"/>
      <c r="AW3276" s="11"/>
      <c r="AX3276" s="11"/>
      <c r="AY3276" s="11"/>
      <c r="AZ3276" s="11"/>
      <c r="BA3276" s="11"/>
      <c r="BB3276" s="11"/>
      <c r="BC3276" s="11"/>
    </row>
    <row r="3277" spans="1:55" x14ac:dyDescent="0.3">
      <c r="A3277" s="11"/>
      <c r="B3277" s="11"/>
      <c r="C3277" s="11"/>
      <c r="D3277" s="11"/>
      <c r="E3277" s="38"/>
      <c r="F3277" s="11"/>
      <c r="G3277" s="40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26"/>
      <c r="AR3277" s="26"/>
      <c r="AS3277" s="26"/>
      <c r="AT3277" s="26"/>
      <c r="AU3277" s="26"/>
      <c r="AV3277" s="26"/>
      <c r="AW3277" s="11"/>
      <c r="AX3277" s="11"/>
      <c r="AY3277" s="11"/>
      <c r="AZ3277" s="11"/>
      <c r="BA3277" s="11"/>
      <c r="BB3277" s="11"/>
      <c r="BC3277" s="11"/>
    </row>
    <row r="3278" spans="1:55" x14ac:dyDescent="0.3">
      <c r="A3278" s="11"/>
      <c r="B3278" s="11"/>
      <c r="C3278" s="11"/>
      <c r="D3278" s="11"/>
      <c r="E3278" s="38"/>
      <c r="F3278" s="11"/>
      <c r="G3278" s="40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26"/>
      <c r="AR3278" s="26"/>
      <c r="AS3278" s="26"/>
      <c r="AT3278" s="26"/>
      <c r="AU3278" s="26"/>
      <c r="AV3278" s="26"/>
      <c r="AW3278" s="11"/>
      <c r="AX3278" s="11"/>
      <c r="AY3278" s="11"/>
      <c r="AZ3278" s="11"/>
      <c r="BA3278" s="11"/>
      <c r="BB3278" s="11"/>
      <c r="BC3278" s="11"/>
    </row>
    <row r="3279" spans="1:55" x14ac:dyDescent="0.3">
      <c r="A3279" s="11"/>
      <c r="B3279" s="11"/>
      <c r="C3279" s="11"/>
      <c r="D3279" s="11"/>
      <c r="E3279" s="38"/>
      <c r="F3279" s="11"/>
      <c r="G3279" s="40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26"/>
      <c r="AR3279" s="26"/>
      <c r="AS3279" s="26"/>
      <c r="AT3279" s="26"/>
      <c r="AU3279" s="26"/>
      <c r="AV3279" s="26"/>
      <c r="AW3279" s="11"/>
      <c r="AX3279" s="11"/>
      <c r="AY3279" s="11"/>
      <c r="AZ3279" s="11"/>
      <c r="BA3279" s="11"/>
      <c r="BB3279" s="11"/>
      <c r="BC3279" s="11"/>
    </row>
    <row r="3280" spans="1:55" x14ac:dyDescent="0.3">
      <c r="A3280" s="11"/>
      <c r="B3280" s="11"/>
      <c r="C3280" s="11"/>
      <c r="D3280" s="11"/>
      <c r="E3280" s="38"/>
      <c r="F3280" s="11"/>
      <c r="G3280" s="40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26"/>
      <c r="AR3280" s="26"/>
      <c r="AS3280" s="26"/>
      <c r="AT3280" s="26"/>
      <c r="AU3280" s="26"/>
      <c r="AV3280" s="26"/>
      <c r="AW3280" s="11"/>
      <c r="AX3280" s="11"/>
      <c r="AY3280" s="11"/>
      <c r="AZ3280" s="11"/>
      <c r="BA3280" s="11"/>
      <c r="BB3280" s="11"/>
      <c r="BC3280" s="11"/>
    </row>
    <row r="3281" spans="1:55" x14ac:dyDescent="0.3">
      <c r="A3281" s="11"/>
      <c r="B3281" s="11"/>
      <c r="C3281" s="11"/>
      <c r="D3281" s="11"/>
      <c r="E3281" s="38"/>
      <c r="F3281" s="11"/>
      <c r="G3281" s="40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26"/>
      <c r="AR3281" s="26"/>
      <c r="AS3281" s="26"/>
      <c r="AT3281" s="26"/>
      <c r="AU3281" s="26"/>
      <c r="AV3281" s="26"/>
      <c r="AW3281" s="11"/>
      <c r="AX3281" s="11"/>
      <c r="AY3281" s="11"/>
      <c r="AZ3281" s="11"/>
      <c r="BA3281" s="11"/>
      <c r="BB3281" s="11"/>
      <c r="BC3281" s="11"/>
    </row>
    <row r="3282" spans="1:55" x14ac:dyDescent="0.3">
      <c r="A3282" s="11"/>
      <c r="B3282" s="11"/>
      <c r="C3282" s="11"/>
      <c r="D3282" s="11"/>
      <c r="E3282" s="38"/>
      <c r="F3282" s="11"/>
      <c r="G3282" s="40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26"/>
      <c r="AR3282" s="26"/>
      <c r="AS3282" s="26"/>
      <c r="AT3282" s="26"/>
      <c r="AU3282" s="26"/>
      <c r="AV3282" s="26"/>
      <c r="AW3282" s="11"/>
      <c r="AX3282" s="11"/>
      <c r="AY3282" s="11"/>
      <c r="AZ3282" s="11"/>
      <c r="BA3282" s="11"/>
      <c r="BB3282" s="11"/>
      <c r="BC3282" s="11"/>
    </row>
    <row r="3283" spans="1:55" x14ac:dyDescent="0.3">
      <c r="A3283" s="11"/>
      <c r="B3283" s="11"/>
      <c r="C3283" s="11"/>
      <c r="D3283" s="11"/>
      <c r="E3283" s="38"/>
      <c r="F3283" s="11"/>
      <c r="G3283" s="40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26"/>
      <c r="AR3283" s="26"/>
      <c r="AS3283" s="26"/>
      <c r="AT3283" s="26"/>
      <c r="AU3283" s="26"/>
      <c r="AV3283" s="26"/>
      <c r="AW3283" s="11"/>
      <c r="AX3283" s="11"/>
      <c r="AY3283" s="11"/>
      <c r="AZ3283" s="11"/>
      <c r="BA3283" s="11"/>
      <c r="BB3283" s="11"/>
      <c r="BC3283" s="11"/>
    </row>
    <row r="3284" spans="1:55" x14ac:dyDescent="0.3">
      <c r="A3284" s="11"/>
      <c r="B3284" s="11"/>
      <c r="C3284" s="11"/>
      <c r="D3284" s="11"/>
      <c r="E3284" s="38"/>
      <c r="F3284" s="11"/>
      <c r="G3284" s="40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26"/>
      <c r="AR3284" s="26"/>
      <c r="AS3284" s="26"/>
      <c r="AT3284" s="26"/>
      <c r="AU3284" s="26"/>
      <c r="AV3284" s="26"/>
      <c r="AW3284" s="11"/>
      <c r="AX3284" s="11"/>
      <c r="AY3284" s="11"/>
      <c r="AZ3284" s="11"/>
      <c r="BA3284" s="11"/>
      <c r="BB3284" s="11"/>
      <c r="BC3284" s="11"/>
    </row>
    <row r="3285" spans="1:55" x14ac:dyDescent="0.3">
      <c r="A3285" s="11"/>
      <c r="B3285" s="11"/>
      <c r="C3285" s="11"/>
      <c r="D3285" s="11"/>
      <c r="E3285" s="38"/>
      <c r="F3285" s="11"/>
      <c r="G3285" s="40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26"/>
      <c r="AR3285" s="26"/>
      <c r="AS3285" s="26"/>
      <c r="AT3285" s="26"/>
      <c r="AU3285" s="26"/>
      <c r="AV3285" s="26"/>
      <c r="AW3285" s="11"/>
      <c r="AX3285" s="11"/>
      <c r="AY3285" s="11"/>
      <c r="AZ3285" s="11"/>
      <c r="BA3285" s="11"/>
      <c r="BB3285" s="11"/>
      <c r="BC3285" s="11"/>
    </row>
    <row r="3286" spans="1:55" x14ac:dyDescent="0.3">
      <c r="A3286" s="11"/>
      <c r="B3286" s="11"/>
      <c r="C3286" s="11"/>
      <c r="D3286" s="11"/>
      <c r="E3286" s="38"/>
      <c r="F3286" s="11"/>
      <c r="G3286" s="40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26"/>
      <c r="AR3286" s="26"/>
      <c r="AS3286" s="26"/>
      <c r="AT3286" s="26"/>
      <c r="AU3286" s="26"/>
      <c r="AV3286" s="26"/>
      <c r="AW3286" s="11"/>
      <c r="AX3286" s="11"/>
      <c r="AY3286" s="11"/>
      <c r="AZ3286" s="11"/>
      <c r="BA3286" s="11"/>
      <c r="BB3286" s="11"/>
      <c r="BC3286" s="11"/>
    </row>
    <row r="3287" spans="1:55" x14ac:dyDescent="0.3">
      <c r="A3287" s="11"/>
      <c r="B3287" s="11"/>
      <c r="C3287" s="11"/>
      <c r="D3287" s="11"/>
      <c r="E3287" s="38"/>
      <c r="F3287" s="11"/>
      <c r="G3287" s="40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26"/>
      <c r="AR3287" s="26"/>
      <c r="AS3287" s="26"/>
      <c r="AT3287" s="26"/>
      <c r="AU3287" s="26"/>
      <c r="AV3287" s="26"/>
      <c r="AW3287" s="11"/>
      <c r="AX3287" s="11"/>
      <c r="AY3287" s="11"/>
      <c r="AZ3287" s="11"/>
      <c r="BA3287" s="11"/>
      <c r="BB3287" s="11"/>
      <c r="BC3287" s="11"/>
    </row>
    <row r="3288" spans="1:55" x14ac:dyDescent="0.3">
      <c r="A3288" s="11"/>
      <c r="B3288" s="11"/>
      <c r="C3288" s="11"/>
      <c r="D3288" s="11"/>
      <c r="E3288" s="38"/>
      <c r="F3288" s="11"/>
      <c r="G3288" s="40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26"/>
      <c r="AR3288" s="26"/>
      <c r="AS3288" s="26"/>
      <c r="AT3288" s="26"/>
      <c r="AU3288" s="26"/>
      <c r="AV3288" s="26"/>
      <c r="AW3288" s="11"/>
      <c r="AX3288" s="11"/>
      <c r="AY3288" s="11"/>
      <c r="AZ3288" s="11"/>
      <c r="BA3288" s="11"/>
      <c r="BB3288" s="11"/>
      <c r="BC3288" s="11"/>
    </row>
    <row r="3289" spans="1:55" x14ac:dyDescent="0.3">
      <c r="A3289" s="11"/>
      <c r="B3289" s="11"/>
      <c r="C3289" s="11"/>
      <c r="D3289" s="11"/>
      <c r="E3289" s="38"/>
      <c r="F3289" s="11"/>
      <c r="G3289" s="40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26"/>
      <c r="AR3289" s="26"/>
      <c r="AS3289" s="26"/>
      <c r="AT3289" s="26"/>
      <c r="AU3289" s="26"/>
      <c r="AV3289" s="26"/>
      <c r="AW3289" s="11"/>
      <c r="AX3289" s="11"/>
      <c r="AY3289" s="11"/>
      <c r="AZ3289" s="11"/>
      <c r="BA3289" s="11"/>
      <c r="BB3289" s="11"/>
      <c r="BC3289" s="11"/>
    </row>
    <row r="3290" spans="1:55" x14ac:dyDescent="0.3">
      <c r="A3290" s="11"/>
      <c r="B3290" s="11"/>
      <c r="C3290" s="11"/>
      <c r="D3290" s="11"/>
      <c r="E3290" s="38"/>
      <c r="F3290" s="11"/>
      <c r="G3290" s="40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26"/>
      <c r="AR3290" s="26"/>
      <c r="AS3290" s="26"/>
      <c r="AT3290" s="26"/>
      <c r="AU3290" s="26"/>
      <c r="AV3290" s="26"/>
      <c r="AW3290" s="11"/>
      <c r="AX3290" s="11"/>
      <c r="AY3290" s="11"/>
      <c r="AZ3290" s="11"/>
      <c r="BA3290" s="11"/>
      <c r="BB3290" s="11"/>
      <c r="BC3290" s="11"/>
    </row>
    <row r="3291" spans="1:55" x14ac:dyDescent="0.3">
      <c r="A3291" s="11"/>
      <c r="B3291" s="11"/>
      <c r="C3291" s="11"/>
      <c r="D3291" s="11"/>
      <c r="E3291" s="38"/>
      <c r="F3291" s="11"/>
      <c r="G3291" s="40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26"/>
      <c r="AR3291" s="26"/>
      <c r="AS3291" s="26"/>
      <c r="AT3291" s="26"/>
      <c r="AU3291" s="26"/>
      <c r="AV3291" s="26"/>
      <c r="AW3291" s="11"/>
      <c r="AX3291" s="11"/>
      <c r="AY3291" s="11"/>
      <c r="AZ3291" s="11"/>
      <c r="BA3291" s="11"/>
      <c r="BB3291" s="11"/>
      <c r="BC3291" s="11"/>
    </row>
    <row r="3292" spans="1:55" x14ac:dyDescent="0.3">
      <c r="A3292" s="11"/>
      <c r="B3292" s="11"/>
      <c r="C3292" s="11"/>
      <c r="D3292" s="11"/>
      <c r="E3292" s="38"/>
      <c r="F3292" s="11"/>
      <c r="G3292" s="40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26"/>
      <c r="AR3292" s="26"/>
      <c r="AS3292" s="26"/>
      <c r="AT3292" s="26"/>
      <c r="AU3292" s="26"/>
      <c r="AV3292" s="26"/>
      <c r="AW3292" s="11"/>
      <c r="AX3292" s="11"/>
      <c r="AY3292" s="11"/>
      <c r="AZ3292" s="11"/>
      <c r="BA3292" s="11"/>
      <c r="BB3292" s="11"/>
      <c r="BC3292" s="11"/>
    </row>
    <row r="3293" spans="1:55" x14ac:dyDescent="0.3">
      <c r="A3293" s="11"/>
      <c r="B3293" s="11"/>
      <c r="C3293" s="11"/>
      <c r="D3293" s="11"/>
      <c r="E3293" s="38"/>
      <c r="F3293" s="11"/>
      <c r="G3293" s="40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26"/>
      <c r="AR3293" s="26"/>
      <c r="AS3293" s="26"/>
      <c r="AT3293" s="26"/>
      <c r="AU3293" s="26"/>
      <c r="AV3293" s="26"/>
      <c r="AW3293" s="11"/>
      <c r="AX3293" s="11"/>
      <c r="AY3293" s="11"/>
      <c r="AZ3293" s="11"/>
      <c r="BA3293" s="11"/>
      <c r="BB3293" s="11"/>
      <c r="BC3293" s="11"/>
    </row>
    <row r="3294" spans="1:55" x14ac:dyDescent="0.3">
      <c r="A3294" s="11"/>
      <c r="B3294" s="11"/>
      <c r="C3294" s="11"/>
      <c r="D3294" s="11"/>
      <c r="E3294" s="38"/>
      <c r="F3294" s="11"/>
      <c r="G3294" s="40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26"/>
      <c r="AR3294" s="26"/>
      <c r="AS3294" s="26"/>
      <c r="AT3294" s="26"/>
      <c r="AU3294" s="26"/>
      <c r="AV3294" s="26"/>
      <c r="AW3294" s="11"/>
      <c r="AX3294" s="11"/>
      <c r="AY3294" s="11"/>
      <c r="AZ3294" s="11"/>
      <c r="BA3294" s="11"/>
      <c r="BB3294" s="11"/>
      <c r="BC3294" s="11"/>
    </row>
    <row r="3295" spans="1:55" x14ac:dyDescent="0.3">
      <c r="A3295" s="11"/>
      <c r="B3295" s="11"/>
      <c r="C3295" s="11"/>
      <c r="D3295" s="11"/>
      <c r="E3295" s="38"/>
      <c r="F3295" s="11"/>
      <c r="G3295" s="40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26"/>
      <c r="AR3295" s="26"/>
      <c r="AS3295" s="26"/>
      <c r="AT3295" s="26"/>
      <c r="AU3295" s="26"/>
      <c r="AV3295" s="26"/>
      <c r="AW3295" s="11"/>
      <c r="AX3295" s="11"/>
      <c r="AY3295" s="11"/>
      <c r="AZ3295" s="11"/>
      <c r="BA3295" s="11"/>
      <c r="BB3295" s="11"/>
      <c r="BC3295" s="11"/>
    </row>
    <row r="3296" spans="1:55" x14ac:dyDescent="0.3">
      <c r="A3296" s="11"/>
      <c r="B3296" s="11"/>
      <c r="C3296" s="11"/>
      <c r="D3296" s="11"/>
      <c r="E3296" s="38"/>
      <c r="F3296" s="11"/>
      <c r="G3296" s="40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26"/>
      <c r="AR3296" s="26"/>
      <c r="AS3296" s="26"/>
      <c r="AT3296" s="26"/>
      <c r="AU3296" s="26"/>
      <c r="AV3296" s="26"/>
      <c r="AW3296" s="11"/>
      <c r="AX3296" s="11"/>
      <c r="AY3296" s="11"/>
      <c r="AZ3296" s="11"/>
      <c r="BA3296" s="11"/>
      <c r="BB3296" s="11"/>
      <c r="BC3296" s="11"/>
    </row>
    <row r="3297" spans="1:55" x14ac:dyDescent="0.3">
      <c r="A3297" s="11"/>
      <c r="B3297" s="11"/>
      <c r="C3297" s="11"/>
      <c r="D3297" s="11"/>
      <c r="E3297" s="38"/>
      <c r="F3297" s="11"/>
      <c r="G3297" s="40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26"/>
      <c r="AR3297" s="26"/>
      <c r="AS3297" s="26"/>
      <c r="AT3297" s="26"/>
      <c r="AU3297" s="26"/>
      <c r="AV3297" s="26"/>
      <c r="AW3297" s="11"/>
      <c r="AX3297" s="11"/>
      <c r="AY3297" s="11"/>
      <c r="AZ3297" s="11"/>
      <c r="BA3297" s="11"/>
      <c r="BB3297" s="11"/>
      <c r="BC3297" s="11"/>
    </row>
    <row r="3298" spans="1:55" x14ac:dyDescent="0.3">
      <c r="A3298" s="11"/>
      <c r="B3298" s="11"/>
      <c r="C3298" s="11"/>
      <c r="D3298" s="11"/>
      <c r="E3298" s="38"/>
      <c r="F3298" s="11"/>
      <c r="G3298" s="40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26"/>
      <c r="AR3298" s="26"/>
      <c r="AS3298" s="26"/>
      <c r="AT3298" s="26"/>
      <c r="AU3298" s="26"/>
      <c r="AV3298" s="26"/>
      <c r="AW3298" s="11"/>
      <c r="AX3298" s="11"/>
      <c r="AY3298" s="11"/>
      <c r="AZ3298" s="11"/>
      <c r="BA3298" s="11"/>
      <c r="BB3298" s="11"/>
      <c r="BC3298" s="11"/>
    </row>
    <row r="3299" spans="1:55" x14ac:dyDescent="0.3">
      <c r="A3299" s="11"/>
      <c r="B3299" s="11"/>
      <c r="C3299" s="11"/>
      <c r="D3299" s="11"/>
      <c r="E3299" s="38"/>
      <c r="F3299" s="11"/>
      <c r="G3299" s="40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26"/>
      <c r="AR3299" s="26"/>
      <c r="AS3299" s="26"/>
      <c r="AT3299" s="26"/>
      <c r="AU3299" s="26"/>
      <c r="AV3299" s="26"/>
      <c r="AW3299" s="11"/>
      <c r="AX3299" s="11"/>
      <c r="AY3299" s="11"/>
      <c r="AZ3299" s="11"/>
      <c r="BA3299" s="11"/>
      <c r="BB3299" s="11"/>
      <c r="BC3299" s="11"/>
    </row>
    <row r="3300" spans="1:55" x14ac:dyDescent="0.3">
      <c r="A3300" s="11"/>
      <c r="B3300" s="11"/>
      <c r="C3300" s="11"/>
      <c r="D3300" s="11"/>
      <c r="E3300" s="38"/>
      <c r="F3300" s="11"/>
      <c r="G3300" s="40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26"/>
      <c r="AR3300" s="26"/>
      <c r="AS3300" s="26"/>
      <c r="AT3300" s="26"/>
      <c r="AU3300" s="26"/>
      <c r="AV3300" s="26"/>
      <c r="AW3300" s="11"/>
      <c r="AX3300" s="11"/>
      <c r="AY3300" s="11"/>
      <c r="AZ3300" s="11"/>
      <c r="BA3300" s="11"/>
      <c r="BB3300" s="11"/>
      <c r="BC3300" s="11"/>
    </row>
    <row r="3301" spans="1:55" x14ac:dyDescent="0.3">
      <c r="A3301" s="11"/>
      <c r="B3301" s="11"/>
      <c r="C3301" s="11"/>
      <c r="D3301" s="11"/>
      <c r="E3301" s="38"/>
      <c r="F3301" s="11"/>
      <c r="G3301" s="40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26"/>
      <c r="AR3301" s="26"/>
      <c r="AS3301" s="26"/>
      <c r="AT3301" s="26"/>
      <c r="AU3301" s="26"/>
      <c r="AV3301" s="26"/>
      <c r="AW3301" s="11"/>
      <c r="AX3301" s="11"/>
      <c r="AY3301" s="11"/>
      <c r="AZ3301" s="11"/>
      <c r="BA3301" s="11"/>
      <c r="BB3301" s="11"/>
      <c r="BC3301" s="11"/>
    </row>
    <row r="3302" spans="1:55" x14ac:dyDescent="0.3">
      <c r="A3302" s="11"/>
      <c r="B3302" s="11"/>
      <c r="C3302" s="11"/>
      <c r="D3302" s="11"/>
      <c r="E3302" s="38"/>
      <c r="F3302" s="11"/>
      <c r="G3302" s="40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26"/>
      <c r="AR3302" s="26"/>
      <c r="AS3302" s="26"/>
      <c r="AT3302" s="26"/>
      <c r="AU3302" s="26"/>
      <c r="AV3302" s="26"/>
      <c r="AW3302" s="11"/>
      <c r="AX3302" s="11"/>
      <c r="AY3302" s="11"/>
      <c r="AZ3302" s="11"/>
      <c r="BA3302" s="11"/>
      <c r="BB3302" s="11"/>
      <c r="BC3302" s="11"/>
    </row>
    <row r="3303" spans="1:55" x14ac:dyDescent="0.3">
      <c r="A3303" s="11"/>
      <c r="B3303" s="11"/>
      <c r="C3303" s="11"/>
      <c r="D3303" s="11"/>
      <c r="E3303" s="38"/>
      <c r="F3303" s="11"/>
      <c r="G3303" s="40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26"/>
      <c r="AR3303" s="26"/>
      <c r="AS3303" s="26"/>
      <c r="AT3303" s="26"/>
      <c r="AU3303" s="26"/>
      <c r="AV3303" s="26"/>
      <c r="AW3303" s="11"/>
      <c r="AX3303" s="11"/>
      <c r="AY3303" s="11"/>
      <c r="AZ3303" s="11"/>
      <c r="BA3303" s="11"/>
      <c r="BB3303" s="11"/>
      <c r="BC3303" s="11"/>
    </row>
    <row r="3304" spans="1:55" x14ac:dyDescent="0.3">
      <c r="A3304" s="11"/>
      <c r="B3304" s="11"/>
      <c r="C3304" s="11"/>
      <c r="D3304" s="11"/>
      <c r="E3304" s="38"/>
      <c r="F3304" s="11"/>
      <c r="G3304" s="40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26"/>
      <c r="AR3304" s="26"/>
      <c r="AS3304" s="26"/>
      <c r="AT3304" s="26"/>
      <c r="AU3304" s="26"/>
      <c r="AV3304" s="26"/>
      <c r="AW3304" s="11"/>
      <c r="AX3304" s="11"/>
      <c r="AY3304" s="11"/>
      <c r="AZ3304" s="11"/>
      <c r="BA3304" s="11"/>
      <c r="BB3304" s="11"/>
      <c r="BC3304" s="11"/>
    </row>
    <row r="3305" spans="1:55" x14ac:dyDescent="0.3">
      <c r="A3305" s="11"/>
      <c r="B3305" s="11"/>
      <c r="C3305" s="11"/>
      <c r="D3305" s="11"/>
      <c r="E3305" s="38"/>
      <c r="F3305" s="11"/>
      <c r="G3305" s="40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26"/>
      <c r="AR3305" s="26"/>
      <c r="AS3305" s="26"/>
      <c r="AT3305" s="26"/>
      <c r="AU3305" s="26"/>
      <c r="AV3305" s="26"/>
      <c r="AW3305" s="11"/>
      <c r="AX3305" s="11"/>
      <c r="AY3305" s="11"/>
      <c r="AZ3305" s="11"/>
      <c r="BA3305" s="11"/>
      <c r="BB3305" s="11"/>
      <c r="BC3305" s="11"/>
    </row>
    <row r="3306" spans="1:55" x14ac:dyDescent="0.3">
      <c r="A3306" s="11"/>
      <c r="B3306" s="11"/>
      <c r="C3306" s="11"/>
      <c r="D3306" s="11"/>
      <c r="E3306" s="38"/>
      <c r="F3306" s="11"/>
      <c r="G3306" s="40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26"/>
      <c r="AR3306" s="26"/>
      <c r="AS3306" s="26"/>
      <c r="AT3306" s="26"/>
      <c r="AU3306" s="26"/>
      <c r="AV3306" s="26"/>
      <c r="AW3306" s="11"/>
      <c r="AX3306" s="11"/>
      <c r="AY3306" s="11"/>
      <c r="AZ3306" s="11"/>
      <c r="BA3306" s="11"/>
      <c r="BB3306" s="11"/>
      <c r="BC3306" s="11"/>
    </row>
    <row r="3307" spans="1:55" x14ac:dyDescent="0.3">
      <c r="A3307" s="11"/>
      <c r="B3307" s="11"/>
      <c r="C3307" s="11"/>
      <c r="D3307" s="11"/>
      <c r="E3307" s="38"/>
      <c r="F3307" s="11"/>
      <c r="G3307" s="40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26"/>
      <c r="AR3307" s="26"/>
      <c r="AS3307" s="26"/>
      <c r="AT3307" s="26"/>
      <c r="AU3307" s="26"/>
      <c r="AV3307" s="26"/>
      <c r="AW3307" s="11"/>
      <c r="AX3307" s="11"/>
      <c r="AY3307" s="11"/>
      <c r="AZ3307" s="11"/>
      <c r="BA3307" s="11"/>
      <c r="BB3307" s="11"/>
      <c r="BC3307" s="11"/>
    </row>
    <row r="3308" spans="1:55" x14ac:dyDescent="0.3">
      <c r="A3308" s="11"/>
      <c r="B3308" s="11"/>
      <c r="C3308" s="11"/>
      <c r="D3308" s="11"/>
      <c r="E3308" s="38"/>
      <c r="F3308" s="11"/>
      <c r="G3308" s="40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26"/>
      <c r="AR3308" s="26"/>
      <c r="AS3308" s="26"/>
      <c r="AT3308" s="26"/>
      <c r="AU3308" s="26"/>
      <c r="AV3308" s="26"/>
      <c r="AW3308" s="11"/>
      <c r="AX3308" s="11"/>
      <c r="AY3308" s="11"/>
      <c r="AZ3308" s="11"/>
      <c r="BA3308" s="11"/>
      <c r="BB3308" s="11"/>
      <c r="BC3308" s="11"/>
    </row>
    <row r="3309" spans="1:55" x14ac:dyDescent="0.3">
      <c r="A3309" s="11"/>
      <c r="B3309" s="11"/>
      <c r="C3309" s="11"/>
      <c r="D3309" s="11"/>
      <c r="E3309" s="38"/>
      <c r="F3309" s="11"/>
      <c r="G3309" s="40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26"/>
      <c r="AR3309" s="26"/>
      <c r="AS3309" s="26"/>
      <c r="AT3309" s="26"/>
      <c r="AU3309" s="26"/>
      <c r="AV3309" s="26"/>
      <c r="AW3309" s="11"/>
      <c r="AX3309" s="11"/>
      <c r="AY3309" s="11"/>
      <c r="AZ3309" s="11"/>
      <c r="BA3309" s="11"/>
      <c r="BB3309" s="11"/>
      <c r="BC3309" s="11"/>
    </row>
    <row r="3310" spans="1:55" x14ac:dyDescent="0.3">
      <c r="A3310" s="11"/>
      <c r="B3310" s="11"/>
      <c r="C3310" s="11"/>
      <c r="D3310" s="11"/>
      <c r="E3310" s="38"/>
      <c r="F3310" s="11"/>
      <c r="G3310" s="40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26"/>
      <c r="AR3310" s="26"/>
      <c r="AS3310" s="26"/>
      <c r="AT3310" s="26"/>
      <c r="AU3310" s="26"/>
      <c r="AV3310" s="26"/>
      <c r="AW3310" s="11"/>
      <c r="AX3310" s="11"/>
      <c r="AY3310" s="11"/>
      <c r="AZ3310" s="11"/>
      <c r="BA3310" s="11"/>
      <c r="BB3310" s="11"/>
      <c r="BC3310" s="11"/>
    </row>
    <row r="3311" spans="1:55" x14ac:dyDescent="0.3">
      <c r="A3311" s="11"/>
      <c r="B3311" s="11"/>
      <c r="C3311" s="11"/>
      <c r="D3311" s="11"/>
      <c r="E3311" s="38"/>
      <c r="F3311" s="11"/>
      <c r="G3311" s="40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26"/>
      <c r="AR3311" s="26"/>
      <c r="AS3311" s="26"/>
      <c r="AT3311" s="26"/>
      <c r="AU3311" s="26"/>
      <c r="AV3311" s="26"/>
      <c r="AW3311" s="11"/>
      <c r="AX3311" s="11"/>
      <c r="AY3311" s="11"/>
      <c r="AZ3311" s="11"/>
      <c r="BA3311" s="11"/>
      <c r="BB3311" s="11"/>
      <c r="BC3311" s="11"/>
    </row>
    <row r="3312" spans="1:55" x14ac:dyDescent="0.3">
      <c r="A3312" s="11"/>
      <c r="B3312" s="11"/>
      <c r="C3312" s="11"/>
      <c r="D3312" s="11"/>
      <c r="E3312" s="38"/>
      <c r="F3312" s="11"/>
      <c r="G3312" s="40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26"/>
      <c r="AR3312" s="26"/>
      <c r="AS3312" s="26"/>
      <c r="AT3312" s="26"/>
      <c r="AU3312" s="26"/>
      <c r="AV3312" s="26"/>
      <c r="AW3312" s="11"/>
      <c r="AX3312" s="11"/>
      <c r="AY3312" s="11"/>
      <c r="AZ3312" s="11"/>
      <c r="BA3312" s="11"/>
      <c r="BB3312" s="11"/>
      <c r="BC3312" s="11"/>
    </row>
    <row r="3313" spans="1:55" x14ac:dyDescent="0.3">
      <c r="A3313" s="11"/>
      <c r="B3313" s="11"/>
      <c r="C3313" s="11"/>
      <c r="D3313" s="11"/>
      <c r="E3313" s="38"/>
      <c r="F3313" s="11"/>
      <c r="G3313" s="40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26"/>
      <c r="AR3313" s="26"/>
      <c r="AS3313" s="26"/>
      <c r="AT3313" s="26"/>
      <c r="AU3313" s="26"/>
      <c r="AV3313" s="26"/>
      <c r="AW3313" s="11"/>
      <c r="AX3313" s="11"/>
      <c r="AY3313" s="11"/>
      <c r="AZ3313" s="11"/>
      <c r="BA3313" s="11"/>
      <c r="BB3313" s="11"/>
      <c r="BC3313" s="11"/>
    </row>
    <row r="3314" spans="1:55" x14ac:dyDescent="0.3">
      <c r="A3314" s="11"/>
      <c r="B3314" s="11"/>
      <c r="C3314" s="11"/>
      <c r="D3314" s="11"/>
      <c r="E3314" s="38"/>
      <c r="F3314" s="11"/>
      <c r="G3314" s="40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26"/>
      <c r="AR3314" s="26"/>
      <c r="AS3314" s="26"/>
      <c r="AT3314" s="26"/>
      <c r="AU3314" s="26"/>
      <c r="AV3314" s="26"/>
      <c r="AW3314" s="11"/>
      <c r="AX3314" s="11"/>
      <c r="AY3314" s="11"/>
      <c r="AZ3314" s="11"/>
      <c r="BA3314" s="11"/>
      <c r="BB3314" s="11"/>
      <c r="BC3314" s="11"/>
    </row>
    <row r="3315" spans="1:55" x14ac:dyDescent="0.3">
      <c r="A3315" s="11"/>
      <c r="B3315" s="11"/>
      <c r="C3315" s="11"/>
      <c r="D3315" s="11"/>
      <c r="E3315" s="38"/>
      <c r="F3315" s="11"/>
      <c r="G3315" s="40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26"/>
      <c r="AR3315" s="26"/>
      <c r="AS3315" s="26"/>
      <c r="AT3315" s="26"/>
      <c r="AU3315" s="26"/>
      <c r="AV3315" s="26"/>
      <c r="AW3315" s="11"/>
      <c r="AX3315" s="11"/>
      <c r="AY3315" s="11"/>
      <c r="AZ3315" s="11"/>
      <c r="BA3315" s="11"/>
      <c r="BB3315" s="11"/>
      <c r="BC3315" s="11"/>
    </row>
    <row r="3316" spans="1:55" x14ac:dyDescent="0.3">
      <c r="A3316" s="11"/>
      <c r="B3316" s="11"/>
      <c r="C3316" s="11"/>
      <c r="D3316" s="11"/>
      <c r="E3316" s="38"/>
      <c r="F3316" s="11"/>
      <c r="G3316" s="40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26"/>
      <c r="AR3316" s="26"/>
      <c r="AS3316" s="26"/>
      <c r="AT3316" s="26"/>
      <c r="AU3316" s="26"/>
      <c r="AV3316" s="26"/>
      <c r="AW3316" s="11"/>
      <c r="AX3316" s="11"/>
      <c r="AY3316" s="11"/>
      <c r="AZ3316" s="11"/>
      <c r="BA3316" s="11"/>
      <c r="BB3316" s="11"/>
      <c r="BC3316" s="11"/>
    </row>
    <row r="3317" spans="1:55" x14ac:dyDescent="0.3">
      <c r="A3317" s="11"/>
      <c r="B3317" s="11"/>
      <c r="C3317" s="11"/>
      <c r="D3317" s="11"/>
      <c r="E3317" s="38"/>
      <c r="F3317" s="11"/>
      <c r="G3317" s="40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26"/>
      <c r="AR3317" s="26"/>
      <c r="AS3317" s="26"/>
      <c r="AT3317" s="26"/>
      <c r="AU3317" s="26"/>
      <c r="AV3317" s="26"/>
      <c r="AW3317" s="11"/>
      <c r="AX3317" s="11"/>
      <c r="AY3317" s="11"/>
      <c r="AZ3317" s="11"/>
      <c r="BA3317" s="11"/>
      <c r="BB3317" s="11"/>
      <c r="BC3317" s="11"/>
    </row>
    <row r="3318" spans="1:55" x14ac:dyDescent="0.3">
      <c r="A3318" s="11"/>
      <c r="B3318" s="11"/>
      <c r="C3318" s="11"/>
      <c r="D3318" s="11"/>
      <c r="E3318" s="38"/>
      <c r="F3318" s="11"/>
      <c r="G3318" s="40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26"/>
      <c r="AR3318" s="26"/>
      <c r="AS3318" s="26"/>
      <c r="AT3318" s="26"/>
      <c r="AU3318" s="26"/>
      <c r="AV3318" s="26"/>
      <c r="AW3318" s="11"/>
      <c r="AX3318" s="11"/>
      <c r="AY3318" s="11"/>
      <c r="AZ3318" s="11"/>
      <c r="BA3318" s="11"/>
      <c r="BB3318" s="11"/>
      <c r="BC3318" s="11"/>
    </row>
    <row r="3319" spans="1:55" x14ac:dyDescent="0.3">
      <c r="A3319" s="11"/>
      <c r="B3319" s="11"/>
      <c r="C3319" s="11"/>
      <c r="D3319" s="11"/>
      <c r="E3319" s="38"/>
      <c r="F3319" s="11"/>
      <c r="G3319" s="40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26"/>
      <c r="AR3319" s="26"/>
      <c r="AS3319" s="26"/>
      <c r="AT3319" s="26"/>
      <c r="AU3319" s="26"/>
      <c r="AV3319" s="26"/>
      <c r="AW3319" s="11"/>
      <c r="AX3319" s="11"/>
      <c r="AY3319" s="11"/>
      <c r="AZ3319" s="11"/>
      <c r="BA3319" s="11"/>
      <c r="BB3319" s="11"/>
      <c r="BC3319" s="11"/>
    </row>
    <row r="3320" spans="1:55" x14ac:dyDescent="0.3">
      <c r="A3320" s="11"/>
      <c r="B3320" s="11"/>
      <c r="C3320" s="11"/>
      <c r="D3320" s="11"/>
      <c r="E3320" s="38"/>
      <c r="F3320" s="11"/>
      <c r="G3320" s="40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26"/>
      <c r="AR3320" s="26"/>
      <c r="AS3320" s="26"/>
      <c r="AT3320" s="26"/>
      <c r="AU3320" s="26"/>
      <c r="AV3320" s="26"/>
      <c r="AW3320" s="11"/>
      <c r="AX3320" s="11"/>
      <c r="AY3320" s="11"/>
      <c r="AZ3320" s="11"/>
      <c r="BA3320" s="11"/>
      <c r="BB3320" s="11"/>
      <c r="BC3320" s="11"/>
    </row>
    <row r="3321" spans="1:55" x14ac:dyDescent="0.3">
      <c r="A3321" s="11"/>
      <c r="B3321" s="11"/>
      <c r="C3321" s="11"/>
      <c r="D3321" s="11"/>
      <c r="E3321" s="38"/>
      <c r="F3321" s="11"/>
      <c r="G3321" s="40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26"/>
      <c r="AR3321" s="26"/>
      <c r="AS3321" s="26"/>
      <c r="AT3321" s="26"/>
      <c r="AU3321" s="26"/>
      <c r="AV3321" s="26"/>
      <c r="AW3321" s="11"/>
      <c r="AX3321" s="11"/>
      <c r="AY3321" s="11"/>
      <c r="AZ3321" s="11"/>
      <c r="BA3321" s="11"/>
      <c r="BB3321" s="11"/>
      <c r="BC3321" s="11"/>
    </row>
    <row r="3322" spans="1:55" x14ac:dyDescent="0.3">
      <c r="A3322" s="11"/>
      <c r="B3322" s="11"/>
      <c r="C3322" s="11"/>
      <c r="D3322" s="11"/>
      <c r="E3322" s="38"/>
      <c r="F3322" s="11"/>
      <c r="G3322" s="40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26"/>
      <c r="AR3322" s="26"/>
      <c r="AS3322" s="26"/>
      <c r="AT3322" s="26"/>
      <c r="AU3322" s="26"/>
      <c r="AV3322" s="26"/>
      <c r="AW3322" s="11"/>
      <c r="AX3322" s="11"/>
      <c r="AY3322" s="11"/>
      <c r="AZ3322" s="11"/>
      <c r="BA3322" s="11"/>
      <c r="BB3322" s="11"/>
      <c r="BC3322" s="11"/>
    </row>
    <row r="3323" spans="1:55" x14ac:dyDescent="0.3">
      <c r="A3323" s="11"/>
      <c r="B3323" s="11"/>
      <c r="C3323" s="11"/>
      <c r="D3323" s="11"/>
      <c r="E3323" s="38"/>
      <c r="F3323" s="11"/>
      <c r="G3323" s="40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26"/>
      <c r="AR3323" s="26"/>
      <c r="AS3323" s="26"/>
      <c r="AT3323" s="26"/>
      <c r="AU3323" s="26"/>
      <c r="AV3323" s="26"/>
      <c r="AW3323" s="11"/>
      <c r="AX3323" s="11"/>
      <c r="AY3323" s="11"/>
      <c r="AZ3323" s="11"/>
      <c r="BA3323" s="11"/>
      <c r="BB3323" s="11"/>
      <c r="BC3323" s="11"/>
    </row>
    <row r="3324" spans="1:55" x14ac:dyDescent="0.3">
      <c r="A3324" s="11"/>
      <c r="B3324" s="11"/>
      <c r="C3324" s="11"/>
      <c r="D3324" s="11"/>
      <c r="E3324" s="38"/>
      <c r="F3324" s="11"/>
      <c r="G3324" s="40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26"/>
      <c r="AR3324" s="26"/>
      <c r="AS3324" s="26"/>
      <c r="AT3324" s="26"/>
      <c r="AU3324" s="26"/>
      <c r="AV3324" s="26"/>
      <c r="AW3324" s="11"/>
      <c r="AX3324" s="11"/>
      <c r="AY3324" s="11"/>
      <c r="AZ3324" s="11"/>
      <c r="BA3324" s="11"/>
      <c r="BB3324" s="11"/>
      <c r="BC3324" s="11"/>
    </row>
    <row r="3325" spans="1:55" x14ac:dyDescent="0.3">
      <c r="A3325" s="11"/>
      <c r="B3325" s="11"/>
      <c r="C3325" s="11"/>
      <c r="D3325" s="11"/>
      <c r="E3325" s="38"/>
      <c r="F3325" s="11"/>
      <c r="G3325" s="40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26"/>
      <c r="AR3325" s="26"/>
      <c r="AS3325" s="26"/>
      <c r="AT3325" s="26"/>
      <c r="AU3325" s="26"/>
      <c r="AV3325" s="26"/>
      <c r="AW3325" s="11"/>
      <c r="AX3325" s="11"/>
      <c r="AY3325" s="11"/>
      <c r="AZ3325" s="11"/>
      <c r="BA3325" s="11"/>
      <c r="BB3325" s="11"/>
      <c r="BC3325" s="11"/>
    </row>
    <row r="3326" spans="1:55" x14ac:dyDescent="0.3">
      <c r="A3326" s="11"/>
      <c r="B3326" s="11"/>
      <c r="C3326" s="11"/>
      <c r="D3326" s="11"/>
      <c r="E3326" s="38"/>
      <c r="F3326" s="11"/>
      <c r="G3326" s="40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26"/>
      <c r="AR3326" s="26"/>
      <c r="AS3326" s="26"/>
      <c r="AT3326" s="26"/>
      <c r="AU3326" s="26"/>
      <c r="AV3326" s="26"/>
      <c r="AW3326" s="11"/>
      <c r="AX3326" s="11"/>
      <c r="AY3326" s="11"/>
      <c r="AZ3326" s="11"/>
      <c r="BA3326" s="11"/>
      <c r="BB3326" s="11"/>
      <c r="BC3326" s="11"/>
    </row>
    <row r="3327" spans="1:55" x14ac:dyDescent="0.3">
      <c r="A3327" s="11"/>
      <c r="B3327" s="11"/>
      <c r="C3327" s="11"/>
      <c r="D3327" s="11"/>
      <c r="E3327" s="38"/>
      <c r="F3327" s="11"/>
      <c r="G3327" s="40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26"/>
      <c r="AR3327" s="26"/>
      <c r="AS3327" s="26"/>
      <c r="AT3327" s="26"/>
      <c r="AU3327" s="26"/>
      <c r="AV3327" s="26"/>
      <c r="AW3327" s="11"/>
      <c r="AX3327" s="11"/>
      <c r="AY3327" s="11"/>
      <c r="AZ3327" s="11"/>
      <c r="BA3327" s="11"/>
      <c r="BB3327" s="11"/>
      <c r="BC3327" s="11"/>
    </row>
    <row r="3328" spans="1:55" x14ac:dyDescent="0.3">
      <c r="A3328" s="11"/>
      <c r="B3328" s="11"/>
      <c r="C3328" s="11"/>
      <c r="D3328" s="11"/>
      <c r="E3328" s="38"/>
      <c r="F3328" s="11"/>
      <c r="G3328" s="40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26"/>
      <c r="AR3328" s="26"/>
      <c r="AS3328" s="26"/>
      <c r="AT3328" s="26"/>
      <c r="AU3328" s="26"/>
      <c r="AV3328" s="26"/>
      <c r="AW3328" s="11"/>
      <c r="AX3328" s="11"/>
      <c r="AY3328" s="11"/>
      <c r="AZ3328" s="11"/>
      <c r="BA3328" s="11"/>
      <c r="BB3328" s="11"/>
      <c r="BC3328" s="11"/>
    </row>
    <row r="3329" spans="1:55" x14ac:dyDescent="0.3">
      <c r="A3329" s="11"/>
      <c r="B3329" s="11"/>
      <c r="C3329" s="11"/>
      <c r="D3329" s="11"/>
      <c r="E3329" s="38"/>
      <c r="F3329" s="11"/>
      <c r="G3329" s="40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26"/>
      <c r="AR3329" s="26"/>
      <c r="AS3329" s="26"/>
      <c r="AT3329" s="26"/>
      <c r="AU3329" s="26"/>
      <c r="AV3329" s="26"/>
      <c r="AW3329" s="11"/>
      <c r="AX3329" s="11"/>
      <c r="AY3329" s="11"/>
      <c r="AZ3329" s="11"/>
      <c r="BA3329" s="11"/>
      <c r="BB3329" s="11"/>
      <c r="BC3329" s="11"/>
    </row>
    <row r="3330" spans="1:55" x14ac:dyDescent="0.3">
      <c r="A3330" s="11"/>
      <c r="B3330" s="11"/>
      <c r="C3330" s="11"/>
      <c r="D3330" s="11"/>
      <c r="E3330" s="38"/>
      <c r="F3330" s="11"/>
      <c r="G3330" s="40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26"/>
      <c r="AR3330" s="26"/>
      <c r="AS3330" s="26"/>
      <c r="AT3330" s="26"/>
      <c r="AU3330" s="26"/>
      <c r="AV3330" s="26"/>
      <c r="AW3330" s="11"/>
      <c r="AX3330" s="11"/>
      <c r="AY3330" s="11"/>
      <c r="AZ3330" s="11"/>
      <c r="BA3330" s="11"/>
      <c r="BB3330" s="11"/>
      <c r="BC3330" s="11"/>
    </row>
    <row r="3331" spans="1:55" x14ac:dyDescent="0.3">
      <c r="A3331" s="11"/>
      <c r="B3331" s="11"/>
      <c r="C3331" s="11"/>
      <c r="D3331" s="11"/>
      <c r="E3331" s="38"/>
      <c r="F3331" s="11"/>
      <c r="G3331" s="40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26"/>
      <c r="AR3331" s="26"/>
      <c r="AS3331" s="26"/>
      <c r="AT3331" s="26"/>
      <c r="AU3331" s="26"/>
      <c r="AV3331" s="26"/>
      <c r="AW3331" s="11"/>
      <c r="AX3331" s="11"/>
      <c r="AY3331" s="11"/>
      <c r="AZ3331" s="11"/>
      <c r="BA3331" s="11"/>
      <c r="BB3331" s="11"/>
      <c r="BC3331" s="11"/>
    </row>
    <row r="3332" spans="1:55" x14ac:dyDescent="0.3">
      <c r="A3332" s="11"/>
      <c r="B3332" s="11"/>
      <c r="C3332" s="11"/>
      <c r="D3332" s="11"/>
      <c r="E3332" s="38"/>
      <c r="F3332" s="11"/>
      <c r="G3332" s="40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26"/>
      <c r="AR3332" s="26"/>
      <c r="AS3332" s="26"/>
      <c r="AT3332" s="26"/>
      <c r="AU3332" s="26"/>
      <c r="AV3332" s="26"/>
      <c r="AW3332" s="11"/>
      <c r="AX3332" s="11"/>
      <c r="AY3332" s="11"/>
      <c r="AZ3332" s="11"/>
      <c r="BA3332" s="11"/>
      <c r="BB3332" s="11"/>
      <c r="BC3332" s="11"/>
    </row>
    <row r="3333" spans="1:55" x14ac:dyDescent="0.3">
      <c r="A3333" s="11"/>
      <c r="B3333" s="11"/>
      <c r="C3333" s="11"/>
      <c r="D3333" s="11"/>
      <c r="E3333" s="38"/>
      <c r="F3333" s="11"/>
      <c r="G3333" s="40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26"/>
      <c r="AR3333" s="26"/>
      <c r="AS3333" s="26"/>
      <c r="AT3333" s="26"/>
      <c r="AU3333" s="26"/>
      <c r="AV3333" s="26"/>
      <c r="AW3333" s="11"/>
      <c r="AX3333" s="11"/>
      <c r="AY3333" s="11"/>
      <c r="AZ3333" s="11"/>
      <c r="BA3333" s="11"/>
      <c r="BB3333" s="11"/>
      <c r="BC3333" s="11"/>
    </row>
    <row r="3334" spans="1:55" x14ac:dyDescent="0.3">
      <c r="A3334" s="11"/>
      <c r="B3334" s="11"/>
      <c r="C3334" s="11"/>
      <c r="D3334" s="11"/>
      <c r="E3334" s="38"/>
      <c r="F3334" s="11"/>
      <c r="G3334" s="40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26"/>
      <c r="AR3334" s="26"/>
      <c r="AS3334" s="26"/>
      <c r="AT3334" s="26"/>
      <c r="AU3334" s="26"/>
      <c r="AV3334" s="26"/>
      <c r="AW3334" s="11"/>
      <c r="AX3334" s="11"/>
      <c r="AY3334" s="11"/>
      <c r="AZ3334" s="11"/>
      <c r="BA3334" s="11"/>
      <c r="BB3334" s="11"/>
      <c r="BC3334" s="11"/>
    </row>
    <row r="3335" spans="1:55" x14ac:dyDescent="0.3">
      <c r="A3335" s="11"/>
      <c r="B3335" s="11"/>
      <c r="C3335" s="11"/>
      <c r="D3335" s="11"/>
      <c r="E3335" s="38"/>
      <c r="F3335" s="11"/>
      <c r="G3335" s="40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26"/>
      <c r="AR3335" s="26"/>
      <c r="AS3335" s="26"/>
      <c r="AT3335" s="26"/>
      <c r="AU3335" s="26"/>
      <c r="AV3335" s="26"/>
      <c r="AW3335" s="11"/>
      <c r="AX3335" s="11"/>
      <c r="AY3335" s="11"/>
      <c r="AZ3335" s="11"/>
      <c r="BA3335" s="11"/>
      <c r="BB3335" s="11"/>
      <c r="BC3335" s="11"/>
    </row>
    <row r="3336" spans="1:55" x14ac:dyDescent="0.3">
      <c r="A3336" s="11"/>
      <c r="B3336" s="11"/>
      <c r="C3336" s="11"/>
      <c r="D3336" s="11"/>
      <c r="E3336" s="38"/>
      <c r="F3336" s="11"/>
      <c r="G3336" s="40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26"/>
      <c r="AR3336" s="26"/>
      <c r="AS3336" s="26"/>
      <c r="AT3336" s="26"/>
      <c r="AU3336" s="26"/>
      <c r="AV3336" s="26"/>
      <c r="AW3336" s="11"/>
      <c r="AX3336" s="11"/>
      <c r="AY3336" s="11"/>
      <c r="AZ3336" s="11"/>
      <c r="BA3336" s="11"/>
      <c r="BB3336" s="11"/>
      <c r="BC3336" s="11"/>
    </row>
    <row r="3337" spans="1:55" x14ac:dyDescent="0.3">
      <c r="A3337" s="11"/>
      <c r="B3337" s="11"/>
      <c r="C3337" s="11"/>
      <c r="D3337" s="11"/>
      <c r="E3337" s="38"/>
      <c r="F3337" s="11"/>
      <c r="G3337" s="40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26"/>
      <c r="AR3337" s="26"/>
      <c r="AS3337" s="26"/>
      <c r="AT3337" s="26"/>
      <c r="AU3337" s="26"/>
      <c r="AV3337" s="26"/>
      <c r="AW3337" s="11"/>
      <c r="AX3337" s="11"/>
      <c r="AY3337" s="11"/>
      <c r="AZ3337" s="11"/>
      <c r="BA3337" s="11"/>
      <c r="BB3337" s="11"/>
      <c r="BC3337" s="11"/>
    </row>
    <row r="3338" spans="1:55" x14ac:dyDescent="0.3">
      <c r="A3338" s="11"/>
      <c r="B3338" s="11"/>
      <c r="C3338" s="11"/>
      <c r="D3338" s="11"/>
      <c r="E3338" s="38"/>
      <c r="F3338" s="11"/>
      <c r="G3338" s="40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26"/>
      <c r="AR3338" s="26"/>
      <c r="AS3338" s="26"/>
      <c r="AT3338" s="26"/>
      <c r="AU3338" s="26"/>
      <c r="AV3338" s="26"/>
      <c r="AW3338" s="11"/>
      <c r="AX3338" s="11"/>
      <c r="AY3338" s="11"/>
      <c r="AZ3338" s="11"/>
      <c r="BA3338" s="11"/>
      <c r="BB3338" s="11"/>
      <c r="BC3338" s="11"/>
    </row>
    <row r="3339" spans="1:55" x14ac:dyDescent="0.3">
      <c r="A3339" s="11"/>
      <c r="B3339" s="11"/>
      <c r="C3339" s="11"/>
      <c r="D3339" s="11"/>
      <c r="E3339" s="38"/>
      <c r="F3339" s="11"/>
      <c r="G3339" s="40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26"/>
      <c r="AR3339" s="26"/>
      <c r="AS3339" s="26"/>
      <c r="AT3339" s="26"/>
      <c r="AU3339" s="26"/>
      <c r="AV3339" s="26"/>
      <c r="AW3339" s="11"/>
      <c r="AX3339" s="11"/>
      <c r="AY3339" s="11"/>
      <c r="AZ3339" s="11"/>
      <c r="BA3339" s="11"/>
      <c r="BB3339" s="11"/>
      <c r="BC3339" s="11"/>
    </row>
    <row r="3340" spans="1:55" x14ac:dyDescent="0.3">
      <c r="A3340" s="11"/>
      <c r="B3340" s="11"/>
      <c r="C3340" s="11"/>
      <c r="D3340" s="11"/>
      <c r="E3340" s="38"/>
      <c r="F3340" s="11"/>
      <c r="G3340" s="40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26"/>
      <c r="AR3340" s="26"/>
      <c r="AS3340" s="26"/>
      <c r="AT3340" s="26"/>
      <c r="AU3340" s="26"/>
      <c r="AV3340" s="26"/>
      <c r="AW3340" s="11"/>
      <c r="AX3340" s="11"/>
      <c r="AY3340" s="11"/>
      <c r="AZ3340" s="11"/>
      <c r="BA3340" s="11"/>
      <c r="BB3340" s="11"/>
      <c r="BC3340" s="11"/>
    </row>
    <row r="3341" spans="1:55" x14ac:dyDescent="0.3">
      <c r="A3341" s="11"/>
      <c r="B3341" s="11"/>
      <c r="C3341" s="11"/>
      <c r="D3341" s="11"/>
      <c r="E3341" s="38"/>
      <c r="F3341" s="11"/>
      <c r="G3341" s="40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26"/>
      <c r="AR3341" s="26"/>
      <c r="AS3341" s="26"/>
      <c r="AT3341" s="26"/>
      <c r="AU3341" s="26"/>
      <c r="AV3341" s="26"/>
      <c r="AW3341" s="11"/>
      <c r="AX3341" s="11"/>
      <c r="AY3341" s="11"/>
      <c r="AZ3341" s="11"/>
      <c r="BA3341" s="11"/>
      <c r="BB3341" s="11"/>
      <c r="BC3341" s="11"/>
    </row>
    <row r="3342" spans="1:55" x14ac:dyDescent="0.3">
      <c r="A3342" s="11"/>
      <c r="B3342" s="11"/>
      <c r="C3342" s="11"/>
      <c r="D3342" s="11"/>
      <c r="E3342" s="38"/>
      <c r="F3342" s="11"/>
      <c r="G3342" s="40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26"/>
      <c r="AR3342" s="26"/>
      <c r="AS3342" s="26"/>
      <c r="AT3342" s="26"/>
      <c r="AU3342" s="26"/>
      <c r="AV3342" s="26"/>
      <c r="AW3342" s="11"/>
      <c r="AX3342" s="11"/>
      <c r="AY3342" s="11"/>
      <c r="AZ3342" s="11"/>
      <c r="BA3342" s="11"/>
      <c r="BB3342" s="11"/>
      <c r="BC3342" s="11"/>
    </row>
    <row r="3343" spans="1:55" x14ac:dyDescent="0.3">
      <c r="A3343" s="11"/>
      <c r="B3343" s="11"/>
      <c r="C3343" s="11"/>
      <c r="D3343" s="11"/>
      <c r="E3343" s="38"/>
      <c r="F3343" s="11"/>
      <c r="G3343" s="40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26"/>
      <c r="AR3343" s="26"/>
      <c r="AS3343" s="26"/>
      <c r="AT3343" s="26"/>
      <c r="AU3343" s="26"/>
      <c r="AV3343" s="26"/>
      <c r="AW3343" s="11"/>
      <c r="AX3343" s="11"/>
      <c r="AY3343" s="11"/>
      <c r="AZ3343" s="11"/>
      <c r="BA3343" s="11"/>
      <c r="BB3343" s="11"/>
      <c r="BC3343" s="11"/>
    </row>
    <row r="3344" spans="1:55" x14ac:dyDescent="0.3">
      <c r="A3344" s="11"/>
      <c r="B3344" s="11"/>
      <c r="C3344" s="11"/>
      <c r="D3344" s="11"/>
      <c r="E3344" s="38"/>
      <c r="F3344" s="11"/>
      <c r="G3344" s="40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26"/>
      <c r="AR3344" s="26"/>
      <c r="AS3344" s="26"/>
      <c r="AT3344" s="26"/>
      <c r="AU3344" s="26"/>
      <c r="AV3344" s="26"/>
      <c r="AW3344" s="11"/>
      <c r="AX3344" s="11"/>
      <c r="AY3344" s="11"/>
      <c r="AZ3344" s="11"/>
      <c r="BA3344" s="11"/>
      <c r="BB3344" s="11"/>
      <c r="BC3344" s="11"/>
    </row>
    <row r="3345" spans="1:55" x14ac:dyDescent="0.3">
      <c r="A3345" s="11"/>
      <c r="B3345" s="11"/>
      <c r="C3345" s="11"/>
      <c r="D3345" s="11"/>
      <c r="E3345" s="38"/>
      <c r="F3345" s="11"/>
      <c r="G3345" s="40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26"/>
      <c r="AR3345" s="26"/>
      <c r="AS3345" s="26"/>
      <c r="AT3345" s="26"/>
      <c r="AU3345" s="26"/>
      <c r="AV3345" s="26"/>
      <c r="AW3345" s="11"/>
      <c r="AX3345" s="11"/>
      <c r="AY3345" s="11"/>
      <c r="AZ3345" s="11"/>
      <c r="BA3345" s="11"/>
      <c r="BB3345" s="11"/>
      <c r="BC3345" s="11"/>
    </row>
    <row r="3346" spans="1:55" x14ac:dyDescent="0.3">
      <c r="A3346" s="11"/>
      <c r="B3346" s="11"/>
      <c r="C3346" s="11"/>
      <c r="D3346" s="11"/>
      <c r="E3346" s="38"/>
      <c r="F3346" s="11"/>
      <c r="G3346" s="40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26"/>
      <c r="AR3346" s="26"/>
      <c r="AS3346" s="26"/>
      <c r="AT3346" s="26"/>
      <c r="AU3346" s="26"/>
      <c r="AV3346" s="26"/>
      <c r="AW3346" s="11"/>
      <c r="AX3346" s="11"/>
      <c r="AY3346" s="11"/>
      <c r="AZ3346" s="11"/>
      <c r="BA3346" s="11"/>
      <c r="BB3346" s="11"/>
      <c r="BC3346" s="11"/>
    </row>
    <row r="3347" spans="1:55" x14ac:dyDescent="0.3">
      <c r="A3347" s="11"/>
      <c r="B3347" s="11"/>
      <c r="C3347" s="11"/>
      <c r="D3347" s="11"/>
      <c r="E3347" s="38"/>
      <c r="F3347" s="11"/>
      <c r="G3347" s="40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26"/>
      <c r="AR3347" s="26"/>
      <c r="AS3347" s="26"/>
      <c r="AT3347" s="26"/>
      <c r="AU3347" s="26"/>
      <c r="AV3347" s="26"/>
      <c r="AW3347" s="11"/>
      <c r="AX3347" s="11"/>
      <c r="AY3347" s="11"/>
      <c r="AZ3347" s="11"/>
      <c r="BA3347" s="11"/>
      <c r="BB3347" s="11"/>
      <c r="BC3347" s="11"/>
    </row>
    <row r="3348" spans="1:55" x14ac:dyDescent="0.3">
      <c r="A3348" s="11"/>
      <c r="B3348" s="11"/>
      <c r="C3348" s="11"/>
      <c r="D3348" s="11"/>
      <c r="E3348" s="38"/>
      <c r="F3348" s="11"/>
      <c r="G3348" s="40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26"/>
      <c r="AR3348" s="26"/>
      <c r="AS3348" s="26"/>
      <c r="AT3348" s="26"/>
      <c r="AU3348" s="26"/>
      <c r="AV3348" s="26"/>
      <c r="AW3348" s="11"/>
      <c r="AX3348" s="11"/>
      <c r="AY3348" s="11"/>
      <c r="AZ3348" s="11"/>
      <c r="BA3348" s="11"/>
      <c r="BB3348" s="11"/>
      <c r="BC3348" s="11"/>
    </row>
    <row r="3349" spans="1:55" x14ac:dyDescent="0.3">
      <c r="A3349" s="11"/>
      <c r="B3349" s="11"/>
      <c r="C3349" s="11"/>
      <c r="D3349" s="11"/>
      <c r="E3349" s="38"/>
      <c r="F3349" s="11"/>
      <c r="G3349" s="40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26"/>
      <c r="AR3349" s="26"/>
      <c r="AS3349" s="26"/>
      <c r="AT3349" s="26"/>
      <c r="AU3349" s="26"/>
      <c r="AV3349" s="26"/>
      <c r="AW3349" s="11"/>
      <c r="AX3349" s="11"/>
      <c r="AY3349" s="11"/>
      <c r="AZ3349" s="11"/>
      <c r="BA3349" s="11"/>
      <c r="BB3349" s="11"/>
      <c r="BC3349" s="11"/>
    </row>
    <row r="3350" spans="1:55" x14ac:dyDescent="0.3">
      <c r="A3350" s="11"/>
      <c r="B3350" s="11"/>
      <c r="C3350" s="11"/>
      <c r="D3350" s="11"/>
      <c r="E3350" s="38"/>
      <c r="F3350" s="11"/>
      <c r="G3350" s="40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26"/>
      <c r="AR3350" s="26"/>
      <c r="AS3350" s="26"/>
      <c r="AT3350" s="26"/>
      <c r="AU3350" s="26"/>
      <c r="AV3350" s="26"/>
      <c r="AW3350" s="11"/>
      <c r="AX3350" s="11"/>
      <c r="AY3350" s="11"/>
      <c r="AZ3350" s="11"/>
      <c r="BA3350" s="11"/>
      <c r="BB3350" s="11"/>
      <c r="BC3350" s="11"/>
    </row>
    <row r="3351" spans="1:55" x14ac:dyDescent="0.3">
      <c r="A3351" s="11"/>
      <c r="B3351" s="11"/>
      <c r="C3351" s="11"/>
      <c r="D3351" s="11"/>
      <c r="E3351" s="38"/>
      <c r="F3351" s="11"/>
      <c r="G3351" s="40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26"/>
      <c r="AR3351" s="26"/>
      <c r="AS3351" s="26"/>
      <c r="AT3351" s="26"/>
      <c r="AU3351" s="26"/>
      <c r="AV3351" s="26"/>
      <c r="AW3351" s="11"/>
      <c r="AX3351" s="11"/>
      <c r="AY3351" s="11"/>
      <c r="AZ3351" s="11"/>
      <c r="BA3351" s="11"/>
      <c r="BB3351" s="11"/>
      <c r="BC3351" s="11"/>
    </row>
    <row r="3352" spans="1:55" x14ac:dyDescent="0.3">
      <c r="A3352" s="11"/>
      <c r="B3352" s="11"/>
      <c r="C3352" s="11"/>
      <c r="D3352" s="11"/>
      <c r="E3352" s="38"/>
      <c r="F3352" s="11"/>
      <c r="G3352" s="40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26"/>
      <c r="AR3352" s="26"/>
      <c r="AS3352" s="26"/>
      <c r="AT3352" s="26"/>
      <c r="AU3352" s="26"/>
      <c r="AV3352" s="26"/>
      <c r="AW3352" s="11"/>
      <c r="AX3352" s="11"/>
      <c r="AY3352" s="11"/>
      <c r="AZ3352" s="11"/>
      <c r="BA3352" s="11"/>
      <c r="BB3352" s="11"/>
      <c r="BC3352" s="11"/>
    </row>
    <row r="3353" spans="1:55" x14ac:dyDescent="0.3">
      <c r="A3353" s="11"/>
      <c r="B3353" s="11"/>
      <c r="C3353" s="11"/>
      <c r="D3353" s="11"/>
      <c r="E3353" s="38"/>
      <c r="F3353" s="11"/>
      <c r="G3353" s="40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26"/>
      <c r="AR3353" s="26"/>
      <c r="AS3353" s="26"/>
      <c r="AT3353" s="26"/>
      <c r="AU3353" s="26"/>
      <c r="AV3353" s="26"/>
      <c r="AW3353" s="11"/>
      <c r="AX3353" s="11"/>
      <c r="AY3353" s="11"/>
      <c r="AZ3353" s="11"/>
      <c r="BA3353" s="11"/>
      <c r="BB3353" s="11"/>
      <c r="BC3353" s="11"/>
    </row>
    <row r="3354" spans="1:55" x14ac:dyDescent="0.3">
      <c r="A3354" s="11"/>
      <c r="B3354" s="11"/>
      <c r="C3354" s="11"/>
      <c r="D3354" s="11"/>
      <c r="E3354" s="38"/>
      <c r="F3354" s="11"/>
      <c r="G3354" s="40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26"/>
      <c r="AR3354" s="26"/>
      <c r="AS3354" s="26"/>
      <c r="AT3354" s="26"/>
      <c r="AU3354" s="26"/>
      <c r="AV3354" s="26"/>
      <c r="AW3354" s="11"/>
      <c r="AX3354" s="11"/>
      <c r="AY3354" s="11"/>
      <c r="AZ3354" s="11"/>
      <c r="BA3354" s="11"/>
      <c r="BB3354" s="11"/>
      <c r="BC3354" s="11"/>
    </row>
    <row r="3355" spans="1:55" x14ac:dyDescent="0.3">
      <c r="A3355" s="11"/>
      <c r="B3355" s="11"/>
      <c r="C3355" s="11"/>
      <c r="D3355" s="11"/>
      <c r="E3355" s="38"/>
      <c r="F3355" s="11"/>
      <c r="G3355" s="40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26"/>
      <c r="AR3355" s="26"/>
      <c r="AS3355" s="26"/>
      <c r="AT3355" s="26"/>
      <c r="AU3355" s="26"/>
      <c r="AV3355" s="26"/>
      <c r="AW3355" s="11"/>
      <c r="AX3355" s="11"/>
      <c r="AY3355" s="11"/>
      <c r="AZ3355" s="11"/>
      <c r="BA3355" s="11"/>
      <c r="BB3355" s="11"/>
      <c r="BC3355" s="11"/>
    </row>
    <row r="3356" spans="1:55" x14ac:dyDescent="0.3">
      <c r="A3356" s="11"/>
      <c r="B3356" s="11"/>
      <c r="C3356" s="11"/>
      <c r="D3356" s="11"/>
      <c r="E3356" s="38"/>
      <c r="F3356" s="11"/>
      <c r="G3356" s="40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26"/>
      <c r="AR3356" s="26"/>
      <c r="AS3356" s="26"/>
      <c r="AT3356" s="26"/>
      <c r="AU3356" s="26"/>
      <c r="AV3356" s="26"/>
      <c r="AW3356" s="11"/>
      <c r="AX3356" s="11"/>
      <c r="AY3356" s="11"/>
      <c r="AZ3356" s="11"/>
      <c r="BA3356" s="11"/>
      <c r="BB3356" s="11"/>
      <c r="BC3356" s="11"/>
    </row>
    <row r="3357" spans="1:55" x14ac:dyDescent="0.3">
      <c r="A3357" s="11"/>
      <c r="B3357" s="11"/>
      <c r="C3357" s="11"/>
      <c r="D3357" s="11"/>
      <c r="E3357" s="38"/>
      <c r="F3357" s="11"/>
      <c r="G3357" s="40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26"/>
      <c r="AR3357" s="26"/>
      <c r="AS3357" s="26"/>
      <c r="AT3357" s="26"/>
      <c r="AU3357" s="26"/>
      <c r="AV3357" s="26"/>
      <c r="AW3357" s="11"/>
      <c r="AX3357" s="11"/>
      <c r="AY3357" s="11"/>
      <c r="AZ3357" s="11"/>
      <c r="BA3357" s="11"/>
      <c r="BB3357" s="11"/>
      <c r="BC3357" s="11"/>
    </row>
    <row r="3358" spans="1:55" x14ac:dyDescent="0.3">
      <c r="A3358" s="11"/>
      <c r="B3358" s="11"/>
      <c r="C3358" s="11"/>
      <c r="D3358" s="11"/>
      <c r="E3358" s="38"/>
      <c r="F3358" s="11"/>
      <c r="G3358" s="40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26"/>
      <c r="AR3358" s="26"/>
      <c r="AS3358" s="26"/>
      <c r="AT3358" s="26"/>
      <c r="AU3358" s="26"/>
      <c r="AV3358" s="26"/>
      <c r="AW3358" s="11"/>
      <c r="AX3358" s="11"/>
      <c r="AY3358" s="11"/>
      <c r="AZ3358" s="11"/>
      <c r="BA3358" s="11"/>
      <c r="BB3358" s="11"/>
      <c r="BC3358" s="11"/>
    </row>
    <row r="3359" spans="1:55" x14ac:dyDescent="0.3">
      <c r="A3359" s="11"/>
      <c r="B3359" s="11"/>
      <c r="C3359" s="11"/>
      <c r="D3359" s="11"/>
      <c r="E3359" s="38"/>
      <c r="F3359" s="11"/>
      <c r="G3359" s="40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26"/>
      <c r="AR3359" s="26"/>
      <c r="AS3359" s="26"/>
      <c r="AT3359" s="26"/>
      <c r="AU3359" s="26"/>
      <c r="AV3359" s="26"/>
      <c r="AW3359" s="11"/>
      <c r="AX3359" s="11"/>
      <c r="AY3359" s="11"/>
      <c r="AZ3359" s="11"/>
      <c r="BA3359" s="11"/>
      <c r="BB3359" s="11"/>
      <c r="BC3359" s="11"/>
    </row>
    <row r="3360" spans="1:55" x14ac:dyDescent="0.3">
      <c r="A3360" s="11"/>
      <c r="B3360" s="11"/>
      <c r="C3360" s="11"/>
      <c r="D3360" s="11"/>
      <c r="E3360" s="38"/>
      <c r="F3360" s="11"/>
      <c r="G3360" s="40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26"/>
      <c r="AR3360" s="26"/>
      <c r="AS3360" s="26"/>
      <c r="AT3360" s="26"/>
      <c r="AU3360" s="26"/>
      <c r="AV3360" s="26"/>
      <c r="AW3360" s="11"/>
      <c r="AX3360" s="11"/>
      <c r="AY3360" s="11"/>
      <c r="AZ3360" s="11"/>
      <c r="BA3360" s="11"/>
      <c r="BB3360" s="11"/>
      <c r="BC3360" s="11"/>
    </row>
    <row r="3361" spans="1:55" x14ac:dyDescent="0.3">
      <c r="A3361" s="11"/>
      <c r="B3361" s="11"/>
      <c r="C3361" s="11"/>
      <c r="D3361" s="11"/>
      <c r="E3361" s="38"/>
      <c r="F3361" s="11"/>
      <c r="G3361" s="40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26"/>
      <c r="AR3361" s="26"/>
      <c r="AS3361" s="26"/>
      <c r="AT3361" s="26"/>
      <c r="AU3361" s="26"/>
      <c r="AV3361" s="26"/>
      <c r="AW3361" s="11"/>
      <c r="AX3361" s="11"/>
      <c r="AY3361" s="11"/>
      <c r="AZ3361" s="11"/>
      <c r="BA3361" s="11"/>
      <c r="BB3361" s="11"/>
      <c r="BC3361" s="11"/>
    </row>
    <row r="3362" spans="1:55" x14ac:dyDescent="0.3">
      <c r="A3362" s="11"/>
      <c r="B3362" s="11"/>
      <c r="C3362" s="11"/>
      <c r="D3362" s="11"/>
      <c r="E3362" s="38"/>
      <c r="F3362" s="11"/>
      <c r="G3362" s="40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26"/>
      <c r="AR3362" s="26"/>
      <c r="AS3362" s="26"/>
      <c r="AT3362" s="26"/>
      <c r="AU3362" s="26"/>
      <c r="AV3362" s="26"/>
      <c r="AW3362" s="11"/>
      <c r="AX3362" s="11"/>
      <c r="AY3362" s="11"/>
      <c r="AZ3362" s="11"/>
      <c r="BA3362" s="11"/>
      <c r="BB3362" s="11"/>
      <c r="BC3362" s="11"/>
    </row>
    <row r="3363" spans="1:55" x14ac:dyDescent="0.3">
      <c r="A3363" s="11"/>
      <c r="B3363" s="11"/>
      <c r="C3363" s="11"/>
      <c r="D3363" s="11"/>
      <c r="E3363" s="38"/>
      <c r="F3363" s="11"/>
      <c r="G3363" s="40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26"/>
      <c r="AR3363" s="26"/>
      <c r="AS3363" s="26"/>
      <c r="AT3363" s="26"/>
      <c r="AU3363" s="26"/>
      <c r="AV3363" s="26"/>
      <c r="AW3363" s="11"/>
      <c r="AX3363" s="11"/>
      <c r="AY3363" s="11"/>
      <c r="AZ3363" s="11"/>
      <c r="BA3363" s="11"/>
      <c r="BB3363" s="11"/>
      <c r="BC3363" s="11"/>
    </row>
    <row r="3364" spans="1:55" x14ac:dyDescent="0.3">
      <c r="A3364" s="11"/>
      <c r="B3364" s="11"/>
      <c r="C3364" s="11"/>
      <c r="D3364" s="11"/>
      <c r="E3364" s="38"/>
      <c r="F3364" s="11"/>
      <c r="G3364" s="40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26"/>
      <c r="AR3364" s="26"/>
      <c r="AS3364" s="26"/>
      <c r="AT3364" s="26"/>
      <c r="AU3364" s="26"/>
      <c r="AV3364" s="26"/>
      <c r="AW3364" s="11"/>
      <c r="AX3364" s="11"/>
      <c r="AY3364" s="11"/>
      <c r="AZ3364" s="11"/>
      <c r="BA3364" s="11"/>
      <c r="BB3364" s="11"/>
      <c r="BC3364" s="11"/>
    </row>
    <row r="3365" spans="1:55" x14ac:dyDescent="0.3">
      <c r="A3365" s="11"/>
      <c r="B3365" s="11"/>
      <c r="C3365" s="11"/>
      <c r="D3365" s="11"/>
      <c r="E3365" s="38"/>
      <c r="F3365" s="11"/>
      <c r="G3365" s="40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26"/>
      <c r="AR3365" s="26"/>
      <c r="AS3365" s="26"/>
      <c r="AT3365" s="26"/>
      <c r="AU3365" s="26"/>
      <c r="AV3365" s="26"/>
      <c r="AW3365" s="11"/>
      <c r="AX3365" s="11"/>
      <c r="AY3365" s="11"/>
      <c r="AZ3365" s="11"/>
      <c r="BA3365" s="11"/>
      <c r="BB3365" s="11"/>
      <c r="BC3365" s="11"/>
    </row>
    <row r="3366" spans="1:55" x14ac:dyDescent="0.3">
      <c r="A3366" s="11"/>
      <c r="B3366" s="11"/>
      <c r="C3366" s="11"/>
      <c r="D3366" s="11"/>
      <c r="E3366" s="38"/>
      <c r="F3366" s="11"/>
      <c r="G3366" s="40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26"/>
      <c r="AR3366" s="26"/>
      <c r="AS3366" s="26"/>
      <c r="AT3366" s="26"/>
      <c r="AU3366" s="26"/>
      <c r="AV3366" s="26"/>
      <c r="AW3366" s="11"/>
      <c r="AX3366" s="11"/>
      <c r="AY3366" s="11"/>
      <c r="AZ3366" s="11"/>
      <c r="BA3366" s="11"/>
      <c r="BB3366" s="11"/>
      <c r="BC3366" s="11"/>
    </row>
    <row r="3367" spans="1:55" x14ac:dyDescent="0.3">
      <c r="A3367" s="11"/>
      <c r="B3367" s="11"/>
      <c r="C3367" s="11"/>
      <c r="D3367" s="11"/>
      <c r="E3367" s="38"/>
      <c r="F3367" s="11"/>
      <c r="G3367" s="40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26"/>
      <c r="AR3367" s="26"/>
      <c r="AS3367" s="26"/>
      <c r="AT3367" s="26"/>
      <c r="AU3367" s="26"/>
      <c r="AV3367" s="26"/>
      <c r="AW3367" s="11"/>
      <c r="AX3367" s="11"/>
      <c r="AY3367" s="11"/>
      <c r="AZ3367" s="11"/>
      <c r="BA3367" s="11"/>
      <c r="BB3367" s="11"/>
      <c r="BC3367" s="11"/>
    </row>
    <row r="3368" spans="1:55" x14ac:dyDescent="0.3">
      <c r="A3368" s="11"/>
      <c r="B3368" s="11"/>
      <c r="C3368" s="11"/>
      <c r="D3368" s="11"/>
      <c r="E3368" s="38"/>
      <c r="F3368" s="11"/>
      <c r="G3368" s="40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26"/>
      <c r="AR3368" s="26"/>
      <c r="AS3368" s="26"/>
      <c r="AT3368" s="26"/>
      <c r="AU3368" s="26"/>
      <c r="AV3368" s="26"/>
      <c r="AW3368" s="11"/>
      <c r="AX3368" s="11"/>
      <c r="AY3368" s="11"/>
      <c r="AZ3368" s="11"/>
      <c r="BA3368" s="11"/>
      <c r="BB3368" s="11"/>
      <c r="BC3368" s="11"/>
    </row>
    <row r="3369" spans="1:55" x14ac:dyDescent="0.3">
      <c r="A3369" s="11"/>
      <c r="B3369" s="11"/>
      <c r="C3369" s="11"/>
      <c r="D3369" s="11"/>
      <c r="E3369" s="38"/>
      <c r="F3369" s="11"/>
      <c r="G3369" s="40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26"/>
      <c r="AR3369" s="26"/>
      <c r="AS3369" s="26"/>
      <c r="AT3369" s="26"/>
      <c r="AU3369" s="26"/>
      <c r="AV3369" s="26"/>
      <c r="AW3369" s="11"/>
      <c r="AX3369" s="11"/>
      <c r="AY3369" s="11"/>
      <c r="AZ3369" s="11"/>
      <c r="BA3369" s="11"/>
      <c r="BB3369" s="11"/>
      <c r="BC3369" s="11"/>
    </row>
    <row r="3370" spans="1:55" x14ac:dyDescent="0.3">
      <c r="A3370" s="11"/>
      <c r="B3370" s="11"/>
      <c r="C3370" s="11"/>
      <c r="D3370" s="11"/>
      <c r="E3370" s="38"/>
      <c r="F3370" s="11"/>
      <c r="G3370" s="40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26"/>
      <c r="AR3370" s="26"/>
      <c r="AS3370" s="26"/>
      <c r="AT3370" s="26"/>
      <c r="AU3370" s="26"/>
      <c r="AV3370" s="26"/>
      <c r="AW3370" s="11"/>
      <c r="AX3370" s="11"/>
      <c r="AY3370" s="11"/>
      <c r="AZ3370" s="11"/>
      <c r="BA3370" s="11"/>
      <c r="BB3370" s="11"/>
      <c r="BC3370" s="11"/>
    </row>
    <row r="3371" spans="1:55" x14ac:dyDescent="0.3">
      <c r="A3371" s="11"/>
      <c r="B3371" s="11"/>
      <c r="C3371" s="11"/>
      <c r="D3371" s="11"/>
      <c r="E3371" s="38"/>
      <c r="F3371" s="11"/>
      <c r="G3371" s="40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26"/>
      <c r="AR3371" s="26"/>
      <c r="AS3371" s="26"/>
      <c r="AT3371" s="26"/>
      <c r="AU3371" s="26"/>
      <c r="AV3371" s="26"/>
      <c r="AW3371" s="11"/>
      <c r="AX3371" s="11"/>
      <c r="AY3371" s="11"/>
      <c r="AZ3371" s="11"/>
      <c r="BA3371" s="11"/>
      <c r="BB3371" s="11"/>
      <c r="BC3371" s="11"/>
    </row>
    <row r="3372" spans="1:55" x14ac:dyDescent="0.3">
      <c r="A3372" s="11"/>
      <c r="B3372" s="11"/>
      <c r="C3372" s="11"/>
      <c r="D3372" s="11"/>
      <c r="E3372" s="38"/>
      <c r="F3372" s="11"/>
      <c r="G3372" s="40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26"/>
      <c r="AR3372" s="26"/>
      <c r="AS3372" s="26"/>
      <c r="AT3372" s="26"/>
      <c r="AU3372" s="26"/>
      <c r="AV3372" s="26"/>
      <c r="AW3372" s="11"/>
      <c r="AX3372" s="11"/>
      <c r="AY3372" s="11"/>
      <c r="AZ3372" s="11"/>
      <c r="BA3372" s="11"/>
      <c r="BB3372" s="11"/>
      <c r="BC3372" s="11"/>
    </row>
    <row r="3373" spans="1:55" x14ac:dyDescent="0.3">
      <c r="A3373" s="11"/>
      <c r="B3373" s="11"/>
      <c r="C3373" s="11"/>
      <c r="D3373" s="11"/>
      <c r="E3373" s="38"/>
      <c r="F3373" s="11"/>
      <c r="G3373" s="40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26"/>
      <c r="AR3373" s="26"/>
      <c r="AS3373" s="26"/>
      <c r="AT3373" s="26"/>
      <c r="AU3373" s="26"/>
      <c r="AV3373" s="26"/>
      <c r="AW3373" s="11"/>
      <c r="AX3373" s="11"/>
      <c r="AY3373" s="11"/>
      <c r="AZ3373" s="11"/>
      <c r="BA3373" s="11"/>
      <c r="BB3373" s="11"/>
      <c r="BC3373" s="11"/>
    </row>
    <row r="3374" spans="1:55" x14ac:dyDescent="0.3">
      <c r="A3374" s="11"/>
      <c r="B3374" s="11"/>
      <c r="C3374" s="11"/>
      <c r="D3374" s="11"/>
      <c r="E3374" s="38"/>
      <c r="F3374" s="11"/>
      <c r="G3374" s="40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26"/>
      <c r="AR3374" s="26"/>
      <c r="AS3374" s="26"/>
      <c r="AT3374" s="26"/>
      <c r="AU3374" s="26"/>
      <c r="AV3374" s="26"/>
      <c r="AW3374" s="11"/>
      <c r="AX3374" s="11"/>
      <c r="AY3374" s="11"/>
      <c r="AZ3374" s="11"/>
      <c r="BA3374" s="11"/>
      <c r="BB3374" s="11"/>
      <c r="BC3374" s="11"/>
    </row>
    <row r="3375" spans="1:55" x14ac:dyDescent="0.3">
      <c r="A3375" s="11"/>
      <c r="B3375" s="11"/>
      <c r="C3375" s="11"/>
      <c r="D3375" s="11"/>
      <c r="E3375" s="38"/>
      <c r="F3375" s="11"/>
      <c r="G3375" s="40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26"/>
      <c r="AR3375" s="26"/>
      <c r="AS3375" s="26"/>
      <c r="AT3375" s="26"/>
      <c r="AU3375" s="26"/>
      <c r="AV3375" s="26"/>
      <c r="AW3375" s="11"/>
      <c r="AX3375" s="11"/>
      <c r="AY3375" s="11"/>
      <c r="AZ3375" s="11"/>
      <c r="BA3375" s="11"/>
      <c r="BB3375" s="11"/>
      <c r="BC3375" s="11"/>
    </row>
    <row r="3376" spans="1:55" x14ac:dyDescent="0.3">
      <c r="A3376" s="11"/>
      <c r="B3376" s="11"/>
      <c r="C3376" s="11"/>
      <c r="D3376" s="11"/>
      <c r="E3376" s="38"/>
      <c r="F3376" s="11"/>
      <c r="G3376" s="40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26"/>
      <c r="AR3376" s="26"/>
      <c r="AS3376" s="26"/>
      <c r="AT3376" s="26"/>
      <c r="AU3376" s="26"/>
      <c r="AV3376" s="26"/>
      <c r="AW3376" s="11"/>
      <c r="AX3376" s="11"/>
      <c r="AY3376" s="11"/>
      <c r="AZ3376" s="11"/>
      <c r="BA3376" s="11"/>
      <c r="BB3376" s="11"/>
      <c r="BC3376" s="11"/>
    </row>
    <row r="3377" spans="1:55" x14ac:dyDescent="0.3">
      <c r="A3377" s="11"/>
      <c r="B3377" s="11"/>
      <c r="C3377" s="11"/>
      <c r="D3377" s="11"/>
      <c r="E3377" s="38"/>
      <c r="F3377" s="11"/>
      <c r="G3377" s="40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26"/>
      <c r="AR3377" s="26"/>
      <c r="AS3377" s="26"/>
      <c r="AT3377" s="26"/>
      <c r="AU3377" s="26"/>
      <c r="AV3377" s="26"/>
      <c r="AW3377" s="11"/>
      <c r="AX3377" s="11"/>
      <c r="AY3377" s="11"/>
      <c r="AZ3377" s="11"/>
      <c r="BA3377" s="11"/>
      <c r="BB3377" s="11"/>
      <c r="BC3377" s="11"/>
    </row>
    <row r="3378" spans="1:55" x14ac:dyDescent="0.3">
      <c r="A3378" s="11"/>
      <c r="B3378" s="11"/>
      <c r="C3378" s="11"/>
      <c r="D3378" s="11"/>
      <c r="E3378" s="38"/>
      <c r="F3378" s="11"/>
      <c r="G3378" s="40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26"/>
      <c r="AR3378" s="26"/>
      <c r="AS3378" s="26"/>
      <c r="AT3378" s="26"/>
      <c r="AU3378" s="26"/>
      <c r="AV3378" s="26"/>
      <c r="AW3378" s="11"/>
      <c r="AX3378" s="11"/>
      <c r="AY3378" s="11"/>
      <c r="AZ3378" s="11"/>
      <c r="BA3378" s="11"/>
      <c r="BB3378" s="11"/>
      <c r="BC3378" s="11"/>
    </row>
    <row r="3379" spans="1:55" x14ac:dyDescent="0.3">
      <c r="A3379" s="11"/>
      <c r="B3379" s="11"/>
      <c r="C3379" s="11"/>
      <c r="D3379" s="11"/>
      <c r="E3379" s="38"/>
      <c r="F3379" s="11"/>
      <c r="G3379" s="40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26"/>
      <c r="AR3379" s="26"/>
      <c r="AS3379" s="26"/>
      <c r="AT3379" s="26"/>
      <c r="AU3379" s="26"/>
      <c r="AV3379" s="26"/>
      <c r="AW3379" s="11"/>
      <c r="AX3379" s="11"/>
      <c r="AY3379" s="11"/>
      <c r="AZ3379" s="11"/>
      <c r="BA3379" s="11"/>
      <c r="BB3379" s="11"/>
      <c r="BC3379" s="11"/>
    </row>
    <row r="3380" spans="1:55" x14ac:dyDescent="0.3">
      <c r="A3380" s="11"/>
      <c r="B3380" s="11"/>
      <c r="C3380" s="11"/>
      <c r="D3380" s="11"/>
      <c r="E3380" s="38"/>
      <c r="F3380" s="11"/>
      <c r="G3380" s="40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26"/>
      <c r="AR3380" s="26"/>
      <c r="AS3380" s="26"/>
      <c r="AT3380" s="26"/>
      <c r="AU3380" s="26"/>
      <c r="AV3380" s="26"/>
      <c r="AW3380" s="11"/>
      <c r="AX3380" s="11"/>
      <c r="AY3380" s="11"/>
      <c r="AZ3380" s="11"/>
      <c r="BA3380" s="11"/>
      <c r="BB3380" s="11"/>
      <c r="BC3380" s="11"/>
    </row>
    <row r="3381" spans="1:55" x14ac:dyDescent="0.3">
      <c r="A3381" s="11"/>
      <c r="B3381" s="11"/>
      <c r="C3381" s="11"/>
      <c r="D3381" s="11"/>
      <c r="E3381" s="38"/>
      <c r="F3381" s="11"/>
      <c r="G3381" s="40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26"/>
      <c r="AR3381" s="26"/>
      <c r="AS3381" s="26"/>
      <c r="AT3381" s="26"/>
      <c r="AU3381" s="26"/>
      <c r="AV3381" s="26"/>
      <c r="AW3381" s="11"/>
      <c r="AX3381" s="11"/>
      <c r="AY3381" s="11"/>
      <c r="AZ3381" s="11"/>
      <c r="BA3381" s="11"/>
      <c r="BB3381" s="11"/>
      <c r="BC3381" s="11"/>
    </row>
    <row r="3382" spans="1:55" x14ac:dyDescent="0.3">
      <c r="A3382" s="11"/>
      <c r="B3382" s="11"/>
      <c r="C3382" s="11"/>
      <c r="D3382" s="11"/>
      <c r="E3382" s="38"/>
      <c r="F3382" s="11"/>
      <c r="G3382" s="40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26"/>
      <c r="AR3382" s="26"/>
      <c r="AS3382" s="26"/>
      <c r="AT3382" s="26"/>
      <c r="AU3382" s="26"/>
      <c r="AV3382" s="26"/>
      <c r="AW3382" s="11"/>
      <c r="AX3382" s="11"/>
      <c r="AY3382" s="11"/>
      <c r="AZ3382" s="11"/>
      <c r="BA3382" s="11"/>
      <c r="BB3382" s="11"/>
      <c r="BC3382" s="11"/>
    </row>
    <row r="3383" spans="1:55" x14ac:dyDescent="0.3">
      <c r="A3383" s="11"/>
      <c r="B3383" s="11"/>
      <c r="C3383" s="11"/>
      <c r="D3383" s="11"/>
      <c r="E3383" s="38"/>
      <c r="F3383" s="11"/>
      <c r="G3383" s="40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26"/>
      <c r="AR3383" s="26"/>
      <c r="AS3383" s="26"/>
      <c r="AT3383" s="26"/>
      <c r="AU3383" s="26"/>
      <c r="AV3383" s="26"/>
      <c r="AW3383" s="11"/>
      <c r="AX3383" s="11"/>
      <c r="AY3383" s="11"/>
      <c r="AZ3383" s="11"/>
      <c r="BA3383" s="11"/>
      <c r="BB3383" s="11"/>
      <c r="BC3383" s="11"/>
    </row>
    <row r="3384" spans="1:55" x14ac:dyDescent="0.3">
      <c r="A3384" s="11"/>
      <c r="B3384" s="11"/>
      <c r="C3384" s="11"/>
      <c r="D3384" s="11"/>
      <c r="E3384" s="38"/>
      <c r="F3384" s="11"/>
      <c r="G3384" s="40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26"/>
      <c r="AR3384" s="26"/>
      <c r="AS3384" s="26"/>
      <c r="AT3384" s="26"/>
      <c r="AU3384" s="26"/>
      <c r="AV3384" s="26"/>
      <c r="AW3384" s="11"/>
      <c r="AX3384" s="11"/>
      <c r="AY3384" s="11"/>
      <c r="AZ3384" s="11"/>
      <c r="BA3384" s="11"/>
      <c r="BB3384" s="11"/>
      <c r="BC3384" s="11"/>
    </row>
    <row r="3385" spans="1:55" x14ac:dyDescent="0.3">
      <c r="A3385" s="11"/>
      <c r="B3385" s="11"/>
      <c r="C3385" s="11"/>
      <c r="D3385" s="11"/>
      <c r="E3385" s="38"/>
      <c r="F3385" s="11"/>
      <c r="G3385" s="40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26"/>
      <c r="AR3385" s="26"/>
      <c r="AS3385" s="26"/>
      <c r="AT3385" s="26"/>
      <c r="AU3385" s="26"/>
      <c r="AV3385" s="26"/>
      <c r="AW3385" s="11"/>
      <c r="AX3385" s="11"/>
      <c r="AY3385" s="11"/>
      <c r="AZ3385" s="11"/>
      <c r="BA3385" s="11"/>
      <c r="BB3385" s="11"/>
      <c r="BC3385" s="11"/>
    </row>
    <row r="3386" spans="1:55" x14ac:dyDescent="0.3">
      <c r="A3386" s="11"/>
      <c r="B3386" s="11"/>
      <c r="C3386" s="11"/>
      <c r="D3386" s="11"/>
      <c r="E3386" s="38"/>
      <c r="F3386" s="11"/>
      <c r="G3386" s="40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26"/>
      <c r="AR3386" s="26"/>
      <c r="AS3386" s="26"/>
      <c r="AT3386" s="26"/>
      <c r="AU3386" s="26"/>
      <c r="AV3386" s="26"/>
      <c r="AW3386" s="11"/>
      <c r="AX3386" s="11"/>
      <c r="AY3386" s="11"/>
      <c r="AZ3386" s="11"/>
      <c r="BA3386" s="11"/>
      <c r="BB3386" s="11"/>
      <c r="BC3386" s="11"/>
    </row>
    <row r="3387" spans="1:55" x14ac:dyDescent="0.3">
      <c r="A3387" s="11"/>
      <c r="B3387" s="11"/>
      <c r="C3387" s="11"/>
      <c r="D3387" s="11"/>
      <c r="E3387" s="38"/>
      <c r="F3387" s="11"/>
      <c r="G3387" s="40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26"/>
      <c r="AR3387" s="26"/>
      <c r="AS3387" s="26"/>
      <c r="AT3387" s="26"/>
      <c r="AU3387" s="26"/>
      <c r="AV3387" s="26"/>
      <c r="AW3387" s="11"/>
      <c r="AX3387" s="11"/>
      <c r="AY3387" s="11"/>
      <c r="AZ3387" s="11"/>
      <c r="BA3387" s="11"/>
      <c r="BB3387" s="11"/>
      <c r="BC3387" s="11"/>
    </row>
    <row r="3388" spans="1:55" x14ac:dyDescent="0.3">
      <c r="A3388" s="11"/>
      <c r="B3388" s="11"/>
      <c r="C3388" s="11"/>
      <c r="D3388" s="11"/>
      <c r="E3388" s="38"/>
      <c r="F3388" s="11"/>
      <c r="G3388" s="40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26"/>
      <c r="AR3388" s="26"/>
      <c r="AS3388" s="26"/>
      <c r="AT3388" s="26"/>
      <c r="AU3388" s="26"/>
      <c r="AV3388" s="26"/>
      <c r="AW3388" s="11"/>
      <c r="AX3388" s="11"/>
      <c r="AY3388" s="11"/>
      <c r="AZ3388" s="11"/>
      <c r="BA3388" s="11"/>
      <c r="BB3388" s="11"/>
      <c r="BC3388" s="11"/>
    </row>
    <row r="3389" spans="1:55" x14ac:dyDescent="0.3">
      <c r="A3389" s="11"/>
      <c r="B3389" s="11"/>
      <c r="C3389" s="11"/>
      <c r="D3389" s="11"/>
      <c r="E3389" s="38"/>
      <c r="F3389" s="11"/>
      <c r="G3389" s="40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26"/>
      <c r="AR3389" s="26"/>
      <c r="AS3389" s="26"/>
      <c r="AT3389" s="26"/>
      <c r="AU3389" s="26"/>
      <c r="AV3389" s="26"/>
      <c r="AW3389" s="11"/>
      <c r="AX3389" s="11"/>
      <c r="AY3389" s="11"/>
      <c r="AZ3389" s="11"/>
      <c r="BA3389" s="11"/>
      <c r="BB3389" s="11"/>
      <c r="BC3389" s="11"/>
    </row>
    <row r="3390" spans="1:55" x14ac:dyDescent="0.3">
      <c r="A3390" s="11"/>
      <c r="B3390" s="11"/>
      <c r="C3390" s="11"/>
      <c r="D3390" s="11"/>
      <c r="E3390" s="38"/>
      <c r="F3390" s="11"/>
      <c r="G3390" s="40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26"/>
      <c r="AR3390" s="26"/>
      <c r="AS3390" s="26"/>
      <c r="AT3390" s="26"/>
      <c r="AU3390" s="26"/>
      <c r="AV3390" s="26"/>
      <c r="AW3390" s="11"/>
      <c r="AX3390" s="11"/>
      <c r="AY3390" s="11"/>
      <c r="AZ3390" s="11"/>
      <c r="BA3390" s="11"/>
      <c r="BB3390" s="11"/>
      <c r="BC3390" s="11"/>
    </row>
    <row r="3391" spans="1:55" x14ac:dyDescent="0.3">
      <c r="A3391" s="11"/>
      <c r="B3391" s="11"/>
      <c r="C3391" s="11"/>
      <c r="D3391" s="11"/>
      <c r="E3391" s="38"/>
      <c r="F3391" s="11"/>
      <c r="G3391" s="40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26"/>
      <c r="AR3391" s="26"/>
      <c r="AS3391" s="26"/>
      <c r="AT3391" s="26"/>
      <c r="AU3391" s="26"/>
      <c r="AV3391" s="26"/>
      <c r="AW3391" s="11"/>
      <c r="AX3391" s="11"/>
      <c r="AY3391" s="11"/>
      <c r="AZ3391" s="11"/>
      <c r="BA3391" s="11"/>
      <c r="BB3391" s="11"/>
      <c r="BC3391" s="11"/>
    </row>
    <row r="3392" spans="1:55" x14ac:dyDescent="0.3">
      <c r="A3392" s="11"/>
      <c r="B3392" s="11"/>
      <c r="C3392" s="11"/>
      <c r="D3392" s="11"/>
      <c r="E3392" s="38"/>
      <c r="F3392" s="11"/>
      <c r="G3392" s="40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26"/>
      <c r="AR3392" s="26"/>
      <c r="AS3392" s="26"/>
      <c r="AT3392" s="26"/>
      <c r="AU3392" s="26"/>
      <c r="AV3392" s="26"/>
      <c r="AW3392" s="11"/>
      <c r="AX3392" s="11"/>
      <c r="AY3392" s="11"/>
      <c r="AZ3392" s="11"/>
      <c r="BA3392" s="11"/>
      <c r="BB3392" s="11"/>
      <c r="BC3392" s="11"/>
    </row>
    <row r="3393" spans="1:55" x14ac:dyDescent="0.3">
      <c r="A3393" s="11"/>
      <c r="B3393" s="11"/>
      <c r="C3393" s="11"/>
      <c r="D3393" s="11"/>
      <c r="E3393" s="38"/>
      <c r="F3393" s="11"/>
      <c r="G3393" s="40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26"/>
      <c r="AR3393" s="26"/>
      <c r="AS3393" s="26"/>
      <c r="AT3393" s="26"/>
      <c r="AU3393" s="26"/>
      <c r="AV3393" s="26"/>
      <c r="AW3393" s="11"/>
      <c r="AX3393" s="11"/>
      <c r="AY3393" s="11"/>
      <c r="AZ3393" s="11"/>
      <c r="BA3393" s="11"/>
      <c r="BB3393" s="11"/>
      <c r="BC3393" s="11"/>
    </row>
    <row r="3394" spans="1:55" x14ac:dyDescent="0.3">
      <c r="A3394" s="11"/>
      <c r="B3394" s="11"/>
      <c r="C3394" s="11"/>
      <c r="D3394" s="11"/>
      <c r="E3394" s="38"/>
      <c r="F3394" s="11"/>
      <c r="G3394" s="40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26"/>
      <c r="AR3394" s="26"/>
      <c r="AS3394" s="26"/>
      <c r="AT3394" s="26"/>
      <c r="AU3394" s="26"/>
      <c r="AV3394" s="26"/>
      <c r="AW3394" s="11"/>
      <c r="AX3394" s="11"/>
      <c r="AY3394" s="11"/>
      <c r="AZ3394" s="11"/>
      <c r="BA3394" s="11"/>
      <c r="BB3394" s="11"/>
      <c r="BC3394" s="11"/>
    </row>
    <row r="3395" spans="1:55" x14ac:dyDescent="0.3">
      <c r="A3395" s="11"/>
      <c r="B3395" s="11"/>
      <c r="C3395" s="11"/>
      <c r="D3395" s="11"/>
      <c r="E3395" s="38"/>
      <c r="F3395" s="11"/>
      <c r="G3395" s="40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26"/>
      <c r="AR3395" s="26"/>
      <c r="AS3395" s="26"/>
      <c r="AT3395" s="26"/>
      <c r="AU3395" s="26"/>
      <c r="AV3395" s="26"/>
      <c r="AW3395" s="11"/>
      <c r="AX3395" s="11"/>
      <c r="AY3395" s="11"/>
      <c r="AZ3395" s="11"/>
      <c r="BA3395" s="11"/>
      <c r="BB3395" s="11"/>
      <c r="BC3395" s="11"/>
    </row>
    <row r="3396" spans="1:55" x14ac:dyDescent="0.3">
      <c r="A3396" s="11"/>
      <c r="B3396" s="11"/>
      <c r="C3396" s="11"/>
      <c r="D3396" s="11"/>
      <c r="E3396" s="38"/>
      <c r="F3396" s="11"/>
      <c r="G3396" s="40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26"/>
      <c r="AR3396" s="26"/>
      <c r="AS3396" s="26"/>
      <c r="AT3396" s="26"/>
      <c r="AU3396" s="26"/>
      <c r="AV3396" s="26"/>
      <c r="AW3396" s="11"/>
      <c r="AX3396" s="11"/>
      <c r="AY3396" s="11"/>
      <c r="AZ3396" s="11"/>
      <c r="BA3396" s="11"/>
      <c r="BB3396" s="11"/>
      <c r="BC3396" s="11"/>
    </row>
    <row r="3397" spans="1:55" x14ac:dyDescent="0.3">
      <c r="A3397" s="11"/>
      <c r="B3397" s="11"/>
      <c r="C3397" s="11"/>
      <c r="D3397" s="11"/>
      <c r="E3397" s="38"/>
      <c r="F3397" s="11"/>
      <c r="G3397" s="40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26"/>
      <c r="AR3397" s="26"/>
      <c r="AS3397" s="26"/>
      <c r="AT3397" s="26"/>
      <c r="AU3397" s="26"/>
      <c r="AV3397" s="26"/>
      <c r="AW3397" s="11"/>
      <c r="AX3397" s="11"/>
      <c r="AY3397" s="11"/>
      <c r="AZ3397" s="11"/>
      <c r="BA3397" s="11"/>
      <c r="BB3397" s="11"/>
      <c r="BC3397" s="11"/>
    </row>
    <row r="3398" spans="1:55" x14ac:dyDescent="0.3">
      <c r="A3398" s="11"/>
      <c r="B3398" s="11"/>
      <c r="C3398" s="11"/>
      <c r="D3398" s="11"/>
      <c r="E3398" s="38"/>
      <c r="F3398" s="11"/>
      <c r="G3398" s="40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26"/>
      <c r="AR3398" s="26"/>
      <c r="AS3398" s="26"/>
      <c r="AT3398" s="26"/>
      <c r="AU3398" s="26"/>
      <c r="AV3398" s="26"/>
      <c r="AW3398" s="11"/>
      <c r="AX3398" s="11"/>
      <c r="AY3398" s="11"/>
      <c r="AZ3398" s="11"/>
      <c r="BA3398" s="11"/>
      <c r="BB3398" s="11"/>
      <c r="BC3398" s="11"/>
    </row>
    <row r="3399" spans="1:55" x14ac:dyDescent="0.3">
      <c r="A3399" s="11"/>
      <c r="B3399" s="11"/>
      <c r="C3399" s="11"/>
      <c r="D3399" s="11"/>
      <c r="E3399" s="38"/>
      <c r="F3399" s="11"/>
      <c r="G3399" s="40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26"/>
      <c r="AR3399" s="26"/>
      <c r="AS3399" s="26"/>
      <c r="AT3399" s="26"/>
      <c r="AU3399" s="26"/>
      <c r="AV3399" s="26"/>
      <c r="AW3399" s="11"/>
      <c r="AX3399" s="11"/>
      <c r="AY3399" s="11"/>
      <c r="AZ3399" s="11"/>
      <c r="BA3399" s="11"/>
      <c r="BB3399" s="11"/>
      <c r="BC3399" s="11"/>
    </row>
    <row r="3400" spans="1:55" x14ac:dyDescent="0.3">
      <c r="A3400" s="11"/>
      <c r="B3400" s="11"/>
      <c r="C3400" s="11"/>
      <c r="D3400" s="11"/>
      <c r="E3400" s="38"/>
      <c r="F3400" s="11"/>
      <c r="G3400" s="40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26"/>
      <c r="AR3400" s="26"/>
      <c r="AS3400" s="26"/>
      <c r="AT3400" s="26"/>
      <c r="AU3400" s="26"/>
      <c r="AV3400" s="26"/>
      <c r="AW3400" s="11"/>
      <c r="AX3400" s="11"/>
      <c r="AY3400" s="11"/>
      <c r="AZ3400" s="11"/>
      <c r="BA3400" s="11"/>
      <c r="BB3400" s="11"/>
      <c r="BC3400" s="11"/>
    </row>
    <row r="3401" spans="1:55" x14ac:dyDescent="0.3">
      <c r="A3401" s="11"/>
      <c r="B3401" s="11"/>
      <c r="C3401" s="11"/>
      <c r="D3401" s="11"/>
      <c r="E3401" s="38"/>
      <c r="F3401" s="11"/>
      <c r="G3401" s="40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26"/>
      <c r="AR3401" s="26"/>
      <c r="AS3401" s="26"/>
      <c r="AT3401" s="26"/>
      <c r="AU3401" s="26"/>
      <c r="AV3401" s="26"/>
      <c r="AW3401" s="11"/>
      <c r="AX3401" s="11"/>
      <c r="AY3401" s="11"/>
      <c r="AZ3401" s="11"/>
      <c r="BA3401" s="11"/>
      <c r="BB3401" s="11"/>
      <c r="BC3401" s="11"/>
    </row>
    <row r="3402" spans="1:55" x14ac:dyDescent="0.3">
      <c r="A3402" s="11"/>
      <c r="B3402" s="11"/>
      <c r="C3402" s="11"/>
      <c r="D3402" s="11"/>
      <c r="E3402" s="38"/>
      <c r="F3402" s="11"/>
      <c r="G3402" s="40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26"/>
      <c r="AR3402" s="26"/>
      <c r="AS3402" s="26"/>
      <c r="AT3402" s="26"/>
      <c r="AU3402" s="26"/>
      <c r="AV3402" s="26"/>
      <c r="AW3402" s="11"/>
      <c r="AX3402" s="11"/>
      <c r="AY3402" s="11"/>
      <c r="AZ3402" s="11"/>
      <c r="BA3402" s="11"/>
      <c r="BB3402" s="11"/>
      <c r="BC3402" s="11"/>
    </row>
    <row r="3403" spans="1:55" x14ac:dyDescent="0.3">
      <c r="A3403" s="11"/>
      <c r="B3403" s="11"/>
      <c r="C3403" s="11"/>
      <c r="D3403" s="11"/>
      <c r="E3403" s="38"/>
      <c r="F3403" s="11"/>
      <c r="G3403" s="40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26"/>
      <c r="AR3403" s="26"/>
      <c r="AS3403" s="26"/>
      <c r="AT3403" s="26"/>
      <c r="AU3403" s="26"/>
      <c r="AV3403" s="26"/>
      <c r="AW3403" s="11"/>
      <c r="AX3403" s="11"/>
      <c r="AY3403" s="11"/>
      <c r="AZ3403" s="11"/>
      <c r="BA3403" s="11"/>
      <c r="BB3403" s="11"/>
      <c r="BC3403" s="11"/>
    </row>
    <row r="3404" spans="1:55" x14ac:dyDescent="0.3">
      <c r="A3404" s="11"/>
      <c r="B3404" s="11"/>
      <c r="C3404" s="11"/>
      <c r="D3404" s="11"/>
      <c r="E3404" s="38"/>
      <c r="F3404" s="11"/>
      <c r="G3404" s="40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26"/>
      <c r="AR3404" s="26"/>
      <c r="AS3404" s="26"/>
      <c r="AT3404" s="26"/>
      <c r="AU3404" s="26"/>
      <c r="AV3404" s="26"/>
      <c r="AW3404" s="11"/>
      <c r="AX3404" s="11"/>
      <c r="AY3404" s="11"/>
      <c r="AZ3404" s="11"/>
      <c r="BA3404" s="11"/>
      <c r="BB3404" s="11"/>
      <c r="BC3404" s="11"/>
    </row>
    <row r="3405" spans="1:55" x14ac:dyDescent="0.3">
      <c r="A3405" s="11"/>
      <c r="B3405" s="11"/>
      <c r="C3405" s="11"/>
      <c r="D3405" s="11"/>
      <c r="E3405" s="38"/>
      <c r="F3405" s="11"/>
      <c r="G3405" s="40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26"/>
      <c r="AR3405" s="26"/>
      <c r="AS3405" s="26"/>
      <c r="AT3405" s="26"/>
      <c r="AU3405" s="26"/>
      <c r="AV3405" s="26"/>
      <c r="AW3405" s="11"/>
      <c r="AX3405" s="11"/>
      <c r="AY3405" s="11"/>
      <c r="AZ3405" s="11"/>
      <c r="BA3405" s="11"/>
      <c r="BB3405" s="11"/>
      <c r="BC3405" s="11"/>
    </row>
    <row r="3406" spans="1:55" x14ac:dyDescent="0.3">
      <c r="A3406" s="11"/>
      <c r="B3406" s="11"/>
      <c r="C3406" s="11"/>
      <c r="D3406" s="11"/>
      <c r="E3406" s="38"/>
      <c r="F3406" s="11"/>
      <c r="G3406" s="40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26"/>
      <c r="AR3406" s="26"/>
      <c r="AS3406" s="26"/>
      <c r="AT3406" s="26"/>
      <c r="AU3406" s="26"/>
      <c r="AV3406" s="26"/>
      <c r="AW3406" s="11"/>
      <c r="AX3406" s="11"/>
      <c r="AY3406" s="11"/>
      <c r="AZ3406" s="11"/>
      <c r="BA3406" s="11"/>
      <c r="BB3406" s="11"/>
      <c r="BC3406" s="11"/>
    </row>
    <row r="3407" spans="1:55" x14ac:dyDescent="0.3">
      <c r="A3407" s="11"/>
      <c r="B3407" s="11"/>
      <c r="C3407" s="11"/>
      <c r="D3407" s="11"/>
      <c r="E3407" s="38"/>
      <c r="F3407" s="11"/>
      <c r="G3407" s="40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26"/>
      <c r="AR3407" s="26"/>
      <c r="AS3407" s="26"/>
      <c r="AT3407" s="26"/>
      <c r="AU3407" s="26"/>
      <c r="AV3407" s="26"/>
      <c r="AW3407" s="11"/>
      <c r="AX3407" s="11"/>
      <c r="AY3407" s="11"/>
      <c r="AZ3407" s="11"/>
      <c r="BA3407" s="11"/>
      <c r="BB3407" s="11"/>
      <c r="BC3407" s="11"/>
    </row>
    <row r="3408" spans="1:55" x14ac:dyDescent="0.3">
      <c r="A3408" s="11"/>
      <c r="B3408" s="11"/>
      <c r="C3408" s="11"/>
      <c r="D3408" s="11"/>
      <c r="E3408" s="38"/>
      <c r="F3408" s="11"/>
      <c r="G3408" s="40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26"/>
      <c r="AR3408" s="26"/>
      <c r="AS3408" s="26"/>
      <c r="AT3408" s="26"/>
      <c r="AU3408" s="26"/>
      <c r="AV3408" s="26"/>
      <c r="AW3408" s="11"/>
      <c r="AX3408" s="11"/>
      <c r="AY3408" s="11"/>
      <c r="AZ3408" s="11"/>
      <c r="BA3408" s="11"/>
      <c r="BB3408" s="11"/>
      <c r="BC3408" s="11"/>
    </row>
    <row r="3409" spans="1:55" x14ac:dyDescent="0.3">
      <c r="A3409" s="11"/>
      <c r="B3409" s="11"/>
      <c r="C3409" s="11"/>
      <c r="D3409" s="11"/>
      <c r="E3409" s="38"/>
      <c r="F3409" s="11"/>
      <c r="G3409" s="40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26"/>
      <c r="AR3409" s="26"/>
      <c r="AS3409" s="26"/>
      <c r="AT3409" s="26"/>
      <c r="AU3409" s="26"/>
      <c r="AV3409" s="26"/>
      <c r="AW3409" s="11"/>
      <c r="AX3409" s="11"/>
      <c r="AY3409" s="11"/>
      <c r="AZ3409" s="11"/>
      <c r="BA3409" s="11"/>
      <c r="BB3409" s="11"/>
      <c r="BC3409" s="11"/>
    </row>
    <row r="3410" spans="1:55" x14ac:dyDescent="0.3">
      <c r="A3410" s="11"/>
      <c r="B3410" s="11"/>
      <c r="C3410" s="11"/>
      <c r="D3410" s="11"/>
      <c r="E3410" s="38"/>
      <c r="F3410" s="11"/>
      <c r="G3410" s="40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26"/>
      <c r="AR3410" s="26"/>
      <c r="AS3410" s="26"/>
      <c r="AT3410" s="26"/>
      <c r="AU3410" s="26"/>
      <c r="AV3410" s="26"/>
      <c r="AW3410" s="11"/>
      <c r="AX3410" s="11"/>
      <c r="AY3410" s="11"/>
      <c r="AZ3410" s="11"/>
      <c r="BA3410" s="11"/>
      <c r="BB3410" s="11"/>
      <c r="BC3410" s="11"/>
    </row>
    <row r="3411" spans="1:55" x14ac:dyDescent="0.3">
      <c r="A3411" s="11"/>
      <c r="B3411" s="11"/>
      <c r="C3411" s="11"/>
      <c r="D3411" s="11"/>
      <c r="E3411" s="38"/>
      <c r="F3411" s="11"/>
      <c r="G3411" s="40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26"/>
      <c r="AR3411" s="26"/>
      <c r="AS3411" s="26"/>
      <c r="AT3411" s="26"/>
      <c r="AU3411" s="26"/>
      <c r="AV3411" s="26"/>
      <c r="AW3411" s="11"/>
      <c r="AX3411" s="11"/>
      <c r="AY3411" s="11"/>
      <c r="AZ3411" s="11"/>
      <c r="BA3411" s="11"/>
      <c r="BB3411" s="11"/>
      <c r="BC3411" s="11"/>
    </row>
    <row r="3412" spans="1:55" x14ac:dyDescent="0.3">
      <c r="A3412" s="11"/>
      <c r="B3412" s="11"/>
      <c r="C3412" s="11"/>
      <c r="D3412" s="11"/>
      <c r="E3412" s="38"/>
      <c r="F3412" s="11"/>
      <c r="G3412" s="40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26"/>
      <c r="AR3412" s="26"/>
      <c r="AS3412" s="26"/>
      <c r="AT3412" s="26"/>
      <c r="AU3412" s="26"/>
      <c r="AV3412" s="26"/>
      <c r="AW3412" s="11"/>
      <c r="AX3412" s="11"/>
      <c r="AY3412" s="11"/>
      <c r="AZ3412" s="11"/>
      <c r="BA3412" s="11"/>
      <c r="BB3412" s="11"/>
      <c r="BC3412" s="11"/>
    </row>
    <row r="3413" spans="1:55" x14ac:dyDescent="0.3">
      <c r="A3413" s="11"/>
      <c r="B3413" s="11"/>
      <c r="C3413" s="11"/>
      <c r="D3413" s="11"/>
      <c r="E3413" s="38"/>
      <c r="F3413" s="11"/>
      <c r="G3413" s="40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26"/>
      <c r="AR3413" s="26"/>
      <c r="AS3413" s="26"/>
      <c r="AT3413" s="26"/>
      <c r="AU3413" s="26"/>
      <c r="AV3413" s="26"/>
      <c r="AW3413" s="11"/>
      <c r="AX3413" s="11"/>
      <c r="AY3413" s="11"/>
      <c r="AZ3413" s="11"/>
      <c r="BA3413" s="11"/>
      <c r="BB3413" s="11"/>
      <c r="BC3413" s="11"/>
    </row>
    <row r="3414" spans="1:55" x14ac:dyDescent="0.3">
      <c r="A3414" s="11"/>
      <c r="B3414" s="11"/>
      <c r="C3414" s="11"/>
      <c r="D3414" s="11"/>
      <c r="E3414" s="38"/>
      <c r="F3414" s="11"/>
      <c r="G3414" s="40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26"/>
      <c r="AR3414" s="26"/>
      <c r="AS3414" s="26"/>
      <c r="AT3414" s="26"/>
      <c r="AU3414" s="26"/>
      <c r="AV3414" s="26"/>
      <c r="AW3414" s="11"/>
      <c r="AX3414" s="11"/>
      <c r="AY3414" s="11"/>
      <c r="AZ3414" s="11"/>
      <c r="BA3414" s="11"/>
      <c r="BB3414" s="11"/>
      <c r="BC3414" s="11"/>
    </row>
    <row r="3415" spans="1:55" x14ac:dyDescent="0.3">
      <c r="A3415" s="11"/>
      <c r="B3415" s="11"/>
      <c r="C3415" s="11"/>
      <c r="D3415" s="11"/>
      <c r="E3415" s="38"/>
      <c r="F3415" s="11"/>
      <c r="G3415" s="40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26"/>
      <c r="AR3415" s="26"/>
      <c r="AS3415" s="26"/>
      <c r="AT3415" s="26"/>
      <c r="AU3415" s="26"/>
      <c r="AV3415" s="26"/>
      <c r="AW3415" s="11"/>
      <c r="AX3415" s="11"/>
      <c r="AY3415" s="11"/>
      <c r="AZ3415" s="11"/>
      <c r="BA3415" s="11"/>
      <c r="BB3415" s="11"/>
      <c r="BC3415" s="11"/>
    </row>
    <row r="3416" spans="1:55" x14ac:dyDescent="0.3">
      <c r="A3416" s="11"/>
      <c r="B3416" s="11"/>
      <c r="C3416" s="11"/>
      <c r="D3416" s="11"/>
      <c r="E3416" s="38"/>
      <c r="F3416" s="11"/>
      <c r="G3416" s="40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26"/>
      <c r="AR3416" s="26"/>
      <c r="AS3416" s="26"/>
      <c r="AT3416" s="26"/>
      <c r="AU3416" s="26"/>
      <c r="AV3416" s="26"/>
      <c r="AW3416" s="11"/>
      <c r="AX3416" s="11"/>
      <c r="AY3416" s="11"/>
      <c r="AZ3416" s="11"/>
      <c r="BA3416" s="11"/>
      <c r="BB3416" s="11"/>
      <c r="BC3416" s="11"/>
    </row>
    <row r="3417" spans="1:55" x14ac:dyDescent="0.3">
      <c r="A3417" s="11"/>
      <c r="B3417" s="11"/>
      <c r="C3417" s="11"/>
      <c r="D3417" s="11"/>
      <c r="E3417" s="38"/>
      <c r="F3417" s="11"/>
      <c r="G3417" s="40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26"/>
      <c r="AR3417" s="26"/>
      <c r="AS3417" s="26"/>
      <c r="AT3417" s="26"/>
      <c r="AU3417" s="26"/>
      <c r="AV3417" s="26"/>
      <c r="AW3417" s="11"/>
      <c r="AX3417" s="11"/>
      <c r="AY3417" s="11"/>
      <c r="AZ3417" s="11"/>
      <c r="BA3417" s="11"/>
      <c r="BB3417" s="11"/>
      <c r="BC3417" s="11"/>
    </row>
    <row r="3418" spans="1:55" x14ac:dyDescent="0.3">
      <c r="A3418" s="11"/>
      <c r="B3418" s="11"/>
      <c r="C3418" s="11"/>
      <c r="D3418" s="11"/>
      <c r="E3418" s="38"/>
      <c r="F3418" s="11"/>
      <c r="G3418" s="40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26"/>
      <c r="AR3418" s="26"/>
      <c r="AS3418" s="26"/>
      <c r="AT3418" s="26"/>
      <c r="AU3418" s="26"/>
      <c r="AV3418" s="26"/>
      <c r="AW3418" s="11"/>
      <c r="AX3418" s="11"/>
      <c r="AY3418" s="11"/>
      <c r="AZ3418" s="11"/>
      <c r="BA3418" s="11"/>
      <c r="BB3418" s="11"/>
      <c r="BC3418" s="11"/>
    </row>
    <row r="3419" spans="1:55" x14ac:dyDescent="0.3">
      <c r="A3419" s="11"/>
      <c r="B3419" s="11"/>
      <c r="C3419" s="11"/>
      <c r="D3419" s="11"/>
      <c r="E3419" s="38"/>
      <c r="F3419" s="11"/>
      <c r="G3419" s="40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26"/>
      <c r="AR3419" s="26"/>
      <c r="AS3419" s="26"/>
      <c r="AT3419" s="26"/>
      <c r="AU3419" s="26"/>
      <c r="AV3419" s="26"/>
      <c r="AW3419" s="11"/>
      <c r="AX3419" s="11"/>
      <c r="AY3419" s="11"/>
      <c r="AZ3419" s="11"/>
      <c r="BA3419" s="11"/>
      <c r="BB3419" s="11"/>
      <c r="BC3419" s="11"/>
    </row>
    <row r="3420" spans="1:55" x14ac:dyDescent="0.3">
      <c r="A3420" s="11"/>
      <c r="B3420" s="11"/>
      <c r="C3420" s="11"/>
      <c r="D3420" s="11"/>
      <c r="E3420" s="38"/>
      <c r="F3420" s="11"/>
      <c r="G3420" s="40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26"/>
      <c r="AR3420" s="26"/>
      <c r="AS3420" s="26"/>
      <c r="AT3420" s="26"/>
      <c r="AU3420" s="26"/>
      <c r="AV3420" s="26"/>
      <c r="AW3420" s="11"/>
      <c r="AX3420" s="11"/>
      <c r="AY3420" s="11"/>
      <c r="AZ3420" s="11"/>
      <c r="BA3420" s="11"/>
      <c r="BB3420" s="11"/>
      <c r="BC3420" s="11"/>
    </row>
    <row r="3421" spans="1:55" x14ac:dyDescent="0.3">
      <c r="A3421" s="11"/>
      <c r="B3421" s="11"/>
      <c r="C3421" s="11"/>
      <c r="D3421" s="11"/>
      <c r="E3421" s="38"/>
      <c r="F3421" s="11"/>
      <c r="G3421" s="40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26"/>
      <c r="AR3421" s="26"/>
      <c r="AS3421" s="26"/>
      <c r="AT3421" s="26"/>
      <c r="AU3421" s="26"/>
      <c r="AV3421" s="26"/>
      <c r="AW3421" s="11"/>
      <c r="AX3421" s="11"/>
      <c r="AY3421" s="11"/>
      <c r="AZ3421" s="11"/>
      <c r="BA3421" s="11"/>
      <c r="BB3421" s="11"/>
      <c r="BC3421" s="11"/>
    </row>
    <row r="3422" spans="1:55" x14ac:dyDescent="0.3">
      <c r="A3422" s="11"/>
      <c r="B3422" s="11"/>
      <c r="C3422" s="11"/>
      <c r="D3422" s="11"/>
      <c r="E3422" s="38"/>
      <c r="F3422" s="11"/>
      <c r="G3422" s="40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26"/>
      <c r="AR3422" s="26"/>
      <c r="AS3422" s="26"/>
      <c r="AT3422" s="26"/>
      <c r="AU3422" s="26"/>
      <c r="AV3422" s="26"/>
      <c r="AW3422" s="11"/>
      <c r="AX3422" s="11"/>
      <c r="AY3422" s="11"/>
      <c r="AZ3422" s="11"/>
      <c r="BA3422" s="11"/>
      <c r="BB3422" s="11"/>
      <c r="BC3422" s="11"/>
    </row>
    <row r="3423" spans="1:55" x14ac:dyDescent="0.3">
      <c r="A3423" s="11"/>
      <c r="B3423" s="11"/>
      <c r="C3423" s="11"/>
      <c r="D3423" s="11"/>
      <c r="E3423" s="38"/>
      <c r="F3423" s="11"/>
      <c r="G3423" s="40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26"/>
      <c r="AR3423" s="26"/>
      <c r="AS3423" s="26"/>
      <c r="AT3423" s="26"/>
      <c r="AU3423" s="26"/>
      <c r="AV3423" s="26"/>
      <c r="AW3423" s="11"/>
      <c r="AX3423" s="11"/>
      <c r="AY3423" s="11"/>
      <c r="AZ3423" s="11"/>
      <c r="BA3423" s="11"/>
      <c r="BB3423" s="11"/>
      <c r="BC3423" s="11"/>
    </row>
    <row r="3424" spans="1:55" x14ac:dyDescent="0.3">
      <c r="A3424" s="11"/>
      <c r="B3424" s="11"/>
      <c r="C3424" s="11"/>
      <c r="D3424" s="11"/>
      <c r="E3424" s="38"/>
      <c r="F3424" s="11"/>
      <c r="G3424" s="40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26"/>
      <c r="AR3424" s="26"/>
      <c r="AS3424" s="26"/>
      <c r="AT3424" s="26"/>
      <c r="AU3424" s="26"/>
      <c r="AV3424" s="26"/>
      <c r="AW3424" s="11"/>
      <c r="AX3424" s="11"/>
      <c r="AY3424" s="11"/>
      <c r="AZ3424" s="11"/>
      <c r="BA3424" s="11"/>
      <c r="BB3424" s="11"/>
      <c r="BC3424" s="11"/>
    </row>
    <row r="3425" spans="1:55" x14ac:dyDescent="0.3">
      <c r="A3425" s="11"/>
      <c r="B3425" s="11"/>
      <c r="C3425" s="11"/>
      <c r="D3425" s="11"/>
      <c r="E3425" s="38"/>
      <c r="F3425" s="11"/>
      <c r="G3425" s="40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26"/>
      <c r="AR3425" s="26"/>
      <c r="AS3425" s="26"/>
      <c r="AT3425" s="26"/>
      <c r="AU3425" s="26"/>
      <c r="AV3425" s="26"/>
      <c r="AW3425" s="11"/>
      <c r="AX3425" s="11"/>
      <c r="AY3425" s="11"/>
      <c r="AZ3425" s="11"/>
      <c r="BA3425" s="11"/>
      <c r="BB3425" s="11"/>
      <c r="BC3425" s="11"/>
    </row>
    <row r="3426" spans="1:55" x14ac:dyDescent="0.3">
      <c r="A3426" s="11"/>
      <c r="B3426" s="11"/>
      <c r="C3426" s="11"/>
      <c r="D3426" s="11"/>
      <c r="E3426" s="38"/>
      <c r="F3426" s="11"/>
      <c r="G3426" s="40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26"/>
      <c r="AR3426" s="26"/>
      <c r="AS3426" s="26"/>
      <c r="AT3426" s="26"/>
      <c r="AU3426" s="26"/>
      <c r="AV3426" s="26"/>
      <c r="AW3426" s="11"/>
      <c r="AX3426" s="11"/>
      <c r="AY3426" s="11"/>
      <c r="AZ3426" s="11"/>
      <c r="BA3426" s="11"/>
      <c r="BB3426" s="11"/>
      <c r="BC3426" s="11"/>
    </row>
    <row r="3427" spans="1:55" x14ac:dyDescent="0.3">
      <c r="A3427" s="11"/>
      <c r="B3427" s="11"/>
      <c r="C3427" s="11"/>
      <c r="D3427" s="11"/>
      <c r="E3427" s="38"/>
      <c r="F3427" s="11"/>
      <c r="G3427" s="40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26"/>
      <c r="AR3427" s="26"/>
      <c r="AS3427" s="26"/>
      <c r="AT3427" s="26"/>
      <c r="AU3427" s="26"/>
      <c r="AV3427" s="26"/>
      <c r="AW3427" s="11"/>
      <c r="AX3427" s="11"/>
      <c r="AY3427" s="11"/>
      <c r="AZ3427" s="11"/>
      <c r="BA3427" s="11"/>
      <c r="BB3427" s="11"/>
      <c r="BC3427" s="11"/>
    </row>
    <row r="3428" spans="1:55" x14ac:dyDescent="0.3">
      <c r="A3428" s="11"/>
      <c r="B3428" s="11"/>
      <c r="C3428" s="11"/>
      <c r="D3428" s="11"/>
      <c r="E3428" s="38"/>
      <c r="F3428" s="11"/>
      <c r="G3428" s="40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26"/>
      <c r="AR3428" s="26"/>
      <c r="AS3428" s="26"/>
      <c r="AT3428" s="26"/>
      <c r="AU3428" s="26"/>
      <c r="AV3428" s="26"/>
      <c r="AW3428" s="11"/>
      <c r="AX3428" s="11"/>
      <c r="AY3428" s="11"/>
      <c r="AZ3428" s="11"/>
      <c r="BA3428" s="11"/>
      <c r="BB3428" s="11"/>
      <c r="BC3428" s="11"/>
    </row>
    <row r="3429" spans="1:55" x14ac:dyDescent="0.3">
      <c r="A3429" s="11"/>
      <c r="B3429" s="11"/>
      <c r="C3429" s="11"/>
      <c r="D3429" s="11"/>
      <c r="E3429" s="38"/>
      <c r="F3429" s="11"/>
      <c r="G3429" s="40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26"/>
      <c r="AR3429" s="26"/>
      <c r="AS3429" s="26"/>
      <c r="AT3429" s="26"/>
      <c r="AU3429" s="26"/>
      <c r="AV3429" s="26"/>
      <c r="AW3429" s="11"/>
      <c r="AX3429" s="11"/>
      <c r="AY3429" s="11"/>
      <c r="AZ3429" s="11"/>
      <c r="BA3429" s="11"/>
      <c r="BB3429" s="11"/>
      <c r="BC3429" s="11"/>
    </row>
    <row r="3430" spans="1:55" x14ac:dyDescent="0.3">
      <c r="A3430" s="11"/>
      <c r="B3430" s="11"/>
      <c r="C3430" s="11"/>
      <c r="D3430" s="11"/>
      <c r="E3430" s="38"/>
      <c r="F3430" s="11"/>
      <c r="G3430" s="40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26"/>
      <c r="AR3430" s="26"/>
      <c r="AS3430" s="26"/>
      <c r="AT3430" s="26"/>
      <c r="AU3430" s="26"/>
      <c r="AV3430" s="26"/>
      <c r="AW3430" s="11"/>
      <c r="AX3430" s="11"/>
      <c r="AY3430" s="11"/>
      <c r="AZ3430" s="11"/>
      <c r="BA3430" s="11"/>
      <c r="BB3430" s="11"/>
      <c r="BC3430" s="11"/>
    </row>
    <row r="3431" spans="1:55" x14ac:dyDescent="0.3">
      <c r="A3431" s="11"/>
      <c r="B3431" s="11"/>
      <c r="C3431" s="11"/>
      <c r="D3431" s="11"/>
      <c r="E3431" s="38"/>
      <c r="F3431" s="11"/>
      <c r="G3431" s="40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26"/>
      <c r="AR3431" s="26"/>
      <c r="AS3431" s="26"/>
      <c r="AT3431" s="26"/>
      <c r="AU3431" s="26"/>
      <c r="AV3431" s="26"/>
      <c r="AW3431" s="11"/>
      <c r="AX3431" s="11"/>
      <c r="AY3431" s="11"/>
      <c r="AZ3431" s="11"/>
      <c r="BA3431" s="11"/>
      <c r="BB3431" s="11"/>
      <c r="BC3431" s="11"/>
    </row>
    <row r="3432" spans="1:55" x14ac:dyDescent="0.3">
      <c r="A3432" s="11"/>
      <c r="B3432" s="11"/>
      <c r="C3432" s="11"/>
      <c r="D3432" s="11"/>
      <c r="E3432" s="38"/>
      <c r="F3432" s="11"/>
      <c r="G3432" s="40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26"/>
      <c r="AR3432" s="26"/>
      <c r="AS3432" s="26"/>
      <c r="AT3432" s="26"/>
      <c r="AU3432" s="26"/>
      <c r="AV3432" s="26"/>
      <c r="AW3432" s="11"/>
      <c r="AX3432" s="11"/>
      <c r="AY3432" s="11"/>
      <c r="AZ3432" s="11"/>
      <c r="BA3432" s="11"/>
      <c r="BB3432" s="11"/>
      <c r="BC3432" s="11"/>
    </row>
    <row r="3433" spans="1:55" x14ac:dyDescent="0.3">
      <c r="A3433" s="11"/>
      <c r="B3433" s="11"/>
      <c r="C3433" s="11"/>
      <c r="D3433" s="11"/>
      <c r="E3433" s="38"/>
      <c r="F3433" s="11"/>
      <c r="G3433" s="40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26"/>
      <c r="AR3433" s="26"/>
      <c r="AS3433" s="26"/>
      <c r="AT3433" s="26"/>
      <c r="AU3433" s="26"/>
      <c r="AV3433" s="26"/>
      <c r="AW3433" s="11"/>
      <c r="AX3433" s="11"/>
      <c r="AY3433" s="11"/>
      <c r="AZ3433" s="11"/>
      <c r="BA3433" s="11"/>
      <c r="BB3433" s="11"/>
      <c r="BC3433" s="11"/>
    </row>
    <row r="3434" spans="1:55" x14ac:dyDescent="0.3">
      <c r="A3434" s="11"/>
      <c r="B3434" s="11"/>
      <c r="C3434" s="11"/>
      <c r="D3434" s="11"/>
      <c r="E3434" s="38"/>
      <c r="F3434" s="11"/>
      <c r="G3434" s="40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26"/>
      <c r="AR3434" s="26"/>
      <c r="AS3434" s="26"/>
      <c r="AT3434" s="26"/>
      <c r="AU3434" s="26"/>
      <c r="AV3434" s="26"/>
      <c r="AW3434" s="11"/>
      <c r="AX3434" s="11"/>
      <c r="AY3434" s="11"/>
      <c r="AZ3434" s="11"/>
      <c r="BA3434" s="11"/>
      <c r="BB3434" s="11"/>
      <c r="BC3434" s="11"/>
    </row>
    <row r="3435" spans="1:55" x14ac:dyDescent="0.3">
      <c r="A3435" s="11"/>
      <c r="B3435" s="11"/>
      <c r="C3435" s="11"/>
      <c r="D3435" s="11"/>
      <c r="E3435" s="38"/>
      <c r="F3435" s="11"/>
      <c r="G3435" s="40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26"/>
      <c r="AR3435" s="26"/>
      <c r="AS3435" s="26"/>
      <c r="AT3435" s="26"/>
      <c r="AU3435" s="26"/>
      <c r="AV3435" s="26"/>
      <c r="AW3435" s="11"/>
      <c r="AX3435" s="11"/>
      <c r="AY3435" s="11"/>
      <c r="AZ3435" s="11"/>
      <c r="BA3435" s="11"/>
      <c r="BB3435" s="11"/>
      <c r="BC3435" s="11"/>
    </row>
    <row r="3436" spans="1:55" x14ac:dyDescent="0.3">
      <c r="A3436" s="11"/>
      <c r="B3436" s="11"/>
      <c r="C3436" s="11"/>
      <c r="D3436" s="11"/>
      <c r="E3436" s="38"/>
      <c r="F3436" s="11"/>
      <c r="G3436" s="40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26"/>
      <c r="AR3436" s="26"/>
      <c r="AS3436" s="26"/>
      <c r="AT3436" s="26"/>
      <c r="AU3436" s="26"/>
      <c r="AV3436" s="26"/>
      <c r="AW3436" s="11"/>
      <c r="AX3436" s="11"/>
      <c r="AY3436" s="11"/>
      <c r="AZ3436" s="11"/>
      <c r="BA3436" s="11"/>
      <c r="BB3436" s="11"/>
      <c r="BC3436" s="11"/>
    </row>
    <row r="3437" spans="1:55" x14ac:dyDescent="0.3">
      <c r="A3437" s="11"/>
      <c r="B3437" s="11"/>
      <c r="C3437" s="11"/>
      <c r="D3437" s="11"/>
      <c r="E3437" s="38"/>
      <c r="F3437" s="11"/>
      <c r="G3437" s="40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26"/>
      <c r="AR3437" s="26"/>
      <c r="AS3437" s="26"/>
      <c r="AT3437" s="26"/>
      <c r="AU3437" s="26"/>
      <c r="AV3437" s="26"/>
      <c r="AW3437" s="11"/>
      <c r="AX3437" s="11"/>
      <c r="AY3437" s="11"/>
      <c r="AZ3437" s="11"/>
      <c r="BA3437" s="11"/>
      <c r="BB3437" s="11"/>
      <c r="BC3437" s="11"/>
    </row>
    <row r="3438" spans="1:55" x14ac:dyDescent="0.3">
      <c r="A3438" s="11"/>
      <c r="B3438" s="11"/>
      <c r="C3438" s="11"/>
      <c r="D3438" s="11"/>
      <c r="E3438" s="38"/>
      <c r="F3438" s="11"/>
      <c r="G3438" s="40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26"/>
      <c r="AR3438" s="26"/>
      <c r="AS3438" s="26"/>
      <c r="AT3438" s="26"/>
      <c r="AU3438" s="26"/>
      <c r="AV3438" s="26"/>
      <c r="AW3438" s="11"/>
      <c r="AX3438" s="11"/>
      <c r="AY3438" s="11"/>
      <c r="AZ3438" s="11"/>
      <c r="BA3438" s="11"/>
      <c r="BB3438" s="11"/>
      <c r="BC3438" s="11"/>
    </row>
    <row r="3439" spans="1:55" x14ac:dyDescent="0.3">
      <c r="A3439" s="11"/>
      <c r="B3439" s="11"/>
      <c r="C3439" s="11"/>
      <c r="D3439" s="11"/>
      <c r="E3439" s="38"/>
      <c r="F3439" s="11"/>
      <c r="G3439" s="40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26"/>
      <c r="AR3439" s="26"/>
      <c r="AS3439" s="26"/>
      <c r="AT3439" s="26"/>
      <c r="AU3439" s="26"/>
      <c r="AV3439" s="26"/>
      <c r="AW3439" s="11"/>
      <c r="AX3439" s="11"/>
      <c r="AY3439" s="11"/>
      <c r="AZ3439" s="11"/>
      <c r="BA3439" s="11"/>
      <c r="BB3439" s="11"/>
      <c r="BC3439" s="11"/>
    </row>
    <row r="3440" spans="1:55" x14ac:dyDescent="0.3">
      <c r="A3440" s="11"/>
      <c r="B3440" s="11"/>
      <c r="C3440" s="11"/>
      <c r="D3440" s="11"/>
      <c r="E3440" s="38"/>
      <c r="F3440" s="11"/>
      <c r="G3440" s="40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26"/>
      <c r="AR3440" s="26"/>
      <c r="AS3440" s="26"/>
      <c r="AT3440" s="26"/>
      <c r="AU3440" s="26"/>
      <c r="AV3440" s="26"/>
      <c r="AW3440" s="11"/>
      <c r="AX3440" s="11"/>
      <c r="AY3440" s="11"/>
      <c r="AZ3440" s="11"/>
      <c r="BA3440" s="11"/>
      <c r="BB3440" s="11"/>
      <c r="BC3440" s="11"/>
    </row>
    <row r="3441" spans="1:55" x14ac:dyDescent="0.3">
      <c r="A3441" s="11"/>
      <c r="B3441" s="11"/>
      <c r="C3441" s="11"/>
      <c r="D3441" s="11"/>
      <c r="E3441" s="38"/>
      <c r="F3441" s="11"/>
      <c r="G3441" s="40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26"/>
      <c r="AR3441" s="26"/>
      <c r="AS3441" s="26"/>
      <c r="AT3441" s="26"/>
      <c r="AU3441" s="26"/>
      <c r="AV3441" s="26"/>
      <c r="AW3441" s="11"/>
      <c r="AX3441" s="11"/>
      <c r="AY3441" s="11"/>
      <c r="AZ3441" s="11"/>
      <c r="BA3441" s="11"/>
      <c r="BB3441" s="11"/>
      <c r="BC3441" s="11"/>
    </row>
    <row r="3442" spans="1:55" x14ac:dyDescent="0.3">
      <c r="A3442" s="11"/>
      <c r="B3442" s="11"/>
      <c r="C3442" s="11"/>
      <c r="D3442" s="11"/>
      <c r="E3442" s="38"/>
      <c r="F3442" s="11"/>
      <c r="G3442" s="40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26"/>
      <c r="AR3442" s="26"/>
      <c r="AS3442" s="26"/>
      <c r="AT3442" s="26"/>
      <c r="AU3442" s="26"/>
      <c r="AV3442" s="26"/>
      <c r="AW3442" s="11"/>
      <c r="AX3442" s="11"/>
      <c r="AY3442" s="11"/>
      <c r="AZ3442" s="11"/>
      <c r="BA3442" s="11"/>
      <c r="BB3442" s="11"/>
      <c r="BC3442" s="11"/>
    </row>
    <row r="3443" spans="1:55" x14ac:dyDescent="0.3">
      <c r="A3443" s="11"/>
      <c r="B3443" s="11"/>
      <c r="C3443" s="11"/>
      <c r="D3443" s="11"/>
      <c r="E3443" s="38"/>
      <c r="F3443" s="11"/>
      <c r="G3443" s="40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26"/>
      <c r="AR3443" s="26"/>
      <c r="AS3443" s="26"/>
      <c r="AT3443" s="26"/>
      <c r="AU3443" s="26"/>
      <c r="AV3443" s="26"/>
      <c r="AW3443" s="11"/>
      <c r="AX3443" s="11"/>
      <c r="AY3443" s="11"/>
      <c r="AZ3443" s="11"/>
      <c r="BA3443" s="11"/>
      <c r="BB3443" s="11"/>
      <c r="BC3443" s="11"/>
    </row>
    <row r="3444" spans="1:55" x14ac:dyDescent="0.3">
      <c r="A3444" s="11"/>
      <c r="B3444" s="11"/>
      <c r="C3444" s="11"/>
      <c r="D3444" s="11"/>
      <c r="E3444" s="38"/>
      <c r="F3444" s="11"/>
      <c r="G3444" s="40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26"/>
      <c r="AR3444" s="26"/>
      <c r="AS3444" s="26"/>
      <c r="AT3444" s="26"/>
      <c r="AU3444" s="26"/>
      <c r="AV3444" s="26"/>
      <c r="AW3444" s="11"/>
      <c r="AX3444" s="11"/>
      <c r="AY3444" s="11"/>
      <c r="AZ3444" s="11"/>
      <c r="BA3444" s="11"/>
      <c r="BB3444" s="11"/>
      <c r="BC3444" s="11"/>
    </row>
    <row r="3445" spans="1:55" x14ac:dyDescent="0.3">
      <c r="A3445" s="11"/>
      <c r="B3445" s="11"/>
      <c r="C3445" s="11"/>
      <c r="D3445" s="11"/>
      <c r="E3445" s="38"/>
      <c r="F3445" s="11"/>
      <c r="G3445" s="40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26"/>
      <c r="AR3445" s="26"/>
      <c r="AS3445" s="26"/>
      <c r="AT3445" s="26"/>
      <c r="AU3445" s="26"/>
      <c r="AV3445" s="26"/>
      <c r="AW3445" s="11"/>
      <c r="AX3445" s="11"/>
      <c r="AY3445" s="11"/>
      <c r="AZ3445" s="11"/>
      <c r="BA3445" s="11"/>
      <c r="BB3445" s="11"/>
      <c r="BC3445" s="11"/>
    </row>
    <row r="3446" spans="1:55" x14ac:dyDescent="0.3">
      <c r="A3446" s="11"/>
      <c r="B3446" s="11"/>
      <c r="C3446" s="11"/>
      <c r="D3446" s="11"/>
      <c r="E3446" s="38"/>
      <c r="F3446" s="11"/>
      <c r="G3446" s="40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26"/>
      <c r="AR3446" s="26"/>
      <c r="AS3446" s="26"/>
      <c r="AT3446" s="26"/>
      <c r="AU3446" s="26"/>
      <c r="AV3446" s="26"/>
      <c r="AW3446" s="11"/>
      <c r="AX3446" s="11"/>
      <c r="AY3446" s="11"/>
      <c r="AZ3446" s="11"/>
      <c r="BA3446" s="11"/>
      <c r="BB3446" s="11"/>
      <c r="BC3446" s="11"/>
    </row>
    <row r="3447" spans="1:55" x14ac:dyDescent="0.3">
      <c r="A3447" s="11"/>
      <c r="B3447" s="11"/>
      <c r="C3447" s="11"/>
      <c r="D3447" s="11"/>
      <c r="E3447" s="38"/>
      <c r="F3447" s="11"/>
      <c r="G3447" s="40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26"/>
      <c r="AR3447" s="26"/>
      <c r="AS3447" s="26"/>
      <c r="AT3447" s="26"/>
      <c r="AU3447" s="26"/>
      <c r="AV3447" s="26"/>
      <c r="AW3447" s="11"/>
      <c r="AX3447" s="11"/>
      <c r="AY3447" s="11"/>
      <c r="AZ3447" s="11"/>
      <c r="BA3447" s="11"/>
      <c r="BB3447" s="11"/>
      <c r="BC3447" s="11"/>
    </row>
    <row r="3448" spans="1:55" x14ac:dyDescent="0.3">
      <c r="A3448" s="11"/>
      <c r="B3448" s="11"/>
      <c r="C3448" s="11"/>
      <c r="D3448" s="11"/>
      <c r="E3448" s="38"/>
      <c r="F3448" s="11"/>
      <c r="G3448" s="40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26"/>
      <c r="AR3448" s="26"/>
      <c r="AS3448" s="26"/>
      <c r="AT3448" s="26"/>
      <c r="AU3448" s="26"/>
      <c r="AV3448" s="26"/>
      <c r="AW3448" s="11"/>
      <c r="AX3448" s="11"/>
      <c r="AY3448" s="11"/>
      <c r="AZ3448" s="11"/>
      <c r="BA3448" s="11"/>
      <c r="BB3448" s="11"/>
      <c r="BC3448" s="11"/>
    </row>
    <row r="3449" spans="1:55" x14ac:dyDescent="0.3">
      <c r="A3449" s="11"/>
      <c r="B3449" s="11"/>
      <c r="C3449" s="11"/>
      <c r="D3449" s="11"/>
      <c r="E3449" s="38"/>
      <c r="F3449" s="11"/>
      <c r="G3449" s="40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26"/>
      <c r="AR3449" s="26"/>
      <c r="AS3449" s="26"/>
      <c r="AT3449" s="26"/>
      <c r="AU3449" s="26"/>
      <c r="AV3449" s="26"/>
      <c r="AW3449" s="11"/>
      <c r="AX3449" s="11"/>
      <c r="AY3449" s="11"/>
      <c r="AZ3449" s="11"/>
      <c r="BA3449" s="11"/>
      <c r="BB3449" s="11"/>
      <c r="BC3449" s="11"/>
    </row>
    <row r="3450" spans="1:55" x14ac:dyDescent="0.3">
      <c r="A3450" s="11"/>
      <c r="B3450" s="11"/>
      <c r="C3450" s="11"/>
      <c r="D3450" s="11"/>
      <c r="E3450" s="38"/>
      <c r="F3450" s="11"/>
      <c r="G3450" s="40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26"/>
      <c r="AR3450" s="26"/>
      <c r="AS3450" s="26"/>
      <c r="AT3450" s="26"/>
      <c r="AU3450" s="26"/>
      <c r="AV3450" s="26"/>
      <c r="AW3450" s="11"/>
      <c r="AX3450" s="11"/>
      <c r="AY3450" s="11"/>
      <c r="AZ3450" s="11"/>
      <c r="BA3450" s="11"/>
      <c r="BB3450" s="11"/>
      <c r="BC3450" s="11"/>
    </row>
    <row r="3451" spans="1:55" x14ac:dyDescent="0.3">
      <c r="A3451" s="11"/>
      <c r="B3451" s="11"/>
      <c r="C3451" s="11"/>
      <c r="D3451" s="11"/>
      <c r="E3451" s="38"/>
      <c r="F3451" s="11"/>
      <c r="G3451" s="40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26"/>
      <c r="AR3451" s="26"/>
      <c r="AS3451" s="26"/>
      <c r="AT3451" s="26"/>
      <c r="AU3451" s="26"/>
      <c r="AV3451" s="26"/>
      <c r="AW3451" s="11"/>
      <c r="AX3451" s="11"/>
      <c r="AY3451" s="11"/>
      <c r="AZ3451" s="11"/>
      <c r="BA3451" s="11"/>
      <c r="BB3451" s="11"/>
      <c r="BC3451" s="11"/>
    </row>
    <row r="3452" spans="1:55" x14ac:dyDescent="0.3">
      <c r="A3452" s="11"/>
      <c r="B3452" s="11"/>
      <c r="C3452" s="11"/>
      <c r="D3452" s="11"/>
      <c r="E3452" s="38"/>
      <c r="F3452" s="11"/>
      <c r="G3452" s="40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26"/>
      <c r="AR3452" s="26"/>
      <c r="AS3452" s="26"/>
      <c r="AT3452" s="26"/>
      <c r="AU3452" s="26"/>
      <c r="AV3452" s="26"/>
      <c r="AW3452" s="11"/>
      <c r="AX3452" s="11"/>
      <c r="AY3452" s="11"/>
      <c r="AZ3452" s="11"/>
      <c r="BA3452" s="11"/>
      <c r="BB3452" s="11"/>
      <c r="BC3452" s="11"/>
    </row>
    <row r="3453" spans="1:55" x14ac:dyDescent="0.3">
      <c r="A3453" s="11"/>
      <c r="B3453" s="11"/>
      <c r="C3453" s="11"/>
      <c r="D3453" s="11"/>
      <c r="E3453" s="38"/>
      <c r="F3453" s="11"/>
      <c r="G3453" s="40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26"/>
      <c r="AR3453" s="26"/>
      <c r="AS3453" s="26"/>
      <c r="AT3453" s="26"/>
      <c r="AU3453" s="26"/>
      <c r="AV3453" s="26"/>
      <c r="AW3453" s="11"/>
      <c r="AX3453" s="11"/>
      <c r="AY3453" s="11"/>
      <c r="AZ3453" s="11"/>
      <c r="BA3453" s="11"/>
      <c r="BB3453" s="11"/>
      <c r="BC3453" s="11"/>
    </row>
    <row r="3454" spans="1:55" x14ac:dyDescent="0.3">
      <c r="A3454" s="11"/>
      <c r="B3454" s="11"/>
      <c r="C3454" s="11"/>
      <c r="D3454" s="11"/>
      <c r="E3454" s="38"/>
      <c r="F3454" s="11"/>
      <c r="G3454" s="40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26"/>
      <c r="AR3454" s="26"/>
      <c r="AS3454" s="26"/>
      <c r="AT3454" s="26"/>
      <c r="AU3454" s="26"/>
      <c r="AV3454" s="26"/>
      <c r="AW3454" s="11"/>
      <c r="AX3454" s="11"/>
      <c r="AY3454" s="11"/>
      <c r="AZ3454" s="11"/>
      <c r="BA3454" s="11"/>
      <c r="BB3454" s="11"/>
      <c r="BC3454" s="11"/>
    </row>
    <row r="3455" spans="1:55" x14ac:dyDescent="0.3">
      <c r="A3455" s="11"/>
      <c r="B3455" s="11"/>
      <c r="C3455" s="11"/>
      <c r="D3455" s="11"/>
      <c r="E3455" s="38"/>
      <c r="F3455" s="11"/>
      <c r="G3455" s="40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26"/>
      <c r="AR3455" s="26"/>
      <c r="AS3455" s="26"/>
      <c r="AT3455" s="26"/>
      <c r="AU3455" s="26"/>
      <c r="AV3455" s="26"/>
      <c r="AW3455" s="11"/>
      <c r="AX3455" s="11"/>
      <c r="AY3455" s="11"/>
      <c r="AZ3455" s="11"/>
      <c r="BA3455" s="11"/>
      <c r="BB3455" s="11"/>
      <c r="BC3455" s="11"/>
    </row>
    <row r="3456" spans="1:55" x14ac:dyDescent="0.3">
      <c r="A3456" s="11"/>
      <c r="B3456" s="11"/>
      <c r="C3456" s="11"/>
      <c r="D3456" s="11"/>
      <c r="E3456" s="38"/>
      <c r="F3456" s="11"/>
      <c r="G3456" s="40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26"/>
      <c r="AR3456" s="26"/>
      <c r="AS3456" s="26"/>
      <c r="AT3456" s="26"/>
      <c r="AU3456" s="26"/>
      <c r="AV3456" s="26"/>
      <c r="AW3456" s="11"/>
      <c r="AX3456" s="11"/>
      <c r="AY3456" s="11"/>
      <c r="AZ3456" s="11"/>
      <c r="BA3456" s="11"/>
      <c r="BB3456" s="11"/>
      <c r="BC3456" s="11"/>
    </row>
    <row r="3457" spans="1:55" x14ac:dyDescent="0.3">
      <c r="A3457" s="11"/>
      <c r="B3457" s="11"/>
      <c r="C3457" s="11"/>
      <c r="D3457" s="11"/>
      <c r="E3457" s="38"/>
      <c r="F3457" s="11"/>
      <c r="G3457" s="40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26"/>
      <c r="AR3457" s="26"/>
      <c r="AS3457" s="26"/>
      <c r="AT3457" s="26"/>
      <c r="AU3457" s="26"/>
      <c r="AV3457" s="26"/>
      <c r="AW3457" s="11"/>
      <c r="AX3457" s="11"/>
      <c r="AY3457" s="11"/>
      <c r="AZ3457" s="11"/>
      <c r="BA3457" s="11"/>
      <c r="BB3457" s="11"/>
      <c r="BC3457" s="11"/>
    </row>
    <row r="3458" spans="1:55" x14ac:dyDescent="0.3">
      <c r="A3458" s="11"/>
      <c r="B3458" s="11"/>
      <c r="C3458" s="11"/>
      <c r="D3458" s="11"/>
      <c r="E3458" s="38"/>
      <c r="F3458" s="11"/>
      <c r="G3458" s="40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26"/>
      <c r="AR3458" s="26"/>
      <c r="AS3458" s="26"/>
      <c r="AT3458" s="26"/>
      <c r="AU3458" s="26"/>
      <c r="AV3458" s="26"/>
      <c r="AW3458" s="11"/>
      <c r="AX3458" s="11"/>
      <c r="AY3458" s="11"/>
      <c r="AZ3458" s="11"/>
      <c r="BA3458" s="11"/>
      <c r="BB3458" s="11"/>
      <c r="BC3458" s="11"/>
    </row>
    <row r="3459" spans="1:55" x14ac:dyDescent="0.3">
      <c r="A3459" s="11"/>
      <c r="B3459" s="11"/>
      <c r="C3459" s="11"/>
      <c r="D3459" s="11"/>
      <c r="E3459" s="38"/>
      <c r="F3459" s="11"/>
      <c r="G3459" s="40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26"/>
      <c r="AR3459" s="26"/>
      <c r="AS3459" s="26"/>
      <c r="AT3459" s="26"/>
      <c r="AU3459" s="26"/>
      <c r="AV3459" s="26"/>
      <c r="AW3459" s="11"/>
      <c r="AX3459" s="11"/>
      <c r="AY3459" s="11"/>
      <c r="AZ3459" s="11"/>
      <c r="BA3459" s="11"/>
      <c r="BB3459" s="11"/>
      <c r="BC3459" s="11"/>
    </row>
    <row r="3460" spans="1:55" x14ac:dyDescent="0.3">
      <c r="A3460" s="11"/>
      <c r="B3460" s="11"/>
      <c r="C3460" s="11"/>
      <c r="D3460" s="11"/>
      <c r="E3460" s="38"/>
      <c r="F3460" s="11"/>
      <c r="G3460" s="40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26"/>
      <c r="AR3460" s="26"/>
      <c r="AS3460" s="26"/>
      <c r="AT3460" s="26"/>
      <c r="AU3460" s="26"/>
      <c r="AV3460" s="26"/>
      <c r="AW3460" s="11"/>
      <c r="AX3460" s="11"/>
      <c r="AY3460" s="11"/>
      <c r="AZ3460" s="11"/>
      <c r="BA3460" s="11"/>
      <c r="BB3460" s="11"/>
      <c r="BC3460" s="11"/>
    </row>
    <row r="3461" spans="1:55" x14ac:dyDescent="0.3">
      <c r="A3461" s="11"/>
      <c r="B3461" s="11"/>
      <c r="C3461" s="11"/>
      <c r="D3461" s="11"/>
      <c r="E3461" s="38"/>
      <c r="F3461" s="11"/>
      <c r="G3461" s="40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26"/>
      <c r="AR3461" s="26"/>
      <c r="AS3461" s="26"/>
      <c r="AT3461" s="26"/>
      <c r="AU3461" s="26"/>
      <c r="AV3461" s="26"/>
      <c r="AW3461" s="11"/>
      <c r="AX3461" s="11"/>
      <c r="AY3461" s="11"/>
      <c r="AZ3461" s="11"/>
      <c r="BA3461" s="11"/>
      <c r="BB3461" s="11"/>
      <c r="BC3461" s="11"/>
    </row>
    <row r="3462" spans="1:55" x14ac:dyDescent="0.3">
      <c r="A3462" s="11"/>
      <c r="B3462" s="11"/>
      <c r="C3462" s="11"/>
      <c r="D3462" s="11"/>
      <c r="E3462" s="38"/>
      <c r="F3462" s="11"/>
      <c r="G3462" s="40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26"/>
      <c r="AR3462" s="26"/>
      <c r="AS3462" s="26"/>
      <c r="AT3462" s="26"/>
      <c r="AU3462" s="26"/>
      <c r="AV3462" s="26"/>
      <c r="AW3462" s="11"/>
      <c r="AX3462" s="11"/>
      <c r="AY3462" s="11"/>
      <c r="AZ3462" s="11"/>
      <c r="BA3462" s="11"/>
      <c r="BB3462" s="11"/>
      <c r="BC3462" s="11"/>
    </row>
    <row r="3463" spans="1:55" x14ac:dyDescent="0.3">
      <c r="A3463" s="11"/>
      <c r="B3463" s="11"/>
      <c r="C3463" s="11"/>
      <c r="D3463" s="11"/>
      <c r="E3463" s="38"/>
      <c r="F3463" s="11"/>
      <c r="G3463" s="40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26"/>
      <c r="AR3463" s="26"/>
      <c r="AS3463" s="26"/>
      <c r="AT3463" s="26"/>
      <c r="AU3463" s="26"/>
      <c r="AV3463" s="26"/>
      <c r="AW3463" s="11"/>
      <c r="AX3463" s="11"/>
      <c r="AY3463" s="11"/>
      <c r="AZ3463" s="11"/>
      <c r="BA3463" s="11"/>
      <c r="BB3463" s="11"/>
      <c r="BC3463" s="11"/>
    </row>
    <row r="3464" spans="1:55" x14ac:dyDescent="0.3">
      <c r="A3464" s="11"/>
      <c r="B3464" s="11"/>
      <c r="C3464" s="11"/>
      <c r="D3464" s="11"/>
      <c r="E3464" s="38"/>
      <c r="F3464" s="11"/>
      <c r="G3464" s="40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26"/>
      <c r="AR3464" s="26"/>
      <c r="AS3464" s="26"/>
      <c r="AT3464" s="26"/>
      <c r="AU3464" s="26"/>
      <c r="AV3464" s="26"/>
      <c r="AW3464" s="11"/>
      <c r="AX3464" s="11"/>
      <c r="AY3464" s="11"/>
      <c r="AZ3464" s="11"/>
      <c r="BA3464" s="11"/>
      <c r="BB3464" s="11"/>
      <c r="BC3464" s="11"/>
    </row>
    <row r="3465" spans="1:55" x14ac:dyDescent="0.3">
      <c r="A3465" s="11"/>
      <c r="B3465" s="11"/>
      <c r="C3465" s="11"/>
      <c r="D3465" s="11"/>
      <c r="E3465" s="38"/>
      <c r="F3465" s="11"/>
      <c r="G3465" s="40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26"/>
      <c r="AR3465" s="26"/>
      <c r="AS3465" s="26"/>
      <c r="AT3465" s="26"/>
      <c r="AU3465" s="26"/>
      <c r="AV3465" s="26"/>
      <c r="AW3465" s="11"/>
      <c r="AX3465" s="11"/>
      <c r="AY3465" s="11"/>
      <c r="AZ3465" s="11"/>
      <c r="BA3465" s="11"/>
      <c r="BB3465" s="11"/>
      <c r="BC3465" s="11"/>
    </row>
    <row r="3466" spans="1:55" x14ac:dyDescent="0.3">
      <c r="A3466" s="11"/>
      <c r="B3466" s="11"/>
      <c r="C3466" s="11"/>
      <c r="D3466" s="11"/>
      <c r="E3466" s="38"/>
      <c r="F3466" s="11"/>
      <c r="G3466" s="40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26"/>
      <c r="AR3466" s="26"/>
      <c r="AS3466" s="26"/>
      <c r="AT3466" s="26"/>
      <c r="AU3466" s="26"/>
      <c r="AV3466" s="26"/>
      <c r="AW3466" s="11"/>
      <c r="AX3466" s="11"/>
      <c r="AY3466" s="11"/>
      <c r="AZ3466" s="11"/>
      <c r="BA3466" s="11"/>
      <c r="BB3466" s="11"/>
      <c r="BC3466" s="11"/>
    </row>
    <row r="3467" spans="1:55" x14ac:dyDescent="0.3">
      <c r="A3467" s="11"/>
      <c r="B3467" s="11"/>
      <c r="C3467" s="11"/>
      <c r="D3467" s="11"/>
      <c r="E3467" s="38"/>
      <c r="F3467" s="11"/>
      <c r="G3467" s="40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26"/>
      <c r="AR3467" s="26"/>
      <c r="AS3467" s="26"/>
      <c r="AT3467" s="26"/>
      <c r="AU3467" s="26"/>
      <c r="AV3467" s="26"/>
      <c r="AW3467" s="11"/>
      <c r="AX3467" s="11"/>
      <c r="AY3467" s="11"/>
      <c r="AZ3467" s="11"/>
      <c r="BA3467" s="11"/>
      <c r="BB3467" s="11"/>
      <c r="BC3467" s="11"/>
    </row>
    <row r="3468" spans="1:55" x14ac:dyDescent="0.3">
      <c r="A3468" s="11"/>
      <c r="B3468" s="11"/>
      <c r="C3468" s="11"/>
      <c r="D3468" s="11"/>
      <c r="E3468" s="38"/>
      <c r="F3468" s="11"/>
      <c r="G3468" s="40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26"/>
      <c r="AR3468" s="26"/>
      <c r="AS3468" s="26"/>
      <c r="AT3468" s="26"/>
      <c r="AU3468" s="26"/>
      <c r="AV3468" s="26"/>
      <c r="AW3468" s="11"/>
      <c r="AX3468" s="11"/>
      <c r="AY3468" s="11"/>
      <c r="AZ3468" s="11"/>
      <c r="BA3468" s="11"/>
      <c r="BB3468" s="11"/>
      <c r="BC3468" s="11"/>
    </row>
    <row r="3469" spans="1:55" x14ac:dyDescent="0.3">
      <c r="A3469" s="11"/>
      <c r="B3469" s="11"/>
      <c r="C3469" s="11"/>
      <c r="D3469" s="11"/>
      <c r="E3469" s="38"/>
      <c r="F3469" s="11"/>
      <c r="G3469" s="40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26"/>
      <c r="AR3469" s="26"/>
      <c r="AS3469" s="26"/>
      <c r="AT3469" s="26"/>
      <c r="AU3469" s="26"/>
      <c r="AV3469" s="26"/>
      <c r="AW3469" s="11"/>
      <c r="AX3469" s="11"/>
      <c r="AY3469" s="11"/>
      <c r="AZ3469" s="11"/>
      <c r="BA3469" s="11"/>
      <c r="BB3469" s="11"/>
      <c r="BC3469" s="11"/>
    </row>
    <row r="3470" spans="1:55" x14ac:dyDescent="0.3">
      <c r="A3470" s="11"/>
      <c r="B3470" s="11"/>
      <c r="C3470" s="11"/>
      <c r="D3470" s="11"/>
      <c r="E3470" s="38"/>
      <c r="F3470" s="11"/>
      <c r="G3470" s="40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26"/>
      <c r="AR3470" s="26"/>
      <c r="AS3470" s="26"/>
      <c r="AT3470" s="26"/>
      <c r="AU3470" s="26"/>
      <c r="AV3470" s="26"/>
      <c r="AW3470" s="11"/>
      <c r="AX3470" s="11"/>
      <c r="AY3470" s="11"/>
      <c r="AZ3470" s="11"/>
      <c r="BA3470" s="11"/>
      <c r="BB3470" s="11"/>
      <c r="BC3470" s="11"/>
    </row>
    <row r="3471" spans="1:55" x14ac:dyDescent="0.3">
      <c r="A3471" s="11"/>
      <c r="B3471" s="11"/>
      <c r="C3471" s="11"/>
      <c r="D3471" s="11"/>
      <c r="E3471" s="38"/>
      <c r="F3471" s="11"/>
      <c r="G3471" s="40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26"/>
      <c r="AR3471" s="26"/>
      <c r="AS3471" s="26"/>
      <c r="AT3471" s="26"/>
      <c r="AU3471" s="26"/>
      <c r="AV3471" s="26"/>
      <c r="AW3471" s="11"/>
      <c r="AX3471" s="11"/>
      <c r="AY3471" s="11"/>
      <c r="AZ3471" s="11"/>
      <c r="BA3471" s="11"/>
      <c r="BB3471" s="11"/>
      <c r="BC3471" s="11"/>
    </row>
    <row r="3472" spans="1:55" x14ac:dyDescent="0.3">
      <c r="A3472" s="11"/>
      <c r="B3472" s="11"/>
      <c r="C3472" s="11"/>
      <c r="D3472" s="11"/>
      <c r="E3472" s="38"/>
      <c r="F3472" s="11"/>
      <c r="G3472" s="40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26"/>
      <c r="AR3472" s="26"/>
      <c r="AS3472" s="26"/>
      <c r="AT3472" s="26"/>
      <c r="AU3472" s="26"/>
      <c r="AV3472" s="26"/>
      <c r="AW3472" s="11"/>
      <c r="AX3472" s="11"/>
      <c r="AY3472" s="11"/>
      <c r="AZ3472" s="11"/>
      <c r="BA3472" s="11"/>
      <c r="BB3472" s="11"/>
      <c r="BC3472" s="11"/>
    </row>
    <row r="3473" spans="1:55" x14ac:dyDescent="0.3">
      <c r="A3473" s="11"/>
      <c r="B3473" s="11"/>
      <c r="C3473" s="11"/>
      <c r="D3473" s="11"/>
      <c r="E3473" s="38"/>
      <c r="F3473" s="11"/>
      <c r="G3473" s="40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26"/>
      <c r="AR3473" s="26"/>
      <c r="AS3473" s="26"/>
      <c r="AT3473" s="26"/>
      <c r="AU3473" s="26"/>
      <c r="AV3473" s="26"/>
      <c r="AW3473" s="11"/>
      <c r="AX3473" s="11"/>
      <c r="AY3473" s="11"/>
      <c r="AZ3473" s="11"/>
      <c r="BA3473" s="11"/>
      <c r="BB3473" s="11"/>
      <c r="BC3473" s="11"/>
    </row>
    <row r="3474" spans="1:55" x14ac:dyDescent="0.3">
      <c r="A3474" s="11"/>
      <c r="B3474" s="11"/>
      <c r="C3474" s="11"/>
      <c r="D3474" s="11"/>
      <c r="E3474" s="38"/>
      <c r="F3474" s="11"/>
      <c r="G3474" s="40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26"/>
      <c r="AR3474" s="26"/>
      <c r="AS3474" s="26"/>
      <c r="AT3474" s="26"/>
      <c r="AU3474" s="26"/>
      <c r="AV3474" s="26"/>
      <c r="AW3474" s="11"/>
      <c r="AX3474" s="11"/>
      <c r="AY3474" s="11"/>
      <c r="AZ3474" s="11"/>
      <c r="BA3474" s="11"/>
      <c r="BB3474" s="11"/>
      <c r="BC3474" s="11"/>
    </row>
    <row r="3475" spans="1:55" x14ac:dyDescent="0.3">
      <c r="A3475" s="11"/>
      <c r="B3475" s="11"/>
      <c r="C3475" s="11"/>
      <c r="D3475" s="11"/>
      <c r="E3475" s="38"/>
      <c r="F3475" s="11"/>
      <c r="G3475" s="40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26"/>
      <c r="AR3475" s="26"/>
      <c r="AS3475" s="26"/>
      <c r="AT3475" s="26"/>
      <c r="AU3475" s="26"/>
      <c r="AV3475" s="26"/>
      <c r="AW3475" s="11"/>
      <c r="AX3475" s="11"/>
      <c r="AY3475" s="11"/>
      <c r="AZ3475" s="11"/>
      <c r="BA3475" s="11"/>
      <c r="BB3475" s="11"/>
      <c r="BC3475" s="11"/>
    </row>
    <row r="3476" spans="1:55" x14ac:dyDescent="0.3">
      <c r="A3476" s="11"/>
      <c r="B3476" s="11"/>
      <c r="C3476" s="11"/>
      <c r="D3476" s="11"/>
      <c r="E3476" s="38"/>
      <c r="F3476" s="11"/>
      <c r="G3476" s="40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26"/>
      <c r="AR3476" s="26"/>
      <c r="AS3476" s="26"/>
      <c r="AT3476" s="26"/>
      <c r="AU3476" s="26"/>
      <c r="AV3476" s="26"/>
      <c r="AW3476" s="11"/>
      <c r="AX3476" s="11"/>
      <c r="AY3476" s="11"/>
      <c r="AZ3476" s="11"/>
      <c r="BA3476" s="11"/>
      <c r="BB3476" s="11"/>
      <c r="BC3476" s="11"/>
    </row>
    <row r="3477" spans="1:55" x14ac:dyDescent="0.3">
      <c r="A3477" s="11"/>
      <c r="B3477" s="11"/>
      <c r="C3477" s="11"/>
      <c r="D3477" s="11"/>
      <c r="E3477" s="38"/>
      <c r="F3477" s="11"/>
      <c r="G3477" s="40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26"/>
      <c r="AR3477" s="26"/>
      <c r="AS3477" s="26"/>
      <c r="AT3477" s="26"/>
      <c r="AU3477" s="26"/>
      <c r="AV3477" s="26"/>
      <c r="AW3477" s="11"/>
      <c r="AX3477" s="11"/>
      <c r="AY3477" s="11"/>
      <c r="AZ3477" s="11"/>
      <c r="BA3477" s="11"/>
      <c r="BB3477" s="11"/>
      <c r="BC3477" s="11"/>
    </row>
    <row r="3478" spans="1:55" x14ac:dyDescent="0.3">
      <c r="A3478" s="11"/>
      <c r="B3478" s="11"/>
      <c r="C3478" s="11"/>
      <c r="D3478" s="11"/>
      <c r="E3478" s="38"/>
      <c r="F3478" s="11"/>
      <c r="G3478" s="40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26"/>
      <c r="AR3478" s="26"/>
      <c r="AS3478" s="26"/>
      <c r="AT3478" s="26"/>
      <c r="AU3478" s="26"/>
      <c r="AV3478" s="26"/>
      <c r="AW3478" s="11"/>
      <c r="AX3478" s="11"/>
      <c r="AY3478" s="11"/>
      <c r="AZ3478" s="11"/>
      <c r="BA3478" s="11"/>
      <c r="BB3478" s="11"/>
      <c r="BC3478" s="11"/>
    </row>
    <row r="3479" spans="1:55" x14ac:dyDescent="0.3">
      <c r="A3479" s="11"/>
      <c r="B3479" s="11"/>
      <c r="C3479" s="11"/>
      <c r="D3479" s="11"/>
      <c r="E3479" s="38"/>
      <c r="F3479" s="11"/>
      <c r="G3479" s="40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26"/>
      <c r="AR3479" s="26"/>
      <c r="AS3479" s="26"/>
      <c r="AT3479" s="26"/>
      <c r="AU3479" s="26"/>
      <c r="AV3479" s="26"/>
      <c r="AW3479" s="11"/>
      <c r="AX3479" s="11"/>
      <c r="AY3479" s="11"/>
      <c r="AZ3479" s="11"/>
      <c r="BA3479" s="11"/>
      <c r="BB3479" s="11"/>
      <c r="BC3479" s="11"/>
    </row>
    <row r="3480" spans="1:55" x14ac:dyDescent="0.3">
      <c r="A3480" s="11"/>
      <c r="B3480" s="11"/>
      <c r="C3480" s="11"/>
      <c r="D3480" s="11"/>
      <c r="E3480" s="38"/>
      <c r="F3480" s="11"/>
      <c r="G3480" s="40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26"/>
      <c r="AR3480" s="26"/>
      <c r="AS3480" s="26"/>
      <c r="AT3480" s="26"/>
      <c r="AU3480" s="26"/>
      <c r="AV3480" s="26"/>
      <c r="AW3480" s="11"/>
      <c r="AX3480" s="11"/>
      <c r="AY3480" s="11"/>
      <c r="AZ3480" s="11"/>
      <c r="BA3480" s="11"/>
      <c r="BB3480" s="11"/>
      <c r="BC3480" s="11"/>
    </row>
    <row r="3481" spans="1:55" x14ac:dyDescent="0.3">
      <c r="A3481" s="11"/>
      <c r="B3481" s="11"/>
      <c r="C3481" s="11"/>
      <c r="D3481" s="11"/>
      <c r="E3481" s="38"/>
      <c r="F3481" s="11"/>
      <c r="G3481" s="40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26"/>
      <c r="AR3481" s="26"/>
      <c r="AS3481" s="26"/>
      <c r="AT3481" s="26"/>
      <c r="AU3481" s="26"/>
      <c r="AV3481" s="26"/>
      <c r="AW3481" s="11"/>
      <c r="AX3481" s="11"/>
      <c r="AY3481" s="11"/>
      <c r="AZ3481" s="11"/>
      <c r="BA3481" s="11"/>
      <c r="BB3481" s="11"/>
      <c r="BC3481" s="11"/>
    </row>
    <row r="3482" spans="1:55" x14ac:dyDescent="0.3">
      <c r="A3482" s="11"/>
      <c r="B3482" s="11"/>
      <c r="C3482" s="11"/>
      <c r="D3482" s="11"/>
      <c r="E3482" s="38"/>
      <c r="F3482" s="11"/>
      <c r="G3482" s="40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26"/>
      <c r="AR3482" s="26"/>
      <c r="AS3482" s="26"/>
      <c r="AT3482" s="26"/>
      <c r="AU3482" s="26"/>
      <c r="AV3482" s="26"/>
      <c r="AW3482" s="11"/>
      <c r="AX3482" s="11"/>
      <c r="AY3482" s="11"/>
      <c r="AZ3482" s="11"/>
      <c r="BA3482" s="11"/>
      <c r="BB3482" s="11"/>
      <c r="BC3482" s="11"/>
    </row>
    <row r="3483" spans="1:55" x14ac:dyDescent="0.3">
      <c r="A3483" s="11"/>
      <c r="B3483" s="11"/>
      <c r="C3483" s="11"/>
      <c r="D3483" s="11"/>
      <c r="E3483" s="38"/>
      <c r="F3483" s="11"/>
      <c r="G3483" s="40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26"/>
      <c r="AR3483" s="26"/>
      <c r="AS3483" s="26"/>
      <c r="AT3483" s="26"/>
      <c r="AU3483" s="26"/>
      <c r="AV3483" s="26"/>
      <c r="AW3483" s="11"/>
      <c r="AX3483" s="11"/>
      <c r="AY3483" s="11"/>
      <c r="AZ3483" s="11"/>
      <c r="BA3483" s="11"/>
      <c r="BB3483" s="11"/>
      <c r="BC3483" s="11"/>
    </row>
    <row r="3484" spans="1:55" x14ac:dyDescent="0.3">
      <c r="A3484" s="11"/>
      <c r="B3484" s="11"/>
      <c r="C3484" s="11"/>
      <c r="D3484" s="11"/>
      <c r="E3484" s="38"/>
      <c r="F3484" s="11"/>
      <c r="G3484" s="40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26"/>
      <c r="AR3484" s="26"/>
      <c r="AS3484" s="26"/>
      <c r="AT3484" s="26"/>
      <c r="AU3484" s="26"/>
      <c r="AV3484" s="26"/>
      <c r="AW3484" s="11"/>
      <c r="AX3484" s="11"/>
      <c r="AY3484" s="11"/>
      <c r="AZ3484" s="11"/>
      <c r="BA3484" s="11"/>
      <c r="BB3484" s="11"/>
      <c r="BC3484" s="11"/>
    </row>
    <row r="3485" spans="1:55" x14ac:dyDescent="0.3">
      <c r="A3485" s="11"/>
      <c r="B3485" s="11"/>
      <c r="C3485" s="11"/>
      <c r="D3485" s="11"/>
      <c r="E3485" s="38"/>
      <c r="F3485" s="11"/>
      <c r="G3485" s="40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26"/>
      <c r="AR3485" s="26"/>
      <c r="AS3485" s="26"/>
      <c r="AT3485" s="26"/>
      <c r="AU3485" s="26"/>
      <c r="AV3485" s="26"/>
      <c r="AW3485" s="11"/>
      <c r="AX3485" s="11"/>
      <c r="AY3485" s="11"/>
      <c r="AZ3485" s="11"/>
      <c r="BA3485" s="11"/>
      <c r="BB3485" s="11"/>
      <c r="BC3485" s="11"/>
    </row>
    <row r="3486" spans="1:55" x14ac:dyDescent="0.3">
      <c r="A3486" s="11"/>
      <c r="B3486" s="11"/>
      <c r="C3486" s="11"/>
      <c r="D3486" s="11"/>
      <c r="E3486" s="38"/>
      <c r="F3486" s="11"/>
      <c r="G3486" s="40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26"/>
      <c r="AR3486" s="26"/>
      <c r="AS3486" s="26"/>
      <c r="AT3486" s="26"/>
      <c r="AU3486" s="26"/>
      <c r="AV3486" s="26"/>
      <c r="AW3486" s="11"/>
      <c r="AX3486" s="11"/>
      <c r="AY3486" s="11"/>
      <c r="AZ3486" s="11"/>
      <c r="BA3486" s="11"/>
      <c r="BB3486" s="11"/>
      <c r="BC3486" s="11"/>
    </row>
    <row r="3487" spans="1:55" x14ac:dyDescent="0.3">
      <c r="A3487" s="11"/>
      <c r="B3487" s="11"/>
      <c r="C3487" s="11"/>
      <c r="D3487" s="11"/>
      <c r="E3487" s="38"/>
      <c r="F3487" s="11"/>
      <c r="G3487" s="40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26"/>
      <c r="AR3487" s="26"/>
      <c r="AS3487" s="26"/>
      <c r="AT3487" s="26"/>
      <c r="AU3487" s="26"/>
      <c r="AV3487" s="26"/>
      <c r="AW3487" s="11"/>
      <c r="AX3487" s="11"/>
      <c r="AY3487" s="11"/>
      <c r="AZ3487" s="11"/>
      <c r="BA3487" s="11"/>
      <c r="BB3487" s="11"/>
      <c r="BC3487" s="11"/>
    </row>
    <row r="3488" spans="1:55" x14ac:dyDescent="0.3">
      <c r="A3488" s="11"/>
      <c r="B3488" s="11"/>
      <c r="C3488" s="11"/>
      <c r="D3488" s="11"/>
      <c r="E3488" s="38"/>
      <c r="F3488" s="11"/>
      <c r="G3488" s="40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26"/>
      <c r="AR3488" s="26"/>
      <c r="AS3488" s="26"/>
      <c r="AT3488" s="26"/>
      <c r="AU3488" s="26"/>
      <c r="AV3488" s="26"/>
      <c r="AW3488" s="11"/>
      <c r="AX3488" s="11"/>
      <c r="AY3488" s="11"/>
      <c r="AZ3488" s="11"/>
      <c r="BA3488" s="11"/>
      <c r="BB3488" s="11"/>
      <c r="BC3488" s="11"/>
    </row>
    <row r="3489" spans="1:55" x14ac:dyDescent="0.3">
      <c r="A3489" s="11"/>
      <c r="B3489" s="11"/>
      <c r="C3489" s="11"/>
      <c r="D3489" s="11"/>
      <c r="E3489" s="38"/>
      <c r="F3489" s="11"/>
      <c r="G3489" s="40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26"/>
      <c r="AR3489" s="26"/>
      <c r="AS3489" s="26"/>
      <c r="AT3489" s="26"/>
      <c r="AU3489" s="26"/>
      <c r="AV3489" s="26"/>
      <c r="AW3489" s="11"/>
      <c r="AX3489" s="11"/>
      <c r="AY3489" s="11"/>
      <c r="AZ3489" s="11"/>
      <c r="BA3489" s="11"/>
      <c r="BB3489" s="11"/>
      <c r="BC3489" s="11"/>
    </row>
    <row r="3490" spans="1:55" x14ac:dyDescent="0.3">
      <c r="A3490" s="11"/>
      <c r="B3490" s="11"/>
      <c r="C3490" s="11"/>
      <c r="D3490" s="11"/>
      <c r="E3490" s="38"/>
      <c r="F3490" s="11"/>
      <c r="G3490" s="40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26"/>
      <c r="AR3490" s="26"/>
      <c r="AS3490" s="26"/>
      <c r="AT3490" s="26"/>
      <c r="AU3490" s="26"/>
      <c r="AV3490" s="26"/>
      <c r="AW3490" s="11"/>
      <c r="AX3490" s="11"/>
      <c r="AY3490" s="11"/>
      <c r="AZ3490" s="11"/>
      <c r="BA3490" s="11"/>
      <c r="BB3490" s="11"/>
      <c r="BC3490" s="11"/>
    </row>
    <row r="3491" spans="1:55" x14ac:dyDescent="0.3">
      <c r="A3491" s="11"/>
      <c r="B3491" s="11"/>
      <c r="C3491" s="11"/>
      <c r="D3491" s="11"/>
      <c r="E3491" s="38"/>
      <c r="F3491" s="11"/>
      <c r="G3491" s="40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26"/>
      <c r="AR3491" s="26"/>
      <c r="AS3491" s="26"/>
      <c r="AT3491" s="26"/>
      <c r="AU3491" s="26"/>
      <c r="AV3491" s="26"/>
      <c r="AW3491" s="11"/>
      <c r="AX3491" s="11"/>
      <c r="AY3491" s="11"/>
      <c r="AZ3491" s="11"/>
      <c r="BA3491" s="11"/>
      <c r="BB3491" s="11"/>
      <c r="BC3491" s="11"/>
    </row>
    <row r="3492" spans="1:55" x14ac:dyDescent="0.3">
      <c r="A3492" s="11"/>
      <c r="B3492" s="11"/>
      <c r="C3492" s="11"/>
      <c r="D3492" s="11"/>
      <c r="E3492" s="38"/>
      <c r="F3492" s="11"/>
      <c r="G3492" s="40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26"/>
      <c r="AR3492" s="26"/>
      <c r="AS3492" s="26"/>
      <c r="AT3492" s="26"/>
      <c r="AU3492" s="26"/>
      <c r="AV3492" s="26"/>
      <c r="AW3492" s="11"/>
      <c r="AX3492" s="11"/>
      <c r="AY3492" s="11"/>
      <c r="AZ3492" s="11"/>
      <c r="BA3492" s="11"/>
      <c r="BB3492" s="11"/>
      <c r="BC3492" s="11"/>
    </row>
    <row r="3493" spans="1:55" x14ac:dyDescent="0.3">
      <c r="A3493" s="11"/>
      <c r="B3493" s="11"/>
      <c r="C3493" s="11"/>
      <c r="D3493" s="11"/>
      <c r="E3493" s="38"/>
      <c r="F3493" s="11"/>
      <c r="G3493" s="40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26"/>
      <c r="AR3493" s="26"/>
      <c r="AS3493" s="26"/>
      <c r="AT3493" s="26"/>
      <c r="AU3493" s="26"/>
      <c r="AV3493" s="26"/>
      <c r="AW3493" s="11"/>
      <c r="AX3493" s="11"/>
      <c r="AY3493" s="11"/>
      <c r="AZ3493" s="11"/>
      <c r="BA3493" s="11"/>
      <c r="BB3493" s="11"/>
      <c r="BC3493" s="11"/>
    </row>
    <row r="3494" spans="1:55" x14ac:dyDescent="0.3">
      <c r="A3494" s="11"/>
      <c r="B3494" s="11"/>
      <c r="C3494" s="11"/>
      <c r="D3494" s="11"/>
      <c r="E3494" s="38"/>
      <c r="F3494" s="11"/>
      <c r="G3494" s="40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26"/>
      <c r="AR3494" s="26"/>
      <c r="AS3494" s="26"/>
      <c r="AT3494" s="26"/>
      <c r="AU3494" s="26"/>
      <c r="AV3494" s="26"/>
      <c r="AW3494" s="11"/>
      <c r="AX3494" s="11"/>
      <c r="AY3494" s="11"/>
      <c r="AZ3494" s="11"/>
      <c r="BA3494" s="11"/>
      <c r="BB3494" s="11"/>
      <c r="BC3494" s="11"/>
    </row>
    <row r="3495" spans="1:55" x14ac:dyDescent="0.3">
      <c r="A3495" s="11"/>
      <c r="B3495" s="11"/>
      <c r="C3495" s="11"/>
      <c r="D3495" s="11"/>
      <c r="E3495" s="38"/>
      <c r="F3495" s="11"/>
      <c r="G3495" s="40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26"/>
      <c r="AR3495" s="26"/>
      <c r="AS3495" s="26"/>
      <c r="AT3495" s="26"/>
      <c r="AU3495" s="26"/>
      <c r="AV3495" s="26"/>
      <c r="AW3495" s="11"/>
      <c r="AX3495" s="11"/>
      <c r="AY3495" s="11"/>
      <c r="AZ3495" s="11"/>
      <c r="BA3495" s="11"/>
      <c r="BB3495" s="11"/>
      <c r="BC3495" s="11"/>
    </row>
    <row r="3496" spans="1:55" x14ac:dyDescent="0.3">
      <c r="A3496" s="11"/>
      <c r="B3496" s="11"/>
      <c r="C3496" s="11"/>
      <c r="D3496" s="11"/>
      <c r="E3496" s="38"/>
      <c r="F3496" s="11"/>
      <c r="G3496" s="40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26"/>
      <c r="AR3496" s="26"/>
      <c r="AS3496" s="26"/>
      <c r="AT3496" s="26"/>
      <c r="AU3496" s="26"/>
      <c r="AV3496" s="26"/>
      <c r="AW3496" s="11"/>
      <c r="AX3496" s="11"/>
      <c r="AY3496" s="11"/>
      <c r="AZ3496" s="11"/>
      <c r="BA3496" s="11"/>
      <c r="BB3496" s="11"/>
      <c r="BC3496" s="11"/>
    </row>
    <row r="3497" spans="1:55" x14ac:dyDescent="0.3">
      <c r="A3497" s="11"/>
      <c r="B3497" s="11"/>
      <c r="C3497" s="11"/>
      <c r="D3497" s="11"/>
      <c r="E3497" s="38"/>
      <c r="F3497" s="11"/>
      <c r="G3497" s="40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26"/>
      <c r="AR3497" s="26"/>
      <c r="AS3497" s="26"/>
      <c r="AT3497" s="26"/>
      <c r="AU3497" s="26"/>
      <c r="AV3497" s="26"/>
      <c r="AW3497" s="11"/>
      <c r="AX3497" s="11"/>
      <c r="AY3497" s="11"/>
      <c r="AZ3497" s="11"/>
      <c r="BA3497" s="11"/>
      <c r="BB3497" s="11"/>
      <c r="BC3497" s="11"/>
    </row>
    <row r="3498" spans="1:55" x14ac:dyDescent="0.3">
      <c r="A3498" s="11"/>
      <c r="B3498" s="11"/>
      <c r="C3498" s="11"/>
      <c r="D3498" s="11"/>
      <c r="E3498" s="38"/>
      <c r="F3498" s="11"/>
      <c r="G3498" s="40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26"/>
      <c r="AR3498" s="26"/>
      <c r="AS3498" s="26"/>
      <c r="AT3498" s="26"/>
      <c r="AU3498" s="26"/>
      <c r="AV3498" s="26"/>
      <c r="AW3498" s="11"/>
      <c r="AX3498" s="11"/>
      <c r="AY3498" s="11"/>
      <c r="AZ3498" s="11"/>
      <c r="BA3498" s="11"/>
      <c r="BB3498" s="11"/>
      <c r="BC3498" s="11"/>
    </row>
    <row r="3499" spans="1:55" x14ac:dyDescent="0.3">
      <c r="A3499" s="11"/>
      <c r="B3499" s="11"/>
      <c r="C3499" s="11"/>
      <c r="D3499" s="11"/>
      <c r="E3499" s="38"/>
      <c r="F3499" s="11"/>
      <c r="G3499" s="40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26"/>
      <c r="AR3499" s="26"/>
      <c r="AS3499" s="26"/>
      <c r="AT3499" s="26"/>
      <c r="AU3499" s="26"/>
      <c r="AV3499" s="26"/>
      <c r="AW3499" s="11"/>
      <c r="AX3499" s="11"/>
      <c r="AY3499" s="11"/>
      <c r="AZ3499" s="11"/>
      <c r="BA3499" s="11"/>
      <c r="BB3499" s="11"/>
      <c r="BC3499" s="11"/>
    </row>
    <row r="3500" spans="1:55" x14ac:dyDescent="0.3">
      <c r="A3500" s="11"/>
      <c r="B3500" s="11"/>
      <c r="C3500" s="11"/>
      <c r="D3500" s="11"/>
      <c r="E3500" s="38"/>
      <c r="F3500" s="11"/>
      <c r="G3500" s="40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26"/>
      <c r="AR3500" s="26"/>
      <c r="AS3500" s="26"/>
      <c r="AT3500" s="26"/>
      <c r="AU3500" s="26"/>
      <c r="AV3500" s="26"/>
      <c r="AW3500" s="11"/>
      <c r="AX3500" s="11"/>
      <c r="AY3500" s="11"/>
      <c r="AZ3500" s="11"/>
      <c r="BA3500" s="11"/>
      <c r="BB3500" s="11"/>
      <c r="BC3500" s="11"/>
    </row>
    <row r="3501" spans="1:55" x14ac:dyDescent="0.3">
      <c r="A3501" s="11"/>
      <c r="B3501" s="11"/>
      <c r="C3501" s="11"/>
      <c r="D3501" s="11"/>
      <c r="E3501" s="38"/>
      <c r="F3501" s="11"/>
      <c r="G3501" s="40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26"/>
      <c r="AR3501" s="26"/>
      <c r="AS3501" s="26"/>
      <c r="AT3501" s="26"/>
      <c r="AU3501" s="26"/>
      <c r="AV3501" s="26"/>
      <c r="AW3501" s="11"/>
      <c r="AX3501" s="11"/>
      <c r="AY3501" s="11"/>
      <c r="AZ3501" s="11"/>
      <c r="BA3501" s="11"/>
      <c r="BB3501" s="11"/>
      <c r="BC3501" s="11"/>
    </row>
    <row r="3502" spans="1:55" x14ac:dyDescent="0.3">
      <c r="A3502" s="11"/>
      <c r="B3502" s="11"/>
      <c r="C3502" s="11"/>
      <c r="D3502" s="11"/>
      <c r="E3502" s="38"/>
      <c r="F3502" s="11"/>
      <c r="G3502" s="40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26"/>
      <c r="AR3502" s="26"/>
      <c r="AS3502" s="26"/>
      <c r="AT3502" s="26"/>
      <c r="AU3502" s="26"/>
      <c r="AV3502" s="26"/>
      <c r="AW3502" s="11"/>
      <c r="AX3502" s="11"/>
      <c r="AY3502" s="11"/>
      <c r="AZ3502" s="11"/>
      <c r="BA3502" s="11"/>
      <c r="BB3502" s="11"/>
      <c r="BC3502" s="11"/>
    </row>
    <row r="3503" spans="1:55" x14ac:dyDescent="0.3">
      <c r="A3503" s="11"/>
      <c r="B3503" s="11"/>
      <c r="C3503" s="11"/>
      <c r="D3503" s="11"/>
      <c r="E3503" s="38"/>
      <c r="F3503" s="11"/>
      <c r="G3503" s="40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26"/>
      <c r="AR3503" s="26"/>
      <c r="AS3503" s="26"/>
      <c r="AT3503" s="26"/>
      <c r="AU3503" s="26"/>
      <c r="AV3503" s="26"/>
      <c r="AW3503" s="11"/>
      <c r="AX3503" s="11"/>
      <c r="AY3503" s="11"/>
      <c r="AZ3503" s="11"/>
      <c r="BA3503" s="11"/>
      <c r="BB3503" s="11"/>
      <c r="BC3503" s="11"/>
    </row>
    <row r="3504" spans="1:55" x14ac:dyDescent="0.3">
      <c r="A3504" s="11"/>
      <c r="B3504" s="11"/>
      <c r="C3504" s="11"/>
      <c r="D3504" s="11"/>
      <c r="E3504" s="38"/>
      <c r="F3504" s="11"/>
      <c r="G3504" s="40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26"/>
      <c r="AR3504" s="26"/>
      <c r="AS3504" s="26"/>
      <c r="AT3504" s="26"/>
      <c r="AU3504" s="26"/>
      <c r="AV3504" s="26"/>
      <c r="AW3504" s="11"/>
      <c r="AX3504" s="11"/>
      <c r="AY3504" s="11"/>
      <c r="AZ3504" s="11"/>
      <c r="BA3504" s="11"/>
      <c r="BB3504" s="11"/>
      <c r="BC3504" s="11"/>
    </row>
    <row r="3505" spans="1:55" x14ac:dyDescent="0.3">
      <c r="A3505" s="11"/>
      <c r="B3505" s="11"/>
      <c r="C3505" s="11"/>
      <c r="D3505" s="11"/>
      <c r="E3505" s="38"/>
      <c r="F3505" s="11"/>
      <c r="G3505" s="40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26"/>
      <c r="AR3505" s="26"/>
      <c r="AS3505" s="26"/>
      <c r="AT3505" s="26"/>
      <c r="AU3505" s="26"/>
      <c r="AV3505" s="26"/>
      <c r="AW3505" s="11"/>
      <c r="AX3505" s="11"/>
      <c r="AY3505" s="11"/>
      <c r="AZ3505" s="11"/>
      <c r="BA3505" s="11"/>
      <c r="BB3505" s="11"/>
      <c r="BC3505" s="11"/>
    </row>
    <row r="3506" spans="1:55" x14ac:dyDescent="0.3">
      <c r="A3506" s="11"/>
      <c r="B3506" s="11"/>
      <c r="C3506" s="11"/>
      <c r="D3506" s="11"/>
      <c r="E3506" s="38"/>
      <c r="F3506" s="11"/>
      <c r="G3506" s="40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26"/>
      <c r="AR3506" s="26"/>
      <c r="AS3506" s="26"/>
      <c r="AT3506" s="26"/>
      <c r="AU3506" s="26"/>
      <c r="AV3506" s="26"/>
      <c r="AW3506" s="11"/>
      <c r="AX3506" s="11"/>
      <c r="AY3506" s="11"/>
      <c r="AZ3506" s="11"/>
      <c r="BA3506" s="11"/>
      <c r="BB3506" s="11"/>
      <c r="BC3506" s="11"/>
    </row>
    <row r="3507" spans="1:55" x14ac:dyDescent="0.3">
      <c r="A3507" s="11"/>
      <c r="B3507" s="11"/>
      <c r="C3507" s="11"/>
      <c r="D3507" s="11"/>
      <c r="E3507" s="38"/>
      <c r="F3507" s="11"/>
      <c r="G3507" s="40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26"/>
      <c r="AR3507" s="26"/>
      <c r="AS3507" s="26"/>
      <c r="AT3507" s="26"/>
      <c r="AU3507" s="26"/>
      <c r="AV3507" s="26"/>
      <c r="AW3507" s="11"/>
      <c r="AX3507" s="11"/>
      <c r="AY3507" s="11"/>
      <c r="AZ3507" s="11"/>
      <c r="BA3507" s="11"/>
      <c r="BB3507" s="11"/>
      <c r="BC3507" s="11"/>
    </row>
    <row r="3508" spans="1:55" x14ac:dyDescent="0.3">
      <c r="A3508" s="11"/>
      <c r="B3508" s="11"/>
      <c r="C3508" s="11"/>
      <c r="D3508" s="11"/>
      <c r="E3508" s="38"/>
      <c r="F3508" s="11"/>
      <c r="G3508" s="40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26"/>
      <c r="AR3508" s="26"/>
      <c r="AS3508" s="26"/>
      <c r="AT3508" s="26"/>
      <c r="AU3508" s="26"/>
      <c r="AV3508" s="26"/>
      <c r="AW3508" s="11"/>
      <c r="AX3508" s="11"/>
      <c r="AY3508" s="11"/>
      <c r="AZ3508" s="11"/>
      <c r="BA3508" s="11"/>
      <c r="BB3508" s="11"/>
      <c r="BC3508" s="11"/>
    </row>
    <row r="3509" spans="1:55" x14ac:dyDescent="0.3">
      <c r="A3509" s="11"/>
      <c r="B3509" s="11"/>
      <c r="C3509" s="11"/>
      <c r="D3509" s="11"/>
      <c r="E3509" s="38"/>
      <c r="F3509" s="11"/>
      <c r="G3509" s="40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26"/>
      <c r="AR3509" s="26"/>
      <c r="AS3509" s="26"/>
      <c r="AT3509" s="26"/>
      <c r="AU3509" s="26"/>
      <c r="AV3509" s="26"/>
      <c r="AW3509" s="11"/>
      <c r="AX3509" s="11"/>
      <c r="AY3509" s="11"/>
      <c r="AZ3509" s="11"/>
      <c r="BA3509" s="11"/>
      <c r="BB3509" s="11"/>
      <c r="BC3509" s="11"/>
    </row>
    <row r="3510" spans="1:55" x14ac:dyDescent="0.3">
      <c r="A3510" s="11"/>
      <c r="B3510" s="11"/>
      <c r="C3510" s="11"/>
      <c r="D3510" s="11"/>
      <c r="E3510" s="38"/>
      <c r="F3510" s="11"/>
      <c r="G3510" s="40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26"/>
      <c r="AR3510" s="26"/>
      <c r="AS3510" s="26"/>
      <c r="AT3510" s="26"/>
      <c r="AU3510" s="26"/>
      <c r="AV3510" s="26"/>
      <c r="AW3510" s="11"/>
      <c r="AX3510" s="11"/>
      <c r="AY3510" s="11"/>
      <c r="AZ3510" s="11"/>
      <c r="BA3510" s="11"/>
      <c r="BB3510" s="11"/>
      <c r="BC3510" s="11"/>
    </row>
    <row r="3511" spans="1:55" x14ac:dyDescent="0.3">
      <c r="A3511" s="11"/>
      <c r="B3511" s="11"/>
      <c r="C3511" s="11"/>
      <c r="D3511" s="11"/>
      <c r="E3511" s="38"/>
      <c r="F3511" s="11"/>
      <c r="G3511" s="40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26"/>
      <c r="AR3511" s="26"/>
      <c r="AS3511" s="26"/>
      <c r="AT3511" s="26"/>
      <c r="AU3511" s="26"/>
      <c r="AV3511" s="26"/>
      <c r="AW3511" s="11"/>
      <c r="AX3511" s="11"/>
      <c r="AY3511" s="11"/>
      <c r="AZ3511" s="11"/>
      <c r="BA3511" s="11"/>
      <c r="BB3511" s="11"/>
      <c r="BC3511" s="11"/>
    </row>
    <row r="3512" spans="1:55" x14ac:dyDescent="0.3">
      <c r="A3512" s="11"/>
      <c r="B3512" s="11"/>
      <c r="C3512" s="11"/>
      <c r="D3512" s="11"/>
      <c r="E3512" s="38"/>
      <c r="F3512" s="11"/>
      <c r="G3512" s="40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26"/>
      <c r="AR3512" s="26"/>
      <c r="AS3512" s="26"/>
      <c r="AT3512" s="26"/>
      <c r="AU3512" s="26"/>
      <c r="AV3512" s="26"/>
      <c r="AW3512" s="11"/>
      <c r="AX3512" s="11"/>
      <c r="AY3512" s="11"/>
      <c r="AZ3512" s="11"/>
      <c r="BA3512" s="11"/>
      <c r="BB3512" s="11"/>
      <c r="BC3512" s="11"/>
    </row>
    <row r="3513" spans="1:55" x14ac:dyDescent="0.3">
      <c r="A3513" s="11"/>
      <c r="B3513" s="11"/>
      <c r="C3513" s="11"/>
      <c r="D3513" s="11"/>
      <c r="E3513" s="38"/>
      <c r="F3513" s="11"/>
      <c r="G3513" s="40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26"/>
      <c r="AR3513" s="26"/>
      <c r="AS3513" s="26"/>
      <c r="AT3513" s="26"/>
      <c r="AU3513" s="26"/>
      <c r="AV3513" s="26"/>
      <c r="AW3513" s="11"/>
      <c r="AX3513" s="11"/>
      <c r="AY3513" s="11"/>
      <c r="AZ3513" s="11"/>
      <c r="BA3513" s="11"/>
      <c r="BB3513" s="11"/>
      <c r="BC3513" s="11"/>
    </row>
    <row r="3514" spans="1:55" x14ac:dyDescent="0.3">
      <c r="A3514" s="11"/>
      <c r="B3514" s="11"/>
      <c r="C3514" s="11"/>
      <c r="D3514" s="11"/>
      <c r="E3514" s="38"/>
      <c r="F3514" s="11"/>
      <c r="G3514" s="40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26"/>
      <c r="AR3514" s="26"/>
      <c r="AS3514" s="26"/>
      <c r="AT3514" s="26"/>
      <c r="AU3514" s="26"/>
      <c r="AV3514" s="26"/>
      <c r="AW3514" s="11"/>
      <c r="AX3514" s="11"/>
      <c r="AY3514" s="11"/>
      <c r="AZ3514" s="11"/>
      <c r="BA3514" s="11"/>
      <c r="BB3514" s="11"/>
      <c r="BC3514" s="11"/>
    </row>
    <row r="3515" spans="1:55" x14ac:dyDescent="0.3">
      <c r="A3515" s="11"/>
      <c r="B3515" s="11"/>
      <c r="C3515" s="11"/>
      <c r="D3515" s="11"/>
      <c r="E3515" s="38"/>
      <c r="F3515" s="11"/>
      <c r="G3515" s="40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26"/>
      <c r="AR3515" s="26"/>
      <c r="AS3515" s="26"/>
      <c r="AT3515" s="26"/>
      <c r="AU3515" s="26"/>
      <c r="AV3515" s="26"/>
      <c r="AW3515" s="11"/>
      <c r="AX3515" s="11"/>
      <c r="AY3515" s="11"/>
      <c r="AZ3515" s="11"/>
      <c r="BA3515" s="11"/>
      <c r="BB3515" s="11"/>
      <c r="BC3515" s="11"/>
    </row>
    <row r="3516" spans="1:55" x14ac:dyDescent="0.3">
      <c r="A3516" s="11"/>
      <c r="B3516" s="11"/>
      <c r="C3516" s="11"/>
      <c r="D3516" s="11"/>
      <c r="E3516" s="38"/>
      <c r="F3516" s="11"/>
      <c r="G3516" s="40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26"/>
      <c r="AR3516" s="26"/>
      <c r="AS3516" s="26"/>
      <c r="AT3516" s="26"/>
      <c r="AU3516" s="26"/>
      <c r="AV3516" s="26"/>
      <c r="AW3516" s="11"/>
      <c r="AX3516" s="11"/>
      <c r="AY3516" s="11"/>
      <c r="AZ3516" s="11"/>
      <c r="BA3516" s="11"/>
      <c r="BB3516" s="11"/>
      <c r="BC3516" s="11"/>
    </row>
    <row r="3517" spans="1:55" x14ac:dyDescent="0.3">
      <c r="A3517" s="11"/>
      <c r="B3517" s="11"/>
      <c r="C3517" s="11"/>
      <c r="D3517" s="11"/>
      <c r="E3517" s="38"/>
      <c r="F3517" s="11"/>
      <c r="G3517" s="40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26"/>
      <c r="AR3517" s="26"/>
      <c r="AS3517" s="26"/>
      <c r="AT3517" s="26"/>
      <c r="AU3517" s="26"/>
      <c r="AV3517" s="26"/>
      <c r="AW3517" s="11"/>
      <c r="AX3517" s="11"/>
      <c r="AY3517" s="11"/>
      <c r="AZ3517" s="11"/>
      <c r="BA3517" s="11"/>
      <c r="BB3517" s="11"/>
      <c r="BC3517" s="11"/>
    </row>
    <row r="3518" spans="1:55" x14ac:dyDescent="0.3">
      <c r="A3518" s="11"/>
      <c r="B3518" s="11"/>
      <c r="C3518" s="11"/>
      <c r="D3518" s="11"/>
      <c r="E3518" s="38"/>
      <c r="F3518" s="11"/>
      <c r="G3518" s="40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26"/>
      <c r="AR3518" s="26"/>
      <c r="AS3518" s="26"/>
      <c r="AT3518" s="26"/>
      <c r="AU3518" s="26"/>
      <c r="AV3518" s="26"/>
      <c r="AW3518" s="11"/>
      <c r="AX3518" s="11"/>
      <c r="AY3518" s="11"/>
      <c r="AZ3518" s="11"/>
      <c r="BA3518" s="11"/>
      <c r="BB3518" s="11"/>
      <c r="BC3518" s="11"/>
    </row>
    <row r="3519" spans="1:55" x14ac:dyDescent="0.3">
      <c r="A3519" s="11"/>
      <c r="B3519" s="11"/>
      <c r="C3519" s="11"/>
      <c r="D3519" s="11"/>
      <c r="E3519" s="38"/>
      <c r="F3519" s="11"/>
      <c r="G3519" s="40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26"/>
      <c r="AR3519" s="26"/>
      <c r="AS3519" s="26"/>
      <c r="AT3519" s="26"/>
      <c r="AU3519" s="26"/>
      <c r="AV3519" s="26"/>
      <c r="AW3519" s="11"/>
      <c r="AX3519" s="11"/>
      <c r="AY3519" s="11"/>
      <c r="AZ3519" s="11"/>
      <c r="BA3519" s="11"/>
      <c r="BB3519" s="11"/>
      <c r="BC3519" s="11"/>
    </row>
    <row r="3520" spans="1:55" x14ac:dyDescent="0.3">
      <c r="A3520" s="11"/>
      <c r="B3520" s="11"/>
      <c r="C3520" s="11"/>
      <c r="D3520" s="11"/>
      <c r="E3520" s="38"/>
      <c r="F3520" s="11"/>
      <c r="G3520" s="40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26"/>
      <c r="AR3520" s="26"/>
      <c r="AS3520" s="26"/>
      <c r="AT3520" s="26"/>
      <c r="AU3520" s="26"/>
      <c r="AV3520" s="26"/>
      <c r="AW3520" s="11"/>
      <c r="AX3520" s="11"/>
      <c r="AY3520" s="11"/>
      <c r="AZ3520" s="11"/>
      <c r="BA3520" s="11"/>
      <c r="BB3520" s="11"/>
      <c r="BC3520" s="11"/>
    </row>
    <row r="3521" spans="1:55" x14ac:dyDescent="0.3">
      <c r="A3521" s="11"/>
      <c r="B3521" s="11"/>
      <c r="C3521" s="11"/>
      <c r="D3521" s="11"/>
      <c r="E3521" s="38"/>
      <c r="F3521" s="11"/>
      <c r="G3521" s="40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26"/>
      <c r="AR3521" s="26"/>
      <c r="AS3521" s="26"/>
      <c r="AT3521" s="26"/>
      <c r="AU3521" s="26"/>
      <c r="AV3521" s="26"/>
      <c r="AW3521" s="11"/>
      <c r="AX3521" s="11"/>
      <c r="AY3521" s="11"/>
      <c r="AZ3521" s="11"/>
      <c r="BA3521" s="11"/>
      <c r="BB3521" s="11"/>
      <c r="BC3521" s="11"/>
    </row>
    <row r="3522" spans="1:55" x14ac:dyDescent="0.3">
      <c r="A3522" s="11"/>
      <c r="B3522" s="11"/>
      <c r="C3522" s="11"/>
      <c r="D3522" s="11"/>
      <c r="E3522" s="38"/>
      <c r="F3522" s="11"/>
      <c r="G3522" s="40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26"/>
      <c r="AR3522" s="26"/>
      <c r="AS3522" s="26"/>
      <c r="AT3522" s="26"/>
      <c r="AU3522" s="26"/>
      <c r="AV3522" s="26"/>
      <c r="AW3522" s="11"/>
      <c r="AX3522" s="11"/>
      <c r="AY3522" s="11"/>
      <c r="AZ3522" s="11"/>
      <c r="BA3522" s="11"/>
      <c r="BB3522" s="11"/>
      <c r="BC3522" s="11"/>
    </row>
    <row r="3523" spans="1:55" x14ac:dyDescent="0.3">
      <c r="A3523" s="11"/>
      <c r="B3523" s="11"/>
      <c r="C3523" s="11"/>
      <c r="D3523" s="11"/>
      <c r="E3523" s="38"/>
      <c r="F3523" s="11"/>
      <c r="G3523" s="40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26"/>
      <c r="AR3523" s="26"/>
      <c r="AS3523" s="26"/>
      <c r="AT3523" s="26"/>
      <c r="AU3523" s="26"/>
      <c r="AV3523" s="26"/>
      <c r="AW3523" s="11"/>
      <c r="AX3523" s="11"/>
      <c r="AY3523" s="11"/>
      <c r="AZ3523" s="11"/>
      <c r="BA3523" s="11"/>
      <c r="BB3523" s="11"/>
      <c r="BC3523" s="11"/>
    </row>
    <row r="3524" spans="1:55" x14ac:dyDescent="0.3">
      <c r="A3524" s="11"/>
      <c r="B3524" s="11"/>
      <c r="C3524" s="11"/>
      <c r="D3524" s="11"/>
      <c r="E3524" s="38"/>
      <c r="F3524" s="11"/>
      <c r="G3524" s="40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26"/>
      <c r="AR3524" s="26"/>
      <c r="AS3524" s="26"/>
      <c r="AT3524" s="26"/>
      <c r="AU3524" s="26"/>
      <c r="AV3524" s="26"/>
      <c r="AW3524" s="11"/>
      <c r="AX3524" s="11"/>
      <c r="AY3524" s="11"/>
      <c r="AZ3524" s="11"/>
      <c r="BA3524" s="11"/>
      <c r="BB3524" s="11"/>
      <c r="BC3524" s="11"/>
    </row>
    <row r="3525" spans="1:55" x14ac:dyDescent="0.3">
      <c r="A3525" s="11"/>
      <c r="B3525" s="11"/>
      <c r="C3525" s="11"/>
      <c r="D3525" s="11"/>
      <c r="E3525" s="38"/>
      <c r="F3525" s="11"/>
      <c r="G3525" s="40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26"/>
      <c r="AR3525" s="26"/>
      <c r="AS3525" s="26"/>
      <c r="AT3525" s="26"/>
      <c r="AU3525" s="26"/>
      <c r="AV3525" s="26"/>
      <c r="AW3525" s="11"/>
      <c r="AX3525" s="11"/>
      <c r="AY3525" s="11"/>
      <c r="AZ3525" s="11"/>
      <c r="BA3525" s="11"/>
      <c r="BB3525" s="11"/>
      <c r="BC3525" s="11"/>
    </row>
    <row r="3526" spans="1:55" x14ac:dyDescent="0.3">
      <c r="A3526" s="11"/>
      <c r="B3526" s="11"/>
      <c r="C3526" s="11"/>
      <c r="D3526" s="11"/>
      <c r="E3526" s="38"/>
      <c r="F3526" s="11"/>
      <c r="G3526" s="40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26"/>
      <c r="AR3526" s="26"/>
      <c r="AS3526" s="26"/>
      <c r="AT3526" s="26"/>
      <c r="AU3526" s="26"/>
      <c r="AV3526" s="26"/>
      <c r="AW3526" s="11"/>
      <c r="AX3526" s="11"/>
      <c r="AY3526" s="11"/>
      <c r="AZ3526" s="11"/>
      <c r="BA3526" s="11"/>
      <c r="BB3526" s="11"/>
      <c r="BC3526" s="11"/>
    </row>
    <row r="3527" spans="1:55" x14ac:dyDescent="0.3">
      <c r="A3527" s="11"/>
      <c r="B3527" s="11"/>
      <c r="C3527" s="11"/>
      <c r="D3527" s="11"/>
      <c r="E3527" s="38"/>
      <c r="F3527" s="11"/>
      <c r="G3527" s="40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26"/>
      <c r="AR3527" s="26"/>
      <c r="AS3527" s="26"/>
      <c r="AT3527" s="26"/>
      <c r="AU3527" s="26"/>
      <c r="AV3527" s="26"/>
      <c r="AW3527" s="11"/>
      <c r="AX3527" s="11"/>
      <c r="AY3527" s="11"/>
      <c r="AZ3527" s="11"/>
      <c r="BA3527" s="11"/>
      <c r="BB3527" s="11"/>
      <c r="BC3527" s="11"/>
    </row>
    <row r="3528" spans="1:55" x14ac:dyDescent="0.3">
      <c r="A3528" s="11"/>
      <c r="B3528" s="11"/>
      <c r="C3528" s="11"/>
      <c r="D3528" s="11"/>
      <c r="E3528" s="38"/>
      <c r="F3528" s="11"/>
      <c r="G3528" s="40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26"/>
      <c r="AR3528" s="26"/>
      <c r="AS3528" s="26"/>
      <c r="AT3528" s="26"/>
      <c r="AU3528" s="26"/>
      <c r="AV3528" s="26"/>
      <c r="AW3528" s="11"/>
      <c r="AX3528" s="11"/>
      <c r="AY3528" s="11"/>
      <c r="AZ3528" s="11"/>
      <c r="BA3528" s="11"/>
      <c r="BB3528" s="11"/>
      <c r="BC3528" s="11"/>
    </row>
    <row r="3529" spans="1:55" x14ac:dyDescent="0.3">
      <c r="A3529" s="11"/>
      <c r="B3529" s="11"/>
      <c r="C3529" s="11"/>
      <c r="D3529" s="11"/>
      <c r="E3529" s="38"/>
      <c r="F3529" s="11"/>
      <c r="G3529" s="40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26"/>
      <c r="AR3529" s="26"/>
      <c r="AS3529" s="26"/>
      <c r="AT3529" s="26"/>
      <c r="AU3529" s="26"/>
      <c r="AV3529" s="26"/>
      <c r="AW3529" s="11"/>
      <c r="AX3529" s="11"/>
      <c r="AY3529" s="11"/>
      <c r="AZ3529" s="11"/>
      <c r="BA3529" s="11"/>
      <c r="BB3529" s="11"/>
      <c r="BC3529" s="11"/>
    </row>
    <row r="3530" spans="1:55" x14ac:dyDescent="0.3">
      <c r="A3530" s="11"/>
      <c r="B3530" s="11"/>
      <c r="C3530" s="11"/>
      <c r="D3530" s="11"/>
      <c r="E3530" s="38"/>
      <c r="F3530" s="11"/>
      <c r="G3530" s="40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26"/>
      <c r="AR3530" s="26"/>
      <c r="AS3530" s="26"/>
      <c r="AT3530" s="26"/>
      <c r="AU3530" s="26"/>
      <c r="AV3530" s="26"/>
      <c r="AW3530" s="11"/>
      <c r="AX3530" s="11"/>
      <c r="AY3530" s="11"/>
      <c r="AZ3530" s="11"/>
      <c r="BA3530" s="11"/>
      <c r="BB3530" s="11"/>
      <c r="BC3530" s="11"/>
    </row>
    <row r="3531" spans="1:55" x14ac:dyDescent="0.3">
      <c r="A3531" s="11"/>
      <c r="B3531" s="11"/>
      <c r="C3531" s="11"/>
      <c r="D3531" s="11"/>
      <c r="E3531" s="38"/>
      <c r="F3531" s="11"/>
      <c r="G3531" s="40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26"/>
      <c r="AR3531" s="26"/>
      <c r="AS3531" s="26"/>
      <c r="AT3531" s="26"/>
      <c r="AU3531" s="26"/>
      <c r="AV3531" s="26"/>
      <c r="AW3531" s="11"/>
      <c r="AX3531" s="11"/>
      <c r="AY3531" s="11"/>
      <c r="AZ3531" s="11"/>
      <c r="BA3531" s="11"/>
      <c r="BB3531" s="11"/>
      <c r="BC3531" s="11"/>
    </row>
    <row r="3532" spans="1:55" x14ac:dyDescent="0.3">
      <c r="A3532" s="11"/>
      <c r="B3532" s="11"/>
      <c r="C3532" s="11"/>
      <c r="D3532" s="11"/>
      <c r="E3532" s="38"/>
      <c r="F3532" s="11"/>
      <c r="G3532" s="40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26"/>
      <c r="AR3532" s="26"/>
      <c r="AS3532" s="26"/>
      <c r="AT3532" s="26"/>
      <c r="AU3532" s="26"/>
      <c r="AV3532" s="26"/>
      <c r="AW3532" s="11"/>
      <c r="AX3532" s="11"/>
      <c r="AY3532" s="11"/>
      <c r="AZ3532" s="11"/>
      <c r="BA3532" s="11"/>
      <c r="BB3532" s="11"/>
      <c r="BC3532" s="11"/>
    </row>
    <row r="3533" spans="1:55" x14ac:dyDescent="0.3">
      <c r="A3533" s="11"/>
      <c r="B3533" s="11"/>
      <c r="C3533" s="11"/>
      <c r="D3533" s="11"/>
      <c r="E3533" s="38"/>
      <c r="F3533" s="11"/>
      <c r="G3533" s="40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26"/>
      <c r="AR3533" s="26"/>
      <c r="AS3533" s="26"/>
      <c r="AT3533" s="26"/>
      <c r="AU3533" s="26"/>
      <c r="AV3533" s="26"/>
      <c r="AW3533" s="11"/>
      <c r="AX3533" s="11"/>
      <c r="AY3533" s="11"/>
      <c r="AZ3533" s="11"/>
      <c r="BA3533" s="11"/>
      <c r="BB3533" s="11"/>
      <c r="BC3533" s="11"/>
    </row>
    <row r="3534" spans="1:55" x14ac:dyDescent="0.3">
      <c r="A3534" s="11"/>
      <c r="B3534" s="11"/>
      <c r="C3534" s="11"/>
      <c r="D3534" s="11"/>
      <c r="E3534" s="38"/>
      <c r="F3534" s="11"/>
      <c r="G3534" s="40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26"/>
      <c r="AR3534" s="26"/>
      <c r="AS3534" s="26"/>
      <c r="AT3534" s="26"/>
      <c r="AU3534" s="26"/>
      <c r="AV3534" s="26"/>
      <c r="AW3534" s="11"/>
      <c r="AX3534" s="11"/>
      <c r="AY3534" s="11"/>
      <c r="AZ3534" s="11"/>
      <c r="BA3534" s="11"/>
      <c r="BB3534" s="11"/>
      <c r="BC3534" s="11"/>
    </row>
    <row r="3535" spans="1:55" x14ac:dyDescent="0.3">
      <c r="A3535" s="11"/>
      <c r="B3535" s="11"/>
      <c r="C3535" s="11"/>
      <c r="D3535" s="11"/>
      <c r="E3535" s="38"/>
      <c r="F3535" s="11"/>
      <c r="G3535" s="40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26"/>
      <c r="AR3535" s="26"/>
      <c r="AS3535" s="26"/>
      <c r="AT3535" s="26"/>
      <c r="AU3535" s="26"/>
      <c r="AV3535" s="26"/>
      <c r="AW3535" s="11"/>
      <c r="AX3535" s="11"/>
      <c r="AY3535" s="11"/>
      <c r="AZ3535" s="11"/>
      <c r="BA3535" s="11"/>
      <c r="BB3535" s="11"/>
      <c r="BC3535" s="11"/>
    </row>
    <row r="3536" spans="1:55" x14ac:dyDescent="0.3">
      <c r="A3536" s="11"/>
      <c r="B3536" s="11"/>
      <c r="C3536" s="11"/>
      <c r="D3536" s="11"/>
      <c r="E3536" s="38"/>
      <c r="F3536" s="11"/>
      <c r="G3536" s="40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26"/>
      <c r="AR3536" s="26"/>
      <c r="AS3536" s="26"/>
      <c r="AT3536" s="26"/>
      <c r="AU3536" s="26"/>
      <c r="AV3536" s="26"/>
      <c r="AW3536" s="11"/>
      <c r="AX3536" s="11"/>
      <c r="AY3536" s="11"/>
      <c r="AZ3536" s="11"/>
      <c r="BA3536" s="11"/>
      <c r="BB3536" s="11"/>
      <c r="BC3536" s="11"/>
    </row>
    <row r="3537" spans="1:55" x14ac:dyDescent="0.3">
      <c r="A3537" s="11"/>
      <c r="B3537" s="11"/>
      <c r="C3537" s="11"/>
      <c r="D3537" s="11"/>
      <c r="E3537" s="38"/>
      <c r="F3537" s="11"/>
      <c r="G3537" s="40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26"/>
      <c r="AR3537" s="26"/>
      <c r="AS3537" s="26"/>
      <c r="AT3537" s="26"/>
      <c r="AU3537" s="26"/>
      <c r="AV3537" s="26"/>
      <c r="AW3537" s="11"/>
      <c r="AX3537" s="11"/>
      <c r="AY3537" s="11"/>
      <c r="AZ3537" s="11"/>
      <c r="BA3537" s="11"/>
      <c r="BB3537" s="11"/>
      <c r="BC3537" s="11"/>
    </row>
    <row r="3538" spans="1:55" x14ac:dyDescent="0.3">
      <c r="A3538" s="11"/>
      <c r="B3538" s="11"/>
      <c r="C3538" s="11"/>
      <c r="D3538" s="11"/>
      <c r="E3538" s="38"/>
      <c r="F3538" s="11"/>
      <c r="G3538" s="40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26"/>
      <c r="AR3538" s="26"/>
      <c r="AS3538" s="26"/>
      <c r="AT3538" s="26"/>
      <c r="AU3538" s="26"/>
      <c r="AV3538" s="26"/>
      <c r="AW3538" s="11"/>
      <c r="AX3538" s="11"/>
      <c r="AY3538" s="11"/>
      <c r="AZ3538" s="11"/>
      <c r="BA3538" s="11"/>
      <c r="BB3538" s="11"/>
      <c r="BC3538" s="11"/>
    </row>
    <row r="3539" spans="1:55" x14ac:dyDescent="0.3">
      <c r="A3539" s="11"/>
      <c r="B3539" s="11"/>
      <c r="C3539" s="11"/>
      <c r="D3539" s="11"/>
      <c r="E3539" s="38"/>
      <c r="F3539" s="11"/>
      <c r="G3539" s="40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26"/>
      <c r="AR3539" s="26"/>
      <c r="AS3539" s="26"/>
      <c r="AT3539" s="26"/>
      <c r="AU3539" s="26"/>
      <c r="AV3539" s="26"/>
      <c r="AW3539" s="11"/>
      <c r="AX3539" s="11"/>
      <c r="AY3539" s="11"/>
      <c r="AZ3539" s="11"/>
      <c r="BA3539" s="11"/>
      <c r="BB3539" s="11"/>
      <c r="BC3539" s="11"/>
    </row>
    <row r="3540" spans="1:55" x14ac:dyDescent="0.3">
      <c r="A3540" s="11"/>
      <c r="B3540" s="11"/>
      <c r="C3540" s="11"/>
      <c r="D3540" s="11"/>
      <c r="E3540" s="38"/>
      <c r="F3540" s="11"/>
      <c r="G3540" s="40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26"/>
      <c r="AR3540" s="26"/>
      <c r="AS3540" s="26"/>
      <c r="AT3540" s="26"/>
      <c r="AU3540" s="26"/>
      <c r="AV3540" s="26"/>
      <c r="AW3540" s="11"/>
      <c r="AX3540" s="11"/>
      <c r="AY3540" s="11"/>
      <c r="AZ3540" s="11"/>
      <c r="BA3540" s="11"/>
      <c r="BB3540" s="11"/>
      <c r="BC3540" s="11"/>
    </row>
    <row r="3541" spans="1:55" x14ac:dyDescent="0.3">
      <c r="A3541" s="11"/>
      <c r="B3541" s="11"/>
      <c r="C3541" s="11"/>
      <c r="D3541" s="11"/>
      <c r="E3541" s="38"/>
      <c r="F3541" s="11"/>
      <c r="G3541" s="40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26"/>
      <c r="AR3541" s="26"/>
      <c r="AS3541" s="26"/>
      <c r="AT3541" s="26"/>
      <c r="AU3541" s="26"/>
      <c r="AV3541" s="26"/>
      <c r="AW3541" s="11"/>
      <c r="AX3541" s="11"/>
      <c r="AY3541" s="11"/>
      <c r="AZ3541" s="11"/>
      <c r="BA3541" s="11"/>
      <c r="BB3541" s="11"/>
      <c r="BC3541" s="11"/>
    </row>
    <row r="3542" spans="1:55" x14ac:dyDescent="0.3">
      <c r="A3542" s="11"/>
      <c r="B3542" s="11"/>
      <c r="C3542" s="11"/>
      <c r="D3542" s="11"/>
      <c r="E3542" s="38"/>
      <c r="F3542" s="11"/>
      <c r="G3542" s="40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26"/>
      <c r="AR3542" s="26"/>
      <c r="AS3542" s="26"/>
      <c r="AT3542" s="26"/>
      <c r="AU3542" s="26"/>
      <c r="AV3542" s="26"/>
      <c r="AW3542" s="11"/>
      <c r="AX3542" s="11"/>
      <c r="AY3542" s="11"/>
      <c r="AZ3542" s="11"/>
      <c r="BA3542" s="11"/>
      <c r="BB3542" s="11"/>
      <c r="BC3542" s="11"/>
    </row>
    <row r="3543" spans="1:55" x14ac:dyDescent="0.3">
      <c r="A3543" s="11"/>
      <c r="B3543" s="11"/>
      <c r="C3543" s="11"/>
      <c r="D3543" s="11"/>
      <c r="E3543" s="38"/>
      <c r="F3543" s="11"/>
      <c r="G3543" s="40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26"/>
      <c r="AR3543" s="26"/>
      <c r="AS3543" s="26"/>
      <c r="AT3543" s="26"/>
      <c r="AU3543" s="26"/>
      <c r="AV3543" s="26"/>
      <c r="AW3543" s="11"/>
      <c r="AX3543" s="11"/>
      <c r="AY3543" s="11"/>
      <c r="AZ3543" s="11"/>
      <c r="BA3543" s="11"/>
      <c r="BB3543" s="11"/>
      <c r="BC3543" s="11"/>
    </row>
    <row r="3544" spans="1:55" x14ac:dyDescent="0.3">
      <c r="A3544" s="11"/>
      <c r="B3544" s="11"/>
      <c r="C3544" s="11"/>
      <c r="D3544" s="11"/>
      <c r="E3544" s="38"/>
      <c r="F3544" s="11"/>
      <c r="G3544" s="40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26"/>
      <c r="AR3544" s="26"/>
      <c r="AS3544" s="26"/>
      <c r="AT3544" s="26"/>
      <c r="AU3544" s="26"/>
      <c r="AV3544" s="26"/>
      <c r="AW3544" s="11"/>
      <c r="AX3544" s="11"/>
      <c r="AY3544" s="11"/>
      <c r="AZ3544" s="11"/>
      <c r="BA3544" s="11"/>
      <c r="BB3544" s="11"/>
      <c r="BC3544" s="11"/>
    </row>
    <row r="3545" spans="1:55" x14ac:dyDescent="0.3">
      <c r="A3545" s="11"/>
      <c r="B3545" s="11"/>
      <c r="C3545" s="11"/>
      <c r="D3545" s="11"/>
      <c r="E3545" s="38"/>
      <c r="F3545" s="11"/>
      <c r="G3545" s="40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26"/>
      <c r="AR3545" s="26"/>
      <c r="AS3545" s="26"/>
      <c r="AT3545" s="26"/>
      <c r="AU3545" s="26"/>
      <c r="AV3545" s="26"/>
      <c r="AW3545" s="11"/>
      <c r="AX3545" s="11"/>
      <c r="AY3545" s="11"/>
      <c r="AZ3545" s="11"/>
      <c r="BA3545" s="11"/>
      <c r="BB3545" s="11"/>
      <c r="BC3545" s="11"/>
    </row>
    <row r="3546" spans="1:55" x14ac:dyDescent="0.3">
      <c r="A3546" s="11"/>
      <c r="B3546" s="11"/>
      <c r="C3546" s="11"/>
      <c r="D3546" s="11"/>
      <c r="E3546" s="38"/>
      <c r="F3546" s="11"/>
      <c r="G3546" s="40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26"/>
      <c r="AR3546" s="26"/>
      <c r="AS3546" s="26"/>
      <c r="AT3546" s="26"/>
      <c r="AU3546" s="26"/>
      <c r="AV3546" s="26"/>
      <c r="AW3546" s="11"/>
      <c r="AX3546" s="11"/>
      <c r="AY3546" s="11"/>
      <c r="AZ3546" s="11"/>
      <c r="BA3546" s="11"/>
      <c r="BB3546" s="11"/>
      <c r="BC3546" s="11"/>
    </row>
    <row r="3547" spans="1:55" x14ac:dyDescent="0.3">
      <c r="A3547" s="11"/>
      <c r="B3547" s="11"/>
      <c r="C3547" s="11"/>
      <c r="D3547" s="11"/>
      <c r="E3547" s="38"/>
      <c r="F3547" s="11"/>
      <c r="G3547" s="40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26"/>
      <c r="AR3547" s="26"/>
      <c r="AS3547" s="26"/>
      <c r="AT3547" s="26"/>
      <c r="AU3547" s="26"/>
      <c r="AV3547" s="26"/>
      <c r="AW3547" s="11"/>
      <c r="AX3547" s="11"/>
      <c r="AY3547" s="11"/>
      <c r="AZ3547" s="11"/>
      <c r="BA3547" s="11"/>
      <c r="BB3547" s="11"/>
      <c r="BC3547" s="11"/>
    </row>
    <row r="3548" spans="1:55" x14ac:dyDescent="0.3">
      <c r="A3548" s="11"/>
      <c r="B3548" s="11"/>
      <c r="C3548" s="11"/>
      <c r="D3548" s="11"/>
      <c r="E3548" s="38"/>
      <c r="F3548" s="11"/>
      <c r="G3548" s="40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26"/>
      <c r="AR3548" s="26"/>
      <c r="AS3548" s="26"/>
      <c r="AT3548" s="26"/>
      <c r="AU3548" s="26"/>
      <c r="AV3548" s="26"/>
      <c r="AW3548" s="11"/>
      <c r="AX3548" s="11"/>
      <c r="AY3548" s="11"/>
      <c r="AZ3548" s="11"/>
      <c r="BA3548" s="11"/>
      <c r="BB3548" s="11"/>
      <c r="BC3548" s="11"/>
    </row>
    <row r="3549" spans="1:55" x14ac:dyDescent="0.3">
      <c r="A3549" s="11"/>
      <c r="B3549" s="11"/>
      <c r="C3549" s="11"/>
      <c r="D3549" s="11"/>
      <c r="E3549" s="38"/>
      <c r="F3549" s="11"/>
      <c r="G3549" s="40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26"/>
      <c r="AR3549" s="26"/>
      <c r="AS3549" s="26"/>
      <c r="AT3549" s="26"/>
      <c r="AU3549" s="26"/>
      <c r="AV3549" s="26"/>
      <c r="AW3549" s="11"/>
      <c r="AX3549" s="11"/>
      <c r="AY3549" s="11"/>
      <c r="AZ3549" s="11"/>
      <c r="BA3549" s="11"/>
      <c r="BB3549" s="11"/>
      <c r="BC3549" s="11"/>
    </row>
    <row r="3550" spans="1:55" x14ac:dyDescent="0.3">
      <c r="A3550" s="11"/>
      <c r="B3550" s="11"/>
      <c r="C3550" s="11"/>
      <c r="D3550" s="11"/>
      <c r="E3550" s="38"/>
      <c r="F3550" s="11"/>
      <c r="G3550" s="40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26"/>
      <c r="AR3550" s="26"/>
      <c r="AS3550" s="26"/>
      <c r="AT3550" s="26"/>
      <c r="AU3550" s="26"/>
      <c r="AV3550" s="26"/>
      <c r="AW3550" s="11"/>
      <c r="AX3550" s="11"/>
      <c r="AY3550" s="11"/>
      <c r="AZ3550" s="11"/>
      <c r="BA3550" s="11"/>
      <c r="BB3550" s="11"/>
      <c r="BC3550" s="11"/>
    </row>
    <row r="3551" spans="1:55" x14ac:dyDescent="0.3">
      <c r="A3551" s="11"/>
      <c r="B3551" s="11"/>
      <c r="C3551" s="11"/>
      <c r="D3551" s="11"/>
      <c r="E3551" s="38"/>
      <c r="F3551" s="11"/>
      <c r="G3551" s="40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26"/>
      <c r="AR3551" s="26"/>
      <c r="AS3551" s="26"/>
      <c r="AT3551" s="26"/>
      <c r="AU3551" s="26"/>
      <c r="AV3551" s="26"/>
      <c r="AW3551" s="11"/>
      <c r="AX3551" s="11"/>
      <c r="AY3551" s="11"/>
      <c r="AZ3551" s="11"/>
      <c r="BA3551" s="11"/>
      <c r="BB3551" s="11"/>
      <c r="BC3551" s="11"/>
    </row>
    <row r="3552" spans="1:55" x14ac:dyDescent="0.3">
      <c r="A3552" s="11"/>
      <c r="B3552" s="11"/>
      <c r="C3552" s="11"/>
      <c r="D3552" s="11"/>
      <c r="E3552" s="38"/>
      <c r="F3552" s="11"/>
      <c r="G3552" s="40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26"/>
      <c r="AR3552" s="26"/>
      <c r="AS3552" s="26"/>
      <c r="AT3552" s="26"/>
      <c r="AU3552" s="26"/>
      <c r="AV3552" s="26"/>
      <c r="AW3552" s="11"/>
      <c r="AX3552" s="11"/>
      <c r="AY3552" s="11"/>
      <c r="AZ3552" s="11"/>
      <c r="BA3552" s="11"/>
      <c r="BB3552" s="11"/>
      <c r="BC3552" s="11"/>
    </row>
    <row r="3553" spans="1:55" x14ac:dyDescent="0.3">
      <c r="A3553" s="11"/>
      <c r="B3553" s="11"/>
      <c r="C3553" s="11"/>
      <c r="D3553" s="11"/>
      <c r="E3553" s="38"/>
      <c r="F3553" s="11"/>
      <c r="G3553" s="40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26"/>
      <c r="AR3553" s="26"/>
      <c r="AS3553" s="26"/>
      <c r="AT3553" s="26"/>
      <c r="AU3553" s="26"/>
      <c r="AV3553" s="26"/>
      <c r="AW3553" s="11"/>
      <c r="AX3553" s="11"/>
      <c r="AY3553" s="11"/>
      <c r="AZ3553" s="11"/>
      <c r="BA3553" s="11"/>
      <c r="BB3553" s="11"/>
      <c r="BC3553" s="11"/>
    </row>
    <row r="3554" spans="1:55" x14ac:dyDescent="0.3">
      <c r="A3554" s="11"/>
      <c r="B3554" s="11"/>
      <c r="C3554" s="11"/>
      <c r="D3554" s="11"/>
      <c r="E3554" s="38"/>
      <c r="F3554" s="11"/>
      <c r="G3554" s="40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26"/>
      <c r="AR3554" s="26"/>
      <c r="AS3554" s="26"/>
      <c r="AT3554" s="26"/>
      <c r="AU3554" s="26"/>
      <c r="AV3554" s="26"/>
      <c r="AW3554" s="11"/>
      <c r="AX3554" s="11"/>
      <c r="AY3554" s="11"/>
      <c r="AZ3554" s="11"/>
      <c r="BA3554" s="11"/>
      <c r="BB3554" s="11"/>
      <c r="BC3554" s="11"/>
    </row>
    <row r="3555" spans="1:55" x14ac:dyDescent="0.3">
      <c r="A3555" s="11"/>
      <c r="B3555" s="11"/>
      <c r="C3555" s="11"/>
      <c r="D3555" s="11"/>
      <c r="E3555" s="38"/>
      <c r="F3555" s="11"/>
      <c r="G3555" s="40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26"/>
      <c r="AR3555" s="26"/>
      <c r="AS3555" s="26"/>
      <c r="AT3555" s="26"/>
      <c r="AU3555" s="26"/>
      <c r="AV3555" s="26"/>
      <c r="AW3555" s="11"/>
      <c r="AX3555" s="11"/>
      <c r="AY3555" s="11"/>
      <c r="AZ3555" s="11"/>
      <c r="BA3555" s="11"/>
      <c r="BB3555" s="11"/>
      <c r="BC3555" s="11"/>
    </row>
    <row r="3556" spans="1:55" x14ac:dyDescent="0.3">
      <c r="A3556" s="11"/>
      <c r="B3556" s="11"/>
      <c r="C3556" s="11"/>
      <c r="D3556" s="11"/>
      <c r="E3556" s="38"/>
      <c r="F3556" s="11"/>
      <c r="G3556" s="40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26"/>
      <c r="AR3556" s="26"/>
      <c r="AS3556" s="26"/>
      <c r="AT3556" s="26"/>
      <c r="AU3556" s="26"/>
      <c r="AV3556" s="26"/>
      <c r="AW3556" s="11"/>
      <c r="AX3556" s="11"/>
      <c r="AY3556" s="11"/>
      <c r="AZ3556" s="11"/>
      <c r="BA3556" s="11"/>
      <c r="BB3556" s="11"/>
      <c r="BC3556" s="11"/>
    </row>
    <row r="3557" spans="1:55" x14ac:dyDescent="0.3">
      <c r="A3557" s="11"/>
      <c r="B3557" s="11"/>
      <c r="C3557" s="11"/>
      <c r="D3557" s="11"/>
      <c r="E3557" s="38"/>
      <c r="F3557" s="11"/>
      <c r="G3557" s="40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26"/>
      <c r="AR3557" s="26"/>
      <c r="AS3557" s="26"/>
      <c r="AT3557" s="26"/>
      <c r="AU3557" s="26"/>
      <c r="AV3557" s="26"/>
      <c r="AW3557" s="11"/>
      <c r="AX3557" s="11"/>
      <c r="AY3557" s="11"/>
      <c r="AZ3557" s="11"/>
      <c r="BA3557" s="11"/>
      <c r="BB3557" s="11"/>
      <c r="BC3557" s="11"/>
    </row>
    <row r="3558" spans="1:55" x14ac:dyDescent="0.3">
      <c r="A3558" s="11"/>
      <c r="B3558" s="11"/>
      <c r="C3558" s="11"/>
      <c r="D3558" s="11"/>
      <c r="E3558" s="38"/>
      <c r="F3558" s="11"/>
      <c r="G3558" s="40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26"/>
      <c r="AR3558" s="26"/>
      <c r="AS3558" s="26"/>
      <c r="AT3558" s="26"/>
      <c r="AU3558" s="26"/>
      <c r="AV3558" s="26"/>
      <c r="AW3558" s="11"/>
      <c r="AX3558" s="11"/>
      <c r="AY3558" s="11"/>
      <c r="AZ3558" s="11"/>
      <c r="BA3558" s="11"/>
      <c r="BB3558" s="11"/>
      <c r="BC3558" s="11"/>
    </row>
    <row r="3559" spans="1:55" x14ac:dyDescent="0.3">
      <c r="A3559" s="11"/>
      <c r="B3559" s="11"/>
      <c r="C3559" s="11"/>
      <c r="D3559" s="11"/>
      <c r="E3559" s="38"/>
      <c r="F3559" s="11"/>
      <c r="G3559" s="40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26"/>
      <c r="AR3559" s="26"/>
      <c r="AS3559" s="26"/>
      <c r="AT3559" s="26"/>
      <c r="AU3559" s="26"/>
      <c r="AV3559" s="26"/>
      <c r="AW3559" s="11"/>
      <c r="AX3559" s="11"/>
      <c r="AY3559" s="11"/>
      <c r="AZ3559" s="11"/>
      <c r="BA3559" s="11"/>
      <c r="BB3559" s="11"/>
      <c r="BC3559" s="11"/>
    </row>
    <row r="3560" spans="1:55" x14ac:dyDescent="0.3">
      <c r="A3560" s="11"/>
      <c r="B3560" s="11"/>
      <c r="C3560" s="11"/>
      <c r="D3560" s="11"/>
      <c r="E3560" s="38"/>
      <c r="F3560" s="11"/>
      <c r="G3560" s="40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26"/>
      <c r="AR3560" s="26"/>
      <c r="AS3560" s="26"/>
      <c r="AT3560" s="26"/>
      <c r="AU3560" s="26"/>
      <c r="AV3560" s="26"/>
      <c r="AW3560" s="11"/>
      <c r="AX3560" s="11"/>
      <c r="AY3560" s="11"/>
      <c r="AZ3560" s="11"/>
      <c r="BA3560" s="11"/>
      <c r="BB3560" s="11"/>
      <c r="BC3560" s="11"/>
    </row>
    <row r="3561" spans="1:55" x14ac:dyDescent="0.3">
      <c r="A3561" s="11"/>
      <c r="B3561" s="11"/>
      <c r="C3561" s="11"/>
      <c r="D3561" s="11"/>
      <c r="E3561" s="38"/>
      <c r="F3561" s="11"/>
      <c r="G3561" s="40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26"/>
      <c r="AR3561" s="26"/>
      <c r="AS3561" s="26"/>
      <c r="AT3561" s="26"/>
      <c r="AU3561" s="26"/>
      <c r="AV3561" s="26"/>
      <c r="AW3561" s="11"/>
      <c r="AX3561" s="11"/>
      <c r="AY3561" s="11"/>
      <c r="AZ3561" s="11"/>
      <c r="BA3561" s="11"/>
      <c r="BB3561" s="11"/>
      <c r="BC3561" s="11"/>
    </row>
    <row r="3562" spans="1:55" x14ac:dyDescent="0.3">
      <c r="A3562" s="11"/>
      <c r="B3562" s="11"/>
      <c r="C3562" s="11"/>
      <c r="D3562" s="11"/>
      <c r="E3562" s="38"/>
      <c r="F3562" s="11"/>
      <c r="G3562" s="40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26"/>
      <c r="AR3562" s="26"/>
      <c r="AS3562" s="26"/>
      <c r="AT3562" s="26"/>
      <c r="AU3562" s="26"/>
      <c r="AV3562" s="26"/>
      <c r="AW3562" s="11"/>
      <c r="AX3562" s="11"/>
      <c r="AY3562" s="11"/>
      <c r="AZ3562" s="11"/>
      <c r="BA3562" s="11"/>
      <c r="BB3562" s="11"/>
      <c r="BC3562" s="11"/>
    </row>
    <row r="3563" spans="1:55" x14ac:dyDescent="0.3">
      <c r="A3563" s="11"/>
      <c r="B3563" s="11"/>
      <c r="C3563" s="11"/>
      <c r="D3563" s="11"/>
      <c r="E3563" s="38"/>
      <c r="F3563" s="11"/>
      <c r="G3563" s="40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26"/>
      <c r="AR3563" s="26"/>
      <c r="AS3563" s="26"/>
      <c r="AT3563" s="26"/>
      <c r="AU3563" s="26"/>
      <c r="AV3563" s="26"/>
      <c r="AW3563" s="11"/>
      <c r="AX3563" s="11"/>
      <c r="AY3563" s="11"/>
      <c r="AZ3563" s="11"/>
      <c r="BA3563" s="11"/>
      <c r="BB3563" s="11"/>
      <c r="BC3563" s="11"/>
    </row>
    <row r="3564" spans="1:55" x14ac:dyDescent="0.3">
      <c r="A3564" s="11"/>
      <c r="B3564" s="11"/>
      <c r="C3564" s="11"/>
      <c r="D3564" s="11"/>
      <c r="E3564" s="38"/>
      <c r="F3564" s="11"/>
      <c r="G3564" s="40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26"/>
      <c r="AR3564" s="26"/>
      <c r="AS3564" s="26"/>
      <c r="AT3564" s="26"/>
      <c r="AU3564" s="26"/>
      <c r="AV3564" s="26"/>
      <c r="AW3564" s="11"/>
      <c r="AX3564" s="11"/>
      <c r="AY3564" s="11"/>
      <c r="AZ3564" s="11"/>
      <c r="BA3564" s="11"/>
      <c r="BB3564" s="11"/>
      <c r="BC3564" s="11"/>
    </row>
    <row r="3565" spans="1:55" x14ac:dyDescent="0.3">
      <c r="A3565" s="11"/>
      <c r="B3565" s="11"/>
      <c r="C3565" s="11"/>
      <c r="D3565" s="11"/>
      <c r="E3565" s="38"/>
      <c r="F3565" s="11"/>
      <c r="G3565" s="40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26"/>
      <c r="AR3565" s="26"/>
      <c r="AS3565" s="26"/>
      <c r="AT3565" s="26"/>
      <c r="AU3565" s="26"/>
      <c r="AV3565" s="26"/>
      <c r="AW3565" s="11"/>
      <c r="AX3565" s="11"/>
      <c r="AY3565" s="11"/>
      <c r="AZ3565" s="11"/>
      <c r="BA3565" s="11"/>
      <c r="BB3565" s="11"/>
      <c r="BC3565" s="11"/>
    </row>
    <row r="3566" spans="1:55" x14ac:dyDescent="0.3">
      <c r="A3566" s="11"/>
      <c r="B3566" s="11"/>
      <c r="C3566" s="11"/>
      <c r="D3566" s="11"/>
      <c r="E3566" s="38"/>
      <c r="F3566" s="11"/>
      <c r="G3566" s="40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26"/>
      <c r="AR3566" s="26"/>
      <c r="AS3566" s="26"/>
      <c r="AT3566" s="26"/>
      <c r="AU3566" s="26"/>
      <c r="AV3566" s="26"/>
      <c r="AW3566" s="11"/>
      <c r="AX3566" s="11"/>
      <c r="AY3566" s="11"/>
      <c r="AZ3566" s="11"/>
      <c r="BA3566" s="11"/>
      <c r="BB3566" s="11"/>
      <c r="BC3566" s="11"/>
    </row>
    <row r="3567" spans="1:55" x14ac:dyDescent="0.3">
      <c r="A3567" s="11"/>
      <c r="B3567" s="11"/>
      <c r="C3567" s="11"/>
      <c r="D3567" s="11"/>
      <c r="E3567" s="38"/>
      <c r="F3567" s="11"/>
      <c r="G3567" s="40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26"/>
      <c r="AR3567" s="26"/>
      <c r="AS3567" s="26"/>
      <c r="AT3567" s="26"/>
      <c r="AU3567" s="26"/>
      <c r="AV3567" s="26"/>
      <c r="AW3567" s="11"/>
      <c r="AX3567" s="11"/>
      <c r="AY3567" s="11"/>
      <c r="AZ3567" s="11"/>
      <c r="BA3567" s="11"/>
      <c r="BB3567" s="11"/>
      <c r="BC3567" s="11"/>
    </row>
    <row r="3568" spans="1:55" x14ac:dyDescent="0.3">
      <c r="A3568" s="11"/>
      <c r="B3568" s="11"/>
      <c r="C3568" s="11"/>
      <c r="D3568" s="11"/>
      <c r="E3568" s="38"/>
      <c r="F3568" s="11"/>
      <c r="G3568" s="40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26"/>
      <c r="AR3568" s="26"/>
      <c r="AS3568" s="26"/>
      <c r="AT3568" s="26"/>
      <c r="AU3568" s="26"/>
      <c r="AV3568" s="26"/>
      <c r="AW3568" s="11"/>
      <c r="AX3568" s="11"/>
      <c r="AY3568" s="11"/>
      <c r="AZ3568" s="11"/>
      <c r="BA3568" s="11"/>
      <c r="BB3568" s="11"/>
      <c r="BC3568" s="11"/>
    </row>
    <row r="3569" spans="1:55" x14ac:dyDescent="0.3">
      <c r="A3569" s="11"/>
      <c r="B3569" s="11"/>
      <c r="C3569" s="11"/>
      <c r="D3569" s="11"/>
      <c r="E3569" s="38"/>
      <c r="F3569" s="11"/>
      <c r="G3569" s="40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26"/>
      <c r="AR3569" s="26"/>
      <c r="AS3569" s="26"/>
      <c r="AT3569" s="26"/>
      <c r="AU3569" s="26"/>
      <c r="AV3569" s="26"/>
      <c r="AW3569" s="11"/>
      <c r="AX3569" s="11"/>
      <c r="AY3569" s="11"/>
      <c r="AZ3569" s="11"/>
      <c r="BA3569" s="11"/>
      <c r="BB3569" s="11"/>
      <c r="BC3569" s="11"/>
    </row>
    <row r="3570" spans="1:55" x14ac:dyDescent="0.3">
      <c r="A3570" s="11"/>
      <c r="B3570" s="11"/>
      <c r="C3570" s="11"/>
      <c r="D3570" s="11"/>
      <c r="E3570" s="38"/>
      <c r="F3570" s="11"/>
      <c r="G3570" s="40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26"/>
      <c r="AR3570" s="26"/>
      <c r="AS3570" s="26"/>
      <c r="AT3570" s="26"/>
      <c r="AU3570" s="26"/>
      <c r="AV3570" s="26"/>
      <c r="AW3570" s="11"/>
      <c r="AX3570" s="11"/>
      <c r="AY3570" s="11"/>
      <c r="AZ3570" s="11"/>
      <c r="BA3570" s="11"/>
      <c r="BB3570" s="11"/>
      <c r="BC3570" s="11"/>
    </row>
    <row r="3571" spans="1:55" x14ac:dyDescent="0.3">
      <c r="A3571" s="11"/>
      <c r="B3571" s="11"/>
      <c r="C3571" s="11"/>
      <c r="D3571" s="11"/>
      <c r="E3571" s="38"/>
      <c r="F3571" s="11"/>
      <c r="G3571" s="40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26"/>
      <c r="AR3571" s="26"/>
      <c r="AS3571" s="26"/>
      <c r="AT3571" s="26"/>
      <c r="AU3571" s="26"/>
      <c r="AV3571" s="26"/>
      <c r="AW3571" s="11"/>
      <c r="AX3571" s="11"/>
      <c r="AY3571" s="11"/>
      <c r="AZ3571" s="11"/>
      <c r="BA3571" s="11"/>
      <c r="BB3571" s="11"/>
      <c r="BC3571" s="11"/>
    </row>
    <row r="3572" spans="1:55" x14ac:dyDescent="0.3">
      <c r="A3572" s="11"/>
      <c r="B3572" s="11"/>
      <c r="C3572" s="11"/>
      <c r="D3572" s="11"/>
      <c r="E3572" s="38"/>
      <c r="F3572" s="11"/>
      <c r="G3572" s="40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26"/>
      <c r="AR3572" s="26"/>
      <c r="AS3572" s="26"/>
      <c r="AT3572" s="26"/>
      <c r="AU3572" s="26"/>
      <c r="AV3572" s="26"/>
      <c r="AW3572" s="11"/>
      <c r="AX3572" s="11"/>
      <c r="AY3572" s="11"/>
      <c r="AZ3572" s="11"/>
      <c r="BA3572" s="11"/>
      <c r="BB3572" s="11"/>
      <c r="BC3572" s="11"/>
    </row>
    <row r="3573" spans="1:55" x14ac:dyDescent="0.3">
      <c r="A3573" s="11"/>
      <c r="B3573" s="11"/>
      <c r="C3573" s="11"/>
      <c r="D3573" s="11"/>
      <c r="E3573" s="38"/>
      <c r="F3573" s="11"/>
      <c r="G3573" s="40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26"/>
      <c r="AR3573" s="26"/>
      <c r="AS3573" s="26"/>
      <c r="AT3573" s="26"/>
      <c r="AU3573" s="26"/>
      <c r="AV3573" s="26"/>
      <c r="AW3573" s="11"/>
      <c r="AX3573" s="11"/>
      <c r="AY3573" s="11"/>
      <c r="AZ3573" s="11"/>
      <c r="BA3573" s="11"/>
      <c r="BB3573" s="11"/>
      <c r="BC3573" s="11"/>
    </row>
    <row r="3574" spans="1:55" x14ac:dyDescent="0.3">
      <c r="A3574" s="11"/>
      <c r="B3574" s="11"/>
      <c r="C3574" s="11"/>
      <c r="D3574" s="11"/>
      <c r="E3574" s="38"/>
      <c r="F3574" s="11"/>
      <c r="G3574" s="40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26"/>
      <c r="AR3574" s="26"/>
      <c r="AS3574" s="26"/>
      <c r="AT3574" s="26"/>
      <c r="AU3574" s="26"/>
      <c r="AV3574" s="26"/>
      <c r="AW3574" s="11"/>
      <c r="AX3574" s="11"/>
      <c r="AY3574" s="11"/>
      <c r="AZ3574" s="11"/>
      <c r="BA3574" s="11"/>
      <c r="BB3574" s="11"/>
      <c r="BC3574" s="11"/>
    </row>
    <row r="3575" spans="1:55" x14ac:dyDescent="0.3">
      <c r="A3575" s="11"/>
      <c r="B3575" s="11"/>
      <c r="C3575" s="11"/>
      <c r="D3575" s="11"/>
      <c r="E3575" s="38"/>
      <c r="F3575" s="11"/>
      <c r="G3575" s="40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26"/>
      <c r="AR3575" s="26"/>
      <c r="AS3575" s="26"/>
      <c r="AT3575" s="26"/>
      <c r="AU3575" s="26"/>
      <c r="AV3575" s="26"/>
      <c r="AW3575" s="11"/>
      <c r="AX3575" s="11"/>
      <c r="AY3575" s="11"/>
      <c r="AZ3575" s="11"/>
      <c r="BA3575" s="11"/>
      <c r="BB3575" s="11"/>
      <c r="BC3575" s="11"/>
    </row>
    <row r="3576" spans="1:55" x14ac:dyDescent="0.3">
      <c r="A3576" s="11"/>
      <c r="B3576" s="11"/>
      <c r="C3576" s="11"/>
      <c r="D3576" s="11"/>
      <c r="E3576" s="38"/>
      <c r="F3576" s="11"/>
      <c r="G3576" s="40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26"/>
      <c r="AR3576" s="26"/>
      <c r="AS3576" s="26"/>
      <c r="AT3576" s="26"/>
      <c r="AU3576" s="26"/>
      <c r="AV3576" s="26"/>
      <c r="AW3576" s="11"/>
      <c r="AX3576" s="11"/>
      <c r="AY3576" s="11"/>
      <c r="AZ3576" s="11"/>
      <c r="BA3576" s="11"/>
      <c r="BB3576" s="11"/>
      <c r="BC3576" s="11"/>
    </row>
    <row r="3577" spans="1:55" x14ac:dyDescent="0.3">
      <c r="A3577" s="11"/>
      <c r="B3577" s="11"/>
      <c r="C3577" s="11"/>
      <c r="D3577" s="11"/>
      <c r="E3577" s="38"/>
      <c r="F3577" s="11"/>
      <c r="G3577" s="40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26"/>
      <c r="AR3577" s="26"/>
      <c r="AS3577" s="26"/>
      <c r="AT3577" s="26"/>
      <c r="AU3577" s="26"/>
      <c r="AV3577" s="26"/>
      <c r="AW3577" s="11"/>
      <c r="AX3577" s="11"/>
      <c r="AY3577" s="11"/>
      <c r="AZ3577" s="11"/>
      <c r="BA3577" s="11"/>
      <c r="BB3577" s="11"/>
      <c r="BC3577" s="11"/>
    </row>
    <row r="3578" spans="1:55" x14ac:dyDescent="0.3">
      <c r="A3578" s="11"/>
      <c r="B3578" s="11"/>
      <c r="C3578" s="11"/>
      <c r="D3578" s="11"/>
      <c r="E3578" s="38"/>
      <c r="F3578" s="11"/>
      <c r="G3578" s="40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26"/>
      <c r="AR3578" s="26"/>
      <c r="AS3578" s="26"/>
      <c r="AT3578" s="26"/>
      <c r="AU3578" s="26"/>
      <c r="AV3578" s="26"/>
      <c r="AW3578" s="11"/>
      <c r="AX3578" s="11"/>
      <c r="AY3578" s="11"/>
      <c r="AZ3578" s="11"/>
      <c r="BA3578" s="11"/>
      <c r="BB3578" s="11"/>
      <c r="BC3578" s="11"/>
    </row>
    <row r="3579" spans="1:55" x14ac:dyDescent="0.3">
      <c r="A3579" s="11"/>
      <c r="B3579" s="11"/>
      <c r="C3579" s="11"/>
      <c r="D3579" s="11"/>
      <c r="E3579" s="38"/>
      <c r="F3579" s="11"/>
      <c r="G3579" s="40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26"/>
      <c r="AR3579" s="26"/>
      <c r="AS3579" s="26"/>
      <c r="AT3579" s="26"/>
      <c r="AU3579" s="26"/>
      <c r="AV3579" s="26"/>
      <c r="AW3579" s="11"/>
      <c r="AX3579" s="11"/>
      <c r="AY3579" s="11"/>
      <c r="AZ3579" s="11"/>
      <c r="BA3579" s="11"/>
      <c r="BB3579" s="11"/>
      <c r="BC3579" s="11"/>
    </row>
    <row r="3580" spans="1:55" x14ac:dyDescent="0.3">
      <c r="A3580" s="11"/>
      <c r="B3580" s="11"/>
      <c r="C3580" s="11"/>
      <c r="D3580" s="11"/>
      <c r="E3580" s="38"/>
      <c r="F3580" s="11"/>
      <c r="G3580" s="40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26"/>
      <c r="AR3580" s="26"/>
      <c r="AS3580" s="26"/>
      <c r="AT3580" s="26"/>
      <c r="AU3580" s="26"/>
      <c r="AV3580" s="26"/>
      <c r="AW3580" s="11"/>
      <c r="AX3580" s="11"/>
      <c r="AY3580" s="11"/>
      <c r="AZ3580" s="11"/>
      <c r="BA3580" s="11"/>
      <c r="BB3580" s="11"/>
      <c r="BC3580" s="11"/>
    </row>
    <row r="3581" spans="1:55" x14ac:dyDescent="0.3">
      <c r="A3581" s="11"/>
      <c r="B3581" s="11"/>
      <c r="C3581" s="11"/>
      <c r="D3581" s="11"/>
      <c r="E3581" s="38"/>
      <c r="F3581" s="11"/>
      <c r="G3581" s="40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26"/>
      <c r="AR3581" s="26"/>
      <c r="AS3581" s="26"/>
      <c r="AT3581" s="26"/>
      <c r="AU3581" s="26"/>
      <c r="AV3581" s="26"/>
      <c r="AW3581" s="11"/>
      <c r="AX3581" s="11"/>
      <c r="AY3581" s="11"/>
      <c r="AZ3581" s="11"/>
      <c r="BA3581" s="11"/>
      <c r="BB3581" s="11"/>
      <c r="BC3581" s="11"/>
    </row>
    <row r="3582" spans="1:55" x14ac:dyDescent="0.3">
      <c r="A3582" s="11"/>
      <c r="B3582" s="11"/>
      <c r="C3582" s="11"/>
      <c r="D3582" s="11"/>
      <c r="E3582" s="38"/>
      <c r="F3582" s="11"/>
      <c r="G3582" s="40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26"/>
      <c r="AR3582" s="26"/>
      <c r="AS3582" s="26"/>
      <c r="AT3582" s="26"/>
      <c r="AU3582" s="26"/>
      <c r="AV3582" s="26"/>
      <c r="AW3582" s="11"/>
      <c r="AX3582" s="11"/>
      <c r="AY3582" s="11"/>
      <c r="AZ3582" s="11"/>
      <c r="BA3582" s="11"/>
      <c r="BB3582" s="11"/>
      <c r="BC3582" s="11"/>
    </row>
    <row r="3583" spans="1:55" x14ac:dyDescent="0.3">
      <c r="A3583" s="11"/>
      <c r="B3583" s="11"/>
      <c r="C3583" s="11"/>
      <c r="D3583" s="11"/>
      <c r="E3583" s="38"/>
      <c r="F3583" s="11"/>
      <c r="G3583" s="40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26"/>
      <c r="AR3583" s="26"/>
      <c r="AS3583" s="26"/>
      <c r="AT3583" s="26"/>
      <c r="AU3583" s="26"/>
      <c r="AV3583" s="26"/>
      <c r="AW3583" s="11"/>
      <c r="AX3583" s="11"/>
      <c r="AY3583" s="11"/>
      <c r="AZ3583" s="11"/>
      <c r="BA3583" s="11"/>
      <c r="BB3583" s="11"/>
      <c r="BC3583" s="11"/>
    </row>
    <row r="3584" spans="1:55" x14ac:dyDescent="0.3">
      <c r="A3584" s="11"/>
      <c r="B3584" s="11"/>
      <c r="C3584" s="11"/>
      <c r="D3584" s="11"/>
      <c r="E3584" s="38"/>
      <c r="F3584" s="11"/>
      <c r="G3584" s="40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26"/>
      <c r="AR3584" s="26"/>
      <c r="AS3584" s="26"/>
      <c r="AT3584" s="26"/>
      <c r="AU3584" s="26"/>
      <c r="AV3584" s="26"/>
      <c r="AW3584" s="11"/>
      <c r="AX3584" s="11"/>
      <c r="AY3584" s="11"/>
      <c r="AZ3584" s="11"/>
      <c r="BA3584" s="11"/>
      <c r="BB3584" s="11"/>
      <c r="BC3584" s="11"/>
    </row>
    <row r="3585" spans="1:55" x14ac:dyDescent="0.3">
      <c r="A3585" s="11"/>
      <c r="B3585" s="11"/>
      <c r="C3585" s="11"/>
      <c r="D3585" s="11"/>
      <c r="E3585" s="38"/>
      <c r="F3585" s="11"/>
      <c r="G3585" s="40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26"/>
      <c r="AR3585" s="26"/>
      <c r="AS3585" s="26"/>
      <c r="AT3585" s="26"/>
      <c r="AU3585" s="26"/>
      <c r="AV3585" s="26"/>
      <c r="AW3585" s="11"/>
      <c r="AX3585" s="11"/>
      <c r="AY3585" s="11"/>
      <c r="AZ3585" s="11"/>
      <c r="BA3585" s="11"/>
      <c r="BB3585" s="11"/>
      <c r="BC3585" s="11"/>
    </row>
    <row r="3586" spans="1:55" x14ac:dyDescent="0.3">
      <c r="A3586" s="11"/>
      <c r="B3586" s="11"/>
      <c r="C3586" s="11"/>
      <c r="D3586" s="11"/>
      <c r="E3586" s="38"/>
      <c r="F3586" s="11"/>
      <c r="G3586" s="40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26"/>
      <c r="AR3586" s="26"/>
      <c r="AS3586" s="26"/>
      <c r="AT3586" s="26"/>
      <c r="AU3586" s="26"/>
      <c r="AV3586" s="26"/>
      <c r="AW3586" s="11"/>
      <c r="AX3586" s="11"/>
      <c r="AY3586" s="11"/>
      <c r="AZ3586" s="11"/>
      <c r="BA3586" s="11"/>
      <c r="BB3586" s="11"/>
      <c r="BC3586" s="11"/>
    </row>
    <row r="3587" spans="1:55" x14ac:dyDescent="0.3">
      <c r="A3587" s="11"/>
      <c r="B3587" s="11"/>
      <c r="C3587" s="11"/>
      <c r="D3587" s="11"/>
      <c r="E3587" s="38"/>
      <c r="F3587" s="11"/>
      <c r="G3587" s="40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26"/>
      <c r="AR3587" s="26"/>
      <c r="AS3587" s="26"/>
      <c r="AT3587" s="26"/>
      <c r="AU3587" s="26"/>
      <c r="AV3587" s="26"/>
      <c r="AW3587" s="11"/>
      <c r="AX3587" s="11"/>
      <c r="AY3587" s="11"/>
      <c r="AZ3587" s="11"/>
      <c r="BA3587" s="11"/>
      <c r="BB3587" s="11"/>
      <c r="BC3587" s="11"/>
    </row>
    <row r="3588" spans="1:55" x14ac:dyDescent="0.3">
      <c r="A3588" s="11"/>
      <c r="B3588" s="11"/>
      <c r="C3588" s="11"/>
      <c r="D3588" s="11"/>
      <c r="E3588" s="38"/>
      <c r="F3588" s="11"/>
      <c r="G3588" s="40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26"/>
      <c r="AR3588" s="26"/>
      <c r="AS3588" s="26"/>
      <c r="AT3588" s="26"/>
      <c r="AU3588" s="26"/>
      <c r="AV3588" s="26"/>
      <c r="AW3588" s="11"/>
      <c r="AX3588" s="11"/>
      <c r="AY3588" s="11"/>
      <c r="AZ3588" s="11"/>
      <c r="BA3588" s="11"/>
      <c r="BB3588" s="11"/>
      <c r="BC3588" s="11"/>
    </row>
    <row r="3589" spans="1:55" x14ac:dyDescent="0.3">
      <c r="A3589" s="11"/>
      <c r="B3589" s="11"/>
      <c r="C3589" s="11"/>
      <c r="D3589" s="11"/>
      <c r="E3589" s="38"/>
      <c r="F3589" s="11"/>
      <c r="G3589" s="40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26"/>
      <c r="AR3589" s="26"/>
      <c r="AS3589" s="26"/>
      <c r="AT3589" s="26"/>
      <c r="AU3589" s="26"/>
      <c r="AV3589" s="26"/>
      <c r="AW3589" s="11"/>
      <c r="AX3589" s="11"/>
      <c r="AY3589" s="11"/>
      <c r="AZ3589" s="11"/>
      <c r="BA3589" s="11"/>
      <c r="BB3589" s="11"/>
      <c r="BC3589" s="11"/>
    </row>
    <row r="3590" spans="1:55" x14ac:dyDescent="0.3">
      <c r="A3590" s="11"/>
      <c r="B3590" s="11"/>
      <c r="C3590" s="11"/>
      <c r="D3590" s="11"/>
      <c r="E3590" s="38"/>
      <c r="F3590" s="11"/>
      <c r="G3590" s="40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26"/>
      <c r="AR3590" s="26"/>
      <c r="AS3590" s="26"/>
      <c r="AT3590" s="26"/>
      <c r="AU3590" s="26"/>
      <c r="AV3590" s="26"/>
      <c r="AW3590" s="11"/>
      <c r="AX3590" s="11"/>
      <c r="AY3590" s="11"/>
      <c r="AZ3590" s="11"/>
      <c r="BA3590" s="11"/>
      <c r="BB3590" s="11"/>
      <c r="BC3590" s="11"/>
    </row>
    <row r="3591" spans="1:55" x14ac:dyDescent="0.3">
      <c r="A3591" s="11"/>
      <c r="B3591" s="11"/>
      <c r="C3591" s="11"/>
      <c r="D3591" s="11"/>
      <c r="E3591" s="38"/>
      <c r="F3591" s="11"/>
      <c r="G3591" s="40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26"/>
      <c r="AR3591" s="26"/>
      <c r="AS3591" s="26"/>
      <c r="AT3591" s="26"/>
      <c r="AU3591" s="26"/>
      <c r="AV3591" s="26"/>
      <c r="AW3591" s="11"/>
      <c r="AX3591" s="11"/>
      <c r="AY3591" s="11"/>
      <c r="AZ3591" s="11"/>
      <c r="BA3591" s="11"/>
      <c r="BB3591" s="11"/>
      <c r="BC3591" s="11"/>
    </row>
    <row r="3592" spans="1:55" x14ac:dyDescent="0.3">
      <c r="A3592" s="11"/>
      <c r="B3592" s="11"/>
      <c r="C3592" s="11"/>
      <c r="D3592" s="11"/>
      <c r="E3592" s="38"/>
      <c r="F3592" s="11"/>
      <c r="G3592" s="40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26"/>
      <c r="AR3592" s="26"/>
      <c r="AS3592" s="26"/>
      <c r="AT3592" s="26"/>
      <c r="AU3592" s="26"/>
      <c r="AV3592" s="26"/>
      <c r="AW3592" s="11"/>
      <c r="AX3592" s="11"/>
      <c r="AY3592" s="11"/>
      <c r="AZ3592" s="11"/>
      <c r="BA3592" s="11"/>
      <c r="BB3592" s="11"/>
      <c r="BC3592" s="11"/>
    </row>
    <row r="3593" spans="1:55" x14ac:dyDescent="0.3">
      <c r="A3593" s="11"/>
      <c r="B3593" s="11"/>
      <c r="C3593" s="11"/>
      <c r="D3593" s="11"/>
      <c r="E3593" s="38"/>
      <c r="F3593" s="11"/>
      <c r="G3593" s="40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26"/>
      <c r="AR3593" s="26"/>
      <c r="AS3593" s="26"/>
      <c r="AT3593" s="26"/>
      <c r="AU3593" s="26"/>
      <c r="AV3593" s="26"/>
      <c r="AW3593" s="11"/>
      <c r="AX3593" s="11"/>
      <c r="AY3593" s="11"/>
      <c r="AZ3593" s="11"/>
      <c r="BA3593" s="11"/>
      <c r="BB3593" s="11"/>
      <c r="BC3593" s="11"/>
    </row>
    <row r="3594" spans="1:55" x14ac:dyDescent="0.3">
      <c r="A3594" s="11"/>
      <c r="B3594" s="11"/>
      <c r="C3594" s="11"/>
      <c r="D3594" s="11"/>
      <c r="E3594" s="38"/>
      <c r="F3594" s="11"/>
      <c r="G3594" s="40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26"/>
      <c r="AR3594" s="26"/>
      <c r="AS3594" s="26"/>
      <c r="AT3594" s="26"/>
      <c r="AU3594" s="26"/>
      <c r="AV3594" s="26"/>
      <c r="AW3594" s="11"/>
      <c r="AX3594" s="11"/>
      <c r="AY3594" s="11"/>
      <c r="AZ3594" s="11"/>
      <c r="BA3594" s="11"/>
      <c r="BB3594" s="11"/>
      <c r="BC3594" s="11"/>
    </row>
    <row r="3595" spans="1:55" x14ac:dyDescent="0.3">
      <c r="A3595" s="11"/>
      <c r="B3595" s="11"/>
      <c r="C3595" s="11"/>
      <c r="D3595" s="11"/>
      <c r="E3595" s="38"/>
      <c r="F3595" s="11"/>
      <c r="G3595" s="40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26"/>
      <c r="AR3595" s="26"/>
      <c r="AS3595" s="26"/>
      <c r="AT3595" s="26"/>
      <c r="AU3595" s="26"/>
      <c r="AV3595" s="26"/>
      <c r="AW3595" s="11"/>
      <c r="AX3595" s="11"/>
      <c r="AY3595" s="11"/>
      <c r="AZ3595" s="11"/>
      <c r="BA3595" s="11"/>
      <c r="BB3595" s="11"/>
      <c r="BC3595" s="11"/>
    </row>
    <row r="3596" spans="1:55" x14ac:dyDescent="0.3">
      <c r="A3596" s="11"/>
      <c r="B3596" s="11"/>
      <c r="C3596" s="11"/>
      <c r="D3596" s="11"/>
      <c r="E3596" s="38"/>
      <c r="F3596" s="11"/>
      <c r="G3596" s="40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26"/>
      <c r="AR3596" s="26"/>
      <c r="AS3596" s="26"/>
      <c r="AT3596" s="26"/>
      <c r="AU3596" s="26"/>
      <c r="AV3596" s="26"/>
      <c r="AW3596" s="11"/>
      <c r="AX3596" s="11"/>
      <c r="AY3596" s="11"/>
      <c r="AZ3596" s="11"/>
      <c r="BA3596" s="11"/>
      <c r="BB3596" s="11"/>
      <c r="BC3596" s="11"/>
    </row>
    <row r="3597" spans="1:55" x14ac:dyDescent="0.3">
      <c r="A3597" s="11"/>
      <c r="B3597" s="11"/>
      <c r="C3597" s="11"/>
      <c r="D3597" s="11"/>
      <c r="E3597" s="38"/>
      <c r="F3597" s="11"/>
      <c r="G3597" s="40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26"/>
      <c r="AR3597" s="26"/>
      <c r="AS3597" s="26"/>
      <c r="AT3597" s="26"/>
      <c r="AU3597" s="26"/>
      <c r="AV3597" s="26"/>
      <c r="AW3597" s="11"/>
      <c r="AX3597" s="11"/>
      <c r="AY3597" s="11"/>
      <c r="AZ3597" s="11"/>
      <c r="BA3597" s="11"/>
      <c r="BB3597" s="11"/>
      <c r="BC3597" s="11"/>
    </row>
    <row r="3598" spans="1:55" x14ac:dyDescent="0.3">
      <c r="A3598" s="11"/>
      <c r="B3598" s="11"/>
      <c r="C3598" s="11"/>
      <c r="D3598" s="11"/>
      <c r="E3598" s="38"/>
      <c r="F3598" s="11"/>
      <c r="G3598" s="40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26"/>
      <c r="AR3598" s="26"/>
      <c r="AS3598" s="26"/>
      <c r="AT3598" s="26"/>
      <c r="AU3598" s="26"/>
      <c r="AV3598" s="26"/>
      <c r="AW3598" s="11"/>
      <c r="AX3598" s="11"/>
      <c r="AY3598" s="11"/>
      <c r="AZ3598" s="11"/>
      <c r="BA3598" s="11"/>
      <c r="BB3598" s="11"/>
      <c r="BC3598" s="11"/>
    </row>
    <row r="3599" spans="1:55" x14ac:dyDescent="0.3">
      <c r="A3599" s="11"/>
      <c r="B3599" s="11"/>
      <c r="C3599" s="11"/>
      <c r="D3599" s="11"/>
      <c r="E3599" s="38"/>
      <c r="F3599" s="11"/>
      <c r="G3599" s="40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26"/>
      <c r="AR3599" s="26"/>
      <c r="AS3599" s="26"/>
      <c r="AT3599" s="26"/>
      <c r="AU3599" s="26"/>
      <c r="AV3599" s="26"/>
      <c r="AW3599" s="11"/>
      <c r="AX3599" s="11"/>
      <c r="AY3599" s="11"/>
      <c r="AZ3599" s="11"/>
      <c r="BA3599" s="11"/>
      <c r="BB3599" s="11"/>
      <c r="BC3599" s="11"/>
    </row>
    <row r="3600" spans="1:55" x14ac:dyDescent="0.3">
      <c r="A3600" s="11"/>
      <c r="B3600" s="11"/>
      <c r="C3600" s="11"/>
      <c r="D3600" s="11"/>
      <c r="E3600" s="38"/>
      <c r="F3600" s="11"/>
      <c r="G3600" s="40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26"/>
      <c r="AR3600" s="26"/>
      <c r="AS3600" s="26"/>
      <c r="AT3600" s="26"/>
      <c r="AU3600" s="26"/>
      <c r="AV3600" s="26"/>
      <c r="AW3600" s="11"/>
      <c r="AX3600" s="11"/>
      <c r="AY3600" s="11"/>
      <c r="AZ3600" s="11"/>
      <c r="BA3600" s="11"/>
      <c r="BB3600" s="11"/>
      <c r="BC3600" s="11"/>
    </row>
    <row r="3601" spans="1:55" x14ac:dyDescent="0.3">
      <c r="A3601" s="11"/>
      <c r="B3601" s="11"/>
      <c r="C3601" s="11"/>
      <c r="D3601" s="11"/>
      <c r="E3601" s="38"/>
      <c r="F3601" s="11"/>
      <c r="G3601" s="40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26"/>
      <c r="AR3601" s="26"/>
      <c r="AS3601" s="26"/>
      <c r="AT3601" s="26"/>
      <c r="AU3601" s="26"/>
      <c r="AV3601" s="26"/>
      <c r="AW3601" s="11"/>
      <c r="AX3601" s="11"/>
      <c r="AY3601" s="11"/>
      <c r="AZ3601" s="11"/>
      <c r="BA3601" s="11"/>
      <c r="BB3601" s="11"/>
      <c r="BC3601" s="11"/>
    </row>
    <row r="3602" spans="1:55" x14ac:dyDescent="0.3">
      <c r="A3602" s="11"/>
      <c r="B3602" s="11"/>
      <c r="C3602" s="11"/>
      <c r="D3602" s="11"/>
      <c r="E3602" s="38"/>
      <c r="F3602" s="11"/>
      <c r="G3602" s="40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26"/>
      <c r="AR3602" s="26"/>
      <c r="AS3602" s="26"/>
      <c r="AT3602" s="26"/>
      <c r="AU3602" s="26"/>
      <c r="AV3602" s="26"/>
      <c r="AW3602" s="11"/>
      <c r="AX3602" s="11"/>
      <c r="AY3602" s="11"/>
      <c r="AZ3602" s="11"/>
      <c r="BA3602" s="11"/>
      <c r="BB3602" s="11"/>
      <c r="BC3602" s="11"/>
    </row>
    <row r="3603" spans="1:55" x14ac:dyDescent="0.3">
      <c r="A3603" s="11"/>
      <c r="B3603" s="11"/>
      <c r="C3603" s="11"/>
      <c r="D3603" s="11"/>
      <c r="E3603" s="38"/>
      <c r="F3603" s="11"/>
      <c r="G3603" s="40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26"/>
      <c r="AR3603" s="26"/>
      <c r="AS3603" s="26"/>
      <c r="AT3603" s="26"/>
      <c r="AU3603" s="26"/>
      <c r="AV3603" s="26"/>
      <c r="AW3603" s="11"/>
      <c r="AX3603" s="11"/>
      <c r="AY3603" s="11"/>
      <c r="AZ3603" s="11"/>
      <c r="BA3603" s="11"/>
      <c r="BB3603" s="11"/>
      <c r="BC3603" s="11"/>
    </row>
    <row r="3604" spans="1:55" x14ac:dyDescent="0.3">
      <c r="A3604" s="11"/>
      <c r="B3604" s="11"/>
      <c r="C3604" s="11"/>
      <c r="D3604" s="11"/>
      <c r="E3604" s="38"/>
      <c r="F3604" s="11"/>
      <c r="G3604" s="40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26"/>
      <c r="AR3604" s="26"/>
      <c r="AS3604" s="26"/>
      <c r="AT3604" s="26"/>
      <c r="AU3604" s="26"/>
      <c r="AV3604" s="26"/>
      <c r="AW3604" s="11"/>
      <c r="AX3604" s="11"/>
      <c r="AY3604" s="11"/>
      <c r="AZ3604" s="11"/>
      <c r="BA3604" s="11"/>
      <c r="BB3604" s="11"/>
      <c r="BC3604" s="11"/>
    </row>
    <row r="3605" spans="1:55" x14ac:dyDescent="0.3">
      <c r="A3605" s="11"/>
      <c r="B3605" s="11"/>
      <c r="C3605" s="11"/>
      <c r="D3605" s="11"/>
      <c r="E3605" s="38"/>
      <c r="F3605" s="11"/>
      <c r="G3605" s="40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26"/>
      <c r="AR3605" s="26"/>
      <c r="AS3605" s="26"/>
      <c r="AT3605" s="26"/>
      <c r="AU3605" s="26"/>
      <c r="AV3605" s="26"/>
      <c r="AW3605" s="11"/>
      <c r="AX3605" s="11"/>
      <c r="AY3605" s="11"/>
      <c r="AZ3605" s="11"/>
      <c r="BA3605" s="11"/>
      <c r="BB3605" s="11"/>
      <c r="BC3605" s="11"/>
    </row>
    <row r="3606" spans="1:55" x14ac:dyDescent="0.3">
      <c r="A3606" s="11"/>
      <c r="B3606" s="11"/>
      <c r="C3606" s="11"/>
      <c r="D3606" s="11"/>
      <c r="E3606" s="38"/>
      <c r="F3606" s="11"/>
      <c r="G3606" s="40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26"/>
      <c r="AR3606" s="26"/>
      <c r="AS3606" s="26"/>
      <c r="AT3606" s="26"/>
      <c r="AU3606" s="26"/>
      <c r="AV3606" s="26"/>
      <c r="AW3606" s="11"/>
      <c r="AX3606" s="11"/>
      <c r="AY3606" s="11"/>
      <c r="AZ3606" s="11"/>
      <c r="BA3606" s="11"/>
      <c r="BB3606" s="11"/>
      <c r="BC3606" s="11"/>
    </row>
    <row r="3607" spans="1:55" x14ac:dyDescent="0.3">
      <c r="A3607" s="11"/>
      <c r="B3607" s="11"/>
      <c r="C3607" s="11"/>
      <c r="D3607" s="11"/>
      <c r="E3607" s="38"/>
      <c r="F3607" s="11"/>
      <c r="G3607" s="40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26"/>
      <c r="AR3607" s="26"/>
      <c r="AS3607" s="26"/>
      <c r="AT3607" s="26"/>
      <c r="AU3607" s="26"/>
      <c r="AV3607" s="26"/>
      <c r="AW3607" s="11"/>
      <c r="AX3607" s="11"/>
      <c r="AY3607" s="11"/>
      <c r="AZ3607" s="11"/>
      <c r="BA3607" s="11"/>
      <c r="BB3607" s="11"/>
      <c r="BC3607" s="11"/>
    </row>
    <row r="3608" spans="1:55" x14ac:dyDescent="0.3">
      <c r="A3608" s="11"/>
      <c r="B3608" s="11"/>
      <c r="C3608" s="11"/>
      <c r="D3608" s="11"/>
      <c r="E3608" s="38"/>
      <c r="F3608" s="11"/>
      <c r="G3608" s="40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26"/>
      <c r="AR3608" s="26"/>
      <c r="AS3608" s="26"/>
      <c r="AT3608" s="26"/>
      <c r="AU3608" s="26"/>
      <c r="AV3608" s="26"/>
      <c r="AW3608" s="11"/>
      <c r="AX3608" s="11"/>
      <c r="AY3608" s="11"/>
      <c r="AZ3608" s="11"/>
      <c r="BA3608" s="11"/>
      <c r="BB3608" s="11"/>
      <c r="BC3608" s="11"/>
    </row>
    <row r="3609" spans="1:55" x14ac:dyDescent="0.3">
      <c r="A3609" s="11"/>
      <c r="B3609" s="11"/>
      <c r="C3609" s="11"/>
      <c r="D3609" s="11"/>
      <c r="E3609" s="38"/>
      <c r="F3609" s="11"/>
      <c r="G3609" s="40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26"/>
      <c r="AR3609" s="26"/>
      <c r="AS3609" s="26"/>
      <c r="AT3609" s="26"/>
      <c r="AU3609" s="26"/>
      <c r="AV3609" s="26"/>
      <c r="AW3609" s="11"/>
      <c r="AX3609" s="11"/>
      <c r="AY3609" s="11"/>
      <c r="AZ3609" s="11"/>
      <c r="BA3609" s="11"/>
      <c r="BB3609" s="11"/>
      <c r="BC3609" s="11"/>
    </row>
    <row r="3610" spans="1:55" x14ac:dyDescent="0.3">
      <c r="A3610" s="11"/>
      <c r="B3610" s="11"/>
      <c r="C3610" s="11"/>
      <c r="D3610" s="11"/>
      <c r="E3610" s="38"/>
      <c r="F3610" s="11"/>
      <c r="G3610" s="40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26"/>
      <c r="AR3610" s="26"/>
      <c r="AS3610" s="26"/>
      <c r="AT3610" s="26"/>
      <c r="AU3610" s="26"/>
      <c r="AV3610" s="26"/>
      <c r="AW3610" s="11"/>
      <c r="AX3610" s="11"/>
      <c r="AY3610" s="11"/>
      <c r="AZ3610" s="11"/>
      <c r="BA3610" s="11"/>
      <c r="BB3610" s="11"/>
      <c r="BC3610" s="11"/>
    </row>
    <row r="3611" spans="1:55" x14ac:dyDescent="0.3">
      <c r="A3611" s="11"/>
      <c r="B3611" s="11"/>
      <c r="C3611" s="11"/>
      <c r="D3611" s="11"/>
      <c r="E3611" s="38"/>
      <c r="F3611" s="11"/>
      <c r="G3611" s="40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26"/>
      <c r="AR3611" s="26"/>
      <c r="AS3611" s="26"/>
      <c r="AT3611" s="26"/>
      <c r="AU3611" s="26"/>
      <c r="AV3611" s="26"/>
      <c r="AW3611" s="11"/>
      <c r="AX3611" s="11"/>
      <c r="AY3611" s="11"/>
      <c r="AZ3611" s="11"/>
      <c r="BA3611" s="11"/>
      <c r="BB3611" s="11"/>
      <c r="BC3611" s="11"/>
    </row>
    <row r="3612" spans="1:55" x14ac:dyDescent="0.3">
      <c r="A3612" s="11"/>
      <c r="B3612" s="11"/>
      <c r="C3612" s="11"/>
      <c r="D3612" s="11"/>
      <c r="E3612" s="38"/>
      <c r="F3612" s="11"/>
      <c r="G3612" s="40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26"/>
      <c r="AR3612" s="26"/>
      <c r="AS3612" s="26"/>
      <c r="AT3612" s="26"/>
      <c r="AU3612" s="26"/>
      <c r="AV3612" s="26"/>
      <c r="AW3612" s="11"/>
      <c r="AX3612" s="11"/>
      <c r="AY3612" s="11"/>
      <c r="AZ3612" s="11"/>
      <c r="BA3612" s="11"/>
      <c r="BB3612" s="11"/>
      <c r="BC3612" s="11"/>
    </row>
    <row r="3613" spans="1:55" x14ac:dyDescent="0.3">
      <c r="A3613" s="11"/>
      <c r="B3613" s="11"/>
      <c r="C3613" s="11"/>
      <c r="D3613" s="11"/>
      <c r="E3613" s="38"/>
      <c r="F3613" s="11"/>
      <c r="G3613" s="40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26"/>
      <c r="AR3613" s="26"/>
      <c r="AS3613" s="26"/>
      <c r="AT3613" s="26"/>
      <c r="AU3613" s="26"/>
      <c r="AV3613" s="26"/>
      <c r="AW3613" s="11"/>
      <c r="AX3613" s="11"/>
      <c r="AY3613" s="11"/>
      <c r="AZ3613" s="11"/>
      <c r="BA3613" s="11"/>
      <c r="BB3613" s="11"/>
      <c r="BC3613" s="11"/>
    </row>
    <row r="3614" spans="1:55" x14ac:dyDescent="0.3">
      <c r="A3614" s="11"/>
      <c r="B3614" s="11"/>
      <c r="C3614" s="11"/>
      <c r="D3614" s="11"/>
      <c r="E3614" s="38"/>
      <c r="F3614" s="11"/>
      <c r="G3614" s="40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26"/>
      <c r="AR3614" s="26"/>
      <c r="AS3614" s="26"/>
      <c r="AT3614" s="26"/>
      <c r="AU3614" s="26"/>
      <c r="AV3614" s="26"/>
      <c r="AW3614" s="11"/>
      <c r="AX3614" s="11"/>
      <c r="AY3614" s="11"/>
      <c r="AZ3614" s="11"/>
      <c r="BA3614" s="11"/>
      <c r="BB3614" s="11"/>
      <c r="BC3614" s="11"/>
    </row>
    <row r="3615" spans="1:55" x14ac:dyDescent="0.3">
      <c r="A3615" s="11"/>
      <c r="B3615" s="11"/>
      <c r="C3615" s="11"/>
      <c r="D3615" s="11"/>
      <c r="E3615" s="38"/>
      <c r="F3615" s="11"/>
      <c r="G3615" s="40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26"/>
      <c r="AR3615" s="26"/>
      <c r="AS3615" s="26"/>
      <c r="AT3615" s="26"/>
      <c r="AU3615" s="26"/>
      <c r="AV3615" s="26"/>
      <c r="AW3615" s="11"/>
      <c r="AX3615" s="11"/>
      <c r="AY3615" s="11"/>
      <c r="AZ3615" s="11"/>
      <c r="BA3615" s="11"/>
      <c r="BB3615" s="11"/>
      <c r="BC3615" s="11"/>
    </row>
    <row r="3616" spans="1:55" x14ac:dyDescent="0.3">
      <c r="A3616" s="11"/>
      <c r="B3616" s="11"/>
      <c r="C3616" s="11"/>
      <c r="D3616" s="11"/>
      <c r="E3616" s="38"/>
      <c r="F3616" s="11"/>
      <c r="G3616" s="40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26"/>
      <c r="AR3616" s="26"/>
      <c r="AS3616" s="26"/>
      <c r="AT3616" s="26"/>
      <c r="AU3616" s="26"/>
      <c r="AV3616" s="26"/>
      <c r="AW3616" s="11"/>
      <c r="AX3616" s="11"/>
      <c r="AY3616" s="11"/>
      <c r="AZ3616" s="11"/>
      <c r="BA3616" s="11"/>
      <c r="BB3616" s="11"/>
      <c r="BC3616" s="11"/>
    </row>
    <row r="3617" spans="1:55" x14ac:dyDescent="0.3">
      <c r="A3617" s="11"/>
      <c r="B3617" s="11"/>
      <c r="C3617" s="11"/>
      <c r="D3617" s="11"/>
      <c r="E3617" s="38"/>
      <c r="F3617" s="11"/>
      <c r="G3617" s="40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26"/>
      <c r="AR3617" s="26"/>
      <c r="AS3617" s="26"/>
      <c r="AT3617" s="26"/>
      <c r="AU3617" s="26"/>
      <c r="AV3617" s="26"/>
      <c r="AW3617" s="11"/>
      <c r="AX3617" s="11"/>
      <c r="AY3617" s="11"/>
      <c r="AZ3617" s="11"/>
      <c r="BA3617" s="11"/>
      <c r="BB3617" s="11"/>
      <c r="BC3617" s="11"/>
    </row>
    <row r="3618" spans="1:55" x14ac:dyDescent="0.3">
      <c r="A3618" s="11"/>
      <c r="B3618" s="11"/>
      <c r="C3618" s="11"/>
      <c r="D3618" s="11"/>
      <c r="E3618" s="38"/>
      <c r="F3618" s="11"/>
      <c r="G3618" s="40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26"/>
      <c r="AR3618" s="26"/>
      <c r="AS3618" s="26"/>
      <c r="AT3618" s="26"/>
      <c r="AU3618" s="26"/>
      <c r="AV3618" s="26"/>
      <c r="AW3618" s="11"/>
      <c r="AX3618" s="11"/>
      <c r="AY3618" s="11"/>
      <c r="AZ3618" s="11"/>
      <c r="BA3618" s="11"/>
      <c r="BB3618" s="11"/>
      <c r="BC3618" s="11"/>
    </row>
    <row r="3619" spans="1:55" x14ac:dyDescent="0.3">
      <c r="A3619" s="11"/>
      <c r="B3619" s="11"/>
      <c r="C3619" s="11"/>
      <c r="D3619" s="11"/>
      <c r="E3619" s="38"/>
      <c r="F3619" s="11"/>
      <c r="G3619" s="40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26"/>
      <c r="AR3619" s="26"/>
      <c r="AS3619" s="26"/>
      <c r="AT3619" s="26"/>
      <c r="AU3619" s="26"/>
      <c r="AV3619" s="26"/>
      <c r="AW3619" s="11"/>
      <c r="AX3619" s="11"/>
      <c r="AY3619" s="11"/>
      <c r="AZ3619" s="11"/>
      <c r="BA3619" s="11"/>
      <c r="BB3619" s="11"/>
      <c r="BC3619" s="11"/>
    </row>
    <row r="3620" spans="1:55" x14ac:dyDescent="0.3">
      <c r="A3620" s="11"/>
      <c r="B3620" s="11"/>
      <c r="C3620" s="11"/>
      <c r="D3620" s="11"/>
      <c r="E3620" s="38"/>
      <c r="F3620" s="11"/>
      <c r="G3620" s="40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26"/>
      <c r="AR3620" s="26"/>
      <c r="AS3620" s="26"/>
      <c r="AT3620" s="26"/>
      <c r="AU3620" s="26"/>
      <c r="AV3620" s="26"/>
      <c r="AW3620" s="11"/>
      <c r="AX3620" s="11"/>
      <c r="AY3620" s="11"/>
      <c r="AZ3620" s="11"/>
      <c r="BA3620" s="11"/>
      <c r="BB3620" s="11"/>
      <c r="BC3620" s="11"/>
    </row>
    <row r="3621" spans="1:55" x14ac:dyDescent="0.3">
      <c r="A3621" s="11"/>
      <c r="B3621" s="11"/>
      <c r="C3621" s="11"/>
      <c r="D3621" s="11"/>
      <c r="E3621" s="38"/>
      <c r="F3621" s="11"/>
      <c r="G3621" s="40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26"/>
      <c r="AR3621" s="26"/>
      <c r="AS3621" s="26"/>
      <c r="AT3621" s="26"/>
      <c r="AU3621" s="26"/>
      <c r="AV3621" s="26"/>
      <c r="AW3621" s="11"/>
      <c r="AX3621" s="11"/>
      <c r="AY3621" s="11"/>
      <c r="AZ3621" s="11"/>
      <c r="BA3621" s="11"/>
      <c r="BB3621" s="11"/>
      <c r="BC3621" s="11"/>
    </row>
    <row r="3622" spans="1:55" x14ac:dyDescent="0.3">
      <c r="A3622" s="11"/>
      <c r="B3622" s="11"/>
      <c r="C3622" s="11"/>
      <c r="D3622" s="11"/>
      <c r="E3622" s="38"/>
      <c r="F3622" s="11"/>
      <c r="G3622" s="40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26"/>
      <c r="AR3622" s="26"/>
      <c r="AS3622" s="26"/>
      <c r="AT3622" s="26"/>
      <c r="AU3622" s="26"/>
      <c r="AV3622" s="26"/>
      <c r="AW3622" s="11"/>
      <c r="AX3622" s="11"/>
      <c r="AY3622" s="11"/>
      <c r="AZ3622" s="11"/>
      <c r="BA3622" s="11"/>
      <c r="BB3622" s="11"/>
      <c r="BC3622" s="11"/>
    </row>
    <row r="3623" spans="1:55" x14ac:dyDescent="0.3">
      <c r="A3623" s="11"/>
      <c r="B3623" s="11"/>
      <c r="C3623" s="11"/>
      <c r="D3623" s="11"/>
      <c r="E3623" s="38"/>
      <c r="F3623" s="11"/>
      <c r="G3623" s="40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26"/>
      <c r="AR3623" s="26"/>
      <c r="AS3623" s="26"/>
      <c r="AT3623" s="26"/>
      <c r="AU3623" s="26"/>
      <c r="AV3623" s="26"/>
      <c r="AW3623" s="11"/>
      <c r="AX3623" s="11"/>
      <c r="AY3623" s="11"/>
      <c r="AZ3623" s="11"/>
      <c r="BA3623" s="11"/>
      <c r="BB3623" s="11"/>
      <c r="BC3623" s="11"/>
    </row>
    <row r="3624" spans="1:55" x14ac:dyDescent="0.3">
      <c r="A3624" s="11"/>
      <c r="B3624" s="11"/>
      <c r="C3624" s="11"/>
      <c r="D3624" s="11"/>
      <c r="E3624" s="38"/>
      <c r="F3624" s="11"/>
      <c r="G3624" s="40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26"/>
      <c r="AR3624" s="26"/>
      <c r="AS3624" s="26"/>
      <c r="AT3624" s="26"/>
      <c r="AU3624" s="26"/>
      <c r="AV3624" s="26"/>
      <c r="AW3624" s="11"/>
      <c r="AX3624" s="11"/>
      <c r="AY3624" s="11"/>
      <c r="AZ3624" s="11"/>
      <c r="BA3624" s="11"/>
      <c r="BB3624" s="11"/>
      <c r="BC3624" s="11"/>
    </row>
    <row r="3625" spans="1:55" x14ac:dyDescent="0.3">
      <c r="A3625" s="11"/>
      <c r="B3625" s="11"/>
      <c r="C3625" s="11"/>
      <c r="D3625" s="11"/>
      <c r="E3625" s="38"/>
      <c r="F3625" s="11"/>
      <c r="G3625" s="40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26"/>
      <c r="AR3625" s="26"/>
      <c r="AS3625" s="26"/>
      <c r="AT3625" s="26"/>
      <c r="AU3625" s="26"/>
      <c r="AV3625" s="26"/>
      <c r="AW3625" s="11"/>
      <c r="AX3625" s="11"/>
      <c r="AY3625" s="11"/>
      <c r="AZ3625" s="11"/>
      <c r="BA3625" s="11"/>
      <c r="BB3625" s="11"/>
      <c r="BC3625" s="11"/>
    </row>
    <row r="3626" spans="1:55" x14ac:dyDescent="0.3">
      <c r="A3626" s="11"/>
      <c r="B3626" s="11"/>
      <c r="C3626" s="11"/>
      <c r="D3626" s="11"/>
      <c r="E3626" s="38"/>
      <c r="F3626" s="11"/>
      <c r="G3626" s="40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26"/>
      <c r="AR3626" s="26"/>
      <c r="AS3626" s="26"/>
      <c r="AT3626" s="26"/>
      <c r="AU3626" s="26"/>
      <c r="AV3626" s="26"/>
      <c r="AW3626" s="11"/>
      <c r="AX3626" s="11"/>
      <c r="AY3626" s="11"/>
      <c r="AZ3626" s="11"/>
      <c r="BA3626" s="11"/>
      <c r="BB3626" s="11"/>
      <c r="BC3626" s="11"/>
    </row>
    <row r="3627" spans="1:55" x14ac:dyDescent="0.3">
      <c r="A3627" s="11"/>
      <c r="B3627" s="11"/>
      <c r="C3627" s="11"/>
      <c r="D3627" s="11"/>
      <c r="E3627" s="38"/>
      <c r="F3627" s="11"/>
      <c r="G3627" s="40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26"/>
      <c r="AR3627" s="26"/>
      <c r="AS3627" s="26"/>
      <c r="AT3627" s="26"/>
      <c r="AU3627" s="26"/>
      <c r="AV3627" s="26"/>
      <c r="AW3627" s="11"/>
      <c r="AX3627" s="11"/>
      <c r="AY3627" s="11"/>
      <c r="AZ3627" s="11"/>
      <c r="BA3627" s="11"/>
      <c r="BB3627" s="11"/>
      <c r="BC3627" s="11"/>
    </row>
    <row r="3628" spans="1:55" x14ac:dyDescent="0.3">
      <c r="A3628" s="11"/>
      <c r="B3628" s="11"/>
      <c r="C3628" s="11"/>
      <c r="D3628" s="11"/>
      <c r="E3628" s="38"/>
      <c r="F3628" s="11"/>
      <c r="G3628" s="40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26"/>
      <c r="AR3628" s="26"/>
      <c r="AS3628" s="26"/>
      <c r="AT3628" s="26"/>
      <c r="AU3628" s="26"/>
      <c r="AV3628" s="26"/>
      <c r="AW3628" s="11"/>
      <c r="AX3628" s="11"/>
      <c r="AY3628" s="11"/>
      <c r="AZ3628" s="11"/>
      <c r="BA3628" s="11"/>
      <c r="BB3628" s="11"/>
      <c r="BC3628" s="11"/>
    </row>
    <row r="3629" spans="1:55" x14ac:dyDescent="0.3">
      <c r="A3629" s="11"/>
      <c r="B3629" s="11"/>
      <c r="C3629" s="11"/>
      <c r="D3629" s="11"/>
      <c r="E3629" s="38"/>
      <c r="F3629" s="11"/>
      <c r="G3629" s="40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26"/>
      <c r="AR3629" s="26"/>
      <c r="AS3629" s="26"/>
      <c r="AT3629" s="26"/>
      <c r="AU3629" s="26"/>
      <c r="AV3629" s="26"/>
      <c r="AW3629" s="11"/>
      <c r="AX3629" s="11"/>
      <c r="AY3629" s="11"/>
      <c r="AZ3629" s="11"/>
      <c r="BA3629" s="11"/>
      <c r="BB3629" s="11"/>
      <c r="BC3629" s="11"/>
    </row>
    <row r="3630" spans="1:55" x14ac:dyDescent="0.3">
      <c r="A3630" s="11"/>
      <c r="B3630" s="11"/>
      <c r="C3630" s="11"/>
      <c r="D3630" s="11"/>
      <c r="E3630" s="38"/>
      <c r="F3630" s="11"/>
      <c r="G3630" s="40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26"/>
      <c r="AR3630" s="26"/>
      <c r="AS3630" s="26"/>
      <c r="AT3630" s="26"/>
      <c r="AU3630" s="26"/>
      <c r="AV3630" s="26"/>
      <c r="AW3630" s="11"/>
      <c r="AX3630" s="11"/>
      <c r="AY3630" s="11"/>
      <c r="AZ3630" s="11"/>
      <c r="BA3630" s="11"/>
      <c r="BB3630" s="11"/>
      <c r="BC3630" s="11"/>
    </row>
    <row r="3631" spans="1:55" x14ac:dyDescent="0.3">
      <c r="A3631" s="11"/>
      <c r="B3631" s="11"/>
      <c r="C3631" s="11"/>
      <c r="D3631" s="11"/>
      <c r="E3631" s="38"/>
      <c r="F3631" s="11"/>
      <c r="G3631" s="40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26"/>
      <c r="AR3631" s="26"/>
      <c r="AS3631" s="26"/>
      <c r="AT3631" s="26"/>
      <c r="AU3631" s="26"/>
      <c r="AV3631" s="26"/>
      <c r="AW3631" s="11"/>
      <c r="AX3631" s="11"/>
      <c r="AY3631" s="11"/>
      <c r="AZ3631" s="11"/>
      <c r="BA3631" s="11"/>
      <c r="BB3631" s="11"/>
      <c r="BC3631" s="11"/>
    </row>
    <row r="3632" spans="1:55" x14ac:dyDescent="0.3">
      <c r="A3632" s="11"/>
      <c r="B3632" s="11"/>
      <c r="C3632" s="11"/>
      <c r="D3632" s="11"/>
      <c r="E3632" s="38"/>
      <c r="F3632" s="11"/>
      <c r="G3632" s="40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26"/>
      <c r="AR3632" s="26"/>
      <c r="AS3632" s="26"/>
      <c r="AT3632" s="26"/>
      <c r="AU3632" s="26"/>
      <c r="AV3632" s="26"/>
      <c r="AW3632" s="11"/>
      <c r="AX3632" s="11"/>
      <c r="AY3632" s="11"/>
      <c r="AZ3632" s="11"/>
      <c r="BA3632" s="11"/>
      <c r="BB3632" s="11"/>
      <c r="BC3632" s="11"/>
    </row>
    <row r="3633" spans="1:55" x14ac:dyDescent="0.3">
      <c r="A3633" s="11"/>
      <c r="B3633" s="11"/>
      <c r="C3633" s="11"/>
      <c r="D3633" s="11"/>
      <c r="E3633" s="38"/>
      <c r="F3633" s="11"/>
      <c r="G3633" s="40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26"/>
      <c r="AR3633" s="26"/>
      <c r="AS3633" s="26"/>
      <c r="AT3633" s="26"/>
      <c r="AU3633" s="26"/>
      <c r="AV3633" s="26"/>
      <c r="AW3633" s="11"/>
      <c r="AX3633" s="11"/>
      <c r="AY3633" s="11"/>
      <c r="AZ3633" s="11"/>
      <c r="BA3633" s="11"/>
      <c r="BB3633" s="11"/>
      <c r="BC3633" s="11"/>
    </row>
    <row r="3634" spans="1:55" x14ac:dyDescent="0.3">
      <c r="A3634" s="11"/>
      <c r="B3634" s="11"/>
      <c r="C3634" s="11"/>
      <c r="D3634" s="11"/>
      <c r="E3634" s="38"/>
      <c r="F3634" s="11"/>
      <c r="G3634" s="40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26"/>
      <c r="AR3634" s="26"/>
      <c r="AS3634" s="26"/>
      <c r="AT3634" s="26"/>
      <c r="AU3634" s="26"/>
      <c r="AV3634" s="26"/>
      <c r="AW3634" s="11"/>
      <c r="AX3634" s="11"/>
      <c r="AY3634" s="11"/>
      <c r="AZ3634" s="11"/>
      <c r="BA3634" s="11"/>
      <c r="BB3634" s="11"/>
      <c r="BC3634" s="11"/>
    </row>
    <row r="3635" spans="1:55" x14ac:dyDescent="0.3">
      <c r="A3635" s="11"/>
      <c r="B3635" s="11"/>
      <c r="C3635" s="11"/>
      <c r="D3635" s="11"/>
      <c r="E3635" s="38"/>
      <c r="F3635" s="11"/>
      <c r="G3635" s="40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26"/>
      <c r="AR3635" s="26"/>
      <c r="AS3635" s="26"/>
      <c r="AT3635" s="26"/>
      <c r="AU3635" s="26"/>
      <c r="AV3635" s="26"/>
      <c r="AW3635" s="11"/>
      <c r="AX3635" s="11"/>
      <c r="AY3635" s="11"/>
      <c r="AZ3635" s="11"/>
      <c r="BA3635" s="11"/>
      <c r="BB3635" s="11"/>
      <c r="BC3635" s="11"/>
    </row>
    <row r="3636" spans="1:55" x14ac:dyDescent="0.3">
      <c r="A3636" s="11"/>
      <c r="B3636" s="11"/>
      <c r="C3636" s="11"/>
      <c r="D3636" s="11"/>
      <c r="E3636" s="38"/>
      <c r="F3636" s="11"/>
      <c r="G3636" s="40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26"/>
      <c r="AR3636" s="26"/>
      <c r="AS3636" s="26"/>
      <c r="AT3636" s="26"/>
      <c r="AU3636" s="26"/>
      <c r="AV3636" s="26"/>
      <c r="AW3636" s="11"/>
      <c r="AX3636" s="11"/>
      <c r="AY3636" s="11"/>
      <c r="AZ3636" s="11"/>
      <c r="BA3636" s="11"/>
      <c r="BB3636" s="11"/>
      <c r="BC3636" s="11"/>
    </row>
    <row r="3637" spans="1:55" x14ac:dyDescent="0.3">
      <c r="A3637" s="11"/>
      <c r="B3637" s="11"/>
      <c r="C3637" s="11"/>
      <c r="D3637" s="11"/>
      <c r="E3637" s="38"/>
      <c r="F3637" s="11"/>
      <c r="G3637" s="40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26"/>
      <c r="AR3637" s="26"/>
      <c r="AS3637" s="26"/>
      <c r="AT3637" s="26"/>
      <c r="AU3637" s="26"/>
      <c r="AV3637" s="26"/>
      <c r="AW3637" s="11"/>
      <c r="AX3637" s="11"/>
      <c r="AY3637" s="11"/>
      <c r="AZ3637" s="11"/>
      <c r="BA3637" s="11"/>
      <c r="BB3637" s="11"/>
      <c r="BC3637" s="11"/>
    </row>
    <row r="3638" spans="1:55" x14ac:dyDescent="0.3">
      <c r="A3638" s="11"/>
      <c r="B3638" s="11"/>
      <c r="C3638" s="11"/>
      <c r="D3638" s="11"/>
      <c r="E3638" s="38"/>
      <c r="F3638" s="11"/>
      <c r="G3638" s="40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26"/>
      <c r="AR3638" s="26"/>
      <c r="AS3638" s="26"/>
      <c r="AT3638" s="26"/>
      <c r="AU3638" s="26"/>
      <c r="AV3638" s="26"/>
      <c r="AW3638" s="11"/>
      <c r="AX3638" s="11"/>
      <c r="AY3638" s="11"/>
      <c r="AZ3638" s="11"/>
      <c r="BA3638" s="11"/>
      <c r="BB3638" s="11"/>
      <c r="BC3638" s="11"/>
    </row>
    <row r="3639" spans="1:55" x14ac:dyDescent="0.3">
      <c r="A3639" s="11"/>
      <c r="B3639" s="11"/>
      <c r="C3639" s="11"/>
      <c r="D3639" s="11"/>
      <c r="E3639" s="38"/>
      <c r="F3639" s="11"/>
      <c r="G3639" s="40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26"/>
      <c r="AR3639" s="26"/>
      <c r="AS3639" s="26"/>
      <c r="AT3639" s="26"/>
      <c r="AU3639" s="26"/>
      <c r="AV3639" s="26"/>
      <c r="AW3639" s="11"/>
      <c r="AX3639" s="11"/>
      <c r="AY3639" s="11"/>
      <c r="AZ3639" s="11"/>
      <c r="BA3639" s="11"/>
      <c r="BB3639" s="11"/>
      <c r="BC3639" s="11"/>
    </row>
    <row r="3640" spans="1:55" x14ac:dyDescent="0.3">
      <c r="A3640" s="11"/>
      <c r="B3640" s="11"/>
      <c r="C3640" s="11"/>
      <c r="D3640" s="11"/>
      <c r="E3640" s="38"/>
      <c r="F3640" s="11"/>
      <c r="G3640" s="40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26"/>
      <c r="AR3640" s="26"/>
      <c r="AS3640" s="26"/>
      <c r="AT3640" s="26"/>
      <c r="AU3640" s="26"/>
      <c r="AV3640" s="26"/>
      <c r="AW3640" s="11"/>
      <c r="AX3640" s="11"/>
      <c r="AY3640" s="11"/>
      <c r="AZ3640" s="11"/>
      <c r="BA3640" s="11"/>
      <c r="BB3640" s="11"/>
      <c r="BC3640" s="11"/>
    </row>
    <row r="3641" spans="1:55" x14ac:dyDescent="0.3">
      <c r="A3641" s="11"/>
      <c r="B3641" s="11"/>
      <c r="C3641" s="11"/>
      <c r="D3641" s="11"/>
      <c r="E3641" s="38"/>
      <c r="F3641" s="11"/>
      <c r="G3641" s="40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26"/>
      <c r="AR3641" s="26"/>
      <c r="AS3641" s="26"/>
      <c r="AT3641" s="26"/>
      <c r="AU3641" s="26"/>
      <c r="AV3641" s="26"/>
      <c r="AW3641" s="11"/>
      <c r="AX3641" s="11"/>
      <c r="AY3641" s="11"/>
      <c r="AZ3641" s="11"/>
      <c r="BA3641" s="11"/>
      <c r="BB3641" s="11"/>
      <c r="BC3641" s="11"/>
    </row>
    <row r="3642" spans="1:55" x14ac:dyDescent="0.3">
      <c r="A3642" s="11"/>
      <c r="B3642" s="11"/>
      <c r="C3642" s="11"/>
      <c r="D3642" s="11"/>
      <c r="E3642" s="38"/>
      <c r="F3642" s="11"/>
      <c r="G3642" s="40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26"/>
      <c r="AR3642" s="26"/>
      <c r="AS3642" s="26"/>
      <c r="AT3642" s="26"/>
      <c r="AU3642" s="26"/>
      <c r="AV3642" s="26"/>
      <c r="AW3642" s="11"/>
      <c r="AX3642" s="11"/>
      <c r="AY3642" s="11"/>
      <c r="AZ3642" s="11"/>
      <c r="BA3642" s="11"/>
      <c r="BB3642" s="11"/>
      <c r="BC3642" s="11"/>
    </row>
    <row r="3643" spans="1:55" x14ac:dyDescent="0.3">
      <c r="A3643" s="11"/>
      <c r="B3643" s="11"/>
      <c r="C3643" s="11"/>
      <c r="D3643" s="11"/>
      <c r="E3643" s="38"/>
      <c r="F3643" s="11"/>
      <c r="G3643" s="40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26"/>
      <c r="AR3643" s="26"/>
      <c r="AS3643" s="26"/>
      <c r="AT3643" s="26"/>
      <c r="AU3643" s="26"/>
      <c r="AV3643" s="26"/>
      <c r="AW3643" s="11"/>
      <c r="AX3643" s="11"/>
      <c r="AY3643" s="11"/>
      <c r="AZ3643" s="11"/>
      <c r="BA3643" s="11"/>
      <c r="BB3643" s="11"/>
      <c r="BC3643" s="11"/>
    </row>
    <row r="3644" spans="1:55" x14ac:dyDescent="0.3">
      <c r="A3644" s="11"/>
      <c r="B3644" s="11"/>
      <c r="C3644" s="11"/>
      <c r="D3644" s="11"/>
      <c r="E3644" s="38"/>
      <c r="F3644" s="11"/>
      <c r="G3644" s="40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26"/>
      <c r="AR3644" s="26"/>
      <c r="AS3644" s="26"/>
      <c r="AT3644" s="26"/>
      <c r="AU3644" s="26"/>
      <c r="AV3644" s="26"/>
      <c r="AW3644" s="11"/>
      <c r="AX3644" s="11"/>
      <c r="AY3644" s="11"/>
      <c r="AZ3644" s="11"/>
      <c r="BA3644" s="11"/>
      <c r="BB3644" s="11"/>
      <c r="BC3644" s="11"/>
    </row>
    <row r="3645" spans="1:55" x14ac:dyDescent="0.3">
      <c r="A3645" s="11"/>
      <c r="B3645" s="11"/>
      <c r="C3645" s="11"/>
      <c r="D3645" s="11"/>
      <c r="E3645" s="38"/>
      <c r="F3645" s="11"/>
      <c r="G3645" s="40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26"/>
      <c r="AR3645" s="26"/>
      <c r="AS3645" s="26"/>
      <c r="AT3645" s="26"/>
      <c r="AU3645" s="26"/>
      <c r="AV3645" s="26"/>
      <c r="AW3645" s="11"/>
      <c r="AX3645" s="11"/>
      <c r="AY3645" s="11"/>
      <c r="AZ3645" s="11"/>
      <c r="BA3645" s="11"/>
      <c r="BB3645" s="11"/>
      <c r="BC3645" s="11"/>
    </row>
    <row r="3646" spans="1:55" x14ac:dyDescent="0.3">
      <c r="A3646" s="11"/>
      <c r="B3646" s="11"/>
      <c r="C3646" s="11"/>
      <c r="D3646" s="11"/>
      <c r="E3646" s="38"/>
      <c r="F3646" s="11"/>
      <c r="G3646" s="40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26"/>
      <c r="AR3646" s="26"/>
      <c r="AS3646" s="26"/>
      <c r="AT3646" s="26"/>
      <c r="AU3646" s="26"/>
      <c r="AV3646" s="26"/>
      <c r="AW3646" s="11"/>
      <c r="AX3646" s="11"/>
      <c r="AY3646" s="11"/>
      <c r="AZ3646" s="11"/>
      <c r="BA3646" s="11"/>
      <c r="BB3646" s="11"/>
      <c r="BC3646" s="11"/>
    </row>
    <row r="3647" spans="1:55" x14ac:dyDescent="0.3">
      <c r="A3647" s="11"/>
      <c r="B3647" s="11"/>
      <c r="C3647" s="11"/>
      <c r="D3647" s="11"/>
      <c r="E3647" s="38"/>
      <c r="F3647" s="11"/>
      <c r="G3647" s="40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26"/>
      <c r="AR3647" s="26"/>
      <c r="AS3647" s="26"/>
      <c r="AT3647" s="26"/>
      <c r="AU3647" s="26"/>
      <c r="AV3647" s="26"/>
      <c r="AW3647" s="11"/>
      <c r="AX3647" s="11"/>
      <c r="AY3647" s="11"/>
      <c r="AZ3647" s="11"/>
      <c r="BA3647" s="11"/>
      <c r="BB3647" s="11"/>
      <c r="BC3647" s="11"/>
    </row>
    <row r="3648" spans="1:55" x14ac:dyDescent="0.3">
      <c r="A3648" s="11"/>
      <c r="B3648" s="11"/>
      <c r="C3648" s="11"/>
      <c r="D3648" s="11"/>
      <c r="E3648" s="38"/>
      <c r="F3648" s="11"/>
      <c r="G3648" s="40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26"/>
      <c r="AR3648" s="26"/>
      <c r="AS3648" s="26"/>
      <c r="AT3648" s="26"/>
      <c r="AU3648" s="26"/>
      <c r="AV3648" s="26"/>
      <c r="AW3648" s="11"/>
      <c r="AX3648" s="11"/>
      <c r="AY3648" s="11"/>
      <c r="AZ3648" s="11"/>
      <c r="BA3648" s="11"/>
      <c r="BB3648" s="11"/>
      <c r="BC3648" s="11"/>
    </row>
    <row r="3649" spans="1:55" x14ac:dyDescent="0.3">
      <c r="A3649" s="11"/>
      <c r="B3649" s="11"/>
      <c r="C3649" s="11"/>
      <c r="D3649" s="11"/>
      <c r="E3649" s="38"/>
      <c r="F3649" s="11"/>
      <c r="G3649" s="40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26"/>
      <c r="AR3649" s="26"/>
      <c r="AS3649" s="26"/>
      <c r="AT3649" s="26"/>
      <c r="AU3649" s="26"/>
      <c r="AV3649" s="26"/>
      <c r="AW3649" s="11"/>
      <c r="AX3649" s="11"/>
      <c r="AY3649" s="11"/>
      <c r="AZ3649" s="11"/>
      <c r="BA3649" s="11"/>
      <c r="BB3649" s="11"/>
      <c r="BC3649" s="11"/>
    </row>
    <row r="3650" spans="1:55" x14ac:dyDescent="0.3">
      <c r="A3650" s="11"/>
      <c r="B3650" s="11"/>
      <c r="C3650" s="11"/>
      <c r="D3650" s="11"/>
      <c r="E3650" s="38"/>
      <c r="F3650" s="11"/>
      <c r="G3650" s="40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26"/>
      <c r="AR3650" s="26"/>
      <c r="AS3650" s="26"/>
      <c r="AT3650" s="26"/>
      <c r="AU3650" s="26"/>
      <c r="AV3650" s="26"/>
      <c r="AW3650" s="11"/>
      <c r="AX3650" s="11"/>
      <c r="AY3650" s="11"/>
      <c r="AZ3650" s="11"/>
      <c r="BA3650" s="11"/>
      <c r="BB3650" s="11"/>
      <c r="BC3650" s="11"/>
    </row>
    <row r="3651" spans="1:55" x14ac:dyDescent="0.3">
      <c r="A3651" s="11"/>
      <c r="B3651" s="11"/>
      <c r="C3651" s="11"/>
      <c r="D3651" s="11"/>
      <c r="E3651" s="38"/>
      <c r="F3651" s="11"/>
      <c r="G3651" s="40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26"/>
      <c r="AR3651" s="26"/>
      <c r="AS3651" s="26"/>
      <c r="AT3651" s="26"/>
      <c r="AU3651" s="26"/>
      <c r="AV3651" s="26"/>
      <c r="AW3651" s="11"/>
      <c r="AX3651" s="11"/>
      <c r="AY3651" s="11"/>
      <c r="AZ3651" s="11"/>
      <c r="BA3651" s="11"/>
      <c r="BB3651" s="11"/>
      <c r="BC3651" s="11"/>
    </row>
    <row r="3652" spans="1:55" x14ac:dyDescent="0.3">
      <c r="A3652" s="11"/>
      <c r="B3652" s="11"/>
      <c r="C3652" s="11"/>
      <c r="D3652" s="11"/>
      <c r="E3652" s="38"/>
      <c r="F3652" s="11"/>
      <c r="G3652" s="40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26"/>
      <c r="AR3652" s="26"/>
      <c r="AS3652" s="26"/>
      <c r="AT3652" s="26"/>
      <c r="AU3652" s="26"/>
      <c r="AV3652" s="26"/>
      <c r="AW3652" s="11"/>
      <c r="AX3652" s="11"/>
      <c r="AY3652" s="11"/>
      <c r="AZ3652" s="11"/>
      <c r="BA3652" s="11"/>
      <c r="BB3652" s="11"/>
      <c r="BC3652" s="11"/>
    </row>
    <row r="3653" spans="1:55" x14ac:dyDescent="0.3">
      <c r="A3653" s="11"/>
      <c r="B3653" s="11"/>
      <c r="C3653" s="11"/>
      <c r="D3653" s="11"/>
      <c r="E3653" s="38"/>
      <c r="F3653" s="11"/>
      <c r="G3653" s="40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26"/>
      <c r="AR3653" s="26"/>
      <c r="AS3653" s="26"/>
      <c r="AT3653" s="26"/>
      <c r="AU3653" s="26"/>
      <c r="AV3653" s="26"/>
      <c r="AW3653" s="11"/>
      <c r="AX3653" s="11"/>
      <c r="AY3653" s="11"/>
      <c r="AZ3653" s="11"/>
      <c r="BA3653" s="11"/>
      <c r="BB3653" s="11"/>
      <c r="BC3653" s="11"/>
    </row>
    <row r="3654" spans="1:55" x14ac:dyDescent="0.3">
      <c r="A3654" s="11"/>
      <c r="B3654" s="11"/>
      <c r="C3654" s="11"/>
      <c r="D3654" s="11"/>
      <c r="E3654" s="38"/>
      <c r="F3654" s="11"/>
      <c r="G3654" s="40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26"/>
      <c r="AR3654" s="26"/>
      <c r="AS3654" s="26"/>
      <c r="AT3654" s="26"/>
      <c r="AU3654" s="26"/>
      <c r="AV3654" s="26"/>
      <c r="AW3654" s="11"/>
      <c r="AX3654" s="11"/>
      <c r="AY3654" s="11"/>
      <c r="AZ3654" s="11"/>
      <c r="BA3654" s="11"/>
      <c r="BB3654" s="11"/>
      <c r="BC3654" s="11"/>
    </row>
    <row r="3655" spans="1:55" x14ac:dyDescent="0.3">
      <c r="A3655" s="11"/>
      <c r="B3655" s="11"/>
      <c r="C3655" s="11"/>
      <c r="D3655" s="11"/>
      <c r="E3655" s="38"/>
      <c r="F3655" s="11"/>
      <c r="G3655" s="40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26"/>
      <c r="AR3655" s="26"/>
      <c r="AS3655" s="26"/>
      <c r="AT3655" s="26"/>
      <c r="AU3655" s="26"/>
      <c r="AV3655" s="26"/>
      <c r="AW3655" s="11"/>
      <c r="AX3655" s="11"/>
      <c r="AY3655" s="11"/>
      <c r="AZ3655" s="11"/>
      <c r="BA3655" s="11"/>
      <c r="BB3655" s="11"/>
      <c r="BC3655" s="11"/>
    </row>
    <row r="3656" spans="1:55" x14ac:dyDescent="0.3">
      <c r="A3656" s="11"/>
      <c r="B3656" s="11"/>
      <c r="C3656" s="11"/>
      <c r="D3656" s="11"/>
      <c r="E3656" s="38"/>
      <c r="F3656" s="11"/>
      <c r="G3656" s="40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26"/>
      <c r="AR3656" s="26"/>
      <c r="AS3656" s="26"/>
      <c r="AT3656" s="26"/>
      <c r="AU3656" s="26"/>
      <c r="AV3656" s="26"/>
      <c r="AW3656" s="11"/>
      <c r="AX3656" s="11"/>
      <c r="AY3656" s="11"/>
      <c r="AZ3656" s="11"/>
      <c r="BA3656" s="11"/>
      <c r="BB3656" s="11"/>
      <c r="BC3656" s="11"/>
    </row>
    <row r="3657" spans="1:55" x14ac:dyDescent="0.3">
      <c r="A3657" s="11"/>
      <c r="B3657" s="11"/>
      <c r="C3657" s="11"/>
      <c r="D3657" s="11"/>
      <c r="E3657" s="38"/>
      <c r="F3657" s="11"/>
      <c r="G3657" s="40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26"/>
      <c r="AR3657" s="26"/>
      <c r="AS3657" s="26"/>
      <c r="AT3657" s="26"/>
      <c r="AU3657" s="26"/>
      <c r="AV3657" s="26"/>
      <c r="AW3657" s="11"/>
      <c r="AX3657" s="11"/>
      <c r="AY3657" s="11"/>
      <c r="AZ3657" s="11"/>
      <c r="BA3657" s="11"/>
      <c r="BB3657" s="11"/>
      <c r="BC3657" s="11"/>
    </row>
    <row r="3658" spans="1:55" x14ac:dyDescent="0.3">
      <c r="A3658" s="11"/>
      <c r="B3658" s="11"/>
      <c r="C3658" s="11"/>
      <c r="D3658" s="11"/>
      <c r="E3658" s="38"/>
      <c r="F3658" s="11"/>
      <c r="G3658" s="40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26"/>
      <c r="AR3658" s="26"/>
      <c r="AS3658" s="26"/>
      <c r="AT3658" s="26"/>
      <c r="AU3658" s="26"/>
      <c r="AV3658" s="26"/>
      <c r="AW3658" s="11"/>
      <c r="AX3658" s="11"/>
      <c r="AY3658" s="11"/>
      <c r="AZ3658" s="11"/>
      <c r="BA3658" s="11"/>
      <c r="BB3658" s="11"/>
      <c r="BC3658" s="11"/>
    </row>
    <row r="3659" spans="1:55" x14ac:dyDescent="0.3">
      <c r="A3659" s="11"/>
      <c r="B3659" s="11"/>
      <c r="C3659" s="11"/>
      <c r="D3659" s="11"/>
      <c r="E3659" s="38"/>
      <c r="F3659" s="11"/>
      <c r="G3659" s="40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26"/>
      <c r="AR3659" s="26"/>
      <c r="AS3659" s="26"/>
      <c r="AT3659" s="26"/>
      <c r="AU3659" s="26"/>
      <c r="AV3659" s="26"/>
      <c r="AW3659" s="11"/>
      <c r="AX3659" s="11"/>
      <c r="AY3659" s="11"/>
      <c r="AZ3659" s="11"/>
      <c r="BA3659" s="11"/>
      <c r="BB3659" s="11"/>
      <c r="BC3659" s="11"/>
    </row>
    <row r="3660" spans="1:55" x14ac:dyDescent="0.3">
      <c r="A3660" s="11"/>
      <c r="B3660" s="11"/>
      <c r="C3660" s="11"/>
      <c r="D3660" s="11"/>
      <c r="E3660" s="38"/>
      <c r="F3660" s="11"/>
      <c r="G3660" s="40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26"/>
      <c r="AR3660" s="26"/>
      <c r="AS3660" s="26"/>
      <c r="AT3660" s="26"/>
      <c r="AU3660" s="26"/>
      <c r="AV3660" s="26"/>
      <c r="AW3660" s="11"/>
      <c r="AX3660" s="11"/>
      <c r="AY3660" s="11"/>
      <c r="AZ3660" s="11"/>
      <c r="BA3660" s="11"/>
      <c r="BB3660" s="11"/>
      <c r="BC3660" s="11"/>
    </row>
    <row r="3661" spans="1:55" x14ac:dyDescent="0.3">
      <c r="A3661" s="11"/>
      <c r="B3661" s="11"/>
      <c r="C3661" s="11"/>
      <c r="D3661" s="11"/>
      <c r="E3661" s="38"/>
      <c r="F3661" s="11"/>
      <c r="G3661" s="40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26"/>
      <c r="AR3661" s="26"/>
      <c r="AS3661" s="26"/>
      <c r="AT3661" s="26"/>
      <c r="AU3661" s="26"/>
      <c r="AV3661" s="26"/>
      <c r="AW3661" s="11"/>
      <c r="AX3661" s="11"/>
      <c r="AY3661" s="11"/>
      <c r="AZ3661" s="11"/>
      <c r="BA3661" s="11"/>
      <c r="BB3661" s="11"/>
      <c r="BC3661" s="11"/>
    </row>
    <row r="3662" spans="1:55" x14ac:dyDescent="0.3">
      <c r="A3662" s="11"/>
      <c r="B3662" s="11"/>
      <c r="C3662" s="11"/>
      <c r="D3662" s="11"/>
      <c r="E3662" s="38"/>
      <c r="F3662" s="11"/>
      <c r="G3662" s="40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26"/>
      <c r="AR3662" s="26"/>
      <c r="AS3662" s="26"/>
      <c r="AT3662" s="26"/>
      <c r="AU3662" s="26"/>
      <c r="AV3662" s="26"/>
      <c r="AW3662" s="11"/>
      <c r="AX3662" s="11"/>
      <c r="AY3662" s="11"/>
      <c r="AZ3662" s="11"/>
      <c r="BA3662" s="11"/>
      <c r="BB3662" s="11"/>
      <c r="BC3662" s="11"/>
    </row>
    <row r="3663" spans="1:55" x14ac:dyDescent="0.3">
      <c r="A3663" s="11"/>
      <c r="B3663" s="11"/>
      <c r="C3663" s="11"/>
      <c r="D3663" s="11"/>
      <c r="E3663" s="38"/>
      <c r="F3663" s="11"/>
      <c r="G3663" s="40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26"/>
      <c r="AR3663" s="26"/>
      <c r="AS3663" s="26"/>
      <c r="AT3663" s="26"/>
      <c r="AU3663" s="26"/>
      <c r="AV3663" s="26"/>
      <c r="AW3663" s="11"/>
      <c r="AX3663" s="11"/>
      <c r="AY3663" s="11"/>
      <c r="AZ3663" s="11"/>
      <c r="BA3663" s="11"/>
      <c r="BB3663" s="11"/>
      <c r="BC3663" s="11"/>
    </row>
    <row r="3664" spans="1:55" x14ac:dyDescent="0.3">
      <c r="A3664" s="11"/>
      <c r="B3664" s="11"/>
      <c r="C3664" s="11"/>
      <c r="D3664" s="11"/>
      <c r="E3664" s="38"/>
      <c r="F3664" s="11"/>
      <c r="G3664" s="40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26"/>
      <c r="AR3664" s="26"/>
      <c r="AS3664" s="26"/>
      <c r="AT3664" s="26"/>
      <c r="AU3664" s="26"/>
      <c r="AV3664" s="26"/>
      <c r="AW3664" s="11"/>
      <c r="AX3664" s="11"/>
      <c r="AY3664" s="11"/>
      <c r="AZ3664" s="11"/>
      <c r="BA3664" s="11"/>
      <c r="BB3664" s="11"/>
      <c r="BC3664" s="11"/>
    </row>
    <row r="3665" spans="1:55" x14ac:dyDescent="0.3">
      <c r="A3665" s="11"/>
      <c r="B3665" s="11"/>
      <c r="C3665" s="11"/>
      <c r="D3665" s="11"/>
      <c r="E3665" s="38"/>
      <c r="F3665" s="11"/>
      <c r="G3665" s="40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26"/>
      <c r="AR3665" s="26"/>
      <c r="AS3665" s="26"/>
      <c r="AT3665" s="26"/>
      <c r="AU3665" s="26"/>
      <c r="AV3665" s="26"/>
      <c r="AW3665" s="11"/>
      <c r="AX3665" s="11"/>
      <c r="AY3665" s="11"/>
      <c r="AZ3665" s="11"/>
      <c r="BA3665" s="11"/>
      <c r="BB3665" s="11"/>
      <c r="BC3665" s="11"/>
    </row>
    <row r="3666" spans="1:55" x14ac:dyDescent="0.3">
      <c r="A3666" s="11"/>
      <c r="B3666" s="11"/>
      <c r="C3666" s="11"/>
      <c r="D3666" s="11"/>
      <c r="E3666" s="38"/>
      <c r="F3666" s="11"/>
      <c r="G3666" s="40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26"/>
      <c r="AR3666" s="26"/>
      <c r="AS3666" s="26"/>
      <c r="AT3666" s="26"/>
      <c r="AU3666" s="26"/>
      <c r="AV3666" s="26"/>
      <c r="AW3666" s="11"/>
      <c r="AX3666" s="11"/>
      <c r="AY3666" s="11"/>
      <c r="AZ3666" s="11"/>
      <c r="BA3666" s="11"/>
      <c r="BB3666" s="11"/>
      <c r="BC3666" s="11"/>
    </row>
    <row r="3667" spans="1:55" x14ac:dyDescent="0.3">
      <c r="A3667" s="11"/>
      <c r="B3667" s="11"/>
      <c r="C3667" s="11"/>
      <c r="D3667" s="11"/>
      <c r="E3667" s="38"/>
      <c r="F3667" s="11"/>
      <c r="G3667" s="40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26"/>
      <c r="AR3667" s="26"/>
      <c r="AS3667" s="26"/>
      <c r="AT3667" s="26"/>
      <c r="AU3667" s="26"/>
      <c r="AV3667" s="26"/>
      <c r="AW3667" s="11"/>
      <c r="AX3667" s="11"/>
      <c r="AY3667" s="11"/>
      <c r="AZ3667" s="11"/>
      <c r="BA3667" s="11"/>
      <c r="BB3667" s="11"/>
      <c r="BC3667" s="11"/>
    </row>
    <row r="3668" spans="1:55" x14ac:dyDescent="0.3">
      <c r="A3668" s="11"/>
      <c r="B3668" s="11"/>
      <c r="C3668" s="11"/>
      <c r="D3668" s="11"/>
      <c r="E3668" s="38"/>
      <c r="F3668" s="11"/>
      <c r="G3668" s="40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26"/>
      <c r="AR3668" s="26"/>
      <c r="AS3668" s="26"/>
      <c r="AT3668" s="26"/>
      <c r="AU3668" s="26"/>
      <c r="AV3668" s="26"/>
      <c r="AW3668" s="11"/>
      <c r="AX3668" s="11"/>
      <c r="AY3668" s="11"/>
      <c r="AZ3668" s="11"/>
      <c r="BA3668" s="11"/>
      <c r="BB3668" s="11"/>
      <c r="BC3668" s="11"/>
    </row>
    <row r="3669" spans="1:55" x14ac:dyDescent="0.3">
      <c r="A3669" s="11"/>
      <c r="B3669" s="11"/>
      <c r="C3669" s="11"/>
      <c r="D3669" s="11"/>
      <c r="E3669" s="38"/>
      <c r="F3669" s="11"/>
      <c r="G3669" s="40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26"/>
      <c r="AR3669" s="26"/>
      <c r="AS3669" s="26"/>
      <c r="AT3669" s="26"/>
      <c r="AU3669" s="26"/>
      <c r="AV3669" s="26"/>
      <c r="AW3669" s="11"/>
      <c r="AX3669" s="11"/>
      <c r="AY3669" s="11"/>
      <c r="AZ3669" s="11"/>
      <c r="BA3669" s="11"/>
      <c r="BB3669" s="11"/>
      <c r="BC3669" s="11"/>
    </row>
    <row r="3670" spans="1:55" x14ac:dyDescent="0.3">
      <c r="A3670" s="11"/>
      <c r="B3670" s="11"/>
      <c r="C3670" s="11"/>
      <c r="D3670" s="11"/>
      <c r="E3670" s="38"/>
      <c r="F3670" s="11"/>
      <c r="G3670" s="40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26"/>
      <c r="AR3670" s="26"/>
      <c r="AS3670" s="26"/>
      <c r="AT3670" s="26"/>
      <c r="AU3670" s="26"/>
      <c r="AV3670" s="26"/>
      <c r="AW3670" s="11"/>
      <c r="AX3670" s="11"/>
      <c r="AY3670" s="11"/>
      <c r="AZ3670" s="11"/>
      <c r="BA3670" s="11"/>
      <c r="BB3670" s="11"/>
      <c r="BC3670" s="11"/>
    </row>
    <row r="3671" spans="1:55" x14ac:dyDescent="0.3">
      <c r="A3671" s="11"/>
      <c r="B3671" s="11"/>
      <c r="C3671" s="11"/>
      <c r="D3671" s="11"/>
      <c r="E3671" s="38"/>
      <c r="F3671" s="11"/>
      <c r="G3671" s="40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26"/>
      <c r="AR3671" s="26"/>
      <c r="AS3671" s="26"/>
      <c r="AT3671" s="26"/>
      <c r="AU3671" s="26"/>
      <c r="AV3671" s="26"/>
      <c r="AW3671" s="11"/>
      <c r="AX3671" s="11"/>
      <c r="AY3671" s="11"/>
      <c r="AZ3671" s="11"/>
      <c r="BA3671" s="11"/>
      <c r="BB3671" s="11"/>
      <c r="BC3671" s="11"/>
    </row>
    <row r="3672" spans="1:55" x14ac:dyDescent="0.3">
      <c r="A3672" s="11"/>
      <c r="B3672" s="11"/>
      <c r="C3672" s="11"/>
      <c r="D3672" s="11"/>
      <c r="E3672" s="38"/>
      <c r="F3672" s="11"/>
      <c r="G3672" s="40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26"/>
      <c r="AR3672" s="26"/>
      <c r="AS3672" s="26"/>
      <c r="AT3672" s="26"/>
      <c r="AU3672" s="26"/>
      <c r="AV3672" s="26"/>
      <c r="AW3672" s="11"/>
      <c r="AX3672" s="11"/>
      <c r="AY3672" s="11"/>
      <c r="AZ3672" s="11"/>
      <c r="BA3672" s="11"/>
      <c r="BB3672" s="11"/>
      <c r="BC3672" s="11"/>
    </row>
    <row r="3673" spans="1:55" x14ac:dyDescent="0.3">
      <c r="A3673" s="11"/>
      <c r="B3673" s="11"/>
      <c r="C3673" s="11"/>
      <c r="D3673" s="11"/>
      <c r="E3673" s="38"/>
      <c r="F3673" s="11"/>
      <c r="G3673" s="40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26"/>
      <c r="AR3673" s="26"/>
      <c r="AS3673" s="26"/>
      <c r="AT3673" s="26"/>
      <c r="AU3673" s="26"/>
      <c r="AV3673" s="26"/>
      <c r="AW3673" s="11"/>
      <c r="AX3673" s="11"/>
      <c r="AY3673" s="11"/>
      <c r="AZ3673" s="11"/>
      <c r="BA3673" s="11"/>
      <c r="BB3673" s="11"/>
      <c r="BC3673" s="11"/>
    </row>
    <row r="3674" spans="1:55" x14ac:dyDescent="0.3">
      <c r="A3674" s="11"/>
      <c r="B3674" s="11"/>
      <c r="C3674" s="11"/>
      <c r="D3674" s="11"/>
      <c r="E3674" s="38"/>
      <c r="F3674" s="11"/>
      <c r="G3674" s="40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26"/>
      <c r="AR3674" s="26"/>
      <c r="AS3674" s="26"/>
      <c r="AT3674" s="26"/>
      <c r="AU3674" s="26"/>
      <c r="AV3674" s="26"/>
      <c r="AW3674" s="11"/>
      <c r="AX3674" s="11"/>
      <c r="AY3674" s="11"/>
      <c r="AZ3674" s="11"/>
      <c r="BA3674" s="11"/>
      <c r="BB3674" s="11"/>
      <c r="BC3674" s="11"/>
    </row>
    <row r="3675" spans="1:55" x14ac:dyDescent="0.3">
      <c r="A3675" s="11"/>
      <c r="B3675" s="11"/>
      <c r="C3675" s="11"/>
      <c r="D3675" s="11"/>
      <c r="E3675" s="38"/>
      <c r="F3675" s="11"/>
      <c r="G3675" s="40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26"/>
      <c r="AR3675" s="26"/>
      <c r="AS3675" s="26"/>
      <c r="AT3675" s="26"/>
      <c r="AU3675" s="26"/>
      <c r="AV3675" s="26"/>
      <c r="AW3675" s="11"/>
      <c r="AX3675" s="11"/>
      <c r="AY3675" s="11"/>
      <c r="AZ3675" s="11"/>
      <c r="BA3675" s="11"/>
      <c r="BB3675" s="11"/>
      <c r="BC3675" s="11"/>
    </row>
    <row r="3676" spans="1:55" x14ac:dyDescent="0.3">
      <c r="A3676" s="11"/>
      <c r="B3676" s="11"/>
      <c r="C3676" s="11"/>
      <c r="D3676" s="11"/>
      <c r="E3676" s="38"/>
      <c r="F3676" s="11"/>
      <c r="G3676" s="40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26"/>
      <c r="AR3676" s="26"/>
      <c r="AS3676" s="26"/>
      <c r="AT3676" s="26"/>
      <c r="AU3676" s="26"/>
      <c r="AV3676" s="26"/>
      <c r="AW3676" s="11"/>
      <c r="AX3676" s="11"/>
      <c r="AY3676" s="11"/>
      <c r="AZ3676" s="11"/>
      <c r="BA3676" s="11"/>
      <c r="BB3676" s="11"/>
      <c r="BC3676" s="11"/>
    </row>
    <row r="3677" spans="1:55" x14ac:dyDescent="0.3">
      <c r="A3677" s="11"/>
      <c r="B3677" s="11"/>
      <c r="C3677" s="11"/>
      <c r="D3677" s="11"/>
      <c r="E3677" s="38"/>
      <c r="F3677" s="11"/>
      <c r="G3677" s="40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26"/>
      <c r="AR3677" s="26"/>
      <c r="AS3677" s="26"/>
      <c r="AT3677" s="26"/>
      <c r="AU3677" s="26"/>
      <c r="AV3677" s="26"/>
      <c r="AW3677" s="11"/>
      <c r="AX3677" s="11"/>
      <c r="AY3677" s="11"/>
      <c r="AZ3677" s="11"/>
      <c r="BA3677" s="11"/>
      <c r="BB3677" s="11"/>
      <c r="BC3677" s="11"/>
    </row>
    <row r="3678" spans="1:55" x14ac:dyDescent="0.3">
      <c r="A3678" s="11"/>
      <c r="B3678" s="11"/>
      <c r="C3678" s="11"/>
      <c r="D3678" s="11"/>
      <c r="E3678" s="38"/>
      <c r="F3678" s="11"/>
      <c r="G3678" s="40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26"/>
      <c r="AR3678" s="26"/>
      <c r="AS3678" s="26"/>
      <c r="AT3678" s="26"/>
      <c r="AU3678" s="26"/>
      <c r="AV3678" s="26"/>
      <c r="AW3678" s="11"/>
      <c r="AX3678" s="11"/>
      <c r="AY3678" s="11"/>
      <c r="AZ3678" s="11"/>
      <c r="BA3678" s="11"/>
      <c r="BB3678" s="11"/>
      <c r="BC3678" s="11"/>
    </row>
    <row r="3679" spans="1:55" x14ac:dyDescent="0.3">
      <c r="A3679" s="11"/>
      <c r="B3679" s="11"/>
      <c r="C3679" s="11"/>
      <c r="D3679" s="11"/>
      <c r="E3679" s="38"/>
      <c r="F3679" s="11"/>
      <c r="G3679" s="40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26"/>
      <c r="AR3679" s="26"/>
      <c r="AS3679" s="26"/>
      <c r="AT3679" s="26"/>
      <c r="AU3679" s="26"/>
      <c r="AV3679" s="26"/>
      <c r="AW3679" s="11"/>
      <c r="AX3679" s="11"/>
      <c r="AY3679" s="11"/>
      <c r="AZ3679" s="11"/>
      <c r="BA3679" s="11"/>
      <c r="BB3679" s="11"/>
      <c r="BC3679" s="11"/>
    </row>
    <row r="3680" spans="1:55" x14ac:dyDescent="0.3">
      <c r="A3680" s="11"/>
      <c r="B3680" s="11"/>
      <c r="C3680" s="11"/>
      <c r="D3680" s="11"/>
      <c r="E3680" s="38"/>
      <c r="F3680" s="11"/>
      <c r="G3680" s="40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26"/>
      <c r="AR3680" s="26"/>
      <c r="AS3680" s="26"/>
      <c r="AT3680" s="26"/>
      <c r="AU3680" s="26"/>
      <c r="AV3680" s="26"/>
      <c r="AW3680" s="11"/>
      <c r="AX3680" s="11"/>
      <c r="AY3680" s="11"/>
      <c r="AZ3680" s="11"/>
      <c r="BA3680" s="11"/>
      <c r="BB3680" s="11"/>
      <c r="BC3680" s="11"/>
    </row>
    <row r="3681" spans="1:55" x14ac:dyDescent="0.3">
      <c r="A3681" s="11"/>
      <c r="B3681" s="11"/>
      <c r="C3681" s="11"/>
      <c r="D3681" s="11"/>
      <c r="E3681" s="38"/>
      <c r="F3681" s="11"/>
      <c r="G3681" s="40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26"/>
      <c r="AR3681" s="26"/>
      <c r="AS3681" s="26"/>
      <c r="AT3681" s="26"/>
      <c r="AU3681" s="26"/>
      <c r="AV3681" s="26"/>
      <c r="AW3681" s="11"/>
      <c r="AX3681" s="11"/>
      <c r="AY3681" s="11"/>
      <c r="AZ3681" s="11"/>
      <c r="BA3681" s="11"/>
      <c r="BB3681" s="11"/>
      <c r="BC3681" s="11"/>
    </row>
    <row r="3682" spans="1:55" x14ac:dyDescent="0.3">
      <c r="A3682" s="11"/>
      <c r="B3682" s="11"/>
      <c r="C3682" s="11"/>
      <c r="D3682" s="11"/>
      <c r="E3682" s="38"/>
      <c r="F3682" s="11"/>
      <c r="G3682" s="40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26"/>
      <c r="AR3682" s="26"/>
      <c r="AS3682" s="26"/>
      <c r="AT3682" s="26"/>
      <c r="AU3682" s="26"/>
      <c r="AV3682" s="26"/>
      <c r="AW3682" s="11"/>
      <c r="AX3682" s="11"/>
      <c r="AY3682" s="11"/>
      <c r="AZ3682" s="11"/>
      <c r="BA3682" s="11"/>
      <c r="BB3682" s="11"/>
      <c r="BC3682" s="11"/>
    </row>
    <row r="3683" spans="1:55" x14ac:dyDescent="0.3">
      <c r="A3683" s="11"/>
      <c r="B3683" s="11"/>
      <c r="C3683" s="11"/>
      <c r="D3683" s="11"/>
      <c r="E3683" s="38"/>
      <c r="F3683" s="11"/>
      <c r="G3683" s="40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26"/>
      <c r="AR3683" s="26"/>
      <c r="AS3683" s="26"/>
      <c r="AT3683" s="26"/>
      <c r="AU3683" s="26"/>
      <c r="AV3683" s="26"/>
      <c r="AW3683" s="11"/>
      <c r="AX3683" s="11"/>
      <c r="AY3683" s="11"/>
      <c r="AZ3683" s="11"/>
      <c r="BA3683" s="11"/>
      <c r="BB3683" s="11"/>
      <c r="BC3683" s="11"/>
    </row>
    <row r="3684" spans="1:55" x14ac:dyDescent="0.3">
      <c r="A3684" s="11"/>
      <c r="B3684" s="11"/>
      <c r="C3684" s="11"/>
      <c r="D3684" s="11"/>
      <c r="E3684" s="38"/>
      <c r="F3684" s="11"/>
      <c r="G3684" s="40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26"/>
      <c r="AR3684" s="26"/>
      <c r="AS3684" s="26"/>
      <c r="AT3684" s="26"/>
      <c r="AU3684" s="26"/>
      <c r="AV3684" s="26"/>
      <c r="AW3684" s="11"/>
      <c r="AX3684" s="11"/>
      <c r="AY3684" s="11"/>
      <c r="AZ3684" s="11"/>
      <c r="BA3684" s="11"/>
      <c r="BB3684" s="11"/>
      <c r="BC3684" s="11"/>
    </row>
    <row r="3685" spans="1:55" x14ac:dyDescent="0.3">
      <c r="A3685" s="11"/>
      <c r="B3685" s="11"/>
      <c r="C3685" s="11"/>
      <c r="D3685" s="11"/>
      <c r="E3685" s="38"/>
      <c r="F3685" s="11"/>
      <c r="G3685" s="40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26"/>
      <c r="AR3685" s="26"/>
      <c r="AS3685" s="26"/>
      <c r="AT3685" s="26"/>
      <c r="AU3685" s="26"/>
      <c r="AV3685" s="26"/>
      <c r="AW3685" s="11"/>
      <c r="AX3685" s="11"/>
      <c r="AY3685" s="11"/>
      <c r="AZ3685" s="11"/>
      <c r="BA3685" s="11"/>
      <c r="BB3685" s="11"/>
      <c r="BC3685" s="11"/>
    </row>
    <row r="3686" spans="1:55" x14ac:dyDescent="0.3">
      <c r="A3686" s="11"/>
      <c r="B3686" s="11"/>
      <c r="C3686" s="11"/>
      <c r="D3686" s="11"/>
      <c r="E3686" s="38"/>
      <c r="F3686" s="11"/>
      <c r="G3686" s="40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26"/>
      <c r="AR3686" s="26"/>
      <c r="AS3686" s="26"/>
      <c r="AT3686" s="26"/>
      <c r="AU3686" s="26"/>
      <c r="AV3686" s="26"/>
      <c r="AW3686" s="11"/>
      <c r="AX3686" s="11"/>
      <c r="AY3686" s="11"/>
      <c r="AZ3686" s="11"/>
      <c r="BA3686" s="11"/>
      <c r="BB3686" s="11"/>
      <c r="BC3686" s="11"/>
    </row>
    <row r="3687" spans="1:55" x14ac:dyDescent="0.3">
      <c r="A3687" s="11"/>
      <c r="B3687" s="11"/>
      <c r="C3687" s="11"/>
      <c r="D3687" s="11"/>
      <c r="E3687" s="38"/>
      <c r="F3687" s="11"/>
      <c r="G3687" s="40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26"/>
      <c r="AR3687" s="26"/>
      <c r="AS3687" s="26"/>
      <c r="AT3687" s="26"/>
      <c r="AU3687" s="26"/>
      <c r="AV3687" s="26"/>
      <c r="AW3687" s="11"/>
      <c r="AX3687" s="11"/>
      <c r="AY3687" s="11"/>
      <c r="AZ3687" s="11"/>
      <c r="BA3687" s="11"/>
      <c r="BB3687" s="11"/>
      <c r="BC3687" s="11"/>
    </row>
    <row r="3688" spans="1:55" x14ac:dyDescent="0.3">
      <c r="A3688" s="11"/>
      <c r="B3688" s="11"/>
      <c r="C3688" s="11"/>
      <c r="D3688" s="11"/>
      <c r="E3688" s="38"/>
      <c r="F3688" s="11"/>
      <c r="G3688" s="40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26"/>
      <c r="AR3688" s="26"/>
      <c r="AS3688" s="26"/>
      <c r="AT3688" s="26"/>
      <c r="AU3688" s="26"/>
      <c r="AV3688" s="26"/>
      <c r="AW3688" s="11"/>
      <c r="AX3688" s="11"/>
      <c r="AY3688" s="11"/>
      <c r="AZ3688" s="11"/>
      <c r="BA3688" s="11"/>
      <c r="BB3688" s="11"/>
      <c r="BC3688" s="11"/>
    </row>
    <row r="3689" spans="1:55" x14ac:dyDescent="0.3">
      <c r="A3689" s="11"/>
      <c r="B3689" s="11"/>
      <c r="C3689" s="11"/>
      <c r="D3689" s="11"/>
      <c r="E3689" s="38"/>
      <c r="F3689" s="11"/>
      <c r="G3689" s="40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26"/>
      <c r="AR3689" s="26"/>
      <c r="AS3689" s="26"/>
      <c r="AT3689" s="26"/>
      <c r="AU3689" s="26"/>
      <c r="AV3689" s="26"/>
      <c r="AW3689" s="11"/>
      <c r="AX3689" s="11"/>
      <c r="AY3689" s="11"/>
      <c r="AZ3689" s="11"/>
      <c r="BA3689" s="11"/>
      <c r="BB3689" s="11"/>
      <c r="BC3689" s="11"/>
    </row>
    <row r="3690" spans="1:55" x14ac:dyDescent="0.3">
      <c r="A3690" s="11"/>
      <c r="B3690" s="11"/>
      <c r="C3690" s="11"/>
      <c r="D3690" s="11"/>
      <c r="E3690" s="38"/>
      <c r="F3690" s="11"/>
      <c r="G3690" s="40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26"/>
      <c r="AR3690" s="26"/>
      <c r="AS3690" s="26"/>
      <c r="AT3690" s="26"/>
      <c r="AU3690" s="26"/>
      <c r="AV3690" s="26"/>
      <c r="AW3690" s="11"/>
      <c r="AX3690" s="11"/>
      <c r="AY3690" s="11"/>
      <c r="AZ3690" s="11"/>
      <c r="BA3690" s="11"/>
      <c r="BB3690" s="11"/>
      <c r="BC3690" s="11"/>
    </row>
    <row r="3691" spans="1:55" x14ac:dyDescent="0.3">
      <c r="A3691" s="11"/>
      <c r="B3691" s="11"/>
      <c r="C3691" s="11"/>
      <c r="D3691" s="11"/>
      <c r="E3691" s="38"/>
      <c r="F3691" s="11"/>
      <c r="G3691" s="40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26"/>
      <c r="AR3691" s="26"/>
      <c r="AS3691" s="26"/>
      <c r="AT3691" s="26"/>
      <c r="AU3691" s="26"/>
      <c r="AV3691" s="26"/>
      <c r="AW3691" s="11"/>
      <c r="AX3691" s="11"/>
      <c r="AY3691" s="11"/>
      <c r="AZ3691" s="11"/>
      <c r="BA3691" s="11"/>
      <c r="BB3691" s="11"/>
      <c r="BC3691" s="11"/>
    </row>
    <row r="3692" spans="1:55" x14ac:dyDescent="0.3">
      <c r="A3692" s="11"/>
      <c r="B3692" s="11"/>
      <c r="C3692" s="11"/>
      <c r="D3692" s="11"/>
      <c r="E3692" s="38"/>
      <c r="F3692" s="11"/>
      <c r="G3692" s="40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26"/>
      <c r="AR3692" s="26"/>
      <c r="AS3692" s="26"/>
      <c r="AT3692" s="26"/>
      <c r="AU3692" s="26"/>
      <c r="AV3692" s="26"/>
      <c r="AW3692" s="11"/>
      <c r="AX3692" s="11"/>
      <c r="AY3692" s="11"/>
      <c r="AZ3692" s="11"/>
      <c r="BA3692" s="11"/>
      <c r="BB3692" s="11"/>
      <c r="BC3692" s="11"/>
    </row>
    <row r="3693" spans="1:55" x14ac:dyDescent="0.3">
      <c r="A3693" s="11"/>
      <c r="B3693" s="11"/>
      <c r="C3693" s="11"/>
      <c r="D3693" s="11"/>
      <c r="E3693" s="38"/>
      <c r="F3693" s="11"/>
      <c r="G3693" s="40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26"/>
      <c r="AR3693" s="26"/>
      <c r="AS3693" s="26"/>
      <c r="AT3693" s="26"/>
      <c r="AU3693" s="26"/>
      <c r="AV3693" s="26"/>
      <c r="AW3693" s="11"/>
      <c r="AX3693" s="11"/>
      <c r="AY3693" s="11"/>
      <c r="AZ3693" s="11"/>
      <c r="BA3693" s="11"/>
      <c r="BB3693" s="11"/>
      <c r="BC3693" s="11"/>
    </row>
    <row r="3694" spans="1:55" x14ac:dyDescent="0.3">
      <c r="A3694" s="11"/>
      <c r="B3694" s="11"/>
      <c r="C3694" s="11"/>
      <c r="D3694" s="11"/>
      <c r="E3694" s="38"/>
      <c r="F3694" s="11"/>
      <c r="G3694" s="40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26"/>
      <c r="AR3694" s="26"/>
      <c r="AS3694" s="26"/>
      <c r="AT3694" s="26"/>
      <c r="AU3694" s="26"/>
      <c r="AV3694" s="26"/>
      <c r="AW3694" s="11"/>
      <c r="AX3694" s="11"/>
      <c r="AY3694" s="11"/>
      <c r="AZ3694" s="11"/>
      <c r="BA3694" s="11"/>
      <c r="BB3694" s="11"/>
      <c r="BC3694" s="11"/>
    </row>
    <row r="3695" spans="1:55" x14ac:dyDescent="0.3">
      <c r="A3695" s="11"/>
      <c r="B3695" s="11"/>
      <c r="C3695" s="11"/>
      <c r="D3695" s="11"/>
      <c r="E3695" s="38"/>
      <c r="F3695" s="11"/>
      <c r="G3695" s="40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26"/>
      <c r="AR3695" s="26"/>
      <c r="AS3695" s="26"/>
      <c r="AT3695" s="26"/>
      <c r="AU3695" s="26"/>
      <c r="AV3695" s="26"/>
      <c r="AW3695" s="11"/>
      <c r="AX3695" s="11"/>
      <c r="AY3695" s="11"/>
      <c r="AZ3695" s="11"/>
      <c r="BA3695" s="11"/>
      <c r="BB3695" s="11"/>
      <c r="BC3695" s="11"/>
    </row>
    <row r="3696" spans="1:55" x14ac:dyDescent="0.3">
      <c r="A3696" s="11"/>
      <c r="B3696" s="11"/>
      <c r="C3696" s="11"/>
      <c r="D3696" s="11"/>
      <c r="E3696" s="38"/>
      <c r="F3696" s="11"/>
      <c r="G3696" s="40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26"/>
      <c r="AR3696" s="26"/>
      <c r="AS3696" s="26"/>
      <c r="AT3696" s="26"/>
      <c r="AU3696" s="26"/>
      <c r="AV3696" s="26"/>
      <c r="AW3696" s="11"/>
      <c r="AX3696" s="11"/>
      <c r="AY3696" s="11"/>
      <c r="AZ3696" s="11"/>
      <c r="BA3696" s="11"/>
      <c r="BB3696" s="11"/>
      <c r="BC3696" s="11"/>
    </row>
    <row r="3697" spans="1:55" x14ac:dyDescent="0.3">
      <c r="A3697" s="11"/>
      <c r="B3697" s="11"/>
      <c r="C3697" s="11"/>
      <c r="D3697" s="11"/>
      <c r="E3697" s="38"/>
      <c r="F3697" s="11"/>
      <c r="G3697" s="40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26"/>
      <c r="AR3697" s="26"/>
      <c r="AS3697" s="26"/>
      <c r="AT3697" s="26"/>
      <c r="AU3697" s="26"/>
      <c r="AV3697" s="26"/>
      <c r="AW3697" s="11"/>
      <c r="AX3697" s="11"/>
      <c r="AY3697" s="11"/>
      <c r="AZ3697" s="11"/>
      <c r="BA3697" s="11"/>
      <c r="BB3697" s="11"/>
      <c r="BC3697" s="11"/>
    </row>
    <row r="3698" spans="1:55" x14ac:dyDescent="0.3">
      <c r="A3698" s="11"/>
      <c r="B3698" s="11"/>
      <c r="C3698" s="11"/>
      <c r="D3698" s="11"/>
      <c r="E3698" s="38"/>
      <c r="F3698" s="11"/>
      <c r="G3698" s="40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26"/>
      <c r="AR3698" s="26"/>
      <c r="AS3698" s="26"/>
      <c r="AT3698" s="26"/>
      <c r="AU3698" s="26"/>
      <c r="AV3698" s="26"/>
      <c r="AW3698" s="11"/>
      <c r="AX3698" s="11"/>
      <c r="AY3698" s="11"/>
      <c r="AZ3698" s="11"/>
      <c r="BA3698" s="11"/>
      <c r="BB3698" s="11"/>
      <c r="BC3698" s="11"/>
    </row>
    <row r="3699" spans="1:55" x14ac:dyDescent="0.3">
      <c r="A3699" s="11"/>
      <c r="B3699" s="11"/>
      <c r="C3699" s="11"/>
      <c r="D3699" s="11"/>
      <c r="E3699" s="38"/>
      <c r="F3699" s="11"/>
      <c r="G3699" s="40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26"/>
      <c r="AR3699" s="26"/>
      <c r="AS3699" s="26"/>
      <c r="AT3699" s="26"/>
      <c r="AU3699" s="26"/>
      <c r="AV3699" s="26"/>
      <c r="AW3699" s="11"/>
      <c r="AX3699" s="11"/>
      <c r="AY3699" s="11"/>
      <c r="AZ3699" s="11"/>
      <c r="BA3699" s="11"/>
      <c r="BB3699" s="11"/>
      <c r="BC3699" s="11"/>
    </row>
    <row r="3700" spans="1:55" x14ac:dyDescent="0.3">
      <c r="A3700" s="11"/>
      <c r="B3700" s="11"/>
      <c r="C3700" s="11"/>
      <c r="D3700" s="11"/>
      <c r="E3700" s="38"/>
      <c r="F3700" s="11"/>
      <c r="G3700" s="40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26"/>
      <c r="AR3700" s="26"/>
      <c r="AS3700" s="26"/>
      <c r="AT3700" s="26"/>
      <c r="AU3700" s="26"/>
      <c r="AV3700" s="26"/>
      <c r="AW3700" s="11"/>
      <c r="AX3700" s="11"/>
      <c r="AY3700" s="11"/>
      <c r="AZ3700" s="11"/>
      <c r="BA3700" s="11"/>
      <c r="BB3700" s="11"/>
      <c r="BC3700" s="11"/>
    </row>
    <row r="3701" spans="1:55" x14ac:dyDescent="0.3">
      <c r="A3701" s="11"/>
      <c r="B3701" s="11"/>
      <c r="C3701" s="11"/>
      <c r="D3701" s="11"/>
      <c r="E3701" s="38"/>
      <c r="F3701" s="11"/>
      <c r="G3701" s="40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26"/>
      <c r="AR3701" s="26"/>
      <c r="AS3701" s="26"/>
      <c r="AT3701" s="26"/>
      <c r="AU3701" s="26"/>
      <c r="AV3701" s="26"/>
      <c r="AW3701" s="11"/>
      <c r="AX3701" s="11"/>
      <c r="AY3701" s="11"/>
      <c r="AZ3701" s="11"/>
      <c r="BA3701" s="11"/>
      <c r="BB3701" s="11"/>
      <c r="BC3701" s="11"/>
    </row>
    <row r="3702" spans="1:55" x14ac:dyDescent="0.3">
      <c r="A3702" s="11"/>
      <c r="B3702" s="11"/>
      <c r="C3702" s="11"/>
      <c r="D3702" s="11"/>
      <c r="E3702" s="38"/>
      <c r="F3702" s="11"/>
      <c r="G3702" s="40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26"/>
      <c r="AR3702" s="26"/>
      <c r="AS3702" s="26"/>
      <c r="AT3702" s="26"/>
      <c r="AU3702" s="26"/>
      <c r="AV3702" s="26"/>
      <c r="AW3702" s="11"/>
      <c r="AX3702" s="11"/>
      <c r="AY3702" s="11"/>
      <c r="AZ3702" s="11"/>
      <c r="BA3702" s="11"/>
      <c r="BB3702" s="11"/>
      <c r="BC3702" s="11"/>
    </row>
    <row r="3703" spans="1:55" x14ac:dyDescent="0.3">
      <c r="A3703" s="11"/>
      <c r="B3703" s="11"/>
      <c r="C3703" s="11"/>
      <c r="D3703" s="11"/>
      <c r="E3703" s="38"/>
      <c r="F3703" s="11"/>
      <c r="G3703" s="40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26"/>
      <c r="AR3703" s="26"/>
      <c r="AS3703" s="26"/>
      <c r="AT3703" s="26"/>
      <c r="AU3703" s="26"/>
      <c r="AV3703" s="26"/>
      <c r="AW3703" s="11"/>
      <c r="AX3703" s="11"/>
      <c r="AY3703" s="11"/>
      <c r="AZ3703" s="11"/>
      <c r="BA3703" s="11"/>
      <c r="BB3703" s="11"/>
      <c r="BC3703" s="11"/>
    </row>
    <row r="3704" spans="1:55" x14ac:dyDescent="0.3">
      <c r="A3704" s="11"/>
      <c r="B3704" s="11"/>
      <c r="C3704" s="11"/>
      <c r="D3704" s="11"/>
      <c r="E3704" s="38"/>
      <c r="F3704" s="11"/>
      <c r="G3704" s="40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26"/>
      <c r="AR3704" s="26"/>
      <c r="AS3704" s="26"/>
      <c r="AT3704" s="26"/>
      <c r="AU3704" s="26"/>
      <c r="AV3704" s="26"/>
      <c r="AW3704" s="11"/>
      <c r="AX3704" s="11"/>
      <c r="AY3704" s="11"/>
      <c r="AZ3704" s="11"/>
      <c r="BA3704" s="11"/>
      <c r="BB3704" s="11"/>
      <c r="BC3704" s="11"/>
    </row>
    <row r="3705" spans="1:55" x14ac:dyDescent="0.3">
      <c r="A3705" s="11"/>
      <c r="B3705" s="11"/>
      <c r="C3705" s="11"/>
      <c r="D3705" s="11"/>
      <c r="E3705" s="38"/>
      <c r="F3705" s="11"/>
      <c r="G3705" s="40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26"/>
      <c r="AR3705" s="26"/>
      <c r="AS3705" s="26"/>
      <c r="AT3705" s="26"/>
      <c r="AU3705" s="26"/>
      <c r="AV3705" s="26"/>
      <c r="AW3705" s="11"/>
      <c r="AX3705" s="11"/>
      <c r="AY3705" s="11"/>
      <c r="AZ3705" s="11"/>
      <c r="BA3705" s="11"/>
      <c r="BB3705" s="11"/>
      <c r="BC3705" s="11"/>
    </row>
    <row r="3706" spans="1:55" x14ac:dyDescent="0.3">
      <c r="A3706" s="11"/>
      <c r="B3706" s="11"/>
      <c r="C3706" s="11"/>
      <c r="D3706" s="11"/>
      <c r="E3706" s="38"/>
      <c r="F3706" s="11"/>
      <c r="G3706" s="40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26"/>
      <c r="AR3706" s="26"/>
      <c r="AS3706" s="26"/>
      <c r="AT3706" s="26"/>
      <c r="AU3706" s="26"/>
      <c r="AV3706" s="26"/>
      <c r="AW3706" s="11"/>
      <c r="AX3706" s="11"/>
      <c r="AY3706" s="11"/>
      <c r="AZ3706" s="11"/>
      <c r="BA3706" s="11"/>
      <c r="BB3706" s="11"/>
      <c r="BC3706" s="11"/>
    </row>
    <row r="3707" spans="1:55" x14ac:dyDescent="0.3">
      <c r="A3707" s="11"/>
      <c r="B3707" s="11"/>
      <c r="C3707" s="11"/>
      <c r="D3707" s="11"/>
      <c r="E3707" s="38"/>
      <c r="F3707" s="11"/>
      <c r="G3707" s="40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26"/>
      <c r="AR3707" s="26"/>
      <c r="AS3707" s="26"/>
      <c r="AT3707" s="26"/>
      <c r="AU3707" s="26"/>
      <c r="AV3707" s="26"/>
      <c r="AW3707" s="11"/>
      <c r="AX3707" s="11"/>
      <c r="AY3707" s="11"/>
      <c r="AZ3707" s="11"/>
      <c r="BA3707" s="11"/>
      <c r="BB3707" s="11"/>
      <c r="BC3707" s="11"/>
    </row>
    <row r="3708" spans="1:55" x14ac:dyDescent="0.3">
      <c r="A3708" s="11"/>
      <c r="B3708" s="11"/>
      <c r="C3708" s="11"/>
      <c r="D3708" s="11"/>
      <c r="E3708" s="38"/>
      <c r="F3708" s="11"/>
      <c r="G3708" s="40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26"/>
      <c r="AR3708" s="26"/>
      <c r="AS3708" s="26"/>
      <c r="AT3708" s="26"/>
      <c r="AU3708" s="26"/>
      <c r="AV3708" s="26"/>
      <c r="AW3708" s="11"/>
      <c r="AX3708" s="11"/>
      <c r="AY3708" s="11"/>
      <c r="AZ3708" s="11"/>
      <c r="BA3708" s="11"/>
      <c r="BB3708" s="11"/>
      <c r="BC3708" s="11"/>
    </row>
    <row r="3709" spans="1:55" x14ac:dyDescent="0.3">
      <c r="A3709" s="11"/>
      <c r="B3709" s="11"/>
      <c r="C3709" s="11"/>
      <c r="D3709" s="11"/>
      <c r="E3709" s="38"/>
      <c r="F3709" s="11"/>
      <c r="G3709" s="40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26"/>
      <c r="AR3709" s="26"/>
      <c r="AS3709" s="26"/>
      <c r="AT3709" s="26"/>
      <c r="AU3709" s="26"/>
      <c r="AV3709" s="26"/>
      <c r="AW3709" s="11"/>
      <c r="AX3709" s="11"/>
      <c r="AY3709" s="11"/>
      <c r="AZ3709" s="11"/>
      <c r="BA3709" s="11"/>
      <c r="BB3709" s="11"/>
      <c r="BC3709" s="11"/>
    </row>
    <row r="3710" spans="1:55" x14ac:dyDescent="0.3">
      <c r="A3710" s="11"/>
      <c r="B3710" s="11"/>
      <c r="C3710" s="11"/>
      <c r="D3710" s="11"/>
      <c r="E3710" s="38"/>
      <c r="F3710" s="11"/>
      <c r="G3710" s="40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26"/>
      <c r="AR3710" s="26"/>
      <c r="AS3710" s="26"/>
      <c r="AT3710" s="26"/>
      <c r="AU3710" s="26"/>
      <c r="AV3710" s="26"/>
      <c r="AW3710" s="11"/>
      <c r="AX3710" s="11"/>
      <c r="AY3710" s="11"/>
      <c r="AZ3710" s="11"/>
      <c r="BA3710" s="11"/>
      <c r="BB3710" s="11"/>
      <c r="BC3710" s="11"/>
    </row>
    <row r="3711" spans="1:55" x14ac:dyDescent="0.3">
      <c r="A3711" s="11"/>
      <c r="B3711" s="11"/>
      <c r="C3711" s="11"/>
      <c r="D3711" s="11"/>
      <c r="E3711" s="38"/>
      <c r="F3711" s="11"/>
      <c r="G3711" s="40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26"/>
      <c r="AR3711" s="26"/>
      <c r="AS3711" s="26"/>
      <c r="AT3711" s="26"/>
      <c r="AU3711" s="26"/>
      <c r="AV3711" s="26"/>
      <c r="AW3711" s="11"/>
      <c r="AX3711" s="11"/>
      <c r="AY3711" s="11"/>
      <c r="AZ3711" s="11"/>
      <c r="BA3711" s="11"/>
      <c r="BB3711" s="11"/>
      <c r="BC3711" s="11"/>
    </row>
    <row r="3712" spans="1:55" x14ac:dyDescent="0.3">
      <c r="A3712" s="11"/>
      <c r="B3712" s="11"/>
      <c r="C3712" s="11"/>
      <c r="D3712" s="11"/>
      <c r="E3712" s="38"/>
      <c r="F3712" s="11"/>
      <c r="G3712" s="40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26"/>
      <c r="AR3712" s="26"/>
      <c r="AS3712" s="26"/>
      <c r="AT3712" s="26"/>
      <c r="AU3712" s="26"/>
      <c r="AV3712" s="26"/>
      <c r="AW3712" s="11"/>
      <c r="AX3712" s="11"/>
      <c r="AY3712" s="11"/>
      <c r="AZ3712" s="11"/>
      <c r="BA3712" s="11"/>
      <c r="BB3712" s="11"/>
      <c r="BC3712" s="11"/>
    </row>
    <row r="3713" spans="1:55" x14ac:dyDescent="0.3">
      <c r="A3713" s="11"/>
      <c r="B3713" s="11"/>
      <c r="C3713" s="11"/>
      <c r="D3713" s="11"/>
      <c r="E3713" s="38"/>
      <c r="F3713" s="11"/>
      <c r="G3713" s="40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26"/>
      <c r="AR3713" s="26"/>
      <c r="AS3713" s="26"/>
      <c r="AT3713" s="26"/>
      <c r="AU3713" s="26"/>
      <c r="AV3713" s="26"/>
      <c r="AW3713" s="11"/>
      <c r="AX3713" s="11"/>
      <c r="AY3713" s="11"/>
      <c r="AZ3713" s="11"/>
      <c r="BA3713" s="11"/>
      <c r="BB3713" s="11"/>
      <c r="BC3713" s="11"/>
    </row>
    <row r="3714" spans="1:55" x14ac:dyDescent="0.3">
      <c r="A3714" s="11"/>
      <c r="B3714" s="11"/>
      <c r="C3714" s="11"/>
      <c r="D3714" s="11"/>
      <c r="E3714" s="38"/>
      <c r="F3714" s="11"/>
      <c r="G3714" s="40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26"/>
      <c r="AR3714" s="26"/>
      <c r="AS3714" s="26"/>
      <c r="AT3714" s="26"/>
      <c r="AU3714" s="26"/>
      <c r="AV3714" s="26"/>
      <c r="AW3714" s="11"/>
      <c r="AX3714" s="11"/>
      <c r="AY3714" s="11"/>
      <c r="AZ3714" s="11"/>
      <c r="BA3714" s="11"/>
      <c r="BB3714" s="11"/>
      <c r="BC3714" s="11"/>
    </row>
    <row r="3715" spans="1:55" x14ac:dyDescent="0.3">
      <c r="A3715" s="11"/>
      <c r="B3715" s="11"/>
      <c r="C3715" s="11"/>
      <c r="D3715" s="11"/>
      <c r="E3715" s="38"/>
      <c r="F3715" s="11"/>
      <c r="G3715" s="40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26"/>
      <c r="AR3715" s="26"/>
      <c r="AS3715" s="26"/>
      <c r="AT3715" s="26"/>
      <c r="AU3715" s="26"/>
      <c r="AV3715" s="26"/>
      <c r="AW3715" s="11"/>
      <c r="AX3715" s="11"/>
      <c r="AY3715" s="11"/>
      <c r="AZ3715" s="11"/>
      <c r="BA3715" s="11"/>
      <c r="BB3715" s="11"/>
      <c r="BC3715" s="11"/>
    </row>
    <row r="3716" spans="1:55" x14ac:dyDescent="0.3">
      <c r="A3716" s="11"/>
      <c r="B3716" s="11"/>
      <c r="C3716" s="11"/>
      <c r="D3716" s="11"/>
      <c r="E3716" s="38"/>
      <c r="F3716" s="11"/>
      <c r="G3716" s="40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26"/>
      <c r="AR3716" s="26"/>
      <c r="AS3716" s="26"/>
      <c r="AT3716" s="26"/>
      <c r="AU3716" s="26"/>
      <c r="AV3716" s="26"/>
      <c r="AW3716" s="11"/>
      <c r="AX3716" s="11"/>
      <c r="AY3716" s="11"/>
      <c r="AZ3716" s="11"/>
      <c r="BA3716" s="11"/>
      <c r="BB3716" s="11"/>
      <c r="BC3716" s="11"/>
    </row>
    <row r="3717" spans="1:55" x14ac:dyDescent="0.3">
      <c r="A3717" s="11"/>
      <c r="B3717" s="11"/>
      <c r="C3717" s="11"/>
      <c r="D3717" s="11"/>
      <c r="E3717" s="38"/>
      <c r="F3717" s="11"/>
      <c r="G3717" s="40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26"/>
      <c r="AR3717" s="26"/>
      <c r="AS3717" s="26"/>
      <c r="AT3717" s="26"/>
      <c r="AU3717" s="26"/>
      <c r="AV3717" s="26"/>
      <c r="AW3717" s="11"/>
      <c r="AX3717" s="11"/>
      <c r="AY3717" s="11"/>
      <c r="AZ3717" s="11"/>
      <c r="BA3717" s="11"/>
      <c r="BB3717" s="11"/>
      <c r="BC3717" s="11"/>
    </row>
    <row r="3718" spans="1:55" x14ac:dyDescent="0.3">
      <c r="A3718" s="11"/>
      <c r="B3718" s="11"/>
      <c r="C3718" s="11"/>
      <c r="D3718" s="11"/>
      <c r="E3718" s="38"/>
      <c r="F3718" s="11"/>
      <c r="G3718" s="40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26"/>
      <c r="AR3718" s="26"/>
      <c r="AS3718" s="26"/>
      <c r="AT3718" s="26"/>
      <c r="AU3718" s="26"/>
      <c r="AV3718" s="26"/>
      <c r="AW3718" s="11"/>
      <c r="AX3718" s="11"/>
      <c r="AY3718" s="11"/>
      <c r="AZ3718" s="11"/>
      <c r="BA3718" s="11"/>
      <c r="BB3718" s="11"/>
      <c r="BC3718" s="11"/>
    </row>
    <row r="3719" spans="1:55" x14ac:dyDescent="0.3">
      <c r="A3719" s="11"/>
      <c r="B3719" s="11"/>
      <c r="C3719" s="11"/>
      <c r="D3719" s="11"/>
      <c r="E3719" s="38"/>
      <c r="F3719" s="11"/>
      <c r="G3719" s="40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26"/>
      <c r="AR3719" s="26"/>
      <c r="AS3719" s="26"/>
      <c r="AT3719" s="26"/>
      <c r="AU3719" s="26"/>
      <c r="AV3719" s="26"/>
      <c r="AW3719" s="11"/>
      <c r="AX3719" s="11"/>
      <c r="AY3719" s="11"/>
      <c r="AZ3719" s="11"/>
      <c r="BA3719" s="11"/>
      <c r="BB3719" s="11"/>
      <c r="BC3719" s="11"/>
    </row>
    <row r="3720" spans="1:55" x14ac:dyDescent="0.3">
      <c r="A3720" s="11"/>
      <c r="B3720" s="11"/>
      <c r="C3720" s="11"/>
      <c r="D3720" s="11"/>
      <c r="E3720" s="38"/>
      <c r="F3720" s="11"/>
      <c r="G3720" s="40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26"/>
      <c r="AR3720" s="26"/>
      <c r="AS3720" s="26"/>
      <c r="AT3720" s="26"/>
      <c r="AU3720" s="26"/>
      <c r="AV3720" s="26"/>
      <c r="AW3720" s="11"/>
      <c r="AX3720" s="11"/>
      <c r="AY3720" s="11"/>
      <c r="AZ3720" s="11"/>
      <c r="BA3720" s="11"/>
      <c r="BB3720" s="11"/>
      <c r="BC3720" s="11"/>
    </row>
    <row r="3721" spans="1:55" x14ac:dyDescent="0.3">
      <c r="A3721" s="11"/>
      <c r="B3721" s="11"/>
      <c r="C3721" s="11"/>
      <c r="D3721" s="11"/>
      <c r="E3721" s="38"/>
      <c r="F3721" s="11"/>
      <c r="G3721" s="40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26"/>
      <c r="AR3721" s="26"/>
      <c r="AS3721" s="26"/>
      <c r="AT3721" s="26"/>
      <c r="AU3721" s="26"/>
      <c r="AV3721" s="26"/>
      <c r="AW3721" s="11"/>
      <c r="AX3721" s="11"/>
      <c r="AY3721" s="11"/>
      <c r="AZ3721" s="11"/>
      <c r="BA3721" s="11"/>
      <c r="BB3721" s="11"/>
      <c r="BC3721" s="11"/>
    </row>
    <row r="3722" spans="1:55" x14ac:dyDescent="0.3">
      <c r="A3722" s="11"/>
      <c r="B3722" s="11"/>
      <c r="C3722" s="11"/>
      <c r="D3722" s="11"/>
      <c r="E3722" s="38"/>
      <c r="F3722" s="11"/>
      <c r="G3722" s="40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26"/>
      <c r="AR3722" s="26"/>
      <c r="AS3722" s="26"/>
      <c r="AT3722" s="26"/>
      <c r="AU3722" s="26"/>
      <c r="AV3722" s="26"/>
      <c r="AW3722" s="11"/>
      <c r="AX3722" s="11"/>
      <c r="AY3722" s="11"/>
      <c r="AZ3722" s="11"/>
      <c r="BA3722" s="11"/>
      <c r="BB3722" s="11"/>
      <c r="BC3722" s="11"/>
    </row>
    <row r="3723" spans="1:55" x14ac:dyDescent="0.3">
      <c r="A3723" s="11"/>
      <c r="B3723" s="11"/>
      <c r="C3723" s="11"/>
      <c r="D3723" s="11"/>
      <c r="E3723" s="38"/>
      <c r="F3723" s="11"/>
      <c r="G3723" s="40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26"/>
      <c r="AR3723" s="26"/>
      <c r="AS3723" s="26"/>
      <c r="AT3723" s="26"/>
      <c r="AU3723" s="26"/>
      <c r="AV3723" s="26"/>
      <c r="AW3723" s="11"/>
      <c r="AX3723" s="11"/>
      <c r="AY3723" s="11"/>
      <c r="AZ3723" s="11"/>
      <c r="BA3723" s="11"/>
      <c r="BB3723" s="11"/>
      <c r="BC3723" s="11"/>
    </row>
    <row r="3724" spans="1:55" x14ac:dyDescent="0.3">
      <c r="A3724" s="11"/>
      <c r="B3724" s="11"/>
      <c r="C3724" s="11"/>
      <c r="D3724" s="11"/>
      <c r="E3724" s="38"/>
      <c r="F3724" s="11"/>
      <c r="G3724" s="40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26"/>
      <c r="AR3724" s="26"/>
      <c r="AS3724" s="26"/>
      <c r="AT3724" s="26"/>
      <c r="AU3724" s="26"/>
      <c r="AV3724" s="26"/>
      <c r="AW3724" s="11"/>
      <c r="AX3724" s="11"/>
      <c r="AY3724" s="11"/>
      <c r="AZ3724" s="11"/>
      <c r="BA3724" s="11"/>
      <c r="BB3724" s="11"/>
      <c r="BC3724" s="11"/>
    </row>
    <row r="3725" spans="1:55" x14ac:dyDescent="0.3">
      <c r="A3725" s="11"/>
      <c r="B3725" s="11"/>
      <c r="C3725" s="11"/>
      <c r="D3725" s="11"/>
      <c r="E3725" s="38"/>
      <c r="F3725" s="11"/>
      <c r="G3725" s="40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26"/>
      <c r="AR3725" s="26"/>
      <c r="AS3725" s="26"/>
      <c r="AT3725" s="26"/>
      <c r="AU3725" s="26"/>
      <c r="AV3725" s="26"/>
      <c r="AW3725" s="11"/>
      <c r="AX3725" s="11"/>
      <c r="AY3725" s="11"/>
      <c r="AZ3725" s="11"/>
      <c r="BA3725" s="11"/>
      <c r="BB3725" s="11"/>
      <c r="BC3725" s="11"/>
    </row>
    <row r="3726" spans="1:55" x14ac:dyDescent="0.3">
      <c r="A3726" s="11"/>
      <c r="B3726" s="11"/>
      <c r="C3726" s="11"/>
      <c r="D3726" s="11"/>
      <c r="E3726" s="38"/>
      <c r="F3726" s="11"/>
      <c r="G3726" s="40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26"/>
      <c r="AR3726" s="26"/>
      <c r="AS3726" s="26"/>
      <c r="AT3726" s="26"/>
      <c r="AU3726" s="26"/>
      <c r="AV3726" s="26"/>
      <c r="AW3726" s="11"/>
      <c r="AX3726" s="11"/>
      <c r="AY3726" s="11"/>
      <c r="AZ3726" s="11"/>
      <c r="BA3726" s="11"/>
      <c r="BB3726" s="11"/>
      <c r="BC3726" s="11"/>
    </row>
    <row r="3727" spans="1:55" x14ac:dyDescent="0.3">
      <c r="A3727" s="11"/>
      <c r="B3727" s="11"/>
      <c r="C3727" s="11"/>
      <c r="D3727" s="11"/>
      <c r="E3727" s="38"/>
      <c r="F3727" s="11"/>
      <c r="G3727" s="40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26"/>
      <c r="AR3727" s="26"/>
      <c r="AS3727" s="26"/>
      <c r="AT3727" s="26"/>
      <c r="AU3727" s="26"/>
      <c r="AV3727" s="26"/>
      <c r="AW3727" s="11"/>
      <c r="AX3727" s="11"/>
      <c r="AY3727" s="11"/>
      <c r="AZ3727" s="11"/>
      <c r="BA3727" s="11"/>
      <c r="BB3727" s="11"/>
      <c r="BC3727" s="11"/>
    </row>
    <row r="3728" spans="1:55" x14ac:dyDescent="0.3">
      <c r="A3728" s="11"/>
      <c r="B3728" s="11"/>
      <c r="C3728" s="11"/>
      <c r="D3728" s="11"/>
      <c r="E3728" s="38"/>
      <c r="F3728" s="11"/>
      <c r="G3728" s="40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26"/>
      <c r="AR3728" s="26"/>
      <c r="AS3728" s="26"/>
      <c r="AT3728" s="26"/>
      <c r="AU3728" s="26"/>
      <c r="AV3728" s="26"/>
      <c r="AW3728" s="11"/>
      <c r="AX3728" s="11"/>
      <c r="AY3728" s="11"/>
      <c r="AZ3728" s="11"/>
      <c r="BA3728" s="11"/>
      <c r="BB3728" s="11"/>
      <c r="BC3728" s="11"/>
    </row>
    <row r="3729" spans="1:55" x14ac:dyDescent="0.3">
      <c r="A3729" s="11"/>
      <c r="B3729" s="11"/>
      <c r="C3729" s="11"/>
      <c r="D3729" s="11"/>
      <c r="E3729" s="38"/>
      <c r="F3729" s="11"/>
      <c r="G3729" s="40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26"/>
      <c r="AR3729" s="26"/>
      <c r="AS3729" s="26"/>
      <c r="AT3729" s="26"/>
      <c r="AU3729" s="26"/>
      <c r="AV3729" s="26"/>
      <c r="AW3729" s="11"/>
      <c r="AX3729" s="11"/>
      <c r="AY3729" s="11"/>
      <c r="AZ3729" s="11"/>
      <c r="BA3729" s="11"/>
      <c r="BB3729" s="11"/>
      <c r="BC3729" s="11"/>
    </row>
    <row r="3730" spans="1:55" x14ac:dyDescent="0.3">
      <c r="A3730" s="11"/>
      <c r="B3730" s="11"/>
      <c r="C3730" s="11"/>
      <c r="D3730" s="11"/>
      <c r="E3730" s="38"/>
      <c r="F3730" s="11"/>
      <c r="G3730" s="40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26"/>
      <c r="AR3730" s="26"/>
      <c r="AS3730" s="26"/>
      <c r="AT3730" s="26"/>
      <c r="AU3730" s="26"/>
      <c r="AV3730" s="26"/>
      <c r="AW3730" s="11"/>
      <c r="AX3730" s="11"/>
      <c r="AY3730" s="11"/>
      <c r="AZ3730" s="11"/>
      <c r="BA3730" s="11"/>
      <c r="BB3730" s="11"/>
      <c r="BC3730" s="11"/>
    </row>
    <row r="3731" spans="1:55" x14ac:dyDescent="0.3">
      <c r="A3731" s="11"/>
      <c r="B3731" s="11"/>
      <c r="C3731" s="11"/>
      <c r="D3731" s="11"/>
      <c r="E3731" s="38"/>
      <c r="F3731" s="11"/>
      <c r="G3731" s="40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26"/>
      <c r="AR3731" s="26"/>
      <c r="AS3731" s="26"/>
      <c r="AT3731" s="26"/>
      <c r="AU3731" s="26"/>
      <c r="AV3731" s="26"/>
      <c r="AW3731" s="11"/>
      <c r="AX3731" s="11"/>
      <c r="AY3731" s="11"/>
      <c r="AZ3731" s="11"/>
      <c r="BA3731" s="11"/>
      <c r="BB3731" s="11"/>
      <c r="BC3731" s="11"/>
    </row>
    <row r="3732" spans="1:55" x14ac:dyDescent="0.3">
      <c r="A3732" s="11"/>
      <c r="B3732" s="11"/>
      <c r="C3732" s="11"/>
      <c r="D3732" s="11"/>
      <c r="E3732" s="38"/>
      <c r="F3732" s="11"/>
      <c r="G3732" s="40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26"/>
      <c r="AR3732" s="26"/>
      <c r="AS3732" s="26"/>
      <c r="AT3732" s="26"/>
      <c r="AU3732" s="26"/>
      <c r="AV3732" s="26"/>
      <c r="AW3732" s="11"/>
      <c r="AX3732" s="11"/>
      <c r="AY3732" s="11"/>
      <c r="AZ3732" s="11"/>
      <c r="BA3732" s="11"/>
      <c r="BB3732" s="11"/>
      <c r="BC3732" s="11"/>
    </row>
    <row r="3733" spans="1:55" x14ac:dyDescent="0.3">
      <c r="A3733" s="11"/>
      <c r="B3733" s="11"/>
      <c r="C3733" s="11"/>
      <c r="D3733" s="11"/>
      <c r="E3733" s="38"/>
      <c r="F3733" s="11"/>
      <c r="G3733" s="40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26"/>
      <c r="AR3733" s="26"/>
      <c r="AS3733" s="26"/>
      <c r="AT3733" s="26"/>
      <c r="AU3733" s="26"/>
      <c r="AV3733" s="26"/>
      <c r="AW3733" s="11"/>
      <c r="AX3733" s="11"/>
      <c r="AY3733" s="11"/>
      <c r="AZ3733" s="11"/>
      <c r="BA3733" s="11"/>
      <c r="BB3733" s="11"/>
      <c r="BC3733" s="11"/>
    </row>
    <row r="3734" spans="1:55" x14ac:dyDescent="0.3">
      <c r="A3734" s="11"/>
      <c r="B3734" s="11"/>
      <c r="C3734" s="11"/>
      <c r="D3734" s="11"/>
      <c r="E3734" s="38"/>
      <c r="F3734" s="11"/>
      <c r="G3734" s="40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26"/>
      <c r="AR3734" s="26"/>
      <c r="AS3734" s="26"/>
      <c r="AT3734" s="26"/>
      <c r="AU3734" s="26"/>
      <c r="AV3734" s="26"/>
      <c r="AW3734" s="11"/>
      <c r="AX3734" s="11"/>
      <c r="AY3734" s="11"/>
      <c r="AZ3734" s="11"/>
      <c r="BA3734" s="11"/>
      <c r="BB3734" s="11"/>
      <c r="BC3734" s="11"/>
    </row>
    <row r="3735" spans="1:55" x14ac:dyDescent="0.3">
      <c r="A3735" s="11"/>
      <c r="B3735" s="11"/>
      <c r="C3735" s="11"/>
      <c r="D3735" s="11"/>
      <c r="E3735" s="38"/>
      <c r="F3735" s="11"/>
      <c r="G3735" s="40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26"/>
      <c r="AR3735" s="26"/>
      <c r="AS3735" s="26"/>
      <c r="AT3735" s="26"/>
      <c r="AU3735" s="26"/>
      <c r="AV3735" s="26"/>
      <c r="AW3735" s="11"/>
      <c r="AX3735" s="11"/>
      <c r="AY3735" s="11"/>
      <c r="AZ3735" s="11"/>
      <c r="BA3735" s="11"/>
      <c r="BB3735" s="11"/>
      <c r="BC3735" s="11"/>
    </row>
    <row r="3736" spans="1:55" x14ac:dyDescent="0.3">
      <c r="A3736" s="11"/>
      <c r="B3736" s="11"/>
      <c r="C3736" s="11"/>
      <c r="D3736" s="11"/>
      <c r="E3736" s="38"/>
      <c r="F3736" s="11"/>
      <c r="G3736" s="40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26"/>
      <c r="AR3736" s="26"/>
      <c r="AS3736" s="26"/>
      <c r="AT3736" s="26"/>
      <c r="AU3736" s="26"/>
      <c r="AV3736" s="26"/>
      <c r="AW3736" s="11"/>
      <c r="AX3736" s="11"/>
      <c r="AY3736" s="11"/>
      <c r="AZ3736" s="11"/>
      <c r="BA3736" s="11"/>
      <c r="BB3736" s="11"/>
      <c r="BC3736" s="11"/>
    </row>
    <row r="3737" spans="1:55" x14ac:dyDescent="0.3">
      <c r="A3737" s="11"/>
      <c r="B3737" s="11"/>
      <c r="C3737" s="11"/>
      <c r="D3737" s="11"/>
      <c r="E3737" s="38"/>
      <c r="F3737" s="11"/>
      <c r="G3737" s="40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26"/>
      <c r="AR3737" s="26"/>
      <c r="AS3737" s="26"/>
      <c r="AT3737" s="26"/>
      <c r="AU3737" s="26"/>
      <c r="AV3737" s="26"/>
      <c r="AW3737" s="11"/>
      <c r="AX3737" s="11"/>
      <c r="AY3737" s="11"/>
      <c r="AZ3737" s="11"/>
      <c r="BA3737" s="11"/>
      <c r="BB3737" s="11"/>
      <c r="BC3737" s="11"/>
    </row>
    <row r="3738" spans="1:55" x14ac:dyDescent="0.3">
      <c r="A3738" s="11"/>
      <c r="B3738" s="11"/>
      <c r="C3738" s="11"/>
      <c r="D3738" s="11"/>
      <c r="E3738" s="38"/>
      <c r="F3738" s="11"/>
      <c r="G3738" s="40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26"/>
      <c r="AR3738" s="26"/>
      <c r="AS3738" s="26"/>
      <c r="AT3738" s="26"/>
      <c r="AU3738" s="26"/>
      <c r="AV3738" s="26"/>
      <c r="AW3738" s="11"/>
      <c r="AX3738" s="11"/>
      <c r="AY3738" s="11"/>
      <c r="AZ3738" s="11"/>
      <c r="BA3738" s="11"/>
      <c r="BB3738" s="11"/>
      <c r="BC3738" s="11"/>
    </row>
    <row r="3739" spans="1:55" x14ac:dyDescent="0.3">
      <c r="A3739" s="11"/>
      <c r="B3739" s="11"/>
      <c r="C3739" s="11"/>
      <c r="D3739" s="11"/>
      <c r="E3739" s="38"/>
      <c r="F3739" s="11"/>
      <c r="G3739" s="40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26"/>
      <c r="AR3739" s="26"/>
      <c r="AS3739" s="26"/>
      <c r="AT3739" s="26"/>
      <c r="AU3739" s="26"/>
      <c r="AV3739" s="26"/>
      <c r="AW3739" s="11"/>
      <c r="AX3739" s="11"/>
      <c r="AY3739" s="11"/>
      <c r="AZ3739" s="11"/>
      <c r="BA3739" s="11"/>
      <c r="BB3739" s="11"/>
      <c r="BC3739" s="11"/>
    </row>
    <row r="3740" spans="1:55" x14ac:dyDescent="0.3">
      <c r="A3740" s="11"/>
      <c r="B3740" s="11"/>
      <c r="C3740" s="11"/>
      <c r="D3740" s="11"/>
      <c r="E3740" s="38"/>
      <c r="F3740" s="11"/>
      <c r="G3740" s="40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26"/>
      <c r="AR3740" s="26"/>
      <c r="AS3740" s="26"/>
      <c r="AT3740" s="26"/>
      <c r="AU3740" s="26"/>
      <c r="AV3740" s="26"/>
      <c r="AW3740" s="11"/>
      <c r="AX3740" s="11"/>
      <c r="AY3740" s="11"/>
      <c r="AZ3740" s="11"/>
      <c r="BA3740" s="11"/>
      <c r="BB3740" s="11"/>
      <c r="BC3740" s="11"/>
    </row>
    <row r="3741" spans="1:55" x14ac:dyDescent="0.3">
      <c r="A3741" s="11"/>
      <c r="B3741" s="11"/>
      <c r="C3741" s="11"/>
      <c r="D3741" s="11"/>
      <c r="E3741" s="38"/>
      <c r="F3741" s="11"/>
      <c r="G3741" s="40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26"/>
      <c r="AR3741" s="26"/>
      <c r="AS3741" s="26"/>
      <c r="AT3741" s="26"/>
      <c r="AU3741" s="26"/>
      <c r="AV3741" s="26"/>
      <c r="AW3741" s="11"/>
      <c r="AX3741" s="11"/>
      <c r="AY3741" s="11"/>
      <c r="AZ3741" s="11"/>
      <c r="BA3741" s="11"/>
      <c r="BB3741" s="11"/>
      <c r="BC3741" s="11"/>
    </row>
    <row r="3742" spans="1:55" x14ac:dyDescent="0.3">
      <c r="A3742" s="11"/>
      <c r="B3742" s="11"/>
      <c r="C3742" s="11"/>
      <c r="D3742" s="11"/>
      <c r="E3742" s="38"/>
      <c r="F3742" s="11"/>
      <c r="G3742" s="40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26"/>
      <c r="AR3742" s="26"/>
      <c r="AS3742" s="26"/>
      <c r="AT3742" s="26"/>
      <c r="AU3742" s="26"/>
      <c r="AV3742" s="26"/>
      <c r="AW3742" s="11"/>
      <c r="AX3742" s="11"/>
      <c r="AY3742" s="11"/>
      <c r="AZ3742" s="11"/>
      <c r="BA3742" s="11"/>
      <c r="BB3742" s="11"/>
      <c r="BC3742" s="11"/>
    </row>
    <row r="3743" spans="1:55" x14ac:dyDescent="0.3">
      <c r="A3743" s="11"/>
      <c r="B3743" s="11"/>
      <c r="C3743" s="11"/>
      <c r="D3743" s="11"/>
      <c r="E3743" s="38"/>
      <c r="F3743" s="11"/>
      <c r="G3743" s="40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26"/>
      <c r="AR3743" s="26"/>
      <c r="AS3743" s="26"/>
      <c r="AT3743" s="26"/>
      <c r="AU3743" s="26"/>
      <c r="AV3743" s="26"/>
      <c r="AW3743" s="11"/>
      <c r="AX3743" s="11"/>
      <c r="AY3743" s="11"/>
      <c r="AZ3743" s="11"/>
      <c r="BA3743" s="11"/>
      <c r="BB3743" s="11"/>
      <c r="BC3743" s="11"/>
    </row>
    <row r="3744" spans="1:55" x14ac:dyDescent="0.3">
      <c r="A3744" s="11"/>
      <c r="B3744" s="11"/>
      <c r="C3744" s="11"/>
      <c r="D3744" s="11"/>
      <c r="E3744" s="38"/>
      <c r="F3744" s="11"/>
      <c r="G3744" s="40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26"/>
      <c r="AR3744" s="26"/>
      <c r="AS3744" s="26"/>
      <c r="AT3744" s="26"/>
      <c r="AU3744" s="26"/>
      <c r="AV3744" s="26"/>
      <c r="AW3744" s="11"/>
      <c r="AX3744" s="11"/>
      <c r="AY3744" s="11"/>
      <c r="AZ3744" s="11"/>
      <c r="BA3744" s="11"/>
      <c r="BB3744" s="11"/>
      <c r="BC3744" s="11"/>
    </row>
    <row r="3745" spans="1:55" x14ac:dyDescent="0.3">
      <c r="A3745" s="11"/>
      <c r="B3745" s="11"/>
      <c r="C3745" s="11"/>
      <c r="D3745" s="11"/>
      <c r="E3745" s="38"/>
      <c r="F3745" s="11"/>
      <c r="G3745" s="40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26"/>
      <c r="AR3745" s="26"/>
      <c r="AS3745" s="26"/>
      <c r="AT3745" s="26"/>
      <c r="AU3745" s="26"/>
      <c r="AV3745" s="26"/>
      <c r="AW3745" s="11"/>
      <c r="AX3745" s="11"/>
      <c r="AY3745" s="11"/>
      <c r="AZ3745" s="11"/>
      <c r="BA3745" s="11"/>
      <c r="BB3745" s="11"/>
      <c r="BC3745" s="11"/>
    </row>
    <row r="3746" spans="1:55" x14ac:dyDescent="0.3">
      <c r="A3746" s="11"/>
      <c r="B3746" s="11"/>
      <c r="C3746" s="11"/>
      <c r="D3746" s="11"/>
      <c r="E3746" s="38"/>
      <c r="F3746" s="11"/>
      <c r="G3746" s="40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26"/>
      <c r="AR3746" s="26"/>
      <c r="AS3746" s="26"/>
      <c r="AT3746" s="26"/>
      <c r="AU3746" s="26"/>
      <c r="AV3746" s="26"/>
      <c r="AW3746" s="11"/>
      <c r="AX3746" s="11"/>
      <c r="AY3746" s="11"/>
      <c r="AZ3746" s="11"/>
      <c r="BA3746" s="11"/>
      <c r="BB3746" s="11"/>
      <c r="BC3746" s="11"/>
    </row>
    <row r="3747" spans="1:55" x14ac:dyDescent="0.3">
      <c r="A3747" s="11"/>
      <c r="B3747" s="11"/>
      <c r="C3747" s="11"/>
      <c r="D3747" s="11"/>
      <c r="E3747" s="38"/>
      <c r="F3747" s="11"/>
      <c r="G3747" s="40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26"/>
      <c r="AR3747" s="26"/>
      <c r="AS3747" s="26"/>
      <c r="AT3747" s="26"/>
      <c r="AU3747" s="26"/>
      <c r="AV3747" s="26"/>
      <c r="AW3747" s="11"/>
      <c r="AX3747" s="11"/>
      <c r="AY3747" s="11"/>
      <c r="AZ3747" s="11"/>
      <c r="BA3747" s="11"/>
      <c r="BB3747" s="11"/>
      <c r="BC3747" s="11"/>
    </row>
    <row r="3748" spans="1:55" x14ac:dyDescent="0.3">
      <c r="A3748" s="11"/>
      <c r="B3748" s="11"/>
      <c r="C3748" s="11"/>
      <c r="D3748" s="11"/>
      <c r="E3748" s="38"/>
      <c r="F3748" s="11"/>
      <c r="G3748" s="40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26"/>
      <c r="AR3748" s="26"/>
      <c r="AS3748" s="26"/>
      <c r="AT3748" s="26"/>
      <c r="AU3748" s="26"/>
      <c r="AV3748" s="26"/>
      <c r="AW3748" s="11"/>
      <c r="AX3748" s="11"/>
      <c r="AY3748" s="11"/>
      <c r="AZ3748" s="11"/>
      <c r="BA3748" s="11"/>
      <c r="BB3748" s="11"/>
      <c r="BC3748" s="11"/>
    </row>
    <row r="3749" spans="1:55" x14ac:dyDescent="0.3">
      <c r="A3749" s="11"/>
      <c r="B3749" s="11"/>
      <c r="C3749" s="11"/>
      <c r="D3749" s="11"/>
      <c r="E3749" s="38"/>
      <c r="F3749" s="11"/>
      <c r="G3749" s="40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26"/>
      <c r="AR3749" s="26"/>
      <c r="AS3749" s="26"/>
      <c r="AT3749" s="26"/>
      <c r="AU3749" s="26"/>
      <c r="AV3749" s="26"/>
      <c r="AW3749" s="11"/>
      <c r="AX3749" s="11"/>
      <c r="AY3749" s="11"/>
      <c r="AZ3749" s="11"/>
      <c r="BA3749" s="11"/>
      <c r="BB3749" s="11"/>
      <c r="BC3749" s="11"/>
    </row>
    <row r="3750" spans="1:55" x14ac:dyDescent="0.3">
      <c r="A3750" s="11"/>
      <c r="B3750" s="11"/>
      <c r="C3750" s="11"/>
      <c r="D3750" s="11"/>
      <c r="E3750" s="38"/>
      <c r="F3750" s="11"/>
      <c r="G3750" s="40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26"/>
      <c r="AR3750" s="26"/>
      <c r="AS3750" s="26"/>
      <c r="AT3750" s="26"/>
      <c r="AU3750" s="26"/>
      <c r="AV3750" s="26"/>
      <c r="AW3750" s="11"/>
      <c r="AX3750" s="11"/>
      <c r="AY3750" s="11"/>
      <c r="AZ3750" s="11"/>
      <c r="BA3750" s="11"/>
      <c r="BB3750" s="11"/>
      <c r="BC3750" s="11"/>
    </row>
    <row r="3751" spans="1:55" x14ac:dyDescent="0.3">
      <c r="A3751" s="11"/>
      <c r="B3751" s="11"/>
      <c r="C3751" s="11"/>
      <c r="D3751" s="11"/>
      <c r="E3751" s="38"/>
      <c r="F3751" s="11"/>
      <c r="G3751" s="40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26"/>
      <c r="AR3751" s="26"/>
      <c r="AS3751" s="26"/>
      <c r="AT3751" s="26"/>
      <c r="AU3751" s="26"/>
      <c r="AV3751" s="26"/>
      <c r="AW3751" s="11"/>
      <c r="AX3751" s="11"/>
      <c r="AY3751" s="11"/>
      <c r="AZ3751" s="11"/>
      <c r="BA3751" s="11"/>
      <c r="BB3751" s="11"/>
      <c r="BC3751" s="11"/>
    </row>
    <row r="3752" spans="1:55" x14ac:dyDescent="0.3">
      <c r="A3752" s="11"/>
      <c r="B3752" s="11"/>
      <c r="C3752" s="11"/>
      <c r="D3752" s="11"/>
      <c r="E3752" s="38"/>
      <c r="F3752" s="11"/>
      <c r="G3752" s="40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26"/>
      <c r="AR3752" s="26"/>
      <c r="AS3752" s="26"/>
      <c r="AT3752" s="26"/>
      <c r="AU3752" s="26"/>
      <c r="AV3752" s="26"/>
      <c r="AW3752" s="11"/>
      <c r="AX3752" s="11"/>
      <c r="AY3752" s="11"/>
      <c r="AZ3752" s="11"/>
      <c r="BA3752" s="11"/>
      <c r="BB3752" s="11"/>
      <c r="BC3752" s="11"/>
    </row>
    <row r="3753" spans="1:55" x14ac:dyDescent="0.3">
      <c r="A3753" s="11"/>
      <c r="B3753" s="11"/>
      <c r="C3753" s="11"/>
      <c r="D3753" s="11"/>
      <c r="E3753" s="38"/>
      <c r="F3753" s="11"/>
      <c r="G3753" s="40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26"/>
      <c r="AR3753" s="26"/>
      <c r="AS3753" s="26"/>
      <c r="AT3753" s="26"/>
      <c r="AU3753" s="26"/>
      <c r="AV3753" s="26"/>
      <c r="AW3753" s="11"/>
      <c r="AX3753" s="11"/>
      <c r="AY3753" s="11"/>
      <c r="AZ3753" s="11"/>
      <c r="BA3753" s="11"/>
      <c r="BB3753" s="11"/>
      <c r="BC3753" s="11"/>
    </row>
    <row r="3754" spans="1:55" x14ac:dyDescent="0.3">
      <c r="A3754" s="11"/>
      <c r="B3754" s="11"/>
      <c r="C3754" s="11"/>
      <c r="D3754" s="11"/>
      <c r="E3754" s="38"/>
      <c r="F3754" s="11"/>
      <c r="G3754" s="40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26"/>
      <c r="AR3754" s="26"/>
      <c r="AS3754" s="26"/>
      <c r="AT3754" s="26"/>
      <c r="AU3754" s="26"/>
      <c r="AV3754" s="26"/>
      <c r="AW3754" s="11"/>
      <c r="AX3754" s="11"/>
      <c r="AY3754" s="11"/>
      <c r="AZ3754" s="11"/>
      <c r="BA3754" s="11"/>
      <c r="BB3754" s="11"/>
      <c r="BC3754" s="11"/>
    </row>
    <row r="3755" spans="1:55" x14ac:dyDescent="0.3">
      <c r="A3755" s="11"/>
      <c r="B3755" s="11"/>
      <c r="C3755" s="11"/>
      <c r="D3755" s="11"/>
      <c r="E3755" s="38"/>
      <c r="F3755" s="11"/>
      <c r="G3755" s="40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26"/>
      <c r="AR3755" s="26"/>
      <c r="AS3755" s="26"/>
      <c r="AT3755" s="26"/>
      <c r="AU3755" s="26"/>
      <c r="AV3755" s="26"/>
      <c r="AW3755" s="11"/>
      <c r="AX3755" s="11"/>
      <c r="AY3755" s="11"/>
      <c r="AZ3755" s="11"/>
      <c r="BA3755" s="11"/>
      <c r="BB3755" s="11"/>
      <c r="BC3755" s="11"/>
    </row>
    <row r="3756" spans="1:55" x14ac:dyDescent="0.3">
      <c r="A3756" s="11"/>
      <c r="B3756" s="11"/>
      <c r="C3756" s="11"/>
      <c r="D3756" s="11"/>
      <c r="E3756" s="38"/>
      <c r="F3756" s="11"/>
      <c r="G3756" s="40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26"/>
      <c r="AR3756" s="26"/>
      <c r="AS3756" s="26"/>
      <c r="AT3756" s="26"/>
      <c r="AU3756" s="26"/>
      <c r="AV3756" s="26"/>
      <c r="AW3756" s="11"/>
      <c r="AX3756" s="11"/>
      <c r="AY3756" s="11"/>
      <c r="AZ3756" s="11"/>
      <c r="BA3756" s="11"/>
      <c r="BB3756" s="11"/>
      <c r="BC3756" s="11"/>
    </row>
    <row r="3757" spans="1:55" x14ac:dyDescent="0.3">
      <c r="A3757" s="11"/>
      <c r="B3757" s="11"/>
      <c r="C3757" s="11"/>
      <c r="D3757" s="11"/>
      <c r="E3757" s="38"/>
      <c r="F3757" s="11"/>
      <c r="G3757" s="40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26"/>
      <c r="AR3757" s="26"/>
      <c r="AS3757" s="26"/>
      <c r="AT3757" s="26"/>
      <c r="AU3757" s="26"/>
      <c r="AV3757" s="26"/>
      <c r="AW3757" s="11"/>
      <c r="AX3757" s="11"/>
      <c r="AY3757" s="11"/>
      <c r="AZ3757" s="11"/>
      <c r="BA3757" s="11"/>
      <c r="BB3757" s="11"/>
      <c r="BC3757" s="11"/>
    </row>
    <row r="3758" spans="1:55" x14ac:dyDescent="0.3">
      <c r="A3758" s="11"/>
      <c r="B3758" s="11"/>
      <c r="C3758" s="11"/>
      <c r="D3758" s="11"/>
      <c r="E3758" s="38"/>
      <c r="F3758" s="11"/>
      <c r="G3758" s="40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26"/>
      <c r="AR3758" s="26"/>
      <c r="AS3758" s="26"/>
      <c r="AT3758" s="26"/>
      <c r="AU3758" s="26"/>
      <c r="AV3758" s="26"/>
      <c r="AW3758" s="11"/>
      <c r="AX3758" s="11"/>
      <c r="AY3758" s="11"/>
      <c r="AZ3758" s="11"/>
      <c r="BA3758" s="11"/>
      <c r="BB3758" s="11"/>
      <c r="BC3758" s="11"/>
    </row>
    <row r="3759" spans="1:55" x14ac:dyDescent="0.3">
      <c r="A3759" s="11"/>
      <c r="B3759" s="11"/>
      <c r="C3759" s="11"/>
      <c r="D3759" s="11"/>
      <c r="E3759" s="38"/>
      <c r="F3759" s="11"/>
      <c r="G3759" s="40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26"/>
      <c r="AR3759" s="26"/>
      <c r="AS3759" s="26"/>
      <c r="AT3759" s="26"/>
      <c r="AU3759" s="26"/>
      <c r="AV3759" s="26"/>
      <c r="AW3759" s="11"/>
      <c r="AX3759" s="11"/>
      <c r="AY3759" s="11"/>
      <c r="AZ3759" s="11"/>
      <c r="BA3759" s="11"/>
      <c r="BB3759" s="11"/>
      <c r="BC3759" s="11"/>
    </row>
    <row r="3760" spans="1:55" x14ac:dyDescent="0.3">
      <c r="A3760" s="11"/>
      <c r="B3760" s="11"/>
      <c r="C3760" s="11"/>
      <c r="D3760" s="11"/>
      <c r="E3760" s="38"/>
      <c r="F3760" s="11"/>
      <c r="G3760" s="40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26"/>
      <c r="AR3760" s="26"/>
      <c r="AS3760" s="26"/>
      <c r="AT3760" s="26"/>
      <c r="AU3760" s="26"/>
      <c r="AV3760" s="26"/>
      <c r="AW3760" s="11"/>
      <c r="AX3760" s="11"/>
      <c r="AY3760" s="11"/>
      <c r="AZ3760" s="11"/>
      <c r="BA3760" s="11"/>
      <c r="BB3760" s="11"/>
      <c r="BC3760" s="11"/>
    </row>
    <row r="3761" spans="1:55" x14ac:dyDescent="0.3">
      <c r="A3761" s="11"/>
      <c r="B3761" s="11"/>
      <c r="C3761" s="11"/>
      <c r="D3761" s="11"/>
      <c r="E3761" s="38"/>
      <c r="F3761" s="11"/>
      <c r="G3761" s="40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26"/>
      <c r="AR3761" s="26"/>
      <c r="AS3761" s="26"/>
      <c r="AT3761" s="26"/>
      <c r="AU3761" s="26"/>
      <c r="AV3761" s="26"/>
      <c r="AW3761" s="11"/>
      <c r="AX3761" s="11"/>
      <c r="AY3761" s="11"/>
      <c r="AZ3761" s="11"/>
      <c r="BA3761" s="11"/>
      <c r="BB3761" s="11"/>
      <c r="BC3761" s="11"/>
    </row>
    <row r="3762" spans="1:55" x14ac:dyDescent="0.3">
      <c r="A3762" s="11"/>
      <c r="B3762" s="11"/>
      <c r="C3762" s="11"/>
      <c r="D3762" s="11"/>
      <c r="E3762" s="38"/>
      <c r="F3762" s="11"/>
      <c r="G3762" s="40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26"/>
      <c r="AR3762" s="26"/>
      <c r="AS3762" s="26"/>
      <c r="AT3762" s="26"/>
      <c r="AU3762" s="26"/>
      <c r="AV3762" s="26"/>
      <c r="AW3762" s="11"/>
      <c r="AX3762" s="11"/>
      <c r="AY3762" s="11"/>
      <c r="AZ3762" s="11"/>
      <c r="BA3762" s="11"/>
      <c r="BB3762" s="11"/>
      <c r="BC3762" s="11"/>
    </row>
    <row r="3763" spans="1:55" x14ac:dyDescent="0.3">
      <c r="A3763" s="11"/>
      <c r="B3763" s="11"/>
      <c r="C3763" s="11"/>
      <c r="D3763" s="11"/>
      <c r="E3763" s="38"/>
      <c r="F3763" s="11"/>
      <c r="G3763" s="40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26"/>
      <c r="AR3763" s="26"/>
      <c r="AS3763" s="26"/>
      <c r="AT3763" s="26"/>
      <c r="AU3763" s="26"/>
      <c r="AV3763" s="26"/>
      <c r="AW3763" s="11"/>
      <c r="AX3763" s="11"/>
      <c r="AY3763" s="11"/>
      <c r="AZ3763" s="11"/>
      <c r="BA3763" s="11"/>
      <c r="BB3763" s="11"/>
      <c r="BC3763" s="11"/>
    </row>
    <row r="3764" spans="1:55" x14ac:dyDescent="0.3">
      <c r="A3764" s="11"/>
      <c r="B3764" s="11"/>
      <c r="C3764" s="11"/>
      <c r="D3764" s="11"/>
      <c r="E3764" s="38"/>
      <c r="F3764" s="11"/>
      <c r="G3764" s="40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26"/>
      <c r="AR3764" s="26"/>
      <c r="AS3764" s="26"/>
      <c r="AT3764" s="26"/>
      <c r="AU3764" s="26"/>
      <c r="AV3764" s="26"/>
      <c r="AW3764" s="11"/>
      <c r="AX3764" s="11"/>
      <c r="AY3764" s="11"/>
      <c r="AZ3764" s="11"/>
      <c r="BA3764" s="11"/>
      <c r="BB3764" s="11"/>
      <c r="BC3764" s="11"/>
    </row>
    <row r="3765" spans="1:55" x14ac:dyDescent="0.3">
      <c r="A3765" s="11"/>
      <c r="B3765" s="11"/>
      <c r="C3765" s="11"/>
      <c r="D3765" s="11"/>
      <c r="E3765" s="38"/>
      <c r="F3765" s="11"/>
      <c r="G3765" s="40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26"/>
      <c r="AR3765" s="26"/>
      <c r="AS3765" s="26"/>
      <c r="AT3765" s="26"/>
      <c r="AU3765" s="26"/>
      <c r="AV3765" s="26"/>
      <c r="AW3765" s="11"/>
      <c r="AX3765" s="11"/>
      <c r="AY3765" s="11"/>
      <c r="AZ3765" s="11"/>
      <c r="BA3765" s="11"/>
      <c r="BB3765" s="11"/>
      <c r="BC3765" s="11"/>
    </row>
    <row r="3766" spans="1:55" x14ac:dyDescent="0.3">
      <c r="A3766" s="11"/>
      <c r="B3766" s="11"/>
      <c r="C3766" s="11"/>
      <c r="D3766" s="11"/>
      <c r="E3766" s="38"/>
      <c r="F3766" s="11"/>
      <c r="G3766" s="40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26"/>
      <c r="AR3766" s="26"/>
      <c r="AS3766" s="26"/>
      <c r="AT3766" s="26"/>
      <c r="AU3766" s="26"/>
      <c r="AV3766" s="26"/>
      <c r="AW3766" s="11"/>
      <c r="AX3766" s="11"/>
      <c r="AY3766" s="11"/>
      <c r="AZ3766" s="11"/>
      <c r="BA3766" s="11"/>
      <c r="BB3766" s="11"/>
      <c r="BC3766" s="11"/>
    </row>
    <row r="3767" spans="1:55" x14ac:dyDescent="0.3">
      <c r="A3767" s="11"/>
      <c r="B3767" s="11"/>
      <c r="C3767" s="11"/>
      <c r="D3767" s="11"/>
      <c r="E3767" s="38"/>
      <c r="F3767" s="11"/>
      <c r="G3767" s="40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26"/>
      <c r="AR3767" s="26"/>
      <c r="AS3767" s="26"/>
      <c r="AT3767" s="26"/>
      <c r="AU3767" s="26"/>
      <c r="AV3767" s="26"/>
      <c r="AW3767" s="11"/>
      <c r="AX3767" s="11"/>
      <c r="AY3767" s="11"/>
      <c r="AZ3767" s="11"/>
      <c r="BA3767" s="11"/>
      <c r="BB3767" s="11"/>
      <c r="BC3767" s="11"/>
    </row>
    <row r="3768" spans="1:55" x14ac:dyDescent="0.3">
      <c r="A3768" s="11"/>
      <c r="B3768" s="11"/>
      <c r="C3768" s="11"/>
      <c r="D3768" s="11"/>
      <c r="E3768" s="38"/>
      <c r="F3768" s="11"/>
      <c r="G3768" s="40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26"/>
      <c r="AR3768" s="26"/>
      <c r="AS3768" s="26"/>
      <c r="AT3768" s="26"/>
      <c r="AU3768" s="26"/>
      <c r="AV3768" s="26"/>
      <c r="AW3768" s="11"/>
      <c r="AX3768" s="11"/>
      <c r="AY3768" s="11"/>
      <c r="AZ3768" s="11"/>
      <c r="BA3768" s="11"/>
      <c r="BB3768" s="11"/>
      <c r="BC3768" s="11"/>
    </row>
    <row r="3769" spans="1:55" x14ac:dyDescent="0.3">
      <c r="A3769" s="11"/>
      <c r="B3769" s="11"/>
      <c r="C3769" s="11"/>
      <c r="D3769" s="11"/>
      <c r="E3769" s="38"/>
      <c r="F3769" s="11"/>
      <c r="G3769" s="40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26"/>
      <c r="AR3769" s="26"/>
      <c r="AS3769" s="26"/>
      <c r="AT3769" s="26"/>
      <c r="AU3769" s="26"/>
      <c r="AV3769" s="26"/>
      <c r="AW3769" s="11"/>
      <c r="AX3769" s="11"/>
      <c r="AY3769" s="11"/>
      <c r="AZ3769" s="11"/>
      <c r="BA3769" s="11"/>
      <c r="BB3769" s="11"/>
      <c r="BC3769" s="11"/>
    </row>
    <row r="3770" spans="1:55" x14ac:dyDescent="0.3">
      <c r="A3770" s="11"/>
      <c r="B3770" s="11"/>
      <c r="C3770" s="11"/>
      <c r="D3770" s="11"/>
      <c r="E3770" s="38"/>
      <c r="F3770" s="11"/>
      <c r="G3770" s="40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26"/>
      <c r="AR3770" s="26"/>
      <c r="AS3770" s="26"/>
      <c r="AT3770" s="26"/>
      <c r="AU3770" s="26"/>
      <c r="AV3770" s="26"/>
      <c r="AW3770" s="11"/>
      <c r="AX3770" s="11"/>
      <c r="AY3770" s="11"/>
      <c r="AZ3770" s="11"/>
      <c r="BA3770" s="11"/>
      <c r="BB3770" s="11"/>
      <c r="BC3770" s="11"/>
    </row>
    <row r="3771" spans="1:55" x14ac:dyDescent="0.3">
      <c r="A3771" s="11"/>
      <c r="B3771" s="11"/>
      <c r="C3771" s="11"/>
      <c r="D3771" s="11"/>
      <c r="E3771" s="38"/>
      <c r="F3771" s="11"/>
      <c r="G3771" s="40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26"/>
      <c r="AR3771" s="26"/>
      <c r="AS3771" s="26"/>
      <c r="AT3771" s="26"/>
      <c r="AU3771" s="26"/>
      <c r="AV3771" s="26"/>
      <c r="AW3771" s="11"/>
      <c r="AX3771" s="11"/>
      <c r="AY3771" s="11"/>
      <c r="AZ3771" s="11"/>
      <c r="BA3771" s="11"/>
      <c r="BB3771" s="11"/>
      <c r="BC3771" s="11"/>
    </row>
    <row r="3772" spans="1:55" x14ac:dyDescent="0.3">
      <c r="A3772" s="11"/>
      <c r="B3772" s="11"/>
      <c r="C3772" s="11"/>
      <c r="D3772" s="11"/>
      <c r="E3772" s="38"/>
      <c r="F3772" s="11"/>
      <c r="G3772" s="40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26"/>
      <c r="AR3772" s="26"/>
      <c r="AS3772" s="26"/>
      <c r="AT3772" s="26"/>
      <c r="AU3772" s="26"/>
      <c r="AV3772" s="26"/>
      <c r="AW3772" s="11"/>
      <c r="AX3772" s="11"/>
      <c r="AY3772" s="11"/>
      <c r="AZ3772" s="11"/>
      <c r="BA3772" s="11"/>
      <c r="BB3772" s="11"/>
      <c r="BC3772" s="11"/>
    </row>
    <row r="3773" spans="1:55" x14ac:dyDescent="0.3">
      <c r="A3773" s="11"/>
      <c r="B3773" s="11"/>
      <c r="C3773" s="11"/>
      <c r="D3773" s="11"/>
      <c r="E3773" s="38"/>
      <c r="F3773" s="11"/>
      <c r="G3773" s="40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26"/>
      <c r="AR3773" s="26"/>
      <c r="AS3773" s="26"/>
      <c r="AT3773" s="26"/>
      <c r="AU3773" s="26"/>
      <c r="AV3773" s="26"/>
      <c r="AW3773" s="11"/>
      <c r="AX3773" s="11"/>
      <c r="AY3773" s="11"/>
      <c r="AZ3773" s="11"/>
      <c r="BA3773" s="11"/>
      <c r="BB3773" s="11"/>
      <c r="BC3773" s="11"/>
    </row>
    <row r="3774" spans="1:55" x14ac:dyDescent="0.3">
      <c r="A3774" s="11"/>
      <c r="B3774" s="11"/>
      <c r="C3774" s="11"/>
      <c r="D3774" s="11"/>
      <c r="E3774" s="38"/>
      <c r="F3774" s="11"/>
      <c r="G3774" s="40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26"/>
      <c r="AR3774" s="26"/>
      <c r="AS3774" s="26"/>
      <c r="AT3774" s="26"/>
      <c r="AU3774" s="26"/>
      <c r="AV3774" s="26"/>
      <c r="AW3774" s="11"/>
      <c r="AX3774" s="11"/>
      <c r="AY3774" s="11"/>
      <c r="AZ3774" s="11"/>
      <c r="BA3774" s="11"/>
      <c r="BB3774" s="11"/>
      <c r="BC3774" s="11"/>
    </row>
    <row r="3775" spans="1:55" x14ac:dyDescent="0.3">
      <c r="A3775" s="11"/>
      <c r="B3775" s="11"/>
      <c r="C3775" s="11"/>
      <c r="D3775" s="11"/>
      <c r="E3775" s="38"/>
      <c r="F3775" s="11"/>
      <c r="G3775" s="40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26"/>
      <c r="AR3775" s="26"/>
      <c r="AS3775" s="26"/>
      <c r="AT3775" s="26"/>
      <c r="AU3775" s="26"/>
      <c r="AV3775" s="26"/>
      <c r="AW3775" s="11"/>
      <c r="AX3775" s="11"/>
      <c r="AY3775" s="11"/>
      <c r="AZ3775" s="11"/>
      <c r="BA3775" s="11"/>
      <c r="BB3775" s="11"/>
      <c r="BC3775" s="11"/>
    </row>
    <row r="3776" spans="1:55" x14ac:dyDescent="0.3">
      <c r="A3776" s="11"/>
      <c r="B3776" s="11"/>
      <c r="C3776" s="11"/>
      <c r="D3776" s="11"/>
      <c r="E3776" s="38"/>
      <c r="F3776" s="11"/>
      <c r="G3776" s="40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26"/>
      <c r="AR3776" s="26"/>
      <c r="AS3776" s="26"/>
      <c r="AT3776" s="26"/>
      <c r="AU3776" s="26"/>
      <c r="AV3776" s="26"/>
      <c r="AW3776" s="11"/>
      <c r="AX3776" s="11"/>
      <c r="AY3776" s="11"/>
      <c r="AZ3776" s="11"/>
      <c r="BA3776" s="11"/>
      <c r="BB3776" s="11"/>
      <c r="BC3776" s="11"/>
    </row>
    <row r="3777" spans="1:55" x14ac:dyDescent="0.3">
      <c r="A3777" s="11"/>
      <c r="B3777" s="11"/>
      <c r="C3777" s="11"/>
      <c r="D3777" s="11"/>
      <c r="E3777" s="38"/>
      <c r="F3777" s="11"/>
      <c r="G3777" s="40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26"/>
      <c r="AR3777" s="26"/>
      <c r="AS3777" s="26"/>
      <c r="AT3777" s="26"/>
      <c r="AU3777" s="26"/>
      <c r="AV3777" s="26"/>
      <c r="AW3777" s="11"/>
      <c r="AX3777" s="11"/>
      <c r="AY3777" s="11"/>
      <c r="AZ3777" s="11"/>
      <c r="BA3777" s="11"/>
      <c r="BB3777" s="11"/>
      <c r="BC3777" s="11"/>
    </row>
    <row r="3778" spans="1:55" x14ac:dyDescent="0.3">
      <c r="A3778" s="11"/>
      <c r="B3778" s="11"/>
      <c r="C3778" s="11"/>
      <c r="D3778" s="11"/>
      <c r="E3778" s="38"/>
      <c r="F3778" s="11"/>
      <c r="G3778" s="40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26"/>
      <c r="AR3778" s="26"/>
      <c r="AS3778" s="26"/>
      <c r="AT3778" s="26"/>
      <c r="AU3778" s="26"/>
      <c r="AV3778" s="26"/>
      <c r="AW3778" s="11"/>
      <c r="AX3778" s="11"/>
      <c r="AY3778" s="11"/>
      <c r="AZ3778" s="11"/>
      <c r="BA3778" s="11"/>
      <c r="BB3778" s="11"/>
      <c r="BC3778" s="11"/>
    </row>
    <row r="3779" spans="1:55" x14ac:dyDescent="0.3">
      <c r="A3779" s="11"/>
      <c r="B3779" s="11"/>
      <c r="C3779" s="11"/>
      <c r="D3779" s="11"/>
      <c r="E3779" s="38"/>
      <c r="F3779" s="11"/>
      <c r="G3779" s="40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26"/>
      <c r="AR3779" s="26"/>
      <c r="AS3779" s="26"/>
      <c r="AT3779" s="26"/>
      <c r="AU3779" s="26"/>
      <c r="AV3779" s="26"/>
      <c r="AW3779" s="11"/>
      <c r="AX3779" s="11"/>
      <c r="AY3779" s="11"/>
      <c r="AZ3779" s="11"/>
      <c r="BA3779" s="11"/>
      <c r="BB3779" s="11"/>
      <c r="BC3779" s="11"/>
    </row>
    <row r="3780" spans="1:55" x14ac:dyDescent="0.3">
      <c r="A3780" s="11"/>
      <c r="B3780" s="11"/>
      <c r="C3780" s="11"/>
      <c r="D3780" s="11"/>
      <c r="E3780" s="38"/>
      <c r="F3780" s="11"/>
      <c r="G3780" s="40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26"/>
      <c r="AR3780" s="26"/>
      <c r="AS3780" s="26"/>
      <c r="AT3780" s="26"/>
      <c r="AU3780" s="26"/>
      <c r="AV3780" s="26"/>
      <c r="AW3780" s="11"/>
      <c r="AX3780" s="11"/>
      <c r="AY3780" s="11"/>
      <c r="AZ3780" s="11"/>
      <c r="BA3780" s="11"/>
      <c r="BB3780" s="11"/>
      <c r="BC3780" s="11"/>
    </row>
    <row r="3781" spans="1:55" x14ac:dyDescent="0.3">
      <c r="A3781" s="11"/>
      <c r="B3781" s="11"/>
      <c r="C3781" s="11"/>
      <c r="D3781" s="11"/>
      <c r="E3781" s="38"/>
      <c r="F3781" s="11"/>
      <c r="G3781" s="40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26"/>
      <c r="AR3781" s="26"/>
      <c r="AS3781" s="26"/>
      <c r="AT3781" s="26"/>
      <c r="AU3781" s="26"/>
      <c r="AV3781" s="26"/>
      <c r="AW3781" s="11"/>
      <c r="AX3781" s="11"/>
      <c r="AY3781" s="11"/>
      <c r="AZ3781" s="11"/>
      <c r="BA3781" s="11"/>
      <c r="BB3781" s="11"/>
      <c r="BC3781" s="11"/>
    </row>
    <row r="3782" spans="1:55" x14ac:dyDescent="0.3">
      <c r="A3782" s="11"/>
      <c r="B3782" s="11"/>
      <c r="C3782" s="11"/>
      <c r="D3782" s="11"/>
      <c r="E3782" s="38"/>
      <c r="F3782" s="11"/>
      <c r="G3782" s="40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26"/>
      <c r="AR3782" s="26"/>
      <c r="AS3782" s="26"/>
      <c r="AT3782" s="26"/>
      <c r="AU3782" s="26"/>
      <c r="AV3782" s="26"/>
      <c r="AW3782" s="11"/>
      <c r="AX3782" s="11"/>
      <c r="AY3782" s="11"/>
      <c r="AZ3782" s="11"/>
      <c r="BA3782" s="11"/>
      <c r="BB3782" s="11"/>
      <c r="BC3782" s="11"/>
    </row>
    <row r="3783" spans="1:55" x14ac:dyDescent="0.3">
      <c r="A3783" s="11"/>
      <c r="B3783" s="11"/>
      <c r="C3783" s="11"/>
      <c r="D3783" s="11"/>
      <c r="E3783" s="38"/>
      <c r="F3783" s="11"/>
      <c r="G3783" s="40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26"/>
      <c r="AR3783" s="26"/>
      <c r="AS3783" s="26"/>
      <c r="AT3783" s="26"/>
      <c r="AU3783" s="26"/>
      <c r="AV3783" s="26"/>
      <c r="AW3783" s="11"/>
      <c r="AX3783" s="11"/>
      <c r="AY3783" s="11"/>
      <c r="AZ3783" s="11"/>
      <c r="BA3783" s="11"/>
      <c r="BB3783" s="11"/>
      <c r="BC3783" s="11"/>
    </row>
    <row r="3784" spans="1:55" x14ac:dyDescent="0.3">
      <c r="A3784" s="11"/>
      <c r="B3784" s="11"/>
      <c r="C3784" s="11"/>
      <c r="D3784" s="11"/>
      <c r="E3784" s="38"/>
      <c r="F3784" s="11"/>
      <c r="G3784" s="40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26"/>
      <c r="AR3784" s="26"/>
      <c r="AS3784" s="26"/>
      <c r="AT3784" s="26"/>
      <c r="AU3784" s="26"/>
      <c r="AV3784" s="26"/>
      <c r="AW3784" s="11"/>
      <c r="AX3784" s="11"/>
      <c r="AY3784" s="11"/>
      <c r="AZ3784" s="11"/>
      <c r="BA3784" s="11"/>
      <c r="BB3784" s="11"/>
      <c r="BC3784" s="11"/>
    </row>
    <row r="3785" spans="1:55" x14ac:dyDescent="0.3">
      <c r="A3785" s="11"/>
      <c r="B3785" s="11"/>
      <c r="C3785" s="11"/>
      <c r="D3785" s="11"/>
      <c r="E3785" s="38"/>
      <c r="F3785" s="11"/>
      <c r="G3785" s="40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26"/>
      <c r="AR3785" s="26"/>
      <c r="AS3785" s="26"/>
      <c r="AT3785" s="26"/>
      <c r="AU3785" s="26"/>
      <c r="AV3785" s="26"/>
      <c r="AW3785" s="11"/>
      <c r="AX3785" s="11"/>
      <c r="AY3785" s="11"/>
      <c r="AZ3785" s="11"/>
      <c r="BA3785" s="11"/>
      <c r="BB3785" s="11"/>
      <c r="BC3785" s="11"/>
    </row>
    <row r="3786" spans="1:55" x14ac:dyDescent="0.3">
      <c r="A3786" s="11"/>
      <c r="B3786" s="11"/>
      <c r="C3786" s="11"/>
      <c r="D3786" s="11"/>
      <c r="E3786" s="38"/>
      <c r="F3786" s="11"/>
      <c r="G3786" s="40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26"/>
      <c r="AR3786" s="26"/>
      <c r="AS3786" s="26"/>
      <c r="AT3786" s="26"/>
      <c r="AU3786" s="26"/>
      <c r="AV3786" s="26"/>
      <c r="AW3786" s="11"/>
      <c r="AX3786" s="11"/>
      <c r="AY3786" s="11"/>
      <c r="AZ3786" s="11"/>
      <c r="BA3786" s="11"/>
      <c r="BB3786" s="11"/>
      <c r="BC3786" s="11"/>
    </row>
    <row r="3787" spans="1:55" x14ac:dyDescent="0.3">
      <c r="A3787" s="11"/>
      <c r="B3787" s="11"/>
      <c r="C3787" s="11"/>
      <c r="D3787" s="11"/>
      <c r="E3787" s="38"/>
      <c r="F3787" s="11"/>
      <c r="G3787" s="40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26"/>
      <c r="AR3787" s="26"/>
      <c r="AS3787" s="26"/>
      <c r="AT3787" s="26"/>
      <c r="AU3787" s="26"/>
      <c r="AV3787" s="26"/>
      <c r="AW3787" s="11"/>
      <c r="AX3787" s="11"/>
      <c r="AY3787" s="11"/>
      <c r="AZ3787" s="11"/>
      <c r="BA3787" s="11"/>
      <c r="BB3787" s="11"/>
      <c r="BC3787" s="11"/>
    </row>
    <row r="3788" spans="1:55" x14ac:dyDescent="0.3">
      <c r="A3788" s="11"/>
      <c r="B3788" s="11"/>
      <c r="C3788" s="11"/>
      <c r="D3788" s="11"/>
      <c r="E3788" s="38"/>
      <c r="F3788" s="11"/>
      <c r="G3788" s="40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26"/>
      <c r="AR3788" s="26"/>
      <c r="AS3788" s="26"/>
      <c r="AT3788" s="26"/>
      <c r="AU3788" s="26"/>
      <c r="AV3788" s="26"/>
      <c r="AW3788" s="11"/>
      <c r="AX3788" s="11"/>
      <c r="AY3788" s="11"/>
      <c r="AZ3788" s="11"/>
      <c r="BA3788" s="11"/>
      <c r="BB3788" s="11"/>
      <c r="BC3788" s="11"/>
    </row>
    <row r="3789" spans="1:55" x14ac:dyDescent="0.3">
      <c r="A3789" s="11"/>
      <c r="B3789" s="11"/>
      <c r="C3789" s="11"/>
      <c r="D3789" s="11"/>
      <c r="E3789" s="38"/>
      <c r="F3789" s="11"/>
      <c r="G3789" s="40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26"/>
      <c r="AR3789" s="26"/>
      <c r="AS3789" s="26"/>
      <c r="AT3789" s="26"/>
      <c r="AU3789" s="26"/>
      <c r="AV3789" s="26"/>
      <c r="AW3789" s="11"/>
      <c r="AX3789" s="11"/>
      <c r="AY3789" s="11"/>
      <c r="AZ3789" s="11"/>
      <c r="BA3789" s="11"/>
      <c r="BB3789" s="11"/>
      <c r="BC3789" s="11"/>
    </row>
    <row r="3790" spans="1:55" x14ac:dyDescent="0.3">
      <c r="A3790" s="11"/>
      <c r="B3790" s="11"/>
      <c r="C3790" s="11"/>
      <c r="D3790" s="11"/>
      <c r="E3790" s="38"/>
      <c r="F3790" s="11"/>
      <c r="G3790" s="40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26"/>
      <c r="AR3790" s="26"/>
      <c r="AS3790" s="26"/>
      <c r="AT3790" s="26"/>
      <c r="AU3790" s="26"/>
      <c r="AV3790" s="26"/>
      <c r="AW3790" s="11"/>
      <c r="AX3790" s="11"/>
      <c r="AY3790" s="11"/>
      <c r="AZ3790" s="11"/>
      <c r="BA3790" s="11"/>
      <c r="BB3790" s="11"/>
      <c r="BC3790" s="11"/>
    </row>
    <row r="3791" spans="1:55" x14ac:dyDescent="0.3">
      <c r="A3791" s="11"/>
      <c r="B3791" s="11"/>
      <c r="C3791" s="11"/>
      <c r="D3791" s="11"/>
      <c r="E3791" s="38"/>
      <c r="F3791" s="11"/>
      <c r="G3791" s="40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26"/>
      <c r="AR3791" s="26"/>
      <c r="AS3791" s="26"/>
      <c r="AT3791" s="26"/>
      <c r="AU3791" s="26"/>
      <c r="AV3791" s="26"/>
      <c r="AW3791" s="11"/>
      <c r="AX3791" s="11"/>
      <c r="AY3791" s="11"/>
      <c r="AZ3791" s="11"/>
      <c r="BA3791" s="11"/>
      <c r="BB3791" s="11"/>
      <c r="BC3791" s="11"/>
    </row>
    <row r="3792" spans="1:55" x14ac:dyDescent="0.3">
      <c r="A3792" s="11"/>
      <c r="B3792" s="11"/>
      <c r="C3792" s="11"/>
      <c r="D3792" s="11"/>
      <c r="E3792" s="38"/>
      <c r="F3792" s="11"/>
      <c r="G3792" s="40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26"/>
      <c r="AR3792" s="26"/>
      <c r="AS3792" s="26"/>
      <c r="AT3792" s="26"/>
      <c r="AU3792" s="26"/>
      <c r="AV3792" s="26"/>
      <c r="AW3792" s="11"/>
      <c r="AX3792" s="11"/>
      <c r="AY3792" s="11"/>
      <c r="AZ3792" s="11"/>
      <c r="BA3792" s="11"/>
      <c r="BB3792" s="11"/>
      <c r="BC3792" s="11"/>
    </row>
    <row r="3793" spans="1:55" x14ac:dyDescent="0.3">
      <c r="A3793" s="11"/>
      <c r="B3793" s="11"/>
      <c r="C3793" s="11"/>
      <c r="D3793" s="11"/>
      <c r="E3793" s="38"/>
      <c r="F3793" s="11"/>
      <c r="G3793" s="40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26"/>
      <c r="AR3793" s="26"/>
      <c r="AS3793" s="26"/>
      <c r="AT3793" s="26"/>
      <c r="AU3793" s="26"/>
      <c r="AV3793" s="26"/>
      <c r="AW3793" s="11"/>
      <c r="AX3793" s="11"/>
      <c r="AY3793" s="11"/>
      <c r="AZ3793" s="11"/>
      <c r="BA3793" s="11"/>
      <c r="BB3793" s="11"/>
      <c r="BC3793" s="11"/>
    </row>
    <row r="3794" spans="1:55" x14ac:dyDescent="0.3">
      <c r="A3794" s="11"/>
      <c r="B3794" s="11"/>
      <c r="C3794" s="11"/>
      <c r="D3794" s="11"/>
      <c r="E3794" s="38"/>
      <c r="F3794" s="11"/>
      <c r="G3794" s="40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26"/>
      <c r="AR3794" s="26"/>
      <c r="AS3794" s="26"/>
      <c r="AT3794" s="26"/>
      <c r="AU3794" s="26"/>
      <c r="AV3794" s="26"/>
      <c r="AW3794" s="11"/>
      <c r="AX3794" s="11"/>
      <c r="AY3794" s="11"/>
      <c r="AZ3794" s="11"/>
      <c r="BA3794" s="11"/>
      <c r="BB3794" s="11"/>
      <c r="BC3794" s="11"/>
    </row>
    <row r="3795" spans="1:55" x14ac:dyDescent="0.3">
      <c r="A3795" s="11"/>
      <c r="B3795" s="11"/>
      <c r="C3795" s="11"/>
      <c r="D3795" s="11"/>
      <c r="E3795" s="38"/>
      <c r="F3795" s="11"/>
      <c r="G3795" s="40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26"/>
      <c r="AR3795" s="26"/>
      <c r="AS3795" s="26"/>
      <c r="AT3795" s="26"/>
      <c r="AU3795" s="26"/>
      <c r="AV3795" s="26"/>
      <c r="AW3795" s="11"/>
      <c r="AX3795" s="11"/>
      <c r="AY3795" s="11"/>
      <c r="AZ3795" s="11"/>
      <c r="BA3795" s="11"/>
      <c r="BB3795" s="11"/>
      <c r="BC3795" s="11"/>
    </row>
    <row r="3796" spans="1:55" x14ac:dyDescent="0.3">
      <c r="A3796" s="11"/>
      <c r="B3796" s="11"/>
      <c r="C3796" s="11"/>
      <c r="D3796" s="11"/>
      <c r="E3796" s="38"/>
      <c r="F3796" s="11"/>
      <c r="G3796" s="40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26"/>
      <c r="AR3796" s="26"/>
      <c r="AS3796" s="26"/>
      <c r="AT3796" s="26"/>
      <c r="AU3796" s="26"/>
      <c r="AV3796" s="26"/>
      <c r="AW3796" s="11"/>
      <c r="AX3796" s="11"/>
      <c r="AY3796" s="11"/>
      <c r="AZ3796" s="11"/>
      <c r="BA3796" s="11"/>
      <c r="BB3796" s="11"/>
      <c r="BC3796" s="11"/>
    </row>
    <row r="3797" spans="1:55" x14ac:dyDescent="0.3">
      <c r="A3797" s="11"/>
      <c r="B3797" s="11"/>
      <c r="C3797" s="11"/>
      <c r="D3797" s="11"/>
      <c r="E3797" s="38"/>
      <c r="F3797" s="11"/>
      <c r="G3797" s="40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26"/>
      <c r="AR3797" s="26"/>
      <c r="AS3797" s="26"/>
      <c r="AT3797" s="26"/>
      <c r="AU3797" s="26"/>
      <c r="AV3797" s="26"/>
      <c r="AW3797" s="11"/>
      <c r="AX3797" s="11"/>
      <c r="AY3797" s="11"/>
      <c r="AZ3797" s="11"/>
      <c r="BA3797" s="11"/>
      <c r="BB3797" s="11"/>
      <c r="BC3797" s="11"/>
    </row>
    <row r="3798" spans="1:55" x14ac:dyDescent="0.3">
      <c r="A3798" s="11"/>
      <c r="B3798" s="11"/>
      <c r="C3798" s="11"/>
      <c r="D3798" s="11"/>
      <c r="E3798" s="38"/>
      <c r="F3798" s="11"/>
      <c r="G3798" s="40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26"/>
      <c r="AR3798" s="26"/>
      <c r="AS3798" s="26"/>
      <c r="AT3798" s="26"/>
      <c r="AU3798" s="26"/>
      <c r="AV3798" s="26"/>
      <c r="AW3798" s="11"/>
      <c r="AX3798" s="11"/>
      <c r="AY3798" s="11"/>
      <c r="AZ3798" s="11"/>
      <c r="BA3798" s="11"/>
      <c r="BB3798" s="11"/>
      <c r="BC3798" s="11"/>
    </row>
    <row r="3799" spans="1:55" x14ac:dyDescent="0.3">
      <c r="A3799" s="11"/>
      <c r="B3799" s="11"/>
      <c r="C3799" s="11"/>
      <c r="D3799" s="11"/>
      <c r="E3799" s="38"/>
      <c r="F3799" s="11"/>
      <c r="G3799" s="40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26"/>
      <c r="AR3799" s="26"/>
      <c r="AS3799" s="26"/>
      <c r="AT3799" s="26"/>
      <c r="AU3799" s="26"/>
      <c r="AV3799" s="26"/>
      <c r="AW3799" s="11"/>
      <c r="AX3799" s="11"/>
      <c r="AY3799" s="11"/>
      <c r="AZ3799" s="11"/>
      <c r="BA3799" s="11"/>
      <c r="BB3799" s="11"/>
      <c r="BC3799" s="11"/>
    </row>
    <row r="3800" spans="1:55" x14ac:dyDescent="0.3">
      <c r="A3800" s="11"/>
      <c r="B3800" s="11"/>
      <c r="C3800" s="11"/>
      <c r="D3800" s="11"/>
      <c r="E3800" s="38"/>
      <c r="F3800" s="11"/>
      <c r="G3800" s="40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26"/>
      <c r="AR3800" s="26"/>
      <c r="AS3800" s="26"/>
      <c r="AT3800" s="26"/>
      <c r="AU3800" s="26"/>
      <c r="AV3800" s="26"/>
      <c r="AW3800" s="11"/>
      <c r="AX3800" s="11"/>
      <c r="AY3800" s="11"/>
      <c r="AZ3800" s="11"/>
      <c r="BA3800" s="11"/>
      <c r="BB3800" s="11"/>
      <c r="BC3800" s="11"/>
    </row>
    <row r="3801" spans="1:55" x14ac:dyDescent="0.3">
      <c r="A3801" s="11"/>
      <c r="B3801" s="11"/>
      <c r="C3801" s="11"/>
      <c r="D3801" s="11"/>
      <c r="E3801" s="38"/>
      <c r="F3801" s="11"/>
      <c r="G3801" s="40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26"/>
      <c r="AR3801" s="26"/>
      <c r="AS3801" s="26"/>
      <c r="AT3801" s="26"/>
      <c r="AU3801" s="26"/>
      <c r="AV3801" s="26"/>
      <c r="AW3801" s="11"/>
      <c r="AX3801" s="11"/>
      <c r="AY3801" s="11"/>
      <c r="AZ3801" s="11"/>
      <c r="BA3801" s="11"/>
      <c r="BB3801" s="11"/>
      <c r="BC3801" s="11"/>
    </row>
    <row r="3802" spans="1:55" x14ac:dyDescent="0.3">
      <c r="A3802" s="11"/>
      <c r="B3802" s="11"/>
      <c r="C3802" s="11"/>
      <c r="D3802" s="11"/>
      <c r="E3802" s="38"/>
      <c r="F3802" s="11"/>
      <c r="G3802" s="40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26"/>
      <c r="AR3802" s="26"/>
      <c r="AS3802" s="26"/>
      <c r="AT3802" s="26"/>
      <c r="AU3802" s="26"/>
      <c r="AV3802" s="26"/>
      <c r="AW3802" s="11"/>
      <c r="AX3802" s="11"/>
      <c r="AY3802" s="11"/>
      <c r="AZ3802" s="11"/>
      <c r="BA3802" s="11"/>
      <c r="BB3802" s="11"/>
      <c r="BC3802" s="11"/>
    </row>
    <row r="3803" spans="1:55" x14ac:dyDescent="0.3">
      <c r="A3803" s="11"/>
      <c r="B3803" s="11"/>
      <c r="C3803" s="11"/>
      <c r="D3803" s="11"/>
      <c r="E3803" s="38"/>
      <c r="F3803" s="11"/>
      <c r="G3803" s="40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26"/>
      <c r="AR3803" s="26"/>
      <c r="AS3803" s="26"/>
      <c r="AT3803" s="26"/>
      <c r="AU3803" s="26"/>
      <c r="AV3803" s="26"/>
      <c r="AW3803" s="11"/>
      <c r="AX3803" s="11"/>
      <c r="AY3803" s="11"/>
      <c r="AZ3803" s="11"/>
      <c r="BA3803" s="11"/>
      <c r="BB3803" s="11"/>
      <c r="BC3803" s="11"/>
    </row>
    <row r="3804" spans="1:55" x14ac:dyDescent="0.3">
      <c r="A3804" s="11"/>
      <c r="B3804" s="11"/>
      <c r="C3804" s="11"/>
      <c r="D3804" s="11"/>
      <c r="E3804" s="38"/>
      <c r="F3804" s="11"/>
      <c r="G3804" s="40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26"/>
      <c r="AR3804" s="26"/>
      <c r="AS3804" s="26"/>
      <c r="AT3804" s="26"/>
      <c r="AU3804" s="26"/>
      <c r="AV3804" s="26"/>
      <c r="AW3804" s="11"/>
      <c r="AX3804" s="11"/>
      <c r="AY3804" s="11"/>
      <c r="AZ3804" s="11"/>
      <c r="BA3804" s="11"/>
      <c r="BB3804" s="11"/>
      <c r="BC3804" s="11"/>
    </row>
    <row r="3805" spans="1:55" x14ac:dyDescent="0.3">
      <c r="A3805" s="11"/>
      <c r="B3805" s="11"/>
      <c r="C3805" s="11"/>
      <c r="D3805" s="11"/>
      <c r="E3805" s="38"/>
      <c r="F3805" s="11"/>
      <c r="G3805" s="40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26"/>
      <c r="AR3805" s="26"/>
      <c r="AS3805" s="26"/>
      <c r="AT3805" s="26"/>
      <c r="AU3805" s="26"/>
      <c r="AV3805" s="26"/>
      <c r="AW3805" s="11"/>
      <c r="AX3805" s="11"/>
      <c r="AY3805" s="11"/>
      <c r="AZ3805" s="11"/>
      <c r="BA3805" s="11"/>
      <c r="BB3805" s="11"/>
      <c r="BC3805" s="11"/>
    </row>
    <row r="3806" spans="1:55" x14ac:dyDescent="0.3">
      <c r="A3806" s="11"/>
      <c r="B3806" s="11"/>
      <c r="C3806" s="11"/>
      <c r="D3806" s="11"/>
      <c r="E3806" s="38"/>
      <c r="F3806" s="11"/>
      <c r="G3806" s="40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26"/>
      <c r="AR3806" s="26"/>
      <c r="AS3806" s="26"/>
      <c r="AT3806" s="26"/>
      <c r="AU3806" s="26"/>
      <c r="AV3806" s="26"/>
      <c r="AW3806" s="11"/>
      <c r="AX3806" s="11"/>
      <c r="AY3806" s="11"/>
      <c r="AZ3806" s="11"/>
      <c r="BA3806" s="11"/>
      <c r="BB3806" s="11"/>
      <c r="BC3806" s="11"/>
    </row>
    <row r="3807" spans="1:55" x14ac:dyDescent="0.3">
      <c r="A3807" s="11"/>
      <c r="B3807" s="11"/>
      <c r="C3807" s="11"/>
      <c r="D3807" s="11"/>
      <c r="E3807" s="38"/>
      <c r="F3807" s="11"/>
      <c r="G3807" s="40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26"/>
      <c r="AR3807" s="26"/>
      <c r="AS3807" s="26"/>
      <c r="AT3807" s="26"/>
      <c r="AU3807" s="26"/>
      <c r="AV3807" s="26"/>
      <c r="AW3807" s="11"/>
      <c r="AX3807" s="11"/>
      <c r="AY3807" s="11"/>
      <c r="AZ3807" s="11"/>
      <c r="BA3807" s="11"/>
      <c r="BB3807" s="11"/>
      <c r="BC3807" s="11"/>
    </row>
    <row r="3808" spans="1:55" x14ac:dyDescent="0.3">
      <c r="A3808" s="11"/>
      <c r="B3808" s="11"/>
      <c r="C3808" s="11"/>
      <c r="D3808" s="11"/>
      <c r="E3808" s="38"/>
      <c r="F3808" s="11"/>
      <c r="G3808" s="40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26"/>
      <c r="AR3808" s="26"/>
      <c r="AS3808" s="26"/>
      <c r="AT3808" s="26"/>
      <c r="AU3808" s="26"/>
      <c r="AV3808" s="26"/>
      <c r="AW3808" s="11"/>
      <c r="AX3808" s="11"/>
      <c r="AY3808" s="11"/>
      <c r="AZ3808" s="11"/>
      <c r="BA3808" s="11"/>
      <c r="BB3808" s="11"/>
      <c r="BC3808" s="11"/>
    </row>
    <row r="3809" spans="1:55" x14ac:dyDescent="0.3">
      <c r="A3809" s="11"/>
      <c r="B3809" s="11"/>
      <c r="C3809" s="11"/>
      <c r="D3809" s="11"/>
      <c r="E3809" s="38"/>
      <c r="F3809" s="11"/>
      <c r="G3809" s="40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26"/>
      <c r="AR3809" s="26"/>
      <c r="AS3809" s="26"/>
      <c r="AT3809" s="26"/>
      <c r="AU3809" s="26"/>
      <c r="AV3809" s="26"/>
      <c r="AW3809" s="11"/>
      <c r="AX3809" s="11"/>
      <c r="AY3809" s="11"/>
      <c r="AZ3809" s="11"/>
      <c r="BA3809" s="11"/>
      <c r="BB3809" s="11"/>
      <c r="BC3809" s="11"/>
    </row>
    <row r="3810" spans="1:55" x14ac:dyDescent="0.3">
      <c r="A3810" s="11"/>
      <c r="B3810" s="11"/>
      <c r="C3810" s="11"/>
      <c r="D3810" s="11"/>
      <c r="E3810" s="38"/>
      <c r="F3810" s="11"/>
      <c r="G3810" s="40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26"/>
      <c r="AR3810" s="26"/>
      <c r="AS3810" s="26"/>
      <c r="AT3810" s="26"/>
      <c r="AU3810" s="26"/>
      <c r="AV3810" s="26"/>
      <c r="AW3810" s="11"/>
      <c r="AX3810" s="11"/>
      <c r="AY3810" s="11"/>
      <c r="AZ3810" s="11"/>
      <c r="BA3810" s="11"/>
      <c r="BB3810" s="11"/>
      <c r="BC3810" s="11"/>
    </row>
    <row r="3811" spans="1:55" x14ac:dyDescent="0.3">
      <c r="A3811" s="11"/>
      <c r="B3811" s="11"/>
      <c r="C3811" s="11"/>
      <c r="D3811" s="11"/>
      <c r="E3811" s="38"/>
      <c r="F3811" s="11"/>
      <c r="G3811" s="40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26"/>
      <c r="AR3811" s="26"/>
      <c r="AS3811" s="26"/>
      <c r="AT3811" s="26"/>
      <c r="AU3811" s="26"/>
      <c r="AV3811" s="26"/>
      <c r="AW3811" s="11"/>
      <c r="AX3811" s="11"/>
      <c r="AY3811" s="11"/>
      <c r="AZ3811" s="11"/>
      <c r="BA3811" s="11"/>
      <c r="BB3811" s="11"/>
      <c r="BC3811" s="11"/>
    </row>
    <row r="3812" spans="1:55" x14ac:dyDescent="0.3">
      <c r="A3812" s="11"/>
      <c r="B3812" s="11"/>
      <c r="C3812" s="11"/>
      <c r="D3812" s="11"/>
      <c r="E3812" s="38"/>
      <c r="F3812" s="11"/>
      <c r="G3812" s="40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26"/>
      <c r="AR3812" s="26"/>
      <c r="AS3812" s="26"/>
      <c r="AT3812" s="26"/>
      <c r="AU3812" s="26"/>
      <c r="AV3812" s="26"/>
      <c r="AW3812" s="11"/>
      <c r="AX3812" s="11"/>
      <c r="AY3812" s="11"/>
      <c r="AZ3812" s="11"/>
      <c r="BA3812" s="11"/>
      <c r="BB3812" s="11"/>
      <c r="BC3812" s="11"/>
    </row>
    <row r="3813" spans="1:55" x14ac:dyDescent="0.3">
      <c r="A3813" s="11"/>
      <c r="B3813" s="11"/>
      <c r="C3813" s="11"/>
      <c r="D3813" s="11"/>
      <c r="E3813" s="38"/>
      <c r="F3813" s="11"/>
      <c r="G3813" s="40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26"/>
      <c r="AR3813" s="26"/>
      <c r="AS3813" s="26"/>
      <c r="AT3813" s="26"/>
      <c r="AU3813" s="26"/>
      <c r="AV3813" s="26"/>
      <c r="AW3813" s="11"/>
      <c r="AX3813" s="11"/>
      <c r="AY3813" s="11"/>
      <c r="AZ3813" s="11"/>
      <c r="BA3813" s="11"/>
      <c r="BB3813" s="11"/>
      <c r="BC3813" s="11"/>
    </row>
    <row r="3814" spans="1:55" x14ac:dyDescent="0.3">
      <c r="A3814" s="11"/>
      <c r="B3814" s="11"/>
      <c r="C3814" s="11"/>
      <c r="D3814" s="11"/>
      <c r="E3814" s="38"/>
      <c r="F3814" s="11"/>
      <c r="G3814" s="40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26"/>
      <c r="AR3814" s="26"/>
      <c r="AS3814" s="26"/>
      <c r="AT3814" s="26"/>
      <c r="AU3814" s="26"/>
      <c r="AV3814" s="26"/>
      <c r="AW3814" s="11"/>
      <c r="AX3814" s="11"/>
      <c r="AY3814" s="11"/>
      <c r="AZ3814" s="11"/>
      <c r="BA3814" s="11"/>
      <c r="BB3814" s="11"/>
      <c r="BC3814" s="11"/>
    </row>
    <row r="3815" spans="1:55" x14ac:dyDescent="0.3">
      <c r="A3815" s="11"/>
      <c r="B3815" s="11"/>
      <c r="C3815" s="11"/>
      <c r="D3815" s="11"/>
      <c r="E3815" s="38"/>
      <c r="F3815" s="11"/>
      <c r="G3815" s="40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26"/>
      <c r="AR3815" s="26"/>
      <c r="AS3815" s="26"/>
      <c r="AT3815" s="26"/>
      <c r="AU3815" s="26"/>
      <c r="AV3815" s="26"/>
      <c r="AW3815" s="11"/>
      <c r="AX3815" s="11"/>
      <c r="AY3815" s="11"/>
      <c r="AZ3815" s="11"/>
      <c r="BA3815" s="11"/>
      <c r="BB3815" s="11"/>
      <c r="BC3815" s="11"/>
    </row>
    <row r="3816" spans="1:55" x14ac:dyDescent="0.3">
      <c r="A3816" s="11"/>
      <c r="B3816" s="11"/>
      <c r="C3816" s="11"/>
      <c r="D3816" s="11"/>
      <c r="E3816" s="38"/>
      <c r="F3816" s="11"/>
      <c r="G3816" s="40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26"/>
      <c r="AR3816" s="26"/>
      <c r="AS3816" s="26"/>
      <c r="AT3816" s="26"/>
      <c r="AU3816" s="26"/>
      <c r="AV3816" s="26"/>
      <c r="AW3816" s="11"/>
      <c r="AX3816" s="11"/>
      <c r="AY3816" s="11"/>
      <c r="AZ3816" s="11"/>
      <c r="BA3816" s="11"/>
      <c r="BB3816" s="11"/>
      <c r="BC3816" s="11"/>
    </row>
    <row r="3817" spans="1:55" x14ac:dyDescent="0.3">
      <c r="A3817" s="11"/>
      <c r="B3817" s="11"/>
      <c r="C3817" s="11"/>
      <c r="D3817" s="11"/>
      <c r="E3817" s="38"/>
      <c r="F3817" s="11"/>
      <c r="G3817" s="40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26"/>
      <c r="AR3817" s="26"/>
      <c r="AS3817" s="26"/>
      <c r="AT3817" s="26"/>
      <c r="AU3817" s="26"/>
      <c r="AV3817" s="26"/>
      <c r="AW3817" s="11"/>
      <c r="AX3817" s="11"/>
      <c r="AY3817" s="11"/>
      <c r="AZ3817" s="11"/>
      <c r="BA3817" s="11"/>
      <c r="BB3817" s="11"/>
      <c r="BC3817" s="11"/>
    </row>
    <row r="3818" spans="1:55" x14ac:dyDescent="0.3">
      <c r="A3818" s="11"/>
      <c r="B3818" s="11"/>
      <c r="C3818" s="11"/>
      <c r="D3818" s="11"/>
      <c r="E3818" s="38"/>
      <c r="F3818" s="11"/>
      <c r="G3818" s="40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26"/>
      <c r="AR3818" s="26"/>
      <c r="AS3818" s="26"/>
      <c r="AT3818" s="26"/>
      <c r="AU3818" s="26"/>
      <c r="AV3818" s="26"/>
      <c r="AW3818" s="11"/>
      <c r="AX3818" s="11"/>
      <c r="AY3818" s="11"/>
      <c r="AZ3818" s="11"/>
      <c r="BA3818" s="11"/>
      <c r="BB3818" s="11"/>
      <c r="BC3818" s="11"/>
    </row>
    <row r="3819" spans="1:55" x14ac:dyDescent="0.3">
      <c r="A3819" s="11"/>
      <c r="B3819" s="11"/>
      <c r="C3819" s="11"/>
      <c r="D3819" s="11"/>
      <c r="E3819" s="38"/>
      <c r="F3819" s="11"/>
      <c r="G3819" s="40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26"/>
      <c r="AR3819" s="26"/>
      <c r="AS3819" s="26"/>
      <c r="AT3819" s="26"/>
      <c r="AU3819" s="26"/>
      <c r="AV3819" s="26"/>
      <c r="AW3819" s="11"/>
      <c r="AX3819" s="11"/>
      <c r="AY3819" s="11"/>
      <c r="AZ3819" s="11"/>
      <c r="BA3819" s="11"/>
      <c r="BB3819" s="11"/>
      <c r="BC3819" s="11"/>
    </row>
    <row r="3820" spans="1:55" x14ac:dyDescent="0.3">
      <c r="A3820" s="11"/>
      <c r="B3820" s="11"/>
      <c r="C3820" s="11"/>
      <c r="D3820" s="11"/>
      <c r="E3820" s="38"/>
      <c r="F3820" s="11"/>
      <c r="G3820" s="40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26"/>
      <c r="AR3820" s="26"/>
      <c r="AS3820" s="26"/>
      <c r="AT3820" s="26"/>
      <c r="AU3820" s="26"/>
      <c r="AV3820" s="26"/>
      <c r="AW3820" s="11"/>
      <c r="AX3820" s="11"/>
      <c r="AY3820" s="11"/>
      <c r="AZ3820" s="11"/>
      <c r="BA3820" s="11"/>
      <c r="BB3820" s="11"/>
      <c r="BC3820" s="11"/>
    </row>
    <row r="3821" spans="1:55" x14ac:dyDescent="0.3">
      <c r="A3821" s="11"/>
      <c r="B3821" s="11"/>
      <c r="C3821" s="11"/>
      <c r="D3821" s="11"/>
      <c r="E3821" s="38"/>
      <c r="F3821" s="11"/>
      <c r="G3821" s="40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26"/>
      <c r="AR3821" s="26"/>
      <c r="AS3821" s="26"/>
      <c r="AT3821" s="26"/>
      <c r="AU3821" s="26"/>
      <c r="AV3821" s="26"/>
      <c r="AW3821" s="11"/>
      <c r="AX3821" s="11"/>
      <c r="AY3821" s="11"/>
      <c r="AZ3821" s="11"/>
      <c r="BA3821" s="11"/>
      <c r="BB3821" s="11"/>
      <c r="BC3821" s="11"/>
    </row>
    <row r="3822" spans="1:55" x14ac:dyDescent="0.3">
      <c r="A3822" s="11"/>
      <c r="B3822" s="11"/>
      <c r="C3822" s="11"/>
      <c r="D3822" s="11"/>
      <c r="E3822" s="38"/>
      <c r="F3822" s="11"/>
      <c r="G3822" s="40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26"/>
      <c r="AR3822" s="26"/>
      <c r="AS3822" s="26"/>
      <c r="AT3822" s="26"/>
      <c r="AU3822" s="26"/>
      <c r="AV3822" s="26"/>
      <c r="AW3822" s="11"/>
      <c r="AX3822" s="11"/>
      <c r="AY3822" s="11"/>
      <c r="AZ3822" s="11"/>
      <c r="BA3822" s="11"/>
      <c r="BB3822" s="11"/>
      <c r="BC3822" s="11"/>
    </row>
    <row r="3823" spans="1:55" x14ac:dyDescent="0.3">
      <c r="A3823" s="11"/>
      <c r="B3823" s="11"/>
      <c r="C3823" s="11"/>
      <c r="D3823" s="11"/>
      <c r="E3823" s="38"/>
      <c r="F3823" s="11"/>
      <c r="G3823" s="40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26"/>
      <c r="AR3823" s="26"/>
      <c r="AS3823" s="26"/>
      <c r="AT3823" s="26"/>
      <c r="AU3823" s="26"/>
      <c r="AV3823" s="26"/>
      <c r="AW3823" s="11"/>
      <c r="AX3823" s="11"/>
      <c r="AY3823" s="11"/>
      <c r="AZ3823" s="11"/>
      <c r="BA3823" s="11"/>
      <c r="BB3823" s="11"/>
      <c r="BC3823" s="11"/>
    </row>
    <row r="3824" spans="1:55" x14ac:dyDescent="0.3">
      <c r="A3824" s="11"/>
      <c r="B3824" s="11"/>
      <c r="C3824" s="11"/>
      <c r="D3824" s="11"/>
      <c r="E3824" s="38"/>
      <c r="F3824" s="11"/>
      <c r="G3824" s="40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26"/>
      <c r="AR3824" s="26"/>
      <c r="AS3824" s="26"/>
      <c r="AT3824" s="26"/>
      <c r="AU3824" s="26"/>
      <c r="AV3824" s="26"/>
      <c r="AW3824" s="11"/>
      <c r="AX3824" s="11"/>
      <c r="AY3824" s="11"/>
      <c r="AZ3824" s="11"/>
      <c r="BA3824" s="11"/>
      <c r="BB3824" s="11"/>
      <c r="BC3824" s="11"/>
    </row>
    <row r="3825" spans="1:55" x14ac:dyDescent="0.3">
      <c r="A3825" s="11"/>
      <c r="B3825" s="11"/>
      <c r="C3825" s="11"/>
      <c r="D3825" s="11"/>
      <c r="E3825" s="38"/>
      <c r="F3825" s="11"/>
      <c r="G3825" s="40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26"/>
      <c r="AR3825" s="26"/>
      <c r="AS3825" s="26"/>
      <c r="AT3825" s="26"/>
      <c r="AU3825" s="26"/>
      <c r="AV3825" s="26"/>
      <c r="AW3825" s="11"/>
      <c r="AX3825" s="11"/>
      <c r="AY3825" s="11"/>
      <c r="AZ3825" s="11"/>
      <c r="BA3825" s="11"/>
      <c r="BB3825" s="11"/>
      <c r="BC3825" s="11"/>
    </row>
    <row r="3826" spans="1:55" x14ac:dyDescent="0.3">
      <c r="A3826" s="11"/>
      <c r="B3826" s="11"/>
      <c r="C3826" s="11"/>
      <c r="D3826" s="11"/>
      <c r="E3826" s="38"/>
      <c r="F3826" s="11"/>
      <c r="G3826" s="40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26"/>
      <c r="AR3826" s="26"/>
      <c r="AS3826" s="26"/>
      <c r="AT3826" s="26"/>
      <c r="AU3826" s="26"/>
      <c r="AV3826" s="26"/>
      <c r="AW3826" s="11"/>
      <c r="AX3826" s="11"/>
      <c r="AY3826" s="11"/>
      <c r="AZ3826" s="11"/>
      <c r="BA3826" s="11"/>
      <c r="BB3826" s="11"/>
      <c r="BC3826" s="11"/>
    </row>
    <row r="3827" spans="1:55" x14ac:dyDescent="0.3">
      <c r="A3827" s="11"/>
      <c r="B3827" s="11"/>
      <c r="C3827" s="11"/>
      <c r="D3827" s="11"/>
      <c r="E3827" s="38"/>
      <c r="F3827" s="11"/>
      <c r="G3827" s="40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26"/>
      <c r="AR3827" s="26"/>
      <c r="AS3827" s="26"/>
      <c r="AT3827" s="26"/>
      <c r="AU3827" s="26"/>
      <c r="AV3827" s="26"/>
      <c r="AW3827" s="11"/>
      <c r="AX3827" s="11"/>
      <c r="AY3827" s="11"/>
      <c r="AZ3827" s="11"/>
      <c r="BA3827" s="11"/>
      <c r="BB3827" s="11"/>
      <c r="BC3827" s="11"/>
    </row>
    <row r="3828" spans="1:55" x14ac:dyDescent="0.3">
      <c r="A3828" s="11"/>
      <c r="B3828" s="11"/>
      <c r="C3828" s="11"/>
      <c r="D3828" s="11"/>
      <c r="E3828" s="38"/>
      <c r="F3828" s="11"/>
      <c r="G3828" s="40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26"/>
      <c r="AR3828" s="26"/>
      <c r="AS3828" s="26"/>
      <c r="AT3828" s="26"/>
      <c r="AU3828" s="26"/>
      <c r="AV3828" s="26"/>
      <c r="AW3828" s="11"/>
      <c r="AX3828" s="11"/>
      <c r="AY3828" s="11"/>
      <c r="AZ3828" s="11"/>
      <c r="BA3828" s="11"/>
      <c r="BB3828" s="11"/>
      <c r="BC3828" s="11"/>
    </row>
    <row r="3829" spans="1:55" x14ac:dyDescent="0.3">
      <c r="A3829" s="11"/>
      <c r="B3829" s="11"/>
      <c r="C3829" s="11"/>
      <c r="D3829" s="11"/>
      <c r="E3829" s="38"/>
      <c r="F3829" s="11"/>
      <c r="G3829" s="40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26"/>
      <c r="AR3829" s="26"/>
      <c r="AS3829" s="26"/>
      <c r="AT3829" s="26"/>
      <c r="AU3829" s="26"/>
      <c r="AV3829" s="26"/>
      <c r="AW3829" s="11"/>
      <c r="AX3829" s="11"/>
      <c r="AY3829" s="11"/>
      <c r="AZ3829" s="11"/>
      <c r="BA3829" s="11"/>
      <c r="BB3829" s="11"/>
      <c r="BC3829" s="11"/>
    </row>
    <row r="3830" spans="1:55" x14ac:dyDescent="0.3">
      <c r="A3830" s="11"/>
      <c r="B3830" s="11"/>
      <c r="C3830" s="11"/>
      <c r="D3830" s="11"/>
      <c r="E3830" s="38"/>
      <c r="F3830" s="11"/>
      <c r="G3830" s="40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26"/>
      <c r="AR3830" s="26"/>
      <c r="AS3830" s="26"/>
      <c r="AT3830" s="26"/>
      <c r="AU3830" s="26"/>
      <c r="AV3830" s="26"/>
      <c r="AW3830" s="11"/>
      <c r="AX3830" s="11"/>
      <c r="AY3830" s="11"/>
      <c r="AZ3830" s="11"/>
      <c r="BA3830" s="11"/>
      <c r="BB3830" s="11"/>
      <c r="BC3830" s="11"/>
    </row>
    <row r="3831" spans="1:55" x14ac:dyDescent="0.3">
      <c r="A3831" s="11"/>
      <c r="B3831" s="11"/>
      <c r="C3831" s="11"/>
      <c r="D3831" s="11"/>
      <c r="E3831" s="38"/>
      <c r="F3831" s="11"/>
      <c r="G3831" s="40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26"/>
      <c r="AR3831" s="26"/>
      <c r="AS3831" s="26"/>
      <c r="AT3831" s="26"/>
      <c r="AU3831" s="26"/>
      <c r="AV3831" s="26"/>
      <c r="AW3831" s="11"/>
      <c r="AX3831" s="11"/>
      <c r="AY3831" s="11"/>
      <c r="AZ3831" s="11"/>
      <c r="BA3831" s="11"/>
      <c r="BB3831" s="11"/>
      <c r="BC3831" s="11"/>
    </row>
    <row r="3832" spans="1:55" x14ac:dyDescent="0.3">
      <c r="A3832" s="11"/>
      <c r="B3832" s="11"/>
      <c r="C3832" s="11"/>
      <c r="D3832" s="11"/>
      <c r="E3832" s="38"/>
      <c r="F3832" s="11"/>
      <c r="G3832" s="40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26"/>
      <c r="AR3832" s="26"/>
      <c r="AS3832" s="26"/>
      <c r="AT3832" s="26"/>
      <c r="AU3832" s="26"/>
      <c r="AV3832" s="26"/>
      <c r="AW3832" s="11"/>
      <c r="AX3832" s="11"/>
      <c r="AY3832" s="11"/>
      <c r="AZ3832" s="11"/>
      <c r="BA3832" s="11"/>
      <c r="BB3832" s="11"/>
      <c r="BC3832" s="11"/>
    </row>
    <row r="3833" spans="1:55" x14ac:dyDescent="0.3">
      <c r="A3833" s="11"/>
      <c r="B3833" s="11"/>
      <c r="C3833" s="11"/>
      <c r="D3833" s="11"/>
      <c r="E3833" s="38"/>
      <c r="F3833" s="11"/>
      <c r="G3833" s="40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26"/>
      <c r="AR3833" s="26"/>
      <c r="AS3833" s="26"/>
      <c r="AT3833" s="26"/>
      <c r="AU3833" s="26"/>
      <c r="AV3833" s="26"/>
      <c r="AW3833" s="11"/>
      <c r="AX3833" s="11"/>
      <c r="AY3833" s="11"/>
      <c r="AZ3833" s="11"/>
      <c r="BA3833" s="11"/>
      <c r="BB3833" s="11"/>
      <c r="BC3833" s="11"/>
    </row>
    <row r="3834" spans="1:55" x14ac:dyDescent="0.3">
      <c r="A3834" s="11"/>
      <c r="B3834" s="11"/>
      <c r="C3834" s="11"/>
      <c r="D3834" s="11"/>
      <c r="E3834" s="38"/>
      <c r="F3834" s="11"/>
      <c r="G3834" s="40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26"/>
      <c r="AR3834" s="26"/>
      <c r="AS3834" s="26"/>
      <c r="AT3834" s="26"/>
      <c r="AU3834" s="26"/>
      <c r="AV3834" s="26"/>
      <c r="AW3834" s="11"/>
      <c r="AX3834" s="11"/>
      <c r="AY3834" s="11"/>
      <c r="AZ3834" s="11"/>
      <c r="BA3834" s="11"/>
      <c r="BB3834" s="11"/>
      <c r="BC3834" s="11"/>
    </row>
    <row r="3835" spans="1:55" x14ac:dyDescent="0.3">
      <c r="A3835" s="11"/>
      <c r="B3835" s="11"/>
      <c r="C3835" s="11"/>
      <c r="D3835" s="11"/>
      <c r="E3835" s="38"/>
      <c r="F3835" s="11"/>
      <c r="G3835" s="40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26"/>
      <c r="AR3835" s="26"/>
      <c r="AS3835" s="26"/>
      <c r="AT3835" s="26"/>
      <c r="AU3835" s="26"/>
      <c r="AV3835" s="26"/>
      <c r="AW3835" s="11"/>
      <c r="AX3835" s="11"/>
      <c r="AY3835" s="11"/>
      <c r="AZ3835" s="11"/>
      <c r="BA3835" s="11"/>
      <c r="BB3835" s="11"/>
      <c r="BC3835" s="11"/>
    </row>
    <row r="3836" spans="1:55" x14ac:dyDescent="0.3">
      <c r="A3836" s="11"/>
      <c r="B3836" s="11"/>
      <c r="C3836" s="11"/>
      <c r="D3836" s="11"/>
      <c r="E3836" s="38"/>
      <c r="F3836" s="11"/>
      <c r="G3836" s="40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26"/>
      <c r="AR3836" s="26"/>
      <c r="AS3836" s="26"/>
      <c r="AT3836" s="26"/>
      <c r="AU3836" s="26"/>
      <c r="AV3836" s="26"/>
      <c r="AW3836" s="11"/>
      <c r="AX3836" s="11"/>
      <c r="AY3836" s="11"/>
      <c r="AZ3836" s="11"/>
      <c r="BA3836" s="11"/>
      <c r="BB3836" s="11"/>
      <c r="BC3836" s="11"/>
    </row>
    <row r="3837" spans="1:55" x14ac:dyDescent="0.3">
      <c r="A3837" s="11"/>
      <c r="B3837" s="11"/>
      <c r="C3837" s="11"/>
      <c r="D3837" s="11"/>
      <c r="E3837" s="38"/>
      <c r="F3837" s="11"/>
      <c r="G3837" s="40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26"/>
      <c r="AR3837" s="26"/>
      <c r="AS3837" s="26"/>
      <c r="AT3837" s="26"/>
      <c r="AU3837" s="26"/>
      <c r="AV3837" s="26"/>
      <c r="AW3837" s="11"/>
      <c r="AX3837" s="11"/>
      <c r="AY3837" s="11"/>
      <c r="AZ3837" s="11"/>
      <c r="BA3837" s="11"/>
      <c r="BB3837" s="11"/>
      <c r="BC3837" s="11"/>
    </row>
    <row r="3838" spans="1:55" x14ac:dyDescent="0.3">
      <c r="A3838" s="11"/>
      <c r="B3838" s="11"/>
      <c r="C3838" s="11"/>
      <c r="D3838" s="11"/>
      <c r="E3838" s="38"/>
      <c r="F3838" s="11"/>
      <c r="G3838" s="40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26"/>
      <c r="AR3838" s="26"/>
      <c r="AS3838" s="26"/>
      <c r="AT3838" s="26"/>
      <c r="AU3838" s="26"/>
      <c r="AV3838" s="26"/>
      <c r="AW3838" s="11"/>
      <c r="AX3838" s="11"/>
      <c r="AY3838" s="11"/>
      <c r="AZ3838" s="11"/>
      <c r="BA3838" s="11"/>
      <c r="BB3838" s="11"/>
      <c r="BC3838" s="11"/>
    </row>
    <row r="3839" spans="1:55" x14ac:dyDescent="0.3">
      <c r="A3839" s="11"/>
      <c r="B3839" s="11"/>
      <c r="C3839" s="11"/>
      <c r="D3839" s="11"/>
      <c r="E3839" s="38"/>
      <c r="F3839" s="11"/>
      <c r="G3839" s="40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26"/>
      <c r="AR3839" s="26"/>
      <c r="AS3839" s="26"/>
      <c r="AT3839" s="26"/>
      <c r="AU3839" s="26"/>
      <c r="AV3839" s="26"/>
      <c r="AW3839" s="11"/>
      <c r="AX3839" s="11"/>
      <c r="AY3839" s="11"/>
      <c r="AZ3839" s="11"/>
      <c r="BA3839" s="11"/>
      <c r="BB3839" s="11"/>
      <c r="BC3839" s="11"/>
    </row>
    <row r="3840" spans="1:55" x14ac:dyDescent="0.3">
      <c r="A3840" s="11"/>
      <c r="B3840" s="11"/>
      <c r="C3840" s="11"/>
      <c r="D3840" s="11"/>
      <c r="E3840" s="38"/>
      <c r="F3840" s="11"/>
      <c r="G3840" s="40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26"/>
      <c r="AR3840" s="26"/>
      <c r="AS3840" s="26"/>
      <c r="AT3840" s="26"/>
      <c r="AU3840" s="26"/>
      <c r="AV3840" s="26"/>
      <c r="AW3840" s="11"/>
      <c r="AX3840" s="11"/>
      <c r="AY3840" s="11"/>
      <c r="AZ3840" s="11"/>
      <c r="BA3840" s="11"/>
      <c r="BB3840" s="11"/>
      <c r="BC3840" s="11"/>
    </row>
    <row r="3841" spans="1:55" x14ac:dyDescent="0.3">
      <c r="A3841" s="11"/>
      <c r="B3841" s="11"/>
      <c r="C3841" s="11"/>
      <c r="D3841" s="11"/>
      <c r="E3841" s="38"/>
      <c r="F3841" s="11"/>
      <c r="G3841" s="40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26"/>
      <c r="AR3841" s="26"/>
      <c r="AS3841" s="26"/>
      <c r="AT3841" s="26"/>
      <c r="AU3841" s="26"/>
      <c r="AV3841" s="26"/>
      <c r="AW3841" s="11"/>
      <c r="AX3841" s="11"/>
      <c r="AY3841" s="11"/>
      <c r="AZ3841" s="11"/>
      <c r="BA3841" s="11"/>
      <c r="BB3841" s="11"/>
      <c r="BC3841" s="11"/>
    </row>
    <row r="3842" spans="1:55" x14ac:dyDescent="0.3">
      <c r="A3842" s="11"/>
      <c r="B3842" s="11"/>
      <c r="C3842" s="11"/>
      <c r="D3842" s="11"/>
      <c r="E3842" s="38"/>
      <c r="F3842" s="11"/>
      <c r="G3842" s="40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26"/>
      <c r="AR3842" s="26"/>
      <c r="AS3842" s="26"/>
      <c r="AT3842" s="26"/>
      <c r="AU3842" s="26"/>
      <c r="AV3842" s="26"/>
      <c r="AW3842" s="11"/>
      <c r="AX3842" s="11"/>
      <c r="AY3842" s="11"/>
      <c r="AZ3842" s="11"/>
      <c r="BA3842" s="11"/>
      <c r="BB3842" s="11"/>
      <c r="BC3842" s="11"/>
    </row>
    <row r="3843" spans="1:55" x14ac:dyDescent="0.3">
      <c r="A3843" s="11"/>
      <c r="B3843" s="11"/>
      <c r="C3843" s="11"/>
      <c r="D3843" s="11"/>
      <c r="E3843" s="38"/>
      <c r="F3843" s="11"/>
      <c r="G3843" s="40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26"/>
      <c r="AR3843" s="26"/>
      <c r="AS3843" s="26"/>
      <c r="AT3843" s="26"/>
      <c r="AU3843" s="26"/>
      <c r="AV3843" s="26"/>
      <c r="AW3843" s="11"/>
      <c r="AX3843" s="11"/>
      <c r="AY3843" s="11"/>
      <c r="AZ3843" s="11"/>
      <c r="BA3843" s="11"/>
      <c r="BB3843" s="11"/>
      <c r="BC3843" s="11"/>
    </row>
    <row r="3844" spans="1:55" x14ac:dyDescent="0.3">
      <c r="A3844" s="11"/>
      <c r="B3844" s="11"/>
      <c r="C3844" s="11"/>
      <c r="D3844" s="11"/>
      <c r="E3844" s="38"/>
      <c r="F3844" s="11"/>
      <c r="G3844" s="40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26"/>
      <c r="AR3844" s="26"/>
      <c r="AS3844" s="26"/>
      <c r="AT3844" s="26"/>
      <c r="AU3844" s="26"/>
      <c r="AV3844" s="26"/>
      <c r="AW3844" s="11"/>
      <c r="AX3844" s="11"/>
      <c r="AY3844" s="11"/>
      <c r="AZ3844" s="11"/>
      <c r="BA3844" s="11"/>
      <c r="BB3844" s="11"/>
      <c r="BC3844" s="11"/>
    </row>
    <row r="3845" spans="1:55" x14ac:dyDescent="0.3">
      <c r="A3845" s="11"/>
      <c r="B3845" s="11"/>
      <c r="C3845" s="11"/>
      <c r="D3845" s="11"/>
      <c r="E3845" s="38"/>
      <c r="F3845" s="11"/>
      <c r="G3845" s="40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26"/>
      <c r="AR3845" s="26"/>
      <c r="AS3845" s="26"/>
      <c r="AT3845" s="26"/>
      <c r="AU3845" s="26"/>
      <c r="AV3845" s="26"/>
      <c r="AW3845" s="11"/>
      <c r="AX3845" s="11"/>
      <c r="AY3845" s="11"/>
      <c r="AZ3845" s="11"/>
      <c r="BA3845" s="11"/>
      <c r="BB3845" s="11"/>
      <c r="BC3845" s="11"/>
    </row>
    <row r="3846" spans="1:55" x14ac:dyDescent="0.3">
      <c r="A3846" s="11"/>
      <c r="B3846" s="11"/>
      <c r="C3846" s="11"/>
      <c r="D3846" s="11"/>
      <c r="E3846" s="38"/>
      <c r="F3846" s="11"/>
      <c r="G3846" s="40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26"/>
      <c r="AR3846" s="26"/>
      <c r="AS3846" s="26"/>
      <c r="AT3846" s="26"/>
      <c r="AU3846" s="26"/>
      <c r="AV3846" s="26"/>
      <c r="AW3846" s="11"/>
      <c r="AX3846" s="11"/>
      <c r="AY3846" s="11"/>
      <c r="AZ3846" s="11"/>
      <c r="BA3846" s="11"/>
      <c r="BB3846" s="11"/>
      <c r="BC3846" s="11"/>
    </row>
    <row r="3847" spans="1:55" x14ac:dyDescent="0.3">
      <c r="A3847" s="11"/>
      <c r="B3847" s="11"/>
      <c r="C3847" s="11"/>
      <c r="D3847" s="11"/>
      <c r="E3847" s="38"/>
      <c r="F3847" s="11"/>
      <c r="G3847" s="40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26"/>
      <c r="AR3847" s="26"/>
      <c r="AS3847" s="26"/>
      <c r="AT3847" s="26"/>
      <c r="AU3847" s="26"/>
      <c r="AV3847" s="26"/>
      <c r="AW3847" s="11"/>
      <c r="AX3847" s="11"/>
      <c r="AY3847" s="11"/>
      <c r="AZ3847" s="11"/>
      <c r="BA3847" s="11"/>
      <c r="BB3847" s="11"/>
      <c r="BC3847" s="11"/>
    </row>
    <row r="3848" spans="1:55" x14ac:dyDescent="0.3">
      <c r="A3848" s="11"/>
      <c r="B3848" s="11"/>
      <c r="C3848" s="11"/>
      <c r="D3848" s="11"/>
      <c r="E3848" s="38"/>
      <c r="F3848" s="11"/>
      <c r="G3848" s="40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26"/>
      <c r="AR3848" s="26"/>
      <c r="AS3848" s="26"/>
      <c r="AT3848" s="26"/>
      <c r="AU3848" s="26"/>
      <c r="AV3848" s="26"/>
      <c r="AW3848" s="11"/>
      <c r="AX3848" s="11"/>
      <c r="AY3848" s="11"/>
      <c r="AZ3848" s="11"/>
      <c r="BA3848" s="11"/>
      <c r="BB3848" s="11"/>
      <c r="BC3848" s="11"/>
    </row>
    <row r="3849" spans="1:55" x14ac:dyDescent="0.3">
      <c r="A3849" s="11"/>
      <c r="B3849" s="11"/>
      <c r="C3849" s="11"/>
      <c r="D3849" s="11"/>
      <c r="E3849" s="38"/>
      <c r="F3849" s="11"/>
      <c r="G3849" s="40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26"/>
      <c r="AR3849" s="26"/>
      <c r="AS3849" s="26"/>
      <c r="AT3849" s="26"/>
      <c r="AU3849" s="26"/>
      <c r="AV3849" s="26"/>
      <c r="AW3849" s="11"/>
      <c r="AX3849" s="11"/>
      <c r="AY3849" s="11"/>
      <c r="AZ3849" s="11"/>
      <c r="BA3849" s="11"/>
      <c r="BB3849" s="11"/>
      <c r="BC3849" s="11"/>
    </row>
    <row r="3850" spans="1:55" x14ac:dyDescent="0.3">
      <c r="A3850" s="11"/>
      <c r="B3850" s="11"/>
      <c r="C3850" s="11"/>
      <c r="D3850" s="11"/>
      <c r="E3850" s="38"/>
      <c r="F3850" s="11"/>
      <c r="G3850" s="40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26"/>
      <c r="AR3850" s="26"/>
      <c r="AS3850" s="26"/>
      <c r="AT3850" s="26"/>
      <c r="AU3850" s="26"/>
      <c r="AV3850" s="26"/>
      <c r="AW3850" s="11"/>
      <c r="AX3850" s="11"/>
      <c r="AY3850" s="11"/>
      <c r="AZ3850" s="11"/>
      <c r="BA3850" s="11"/>
      <c r="BB3850" s="11"/>
      <c r="BC3850" s="11"/>
    </row>
    <row r="3851" spans="1:55" x14ac:dyDescent="0.3">
      <c r="A3851" s="11"/>
      <c r="B3851" s="11"/>
      <c r="C3851" s="11"/>
      <c r="D3851" s="11"/>
      <c r="E3851" s="38"/>
      <c r="F3851" s="11"/>
      <c r="G3851" s="40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26"/>
      <c r="AR3851" s="26"/>
      <c r="AS3851" s="26"/>
      <c r="AT3851" s="26"/>
      <c r="AU3851" s="26"/>
      <c r="AV3851" s="26"/>
      <c r="AW3851" s="11"/>
      <c r="AX3851" s="11"/>
      <c r="AY3851" s="11"/>
      <c r="AZ3851" s="11"/>
      <c r="BA3851" s="11"/>
      <c r="BB3851" s="11"/>
      <c r="BC3851" s="11"/>
    </row>
    <row r="3852" spans="1:55" x14ac:dyDescent="0.3">
      <c r="A3852" s="11"/>
      <c r="B3852" s="11"/>
      <c r="C3852" s="11"/>
      <c r="D3852" s="11"/>
      <c r="E3852" s="38"/>
      <c r="F3852" s="11"/>
      <c r="G3852" s="40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26"/>
      <c r="AR3852" s="26"/>
      <c r="AS3852" s="26"/>
      <c r="AT3852" s="26"/>
      <c r="AU3852" s="26"/>
      <c r="AV3852" s="26"/>
      <c r="AW3852" s="11"/>
      <c r="AX3852" s="11"/>
      <c r="AY3852" s="11"/>
      <c r="AZ3852" s="11"/>
      <c r="BA3852" s="11"/>
      <c r="BB3852" s="11"/>
      <c r="BC3852" s="11"/>
    </row>
    <row r="3853" spans="1:55" x14ac:dyDescent="0.3">
      <c r="A3853" s="11"/>
      <c r="B3853" s="11"/>
      <c r="C3853" s="11"/>
      <c r="D3853" s="11"/>
      <c r="E3853" s="38"/>
      <c r="F3853" s="11"/>
      <c r="G3853" s="40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26"/>
      <c r="AR3853" s="26"/>
      <c r="AS3853" s="26"/>
      <c r="AT3853" s="26"/>
      <c r="AU3853" s="26"/>
      <c r="AV3853" s="26"/>
      <c r="AW3853" s="11"/>
      <c r="AX3853" s="11"/>
      <c r="AY3853" s="11"/>
      <c r="AZ3853" s="11"/>
      <c r="BA3853" s="11"/>
      <c r="BB3853" s="11"/>
      <c r="BC3853" s="11"/>
    </row>
    <row r="3854" spans="1:55" x14ac:dyDescent="0.3">
      <c r="A3854" s="11"/>
      <c r="B3854" s="11"/>
      <c r="C3854" s="11"/>
      <c r="D3854" s="11"/>
      <c r="E3854" s="38"/>
      <c r="F3854" s="11"/>
      <c r="G3854" s="40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26"/>
      <c r="AR3854" s="26"/>
      <c r="AS3854" s="26"/>
      <c r="AT3854" s="26"/>
      <c r="AU3854" s="26"/>
      <c r="AV3854" s="26"/>
      <c r="AW3854" s="11"/>
      <c r="AX3854" s="11"/>
      <c r="AY3854" s="11"/>
      <c r="AZ3854" s="11"/>
      <c r="BA3854" s="11"/>
      <c r="BB3854" s="11"/>
      <c r="BC3854" s="11"/>
    </row>
    <row r="3855" spans="1:55" x14ac:dyDescent="0.3">
      <c r="A3855" s="11"/>
      <c r="B3855" s="11"/>
      <c r="C3855" s="11"/>
      <c r="D3855" s="11"/>
      <c r="E3855" s="38"/>
      <c r="F3855" s="11"/>
      <c r="G3855" s="40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26"/>
      <c r="AR3855" s="26"/>
      <c r="AS3855" s="26"/>
      <c r="AT3855" s="26"/>
      <c r="AU3855" s="26"/>
      <c r="AV3855" s="26"/>
      <c r="AW3855" s="11"/>
      <c r="AX3855" s="11"/>
      <c r="AY3855" s="11"/>
      <c r="AZ3855" s="11"/>
      <c r="BA3855" s="11"/>
      <c r="BB3855" s="11"/>
      <c r="BC3855" s="11"/>
    </row>
    <row r="3856" spans="1:55" x14ac:dyDescent="0.3">
      <c r="A3856" s="11"/>
      <c r="B3856" s="11"/>
      <c r="C3856" s="11"/>
      <c r="D3856" s="11"/>
      <c r="E3856" s="38"/>
      <c r="F3856" s="11"/>
      <c r="G3856" s="40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26"/>
      <c r="AR3856" s="26"/>
      <c r="AS3856" s="26"/>
      <c r="AT3856" s="26"/>
      <c r="AU3856" s="26"/>
      <c r="AV3856" s="26"/>
      <c r="AW3856" s="11"/>
      <c r="AX3856" s="11"/>
      <c r="AY3856" s="11"/>
      <c r="AZ3856" s="11"/>
      <c r="BA3856" s="11"/>
      <c r="BB3856" s="11"/>
      <c r="BC3856" s="11"/>
    </row>
    <row r="3857" spans="1:55" x14ac:dyDescent="0.3">
      <c r="A3857" s="11"/>
      <c r="B3857" s="11"/>
      <c r="C3857" s="11"/>
      <c r="D3857" s="11"/>
      <c r="E3857" s="38"/>
      <c r="F3857" s="11"/>
      <c r="G3857" s="40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26"/>
      <c r="AR3857" s="26"/>
      <c r="AS3857" s="26"/>
      <c r="AT3857" s="26"/>
      <c r="AU3857" s="26"/>
      <c r="AV3857" s="26"/>
      <c r="AW3857" s="11"/>
      <c r="AX3857" s="11"/>
      <c r="AY3857" s="11"/>
      <c r="AZ3857" s="11"/>
      <c r="BA3857" s="11"/>
      <c r="BB3857" s="11"/>
      <c r="BC3857" s="11"/>
    </row>
    <row r="3858" spans="1:55" x14ac:dyDescent="0.3">
      <c r="A3858" s="11"/>
      <c r="B3858" s="11"/>
      <c r="C3858" s="11"/>
      <c r="D3858" s="11"/>
      <c r="E3858" s="38"/>
      <c r="F3858" s="11"/>
      <c r="G3858" s="40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26"/>
      <c r="AR3858" s="26"/>
      <c r="AS3858" s="26"/>
      <c r="AT3858" s="26"/>
      <c r="AU3858" s="26"/>
      <c r="AV3858" s="26"/>
      <c r="AW3858" s="11"/>
      <c r="AX3858" s="11"/>
      <c r="AY3858" s="11"/>
      <c r="AZ3858" s="11"/>
      <c r="BA3858" s="11"/>
      <c r="BB3858" s="11"/>
      <c r="BC3858" s="11"/>
    </row>
    <row r="3859" spans="1:55" x14ac:dyDescent="0.3">
      <c r="A3859" s="11"/>
      <c r="B3859" s="11"/>
      <c r="C3859" s="11"/>
      <c r="D3859" s="11"/>
      <c r="E3859" s="38"/>
      <c r="F3859" s="11"/>
      <c r="G3859" s="40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26"/>
      <c r="AR3859" s="26"/>
      <c r="AS3859" s="26"/>
      <c r="AT3859" s="26"/>
      <c r="AU3859" s="26"/>
      <c r="AV3859" s="26"/>
      <c r="AW3859" s="11"/>
      <c r="AX3859" s="11"/>
      <c r="AY3859" s="11"/>
      <c r="AZ3859" s="11"/>
      <c r="BA3859" s="11"/>
      <c r="BB3859" s="11"/>
      <c r="BC3859" s="11"/>
    </row>
    <row r="3860" spans="1:55" x14ac:dyDescent="0.3">
      <c r="A3860" s="11"/>
      <c r="B3860" s="11"/>
      <c r="C3860" s="11"/>
      <c r="D3860" s="11"/>
      <c r="E3860" s="38"/>
      <c r="F3860" s="11"/>
      <c r="G3860" s="40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26"/>
      <c r="AR3860" s="26"/>
      <c r="AS3860" s="26"/>
      <c r="AT3860" s="26"/>
      <c r="AU3860" s="26"/>
      <c r="AV3860" s="26"/>
      <c r="AW3860" s="11"/>
      <c r="AX3860" s="11"/>
      <c r="AY3860" s="11"/>
      <c r="AZ3860" s="11"/>
      <c r="BA3860" s="11"/>
      <c r="BB3860" s="11"/>
      <c r="BC3860" s="11"/>
    </row>
    <row r="3861" spans="1:55" x14ac:dyDescent="0.3">
      <c r="A3861" s="11"/>
      <c r="B3861" s="11"/>
      <c r="C3861" s="11"/>
      <c r="D3861" s="11"/>
      <c r="E3861" s="38"/>
      <c r="F3861" s="11"/>
      <c r="G3861" s="40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26"/>
      <c r="AR3861" s="26"/>
      <c r="AS3861" s="26"/>
      <c r="AT3861" s="26"/>
      <c r="AU3861" s="26"/>
      <c r="AV3861" s="26"/>
      <c r="AW3861" s="11"/>
      <c r="AX3861" s="11"/>
      <c r="AY3861" s="11"/>
      <c r="AZ3861" s="11"/>
      <c r="BA3861" s="11"/>
      <c r="BB3861" s="11"/>
      <c r="BC3861" s="11"/>
    </row>
    <row r="3862" spans="1:55" x14ac:dyDescent="0.3">
      <c r="A3862" s="11"/>
      <c r="B3862" s="11"/>
      <c r="C3862" s="11"/>
      <c r="D3862" s="11"/>
      <c r="E3862" s="38"/>
      <c r="F3862" s="11"/>
      <c r="G3862" s="40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26"/>
      <c r="AR3862" s="26"/>
      <c r="AS3862" s="26"/>
      <c r="AT3862" s="26"/>
      <c r="AU3862" s="26"/>
      <c r="AV3862" s="26"/>
      <c r="AW3862" s="11"/>
      <c r="AX3862" s="11"/>
      <c r="AY3862" s="11"/>
      <c r="AZ3862" s="11"/>
      <c r="BA3862" s="11"/>
      <c r="BB3862" s="11"/>
      <c r="BC3862" s="11"/>
    </row>
    <row r="3863" spans="1:55" x14ac:dyDescent="0.3">
      <c r="A3863" s="11"/>
      <c r="B3863" s="11"/>
      <c r="C3863" s="11"/>
      <c r="D3863" s="11"/>
      <c r="E3863" s="38"/>
      <c r="F3863" s="11"/>
      <c r="G3863" s="40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26"/>
      <c r="AR3863" s="26"/>
      <c r="AS3863" s="26"/>
      <c r="AT3863" s="26"/>
      <c r="AU3863" s="26"/>
      <c r="AV3863" s="26"/>
      <c r="AW3863" s="11"/>
      <c r="AX3863" s="11"/>
      <c r="AY3863" s="11"/>
      <c r="AZ3863" s="11"/>
      <c r="BA3863" s="11"/>
      <c r="BB3863" s="11"/>
      <c r="BC3863" s="11"/>
    </row>
    <row r="3864" spans="1:55" x14ac:dyDescent="0.3">
      <c r="A3864" s="11"/>
      <c r="B3864" s="11"/>
      <c r="C3864" s="11"/>
      <c r="D3864" s="11"/>
      <c r="E3864" s="38"/>
      <c r="F3864" s="11"/>
      <c r="G3864" s="40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26"/>
      <c r="AR3864" s="26"/>
      <c r="AS3864" s="26"/>
      <c r="AT3864" s="26"/>
      <c r="AU3864" s="26"/>
      <c r="AV3864" s="26"/>
      <c r="AW3864" s="11"/>
      <c r="AX3864" s="11"/>
      <c r="AY3864" s="11"/>
      <c r="AZ3864" s="11"/>
      <c r="BA3864" s="11"/>
      <c r="BB3864" s="11"/>
      <c r="BC3864" s="11"/>
    </row>
    <row r="3865" spans="1:55" x14ac:dyDescent="0.3">
      <c r="A3865" s="11"/>
      <c r="B3865" s="11"/>
      <c r="C3865" s="11"/>
      <c r="D3865" s="11"/>
      <c r="E3865" s="38"/>
      <c r="F3865" s="11"/>
      <c r="G3865" s="40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26"/>
      <c r="AR3865" s="26"/>
      <c r="AS3865" s="26"/>
      <c r="AT3865" s="26"/>
      <c r="AU3865" s="26"/>
      <c r="AV3865" s="26"/>
      <c r="AW3865" s="11"/>
      <c r="AX3865" s="11"/>
      <c r="AY3865" s="11"/>
      <c r="AZ3865" s="11"/>
      <c r="BA3865" s="11"/>
      <c r="BB3865" s="11"/>
      <c r="BC3865" s="11"/>
    </row>
    <row r="3866" spans="1:55" x14ac:dyDescent="0.3">
      <c r="A3866" s="11"/>
      <c r="B3866" s="11"/>
      <c r="C3866" s="11"/>
      <c r="D3866" s="11"/>
      <c r="E3866" s="38"/>
      <c r="F3866" s="11"/>
      <c r="G3866" s="40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26"/>
      <c r="AR3866" s="26"/>
      <c r="AS3866" s="26"/>
      <c r="AT3866" s="26"/>
      <c r="AU3866" s="26"/>
      <c r="AV3866" s="26"/>
      <c r="AW3866" s="11"/>
      <c r="AX3866" s="11"/>
      <c r="AY3866" s="11"/>
      <c r="AZ3866" s="11"/>
      <c r="BA3866" s="11"/>
      <c r="BB3866" s="11"/>
      <c r="BC3866" s="11"/>
    </row>
    <row r="3867" spans="1:55" x14ac:dyDescent="0.3">
      <c r="A3867" s="11"/>
      <c r="B3867" s="11"/>
      <c r="C3867" s="11"/>
      <c r="D3867" s="11"/>
      <c r="E3867" s="38"/>
      <c r="F3867" s="11"/>
      <c r="G3867" s="40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26"/>
      <c r="AR3867" s="26"/>
      <c r="AS3867" s="26"/>
      <c r="AT3867" s="26"/>
      <c r="AU3867" s="26"/>
      <c r="AV3867" s="26"/>
      <c r="AW3867" s="11"/>
      <c r="AX3867" s="11"/>
      <c r="AY3867" s="11"/>
      <c r="AZ3867" s="11"/>
      <c r="BA3867" s="11"/>
      <c r="BB3867" s="11"/>
      <c r="BC3867" s="11"/>
    </row>
    <row r="3868" spans="1:55" x14ac:dyDescent="0.3">
      <c r="A3868" s="11"/>
      <c r="B3868" s="11"/>
      <c r="C3868" s="11"/>
      <c r="D3868" s="11"/>
      <c r="E3868" s="38"/>
      <c r="F3868" s="11"/>
      <c r="G3868" s="40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26"/>
      <c r="AR3868" s="26"/>
      <c r="AS3868" s="26"/>
      <c r="AT3868" s="26"/>
      <c r="AU3868" s="26"/>
      <c r="AV3868" s="26"/>
      <c r="AW3868" s="11"/>
      <c r="AX3868" s="11"/>
      <c r="AY3868" s="11"/>
      <c r="AZ3868" s="11"/>
      <c r="BA3868" s="11"/>
      <c r="BB3868" s="11"/>
      <c r="BC3868" s="11"/>
    </row>
    <row r="3869" spans="1:55" x14ac:dyDescent="0.3">
      <c r="A3869" s="11"/>
      <c r="B3869" s="11"/>
      <c r="C3869" s="11"/>
      <c r="D3869" s="11"/>
      <c r="E3869" s="38"/>
      <c r="F3869" s="11"/>
      <c r="G3869" s="40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26"/>
      <c r="AR3869" s="26"/>
      <c r="AS3869" s="26"/>
      <c r="AT3869" s="26"/>
      <c r="AU3869" s="26"/>
      <c r="AV3869" s="26"/>
      <c r="AW3869" s="11"/>
      <c r="AX3869" s="11"/>
      <c r="AY3869" s="11"/>
      <c r="AZ3869" s="11"/>
      <c r="BA3869" s="11"/>
      <c r="BB3869" s="11"/>
      <c r="BC3869" s="11"/>
    </row>
    <row r="3870" spans="1:55" x14ac:dyDescent="0.3">
      <c r="A3870" s="11"/>
      <c r="B3870" s="11"/>
      <c r="C3870" s="11"/>
      <c r="D3870" s="11"/>
      <c r="E3870" s="38"/>
      <c r="F3870" s="11"/>
      <c r="G3870" s="40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26"/>
      <c r="AR3870" s="26"/>
      <c r="AS3870" s="26"/>
      <c r="AT3870" s="26"/>
      <c r="AU3870" s="26"/>
      <c r="AV3870" s="26"/>
      <c r="AW3870" s="11"/>
      <c r="AX3870" s="11"/>
      <c r="AY3870" s="11"/>
      <c r="AZ3870" s="11"/>
      <c r="BA3870" s="11"/>
      <c r="BB3870" s="11"/>
      <c r="BC3870" s="11"/>
    </row>
    <row r="3871" spans="1:55" x14ac:dyDescent="0.3">
      <c r="A3871" s="11"/>
      <c r="B3871" s="11"/>
      <c r="C3871" s="11"/>
      <c r="D3871" s="11"/>
      <c r="E3871" s="38"/>
      <c r="F3871" s="11"/>
      <c r="G3871" s="40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26"/>
      <c r="AR3871" s="26"/>
      <c r="AS3871" s="26"/>
      <c r="AT3871" s="26"/>
      <c r="AU3871" s="26"/>
      <c r="AV3871" s="26"/>
      <c r="AW3871" s="11"/>
      <c r="AX3871" s="11"/>
      <c r="AY3871" s="11"/>
      <c r="AZ3871" s="11"/>
      <c r="BA3871" s="11"/>
      <c r="BB3871" s="11"/>
      <c r="BC3871" s="11"/>
    </row>
    <row r="3872" spans="1:55" x14ac:dyDescent="0.3">
      <c r="A3872" s="11"/>
      <c r="B3872" s="11"/>
      <c r="C3872" s="11"/>
      <c r="D3872" s="11"/>
      <c r="E3872" s="38"/>
      <c r="F3872" s="11"/>
      <c r="G3872" s="40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26"/>
      <c r="AR3872" s="26"/>
      <c r="AS3872" s="26"/>
      <c r="AT3872" s="26"/>
      <c r="AU3872" s="26"/>
      <c r="AV3872" s="26"/>
      <c r="AW3872" s="11"/>
      <c r="AX3872" s="11"/>
      <c r="AY3872" s="11"/>
      <c r="AZ3872" s="11"/>
      <c r="BA3872" s="11"/>
      <c r="BB3872" s="11"/>
      <c r="BC3872" s="11"/>
    </row>
    <row r="3873" spans="1:55" x14ac:dyDescent="0.3">
      <c r="A3873" s="11"/>
      <c r="B3873" s="11"/>
      <c r="C3873" s="11"/>
      <c r="D3873" s="11"/>
      <c r="E3873" s="38"/>
      <c r="F3873" s="11"/>
      <c r="G3873" s="40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26"/>
      <c r="AR3873" s="26"/>
      <c r="AS3873" s="26"/>
      <c r="AT3873" s="26"/>
      <c r="AU3873" s="26"/>
      <c r="AV3873" s="26"/>
      <c r="AW3873" s="11"/>
      <c r="AX3873" s="11"/>
      <c r="AY3873" s="11"/>
      <c r="AZ3873" s="11"/>
      <c r="BA3873" s="11"/>
      <c r="BB3873" s="11"/>
      <c r="BC3873" s="11"/>
    </row>
    <row r="3874" spans="1:55" x14ac:dyDescent="0.3">
      <c r="A3874" s="11"/>
      <c r="B3874" s="11"/>
      <c r="C3874" s="11"/>
      <c r="D3874" s="11"/>
      <c r="E3874" s="38"/>
      <c r="F3874" s="11"/>
      <c r="G3874" s="40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26"/>
      <c r="AR3874" s="26"/>
      <c r="AS3874" s="26"/>
      <c r="AT3874" s="26"/>
      <c r="AU3874" s="26"/>
      <c r="AV3874" s="26"/>
      <c r="AW3874" s="11"/>
      <c r="AX3874" s="11"/>
      <c r="AY3874" s="11"/>
      <c r="AZ3874" s="11"/>
      <c r="BA3874" s="11"/>
      <c r="BB3874" s="11"/>
      <c r="BC3874" s="11"/>
    </row>
    <row r="3875" spans="1:55" x14ac:dyDescent="0.3">
      <c r="A3875" s="11"/>
      <c r="B3875" s="11"/>
      <c r="C3875" s="11"/>
      <c r="D3875" s="11"/>
      <c r="E3875" s="38"/>
      <c r="F3875" s="11"/>
      <c r="G3875" s="40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26"/>
      <c r="AR3875" s="26"/>
      <c r="AS3875" s="26"/>
      <c r="AT3875" s="26"/>
      <c r="AU3875" s="26"/>
      <c r="AV3875" s="26"/>
      <c r="AW3875" s="11"/>
      <c r="AX3875" s="11"/>
      <c r="AY3875" s="11"/>
      <c r="AZ3875" s="11"/>
      <c r="BA3875" s="11"/>
      <c r="BB3875" s="11"/>
      <c r="BC3875" s="11"/>
    </row>
    <row r="3876" spans="1:55" x14ac:dyDescent="0.3">
      <c r="A3876" s="11"/>
      <c r="B3876" s="11"/>
      <c r="C3876" s="11"/>
      <c r="D3876" s="11"/>
      <c r="E3876" s="38"/>
      <c r="F3876" s="11"/>
      <c r="G3876" s="40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26"/>
      <c r="AR3876" s="26"/>
      <c r="AS3876" s="26"/>
      <c r="AT3876" s="26"/>
      <c r="AU3876" s="26"/>
      <c r="AV3876" s="26"/>
      <c r="AW3876" s="11"/>
      <c r="AX3876" s="11"/>
      <c r="AY3876" s="11"/>
      <c r="AZ3876" s="11"/>
      <c r="BA3876" s="11"/>
      <c r="BB3876" s="11"/>
      <c r="BC3876" s="11"/>
    </row>
    <row r="3877" spans="1:55" x14ac:dyDescent="0.3">
      <c r="A3877" s="11"/>
      <c r="B3877" s="11"/>
      <c r="C3877" s="11"/>
      <c r="D3877" s="11"/>
      <c r="E3877" s="38"/>
      <c r="F3877" s="11"/>
      <c r="G3877" s="40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26"/>
      <c r="AR3877" s="26"/>
      <c r="AS3877" s="26"/>
      <c r="AT3877" s="26"/>
      <c r="AU3877" s="26"/>
      <c r="AV3877" s="26"/>
      <c r="AW3877" s="11"/>
      <c r="AX3877" s="11"/>
      <c r="AY3877" s="11"/>
      <c r="AZ3877" s="11"/>
      <c r="BA3877" s="11"/>
      <c r="BB3877" s="11"/>
      <c r="BC3877" s="11"/>
    </row>
    <row r="3878" spans="1:55" x14ac:dyDescent="0.3">
      <c r="A3878" s="11"/>
      <c r="B3878" s="11"/>
      <c r="C3878" s="11"/>
      <c r="D3878" s="11"/>
      <c r="E3878" s="38"/>
      <c r="F3878" s="11"/>
      <c r="G3878" s="40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26"/>
      <c r="AR3878" s="26"/>
      <c r="AS3878" s="26"/>
      <c r="AT3878" s="26"/>
      <c r="AU3878" s="26"/>
      <c r="AV3878" s="26"/>
      <c r="AW3878" s="11"/>
      <c r="AX3878" s="11"/>
      <c r="AY3878" s="11"/>
      <c r="AZ3878" s="11"/>
      <c r="BA3878" s="11"/>
      <c r="BB3878" s="11"/>
      <c r="BC3878" s="11"/>
    </row>
    <row r="3879" spans="1:55" x14ac:dyDescent="0.3">
      <c r="A3879" s="11"/>
      <c r="B3879" s="11"/>
      <c r="C3879" s="11"/>
      <c r="D3879" s="11"/>
      <c r="E3879" s="38"/>
      <c r="F3879" s="11"/>
      <c r="G3879" s="40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26"/>
      <c r="AR3879" s="26"/>
      <c r="AS3879" s="26"/>
      <c r="AT3879" s="26"/>
      <c r="AU3879" s="26"/>
      <c r="AV3879" s="26"/>
      <c r="AW3879" s="11"/>
      <c r="AX3879" s="11"/>
      <c r="AY3879" s="11"/>
      <c r="AZ3879" s="11"/>
      <c r="BA3879" s="11"/>
      <c r="BB3879" s="11"/>
      <c r="BC3879" s="11"/>
    </row>
    <row r="3880" spans="1:55" x14ac:dyDescent="0.3">
      <c r="A3880" s="11"/>
      <c r="B3880" s="11"/>
      <c r="C3880" s="11"/>
      <c r="D3880" s="11"/>
      <c r="E3880" s="38"/>
      <c r="F3880" s="11"/>
      <c r="G3880" s="40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26"/>
      <c r="AR3880" s="26"/>
      <c r="AS3880" s="26"/>
      <c r="AT3880" s="26"/>
      <c r="AU3880" s="26"/>
      <c r="AV3880" s="26"/>
      <c r="AW3880" s="11"/>
      <c r="AX3880" s="11"/>
      <c r="AY3880" s="11"/>
      <c r="AZ3880" s="11"/>
      <c r="BA3880" s="11"/>
      <c r="BB3880" s="11"/>
      <c r="BC3880" s="11"/>
    </row>
    <row r="3881" spans="1:55" x14ac:dyDescent="0.3">
      <c r="A3881" s="11"/>
      <c r="B3881" s="11"/>
      <c r="C3881" s="11"/>
      <c r="D3881" s="11"/>
      <c r="E3881" s="38"/>
      <c r="F3881" s="11"/>
      <c r="G3881" s="40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26"/>
      <c r="AR3881" s="26"/>
      <c r="AS3881" s="26"/>
      <c r="AT3881" s="26"/>
      <c r="AU3881" s="26"/>
      <c r="AV3881" s="26"/>
      <c r="AW3881" s="11"/>
      <c r="AX3881" s="11"/>
      <c r="AY3881" s="11"/>
      <c r="AZ3881" s="11"/>
      <c r="BA3881" s="11"/>
      <c r="BB3881" s="11"/>
      <c r="BC3881" s="11"/>
    </row>
    <row r="3882" spans="1:55" x14ac:dyDescent="0.3">
      <c r="A3882" s="11"/>
      <c r="B3882" s="11"/>
      <c r="C3882" s="11"/>
      <c r="D3882" s="11"/>
      <c r="E3882" s="38"/>
      <c r="F3882" s="11"/>
      <c r="G3882" s="40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26"/>
      <c r="AR3882" s="26"/>
      <c r="AS3882" s="26"/>
      <c r="AT3882" s="26"/>
      <c r="AU3882" s="26"/>
      <c r="AV3882" s="26"/>
      <c r="AW3882" s="11"/>
      <c r="AX3882" s="11"/>
      <c r="AY3882" s="11"/>
      <c r="AZ3882" s="11"/>
      <c r="BA3882" s="11"/>
      <c r="BB3882" s="11"/>
      <c r="BC3882" s="11"/>
    </row>
    <row r="3883" spans="1:55" x14ac:dyDescent="0.3">
      <c r="A3883" s="11"/>
      <c r="B3883" s="11"/>
      <c r="C3883" s="11"/>
      <c r="D3883" s="11"/>
      <c r="E3883" s="38"/>
      <c r="F3883" s="11"/>
      <c r="G3883" s="40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26"/>
      <c r="AR3883" s="26"/>
      <c r="AS3883" s="26"/>
      <c r="AT3883" s="26"/>
      <c r="AU3883" s="26"/>
      <c r="AV3883" s="26"/>
      <c r="AW3883" s="11"/>
      <c r="AX3883" s="11"/>
      <c r="AY3883" s="11"/>
      <c r="AZ3883" s="11"/>
      <c r="BA3883" s="11"/>
      <c r="BB3883" s="11"/>
      <c r="BC3883" s="11"/>
    </row>
    <row r="3884" spans="1:55" x14ac:dyDescent="0.3">
      <c r="A3884" s="11"/>
      <c r="B3884" s="11"/>
      <c r="C3884" s="11"/>
      <c r="D3884" s="11"/>
      <c r="E3884" s="38"/>
      <c r="F3884" s="11"/>
      <c r="G3884" s="40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26"/>
      <c r="AR3884" s="26"/>
      <c r="AS3884" s="26"/>
      <c r="AT3884" s="26"/>
      <c r="AU3884" s="26"/>
      <c r="AV3884" s="26"/>
      <c r="AW3884" s="11"/>
      <c r="AX3884" s="11"/>
      <c r="AY3884" s="11"/>
      <c r="AZ3884" s="11"/>
      <c r="BA3884" s="11"/>
      <c r="BB3884" s="11"/>
      <c r="BC3884" s="11"/>
    </row>
    <row r="3885" spans="1:55" x14ac:dyDescent="0.3">
      <c r="A3885" s="11"/>
      <c r="B3885" s="11"/>
      <c r="C3885" s="11"/>
      <c r="D3885" s="11"/>
      <c r="E3885" s="38"/>
      <c r="F3885" s="11"/>
      <c r="G3885" s="40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26"/>
      <c r="AR3885" s="26"/>
      <c r="AS3885" s="26"/>
      <c r="AT3885" s="26"/>
      <c r="AU3885" s="26"/>
      <c r="AV3885" s="26"/>
      <c r="AW3885" s="11"/>
      <c r="AX3885" s="11"/>
      <c r="AY3885" s="11"/>
      <c r="AZ3885" s="11"/>
      <c r="BA3885" s="11"/>
      <c r="BB3885" s="11"/>
      <c r="BC3885" s="11"/>
    </row>
    <row r="3886" spans="1:55" x14ac:dyDescent="0.3">
      <c r="A3886" s="11"/>
      <c r="B3886" s="11"/>
      <c r="C3886" s="11"/>
      <c r="D3886" s="11"/>
      <c r="E3886" s="38"/>
      <c r="F3886" s="11"/>
      <c r="G3886" s="40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26"/>
      <c r="AR3886" s="26"/>
      <c r="AS3886" s="26"/>
      <c r="AT3886" s="26"/>
      <c r="AU3886" s="26"/>
      <c r="AV3886" s="26"/>
      <c r="AW3886" s="11"/>
      <c r="AX3886" s="11"/>
      <c r="AY3886" s="11"/>
      <c r="AZ3886" s="11"/>
      <c r="BA3886" s="11"/>
      <c r="BB3886" s="11"/>
      <c r="BC3886" s="11"/>
    </row>
    <row r="3887" spans="1:55" x14ac:dyDescent="0.3">
      <c r="A3887" s="11"/>
      <c r="B3887" s="11"/>
      <c r="C3887" s="11"/>
      <c r="D3887" s="11"/>
      <c r="E3887" s="38"/>
      <c r="F3887" s="11"/>
      <c r="G3887" s="40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26"/>
      <c r="AR3887" s="26"/>
      <c r="AS3887" s="26"/>
      <c r="AT3887" s="26"/>
      <c r="AU3887" s="26"/>
      <c r="AV3887" s="26"/>
      <c r="AW3887" s="11"/>
      <c r="AX3887" s="11"/>
      <c r="AY3887" s="11"/>
      <c r="AZ3887" s="11"/>
      <c r="BA3887" s="11"/>
      <c r="BB3887" s="11"/>
      <c r="BC3887" s="11"/>
    </row>
    <row r="3888" spans="1:55" x14ac:dyDescent="0.3">
      <c r="A3888" s="11"/>
      <c r="B3888" s="11"/>
      <c r="C3888" s="11"/>
      <c r="D3888" s="11"/>
      <c r="E3888" s="38"/>
      <c r="F3888" s="11"/>
      <c r="G3888" s="40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26"/>
      <c r="AR3888" s="26"/>
      <c r="AS3888" s="26"/>
      <c r="AT3888" s="26"/>
      <c r="AU3888" s="26"/>
      <c r="AV3888" s="26"/>
      <c r="AW3888" s="11"/>
      <c r="AX3888" s="11"/>
      <c r="AY3888" s="11"/>
      <c r="AZ3888" s="11"/>
      <c r="BA3888" s="11"/>
      <c r="BB3888" s="11"/>
      <c r="BC3888" s="11"/>
    </row>
    <row r="3889" spans="1:55" x14ac:dyDescent="0.3">
      <c r="A3889" s="11"/>
      <c r="B3889" s="11"/>
      <c r="C3889" s="11"/>
      <c r="D3889" s="11"/>
      <c r="E3889" s="38"/>
      <c r="F3889" s="11"/>
      <c r="G3889" s="40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26"/>
      <c r="AR3889" s="26"/>
      <c r="AS3889" s="26"/>
      <c r="AT3889" s="26"/>
      <c r="AU3889" s="26"/>
      <c r="AV3889" s="26"/>
      <c r="AW3889" s="11"/>
      <c r="AX3889" s="11"/>
      <c r="AY3889" s="11"/>
      <c r="AZ3889" s="11"/>
      <c r="BA3889" s="11"/>
      <c r="BB3889" s="11"/>
      <c r="BC3889" s="11"/>
    </row>
    <row r="3890" spans="1:55" x14ac:dyDescent="0.3">
      <c r="A3890" s="11"/>
      <c r="B3890" s="11"/>
      <c r="C3890" s="11"/>
      <c r="D3890" s="11"/>
      <c r="E3890" s="38"/>
      <c r="F3890" s="11"/>
      <c r="G3890" s="40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26"/>
      <c r="AR3890" s="26"/>
      <c r="AS3890" s="26"/>
      <c r="AT3890" s="26"/>
      <c r="AU3890" s="26"/>
      <c r="AV3890" s="26"/>
      <c r="AW3890" s="11"/>
      <c r="AX3890" s="11"/>
      <c r="AY3890" s="11"/>
      <c r="AZ3890" s="11"/>
      <c r="BA3890" s="11"/>
      <c r="BB3890" s="11"/>
      <c r="BC3890" s="11"/>
    </row>
    <row r="3891" spans="1:55" x14ac:dyDescent="0.3">
      <c r="A3891" s="11"/>
      <c r="B3891" s="11"/>
      <c r="C3891" s="11"/>
      <c r="D3891" s="11"/>
      <c r="E3891" s="38"/>
      <c r="F3891" s="11"/>
      <c r="G3891" s="40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26"/>
      <c r="AR3891" s="26"/>
      <c r="AS3891" s="26"/>
      <c r="AT3891" s="26"/>
      <c r="AU3891" s="26"/>
      <c r="AV3891" s="26"/>
      <c r="AW3891" s="11"/>
      <c r="AX3891" s="11"/>
      <c r="AY3891" s="11"/>
      <c r="AZ3891" s="11"/>
      <c r="BA3891" s="11"/>
      <c r="BB3891" s="11"/>
      <c r="BC3891" s="11"/>
    </row>
    <row r="3892" spans="1:55" x14ac:dyDescent="0.3">
      <c r="A3892" s="11"/>
      <c r="B3892" s="11"/>
      <c r="C3892" s="11"/>
      <c r="D3892" s="11"/>
      <c r="E3892" s="38"/>
      <c r="F3892" s="11"/>
      <c r="G3892" s="40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26"/>
      <c r="AR3892" s="26"/>
      <c r="AS3892" s="26"/>
      <c r="AT3892" s="26"/>
      <c r="AU3892" s="26"/>
      <c r="AV3892" s="26"/>
      <c r="AW3892" s="11"/>
      <c r="AX3892" s="11"/>
      <c r="AY3892" s="11"/>
      <c r="AZ3892" s="11"/>
      <c r="BA3892" s="11"/>
      <c r="BB3892" s="11"/>
      <c r="BC3892" s="11"/>
    </row>
    <row r="3893" spans="1:55" x14ac:dyDescent="0.3">
      <c r="A3893" s="11"/>
      <c r="B3893" s="11"/>
      <c r="C3893" s="11"/>
      <c r="D3893" s="11"/>
      <c r="E3893" s="38"/>
      <c r="F3893" s="11"/>
      <c r="G3893" s="40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26"/>
      <c r="AR3893" s="26"/>
      <c r="AS3893" s="26"/>
      <c r="AT3893" s="26"/>
      <c r="AU3893" s="26"/>
      <c r="AV3893" s="26"/>
      <c r="AW3893" s="11"/>
      <c r="AX3893" s="11"/>
      <c r="AY3893" s="11"/>
      <c r="AZ3893" s="11"/>
      <c r="BA3893" s="11"/>
      <c r="BB3893" s="11"/>
      <c r="BC3893" s="11"/>
    </row>
    <row r="3894" spans="1:55" x14ac:dyDescent="0.3">
      <c r="A3894" s="11"/>
      <c r="B3894" s="11"/>
      <c r="C3894" s="11"/>
      <c r="D3894" s="11"/>
      <c r="E3894" s="38"/>
      <c r="F3894" s="11"/>
      <c r="G3894" s="40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26"/>
      <c r="AR3894" s="26"/>
      <c r="AS3894" s="26"/>
      <c r="AT3894" s="26"/>
      <c r="AU3894" s="26"/>
      <c r="AV3894" s="26"/>
      <c r="AW3894" s="11"/>
      <c r="AX3894" s="11"/>
      <c r="AY3894" s="11"/>
      <c r="AZ3894" s="11"/>
      <c r="BA3894" s="11"/>
      <c r="BB3894" s="11"/>
      <c r="BC3894" s="11"/>
    </row>
    <row r="3895" spans="1:55" x14ac:dyDescent="0.3">
      <c r="A3895" s="11"/>
      <c r="B3895" s="11"/>
      <c r="C3895" s="11"/>
      <c r="D3895" s="11"/>
      <c r="E3895" s="38"/>
      <c r="F3895" s="11"/>
      <c r="G3895" s="40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26"/>
      <c r="AR3895" s="26"/>
      <c r="AS3895" s="26"/>
      <c r="AT3895" s="26"/>
      <c r="AU3895" s="26"/>
      <c r="AV3895" s="26"/>
      <c r="AW3895" s="11"/>
      <c r="AX3895" s="11"/>
      <c r="AY3895" s="11"/>
      <c r="AZ3895" s="11"/>
      <c r="BA3895" s="11"/>
      <c r="BB3895" s="11"/>
      <c r="BC3895" s="11"/>
    </row>
    <row r="3896" spans="1:55" x14ac:dyDescent="0.3">
      <c r="A3896" s="11"/>
      <c r="B3896" s="11"/>
      <c r="C3896" s="11"/>
      <c r="D3896" s="11"/>
      <c r="E3896" s="38"/>
      <c r="F3896" s="11"/>
      <c r="G3896" s="40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26"/>
      <c r="AR3896" s="26"/>
      <c r="AS3896" s="26"/>
      <c r="AT3896" s="26"/>
      <c r="AU3896" s="26"/>
      <c r="AV3896" s="26"/>
      <c r="AW3896" s="11"/>
      <c r="AX3896" s="11"/>
      <c r="AY3896" s="11"/>
      <c r="AZ3896" s="11"/>
      <c r="BA3896" s="11"/>
      <c r="BB3896" s="11"/>
      <c r="BC3896" s="11"/>
    </row>
    <row r="3897" spans="1:55" x14ac:dyDescent="0.3">
      <c r="A3897" s="11"/>
      <c r="B3897" s="11"/>
      <c r="C3897" s="11"/>
      <c r="D3897" s="11"/>
      <c r="E3897" s="38"/>
      <c r="F3897" s="11"/>
      <c r="G3897" s="40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26"/>
      <c r="AR3897" s="26"/>
      <c r="AS3897" s="26"/>
      <c r="AT3897" s="26"/>
      <c r="AU3897" s="26"/>
      <c r="AV3897" s="26"/>
      <c r="AW3897" s="11"/>
      <c r="AX3897" s="11"/>
      <c r="AY3897" s="11"/>
      <c r="AZ3897" s="11"/>
      <c r="BA3897" s="11"/>
      <c r="BB3897" s="11"/>
      <c r="BC3897" s="11"/>
    </row>
    <row r="3898" spans="1:55" x14ac:dyDescent="0.3">
      <c r="A3898" s="11"/>
      <c r="B3898" s="11"/>
      <c r="C3898" s="11"/>
      <c r="D3898" s="11"/>
      <c r="E3898" s="38"/>
      <c r="F3898" s="11"/>
      <c r="G3898" s="40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26"/>
      <c r="AR3898" s="26"/>
      <c r="AS3898" s="26"/>
      <c r="AT3898" s="26"/>
      <c r="AU3898" s="26"/>
      <c r="AV3898" s="26"/>
      <c r="AW3898" s="11"/>
      <c r="AX3898" s="11"/>
      <c r="AY3898" s="11"/>
      <c r="AZ3898" s="11"/>
      <c r="BA3898" s="11"/>
      <c r="BB3898" s="11"/>
      <c r="BC3898" s="11"/>
    </row>
    <row r="3899" spans="1:55" x14ac:dyDescent="0.3">
      <c r="A3899" s="11"/>
      <c r="B3899" s="11"/>
      <c r="C3899" s="11"/>
      <c r="D3899" s="11"/>
      <c r="E3899" s="38"/>
      <c r="F3899" s="11"/>
      <c r="G3899" s="40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26"/>
      <c r="AR3899" s="26"/>
      <c r="AS3899" s="26"/>
      <c r="AT3899" s="26"/>
      <c r="AU3899" s="26"/>
      <c r="AV3899" s="26"/>
      <c r="AW3899" s="11"/>
      <c r="AX3899" s="11"/>
      <c r="AY3899" s="11"/>
      <c r="AZ3899" s="11"/>
      <c r="BA3899" s="11"/>
      <c r="BB3899" s="11"/>
      <c r="BC3899" s="11"/>
    </row>
    <row r="3900" spans="1:55" x14ac:dyDescent="0.3">
      <c r="A3900" s="11"/>
      <c r="B3900" s="11"/>
      <c r="C3900" s="11"/>
      <c r="D3900" s="11"/>
      <c r="E3900" s="38"/>
      <c r="F3900" s="11"/>
      <c r="G3900" s="40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26"/>
      <c r="AR3900" s="26"/>
      <c r="AS3900" s="26"/>
      <c r="AT3900" s="26"/>
      <c r="AU3900" s="26"/>
      <c r="AV3900" s="26"/>
      <c r="AW3900" s="11"/>
      <c r="AX3900" s="11"/>
      <c r="AY3900" s="11"/>
      <c r="AZ3900" s="11"/>
      <c r="BA3900" s="11"/>
      <c r="BB3900" s="11"/>
      <c r="BC3900" s="11"/>
    </row>
    <row r="3901" spans="1:55" x14ac:dyDescent="0.3">
      <c r="A3901" s="11"/>
      <c r="B3901" s="11"/>
      <c r="C3901" s="11"/>
      <c r="D3901" s="11"/>
      <c r="E3901" s="38"/>
      <c r="F3901" s="11"/>
      <c r="G3901" s="40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26"/>
      <c r="AR3901" s="26"/>
      <c r="AS3901" s="26"/>
      <c r="AT3901" s="26"/>
      <c r="AU3901" s="26"/>
      <c r="AV3901" s="26"/>
      <c r="AW3901" s="11"/>
      <c r="AX3901" s="11"/>
      <c r="AY3901" s="11"/>
      <c r="AZ3901" s="11"/>
      <c r="BA3901" s="11"/>
      <c r="BB3901" s="11"/>
      <c r="BC3901" s="11"/>
    </row>
    <row r="3902" spans="1:55" x14ac:dyDescent="0.3">
      <c r="A3902" s="11"/>
      <c r="B3902" s="11"/>
      <c r="C3902" s="11"/>
      <c r="D3902" s="11"/>
      <c r="E3902" s="38"/>
      <c r="F3902" s="11"/>
      <c r="G3902" s="40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26"/>
      <c r="AR3902" s="26"/>
      <c r="AS3902" s="26"/>
      <c r="AT3902" s="26"/>
      <c r="AU3902" s="26"/>
      <c r="AV3902" s="26"/>
      <c r="AW3902" s="11"/>
      <c r="AX3902" s="11"/>
      <c r="AY3902" s="11"/>
      <c r="AZ3902" s="11"/>
      <c r="BA3902" s="11"/>
      <c r="BB3902" s="11"/>
      <c r="BC3902" s="11"/>
    </row>
    <row r="3903" spans="1:55" x14ac:dyDescent="0.3">
      <c r="A3903" s="11"/>
      <c r="B3903" s="11"/>
      <c r="C3903" s="11"/>
      <c r="D3903" s="11"/>
      <c r="E3903" s="38"/>
      <c r="F3903" s="11"/>
      <c r="G3903" s="40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26"/>
      <c r="AR3903" s="26"/>
      <c r="AS3903" s="26"/>
      <c r="AT3903" s="26"/>
      <c r="AU3903" s="26"/>
      <c r="AV3903" s="26"/>
      <c r="AW3903" s="11"/>
      <c r="AX3903" s="11"/>
      <c r="AY3903" s="11"/>
      <c r="AZ3903" s="11"/>
      <c r="BA3903" s="11"/>
      <c r="BB3903" s="11"/>
      <c r="BC3903" s="11"/>
    </row>
    <row r="3904" spans="1:55" x14ac:dyDescent="0.3">
      <c r="A3904" s="11"/>
      <c r="B3904" s="11"/>
      <c r="C3904" s="11"/>
      <c r="D3904" s="11"/>
      <c r="E3904" s="38"/>
      <c r="F3904" s="11"/>
      <c r="G3904" s="40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26"/>
      <c r="AR3904" s="26"/>
      <c r="AS3904" s="26"/>
      <c r="AT3904" s="26"/>
      <c r="AU3904" s="26"/>
      <c r="AV3904" s="26"/>
      <c r="AW3904" s="11"/>
      <c r="AX3904" s="11"/>
      <c r="AY3904" s="11"/>
      <c r="AZ3904" s="11"/>
      <c r="BA3904" s="11"/>
      <c r="BB3904" s="11"/>
      <c r="BC3904" s="11"/>
    </row>
    <row r="3905" spans="1:55" x14ac:dyDescent="0.3">
      <c r="A3905" s="11"/>
      <c r="B3905" s="11"/>
      <c r="C3905" s="11"/>
      <c r="D3905" s="11"/>
      <c r="E3905" s="38"/>
      <c r="F3905" s="11"/>
      <c r="G3905" s="40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26"/>
      <c r="AR3905" s="26"/>
      <c r="AS3905" s="26"/>
      <c r="AT3905" s="26"/>
      <c r="AU3905" s="26"/>
      <c r="AV3905" s="26"/>
      <c r="AW3905" s="11"/>
      <c r="AX3905" s="11"/>
      <c r="AY3905" s="11"/>
      <c r="AZ3905" s="11"/>
      <c r="BA3905" s="11"/>
      <c r="BB3905" s="11"/>
      <c r="BC3905" s="11"/>
    </row>
    <row r="3906" spans="1:55" x14ac:dyDescent="0.3">
      <c r="A3906" s="11"/>
      <c r="B3906" s="11"/>
      <c r="C3906" s="11"/>
      <c r="D3906" s="11"/>
      <c r="E3906" s="38"/>
      <c r="F3906" s="11"/>
      <c r="G3906" s="40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26"/>
      <c r="AR3906" s="26"/>
      <c r="AS3906" s="26"/>
      <c r="AT3906" s="26"/>
      <c r="AU3906" s="26"/>
      <c r="AV3906" s="26"/>
      <c r="AW3906" s="11"/>
      <c r="AX3906" s="11"/>
      <c r="AY3906" s="11"/>
      <c r="AZ3906" s="11"/>
      <c r="BA3906" s="11"/>
      <c r="BB3906" s="11"/>
      <c r="BC3906" s="11"/>
    </row>
    <row r="3907" spans="1:55" x14ac:dyDescent="0.3">
      <c r="A3907" s="11"/>
      <c r="B3907" s="11"/>
      <c r="C3907" s="11"/>
      <c r="D3907" s="11"/>
      <c r="E3907" s="38"/>
      <c r="F3907" s="11"/>
      <c r="G3907" s="40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26"/>
      <c r="AR3907" s="26"/>
      <c r="AS3907" s="26"/>
      <c r="AT3907" s="26"/>
      <c r="AU3907" s="26"/>
      <c r="AV3907" s="26"/>
      <c r="AW3907" s="11"/>
      <c r="AX3907" s="11"/>
      <c r="AY3907" s="11"/>
      <c r="AZ3907" s="11"/>
      <c r="BA3907" s="11"/>
      <c r="BB3907" s="11"/>
      <c r="BC3907" s="11"/>
    </row>
    <row r="3908" spans="1:55" x14ac:dyDescent="0.3">
      <c r="A3908" s="11"/>
      <c r="B3908" s="11"/>
      <c r="C3908" s="11"/>
      <c r="D3908" s="11"/>
      <c r="E3908" s="38"/>
      <c r="F3908" s="11"/>
      <c r="G3908" s="40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26"/>
      <c r="AR3908" s="26"/>
      <c r="AS3908" s="26"/>
      <c r="AT3908" s="26"/>
      <c r="AU3908" s="26"/>
      <c r="AV3908" s="26"/>
      <c r="AW3908" s="11"/>
      <c r="AX3908" s="11"/>
      <c r="AY3908" s="11"/>
      <c r="AZ3908" s="11"/>
      <c r="BA3908" s="11"/>
      <c r="BB3908" s="11"/>
      <c r="BC3908" s="11"/>
    </row>
    <row r="3909" spans="1:55" x14ac:dyDescent="0.3">
      <c r="A3909" s="11"/>
      <c r="B3909" s="11"/>
      <c r="C3909" s="11"/>
      <c r="D3909" s="11"/>
      <c r="E3909" s="38"/>
      <c r="F3909" s="11"/>
      <c r="G3909" s="40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26"/>
      <c r="AR3909" s="26"/>
      <c r="AS3909" s="26"/>
      <c r="AT3909" s="26"/>
      <c r="AU3909" s="26"/>
      <c r="AV3909" s="26"/>
      <c r="AW3909" s="11"/>
      <c r="AX3909" s="11"/>
      <c r="AY3909" s="11"/>
      <c r="AZ3909" s="11"/>
      <c r="BA3909" s="11"/>
      <c r="BB3909" s="11"/>
      <c r="BC3909" s="11"/>
    </row>
    <row r="3910" spans="1:55" x14ac:dyDescent="0.3">
      <c r="A3910" s="11"/>
      <c r="B3910" s="11"/>
      <c r="C3910" s="11"/>
      <c r="D3910" s="11"/>
      <c r="E3910" s="38"/>
      <c r="F3910" s="11"/>
      <c r="G3910" s="40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26"/>
      <c r="AR3910" s="26"/>
      <c r="AS3910" s="26"/>
      <c r="AT3910" s="26"/>
      <c r="AU3910" s="26"/>
      <c r="AV3910" s="26"/>
      <c r="AW3910" s="11"/>
      <c r="AX3910" s="11"/>
      <c r="AY3910" s="11"/>
      <c r="AZ3910" s="11"/>
      <c r="BA3910" s="11"/>
      <c r="BB3910" s="11"/>
      <c r="BC3910" s="11"/>
    </row>
    <row r="3911" spans="1:55" x14ac:dyDescent="0.3">
      <c r="A3911" s="11"/>
      <c r="B3911" s="11"/>
      <c r="C3911" s="11"/>
      <c r="D3911" s="11"/>
      <c r="E3911" s="38"/>
      <c r="F3911" s="11"/>
      <c r="G3911" s="40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26"/>
      <c r="AR3911" s="26"/>
      <c r="AS3911" s="26"/>
      <c r="AT3911" s="26"/>
      <c r="AU3911" s="26"/>
      <c r="AV3911" s="26"/>
      <c r="AW3911" s="11"/>
      <c r="AX3911" s="11"/>
      <c r="AY3911" s="11"/>
      <c r="AZ3911" s="11"/>
      <c r="BA3911" s="11"/>
      <c r="BB3911" s="11"/>
      <c r="BC3911" s="11"/>
    </row>
    <row r="3912" spans="1:55" x14ac:dyDescent="0.3">
      <c r="A3912" s="11"/>
      <c r="B3912" s="11"/>
      <c r="C3912" s="11"/>
      <c r="D3912" s="11"/>
      <c r="E3912" s="38"/>
      <c r="F3912" s="11"/>
      <c r="G3912" s="40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26"/>
      <c r="AR3912" s="26"/>
      <c r="AS3912" s="26"/>
      <c r="AT3912" s="26"/>
      <c r="AU3912" s="26"/>
      <c r="AV3912" s="26"/>
      <c r="AW3912" s="11"/>
      <c r="AX3912" s="11"/>
      <c r="AY3912" s="11"/>
      <c r="AZ3912" s="11"/>
      <c r="BA3912" s="11"/>
      <c r="BB3912" s="11"/>
      <c r="BC3912" s="11"/>
    </row>
    <row r="3913" spans="1:55" x14ac:dyDescent="0.3">
      <c r="A3913" s="11"/>
      <c r="B3913" s="11"/>
      <c r="C3913" s="11"/>
      <c r="D3913" s="11"/>
      <c r="E3913" s="38"/>
      <c r="F3913" s="11"/>
      <c r="G3913" s="40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26"/>
      <c r="AR3913" s="26"/>
      <c r="AS3913" s="26"/>
      <c r="AT3913" s="26"/>
      <c r="AU3913" s="26"/>
      <c r="AV3913" s="26"/>
      <c r="AW3913" s="11"/>
      <c r="AX3913" s="11"/>
      <c r="AY3913" s="11"/>
      <c r="AZ3913" s="11"/>
      <c r="BA3913" s="11"/>
      <c r="BB3913" s="11"/>
      <c r="BC3913" s="11"/>
    </row>
    <row r="3914" spans="1:55" x14ac:dyDescent="0.3">
      <c r="A3914" s="11"/>
      <c r="B3914" s="11"/>
      <c r="C3914" s="11"/>
      <c r="D3914" s="11"/>
      <c r="E3914" s="38"/>
      <c r="F3914" s="11"/>
      <c r="G3914" s="40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26"/>
      <c r="AR3914" s="26"/>
      <c r="AS3914" s="26"/>
      <c r="AT3914" s="26"/>
      <c r="AU3914" s="26"/>
      <c r="AV3914" s="26"/>
      <c r="AW3914" s="11"/>
      <c r="AX3914" s="11"/>
      <c r="AY3914" s="11"/>
      <c r="AZ3914" s="11"/>
      <c r="BA3914" s="11"/>
      <c r="BB3914" s="11"/>
      <c r="BC3914" s="11"/>
    </row>
    <row r="3915" spans="1:55" x14ac:dyDescent="0.3">
      <c r="A3915" s="11"/>
      <c r="B3915" s="11"/>
      <c r="C3915" s="11"/>
      <c r="D3915" s="11"/>
      <c r="E3915" s="38"/>
      <c r="F3915" s="11"/>
      <c r="G3915" s="40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26"/>
      <c r="AR3915" s="26"/>
      <c r="AS3915" s="26"/>
      <c r="AT3915" s="26"/>
      <c r="AU3915" s="26"/>
      <c r="AV3915" s="26"/>
      <c r="AW3915" s="11"/>
      <c r="AX3915" s="11"/>
      <c r="AY3915" s="11"/>
      <c r="AZ3915" s="11"/>
      <c r="BA3915" s="11"/>
      <c r="BB3915" s="11"/>
      <c r="BC3915" s="11"/>
    </row>
    <row r="3916" spans="1:55" x14ac:dyDescent="0.3">
      <c r="A3916" s="11"/>
      <c r="B3916" s="11"/>
      <c r="C3916" s="11"/>
      <c r="D3916" s="11"/>
      <c r="E3916" s="38"/>
      <c r="F3916" s="11"/>
      <c r="G3916" s="40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26"/>
      <c r="AR3916" s="26"/>
      <c r="AS3916" s="26"/>
      <c r="AT3916" s="26"/>
      <c r="AU3916" s="26"/>
      <c r="AV3916" s="26"/>
      <c r="AW3916" s="11"/>
      <c r="AX3916" s="11"/>
      <c r="AY3916" s="11"/>
      <c r="AZ3916" s="11"/>
      <c r="BA3916" s="11"/>
      <c r="BB3916" s="11"/>
      <c r="BC3916" s="11"/>
    </row>
    <row r="3917" spans="1:55" x14ac:dyDescent="0.3">
      <c r="A3917" s="11"/>
      <c r="B3917" s="11"/>
      <c r="C3917" s="11"/>
      <c r="D3917" s="11"/>
      <c r="E3917" s="38"/>
      <c r="F3917" s="11"/>
      <c r="G3917" s="40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26"/>
      <c r="AR3917" s="26"/>
      <c r="AS3917" s="26"/>
      <c r="AT3917" s="26"/>
      <c r="AU3917" s="26"/>
      <c r="AV3917" s="26"/>
      <c r="AW3917" s="11"/>
      <c r="AX3917" s="11"/>
      <c r="AY3917" s="11"/>
      <c r="AZ3917" s="11"/>
      <c r="BA3917" s="11"/>
      <c r="BB3917" s="11"/>
      <c r="BC3917" s="11"/>
    </row>
    <row r="3918" spans="1:55" x14ac:dyDescent="0.3">
      <c r="A3918" s="11"/>
      <c r="B3918" s="11"/>
      <c r="C3918" s="11"/>
      <c r="D3918" s="11"/>
      <c r="E3918" s="38"/>
      <c r="F3918" s="11"/>
      <c r="G3918" s="40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26"/>
      <c r="AR3918" s="26"/>
      <c r="AS3918" s="26"/>
      <c r="AT3918" s="26"/>
      <c r="AU3918" s="26"/>
      <c r="AV3918" s="26"/>
      <c r="AW3918" s="11"/>
      <c r="AX3918" s="11"/>
      <c r="AY3918" s="11"/>
      <c r="AZ3918" s="11"/>
      <c r="BA3918" s="11"/>
      <c r="BB3918" s="11"/>
      <c r="BC3918" s="11"/>
    </row>
    <row r="3919" spans="1:55" x14ac:dyDescent="0.3">
      <c r="A3919" s="11"/>
      <c r="B3919" s="11"/>
      <c r="C3919" s="11"/>
      <c r="D3919" s="11"/>
      <c r="E3919" s="38"/>
      <c r="F3919" s="11"/>
      <c r="G3919" s="40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26"/>
      <c r="AR3919" s="26"/>
      <c r="AS3919" s="26"/>
      <c r="AT3919" s="26"/>
      <c r="AU3919" s="26"/>
      <c r="AV3919" s="26"/>
      <c r="AW3919" s="11"/>
      <c r="AX3919" s="11"/>
      <c r="AY3919" s="11"/>
      <c r="AZ3919" s="11"/>
      <c r="BA3919" s="11"/>
      <c r="BB3919" s="11"/>
      <c r="BC3919" s="11"/>
    </row>
    <row r="3920" spans="1:55" x14ac:dyDescent="0.3">
      <c r="A3920" s="11"/>
      <c r="B3920" s="11"/>
      <c r="C3920" s="11"/>
      <c r="D3920" s="11"/>
      <c r="E3920" s="38"/>
      <c r="F3920" s="11"/>
      <c r="G3920" s="40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26"/>
      <c r="AR3920" s="26"/>
      <c r="AS3920" s="26"/>
      <c r="AT3920" s="26"/>
      <c r="AU3920" s="26"/>
      <c r="AV3920" s="26"/>
      <c r="AW3920" s="11"/>
      <c r="AX3920" s="11"/>
      <c r="AY3920" s="11"/>
      <c r="AZ3920" s="11"/>
      <c r="BA3920" s="11"/>
      <c r="BB3920" s="11"/>
      <c r="BC3920" s="11"/>
    </row>
    <row r="3921" spans="1:55" x14ac:dyDescent="0.3">
      <c r="A3921" s="11"/>
      <c r="B3921" s="11"/>
      <c r="C3921" s="11"/>
      <c r="D3921" s="11"/>
      <c r="E3921" s="38"/>
      <c r="F3921" s="11"/>
      <c r="G3921" s="40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26"/>
      <c r="AR3921" s="26"/>
      <c r="AS3921" s="26"/>
      <c r="AT3921" s="26"/>
      <c r="AU3921" s="26"/>
      <c r="AV3921" s="26"/>
      <c r="AW3921" s="11"/>
      <c r="AX3921" s="11"/>
      <c r="AY3921" s="11"/>
      <c r="AZ3921" s="11"/>
      <c r="BA3921" s="11"/>
      <c r="BB3921" s="11"/>
      <c r="BC3921" s="11"/>
    </row>
    <row r="3922" spans="1:55" x14ac:dyDescent="0.3">
      <c r="A3922" s="11"/>
      <c r="B3922" s="11"/>
      <c r="C3922" s="11"/>
      <c r="D3922" s="11"/>
      <c r="E3922" s="38"/>
      <c r="F3922" s="11"/>
      <c r="G3922" s="40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26"/>
      <c r="AR3922" s="26"/>
      <c r="AS3922" s="26"/>
      <c r="AT3922" s="26"/>
      <c r="AU3922" s="26"/>
      <c r="AV3922" s="26"/>
      <c r="AW3922" s="11"/>
      <c r="AX3922" s="11"/>
      <c r="AY3922" s="11"/>
      <c r="AZ3922" s="11"/>
      <c r="BA3922" s="11"/>
      <c r="BB3922" s="11"/>
      <c r="BC3922" s="11"/>
    </row>
    <row r="3923" spans="1:55" x14ac:dyDescent="0.3">
      <c r="A3923" s="11"/>
      <c r="B3923" s="11"/>
      <c r="C3923" s="11"/>
      <c r="D3923" s="11"/>
      <c r="E3923" s="38"/>
      <c r="F3923" s="11"/>
      <c r="G3923" s="40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26"/>
      <c r="AR3923" s="26"/>
      <c r="AS3923" s="26"/>
      <c r="AT3923" s="26"/>
      <c r="AU3923" s="26"/>
      <c r="AV3923" s="26"/>
      <c r="AW3923" s="11"/>
      <c r="AX3923" s="11"/>
      <c r="AY3923" s="11"/>
      <c r="AZ3923" s="11"/>
      <c r="BA3923" s="11"/>
      <c r="BB3923" s="11"/>
      <c r="BC3923" s="11"/>
    </row>
    <row r="3924" spans="1:55" x14ac:dyDescent="0.3">
      <c r="A3924" s="11"/>
      <c r="B3924" s="11"/>
      <c r="C3924" s="11"/>
      <c r="D3924" s="11"/>
      <c r="E3924" s="38"/>
      <c r="F3924" s="11"/>
      <c r="G3924" s="40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26"/>
      <c r="AR3924" s="26"/>
      <c r="AS3924" s="26"/>
      <c r="AT3924" s="26"/>
      <c r="AU3924" s="26"/>
      <c r="AV3924" s="26"/>
      <c r="AW3924" s="11"/>
      <c r="AX3924" s="11"/>
      <c r="AY3924" s="11"/>
      <c r="AZ3924" s="11"/>
      <c r="BA3924" s="11"/>
      <c r="BB3924" s="11"/>
      <c r="BC3924" s="11"/>
    </row>
    <row r="3925" spans="1:55" x14ac:dyDescent="0.3">
      <c r="A3925" s="11"/>
      <c r="B3925" s="11"/>
      <c r="C3925" s="11"/>
      <c r="D3925" s="11"/>
      <c r="E3925" s="38"/>
      <c r="F3925" s="11"/>
      <c r="G3925" s="40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26"/>
      <c r="AR3925" s="26"/>
      <c r="AS3925" s="26"/>
      <c r="AT3925" s="26"/>
      <c r="AU3925" s="26"/>
      <c r="AV3925" s="26"/>
      <c r="AW3925" s="11"/>
      <c r="AX3925" s="11"/>
      <c r="AY3925" s="11"/>
      <c r="AZ3925" s="11"/>
      <c r="BA3925" s="11"/>
      <c r="BB3925" s="11"/>
      <c r="BC3925" s="11"/>
    </row>
    <row r="3926" spans="1:55" x14ac:dyDescent="0.3">
      <c r="A3926" s="11"/>
      <c r="B3926" s="11"/>
      <c r="C3926" s="11"/>
      <c r="D3926" s="11"/>
      <c r="E3926" s="38"/>
      <c r="F3926" s="11"/>
      <c r="G3926" s="40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26"/>
      <c r="AR3926" s="26"/>
      <c r="AS3926" s="26"/>
      <c r="AT3926" s="26"/>
      <c r="AU3926" s="26"/>
      <c r="AV3926" s="26"/>
      <c r="AW3926" s="11"/>
      <c r="AX3926" s="11"/>
      <c r="AY3926" s="11"/>
      <c r="AZ3926" s="11"/>
      <c r="BA3926" s="11"/>
      <c r="BB3926" s="11"/>
      <c r="BC3926" s="11"/>
    </row>
    <row r="3927" spans="1:55" x14ac:dyDescent="0.3">
      <c r="A3927" s="11"/>
      <c r="B3927" s="11"/>
      <c r="C3927" s="11"/>
      <c r="D3927" s="11"/>
      <c r="E3927" s="38"/>
      <c r="F3927" s="11"/>
      <c r="G3927" s="40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26"/>
      <c r="AR3927" s="26"/>
      <c r="AS3927" s="26"/>
      <c r="AT3927" s="26"/>
      <c r="AU3927" s="26"/>
      <c r="AV3927" s="26"/>
      <c r="AW3927" s="11"/>
      <c r="AX3927" s="11"/>
      <c r="AY3927" s="11"/>
      <c r="AZ3927" s="11"/>
      <c r="BA3927" s="11"/>
      <c r="BB3927" s="11"/>
      <c r="BC3927" s="11"/>
    </row>
    <row r="3928" spans="1:55" x14ac:dyDescent="0.3">
      <c r="A3928" s="11"/>
      <c r="B3928" s="11"/>
      <c r="C3928" s="11"/>
      <c r="D3928" s="11"/>
      <c r="E3928" s="38"/>
      <c r="F3928" s="11"/>
      <c r="G3928" s="40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26"/>
      <c r="AR3928" s="26"/>
      <c r="AS3928" s="26"/>
      <c r="AT3928" s="26"/>
      <c r="AU3928" s="26"/>
      <c r="AV3928" s="26"/>
      <c r="AW3928" s="11"/>
      <c r="AX3928" s="11"/>
      <c r="AY3928" s="11"/>
      <c r="AZ3928" s="11"/>
      <c r="BA3928" s="11"/>
      <c r="BB3928" s="11"/>
      <c r="BC3928" s="11"/>
    </row>
    <row r="3929" spans="1:55" x14ac:dyDescent="0.3">
      <c r="A3929" s="11"/>
      <c r="B3929" s="11"/>
      <c r="C3929" s="11"/>
      <c r="D3929" s="11"/>
      <c r="E3929" s="38"/>
      <c r="F3929" s="11"/>
      <c r="G3929" s="40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26"/>
      <c r="AR3929" s="26"/>
      <c r="AS3929" s="26"/>
      <c r="AT3929" s="26"/>
      <c r="AU3929" s="26"/>
      <c r="AV3929" s="26"/>
      <c r="AW3929" s="11"/>
      <c r="AX3929" s="11"/>
      <c r="AY3929" s="11"/>
      <c r="AZ3929" s="11"/>
      <c r="BA3929" s="11"/>
      <c r="BB3929" s="11"/>
      <c r="BC3929" s="11"/>
    </row>
    <row r="3930" spans="1:55" x14ac:dyDescent="0.3">
      <c r="A3930" s="11"/>
      <c r="B3930" s="11"/>
      <c r="C3930" s="11"/>
      <c r="D3930" s="11"/>
      <c r="E3930" s="38"/>
      <c r="F3930" s="11"/>
      <c r="G3930" s="40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26"/>
      <c r="AR3930" s="26"/>
      <c r="AS3930" s="26"/>
      <c r="AT3930" s="26"/>
      <c r="AU3930" s="26"/>
      <c r="AV3930" s="26"/>
      <c r="AW3930" s="11"/>
      <c r="AX3930" s="11"/>
      <c r="AY3930" s="11"/>
      <c r="AZ3930" s="11"/>
      <c r="BA3930" s="11"/>
      <c r="BB3930" s="11"/>
      <c r="BC3930" s="11"/>
    </row>
    <row r="3931" spans="1:55" x14ac:dyDescent="0.3">
      <c r="A3931" s="11"/>
      <c r="B3931" s="11"/>
      <c r="C3931" s="11"/>
      <c r="D3931" s="11"/>
      <c r="E3931" s="38"/>
      <c r="F3931" s="11"/>
      <c r="G3931" s="40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26"/>
      <c r="AR3931" s="26"/>
      <c r="AS3931" s="26"/>
      <c r="AT3931" s="26"/>
      <c r="AU3931" s="26"/>
      <c r="AV3931" s="26"/>
      <c r="AW3931" s="11"/>
      <c r="AX3931" s="11"/>
      <c r="AY3931" s="11"/>
      <c r="AZ3931" s="11"/>
      <c r="BA3931" s="11"/>
      <c r="BB3931" s="11"/>
      <c r="BC3931" s="11"/>
    </row>
    <row r="3932" spans="1:55" x14ac:dyDescent="0.3">
      <c r="A3932" s="11"/>
      <c r="B3932" s="11"/>
      <c r="C3932" s="11"/>
      <c r="D3932" s="11"/>
      <c r="E3932" s="38"/>
      <c r="F3932" s="11"/>
      <c r="G3932" s="40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26"/>
      <c r="AR3932" s="26"/>
      <c r="AS3932" s="26"/>
      <c r="AT3932" s="26"/>
      <c r="AU3932" s="26"/>
      <c r="AV3932" s="26"/>
      <c r="AW3932" s="11"/>
      <c r="AX3932" s="11"/>
      <c r="AY3932" s="11"/>
      <c r="AZ3932" s="11"/>
      <c r="BA3932" s="11"/>
      <c r="BB3932" s="11"/>
      <c r="BC3932" s="11"/>
    </row>
    <row r="3933" spans="1:55" x14ac:dyDescent="0.3">
      <c r="A3933" s="11"/>
      <c r="B3933" s="11"/>
      <c r="C3933" s="11"/>
      <c r="D3933" s="11"/>
      <c r="E3933" s="38"/>
      <c r="F3933" s="11"/>
      <c r="G3933" s="40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26"/>
      <c r="AR3933" s="26"/>
      <c r="AS3933" s="26"/>
      <c r="AT3933" s="26"/>
      <c r="AU3933" s="26"/>
      <c r="AV3933" s="26"/>
      <c r="AW3933" s="11"/>
      <c r="AX3933" s="11"/>
      <c r="AY3933" s="11"/>
      <c r="AZ3933" s="11"/>
      <c r="BA3933" s="11"/>
      <c r="BB3933" s="11"/>
      <c r="BC3933" s="11"/>
    </row>
    <row r="3934" spans="1:55" x14ac:dyDescent="0.3">
      <c r="A3934" s="11"/>
      <c r="B3934" s="11"/>
      <c r="C3934" s="11"/>
      <c r="D3934" s="11"/>
      <c r="E3934" s="38"/>
      <c r="F3934" s="11"/>
      <c r="G3934" s="40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26"/>
      <c r="AR3934" s="26"/>
      <c r="AS3934" s="26"/>
      <c r="AT3934" s="26"/>
      <c r="AU3934" s="26"/>
      <c r="AV3934" s="26"/>
      <c r="AW3934" s="11"/>
      <c r="AX3934" s="11"/>
      <c r="AY3934" s="11"/>
      <c r="AZ3934" s="11"/>
      <c r="BA3934" s="11"/>
      <c r="BB3934" s="11"/>
      <c r="BC3934" s="11"/>
    </row>
    <row r="3935" spans="1:55" x14ac:dyDescent="0.3">
      <c r="A3935" s="11"/>
      <c r="B3935" s="11"/>
      <c r="C3935" s="11"/>
      <c r="D3935" s="11"/>
      <c r="E3935" s="38"/>
      <c r="F3935" s="11"/>
      <c r="G3935" s="40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26"/>
      <c r="AR3935" s="26"/>
      <c r="AS3935" s="26"/>
      <c r="AT3935" s="26"/>
      <c r="AU3935" s="26"/>
      <c r="AV3935" s="26"/>
      <c r="AW3935" s="11"/>
      <c r="AX3935" s="11"/>
      <c r="AY3935" s="11"/>
      <c r="AZ3935" s="11"/>
      <c r="BA3935" s="11"/>
      <c r="BB3935" s="11"/>
      <c r="BC3935" s="11"/>
    </row>
    <row r="3936" spans="1:55" x14ac:dyDescent="0.3">
      <c r="A3936" s="11"/>
      <c r="B3936" s="11"/>
      <c r="C3936" s="11"/>
      <c r="D3936" s="11"/>
      <c r="E3936" s="38"/>
      <c r="F3936" s="11"/>
      <c r="G3936" s="40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26"/>
      <c r="AR3936" s="26"/>
      <c r="AS3936" s="26"/>
      <c r="AT3936" s="26"/>
      <c r="AU3936" s="26"/>
      <c r="AV3936" s="26"/>
      <c r="AW3936" s="11"/>
      <c r="AX3936" s="11"/>
      <c r="AY3936" s="11"/>
      <c r="AZ3936" s="11"/>
      <c r="BA3936" s="11"/>
      <c r="BB3936" s="11"/>
      <c r="BC3936" s="11"/>
    </row>
    <row r="3937" spans="1:55" x14ac:dyDescent="0.3">
      <c r="A3937" s="11"/>
      <c r="B3937" s="11"/>
      <c r="C3937" s="11"/>
      <c r="D3937" s="11"/>
      <c r="E3937" s="38"/>
      <c r="F3937" s="11"/>
      <c r="G3937" s="40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26"/>
      <c r="AR3937" s="26"/>
      <c r="AS3937" s="26"/>
      <c r="AT3937" s="26"/>
      <c r="AU3937" s="26"/>
      <c r="AV3937" s="26"/>
      <c r="AW3937" s="11"/>
      <c r="AX3937" s="11"/>
      <c r="AY3937" s="11"/>
      <c r="AZ3937" s="11"/>
      <c r="BA3937" s="11"/>
      <c r="BB3937" s="11"/>
      <c r="BC3937" s="11"/>
    </row>
    <row r="3938" spans="1:55" x14ac:dyDescent="0.3">
      <c r="A3938" s="11"/>
      <c r="B3938" s="11"/>
      <c r="C3938" s="11"/>
      <c r="D3938" s="11"/>
      <c r="E3938" s="38"/>
      <c r="F3938" s="11"/>
      <c r="G3938" s="40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26"/>
      <c r="AR3938" s="26"/>
      <c r="AS3938" s="26"/>
      <c r="AT3938" s="26"/>
      <c r="AU3938" s="26"/>
      <c r="AV3938" s="26"/>
      <c r="AW3938" s="11"/>
      <c r="AX3938" s="11"/>
      <c r="AY3938" s="11"/>
      <c r="AZ3938" s="11"/>
      <c r="BA3938" s="11"/>
      <c r="BB3938" s="11"/>
      <c r="BC3938" s="11"/>
    </row>
    <row r="3939" spans="1:55" x14ac:dyDescent="0.3">
      <c r="A3939" s="11"/>
      <c r="B3939" s="11"/>
      <c r="C3939" s="11"/>
      <c r="D3939" s="11"/>
      <c r="E3939" s="38"/>
      <c r="F3939" s="11"/>
      <c r="G3939" s="40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26"/>
      <c r="AR3939" s="26"/>
      <c r="AS3939" s="26"/>
      <c r="AT3939" s="26"/>
      <c r="AU3939" s="26"/>
      <c r="AV3939" s="26"/>
      <c r="AW3939" s="11"/>
      <c r="AX3939" s="11"/>
      <c r="AY3939" s="11"/>
      <c r="AZ3939" s="11"/>
      <c r="BA3939" s="11"/>
      <c r="BB3939" s="11"/>
      <c r="BC3939" s="11"/>
    </row>
    <row r="3940" spans="1:55" x14ac:dyDescent="0.3">
      <c r="A3940" s="11"/>
      <c r="B3940" s="11"/>
      <c r="C3940" s="11"/>
      <c r="D3940" s="11"/>
      <c r="E3940" s="38"/>
      <c r="F3940" s="11"/>
      <c r="G3940" s="40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26"/>
      <c r="AR3940" s="26"/>
      <c r="AS3940" s="26"/>
      <c r="AT3940" s="26"/>
      <c r="AU3940" s="26"/>
      <c r="AV3940" s="26"/>
      <c r="AW3940" s="11"/>
      <c r="AX3940" s="11"/>
      <c r="AY3940" s="11"/>
      <c r="AZ3940" s="11"/>
      <c r="BA3940" s="11"/>
      <c r="BB3940" s="11"/>
      <c r="BC3940" s="11"/>
    </row>
    <row r="3941" spans="1:55" x14ac:dyDescent="0.3">
      <c r="A3941" s="11"/>
      <c r="B3941" s="11"/>
      <c r="C3941" s="11"/>
      <c r="D3941" s="11"/>
      <c r="E3941" s="38"/>
      <c r="F3941" s="11"/>
      <c r="G3941" s="40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26"/>
      <c r="AR3941" s="26"/>
      <c r="AS3941" s="26"/>
      <c r="AT3941" s="26"/>
      <c r="AU3941" s="26"/>
      <c r="AV3941" s="26"/>
      <c r="AW3941" s="11"/>
      <c r="AX3941" s="11"/>
      <c r="AY3941" s="11"/>
      <c r="AZ3941" s="11"/>
      <c r="BA3941" s="11"/>
      <c r="BB3941" s="11"/>
      <c r="BC3941" s="11"/>
    </row>
    <row r="3942" spans="1:55" x14ac:dyDescent="0.3">
      <c r="A3942" s="11"/>
      <c r="B3942" s="11"/>
      <c r="C3942" s="11"/>
      <c r="D3942" s="11"/>
      <c r="E3942" s="38"/>
      <c r="F3942" s="11"/>
      <c r="G3942" s="40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26"/>
      <c r="AR3942" s="26"/>
      <c r="AS3942" s="26"/>
      <c r="AT3942" s="26"/>
      <c r="AU3942" s="26"/>
      <c r="AV3942" s="26"/>
      <c r="AW3942" s="11"/>
      <c r="AX3942" s="11"/>
      <c r="AY3942" s="11"/>
      <c r="AZ3942" s="11"/>
      <c r="BA3942" s="11"/>
      <c r="BB3942" s="11"/>
      <c r="BC3942" s="11"/>
    </row>
    <row r="3943" spans="1:55" x14ac:dyDescent="0.3">
      <c r="A3943" s="11"/>
      <c r="B3943" s="11"/>
      <c r="C3943" s="11"/>
      <c r="D3943" s="11"/>
      <c r="E3943" s="38"/>
      <c r="F3943" s="11"/>
      <c r="G3943" s="40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26"/>
      <c r="AR3943" s="26"/>
      <c r="AS3943" s="26"/>
      <c r="AT3943" s="26"/>
      <c r="AU3943" s="26"/>
      <c r="AV3943" s="26"/>
      <c r="AW3943" s="11"/>
      <c r="AX3943" s="11"/>
      <c r="AY3943" s="11"/>
      <c r="AZ3943" s="11"/>
      <c r="BA3943" s="11"/>
      <c r="BB3943" s="11"/>
      <c r="BC3943" s="11"/>
    </row>
    <row r="3944" spans="1:55" x14ac:dyDescent="0.3">
      <c r="A3944" s="11"/>
      <c r="B3944" s="11"/>
      <c r="C3944" s="11"/>
      <c r="D3944" s="11"/>
      <c r="E3944" s="38"/>
      <c r="F3944" s="11"/>
      <c r="G3944" s="40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26"/>
      <c r="AR3944" s="26"/>
      <c r="AS3944" s="26"/>
      <c r="AT3944" s="26"/>
      <c r="AU3944" s="26"/>
      <c r="AV3944" s="26"/>
      <c r="AW3944" s="11"/>
      <c r="AX3944" s="11"/>
      <c r="AY3944" s="11"/>
      <c r="AZ3944" s="11"/>
      <c r="BA3944" s="11"/>
      <c r="BB3944" s="11"/>
      <c r="BC3944" s="11"/>
    </row>
    <row r="3945" spans="1:55" x14ac:dyDescent="0.3">
      <c r="A3945" s="11"/>
      <c r="B3945" s="11"/>
      <c r="C3945" s="11"/>
      <c r="D3945" s="11"/>
      <c r="E3945" s="38"/>
      <c r="F3945" s="11"/>
      <c r="G3945" s="40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26"/>
      <c r="AR3945" s="26"/>
      <c r="AS3945" s="26"/>
      <c r="AT3945" s="26"/>
      <c r="AU3945" s="26"/>
      <c r="AV3945" s="26"/>
      <c r="AW3945" s="11"/>
      <c r="AX3945" s="11"/>
      <c r="AY3945" s="11"/>
      <c r="AZ3945" s="11"/>
      <c r="BA3945" s="11"/>
      <c r="BB3945" s="11"/>
      <c r="BC3945" s="11"/>
    </row>
    <row r="3946" spans="1:55" x14ac:dyDescent="0.3">
      <c r="A3946" s="11"/>
      <c r="B3946" s="11"/>
      <c r="C3946" s="11"/>
      <c r="D3946" s="11"/>
      <c r="E3946" s="38"/>
      <c r="F3946" s="11"/>
      <c r="G3946" s="40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26"/>
      <c r="AR3946" s="26"/>
      <c r="AS3946" s="26"/>
      <c r="AT3946" s="26"/>
      <c r="AU3946" s="26"/>
      <c r="AV3946" s="26"/>
      <c r="AW3946" s="11"/>
      <c r="AX3946" s="11"/>
      <c r="AY3946" s="11"/>
      <c r="AZ3946" s="11"/>
      <c r="BA3946" s="11"/>
      <c r="BB3946" s="11"/>
      <c r="BC3946" s="11"/>
    </row>
    <row r="3947" spans="1:55" x14ac:dyDescent="0.3">
      <c r="A3947" s="11"/>
      <c r="B3947" s="11"/>
      <c r="C3947" s="11"/>
      <c r="D3947" s="11"/>
      <c r="E3947" s="38"/>
      <c r="F3947" s="11"/>
      <c r="G3947" s="40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26"/>
      <c r="AR3947" s="26"/>
      <c r="AS3947" s="26"/>
      <c r="AT3947" s="26"/>
      <c r="AU3947" s="26"/>
      <c r="AV3947" s="26"/>
      <c r="AW3947" s="11"/>
      <c r="AX3947" s="11"/>
      <c r="AY3947" s="11"/>
      <c r="AZ3947" s="11"/>
      <c r="BA3947" s="11"/>
      <c r="BB3947" s="11"/>
      <c r="BC3947" s="11"/>
    </row>
    <row r="3948" spans="1:55" x14ac:dyDescent="0.3">
      <c r="A3948" s="11"/>
      <c r="B3948" s="11"/>
      <c r="C3948" s="11"/>
      <c r="D3948" s="11"/>
      <c r="E3948" s="38"/>
      <c r="F3948" s="11"/>
      <c r="G3948" s="40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26"/>
      <c r="AR3948" s="26"/>
      <c r="AS3948" s="26"/>
      <c r="AT3948" s="26"/>
      <c r="AU3948" s="26"/>
      <c r="AV3948" s="26"/>
      <c r="AW3948" s="11"/>
      <c r="AX3948" s="11"/>
      <c r="AY3948" s="11"/>
      <c r="AZ3948" s="11"/>
      <c r="BA3948" s="11"/>
      <c r="BB3948" s="11"/>
      <c r="BC3948" s="11"/>
    </row>
    <row r="3949" spans="1:55" x14ac:dyDescent="0.3">
      <c r="A3949" s="11"/>
      <c r="B3949" s="11"/>
      <c r="C3949" s="11"/>
      <c r="D3949" s="11"/>
      <c r="E3949" s="38"/>
      <c r="F3949" s="11"/>
      <c r="G3949" s="40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26"/>
      <c r="AR3949" s="26"/>
      <c r="AS3949" s="26"/>
      <c r="AT3949" s="26"/>
      <c r="AU3949" s="26"/>
      <c r="AV3949" s="26"/>
      <c r="AW3949" s="11"/>
      <c r="AX3949" s="11"/>
      <c r="AY3949" s="11"/>
      <c r="AZ3949" s="11"/>
      <c r="BA3949" s="11"/>
      <c r="BB3949" s="11"/>
      <c r="BC3949" s="11"/>
    </row>
    <row r="3950" spans="1:55" x14ac:dyDescent="0.3">
      <c r="A3950" s="11"/>
      <c r="B3950" s="11"/>
      <c r="C3950" s="11"/>
      <c r="D3950" s="11"/>
      <c r="E3950" s="38"/>
      <c r="F3950" s="11"/>
      <c r="G3950" s="40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26"/>
      <c r="AR3950" s="26"/>
      <c r="AS3950" s="26"/>
      <c r="AT3950" s="26"/>
      <c r="AU3950" s="26"/>
      <c r="AV3950" s="26"/>
      <c r="AW3950" s="11"/>
      <c r="AX3950" s="11"/>
      <c r="AY3950" s="11"/>
      <c r="AZ3950" s="11"/>
      <c r="BA3950" s="11"/>
      <c r="BB3950" s="11"/>
      <c r="BC3950" s="11"/>
    </row>
    <row r="3951" spans="1:55" x14ac:dyDescent="0.3">
      <c r="A3951" s="11"/>
      <c r="B3951" s="11"/>
      <c r="C3951" s="11"/>
      <c r="D3951" s="11"/>
      <c r="E3951" s="38"/>
      <c r="F3951" s="11"/>
      <c r="G3951" s="40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26"/>
      <c r="AR3951" s="26"/>
      <c r="AS3951" s="26"/>
      <c r="AT3951" s="26"/>
      <c r="AU3951" s="26"/>
      <c r="AV3951" s="26"/>
      <c r="AW3951" s="11"/>
      <c r="AX3951" s="11"/>
      <c r="AY3951" s="11"/>
      <c r="AZ3951" s="11"/>
      <c r="BA3951" s="11"/>
      <c r="BB3951" s="11"/>
      <c r="BC3951" s="11"/>
    </row>
    <row r="3952" spans="1:55" x14ac:dyDescent="0.3">
      <c r="A3952" s="11"/>
      <c r="B3952" s="11"/>
      <c r="C3952" s="11"/>
      <c r="D3952" s="11"/>
      <c r="E3952" s="38"/>
      <c r="F3952" s="11"/>
      <c r="G3952" s="40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26"/>
      <c r="AR3952" s="26"/>
      <c r="AS3952" s="26"/>
      <c r="AT3952" s="26"/>
      <c r="AU3952" s="26"/>
      <c r="AV3952" s="26"/>
      <c r="AW3952" s="11"/>
      <c r="AX3952" s="11"/>
      <c r="AY3952" s="11"/>
      <c r="AZ3952" s="11"/>
      <c r="BA3952" s="11"/>
      <c r="BB3952" s="11"/>
      <c r="BC3952" s="11"/>
    </row>
    <row r="3953" spans="1:55" x14ac:dyDescent="0.3">
      <c r="A3953" s="11"/>
      <c r="B3953" s="11"/>
      <c r="C3953" s="11"/>
      <c r="D3953" s="11"/>
      <c r="E3953" s="38"/>
      <c r="F3953" s="11"/>
      <c r="G3953" s="40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26"/>
      <c r="AR3953" s="26"/>
      <c r="AS3953" s="26"/>
      <c r="AT3953" s="26"/>
      <c r="AU3953" s="26"/>
      <c r="AV3953" s="26"/>
      <c r="AW3953" s="11"/>
      <c r="AX3953" s="11"/>
      <c r="AY3953" s="11"/>
      <c r="AZ3953" s="11"/>
      <c r="BA3953" s="11"/>
      <c r="BB3953" s="11"/>
      <c r="BC3953" s="11"/>
    </row>
    <row r="3954" spans="1:55" x14ac:dyDescent="0.3">
      <c r="A3954" s="11"/>
      <c r="B3954" s="11"/>
      <c r="C3954" s="11"/>
      <c r="D3954" s="11"/>
      <c r="E3954" s="38"/>
      <c r="F3954" s="11"/>
      <c r="G3954" s="40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26"/>
      <c r="AR3954" s="26"/>
      <c r="AS3954" s="26"/>
      <c r="AT3954" s="26"/>
      <c r="AU3954" s="26"/>
      <c r="AV3954" s="26"/>
      <c r="AW3954" s="11"/>
      <c r="AX3954" s="11"/>
      <c r="AY3954" s="11"/>
      <c r="AZ3954" s="11"/>
      <c r="BA3954" s="11"/>
      <c r="BB3954" s="11"/>
      <c r="BC3954" s="11"/>
    </row>
    <row r="3955" spans="1:55" x14ac:dyDescent="0.3">
      <c r="A3955" s="11"/>
      <c r="B3955" s="11"/>
      <c r="C3955" s="11"/>
      <c r="D3955" s="11"/>
      <c r="E3955" s="38"/>
      <c r="F3955" s="11"/>
      <c r="G3955" s="40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26"/>
      <c r="AR3955" s="26"/>
      <c r="AS3955" s="26"/>
      <c r="AT3955" s="26"/>
      <c r="AU3955" s="26"/>
      <c r="AV3955" s="26"/>
      <c r="AW3955" s="11"/>
      <c r="AX3955" s="11"/>
      <c r="AY3955" s="11"/>
      <c r="AZ3955" s="11"/>
      <c r="BA3955" s="11"/>
      <c r="BB3955" s="11"/>
      <c r="BC3955" s="11"/>
    </row>
    <row r="3956" spans="1:55" x14ac:dyDescent="0.3">
      <c r="A3956" s="11"/>
      <c r="B3956" s="11"/>
      <c r="C3956" s="11"/>
      <c r="D3956" s="11"/>
      <c r="E3956" s="38"/>
      <c r="F3956" s="11"/>
      <c r="G3956" s="40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26"/>
      <c r="AR3956" s="26"/>
      <c r="AS3956" s="26"/>
      <c r="AT3956" s="26"/>
      <c r="AU3956" s="26"/>
      <c r="AV3956" s="26"/>
      <c r="AW3956" s="11"/>
      <c r="AX3956" s="11"/>
      <c r="AY3956" s="11"/>
      <c r="AZ3956" s="11"/>
      <c r="BA3956" s="11"/>
      <c r="BB3956" s="11"/>
      <c r="BC3956" s="11"/>
    </row>
    <row r="3957" spans="1:55" x14ac:dyDescent="0.3">
      <c r="A3957" s="11"/>
      <c r="B3957" s="11"/>
      <c r="C3957" s="11"/>
      <c r="D3957" s="11"/>
      <c r="E3957" s="38"/>
      <c r="F3957" s="11"/>
      <c r="G3957" s="40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26"/>
      <c r="AR3957" s="26"/>
      <c r="AS3957" s="26"/>
      <c r="AT3957" s="26"/>
      <c r="AU3957" s="26"/>
      <c r="AV3957" s="26"/>
      <c r="AW3957" s="11"/>
      <c r="AX3957" s="11"/>
      <c r="AY3957" s="11"/>
      <c r="AZ3957" s="11"/>
      <c r="BA3957" s="11"/>
      <c r="BB3957" s="11"/>
      <c r="BC3957" s="11"/>
    </row>
    <row r="3958" spans="1:55" x14ac:dyDescent="0.3">
      <c r="A3958" s="11"/>
      <c r="B3958" s="11"/>
      <c r="C3958" s="11"/>
      <c r="D3958" s="11"/>
      <c r="E3958" s="38"/>
      <c r="F3958" s="11"/>
      <c r="G3958" s="40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26"/>
      <c r="AR3958" s="26"/>
      <c r="AS3958" s="26"/>
      <c r="AT3958" s="26"/>
      <c r="AU3958" s="26"/>
      <c r="AV3958" s="26"/>
      <c r="AW3958" s="11"/>
      <c r="AX3958" s="11"/>
      <c r="AY3958" s="11"/>
      <c r="AZ3958" s="11"/>
      <c r="BA3958" s="11"/>
      <c r="BB3958" s="11"/>
      <c r="BC3958" s="11"/>
    </row>
    <row r="3959" spans="1:55" x14ac:dyDescent="0.3">
      <c r="A3959" s="11"/>
      <c r="B3959" s="11"/>
      <c r="C3959" s="11"/>
      <c r="D3959" s="11"/>
      <c r="E3959" s="38"/>
      <c r="F3959" s="11"/>
      <c r="G3959" s="40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26"/>
      <c r="AR3959" s="26"/>
      <c r="AS3959" s="26"/>
      <c r="AT3959" s="26"/>
      <c r="AU3959" s="26"/>
      <c r="AV3959" s="26"/>
      <c r="AW3959" s="11"/>
      <c r="AX3959" s="11"/>
      <c r="AY3959" s="11"/>
      <c r="AZ3959" s="11"/>
      <c r="BA3959" s="11"/>
      <c r="BB3959" s="11"/>
      <c r="BC3959" s="11"/>
    </row>
    <row r="3960" spans="1:55" x14ac:dyDescent="0.3">
      <c r="A3960" s="11"/>
      <c r="B3960" s="11"/>
      <c r="C3960" s="11"/>
      <c r="D3960" s="11"/>
      <c r="E3960" s="38"/>
      <c r="F3960" s="11"/>
      <c r="G3960" s="40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26"/>
      <c r="AR3960" s="26"/>
      <c r="AS3960" s="26"/>
      <c r="AT3960" s="26"/>
      <c r="AU3960" s="26"/>
      <c r="AV3960" s="26"/>
      <c r="AW3960" s="11"/>
      <c r="AX3960" s="11"/>
      <c r="AY3960" s="11"/>
      <c r="AZ3960" s="11"/>
      <c r="BA3960" s="11"/>
      <c r="BB3960" s="11"/>
      <c r="BC3960" s="11"/>
    </row>
    <row r="3961" spans="1:55" x14ac:dyDescent="0.3">
      <c r="A3961" s="11"/>
      <c r="B3961" s="11"/>
      <c r="C3961" s="11"/>
      <c r="D3961" s="11"/>
      <c r="E3961" s="38"/>
      <c r="F3961" s="11"/>
      <c r="G3961" s="40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26"/>
      <c r="AR3961" s="26"/>
      <c r="AS3961" s="26"/>
      <c r="AT3961" s="26"/>
      <c r="AU3961" s="26"/>
      <c r="AV3961" s="26"/>
      <c r="AW3961" s="11"/>
      <c r="AX3961" s="11"/>
      <c r="AY3961" s="11"/>
      <c r="AZ3961" s="11"/>
      <c r="BA3961" s="11"/>
      <c r="BB3961" s="11"/>
      <c r="BC3961" s="11"/>
    </row>
    <row r="3962" spans="1:55" x14ac:dyDescent="0.3">
      <c r="A3962" s="11"/>
      <c r="B3962" s="11"/>
      <c r="C3962" s="11"/>
      <c r="D3962" s="11"/>
      <c r="E3962" s="38"/>
      <c r="F3962" s="11"/>
      <c r="G3962" s="40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26"/>
      <c r="AR3962" s="26"/>
      <c r="AS3962" s="26"/>
      <c r="AT3962" s="26"/>
      <c r="AU3962" s="26"/>
      <c r="AV3962" s="26"/>
      <c r="AW3962" s="11"/>
      <c r="AX3962" s="11"/>
      <c r="AY3962" s="11"/>
      <c r="AZ3962" s="11"/>
      <c r="BA3962" s="11"/>
      <c r="BB3962" s="11"/>
      <c r="BC3962" s="11"/>
    </row>
    <row r="3963" spans="1:55" x14ac:dyDescent="0.3">
      <c r="A3963" s="11"/>
      <c r="B3963" s="11"/>
      <c r="C3963" s="11"/>
      <c r="D3963" s="11"/>
      <c r="E3963" s="38"/>
      <c r="F3963" s="11"/>
      <c r="G3963" s="40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26"/>
      <c r="AR3963" s="26"/>
      <c r="AS3963" s="26"/>
      <c r="AT3963" s="26"/>
      <c r="AU3963" s="26"/>
      <c r="AV3963" s="26"/>
      <c r="AW3963" s="11"/>
      <c r="AX3963" s="11"/>
      <c r="AY3963" s="11"/>
      <c r="AZ3963" s="11"/>
      <c r="BA3963" s="11"/>
      <c r="BB3963" s="11"/>
      <c r="BC3963" s="11"/>
    </row>
    <row r="3964" spans="1:55" x14ac:dyDescent="0.3">
      <c r="A3964" s="11"/>
      <c r="B3964" s="11"/>
      <c r="C3964" s="11"/>
      <c r="D3964" s="11"/>
      <c r="E3964" s="38"/>
      <c r="F3964" s="11"/>
      <c r="G3964" s="40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26"/>
      <c r="AR3964" s="26"/>
      <c r="AS3964" s="26"/>
      <c r="AT3964" s="26"/>
      <c r="AU3964" s="26"/>
      <c r="AV3964" s="26"/>
      <c r="AW3964" s="11"/>
      <c r="AX3964" s="11"/>
      <c r="AY3964" s="11"/>
      <c r="AZ3964" s="11"/>
      <c r="BA3964" s="11"/>
      <c r="BB3964" s="11"/>
      <c r="BC3964" s="11"/>
    </row>
    <row r="3965" spans="1:55" x14ac:dyDescent="0.3">
      <c r="A3965" s="11"/>
      <c r="B3965" s="11"/>
      <c r="C3965" s="11"/>
      <c r="D3965" s="11"/>
      <c r="E3965" s="38"/>
      <c r="F3965" s="11"/>
      <c r="G3965" s="40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26"/>
      <c r="AR3965" s="26"/>
      <c r="AS3965" s="26"/>
      <c r="AT3965" s="26"/>
      <c r="AU3965" s="26"/>
      <c r="AV3965" s="26"/>
      <c r="AW3965" s="11"/>
      <c r="AX3965" s="11"/>
      <c r="AY3965" s="11"/>
      <c r="AZ3965" s="11"/>
      <c r="BA3965" s="11"/>
      <c r="BB3965" s="11"/>
      <c r="BC3965" s="11"/>
    </row>
    <row r="3966" spans="1:55" x14ac:dyDescent="0.3">
      <c r="A3966" s="11"/>
      <c r="B3966" s="11"/>
      <c r="C3966" s="11"/>
      <c r="D3966" s="11"/>
      <c r="E3966" s="38"/>
      <c r="F3966" s="11"/>
      <c r="G3966" s="40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26"/>
      <c r="AR3966" s="26"/>
      <c r="AS3966" s="26"/>
      <c r="AT3966" s="26"/>
      <c r="AU3966" s="26"/>
      <c r="AV3966" s="26"/>
      <c r="AW3966" s="11"/>
      <c r="AX3966" s="11"/>
      <c r="AY3966" s="11"/>
      <c r="AZ3966" s="11"/>
      <c r="BA3966" s="11"/>
      <c r="BB3966" s="11"/>
      <c r="BC3966" s="11"/>
    </row>
    <row r="3967" spans="1:55" x14ac:dyDescent="0.3">
      <c r="A3967" s="11"/>
      <c r="B3967" s="11"/>
      <c r="C3967" s="11"/>
      <c r="D3967" s="11"/>
      <c r="E3967" s="38"/>
      <c r="F3967" s="11"/>
      <c r="G3967" s="40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26"/>
      <c r="AR3967" s="26"/>
      <c r="AS3967" s="26"/>
      <c r="AT3967" s="26"/>
      <c r="AU3967" s="26"/>
      <c r="AV3967" s="26"/>
      <c r="AW3967" s="11"/>
      <c r="AX3967" s="11"/>
      <c r="AY3967" s="11"/>
      <c r="AZ3967" s="11"/>
      <c r="BA3967" s="11"/>
      <c r="BB3967" s="11"/>
      <c r="BC3967" s="11"/>
    </row>
    <row r="3968" spans="1:55" x14ac:dyDescent="0.3">
      <c r="A3968" s="11"/>
      <c r="B3968" s="11"/>
      <c r="C3968" s="11"/>
      <c r="D3968" s="11"/>
      <c r="E3968" s="38"/>
      <c r="F3968" s="11"/>
      <c r="G3968" s="40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26"/>
      <c r="AR3968" s="26"/>
      <c r="AS3968" s="26"/>
      <c r="AT3968" s="26"/>
      <c r="AU3968" s="26"/>
      <c r="AV3968" s="26"/>
      <c r="AW3968" s="11"/>
      <c r="AX3968" s="11"/>
      <c r="AY3968" s="11"/>
      <c r="AZ3968" s="11"/>
      <c r="BA3968" s="11"/>
      <c r="BB3968" s="11"/>
      <c r="BC3968" s="11"/>
    </row>
    <row r="3969" spans="1:55" x14ac:dyDescent="0.3">
      <c r="A3969" s="11"/>
      <c r="B3969" s="11"/>
      <c r="C3969" s="11"/>
      <c r="D3969" s="11"/>
      <c r="E3969" s="38"/>
      <c r="F3969" s="11"/>
      <c r="G3969" s="40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26"/>
      <c r="AR3969" s="26"/>
      <c r="AS3969" s="26"/>
      <c r="AT3969" s="26"/>
      <c r="AU3969" s="26"/>
      <c r="AV3969" s="26"/>
      <c r="AW3969" s="11"/>
      <c r="AX3969" s="11"/>
      <c r="AY3969" s="11"/>
      <c r="AZ3969" s="11"/>
      <c r="BA3969" s="11"/>
      <c r="BB3969" s="11"/>
      <c r="BC3969" s="11"/>
    </row>
    <row r="3970" spans="1:55" x14ac:dyDescent="0.3">
      <c r="A3970" s="11"/>
      <c r="B3970" s="11"/>
      <c r="C3970" s="11"/>
      <c r="D3970" s="11"/>
      <c r="E3970" s="38"/>
      <c r="F3970" s="11"/>
      <c r="G3970" s="40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26"/>
      <c r="AR3970" s="26"/>
      <c r="AS3970" s="26"/>
      <c r="AT3970" s="26"/>
      <c r="AU3970" s="26"/>
      <c r="AV3970" s="26"/>
      <c r="AW3970" s="11"/>
      <c r="AX3970" s="11"/>
      <c r="AY3970" s="11"/>
      <c r="AZ3970" s="11"/>
      <c r="BA3970" s="11"/>
      <c r="BB3970" s="11"/>
      <c r="BC3970" s="11"/>
    </row>
    <row r="3971" spans="1:55" x14ac:dyDescent="0.3">
      <c r="A3971" s="11"/>
      <c r="B3971" s="11"/>
      <c r="C3971" s="11"/>
      <c r="D3971" s="11"/>
      <c r="E3971" s="38"/>
      <c r="F3971" s="11"/>
      <c r="G3971" s="40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26"/>
      <c r="AR3971" s="26"/>
      <c r="AS3971" s="26"/>
      <c r="AT3971" s="26"/>
      <c r="AU3971" s="26"/>
      <c r="AV3971" s="26"/>
      <c r="AW3971" s="11"/>
      <c r="AX3971" s="11"/>
      <c r="AY3971" s="11"/>
      <c r="AZ3971" s="11"/>
      <c r="BA3971" s="11"/>
      <c r="BB3971" s="11"/>
      <c r="BC3971" s="11"/>
    </row>
    <row r="3972" spans="1:55" x14ac:dyDescent="0.3">
      <c r="A3972" s="11"/>
      <c r="B3972" s="11"/>
      <c r="C3972" s="11"/>
      <c r="D3972" s="11"/>
      <c r="E3972" s="38"/>
      <c r="F3972" s="11"/>
      <c r="G3972" s="40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26"/>
      <c r="AR3972" s="26"/>
      <c r="AS3972" s="26"/>
      <c r="AT3972" s="26"/>
      <c r="AU3972" s="26"/>
      <c r="AV3972" s="26"/>
      <c r="AW3972" s="11"/>
      <c r="AX3972" s="11"/>
      <c r="AY3972" s="11"/>
      <c r="AZ3972" s="11"/>
      <c r="BA3972" s="11"/>
      <c r="BB3972" s="11"/>
      <c r="BC3972" s="11"/>
    </row>
    <row r="3973" spans="1:55" x14ac:dyDescent="0.3">
      <c r="A3973" s="11"/>
      <c r="B3973" s="11"/>
      <c r="C3973" s="11"/>
      <c r="D3973" s="11"/>
      <c r="E3973" s="38"/>
      <c r="F3973" s="11"/>
      <c r="G3973" s="40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26"/>
      <c r="AR3973" s="26"/>
      <c r="AS3973" s="26"/>
      <c r="AT3973" s="26"/>
      <c r="AU3973" s="26"/>
      <c r="AV3973" s="26"/>
      <c r="AW3973" s="11"/>
      <c r="AX3973" s="11"/>
      <c r="AY3973" s="11"/>
      <c r="AZ3973" s="11"/>
      <c r="BA3973" s="11"/>
      <c r="BB3973" s="11"/>
      <c r="BC3973" s="11"/>
    </row>
    <row r="3974" spans="1:55" x14ac:dyDescent="0.3">
      <c r="A3974" s="11"/>
      <c r="B3974" s="11"/>
      <c r="C3974" s="11"/>
      <c r="D3974" s="11"/>
      <c r="E3974" s="38"/>
      <c r="F3974" s="11"/>
      <c r="G3974" s="40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26"/>
      <c r="AR3974" s="26"/>
      <c r="AS3974" s="26"/>
      <c r="AT3974" s="26"/>
      <c r="AU3974" s="26"/>
      <c r="AV3974" s="26"/>
      <c r="AW3974" s="11"/>
      <c r="AX3974" s="11"/>
      <c r="AY3974" s="11"/>
      <c r="AZ3974" s="11"/>
      <c r="BA3974" s="11"/>
      <c r="BB3974" s="11"/>
      <c r="BC3974" s="11"/>
    </row>
    <row r="3975" spans="1:55" x14ac:dyDescent="0.3">
      <c r="A3975" s="11"/>
      <c r="B3975" s="11"/>
      <c r="C3975" s="11"/>
      <c r="D3975" s="11"/>
      <c r="E3975" s="38"/>
      <c r="F3975" s="11"/>
      <c r="G3975" s="40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26"/>
      <c r="AR3975" s="26"/>
      <c r="AS3975" s="26"/>
      <c r="AT3975" s="26"/>
      <c r="AU3975" s="26"/>
      <c r="AV3975" s="26"/>
      <c r="AW3975" s="11"/>
      <c r="AX3975" s="11"/>
      <c r="AY3975" s="11"/>
      <c r="AZ3975" s="11"/>
      <c r="BA3975" s="11"/>
      <c r="BB3975" s="11"/>
      <c r="BC3975" s="11"/>
    </row>
    <row r="3976" spans="1:55" x14ac:dyDescent="0.3">
      <c r="A3976" s="11"/>
      <c r="B3976" s="11"/>
      <c r="C3976" s="11"/>
      <c r="D3976" s="11"/>
      <c r="E3976" s="38"/>
      <c r="F3976" s="11"/>
      <c r="G3976" s="40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26"/>
      <c r="AR3976" s="26"/>
      <c r="AS3976" s="26"/>
      <c r="AT3976" s="26"/>
      <c r="AU3976" s="26"/>
      <c r="AV3976" s="26"/>
      <c r="AW3976" s="11"/>
      <c r="AX3976" s="11"/>
      <c r="AY3976" s="11"/>
      <c r="AZ3976" s="11"/>
      <c r="BA3976" s="11"/>
      <c r="BB3976" s="11"/>
      <c r="BC3976" s="11"/>
    </row>
    <row r="3977" spans="1:55" x14ac:dyDescent="0.3">
      <c r="A3977" s="11"/>
      <c r="B3977" s="11"/>
      <c r="C3977" s="11"/>
      <c r="D3977" s="11"/>
      <c r="E3977" s="38"/>
      <c r="F3977" s="11"/>
      <c r="G3977" s="40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26"/>
      <c r="AR3977" s="26"/>
      <c r="AS3977" s="26"/>
      <c r="AT3977" s="26"/>
      <c r="AU3977" s="26"/>
      <c r="AV3977" s="26"/>
      <c r="AW3977" s="11"/>
      <c r="AX3977" s="11"/>
      <c r="AY3977" s="11"/>
      <c r="AZ3977" s="11"/>
      <c r="BA3977" s="11"/>
      <c r="BB3977" s="11"/>
      <c r="BC3977" s="11"/>
    </row>
    <row r="3978" spans="1:55" x14ac:dyDescent="0.3">
      <c r="A3978" s="11"/>
      <c r="B3978" s="11"/>
      <c r="C3978" s="11"/>
      <c r="D3978" s="11"/>
      <c r="E3978" s="38"/>
      <c r="F3978" s="11"/>
      <c r="G3978" s="40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26"/>
      <c r="AR3978" s="26"/>
      <c r="AS3978" s="26"/>
      <c r="AT3978" s="26"/>
      <c r="AU3978" s="26"/>
      <c r="AV3978" s="26"/>
      <c r="AW3978" s="11"/>
      <c r="AX3978" s="11"/>
      <c r="AY3978" s="11"/>
      <c r="AZ3978" s="11"/>
      <c r="BA3978" s="11"/>
      <c r="BB3978" s="11"/>
      <c r="BC3978" s="11"/>
    </row>
    <row r="3979" spans="1:55" x14ac:dyDescent="0.3">
      <c r="A3979" s="11"/>
      <c r="B3979" s="11"/>
      <c r="C3979" s="11"/>
      <c r="D3979" s="11"/>
      <c r="E3979" s="38"/>
      <c r="F3979" s="11"/>
      <c r="G3979" s="40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26"/>
      <c r="AR3979" s="26"/>
      <c r="AS3979" s="26"/>
      <c r="AT3979" s="26"/>
      <c r="AU3979" s="26"/>
      <c r="AV3979" s="26"/>
      <c r="AW3979" s="11"/>
      <c r="AX3979" s="11"/>
      <c r="AY3979" s="11"/>
      <c r="AZ3979" s="11"/>
      <c r="BA3979" s="11"/>
      <c r="BB3979" s="11"/>
      <c r="BC3979" s="11"/>
    </row>
    <row r="3980" spans="1:55" x14ac:dyDescent="0.3">
      <c r="A3980" s="11"/>
      <c r="B3980" s="11"/>
      <c r="C3980" s="11"/>
      <c r="D3980" s="11"/>
      <c r="E3980" s="38"/>
      <c r="F3980" s="11"/>
      <c r="G3980" s="40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26"/>
      <c r="AR3980" s="26"/>
      <c r="AS3980" s="26"/>
      <c r="AT3980" s="26"/>
      <c r="AU3980" s="26"/>
      <c r="AV3980" s="26"/>
      <c r="AW3980" s="11"/>
      <c r="AX3980" s="11"/>
      <c r="AY3980" s="11"/>
      <c r="AZ3980" s="11"/>
      <c r="BA3980" s="11"/>
      <c r="BB3980" s="11"/>
      <c r="BC3980" s="11"/>
    </row>
    <row r="3981" spans="1:55" x14ac:dyDescent="0.3">
      <c r="A3981" s="11"/>
      <c r="B3981" s="11"/>
      <c r="C3981" s="11"/>
      <c r="D3981" s="11"/>
      <c r="E3981" s="38"/>
      <c r="F3981" s="11"/>
      <c r="G3981" s="40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26"/>
      <c r="AR3981" s="26"/>
      <c r="AS3981" s="26"/>
      <c r="AT3981" s="26"/>
      <c r="AU3981" s="26"/>
      <c r="AV3981" s="26"/>
      <c r="AW3981" s="11"/>
      <c r="AX3981" s="11"/>
      <c r="AY3981" s="11"/>
      <c r="AZ3981" s="11"/>
      <c r="BA3981" s="11"/>
      <c r="BB3981" s="11"/>
      <c r="BC3981" s="11"/>
    </row>
    <row r="3982" spans="1:55" x14ac:dyDescent="0.3">
      <c r="A3982" s="11"/>
      <c r="B3982" s="11"/>
      <c r="C3982" s="11"/>
      <c r="D3982" s="11"/>
      <c r="E3982" s="38"/>
      <c r="F3982" s="11"/>
      <c r="G3982" s="40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26"/>
      <c r="AR3982" s="26"/>
      <c r="AS3982" s="26"/>
      <c r="AT3982" s="26"/>
      <c r="AU3982" s="26"/>
      <c r="AV3982" s="26"/>
      <c r="AW3982" s="11"/>
      <c r="AX3982" s="11"/>
      <c r="AY3982" s="11"/>
      <c r="AZ3982" s="11"/>
      <c r="BA3982" s="11"/>
      <c r="BB3982" s="11"/>
      <c r="BC3982" s="11"/>
    </row>
    <row r="3983" spans="1:55" x14ac:dyDescent="0.3">
      <c r="A3983" s="11"/>
      <c r="B3983" s="11"/>
      <c r="C3983" s="11"/>
      <c r="D3983" s="11"/>
      <c r="E3983" s="38"/>
      <c r="F3983" s="11"/>
      <c r="G3983" s="40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26"/>
      <c r="AR3983" s="26"/>
      <c r="AS3983" s="26"/>
      <c r="AT3983" s="26"/>
      <c r="AU3983" s="26"/>
      <c r="AV3983" s="26"/>
      <c r="AW3983" s="11"/>
      <c r="AX3983" s="11"/>
      <c r="AY3983" s="11"/>
      <c r="AZ3983" s="11"/>
      <c r="BA3983" s="11"/>
      <c r="BB3983" s="11"/>
      <c r="BC3983" s="11"/>
    </row>
    <row r="3984" spans="1:55" x14ac:dyDescent="0.3">
      <c r="A3984" s="11"/>
      <c r="B3984" s="11"/>
      <c r="C3984" s="11"/>
      <c r="D3984" s="11"/>
      <c r="E3984" s="38"/>
      <c r="F3984" s="11"/>
      <c r="G3984" s="40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26"/>
      <c r="AR3984" s="26"/>
      <c r="AS3984" s="26"/>
      <c r="AT3984" s="26"/>
      <c r="AU3984" s="26"/>
      <c r="AV3984" s="26"/>
      <c r="AW3984" s="11"/>
      <c r="AX3984" s="11"/>
      <c r="AY3984" s="11"/>
      <c r="AZ3984" s="11"/>
      <c r="BA3984" s="11"/>
      <c r="BB3984" s="11"/>
      <c r="BC3984" s="11"/>
    </row>
    <row r="3985" spans="1:55" x14ac:dyDescent="0.3">
      <c r="A3985" s="11"/>
      <c r="B3985" s="11"/>
      <c r="C3985" s="11"/>
      <c r="D3985" s="11"/>
      <c r="E3985" s="38"/>
      <c r="F3985" s="11"/>
      <c r="G3985" s="40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26"/>
      <c r="AR3985" s="26"/>
      <c r="AS3985" s="26"/>
      <c r="AT3985" s="26"/>
      <c r="AU3985" s="26"/>
      <c r="AV3985" s="26"/>
      <c r="AW3985" s="11"/>
      <c r="AX3985" s="11"/>
      <c r="AY3985" s="11"/>
      <c r="AZ3985" s="11"/>
      <c r="BA3985" s="11"/>
      <c r="BB3985" s="11"/>
      <c r="BC3985" s="11"/>
    </row>
    <row r="3986" spans="1:55" x14ac:dyDescent="0.3">
      <c r="A3986" s="11"/>
      <c r="B3986" s="11"/>
      <c r="C3986" s="11"/>
      <c r="D3986" s="11"/>
      <c r="E3986" s="38"/>
      <c r="F3986" s="11"/>
      <c r="G3986" s="40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26"/>
      <c r="AR3986" s="26"/>
      <c r="AS3986" s="26"/>
      <c r="AT3986" s="26"/>
      <c r="AU3986" s="26"/>
      <c r="AV3986" s="26"/>
      <c r="AW3986" s="11"/>
      <c r="AX3986" s="11"/>
      <c r="AY3986" s="11"/>
      <c r="AZ3986" s="11"/>
      <c r="BA3986" s="11"/>
      <c r="BB3986" s="11"/>
      <c r="BC3986" s="11"/>
    </row>
    <row r="3987" spans="1:55" x14ac:dyDescent="0.3">
      <c r="A3987" s="11"/>
      <c r="B3987" s="11"/>
      <c r="C3987" s="11"/>
      <c r="D3987" s="11"/>
      <c r="E3987" s="38"/>
      <c r="F3987" s="11"/>
      <c r="G3987" s="40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26"/>
      <c r="AR3987" s="26"/>
      <c r="AS3987" s="26"/>
      <c r="AT3987" s="26"/>
      <c r="AU3987" s="26"/>
      <c r="AV3987" s="26"/>
      <c r="AW3987" s="11"/>
      <c r="AX3987" s="11"/>
      <c r="AY3987" s="11"/>
      <c r="AZ3987" s="11"/>
      <c r="BA3987" s="11"/>
      <c r="BB3987" s="11"/>
      <c r="BC3987" s="11"/>
    </row>
    <row r="3988" spans="1:55" x14ac:dyDescent="0.3">
      <c r="A3988" s="11"/>
      <c r="B3988" s="11"/>
      <c r="C3988" s="11"/>
      <c r="D3988" s="11"/>
      <c r="E3988" s="38"/>
      <c r="F3988" s="11"/>
      <c r="G3988" s="40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26"/>
      <c r="AR3988" s="26"/>
      <c r="AS3988" s="26"/>
      <c r="AT3988" s="26"/>
      <c r="AU3988" s="26"/>
      <c r="AV3988" s="26"/>
      <c r="AW3988" s="11"/>
      <c r="AX3988" s="11"/>
      <c r="AY3988" s="11"/>
      <c r="AZ3988" s="11"/>
      <c r="BA3988" s="11"/>
      <c r="BB3988" s="11"/>
      <c r="BC3988" s="11"/>
    </row>
    <row r="3989" spans="1:55" x14ac:dyDescent="0.3">
      <c r="A3989" s="11"/>
      <c r="B3989" s="11"/>
      <c r="C3989" s="11"/>
      <c r="D3989" s="11"/>
      <c r="E3989" s="38"/>
      <c r="F3989" s="11"/>
      <c r="G3989" s="40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26"/>
      <c r="AR3989" s="26"/>
      <c r="AS3989" s="26"/>
      <c r="AT3989" s="26"/>
      <c r="AU3989" s="26"/>
      <c r="AV3989" s="26"/>
      <c r="AW3989" s="11"/>
      <c r="AX3989" s="11"/>
      <c r="AY3989" s="11"/>
      <c r="AZ3989" s="11"/>
      <c r="BA3989" s="11"/>
      <c r="BB3989" s="11"/>
      <c r="BC3989" s="11"/>
    </row>
    <row r="3990" spans="1:55" x14ac:dyDescent="0.3">
      <c r="A3990" s="11"/>
      <c r="B3990" s="11"/>
      <c r="C3990" s="11"/>
      <c r="D3990" s="11"/>
      <c r="E3990" s="38"/>
      <c r="F3990" s="11"/>
      <c r="G3990" s="40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26"/>
      <c r="AR3990" s="26"/>
      <c r="AS3990" s="26"/>
      <c r="AT3990" s="26"/>
      <c r="AU3990" s="26"/>
      <c r="AV3990" s="26"/>
      <c r="AW3990" s="11"/>
      <c r="AX3990" s="11"/>
      <c r="AY3990" s="11"/>
      <c r="AZ3990" s="11"/>
      <c r="BA3990" s="11"/>
      <c r="BB3990" s="11"/>
      <c r="BC3990" s="11"/>
    </row>
    <row r="3991" spans="1:55" x14ac:dyDescent="0.3">
      <c r="A3991" s="11"/>
      <c r="B3991" s="11"/>
      <c r="C3991" s="11"/>
      <c r="D3991" s="11"/>
      <c r="E3991" s="38"/>
      <c r="F3991" s="11"/>
      <c r="G3991" s="40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26"/>
      <c r="AR3991" s="26"/>
      <c r="AS3991" s="26"/>
      <c r="AT3991" s="26"/>
      <c r="AU3991" s="26"/>
      <c r="AV3991" s="26"/>
      <c r="AW3991" s="11"/>
      <c r="AX3991" s="11"/>
      <c r="AY3991" s="11"/>
      <c r="AZ3991" s="11"/>
      <c r="BA3991" s="11"/>
      <c r="BB3991" s="11"/>
      <c r="BC3991" s="11"/>
    </row>
    <row r="3992" spans="1:55" x14ac:dyDescent="0.3">
      <c r="A3992" s="11"/>
      <c r="B3992" s="11"/>
      <c r="C3992" s="11"/>
      <c r="D3992" s="11"/>
      <c r="E3992" s="38"/>
      <c r="F3992" s="11"/>
      <c r="G3992" s="40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26"/>
      <c r="AR3992" s="26"/>
      <c r="AS3992" s="26"/>
      <c r="AT3992" s="26"/>
      <c r="AU3992" s="26"/>
      <c r="AV3992" s="26"/>
      <c r="AW3992" s="11"/>
      <c r="AX3992" s="11"/>
      <c r="AY3992" s="11"/>
      <c r="AZ3992" s="11"/>
      <c r="BA3992" s="11"/>
      <c r="BB3992" s="11"/>
      <c r="BC3992" s="11"/>
    </row>
    <row r="3993" spans="1:55" x14ac:dyDescent="0.3">
      <c r="A3993" s="11"/>
      <c r="B3993" s="11"/>
      <c r="C3993" s="11"/>
      <c r="D3993" s="11"/>
      <c r="E3993" s="38"/>
      <c r="F3993" s="11"/>
      <c r="G3993" s="40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26"/>
      <c r="AR3993" s="26"/>
      <c r="AS3993" s="26"/>
      <c r="AT3993" s="26"/>
      <c r="AU3993" s="26"/>
      <c r="AV3993" s="26"/>
      <c r="AW3993" s="11"/>
      <c r="AX3993" s="11"/>
      <c r="AY3993" s="11"/>
      <c r="AZ3993" s="11"/>
      <c r="BA3993" s="11"/>
      <c r="BB3993" s="11"/>
      <c r="BC3993" s="11"/>
    </row>
    <row r="3994" spans="1:55" x14ac:dyDescent="0.3">
      <c r="A3994" s="11"/>
      <c r="B3994" s="11"/>
      <c r="C3994" s="11"/>
      <c r="D3994" s="11"/>
      <c r="E3994" s="38"/>
      <c r="F3994" s="11"/>
      <c r="G3994" s="40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26"/>
      <c r="AR3994" s="26"/>
      <c r="AS3994" s="26"/>
      <c r="AT3994" s="26"/>
      <c r="AU3994" s="26"/>
      <c r="AV3994" s="26"/>
      <c r="AW3994" s="11"/>
      <c r="AX3994" s="11"/>
      <c r="AY3994" s="11"/>
      <c r="AZ3994" s="11"/>
      <c r="BA3994" s="11"/>
      <c r="BB3994" s="11"/>
      <c r="BC3994" s="11"/>
    </row>
    <row r="3995" spans="1:55" x14ac:dyDescent="0.3">
      <c r="A3995" s="11"/>
      <c r="B3995" s="11"/>
      <c r="C3995" s="11"/>
      <c r="D3995" s="11"/>
      <c r="E3995" s="38"/>
      <c r="F3995" s="11"/>
      <c r="G3995" s="40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26"/>
      <c r="AR3995" s="26"/>
      <c r="AS3995" s="26"/>
      <c r="AT3995" s="26"/>
      <c r="AU3995" s="26"/>
      <c r="AV3995" s="26"/>
      <c r="AW3995" s="11"/>
      <c r="AX3995" s="11"/>
      <c r="AY3995" s="11"/>
      <c r="AZ3995" s="11"/>
      <c r="BA3995" s="11"/>
      <c r="BB3995" s="11"/>
      <c r="BC3995" s="11"/>
    </row>
    <row r="3996" spans="1:55" x14ac:dyDescent="0.3">
      <c r="A3996" s="11"/>
      <c r="B3996" s="11"/>
      <c r="C3996" s="11"/>
      <c r="D3996" s="11"/>
      <c r="E3996" s="38"/>
      <c r="F3996" s="11"/>
      <c r="G3996" s="40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26"/>
      <c r="AR3996" s="26"/>
      <c r="AS3996" s="26"/>
      <c r="AT3996" s="26"/>
      <c r="AU3996" s="26"/>
      <c r="AV3996" s="26"/>
      <c r="AW3996" s="11"/>
      <c r="AX3996" s="11"/>
      <c r="AY3996" s="11"/>
      <c r="AZ3996" s="11"/>
      <c r="BA3996" s="11"/>
      <c r="BB3996" s="11"/>
      <c r="BC3996" s="11"/>
    </row>
    <row r="3997" spans="1:55" x14ac:dyDescent="0.3">
      <c r="A3997" s="11"/>
      <c r="B3997" s="11"/>
      <c r="C3997" s="11"/>
      <c r="D3997" s="11"/>
      <c r="E3997" s="38"/>
      <c r="F3997" s="11"/>
      <c r="G3997" s="40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26"/>
      <c r="AR3997" s="26"/>
      <c r="AS3997" s="26"/>
      <c r="AT3997" s="26"/>
      <c r="AU3997" s="26"/>
      <c r="AV3997" s="26"/>
      <c r="AW3997" s="11"/>
      <c r="AX3997" s="11"/>
      <c r="AY3997" s="11"/>
      <c r="AZ3997" s="11"/>
      <c r="BA3997" s="11"/>
      <c r="BB3997" s="11"/>
      <c r="BC3997" s="11"/>
    </row>
    <row r="3998" spans="1:55" x14ac:dyDescent="0.3">
      <c r="A3998" s="11"/>
      <c r="B3998" s="11"/>
      <c r="C3998" s="11"/>
      <c r="D3998" s="11"/>
      <c r="E3998" s="38"/>
      <c r="F3998" s="11"/>
      <c r="G3998" s="40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26"/>
      <c r="AR3998" s="26"/>
      <c r="AS3998" s="26"/>
      <c r="AT3998" s="26"/>
      <c r="AU3998" s="26"/>
      <c r="AV3998" s="26"/>
      <c r="AW3998" s="11"/>
      <c r="AX3998" s="11"/>
      <c r="AY3998" s="11"/>
      <c r="AZ3998" s="11"/>
      <c r="BA3998" s="11"/>
      <c r="BB3998" s="11"/>
      <c r="BC3998" s="11"/>
    </row>
    <row r="3999" spans="1:55" x14ac:dyDescent="0.3">
      <c r="A3999" s="11"/>
      <c r="B3999" s="11"/>
      <c r="C3999" s="11"/>
      <c r="D3999" s="11"/>
      <c r="E3999" s="38"/>
      <c r="F3999" s="11"/>
      <c r="G3999" s="40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26"/>
      <c r="AR3999" s="26"/>
      <c r="AS3999" s="26"/>
      <c r="AT3999" s="26"/>
      <c r="AU3999" s="26"/>
      <c r="AV3999" s="26"/>
      <c r="AW3999" s="11"/>
      <c r="AX3999" s="11"/>
      <c r="AY3999" s="11"/>
      <c r="AZ3999" s="11"/>
      <c r="BA3999" s="11"/>
      <c r="BB3999" s="11"/>
      <c r="BC3999" s="11"/>
    </row>
    <row r="4000" spans="1:55" x14ac:dyDescent="0.3">
      <c r="A4000" s="11"/>
      <c r="B4000" s="11"/>
      <c r="C4000" s="11"/>
      <c r="D4000" s="11"/>
      <c r="E4000" s="38"/>
      <c r="F4000" s="11"/>
      <c r="G4000" s="40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26"/>
      <c r="AR4000" s="26"/>
      <c r="AS4000" s="26"/>
      <c r="AT4000" s="26"/>
      <c r="AU4000" s="26"/>
      <c r="AV4000" s="26"/>
      <c r="AW4000" s="11"/>
      <c r="AX4000" s="11"/>
      <c r="AY4000" s="11"/>
      <c r="AZ4000" s="11"/>
      <c r="BA4000" s="11"/>
      <c r="BB4000" s="11"/>
      <c r="BC4000" s="11"/>
    </row>
    <row r="4001" spans="1:55" x14ac:dyDescent="0.3">
      <c r="A4001" s="11"/>
      <c r="B4001" s="11"/>
      <c r="C4001" s="11"/>
      <c r="D4001" s="11"/>
      <c r="E4001" s="38"/>
      <c r="F4001" s="11"/>
      <c r="G4001" s="40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26"/>
      <c r="AR4001" s="26"/>
      <c r="AS4001" s="26"/>
      <c r="AT4001" s="26"/>
      <c r="AU4001" s="26"/>
      <c r="AV4001" s="26"/>
      <c r="AW4001" s="11"/>
      <c r="AX4001" s="11"/>
      <c r="AY4001" s="11"/>
      <c r="AZ4001" s="11"/>
      <c r="BA4001" s="11"/>
      <c r="BB4001" s="11"/>
      <c r="BC4001" s="11"/>
    </row>
    <row r="4002" spans="1:55" x14ac:dyDescent="0.3">
      <c r="A4002" s="11"/>
      <c r="B4002" s="11"/>
      <c r="C4002" s="11"/>
      <c r="D4002" s="11"/>
      <c r="E4002" s="38"/>
      <c r="F4002" s="11"/>
      <c r="G4002" s="40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26"/>
      <c r="AR4002" s="26"/>
      <c r="AS4002" s="26"/>
      <c r="AT4002" s="26"/>
      <c r="AU4002" s="26"/>
      <c r="AV4002" s="26"/>
      <c r="AW4002" s="11"/>
      <c r="AX4002" s="11"/>
      <c r="AY4002" s="11"/>
      <c r="AZ4002" s="11"/>
      <c r="BA4002" s="11"/>
      <c r="BB4002" s="11"/>
      <c r="BC4002" s="11"/>
    </row>
    <row r="4003" spans="1:55" x14ac:dyDescent="0.3">
      <c r="A4003" s="11"/>
      <c r="B4003" s="11"/>
      <c r="C4003" s="11"/>
      <c r="D4003" s="11"/>
      <c r="E4003" s="38"/>
      <c r="F4003" s="11"/>
      <c r="G4003" s="40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26"/>
      <c r="AR4003" s="26"/>
      <c r="AS4003" s="26"/>
      <c r="AT4003" s="26"/>
      <c r="AU4003" s="26"/>
      <c r="AV4003" s="26"/>
      <c r="AW4003" s="11"/>
      <c r="AX4003" s="11"/>
      <c r="AY4003" s="11"/>
      <c r="AZ4003" s="11"/>
      <c r="BA4003" s="11"/>
      <c r="BB4003" s="11"/>
      <c r="BC4003" s="11"/>
    </row>
    <row r="4004" spans="1:55" x14ac:dyDescent="0.3">
      <c r="A4004" s="11"/>
      <c r="B4004" s="11"/>
      <c r="C4004" s="11"/>
      <c r="D4004" s="11"/>
      <c r="E4004" s="38"/>
      <c r="F4004" s="11"/>
      <c r="G4004" s="40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26"/>
      <c r="AR4004" s="26"/>
      <c r="AS4004" s="26"/>
      <c r="AT4004" s="26"/>
      <c r="AU4004" s="26"/>
      <c r="AV4004" s="26"/>
      <c r="AW4004" s="11"/>
      <c r="AX4004" s="11"/>
      <c r="AY4004" s="11"/>
      <c r="AZ4004" s="11"/>
      <c r="BA4004" s="11"/>
      <c r="BB4004" s="11"/>
      <c r="BC4004" s="11"/>
    </row>
    <row r="4005" spans="1:55" x14ac:dyDescent="0.3">
      <c r="A4005" s="11"/>
      <c r="B4005" s="11"/>
      <c r="C4005" s="11"/>
      <c r="D4005" s="11"/>
      <c r="E4005" s="38"/>
      <c r="F4005" s="11"/>
      <c r="G4005" s="40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26"/>
      <c r="AR4005" s="26"/>
      <c r="AS4005" s="26"/>
      <c r="AT4005" s="26"/>
      <c r="AU4005" s="26"/>
      <c r="AV4005" s="26"/>
      <c r="AW4005" s="11"/>
      <c r="AX4005" s="11"/>
      <c r="AY4005" s="11"/>
      <c r="AZ4005" s="11"/>
      <c r="BA4005" s="11"/>
      <c r="BB4005" s="11"/>
      <c r="BC4005" s="11"/>
    </row>
    <row r="4006" spans="1:55" x14ac:dyDescent="0.3">
      <c r="A4006" s="11"/>
      <c r="B4006" s="11"/>
      <c r="C4006" s="11"/>
      <c r="D4006" s="11"/>
      <c r="E4006" s="38"/>
      <c r="F4006" s="11"/>
      <c r="G4006" s="40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26"/>
      <c r="AR4006" s="26"/>
      <c r="AS4006" s="26"/>
      <c r="AT4006" s="26"/>
      <c r="AU4006" s="26"/>
      <c r="AV4006" s="26"/>
      <c r="AW4006" s="11"/>
      <c r="AX4006" s="11"/>
      <c r="AY4006" s="11"/>
      <c r="AZ4006" s="11"/>
      <c r="BA4006" s="11"/>
      <c r="BB4006" s="11"/>
      <c r="BC4006" s="11"/>
    </row>
    <row r="4007" spans="1:55" x14ac:dyDescent="0.3">
      <c r="A4007" s="11"/>
      <c r="B4007" s="11"/>
      <c r="C4007" s="11"/>
      <c r="D4007" s="11"/>
      <c r="E4007" s="38"/>
      <c r="F4007" s="11"/>
      <c r="G4007" s="40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26"/>
      <c r="AR4007" s="26"/>
      <c r="AS4007" s="26"/>
      <c r="AT4007" s="26"/>
      <c r="AU4007" s="26"/>
      <c r="AV4007" s="26"/>
      <c r="AW4007" s="11"/>
      <c r="AX4007" s="11"/>
      <c r="AY4007" s="11"/>
      <c r="AZ4007" s="11"/>
      <c r="BA4007" s="11"/>
      <c r="BB4007" s="11"/>
      <c r="BC4007" s="11"/>
    </row>
    <row r="4008" spans="1:55" x14ac:dyDescent="0.3">
      <c r="A4008" s="11"/>
      <c r="B4008" s="11"/>
      <c r="C4008" s="11"/>
      <c r="D4008" s="11"/>
      <c r="E4008" s="38"/>
      <c r="F4008" s="11"/>
      <c r="G4008" s="40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26"/>
      <c r="AR4008" s="26"/>
      <c r="AS4008" s="26"/>
      <c r="AT4008" s="26"/>
      <c r="AU4008" s="26"/>
      <c r="AV4008" s="26"/>
      <c r="AW4008" s="11"/>
      <c r="AX4008" s="11"/>
      <c r="AY4008" s="11"/>
      <c r="AZ4008" s="11"/>
      <c r="BA4008" s="11"/>
      <c r="BB4008" s="11"/>
      <c r="BC4008" s="11"/>
    </row>
    <row r="4009" spans="1:55" x14ac:dyDescent="0.3">
      <c r="A4009" s="11"/>
      <c r="B4009" s="11"/>
      <c r="C4009" s="11"/>
      <c r="D4009" s="11"/>
      <c r="E4009" s="38"/>
      <c r="F4009" s="11"/>
      <c r="G4009" s="40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26"/>
      <c r="AR4009" s="26"/>
      <c r="AS4009" s="26"/>
      <c r="AT4009" s="26"/>
      <c r="AU4009" s="26"/>
      <c r="AV4009" s="26"/>
      <c r="AW4009" s="11"/>
      <c r="AX4009" s="11"/>
      <c r="AY4009" s="11"/>
      <c r="AZ4009" s="11"/>
      <c r="BA4009" s="11"/>
      <c r="BB4009" s="11"/>
      <c r="BC4009" s="11"/>
    </row>
    <row r="4010" spans="1:55" x14ac:dyDescent="0.3">
      <c r="A4010" s="11"/>
      <c r="B4010" s="11"/>
      <c r="C4010" s="11"/>
      <c r="D4010" s="11"/>
      <c r="E4010" s="38"/>
      <c r="F4010" s="11"/>
      <c r="G4010" s="40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26"/>
      <c r="AR4010" s="26"/>
      <c r="AS4010" s="26"/>
      <c r="AT4010" s="26"/>
      <c r="AU4010" s="26"/>
      <c r="AV4010" s="26"/>
      <c r="AW4010" s="11"/>
      <c r="AX4010" s="11"/>
      <c r="AY4010" s="11"/>
      <c r="AZ4010" s="11"/>
      <c r="BA4010" s="11"/>
      <c r="BB4010" s="11"/>
      <c r="BC4010" s="11"/>
    </row>
    <row r="4011" spans="1:55" x14ac:dyDescent="0.3">
      <c r="A4011" s="11"/>
      <c r="B4011" s="11"/>
      <c r="C4011" s="11"/>
      <c r="D4011" s="11"/>
      <c r="E4011" s="38"/>
      <c r="F4011" s="11"/>
      <c r="G4011" s="40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26"/>
      <c r="AR4011" s="26"/>
      <c r="AS4011" s="26"/>
      <c r="AT4011" s="26"/>
      <c r="AU4011" s="26"/>
      <c r="AV4011" s="26"/>
      <c r="AW4011" s="11"/>
      <c r="AX4011" s="11"/>
      <c r="AY4011" s="11"/>
      <c r="AZ4011" s="11"/>
      <c r="BA4011" s="11"/>
      <c r="BB4011" s="11"/>
      <c r="BC4011" s="11"/>
    </row>
    <row r="4012" spans="1:55" x14ac:dyDescent="0.3">
      <c r="A4012" s="11"/>
      <c r="B4012" s="11"/>
      <c r="C4012" s="11"/>
      <c r="D4012" s="11"/>
      <c r="E4012" s="38"/>
      <c r="F4012" s="11"/>
      <c r="G4012" s="40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26"/>
      <c r="AR4012" s="26"/>
      <c r="AS4012" s="26"/>
      <c r="AT4012" s="26"/>
      <c r="AU4012" s="26"/>
      <c r="AV4012" s="26"/>
      <c r="AW4012" s="11"/>
      <c r="AX4012" s="11"/>
      <c r="AY4012" s="11"/>
      <c r="AZ4012" s="11"/>
      <c r="BA4012" s="11"/>
      <c r="BB4012" s="11"/>
      <c r="BC4012" s="11"/>
    </row>
    <row r="4013" spans="1:55" x14ac:dyDescent="0.3">
      <c r="A4013" s="11"/>
      <c r="B4013" s="11"/>
      <c r="C4013" s="11"/>
      <c r="D4013" s="11"/>
      <c r="E4013" s="38"/>
      <c r="F4013" s="11"/>
      <c r="G4013" s="40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26"/>
      <c r="AR4013" s="26"/>
      <c r="AS4013" s="26"/>
      <c r="AT4013" s="26"/>
      <c r="AU4013" s="26"/>
      <c r="AV4013" s="26"/>
      <c r="AW4013" s="11"/>
      <c r="AX4013" s="11"/>
      <c r="AY4013" s="11"/>
      <c r="AZ4013" s="11"/>
      <c r="BA4013" s="11"/>
      <c r="BB4013" s="11"/>
      <c r="BC4013" s="11"/>
    </row>
    <row r="4014" spans="1:55" x14ac:dyDescent="0.3">
      <c r="A4014" s="11"/>
      <c r="B4014" s="11"/>
      <c r="C4014" s="11"/>
      <c r="D4014" s="11"/>
      <c r="E4014" s="38"/>
      <c r="F4014" s="11"/>
      <c r="G4014" s="40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26"/>
      <c r="AR4014" s="26"/>
      <c r="AS4014" s="26"/>
      <c r="AT4014" s="26"/>
      <c r="AU4014" s="26"/>
      <c r="AV4014" s="26"/>
      <c r="AW4014" s="11"/>
      <c r="AX4014" s="11"/>
      <c r="AY4014" s="11"/>
      <c r="AZ4014" s="11"/>
      <c r="BA4014" s="11"/>
      <c r="BB4014" s="11"/>
      <c r="BC4014" s="11"/>
    </row>
    <row r="4015" spans="1:55" x14ac:dyDescent="0.3">
      <c r="A4015" s="11"/>
      <c r="B4015" s="11"/>
      <c r="C4015" s="11"/>
      <c r="D4015" s="11"/>
      <c r="E4015" s="38"/>
      <c r="F4015" s="11"/>
      <c r="G4015" s="40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26"/>
      <c r="AR4015" s="26"/>
      <c r="AS4015" s="26"/>
      <c r="AT4015" s="26"/>
      <c r="AU4015" s="26"/>
      <c r="AV4015" s="26"/>
      <c r="AW4015" s="11"/>
      <c r="AX4015" s="11"/>
      <c r="AY4015" s="11"/>
      <c r="AZ4015" s="11"/>
      <c r="BA4015" s="11"/>
      <c r="BB4015" s="11"/>
      <c r="BC4015" s="11"/>
    </row>
    <row r="4016" spans="1:55" x14ac:dyDescent="0.3">
      <c r="A4016" s="11"/>
      <c r="B4016" s="11"/>
      <c r="C4016" s="11"/>
      <c r="D4016" s="11"/>
      <c r="E4016" s="38"/>
      <c r="F4016" s="11"/>
      <c r="G4016" s="40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26"/>
      <c r="AR4016" s="26"/>
      <c r="AS4016" s="26"/>
      <c r="AT4016" s="26"/>
      <c r="AU4016" s="26"/>
      <c r="AV4016" s="26"/>
      <c r="AW4016" s="11"/>
      <c r="AX4016" s="11"/>
      <c r="AY4016" s="11"/>
      <c r="AZ4016" s="11"/>
      <c r="BA4016" s="11"/>
      <c r="BB4016" s="11"/>
      <c r="BC4016" s="11"/>
    </row>
    <row r="4017" spans="1:55" x14ac:dyDescent="0.3">
      <c r="A4017" s="11"/>
      <c r="B4017" s="11"/>
      <c r="C4017" s="11"/>
      <c r="D4017" s="11"/>
      <c r="E4017" s="38"/>
      <c r="F4017" s="11"/>
      <c r="G4017" s="40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26"/>
      <c r="AR4017" s="26"/>
      <c r="AS4017" s="26"/>
      <c r="AT4017" s="26"/>
      <c r="AU4017" s="26"/>
      <c r="AV4017" s="26"/>
      <c r="AW4017" s="11"/>
      <c r="AX4017" s="11"/>
      <c r="AY4017" s="11"/>
      <c r="AZ4017" s="11"/>
      <c r="BA4017" s="11"/>
      <c r="BB4017" s="11"/>
      <c r="BC4017" s="11"/>
    </row>
    <row r="4018" spans="1:55" x14ac:dyDescent="0.3">
      <c r="A4018" s="11"/>
      <c r="B4018" s="11"/>
      <c r="C4018" s="11"/>
      <c r="D4018" s="11"/>
      <c r="E4018" s="38"/>
      <c r="F4018" s="11"/>
      <c r="G4018" s="40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26"/>
      <c r="AR4018" s="26"/>
      <c r="AS4018" s="26"/>
      <c r="AT4018" s="26"/>
      <c r="AU4018" s="26"/>
      <c r="AV4018" s="26"/>
      <c r="AW4018" s="11"/>
      <c r="AX4018" s="11"/>
      <c r="AY4018" s="11"/>
      <c r="AZ4018" s="11"/>
      <c r="BA4018" s="11"/>
      <c r="BB4018" s="11"/>
      <c r="BC4018" s="11"/>
    </row>
    <row r="4019" spans="1:55" x14ac:dyDescent="0.3">
      <c r="A4019" s="11"/>
      <c r="B4019" s="11"/>
      <c r="C4019" s="11"/>
      <c r="D4019" s="11"/>
      <c r="E4019" s="38"/>
      <c r="F4019" s="11"/>
      <c r="G4019" s="40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26"/>
      <c r="AR4019" s="26"/>
      <c r="AS4019" s="26"/>
      <c r="AT4019" s="26"/>
      <c r="AU4019" s="26"/>
      <c r="AV4019" s="26"/>
      <c r="AW4019" s="11"/>
      <c r="AX4019" s="11"/>
      <c r="AY4019" s="11"/>
      <c r="AZ4019" s="11"/>
      <c r="BA4019" s="11"/>
      <c r="BB4019" s="11"/>
      <c r="BC4019" s="11"/>
    </row>
    <row r="4020" spans="1:55" x14ac:dyDescent="0.3">
      <c r="A4020" s="11"/>
      <c r="B4020" s="11"/>
      <c r="C4020" s="11"/>
      <c r="D4020" s="11"/>
      <c r="E4020" s="38"/>
      <c r="F4020" s="11"/>
      <c r="G4020" s="40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26"/>
      <c r="AR4020" s="26"/>
      <c r="AS4020" s="26"/>
      <c r="AT4020" s="26"/>
      <c r="AU4020" s="26"/>
      <c r="AV4020" s="26"/>
      <c r="AW4020" s="11"/>
      <c r="AX4020" s="11"/>
      <c r="AY4020" s="11"/>
      <c r="AZ4020" s="11"/>
      <c r="BA4020" s="11"/>
      <c r="BB4020" s="11"/>
      <c r="BC4020" s="11"/>
    </row>
    <row r="4021" spans="1:55" x14ac:dyDescent="0.3">
      <c r="A4021" s="11"/>
      <c r="B4021" s="11"/>
      <c r="C4021" s="11"/>
      <c r="D4021" s="11"/>
      <c r="E4021" s="38"/>
      <c r="F4021" s="11"/>
      <c r="G4021" s="40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26"/>
      <c r="AR4021" s="26"/>
      <c r="AS4021" s="26"/>
      <c r="AT4021" s="26"/>
      <c r="AU4021" s="26"/>
      <c r="AV4021" s="26"/>
      <c r="AW4021" s="11"/>
      <c r="AX4021" s="11"/>
      <c r="AY4021" s="11"/>
      <c r="AZ4021" s="11"/>
      <c r="BA4021" s="11"/>
      <c r="BB4021" s="11"/>
      <c r="BC4021" s="11"/>
    </row>
    <row r="4022" spans="1:55" x14ac:dyDescent="0.3">
      <c r="A4022" s="11"/>
      <c r="B4022" s="11"/>
      <c r="C4022" s="11"/>
      <c r="D4022" s="11"/>
      <c r="E4022" s="38"/>
      <c r="F4022" s="11"/>
      <c r="G4022" s="40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26"/>
      <c r="AR4022" s="26"/>
      <c r="AS4022" s="26"/>
      <c r="AT4022" s="26"/>
      <c r="AU4022" s="26"/>
      <c r="AV4022" s="26"/>
      <c r="AW4022" s="11"/>
      <c r="AX4022" s="11"/>
      <c r="AY4022" s="11"/>
      <c r="AZ4022" s="11"/>
      <c r="BA4022" s="11"/>
      <c r="BB4022" s="11"/>
      <c r="BC4022" s="11"/>
    </row>
    <row r="4023" spans="1:55" x14ac:dyDescent="0.3">
      <c r="A4023" s="11"/>
      <c r="B4023" s="11"/>
      <c r="C4023" s="11"/>
      <c r="D4023" s="11"/>
      <c r="E4023" s="38"/>
      <c r="F4023" s="11"/>
      <c r="G4023" s="40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26"/>
      <c r="AR4023" s="26"/>
      <c r="AS4023" s="26"/>
      <c r="AT4023" s="26"/>
      <c r="AU4023" s="26"/>
      <c r="AV4023" s="26"/>
      <c r="AW4023" s="11"/>
      <c r="AX4023" s="11"/>
      <c r="AY4023" s="11"/>
      <c r="AZ4023" s="11"/>
      <c r="BA4023" s="11"/>
      <c r="BB4023" s="11"/>
      <c r="BC4023" s="11"/>
    </row>
    <row r="4024" spans="1:55" x14ac:dyDescent="0.3">
      <c r="A4024" s="11"/>
      <c r="B4024" s="11"/>
      <c r="C4024" s="11"/>
      <c r="D4024" s="11"/>
      <c r="E4024" s="38"/>
      <c r="F4024" s="11"/>
      <c r="G4024" s="40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26"/>
      <c r="AR4024" s="26"/>
      <c r="AS4024" s="26"/>
      <c r="AT4024" s="26"/>
      <c r="AU4024" s="26"/>
      <c r="AV4024" s="26"/>
      <c r="AW4024" s="11"/>
      <c r="AX4024" s="11"/>
      <c r="AY4024" s="11"/>
      <c r="AZ4024" s="11"/>
      <c r="BA4024" s="11"/>
      <c r="BB4024" s="11"/>
      <c r="BC4024" s="11"/>
    </row>
    <row r="4025" spans="1:55" x14ac:dyDescent="0.3">
      <c r="A4025" s="11"/>
      <c r="B4025" s="11"/>
      <c r="C4025" s="11"/>
      <c r="D4025" s="11"/>
      <c r="E4025" s="38"/>
      <c r="F4025" s="11"/>
      <c r="G4025" s="40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26"/>
      <c r="AR4025" s="26"/>
      <c r="AS4025" s="26"/>
      <c r="AT4025" s="26"/>
      <c r="AU4025" s="26"/>
      <c r="AV4025" s="26"/>
      <c r="AW4025" s="11"/>
      <c r="AX4025" s="11"/>
      <c r="AY4025" s="11"/>
      <c r="AZ4025" s="11"/>
      <c r="BA4025" s="11"/>
      <c r="BB4025" s="11"/>
      <c r="BC4025" s="11"/>
    </row>
    <row r="4026" spans="1:55" x14ac:dyDescent="0.3">
      <c r="A4026" s="11"/>
      <c r="B4026" s="11"/>
      <c r="C4026" s="11"/>
      <c r="D4026" s="11"/>
      <c r="E4026" s="38"/>
      <c r="F4026" s="11"/>
      <c r="G4026" s="40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26"/>
      <c r="AR4026" s="26"/>
      <c r="AS4026" s="26"/>
      <c r="AT4026" s="26"/>
      <c r="AU4026" s="26"/>
      <c r="AV4026" s="26"/>
      <c r="AW4026" s="11"/>
      <c r="AX4026" s="11"/>
      <c r="AY4026" s="11"/>
      <c r="AZ4026" s="11"/>
      <c r="BA4026" s="11"/>
      <c r="BB4026" s="11"/>
      <c r="BC4026" s="11"/>
    </row>
    <row r="4027" spans="1:55" x14ac:dyDescent="0.3">
      <c r="A4027" s="11"/>
      <c r="B4027" s="11"/>
      <c r="C4027" s="11"/>
      <c r="D4027" s="11"/>
      <c r="E4027" s="38"/>
      <c r="F4027" s="11"/>
      <c r="G4027" s="40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26"/>
      <c r="AR4027" s="26"/>
      <c r="AS4027" s="26"/>
      <c r="AT4027" s="26"/>
      <c r="AU4027" s="26"/>
      <c r="AV4027" s="26"/>
      <c r="AW4027" s="11"/>
      <c r="AX4027" s="11"/>
      <c r="AY4027" s="11"/>
      <c r="AZ4027" s="11"/>
      <c r="BA4027" s="11"/>
      <c r="BB4027" s="11"/>
      <c r="BC4027" s="11"/>
    </row>
    <row r="4028" spans="1:55" x14ac:dyDescent="0.3">
      <c r="A4028" s="11"/>
      <c r="B4028" s="11"/>
      <c r="C4028" s="11"/>
      <c r="D4028" s="11"/>
      <c r="E4028" s="38"/>
      <c r="F4028" s="11"/>
      <c r="G4028" s="40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26"/>
      <c r="AR4028" s="26"/>
      <c r="AS4028" s="26"/>
      <c r="AT4028" s="26"/>
      <c r="AU4028" s="26"/>
      <c r="AV4028" s="26"/>
      <c r="AW4028" s="11"/>
      <c r="AX4028" s="11"/>
      <c r="AY4028" s="11"/>
      <c r="AZ4028" s="11"/>
      <c r="BA4028" s="11"/>
      <c r="BB4028" s="11"/>
      <c r="BC4028" s="11"/>
    </row>
    <row r="4029" spans="1:55" x14ac:dyDescent="0.3">
      <c r="A4029" s="11"/>
      <c r="B4029" s="11"/>
      <c r="C4029" s="11"/>
      <c r="D4029" s="11"/>
      <c r="E4029" s="38"/>
      <c r="F4029" s="11"/>
      <c r="G4029" s="40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26"/>
      <c r="AR4029" s="26"/>
      <c r="AS4029" s="26"/>
      <c r="AT4029" s="26"/>
      <c r="AU4029" s="26"/>
      <c r="AV4029" s="26"/>
      <c r="AW4029" s="11"/>
      <c r="AX4029" s="11"/>
      <c r="AY4029" s="11"/>
      <c r="AZ4029" s="11"/>
      <c r="BA4029" s="11"/>
      <c r="BB4029" s="11"/>
      <c r="BC4029" s="11"/>
    </row>
    <row r="4030" spans="1:55" x14ac:dyDescent="0.3">
      <c r="A4030" s="11"/>
      <c r="B4030" s="11"/>
      <c r="C4030" s="11"/>
      <c r="D4030" s="11"/>
      <c r="E4030" s="38"/>
      <c r="F4030" s="11"/>
      <c r="G4030" s="40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26"/>
      <c r="AR4030" s="26"/>
      <c r="AS4030" s="26"/>
      <c r="AT4030" s="26"/>
      <c r="AU4030" s="26"/>
      <c r="AV4030" s="26"/>
      <c r="AW4030" s="11"/>
      <c r="AX4030" s="11"/>
      <c r="AY4030" s="11"/>
      <c r="AZ4030" s="11"/>
      <c r="BA4030" s="11"/>
      <c r="BB4030" s="11"/>
      <c r="BC4030" s="11"/>
    </row>
    <row r="4031" spans="1:55" x14ac:dyDescent="0.3">
      <c r="A4031" s="11"/>
      <c r="B4031" s="11"/>
      <c r="C4031" s="11"/>
      <c r="D4031" s="11"/>
      <c r="E4031" s="38"/>
      <c r="F4031" s="11"/>
      <c r="G4031" s="40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26"/>
      <c r="AR4031" s="26"/>
      <c r="AS4031" s="26"/>
      <c r="AT4031" s="26"/>
      <c r="AU4031" s="26"/>
      <c r="AV4031" s="26"/>
      <c r="AW4031" s="11"/>
      <c r="AX4031" s="11"/>
      <c r="AY4031" s="11"/>
      <c r="AZ4031" s="11"/>
      <c r="BA4031" s="11"/>
      <c r="BB4031" s="11"/>
      <c r="BC4031" s="11"/>
    </row>
    <row r="4032" spans="1:55" x14ac:dyDescent="0.3">
      <c r="A4032" s="11"/>
      <c r="B4032" s="11"/>
      <c r="C4032" s="11"/>
      <c r="D4032" s="11"/>
      <c r="E4032" s="38"/>
      <c r="F4032" s="11"/>
      <c r="G4032" s="40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26"/>
      <c r="AR4032" s="26"/>
      <c r="AS4032" s="26"/>
      <c r="AT4032" s="26"/>
      <c r="AU4032" s="26"/>
      <c r="AV4032" s="26"/>
      <c r="AW4032" s="11"/>
      <c r="AX4032" s="11"/>
      <c r="AY4032" s="11"/>
      <c r="AZ4032" s="11"/>
      <c r="BA4032" s="11"/>
      <c r="BB4032" s="11"/>
      <c r="BC4032" s="11"/>
    </row>
    <row r="4033" spans="1:55" x14ac:dyDescent="0.3">
      <c r="A4033" s="11"/>
      <c r="B4033" s="11"/>
      <c r="C4033" s="11"/>
      <c r="D4033" s="11"/>
      <c r="E4033" s="38"/>
      <c r="F4033" s="11"/>
      <c r="G4033" s="40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26"/>
      <c r="AR4033" s="26"/>
      <c r="AS4033" s="26"/>
      <c r="AT4033" s="26"/>
      <c r="AU4033" s="26"/>
      <c r="AV4033" s="26"/>
      <c r="AW4033" s="11"/>
      <c r="AX4033" s="11"/>
      <c r="AY4033" s="11"/>
      <c r="AZ4033" s="11"/>
      <c r="BA4033" s="11"/>
      <c r="BB4033" s="11"/>
      <c r="BC4033" s="11"/>
    </row>
    <row r="4034" spans="1:55" x14ac:dyDescent="0.3">
      <c r="A4034" s="11"/>
      <c r="B4034" s="11"/>
      <c r="C4034" s="11"/>
      <c r="D4034" s="11"/>
      <c r="E4034" s="38"/>
      <c r="F4034" s="11"/>
      <c r="G4034" s="40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26"/>
      <c r="AR4034" s="26"/>
      <c r="AS4034" s="26"/>
      <c r="AT4034" s="26"/>
      <c r="AU4034" s="26"/>
      <c r="AV4034" s="26"/>
      <c r="AW4034" s="11"/>
      <c r="AX4034" s="11"/>
      <c r="AY4034" s="11"/>
      <c r="AZ4034" s="11"/>
      <c r="BA4034" s="11"/>
      <c r="BB4034" s="11"/>
      <c r="BC4034" s="11"/>
    </row>
    <row r="4035" spans="1:55" x14ac:dyDescent="0.3">
      <c r="A4035" s="11"/>
      <c r="B4035" s="11"/>
      <c r="C4035" s="11"/>
      <c r="D4035" s="11"/>
      <c r="E4035" s="38"/>
      <c r="F4035" s="11"/>
      <c r="G4035" s="40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26"/>
      <c r="AR4035" s="26"/>
      <c r="AS4035" s="26"/>
      <c r="AT4035" s="26"/>
      <c r="AU4035" s="26"/>
      <c r="AV4035" s="26"/>
      <c r="AW4035" s="11"/>
      <c r="AX4035" s="11"/>
      <c r="AY4035" s="11"/>
      <c r="AZ4035" s="11"/>
      <c r="BA4035" s="11"/>
      <c r="BB4035" s="11"/>
      <c r="BC4035" s="11"/>
    </row>
    <row r="4036" spans="1:55" x14ac:dyDescent="0.3">
      <c r="A4036" s="11"/>
      <c r="B4036" s="11"/>
      <c r="C4036" s="11"/>
      <c r="D4036" s="11"/>
      <c r="E4036" s="38"/>
      <c r="F4036" s="11"/>
      <c r="G4036" s="40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26"/>
      <c r="AR4036" s="26"/>
      <c r="AS4036" s="26"/>
      <c r="AT4036" s="26"/>
      <c r="AU4036" s="26"/>
      <c r="AV4036" s="26"/>
      <c r="AW4036" s="11"/>
      <c r="AX4036" s="11"/>
      <c r="AY4036" s="11"/>
      <c r="AZ4036" s="11"/>
      <c r="BA4036" s="11"/>
      <c r="BB4036" s="11"/>
      <c r="BC4036" s="11"/>
    </row>
    <row r="4037" spans="1:55" x14ac:dyDescent="0.3">
      <c r="A4037" s="11"/>
      <c r="B4037" s="11"/>
      <c r="C4037" s="11"/>
      <c r="D4037" s="11"/>
      <c r="E4037" s="38"/>
      <c r="F4037" s="11"/>
      <c r="G4037" s="40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26"/>
      <c r="AR4037" s="26"/>
      <c r="AS4037" s="26"/>
      <c r="AT4037" s="26"/>
      <c r="AU4037" s="26"/>
      <c r="AV4037" s="26"/>
      <c r="AW4037" s="11"/>
      <c r="AX4037" s="11"/>
      <c r="AY4037" s="11"/>
      <c r="AZ4037" s="11"/>
      <c r="BA4037" s="11"/>
      <c r="BB4037" s="11"/>
      <c r="BC4037" s="11"/>
    </row>
    <row r="4038" spans="1:55" x14ac:dyDescent="0.3">
      <c r="A4038" s="11"/>
      <c r="B4038" s="11"/>
      <c r="C4038" s="11"/>
      <c r="D4038" s="11"/>
      <c r="E4038" s="38"/>
      <c r="F4038" s="11"/>
      <c r="G4038" s="40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26"/>
      <c r="AR4038" s="26"/>
      <c r="AS4038" s="26"/>
      <c r="AT4038" s="26"/>
      <c r="AU4038" s="26"/>
      <c r="AV4038" s="26"/>
      <c r="AW4038" s="11"/>
      <c r="AX4038" s="11"/>
      <c r="AY4038" s="11"/>
      <c r="AZ4038" s="11"/>
      <c r="BA4038" s="11"/>
      <c r="BB4038" s="11"/>
      <c r="BC4038" s="11"/>
    </row>
    <row r="4039" spans="1:55" x14ac:dyDescent="0.3">
      <c r="A4039" s="11"/>
      <c r="B4039" s="11"/>
      <c r="C4039" s="11"/>
      <c r="D4039" s="11"/>
      <c r="E4039" s="38"/>
      <c r="F4039" s="11"/>
      <c r="G4039" s="40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26"/>
      <c r="AR4039" s="26"/>
      <c r="AS4039" s="26"/>
      <c r="AT4039" s="26"/>
      <c r="AU4039" s="26"/>
      <c r="AV4039" s="26"/>
      <c r="AW4039" s="11"/>
      <c r="AX4039" s="11"/>
      <c r="AY4039" s="11"/>
      <c r="AZ4039" s="11"/>
      <c r="BA4039" s="11"/>
      <c r="BB4039" s="11"/>
      <c r="BC4039" s="11"/>
    </row>
    <row r="4040" spans="1:55" x14ac:dyDescent="0.3">
      <c r="A4040" s="11"/>
      <c r="B4040" s="11"/>
      <c r="C4040" s="11"/>
      <c r="D4040" s="11"/>
      <c r="E4040" s="38"/>
      <c r="F4040" s="11"/>
      <c r="G4040" s="40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26"/>
      <c r="AR4040" s="26"/>
      <c r="AS4040" s="26"/>
      <c r="AT4040" s="26"/>
      <c r="AU4040" s="26"/>
      <c r="AV4040" s="26"/>
      <c r="AW4040" s="11"/>
      <c r="AX4040" s="11"/>
      <c r="AY4040" s="11"/>
      <c r="AZ4040" s="11"/>
      <c r="BA4040" s="11"/>
      <c r="BB4040" s="11"/>
      <c r="BC4040" s="11"/>
    </row>
    <row r="4041" spans="1:55" x14ac:dyDescent="0.3">
      <c r="A4041" s="11"/>
      <c r="B4041" s="11"/>
      <c r="C4041" s="11"/>
      <c r="D4041" s="11"/>
      <c r="E4041" s="38"/>
      <c r="F4041" s="11"/>
      <c r="G4041" s="40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26"/>
      <c r="AR4041" s="26"/>
      <c r="AS4041" s="26"/>
      <c r="AT4041" s="26"/>
      <c r="AU4041" s="26"/>
      <c r="AV4041" s="26"/>
      <c r="AW4041" s="11"/>
      <c r="AX4041" s="11"/>
      <c r="AY4041" s="11"/>
      <c r="AZ4041" s="11"/>
      <c r="BA4041" s="11"/>
      <c r="BB4041" s="11"/>
      <c r="BC4041" s="11"/>
    </row>
    <row r="4042" spans="1:55" x14ac:dyDescent="0.3">
      <c r="A4042" s="11"/>
      <c r="B4042" s="11"/>
      <c r="C4042" s="11"/>
      <c r="D4042" s="11"/>
      <c r="E4042" s="38"/>
      <c r="F4042" s="11"/>
      <c r="G4042" s="40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26"/>
      <c r="AR4042" s="26"/>
      <c r="AS4042" s="26"/>
      <c r="AT4042" s="26"/>
      <c r="AU4042" s="26"/>
      <c r="AV4042" s="26"/>
      <c r="AW4042" s="11"/>
      <c r="AX4042" s="11"/>
      <c r="AY4042" s="11"/>
      <c r="AZ4042" s="11"/>
      <c r="BA4042" s="11"/>
      <c r="BB4042" s="11"/>
      <c r="BC4042" s="11"/>
    </row>
    <row r="4043" spans="1:55" x14ac:dyDescent="0.3">
      <c r="A4043" s="11"/>
      <c r="B4043" s="11"/>
      <c r="C4043" s="11"/>
      <c r="D4043" s="11"/>
      <c r="E4043" s="38"/>
      <c r="F4043" s="11"/>
      <c r="G4043" s="40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26"/>
      <c r="AR4043" s="26"/>
      <c r="AS4043" s="26"/>
      <c r="AT4043" s="26"/>
      <c r="AU4043" s="26"/>
      <c r="AV4043" s="26"/>
      <c r="AW4043" s="11"/>
      <c r="AX4043" s="11"/>
      <c r="AY4043" s="11"/>
      <c r="AZ4043" s="11"/>
      <c r="BA4043" s="11"/>
      <c r="BB4043" s="11"/>
      <c r="BC4043" s="11"/>
    </row>
    <row r="4044" spans="1:55" x14ac:dyDescent="0.3">
      <c r="A4044" s="11"/>
      <c r="B4044" s="11"/>
      <c r="C4044" s="11"/>
      <c r="D4044" s="11"/>
      <c r="E4044" s="38"/>
      <c r="F4044" s="11"/>
      <c r="G4044" s="40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26"/>
      <c r="AR4044" s="26"/>
      <c r="AS4044" s="26"/>
      <c r="AT4044" s="26"/>
      <c r="AU4044" s="26"/>
      <c r="AV4044" s="26"/>
      <c r="AW4044" s="11"/>
      <c r="AX4044" s="11"/>
      <c r="AY4044" s="11"/>
      <c r="AZ4044" s="11"/>
      <c r="BA4044" s="11"/>
      <c r="BB4044" s="11"/>
      <c r="BC4044" s="11"/>
    </row>
    <row r="4045" spans="1:55" x14ac:dyDescent="0.3">
      <c r="A4045" s="11"/>
      <c r="B4045" s="11"/>
      <c r="C4045" s="11"/>
      <c r="D4045" s="11"/>
      <c r="E4045" s="38"/>
      <c r="F4045" s="11"/>
      <c r="G4045" s="40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26"/>
      <c r="AR4045" s="26"/>
      <c r="AS4045" s="26"/>
      <c r="AT4045" s="26"/>
      <c r="AU4045" s="26"/>
      <c r="AV4045" s="26"/>
      <c r="AW4045" s="11"/>
      <c r="AX4045" s="11"/>
      <c r="AY4045" s="11"/>
      <c r="AZ4045" s="11"/>
      <c r="BA4045" s="11"/>
      <c r="BB4045" s="11"/>
      <c r="BC4045" s="11"/>
    </row>
    <row r="4046" spans="1:55" x14ac:dyDescent="0.3">
      <c r="A4046" s="11"/>
      <c r="B4046" s="11"/>
      <c r="C4046" s="11"/>
      <c r="D4046" s="11"/>
      <c r="E4046" s="38"/>
      <c r="F4046" s="11"/>
      <c r="G4046" s="40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26"/>
      <c r="AR4046" s="26"/>
      <c r="AS4046" s="26"/>
      <c r="AT4046" s="26"/>
      <c r="AU4046" s="26"/>
      <c r="AV4046" s="26"/>
      <c r="AW4046" s="11"/>
      <c r="AX4046" s="11"/>
      <c r="AY4046" s="11"/>
      <c r="AZ4046" s="11"/>
      <c r="BA4046" s="11"/>
      <c r="BB4046" s="11"/>
      <c r="BC4046" s="11"/>
    </row>
    <row r="4047" spans="1:55" x14ac:dyDescent="0.3">
      <c r="A4047" s="11"/>
      <c r="B4047" s="11"/>
      <c r="C4047" s="11"/>
      <c r="D4047" s="11"/>
      <c r="E4047" s="38"/>
      <c r="F4047" s="11"/>
      <c r="G4047" s="40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26"/>
      <c r="AR4047" s="26"/>
      <c r="AS4047" s="26"/>
      <c r="AT4047" s="26"/>
      <c r="AU4047" s="26"/>
      <c r="AV4047" s="26"/>
      <c r="AW4047" s="11"/>
      <c r="AX4047" s="11"/>
      <c r="AY4047" s="11"/>
      <c r="AZ4047" s="11"/>
      <c r="BA4047" s="11"/>
      <c r="BB4047" s="11"/>
      <c r="BC4047" s="11"/>
    </row>
    <row r="4048" spans="1:55" x14ac:dyDescent="0.3">
      <c r="A4048" s="11"/>
      <c r="B4048" s="11"/>
      <c r="C4048" s="11"/>
      <c r="D4048" s="11"/>
      <c r="E4048" s="38"/>
      <c r="F4048" s="11"/>
      <c r="G4048" s="40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26"/>
      <c r="AR4048" s="26"/>
      <c r="AS4048" s="26"/>
      <c r="AT4048" s="26"/>
      <c r="AU4048" s="26"/>
      <c r="AV4048" s="26"/>
      <c r="AW4048" s="11"/>
      <c r="AX4048" s="11"/>
      <c r="AY4048" s="11"/>
      <c r="AZ4048" s="11"/>
      <c r="BA4048" s="11"/>
      <c r="BB4048" s="11"/>
      <c r="BC4048" s="11"/>
    </row>
    <row r="4049" spans="1:55" x14ac:dyDescent="0.3">
      <c r="A4049" s="11"/>
      <c r="B4049" s="11"/>
      <c r="C4049" s="11"/>
      <c r="D4049" s="11"/>
      <c r="E4049" s="38"/>
      <c r="F4049" s="11"/>
      <c r="G4049" s="40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26"/>
      <c r="AR4049" s="26"/>
      <c r="AS4049" s="26"/>
      <c r="AT4049" s="26"/>
      <c r="AU4049" s="26"/>
      <c r="AV4049" s="26"/>
      <c r="AW4049" s="11"/>
      <c r="AX4049" s="11"/>
      <c r="AY4049" s="11"/>
      <c r="AZ4049" s="11"/>
      <c r="BA4049" s="11"/>
      <c r="BB4049" s="11"/>
      <c r="BC4049" s="11"/>
    </row>
    <row r="4050" spans="1:55" x14ac:dyDescent="0.3">
      <c r="A4050" s="11"/>
      <c r="B4050" s="11"/>
      <c r="C4050" s="11"/>
      <c r="D4050" s="11"/>
      <c r="E4050" s="38"/>
      <c r="F4050" s="11"/>
      <c r="G4050" s="40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26"/>
      <c r="AR4050" s="26"/>
      <c r="AS4050" s="26"/>
      <c r="AT4050" s="26"/>
      <c r="AU4050" s="26"/>
      <c r="AV4050" s="26"/>
      <c r="AW4050" s="11"/>
      <c r="AX4050" s="11"/>
      <c r="AY4050" s="11"/>
      <c r="AZ4050" s="11"/>
      <c r="BA4050" s="11"/>
      <c r="BB4050" s="11"/>
      <c r="BC4050" s="11"/>
    </row>
    <row r="4051" spans="1:55" x14ac:dyDescent="0.3">
      <c r="A4051" s="11"/>
      <c r="B4051" s="11"/>
      <c r="C4051" s="11"/>
      <c r="D4051" s="11"/>
      <c r="E4051" s="38"/>
      <c r="F4051" s="11"/>
      <c r="G4051" s="40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26"/>
      <c r="AR4051" s="26"/>
      <c r="AS4051" s="26"/>
      <c r="AT4051" s="26"/>
      <c r="AU4051" s="26"/>
      <c r="AV4051" s="26"/>
      <c r="AW4051" s="11"/>
      <c r="AX4051" s="11"/>
      <c r="AY4051" s="11"/>
      <c r="AZ4051" s="11"/>
      <c r="BA4051" s="11"/>
      <c r="BB4051" s="11"/>
      <c r="BC4051" s="11"/>
    </row>
    <row r="4052" spans="1:55" x14ac:dyDescent="0.3">
      <c r="A4052" s="11"/>
      <c r="B4052" s="11"/>
      <c r="C4052" s="11"/>
      <c r="D4052" s="11"/>
      <c r="E4052" s="38"/>
      <c r="F4052" s="11"/>
      <c r="G4052" s="40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26"/>
      <c r="AR4052" s="26"/>
      <c r="AS4052" s="26"/>
      <c r="AT4052" s="26"/>
      <c r="AU4052" s="26"/>
      <c r="AV4052" s="26"/>
      <c r="AW4052" s="11"/>
      <c r="AX4052" s="11"/>
      <c r="AY4052" s="11"/>
      <c r="AZ4052" s="11"/>
      <c r="BA4052" s="11"/>
      <c r="BB4052" s="11"/>
      <c r="BC4052" s="11"/>
    </row>
    <row r="4053" spans="1:55" x14ac:dyDescent="0.3">
      <c r="A4053" s="11"/>
      <c r="B4053" s="11"/>
      <c r="C4053" s="11"/>
      <c r="D4053" s="11"/>
      <c r="E4053" s="38"/>
      <c r="F4053" s="11"/>
      <c r="G4053" s="40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26"/>
      <c r="AR4053" s="26"/>
      <c r="AS4053" s="26"/>
      <c r="AT4053" s="26"/>
      <c r="AU4053" s="26"/>
      <c r="AV4053" s="26"/>
      <c r="AW4053" s="11"/>
      <c r="AX4053" s="11"/>
      <c r="AY4053" s="11"/>
      <c r="AZ4053" s="11"/>
      <c r="BA4053" s="11"/>
      <c r="BB4053" s="11"/>
      <c r="BC4053" s="11"/>
    </row>
    <row r="4054" spans="1:55" x14ac:dyDescent="0.3">
      <c r="A4054" s="11"/>
      <c r="B4054" s="11"/>
      <c r="C4054" s="11"/>
      <c r="D4054" s="11"/>
      <c r="E4054" s="38"/>
      <c r="F4054" s="11"/>
      <c r="G4054" s="40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26"/>
      <c r="AR4054" s="26"/>
      <c r="AS4054" s="26"/>
      <c r="AT4054" s="26"/>
      <c r="AU4054" s="26"/>
      <c r="AV4054" s="26"/>
      <c r="AW4054" s="11"/>
      <c r="AX4054" s="11"/>
      <c r="AY4054" s="11"/>
      <c r="AZ4054" s="11"/>
      <c r="BA4054" s="11"/>
      <c r="BB4054" s="11"/>
      <c r="BC4054" s="11"/>
    </row>
    <row r="4055" spans="1:55" x14ac:dyDescent="0.3">
      <c r="A4055" s="11"/>
      <c r="B4055" s="11"/>
      <c r="C4055" s="11"/>
      <c r="D4055" s="11"/>
      <c r="E4055" s="38"/>
      <c r="F4055" s="11"/>
      <c r="G4055" s="40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26"/>
      <c r="AR4055" s="26"/>
      <c r="AS4055" s="26"/>
      <c r="AT4055" s="26"/>
      <c r="AU4055" s="26"/>
      <c r="AV4055" s="26"/>
      <c r="AW4055" s="11"/>
      <c r="AX4055" s="11"/>
      <c r="AY4055" s="11"/>
      <c r="AZ4055" s="11"/>
      <c r="BA4055" s="11"/>
      <c r="BB4055" s="11"/>
      <c r="BC4055" s="11"/>
    </row>
    <row r="4056" spans="1:55" x14ac:dyDescent="0.3">
      <c r="A4056" s="11"/>
      <c r="B4056" s="11"/>
      <c r="C4056" s="11"/>
      <c r="D4056" s="11"/>
      <c r="E4056" s="38"/>
      <c r="F4056" s="11"/>
      <c r="G4056" s="40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26"/>
      <c r="AR4056" s="26"/>
      <c r="AS4056" s="26"/>
      <c r="AT4056" s="26"/>
      <c r="AU4056" s="26"/>
      <c r="AV4056" s="26"/>
      <c r="AW4056" s="11"/>
      <c r="AX4056" s="11"/>
      <c r="AY4056" s="11"/>
      <c r="AZ4056" s="11"/>
      <c r="BA4056" s="11"/>
      <c r="BB4056" s="11"/>
      <c r="BC4056" s="11"/>
    </row>
    <row r="4057" spans="1:55" x14ac:dyDescent="0.3">
      <c r="A4057" s="11"/>
      <c r="B4057" s="11"/>
      <c r="C4057" s="11"/>
      <c r="D4057" s="11"/>
      <c r="E4057" s="38"/>
      <c r="F4057" s="11"/>
      <c r="G4057" s="40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26"/>
      <c r="AR4057" s="26"/>
      <c r="AS4057" s="26"/>
      <c r="AT4057" s="26"/>
      <c r="AU4057" s="26"/>
      <c r="AV4057" s="26"/>
      <c r="AW4057" s="11"/>
      <c r="AX4057" s="11"/>
      <c r="AY4057" s="11"/>
      <c r="AZ4057" s="11"/>
      <c r="BA4057" s="11"/>
      <c r="BB4057" s="11"/>
      <c r="BC4057" s="11"/>
    </row>
    <row r="4058" spans="1:55" x14ac:dyDescent="0.3">
      <c r="A4058" s="11"/>
      <c r="B4058" s="11"/>
      <c r="C4058" s="11"/>
      <c r="D4058" s="11"/>
      <c r="E4058" s="38"/>
      <c r="F4058" s="11"/>
      <c r="G4058" s="40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26"/>
      <c r="AR4058" s="26"/>
      <c r="AS4058" s="26"/>
      <c r="AT4058" s="26"/>
      <c r="AU4058" s="26"/>
      <c r="AV4058" s="26"/>
      <c r="AW4058" s="11"/>
      <c r="AX4058" s="11"/>
      <c r="AY4058" s="11"/>
      <c r="AZ4058" s="11"/>
      <c r="BA4058" s="11"/>
      <c r="BB4058" s="11"/>
      <c r="BC4058" s="11"/>
    </row>
    <row r="4059" spans="1:55" x14ac:dyDescent="0.3">
      <c r="A4059" s="11"/>
      <c r="B4059" s="11"/>
      <c r="C4059" s="11"/>
      <c r="D4059" s="11"/>
      <c r="E4059" s="38"/>
      <c r="F4059" s="11"/>
      <c r="G4059" s="40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26"/>
      <c r="AR4059" s="26"/>
      <c r="AS4059" s="26"/>
      <c r="AT4059" s="26"/>
      <c r="AU4059" s="26"/>
      <c r="AV4059" s="26"/>
      <c r="AW4059" s="11"/>
      <c r="AX4059" s="11"/>
      <c r="AY4059" s="11"/>
      <c r="AZ4059" s="11"/>
      <c r="BA4059" s="11"/>
      <c r="BB4059" s="11"/>
      <c r="BC4059" s="11"/>
    </row>
    <row r="4060" spans="1:55" x14ac:dyDescent="0.3">
      <c r="A4060" s="11"/>
      <c r="B4060" s="11"/>
      <c r="C4060" s="11"/>
      <c r="D4060" s="11"/>
      <c r="E4060" s="38"/>
      <c r="F4060" s="11"/>
      <c r="G4060" s="40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26"/>
      <c r="AR4060" s="26"/>
      <c r="AS4060" s="26"/>
      <c r="AT4060" s="26"/>
      <c r="AU4060" s="26"/>
      <c r="AV4060" s="26"/>
      <c r="AW4060" s="11"/>
      <c r="AX4060" s="11"/>
      <c r="AY4060" s="11"/>
      <c r="AZ4060" s="11"/>
      <c r="BA4060" s="11"/>
      <c r="BB4060" s="11"/>
      <c r="BC4060" s="11"/>
    </row>
    <row r="4061" spans="1:55" x14ac:dyDescent="0.3">
      <c r="A4061" s="11"/>
      <c r="B4061" s="11"/>
      <c r="C4061" s="11"/>
      <c r="D4061" s="11"/>
      <c r="E4061" s="38"/>
      <c r="F4061" s="11"/>
      <c r="G4061" s="40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26"/>
      <c r="AR4061" s="26"/>
      <c r="AS4061" s="26"/>
      <c r="AT4061" s="26"/>
      <c r="AU4061" s="26"/>
      <c r="AV4061" s="26"/>
      <c r="AW4061" s="11"/>
      <c r="AX4061" s="11"/>
      <c r="AY4061" s="11"/>
      <c r="AZ4061" s="11"/>
      <c r="BA4061" s="11"/>
      <c r="BB4061" s="11"/>
      <c r="BC4061" s="11"/>
    </row>
    <row r="4062" spans="1:55" x14ac:dyDescent="0.3">
      <c r="A4062" s="11"/>
      <c r="B4062" s="11"/>
      <c r="C4062" s="11"/>
      <c r="D4062" s="11"/>
      <c r="E4062" s="38"/>
      <c r="F4062" s="11"/>
      <c r="G4062" s="40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26"/>
      <c r="AR4062" s="26"/>
      <c r="AS4062" s="26"/>
      <c r="AT4062" s="26"/>
      <c r="AU4062" s="26"/>
      <c r="AV4062" s="26"/>
      <c r="AW4062" s="11"/>
      <c r="AX4062" s="11"/>
      <c r="AY4062" s="11"/>
      <c r="AZ4062" s="11"/>
      <c r="BA4062" s="11"/>
      <c r="BB4062" s="11"/>
      <c r="BC4062" s="11"/>
    </row>
    <row r="4063" spans="1:55" x14ac:dyDescent="0.3">
      <c r="A4063" s="11"/>
      <c r="B4063" s="11"/>
      <c r="C4063" s="11"/>
      <c r="D4063" s="11"/>
      <c r="E4063" s="38"/>
      <c r="F4063" s="11"/>
      <c r="G4063" s="40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26"/>
      <c r="AR4063" s="26"/>
      <c r="AS4063" s="26"/>
      <c r="AT4063" s="26"/>
      <c r="AU4063" s="26"/>
      <c r="AV4063" s="26"/>
      <c r="AW4063" s="11"/>
      <c r="AX4063" s="11"/>
      <c r="AY4063" s="11"/>
      <c r="AZ4063" s="11"/>
      <c r="BA4063" s="11"/>
      <c r="BB4063" s="11"/>
      <c r="BC4063" s="11"/>
    </row>
    <row r="4064" spans="1:55" x14ac:dyDescent="0.3">
      <c r="A4064" s="11"/>
      <c r="B4064" s="11"/>
      <c r="C4064" s="11"/>
      <c r="D4064" s="11"/>
      <c r="E4064" s="38"/>
      <c r="F4064" s="11"/>
      <c r="G4064" s="40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26"/>
      <c r="AR4064" s="26"/>
      <c r="AS4064" s="26"/>
      <c r="AT4064" s="26"/>
      <c r="AU4064" s="26"/>
      <c r="AV4064" s="26"/>
      <c r="AW4064" s="11"/>
      <c r="AX4064" s="11"/>
      <c r="AY4064" s="11"/>
      <c r="AZ4064" s="11"/>
      <c r="BA4064" s="11"/>
      <c r="BB4064" s="11"/>
      <c r="BC4064" s="11"/>
    </row>
    <row r="4065" spans="1:55" x14ac:dyDescent="0.3">
      <c r="A4065" s="11"/>
      <c r="B4065" s="11"/>
      <c r="C4065" s="11"/>
      <c r="D4065" s="11"/>
      <c r="E4065" s="38"/>
      <c r="F4065" s="11"/>
      <c r="G4065" s="40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26"/>
      <c r="AR4065" s="26"/>
      <c r="AS4065" s="26"/>
      <c r="AT4065" s="26"/>
      <c r="AU4065" s="26"/>
      <c r="AV4065" s="26"/>
      <c r="AW4065" s="11"/>
      <c r="AX4065" s="11"/>
      <c r="AY4065" s="11"/>
      <c r="AZ4065" s="11"/>
      <c r="BA4065" s="11"/>
      <c r="BB4065" s="11"/>
      <c r="BC4065" s="11"/>
    </row>
    <row r="4066" spans="1:55" x14ac:dyDescent="0.3">
      <c r="A4066" s="11"/>
      <c r="B4066" s="11"/>
      <c r="C4066" s="11"/>
      <c r="D4066" s="11"/>
      <c r="E4066" s="38"/>
      <c r="F4066" s="11"/>
      <c r="G4066" s="40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26"/>
      <c r="AR4066" s="26"/>
      <c r="AS4066" s="26"/>
      <c r="AT4066" s="26"/>
      <c r="AU4066" s="26"/>
      <c r="AV4066" s="26"/>
      <c r="AW4066" s="11"/>
      <c r="AX4066" s="11"/>
      <c r="AY4066" s="11"/>
      <c r="AZ4066" s="11"/>
      <c r="BA4066" s="11"/>
      <c r="BB4066" s="11"/>
      <c r="BC4066" s="11"/>
    </row>
    <row r="4067" spans="1:55" x14ac:dyDescent="0.3">
      <c r="A4067" s="11"/>
      <c r="B4067" s="11"/>
      <c r="C4067" s="11"/>
      <c r="D4067" s="11"/>
      <c r="E4067" s="38"/>
      <c r="F4067" s="11"/>
      <c r="G4067" s="40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26"/>
      <c r="AR4067" s="26"/>
      <c r="AS4067" s="26"/>
      <c r="AT4067" s="26"/>
      <c r="AU4067" s="26"/>
      <c r="AV4067" s="26"/>
      <c r="AW4067" s="11"/>
      <c r="AX4067" s="11"/>
      <c r="AY4067" s="11"/>
      <c r="AZ4067" s="11"/>
      <c r="BA4067" s="11"/>
      <c r="BB4067" s="11"/>
      <c r="BC4067" s="11"/>
    </row>
    <row r="4068" spans="1:55" x14ac:dyDescent="0.3">
      <c r="A4068" s="11"/>
      <c r="B4068" s="11"/>
      <c r="C4068" s="11"/>
      <c r="D4068" s="11"/>
      <c r="E4068" s="38"/>
      <c r="F4068" s="11"/>
      <c r="G4068" s="40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26"/>
      <c r="AR4068" s="26"/>
      <c r="AS4068" s="26"/>
      <c r="AT4068" s="26"/>
      <c r="AU4068" s="26"/>
      <c r="AV4068" s="26"/>
      <c r="AW4068" s="11"/>
      <c r="AX4068" s="11"/>
      <c r="AY4068" s="11"/>
      <c r="AZ4068" s="11"/>
      <c r="BA4068" s="11"/>
      <c r="BB4068" s="11"/>
      <c r="BC4068" s="11"/>
    </row>
    <row r="4069" spans="1:55" x14ac:dyDescent="0.3">
      <c r="A4069" s="11"/>
      <c r="B4069" s="11"/>
      <c r="C4069" s="11"/>
      <c r="D4069" s="11"/>
      <c r="E4069" s="38"/>
      <c r="F4069" s="11"/>
      <c r="G4069" s="40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26"/>
      <c r="AR4069" s="26"/>
      <c r="AS4069" s="26"/>
      <c r="AT4069" s="26"/>
      <c r="AU4069" s="26"/>
      <c r="AV4069" s="26"/>
      <c r="AW4069" s="11"/>
      <c r="AX4069" s="11"/>
      <c r="AY4069" s="11"/>
      <c r="AZ4069" s="11"/>
      <c r="BA4069" s="11"/>
      <c r="BB4069" s="11"/>
      <c r="BC4069" s="11"/>
    </row>
    <row r="4070" spans="1:55" x14ac:dyDescent="0.3">
      <c r="A4070" s="11"/>
      <c r="B4070" s="11"/>
      <c r="C4070" s="11"/>
      <c r="D4070" s="11"/>
      <c r="E4070" s="38"/>
      <c r="F4070" s="11"/>
      <c r="G4070" s="40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26"/>
      <c r="AR4070" s="26"/>
      <c r="AS4070" s="26"/>
      <c r="AT4070" s="26"/>
      <c r="AU4070" s="26"/>
      <c r="AV4070" s="26"/>
      <c r="AW4070" s="11"/>
      <c r="AX4070" s="11"/>
      <c r="AY4070" s="11"/>
      <c r="AZ4070" s="11"/>
      <c r="BA4070" s="11"/>
      <c r="BB4070" s="11"/>
      <c r="BC4070" s="11"/>
    </row>
    <row r="4071" spans="1:55" x14ac:dyDescent="0.3">
      <c r="A4071" s="11"/>
      <c r="B4071" s="11"/>
      <c r="C4071" s="11"/>
      <c r="D4071" s="11"/>
      <c r="E4071" s="38"/>
      <c r="F4071" s="11"/>
      <c r="G4071" s="40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26"/>
      <c r="AR4071" s="26"/>
      <c r="AS4071" s="26"/>
      <c r="AT4071" s="26"/>
      <c r="AU4071" s="26"/>
      <c r="AV4071" s="26"/>
      <c r="AW4071" s="11"/>
      <c r="AX4071" s="11"/>
      <c r="AY4071" s="11"/>
      <c r="AZ4071" s="11"/>
      <c r="BA4071" s="11"/>
      <c r="BB4071" s="11"/>
      <c r="BC4071" s="11"/>
    </row>
    <row r="4072" spans="1:55" x14ac:dyDescent="0.3">
      <c r="A4072" s="11"/>
      <c r="B4072" s="11"/>
      <c r="C4072" s="11"/>
      <c r="D4072" s="11"/>
      <c r="E4072" s="38"/>
      <c r="F4072" s="11"/>
      <c r="G4072" s="40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26"/>
      <c r="AR4072" s="26"/>
      <c r="AS4072" s="26"/>
      <c r="AT4072" s="26"/>
      <c r="AU4072" s="26"/>
      <c r="AV4072" s="26"/>
      <c r="AW4072" s="11"/>
      <c r="AX4072" s="11"/>
      <c r="AY4072" s="11"/>
      <c r="AZ4072" s="11"/>
      <c r="BA4072" s="11"/>
      <c r="BB4072" s="11"/>
      <c r="BC4072" s="11"/>
    </row>
    <row r="4073" spans="1:55" x14ac:dyDescent="0.3">
      <c r="A4073" s="11"/>
      <c r="B4073" s="11"/>
      <c r="C4073" s="11"/>
      <c r="D4073" s="11"/>
      <c r="E4073" s="38"/>
      <c r="F4073" s="11"/>
      <c r="G4073" s="40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26"/>
      <c r="AR4073" s="26"/>
      <c r="AS4073" s="26"/>
      <c r="AT4073" s="26"/>
      <c r="AU4073" s="26"/>
      <c r="AV4073" s="26"/>
      <c r="AW4073" s="11"/>
      <c r="AX4073" s="11"/>
      <c r="AY4073" s="11"/>
      <c r="AZ4073" s="11"/>
      <c r="BA4073" s="11"/>
      <c r="BB4073" s="11"/>
      <c r="BC4073" s="11"/>
    </row>
    <row r="4074" spans="1:55" x14ac:dyDescent="0.3">
      <c r="A4074" s="11"/>
      <c r="B4074" s="11"/>
      <c r="C4074" s="11"/>
      <c r="D4074" s="11"/>
      <c r="E4074" s="38"/>
      <c r="F4074" s="11"/>
      <c r="G4074" s="40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26"/>
      <c r="AR4074" s="26"/>
      <c r="AS4074" s="26"/>
      <c r="AT4074" s="26"/>
      <c r="AU4074" s="26"/>
      <c r="AV4074" s="26"/>
      <c r="AW4074" s="11"/>
      <c r="AX4074" s="11"/>
      <c r="AY4074" s="11"/>
      <c r="AZ4074" s="11"/>
      <c r="BA4074" s="11"/>
      <c r="BB4074" s="11"/>
      <c r="BC4074" s="11"/>
    </row>
    <row r="4075" spans="1:55" x14ac:dyDescent="0.3">
      <c r="A4075" s="11"/>
      <c r="B4075" s="11"/>
      <c r="C4075" s="11"/>
      <c r="D4075" s="11"/>
      <c r="E4075" s="38"/>
      <c r="F4075" s="11"/>
      <c r="G4075" s="40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26"/>
      <c r="AR4075" s="26"/>
      <c r="AS4075" s="26"/>
      <c r="AT4075" s="26"/>
      <c r="AU4075" s="26"/>
      <c r="AV4075" s="26"/>
      <c r="AW4075" s="11"/>
      <c r="AX4075" s="11"/>
      <c r="AY4075" s="11"/>
      <c r="AZ4075" s="11"/>
      <c r="BA4075" s="11"/>
      <c r="BB4075" s="11"/>
      <c r="BC4075" s="11"/>
    </row>
    <row r="4076" spans="1:55" x14ac:dyDescent="0.3">
      <c r="A4076" s="11"/>
      <c r="B4076" s="11"/>
      <c r="C4076" s="11"/>
      <c r="D4076" s="11"/>
      <c r="E4076" s="38"/>
      <c r="F4076" s="11"/>
      <c r="G4076" s="40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26"/>
      <c r="AR4076" s="26"/>
      <c r="AS4076" s="26"/>
      <c r="AT4076" s="26"/>
      <c r="AU4076" s="26"/>
      <c r="AV4076" s="26"/>
      <c r="AW4076" s="11"/>
      <c r="AX4076" s="11"/>
      <c r="AY4076" s="11"/>
      <c r="AZ4076" s="11"/>
      <c r="BA4076" s="11"/>
      <c r="BB4076" s="11"/>
      <c r="BC4076" s="11"/>
    </row>
    <row r="4077" spans="1:55" x14ac:dyDescent="0.3">
      <c r="A4077" s="11"/>
      <c r="B4077" s="11"/>
      <c r="C4077" s="11"/>
      <c r="D4077" s="11"/>
      <c r="E4077" s="38"/>
      <c r="F4077" s="11"/>
      <c r="G4077" s="40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26"/>
      <c r="AR4077" s="26"/>
      <c r="AS4077" s="26"/>
      <c r="AT4077" s="26"/>
      <c r="AU4077" s="26"/>
      <c r="AV4077" s="26"/>
      <c r="AW4077" s="11"/>
      <c r="AX4077" s="11"/>
      <c r="AY4077" s="11"/>
      <c r="AZ4077" s="11"/>
      <c r="BA4077" s="11"/>
      <c r="BB4077" s="11"/>
      <c r="BC4077" s="11"/>
    </row>
    <row r="4078" spans="1:55" x14ac:dyDescent="0.3">
      <c r="A4078" s="11"/>
      <c r="B4078" s="11"/>
      <c r="C4078" s="11"/>
      <c r="D4078" s="11"/>
      <c r="E4078" s="38"/>
      <c r="F4078" s="11"/>
      <c r="G4078" s="40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26"/>
      <c r="AR4078" s="26"/>
      <c r="AS4078" s="26"/>
      <c r="AT4078" s="26"/>
      <c r="AU4078" s="26"/>
      <c r="AV4078" s="26"/>
      <c r="AW4078" s="11"/>
      <c r="AX4078" s="11"/>
      <c r="AY4078" s="11"/>
      <c r="AZ4078" s="11"/>
      <c r="BA4078" s="11"/>
      <c r="BB4078" s="11"/>
      <c r="BC4078" s="11"/>
    </row>
    <row r="4079" spans="1:55" x14ac:dyDescent="0.3">
      <c r="A4079" s="11"/>
      <c r="B4079" s="11"/>
      <c r="C4079" s="11"/>
      <c r="D4079" s="11"/>
      <c r="E4079" s="38"/>
      <c r="F4079" s="11"/>
      <c r="G4079" s="40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26"/>
      <c r="AR4079" s="26"/>
      <c r="AS4079" s="26"/>
      <c r="AT4079" s="26"/>
      <c r="AU4079" s="26"/>
      <c r="AV4079" s="26"/>
      <c r="AW4079" s="11"/>
      <c r="AX4079" s="11"/>
      <c r="AY4079" s="11"/>
      <c r="AZ4079" s="11"/>
      <c r="BA4079" s="11"/>
      <c r="BB4079" s="11"/>
      <c r="BC4079" s="11"/>
    </row>
    <row r="4080" spans="1:55" x14ac:dyDescent="0.3">
      <c r="A4080" s="11"/>
      <c r="B4080" s="11"/>
      <c r="C4080" s="11"/>
      <c r="D4080" s="11"/>
      <c r="E4080" s="38"/>
      <c r="F4080" s="11"/>
      <c r="G4080" s="40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26"/>
      <c r="AR4080" s="26"/>
      <c r="AS4080" s="26"/>
      <c r="AT4080" s="26"/>
      <c r="AU4080" s="26"/>
      <c r="AV4080" s="26"/>
      <c r="AW4080" s="11"/>
      <c r="AX4080" s="11"/>
      <c r="AY4080" s="11"/>
      <c r="AZ4080" s="11"/>
      <c r="BA4080" s="11"/>
      <c r="BB4080" s="11"/>
      <c r="BC4080" s="11"/>
    </row>
    <row r="4081" spans="1:55" x14ac:dyDescent="0.3">
      <c r="A4081" s="11"/>
      <c r="B4081" s="11"/>
      <c r="C4081" s="11"/>
      <c r="D4081" s="11"/>
      <c r="E4081" s="38"/>
      <c r="F4081" s="11"/>
      <c r="G4081" s="40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26"/>
      <c r="AR4081" s="26"/>
      <c r="AS4081" s="26"/>
      <c r="AT4081" s="26"/>
      <c r="AU4081" s="26"/>
      <c r="AV4081" s="26"/>
      <c r="AW4081" s="11"/>
      <c r="AX4081" s="11"/>
      <c r="AY4081" s="11"/>
      <c r="AZ4081" s="11"/>
      <c r="BA4081" s="11"/>
      <c r="BB4081" s="11"/>
      <c r="BC4081" s="11"/>
    </row>
    <row r="4082" spans="1:55" x14ac:dyDescent="0.3">
      <c r="A4082" s="11"/>
      <c r="B4082" s="11"/>
      <c r="C4082" s="11"/>
      <c r="D4082" s="11"/>
      <c r="E4082" s="38"/>
      <c r="F4082" s="11"/>
      <c r="G4082" s="40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26"/>
      <c r="AR4082" s="26"/>
      <c r="AS4082" s="26"/>
      <c r="AT4082" s="26"/>
      <c r="AU4082" s="26"/>
      <c r="AV4082" s="26"/>
      <c r="AW4082" s="11"/>
      <c r="AX4082" s="11"/>
      <c r="AY4082" s="11"/>
      <c r="AZ4082" s="11"/>
      <c r="BA4082" s="11"/>
      <c r="BB4082" s="11"/>
      <c r="BC4082" s="11"/>
    </row>
    <row r="4083" spans="1:55" x14ac:dyDescent="0.3">
      <c r="A4083" s="11"/>
      <c r="B4083" s="11"/>
      <c r="C4083" s="11"/>
      <c r="D4083" s="11"/>
      <c r="E4083" s="38"/>
      <c r="F4083" s="11"/>
      <c r="G4083" s="40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26"/>
      <c r="AR4083" s="26"/>
      <c r="AS4083" s="26"/>
      <c r="AT4083" s="26"/>
      <c r="AU4083" s="26"/>
      <c r="AV4083" s="26"/>
      <c r="AW4083" s="11"/>
      <c r="AX4083" s="11"/>
      <c r="AY4083" s="11"/>
      <c r="AZ4083" s="11"/>
      <c r="BA4083" s="11"/>
      <c r="BB4083" s="11"/>
      <c r="BC4083" s="11"/>
    </row>
    <row r="4084" spans="1:55" x14ac:dyDescent="0.3">
      <c r="A4084" s="11"/>
      <c r="B4084" s="11"/>
      <c r="C4084" s="11"/>
      <c r="D4084" s="11"/>
      <c r="E4084" s="38"/>
      <c r="F4084" s="11"/>
      <c r="G4084" s="40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26"/>
      <c r="AR4084" s="26"/>
      <c r="AS4084" s="26"/>
      <c r="AT4084" s="26"/>
      <c r="AU4084" s="26"/>
      <c r="AV4084" s="26"/>
      <c r="AW4084" s="11"/>
      <c r="AX4084" s="11"/>
      <c r="AY4084" s="11"/>
      <c r="AZ4084" s="11"/>
      <c r="BA4084" s="11"/>
      <c r="BB4084" s="11"/>
      <c r="BC4084" s="11"/>
    </row>
    <row r="4085" spans="1:55" x14ac:dyDescent="0.3">
      <c r="A4085" s="11"/>
      <c r="B4085" s="11"/>
      <c r="C4085" s="11"/>
      <c r="D4085" s="11"/>
      <c r="E4085" s="38"/>
      <c r="F4085" s="11"/>
      <c r="G4085" s="40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26"/>
      <c r="AR4085" s="26"/>
      <c r="AS4085" s="26"/>
      <c r="AT4085" s="26"/>
      <c r="AU4085" s="26"/>
      <c r="AV4085" s="26"/>
      <c r="AW4085" s="11"/>
      <c r="AX4085" s="11"/>
      <c r="AY4085" s="11"/>
      <c r="AZ4085" s="11"/>
      <c r="BA4085" s="11"/>
      <c r="BB4085" s="11"/>
      <c r="BC4085" s="11"/>
    </row>
    <row r="4086" spans="1:55" x14ac:dyDescent="0.3">
      <c r="A4086" s="11"/>
      <c r="B4086" s="11"/>
      <c r="C4086" s="11"/>
      <c r="D4086" s="11"/>
      <c r="E4086" s="38"/>
      <c r="F4086" s="11"/>
      <c r="G4086" s="40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26"/>
      <c r="AR4086" s="26"/>
      <c r="AS4086" s="26"/>
      <c r="AT4086" s="26"/>
      <c r="AU4086" s="26"/>
      <c r="AV4086" s="26"/>
      <c r="AW4086" s="11"/>
      <c r="AX4086" s="11"/>
      <c r="AY4086" s="11"/>
      <c r="AZ4086" s="11"/>
      <c r="BA4086" s="11"/>
      <c r="BB4086" s="11"/>
      <c r="BC4086" s="11"/>
    </row>
    <row r="4087" spans="1:55" x14ac:dyDescent="0.3">
      <c r="A4087" s="11"/>
      <c r="B4087" s="11"/>
      <c r="C4087" s="11"/>
      <c r="D4087" s="11"/>
      <c r="E4087" s="38"/>
      <c r="F4087" s="11"/>
      <c r="G4087" s="40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26"/>
      <c r="AR4087" s="26"/>
      <c r="AS4087" s="26"/>
      <c r="AT4087" s="26"/>
      <c r="AU4087" s="26"/>
      <c r="AV4087" s="26"/>
      <c r="AW4087" s="11"/>
      <c r="AX4087" s="11"/>
      <c r="AY4087" s="11"/>
      <c r="AZ4087" s="11"/>
      <c r="BA4087" s="11"/>
      <c r="BB4087" s="11"/>
      <c r="BC4087" s="11"/>
    </row>
    <row r="4088" spans="1:55" x14ac:dyDescent="0.3">
      <c r="A4088" s="11"/>
      <c r="B4088" s="11"/>
      <c r="C4088" s="11"/>
      <c r="D4088" s="11"/>
      <c r="E4088" s="38"/>
      <c r="F4088" s="11"/>
      <c r="G4088" s="40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26"/>
      <c r="AR4088" s="26"/>
      <c r="AS4088" s="26"/>
      <c r="AT4088" s="26"/>
      <c r="AU4088" s="26"/>
      <c r="AV4088" s="26"/>
      <c r="AW4088" s="11"/>
      <c r="AX4088" s="11"/>
      <c r="AY4088" s="11"/>
      <c r="AZ4088" s="11"/>
      <c r="BA4088" s="11"/>
      <c r="BB4088" s="11"/>
      <c r="BC4088" s="11"/>
    </row>
    <row r="4089" spans="1:55" x14ac:dyDescent="0.3">
      <c r="A4089" s="11"/>
      <c r="B4089" s="11"/>
      <c r="C4089" s="11"/>
      <c r="D4089" s="11"/>
      <c r="E4089" s="38"/>
      <c r="F4089" s="11"/>
      <c r="G4089" s="40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26"/>
      <c r="AR4089" s="26"/>
      <c r="AS4089" s="26"/>
      <c r="AT4089" s="26"/>
      <c r="AU4089" s="26"/>
      <c r="AV4089" s="26"/>
      <c r="AW4089" s="11"/>
      <c r="AX4089" s="11"/>
      <c r="AY4089" s="11"/>
      <c r="AZ4089" s="11"/>
      <c r="BA4089" s="11"/>
      <c r="BB4089" s="11"/>
      <c r="BC4089" s="11"/>
    </row>
    <row r="4090" spans="1:55" x14ac:dyDescent="0.3">
      <c r="A4090" s="11"/>
      <c r="B4090" s="11"/>
      <c r="C4090" s="11"/>
      <c r="D4090" s="11"/>
      <c r="E4090" s="38"/>
      <c r="F4090" s="11"/>
      <c r="G4090" s="40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26"/>
      <c r="AR4090" s="26"/>
      <c r="AS4090" s="26"/>
      <c r="AT4090" s="26"/>
      <c r="AU4090" s="26"/>
      <c r="AV4090" s="26"/>
      <c r="AW4090" s="11"/>
      <c r="AX4090" s="11"/>
      <c r="AY4090" s="11"/>
      <c r="AZ4090" s="11"/>
      <c r="BA4090" s="11"/>
      <c r="BB4090" s="11"/>
      <c r="BC4090" s="11"/>
    </row>
    <row r="4091" spans="1:55" x14ac:dyDescent="0.3">
      <c r="A4091" s="11"/>
      <c r="B4091" s="11"/>
      <c r="C4091" s="11"/>
      <c r="D4091" s="11"/>
      <c r="E4091" s="38"/>
      <c r="F4091" s="11"/>
      <c r="G4091" s="40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26"/>
      <c r="AR4091" s="26"/>
      <c r="AS4091" s="26"/>
      <c r="AT4091" s="26"/>
      <c r="AU4091" s="26"/>
      <c r="AV4091" s="26"/>
      <c r="AW4091" s="11"/>
      <c r="AX4091" s="11"/>
      <c r="AY4091" s="11"/>
      <c r="AZ4091" s="11"/>
      <c r="BA4091" s="11"/>
      <c r="BB4091" s="11"/>
      <c r="BC4091" s="11"/>
    </row>
    <row r="4092" spans="1:55" x14ac:dyDescent="0.3">
      <c r="A4092" s="11"/>
      <c r="B4092" s="11"/>
      <c r="C4092" s="11"/>
      <c r="D4092" s="11"/>
      <c r="E4092" s="38"/>
      <c r="F4092" s="11"/>
      <c r="G4092" s="40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26"/>
      <c r="AR4092" s="26"/>
      <c r="AS4092" s="26"/>
      <c r="AT4092" s="26"/>
      <c r="AU4092" s="26"/>
      <c r="AV4092" s="26"/>
      <c r="AW4092" s="11"/>
      <c r="AX4092" s="11"/>
      <c r="AY4092" s="11"/>
      <c r="AZ4092" s="11"/>
      <c r="BA4092" s="11"/>
      <c r="BB4092" s="11"/>
      <c r="BC4092" s="11"/>
    </row>
    <row r="4093" spans="1:55" x14ac:dyDescent="0.3">
      <c r="A4093" s="11"/>
      <c r="B4093" s="11"/>
      <c r="C4093" s="11"/>
      <c r="D4093" s="11"/>
      <c r="E4093" s="38"/>
      <c r="F4093" s="11"/>
      <c r="G4093" s="40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26"/>
      <c r="AR4093" s="26"/>
      <c r="AS4093" s="26"/>
      <c r="AT4093" s="26"/>
      <c r="AU4093" s="26"/>
      <c r="AV4093" s="26"/>
      <c r="AW4093" s="11"/>
      <c r="AX4093" s="11"/>
      <c r="AY4093" s="11"/>
      <c r="AZ4093" s="11"/>
      <c r="BA4093" s="11"/>
      <c r="BB4093" s="11"/>
      <c r="BC4093" s="11"/>
    </row>
    <row r="4094" spans="1:55" x14ac:dyDescent="0.3">
      <c r="A4094" s="11"/>
      <c r="B4094" s="11"/>
      <c r="C4094" s="11"/>
      <c r="D4094" s="11"/>
      <c r="E4094" s="38"/>
      <c r="F4094" s="11"/>
      <c r="G4094" s="40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26"/>
      <c r="AR4094" s="26"/>
      <c r="AS4094" s="26"/>
      <c r="AT4094" s="26"/>
      <c r="AU4094" s="26"/>
      <c r="AV4094" s="26"/>
      <c r="AW4094" s="11"/>
      <c r="AX4094" s="11"/>
      <c r="AY4094" s="11"/>
      <c r="AZ4094" s="11"/>
      <c r="BA4094" s="11"/>
      <c r="BB4094" s="11"/>
      <c r="BC4094" s="11"/>
    </row>
    <row r="4095" spans="1:55" x14ac:dyDescent="0.3">
      <c r="A4095" s="11"/>
      <c r="B4095" s="11"/>
      <c r="C4095" s="11"/>
      <c r="D4095" s="11"/>
      <c r="E4095" s="38"/>
      <c r="F4095" s="11"/>
      <c r="G4095" s="40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26"/>
      <c r="AR4095" s="26"/>
      <c r="AS4095" s="26"/>
      <c r="AT4095" s="26"/>
      <c r="AU4095" s="26"/>
      <c r="AV4095" s="26"/>
      <c r="AW4095" s="11"/>
      <c r="AX4095" s="11"/>
      <c r="AY4095" s="11"/>
      <c r="AZ4095" s="11"/>
      <c r="BA4095" s="11"/>
      <c r="BB4095" s="11"/>
      <c r="BC4095" s="11"/>
    </row>
    <row r="4096" spans="1:55" x14ac:dyDescent="0.3">
      <c r="A4096" s="11"/>
      <c r="B4096" s="11"/>
      <c r="C4096" s="11"/>
      <c r="D4096" s="11"/>
      <c r="E4096" s="38"/>
      <c r="F4096" s="11"/>
      <c r="G4096" s="40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26"/>
      <c r="AR4096" s="26"/>
      <c r="AS4096" s="26"/>
      <c r="AT4096" s="26"/>
      <c r="AU4096" s="26"/>
      <c r="AV4096" s="26"/>
      <c r="AW4096" s="11"/>
      <c r="AX4096" s="11"/>
      <c r="AY4096" s="11"/>
      <c r="AZ4096" s="11"/>
      <c r="BA4096" s="11"/>
      <c r="BB4096" s="11"/>
      <c r="BC4096" s="11"/>
    </row>
    <row r="4097" spans="1:55" x14ac:dyDescent="0.3">
      <c r="A4097" s="11"/>
      <c r="B4097" s="11"/>
      <c r="C4097" s="11"/>
      <c r="D4097" s="11"/>
      <c r="E4097" s="38"/>
      <c r="F4097" s="11"/>
      <c r="G4097" s="40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26"/>
      <c r="AR4097" s="26"/>
      <c r="AS4097" s="26"/>
      <c r="AT4097" s="26"/>
      <c r="AU4097" s="26"/>
      <c r="AV4097" s="26"/>
      <c r="AW4097" s="11"/>
      <c r="AX4097" s="11"/>
      <c r="AY4097" s="11"/>
      <c r="AZ4097" s="11"/>
      <c r="BA4097" s="11"/>
      <c r="BB4097" s="11"/>
      <c r="BC4097" s="11"/>
    </row>
    <row r="4098" spans="1:55" x14ac:dyDescent="0.3">
      <c r="A4098" s="11"/>
      <c r="B4098" s="11"/>
      <c r="C4098" s="11"/>
      <c r="D4098" s="11"/>
      <c r="E4098" s="38"/>
      <c r="F4098" s="11"/>
      <c r="G4098" s="40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26"/>
      <c r="AR4098" s="26"/>
      <c r="AS4098" s="26"/>
      <c r="AT4098" s="26"/>
      <c r="AU4098" s="26"/>
      <c r="AV4098" s="26"/>
      <c r="AW4098" s="11"/>
      <c r="AX4098" s="11"/>
      <c r="AY4098" s="11"/>
      <c r="AZ4098" s="11"/>
      <c r="BA4098" s="11"/>
      <c r="BB4098" s="11"/>
      <c r="BC4098" s="11"/>
    </row>
    <row r="4099" spans="1:55" x14ac:dyDescent="0.3">
      <c r="A4099" s="11"/>
      <c r="B4099" s="11"/>
      <c r="C4099" s="11"/>
      <c r="D4099" s="11"/>
      <c r="E4099" s="38"/>
      <c r="F4099" s="11"/>
      <c r="G4099" s="40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26"/>
      <c r="AR4099" s="26"/>
      <c r="AS4099" s="26"/>
      <c r="AT4099" s="26"/>
      <c r="AU4099" s="26"/>
      <c r="AV4099" s="26"/>
      <c r="AW4099" s="11"/>
      <c r="AX4099" s="11"/>
      <c r="AY4099" s="11"/>
      <c r="AZ4099" s="11"/>
      <c r="BA4099" s="11"/>
      <c r="BB4099" s="11"/>
      <c r="BC4099" s="11"/>
    </row>
    <row r="4100" spans="1:55" x14ac:dyDescent="0.3">
      <c r="A4100" s="11"/>
      <c r="B4100" s="11"/>
      <c r="C4100" s="11"/>
      <c r="D4100" s="11"/>
      <c r="E4100" s="38"/>
      <c r="F4100" s="11"/>
      <c r="G4100" s="40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26"/>
      <c r="AR4100" s="26"/>
      <c r="AS4100" s="26"/>
      <c r="AT4100" s="26"/>
      <c r="AU4100" s="26"/>
      <c r="AV4100" s="26"/>
      <c r="AW4100" s="11"/>
      <c r="AX4100" s="11"/>
      <c r="AY4100" s="11"/>
      <c r="AZ4100" s="11"/>
      <c r="BA4100" s="11"/>
      <c r="BB4100" s="11"/>
      <c r="BC4100" s="11"/>
    </row>
    <row r="4101" spans="1:55" x14ac:dyDescent="0.3">
      <c r="A4101" s="11"/>
      <c r="B4101" s="11"/>
      <c r="C4101" s="11"/>
      <c r="D4101" s="11"/>
      <c r="E4101" s="38"/>
      <c r="F4101" s="11"/>
      <c r="G4101" s="40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26"/>
      <c r="AR4101" s="26"/>
      <c r="AS4101" s="26"/>
      <c r="AT4101" s="26"/>
      <c r="AU4101" s="26"/>
      <c r="AV4101" s="26"/>
      <c r="AW4101" s="11"/>
      <c r="AX4101" s="11"/>
      <c r="AY4101" s="11"/>
      <c r="AZ4101" s="11"/>
      <c r="BA4101" s="11"/>
      <c r="BB4101" s="11"/>
      <c r="BC4101" s="11"/>
    </row>
    <row r="4102" spans="1:55" x14ac:dyDescent="0.3">
      <c r="A4102" s="11"/>
      <c r="B4102" s="11"/>
      <c r="C4102" s="11"/>
      <c r="D4102" s="11"/>
      <c r="E4102" s="38"/>
      <c r="F4102" s="11"/>
      <c r="G4102" s="40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26"/>
      <c r="AR4102" s="26"/>
      <c r="AS4102" s="26"/>
      <c r="AT4102" s="26"/>
      <c r="AU4102" s="26"/>
      <c r="AV4102" s="26"/>
      <c r="AW4102" s="11"/>
      <c r="AX4102" s="11"/>
      <c r="AY4102" s="11"/>
      <c r="AZ4102" s="11"/>
      <c r="BA4102" s="11"/>
      <c r="BB4102" s="11"/>
      <c r="BC4102" s="11"/>
    </row>
    <row r="4103" spans="1:55" x14ac:dyDescent="0.3">
      <c r="A4103" s="11"/>
      <c r="B4103" s="11"/>
      <c r="C4103" s="11"/>
      <c r="D4103" s="11"/>
      <c r="E4103" s="38"/>
      <c r="F4103" s="11"/>
      <c r="G4103" s="40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26"/>
      <c r="AR4103" s="26"/>
      <c r="AS4103" s="26"/>
      <c r="AT4103" s="26"/>
      <c r="AU4103" s="26"/>
      <c r="AV4103" s="26"/>
      <c r="AW4103" s="11"/>
      <c r="AX4103" s="11"/>
      <c r="AY4103" s="11"/>
      <c r="AZ4103" s="11"/>
      <c r="BA4103" s="11"/>
      <c r="BB4103" s="11"/>
      <c r="BC4103" s="11"/>
    </row>
    <row r="4104" spans="1:55" x14ac:dyDescent="0.3">
      <c r="A4104" s="11"/>
      <c r="B4104" s="11"/>
      <c r="C4104" s="11"/>
      <c r="D4104" s="11"/>
      <c r="E4104" s="38"/>
      <c r="F4104" s="11"/>
      <c r="G4104" s="40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26"/>
      <c r="AR4104" s="26"/>
      <c r="AS4104" s="26"/>
      <c r="AT4104" s="26"/>
      <c r="AU4104" s="26"/>
      <c r="AV4104" s="26"/>
      <c r="AW4104" s="11"/>
      <c r="AX4104" s="11"/>
      <c r="AY4104" s="11"/>
      <c r="AZ4104" s="11"/>
      <c r="BA4104" s="11"/>
      <c r="BB4104" s="11"/>
      <c r="BC4104" s="11"/>
    </row>
    <row r="4105" spans="1:55" x14ac:dyDescent="0.3">
      <c r="A4105" s="11"/>
      <c r="B4105" s="11"/>
      <c r="C4105" s="11"/>
      <c r="D4105" s="11"/>
      <c r="E4105" s="38"/>
      <c r="F4105" s="11"/>
      <c r="G4105" s="40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26"/>
      <c r="AR4105" s="26"/>
      <c r="AS4105" s="26"/>
      <c r="AT4105" s="26"/>
      <c r="AU4105" s="26"/>
      <c r="AV4105" s="26"/>
      <c r="AW4105" s="11"/>
      <c r="AX4105" s="11"/>
      <c r="AY4105" s="11"/>
      <c r="AZ4105" s="11"/>
      <c r="BA4105" s="11"/>
      <c r="BB4105" s="11"/>
      <c r="BC4105" s="11"/>
    </row>
    <row r="4106" spans="1:55" x14ac:dyDescent="0.3">
      <c r="A4106" s="11"/>
      <c r="B4106" s="11"/>
      <c r="C4106" s="11"/>
      <c r="D4106" s="11"/>
      <c r="E4106" s="38"/>
      <c r="F4106" s="11"/>
      <c r="G4106" s="40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26"/>
      <c r="AR4106" s="26"/>
      <c r="AS4106" s="26"/>
      <c r="AT4106" s="26"/>
      <c r="AU4106" s="26"/>
      <c r="AV4106" s="26"/>
      <c r="AW4106" s="11"/>
      <c r="AX4106" s="11"/>
      <c r="AY4106" s="11"/>
      <c r="AZ4106" s="11"/>
      <c r="BA4106" s="11"/>
      <c r="BB4106" s="11"/>
      <c r="BC4106" s="11"/>
    </row>
    <row r="4107" spans="1:55" x14ac:dyDescent="0.3">
      <c r="A4107" s="11"/>
      <c r="B4107" s="11"/>
      <c r="C4107" s="11"/>
      <c r="D4107" s="11"/>
      <c r="E4107" s="38"/>
      <c r="F4107" s="11"/>
      <c r="G4107" s="40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26"/>
      <c r="AR4107" s="26"/>
      <c r="AS4107" s="26"/>
      <c r="AT4107" s="26"/>
      <c r="AU4107" s="26"/>
      <c r="AV4107" s="26"/>
      <c r="AW4107" s="11"/>
      <c r="AX4107" s="11"/>
      <c r="AY4107" s="11"/>
      <c r="AZ4107" s="11"/>
      <c r="BA4107" s="11"/>
      <c r="BB4107" s="11"/>
      <c r="BC4107" s="11"/>
    </row>
    <row r="4108" spans="1:55" x14ac:dyDescent="0.3">
      <c r="A4108" s="11"/>
      <c r="B4108" s="11"/>
      <c r="C4108" s="11"/>
      <c r="D4108" s="11"/>
      <c r="E4108" s="38"/>
      <c r="F4108" s="11"/>
      <c r="G4108" s="40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26"/>
      <c r="AR4108" s="26"/>
      <c r="AS4108" s="26"/>
      <c r="AT4108" s="26"/>
      <c r="AU4108" s="26"/>
      <c r="AV4108" s="26"/>
      <c r="AW4108" s="11"/>
      <c r="AX4108" s="11"/>
      <c r="AY4108" s="11"/>
      <c r="AZ4108" s="11"/>
      <c r="BA4108" s="11"/>
      <c r="BB4108" s="11"/>
      <c r="BC4108" s="11"/>
    </row>
    <row r="4109" spans="1:55" x14ac:dyDescent="0.3">
      <c r="A4109" s="11"/>
      <c r="B4109" s="11"/>
      <c r="C4109" s="11"/>
      <c r="D4109" s="11"/>
      <c r="E4109" s="38"/>
      <c r="F4109" s="11"/>
      <c r="G4109" s="40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26"/>
      <c r="AR4109" s="26"/>
      <c r="AS4109" s="26"/>
      <c r="AT4109" s="26"/>
      <c r="AU4109" s="26"/>
      <c r="AV4109" s="26"/>
      <c r="AW4109" s="11"/>
      <c r="AX4109" s="11"/>
      <c r="AY4109" s="11"/>
      <c r="AZ4109" s="11"/>
      <c r="BA4109" s="11"/>
      <c r="BB4109" s="11"/>
      <c r="BC4109" s="11"/>
    </row>
    <row r="4110" spans="1:55" x14ac:dyDescent="0.3">
      <c r="A4110" s="11"/>
      <c r="B4110" s="11"/>
      <c r="C4110" s="11"/>
      <c r="D4110" s="11"/>
      <c r="E4110" s="38"/>
      <c r="F4110" s="11"/>
      <c r="G4110" s="40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26"/>
      <c r="AR4110" s="26"/>
      <c r="AS4110" s="26"/>
      <c r="AT4110" s="26"/>
      <c r="AU4110" s="26"/>
      <c r="AV4110" s="26"/>
      <c r="AW4110" s="11"/>
      <c r="AX4110" s="11"/>
      <c r="AY4110" s="11"/>
      <c r="AZ4110" s="11"/>
      <c r="BA4110" s="11"/>
      <c r="BB4110" s="11"/>
      <c r="BC4110" s="11"/>
    </row>
    <row r="4111" spans="1:55" x14ac:dyDescent="0.3">
      <c r="A4111" s="11"/>
      <c r="B4111" s="11"/>
      <c r="C4111" s="11"/>
      <c r="D4111" s="11"/>
      <c r="E4111" s="38"/>
      <c r="F4111" s="11"/>
      <c r="G4111" s="40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26"/>
      <c r="AR4111" s="26"/>
      <c r="AS4111" s="26"/>
      <c r="AT4111" s="26"/>
      <c r="AU4111" s="26"/>
      <c r="AV4111" s="26"/>
      <c r="AW4111" s="11"/>
      <c r="AX4111" s="11"/>
      <c r="AY4111" s="11"/>
      <c r="AZ4111" s="11"/>
      <c r="BA4111" s="11"/>
      <c r="BB4111" s="11"/>
      <c r="BC4111" s="11"/>
    </row>
    <row r="4112" spans="1:55" x14ac:dyDescent="0.3">
      <c r="A4112" s="11"/>
      <c r="B4112" s="11"/>
      <c r="C4112" s="11"/>
      <c r="D4112" s="11"/>
      <c r="E4112" s="38"/>
      <c r="F4112" s="11"/>
      <c r="G4112" s="40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26"/>
      <c r="AR4112" s="26"/>
      <c r="AS4112" s="26"/>
      <c r="AT4112" s="26"/>
      <c r="AU4112" s="26"/>
      <c r="AV4112" s="26"/>
      <c r="AW4112" s="11"/>
      <c r="AX4112" s="11"/>
      <c r="AY4112" s="11"/>
      <c r="AZ4112" s="11"/>
      <c r="BA4112" s="11"/>
      <c r="BB4112" s="11"/>
      <c r="BC4112" s="11"/>
    </row>
    <row r="4113" spans="1:55" x14ac:dyDescent="0.3">
      <c r="A4113" s="11"/>
      <c r="B4113" s="11"/>
      <c r="C4113" s="11"/>
      <c r="D4113" s="11"/>
      <c r="E4113" s="38"/>
      <c r="F4113" s="11"/>
      <c r="G4113" s="40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26"/>
      <c r="AR4113" s="26"/>
      <c r="AS4113" s="26"/>
      <c r="AT4113" s="26"/>
      <c r="AU4113" s="26"/>
      <c r="AV4113" s="26"/>
      <c r="AW4113" s="11"/>
      <c r="AX4113" s="11"/>
      <c r="AY4113" s="11"/>
      <c r="AZ4113" s="11"/>
      <c r="BA4113" s="11"/>
      <c r="BB4113" s="11"/>
      <c r="BC4113" s="11"/>
    </row>
    <row r="4114" spans="1:55" x14ac:dyDescent="0.3">
      <c r="A4114" s="11"/>
      <c r="B4114" s="11"/>
      <c r="C4114" s="11"/>
      <c r="D4114" s="11"/>
      <c r="E4114" s="38"/>
      <c r="F4114" s="11"/>
      <c r="G4114" s="40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26"/>
      <c r="AR4114" s="26"/>
      <c r="AS4114" s="26"/>
      <c r="AT4114" s="26"/>
      <c r="AU4114" s="26"/>
      <c r="AV4114" s="26"/>
      <c r="AW4114" s="11"/>
      <c r="AX4114" s="11"/>
      <c r="AY4114" s="11"/>
      <c r="AZ4114" s="11"/>
      <c r="BA4114" s="11"/>
      <c r="BB4114" s="11"/>
      <c r="BC4114" s="11"/>
    </row>
    <row r="4115" spans="1:55" x14ac:dyDescent="0.3">
      <c r="A4115" s="11"/>
      <c r="B4115" s="11"/>
      <c r="C4115" s="11"/>
      <c r="D4115" s="11"/>
      <c r="E4115" s="38"/>
      <c r="F4115" s="11"/>
      <c r="G4115" s="40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26"/>
      <c r="AR4115" s="26"/>
      <c r="AS4115" s="26"/>
      <c r="AT4115" s="26"/>
      <c r="AU4115" s="26"/>
      <c r="AV4115" s="26"/>
      <c r="AW4115" s="11"/>
      <c r="AX4115" s="11"/>
      <c r="AY4115" s="11"/>
      <c r="AZ4115" s="11"/>
      <c r="BA4115" s="11"/>
      <c r="BB4115" s="11"/>
      <c r="BC4115" s="11"/>
    </row>
    <row r="4116" spans="1:55" x14ac:dyDescent="0.3">
      <c r="A4116" s="11"/>
      <c r="B4116" s="11"/>
      <c r="C4116" s="11"/>
      <c r="D4116" s="11"/>
      <c r="E4116" s="38"/>
      <c r="F4116" s="11"/>
      <c r="G4116" s="40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26"/>
      <c r="AR4116" s="26"/>
      <c r="AS4116" s="26"/>
      <c r="AT4116" s="26"/>
      <c r="AU4116" s="26"/>
      <c r="AV4116" s="26"/>
      <c r="AW4116" s="11"/>
      <c r="AX4116" s="11"/>
      <c r="AY4116" s="11"/>
      <c r="AZ4116" s="11"/>
      <c r="BA4116" s="11"/>
      <c r="BB4116" s="11"/>
      <c r="BC4116" s="11"/>
    </row>
    <row r="4117" spans="1:55" x14ac:dyDescent="0.3">
      <c r="A4117" s="11"/>
      <c r="B4117" s="11"/>
      <c r="C4117" s="11"/>
      <c r="D4117" s="11"/>
      <c r="E4117" s="38"/>
      <c r="F4117" s="11"/>
      <c r="G4117" s="40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26"/>
      <c r="AR4117" s="26"/>
      <c r="AS4117" s="26"/>
      <c r="AT4117" s="26"/>
      <c r="AU4117" s="26"/>
      <c r="AV4117" s="26"/>
      <c r="AW4117" s="11"/>
      <c r="AX4117" s="11"/>
      <c r="AY4117" s="11"/>
      <c r="AZ4117" s="11"/>
      <c r="BA4117" s="11"/>
      <c r="BB4117" s="11"/>
      <c r="BC4117" s="11"/>
    </row>
    <row r="4118" spans="1:55" x14ac:dyDescent="0.3">
      <c r="A4118" s="11"/>
      <c r="B4118" s="11"/>
      <c r="C4118" s="11"/>
      <c r="D4118" s="11"/>
      <c r="E4118" s="38"/>
      <c r="F4118" s="11"/>
      <c r="G4118" s="40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26"/>
      <c r="AR4118" s="26"/>
      <c r="AS4118" s="26"/>
      <c r="AT4118" s="26"/>
      <c r="AU4118" s="26"/>
      <c r="AV4118" s="26"/>
      <c r="AW4118" s="11"/>
      <c r="AX4118" s="11"/>
      <c r="AY4118" s="11"/>
      <c r="AZ4118" s="11"/>
      <c r="BA4118" s="11"/>
      <c r="BB4118" s="11"/>
      <c r="BC4118" s="11"/>
    </row>
    <row r="4119" spans="1:55" x14ac:dyDescent="0.3">
      <c r="A4119" s="11"/>
      <c r="B4119" s="11"/>
      <c r="C4119" s="11"/>
      <c r="D4119" s="11"/>
      <c r="E4119" s="38"/>
      <c r="F4119" s="11"/>
      <c r="G4119" s="40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26"/>
      <c r="AR4119" s="26"/>
      <c r="AS4119" s="26"/>
      <c r="AT4119" s="26"/>
      <c r="AU4119" s="26"/>
      <c r="AV4119" s="26"/>
      <c r="AW4119" s="11"/>
      <c r="AX4119" s="11"/>
      <c r="AY4119" s="11"/>
      <c r="AZ4119" s="11"/>
      <c r="BA4119" s="11"/>
      <c r="BB4119" s="11"/>
      <c r="BC4119" s="11"/>
    </row>
    <row r="4120" spans="1:55" x14ac:dyDescent="0.3">
      <c r="A4120" s="11"/>
      <c r="B4120" s="11"/>
      <c r="C4120" s="11"/>
      <c r="D4120" s="11"/>
      <c r="E4120" s="38"/>
      <c r="F4120" s="11"/>
      <c r="G4120" s="40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26"/>
      <c r="AR4120" s="26"/>
      <c r="AS4120" s="26"/>
      <c r="AT4120" s="26"/>
      <c r="AU4120" s="26"/>
      <c r="AV4120" s="26"/>
      <c r="AW4120" s="11"/>
      <c r="AX4120" s="11"/>
      <c r="AY4120" s="11"/>
      <c r="AZ4120" s="11"/>
      <c r="BA4120" s="11"/>
      <c r="BB4120" s="11"/>
      <c r="BC4120" s="11"/>
    </row>
    <row r="4121" spans="1:55" x14ac:dyDescent="0.3">
      <c r="A4121" s="11"/>
      <c r="B4121" s="11"/>
      <c r="C4121" s="11"/>
      <c r="D4121" s="11"/>
      <c r="E4121" s="38"/>
      <c r="F4121" s="11"/>
      <c r="G4121" s="40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26"/>
      <c r="AR4121" s="26"/>
      <c r="AS4121" s="26"/>
      <c r="AT4121" s="26"/>
      <c r="AU4121" s="26"/>
      <c r="AV4121" s="26"/>
      <c r="AW4121" s="11"/>
      <c r="AX4121" s="11"/>
      <c r="AY4121" s="11"/>
      <c r="AZ4121" s="11"/>
      <c r="BA4121" s="11"/>
      <c r="BB4121" s="11"/>
      <c r="BC4121" s="11"/>
    </row>
    <row r="4122" spans="1:55" x14ac:dyDescent="0.3">
      <c r="A4122" s="11"/>
      <c r="B4122" s="11"/>
      <c r="C4122" s="11"/>
      <c r="D4122" s="11"/>
      <c r="E4122" s="38"/>
      <c r="F4122" s="11"/>
      <c r="G4122" s="40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26"/>
      <c r="AR4122" s="26"/>
      <c r="AS4122" s="26"/>
      <c r="AT4122" s="26"/>
      <c r="AU4122" s="26"/>
      <c r="AV4122" s="26"/>
      <c r="AW4122" s="11"/>
      <c r="AX4122" s="11"/>
      <c r="AY4122" s="11"/>
      <c r="AZ4122" s="11"/>
      <c r="BA4122" s="11"/>
      <c r="BB4122" s="11"/>
      <c r="BC4122" s="11"/>
    </row>
    <row r="4123" spans="1:55" x14ac:dyDescent="0.3">
      <c r="A4123" s="11"/>
      <c r="B4123" s="11"/>
      <c r="C4123" s="11"/>
      <c r="D4123" s="11"/>
      <c r="E4123" s="38"/>
      <c r="F4123" s="11"/>
      <c r="G4123" s="40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26"/>
      <c r="AR4123" s="26"/>
      <c r="AS4123" s="26"/>
      <c r="AT4123" s="26"/>
      <c r="AU4123" s="26"/>
      <c r="AV4123" s="26"/>
      <c r="AW4123" s="11"/>
      <c r="AX4123" s="11"/>
      <c r="AY4123" s="11"/>
      <c r="AZ4123" s="11"/>
      <c r="BA4123" s="11"/>
      <c r="BB4123" s="11"/>
      <c r="BC4123" s="11"/>
    </row>
    <row r="4124" spans="1:55" x14ac:dyDescent="0.3">
      <c r="A4124" s="11"/>
      <c r="B4124" s="11"/>
      <c r="C4124" s="11"/>
      <c r="D4124" s="11"/>
      <c r="E4124" s="38"/>
      <c r="F4124" s="11"/>
      <c r="G4124" s="40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26"/>
      <c r="AR4124" s="26"/>
      <c r="AS4124" s="26"/>
      <c r="AT4124" s="26"/>
      <c r="AU4124" s="26"/>
      <c r="AV4124" s="26"/>
      <c r="AW4124" s="11"/>
      <c r="AX4124" s="11"/>
      <c r="AY4124" s="11"/>
      <c r="AZ4124" s="11"/>
      <c r="BA4124" s="11"/>
      <c r="BB4124" s="11"/>
      <c r="BC4124" s="11"/>
    </row>
    <row r="4125" spans="1:55" x14ac:dyDescent="0.3">
      <c r="A4125" s="11"/>
      <c r="B4125" s="11"/>
      <c r="C4125" s="11"/>
      <c r="D4125" s="11"/>
      <c r="E4125" s="38"/>
      <c r="F4125" s="11"/>
      <c r="G4125" s="40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26"/>
      <c r="AR4125" s="26"/>
      <c r="AS4125" s="26"/>
      <c r="AT4125" s="26"/>
      <c r="AU4125" s="26"/>
      <c r="AV4125" s="26"/>
      <c r="AW4125" s="11"/>
      <c r="AX4125" s="11"/>
      <c r="AY4125" s="11"/>
      <c r="AZ4125" s="11"/>
      <c r="BA4125" s="11"/>
      <c r="BB4125" s="11"/>
      <c r="BC4125" s="11"/>
    </row>
    <row r="4126" spans="1:55" x14ac:dyDescent="0.3">
      <c r="A4126" s="11"/>
      <c r="B4126" s="11"/>
      <c r="C4126" s="11"/>
      <c r="D4126" s="11"/>
      <c r="E4126" s="38"/>
      <c r="F4126" s="11"/>
      <c r="G4126" s="40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26"/>
      <c r="AR4126" s="26"/>
      <c r="AS4126" s="26"/>
      <c r="AT4126" s="26"/>
      <c r="AU4126" s="26"/>
      <c r="AV4126" s="26"/>
      <c r="AW4126" s="11"/>
      <c r="AX4126" s="11"/>
      <c r="AY4126" s="11"/>
      <c r="AZ4126" s="11"/>
      <c r="BA4126" s="11"/>
      <c r="BB4126" s="11"/>
      <c r="BC4126" s="11"/>
    </row>
    <row r="4127" spans="1:55" x14ac:dyDescent="0.3">
      <c r="A4127" s="11"/>
      <c r="B4127" s="11"/>
      <c r="C4127" s="11"/>
      <c r="D4127" s="11"/>
      <c r="E4127" s="38"/>
      <c r="F4127" s="11"/>
      <c r="G4127" s="40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26"/>
      <c r="AR4127" s="26"/>
      <c r="AS4127" s="26"/>
      <c r="AT4127" s="26"/>
      <c r="AU4127" s="26"/>
      <c r="AV4127" s="26"/>
      <c r="AW4127" s="11"/>
      <c r="AX4127" s="11"/>
      <c r="AY4127" s="11"/>
      <c r="AZ4127" s="11"/>
      <c r="BA4127" s="11"/>
      <c r="BB4127" s="11"/>
      <c r="BC4127" s="11"/>
    </row>
    <row r="4128" spans="1:55" x14ac:dyDescent="0.3">
      <c r="A4128" s="11"/>
      <c r="B4128" s="11"/>
      <c r="C4128" s="11"/>
      <c r="D4128" s="11"/>
      <c r="E4128" s="38"/>
      <c r="F4128" s="11"/>
      <c r="G4128" s="40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26"/>
      <c r="AR4128" s="26"/>
      <c r="AS4128" s="26"/>
      <c r="AT4128" s="26"/>
      <c r="AU4128" s="26"/>
      <c r="AV4128" s="26"/>
      <c r="AW4128" s="11"/>
      <c r="AX4128" s="11"/>
      <c r="AY4128" s="11"/>
      <c r="AZ4128" s="11"/>
      <c r="BA4128" s="11"/>
      <c r="BB4128" s="11"/>
      <c r="BC4128" s="11"/>
    </row>
    <row r="4129" spans="1:55" x14ac:dyDescent="0.3">
      <c r="A4129" s="11"/>
      <c r="B4129" s="11"/>
      <c r="C4129" s="11"/>
      <c r="D4129" s="11"/>
      <c r="E4129" s="38"/>
      <c r="F4129" s="11"/>
      <c r="G4129" s="40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26"/>
      <c r="AR4129" s="26"/>
      <c r="AS4129" s="26"/>
      <c r="AT4129" s="26"/>
      <c r="AU4129" s="26"/>
      <c r="AV4129" s="26"/>
      <c r="AW4129" s="11"/>
      <c r="AX4129" s="11"/>
      <c r="AY4129" s="11"/>
      <c r="AZ4129" s="11"/>
      <c r="BA4129" s="11"/>
      <c r="BB4129" s="11"/>
      <c r="BC4129" s="11"/>
    </row>
    <row r="4130" spans="1:55" x14ac:dyDescent="0.3">
      <c r="A4130" s="11"/>
      <c r="B4130" s="11"/>
      <c r="C4130" s="11"/>
      <c r="D4130" s="11"/>
      <c r="E4130" s="38"/>
      <c r="F4130" s="11"/>
      <c r="G4130" s="40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26"/>
      <c r="AR4130" s="26"/>
      <c r="AS4130" s="26"/>
      <c r="AT4130" s="26"/>
      <c r="AU4130" s="26"/>
      <c r="AV4130" s="26"/>
      <c r="AW4130" s="11"/>
      <c r="AX4130" s="11"/>
      <c r="AY4130" s="11"/>
      <c r="AZ4130" s="11"/>
      <c r="BA4130" s="11"/>
      <c r="BB4130" s="11"/>
      <c r="BC4130" s="11"/>
    </row>
    <row r="4131" spans="1:55" x14ac:dyDescent="0.3">
      <c r="A4131" s="11"/>
      <c r="B4131" s="11"/>
      <c r="C4131" s="11"/>
      <c r="D4131" s="11"/>
      <c r="E4131" s="38"/>
      <c r="F4131" s="11"/>
      <c r="G4131" s="40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26"/>
      <c r="AR4131" s="26"/>
      <c r="AS4131" s="26"/>
      <c r="AT4131" s="26"/>
      <c r="AU4131" s="26"/>
      <c r="AV4131" s="26"/>
      <c r="AW4131" s="11"/>
      <c r="AX4131" s="11"/>
      <c r="AY4131" s="11"/>
      <c r="AZ4131" s="11"/>
      <c r="BA4131" s="11"/>
      <c r="BB4131" s="11"/>
      <c r="BC4131" s="11"/>
    </row>
    <row r="4132" spans="1:55" x14ac:dyDescent="0.3">
      <c r="A4132" s="11"/>
      <c r="B4132" s="11"/>
      <c r="C4132" s="11"/>
      <c r="D4132" s="11"/>
      <c r="E4132" s="38"/>
      <c r="F4132" s="11"/>
      <c r="G4132" s="40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26"/>
      <c r="AR4132" s="26"/>
      <c r="AS4132" s="26"/>
      <c r="AT4132" s="26"/>
      <c r="AU4132" s="26"/>
      <c r="AV4132" s="26"/>
      <c r="AW4132" s="11"/>
      <c r="AX4132" s="11"/>
      <c r="AY4132" s="11"/>
      <c r="AZ4132" s="11"/>
      <c r="BA4132" s="11"/>
      <c r="BB4132" s="11"/>
      <c r="BC4132" s="11"/>
    </row>
    <row r="4133" spans="1:55" x14ac:dyDescent="0.3">
      <c r="A4133" s="11"/>
      <c r="B4133" s="11"/>
      <c r="C4133" s="11"/>
      <c r="D4133" s="11"/>
      <c r="E4133" s="38"/>
      <c r="F4133" s="11"/>
      <c r="G4133" s="40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26"/>
      <c r="AR4133" s="26"/>
      <c r="AS4133" s="26"/>
      <c r="AT4133" s="26"/>
      <c r="AU4133" s="26"/>
      <c r="AV4133" s="26"/>
      <c r="AW4133" s="11"/>
      <c r="AX4133" s="11"/>
      <c r="AY4133" s="11"/>
      <c r="AZ4133" s="11"/>
      <c r="BA4133" s="11"/>
      <c r="BB4133" s="11"/>
      <c r="BC4133" s="11"/>
    </row>
    <row r="4134" spans="1:55" x14ac:dyDescent="0.3">
      <c r="A4134" s="11"/>
      <c r="B4134" s="11"/>
      <c r="C4134" s="11"/>
      <c r="D4134" s="11"/>
      <c r="E4134" s="38"/>
      <c r="F4134" s="11"/>
      <c r="G4134" s="40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26"/>
      <c r="AR4134" s="26"/>
      <c r="AS4134" s="26"/>
      <c r="AT4134" s="26"/>
      <c r="AU4134" s="26"/>
      <c r="AV4134" s="26"/>
      <c r="AW4134" s="11"/>
      <c r="AX4134" s="11"/>
      <c r="AY4134" s="11"/>
      <c r="AZ4134" s="11"/>
      <c r="BA4134" s="11"/>
      <c r="BB4134" s="11"/>
      <c r="BC4134" s="11"/>
    </row>
    <row r="4135" spans="1:55" x14ac:dyDescent="0.3">
      <c r="A4135" s="11"/>
      <c r="B4135" s="11"/>
      <c r="C4135" s="11"/>
      <c r="D4135" s="11"/>
      <c r="E4135" s="38"/>
      <c r="F4135" s="11"/>
      <c r="G4135" s="40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26"/>
      <c r="AR4135" s="26"/>
      <c r="AS4135" s="26"/>
      <c r="AT4135" s="26"/>
      <c r="AU4135" s="26"/>
      <c r="AV4135" s="26"/>
      <c r="AW4135" s="11"/>
      <c r="AX4135" s="11"/>
      <c r="AY4135" s="11"/>
      <c r="AZ4135" s="11"/>
      <c r="BA4135" s="11"/>
      <c r="BB4135" s="11"/>
      <c r="BC4135" s="11"/>
    </row>
    <row r="4136" spans="1:55" x14ac:dyDescent="0.3">
      <c r="A4136" s="11"/>
      <c r="B4136" s="11"/>
      <c r="C4136" s="11"/>
      <c r="D4136" s="11"/>
      <c r="E4136" s="38"/>
      <c r="F4136" s="11"/>
      <c r="G4136" s="40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26"/>
      <c r="AR4136" s="26"/>
      <c r="AS4136" s="26"/>
      <c r="AT4136" s="26"/>
      <c r="AU4136" s="26"/>
      <c r="AV4136" s="26"/>
      <c r="AW4136" s="11"/>
      <c r="AX4136" s="11"/>
      <c r="AY4136" s="11"/>
      <c r="AZ4136" s="11"/>
      <c r="BA4136" s="11"/>
      <c r="BB4136" s="11"/>
      <c r="BC4136" s="11"/>
    </row>
    <row r="4137" spans="1:55" x14ac:dyDescent="0.3">
      <c r="A4137" s="11"/>
      <c r="B4137" s="11"/>
      <c r="C4137" s="11"/>
      <c r="D4137" s="11"/>
      <c r="E4137" s="38"/>
      <c r="F4137" s="11"/>
      <c r="G4137" s="40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26"/>
      <c r="AR4137" s="26"/>
      <c r="AS4137" s="26"/>
      <c r="AT4137" s="26"/>
      <c r="AU4137" s="26"/>
      <c r="AV4137" s="26"/>
      <c r="AW4137" s="11"/>
      <c r="AX4137" s="11"/>
      <c r="AY4137" s="11"/>
      <c r="AZ4137" s="11"/>
      <c r="BA4137" s="11"/>
      <c r="BB4137" s="11"/>
      <c r="BC4137" s="11"/>
    </row>
    <row r="4138" spans="1:55" x14ac:dyDescent="0.3">
      <c r="A4138" s="11"/>
      <c r="B4138" s="11"/>
      <c r="C4138" s="11"/>
      <c r="D4138" s="11"/>
      <c r="E4138" s="38"/>
      <c r="F4138" s="11"/>
      <c r="G4138" s="40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26"/>
      <c r="AR4138" s="26"/>
      <c r="AS4138" s="26"/>
      <c r="AT4138" s="26"/>
      <c r="AU4138" s="26"/>
      <c r="AV4138" s="26"/>
      <c r="AW4138" s="11"/>
      <c r="AX4138" s="11"/>
      <c r="AY4138" s="11"/>
      <c r="AZ4138" s="11"/>
      <c r="BA4138" s="11"/>
      <c r="BB4138" s="11"/>
      <c r="BC4138" s="11"/>
    </row>
    <row r="4139" spans="1:55" x14ac:dyDescent="0.3">
      <c r="A4139" s="11"/>
      <c r="B4139" s="11"/>
      <c r="C4139" s="11"/>
      <c r="D4139" s="11"/>
      <c r="E4139" s="38"/>
      <c r="F4139" s="11"/>
      <c r="G4139" s="40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26"/>
      <c r="AR4139" s="26"/>
      <c r="AS4139" s="26"/>
      <c r="AT4139" s="26"/>
      <c r="AU4139" s="26"/>
      <c r="AV4139" s="26"/>
      <c r="AW4139" s="11"/>
      <c r="AX4139" s="11"/>
      <c r="AY4139" s="11"/>
      <c r="AZ4139" s="11"/>
      <c r="BA4139" s="11"/>
      <c r="BB4139" s="11"/>
      <c r="BC4139" s="11"/>
    </row>
    <row r="4140" spans="1:55" x14ac:dyDescent="0.3">
      <c r="A4140" s="11"/>
      <c r="B4140" s="11"/>
      <c r="C4140" s="11"/>
      <c r="D4140" s="11"/>
      <c r="E4140" s="38"/>
      <c r="F4140" s="11"/>
      <c r="G4140" s="40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26"/>
      <c r="AR4140" s="26"/>
      <c r="AS4140" s="26"/>
      <c r="AT4140" s="26"/>
      <c r="AU4140" s="26"/>
      <c r="AV4140" s="26"/>
      <c r="AW4140" s="11"/>
      <c r="AX4140" s="11"/>
      <c r="AY4140" s="11"/>
      <c r="AZ4140" s="11"/>
      <c r="BA4140" s="11"/>
      <c r="BB4140" s="11"/>
      <c r="BC4140" s="11"/>
    </row>
    <row r="4141" spans="1:55" x14ac:dyDescent="0.3">
      <c r="A4141" s="11"/>
      <c r="B4141" s="11"/>
      <c r="C4141" s="11"/>
      <c r="D4141" s="11"/>
      <c r="E4141" s="38"/>
      <c r="F4141" s="11"/>
      <c r="G4141" s="40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26"/>
      <c r="AR4141" s="26"/>
      <c r="AS4141" s="26"/>
      <c r="AT4141" s="26"/>
      <c r="AU4141" s="26"/>
      <c r="AV4141" s="26"/>
      <c r="AW4141" s="11"/>
      <c r="AX4141" s="11"/>
      <c r="AY4141" s="11"/>
      <c r="AZ4141" s="11"/>
      <c r="BA4141" s="11"/>
      <c r="BB4141" s="11"/>
      <c r="BC4141" s="11"/>
    </row>
    <row r="4142" spans="1:55" x14ac:dyDescent="0.3">
      <c r="A4142" s="11"/>
      <c r="B4142" s="11"/>
      <c r="C4142" s="11"/>
      <c r="D4142" s="11"/>
      <c r="E4142" s="38"/>
      <c r="F4142" s="11"/>
      <c r="G4142" s="40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26"/>
      <c r="AR4142" s="26"/>
      <c r="AS4142" s="26"/>
      <c r="AT4142" s="26"/>
      <c r="AU4142" s="26"/>
      <c r="AV4142" s="26"/>
      <c r="AW4142" s="11"/>
      <c r="AX4142" s="11"/>
      <c r="AY4142" s="11"/>
      <c r="AZ4142" s="11"/>
      <c r="BA4142" s="11"/>
      <c r="BB4142" s="11"/>
      <c r="BC4142" s="11"/>
    </row>
    <row r="4143" spans="1:55" x14ac:dyDescent="0.3">
      <c r="A4143" s="11"/>
      <c r="B4143" s="11"/>
      <c r="C4143" s="11"/>
      <c r="D4143" s="11"/>
      <c r="E4143" s="38"/>
      <c r="F4143" s="11"/>
      <c r="G4143" s="40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26"/>
      <c r="AR4143" s="26"/>
      <c r="AS4143" s="26"/>
      <c r="AT4143" s="26"/>
      <c r="AU4143" s="26"/>
      <c r="AV4143" s="26"/>
      <c r="AW4143" s="11"/>
      <c r="AX4143" s="11"/>
      <c r="AY4143" s="11"/>
      <c r="AZ4143" s="11"/>
      <c r="BA4143" s="11"/>
      <c r="BB4143" s="11"/>
      <c r="BC4143" s="11"/>
    </row>
    <row r="4144" spans="1:55" x14ac:dyDescent="0.3">
      <c r="A4144" s="11"/>
      <c r="B4144" s="11"/>
      <c r="C4144" s="11"/>
      <c r="D4144" s="11"/>
      <c r="E4144" s="38"/>
      <c r="F4144" s="11"/>
      <c r="G4144" s="40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26"/>
      <c r="AR4144" s="26"/>
      <c r="AS4144" s="26"/>
      <c r="AT4144" s="26"/>
      <c r="AU4144" s="26"/>
      <c r="AV4144" s="26"/>
      <c r="AW4144" s="11"/>
      <c r="AX4144" s="11"/>
      <c r="AY4144" s="11"/>
      <c r="AZ4144" s="11"/>
      <c r="BA4144" s="11"/>
      <c r="BB4144" s="11"/>
      <c r="BC4144" s="11"/>
    </row>
    <row r="4145" spans="1:55" x14ac:dyDescent="0.3">
      <c r="A4145" s="11"/>
      <c r="B4145" s="11"/>
      <c r="C4145" s="11"/>
      <c r="D4145" s="11"/>
      <c r="E4145" s="38"/>
      <c r="F4145" s="11"/>
      <c r="G4145" s="40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26"/>
      <c r="AR4145" s="26"/>
      <c r="AS4145" s="26"/>
      <c r="AT4145" s="26"/>
      <c r="AU4145" s="26"/>
      <c r="AV4145" s="26"/>
      <c r="AW4145" s="11"/>
      <c r="AX4145" s="11"/>
      <c r="AY4145" s="11"/>
      <c r="AZ4145" s="11"/>
      <c r="BA4145" s="11"/>
      <c r="BB4145" s="11"/>
      <c r="BC4145" s="11"/>
    </row>
    <row r="4146" spans="1:55" x14ac:dyDescent="0.3">
      <c r="A4146" s="11"/>
      <c r="B4146" s="11"/>
      <c r="C4146" s="11"/>
      <c r="D4146" s="11"/>
      <c r="E4146" s="38"/>
      <c r="F4146" s="11"/>
      <c r="G4146" s="40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26"/>
      <c r="AR4146" s="26"/>
      <c r="AS4146" s="26"/>
      <c r="AT4146" s="26"/>
      <c r="AU4146" s="26"/>
      <c r="AV4146" s="26"/>
      <c r="AW4146" s="11"/>
      <c r="AX4146" s="11"/>
      <c r="AY4146" s="11"/>
      <c r="AZ4146" s="11"/>
      <c r="BA4146" s="11"/>
      <c r="BB4146" s="11"/>
      <c r="BC4146" s="11"/>
    </row>
    <row r="4147" spans="1:55" x14ac:dyDescent="0.3">
      <c r="A4147" s="11"/>
      <c r="B4147" s="11"/>
      <c r="C4147" s="11"/>
      <c r="D4147" s="11"/>
      <c r="E4147" s="38"/>
      <c r="F4147" s="11"/>
      <c r="G4147" s="40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26"/>
      <c r="AR4147" s="26"/>
      <c r="AS4147" s="26"/>
      <c r="AT4147" s="26"/>
      <c r="AU4147" s="26"/>
      <c r="AV4147" s="26"/>
      <c r="AW4147" s="11"/>
      <c r="AX4147" s="11"/>
      <c r="AY4147" s="11"/>
      <c r="AZ4147" s="11"/>
      <c r="BA4147" s="11"/>
      <c r="BB4147" s="11"/>
      <c r="BC4147" s="11"/>
    </row>
    <row r="4148" spans="1:55" x14ac:dyDescent="0.3">
      <c r="A4148" s="11"/>
      <c r="B4148" s="11"/>
      <c r="C4148" s="11"/>
      <c r="D4148" s="11"/>
      <c r="E4148" s="38"/>
      <c r="F4148" s="11"/>
      <c r="G4148" s="40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26"/>
      <c r="AR4148" s="26"/>
      <c r="AS4148" s="26"/>
      <c r="AT4148" s="26"/>
      <c r="AU4148" s="26"/>
      <c r="AV4148" s="26"/>
      <c r="AW4148" s="11"/>
      <c r="AX4148" s="11"/>
      <c r="AY4148" s="11"/>
      <c r="AZ4148" s="11"/>
      <c r="BA4148" s="11"/>
      <c r="BB4148" s="11"/>
      <c r="BC4148" s="11"/>
    </row>
    <row r="4149" spans="1:55" x14ac:dyDescent="0.3">
      <c r="A4149" s="11"/>
      <c r="B4149" s="11"/>
      <c r="C4149" s="11"/>
      <c r="D4149" s="11"/>
      <c r="E4149" s="38"/>
      <c r="F4149" s="11"/>
      <c r="G4149" s="40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26"/>
      <c r="AR4149" s="26"/>
      <c r="AS4149" s="26"/>
      <c r="AT4149" s="26"/>
      <c r="AU4149" s="26"/>
      <c r="AV4149" s="26"/>
      <c r="AW4149" s="11"/>
      <c r="AX4149" s="11"/>
      <c r="AY4149" s="11"/>
      <c r="AZ4149" s="11"/>
      <c r="BA4149" s="11"/>
      <c r="BB4149" s="11"/>
      <c r="BC4149" s="11"/>
    </row>
    <row r="4150" spans="1:55" x14ac:dyDescent="0.3">
      <c r="A4150" s="11"/>
      <c r="B4150" s="11"/>
      <c r="C4150" s="11"/>
      <c r="D4150" s="11"/>
      <c r="E4150" s="38"/>
      <c r="F4150" s="11"/>
      <c r="G4150" s="40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26"/>
      <c r="AR4150" s="26"/>
      <c r="AS4150" s="26"/>
      <c r="AT4150" s="26"/>
      <c r="AU4150" s="26"/>
      <c r="AV4150" s="26"/>
      <c r="AW4150" s="11"/>
      <c r="AX4150" s="11"/>
      <c r="AY4150" s="11"/>
      <c r="AZ4150" s="11"/>
      <c r="BA4150" s="11"/>
      <c r="BB4150" s="11"/>
      <c r="BC4150" s="11"/>
    </row>
    <row r="4151" spans="1:55" x14ac:dyDescent="0.3">
      <c r="A4151" s="11"/>
      <c r="B4151" s="11"/>
      <c r="C4151" s="11"/>
      <c r="D4151" s="11"/>
      <c r="E4151" s="38"/>
      <c r="F4151" s="11"/>
      <c r="G4151" s="40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26"/>
      <c r="AR4151" s="26"/>
      <c r="AS4151" s="26"/>
      <c r="AT4151" s="26"/>
      <c r="AU4151" s="26"/>
      <c r="AV4151" s="26"/>
      <c r="AW4151" s="11"/>
      <c r="AX4151" s="11"/>
      <c r="AY4151" s="11"/>
      <c r="AZ4151" s="11"/>
      <c r="BA4151" s="11"/>
      <c r="BB4151" s="11"/>
      <c r="BC4151" s="11"/>
    </row>
    <row r="4152" spans="1:55" x14ac:dyDescent="0.3">
      <c r="A4152" s="11"/>
      <c r="B4152" s="11"/>
      <c r="C4152" s="11"/>
      <c r="D4152" s="11"/>
      <c r="E4152" s="38"/>
      <c r="F4152" s="11"/>
      <c r="G4152" s="40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26"/>
      <c r="AR4152" s="26"/>
      <c r="AS4152" s="26"/>
      <c r="AT4152" s="26"/>
      <c r="AU4152" s="26"/>
      <c r="AV4152" s="26"/>
      <c r="AW4152" s="11"/>
      <c r="AX4152" s="11"/>
      <c r="AY4152" s="11"/>
      <c r="AZ4152" s="11"/>
      <c r="BA4152" s="11"/>
      <c r="BB4152" s="11"/>
      <c r="BC4152" s="11"/>
    </row>
    <row r="4153" spans="1:55" x14ac:dyDescent="0.3">
      <c r="A4153" s="11"/>
      <c r="B4153" s="11"/>
      <c r="C4153" s="11"/>
      <c r="D4153" s="11"/>
      <c r="E4153" s="38"/>
      <c r="F4153" s="11"/>
      <c r="G4153" s="40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26"/>
      <c r="AR4153" s="26"/>
      <c r="AS4153" s="26"/>
      <c r="AT4153" s="26"/>
      <c r="AU4153" s="26"/>
      <c r="AV4153" s="26"/>
      <c r="AW4153" s="11"/>
      <c r="AX4153" s="11"/>
      <c r="AY4153" s="11"/>
      <c r="AZ4153" s="11"/>
      <c r="BA4153" s="11"/>
      <c r="BB4153" s="11"/>
      <c r="BC4153" s="11"/>
    </row>
    <row r="4154" spans="1:55" x14ac:dyDescent="0.3">
      <c r="A4154" s="11"/>
      <c r="B4154" s="11"/>
      <c r="C4154" s="11"/>
      <c r="D4154" s="11"/>
      <c r="E4154" s="38"/>
      <c r="F4154" s="11"/>
      <c r="G4154" s="40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26"/>
      <c r="AR4154" s="26"/>
      <c r="AS4154" s="26"/>
      <c r="AT4154" s="26"/>
      <c r="AU4154" s="26"/>
      <c r="AV4154" s="26"/>
      <c r="AW4154" s="11"/>
      <c r="AX4154" s="11"/>
      <c r="AY4154" s="11"/>
      <c r="AZ4154" s="11"/>
      <c r="BA4154" s="11"/>
      <c r="BB4154" s="11"/>
      <c r="BC4154" s="11"/>
    </row>
    <row r="4155" spans="1:55" x14ac:dyDescent="0.3">
      <c r="A4155" s="11"/>
      <c r="B4155" s="11"/>
      <c r="C4155" s="11"/>
      <c r="D4155" s="11"/>
      <c r="E4155" s="38"/>
      <c r="F4155" s="11"/>
      <c r="G4155" s="40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26"/>
      <c r="AR4155" s="26"/>
      <c r="AS4155" s="26"/>
      <c r="AT4155" s="26"/>
      <c r="AU4155" s="26"/>
      <c r="AV4155" s="26"/>
      <c r="AW4155" s="11"/>
      <c r="AX4155" s="11"/>
      <c r="AY4155" s="11"/>
      <c r="AZ4155" s="11"/>
      <c r="BA4155" s="11"/>
      <c r="BB4155" s="11"/>
      <c r="BC4155" s="11"/>
    </row>
    <row r="4156" spans="1:55" x14ac:dyDescent="0.3">
      <c r="A4156" s="11"/>
      <c r="B4156" s="11"/>
      <c r="C4156" s="11"/>
      <c r="D4156" s="11"/>
      <c r="E4156" s="38"/>
      <c r="F4156" s="11"/>
      <c r="G4156" s="40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26"/>
      <c r="AR4156" s="26"/>
      <c r="AS4156" s="26"/>
      <c r="AT4156" s="26"/>
      <c r="AU4156" s="26"/>
      <c r="AV4156" s="26"/>
      <c r="AW4156" s="11"/>
      <c r="AX4156" s="11"/>
      <c r="AY4156" s="11"/>
      <c r="AZ4156" s="11"/>
      <c r="BA4156" s="11"/>
      <c r="BB4156" s="11"/>
      <c r="BC4156" s="11"/>
    </row>
    <row r="4157" spans="1:55" x14ac:dyDescent="0.3">
      <c r="A4157" s="11"/>
      <c r="B4157" s="11"/>
      <c r="C4157" s="11"/>
      <c r="D4157" s="11"/>
      <c r="E4157" s="38"/>
      <c r="F4157" s="11"/>
      <c r="G4157" s="40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26"/>
      <c r="AR4157" s="26"/>
      <c r="AS4157" s="26"/>
      <c r="AT4157" s="26"/>
      <c r="AU4157" s="26"/>
      <c r="AV4157" s="26"/>
      <c r="AW4157" s="11"/>
      <c r="AX4157" s="11"/>
      <c r="AY4157" s="11"/>
      <c r="AZ4157" s="11"/>
      <c r="BA4157" s="11"/>
      <c r="BB4157" s="11"/>
      <c r="BC4157" s="11"/>
    </row>
    <row r="4158" spans="1:55" x14ac:dyDescent="0.3">
      <c r="A4158" s="11"/>
      <c r="B4158" s="11"/>
      <c r="C4158" s="11"/>
      <c r="D4158" s="11"/>
      <c r="E4158" s="38"/>
      <c r="F4158" s="11"/>
      <c r="G4158" s="40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26"/>
      <c r="AR4158" s="26"/>
      <c r="AS4158" s="26"/>
      <c r="AT4158" s="26"/>
      <c r="AU4158" s="26"/>
      <c r="AV4158" s="26"/>
      <c r="AW4158" s="11"/>
      <c r="AX4158" s="11"/>
      <c r="AY4158" s="11"/>
      <c r="AZ4158" s="11"/>
      <c r="BA4158" s="11"/>
      <c r="BB4158" s="11"/>
      <c r="BC4158" s="11"/>
    </row>
    <row r="4159" spans="1:55" x14ac:dyDescent="0.3">
      <c r="A4159" s="11"/>
      <c r="B4159" s="11"/>
      <c r="C4159" s="11"/>
      <c r="D4159" s="11"/>
      <c r="E4159" s="38"/>
      <c r="F4159" s="11"/>
      <c r="G4159" s="40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26"/>
      <c r="AR4159" s="26"/>
      <c r="AS4159" s="26"/>
      <c r="AT4159" s="26"/>
      <c r="AU4159" s="26"/>
      <c r="AV4159" s="26"/>
      <c r="AW4159" s="11"/>
      <c r="AX4159" s="11"/>
      <c r="AY4159" s="11"/>
      <c r="AZ4159" s="11"/>
      <c r="BA4159" s="11"/>
      <c r="BB4159" s="11"/>
      <c r="BC4159" s="11"/>
    </row>
    <row r="4160" spans="1:55" x14ac:dyDescent="0.3">
      <c r="A4160" s="11"/>
      <c r="B4160" s="11"/>
      <c r="C4160" s="11"/>
      <c r="D4160" s="11"/>
      <c r="E4160" s="38"/>
      <c r="F4160" s="11"/>
      <c r="G4160" s="40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26"/>
      <c r="AR4160" s="26"/>
      <c r="AS4160" s="26"/>
      <c r="AT4160" s="26"/>
      <c r="AU4160" s="26"/>
      <c r="AV4160" s="26"/>
      <c r="AW4160" s="11"/>
      <c r="AX4160" s="11"/>
      <c r="AY4160" s="11"/>
      <c r="AZ4160" s="11"/>
      <c r="BA4160" s="11"/>
      <c r="BB4160" s="11"/>
      <c r="BC4160" s="11"/>
    </row>
    <row r="4161" spans="1:55" x14ac:dyDescent="0.3">
      <c r="A4161" s="11"/>
      <c r="B4161" s="11"/>
      <c r="C4161" s="11"/>
      <c r="D4161" s="11"/>
      <c r="E4161" s="38"/>
      <c r="F4161" s="11"/>
      <c r="G4161" s="40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26"/>
      <c r="AR4161" s="26"/>
      <c r="AS4161" s="26"/>
      <c r="AT4161" s="26"/>
      <c r="AU4161" s="26"/>
      <c r="AV4161" s="26"/>
      <c r="AW4161" s="11"/>
      <c r="AX4161" s="11"/>
      <c r="AY4161" s="11"/>
      <c r="AZ4161" s="11"/>
      <c r="BA4161" s="11"/>
      <c r="BB4161" s="11"/>
      <c r="BC4161" s="11"/>
    </row>
    <row r="4162" spans="1:55" x14ac:dyDescent="0.3">
      <c r="A4162" s="11"/>
      <c r="B4162" s="11"/>
      <c r="C4162" s="11"/>
      <c r="D4162" s="11"/>
      <c r="E4162" s="38"/>
      <c r="F4162" s="11"/>
      <c r="G4162" s="40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26"/>
      <c r="AR4162" s="26"/>
      <c r="AS4162" s="26"/>
      <c r="AT4162" s="26"/>
      <c r="AU4162" s="26"/>
      <c r="AV4162" s="26"/>
      <c r="AW4162" s="11"/>
      <c r="AX4162" s="11"/>
      <c r="AY4162" s="11"/>
      <c r="AZ4162" s="11"/>
      <c r="BA4162" s="11"/>
      <c r="BB4162" s="11"/>
      <c r="BC4162" s="11"/>
    </row>
    <row r="4163" spans="1:55" x14ac:dyDescent="0.3">
      <c r="A4163" s="11"/>
      <c r="B4163" s="11"/>
      <c r="C4163" s="11"/>
      <c r="D4163" s="11"/>
      <c r="E4163" s="38"/>
      <c r="F4163" s="11"/>
      <c r="G4163" s="40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26"/>
      <c r="AR4163" s="26"/>
      <c r="AS4163" s="26"/>
      <c r="AT4163" s="26"/>
      <c r="AU4163" s="26"/>
      <c r="AV4163" s="26"/>
      <c r="AW4163" s="11"/>
      <c r="AX4163" s="11"/>
      <c r="AY4163" s="11"/>
      <c r="AZ4163" s="11"/>
      <c r="BA4163" s="11"/>
      <c r="BB4163" s="11"/>
      <c r="BC4163" s="11"/>
    </row>
    <row r="4164" spans="1:55" x14ac:dyDescent="0.3">
      <c r="A4164" s="11"/>
      <c r="B4164" s="11"/>
      <c r="C4164" s="11"/>
      <c r="D4164" s="11"/>
      <c r="E4164" s="38"/>
      <c r="F4164" s="11"/>
      <c r="G4164" s="40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26"/>
      <c r="AR4164" s="26"/>
      <c r="AS4164" s="26"/>
      <c r="AT4164" s="26"/>
      <c r="AU4164" s="26"/>
      <c r="AV4164" s="26"/>
      <c r="AW4164" s="11"/>
      <c r="AX4164" s="11"/>
      <c r="AY4164" s="11"/>
      <c r="AZ4164" s="11"/>
      <c r="BA4164" s="11"/>
      <c r="BB4164" s="11"/>
      <c r="BC4164" s="11"/>
    </row>
    <row r="4165" spans="1:55" x14ac:dyDescent="0.3">
      <c r="A4165" s="11"/>
      <c r="B4165" s="11"/>
      <c r="C4165" s="11"/>
      <c r="D4165" s="11"/>
      <c r="E4165" s="38"/>
      <c r="F4165" s="11"/>
      <c r="G4165" s="40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26"/>
      <c r="AR4165" s="26"/>
      <c r="AS4165" s="26"/>
      <c r="AT4165" s="26"/>
      <c r="AU4165" s="26"/>
      <c r="AV4165" s="26"/>
      <c r="AW4165" s="11"/>
      <c r="AX4165" s="11"/>
      <c r="AY4165" s="11"/>
      <c r="AZ4165" s="11"/>
      <c r="BA4165" s="11"/>
      <c r="BB4165" s="11"/>
      <c r="BC4165" s="11"/>
    </row>
    <row r="4166" spans="1:55" x14ac:dyDescent="0.3">
      <c r="A4166" s="11"/>
      <c r="B4166" s="11"/>
      <c r="C4166" s="11"/>
      <c r="D4166" s="11"/>
      <c r="E4166" s="38"/>
      <c r="F4166" s="11"/>
      <c r="G4166" s="40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26"/>
      <c r="AR4166" s="26"/>
      <c r="AS4166" s="26"/>
      <c r="AT4166" s="26"/>
      <c r="AU4166" s="26"/>
      <c r="AV4166" s="26"/>
      <c r="AW4166" s="11"/>
      <c r="AX4166" s="11"/>
      <c r="AY4166" s="11"/>
      <c r="AZ4166" s="11"/>
      <c r="BA4166" s="11"/>
      <c r="BB4166" s="11"/>
      <c r="BC4166" s="11"/>
    </row>
    <row r="4167" spans="1:55" x14ac:dyDescent="0.3">
      <c r="A4167" s="11"/>
      <c r="B4167" s="11"/>
      <c r="C4167" s="11"/>
      <c r="D4167" s="11"/>
      <c r="E4167" s="38"/>
      <c r="F4167" s="11"/>
      <c r="G4167" s="40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26"/>
      <c r="AR4167" s="26"/>
      <c r="AS4167" s="26"/>
      <c r="AT4167" s="26"/>
      <c r="AU4167" s="26"/>
      <c r="AV4167" s="26"/>
      <c r="AW4167" s="11"/>
      <c r="AX4167" s="11"/>
      <c r="AY4167" s="11"/>
      <c r="AZ4167" s="11"/>
      <c r="BA4167" s="11"/>
      <c r="BB4167" s="11"/>
      <c r="BC4167" s="11"/>
    </row>
    <row r="4168" spans="1:55" x14ac:dyDescent="0.3">
      <c r="A4168" s="11"/>
      <c r="B4168" s="11"/>
      <c r="C4168" s="11"/>
      <c r="D4168" s="11"/>
      <c r="E4168" s="38"/>
      <c r="F4168" s="11"/>
      <c r="G4168" s="40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26"/>
      <c r="AR4168" s="26"/>
      <c r="AS4168" s="26"/>
      <c r="AT4168" s="26"/>
      <c r="AU4168" s="26"/>
      <c r="AV4168" s="26"/>
      <c r="AW4168" s="11"/>
      <c r="AX4168" s="11"/>
      <c r="AY4168" s="11"/>
      <c r="AZ4168" s="11"/>
      <c r="BA4168" s="11"/>
      <c r="BB4168" s="11"/>
      <c r="BC4168" s="11"/>
    </row>
    <row r="4169" spans="1:55" x14ac:dyDescent="0.3">
      <c r="A4169" s="11"/>
      <c r="B4169" s="11"/>
      <c r="C4169" s="11"/>
      <c r="D4169" s="11"/>
      <c r="E4169" s="38"/>
      <c r="F4169" s="11"/>
      <c r="G4169" s="40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26"/>
      <c r="AR4169" s="26"/>
      <c r="AS4169" s="26"/>
      <c r="AT4169" s="26"/>
      <c r="AU4169" s="26"/>
      <c r="AV4169" s="26"/>
      <c r="AW4169" s="11"/>
      <c r="AX4169" s="11"/>
      <c r="AY4169" s="11"/>
      <c r="AZ4169" s="11"/>
      <c r="BA4169" s="11"/>
      <c r="BB4169" s="11"/>
      <c r="BC4169" s="11"/>
    </row>
    <row r="4170" spans="1:55" x14ac:dyDescent="0.3">
      <c r="A4170" s="11"/>
      <c r="B4170" s="11"/>
      <c r="C4170" s="11"/>
      <c r="D4170" s="11"/>
      <c r="E4170" s="38"/>
      <c r="F4170" s="11"/>
      <c r="G4170" s="40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26"/>
      <c r="AR4170" s="26"/>
      <c r="AS4170" s="26"/>
      <c r="AT4170" s="26"/>
      <c r="AU4170" s="26"/>
      <c r="AV4170" s="26"/>
      <c r="AW4170" s="11"/>
      <c r="AX4170" s="11"/>
      <c r="AY4170" s="11"/>
      <c r="AZ4170" s="11"/>
      <c r="BA4170" s="11"/>
      <c r="BB4170" s="11"/>
      <c r="BC4170" s="11"/>
    </row>
    <row r="4171" spans="1:55" x14ac:dyDescent="0.3">
      <c r="A4171" s="11"/>
      <c r="B4171" s="11"/>
      <c r="C4171" s="11"/>
      <c r="D4171" s="11"/>
      <c r="E4171" s="38"/>
      <c r="F4171" s="11"/>
      <c r="G4171" s="40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26"/>
      <c r="AR4171" s="26"/>
      <c r="AS4171" s="26"/>
      <c r="AT4171" s="26"/>
      <c r="AU4171" s="26"/>
      <c r="AV4171" s="26"/>
      <c r="AW4171" s="11"/>
      <c r="AX4171" s="11"/>
      <c r="AY4171" s="11"/>
      <c r="AZ4171" s="11"/>
      <c r="BA4171" s="11"/>
      <c r="BB4171" s="11"/>
      <c r="BC4171" s="11"/>
    </row>
    <row r="4172" spans="1:55" x14ac:dyDescent="0.3">
      <c r="A4172" s="11"/>
      <c r="B4172" s="11"/>
      <c r="C4172" s="11"/>
      <c r="D4172" s="11"/>
      <c r="E4172" s="38"/>
      <c r="F4172" s="11"/>
      <c r="G4172" s="40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26"/>
      <c r="AR4172" s="26"/>
      <c r="AS4172" s="26"/>
      <c r="AT4172" s="26"/>
      <c r="AU4172" s="26"/>
      <c r="AV4172" s="26"/>
      <c r="AW4172" s="11"/>
      <c r="AX4172" s="11"/>
      <c r="AY4172" s="11"/>
      <c r="AZ4172" s="11"/>
      <c r="BA4172" s="11"/>
      <c r="BB4172" s="11"/>
      <c r="BC4172" s="11"/>
    </row>
    <row r="4173" spans="1:55" x14ac:dyDescent="0.3">
      <c r="A4173" s="11"/>
      <c r="B4173" s="11"/>
      <c r="C4173" s="11"/>
      <c r="D4173" s="11"/>
      <c r="E4173" s="38"/>
      <c r="F4173" s="11"/>
      <c r="G4173" s="40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26"/>
      <c r="AR4173" s="26"/>
      <c r="AS4173" s="26"/>
      <c r="AT4173" s="26"/>
      <c r="AU4173" s="26"/>
      <c r="AV4173" s="26"/>
      <c r="AW4173" s="11"/>
      <c r="AX4173" s="11"/>
      <c r="AY4173" s="11"/>
      <c r="AZ4173" s="11"/>
      <c r="BA4173" s="11"/>
      <c r="BB4173" s="11"/>
      <c r="BC4173" s="11"/>
    </row>
    <row r="4174" spans="1:55" x14ac:dyDescent="0.3">
      <c r="A4174" s="11"/>
      <c r="B4174" s="11"/>
      <c r="C4174" s="11"/>
      <c r="D4174" s="11"/>
      <c r="E4174" s="38"/>
      <c r="F4174" s="11"/>
      <c r="G4174" s="40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26"/>
      <c r="AR4174" s="26"/>
      <c r="AS4174" s="26"/>
      <c r="AT4174" s="26"/>
      <c r="AU4174" s="26"/>
      <c r="AV4174" s="26"/>
      <c r="AW4174" s="11"/>
      <c r="AX4174" s="11"/>
      <c r="AY4174" s="11"/>
      <c r="AZ4174" s="11"/>
      <c r="BA4174" s="11"/>
      <c r="BB4174" s="11"/>
      <c r="BC4174" s="11"/>
    </row>
    <row r="4175" spans="1:55" x14ac:dyDescent="0.3">
      <c r="A4175" s="11"/>
      <c r="B4175" s="11"/>
      <c r="C4175" s="11"/>
      <c r="D4175" s="11"/>
      <c r="E4175" s="38"/>
      <c r="F4175" s="11"/>
      <c r="G4175" s="40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26"/>
      <c r="AR4175" s="26"/>
      <c r="AS4175" s="26"/>
      <c r="AT4175" s="26"/>
      <c r="AU4175" s="26"/>
      <c r="AV4175" s="26"/>
      <c r="AW4175" s="11"/>
      <c r="AX4175" s="11"/>
      <c r="AY4175" s="11"/>
      <c r="AZ4175" s="11"/>
      <c r="BA4175" s="11"/>
      <c r="BB4175" s="11"/>
      <c r="BC4175" s="11"/>
    </row>
    <row r="4176" spans="1:55" x14ac:dyDescent="0.3">
      <c r="A4176" s="11"/>
      <c r="B4176" s="11"/>
      <c r="C4176" s="11"/>
      <c r="D4176" s="11"/>
      <c r="E4176" s="38"/>
      <c r="F4176" s="11"/>
      <c r="G4176" s="40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26"/>
      <c r="AR4176" s="26"/>
      <c r="AS4176" s="26"/>
      <c r="AT4176" s="26"/>
      <c r="AU4176" s="26"/>
      <c r="AV4176" s="26"/>
      <c r="AW4176" s="11"/>
      <c r="AX4176" s="11"/>
      <c r="AY4176" s="11"/>
      <c r="AZ4176" s="11"/>
      <c r="BA4176" s="11"/>
      <c r="BB4176" s="11"/>
      <c r="BC4176" s="11"/>
    </row>
    <row r="4177" spans="1:55" x14ac:dyDescent="0.3">
      <c r="A4177" s="11"/>
      <c r="B4177" s="11"/>
      <c r="C4177" s="11"/>
      <c r="D4177" s="11"/>
      <c r="E4177" s="38"/>
      <c r="F4177" s="11"/>
      <c r="G4177" s="40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26"/>
      <c r="AR4177" s="26"/>
      <c r="AS4177" s="26"/>
      <c r="AT4177" s="26"/>
      <c r="AU4177" s="26"/>
      <c r="AV4177" s="26"/>
      <c r="AW4177" s="11"/>
      <c r="AX4177" s="11"/>
      <c r="AY4177" s="11"/>
      <c r="AZ4177" s="11"/>
      <c r="BA4177" s="11"/>
      <c r="BB4177" s="11"/>
      <c r="BC4177" s="11"/>
    </row>
    <row r="4178" spans="1:55" x14ac:dyDescent="0.3">
      <c r="A4178" s="11"/>
      <c r="B4178" s="11"/>
      <c r="C4178" s="11"/>
      <c r="D4178" s="11"/>
      <c r="E4178" s="38"/>
      <c r="F4178" s="11"/>
      <c r="G4178" s="40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26"/>
      <c r="AR4178" s="26"/>
      <c r="AS4178" s="26"/>
      <c r="AT4178" s="26"/>
      <c r="AU4178" s="26"/>
      <c r="AV4178" s="26"/>
      <c r="AW4178" s="11"/>
      <c r="AX4178" s="11"/>
      <c r="AY4178" s="11"/>
      <c r="AZ4178" s="11"/>
      <c r="BA4178" s="11"/>
      <c r="BB4178" s="11"/>
      <c r="BC4178" s="11"/>
    </row>
    <row r="4179" spans="1:55" x14ac:dyDescent="0.3">
      <c r="A4179" s="11"/>
      <c r="B4179" s="11"/>
      <c r="C4179" s="11"/>
      <c r="D4179" s="11"/>
      <c r="E4179" s="38"/>
      <c r="F4179" s="11"/>
      <c r="G4179" s="40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26"/>
      <c r="AR4179" s="26"/>
      <c r="AS4179" s="26"/>
      <c r="AT4179" s="26"/>
      <c r="AU4179" s="26"/>
      <c r="AV4179" s="26"/>
      <c r="AW4179" s="11"/>
      <c r="AX4179" s="11"/>
      <c r="AY4179" s="11"/>
      <c r="AZ4179" s="11"/>
      <c r="BA4179" s="11"/>
      <c r="BB4179" s="11"/>
      <c r="BC4179" s="11"/>
    </row>
    <row r="4180" spans="1:55" x14ac:dyDescent="0.3">
      <c r="A4180" s="11"/>
      <c r="B4180" s="11"/>
      <c r="C4180" s="11"/>
      <c r="D4180" s="11"/>
      <c r="E4180" s="38"/>
      <c r="F4180" s="11"/>
      <c r="G4180" s="40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26"/>
      <c r="AR4180" s="26"/>
      <c r="AS4180" s="26"/>
      <c r="AT4180" s="26"/>
      <c r="AU4180" s="26"/>
      <c r="AV4180" s="26"/>
      <c r="AW4180" s="11"/>
      <c r="AX4180" s="11"/>
      <c r="AY4180" s="11"/>
      <c r="AZ4180" s="11"/>
      <c r="BA4180" s="11"/>
      <c r="BB4180" s="11"/>
      <c r="BC4180" s="11"/>
    </row>
    <row r="4181" spans="1:55" x14ac:dyDescent="0.3">
      <c r="A4181" s="11"/>
      <c r="B4181" s="11"/>
      <c r="C4181" s="11"/>
      <c r="D4181" s="11"/>
      <c r="E4181" s="38"/>
      <c r="F4181" s="11"/>
      <c r="G4181" s="40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26"/>
      <c r="AR4181" s="26"/>
      <c r="AS4181" s="26"/>
      <c r="AT4181" s="26"/>
      <c r="AU4181" s="26"/>
      <c r="AV4181" s="26"/>
      <c r="AW4181" s="11"/>
      <c r="AX4181" s="11"/>
      <c r="AY4181" s="11"/>
      <c r="AZ4181" s="11"/>
      <c r="BA4181" s="11"/>
      <c r="BB4181" s="11"/>
      <c r="BC4181" s="11"/>
    </row>
    <row r="4182" spans="1:55" x14ac:dyDescent="0.3">
      <c r="A4182" s="11"/>
      <c r="B4182" s="11"/>
      <c r="C4182" s="11"/>
      <c r="D4182" s="11"/>
      <c r="E4182" s="38"/>
      <c r="F4182" s="11"/>
      <c r="G4182" s="40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26"/>
      <c r="AR4182" s="26"/>
      <c r="AS4182" s="26"/>
      <c r="AT4182" s="26"/>
      <c r="AU4182" s="26"/>
      <c r="AV4182" s="26"/>
      <c r="AW4182" s="11"/>
      <c r="AX4182" s="11"/>
      <c r="AY4182" s="11"/>
      <c r="AZ4182" s="11"/>
      <c r="BA4182" s="11"/>
      <c r="BB4182" s="11"/>
      <c r="BC4182" s="11"/>
    </row>
    <row r="4183" spans="1:55" x14ac:dyDescent="0.3">
      <c r="A4183" s="11"/>
      <c r="B4183" s="11"/>
      <c r="C4183" s="11"/>
      <c r="D4183" s="11"/>
      <c r="E4183" s="38"/>
      <c r="F4183" s="11"/>
      <c r="G4183" s="40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26"/>
      <c r="AR4183" s="26"/>
      <c r="AS4183" s="26"/>
      <c r="AT4183" s="26"/>
      <c r="AU4183" s="26"/>
      <c r="AV4183" s="26"/>
      <c r="AW4183" s="11"/>
      <c r="AX4183" s="11"/>
      <c r="AY4183" s="11"/>
      <c r="AZ4183" s="11"/>
      <c r="BA4183" s="11"/>
      <c r="BB4183" s="11"/>
      <c r="BC4183" s="11"/>
    </row>
    <row r="4184" spans="1:55" x14ac:dyDescent="0.3">
      <c r="A4184" s="11"/>
      <c r="B4184" s="11"/>
      <c r="C4184" s="11"/>
      <c r="D4184" s="11"/>
      <c r="E4184" s="38"/>
      <c r="F4184" s="11"/>
      <c r="G4184" s="40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26"/>
      <c r="AR4184" s="26"/>
      <c r="AS4184" s="26"/>
      <c r="AT4184" s="26"/>
      <c r="AU4184" s="26"/>
      <c r="AV4184" s="26"/>
      <c r="AW4184" s="11"/>
      <c r="AX4184" s="11"/>
      <c r="AY4184" s="11"/>
      <c r="AZ4184" s="11"/>
      <c r="BA4184" s="11"/>
      <c r="BB4184" s="11"/>
      <c r="BC4184" s="11"/>
    </row>
    <row r="4185" spans="1:55" x14ac:dyDescent="0.3">
      <c r="A4185" s="11"/>
      <c r="B4185" s="11"/>
      <c r="C4185" s="11"/>
      <c r="D4185" s="11"/>
      <c r="E4185" s="38"/>
      <c r="F4185" s="11"/>
      <c r="G4185" s="40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26"/>
      <c r="AR4185" s="26"/>
      <c r="AS4185" s="26"/>
      <c r="AT4185" s="26"/>
      <c r="AU4185" s="26"/>
      <c r="AV4185" s="26"/>
      <c r="AW4185" s="11"/>
      <c r="AX4185" s="11"/>
      <c r="AY4185" s="11"/>
      <c r="AZ4185" s="11"/>
      <c r="BA4185" s="11"/>
      <c r="BB4185" s="11"/>
      <c r="BC4185" s="11"/>
    </row>
    <row r="4186" spans="1:55" x14ac:dyDescent="0.3">
      <c r="A4186" s="11"/>
      <c r="B4186" s="11"/>
      <c r="C4186" s="11"/>
      <c r="D4186" s="11"/>
      <c r="E4186" s="38"/>
      <c r="F4186" s="11"/>
      <c r="G4186" s="40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26"/>
      <c r="AR4186" s="26"/>
      <c r="AS4186" s="26"/>
      <c r="AT4186" s="26"/>
      <c r="AU4186" s="26"/>
      <c r="AV4186" s="26"/>
      <c r="AW4186" s="11"/>
      <c r="AX4186" s="11"/>
      <c r="AY4186" s="11"/>
      <c r="AZ4186" s="11"/>
      <c r="BA4186" s="11"/>
      <c r="BB4186" s="11"/>
      <c r="BC4186" s="11"/>
    </row>
    <row r="4187" spans="1:55" x14ac:dyDescent="0.3">
      <c r="A4187" s="11"/>
      <c r="B4187" s="11"/>
      <c r="C4187" s="11"/>
      <c r="D4187" s="11"/>
      <c r="E4187" s="38"/>
      <c r="F4187" s="11"/>
      <c r="G4187" s="40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26"/>
      <c r="AR4187" s="26"/>
      <c r="AS4187" s="26"/>
      <c r="AT4187" s="26"/>
      <c r="AU4187" s="26"/>
      <c r="AV4187" s="26"/>
      <c r="AW4187" s="11"/>
      <c r="AX4187" s="11"/>
      <c r="AY4187" s="11"/>
      <c r="AZ4187" s="11"/>
      <c r="BA4187" s="11"/>
      <c r="BB4187" s="11"/>
      <c r="BC4187" s="11"/>
    </row>
    <row r="4188" spans="1:55" x14ac:dyDescent="0.3">
      <c r="A4188" s="11"/>
      <c r="B4188" s="11"/>
      <c r="C4188" s="11"/>
      <c r="D4188" s="11"/>
      <c r="E4188" s="38"/>
      <c r="F4188" s="11"/>
      <c r="G4188" s="40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26"/>
      <c r="AR4188" s="26"/>
      <c r="AS4188" s="26"/>
      <c r="AT4188" s="26"/>
      <c r="AU4188" s="26"/>
      <c r="AV4188" s="26"/>
      <c r="AW4188" s="11"/>
      <c r="AX4188" s="11"/>
      <c r="AY4188" s="11"/>
      <c r="AZ4188" s="11"/>
      <c r="BA4188" s="11"/>
      <c r="BB4188" s="11"/>
      <c r="BC4188" s="11"/>
    </row>
    <row r="4189" spans="1:55" x14ac:dyDescent="0.3">
      <c r="A4189" s="11"/>
      <c r="B4189" s="11"/>
      <c r="C4189" s="11"/>
      <c r="D4189" s="11"/>
      <c r="E4189" s="38"/>
      <c r="F4189" s="11"/>
      <c r="G4189" s="40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26"/>
      <c r="AR4189" s="26"/>
      <c r="AS4189" s="26"/>
      <c r="AT4189" s="26"/>
      <c r="AU4189" s="26"/>
      <c r="AV4189" s="26"/>
      <c r="AW4189" s="11"/>
      <c r="AX4189" s="11"/>
      <c r="AY4189" s="11"/>
      <c r="AZ4189" s="11"/>
      <c r="BA4189" s="11"/>
      <c r="BB4189" s="11"/>
      <c r="BC4189" s="11"/>
    </row>
    <row r="4190" spans="1:55" x14ac:dyDescent="0.3">
      <c r="A4190" s="11"/>
      <c r="B4190" s="11"/>
      <c r="C4190" s="11"/>
      <c r="D4190" s="11"/>
      <c r="E4190" s="38"/>
      <c r="F4190" s="11"/>
      <c r="G4190" s="40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26"/>
      <c r="AR4190" s="26"/>
      <c r="AS4190" s="26"/>
      <c r="AT4190" s="26"/>
      <c r="AU4190" s="26"/>
      <c r="AV4190" s="26"/>
      <c r="AW4190" s="11"/>
      <c r="AX4190" s="11"/>
      <c r="AY4190" s="11"/>
      <c r="AZ4190" s="11"/>
      <c r="BA4190" s="11"/>
      <c r="BB4190" s="11"/>
      <c r="BC4190" s="11"/>
    </row>
    <row r="4191" spans="1:55" x14ac:dyDescent="0.3">
      <c r="A4191" s="11"/>
      <c r="B4191" s="11"/>
      <c r="C4191" s="11"/>
      <c r="D4191" s="11"/>
      <c r="E4191" s="38"/>
      <c r="F4191" s="11"/>
      <c r="G4191" s="40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26"/>
      <c r="AR4191" s="26"/>
      <c r="AS4191" s="26"/>
      <c r="AT4191" s="26"/>
      <c r="AU4191" s="26"/>
      <c r="AV4191" s="26"/>
      <c r="AW4191" s="11"/>
      <c r="AX4191" s="11"/>
      <c r="AY4191" s="11"/>
      <c r="AZ4191" s="11"/>
      <c r="BA4191" s="11"/>
      <c r="BB4191" s="11"/>
      <c r="BC4191" s="11"/>
    </row>
    <row r="4192" spans="1:55" x14ac:dyDescent="0.3">
      <c r="A4192" s="11"/>
      <c r="B4192" s="11"/>
      <c r="C4192" s="11"/>
      <c r="D4192" s="11"/>
      <c r="E4192" s="38"/>
      <c r="F4192" s="11"/>
      <c r="G4192" s="40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26"/>
      <c r="AR4192" s="26"/>
      <c r="AS4192" s="26"/>
      <c r="AT4192" s="26"/>
      <c r="AU4192" s="26"/>
      <c r="AV4192" s="26"/>
      <c r="AW4192" s="11"/>
      <c r="AX4192" s="11"/>
      <c r="AY4192" s="11"/>
      <c r="AZ4192" s="11"/>
      <c r="BA4192" s="11"/>
      <c r="BB4192" s="11"/>
      <c r="BC4192" s="11"/>
    </row>
    <row r="4193" spans="1:55" x14ac:dyDescent="0.3">
      <c r="A4193" s="11"/>
      <c r="B4193" s="11"/>
      <c r="C4193" s="11"/>
      <c r="D4193" s="11"/>
      <c r="E4193" s="38"/>
      <c r="F4193" s="11"/>
      <c r="G4193" s="40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26"/>
      <c r="AR4193" s="26"/>
      <c r="AS4193" s="26"/>
      <c r="AT4193" s="26"/>
      <c r="AU4193" s="26"/>
      <c r="AV4193" s="26"/>
      <c r="AW4193" s="11"/>
      <c r="AX4193" s="11"/>
      <c r="AY4193" s="11"/>
      <c r="AZ4193" s="11"/>
      <c r="BA4193" s="11"/>
      <c r="BB4193" s="11"/>
      <c r="BC4193" s="11"/>
    </row>
    <row r="4194" spans="1:55" x14ac:dyDescent="0.3">
      <c r="A4194" s="11"/>
      <c r="B4194" s="11"/>
      <c r="C4194" s="11"/>
      <c r="D4194" s="11"/>
      <c r="E4194" s="38"/>
      <c r="F4194" s="11"/>
      <c r="G4194" s="40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26"/>
      <c r="AR4194" s="26"/>
      <c r="AS4194" s="26"/>
      <c r="AT4194" s="26"/>
      <c r="AU4194" s="26"/>
      <c r="AV4194" s="26"/>
      <c r="AW4194" s="11"/>
      <c r="AX4194" s="11"/>
      <c r="AY4194" s="11"/>
      <c r="AZ4194" s="11"/>
      <c r="BA4194" s="11"/>
      <c r="BB4194" s="11"/>
      <c r="BC4194" s="11"/>
    </row>
    <row r="4195" spans="1:55" x14ac:dyDescent="0.3">
      <c r="A4195" s="11"/>
      <c r="B4195" s="11"/>
      <c r="C4195" s="11"/>
      <c r="D4195" s="11"/>
      <c r="E4195" s="38"/>
      <c r="F4195" s="11"/>
      <c r="G4195" s="40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26"/>
      <c r="AR4195" s="26"/>
      <c r="AS4195" s="26"/>
      <c r="AT4195" s="26"/>
      <c r="AU4195" s="26"/>
      <c r="AV4195" s="26"/>
      <c r="AW4195" s="11"/>
      <c r="AX4195" s="11"/>
      <c r="AY4195" s="11"/>
      <c r="AZ4195" s="11"/>
      <c r="BA4195" s="11"/>
      <c r="BB4195" s="11"/>
      <c r="BC4195" s="11"/>
    </row>
    <row r="4196" spans="1:55" x14ac:dyDescent="0.3">
      <c r="A4196" s="11"/>
      <c r="B4196" s="11"/>
      <c r="C4196" s="11"/>
      <c r="D4196" s="11"/>
      <c r="E4196" s="38"/>
      <c r="F4196" s="11"/>
      <c r="G4196" s="40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26"/>
      <c r="AR4196" s="26"/>
      <c r="AS4196" s="26"/>
      <c r="AT4196" s="26"/>
      <c r="AU4196" s="26"/>
      <c r="AV4196" s="26"/>
      <c r="AW4196" s="11"/>
      <c r="AX4196" s="11"/>
      <c r="AY4196" s="11"/>
      <c r="AZ4196" s="11"/>
      <c r="BA4196" s="11"/>
      <c r="BB4196" s="11"/>
      <c r="BC4196" s="11"/>
    </row>
    <row r="4197" spans="1:55" x14ac:dyDescent="0.3">
      <c r="A4197" s="11"/>
      <c r="B4197" s="11"/>
      <c r="C4197" s="11"/>
      <c r="D4197" s="11"/>
      <c r="E4197" s="38"/>
      <c r="F4197" s="11"/>
      <c r="G4197" s="40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26"/>
      <c r="AR4197" s="26"/>
      <c r="AS4197" s="26"/>
      <c r="AT4197" s="26"/>
      <c r="AU4197" s="26"/>
      <c r="AV4197" s="26"/>
      <c r="AW4197" s="11"/>
      <c r="AX4197" s="11"/>
      <c r="AY4197" s="11"/>
      <c r="AZ4197" s="11"/>
      <c r="BA4197" s="11"/>
      <c r="BB4197" s="11"/>
      <c r="BC4197" s="11"/>
    </row>
    <row r="4198" spans="1:55" x14ac:dyDescent="0.3">
      <c r="A4198" s="11"/>
      <c r="B4198" s="11"/>
      <c r="C4198" s="11"/>
      <c r="D4198" s="11"/>
      <c r="E4198" s="38"/>
      <c r="F4198" s="11"/>
      <c r="G4198" s="40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26"/>
      <c r="AR4198" s="26"/>
      <c r="AS4198" s="26"/>
      <c r="AT4198" s="26"/>
      <c r="AU4198" s="26"/>
      <c r="AV4198" s="26"/>
      <c r="AW4198" s="11"/>
      <c r="AX4198" s="11"/>
      <c r="AY4198" s="11"/>
      <c r="AZ4198" s="11"/>
      <c r="BA4198" s="11"/>
      <c r="BB4198" s="11"/>
      <c r="BC4198" s="11"/>
    </row>
    <row r="4199" spans="1:55" x14ac:dyDescent="0.3">
      <c r="A4199" s="11"/>
      <c r="B4199" s="11"/>
      <c r="C4199" s="11"/>
      <c r="D4199" s="11"/>
      <c r="E4199" s="38"/>
      <c r="F4199" s="11"/>
      <c r="G4199" s="40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26"/>
      <c r="AR4199" s="26"/>
      <c r="AS4199" s="26"/>
      <c r="AT4199" s="26"/>
      <c r="AU4199" s="26"/>
      <c r="AV4199" s="26"/>
      <c r="AW4199" s="11"/>
      <c r="AX4199" s="11"/>
      <c r="AY4199" s="11"/>
      <c r="AZ4199" s="11"/>
      <c r="BA4199" s="11"/>
      <c r="BB4199" s="11"/>
      <c r="BC4199" s="11"/>
    </row>
    <row r="4200" spans="1:55" x14ac:dyDescent="0.3">
      <c r="A4200" s="11"/>
      <c r="B4200" s="11"/>
      <c r="C4200" s="11"/>
      <c r="D4200" s="11"/>
      <c r="E4200" s="38"/>
      <c r="F4200" s="11"/>
      <c r="G4200" s="40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26"/>
      <c r="AR4200" s="26"/>
      <c r="AS4200" s="26"/>
      <c r="AT4200" s="26"/>
      <c r="AU4200" s="26"/>
      <c r="AV4200" s="26"/>
      <c r="AW4200" s="11"/>
      <c r="AX4200" s="11"/>
      <c r="AY4200" s="11"/>
      <c r="AZ4200" s="11"/>
      <c r="BA4200" s="11"/>
      <c r="BB4200" s="11"/>
      <c r="BC4200" s="11"/>
    </row>
    <row r="4201" spans="1:55" x14ac:dyDescent="0.3">
      <c r="A4201" s="11"/>
      <c r="B4201" s="11"/>
      <c r="C4201" s="11"/>
      <c r="D4201" s="11"/>
      <c r="E4201" s="38"/>
      <c r="F4201" s="11"/>
      <c r="G4201" s="40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26"/>
      <c r="AR4201" s="26"/>
      <c r="AS4201" s="26"/>
      <c r="AT4201" s="26"/>
      <c r="AU4201" s="26"/>
      <c r="AV4201" s="26"/>
      <c r="AW4201" s="11"/>
      <c r="AX4201" s="11"/>
      <c r="AY4201" s="11"/>
      <c r="AZ4201" s="11"/>
      <c r="BA4201" s="11"/>
      <c r="BB4201" s="11"/>
      <c r="BC4201" s="11"/>
    </row>
    <row r="4202" spans="1:55" x14ac:dyDescent="0.3">
      <c r="A4202" s="11"/>
      <c r="B4202" s="11"/>
      <c r="C4202" s="11"/>
      <c r="D4202" s="11"/>
      <c r="E4202" s="38"/>
      <c r="F4202" s="11"/>
      <c r="G4202" s="40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26"/>
      <c r="AR4202" s="26"/>
      <c r="AS4202" s="26"/>
      <c r="AT4202" s="26"/>
      <c r="AU4202" s="26"/>
      <c r="AV4202" s="26"/>
      <c r="AW4202" s="11"/>
      <c r="AX4202" s="11"/>
      <c r="AY4202" s="11"/>
      <c r="AZ4202" s="11"/>
      <c r="BA4202" s="11"/>
      <c r="BB4202" s="11"/>
      <c r="BC4202" s="11"/>
    </row>
    <row r="4203" spans="1:55" x14ac:dyDescent="0.3">
      <c r="A4203" s="11"/>
      <c r="B4203" s="11"/>
      <c r="C4203" s="11"/>
      <c r="D4203" s="11"/>
      <c r="E4203" s="38"/>
      <c r="F4203" s="11"/>
      <c r="G4203" s="40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26"/>
      <c r="AR4203" s="26"/>
      <c r="AS4203" s="26"/>
      <c r="AT4203" s="26"/>
      <c r="AU4203" s="26"/>
      <c r="AV4203" s="26"/>
      <c r="AW4203" s="11"/>
      <c r="AX4203" s="11"/>
      <c r="AY4203" s="11"/>
      <c r="AZ4203" s="11"/>
      <c r="BA4203" s="11"/>
      <c r="BB4203" s="11"/>
      <c r="BC4203" s="11"/>
    </row>
    <row r="4204" spans="1:55" x14ac:dyDescent="0.3">
      <c r="A4204" s="11"/>
      <c r="B4204" s="11"/>
      <c r="C4204" s="11"/>
      <c r="D4204" s="11"/>
      <c r="E4204" s="38"/>
      <c r="F4204" s="11"/>
      <c r="G4204" s="40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26"/>
      <c r="AR4204" s="26"/>
      <c r="AS4204" s="26"/>
      <c r="AT4204" s="26"/>
      <c r="AU4204" s="26"/>
      <c r="AV4204" s="26"/>
      <c r="AW4204" s="11"/>
      <c r="AX4204" s="11"/>
      <c r="AY4204" s="11"/>
      <c r="AZ4204" s="11"/>
      <c r="BA4204" s="11"/>
      <c r="BB4204" s="11"/>
      <c r="BC4204" s="11"/>
    </row>
    <row r="4205" spans="1:55" x14ac:dyDescent="0.3">
      <c r="A4205" s="11"/>
      <c r="B4205" s="11"/>
      <c r="C4205" s="11"/>
      <c r="D4205" s="11"/>
      <c r="E4205" s="38"/>
      <c r="F4205" s="11"/>
      <c r="G4205" s="40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26"/>
      <c r="AR4205" s="26"/>
      <c r="AS4205" s="26"/>
      <c r="AT4205" s="26"/>
      <c r="AU4205" s="26"/>
      <c r="AV4205" s="26"/>
      <c r="AW4205" s="11"/>
      <c r="AX4205" s="11"/>
      <c r="AY4205" s="11"/>
      <c r="AZ4205" s="11"/>
      <c r="BA4205" s="11"/>
      <c r="BB4205" s="11"/>
      <c r="BC4205" s="11"/>
    </row>
    <row r="4206" spans="1:55" x14ac:dyDescent="0.3">
      <c r="A4206" s="11"/>
      <c r="B4206" s="11"/>
      <c r="C4206" s="11"/>
      <c r="D4206" s="11"/>
      <c r="E4206" s="38"/>
      <c r="F4206" s="11"/>
      <c r="G4206" s="40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26"/>
      <c r="AR4206" s="26"/>
      <c r="AS4206" s="26"/>
      <c r="AT4206" s="26"/>
      <c r="AU4206" s="26"/>
      <c r="AV4206" s="26"/>
      <c r="AW4206" s="11"/>
      <c r="AX4206" s="11"/>
      <c r="AY4206" s="11"/>
      <c r="AZ4206" s="11"/>
      <c r="BA4206" s="11"/>
      <c r="BB4206" s="11"/>
      <c r="BC4206" s="11"/>
    </row>
    <row r="4207" spans="1:55" x14ac:dyDescent="0.3">
      <c r="A4207" s="11"/>
      <c r="B4207" s="11"/>
      <c r="C4207" s="11"/>
      <c r="D4207" s="11"/>
      <c r="E4207" s="38"/>
      <c r="F4207" s="11"/>
      <c r="G4207" s="40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26"/>
      <c r="AR4207" s="26"/>
      <c r="AS4207" s="26"/>
      <c r="AT4207" s="26"/>
      <c r="AU4207" s="26"/>
      <c r="AV4207" s="26"/>
      <c r="AW4207" s="11"/>
      <c r="AX4207" s="11"/>
      <c r="AY4207" s="11"/>
      <c r="AZ4207" s="11"/>
      <c r="BA4207" s="11"/>
      <c r="BB4207" s="11"/>
      <c r="BC4207" s="11"/>
    </row>
    <row r="4208" spans="1:55" x14ac:dyDescent="0.3">
      <c r="A4208" s="11"/>
      <c r="B4208" s="11"/>
      <c r="C4208" s="11"/>
      <c r="D4208" s="11"/>
      <c r="E4208" s="38"/>
      <c r="F4208" s="11"/>
      <c r="G4208" s="40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26"/>
      <c r="AR4208" s="26"/>
      <c r="AS4208" s="26"/>
      <c r="AT4208" s="26"/>
      <c r="AU4208" s="26"/>
      <c r="AV4208" s="26"/>
      <c r="AW4208" s="11"/>
      <c r="AX4208" s="11"/>
      <c r="AY4208" s="11"/>
      <c r="AZ4208" s="11"/>
      <c r="BA4208" s="11"/>
      <c r="BB4208" s="11"/>
      <c r="BC4208" s="11"/>
    </row>
    <row r="4209" spans="1:55" x14ac:dyDescent="0.3">
      <c r="A4209" s="11"/>
      <c r="B4209" s="11"/>
      <c r="C4209" s="11"/>
      <c r="D4209" s="11"/>
      <c r="E4209" s="38"/>
      <c r="F4209" s="11"/>
      <c r="G4209" s="40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26"/>
      <c r="AR4209" s="26"/>
      <c r="AS4209" s="26"/>
      <c r="AT4209" s="26"/>
      <c r="AU4209" s="26"/>
      <c r="AV4209" s="26"/>
      <c r="AW4209" s="11"/>
      <c r="AX4209" s="11"/>
      <c r="AY4209" s="11"/>
      <c r="AZ4209" s="11"/>
      <c r="BA4209" s="11"/>
      <c r="BB4209" s="11"/>
      <c r="BC4209" s="11"/>
    </row>
    <row r="4210" spans="1:55" x14ac:dyDescent="0.3">
      <c r="A4210" s="11"/>
      <c r="B4210" s="11"/>
      <c r="C4210" s="11"/>
      <c r="D4210" s="11"/>
      <c r="E4210" s="38"/>
      <c r="F4210" s="11"/>
      <c r="G4210" s="40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26"/>
      <c r="AR4210" s="26"/>
      <c r="AS4210" s="26"/>
      <c r="AT4210" s="26"/>
      <c r="AU4210" s="26"/>
      <c r="AV4210" s="26"/>
      <c r="AW4210" s="11"/>
      <c r="AX4210" s="11"/>
      <c r="AY4210" s="11"/>
      <c r="AZ4210" s="11"/>
      <c r="BA4210" s="11"/>
      <c r="BB4210" s="11"/>
      <c r="BC4210" s="11"/>
    </row>
    <row r="4211" spans="1:55" x14ac:dyDescent="0.3">
      <c r="A4211" s="11"/>
      <c r="B4211" s="11"/>
      <c r="C4211" s="11"/>
      <c r="D4211" s="11"/>
      <c r="E4211" s="38"/>
      <c r="F4211" s="11"/>
      <c r="G4211" s="40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26"/>
      <c r="AR4211" s="26"/>
      <c r="AS4211" s="26"/>
      <c r="AT4211" s="26"/>
      <c r="AU4211" s="26"/>
      <c r="AV4211" s="26"/>
      <c r="AW4211" s="11"/>
      <c r="AX4211" s="11"/>
      <c r="AY4211" s="11"/>
      <c r="AZ4211" s="11"/>
      <c r="BA4211" s="11"/>
      <c r="BB4211" s="11"/>
      <c r="BC4211" s="11"/>
    </row>
    <row r="4212" spans="1:55" x14ac:dyDescent="0.3">
      <c r="A4212" s="11"/>
      <c r="B4212" s="11"/>
      <c r="C4212" s="11"/>
      <c r="D4212" s="11"/>
      <c r="E4212" s="38"/>
      <c r="F4212" s="11"/>
      <c r="G4212" s="40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26"/>
      <c r="AR4212" s="26"/>
      <c r="AS4212" s="26"/>
      <c r="AT4212" s="26"/>
      <c r="AU4212" s="26"/>
      <c r="AV4212" s="26"/>
      <c r="AW4212" s="11"/>
      <c r="AX4212" s="11"/>
      <c r="AY4212" s="11"/>
      <c r="AZ4212" s="11"/>
      <c r="BA4212" s="11"/>
      <c r="BB4212" s="11"/>
      <c r="BC4212" s="11"/>
    </row>
    <row r="4213" spans="1:55" x14ac:dyDescent="0.3">
      <c r="A4213" s="11"/>
      <c r="B4213" s="11"/>
      <c r="C4213" s="11"/>
      <c r="D4213" s="11"/>
      <c r="E4213" s="38"/>
      <c r="F4213" s="11"/>
      <c r="G4213" s="40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26"/>
      <c r="AR4213" s="26"/>
      <c r="AS4213" s="26"/>
      <c r="AT4213" s="26"/>
      <c r="AU4213" s="26"/>
      <c r="AV4213" s="26"/>
      <c r="AW4213" s="11"/>
      <c r="AX4213" s="11"/>
      <c r="AY4213" s="11"/>
      <c r="AZ4213" s="11"/>
      <c r="BA4213" s="11"/>
      <c r="BB4213" s="11"/>
      <c r="BC4213" s="11"/>
    </row>
    <row r="4214" spans="1:55" x14ac:dyDescent="0.3">
      <c r="A4214" s="11"/>
      <c r="B4214" s="11"/>
      <c r="C4214" s="11"/>
      <c r="D4214" s="11"/>
      <c r="E4214" s="38"/>
      <c r="F4214" s="11"/>
      <c r="G4214" s="40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26"/>
      <c r="AR4214" s="26"/>
      <c r="AS4214" s="26"/>
      <c r="AT4214" s="26"/>
      <c r="AU4214" s="26"/>
      <c r="AV4214" s="26"/>
      <c r="AW4214" s="11"/>
      <c r="AX4214" s="11"/>
      <c r="AY4214" s="11"/>
      <c r="AZ4214" s="11"/>
      <c r="BA4214" s="11"/>
      <c r="BB4214" s="11"/>
      <c r="BC4214" s="11"/>
    </row>
    <row r="4215" spans="1:55" x14ac:dyDescent="0.3">
      <c r="A4215" s="11"/>
      <c r="B4215" s="11"/>
      <c r="C4215" s="11"/>
      <c r="D4215" s="11"/>
      <c r="E4215" s="38"/>
      <c r="F4215" s="11"/>
      <c r="G4215" s="40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26"/>
      <c r="AR4215" s="26"/>
      <c r="AS4215" s="26"/>
      <c r="AT4215" s="26"/>
      <c r="AU4215" s="26"/>
      <c r="AV4215" s="26"/>
      <c r="AW4215" s="11"/>
      <c r="AX4215" s="11"/>
      <c r="AY4215" s="11"/>
      <c r="AZ4215" s="11"/>
      <c r="BA4215" s="11"/>
      <c r="BB4215" s="11"/>
      <c r="BC4215" s="11"/>
    </row>
    <row r="4216" spans="1:55" x14ac:dyDescent="0.3">
      <c r="A4216" s="11"/>
      <c r="B4216" s="11"/>
      <c r="C4216" s="11"/>
      <c r="D4216" s="11"/>
      <c r="E4216" s="38"/>
      <c r="F4216" s="11"/>
      <c r="G4216" s="40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26"/>
      <c r="AR4216" s="26"/>
      <c r="AS4216" s="26"/>
      <c r="AT4216" s="26"/>
      <c r="AU4216" s="26"/>
      <c r="AV4216" s="26"/>
      <c r="AW4216" s="11"/>
      <c r="AX4216" s="11"/>
      <c r="AY4216" s="11"/>
      <c r="AZ4216" s="11"/>
      <c r="BA4216" s="11"/>
      <c r="BB4216" s="11"/>
      <c r="BC4216" s="11"/>
    </row>
    <row r="4217" spans="1:55" x14ac:dyDescent="0.3">
      <c r="A4217" s="11"/>
      <c r="B4217" s="11"/>
      <c r="C4217" s="11"/>
      <c r="D4217" s="11"/>
      <c r="E4217" s="38"/>
      <c r="F4217" s="11"/>
      <c r="G4217" s="40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26"/>
      <c r="AR4217" s="26"/>
      <c r="AS4217" s="26"/>
      <c r="AT4217" s="26"/>
      <c r="AU4217" s="26"/>
      <c r="AV4217" s="26"/>
      <c r="AW4217" s="11"/>
      <c r="AX4217" s="11"/>
      <c r="AY4217" s="11"/>
      <c r="AZ4217" s="11"/>
      <c r="BA4217" s="11"/>
      <c r="BB4217" s="11"/>
      <c r="BC4217" s="11"/>
    </row>
    <row r="4218" spans="1:55" x14ac:dyDescent="0.3">
      <c r="A4218" s="11"/>
      <c r="B4218" s="11"/>
      <c r="C4218" s="11"/>
      <c r="D4218" s="11"/>
      <c r="E4218" s="38"/>
      <c r="F4218" s="11"/>
      <c r="G4218" s="40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26"/>
      <c r="AR4218" s="26"/>
      <c r="AS4218" s="26"/>
      <c r="AT4218" s="26"/>
      <c r="AU4218" s="26"/>
      <c r="AV4218" s="26"/>
      <c r="AW4218" s="11"/>
      <c r="AX4218" s="11"/>
      <c r="AY4218" s="11"/>
      <c r="AZ4218" s="11"/>
      <c r="BA4218" s="11"/>
      <c r="BB4218" s="11"/>
      <c r="BC4218" s="11"/>
    </row>
    <row r="4219" spans="1:55" x14ac:dyDescent="0.3">
      <c r="A4219" s="11"/>
      <c r="B4219" s="11"/>
      <c r="C4219" s="11"/>
      <c r="D4219" s="11"/>
      <c r="E4219" s="38"/>
      <c r="F4219" s="11"/>
      <c r="G4219" s="40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26"/>
      <c r="AR4219" s="26"/>
      <c r="AS4219" s="26"/>
      <c r="AT4219" s="26"/>
      <c r="AU4219" s="26"/>
      <c r="AV4219" s="26"/>
      <c r="AW4219" s="11"/>
      <c r="AX4219" s="11"/>
      <c r="AY4219" s="11"/>
      <c r="AZ4219" s="11"/>
      <c r="BA4219" s="11"/>
      <c r="BB4219" s="11"/>
      <c r="BC4219" s="11"/>
    </row>
    <row r="4220" spans="1:55" x14ac:dyDescent="0.3">
      <c r="A4220" s="11"/>
      <c r="B4220" s="11"/>
      <c r="C4220" s="11"/>
      <c r="D4220" s="11"/>
      <c r="E4220" s="38"/>
      <c r="F4220" s="11"/>
      <c r="G4220" s="40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26"/>
      <c r="AR4220" s="26"/>
      <c r="AS4220" s="26"/>
      <c r="AT4220" s="26"/>
      <c r="AU4220" s="26"/>
      <c r="AV4220" s="26"/>
      <c r="AW4220" s="11"/>
      <c r="AX4220" s="11"/>
      <c r="AY4220" s="11"/>
      <c r="AZ4220" s="11"/>
      <c r="BA4220" s="11"/>
      <c r="BB4220" s="11"/>
      <c r="BC4220" s="11"/>
    </row>
    <row r="4221" spans="1:55" x14ac:dyDescent="0.3">
      <c r="A4221" s="11"/>
      <c r="B4221" s="11"/>
      <c r="C4221" s="11"/>
      <c r="D4221" s="11"/>
      <c r="E4221" s="38"/>
      <c r="F4221" s="11"/>
      <c r="G4221" s="40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26"/>
      <c r="AR4221" s="26"/>
      <c r="AS4221" s="26"/>
      <c r="AT4221" s="26"/>
      <c r="AU4221" s="26"/>
      <c r="AV4221" s="26"/>
      <c r="AW4221" s="11"/>
      <c r="AX4221" s="11"/>
      <c r="AY4221" s="11"/>
      <c r="AZ4221" s="11"/>
      <c r="BA4221" s="11"/>
      <c r="BB4221" s="11"/>
      <c r="BC4221" s="11"/>
    </row>
    <row r="4222" spans="1:55" x14ac:dyDescent="0.3">
      <c r="A4222" s="11"/>
      <c r="B4222" s="11"/>
      <c r="C4222" s="11"/>
      <c r="D4222" s="11"/>
      <c r="E4222" s="38"/>
      <c r="F4222" s="11"/>
      <c r="G4222" s="40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26"/>
      <c r="AR4222" s="26"/>
      <c r="AS4222" s="26"/>
      <c r="AT4222" s="26"/>
      <c r="AU4222" s="26"/>
      <c r="AV4222" s="26"/>
      <c r="AW4222" s="11"/>
      <c r="AX4222" s="11"/>
      <c r="AY4222" s="11"/>
      <c r="AZ4222" s="11"/>
      <c r="BA4222" s="11"/>
      <c r="BB4222" s="11"/>
      <c r="BC4222" s="11"/>
    </row>
    <row r="4223" spans="1:55" x14ac:dyDescent="0.3">
      <c r="A4223" s="11"/>
      <c r="B4223" s="11"/>
      <c r="C4223" s="11"/>
      <c r="D4223" s="11"/>
      <c r="E4223" s="38"/>
      <c r="F4223" s="11"/>
      <c r="G4223" s="40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26"/>
      <c r="AR4223" s="26"/>
      <c r="AS4223" s="26"/>
      <c r="AT4223" s="26"/>
      <c r="AU4223" s="26"/>
      <c r="AV4223" s="26"/>
      <c r="AW4223" s="11"/>
      <c r="AX4223" s="11"/>
      <c r="AY4223" s="11"/>
      <c r="AZ4223" s="11"/>
      <c r="BA4223" s="11"/>
      <c r="BB4223" s="11"/>
      <c r="BC4223" s="11"/>
    </row>
    <row r="4224" spans="1:55" x14ac:dyDescent="0.3">
      <c r="A4224" s="11"/>
      <c r="B4224" s="11"/>
      <c r="C4224" s="11"/>
      <c r="D4224" s="11"/>
      <c r="E4224" s="38"/>
      <c r="F4224" s="11"/>
      <c r="G4224" s="40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26"/>
      <c r="AR4224" s="26"/>
      <c r="AS4224" s="26"/>
      <c r="AT4224" s="26"/>
      <c r="AU4224" s="26"/>
      <c r="AV4224" s="26"/>
      <c r="AW4224" s="11"/>
      <c r="AX4224" s="11"/>
      <c r="AY4224" s="11"/>
      <c r="AZ4224" s="11"/>
      <c r="BA4224" s="11"/>
      <c r="BB4224" s="11"/>
      <c r="BC4224" s="11"/>
    </row>
    <row r="4225" spans="1:55" x14ac:dyDescent="0.3">
      <c r="A4225" s="11"/>
      <c r="B4225" s="11"/>
      <c r="C4225" s="11"/>
      <c r="D4225" s="11"/>
      <c r="E4225" s="38"/>
      <c r="F4225" s="11"/>
      <c r="G4225" s="40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26"/>
      <c r="AR4225" s="26"/>
      <c r="AS4225" s="26"/>
      <c r="AT4225" s="26"/>
      <c r="AU4225" s="26"/>
      <c r="AV4225" s="26"/>
      <c r="AW4225" s="11"/>
      <c r="AX4225" s="11"/>
      <c r="AY4225" s="11"/>
      <c r="AZ4225" s="11"/>
      <c r="BA4225" s="11"/>
      <c r="BB4225" s="11"/>
      <c r="BC4225" s="11"/>
    </row>
    <row r="4226" spans="1:55" x14ac:dyDescent="0.3">
      <c r="A4226" s="11"/>
      <c r="B4226" s="11"/>
      <c r="C4226" s="11"/>
      <c r="D4226" s="11"/>
      <c r="E4226" s="38"/>
      <c r="F4226" s="11"/>
      <c r="G4226" s="40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26"/>
      <c r="AR4226" s="26"/>
      <c r="AS4226" s="26"/>
      <c r="AT4226" s="26"/>
      <c r="AU4226" s="26"/>
      <c r="AV4226" s="26"/>
      <c r="AW4226" s="11"/>
      <c r="AX4226" s="11"/>
      <c r="AY4226" s="11"/>
      <c r="AZ4226" s="11"/>
      <c r="BA4226" s="11"/>
      <c r="BB4226" s="11"/>
      <c r="BC4226" s="11"/>
    </row>
    <row r="4227" spans="1:55" x14ac:dyDescent="0.3">
      <c r="A4227" s="11"/>
      <c r="B4227" s="11"/>
      <c r="C4227" s="11"/>
      <c r="D4227" s="11"/>
      <c r="E4227" s="38"/>
      <c r="F4227" s="11"/>
      <c r="G4227" s="40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26"/>
      <c r="AR4227" s="26"/>
      <c r="AS4227" s="26"/>
      <c r="AT4227" s="26"/>
      <c r="AU4227" s="26"/>
      <c r="AV4227" s="26"/>
      <c r="AW4227" s="11"/>
      <c r="AX4227" s="11"/>
      <c r="AY4227" s="11"/>
      <c r="AZ4227" s="11"/>
      <c r="BA4227" s="11"/>
      <c r="BB4227" s="11"/>
      <c r="BC4227" s="11"/>
    </row>
    <row r="4228" spans="1:55" x14ac:dyDescent="0.3">
      <c r="A4228" s="11"/>
      <c r="B4228" s="11"/>
      <c r="C4228" s="11"/>
      <c r="D4228" s="11"/>
      <c r="E4228" s="38"/>
      <c r="F4228" s="11"/>
      <c r="G4228" s="40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26"/>
      <c r="AR4228" s="26"/>
      <c r="AS4228" s="26"/>
      <c r="AT4228" s="26"/>
      <c r="AU4228" s="26"/>
      <c r="AV4228" s="26"/>
      <c r="AW4228" s="11"/>
      <c r="AX4228" s="11"/>
      <c r="AY4228" s="11"/>
      <c r="AZ4228" s="11"/>
      <c r="BA4228" s="11"/>
      <c r="BB4228" s="11"/>
      <c r="BC4228" s="11"/>
    </row>
    <row r="4229" spans="1:55" x14ac:dyDescent="0.3">
      <c r="A4229" s="11"/>
      <c r="B4229" s="11"/>
      <c r="C4229" s="11"/>
      <c r="D4229" s="11"/>
      <c r="E4229" s="38"/>
      <c r="F4229" s="11"/>
      <c r="G4229" s="40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26"/>
      <c r="AR4229" s="26"/>
      <c r="AS4229" s="26"/>
      <c r="AT4229" s="26"/>
      <c r="AU4229" s="26"/>
      <c r="AV4229" s="26"/>
      <c r="AW4229" s="11"/>
      <c r="AX4229" s="11"/>
      <c r="AY4229" s="11"/>
      <c r="AZ4229" s="11"/>
      <c r="BA4229" s="11"/>
      <c r="BB4229" s="11"/>
      <c r="BC4229" s="11"/>
    </row>
    <row r="4230" spans="1:55" x14ac:dyDescent="0.3">
      <c r="A4230" s="11"/>
      <c r="B4230" s="11"/>
      <c r="C4230" s="11"/>
      <c r="D4230" s="11"/>
      <c r="E4230" s="38"/>
      <c r="F4230" s="11"/>
      <c r="G4230" s="40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26"/>
      <c r="AR4230" s="26"/>
      <c r="AS4230" s="26"/>
      <c r="AT4230" s="26"/>
      <c r="AU4230" s="26"/>
      <c r="AV4230" s="26"/>
      <c r="AW4230" s="11"/>
      <c r="AX4230" s="11"/>
      <c r="AY4230" s="11"/>
      <c r="AZ4230" s="11"/>
      <c r="BA4230" s="11"/>
      <c r="BB4230" s="11"/>
      <c r="BC4230" s="11"/>
    </row>
    <row r="4231" spans="1:55" x14ac:dyDescent="0.3">
      <c r="A4231" s="11"/>
      <c r="B4231" s="11"/>
      <c r="C4231" s="11"/>
      <c r="D4231" s="11"/>
      <c r="E4231" s="38"/>
      <c r="F4231" s="11"/>
      <c r="G4231" s="40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26"/>
      <c r="AR4231" s="26"/>
      <c r="AS4231" s="26"/>
      <c r="AT4231" s="26"/>
      <c r="AU4231" s="26"/>
      <c r="AV4231" s="26"/>
      <c r="AW4231" s="11"/>
      <c r="AX4231" s="11"/>
      <c r="AY4231" s="11"/>
      <c r="AZ4231" s="11"/>
      <c r="BA4231" s="11"/>
      <c r="BB4231" s="11"/>
      <c r="BC4231" s="11"/>
    </row>
    <row r="4232" spans="1:55" x14ac:dyDescent="0.3">
      <c r="A4232" s="11"/>
      <c r="B4232" s="11"/>
      <c r="C4232" s="11"/>
      <c r="D4232" s="11"/>
      <c r="E4232" s="38"/>
      <c r="F4232" s="11"/>
      <c r="G4232" s="40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26"/>
      <c r="AR4232" s="26"/>
      <c r="AS4232" s="26"/>
      <c r="AT4232" s="26"/>
      <c r="AU4232" s="26"/>
      <c r="AV4232" s="26"/>
      <c r="AW4232" s="11"/>
      <c r="AX4232" s="11"/>
      <c r="AY4232" s="11"/>
      <c r="AZ4232" s="11"/>
      <c r="BA4232" s="11"/>
      <c r="BB4232" s="11"/>
      <c r="BC4232" s="11"/>
    </row>
    <row r="4233" spans="1:55" x14ac:dyDescent="0.3">
      <c r="A4233" s="11"/>
      <c r="B4233" s="11"/>
      <c r="C4233" s="11"/>
      <c r="D4233" s="11"/>
      <c r="E4233" s="38"/>
      <c r="F4233" s="11"/>
      <c r="G4233" s="40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26"/>
      <c r="AR4233" s="26"/>
      <c r="AS4233" s="26"/>
      <c r="AT4233" s="26"/>
      <c r="AU4233" s="26"/>
      <c r="AV4233" s="26"/>
      <c r="AW4233" s="11"/>
      <c r="AX4233" s="11"/>
      <c r="AY4233" s="11"/>
      <c r="AZ4233" s="11"/>
      <c r="BA4233" s="11"/>
      <c r="BB4233" s="11"/>
      <c r="BC4233" s="11"/>
    </row>
    <row r="4234" spans="1:55" x14ac:dyDescent="0.3">
      <c r="A4234" s="11"/>
      <c r="B4234" s="11"/>
      <c r="C4234" s="11"/>
      <c r="D4234" s="11"/>
      <c r="E4234" s="38"/>
      <c r="F4234" s="11"/>
      <c r="G4234" s="40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26"/>
      <c r="AR4234" s="26"/>
      <c r="AS4234" s="26"/>
      <c r="AT4234" s="26"/>
      <c r="AU4234" s="26"/>
      <c r="AV4234" s="26"/>
      <c r="AW4234" s="11"/>
      <c r="AX4234" s="11"/>
      <c r="AY4234" s="11"/>
      <c r="AZ4234" s="11"/>
      <c r="BA4234" s="11"/>
      <c r="BB4234" s="11"/>
      <c r="BC4234" s="11"/>
    </row>
    <row r="4235" spans="1:55" x14ac:dyDescent="0.3">
      <c r="A4235" s="11"/>
      <c r="B4235" s="11"/>
      <c r="C4235" s="11"/>
      <c r="D4235" s="11"/>
      <c r="E4235" s="38"/>
      <c r="F4235" s="11"/>
      <c r="G4235" s="40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26"/>
      <c r="AR4235" s="26"/>
      <c r="AS4235" s="26"/>
      <c r="AT4235" s="26"/>
      <c r="AU4235" s="26"/>
      <c r="AV4235" s="26"/>
      <c r="AW4235" s="11"/>
      <c r="AX4235" s="11"/>
      <c r="AY4235" s="11"/>
      <c r="AZ4235" s="11"/>
      <c r="BA4235" s="11"/>
      <c r="BB4235" s="11"/>
      <c r="BC4235" s="11"/>
    </row>
    <row r="4236" spans="1:55" x14ac:dyDescent="0.3">
      <c r="A4236" s="11"/>
      <c r="B4236" s="11"/>
      <c r="C4236" s="11"/>
      <c r="D4236" s="11"/>
      <c r="E4236" s="38"/>
      <c r="F4236" s="11"/>
      <c r="G4236" s="40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26"/>
      <c r="AR4236" s="26"/>
      <c r="AS4236" s="26"/>
      <c r="AT4236" s="26"/>
      <c r="AU4236" s="26"/>
      <c r="AV4236" s="26"/>
      <c r="AW4236" s="11"/>
      <c r="AX4236" s="11"/>
      <c r="AY4236" s="11"/>
      <c r="AZ4236" s="11"/>
      <c r="BA4236" s="11"/>
      <c r="BB4236" s="11"/>
      <c r="BC4236" s="11"/>
    </row>
    <row r="4237" spans="1:55" x14ac:dyDescent="0.3">
      <c r="A4237" s="11"/>
      <c r="B4237" s="11"/>
      <c r="C4237" s="11"/>
      <c r="D4237" s="11"/>
      <c r="E4237" s="38"/>
      <c r="F4237" s="11"/>
      <c r="G4237" s="40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26"/>
      <c r="AR4237" s="26"/>
      <c r="AS4237" s="26"/>
      <c r="AT4237" s="26"/>
      <c r="AU4237" s="26"/>
      <c r="AV4237" s="26"/>
      <c r="AW4237" s="11"/>
      <c r="AX4237" s="11"/>
      <c r="AY4237" s="11"/>
      <c r="AZ4237" s="11"/>
      <c r="BA4237" s="11"/>
      <c r="BB4237" s="11"/>
      <c r="BC4237" s="11"/>
    </row>
    <row r="4238" spans="1:55" x14ac:dyDescent="0.3">
      <c r="A4238" s="11"/>
      <c r="B4238" s="11"/>
      <c r="C4238" s="11"/>
      <c r="D4238" s="11"/>
      <c r="E4238" s="38"/>
      <c r="F4238" s="11"/>
      <c r="G4238" s="40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26"/>
      <c r="AR4238" s="26"/>
      <c r="AS4238" s="26"/>
      <c r="AT4238" s="26"/>
      <c r="AU4238" s="26"/>
      <c r="AV4238" s="26"/>
      <c r="AW4238" s="11"/>
      <c r="AX4238" s="11"/>
      <c r="AY4238" s="11"/>
      <c r="AZ4238" s="11"/>
      <c r="BA4238" s="11"/>
      <c r="BB4238" s="11"/>
      <c r="BC4238" s="11"/>
    </row>
    <row r="4239" spans="1:55" x14ac:dyDescent="0.3">
      <c r="A4239" s="11"/>
      <c r="B4239" s="11"/>
      <c r="C4239" s="11"/>
      <c r="D4239" s="11"/>
      <c r="E4239" s="38"/>
      <c r="F4239" s="11"/>
      <c r="G4239" s="40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26"/>
      <c r="AR4239" s="26"/>
      <c r="AS4239" s="26"/>
      <c r="AT4239" s="26"/>
      <c r="AU4239" s="26"/>
      <c r="AV4239" s="26"/>
      <c r="AW4239" s="11"/>
      <c r="AX4239" s="11"/>
      <c r="AY4239" s="11"/>
      <c r="AZ4239" s="11"/>
      <c r="BA4239" s="11"/>
      <c r="BB4239" s="11"/>
      <c r="BC4239" s="11"/>
    </row>
    <row r="4240" spans="1:55" x14ac:dyDescent="0.3">
      <c r="A4240" s="11"/>
      <c r="B4240" s="11"/>
      <c r="C4240" s="11"/>
      <c r="D4240" s="11"/>
      <c r="E4240" s="38"/>
      <c r="F4240" s="11"/>
      <c r="G4240" s="40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26"/>
      <c r="AR4240" s="26"/>
      <c r="AS4240" s="26"/>
      <c r="AT4240" s="26"/>
      <c r="AU4240" s="26"/>
      <c r="AV4240" s="26"/>
      <c r="AW4240" s="11"/>
      <c r="AX4240" s="11"/>
      <c r="AY4240" s="11"/>
      <c r="AZ4240" s="11"/>
      <c r="BA4240" s="11"/>
      <c r="BB4240" s="11"/>
      <c r="BC4240" s="11"/>
    </row>
    <row r="4241" spans="1:55" x14ac:dyDescent="0.3">
      <c r="A4241" s="11"/>
      <c r="B4241" s="11"/>
      <c r="C4241" s="11"/>
      <c r="D4241" s="11"/>
      <c r="E4241" s="38"/>
      <c r="F4241" s="11"/>
      <c r="G4241" s="40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26"/>
      <c r="AR4241" s="26"/>
      <c r="AS4241" s="26"/>
      <c r="AT4241" s="26"/>
      <c r="AU4241" s="26"/>
      <c r="AV4241" s="26"/>
      <c r="AW4241" s="11"/>
      <c r="AX4241" s="11"/>
      <c r="AY4241" s="11"/>
      <c r="AZ4241" s="11"/>
      <c r="BA4241" s="11"/>
      <c r="BB4241" s="11"/>
      <c r="BC4241" s="11"/>
    </row>
    <row r="4242" spans="1:55" x14ac:dyDescent="0.3">
      <c r="A4242" s="11"/>
      <c r="B4242" s="11"/>
      <c r="C4242" s="11"/>
      <c r="D4242" s="11"/>
      <c r="E4242" s="38"/>
      <c r="F4242" s="11"/>
      <c r="G4242" s="40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26"/>
      <c r="AR4242" s="26"/>
      <c r="AS4242" s="26"/>
      <c r="AT4242" s="26"/>
      <c r="AU4242" s="26"/>
      <c r="AV4242" s="26"/>
      <c r="AW4242" s="11"/>
      <c r="AX4242" s="11"/>
      <c r="AY4242" s="11"/>
      <c r="AZ4242" s="11"/>
      <c r="BA4242" s="11"/>
      <c r="BB4242" s="11"/>
      <c r="BC4242" s="11"/>
    </row>
    <row r="4243" spans="1:55" x14ac:dyDescent="0.3">
      <c r="A4243" s="11"/>
      <c r="B4243" s="11"/>
      <c r="C4243" s="11"/>
      <c r="D4243" s="11"/>
      <c r="E4243" s="38"/>
      <c r="F4243" s="11"/>
      <c r="G4243" s="40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26"/>
      <c r="AR4243" s="26"/>
      <c r="AS4243" s="26"/>
      <c r="AT4243" s="26"/>
      <c r="AU4243" s="26"/>
      <c r="AV4243" s="26"/>
      <c r="AW4243" s="11"/>
      <c r="AX4243" s="11"/>
      <c r="AY4243" s="11"/>
      <c r="AZ4243" s="11"/>
      <c r="BA4243" s="11"/>
      <c r="BB4243" s="11"/>
      <c r="BC4243" s="11"/>
    </row>
    <row r="4244" spans="1:55" x14ac:dyDescent="0.3">
      <c r="A4244" s="11"/>
      <c r="B4244" s="11"/>
      <c r="C4244" s="11"/>
      <c r="D4244" s="11"/>
      <c r="E4244" s="38"/>
      <c r="F4244" s="11"/>
      <c r="G4244" s="40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26"/>
      <c r="AR4244" s="26"/>
      <c r="AS4244" s="26"/>
      <c r="AT4244" s="26"/>
      <c r="AU4244" s="26"/>
      <c r="AV4244" s="26"/>
      <c r="AW4244" s="11"/>
      <c r="AX4244" s="11"/>
      <c r="AY4244" s="11"/>
      <c r="AZ4244" s="11"/>
      <c r="BA4244" s="11"/>
      <c r="BB4244" s="11"/>
      <c r="BC4244" s="11"/>
    </row>
    <row r="4245" spans="1:55" x14ac:dyDescent="0.3">
      <c r="A4245" s="11"/>
      <c r="B4245" s="11"/>
      <c r="C4245" s="11"/>
      <c r="D4245" s="11"/>
      <c r="E4245" s="38"/>
      <c r="F4245" s="11"/>
      <c r="G4245" s="40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26"/>
      <c r="AR4245" s="26"/>
      <c r="AS4245" s="26"/>
      <c r="AT4245" s="26"/>
      <c r="AU4245" s="26"/>
      <c r="AV4245" s="26"/>
      <c r="AW4245" s="11"/>
      <c r="AX4245" s="11"/>
      <c r="AY4245" s="11"/>
      <c r="AZ4245" s="11"/>
      <c r="BA4245" s="11"/>
      <c r="BB4245" s="11"/>
      <c r="BC4245" s="11"/>
    </row>
    <row r="4246" spans="1:55" x14ac:dyDescent="0.3">
      <c r="A4246" s="11"/>
      <c r="B4246" s="11"/>
      <c r="C4246" s="11"/>
      <c r="D4246" s="11"/>
      <c r="E4246" s="38"/>
      <c r="F4246" s="11"/>
      <c r="G4246" s="40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26"/>
      <c r="AR4246" s="26"/>
      <c r="AS4246" s="26"/>
      <c r="AT4246" s="26"/>
      <c r="AU4246" s="26"/>
      <c r="AV4246" s="26"/>
      <c r="AW4246" s="11"/>
      <c r="AX4246" s="11"/>
      <c r="AY4246" s="11"/>
      <c r="AZ4246" s="11"/>
      <c r="BA4246" s="11"/>
      <c r="BB4246" s="11"/>
      <c r="BC4246" s="11"/>
    </row>
    <row r="4247" spans="1:55" x14ac:dyDescent="0.3">
      <c r="A4247" s="11"/>
      <c r="B4247" s="11"/>
      <c r="C4247" s="11"/>
      <c r="D4247" s="11"/>
      <c r="E4247" s="38"/>
      <c r="F4247" s="11"/>
      <c r="G4247" s="40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26"/>
      <c r="AR4247" s="26"/>
      <c r="AS4247" s="26"/>
      <c r="AT4247" s="26"/>
      <c r="AU4247" s="26"/>
      <c r="AV4247" s="26"/>
      <c r="AW4247" s="11"/>
      <c r="AX4247" s="11"/>
      <c r="AY4247" s="11"/>
      <c r="AZ4247" s="11"/>
      <c r="BA4247" s="11"/>
      <c r="BB4247" s="11"/>
      <c r="BC4247" s="11"/>
    </row>
    <row r="4248" spans="1:55" x14ac:dyDescent="0.3">
      <c r="A4248" s="11"/>
      <c r="B4248" s="11"/>
      <c r="C4248" s="11"/>
      <c r="D4248" s="11"/>
      <c r="E4248" s="38"/>
      <c r="F4248" s="11"/>
      <c r="G4248" s="40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26"/>
      <c r="AR4248" s="26"/>
      <c r="AS4248" s="26"/>
      <c r="AT4248" s="26"/>
      <c r="AU4248" s="26"/>
      <c r="AV4248" s="26"/>
      <c r="AW4248" s="11"/>
      <c r="AX4248" s="11"/>
      <c r="AY4248" s="11"/>
      <c r="AZ4248" s="11"/>
      <c r="BA4248" s="11"/>
      <c r="BB4248" s="11"/>
      <c r="BC4248" s="11"/>
    </row>
    <row r="4249" spans="1:55" x14ac:dyDescent="0.3">
      <c r="A4249" s="11"/>
      <c r="B4249" s="11"/>
      <c r="C4249" s="11"/>
      <c r="D4249" s="11"/>
      <c r="E4249" s="38"/>
      <c r="F4249" s="11"/>
      <c r="G4249" s="40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26"/>
      <c r="AR4249" s="26"/>
      <c r="AS4249" s="26"/>
      <c r="AT4249" s="26"/>
      <c r="AU4249" s="26"/>
      <c r="AV4249" s="26"/>
      <c r="AW4249" s="11"/>
      <c r="AX4249" s="11"/>
      <c r="AY4249" s="11"/>
      <c r="AZ4249" s="11"/>
      <c r="BA4249" s="11"/>
      <c r="BB4249" s="11"/>
      <c r="BC4249" s="11"/>
    </row>
    <row r="4250" spans="1:55" x14ac:dyDescent="0.3">
      <c r="A4250" s="11"/>
      <c r="B4250" s="11"/>
      <c r="C4250" s="11"/>
      <c r="D4250" s="11"/>
      <c r="E4250" s="38"/>
      <c r="F4250" s="11"/>
      <c r="G4250" s="40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26"/>
      <c r="AR4250" s="26"/>
      <c r="AS4250" s="26"/>
      <c r="AT4250" s="26"/>
      <c r="AU4250" s="26"/>
      <c r="AV4250" s="26"/>
      <c r="AW4250" s="11"/>
      <c r="AX4250" s="11"/>
      <c r="AY4250" s="11"/>
      <c r="AZ4250" s="11"/>
      <c r="BA4250" s="11"/>
      <c r="BB4250" s="11"/>
      <c r="BC4250" s="11"/>
    </row>
    <row r="4251" spans="1:55" x14ac:dyDescent="0.3">
      <c r="A4251" s="11"/>
      <c r="B4251" s="11"/>
      <c r="C4251" s="11"/>
      <c r="D4251" s="11"/>
      <c r="E4251" s="38"/>
      <c r="F4251" s="11"/>
      <c r="G4251" s="40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26"/>
      <c r="AR4251" s="26"/>
      <c r="AS4251" s="26"/>
      <c r="AT4251" s="26"/>
      <c r="AU4251" s="26"/>
      <c r="AV4251" s="26"/>
      <c r="AW4251" s="11"/>
      <c r="AX4251" s="11"/>
      <c r="AY4251" s="11"/>
      <c r="AZ4251" s="11"/>
      <c r="BA4251" s="11"/>
      <c r="BB4251" s="11"/>
      <c r="BC4251" s="11"/>
    </row>
    <row r="4252" spans="1:55" x14ac:dyDescent="0.3">
      <c r="A4252" s="11"/>
      <c r="B4252" s="11"/>
      <c r="C4252" s="11"/>
      <c r="D4252" s="11"/>
      <c r="E4252" s="38"/>
      <c r="F4252" s="11"/>
      <c r="G4252" s="40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26"/>
      <c r="AR4252" s="26"/>
      <c r="AS4252" s="26"/>
      <c r="AT4252" s="26"/>
      <c r="AU4252" s="26"/>
      <c r="AV4252" s="26"/>
      <c r="AW4252" s="11"/>
      <c r="AX4252" s="11"/>
      <c r="AY4252" s="11"/>
      <c r="AZ4252" s="11"/>
      <c r="BA4252" s="11"/>
      <c r="BB4252" s="11"/>
      <c r="BC4252" s="11"/>
    </row>
    <row r="4253" spans="1:55" x14ac:dyDescent="0.3">
      <c r="A4253" s="11"/>
      <c r="B4253" s="11"/>
      <c r="C4253" s="11"/>
      <c r="D4253" s="11"/>
      <c r="E4253" s="38"/>
      <c r="F4253" s="11"/>
      <c r="G4253" s="40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26"/>
      <c r="AR4253" s="26"/>
      <c r="AS4253" s="26"/>
      <c r="AT4253" s="26"/>
      <c r="AU4253" s="26"/>
      <c r="AV4253" s="26"/>
      <c r="AW4253" s="11"/>
      <c r="AX4253" s="11"/>
      <c r="AY4253" s="11"/>
      <c r="AZ4253" s="11"/>
      <c r="BA4253" s="11"/>
      <c r="BB4253" s="11"/>
      <c r="BC4253" s="11"/>
    </row>
    <row r="4254" spans="1:55" x14ac:dyDescent="0.3">
      <c r="A4254" s="11"/>
      <c r="B4254" s="11"/>
      <c r="C4254" s="11"/>
      <c r="D4254" s="11"/>
      <c r="E4254" s="38"/>
      <c r="F4254" s="11"/>
      <c r="G4254" s="40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26"/>
      <c r="AR4254" s="26"/>
      <c r="AS4254" s="26"/>
      <c r="AT4254" s="26"/>
      <c r="AU4254" s="26"/>
      <c r="AV4254" s="26"/>
      <c r="AW4254" s="11"/>
      <c r="AX4254" s="11"/>
      <c r="AY4254" s="11"/>
      <c r="AZ4254" s="11"/>
      <c r="BA4254" s="11"/>
      <c r="BB4254" s="11"/>
      <c r="BC4254" s="11"/>
    </row>
    <row r="4255" spans="1:55" x14ac:dyDescent="0.3">
      <c r="A4255" s="11"/>
      <c r="B4255" s="11"/>
      <c r="C4255" s="11"/>
      <c r="D4255" s="11"/>
      <c r="E4255" s="38"/>
      <c r="F4255" s="11"/>
      <c r="G4255" s="40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26"/>
      <c r="AR4255" s="26"/>
      <c r="AS4255" s="26"/>
      <c r="AT4255" s="26"/>
      <c r="AU4255" s="26"/>
      <c r="AV4255" s="26"/>
      <c r="AW4255" s="11"/>
      <c r="AX4255" s="11"/>
      <c r="AY4255" s="11"/>
      <c r="AZ4255" s="11"/>
      <c r="BA4255" s="11"/>
      <c r="BB4255" s="11"/>
      <c r="BC4255" s="11"/>
    </row>
    <row r="4256" spans="1:55" x14ac:dyDescent="0.3">
      <c r="A4256" s="11"/>
      <c r="B4256" s="11"/>
      <c r="C4256" s="11"/>
      <c r="D4256" s="11"/>
      <c r="E4256" s="38"/>
      <c r="F4256" s="11"/>
      <c r="G4256" s="40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26"/>
      <c r="AR4256" s="26"/>
      <c r="AS4256" s="26"/>
      <c r="AT4256" s="26"/>
      <c r="AU4256" s="26"/>
      <c r="AV4256" s="26"/>
      <c r="AW4256" s="11"/>
      <c r="AX4256" s="11"/>
      <c r="AY4256" s="11"/>
      <c r="AZ4256" s="11"/>
      <c r="BA4256" s="11"/>
      <c r="BB4256" s="11"/>
      <c r="BC4256" s="11"/>
    </row>
    <row r="4257" spans="1:55" x14ac:dyDescent="0.3">
      <c r="A4257" s="11"/>
      <c r="B4257" s="11"/>
      <c r="C4257" s="11"/>
      <c r="D4257" s="11"/>
      <c r="E4257" s="38"/>
      <c r="F4257" s="11"/>
      <c r="G4257" s="40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26"/>
      <c r="AR4257" s="26"/>
      <c r="AS4257" s="26"/>
      <c r="AT4257" s="26"/>
      <c r="AU4257" s="26"/>
      <c r="AV4257" s="26"/>
      <c r="AW4257" s="11"/>
      <c r="AX4257" s="11"/>
      <c r="AY4257" s="11"/>
      <c r="AZ4257" s="11"/>
      <c r="BA4257" s="11"/>
      <c r="BB4257" s="11"/>
      <c r="BC4257" s="11"/>
    </row>
    <row r="4258" spans="1:55" x14ac:dyDescent="0.3">
      <c r="A4258" s="11"/>
      <c r="B4258" s="11"/>
      <c r="C4258" s="11"/>
      <c r="D4258" s="11"/>
      <c r="E4258" s="38"/>
      <c r="F4258" s="11"/>
      <c r="G4258" s="40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26"/>
      <c r="AR4258" s="26"/>
      <c r="AS4258" s="26"/>
      <c r="AT4258" s="26"/>
      <c r="AU4258" s="26"/>
      <c r="AV4258" s="26"/>
      <c r="AW4258" s="11"/>
      <c r="AX4258" s="11"/>
      <c r="AY4258" s="11"/>
      <c r="AZ4258" s="11"/>
      <c r="BA4258" s="11"/>
      <c r="BB4258" s="11"/>
      <c r="BC4258" s="11"/>
    </row>
    <row r="4259" spans="1:55" x14ac:dyDescent="0.3">
      <c r="A4259" s="11"/>
      <c r="B4259" s="11"/>
      <c r="C4259" s="11"/>
      <c r="D4259" s="11"/>
      <c r="E4259" s="38"/>
      <c r="F4259" s="11"/>
      <c r="G4259" s="40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26"/>
      <c r="AR4259" s="26"/>
      <c r="AS4259" s="26"/>
      <c r="AT4259" s="26"/>
      <c r="AU4259" s="26"/>
      <c r="AV4259" s="26"/>
      <c r="AW4259" s="11"/>
      <c r="AX4259" s="11"/>
      <c r="AY4259" s="11"/>
      <c r="AZ4259" s="11"/>
      <c r="BA4259" s="11"/>
      <c r="BB4259" s="11"/>
      <c r="BC4259" s="11"/>
    </row>
    <row r="4260" spans="1:55" x14ac:dyDescent="0.3">
      <c r="A4260" s="11"/>
      <c r="B4260" s="11"/>
      <c r="C4260" s="11"/>
      <c r="D4260" s="11"/>
      <c r="E4260" s="38"/>
      <c r="F4260" s="11"/>
      <c r="G4260" s="40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26"/>
      <c r="AR4260" s="26"/>
      <c r="AS4260" s="26"/>
      <c r="AT4260" s="26"/>
      <c r="AU4260" s="26"/>
      <c r="AV4260" s="26"/>
      <c r="AW4260" s="11"/>
      <c r="AX4260" s="11"/>
      <c r="AY4260" s="11"/>
      <c r="AZ4260" s="11"/>
      <c r="BA4260" s="11"/>
      <c r="BB4260" s="11"/>
      <c r="BC4260" s="11"/>
    </row>
    <row r="4261" spans="1:55" x14ac:dyDescent="0.3">
      <c r="A4261" s="11"/>
      <c r="B4261" s="11"/>
      <c r="C4261" s="11"/>
      <c r="D4261" s="11"/>
      <c r="E4261" s="38"/>
      <c r="F4261" s="11"/>
      <c r="G4261" s="40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26"/>
      <c r="AR4261" s="26"/>
      <c r="AS4261" s="26"/>
      <c r="AT4261" s="26"/>
      <c r="AU4261" s="26"/>
      <c r="AV4261" s="26"/>
      <c r="AW4261" s="11"/>
      <c r="AX4261" s="11"/>
      <c r="AY4261" s="11"/>
      <c r="AZ4261" s="11"/>
      <c r="BA4261" s="11"/>
      <c r="BB4261" s="11"/>
      <c r="BC4261" s="11"/>
    </row>
    <row r="4262" spans="1:55" x14ac:dyDescent="0.3">
      <c r="A4262" s="11"/>
      <c r="B4262" s="11"/>
      <c r="C4262" s="11"/>
      <c r="D4262" s="11"/>
      <c r="E4262" s="38"/>
      <c r="F4262" s="11"/>
      <c r="G4262" s="40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26"/>
      <c r="AR4262" s="26"/>
      <c r="AS4262" s="26"/>
      <c r="AT4262" s="26"/>
      <c r="AU4262" s="26"/>
      <c r="AV4262" s="26"/>
      <c r="AW4262" s="11"/>
      <c r="AX4262" s="11"/>
      <c r="AY4262" s="11"/>
      <c r="AZ4262" s="11"/>
      <c r="BA4262" s="11"/>
      <c r="BB4262" s="11"/>
      <c r="BC4262" s="11"/>
    </row>
    <row r="4263" spans="1:55" x14ac:dyDescent="0.3">
      <c r="A4263" s="11"/>
      <c r="B4263" s="11"/>
      <c r="C4263" s="11"/>
      <c r="D4263" s="11"/>
      <c r="E4263" s="38"/>
      <c r="F4263" s="11"/>
      <c r="G4263" s="40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26"/>
      <c r="AR4263" s="26"/>
      <c r="AS4263" s="26"/>
      <c r="AT4263" s="26"/>
      <c r="AU4263" s="26"/>
      <c r="AV4263" s="26"/>
      <c r="AW4263" s="11"/>
      <c r="AX4263" s="11"/>
      <c r="AY4263" s="11"/>
      <c r="AZ4263" s="11"/>
      <c r="BA4263" s="11"/>
      <c r="BB4263" s="11"/>
      <c r="BC4263" s="11"/>
    </row>
    <row r="4264" spans="1:55" x14ac:dyDescent="0.3">
      <c r="A4264" s="11"/>
      <c r="B4264" s="11"/>
      <c r="C4264" s="11"/>
      <c r="D4264" s="11"/>
      <c r="E4264" s="38"/>
      <c r="F4264" s="11"/>
      <c r="G4264" s="40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26"/>
      <c r="AR4264" s="26"/>
      <c r="AS4264" s="26"/>
      <c r="AT4264" s="26"/>
      <c r="AU4264" s="26"/>
      <c r="AV4264" s="26"/>
      <c r="AW4264" s="11"/>
      <c r="AX4264" s="11"/>
      <c r="AY4264" s="11"/>
      <c r="AZ4264" s="11"/>
      <c r="BA4264" s="11"/>
      <c r="BB4264" s="11"/>
      <c r="BC4264" s="11"/>
    </row>
    <row r="4265" spans="1:55" x14ac:dyDescent="0.3">
      <c r="A4265" s="11"/>
      <c r="B4265" s="11"/>
      <c r="C4265" s="11"/>
      <c r="D4265" s="11"/>
      <c r="E4265" s="38"/>
      <c r="F4265" s="11"/>
      <c r="G4265" s="40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26"/>
      <c r="AR4265" s="26"/>
      <c r="AS4265" s="26"/>
      <c r="AT4265" s="26"/>
      <c r="AU4265" s="26"/>
      <c r="AV4265" s="26"/>
      <c r="AW4265" s="11"/>
      <c r="AX4265" s="11"/>
      <c r="AY4265" s="11"/>
      <c r="AZ4265" s="11"/>
      <c r="BA4265" s="11"/>
      <c r="BB4265" s="11"/>
      <c r="BC4265" s="11"/>
    </row>
    <row r="4266" spans="1:55" x14ac:dyDescent="0.3">
      <c r="A4266" s="11"/>
      <c r="B4266" s="11"/>
      <c r="C4266" s="11"/>
      <c r="D4266" s="11"/>
      <c r="E4266" s="38"/>
      <c r="F4266" s="11"/>
      <c r="G4266" s="40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26"/>
      <c r="AR4266" s="26"/>
      <c r="AS4266" s="26"/>
      <c r="AT4266" s="26"/>
      <c r="AU4266" s="26"/>
      <c r="AV4266" s="26"/>
      <c r="AW4266" s="11"/>
      <c r="AX4266" s="11"/>
      <c r="AY4266" s="11"/>
      <c r="AZ4266" s="11"/>
      <c r="BA4266" s="11"/>
      <c r="BB4266" s="11"/>
      <c r="BC4266" s="11"/>
    </row>
    <row r="4267" spans="1:55" x14ac:dyDescent="0.3">
      <c r="A4267" s="11"/>
      <c r="B4267" s="11"/>
      <c r="C4267" s="11"/>
      <c r="D4267" s="11"/>
      <c r="E4267" s="38"/>
      <c r="F4267" s="11"/>
      <c r="G4267" s="40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26"/>
      <c r="AR4267" s="26"/>
      <c r="AS4267" s="26"/>
      <c r="AT4267" s="26"/>
      <c r="AU4267" s="26"/>
      <c r="AV4267" s="26"/>
      <c r="AW4267" s="11"/>
      <c r="AX4267" s="11"/>
      <c r="AY4267" s="11"/>
      <c r="AZ4267" s="11"/>
      <c r="BA4267" s="11"/>
      <c r="BB4267" s="11"/>
      <c r="BC4267" s="11"/>
    </row>
    <row r="4268" spans="1:55" x14ac:dyDescent="0.3">
      <c r="A4268" s="11"/>
      <c r="B4268" s="11"/>
      <c r="C4268" s="11"/>
      <c r="D4268" s="11"/>
      <c r="E4268" s="38"/>
      <c r="F4268" s="11"/>
      <c r="G4268" s="40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26"/>
      <c r="AR4268" s="26"/>
      <c r="AS4268" s="26"/>
      <c r="AT4268" s="26"/>
      <c r="AU4268" s="26"/>
      <c r="AV4268" s="26"/>
      <c r="AW4268" s="11"/>
      <c r="AX4268" s="11"/>
      <c r="AY4268" s="11"/>
      <c r="AZ4268" s="11"/>
      <c r="BA4268" s="11"/>
      <c r="BB4268" s="11"/>
      <c r="BC4268" s="11"/>
    </row>
    <row r="4269" spans="1:55" x14ac:dyDescent="0.3">
      <c r="A4269" s="11"/>
      <c r="B4269" s="11"/>
      <c r="C4269" s="11"/>
      <c r="D4269" s="11"/>
      <c r="E4269" s="38"/>
      <c r="F4269" s="11"/>
      <c r="G4269" s="40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26"/>
      <c r="AR4269" s="26"/>
      <c r="AS4269" s="26"/>
      <c r="AT4269" s="26"/>
      <c r="AU4269" s="26"/>
      <c r="AV4269" s="26"/>
      <c r="AW4269" s="11"/>
      <c r="AX4269" s="11"/>
      <c r="AY4269" s="11"/>
      <c r="AZ4269" s="11"/>
      <c r="BA4269" s="11"/>
      <c r="BB4269" s="11"/>
      <c r="BC4269" s="11"/>
    </row>
    <row r="4270" spans="1:55" x14ac:dyDescent="0.3">
      <c r="A4270" s="11"/>
      <c r="B4270" s="11"/>
      <c r="C4270" s="11"/>
      <c r="D4270" s="11"/>
      <c r="E4270" s="38"/>
      <c r="F4270" s="11"/>
      <c r="G4270" s="40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26"/>
      <c r="AR4270" s="26"/>
      <c r="AS4270" s="26"/>
      <c r="AT4270" s="26"/>
      <c r="AU4270" s="26"/>
      <c r="AV4270" s="26"/>
      <c r="AW4270" s="11"/>
      <c r="AX4270" s="11"/>
      <c r="AY4270" s="11"/>
      <c r="AZ4270" s="11"/>
      <c r="BA4270" s="11"/>
      <c r="BB4270" s="11"/>
      <c r="BC4270" s="11"/>
    </row>
    <row r="4271" spans="1:55" x14ac:dyDescent="0.3">
      <c r="A4271" s="11"/>
      <c r="B4271" s="11"/>
      <c r="C4271" s="11"/>
      <c r="D4271" s="11"/>
      <c r="E4271" s="38"/>
      <c r="F4271" s="11"/>
      <c r="G4271" s="40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26"/>
      <c r="AR4271" s="26"/>
      <c r="AS4271" s="26"/>
      <c r="AT4271" s="26"/>
      <c r="AU4271" s="26"/>
      <c r="AV4271" s="26"/>
      <c r="AW4271" s="11"/>
      <c r="AX4271" s="11"/>
      <c r="AY4271" s="11"/>
      <c r="AZ4271" s="11"/>
      <c r="BA4271" s="11"/>
      <c r="BB4271" s="11"/>
      <c r="BC4271" s="11"/>
    </row>
    <row r="4272" spans="1:55" x14ac:dyDescent="0.3">
      <c r="A4272" s="11"/>
      <c r="B4272" s="11"/>
      <c r="C4272" s="11"/>
      <c r="D4272" s="11"/>
      <c r="E4272" s="38"/>
      <c r="F4272" s="11"/>
      <c r="G4272" s="40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26"/>
      <c r="AR4272" s="26"/>
      <c r="AS4272" s="26"/>
      <c r="AT4272" s="26"/>
      <c r="AU4272" s="26"/>
      <c r="AV4272" s="26"/>
      <c r="AW4272" s="11"/>
      <c r="AX4272" s="11"/>
      <c r="AY4272" s="11"/>
      <c r="AZ4272" s="11"/>
      <c r="BA4272" s="11"/>
      <c r="BB4272" s="11"/>
      <c r="BC4272" s="11"/>
    </row>
    <row r="4273" spans="1:55" x14ac:dyDescent="0.3">
      <c r="A4273" s="11"/>
      <c r="B4273" s="11"/>
      <c r="C4273" s="11"/>
      <c r="D4273" s="11"/>
      <c r="E4273" s="38"/>
      <c r="F4273" s="11"/>
      <c r="G4273" s="40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26"/>
      <c r="AR4273" s="26"/>
      <c r="AS4273" s="26"/>
      <c r="AT4273" s="26"/>
      <c r="AU4273" s="26"/>
      <c r="AV4273" s="26"/>
      <c r="AW4273" s="11"/>
      <c r="AX4273" s="11"/>
      <c r="AY4273" s="11"/>
      <c r="AZ4273" s="11"/>
      <c r="BA4273" s="11"/>
      <c r="BB4273" s="11"/>
      <c r="BC4273" s="11"/>
    </row>
    <row r="4274" spans="1:55" x14ac:dyDescent="0.3">
      <c r="A4274" s="11"/>
      <c r="B4274" s="11"/>
      <c r="C4274" s="11"/>
      <c r="D4274" s="11"/>
      <c r="E4274" s="38"/>
      <c r="F4274" s="11"/>
      <c r="G4274" s="40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26"/>
      <c r="AR4274" s="26"/>
      <c r="AS4274" s="26"/>
      <c r="AT4274" s="26"/>
      <c r="AU4274" s="26"/>
      <c r="AV4274" s="26"/>
      <c r="AW4274" s="11"/>
      <c r="AX4274" s="11"/>
      <c r="AY4274" s="11"/>
      <c r="AZ4274" s="11"/>
      <c r="BA4274" s="11"/>
      <c r="BB4274" s="11"/>
      <c r="BC4274" s="11"/>
    </row>
    <row r="4275" spans="1:55" x14ac:dyDescent="0.3">
      <c r="A4275" s="11"/>
      <c r="B4275" s="11"/>
      <c r="C4275" s="11"/>
      <c r="D4275" s="11"/>
      <c r="E4275" s="38"/>
      <c r="F4275" s="11"/>
      <c r="G4275" s="40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26"/>
      <c r="AR4275" s="26"/>
      <c r="AS4275" s="26"/>
      <c r="AT4275" s="26"/>
      <c r="AU4275" s="26"/>
      <c r="AV4275" s="26"/>
      <c r="AW4275" s="11"/>
      <c r="AX4275" s="11"/>
      <c r="AY4275" s="11"/>
      <c r="AZ4275" s="11"/>
      <c r="BA4275" s="11"/>
      <c r="BB4275" s="11"/>
      <c r="BC4275" s="11"/>
    </row>
    <row r="4276" spans="1:55" x14ac:dyDescent="0.3">
      <c r="A4276" s="11"/>
      <c r="B4276" s="11"/>
      <c r="C4276" s="11"/>
      <c r="D4276" s="11"/>
      <c r="E4276" s="38"/>
      <c r="F4276" s="11"/>
      <c r="G4276" s="40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26"/>
      <c r="AR4276" s="26"/>
      <c r="AS4276" s="26"/>
      <c r="AT4276" s="26"/>
      <c r="AU4276" s="26"/>
      <c r="AV4276" s="26"/>
      <c r="AW4276" s="11"/>
      <c r="AX4276" s="11"/>
      <c r="AY4276" s="11"/>
      <c r="AZ4276" s="11"/>
      <c r="BA4276" s="11"/>
      <c r="BB4276" s="11"/>
      <c r="BC4276" s="11"/>
    </row>
    <row r="4277" spans="1:55" x14ac:dyDescent="0.3">
      <c r="A4277" s="11"/>
      <c r="B4277" s="11"/>
      <c r="C4277" s="11"/>
      <c r="D4277" s="11"/>
      <c r="E4277" s="38"/>
      <c r="F4277" s="11"/>
      <c r="G4277" s="40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26"/>
      <c r="AR4277" s="26"/>
      <c r="AS4277" s="26"/>
      <c r="AT4277" s="26"/>
      <c r="AU4277" s="26"/>
      <c r="AV4277" s="26"/>
      <c r="AW4277" s="11"/>
      <c r="AX4277" s="11"/>
      <c r="AY4277" s="11"/>
      <c r="AZ4277" s="11"/>
      <c r="BA4277" s="11"/>
      <c r="BB4277" s="11"/>
      <c r="BC4277" s="11"/>
    </row>
    <row r="4278" spans="1:55" x14ac:dyDescent="0.3">
      <c r="A4278" s="11"/>
      <c r="B4278" s="11"/>
      <c r="C4278" s="11"/>
      <c r="D4278" s="11"/>
      <c r="E4278" s="38"/>
      <c r="F4278" s="11"/>
      <c r="G4278" s="40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26"/>
      <c r="AR4278" s="26"/>
      <c r="AS4278" s="26"/>
      <c r="AT4278" s="26"/>
      <c r="AU4278" s="26"/>
      <c r="AV4278" s="26"/>
      <c r="AW4278" s="11"/>
      <c r="AX4278" s="11"/>
      <c r="AY4278" s="11"/>
      <c r="AZ4278" s="11"/>
      <c r="BA4278" s="11"/>
      <c r="BB4278" s="11"/>
      <c r="BC4278" s="11"/>
    </row>
    <row r="4279" spans="1:55" x14ac:dyDescent="0.3">
      <c r="A4279" s="11"/>
      <c r="B4279" s="11"/>
      <c r="C4279" s="11"/>
      <c r="D4279" s="11"/>
      <c r="E4279" s="38"/>
      <c r="F4279" s="11"/>
      <c r="G4279" s="40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26"/>
      <c r="AR4279" s="26"/>
      <c r="AS4279" s="26"/>
      <c r="AT4279" s="26"/>
      <c r="AU4279" s="26"/>
      <c r="AV4279" s="26"/>
      <c r="AW4279" s="11"/>
      <c r="AX4279" s="11"/>
      <c r="AY4279" s="11"/>
      <c r="AZ4279" s="11"/>
      <c r="BA4279" s="11"/>
      <c r="BB4279" s="11"/>
      <c r="BC4279" s="11"/>
    </row>
    <row r="4280" spans="1:55" x14ac:dyDescent="0.3">
      <c r="A4280" s="11"/>
      <c r="B4280" s="11"/>
      <c r="C4280" s="11"/>
      <c r="D4280" s="11"/>
      <c r="E4280" s="38"/>
      <c r="F4280" s="11"/>
      <c r="G4280" s="40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26"/>
      <c r="AR4280" s="26"/>
      <c r="AS4280" s="26"/>
      <c r="AT4280" s="26"/>
      <c r="AU4280" s="26"/>
      <c r="AV4280" s="26"/>
      <c r="AW4280" s="11"/>
      <c r="AX4280" s="11"/>
      <c r="AY4280" s="11"/>
      <c r="AZ4280" s="11"/>
      <c r="BA4280" s="11"/>
      <c r="BB4280" s="11"/>
      <c r="BC4280" s="11"/>
    </row>
    <row r="4281" spans="1:55" x14ac:dyDescent="0.3">
      <c r="A4281" s="11"/>
      <c r="B4281" s="11"/>
      <c r="C4281" s="11"/>
      <c r="D4281" s="11"/>
      <c r="E4281" s="38"/>
      <c r="F4281" s="11"/>
      <c r="G4281" s="40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26"/>
      <c r="AR4281" s="26"/>
      <c r="AS4281" s="26"/>
      <c r="AT4281" s="26"/>
      <c r="AU4281" s="26"/>
      <c r="AV4281" s="26"/>
      <c r="AW4281" s="11"/>
      <c r="AX4281" s="11"/>
      <c r="AY4281" s="11"/>
      <c r="AZ4281" s="11"/>
      <c r="BA4281" s="11"/>
      <c r="BB4281" s="11"/>
      <c r="BC4281" s="11"/>
    </row>
    <row r="4282" spans="1:55" x14ac:dyDescent="0.3">
      <c r="A4282" s="11"/>
      <c r="B4282" s="11"/>
      <c r="C4282" s="11"/>
      <c r="D4282" s="11"/>
      <c r="E4282" s="38"/>
      <c r="F4282" s="11"/>
      <c r="G4282" s="40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26"/>
      <c r="AR4282" s="26"/>
      <c r="AS4282" s="26"/>
      <c r="AT4282" s="26"/>
      <c r="AU4282" s="26"/>
      <c r="AV4282" s="26"/>
      <c r="AW4282" s="11"/>
      <c r="AX4282" s="11"/>
      <c r="AY4282" s="11"/>
      <c r="AZ4282" s="11"/>
      <c r="BA4282" s="11"/>
      <c r="BB4282" s="11"/>
      <c r="BC4282" s="11"/>
    </row>
    <row r="4283" spans="1:55" x14ac:dyDescent="0.3">
      <c r="A4283" s="11"/>
      <c r="B4283" s="11"/>
      <c r="C4283" s="11"/>
      <c r="D4283" s="11"/>
      <c r="E4283" s="38"/>
      <c r="F4283" s="11"/>
      <c r="G4283" s="40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26"/>
      <c r="AR4283" s="26"/>
      <c r="AS4283" s="26"/>
      <c r="AT4283" s="26"/>
      <c r="AU4283" s="26"/>
      <c r="AV4283" s="26"/>
      <c r="AW4283" s="11"/>
      <c r="AX4283" s="11"/>
      <c r="AY4283" s="11"/>
      <c r="AZ4283" s="11"/>
      <c r="BA4283" s="11"/>
      <c r="BB4283" s="11"/>
      <c r="BC4283" s="11"/>
    </row>
    <row r="4284" spans="1:55" x14ac:dyDescent="0.3">
      <c r="A4284" s="11"/>
      <c r="B4284" s="11"/>
      <c r="C4284" s="11"/>
      <c r="D4284" s="11"/>
      <c r="E4284" s="38"/>
      <c r="F4284" s="11"/>
      <c r="G4284" s="40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26"/>
      <c r="AR4284" s="26"/>
      <c r="AS4284" s="26"/>
      <c r="AT4284" s="26"/>
      <c r="AU4284" s="26"/>
      <c r="AV4284" s="26"/>
      <c r="AW4284" s="11"/>
      <c r="AX4284" s="11"/>
      <c r="AY4284" s="11"/>
      <c r="AZ4284" s="11"/>
      <c r="BA4284" s="11"/>
      <c r="BB4284" s="11"/>
      <c r="BC4284" s="11"/>
    </row>
    <row r="4285" spans="1:55" x14ac:dyDescent="0.3">
      <c r="A4285" s="11"/>
      <c r="B4285" s="11"/>
      <c r="C4285" s="11"/>
      <c r="D4285" s="11"/>
      <c r="E4285" s="38"/>
      <c r="F4285" s="11"/>
      <c r="G4285" s="40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26"/>
      <c r="AR4285" s="26"/>
      <c r="AS4285" s="26"/>
      <c r="AT4285" s="26"/>
      <c r="AU4285" s="26"/>
      <c r="AV4285" s="26"/>
      <c r="AW4285" s="11"/>
      <c r="AX4285" s="11"/>
      <c r="AY4285" s="11"/>
      <c r="AZ4285" s="11"/>
      <c r="BA4285" s="11"/>
      <c r="BB4285" s="11"/>
      <c r="BC4285" s="11"/>
    </row>
    <row r="4286" spans="1:55" x14ac:dyDescent="0.3">
      <c r="A4286" s="11"/>
      <c r="B4286" s="11"/>
      <c r="C4286" s="11"/>
      <c r="D4286" s="11"/>
      <c r="E4286" s="38"/>
      <c r="F4286" s="11"/>
      <c r="G4286" s="40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26"/>
      <c r="AR4286" s="26"/>
      <c r="AS4286" s="26"/>
      <c r="AT4286" s="26"/>
      <c r="AU4286" s="26"/>
      <c r="AV4286" s="26"/>
      <c r="AW4286" s="11"/>
      <c r="AX4286" s="11"/>
      <c r="AY4286" s="11"/>
      <c r="AZ4286" s="11"/>
      <c r="BA4286" s="11"/>
      <c r="BB4286" s="11"/>
      <c r="BC4286" s="11"/>
    </row>
    <row r="4287" spans="1:55" x14ac:dyDescent="0.3">
      <c r="A4287" s="11"/>
      <c r="B4287" s="11"/>
      <c r="C4287" s="11"/>
      <c r="D4287" s="11"/>
      <c r="E4287" s="38"/>
      <c r="F4287" s="11"/>
      <c r="G4287" s="40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26"/>
      <c r="AR4287" s="26"/>
      <c r="AS4287" s="26"/>
      <c r="AT4287" s="26"/>
      <c r="AU4287" s="26"/>
      <c r="AV4287" s="26"/>
      <c r="AW4287" s="11"/>
      <c r="AX4287" s="11"/>
      <c r="AY4287" s="11"/>
      <c r="AZ4287" s="11"/>
      <c r="BA4287" s="11"/>
      <c r="BB4287" s="11"/>
      <c r="BC4287" s="11"/>
    </row>
    <row r="4288" spans="1:55" x14ac:dyDescent="0.3">
      <c r="A4288" s="11"/>
      <c r="B4288" s="11"/>
      <c r="C4288" s="11"/>
      <c r="D4288" s="11"/>
      <c r="E4288" s="38"/>
      <c r="F4288" s="11"/>
      <c r="G4288" s="40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26"/>
      <c r="AR4288" s="26"/>
      <c r="AS4288" s="26"/>
      <c r="AT4288" s="26"/>
      <c r="AU4288" s="26"/>
      <c r="AV4288" s="26"/>
      <c r="AW4288" s="11"/>
      <c r="AX4288" s="11"/>
      <c r="AY4288" s="11"/>
      <c r="AZ4288" s="11"/>
      <c r="BA4288" s="11"/>
      <c r="BB4288" s="11"/>
      <c r="BC4288" s="11"/>
    </row>
    <row r="4289" spans="1:55" x14ac:dyDescent="0.3">
      <c r="A4289" s="11"/>
      <c r="B4289" s="11"/>
      <c r="C4289" s="11"/>
      <c r="D4289" s="11"/>
      <c r="E4289" s="38"/>
      <c r="F4289" s="11"/>
      <c r="G4289" s="40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26"/>
      <c r="AR4289" s="26"/>
      <c r="AS4289" s="26"/>
      <c r="AT4289" s="26"/>
      <c r="AU4289" s="26"/>
      <c r="AV4289" s="26"/>
      <c r="AW4289" s="11"/>
      <c r="AX4289" s="11"/>
      <c r="AY4289" s="11"/>
      <c r="AZ4289" s="11"/>
      <c r="BA4289" s="11"/>
      <c r="BB4289" s="11"/>
      <c r="BC4289" s="11"/>
    </row>
    <row r="4290" spans="1:55" x14ac:dyDescent="0.3">
      <c r="A4290" s="11"/>
      <c r="B4290" s="11"/>
      <c r="C4290" s="11"/>
      <c r="D4290" s="11"/>
      <c r="E4290" s="38"/>
      <c r="F4290" s="11"/>
      <c r="G4290" s="40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26"/>
      <c r="AR4290" s="26"/>
      <c r="AS4290" s="26"/>
      <c r="AT4290" s="26"/>
      <c r="AU4290" s="26"/>
      <c r="AV4290" s="26"/>
      <c r="AW4290" s="11"/>
      <c r="AX4290" s="11"/>
      <c r="AY4290" s="11"/>
      <c r="AZ4290" s="11"/>
      <c r="BA4290" s="11"/>
      <c r="BB4290" s="11"/>
      <c r="BC4290" s="11"/>
    </row>
    <row r="4291" spans="1:55" x14ac:dyDescent="0.3">
      <c r="A4291" s="11"/>
      <c r="B4291" s="11"/>
      <c r="C4291" s="11"/>
      <c r="D4291" s="11"/>
      <c r="E4291" s="38"/>
      <c r="F4291" s="11"/>
      <c r="G4291" s="40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26"/>
      <c r="AR4291" s="26"/>
      <c r="AS4291" s="26"/>
      <c r="AT4291" s="26"/>
      <c r="AU4291" s="26"/>
      <c r="AV4291" s="26"/>
      <c r="AW4291" s="11"/>
      <c r="AX4291" s="11"/>
      <c r="AY4291" s="11"/>
      <c r="AZ4291" s="11"/>
      <c r="BA4291" s="11"/>
      <c r="BB4291" s="11"/>
      <c r="BC4291" s="11"/>
    </row>
    <row r="4292" spans="1:55" x14ac:dyDescent="0.3">
      <c r="A4292" s="11"/>
      <c r="B4292" s="11"/>
      <c r="C4292" s="11"/>
      <c r="D4292" s="11"/>
      <c r="E4292" s="38"/>
      <c r="F4292" s="11"/>
      <c r="G4292" s="40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26"/>
      <c r="AR4292" s="26"/>
      <c r="AS4292" s="26"/>
      <c r="AT4292" s="26"/>
      <c r="AU4292" s="26"/>
      <c r="AV4292" s="26"/>
      <c r="AW4292" s="11"/>
      <c r="AX4292" s="11"/>
      <c r="AY4292" s="11"/>
      <c r="AZ4292" s="11"/>
      <c r="BA4292" s="11"/>
      <c r="BB4292" s="11"/>
      <c r="BC4292" s="11"/>
    </row>
    <row r="4293" spans="1:55" x14ac:dyDescent="0.3">
      <c r="A4293" s="11"/>
      <c r="B4293" s="11"/>
      <c r="C4293" s="11"/>
      <c r="D4293" s="11"/>
      <c r="E4293" s="38"/>
      <c r="F4293" s="11"/>
      <c r="G4293" s="40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26"/>
      <c r="AR4293" s="26"/>
      <c r="AS4293" s="26"/>
      <c r="AT4293" s="26"/>
      <c r="AU4293" s="26"/>
      <c r="AV4293" s="26"/>
      <c r="AW4293" s="11"/>
      <c r="AX4293" s="11"/>
      <c r="AY4293" s="11"/>
      <c r="AZ4293" s="11"/>
      <c r="BA4293" s="11"/>
      <c r="BB4293" s="11"/>
      <c r="BC4293" s="11"/>
    </row>
    <row r="4294" spans="1:55" x14ac:dyDescent="0.3">
      <c r="A4294" s="11"/>
      <c r="B4294" s="11"/>
      <c r="C4294" s="11"/>
      <c r="D4294" s="11"/>
      <c r="E4294" s="38"/>
      <c r="F4294" s="11"/>
      <c r="G4294" s="40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26"/>
      <c r="AR4294" s="26"/>
      <c r="AS4294" s="26"/>
      <c r="AT4294" s="26"/>
      <c r="AU4294" s="26"/>
      <c r="AV4294" s="26"/>
      <c r="AW4294" s="11"/>
      <c r="AX4294" s="11"/>
      <c r="AY4294" s="11"/>
      <c r="AZ4294" s="11"/>
      <c r="BA4294" s="11"/>
      <c r="BB4294" s="11"/>
      <c r="BC4294" s="11"/>
    </row>
    <row r="4295" spans="1:55" x14ac:dyDescent="0.3">
      <c r="A4295" s="11"/>
      <c r="B4295" s="11"/>
      <c r="C4295" s="11"/>
      <c r="D4295" s="11"/>
      <c r="E4295" s="38"/>
      <c r="F4295" s="11"/>
      <c r="G4295" s="40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26"/>
      <c r="AR4295" s="26"/>
      <c r="AS4295" s="26"/>
      <c r="AT4295" s="26"/>
      <c r="AU4295" s="26"/>
      <c r="AV4295" s="26"/>
      <c r="AW4295" s="11"/>
      <c r="AX4295" s="11"/>
      <c r="AY4295" s="11"/>
      <c r="AZ4295" s="11"/>
      <c r="BA4295" s="11"/>
      <c r="BB4295" s="11"/>
      <c r="BC4295" s="11"/>
    </row>
    <row r="4296" spans="1:55" x14ac:dyDescent="0.3">
      <c r="A4296" s="11"/>
      <c r="B4296" s="11"/>
      <c r="C4296" s="11"/>
      <c r="D4296" s="11"/>
      <c r="E4296" s="38"/>
      <c r="F4296" s="11"/>
      <c r="G4296" s="40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26"/>
      <c r="AR4296" s="26"/>
      <c r="AS4296" s="26"/>
      <c r="AT4296" s="26"/>
      <c r="AU4296" s="26"/>
      <c r="AV4296" s="26"/>
      <c r="AW4296" s="11"/>
      <c r="AX4296" s="11"/>
      <c r="AY4296" s="11"/>
      <c r="AZ4296" s="11"/>
      <c r="BA4296" s="11"/>
      <c r="BB4296" s="11"/>
      <c r="BC4296" s="11"/>
    </row>
    <row r="4297" spans="1:55" x14ac:dyDescent="0.3">
      <c r="A4297" s="11"/>
      <c r="B4297" s="11"/>
      <c r="C4297" s="11"/>
      <c r="D4297" s="11"/>
      <c r="E4297" s="38"/>
      <c r="F4297" s="11"/>
      <c r="G4297" s="40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26"/>
      <c r="AR4297" s="26"/>
      <c r="AS4297" s="26"/>
      <c r="AT4297" s="26"/>
      <c r="AU4297" s="26"/>
      <c r="AV4297" s="26"/>
      <c r="AW4297" s="11"/>
      <c r="AX4297" s="11"/>
      <c r="AY4297" s="11"/>
      <c r="AZ4297" s="11"/>
      <c r="BA4297" s="11"/>
      <c r="BB4297" s="11"/>
      <c r="BC4297" s="11"/>
    </row>
    <row r="4298" spans="1:55" x14ac:dyDescent="0.3">
      <c r="A4298" s="11"/>
      <c r="B4298" s="11"/>
      <c r="C4298" s="11"/>
      <c r="D4298" s="11"/>
      <c r="E4298" s="38"/>
      <c r="F4298" s="11"/>
      <c r="G4298" s="40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26"/>
      <c r="AR4298" s="26"/>
      <c r="AS4298" s="26"/>
      <c r="AT4298" s="26"/>
      <c r="AU4298" s="26"/>
      <c r="AV4298" s="26"/>
      <c r="AW4298" s="11"/>
      <c r="AX4298" s="11"/>
      <c r="AY4298" s="11"/>
      <c r="AZ4298" s="11"/>
      <c r="BA4298" s="11"/>
      <c r="BB4298" s="11"/>
      <c r="BC4298" s="11"/>
    </row>
    <row r="4299" spans="1:55" x14ac:dyDescent="0.3">
      <c r="A4299" s="11"/>
      <c r="B4299" s="11"/>
      <c r="C4299" s="11"/>
      <c r="D4299" s="11"/>
      <c r="E4299" s="38"/>
      <c r="F4299" s="11"/>
      <c r="G4299" s="40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26"/>
      <c r="AR4299" s="26"/>
      <c r="AS4299" s="26"/>
      <c r="AT4299" s="26"/>
      <c r="AU4299" s="26"/>
      <c r="AV4299" s="26"/>
      <c r="AW4299" s="11"/>
      <c r="AX4299" s="11"/>
      <c r="AY4299" s="11"/>
      <c r="AZ4299" s="11"/>
      <c r="BA4299" s="11"/>
      <c r="BB4299" s="11"/>
      <c r="BC4299" s="11"/>
    </row>
    <row r="4300" spans="1:55" x14ac:dyDescent="0.3">
      <c r="A4300" s="11"/>
      <c r="B4300" s="11"/>
      <c r="C4300" s="11"/>
      <c r="D4300" s="11"/>
      <c r="E4300" s="38"/>
      <c r="F4300" s="11"/>
      <c r="G4300" s="40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26"/>
      <c r="AR4300" s="26"/>
      <c r="AS4300" s="26"/>
      <c r="AT4300" s="26"/>
      <c r="AU4300" s="26"/>
      <c r="AV4300" s="26"/>
      <c r="AW4300" s="11"/>
      <c r="AX4300" s="11"/>
      <c r="AY4300" s="11"/>
      <c r="AZ4300" s="11"/>
      <c r="BA4300" s="11"/>
      <c r="BB4300" s="11"/>
      <c r="BC4300" s="11"/>
    </row>
    <row r="4301" spans="1:55" x14ac:dyDescent="0.3">
      <c r="A4301" s="11"/>
      <c r="B4301" s="11"/>
      <c r="C4301" s="11"/>
      <c r="D4301" s="11"/>
      <c r="E4301" s="38"/>
      <c r="F4301" s="11"/>
      <c r="G4301" s="40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26"/>
      <c r="AR4301" s="26"/>
      <c r="AS4301" s="26"/>
      <c r="AT4301" s="26"/>
      <c r="AU4301" s="26"/>
      <c r="AV4301" s="26"/>
      <c r="AW4301" s="11"/>
      <c r="AX4301" s="11"/>
      <c r="AY4301" s="11"/>
      <c r="AZ4301" s="11"/>
      <c r="BA4301" s="11"/>
      <c r="BB4301" s="11"/>
      <c r="BC4301" s="11"/>
    </row>
    <row r="4302" spans="1:55" x14ac:dyDescent="0.3">
      <c r="A4302" s="11"/>
      <c r="B4302" s="11"/>
      <c r="C4302" s="11"/>
      <c r="D4302" s="11"/>
      <c r="E4302" s="38"/>
      <c r="F4302" s="11"/>
      <c r="G4302" s="40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26"/>
      <c r="AR4302" s="26"/>
      <c r="AS4302" s="26"/>
      <c r="AT4302" s="26"/>
      <c r="AU4302" s="26"/>
      <c r="AV4302" s="26"/>
      <c r="AW4302" s="11"/>
      <c r="AX4302" s="11"/>
      <c r="AY4302" s="11"/>
      <c r="AZ4302" s="11"/>
      <c r="BA4302" s="11"/>
      <c r="BB4302" s="11"/>
      <c r="BC4302" s="11"/>
    </row>
    <row r="4303" spans="1:55" x14ac:dyDescent="0.3">
      <c r="A4303" s="11"/>
      <c r="B4303" s="11"/>
      <c r="C4303" s="11"/>
      <c r="D4303" s="11"/>
      <c r="E4303" s="38"/>
      <c r="F4303" s="11"/>
      <c r="G4303" s="40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26"/>
      <c r="AR4303" s="26"/>
      <c r="AS4303" s="26"/>
      <c r="AT4303" s="26"/>
      <c r="AU4303" s="26"/>
      <c r="AV4303" s="26"/>
      <c r="AW4303" s="11"/>
      <c r="AX4303" s="11"/>
      <c r="AY4303" s="11"/>
      <c r="AZ4303" s="11"/>
      <c r="BA4303" s="11"/>
      <c r="BB4303" s="11"/>
      <c r="BC4303" s="11"/>
    </row>
    <row r="4304" spans="1:55" x14ac:dyDescent="0.3">
      <c r="A4304" s="11"/>
      <c r="B4304" s="11"/>
      <c r="C4304" s="11"/>
      <c r="D4304" s="11"/>
      <c r="E4304" s="38"/>
      <c r="F4304" s="11"/>
      <c r="G4304" s="40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26"/>
      <c r="AR4304" s="26"/>
      <c r="AS4304" s="26"/>
      <c r="AT4304" s="26"/>
      <c r="AU4304" s="26"/>
      <c r="AV4304" s="26"/>
      <c r="AW4304" s="11"/>
      <c r="AX4304" s="11"/>
      <c r="AY4304" s="11"/>
      <c r="AZ4304" s="11"/>
      <c r="BA4304" s="11"/>
      <c r="BB4304" s="11"/>
      <c r="BC4304" s="11"/>
    </row>
    <row r="4305" spans="1:55" x14ac:dyDescent="0.3">
      <c r="A4305" s="11"/>
      <c r="B4305" s="11"/>
      <c r="C4305" s="11"/>
      <c r="D4305" s="11"/>
      <c r="E4305" s="38"/>
      <c r="F4305" s="11"/>
      <c r="G4305" s="40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26"/>
      <c r="AR4305" s="26"/>
      <c r="AS4305" s="26"/>
      <c r="AT4305" s="26"/>
      <c r="AU4305" s="26"/>
      <c r="AV4305" s="26"/>
      <c r="AW4305" s="11"/>
      <c r="AX4305" s="11"/>
      <c r="AY4305" s="11"/>
      <c r="AZ4305" s="11"/>
      <c r="BA4305" s="11"/>
      <c r="BB4305" s="11"/>
      <c r="BC4305" s="11"/>
    </row>
    <row r="4306" spans="1:55" x14ac:dyDescent="0.3">
      <c r="A4306" s="11"/>
      <c r="B4306" s="11"/>
      <c r="C4306" s="11"/>
      <c r="D4306" s="11"/>
      <c r="E4306" s="38"/>
      <c r="F4306" s="11"/>
      <c r="G4306" s="40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26"/>
      <c r="AR4306" s="26"/>
      <c r="AS4306" s="26"/>
      <c r="AT4306" s="26"/>
      <c r="AU4306" s="26"/>
      <c r="AV4306" s="26"/>
      <c r="AW4306" s="11"/>
      <c r="AX4306" s="11"/>
      <c r="AY4306" s="11"/>
      <c r="AZ4306" s="11"/>
      <c r="BA4306" s="11"/>
      <c r="BB4306" s="11"/>
      <c r="BC4306" s="11"/>
    </row>
    <row r="4307" spans="1:55" x14ac:dyDescent="0.3">
      <c r="A4307" s="11"/>
      <c r="B4307" s="11"/>
      <c r="C4307" s="11"/>
      <c r="D4307" s="11"/>
      <c r="E4307" s="38"/>
      <c r="F4307" s="11"/>
      <c r="G4307" s="40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26"/>
      <c r="AR4307" s="26"/>
      <c r="AS4307" s="26"/>
      <c r="AT4307" s="26"/>
      <c r="AU4307" s="26"/>
      <c r="AV4307" s="26"/>
      <c r="AW4307" s="11"/>
      <c r="AX4307" s="11"/>
      <c r="AY4307" s="11"/>
      <c r="AZ4307" s="11"/>
      <c r="BA4307" s="11"/>
      <c r="BB4307" s="11"/>
      <c r="BC4307" s="11"/>
    </row>
    <row r="4308" spans="1:55" x14ac:dyDescent="0.3">
      <c r="A4308" s="11"/>
      <c r="B4308" s="11"/>
      <c r="C4308" s="11"/>
      <c r="D4308" s="11"/>
      <c r="E4308" s="38"/>
      <c r="F4308" s="11"/>
      <c r="G4308" s="40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26"/>
      <c r="AR4308" s="26"/>
      <c r="AS4308" s="26"/>
      <c r="AT4308" s="26"/>
      <c r="AU4308" s="26"/>
      <c r="AV4308" s="26"/>
      <c r="AW4308" s="11"/>
      <c r="AX4308" s="11"/>
      <c r="AY4308" s="11"/>
      <c r="AZ4308" s="11"/>
      <c r="BA4308" s="11"/>
      <c r="BB4308" s="11"/>
      <c r="BC4308" s="11"/>
    </row>
    <row r="4309" spans="1:55" x14ac:dyDescent="0.3">
      <c r="A4309" s="11"/>
      <c r="B4309" s="11"/>
      <c r="C4309" s="11"/>
      <c r="D4309" s="11"/>
      <c r="E4309" s="38"/>
      <c r="F4309" s="11"/>
      <c r="G4309" s="40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26"/>
      <c r="AR4309" s="26"/>
      <c r="AS4309" s="26"/>
      <c r="AT4309" s="26"/>
      <c r="AU4309" s="26"/>
      <c r="AV4309" s="26"/>
      <c r="AW4309" s="11"/>
      <c r="AX4309" s="11"/>
      <c r="AY4309" s="11"/>
      <c r="AZ4309" s="11"/>
      <c r="BA4309" s="11"/>
      <c r="BB4309" s="11"/>
      <c r="BC4309" s="11"/>
    </row>
    <row r="4310" spans="1:55" x14ac:dyDescent="0.3">
      <c r="A4310" s="11"/>
      <c r="B4310" s="11"/>
      <c r="C4310" s="11"/>
      <c r="D4310" s="11"/>
      <c r="E4310" s="38"/>
      <c r="F4310" s="11"/>
      <c r="G4310" s="40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26"/>
      <c r="AR4310" s="26"/>
      <c r="AS4310" s="26"/>
      <c r="AT4310" s="26"/>
      <c r="AU4310" s="26"/>
      <c r="AV4310" s="26"/>
      <c r="AW4310" s="11"/>
      <c r="AX4310" s="11"/>
      <c r="AY4310" s="11"/>
      <c r="AZ4310" s="11"/>
      <c r="BA4310" s="11"/>
      <c r="BB4310" s="11"/>
      <c r="BC4310" s="11"/>
    </row>
    <row r="4311" spans="1:55" x14ac:dyDescent="0.3">
      <c r="A4311" s="11"/>
      <c r="B4311" s="11"/>
      <c r="C4311" s="11"/>
      <c r="D4311" s="11"/>
      <c r="E4311" s="38"/>
      <c r="F4311" s="11"/>
      <c r="G4311" s="40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26"/>
      <c r="AR4311" s="26"/>
      <c r="AS4311" s="26"/>
      <c r="AT4311" s="26"/>
      <c r="AU4311" s="26"/>
      <c r="AV4311" s="26"/>
      <c r="AW4311" s="11"/>
      <c r="AX4311" s="11"/>
      <c r="AY4311" s="11"/>
      <c r="AZ4311" s="11"/>
      <c r="BA4311" s="11"/>
      <c r="BB4311" s="11"/>
      <c r="BC4311" s="11"/>
    </row>
    <row r="4312" spans="1:55" x14ac:dyDescent="0.3">
      <c r="A4312" s="11"/>
      <c r="B4312" s="11"/>
      <c r="C4312" s="11"/>
      <c r="D4312" s="11"/>
      <c r="E4312" s="38"/>
      <c r="F4312" s="11"/>
      <c r="G4312" s="40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26"/>
      <c r="AR4312" s="26"/>
      <c r="AS4312" s="26"/>
      <c r="AT4312" s="26"/>
      <c r="AU4312" s="26"/>
      <c r="AV4312" s="26"/>
      <c r="AW4312" s="11"/>
      <c r="AX4312" s="11"/>
      <c r="AY4312" s="11"/>
      <c r="AZ4312" s="11"/>
      <c r="BA4312" s="11"/>
      <c r="BB4312" s="11"/>
      <c r="BC4312" s="11"/>
    </row>
    <row r="4313" spans="1:55" x14ac:dyDescent="0.3">
      <c r="A4313" s="11"/>
      <c r="B4313" s="11"/>
      <c r="C4313" s="11"/>
      <c r="D4313" s="11"/>
      <c r="E4313" s="38"/>
      <c r="F4313" s="11"/>
      <c r="G4313" s="40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26"/>
      <c r="AR4313" s="26"/>
      <c r="AS4313" s="26"/>
      <c r="AT4313" s="26"/>
      <c r="AU4313" s="26"/>
      <c r="AV4313" s="26"/>
      <c r="AW4313" s="11"/>
      <c r="AX4313" s="11"/>
      <c r="AY4313" s="11"/>
      <c r="AZ4313" s="11"/>
      <c r="BA4313" s="11"/>
      <c r="BB4313" s="11"/>
      <c r="BC4313" s="11"/>
    </row>
    <row r="4314" spans="1:55" x14ac:dyDescent="0.3">
      <c r="A4314" s="11"/>
      <c r="B4314" s="11"/>
      <c r="C4314" s="11"/>
      <c r="D4314" s="11"/>
      <c r="E4314" s="38"/>
      <c r="F4314" s="11"/>
      <c r="G4314" s="40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26"/>
      <c r="AR4314" s="26"/>
      <c r="AS4314" s="26"/>
      <c r="AT4314" s="26"/>
      <c r="AU4314" s="26"/>
      <c r="AV4314" s="26"/>
      <c r="AW4314" s="11"/>
      <c r="AX4314" s="11"/>
      <c r="AY4314" s="11"/>
      <c r="AZ4314" s="11"/>
      <c r="BA4314" s="11"/>
      <c r="BB4314" s="11"/>
      <c r="BC4314" s="11"/>
    </row>
    <row r="4315" spans="1:55" x14ac:dyDescent="0.3">
      <c r="A4315" s="11"/>
      <c r="B4315" s="11"/>
      <c r="C4315" s="11"/>
      <c r="D4315" s="11"/>
      <c r="E4315" s="38"/>
      <c r="F4315" s="11"/>
      <c r="G4315" s="40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26"/>
      <c r="AR4315" s="26"/>
      <c r="AS4315" s="26"/>
      <c r="AT4315" s="26"/>
      <c r="AU4315" s="26"/>
      <c r="AV4315" s="26"/>
      <c r="AW4315" s="11"/>
      <c r="AX4315" s="11"/>
      <c r="AY4315" s="11"/>
      <c r="AZ4315" s="11"/>
      <c r="BA4315" s="11"/>
      <c r="BB4315" s="11"/>
      <c r="BC4315" s="11"/>
    </row>
    <row r="4316" spans="1:55" x14ac:dyDescent="0.3">
      <c r="A4316" s="11"/>
      <c r="B4316" s="11"/>
      <c r="C4316" s="11"/>
      <c r="D4316" s="11"/>
      <c r="E4316" s="38"/>
      <c r="F4316" s="11"/>
      <c r="G4316" s="40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26"/>
      <c r="AR4316" s="26"/>
      <c r="AS4316" s="26"/>
      <c r="AT4316" s="26"/>
      <c r="AU4316" s="26"/>
      <c r="AV4316" s="26"/>
      <c r="AW4316" s="11"/>
      <c r="AX4316" s="11"/>
      <c r="AY4316" s="11"/>
      <c r="AZ4316" s="11"/>
      <c r="BA4316" s="11"/>
      <c r="BB4316" s="11"/>
      <c r="BC4316" s="11"/>
    </row>
    <row r="4317" spans="1:55" x14ac:dyDescent="0.3">
      <c r="A4317" s="11"/>
      <c r="B4317" s="11"/>
      <c r="C4317" s="11"/>
      <c r="D4317" s="11"/>
      <c r="E4317" s="38"/>
      <c r="F4317" s="11"/>
      <c r="G4317" s="40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26"/>
      <c r="AR4317" s="26"/>
      <c r="AS4317" s="26"/>
      <c r="AT4317" s="26"/>
      <c r="AU4317" s="26"/>
      <c r="AV4317" s="26"/>
      <c r="AW4317" s="11"/>
      <c r="AX4317" s="11"/>
      <c r="AY4317" s="11"/>
      <c r="AZ4317" s="11"/>
      <c r="BA4317" s="11"/>
      <c r="BB4317" s="11"/>
      <c r="BC4317" s="11"/>
    </row>
    <row r="4318" spans="1:55" x14ac:dyDescent="0.3">
      <c r="A4318" s="11"/>
      <c r="B4318" s="11"/>
      <c r="C4318" s="11"/>
      <c r="D4318" s="11"/>
      <c r="E4318" s="38"/>
      <c r="F4318" s="11"/>
      <c r="G4318" s="40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26"/>
      <c r="AR4318" s="26"/>
      <c r="AS4318" s="26"/>
      <c r="AT4318" s="26"/>
      <c r="AU4318" s="26"/>
      <c r="AV4318" s="26"/>
      <c r="AW4318" s="11"/>
      <c r="AX4318" s="11"/>
      <c r="AY4318" s="11"/>
      <c r="AZ4318" s="11"/>
      <c r="BA4318" s="11"/>
      <c r="BB4318" s="11"/>
      <c r="BC4318" s="11"/>
    </row>
    <row r="4319" spans="1:55" x14ac:dyDescent="0.3">
      <c r="A4319" s="11"/>
      <c r="B4319" s="11"/>
      <c r="C4319" s="11"/>
      <c r="D4319" s="11"/>
      <c r="E4319" s="38"/>
      <c r="F4319" s="11"/>
      <c r="G4319" s="40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26"/>
      <c r="AR4319" s="26"/>
      <c r="AS4319" s="26"/>
      <c r="AT4319" s="26"/>
      <c r="AU4319" s="26"/>
      <c r="AV4319" s="26"/>
      <c r="AW4319" s="11"/>
      <c r="AX4319" s="11"/>
      <c r="AY4319" s="11"/>
      <c r="AZ4319" s="11"/>
      <c r="BA4319" s="11"/>
      <c r="BB4319" s="11"/>
      <c r="BC4319" s="11"/>
    </row>
    <row r="4320" spans="1:55" x14ac:dyDescent="0.3">
      <c r="A4320" s="11"/>
      <c r="B4320" s="11"/>
      <c r="C4320" s="11"/>
      <c r="D4320" s="11"/>
      <c r="E4320" s="38"/>
      <c r="F4320" s="11"/>
      <c r="G4320" s="40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26"/>
      <c r="AR4320" s="26"/>
      <c r="AS4320" s="26"/>
      <c r="AT4320" s="26"/>
      <c r="AU4320" s="26"/>
      <c r="AV4320" s="26"/>
      <c r="AW4320" s="11"/>
      <c r="AX4320" s="11"/>
      <c r="AY4320" s="11"/>
      <c r="AZ4320" s="11"/>
      <c r="BA4320" s="11"/>
      <c r="BB4320" s="11"/>
      <c r="BC4320" s="11"/>
    </row>
    <row r="4321" spans="1:55" x14ac:dyDescent="0.3">
      <c r="A4321" s="11"/>
      <c r="B4321" s="11"/>
      <c r="C4321" s="11"/>
      <c r="D4321" s="11"/>
      <c r="E4321" s="38"/>
      <c r="F4321" s="11"/>
      <c r="G4321" s="40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26"/>
      <c r="AR4321" s="26"/>
      <c r="AS4321" s="26"/>
      <c r="AT4321" s="26"/>
      <c r="AU4321" s="26"/>
      <c r="AV4321" s="26"/>
      <c r="AW4321" s="11"/>
      <c r="AX4321" s="11"/>
      <c r="AY4321" s="11"/>
      <c r="AZ4321" s="11"/>
      <c r="BA4321" s="11"/>
      <c r="BB4321" s="11"/>
      <c r="BC4321" s="11"/>
    </row>
    <row r="4322" spans="1:55" x14ac:dyDescent="0.3">
      <c r="A4322" s="11"/>
      <c r="B4322" s="11"/>
      <c r="C4322" s="11"/>
      <c r="D4322" s="11"/>
      <c r="E4322" s="38"/>
      <c r="F4322" s="11"/>
      <c r="G4322" s="40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26"/>
      <c r="AR4322" s="26"/>
      <c r="AS4322" s="26"/>
      <c r="AT4322" s="26"/>
      <c r="AU4322" s="26"/>
      <c r="AV4322" s="26"/>
      <c r="AW4322" s="11"/>
      <c r="AX4322" s="11"/>
      <c r="AY4322" s="11"/>
      <c r="AZ4322" s="11"/>
      <c r="BA4322" s="11"/>
      <c r="BB4322" s="11"/>
      <c r="BC4322" s="11"/>
    </row>
    <row r="4323" spans="1:55" x14ac:dyDescent="0.3">
      <c r="A4323" s="11"/>
      <c r="B4323" s="11"/>
      <c r="C4323" s="11"/>
      <c r="D4323" s="11"/>
      <c r="E4323" s="38"/>
      <c r="F4323" s="11"/>
      <c r="G4323" s="40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26"/>
      <c r="AR4323" s="26"/>
      <c r="AS4323" s="26"/>
      <c r="AT4323" s="26"/>
      <c r="AU4323" s="26"/>
      <c r="AV4323" s="26"/>
      <c r="AW4323" s="11"/>
      <c r="AX4323" s="11"/>
      <c r="AY4323" s="11"/>
      <c r="AZ4323" s="11"/>
      <c r="BA4323" s="11"/>
      <c r="BB4323" s="11"/>
      <c r="BC4323" s="11"/>
    </row>
    <row r="4324" spans="1:55" x14ac:dyDescent="0.3">
      <c r="A4324" s="11"/>
      <c r="B4324" s="11"/>
      <c r="C4324" s="11"/>
      <c r="D4324" s="11"/>
      <c r="E4324" s="38"/>
      <c r="F4324" s="11"/>
      <c r="G4324" s="40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26"/>
      <c r="AR4324" s="26"/>
      <c r="AS4324" s="26"/>
      <c r="AT4324" s="26"/>
      <c r="AU4324" s="26"/>
      <c r="AV4324" s="26"/>
      <c r="AW4324" s="11"/>
      <c r="AX4324" s="11"/>
      <c r="AY4324" s="11"/>
      <c r="AZ4324" s="11"/>
      <c r="BA4324" s="11"/>
      <c r="BB4324" s="11"/>
      <c r="BC4324" s="11"/>
    </row>
    <row r="4325" spans="1:55" x14ac:dyDescent="0.3">
      <c r="A4325" s="11"/>
      <c r="B4325" s="11"/>
      <c r="C4325" s="11"/>
      <c r="D4325" s="11"/>
      <c r="E4325" s="38"/>
      <c r="F4325" s="11"/>
      <c r="G4325" s="40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26"/>
      <c r="AR4325" s="26"/>
      <c r="AS4325" s="26"/>
      <c r="AT4325" s="26"/>
      <c r="AU4325" s="26"/>
      <c r="AV4325" s="26"/>
      <c r="AW4325" s="11"/>
      <c r="AX4325" s="11"/>
      <c r="AY4325" s="11"/>
      <c r="AZ4325" s="11"/>
      <c r="BA4325" s="11"/>
      <c r="BB4325" s="11"/>
      <c r="BC4325" s="11"/>
    </row>
    <row r="4326" spans="1:55" x14ac:dyDescent="0.3">
      <c r="A4326" s="11"/>
      <c r="B4326" s="11"/>
      <c r="C4326" s="11"/>
      <c r="D4326" s="11"/>
      <c r="E4326" s="38"/>
      <c r="F4326" s="11"/>
      <c r="G4326" s="40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26"/>
      <c r="AR4326" s="26"/>
      <c r="AS4326" s="26"/>
      <c r="AT4326" s="26"/>
      <c r="AU4326" s="26"/>
      <c r="AV4326" s="26"/>
      <c r="AW4326" s="11"/>
      <c r="AX4326" s="11"/>
      <c r="AY4326" s="11"/>
      <c r="AZ4326" s="11"/>
      <c r="BA4326" s="11"/>
      <c r="BB4326" s="11"/>
      <c r="BC4326" s="11"/>
    </row>
    <row r="4327" spans="1:55" x14ac:dyDescent="0.3">
      <c r="A4327" s="11"/>
      <c r="B4327" s="11"/>
      <c r="C4327" s="11"/>
      <c r="D4327" s="11"/>
      <c r="E4327" s="38"/>
      <c r="F4327" s="11"/>
      <c r="G4327" s="40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26"/>
      <c r="AR4327" s="26"/>
      <c r="AS4327" s="26"/>
      <c r="AT4327" s="26"/>
      <c r="AU4327" s="26"/>
      <c r="AV4327" s="26"/>
      <c r="AW4327" s="11"/>
      <c r="AX4327" s="11"/>
      <c r="AY4327" s="11"/>
      <c r="AZ4327" s="11"/>
      <c r="BA4327" s="11"/>
      <c r="BB4327" s="11"/>
      <c r="BC4327" s="11"/>
    </row>
    <row r="4328" spans="1:55" x14ac:dyDescent="0.3">
      <c r="A4328" s="11"/>
      <c r="B4328" s="11"/>
      <c r="C4328" s="11"/>
      <c r="D4328" s="11"/>
      <c r="E4328" s="38"/>
      <c r="F4328" s="11"/>
      <c r="G4328" s="40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26"/>
      <c r="AR4328" s="26"/>
      <c r="AS4328" s="26"/>
      <c r="AT4328" s="26"/>
      <c r="AU4328" s="26"/>
      <c r="AV4328" s="26"/>
      <c r="AW4328" s="11"/>
      <c r="AX4328" s="11"/>
      <c r="AY4328" s="11"/>
      <c r="AZ4328" s="11"/>
      <c r="BA4328" s="11"/>
      <c r="BB4328" s="11"/>
      <c r="BC4328" s="11"/>
    </row>
    <row r="4329" spans="1:55" x14ac:dyDescent="0.3">
      <c r="A4329" s="11"/>
      <c r="B4329" s="11"/>
      <c r="C4329" s="11"/>
      <c r="D4329" s="11"/>
      <c r="E4329" s="38"/>
      <c r="F4329" s="11"/>
      <c r="G4329" s="40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26"/>
      <c r="AR4329" s="26"/>
      <c r="AS4329" s="26"/>
      <c r="AT4329" s="26"/>
      <c r="AU4329" s="26"/>
      <c r="AV4329" s="26"/>
      <c r="AW4329" s="11"/>
      <c r="AX4329" s="11"/>
      <c r="AY4329" s="11"/>
      <c r="AZ4329" s="11"/>
      <c r="BA4329" s="11"/>
      <c r="BB4329" s="11"/>
      <c r="BC4329" s="11"/>
    </row>
    <row r="4330" spans="1:55" x14ac:dyDescent="0.3">
      <c r="A4330" s="11"/>
      <c r="B4330" s="11"/>
      <c r="C4330" s="11"/>
      <c r="D4330" s="11"/>
      <c r="E4330" s="38"/>
      <c r="F4330" s="11"/>
      <c r="G4330" s="40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26"/>
      <c r="AR4330" s="26"/>
      <c r="AS4330" s="26"/>
      <c r="AT4330" s="26"/>
      <c r="AU4330" s="26"/>
      <c r="AV4330" s="26"/>
      <c r="AW4330" s="11"/>
      <c r="AX4330" s="11"/>
      <c r="AY4330" s="11"/>
      <c r="AZ4330" s="11"/>
      <c r="BA4330" s="11"/>
      <c r="BB4330" s="11"/>
      <c r="BC4330" s="11"/>
    </row>
    <row r="4331" spans="1:55" x14ac:dyDescent="0.3">
      <c r="A4331" s="11"/>
      <c r="B4331" s="11"/>
      <c r="C4331" s="11"/>
      <c r="D4331" s="11"/>
      <c r="E4331" s="38"/>
      <c r="F4331" s="11"/>
      <c r="G4331" s="40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26"/>
      <c r="AR4331" s="26"/>
      <c r="AS4331" s="26"/>
      <c r="AT4331" s="26"/>
      <c r="AU4331" s="26"/>
      <c r="AV4331" s="26"/>
      <c r="AW4331" s="11"/>
      <c r="AX4331" s="11"/>
      <c r="AY4331" s="11"/>
      <c r="AZ4331" s="11"/>
      <c r="BA4331" s="11"/>
      <c r="BB4331" s="11"/>
      <c r="BC4331" s="11"/>
    </row>
    <row r="4332" spans="1:55" x14ac:dyDescent="0.3">
      <c r="A4332" s="11"/>
      <c r="B4332" s="11"/>
      <c r="C4332" s="11"/>
      <c r="D4332" s="11"/>
      <c r="E4332" s="38"/>
      <c r="F4332" s="11"/>
      <c r="G4332" s="40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26"/>
      <c r="AR4332" s="26"/>
      <c r="AS4332" s="26"/>
      <c r="AT4332" s="26"/>
      <c r="AU4332" s="26"/>
      <c r="AV4332" s="26"/>
      <c r="AW4332" s="11"/>
      <c r="AX4332" s="11"/>
      <c r="AY4332" s="11"/>
      <c r="AZ4332" s="11"/>
      <c r="BA4332" s="11"/>
      <c r="BB4332" s="11"/>
      <c r="BC4332" s="11"/>
    </row>
    <row r="4333" spans="1:55" x14ac:dyDescent="0.3">
      <c r="A4333" s="11"/>
      <c r="B4333" s="11"/>
      <c r="C4333" s="11"/>
      <c r="D4333" s="11"/>
      <c r="E4333" s="38"/>
      <c r="F4333" s="11"/>
      <c r="G4333" s="40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26"/>
      <c r="AR4333" s="26"/>
      <c r="AS4333" s="26"/>
      <c r="AT4333" s="26"/>
      <c r="AU4333" s="26"/>
      <c r="AV4333" s="26"/>
      <c r="AW4333" s="11"/>
      <c r="AX4333" s="11"/>
      <c r="AY4333" s="11"/>
      <c r="AZ4333" s="11"/>
      <c r="BA4333" s="11"/>
      <c r="BB4333" s="11"/>
      <c r="BC4333" s="11"/>
    </row>
    <row r="4334" spans="1:55" x14ac:dyDescent="0.3">
      <c r="A4334" s="11"/>
      <c r="B4334" s="11"/>
      <c r="C4334" s="11"/>
      <c r="D4334" s="11"/>
      <c r="E4334" s="38"/>
      <c r="F4334" s="11"/>
      <c r="G4334" s="40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26"/>
      <c r="AR4334" s="26"/>
      <c r="AS4334" s="26"/>
      <c r="AT4334" s="26"/>
      <c r="AU4334" s="26"/>
      <c r="AV4334" s="26"/>
      <c r="AW4334" s="11"/>
      <c r="AX4334" s="11"/>
      <c r="AY4334" s="11"/>
      <c r="AZ4334" s="11"/>
      <c r="BA4334" s="11"/>
      <c r="BB4334" s="11"/>
      <c r="BC4334" s="11"/>
    </row>
    <row r="4335" spans="1:55" x14ac:dyDescent="0.3">
      <c r="A4335" s="11"/>
      <c r="B4335" s="11"/>
      <c r="C4335" s="11"/>
      <c r="D4335" s="11"/>
      <c r="E4335" s="38"/>
      <c r="F4335" s="11"/>
      <c r="G4335" s="40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26"/>
      <c r="AR4335" s="26"/>
      <c r="AS4335" s="26"/>
      <c r="AT4335" s="26"/>
      <c r="AU4335" s="26"/>
      <c r="AV4335" s="26"/>
      <c r="AW4335" s="11"/>
      <c r="AX4335" s="11"/>
      <c r="AY4335" s="11"/>
      <c r="AZ4335" s="11"/>
      <c r="BA4335" s="11"/>
      <c r="BB4335" s="11"/>
      <c r="BC4335" s="11"/>
    </row>
    <row r="4336" spans="1:55" x14ac:dyDescent="0.3">
      <c r="A4336" s="11"/>
      <c r="B4336" s="11"/>
      <c r="C4336" s="11"/>
      <c r="D4336" s="11"/>
      <c r="E4336" s="38"/>
      <c r="F4336" s="11"/>
      <c r="G4336" s="40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26"/>
      <c r="AR4336" s="26"/>
      <c r="AS4336" s="26"/>
      <c r="AT4336" s="26"/>
      <c r="AU4336" s="26"/>
      <c r="AV4336" s="26"/>
      <c r="AW4336" s="11"/>
      <c r="AX4336" s="11"/>
      <c r="AY4336" s="11"/>
      <c r="AZ4336" s="11"/>
      <c r="BA4336" s="11"/>
      <c r="BB4336" s="11"/>
      <c r="BC4336" s="11"/>
    </row>
    <row r="4337" spans="1:55" x14ac:dyDescent="0.3">
      <c r="A4337" s="11"/>
      <c r="B4337" s="11"/>
      <c r="C4337" s="11"/>
      <c r="D4337" s="11"/>
      <c r="E4337" s="38"/>
      <c r="F4337" s="11"/>
      <c r="G4337" s="40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26"/>
      <c r="AR4337" s="26"/>
      <c r="AS4337" s="26"/>
      <c r="AT4337" s="26"/>
      <c r="AU4337" s="26"/>
      <c r="AV4337" s="26"/>
      <c r="AW4337" s="11"/>
      <c r="AX4337" s="11"/>
      <c r="AY4337" s="11"/>
      <c r="AZ4337" s="11"/>
      <c r="BA4337" s="11"/>
      <c r="BB4337" s="11"/>
      <c r="BC4337" s="11"/>
    </row>
    <row r="4338" spans="1:55" x14ac:dyDescent="0.3">
      <c r="A4338" s="11"/>
      <c r="B4338" s="11"/>
      <c r="C4338" s="11"/>
      <c r="D4338" s="11"/>
      <c r="E4338" s="38"/>
      <c r="F4338" s="11"/>
      <c r="G4338" s="40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26"/>
      <c r="AR4338" s="26"/>
      <c r="AS4338" s="26"/>
      <c r="AT4338" s="26"/>
      <c r="AU4338" s="26"/>
      <c r="AV4338" s="26"/>
      <c r="AW4338" s="11"/>
      <c r="AX4338" s="11"/>
      <c r="AY4338" s="11"/>
      <c r="AZ4338" s="11"/>
      <c r="BA4338" s="11"/>
      <c r="BB4338" s="11"/>
      <c r="BC4338" s="11"/>
    </row>
    <row r="4339" spans="1:55" x14ac:dyDescent="0.3">
      <c r="A4339" s="11"/>
      <c r="B4339" s="11"/>
      <c r="C4339" s="11"/>
      <c r="D4339" s="11"/>
      <c r="E4339" s="38"/>
      <c r="F4339" s="11"/>
      <c r="G4339" s="40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26"/>
      <c r="AR4339" s="26"/>
      <c r="AS4339" s="26"/>
      <c r="AT4339" s="26"/>
      <c r="AU4339" s="26"/>
      <c r="AV4339" s="26"/>
      <c r="AW4339" s="11"/>
      <c r="AX4339" s="11"/>
      <c r="AY4339" s="11"/>
      <c r="AZ4339" s="11"/>
      <c r="BA4339" s="11"/>
      <c r="BB4339" s="11"/>
      <c r="BC4339" s="11"/>
    </row>
    <row r="4340" spans="1:55" x14ac:dyDescent="0.3">
      <c r="A4340" s="11"/>
      <c r="B4340" s="11"/>
      <c r="C4340" s="11"/>
      <c r="D4340" s="11"/>
      <c r="E4340" s="38"/>
      <c r="F4340" s="11"/>
      <c r="G4340" s="40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26"/>
      <c r="AR4340" s="26"/>
      <c r="AS4340" s="26"/>
      <c r="AT4340" s="26"/>
      <c r="AU4340" s="26"/>
      <c r="AV4340" s="26"/>
      <c r="AW4340" s="11"/>
      <c r="AX4340" s="11"/>
      <c r="AY4340" s="11"/>
      <c r="AZ4340" s="11"/>
      <c r="BA4340" s="11"/>
      <c r="BB4340" s="11"/>
      <c r="BC4340" s="11"/>
    </row>
    <row r="4341" spans="1:55" x14ac:dyDescent="0.3">
      <c r="A4341" s="11"/>
      <c r="B4341" s="11"/>
      <c r="C4341" s="11"/>
      <c r="D4341" s="11"/>
      <c r="E4341" s="38"/>
      <c r="F4341" s="11"/>
      <c r="G4341" s="40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26"/>
      <c r="AR4341" s="26"/>
      <c r="AS4341" s="26"/>
      <c r="AT4341" s="26"/>
      <c r="AU4341" s="26"/>
      <c r="AV4341" s="26"/>
      <c r="AW4341" s="11"/>
      <c r="AX4341" s="11"/>
      <c r="AY4341" s="11"/>
      <c r="AZ4341" s="11"/>
      <c r="BA4341" s="11"/>
      <c r="BB4341" s="11"/>
      <c r="BC4341" s="11"/>
    </row>
    <row r="4342" spans="1:55" x14ac:dyDescent="0.3">
      <c r="A4342" s="11"/>
      <c r="B4342" s="11"/>
      <c r="C4342" s="11"/>
      <c r="D4342" s="11"/>
      <c r="E4342" s="38"/>
      <c r="F4342" s="11"/>
      <c r="G4342" s="40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26"/>
      <c r="AR4342" s="26"/>
      <c r="AS4342" s="26"/>
      <c r="AT4342" s="26"/>
      <c r="AU4342" s="26"/>
      <c r="AV4342" s="26"/>
      <c r="AW4342" s="11"/>
      <c r="AX4342" s="11"/>
      <c r="AY4342" s="11"/>
      <c r="AZ4342" s="11"/>
      <c r="BA4342" s="11"/>
      <c r="BB4342" s="11"/>
      <c r="BC4342" s="11"/>
    </row>
    <row r="4343" spans="1:55" x14ac:dyDescent="0.3">
      <c r="A4343" s="11"/>
      <c r="B4343" s="11"/>
      <c r="C4343" s="11"/>
      <c r="D4343" s="11"/>
      <c r="E4343" s="38"/>
      <c r="F4343" s="11"/>
      <c r="G4343" s="40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26"/>
      <c r="AR4343" s="26"/>
      <c r="AS4343" s="26"/>
      <c r="AT4343" s="26"/>
      <c r="AU4343" s="26"/>
      <c r="AV4343" s="26"/>
      <c r="AW4343" s="11"/>
      <c r="AX4343" s="11"/>
      <c r="AY4343" s="11"/>
      <c r="AZ4343" s="11"/>
      <c r="BA4343" s="11"/>
      <c r="BB4343" s="11"/>
      <c r="BC4343" s="11"/>
    </row>
    <row r="4344" spans="1:55" x14ac:dyDescent="0.3">
      <c r="A4344" s="11"/>
      <c r="B4344" s="11"/>
      <c r="C4344" s="11"/>
      <c r="D4344" s="11"/>
      <c r="E4344" s="38"/>
      <c r="F4344" s="11"/>
      <c r="G4344" s="40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26"/>
      <c r="AR4344" s="26"/>
      <c r="AS4344" s="26"/>
      <c r="AT4344" s="26"/>
      <c r="AU4344" s="26"/>
      <c r="AV4344" s="26"/>
      <c r="AW4344" s="11"/>
      <c r="AX4344" s="11"/>
      <c r="AY4344" s="11"/>
      <c r="AZ4344" s="11"/>
      <c r="BA4344" s="11"/>
      <c r="BB4344" s="11"/>
      <c r="BC4344" s="11"/>
    </row>
    <row r="4345" spans="1:55" x14ac:dyDescent="0.3">
      <c r="A4345" s="11"/>
      <c r="B4345" s="11"/>
      <c r="C4345" s="11"/>
      <c r="D4345" s="11"/>
      <c r="E4345" s="38"/>
      <c r="F4345" s="11"/>
      <c r="G4345" s="40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26"/>
      <c r="AR4345" s="26"/>
      <c r="AS4345" s="26"/>
      <c r="AT4345" s="26"/>
      <c r="AU4345" s="26"/>
      <c r="AV4345" s="26"/>
      <c r="AW4345" s="11"/>
      <c r="AX4345" s="11"/>
      <c r="AY4345" s="11"/>
      <c r="AZ4345" s="11"/>
      <c r="BA4345" s="11"/>
      <c r="BB4345" s="11"/>
      <c r="BC4345" s="11"/>
    </row>
    <row r="4346" spans="1:55" x14ac:dyDescent="0.3">
      <c r="A4346" s="11"/>
      <c r="B4346" s="11"/>
      <c r="C4346" s="11"/>
      <c r="D4346" s="11"/>
      <c r="E4346" s="38"/>
      <c r="F4346" s="11"/>
      <c r="G4346" s="40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26"/>
      <c r="AR4346" s="26"/>
      <c r="AS4346" s="26"/>
      <c r="AT4346" s="26"/>
      <c r="AU4346" s="26"/>
      <c r="AV4346" s="26"/>
      <c r="AW4346" s="11"/>
      <c r="AX4346" s="11"/>
      <c r="AY4346" s="11"/>
      <c r="AZ4346" s="11"/>
      <c r="BA4346" s="11"/>
      <c r="BB4346" s="11"/>
      <c r="BC4346" s="11"/>
    </row>
    <row r="4347" spans="1:55" x14ac:dyDescent="0.3">
      <c r="A4347" s="11"/>
      <c r="B4347" s="11"/>
      <c r="C4347" s="11"/>
      <c r="D4347" s="11"/>
      <c r="E4347" s="38"/>
      <c r="F4347" s="11"/>
      <c r="G4347" s="40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26"/>
      <c r="AR4347" s="26"/>
      <c r="AS4347" s="26"/>
      <c r="AT4347" s="26"/>
      <c r="AU4347" s="26"/>
      <c r="AV4347" s="26"/>
      <c r="AW4347" s="11"/>
      <c r="AX4347" s="11"/>
      <c r="AY4347" s="11"/>
      <c r="AZ4347" s="11"/>
      <c r="BA4347" s="11"/>
      <c r="BB4347" s="11"/>
      <c r="BC4347" s="11"/>
    </row>
    <row r="4348" spans="1:55" x14ac:dyDescent="0.3">
      <c r="A4348" s="11"/>
      <c r="B4348" s="11"/>
      <c r="C4348" s="11"/>
      <c r="D4348" s="11"/>
      <c r="E4348" s="38"/>
      <c r="F4348" s="11"/>
      <c r="G4348" s="40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26"/>
      <c r="AR4348" s="26"/>
      <c r="AS4348" s="26"/>
      <c r="AT4348" s="26"/>
      <c r="AU4348" s="26"/>
      <c r="AV4348" s="26"/>
      <c r="AW4348" s="11"/>
      <c r="AX4348" s="11"/>
      <c r="AY4348" s="11"/>
      <c r="AZ4348" s="11"/>
      <c r="BA4348" s="11"/>
      <c r="BB4348" s="11"/>
      <c r="BC4348" s="11"/>
    </row>
    <row r="4349" spans="1:55" x14ac:dyDescent="0.3">
      <c r="A4349" s="11"/>
      <c r="B4349" s="11"/>
      <c r="C4349" s="11"/>
      <c r="D4349" s="11"/>
      <c r="E4349" s="38"/>
      <c r="F4349" s="11"/>
      <c r="G4349" s="40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26"/>
      <c r="AR4349" s="26"/>
      <c r="AS4349" s="26"/>
      <c r="AT4349" s="26"/>
      <c r="AU4349" s="26"/>
      <c r="AV4349" s="26"/>
      <c r="AW4349" s="11"/>
      <c r="AX4349" s="11"/>
      <c r="AY4349" s="11"/>
      <c r="AZ4349" s="11"/>
      <c r="BA4349" s="11"/>
      <c r="BB4349" s="11"/>
      <c r="BC4349" s="11"/>
    </row>
    <row r="4350" spans="1:55" x14ac:dyDescent="0.3">
      <c r="A4350" s="11"/>
      <c r="B4350" s="11"/>
      <c r="C4350" s="11"/>
      <c r="D4350" s="11"/>
      <c r="E4350" s="38"/>
      <c r="F4350" s="11"/>
      <c r="G4350" s="40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26"/>
      <c r="AR4350" s="26"/>
      <c r="AS4350" s="26"/>
      <c r="AT4350" s="26"/>
      <c r="AU4350" s="26"/>
      <c r="AV4350" s="26"/>
      <c r="AW4350" s="11"/>
      <c r="AX4350" s="11"/>
      <c r="AY4350" s="11"/>
      <c r="AZ4350" s="11"/>
      <c r="BA4350" s="11"/>
      <c r="BB4350" s="11"/>
      <c r="BC4350" s="11"/>
    </row>
    <row r="4351" spans="1:55" x14ac:dyDescent="0.3">
      <c r="A4351" s="11"/>
      <c r="B4351" s="11"/>
      <c r="C4351" s="11"/>
      <c r="D4351" s="11"/>
      <c r="E4351" s="38"/>
      <c r="F4351" s="11"/>
      <c r="G4351" s="40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26"/>
      <c r="AR4351" s="26"/>
      <c r="AS4351" s="26"/>
      <c r="AT4351" s="26"/>
      <c r="AU4351" s="26"/>
      <c r="AV4351" s="26"/>
      <c r="AW4351" s="11"/>
      <c r="AX4351" s="11"/>
      <c r="AY4351" s="11"/>
      <c r="AZ4351" s="11"/>
      <c r="BA4351" s="11"/>
      <c r="BB4351" s="11"/>
      <c r="BC4351" s="11"/>
    </row>
    <row r="4352" spans="1:55" x14ac:dyDescent="0.3">
      <c r="A4352" s="11"/>
      <c r="B4352" s="11"/>
      <c r="C4352" s="11"/>
      <c r="D4352" s="11"/>
      <c r="E4352" s="38"/>
      <c r="F4352" s="11"/>
      <c r="G4352" s="40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26"/>
      <c r="AR4352" s="26"/>
      <c r="AS4352" s="26"/>
      <c r="AT4352" s="26"/>
      <c r="AU4352" s="26"/>
      <c r="AV4352" s="26"/>
      <c r="AW4352" s="11"/>
      <c r="AX4352" s="11"/>
      <c r="AY4352" s="11"/>
      <c r="AZ4352" s="11"/>
      <c r="BA4352" s="11"/>
      <c r="BB4352" s="11"/>
      <c r="BC4352" s="11"/>
    </row>
    <row r="4353" spans="1:55" x14ac:dyDescent="0.3">
      <c r="A4353" s="11"/>
      <c r="B4353" s="11"/>
      <c r="C4353" s="11"/>
      <c r="D4353" s="11"/>
      <c r="E4353" s="38"/>
      <c r="F4353" s="11"/>
      <c r="G4353" s="40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26"/>
      <c r="AR4353" s="26"/>
      <c r="AS4353" s="26"/>
      <c r="AT4353" s="26"/>
      <c r="AU4353" s="26"/>
      <c r="AV4353" s="26"/>
      <c r="AW4353" s="11"/>
      <c r="AX4353" s="11"/>
      <c r="AY4353" s="11"/>
      <c r="AZ4353" s="11"/>
      <c r="BA4353" s="11"/>
      <c r="BB4353" s="11"/>
      <c r="BC4353" s="11"/>
    </row>
    <row r="4354" spans="1:55" x14ac:dyDescent="0.3">
      <c r="A4354" s="11"/>
      <c r="B4354" s="11"/>
      <c r="C4354" s="11"/>
      <c r="D4354" s="11"/>
      <c r="E4354" s="38"/>
      <c r="F4354" s="11"/>
      <c r="G4354" s="40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26"/>
      <c r="AR4354" s="26"/>
      <c r="AS4354" s="26"/>
      <c r="AT4354" s="26"/>
      <c r="AU4354" s="26"/>
      <c r="AV4354" s="26"/>
      <c r="AW4354" s="11"/>
      <c r="AX4354" s="11"/>
      <c r="AY4354" s="11"/>
      <c r="AZ4354" s="11"/>
      <c r="BA4354" s="11"/>
      <c r="BB4354" s="11"/>
      <c r="BC4354" s="11"/>
    </row>
    <row r="4355" spans="1:55" x14ac:dyDescent="0.3">
      <c r="A4355" s="11"/>
      <c r="B4355" s="11"/>
      <c r="C4355" s="11"/>
      <c r="D4355" s="11"/>
      <c r="E4355" s="38"/>
      <c r="F4355" s="11"/>
      <c r="G4355" s="40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26"/>
      <c r="AR4355" s="26"/>
      <c r="AS4355" s="26"/>
      <c r="AT4355" s="26"/>
      <c r="AU4355" s="26"/>
      <c r="AV4355" s="26"/>
      <c r="AW4355" s="11"/>
      <c r="AX4355" s="11"/>
      <c r="AY4355" s="11"/>
      <c r="AZ4355" s="11"/>
      <c r="BA4355" s="11"/>
      <c r="BB4355" s="11"/>
      <c r="BC4355" s="11"/>
    </row>
    <row r="4356" spans="1:55" x14ac:dyDescent="0.3">
      <c r="A4356" s="11"/>
      <c r="B4356" s="11"/>
      <c r="C4356" s="11"/>
      <c r="D4356" s="11"/>
      <c r="E4356" s="38"/>
      <c r="F4356" s="11"/>
      <c r="G4356" s="40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26"/>
      <c r="AR4356" s="26"/>
      <c r="AS4356" s="26"/>
      <c r="AT4356" s="26"/>
      <c r="AU4356" s="26"/>
      <c r="AV4356" s="26"/>
      <c r="AW4356" s="11"/>
      <c r="AX4356" s="11"/>
      <c r="AY4356" s="11"/>
      <c r="AZ4356" s="11"/>
      <c r="BA4356" s="11"/>
      <c r="BB4356" s="11"/>
      <c r="BC4356" s="11"/>
    </row>
    <row r="4357" spans="1:55" x14ac:dyDescent="0.3">
      <c r="A4357" s="11"/>
      <c r="B4357" s="11"/>
      <c r="C4357" s="11"/>
      <c r="D4357" s="11"/>
      <c r="E4357" s="38"/>
      <c r="F4357" s="11"/>
      <c r="G4357" s="40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26"/>
      <c r="AR4357" s="26"/>
      <c r="AS4357" s="26"/>
      <c r="AT4357" s="26"/>
      <c r="AU4357" s="26"/>
      <c r="AV4357" s="26"/>
      <c r="AW4357" s="11"/>
      <c r="AX4357" s="11"/>
      <c r="AY4357" s="11"/>
      <c r="AZ4357" s="11"/>
      <c r="BA4357" s="11"/>
      <c r="BB4357" s="11"/>
      <c r="BC4357" s="11"/>
    </row>
    <row r="4358" spans="1:55" x14ac:dyDescent="0.3">
      <c r="A4358" s="11"/>
      <c r="B4358" s="11"/>
      <c r="C4358" s="11"/>
      <c r="D4358" s="11"/>
      <c r="E4358" s="38"/>
      <c r="F4358" s="11"/>
      <c r="G4358" s="40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26"/>
      <c r="AR4358" s="26"/>
      <c r="AS4358" s="26"/>
      <c r="AT4358" s="26"/>
      <c r="AU4358" s="26"/>
      <c r="AV4358" s="26"/>
      <c r="AW4358" s="11"/>
      <c r="AX4358" s="11"/>
      <c r="AY4358" s="11"/>
      <c r="AZ4358" s="11"/>
      <c r="BA4358" s="11"/>
      <c r="BB4358" s="11"/>
      <c r="BC4358" s="11"/>
    </row>
    <row r="4359" spans="1:55" x14ac:dyDescent="0.3">
      <c r="A4359" s="11"/>
      <c r="B4359" s="11"/>
      <c r="C4359" s="11"/>
      <c r="D4359" s="11"/>
      <c r="E4359" s="38"/>
      <c r="F4359" s="11"/>
      <c r="G4359" s="40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26"/>
      <c r="AR4359" s="26"/>
      <c r="AS4359" s="26"/>
      <c r="AT4359" s="26"/>
      <c r="AU4359" s="26"/>
      <c r="AV4359" s="26"/>
      <c r="AW4359" s="11"/>
      <c r="AX4359" s="11"/>
      <c r="AY4359" s="11"/>
      <c r="AZ4359" s="11"/>
      <c r="BA4359" s="11"/>
      <c r="BB4359" s="11"/>
      <c r="BC4359" s="11"/>
    </row>
    <row r="4360" spans="1:55" x14ac:dyDescent="0.3">
      <c r="A4360" s="11"/>
      <c r="B4360" s="11"/>
      <c r="C4360" s="11"/>
      <c r="D4360" s="11"/>
      <c r="E4360" s="38"/>
      <c r="F4360" s="11"/>
      <c r="G4360" s="40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26"/>
      <c r="AR4360" s="26"/>
      <c r="AS4360" s="26"/>
      <c r="AT4360" s="26"/>
      <c r="AU4360" s="26"/>
      <c r="AV4360" s="26"/>
      <c r="AW4360" s="11"/>
      <c r="AX4360" s="11"/>
      <c r="AY4360" s="11"/>
      <c r="AZ4360" s="11"/>
      <c r="BA4360" s="11"/>
      <c r="BB4360" s="11"/>
      <c r="BC4360" s="11"/>
    </row>
    <row r="4361" spans="1:55" x14ac:dyDescent="0.3">
      <c r="A4361" s="11"/>
      <c r="B4361" s="11"/>
      <c r="C4361" s="11"/>
      <c r="D4361" s="11"/>
      <c r="E4361" s="38"/>
      <c r="F4361" s="11"/>
      <c r="G4361" s="40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26"/>
      <c r="AR4361" s="26"/>
      <c r="AS4361" s="26"/>
      <c r="AT4361" s="26"/>
      <c r="AU4361" s="26"/>
      <c r="AV4361" s="26"/>
      <c r="AW4361" s="11"/>
      <c r="AX4361" s="11"/>
      <c r="AY4361" s="11"/>
      <c r="AZ4361" s="11"/>
      <c r="BA4361" s="11"/>
      <c r="BB4361" s="11"/>
      <c r="BC4361" s="11"/>
    </row>
    <row r="4362" spans="1:55" x14ac:dyDescent="0.3">
      <c r="A4362" s="11"/>
      <c r="B4362" s="11"/>
      <c r="C4362" s="11"/>
      <c r="D4362" s="11"/>
      <c r="E4362" s="38"/>
      <c r="F4362" s="11"/>
      <c r="G4362" s="40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26"/>
      <c r="AR4362" s="26"/>
      <c r="AS4362" s="26"/>
      <c r="AT4362" s="26"/>
      <c r="AU4362" s="26"/>
      <c r="AV4362" s="26"/>
      <c r="AW4362" s="11"/>
      <c r="AX4362" s="11"/>
      <c r="AY4362" s="11"/>
      <c r="AZ4362" s="11"/>
      <c r="BA4362" s="11"/>
      <c r="BB4362" s="11"/>
      <c r="BC4362" s="11"/>
    </row>
    <row r="4363" spans="1:55" x14ac:dyDescent="0.3">
      <c r="A4363" s="11"/>
      <c r="B4363" s="11"/>
      <c r="C4363" s="11"/>
      <c r="D4363" s="11"/>
      <c r="E4363" s="38"/>
      <c r="F4363" s="11"/>
      <c r="G4363" s="40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26"/>
      <c r="AR4363" s="26"/>
      <c r="AS4363" s="26"/>
      <c r="AT4363" s="26"/>
      <c r="AU4363" s="26"/>
      <c r="AV4363" s="26"/>
      <c r="AW4363" s="11"/>
      <c r="AX4363" s="11"/>
      <c r="AY4363" s="11"/>
      <c r="AZ4363" s="11"/>
      <c r="BA4363" s="11"/>
      <c r="BB4363" s="11"/>
      <c r="BC4363" s="11"/>
    </row>
    <row r="4364" spans="1:55" x14ac:dyDescent="0.3">
      <c r="A4364" s="11"/>
      <c r="B4364" s="11"/>
      <c r="C4364" s="11"/>
      <c r="D4364" s="11"/>
      <c r="E4364" s="38"/>
      <c r="F4364" s="11"/>
      <c r="G4364" s="40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26"/>
      <c r="AR4364" s="26"/>
      <c r="AS4364" s="26"/>
      <c r="AT4364" s="26"/>
      <c r="AU4364" s="26"/>
      <c r="AV4364" s="26"/>
      <c r="AW4364" s="11"/>
      <c r="AX4364" s="11"/>
      <c r="AY4364" s="11"/>
      <c r="AZ4364" s="11"/>
      <c r="BA4364" s="11"/>
      <c r="BB4364" s="11"/>
      <c r="BC4364" s="11"/>
    </row>
    <row r="4365" spans="1:55" x14ac:dyDescent="0.3">
      <c r="A4365" s="11"/>
      <c r="B4365" s="11"/>
      <c r="C4365" s="11"/>
      <c r="D4365" s="11"/>
      <c r="E4365" s="38"/>
      <c r="F4365" s="11"/>
      <c r="G4365" s="40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26"/>
      <c r="AR4365" s="26"/>
      <c r="AS4365" s="26"/>
      <c r="AT4365" s="26"/>
      <c r="AU4365" s="26"/>
      <c r="AV4365" s="26"/>
      <c r="AW4365" s="11"/>
      <c r="AX4365" s="11"/>
      <c r="AY4365" s="11"/>
      <c r="AZ4365" s="11"/>
      <c r="BA4365" s="11"/>
      <c r="BB4365" s="11"/>
      <c r="BC4365" s="11"/>
    </row>
    <row r="4366" spans="1:55" x14ac:dyDescent="0.3">
      <c r="A4366" s="11"/>
      <c r="B4366" s="11"/>
      <c r="C4366" s="11"/>
      <c r="D4366" s="11"/>
      <c r="E4366" s="38"/>
      <c r="F4366" s="11"/>
      <c r="G4366" s="40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26"/>
      <c r="AR4366" s="26"/>
      <c r="AS4366" s="26"/>
      <c r="AT4366" s="26"/>
      <c r="AU4366" s="26"/>
      <c r="AV4366" s="26"/>
      <c r="AW4366" s="11"/>
      <c r="AX4366" s="11"/>
      <c r="AY4366" s="11"/>
      <c r="AZ4366" s="11"/>
      <c r="BA4366" s="11"/>
      <c r="BB4366" s="11"/>
      <c r="BC4366" s="11"/>
    </row>
    <row r="4367" spans="1:55" x14ac:dyDescent="0.3">
      <c r="A4367" s="11"/>
      <c r="B4367" s="11"/>
      <c r="C4367" s="11"/>
      <c r="D4367" s="11"/>
      <c r="E4367" s="38"/>
      <c r="F4367" s="11"/>
      <c r="G4367" s="40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26"/>
      <c r="AR4367" s="26"/>
      <c r="AS4367" s="26"/>
      <c r="AT4367" s="26"/>
      <c r="AU4367" s="26"/>
      <c r="AV4367" s="26"/>
      <c r="AW4367" s="11"/>
      <c r="AX4367" s="11"/>
      <c r="AY4367" s="11"/>
      <c r="AZ4367" s="11"/>
      <c r="BA4367" s="11"/>
      <c r="BB4367" s="11"/>
      <c r="BC4367" s="11"/>
    </row>
    <row r="4368" spans="1:55" x14ac:dyDescent="0.3">
      <c r="A4368" s="11"/>
      <c r="B4368" s="11"/>
      <c r="C4368" s="11"/>
      <c r="D4368" s="11"/>
      <c r="E4368" s="38"/>
      <c r="F4368" s="11"/>
      <c r="G4368" s="40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26"/>
      <c r="AR4368" s="26"/>
      <c r="AS4368" s="26"/>
      <c r="AT4368" s="26"/>
      <c r="AU4368" s="26"/>
      <c r="AV4368" s="26"/>
      <c r="AW4368" s="11"/>
      <c r="AX4368" s="11"/>
      <c r="AY4368" s="11"/>
      <c r="AZ4368" s="11"/>
      <c r="BA4368" s="11"/>
      <c r="BB4368" s="11"/>
      <c r="BC4368" s="11"/>
    </row>
    <row r="4369" spans="1:55" x14ac:dyDescent="0.3">
      <c r="A4369" s="11"/>
      <c r="B4369" s="11"/>
      <c r="C4369" s="11"/>
      <c r="D4369" s="11"/>
      <c r="E4369" s="38"/>
      <c r="F4369" s="11"/>
      <c r="G4369" s="40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26"/>
      <c r="AR4369" s="26"/>
      <c r="AS4369" s="26"/>
      <c r="AT4369" s="26"/>
      <c r="AU4369" s="26"/>
      <c r="AV4369" s="26"/>
      <c r="AW4369" s="11"/>
      <c r="AX4369" s="11"/>
      <c r="AY4369" s="11"/>
      <c r="AZ4369" s="11"/>
      <c r="BA4369" s="11"/>
      <c r="BB4369" s="11"/>
      <c r="BC4369" s="11"/>
    </row>
    <row r="4370" spans="1:55" x14ac:dyDescent="0.3">
      <c r="A4370" s="11"/>
      <c r="B4370" s="11"/>
      <c r="C4370" s="11"/>
      <c r="D4370" s="11"/>
      <c r="E4370" s="38"/>
      <c r="F4370" s="11"/>
      <c r="G4370" s="40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26"/>
      <c r="AR4370" s="26"/>
      <c r="AS4370" s="26"/>
      <c r="AT4370" s="26"/>
      <c r="AU4370" s="26"/>
      <c r="AV4370" s="26"/>
      <c r="AW4370" s="11"/>
      <c r="AX4370" s="11"/>
      <c r="AY4370" s="11"/>
      <c r="AZ4370" s="11"/>
      <c r="BA4370" s="11"/>
      <c r="BB4370" s="11"/>
      <c r="BC4370" s="11"/>
    </row>
    <row r="4371" spans="1:55" x14ac:dyDescent="0.3">
      <c r="A4371" s="11"/>
      <c r="B4371" s="11"/>
      <c r="C4371" s="11"/>
      <c r="D4371" s="11"/>
      <c r="E4371" s="38"/>
      <c r="F4371" s="11"/>
      <c r="G4371" s="40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26"/>
      <c r="AR4371" s="26"/>
      <c r="AS4371" s="26"/>
      <c r="AT4371" s="26"/>
      <c r="AU4371" s="26"/>
      <c r="AV4371" s="26"/>
      <c r="AW4371" s="11"/>
      <c r="AX4371" s="11"/>
      <c r="AY4371" s="11"/>
      <c r="AZ4371" s="11"/>
      <c r="BA4371" s="11"/>
      <c r="BB4371" s="11"/>
      <c r="BC4371" s="11"/>
    </row>
    <row r="4372" spans="1:55" x14ac:dyDescent="0.3">
      <c r="A4372" s="11"/>
      <c r="B4372" s="11"/>
      <c r="C4372" s="11"/>
      <c r="D4372" s="11"/>
      <c r="E4372" s="38"/>
      <c r="F4372" s="11"/>
      <c r="G4372" s="40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26"/>
      <c r="AR4372" s="26"/>
      <c r="AS4372" s="26"/>
      <c r="AT4372" s="26"/>
      <c r="AU4372" s="26"/>
      <c r="AV4372" s="26"/>
      <c r="AW4372" s="11"/>
      <c r="AX4372" s="11"/>
      <c r="AY4372" s="11"/>
      <c r="AZ4372" s="11"/>
      <c r="BA4372" s="11"/>
      <c r="BB4372" s="11"/>
      <c r="BC4372" s="11"/>
    </row>
    <row r="4373" spans="1:55" x14ac:dyDescent="0.3">
      <c r="A4373" s="11"/>
      <c r="B4373" s="11"/>
      <c r="C4373" s="11"/>
      <c r="D4373" s="11"/>
      <c r="E4373" s="38"/>
      <c r="F4373" s="11"/>
      <c r="G4373" s="40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26"/>
      <c r="AR4373" s="26"/>
      <c r="AS4373" s="26"/>
      <c r="AT4373" s="26"/>
      <c r="AU4373" s="26"/>
      <c r="AV4373" s="26"/>
      <c r="AW4373" s="11"/>
      <c r="AX4373" s="11"/>
      <c r="AY4373" s="11"/>
      <c r="AZ4373" s="11"/>
      <c r="BA4373" s="11"/>
      <c r="BB4373" s="11"/>
      <c r="BC4373" s="11"/>
    </row>
    <row r="4374" spans="1:55" x14ac:dyDescent="0.3">
      <c r="A4374" s="11"/>
      <c r="B4374" s="11"/>
      <c r="C4374" s="11"/>
      <c r="D4374" s="11"/>
      <c r="E4374" s="38"/>
      <c r="F4374" s="11"/>
      <c r="G4374" s="40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26"/>
      <c r="AR4374" s="26"/>
      <c r="AS4374" s="26"/>
      <c r="AT4374" s="26"/>
      <c r="AU4374" s="26"/>
      <c r="AV4374" s="26"/>
      <c r="AW4374" s="11"/>
      <c r="AX4374" s="11"/>
      <c r="AY4374" s="11"/>
      <c r="AZ4374" s="11"/>
      <c r="BA4374" s="11"/>
      <c r="BB4374" s="11"/>
      <c r="BC4374" s="11"/>
    </row>
    <row r="4375" spans="1:55" x14ac:dyDescent="0.3">
      <c r="A4375" s="11"/>
      <c r="B4375" s="11"/>
      <c r="C4375" s="11"/>
      <c r="D4375" s="11"/>
      <c r="E4375" s="38"/>
      <c r="F4375" s="11"/>
      <c r="G4375" s="40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26"/>
      <c r="AR4375" s="26"/>
      <c r="AS4375" s="26"/>
      <c r="AT4375" s="26"/>
      <c r="AU4375" s="26"/>
      <c r="AV4375" s="26"/>
      <c r="AW4375" s="11"/>
      <c r="AX4375" s="11"/>
      <c r="AY4375" s="11"/>
      <c r="AZ4375" s="11"/>
      <c r="BA4375" s="11"/>
      <c r="BB4375" s="11"/>
      <c r="BC4375" s="11"/>
    </row>
    <row r="4376" spans="1:55" x14ac:dyDescent="0.3">
      <c r="A4376" s="11"/>
      <c r="B4376" s="11"/>
      <c r="C4376" s="11"/>
      <c r="D4376" s="11"/>
      <c r="E4376" s="38"/>
      <c r="F4376" s="11"/>
      <c r="G4376" s="40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26"/>
      <c r="AR4376" s="26"/>
      <c r="AS4376" s="26"/>
      <c r="AT4376" s="26"/>
      <c r="AU4376" s="26"/>
      <c r="AV4376" s="26"/>
      <c r="AW4376" s="11"/>
      <c r="AX4376" s="11"/>
      <c r="AY4376" s="11"/>
      <c r="AZ4376" s="11"/>
      <c r="BA4376" s="11"/>
      <c r="BB4376" s="11"/>
      <c r="BC4376" s="11"/>
    </row>
    <row r="4377" spans="1:55" x14ac:dyDescent="0.3">
      <c r="A4377" s="11"/>
      <c r="B4377" s="11"/>
      <c r="C4377" s="11"/>
      <c r="D4377" s="11"/>
      <c r="E4377" s="38"/>
      <c r="F4377" s="11"/>
      <c r="G4377" s="40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26"/>
      <c r="AR4377" s="26"/>
      <c r="AS4377" s="26"/>
      <c r="AT4377" s="26"/>
      <c r="AU4377" s="26"/>
      <c r="AV4377" s="26"/>
      <c r="AW4377" s="11"/>
      <c r="AX4377" s="11"/>
      <c r="AY4377" s="11"/>
      <c r="AZ4377" s="11"/>
      <c r="BA4377" s="11"/>
      <c r="BB4377" s="11"/>
      <c r="BC4377" s="11"/>
    </row>
    <row r="4378" spans="1:55" x14ac:dyDescent="0.3">
      <c r="A4378" s="11"/>
      <c r="B4378" s="11"/>
      <c r="C4378" s="11"/>
      <c r="D4378" s="11"/>
      <c r="E4378" s="38"/>
      <c r="F4378" s="11"/>
      <c r="G4378" s="40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26"/>
      <c r="AR4378" s="26"/>
      <c r="AS4378" s="26"/>
      <c r="AT4378" s="26"/>
      <c r="AU4378" s="26"/>
      <c r="AV4378" s="26"/>
      <c r="AW4378" s="11"/>
      <c r="AX4378" s="11"/>
      <c r="AY4378" s="11"/>
      <c r="AZ4378" s="11"/>
      <c r="BA4378" s="11"/>
      <c r="BB4378" s="11"/>
      <c r="BC4378" s="11"/>
    </row>
    <row r="4379" spans="1:55" x14ac:dyDescent="0.3">
      <c r="A4379" s="11"/>
      <c r="B4379" s="11"/>
      <c r="C4379" s="11"/>
      <c r="D4379" s="11"/>
      <c r="E4379" s="38"/>
      <c r="F4379" s="11"/>
      <c r="G4379" s="40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26"/>
      <c r="AR4379" s="26"/>
      <c r="AS4379" s="26"/>
      <c r="AT4379" s="26"/>
      <c r="AU4379" s="26"/>
      <c r="AV4379" s="26"/>
      <c r="AW4379" s="11"/>
      <c r="AX4379" s="11"/>
      <c r="AY4379" s="11"/>
      <c r="AZ4379" s="11"/>
      <c r="BA4379" s="11"/>
      <c r="BB4379" s="11"/>
      <c r="BC4379" s="11"/>
    </row>
    <row r="4380" spans="1:55" x14ac:dyDescent="0.3">
      <c r="A4380" s="11"/>
      <c r="B4380" s="11"/>
      <c r="C4380" s="11"/>
      <c r="D4380" s="11"/>
      <c r="E4380" s="38"/>
      <c r="F4380" s="11"/>
      <c r="G4380" s="40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26"/>
      <c r="AR4380" s="26"/>
      <c r="AS4380" s="26"/>
      <c r="AT4380" s="26"/>
      <c r="AU4380" s="26"/>
      <c r="AV4380" s="26"/>
      <c r="AW4380" s="11"/>
      <c r="AX4380" s="11"/>
      <c r="AY4380" s="11"/>
      <c r="AZ4380" s="11"/>
      <c r="BA4380" s="11"/>
      <c r="BB4380" s="11"/>
      <c r="BC4380" s="11"/>
    </row>
    <row r="4381" spans="1:55" x14ac:dyDescent="0.3">
      <c r="A4381" s="11"/>
      <c r="B4381" s="11"/>
      <c r="C4381" s="11"/>
      <c r="D4381" s="11"/>
      <c r="E4381" s="38"/>
      <c r="F4381" s="11"/>
      <c r="G4381" s="40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26"/>
      <c r="AR4381" s="26"/>
      <c r="AS4381" s="26"/>
      <c r="AT4381" s="26"/>
      <c r="AU4381" s="26"/>
      <c r="AV4381" s="26"/>
      <c r="AW4381" s="11"/>
      <c r="AX4381" s="11"/>
      <c r="AY4381" s="11"/>
      <c r="AZ4381" s="11"/>
      <c r="BA4381" s="11"/>
      <c r="BB4381" s="11"/>
      <c r="BC4381" s="11"/>
    </row>
    <row r="4382" spans="1:55" x14ac:dyDescent="0.3">
      <c r="A4382" s="11"/>
      <c r="B4382" s="11"/>
      <c r="C4382" s="11"/>
      <c r="D4382" s="11"/>
      <c r="E4382" s="38"/>
      <c r="F4382" s="11"/>
      <c r="G4382" s="40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26"/>
      <c r="AR4382" s="26"/>
      <c r="AS4382" s="26"/>
      <c r="AT4382" s="26"/>
      <c r="AU4382" s="26"/>
      <c r="AV4382" s="26"/>
      <c r="AW4382" s="11"/>
      <c r="AX4382" s="11"/>
      <c r="AY4382" s="11"/>
      <c r="AZ4382" s="11"/>
      <c r="BA4382" s="11"/>
      <c r="BB4382" s="11"/>
      <c r="BC4382" s="11"/>
    </row>
    <row r="4383" spans="1:55" x14ac:dyDescent="0.3">
      <c r="A4383" s="11"/>
      <c r="B4383" s="11"/>
      <c r="C4383" s="11"/>
      <c r="D4383" s="11"/>
      <c r="E4383" s="38"/>
      <c r="F4383" s="11"/>
      <c r="G4383" s="40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26"/>
      <c r="AR4383" s="26"/>
      <c r="AS4383" s="26"/>
      <c r="AT4383" s="26"/>
      <c r="AU4383" s="26"/>
      <c r="AV4383" s="26"/>
      <c r="AW4383" s="11"/>
      <c r="AX4383" s="11"/>
      <c r="AY4383" s="11"/>
      <c r="AZ4383" s="11"/>
      <c r="BA4383" s="11"/>
      <c r="BB4383" s="11"/>
      <c r="BC4383" s="11"/>
    </row>
    <row r="4384" spans="1:55" x14ac:dyDescent="0.3">
      <c r="A4384" s="11"/>
      <c r="B4384" s="11"/>
      <c r="C4384" s="11"/>
      <c r="D4384" s="11"/>
      <c r="E4384" s="38"/>
      <c r="F4384" s="11"/>
      <c r="G4384" s="40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26"/>
      <c r="AR4384" s="26"/>
      <c r="AS4384" s="26"/>
      <c r="AT4384" s="26"/>
      <c r="AU4384" s="26"/>
      <c r="AV4384" s="26"/>
      <c r="AW4384" s="11"/>
      <c r="AX4384" s="11"/>
      <c r="AY4384" s="11"/>
      <c r="AZ4384" s="11"/>
      <c r="BA4384" s="11"/>
      <c r="BB4384" s="11"/>
      <c r="BC4384" s="11"/>
    </row>
    <row r="4385" spans="1:55" x14ac:dyDescent="0.3">
      <c r="A4385" s="11"/>
      <c r="B4385" s="11"/>
      <c r="C4385" s="11"/>
      <c r="D4385" s="11"/>
      <c r="E4385" s="38"/>
      <c r="F4385" s="11"/>
      <c r="G4385" s="40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26"/>
      <c r="AR4385" s="26"/>
      <c r="AS4385" s="26"/>
      <c r="AT4385" s="26"/>
      <c r="AU4385" s="26"/>
      <c r="AV4385" s="26"/>
      <c r="AW4385" s="11"/>
      <c r="AX4385" s="11"/>
      <c r="AY4385" s="11"/>
      <c r="AZ4385" s="11"/>
      <c r="BA4385" s="11"/>
      <c r="BB4385" s="11"/>
      <c r="BC4385" s="11"/>
    </row>
    <row r="4386" spans="1:55" x14ac:dyDescent="0.3">
      <c r="A4386" s="11"/>
      <c r="B4386" s="11"/>
      <c r="C4386" s="11"/>
      <c r="D4386" s="11"/>
      <c r="E4386" s="38"/>
      <c r="F4386" s="11"/>
      <c r="G4386" s="40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26"/>
      <c r="AR4386" s="26"/>
      <c r="AS4386" s="26"/>
      <c r="AT4386" s="26"/>
      <c r="AU4386" s="26"/>
      <c r="AV4386" s="26"/>
      <c r="AW4386" s="11"/>
      <c r="AX4386" s="11"/>
      <c r="AY4386" s="11"/>
      <c r="AZ4386" s="11"/>
      <c r="BA4386" s="11"/>
      <c r="BB4386" s="11"/>
      <c r="BC4386" s="11"/>
    </row>
    <row r="4387" spans="1:55" x14ac:dyDescent="0.3">
      <c r="A4387" s="11"/>
      <c r="B4387" s="11"/>
      <c r="C4387" s="11"/>
      <c r="D4387" s="11"/>
      <c r="E4387" s="38"/>
      <c r="F4387" s="11"/>
      <c r="G4387" s="40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26"/>
      <c r="AR4387" s="26"/>
      <c r="AS4387" s="26"/>
      <c r="AT4387" s="26"/>
      <c r="AU4387" s="26"/>
      <c r="AV4387" s="26"/>
      <c r="AW4387" s="11"/>
      <c r="AX4387" s="11"/>
      <c r="AY4387" s="11"/>
      <c r="AZ4387" s="11"/>
      <c r="BA4387" s="11"/>
      <c r="BB4387" s="11"/>
      <c r="BC4387" s="11"/>
    </row>
    <row r="4388" spans="1:55" x14ac:dyDescent="0.3">
      <c r="A4388" s="11"/>
      <c r="B4388" s="11"/>
      <c r="C4388" s="11"/>
      <c r="D4388" s="11"/>
      <c r="E4388" s="38"/>
      <c r="F4388" s="11"/>
      <c r="G4388" s="40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26"/>
      <c r="AR4388" s="26"/>
      <c r="AS4388" s="26"/>
      <c r="AT4388" s="26"/>
      <c r="AU4388" s="26"/>
      <c r="AV4388" s="26"/>
      <c r="AW4388" s="11"/>
      <c r="AX4388" s="11"/>
      <c r="AY4388" s="11"/>
      <c r="AZ4388" s="11"/>
      <c r="BA4388" s="11"/>
      <c r="BB4388" s="11"/>
      <c r="BC4388" s="11"/>
    </row>
    <row r="4389" spans="1:55" x14ac:dyDescent="0.3">
      <c r="A4389" s="11"/>
      <c r="B4389" s="11"/>
      <c r="C4389" s="11"/>
      <c r="D4389" s="11"/>
      <c r="E4389" s="38"/>
      <c r="F4389" s="11"/>
      <c r="G4389" s="40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26"/>
      <c r="AR4389" s="26"/>
      <c r="AS4389" s="26"/>
      <c r="AT4389" s="26"/>
      <c r="AU4389" s="26"/>
      <c r="AV4389" s="26"/>
      <c r="AW4389" s="11"/>
      <c r="AX4389" s="11"/>
      <c r="AY4389" s="11"/>
      <c r="AZ4389" s="11"/>
      <c r="BA4389" s="11"/>
      <c r="BB4389" s="11"/>
      <c r="BC4389" s="11"/>
    </row>
    <row r="4390" spans="1:55" x14ac:dyDescent="0.3">
      <c r="A4390" s="11"/>
      <c r="B4390" s="11"/>
      <c r="C4390" s="11"/>
      <c r="D4390" s="11"/>
      <c r="E4390" s="38"/>
      <c r="F4390" s="11"/>
      <c r="G4390" s="40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26"/>
      <c r="AR4390" s="26"/>
      <c r="AS4390" s="26"/>
      <c r="AT4390" s="26"/>
      <c r="AU4390" s="26"/>
      <c r="AV4390" s="26"/>
      <c r="AW4390" s="11"/>
      <c r="AX4390" s="11"/>
      <c r="AY4390" s="11"/>
      <c r="AZ4390" s="11"/>
      <c r="BA4390" s="11"/>
      <c r="BB4390" s="11"/>
      <c r="BC4390" s="11"/>
    </row>
    <row r="4391" spans="1:55" x14ac:dyDescent="0.3">
      <c r="A4391" s="11"/>
      <c r="B4391" s="11"/>
      <c r="C4391" s="11"/>
      <c r="D4391" s="11"/>
      <c r="E4391" s="38"/>
      <c r="F4391" s="11"/>
      <c r="G4391" s="40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26"/>
      <c r="AR4391" s="26"/>
      <c r="AS4391" s="26"/>
      <c r="AT4391" s="26"/>
      <c r="AU4391" s="26"/>
      <c r="AV4391" s="26"/>
      <c r="AW4391" s="11"/>
      <c r="AX4391" s="11"/>
      <c r="AY4391" s="11"/>
      <c r="AZ4391" s="11"/>
      <c r="BA4391" s="11"/>
      <c r="BB4391" s="11"/>
      <c r="BC4391" s="11"/>
    </row>
    <row r="4392" spans="1:55" x14ac:dyDescent="0.3">
      <c r="A4392" s="11"/>
      <c r="B4392" s="11"/>
      <c r="C4392" s="11"/>
      <c r="D4392" s="11"/>
      <c r="E4392" s="38"/>
      <c r="F4392" s="11"/>
      <c r="G4392" s="40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26"/>
      <c r="AR4392" s="26"/>
      <c r="AS4392" s="26"/>
      <c r="AT4392" s="26"/>
      <c r="AU4392" s="26"/>
      <c r="AV4392" s="26"/>
      <c r="AW4392" s="11"/>
      <c r="AX4392" s="11"/>
      <c r="AY4392" s="11"/>
      <c r="AZ4392" s="11"/>
      <c r="BA4392" s="11"/>
      <c r="BB4392" s="11"/>
      <c r="BC4392" s="11"/>
    </row>
    <row r="4393" spans="1:55" x14ac:dyDescent="0.3">
      <c r="A4393" s="11"/>
      <c r="B4393" s="11"/>
      <c r="C4393" s="11"/>
      <c r="D4393" s="11"/>
      <c r="E4393" s="38"/>
      <c r="F4393" s="11"/>
      <c r="G4393" s="40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26"/>
      <c r="AR4393" s="26"/>
      <c r="AS4393" s="26"/>
      <c r="AT4393" s="26"/>
      <c r="AU4393" s="26"/>
      <c r="AV4393" s="26"/>
      <c r="AW4393" s="11"/>
      <c r="AX4393" s="11"/>
      <c r="AY4393" s="11"/>
      <c r="AZ4393" s="11"/>
      <c r="BA4393" s="11"/>
      <c r="BB4393" s="11"/>
      <c r="BC4393" s="11"/>
    </row>
    <row r="4394" spans="1:55" x14ac:dyDescent="0.3">
      <c r="A4394" s="11"/>
      <c r="B4394" s="11"/>
      <c r="C4394" s="11"/>
      <c r="D4394" s="11"/>
      <c r="E4394" s="38"/>
      <c r="F4394" s="11"/>
      <c r="G4394" s="40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26"/>
      <c r="AR4394" s="26"/>
      <c r="AS4394" s="26"/>
      <c r="AT4394" s="26"/>
      <c r="AU4394" s="26"/>
      <c r="AV4394" s="26"/>
      <c r="AW4394" s="11"/>
      <c r="AX4394" s="11"/>
      <c r="AY4394" s="11"/>
      <c r="AZ4394" s="11"/>
      <c r="BA4394" s="11"/>
      <c r="BB4394" s="11"/>
      <c r="BC4394" s="11"/>
    </row>
    <row r="4395" spans="1:55" x14ac:dyDescent="0.3">
      <c r="A4395" s="11"/>
      <c r="B4395" s="11"/>
      <c r="C4395" s="11"/>
      <c r="D4395" s="11"/>
      <c r="E4395" s="38"/>
      <c r="F4395" s="11"/>
      <c r="G4395" s="40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26"/>
      <c r="AR4395" s="26"/>
      <c r="AS4395" s="26"/>
      <c r="AT4395" s="26"/>
      <c r="AU4395" s="26"/>
      <c r="AV4395" s="26"/>
      <c r="AW4395" s="11"/>
      <c r="AX4395" s="11"/>
      <c r="AY4395" s="11"/>
      <c r="AZ4395" s="11"/>
      <c r="BA4395" s="11"/>
      <c r="BB4395" s="11"/>
      <c r="BC4395" s="11"/>
    </row>
    <row r="4396" spans="1:55" x14ac:dyDescent="0.3">
      <c r="A4396" s="11"/>
      <c r="B4396" s="11"/>
      <c r="C4396" s="11"/>
      <c r="D4396" s="11"/>
      <c r="E4396" s="38"/>
      <c r="F4396" s="11"/>
      <c r="G4396" s="40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26"/>
      <c r="AR4396" s="26"/>
      <c r="AS4396" s="26"/>
      <c r="AT4396" s="26"/>
      <c r="AU4396" s="26"/>
      <c r="AV4396" s="26"/>
      <c r="AW4396" s="11"/>
      <c r="AX4396" s="11"/>
      <c r="AY4396" s="11"/>
      <c r="AZ4396" s="11"/>
      <c r="BA4396" s="11"/>
      <c r="BB4396" s="11"/>
      <c r="BC4396" s="11"/>
    </row>
    <row r="4397" spans="1:55" x14ac:dyDescent="0.3">
      <c r="A4397" s="11"/>
      <c r="B4397" s="11"/>
      <c r="C4397" s="11"/>
      <c r="D4397" s="11"/>
      <c r="E4397" s="38"/>
      <c r="F4397" s="11"/>
      <c r="G4397" s="40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26"/>
      <c r="AR4397" s="26"/>
      <c r="AS4397" s="26"/>
      <c r="AT4397" s="26"/>
      <c r="AU4397" s="26"/>
      <c r="AV4397" s="26"/>
      <c r="AW4397" s="11"/>
      <c r="AX4397" s="11"/>
      <c r="AY4397" s="11"/>
      <c r="AZ4397" s="11"/>
      <c r="BA4397" s="11"/>
      <c r="BB4397" s="11"/>
      <c r="BC4397" s="11"/>
    </row>
    <row r="4398" spans="1:55" x14ac:dyDescent="0.3">
      <c r="A4398" s="11"/>
      <c r="B4398" s="11"/>
      <c r="C4398" s="11"/>
      <c r="D4398" s="11"/>
      <c r="E4398" s="38"/>
      <c r="F4398" s="11"/>
      <c r="G4398" s="40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26"/>
      <c r="AR4398" s="26"/>
      <c r="AS4398" s="26"/>
      <c r="AT4398" s="26"/>
      <c r="AU4398" s="26"/>
      <c r="AV4398" s="26"/>
      <c r="AW4398" s="11"/>
      <c r="AX4398" s="11"/>
      <c r="AY4398" s="11"/>
      <c r="AZ4398" s="11"/>
      <c r="BA4398" s="11"/>
      <c r="BB4398" s="11"/>
      <c r="BC4398" s="11"/>
    </row>
    <row r="4399" spans="1:55" x14ac:dyDescent="0.3">
      <c r="A4399" s="11"/>
      <c r="B4399" s="11"/>
      <c r="C4399" s="11"/>
      <c r="D4399" s="11"/>
      <c r="E4399" s="38"/>
      <c r="F4399" s="11"/>
      <c r="G4399" s="40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26"/>
      <c r="AR4399" s="26"/>
      <c r="AS4399" s="26"/>
      <c r="AT4399" s="26"/>
      <c r="AU4399" s="26"/>
      <c r="AV4399" s="26"/>
      <c r="AW4399" s="11"/>
      <c r="AX4399" s="11"/>
      <c r="AY4399" s="11"/>
      <c r="AZ4399" s="11"/>
      <c r="BA4399" s="11"/>
      <c r="BB4399" s="11"/>
      <c r="BC4399" s="11"/>
    </row>
    <row r="4400" spans="1:55" x14ac:dyDescent="0.3">
      <c r="A4400" s="11"/>
      <c r="B4400" s="11"/>
      <c r="C4400" s="11"/>
      <c r="D4400" s="11"/>
      <c r="E4400" s="38"/>
      <c r="F4400" s="11"/>
      <c r="G4400" s="40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26"/>
      <c r="AR4400" s="26"/>
      <c r="AS4400" s="26"/>
      <c r="AT4400" s="26"/>
      <c r="AU4400" s="26"/>
      <c r="AV4400" s="26"/>
      <c r="AW4400" s="11"/>
      <c r="AX4400" s="11"/>
      <c r="AY4400" s="11"/>
      <c r="AZ4400" s="11"/>
      <c r="BA4400" s="11"/>
      <c r="BB4400" s="11"/>
      <c r="BC4400" s="11"/>
    </row>
    <row r="4401" spans="1:55" x14ac:dyDescent="0.3">
      <c r="A4401" s="11"/>
      <c r="B4401" s="11"/>
      <c r="C4401" s="11"/>
      <c r="D4401" s="11"/>
      <c r="E4401" s="38"/>
      <c r="F4401" s="11"/>
      <c r="G4401" s="40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26"/>
      <c r="AR4401" s="26"/>
      <c r="AS4401" s="26"/>
      <c r="AT4401" s="26"/>
      <c r="AU4401" s="26"/>
      <c r="AV4401" s="26"/>
      <c r="AW4401" s="11"/>
      <c r="AX4401" s="11"/>
      <c r="AY4401" s="11"/>
      <c r="AZ4401" s="11"/>
      <c r="BA4401" s="11"/>
      <c r="BB4401" s="11"/>
      <c r="BC4401" s="11"/>
    </row>
    <row r="4402" spans="1:55" x14ac:dyDescent="0.3">
      <c r="A4402" s="11"/>
      <c r="B4402" s="11"/>
      <c r="C4402" s="11"/>
      <c r="D4402" s="11"/>
      <c r="E4402" s="38"/>
      <c r="F4402" s="11"/>
      <c r="G4402" s="40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26"/>
      <c r="AR4402" s="26"/>
      <c r="AS4402" s="26"/>
      <c r="AT4402" s="26"/>
      <c r="AU4402" s="26"/>
      <c r="AV4402" s="26"/>
      <c r="AW4402" s="11"/>
      <c r="AX4402" s="11"/>
      <c r="AY4402" s="11"/>
      <c r="AZ4402" s="11"/>
      <c r="BA4402" s="11"/>
      <c r="BB4402" s="11"/>
      <c r="BC4402" s="11"/>
    </row>
    <row r="4403" spans="1:55" x14ac:dyDescent="0.3">
      <c r="A4403" s="11"/>
      <c r="B4403" s="11"/>
      <c r="C4403" s="11"/>
      <c r="D4403" s="11"/>
      <c r="E4403" s="38"/>
      <c r="F4403" s="11"/>
      <c r="G4403" s="40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26"/>
      <c r="AR4403" s="26"/>
      <c r="AS4403" s="26"/>
      <c r="AT4403" s="26"/>
      <c r="AU4403" s="26"/>
      <c r="AV4403" s="26"/>
      <c r="AW4403" s="11"/>
      <c r="AX4403" s="11"/>
      <c r="AY4403" s="11"/>
      <c r="AZ4403" s="11"/>
      <c r="BA4403" s="11"/>
      <c r="BB4403" s="11"/>
      <c r="BC4403" s="11"/>
    </row>
    <row r="4404" spans="1:55" x14ac:dyDescent="0.3">
      <c r="A4404" s="11"/>
      <c r="B4404" s="11"/>
      <c r="C4404" s="11"/>
      <c r="D4404" s="11"/>
      <c r="E4404" s="38"/>
      <c r="F4404" s="11"/>
      <c r="G4404" s="40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26"/>
      <c r="AR4404" s="26"/>
      <c r="AS4404" s="26"/>
      <c r="AT4404" s="26"/>
      <c r="AU4404" s="26"/>
      <c r="AV4404" s="26"/>
      <c r="AW4404" s="11"/>
      <c r="AX4404" s="11"/>
      <c r="AY4404" s="11"/>
      <c r="AZ4404" s="11"/>
      <c r="BA4404" s="11"/>
      <c r="BB4404" s="11"/>
      <c r="BC4404" s="11"/>
    </row>
    <row r="4405" spans="1:55" x14ac:dyDescent="0.3">
      <c r="A4405" s="11"/>
      <c r="B4405" s="11"/>
      <c r="C4405" s="11"/>
      <c r="D4405" s="11"/>
      <c r="E4405" s="38"/>
      <c r="F4405" s="11"/>
      <c r="G4405" s="40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26"/>
      <c r="AR4405" s="26"/>
      <c r="AS4405" s="26"/>
      <c r="AT4405" s="26"/>
      <c r="AU4405" s="26"/>
      <c r="AV4405" s="26"/>
      <c r="AW4405" s="11"/>
      <c r="AX4405" s="11"/>
      <c r="AY4405" s="11"/>
      <c r="AZ4405" s="11"/>
      <c r="BA4405" s="11"/>
      <c r="BB4405" s="11"/>
      <c r="BC4405" s="11"/>
    </row>
    <row r="4406" spans="1:55" x14ac:dyDescent="0.3">
      <c r="A4406" s="11"/>
      <c r="B4406" s="11"/>
      <c r="C4406" s="11"/>
      <c r="D4406" s="11"/>
      <c r="E4406" s="38"/>
      <c r="F4406" s="11"/>
      <c r="G4406" s="40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26"/>
      <c r="AR4406" s="26"/>
      <c r="AS4406" s="26"/>
      <c r="AT4406" s="26"/>
      <c r="AU4406" s="26"/>
      <c r="AV4406" s="26"/>
      <c r="AW4406" s="11"/>
      <c r="AX4406" s="11"/>
      <c r="AY4406" s="11"/>
      <c r="AZ4406" s="11"/>
      <c r="BA4406" s="11"/>
      <c r="BB4406" s="11"/>
      <c r="BC4406" s="11"/>
    </row>
    <row r="4407" spans="1:55" x14ac:dyDescent="0.3">
      <c r="A4407" s="11"/>
      <c r="B4407" s="11"/>
      <c r="C4407" s="11"/>
      <c r="D4407" s="11"/>
      <c r="E4407" s="38"/>
      <c r="F4407" s="11"/>
      <c r="G4407" s="40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26"/>
      <c r="AR4407" s="26"/>
      <c r="AS4407" s="26"/>
      <c r="AT4407" s="26"/>
      <c r="AU4407" s="26"/>
      <c r="AV4407" s="26"/>
      <c r="AW4407" s="11"/>
      <c r="AX4407" s="11"/>
      <c r="AY4407" s="11"/>
      <c r="AZ4407" s="11"/>
      <c r="BA4407" s="11"/>
      <c r="BB4407" s="11"/>
      <c r="BC4407" s="11"/>
    </row>
    <row r="4408" spans="1:55" x14ac:dyDescent="0.3">
      <c r="A4408" s="11"/>
      <c r="B4408" s="11"/>
      <c r="C4408" s="11"/>
      <c r="D4408" s="11"/>
      <c r="E4408" s="38"/>
      <c r="F4408" s="11"/>
      <c r="G4408" s="40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26"/>
      <c r="AR4408" s="26"/>
      <c r="AS4408" s="26"/>
      <c r="AT4408" s="26"/>
      <c r="AU4408" s="26"/>
      <c r="AV4408" s="26"/>
      <c r="AW4408" s="11"/>
      <c r="AX4408" s="11"/>
      <c r="AY4408" s="11"/>
      <c r="AZ4408" s="11"/>
      <c r="BA4408" s="11"/>
      <c r="BB4408" s="11"/>
      <c r="BC4408" s="11"/>
    </row>
    <row r="4409" spans="1:55" x14ac:dyDescent="0.3">
      <c r="A4409" s="11"/>
      <c r="B4409" s="11"/>
      <c r="C4409" s="11"/>
      <c r="D4409" s="11"/>
      <c r="E4409" s="38"/>
      <c r="F4409" s="11"/>
      <c r="G4409" s="40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26"/>
      <c r="AR4409" s="26"/>
      <c r="AS4409" s="26"/>
      <c r="AT4409" s="26"/>
      <c r="AU4409" s="26"/>
      <c r="AV4409" s="26"/>
      <c r="AW4409" s="11"/>
      <c r="AX4409" s="11"/>
      <c r="AY4409" s="11"/>
      <c r="AZ4409" s="11"/>
      <c r="BA4409" s="11"/>
      <c r="BB4409" s="11"/>
      <c r="BC4409" s="11"/>
    </row>
    <row r="4410" spans="1:55" x14ac:dyDescent="0.3">
      <c r="A4410" s="11"/>
      <c r="B4410" s="11"/>
      <c r="C4410" s="11"/>
      <c r="D4410" s="11"/>
      <c r="E4410" s="38"/>
      <c r="F4410" s="11"/>
      <c r="G4410" s="40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26"/>
      <c r="AR4410" s="26"/>
      <c r="AS4410" s="26"/>
      <c r="AT4410" s="26"/>
      <c r="AU4410" s="26"/>
      <c r="AV4410" s="26"/>
      <c r="AW4410" s="11"/>
      <c r="AX4410" s="11"/>
      <c r="AY4410" s="11"/>
      <c r="AZ4410" s="11"/>
      <c r="BA4410" s="11"/>
      <c r="BB4410" s="11"/>
      <c r="BC4410" s="11"/>
    </row>
    <row r="4411" spans="1:55" x14ac:dyDescent="0.3">
      <c r="A4411" s="11"/>
      <c r="B4411" s="11"/>
      <c r="C4411" s="11"/>
      <c r="D4411" s="11"/>
      <c r="E4411" s="38"/>
      <c r="F4411" s="11"/>
      <c r="G4411" s="40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26"/>
      <c r="AR4411" s="26"/>
      <c r="AS4411" s="26"/>
      <c r="AT4411" s="26"/>
      <c r="AU4411" s="26"/>
      <c r="AV4411" s="26"/>
      <c r="AW4411" s="11"/>
      <c r="AX4411" s="11"/>
      <c r="AY4411" s="11"/>
      <c r="AZ4411" s="11"/>
      <c r="BA4411" s="11"/>
      <c r="BB4411" s="11"/>
      <c r="BC4411" s="11"/>
    </row>
    <row r="4412" spans="1:55" x14ac:dyDescent="0.3">
      <c r="A4412" s="11"/>
      <c r="B4412" s="11"/>
      <c r="C4412" s="11"/>
      <c r="D4412" s="11"/>
      <c r="E4412" s="38"/>
      <c r="F4412" s="11"/>
      <c r="G4412" s="40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26"/>
      <c r="AR4412" s="26"/>
      <c r="AS4412" s="26"/>
      <c r="AT4412" s="26"/>
      <c r="AU4412" s="26"/>
      <c r="AV4412" s="26"/>
      <c r="AW4412" s="11"/>
      <c r="AX4412" s="11"/>
      <c r="AY4412" s="11"/>
      <c r="AZ4412" s="11"/>
      <c r="BA4412" s="11"/>
      <c r="BB4412" s="11"/>
      <c r="BC4412" s="11"/>
    </row>
    <row r="4413" spans="1:55" x14ac:dyDescent="0.3">
      <c r="A4413" s="11"/>
      <c r="B4413" s="11"/>
      <c r="C4413" s="11"/>
      <c r="D4413" s="11"/>
      <c r="E4413" s="38"/>
      <c r="F4413" s="11"/>
      <c r="G4413" s="40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26"/>
      <c r="AR4413" s="26"/>
      <c r="AS4413" s="26"/>
      <c r="AT4413" s="26"/>
      <c r="AU4413" s="26"/>
      <c r="AV4413" s="26"/>
      <c r="AW4413" s="11"/>
      <c r="AX4413" s="11"/>
      <c r="AY4413" s="11"/>
      <c r="AZ4413" s="11"/>
      <c r="BA4413" s="11"/>
      <c r="BB4413" s="11"/>
      <c r="BC4413" s="11"/>
    </row>
    <row r="4414" spans="1:55" x14ac:dyDescent="0.3">
      <c r="A4414" s="11"/>
      <c r="B4414" s="11"/>
      <c r="C4414" s="11"/>
      <c r="D4414" s="11"/>
      <c r="E4414" s="38"/>
      <c r="F4414" s="11"/>
      <c r="G4414" s="40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26"/>
      <c r="AR4414" s="26"/>
      <c r="AS4414" s="26"/>
      <c r="AT4414" s="26"/>
      <c r="AU4414" s="26"/>
      <c r="AV4414" s="26"/>
      <c r="AW4414" s="11"/>
      <c r="AX4414" s="11"/>
      <c r="AY4414" s="11"/>
      <c r="AZ4414" s="11"/>
      <c r="BA4414" s="11"/>
      <c r="BB4414" s="11"/>
      <c r="BC4414" s="11"/>
    </row>
    <row r="4415" spans="1:55" x14ac:dyDescent="0.3">
      <c r="A4415" s="11"/>
      <c r="B4415" s="11"/>
      <c r="C4415" s="11"/>
      <c r="D4415" s="11"/>
      <c r="E4415" s="38"/>
      <c r="F4415" s="11"/>
      <c r="G4415" s="40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26"/>
      <c r="AR4415" s="26"/>
      <c r="AS4415" s="26"/>
      <c r="AT4415" s="26"/>
      <c r="AU4415" s="26"/>
      <c r="AV4415" s="26"/>
      <c r="AW4415" s="11"/>
      <c r="AX4415" s="11"/>
      <c r="AY4415" s="11"/>
      <c r="AZ4415" s="11"/>
      <c r="BA4415" s="11"/>
      <c r="BB4415" s="11"/>
      <c r="BC4415" s="11"/>
    </row>
    <row r="4416" spans="1:55" x14ac:dyDescent="0.3">
      <c r="A4416" s="11"/>
      <c r="B4416" s="11"/>
      <c r="C4416" s="11"/>
      <c r="D4416" s="11"/>
      <c r="E4416" s="38"/>
      <c r="F4416" s="11"/>
      <c r="G4416" s="40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26"/>
      <c r="AR4416" s="26"/>
      <c r="AS4416" s="26"/>
      <c r="AT4416" s="26"/>
      <c r="AU4416" s="26"/>
      <c r="AV4416" s="26"/>
      <c r="AW4416" s="11"/>
      <c r="AX4416" s="11"/>
      <c r="AY4416" s="11"/>
      <c r="AZ4416" s="11"/>
      <c r="BA4416" s="11"/>
      <c r="BB4416" s="11"/>
      <c r="BC4416" s="11"/>
    </row>
    <row r="4417" spans="1:55" x14ac:dyDescent="0.3">
      <c r="A4417" s="11"/>
      <c r="B4417" s="11"/>
      <c r="C4417" s="11"/>
      <c r="D4417" s="11"/>
      <c r="E4417" s="38"/>
      <c r="F4417" s="11"/>
      <c r="G4417" s="40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26"/>
      <c r="AR4417" s="26"/>
      <c r="AS4417" s="26"/>
      <c r="AT4417" s="26"/>
      <c r="AU4417" s="26"/>
      <c r="AV4417" s="26"/>
      <c r="AW4417" s="11"/>
      <c r="AX4417" s="11"/>
      <c r="AY4417" s="11"/>
      <c r="AZ4417" s="11"/>
      <c r="BA4417" s="11"/>
      <c r="BB4417" s="11"/>
      <c r="BC4417" s="11"/>
    </row>
    <row r="4418" spans="1:55" x14ac:dyDescent="0.3">
      <c r="A4418" s="11"/>
      <c r="B4418" s="11"/>
      <c r="C4418" s="11"/>
      <c r="D4418" s="11"/>
      <c r="E4418" s="38"/>
      <c r="F4418" s="11"/>
      <c r="G4418" s="40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26"/>
      <c r="AR4418" s="26"/>
      <c r="AS4418" s="26"/>
      <c r="AT4418" s="26"/>
      <c r="AU4418" s="26"/>
      <c r="AV4418" s="26"/>
      <c r="AW4418" s="11"/>
      <c r="AX4418" s="11"/>
      <c r="AY4418" s="11"/>
      <c r="AZ4418" s="11"/>
      <c r="BA4418" s="11"/>
      <c r="BB4418" s="11"/>
      <c r="BC4418" s="11"/>
    </row>
    <row r="4419" spans="1:55" x14ac:dyDescent="0.3">
      <c r="A4419" s="11"/>
      <c r="B4419" s="11"/>
      <c r="C4419" s="11"/>
      <c r="D4419" s="11"/>
      <c r="E4419" s="38"/>
      <c r="F4419" s="11"/>
      <c r="G4419" s="40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26"/>
      <c r="AR4419" s="26"/>
      <c r="AS4419" s="26"/>
      <c r="AT4419" s="26"/>
      <c r="AU4419" s="26"/>
      <c r="AV4419" s="26"/>
      <c r="AW4419" s="11"/>
      <c r="AX4419" s="11"/>
      <c r="AY4419" s="11"/>
      <c r="AZ4419" s="11"/>
      <c r="BA4419" s="11"/>
      <c r="BB4419" s="11"/>
      <c r="BC4419" s="11"/>
    </row>
    <row r="4420" spans="1:55" x14ac:dyDescent="0.3">
      <c r="A4420" s="11"/>
      <c r="B4420" s="11"/>
      <c r="C4420" s="11"/>
      <c r="D4420" s="11"/>
      <c r="E4420" s="38"/>
      <c r="F4420" s="11"/>
      <c r="G4420" s="40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26"/>
      <c r="AR4420" s="26"/>
      <c r="AS4420" s="26"/>
      <c r="AT4420" s="26"/>
      <c r="AU4420" s="26"/>
      <c r="AV4420" s="26"/>
      <c r="AW4420" s="11"/>
      <c r="AX4420" s="11"/>
      <c r="AY4420" s="11"/>
      <c r="AZ4420" s="11"/>
      <c r="BA4420" s="11"/>
      <c r="BB4420" s="11"/>
      <c r="BC4420" s="11"/>
    </row>
    <row r="4421" spans="1:55" x14ac:dyDescent="0.3">
      <c r="A4421" s="11"/>
      <c r="B4421" s="11"/>
      <c r="C4421" s="11"/>
      <c r="D4421" s="11"/>
      <c r="E4421" s="38"/>
      <c r="F4421" s="11"/>
      <c r="G4421" s="40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26"/>
      <c r="AR4421" s="26"/>
      <c r="AS4421" s="26"/>
      <c r="AT4421" s="26"/>
      <c r="AU4421" s="26"/>
      <c r="AV4421" s="26"/>
      <c r="AW4421" s="11"/>
      <c r="AX4421" s="11"/>
      <c r="AY4421" s="11"/>
      <c r="AZ4421" s="11"/>
      <c r="BA4421" s="11"/>
      <c r="BB4421" s="11"/>
      <c r="BC4421" s="11"/>
    </row>
    <row r="4422" spans="1:55" x14ac:dyDescent="0.3">
      <c r="A4422" s="11"/>
      <c r="B4422" s="11"/>
      <c r="C4422" s="11"/>
      <c r="D4422" s="11"/>
      <c r="E4422" s="38"/>
      <c r="F4422" s="11"/>
      <c r="G4422" s="40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26"/>
      <c r="AR4422" s="26"/>
      <c r="AS4422" s="26"/>
      <c r="AT4422" s="26"/>
      <c r="AU4422" s="26"/>
      <c r="AV4422" s="26"/>
      <c r="AW4422" s="11"/>
      <c r="AX4422" s="11"/>
      <c r="AY4422" s="11"/>
      <c r="AZ4422" s="11"/>
      <c r="BA4422" s="11"/>
      <c r="BB4422" s="11"/>
      <c r="BC4422" s="11"/>
    </row>
    <row r="4423" spans="1:55" x14ac:dyDescent="0.3">
      <c r="A4423" s="11"/>
      <c r="B4423" s="11"/>
      <c r="C4423" s="11"/>
      <c r="D4423" s="11"/>
      <c r="E4423" s="38"/>
      <c r="F4423" s="11"/>
      <c r="G4423" s="40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26"/>
      <c r="AR4423" s="26"/>
      <c r="AS4423" s="26"/>
      <c r="AT4423" s="26"/>
      <c r="AU4423" s="26"/>
      <c r="AV4423" s="26"/>
      <c r="AW4423" s="11"/>
      <c r="AX4423" s="11"/>
      <c r="AY4423" s="11"/>
      <c r="AZ4423" s="11"/>
      <c r="BA4423" s="11"/>
      <c r="BB4423" s="11"/>
      <c r="BC4423" s="11"/>
    </row>
    <row r="4424" spans="1:55" x14ac:dyDescent="0.3">
      <c r="A4424" s="11"/>
      <c r="B4424" s="11"/>
      <c r="C4424" s="11"/>
      <c r="D4424" s="11"/>
      <c r="E4424" s="38"/>
      <c r="F4424" s="11"/>
      <c r="G4424" s="40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26"/>
      <c r="AR4424" s="26"/>
      <c r="AS4424" s="26"/>
      <c r="AT4424" s="26"/>
      <c r="AU4424" s="26"/>
      <c r="AV4424" s="26"/>
      <c r="AW4424" s="11"/>
      <c r="AX4424" s="11"/>
      <c r="AY4424" s="11"/>
      <c r="AZ4424" s="11"/>
      <c r="BA4424" s="11"/>
      <c r="BB4424" s="11"/>
      <c r="BC4424" s="11"/>
    </row>
    <row r="4425" spans="1:55" x14ac:dyDescent="0.3">
      <c r="A4425" s="11"/>
      <c r="B4425" s="11"/>
      <c r="C4425" s="11"/>
      <c r="D4425" s="11"/>
      <c r="E4425" s="38"/>
      <c r="F4425" s="11"/>
      <c r="G4425" s="40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26"/>
      <c r="AR4425" s="26"/>
      <c r="AS4425" s="26"/>
      <c r="AT4425" s="26"/>
      <c r="AU4425" s="26"/>
      <c r="AV4425" s="26"/>
      <c r="AW4425" s="11"/>
      <c r="AX4425" s="11"/>
      <c r="AY4425" s="11"/>
      <c r="AZ4425" s="11"/>
      <c r="BA4425" s="11"/>
      <c r="BB4425" s="11"/>
      <c r="BC4425" s="11"/>
    </row>
    <row r="4426" spans="1:55" x14ac:dyDescent="0.3">
      <c r="A4426" s="11"/>
      <c r="B4426" s="11"/>
      <c r="C4426" s="11"/>
      <c r="D4426" s="11"/>
      <c r="E4426" s="38"/>
      <c r="F4426" s="11"/>
      <c r="G4426" s="40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26"/>
      <c r="AR4426" s="26"/>
      <c r="AS4426" s="26"/>
      <c r="AT4426" s="26"/>
      <c r="AU4426" s="26"/>
      <c r="AV4426" s="26"/>
      <c r="AW4426" s="11"/>
      <c r="AX4426" s="11"/>
      <c r="AY4426" s="11"/>
      <c r="AZ4426" s="11"/>
      <c r="BA4426" s="11"/>
      <c r="BB4426" s="11"/>
      <c r="BC4426" s="11"/>
    </row>
    <row r="4427" spans="1:55" x14ac:dyDescent="0.3">
      <c r="A4427" s="11"/>
      <c r="B4427" s="11"/>
      <c r="C4427" s="11"/>
      <c r="D4427" s="11"/>
      <c r="E4427" s="38"/>
      <c r="F4427" s="11"/>
      <c r="G4427" s="40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26"/>
      <c r="AR4427" s="26"/>
      <c r="AS4427" s="26"/>
      <c r="AT4427" s="26"/>
      <c r="AU4427" s="26"/>
      <c r="AV4427" s="26"/>
      <c r="AW4427" s="11"/>
      <c r="AX4427" s="11"/>
      <c r="AY4427" s="11"/>
      <c r="AZ4427" s="11"/>
      <c r="BA4427" s="11"/>
      <c r="BB4427" s="11"/>
      <c r="BC4427" s="11"/>
    </row>
    <row r="4428" spans="1:55" x14ac:dyDescent="0.3">
      <c r="A4428" s="11"/>
      <c r="B4428" s="11"/>
      <c r="C4428" s="11"/>
      <c r="D4428" s="11"/>
      <c r="E4428" s="38"/>
      <c r="F4428" s="11"/>
      <c r="G4428" s="40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26"/>
      <c r="AR4428" s="26"/>
      <c r="AS4428" s="26"/>
      <c r="AT4428" s="26"/>
      <c r="AU4428" s="26"/>
      <c r="AV4428" s="26"/>
      <c r="AW4428" s="11"/>
      <c r="AX4428" s="11"/>
      <c r="AY4428" s="11"/>
      <c r="AZ4428" s="11"/>
      <c r="BA4428" s="11"/>
      <c r="BB4428" s="11"/>
      <c r="BC4428" s="11"/>
    </row>
    <row r="4429" spans="1:55" x14ac:dyDescent="0.3">
      <c r="A4429" s="11"/>
      <c r="B4429" s="11"/>
      <c r="C4429" s="11"/>
      <c r="D4429" s="11"/>
      <c r="E4429" s="38"/>
      <c r="F4429" s="11"/>
      <c r="G4429" s="40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26"/>
      <c r="AR4429" s="26"/>
      <c r="AS4429" s="26"/>
      <c r="AT4429" s="26"/>
      <c r="AU4429" s="26"/>
      <c r="AV4429" s="26"/>
      <c r="AW4429" s="11"/>
      <c r="AX4429" s="11"/>
      <c r="AY4429" s="11"/>
      <c r="AZ4429" s="11"/>
      <c r="BA4429" s="11"/>
      <c r="BB4429" s="11"/>
      <c r="BC4429" s="11"/>
    </row>
    <row r="4430" spans="1:55" x14ac:dyDescent="0.3">
      <c r="A4430" s="11"/>
      <c r="B4430" s="11"/>
      <c r="C4430" s="11"/>
      <c r="D4430" s="11"/>
      <c r="E4430" s="38"/>
      <c r="F4430" s="11"/>
      <c r="G4430" s="40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26"/>
      <c r="AR4430" s="26"/>
      <c r="AS4430" s="26"/>
      <c r="AT4430" s="26"/>
      <c r="AU4430" s="26"/>
      <c r="AV4430" s="26"/>
      <c r="AW4430" s="11"/>
      <c r="AX4430" s="11"/>
      <c r="AY4430" s="11"/>
      <c r="AZ4430" s="11"/>
      <c r="BA4430" s="11"/>
      <c r="BB4430" s="11"/>
      <c r="BC4430" s="11"/>
    </row>
    <row r="4431" spans="1:55" x14ac:dyDescent="0.3">
      <c r="A4431" s="11"/>
      <c r="B4431" s="11"/>
      <c r="C4431" s="11"/>
      <c r="D4431" s="11"/>
      <c r="E4431" s="38"/>
      <c r="F4431" s="11"/>
      <c r="G4431" s="40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26"/>
      <c r="AR4431" s="26"/>
      <c r="AS4431" s="26"/>
      <c r="AT4431" s="26"/>
      <c r="AU4431" s="26"/>
      <c r="AV4431" s="26"/>
      <c r="AW4431" s="11"/>
      <c r="AX4431" s="11"/>
      <c r="AY4431" s="11"/>
      <c r="AZ4431" s="11"/>
      <c r="BA4431" s="11"/>
      <c r="BB4431" s="11"/>
      <c r="BC4431" s="11"/>
    </row>
    <row r="4432" spans="1:55" x14ac:dyDescent="0.3">
      <c r="A4432" s="11"/>
      <c r="B4432" s="11"/>
      <c r="C4432" s="11"/>
      <c r="D4432" s="11"/>
      <c r="E4432" s="38"/>
      <c r="F4432" s="11"/>
      <c r="G4432" s="40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26"/>
      <c r="AR4432" s="26"/>
      <c r="AS4432" s="26"/>
      <c r="AT4432" s="26"/>
      <c r="AU4432" s="26"/>
      <c r="AV4432" s="26"/>
      <c r="AW4432" s="11"/>
      <c r="AX4432" s="11"/>
      <c r="AY4432" s="11"/>
      <c r="AZ4432" s="11"/>
      <c r="BA4432" s="11"/>
      <c r="BB4432" s="11"/>
      <c r="BC4432" s="11"/>
    </row>
    <row r="4433" spans="1:55" x14ac:dyDescent="0.3">
      <c r="A4433" s="11"/>
      <c r="B4433" s="11"/>
      <c r="C4433" s="11"/>
      <c r="D4433" s="11"/>
      <c r="E4433" s="38"/>
      <c r="F4433" s="11"/>
      <c r="G4433" s="40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26"/>
      <c r="AR4433" s="26"/>
      <c r="AS4433" s="26"/>
      <c r="AT4433" s="26"/>
      <c r="AU4433" s="26"/>
      <c r="AV4433" s="26"/>
      <c r="AW4433" s="11"/>
      <c r="AX4433" s="11"/>
      <c r="AY4433" s="11"/>
      <c r="AZ4433" s="11"/>
      <c r="BA4433" s="11"/>
      <c r="BB4433" s="11"/>
      <c r="BC4433" s="11"/>
    </row>
    <row r="4434" spans="1:55" x14ac:dyDescent="0.3">
      <c r="A4434" s="11"/>
      <c r="B4434" s="11"/>
      <c r="C4434" s="11"/>
      <c r="D4434" s="11"/>
      <c r="E4434" s="38"/>
      <c r="F4434" s="11"/>
      <c r="G4434" s="40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26"/>
      <c r="AR4434" s="26"/>
      <c r="AS4434" s="26"/>
      <c r="AT4434" s="26"/>
      <c r="AU4434" s="26"/>
      <c r="AV4434" s="26"/>
      <c r="AW4434" s="11"/>
      <c r="AX4434" s="11"/>
      <c r="AY4434" s="11"/>
      <c r="AZ4434" s="11"/>
      <c r="BA4434" s="11"/>
      <c r="BB4434" s="11"/>
      <c r="BC4434" s="11"/>
    </row>
    <row r="4435" spans="1:55" x14ac:dyDescent="0.3">
      <c r="A4435" s="11"/>
      <c r="B4435" s="11"/>
      <c r="C4435" s="11"/>
      <c r="D4435" s="11"/>
      <c r="E4435" s="38"/>
      <c r="F4435" s="11"/>
      <c r="G4435" s="40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26"/>
      <c r="AR4435" s="26"/>
      <c r="AS4435" s="26"/>
      <c r="AT4435" s="26"/>
      <c r="AU4435" s="26"/>
      <c r="AV4435" s="26"/>
      <c r="AW4435" s="11"/>
      <c r="AX4435" s="11"/>
      <c r="AY4435" s="11"/>
      <c r="AZ4435" s="11"/>
      <c r="BA4435" s="11"/>
      <c r="BB4435" s="11"/>
      <c r="BC4435" s="11"/>
    </row>
    <row r="4436" spans="1:55" x14ac:dyDescent="0.3">
      <c r="A4436" s="11"/>
      <c r="B4436" s="11"/>
      <c r="C4436" s="11"/>
      <c r="D4436" s="11"/>
      <c r="E4436" s="38"/>
      <c r="F4436" s="11"/>
      <c r="G4436" s="40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26"/>
      <c r="AR4436" s="26"/>
      <c r="AS4436" s="26"/>
      <c r="AT4436" s="26"/>
      <c r="AU4436" s="26"/>
      <c r="AV4436" s="26"/>
      <c r="AW4436" s="11"/>
      <c r="AX4436" s="11"/>
      <c r="AY4436" s="11"/>
      <c r="AZ4436" s="11"/>
      <c r="BA4436" s="11"/>
      <c r="BB4436" s="11"/>
      <c r="BC4436" s="11"/>
    </row>
    <row r="4437" spans="1:55" x14ac:dyDescent="0.3">
      <c r="A4437" s="11"/>
      <c r="B4437" s="11"/>
      <c r="C4437" s="11"/>
      <c r="D4437" s="11"/>
      <c r="E4437" s="38"/>
      <c r="F4437" s="11"/>
      <c r="G4437" s="40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26"/>
      <c r="AR4437" s="26"/>
      <c r="AS4437" s="26"/>
      <c r="AT4437" s="26"/>
      <c r="AU4437" s="26"/>
      <c r="AV4437" s="26"/>
      <c r="AW4437" s="11"/>
      <c r="AX4437" s="11"/>
      <c r="AY4437" s="11"/>
      <c r="AZ4437" s="11"/>
      <c r="BA4437" s="11"/>
      <c r="BB4437" s="11"/>
      <c r="BC4437" s="11"/>
    </row>
    <row r="4438" spans="1:55" x14ac:dyDescent="0.3">
      <c r="A4438" s="11"/>
      <c r="B4438" s="11"/>
      <c r="C4438" s="11"/>
      <c r="D4438" s="11"/>
      <c r="E4438" s="38"/>
      <c r="F4438" s="11"/>
      <c r="G4438" s="40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26"/>
      <c r="AR4438" s="26"/>
      <c r="AS4438" s="26"/>
      <c r="AT4438" s="26"/>
      <c r="AU4438" s="26"/>
      <c r="AV4438" s="26"/>
      <c r="AW4438" s="11"/>
      <c r="AX4438" s="11"/>
      <c r="AY4438" s="11"/>
      <c r="AZ4438" s="11"/>
      <c r="BA4438" s="11"/>
      <c r="BB4438" s="11"/>
      <c r="BC4438" s="11"/>
    </row>
    <row r="4439" spans="1:55" x14ac:dyDescent="0.3">
      <c r="A4439" s="11"/>
      <c r="B4439" s="11"/>
      <c r="C4439" s="11"/>
      <c r="D4439" s="11"/>
      <c r="E4439" s="38"/>
      <c r="F4439" s="11"/>
      <c r="G4439" s="40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26"/>
      <c r="AR4439" s="26"/>
      <c r="AS4439" s="26"/>
      <c r="AT4439" s="26"/>
      <c r="AU4439" s="26"/>
      <c r="AV4439" s="26"/>
      <c r="AW4439" s="11"/>
      <c r="AX4439" s="11"/>
      <c r="AY4439" s="11"/>
      <c r="AZ4439" s="11"/>
      <c r="BA4439" s="11"/>
      <c r="BB4439" s="11"/>
      <c r="BC4439" s="11"/>
    </row>
    <row r="4440" spans="1:55" x14ac:dyDescent="0.3">
      <c r="A4440" s="11"/>
      <c r="B4440" s="11"/>
      <c r="C4440" s="11"/>
      <c r="D4440" s="11"/>
      <c r="E4440" s="38"/>
      <c r="F4440" s="11"/>
      <c r="G4440" s="40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26"/>
      <c r="AR4440" s="26"/>
      <c r="AS4440" s="26"/>
      <c r="AT4440" s="26"/>
      <c r="AU4440" s="26"/>
      <c r="AV4440" s="26"/>
      <c r="AW4440" s="11"/>
      <c r="AX4440" s="11"/>
      <c r="AY4440" s="11"/>
      <c r="AZ4440" s="11"/>
      <c r="BA4440" s="11"/>
      <c r="BB4440" s="11"/>
      <c r="BC4440" s="11"/>
    </row>
    <row r="4441" spans="1:55" x14ac:dyDescent="0.3">
      <c r="A4441" s="11"/>
      <c r="B4441" s="11"/>
      <c r="C4441" s="11"/>
      <c r="D4441" s="11"/>
      <c r="E4441" s="38"/>
      <c r="F4441" s="11"/>
      <c r="G4441" s="40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26"/>
      <c r="AR4441" s="26"/>
      <c r="AS4441" s="26"/>
      <c r="AT4441" s="26"/>
      <c r="AU4441" s="26"/>
      <c r="AV4441" s="26"/>
      <c r="AW4441" s="11"/>
      <c r="AX4441" s="11"/>
      <c r="AY4441" s="11"/>
      <c r="AZ4441" s="11"/>
      <c r="BA4441" s="11"/>
      <c r="BB4441" s="11"/>
      <c r="BC4441" s="11"/>
    </row>
    <row r="4442" spans="1:55" x14ac:dyDescent="0.3">
      <c r="A4442" s="11"/>
      <c r="B4442" s="11"/>
      <c r="C4442" s="11"/>
      <c r="D4442" s="11"/>
      <c r="E4442" s="38"/>
      <c r="F4442" s="11"/>
      <c r="G4442" s="40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26"/>
      <c r="AR4442" s="26"/>
      <c r="AS4442" s="26"/>
      <c r="AT4442" s="26"/>
      <c r="AU4442" s="26"/>
      <c r="AV4442" s="26"/>
      <c r="AW4442" s="11"/>
      <c r="AX4442" s="11"/>
      <c r="AY4442" s="11"/>
      <c r="AZ4442" s="11"/>
      <c r="BA4442" s="11"/>
      <c r="BB4442" s="11"/>
      <c r="BC4442" s="11"/>
    </row>
    <row r="4443" spans="1:55" x14ac:dyDescent="0.3">
      <c r="A4443" s="11"/>
      <c r="B4443" s="11"/>
      <c r="C4443" s="11"/>
      <c r="D4443" s="11"/>
      <c r="E4443" s="38"/>
      <c r="F4443" s="11"/>
      <c r="G4443" s="40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26"/>
      <c r="AR4443" s="26"/>
      <c r="AS4443" s="26"/>
      <c r="AT4443" s="26"/>
      <c r="AU4443" s="26"/>
      <c r="AV4443" s="26"/>
      <c r="AW4443" s="11"/>
      <c r="AX4443" s="11"/>
      <c r="AY4443" s="11"/>
      <c r="AZ4443" s="11"/>
      <c r="BA4443" s="11"/>
      <c r="BB4443" s="11"/>
      <c r="BC4443" s="11"/>
    </row>
    <row r="4444" spans="1:55" x14ac:dyDescent="0.3">
      <c r="A4444" s="11"/>
      <c r="B4444" s="11"/>
      <c r="C4444" s="11"/>
      <c r="D4444" s="11"/>
      <c r="E4444" s="38"/>
      <c r="F4444" s="11"/>
      <c r="G4444" s="40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26"/>
      <c r="AR4444" s="26"/>
      <c r="AS4444" s="26"/>
      <c r="AT4444" s="26"/>
      <c r="AU4444" s="26"/>
      <c r="AV4444" s="26"/>
      <c r="AW4444" s="11"/>
      <c r="AX4444" s="11"/>
      <c r="AY4444" s="11"/>
      <c r="AZ4444" s="11"/>
      <c r="BA4444" s="11"/>
      <c r="BB4444" s="11"/>
      <c r="BC4444" s="11"/>
    </row>
    <row r="4445" spans="1:55" x14ac:dyDescent="0.3">
      <c r="A4445" s="11"/>
      <c r="B4445" s="11"/>
      <c r="C4445" s="11"/>
      <c r="D4445" s="11"/>
      <c r="E4445" s="38"/>
      <c r="F4445" s="11"/>
      <c r="G4445" s="40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26"/>
      <c r="AR4445" s="26"/>
      <c r="AS4445" s="26"/>
      <c r="AT4445" s="26"/>
      <c r="AU4445" s="26"/>
      <c r="AV4445" s="26"/>
      <c r="AW4445" s="11"/>
      <c r="AX4445" s="11"/>
      <c r="AY4445" s="11"/>
      <c r="AZ4445" s="11"/>
      <c r="BA4445" s="11"/>
      <c r="BB4445" s="11"/>
      <c r="BC4445" s="11"/>
    </row>
    <row r="4446" spans="1:55" x14ac:dyDescent="0.3">
      <c r="A4446" s="11"/>
      <c r="B4446" s="11"/>
      <c r="C4446" s="11"/>
      <c r="D4446" s="11"/>
      <c r="E4446" s="38"/>
      <c r="F4446" s="11"/>
      <c r="G4446" s="40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26"/>
      <c r="AR4446" s="26"/>
      <c r="AS4446" s="26"/>
      <c r="AT4446" s="26"/>
      <c r="AU4446" s="26"/>
      <c r="AV4446" s="26"/>
      <c r="AW4446" s="11"/>
      <c r="AX4446" s="11"/>
      <c r="AY4446" s="11"/>
      <c r="AZ4446" s="11"/>
      <c r="BA4446" s="11"/>
      <c r="BB4446" s="11"/>
      <c r="BC4446" s="11"/>
    </row>
    <row r="4447" spans="1:55" x14ac:dyDescent="0.3">
      <c r="A4447" s="11"/>
      <c r="B4447" s="11"/>
      <c r="C4447" s="11"/>
      <c r="D4447" s="11"/>
      <c r="E4447" s="38"/>
      <c r="F4447" s="11"/>
      <c r="G4447" s="40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26"/>
      <c r="AR4447" s="26"/>
      <c r="AS4447" s="26"/>
      <c r="AT4447" s="26"/>
      <c r="AU4447" s="26"/>
      <c r="AV4447" s="26"/>
      <c r="AW4447" s="11"/>
      <c r="AX4447" s="11"/>
      <c r="AY4447" s="11"/>
      <c r="AZ4447" s="11"/>
      <c r="BA4447" s="11"/>
      <c r="BB4447" s="11"/>
      <c r="BC4447" s="11"/>
    </row>
    <row r="4448" spans="1:55" x14ac:dyDescent="0.3">
      <c r="A4448" s="11"/>
      <c r="B4448" s="11"/>
      <c r="C4448" s="11"/>
      <c r="D4448" s="11"/>
      <c r="E4448" s="38"/>
      <c r="F4448" s="11"/>
      <c r="G4448" s="40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26"/>
      <c r="AR4448" s="26"/>
      <c r="AS4448" s="26"/>
      <c r="AT4448" s="26"/>
      <c r="AU4448" s="26"/>
      <c r="AV4448" s="26"/>
      <c r="AW4448" s="11"/>
      <c r="AX4448" s="11"/>
      <c r="AY4448" s="11"/>
      <c r="AZ4448" s="11"/>
      <c r="BA4448" s="11"/>
      <c r="BB4448" s="11"/>
      <c r="BC4448" s="11"/>
    </row>
    <row r="4449" spans="1:55" x14ac:dyDescent="0.3">
      <c r="A4449" s="11"/>
      <c r="B4449" s="11"/>
      <c r="C4449" s="11"/>
      <c r="D4449" s="11"/>
      <c r="E4449" s="38"/>
      <c r="F4449" s="11"/>
      <c r="G4449" s="40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26"/>
      <c r="AR4449" s="26"/>
      <c r="AS4449" s="26"/>
      <c r="AT4449" s="26"/>
      <c r="AU4449" s="26"/>
      <c r="AV4449" s="26"/>
      <c r="AW4449" s="11"/>
      <c r="AX4449" s="11"/>
      <c r="AY4449" s="11"/>
      <c r="AZ4449" s="11"/>
      <c r="BA4449" s="11"/>
      <c r="BB4449" s="11"/>
      <c r="BC4449" s="11"/>
    </row>
    <row r="4450" spans="1:55" x14ac:dyDescent="0.3">
      <c r="A4450" s="11"/>
      <c r="B4450" s="11"/>
      <c r="C4450" s="11"/>
      <c r="D4450" s="11"/>
      <c r="E4450" s="38"/>
      <c r="F4450" s="11"/>
      <c r="G4450" s="40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26"/>
      <c r="AR4450" s="26"/>
      <c r="AS4450" s="26"/>
      <c r="AT4450" s="26"/>
      <c r="AU4450" s="26"/>
      <c r="AV4450" s="26"/>
      <c r="AW4450" s="11"/>
      <c r="AX4450" s="11"/>
      <c r="AY4450" s="11"/>
      <c r="AZ4450" s="11"/>
      <c r="BA4450" s="11"/>
      <c r="BB4450" s="11"/>
      <c r="BC4450" s="11"/>
    </row>
    <row r="4451" spans="1:55" x14ac:dyDescent="0.3">
      <c r="A4451" s="11"/>
      <c r="B4451" s="11"/>
      <c r="C4451" s="11"/>
      <c r="D4451" s="11"/>
      <c r="E4451" s="38"/>
      <c r="F4451" s="11"/>
      <c r="G4451" s="40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26"/>
      <c r="AR4451" s="26"/>
      <c r="AS4451" s="26"/>
      <c r="AT4451" s="26"/>
      <c r="AU4451" s="26"/>
      <c r="AV4451" s="26"/>
      <c r="AW4451" s="11"/>
      <c r="AX4451" s="11"/>
      <c r="AY4451" s="11"/>
      <c r="AZ4451" s="11"/>
      <c r="BA4451" s="11"/>
      <c r="BB4451" s="11"/>
      <c r="BC4451" s="11"/>
    </row>
    <row r="4452" spans="1:55" x14ac:dyDescent="0.3">
      <c r="A4452" s="11"/>
      <c r="B4452" s="11"/>
      <c r="C4452" s="11"/>
      <c r="D4452" s="11"/>
      <c r="E4452" s="38"/>
      <c r="F4452" s="11"/>
      <c r="G4452" s="40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26"/>
      <c r="AR4452" s="26"/>
      <c r="AS4452" s="26"/>
      <c r="AT4452" s="26"/>
      <c r="AU4452" s="26"/>
      <c r="AV4452" s="26"/>
      <c r="AW4452" s="11"/>
      <c r="AX4452" s="11"/>
      <c r="AY4452" s="11"/>
      <c r="AZ4452" s="11"/>
      <c r="BA4452" s="11"/>
      <c r="BB4452" s="11"/>
      <c r="BC4452" s="11"/>
    </row>
    <row r="4453" spans="1:55" x14ac:dyDescent="0.3">
      <c r="A4453" s="11"/>
      <c r="B4453" s="11"/>
      <c r="C4453" s="11"/>
      <c r="D4453" s="11"/>
      <c r="E4453" s="38"/>
      <c r="F4453" s="11"/>
      <c r="G4453" s="40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26"/>
      <c r="AR4453" s="26"/>
      <c r="AS4453" s="26"/>
      <c r="AT4453" s="26"/>
      <c r="AU4453" s="26"/>
      <c r="AV4453" s="26"/>
      <c r="AW4453" s="11"/>
      <c r="AX4453" s="11"/>
      <c r="AY4453" s="11"/>
      <c r="AZ4453" s="11"/>
      <c r="BA4453" s="11"/>
      <c r="BB4453" s="11"/>
      <c r="BC4453" s="11"/>
    </row>
    <row r="4454" spans="1:55" x14ac:dyDescent="0.3">
      <c r="A4454" s="11"/>
      <c r="B4454" s="11"/>
      <c r="C4454" s="11"/>
      <c r="D4454" s="11"/>
      <c r="E4454" s="38"/>
      <c r="F4454" s="11"/>
      <c r="G4454" s="40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26"/>
      <c r="AR4454" s="26"/>
      <c r="AS4454" s="26"/>
      <c r="AT4454" s="26"/>
      <c r="AU4454" s="26"/>
      <c r="AV4454" s="26"/>
      <c r="AW4454" s="11"/>
      <c r="AX4454" s="11"/>
      <c r="AY4454" s="11"/>
      <c r="AZ4454" s="11"/>
      <c r="BA4454" s="11"/>
      <c r="BB4454" s="11"/>
      <c r="BC4454" s="11"/>
    </row>
    <row r="4455" spans="1:55" x14ac:dyDescent="0.3">
      <c r="A4455" s="11"/>
      <c r="B4455" s="11"/>
      <c r="C4455" s="11"/>
      <c r="D4455" s="11"/>
      <c r="E4455" s="38"/>
      <c r="F4455" s="11"/>
      <c r="G4455" s="40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26"/>
      <c r="AR4455" s="26"/>
      <c r="AS4455" s="26"/>
      <c r="AT4455" s="26"/>
      <c r="AU4455" s="26"/>
      <c r="AV4455" s="26"/>
      <c r="AW4455" s="11"/>
      <c r="AX4455" s="11"/>
      <c r="AY4455" s="11"/>
      <c r="AZ4455" s="11"/>
      <c r="BA4455" s="11"/>
      <c r="BB4455" s="11"/>
      <c r="BC4455" s="11"/>
    </row>
    <row r="4456" spans="1:55" x14ac:dyDescent="0.3">
      <c r="A4456" s="11"/>
      <c r="B4456" s="11"/>
      <c r="C4456" s="11"/>
      <c r="D4456" s="11"/>
      <c r="E4456" s="38"/>
      <c r="F4456" s="11"/>
      <c r="G4456" s="40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26"/>
      <c r="AR4456" s="26"/>
      <c r="AS4456" s="26"/>
      <c r="AT4456" s="26"/>
      <c r="AU4456" s="26"/>
      <c r="AV4456" s="26"/>
      <c r="AW4456" s="11"/>
      <c r="AX4456" s="11"/>
      <c r="AY4456" s="11"/>
      <c r="AZ4456" s="11"/>
      <c r="BA4456" s="11"/>
      <c r="BB4456" s="11"/>
      <c r="BC4456" s="11"/>
    </row>
    <row r="4457" spans="1:55" x14ac:dyDescent="0.3">
      <c r="A4457" s="11"/>
      <c r="B4457" s="11"/>
      <c r="C4457" s="11"/>
      <c r="D4457" s="11"/>
      <c r="E4457" s="38"/>
      <c r="F4457" s="11"/>
      <c r="G4457" s="40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26"/>
      <c r="AR4457" s="26"/>
      <c r="AS4457" s="26"/>
      <c r="AT4457" s="26"/>
      <c r="AU4457" s="26"/>
      <c r="AV4457" s="26"/>
      <c r="AW4457" s="11"/>
      <c r="AX4457" s="11"/>
      <c r="AY4457" s="11"/>
      <c r="AZ4457" s="11"/>
      <c r="BA4457" s="11"/>
      <c r="BB4457" s="11"/>
      <c r="BC4457" s="11"/>
    </row>
    <row r="4458" spans="1:55" x14ac:dyDescent="0.3">
      <c r="A4458" s="11"/>
      <c r="B4458" s="11"/>
      <c r="C4458" s="11"/>
      <c r="D4458" s="11"/>
      <c r="E4458" s="38"/>
      <c r="F4458" s="11"/>
      <c r="G4458" s="40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26"/>
      <c r="AR4458" s="26"/>
      <c r="AS4458" s="26"/>
      <c r="AT4458" s="26"/>
      <c r="AU4458" s="26"/>
      <c r="AV4458" s="26"/>
      <c r="AW4458" s="11"/>
      <c r="AX4458" s="11"/>
      <c r="AY4458" s="11"/>
      <c r="AZ4458" s="11"/>
      <c r="BA4458" s="11"/>
      <c r="BB4458" s="11"/>
      <c r="BC4458" s="11"/>
    </row>
    <row r="4459" spans="1:55" x14ac:dyDescent="0.3">
      <c r="A4459" s="11"/>
      <c r="B4459" s="11"/>
      <c r="C4459" s="11"/>
      <c r="D4459" s="11"/>
      <c r="E4459" s="38"/>
      <c r="F4459" s="11"/>
      <c r="G4459" s="40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26"/>
      <c r="AR4459" s="26"/>
      <c r="AS4459" s="26"/>
      <c r="AT4459" s="26"/>
      <c r="AU4459" s="26"/>
      <c r="AV4459" s="26"/>
      <c r="AW4459" s="11"/>
      <c r="AX4459" s="11"/>
      <c r="AY4459" s="11"/>
      <c r="AZ4459" s="11"/>
      <c r="BA4459" s="11"/>
      <c r="BB4459" s="11"/>
      <c r="BC4459" s="11"/>
    </row>
    <row r="4460" spans="1:55" x14ac:dyDescent="0.3">
      <c r="A4460" s="11"/>
      <c r="B4460" s="11"/>
      <c r="C4460" s="11"/>
      <c r="D4460" s="11"/>
      <c r="E4460" s="38"/>
      <c r="F4460" s="11"/>
      <c r="G4460" s="40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26"/>
      <c r="AR4460" s="26"/>
      <c r="AS4460" s="26"/>
      <c r="AT4460" s="26"/>
      <c r="AU4460" s="26"/>
      <c r="AV4460" s="26"/>
      <c r="AW4460" s="11"/>
      <c r="AX4460" s="11"/>
      <c r="AY4460" s="11"/>
      <c r="AZ4460" s="11"/>
      <c r="BA4460" s="11"/>
      <c r="BB4460" s="11"/>
      <c r="BC4460" s="11"/>
    </row>
    <row r="4461" spans="1:55" x14ac:dyDescent="0.3">
      <c r="A4461" s="11"/>
      <c r="B4461" s="11"/>
      <c r="C4461" s="11"/>
      <c r="D4461" s="11"/>
      <c r="E4461" s="38"/>
      <c r="F4461" s="11"/>
      <c r="G4461" s="40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26"/>
      <c r="AR4461" s="26"/>
      <c r="AS4461" s="26"/>
      <c r="AT4461" s="26"/>
      <c r="AU4461" s="26"/>
      <c r="AV4461" s="26"/>
      <c r="AW4461" s="11"/>
      <c r="AX4461" s="11"/>
      <c r="AY4461" s="11"/>
      <c r="AZ4461" s="11"/>
      <c r="BA4461" s="11"/>
      <c r="BB4461" s="11"/>
      <c r="BC4461" s="11"/>
    </row>
    <row r="4462" spans="1:55" x14ac:dyDescent="0.3">
      <c r="A4462" s="11"/>
      <c r="B4462" s="11"/>
      <c r="C4462" s="11"/>
      <c r="D4462" s="11"/>
      <c r="E4462" s="38"/>
      <c r="F4462" s="11"/>
      <c r="G4462" s="40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26"/>
      <c r="AR4462" s="26"/>
      <c r="AS4462" s="26"/>
      <c r="AT4462" s="26"/>
      <c r="AU4462" s="26"/>
      <c r="AV4462" s="26"/>
      <c r="AW4462" s="11"/>
      <c r="AX4462" s="11"/>
      <c r="AY4462" s="11"/>
      <c r="AZ4462" s="11"/>
      <c r="BA4462" s="11"/>
      <c r="BB4462" s="11"/>
      <c r="BC4462" s="11"/>
    </row>
    <row r="4463" spans="1:55" x14ac:dyDescent="0.3">
      <c r="A4463" s="11"/>
      <c r="B4463" s="11"/>
      <c r="C4463" s="11"/>
      <c r="D4463" s="11"/>
      <c r="E4463" s="38"/>
      <c r="F4463" s="11"/>
      <c r="G4463" s="40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26"/>
      <c r="AR4463" s="26"/>
      <c r="AS4463" s="26"/>
      <c r="AT4463" s="26"/>
      <c r="AU4463" s="26"/>
      <c r="AV4463" s="26"/>
      <c r="AW4463" s="11"/>
      <c r="AX4463" s="11"/>
      <c r="AY4463" s="11"/>
      <c r="AZ4463" s="11"/>
      <c r="BA4463" s="11"/>
      <c r="BB4463" s="11"/>
      <c r="BC4463" s="11"/>
    </row>
    <row r="4464" spans="1:55" x14ac:dyDescent="0.3">
      <c r="A4464" s="11"/>
      <c r="B4464" s="11"/>
      <c r="C4464" s="11"/>
      <c r="D4464" s="11"/>
      <c r="E4464" s="38"/>
      <c r="F4464" s="11"/>
      <c r="G4464" s="40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26"/>
      <c r="AR4464" s="26"/>
      <c r="AS4464" s="26"/>
      <c r="AT4464" s="26"/>
      <c r="AU4464" s="26"/>
      <c r="AV4464" s="26"/>
      <c r="AW4464" s="11"/>
      <c r="AX4464" s="11"/>
      <c r="AY4464" s="11"/>
      <c r="AZ4464" s="11"/>
      <c r="BA4464" s="11"/>
      <c r="BB4464" s="11"/>
      <c r="BC4464" s="11"/>
    </row>
    <row r="4465" spans="1:55" x14ac:dyDescent="0.3">
      <c r="A4465" s="11"/>
      <c r="B4465" s="11"/>
      <c r="C4465" s="11"/>
      <c r="D4465" s="11"/>
      <c r="E4465" s="38"/>
      <c r="F4465" s="11"/>
      <c r="G4465" s="40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26"/>
      <c r="AR4465" s="26"/>
      <c r="AS4465" s="26"/>
      <c r="AT4465" s="26"/>
      <c r="AU4465" s="26"/>
      <c r="AV4465" s="26"/>
      <c r="AW4465" s="11"/>
      <c r="AX4465" s="11"/>
      <c r="AY4465" s="11"/>
      <c r="AZ4465" s="11"/>
      <c r="BA4465" s="11"/>
      <c r="BB4465" s="11"/>
      <c r="BC4465" s="11"/>
    </row>
    <row r="4466" spans="1:55" x14ac:dyDescent="0.3">
      <c r="A4466" s="11"/>
      <c r="B4466" s="11"/>
      <c r="C4466" s="11"/>
      <c r="D4466" s="11"/>
      <c r="E4466" s="38"/>
      <c r="F4466" s="11"/>
      <c r="G4466" s="40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26"/>
      <c r="AR4466" s="26"/>
      <c r="AS4466" s="26"/>
      <c r="AT4466" s="26"/>
      <c r="AU4466" s="26"/>
      <c r="AV4466" s="26"/>
      <c r="AW4466" s="11"/>
      <c r="AX4466" s="11"/>
      <c r="AY4466" s="11"/>
      <c r="AZ4466" s="11"/>
      <c r="BA4466" s="11"/>
      <c r="BB4466" s="11"/>
      <c r="BC4466" s="11"/>
    </row>
    <row r="4467" spans="1:55" x14ac:dyDescent="0.3">
      <c r="A4467" s="11"/>
      <c r="B4467" s="11"/>
      <c r="C4467" s="11"/>
      <c r="D4467" s="11"/>
      <c r="E4467" s="38"/>
      <c r="F4467" s="11"/>
      <c r="G4467" s="40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26"/>
      <c r="AR4467" s="26"/>
      <c r="AS4467" s="26"/>
      <c r="AT4467" s="26"/>
      <c r="AU4467" s="26"/>
      <c r="AV4467" s="26"/>
      <c r="AW4467" s="11"/>
      <c r="AX4467" s="11"/>
      <c r="AY4467" s="11"/>
      <c r="AZ4467" s="11"/>
      <c r="BA4467" s="11"/>
      <c r="BB4467" s="11"/>
      <c r="BC4467" s="11"/>
    </row>
    <row r="4468" spans="1:55" x14ac:dyDescent="0.3">
      <c r="A4468" s="11"/>
      <c r="B4468" s="11"/>
      <c r="C4468" s="11"/>
      <c r="D4468" s="11"/>
      <c r="E4468" s="38"/>
      <c r="F4468" s="11"/>
      <c r="G4468" s="40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26"/>
      <c r="AR4468" s="26"/>
      <c r="AS4468" s="26"/>
      <c r="AT4468" s="26"/>
      <c r="AU4468" s="26"/>
      <c r="AV4468" s="26"/>
      <c r="AW4468" s="11"/>
      <c r="AX4468" s="11"/>
      <c r="AY4468" s="11"/>
      <c r="AZ4468" s="11"/>
      <c r="BA4468" s="11"/>
      <c r="BB4468" s="11"/>
      <c r="BC4468" s="11"/>
    </row>
    <row r="4469" spans="1:55" x14ac:dyDescent="0.3">
      <c r="A4469" s="11"/>
      <c r="B4469" s="11"/>
      <c r="C4469" s="11"/>
      <c r="D4469" s="11"/>
      <c r="E4469" s="38"/>
      <c r="F4469" s="11"/>
      <c r="G4469" s="40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26"/>
      <c r="AR4469" s="26"/>
      <c r="AS4469" s="26"/>
      <c r="AT4469" s="26"/>
      <c r="AU4469" s="26"/>
      <c r="AV4469" s="26"/>
      <c r="AW4469" s="11"/>
      <c r="AX4469" s="11"/>
      <c r="AY4469" s="11"/>
      <c r="AZ4469" s="11"/>
      <c r="BA4469" s="11"/>
      <c r="BB4469" s="11"/>
      <c r="BC4469" s="11"/>
    </row>
    <row r="4470" spans="1:55" x14ac:dyDescent="0.3">
      <c r="A4470" s="11"/>
      <c r="B4470" s="11"/>
      <c r="C4470" s="11"/>
      <c r="D4470" s="11"/>
      <c r="E4470" s="38"/>
      <c r="F4470" s="11"/>
      <c r="G4470" s="40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26"/>
      <c r="AR4470" s="26"/>
      <c r="AS4470" s="26"/>
      <c r="AT4470" s="26"/>
      <c r="AU4470" s="26"/>
      <c r="AV4470" s="26"/>
      <c r="AW4470" s="11"/>
      <c r="AX4470" s="11"/>
      <c r="AY4470" s="11"/>
      <c r="AZ4470" s="11"/>
      <c r="BA4470" s="11"/>
      <c r="BB4470" s="11"/>
      <c r="BC4470" s="11"/>
    </row>
    <row r="4471" spans="1:55" x14ac:dyDescent="0.3">
      <c r="A4471" s="11"/>
      <c r="B4471" s="11"/>
      <c r="C4471" s="11"/>
      <c r="D4471" s="11"/>
      <c r="E4471" s="38"/>
      <c r="F4471" s="11"/>
      <c r="G4471" s="40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26"/>
      <c r="AR4471" s="26"/>
      <c r="AS4471" s="26"/>
      <c r="AT4471" s="26"/>
      <c r="AU4471" s="26"/>
      <c r="AV4471" s="26"/>
      <c r="AW4471" s="11"/>
      <c r="AX4471" s="11"/>
      <c r="AY4471" s="11"/>
      <c r="AZ4471" s="11"/>
      <c r="BA4471" s="11"/>
      <c r="BB4471" s="11"/>
      <c r="BC4471" s="11"/>
    </row>
    <row r="4472" spans="1:55" x14ac:dyDescent="0.3">
      <c r="A4472" s="11"/>
      <c r="B4472" s="11"/>
      <c r="C4472" s="11"/>
      <c r="D4472" s="11"/>
      <c r="E4472" s="38"/>
      <c r="F4472" s="11"/>
      <c r="G4472" s="40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26"/>
      <c r="AR4472" s="26"/>
      <c r="AS4472" s="26"/>
      <c r="AT4472" s="26"/>
      <c r="AU4472" s="26"/>
      <c r="AV4472" s="26"/>
      <c r="AW4472" s="11"/>
      <c r="AX4472" s="11"/>
      <c r="AY4472" s="11"/>
      <c r="AZ4472" s="11"/>
      <c r="BA4472" s="11"/>
      <c r="BB4472" s="11"/>
      <c r="BC4472" s="11"/>
    </row>
    <row r="4473" spans="1:55" x14ac:dyDescent="0.3">
      <c r="A4473" s="11"/>
      <c r="B4473" s="11"/>
      <c r="C4473" s="11"/>
      <c r="D4473" s="11"/>
      <c r="E4473" s="38"/>
      <c r="F4473" s="11"/>
      <c r="G4473" s="40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26"/>
      <c r="AR4473" s="26"/>
      <c r="AS4473" s="26"/>
      <c r="AT4473" s="26"/>
      <c r="AU4473" s="26"/>
      <c r="AV4473" s="26"/>
      <c r="AW4473" s="11"/>
      <c r="AX4473" s="11"/>
      <c r="AY4473" s="11"/>
      <c r="AZ4473" s="11"/>
      <c r="BA4473" s="11"/>
      <c r="BB4473" s="11"/>
      <c r="BC4473" s="11"/>
    </row>
    <row r="4474" spans="1:55" x14ac:dyDescent="0.3">
      <c r="A4474" s="11"/>
      <c r="B4474" s="11"/>
      <c r="C4474" s="11"/>
      <c r="D4474" s="11"/>
      <c r="E4474" s="38"/>
      <c r="F4474" s="11"/>
      <c r="G4474" s="40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26"/>
      <c r="AR4474" s="26"/>
      <c r="AS4474" s="26"/>
      <c r="AT4474" s="26"/>
      <c r="AU4474" s="26"/>
      <c r="AV4474" s="26"/>
      <c r="AW4474" s="11"/>
      <c r="AX4474" s="11"/>
      <c r="AY4474" s="11"/>
      <c r="AZ4474" s="11"/>
      <c r="BA4474" s="11"/>
      <c r="BB4474" s="11"/>
      <c r="BC4474" s="11"/>
    </row>
    <row r="4475" spans="1:55" x14ac:dyDescent="0.3">
      <c r="A4475" s="11"/>
      <c r="B4475" s="11"/>
      <c r="C4475" s="11"/>
      <c r="D4475" s="11"/>
      <c r="E4475" s="38"/>
      <c r="F4475" s="11"/>
      <c r="G4475" s="40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26"/>
      <c r="AR4475" s="26"/>
      <c r="AS4475" s="26"/>
      <c r="AT4475" s="26"/>
      <c r="AU4475" s="26"/>
      <c r="AV4475" s="26"/>
      <c r="AW4475" s="11"/>
      <c r="AX4475" s="11"/>
      <c r="AY4475" s="11"/>
      <c r="AZ4475" s="11"/>
      <c r="BA4475" s="11"/>
      <c r="BB4475" s="11"/>
      <c r="BC4475" s="11"/>
    </row>
    <row r="4476" spans="1:55" x14ac:dyDescent="0.3">
      <c r="A4476" s="11"/>
      <c r="B4476" s="11"/>
      <c r="C4476" s="11"/>
      <c r="D4476" s="11"/>
      <c r="E4476" s="38"/>
      <c r="F4476" s="11"/>
      <c r="G4476" s="40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26"/>
      <c r="AR4476" s="26"/>
      <c r="AS4476" s="26"/>
      <c r="AT4476" s="26"/>
      <c r="AU4476" s="26"/>
      <c r="AV4476" s="26"/>
      <c r="AW4476" s="11"/>
      <c r="AX4476" s="11"/>
      <c r="AY4476" s="11"/>
      <c r="AZ4476" s="11"/>
      <c r="BA4476" s="11"/>
      <c r="BB4476" s="11"/>
      <c r="BC4476" s="11"/>
    </row>
    <row r="4477" spans="1:55" x14ac:dyDescent="0.3">
      <c r="A4477" s="11"/>
      <c r="B4477" s="11"/>
      <c r="C4477" s="11"/>
      <c r="D4477" s="11"/>
      <c r="E4477" s="38"/>
      <c r="F4477" s="11"/>
      <c r="G4477" s="40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26"/>
      <c r="AR4477" s="26"/>
      <c r="AS4477" s="26"/>
      <c r="AT4477" s="26"/>
      <c r="AU4477" s="26"/>
      <c r="AV4477" s="26"/>
      <c r="AW4477" s="11"/>
      <c r="AX4477" s="11"/>
      <c r="AY4477" s="11"/>
      <c r="AZ4477" s="11"/>
      <c r="BA4477" s="11"/>
      <c r="BB4477" s="11"/>
      <c r="BC4477" s="11"/>
    </row>
    <row r="4478" spans="1:55" x14ac:dyDescent="0.3">
      <c r="A4478" s="11"/>
      <c r="B4478" s="11"/>
      <c r="C4478" s="11"/>
      <c r="D4478" s="11"/>
      <c r="E4478" s="38"/>
      <c r="F4478" s="11"/>
      <c r="G4478" s="40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26"/>
      <c r="AR4478" s="26"/>
      <c r="AS4478" s="26"/>
      <c r="AT4478" s="26"/>
      <c r="AU4478" s="26"/>
      <c r="AV4478" s="26"/>
      <c r="AW4478" s="11"/>
      <c r="AX4478" s="11"/>
      <c r="AY4478" s="11"/>
      <c r="AZ4478" s="11"/>
      <c r="BA4478" s="11"/>
      <c r="BB4478" s="11"/>
      <c r="BC4478" s="11"/>
    </row>
    <row r="4479" spans="1:55" x14ac:dyDescent="0.3">
      <c r="A4479" s="11"/>
      <c r="B4479" s="11"/>
      <c r="C4479" s="11"/>
      <c r="D4479" s="11"/>
      <c r="E4479" s="38"/>
      <c r="F4479" s="11"/>
      <c r="G4479" s="40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26"/>
      <c r="AR4479" s="26"/>
      <c r="AS4479" s="26"/>
      <c r="AT4479" s="26"/>
      <c r="AU4479" s="26"/>
      <c r="AV4479" s="26"/>
      <c r="AW4479" s="11"/>
      <c r="AX4479" s="11"/>
      <c r="AY4479" s="11"/>
      <c r="AZ4479" s="11"/>
      <c r="BA4479" s="11"/>
      <c r="BB4479" s="11"/>
      <c r="BC4479" s="11"/>
    </row>
    <row r="4480" spans="1:55" x14ac:dyDescent="0.3">
      <c r="A4480" s="11"/>
      <c r="B4480" s="11"/>
      <c r="C4480" s="11"/>
      <c r="D4480" s="11"/>
      <c r="E4480" s="38"/>
      <c r="F4480" s="11"/>
      <c r="G4480" s="40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26"/>
      <c r="AR4480" s="26"/>
      <c r="AS4480" s="26"/>
      <c r="AT4480" s="26"/>
      <c r="AU4480" s="26"/>
      <c r="AV4480" s="26"/>
      <c r="AW4480" s="11"/>
      <c r="AX4480" s="11"/>
      <c r="AY4480" s="11"/>
      <c r="AZ4480" s="11"/>
      <c r="BA4480" s="11"/>
      <c r="BB4480" s="11"/>
      <c r="BC4480" s="11"/>
    </row>
    <row r="4481" spans="1:55" x14ac:dyDescent="0.3">
      <c r="A4481" s="11"/>
      <c r="B4481" s="11"/>
      <c r="C4481" s="11"/>
      <c r="D4481" s="11"/>
      <c r="E4481" s="38"/>
      <c r="F4481" s="11"/>
      <c r="G4481" s="40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26"/>
      <c r="AR4481" s="26"/>
      <c r="AS4481" s="26"/>
      <c r="AT4481" s="26"/>
      <c r="AU4481" s="26"/>
      <c r="AV4481" s="26"/>
      <c r="AW4481" s="11"/>
      <c r="AX4481" s="11"/>
      <c r="AY4481" s="11"/>
      <c r="AZ4481" s="11"/>
      <c r="BA4481" s="11"/>
      <c r="BB4481" s="11"/>
      <c r="BC4481" s="11"/>
    </row>
    <row r="4482" spans="1:55" x14ac:dyDescent="0.3">
      <c r="A4482" s="11"/>
      <c r="B4482" s="11"/>
      <c r="C4482" s="11"/>
      <c r="D4482" s="11"/>
      <c r="E4482" s="38"/>
      <c r="F4482" s="11"/>
      <c r="G4482" s="40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26"/>
      <c r="AR4482" s="26"/>
      <c r="AS4482" s="26"/>
      <c r="AT4482" s="26"/>
      <c r="AU4482" s="26"/>
      <c r="AV4482" s="26"/>
      <c r="AW4482" s="11"/>
      <c r="AX4482" s="11"/>
      <c r="AY4482" s="11"/>
      <c r="AZ4482" s="11"/>
      <c r="BA4482" s="11"/>
      <c r="BB4482" s="11"/>
      <c r="BC4482" s="11"/>
    </row>
    <row r="4483" spans="1:55" x14ac:dyDescent="0.3">
      <c r="A4483" s="11"/>
      <c r="B4483" s="11"/>
      <c r="C4483" s="11"/>
      <c r="D4483" s="11"/>
      <c r="E4483" s="38"/>
      <c r="F4483" s="11"/>
      <c r="G4483" s="40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26"/>
      <c r="AR4483" s="26"/>
      <c r="AS4483" s="26"/>
      <c r="AT4483" s="26"/>
      <c r="AU4483" s="26"/>
      <c r="AV4483" s="26"/>
      <c r="AW4483" s="11"/>
      <c r="AX4483" s="11"/>
      <c r="AY4483" s="11"/>
      <c r="AZ4483" s="11"/>
      <c r="BA4483" s="11"/>
      <c r="BB4483" s="11"/>
      <c r="BC4483" s="11"/>
    </row>
    <row r="4484" spans="1:55" x14ac:dyDescent="0.3">
      <c r="A4484" s="11"/>
      <c r="B4484" s="11"/>
      <c r="C4484" s="11"/>
      <c r="D4484" s="11"/>
      <c r="E4484" s="38"/>
      <c r="F4484" s="11"/>
      <c r="G4484" s="40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26"/>
      <c r="AR4484" s="26"/>
      <c r="AS4484" s="26"/>
      <c r="AT4484" s="26"/>
      <c r="AU4484" s="26"/>
      <c r="AV4484" s="26"/>
      <c r="AW4484" s="11"/>
      <c r="AX4484" s="11"/>
      <c r="AY4484" s="11"/>
      <c r="AZ4484" s="11"/>
      <c r="BA4484" s="11"/>
      <c r="BB4484" s="11"/>
      <c r="BC4484" s="11"/>
    </row>
    <row r="4485" spans="1:55" x14ac:dyDescent="0.3">
      <c r="A4485" s="11"/>
      <c r="B4485" s="11"/>
      <c r="C4485" s="11"/>
      <c r="D4485" s="11"/>
      <c r="E4485" s="38"/>
      <c r="F4485" s="11"/>
      <c r="G4485" s="40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26"/>
      <c r="AR4485" s="26"/>
      <c r="AS4485" s="26"/>
      <c r="AT4485" s="26"/>
      <c r="AU4485" s="26"/>
      <c r="AV4485" s="26"/>
      <c r="AW4485" s="11"/>
      <c r="AX4485" s="11"/>
      <c r="AY4485" s="11"/>
      <c r="AZ4485" s="11"/>
      <c r="BA4485" s="11"/>
      <c r="BB4485" s="11"/>
      <c r="BC4485" s="11"/>
    </row>
    <row r="4486" spans="1:55" x14ac:dyDescent="0.3">
      <c r="A4486" s="11"/>
      <c r="B4486" s="11"/>
      <c r="C4486" s="11"/>
      <c r="D4486" s="11"/>
      <c r="E4486" s="38"/>
      <c r="F4486" s="11"/>
      <c r="G4486" s="40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26"/>
      <c r="AR4486" s="26"/>
      <c r="AS4486" s="26"/>
      <c r="AT4486" s="26"/>
      <c r="AU4486" s="26"/>
      <c r="AV4486" s="26"/>
      <c r="AW4486" s="11"/>
      <c r="AX4486" s="11"/>
      <c r="AY4486" s="11"/>
      <c r="AZ4486" s="11"/>
      <c r="BA4486" s="11"/>
      <c r="BB4486" s="11"/>
      <c r="BC4486" s="11"/>
    </row>
    <row r="4487" spans="1:55" x14ac:dyDescent="0.3">
      <c r="A4487" s="11"/>
      <c r="B4487" s="11"/>
      <c r="C4487" s="11"/>
      <c r="D4487" s="11"/>
      <c r="E4487" s="38"/>
      <c r="F4487" s="11"/>
      <c r="G4487" s="40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26"/>
      <c r="AR4487" s="26"/>
      <c r="AS4487" s="26"/>
      <c r="AT4487" s="26"/>
      <c r="AU4487" s="26"/>
      <c r="AV4487" s="26"/>
      <c r="AW4487" s="11"/>
      <c r="AX4487" s="11"/>
      <c r="AY4487" s="11"/>
      <c r="AZ4487" s="11"/>
      <c r="BA4487" s="11"/>
      <c r="BB4487" s="11"/>
      <c r="BC4487" s="11"/>
    </row>
    <row r="4488" spans="1:55" x14ac:dyDescent="0.3">
      <c r="A4488" s="11"/>
      <c r="B4488" s="11"/>
      <c r="C4488" s="11"/>
      <c r="D4488" s="11"/>
      <c r="E4488" s="38"/>
      <c r="F4488" s="11"/>
      <c r="G4488" s="40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26"/>
      <c r="AR4488" s="26"/>
      <c r="AS4488" s="26"/>
      <c r="AT4488" s="26"/>
      <c r="AU4488" s="26"/>
      <c r="AV4488" s="26"/>
      <c r="AW4488" s="11"/>
      <c r="AX4488" s="11"/>
      <c r="AY4488" s="11"/>
      <c r="AZ4488" s="11"/>
      <c r="BA4488" s="11"/>
      <c r="BB4488" s="11"/>
      <c r="BC4488" s="11"/>
    </row>
    <row r="4489" spans="1:55" x14ac:dyDescent="0.3">
      <c r="A4489" s="11"/>
      <c r="B4489" s="11"/>
      <c r="C4489" s="11"/>
      <c r="D4489" s="11"/>
      <c r="E4489" s="38"/>
      <c r="F4489" s="11"/>
      <c r="G4489" s="40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26"/>
      <c r="AR4489" s="26"/>
      <c r="AS4489" s="26"/>
      <c r="AT4489" s="26"/>
      <c r="AU4489" s="26"/>
      <c r="AV4489" s="26"/>
      <c r="AW4489" s="11"/>
      <c r="AX4489" s="11"/>
      <c r="AY4489" s="11"/>
      <c r="AZ4489" s="11"/>
      <c r="BA4489" s="11"/>
      <c r="BB4489" s="11"/>
      <c r="BC4489" s="11"/>
    </row>
    <row r="4490" spans="1:55" x14ac:dyDescent="0.3">
      <c r="A4490" s="11"/>
      <c r="B4490" s="11"/>
      <c r="C4490" s="11"/>
      <c r="D4490" s="11"/>
      <c r="E4490" s="38"/>
      <c r="F4490" s="11"/>
      <c r="G4490" s="40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26"/>
      <c r="AR4490" s="26"/>
      <c r="AS4490" s="26"/>
      <c r="AT4490" s="26"/>
      <c r="AU4490" s="26"/>
      <c r="AV4490" s="26"/>
      <c r="AW4490" s="11"/>
      <c r="AX4490" s="11"/>
      <c r="AY4490" s="11"/>
      <c r="AZ4490" s="11"/>
      <c r="BA4490" s="11"/>
      <c r="BB4490" s="11"/>
      <c r="BC4490" s="11"/>
    </row>
    <row r="4491" spans="1:55" x14ac:dyDescent="0.3">
      <c r="A4491" s="11"/>
      <c r="B4491" s="11"/>
      <c r="C4491" s="11"/>
      <c r="D4491" s="11"/>
      <c r="E4491" s="38"/>
      <c r="F4491" s="11"/>
      <c r="G4491" s="40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26"/>
      <c r="AR4491" s="26"/>
      <c r="AS4491" s="26"/>
      <c r="AT4491" s="26"/>
      <c r="AU4491" s="26"/>
      <c r="AV4491" s="26"/>
      <c r="AW4491" s="11"/>
      <c r="AX4491" s="11"/>
      <c r="AY4491" s="11"/>
      <c r="AZ4491" s="11"/>
      <c r="BA4491" s="11"/>
      <c r="BB4491" s="11"/>
      <c r="BC4491" s="11"/>
    </row>
    <row r="4492" spans="1:55" x14ac:dyDescent="0.3">
      <c r="A4492" s="11"/>
      <c r="B4492" s="11"/>
      <c r="C4492" s="11"/>
      <c r="D4492" s="11"/>
      <c r="E4492" s="38"/>
      <c r="F4492" s="11"/>
      <c r="G4492" s="40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26"/>
      <c r="AR4492" s="26"/>
      <c r="AS4492" s="26"/>
      <c r="AT4492" s="26"/>
      <c r="AU4492" s="26"/>
      <c r="AV4492" s="26"/>
      <c r="AW4492" s="11"/>
      <c r="AX4492" s="11"/>
      <c r="AY4492" s="11"/>
      <c r="AZ4492" s="11"/>
      <c r="BA4492" s="11"/>
      <c r="BB4492" s="11"/>
      <c r="BC4492" s="11"/>
    </row>
    <row r="4493" spans="1:55" x14ac:dyDescent="0.3">
      <c r="A4493" s="11"/>
      <c r="B4493" s="11"/>
      <c r="C4493" s="11"/>
      <c r="D4493" s="11"/>
      <c r="E4493" s="38"/>
      <c r="F4493" s="11"/>
      <c r="G4493" s="40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26"/>
      <c r="AR4493" s="26"/>
      <c r="AS4493" s="26"/>
      <c r="AT4493" s="26"/>
      <c r="AU4493" s="26"/>
      <c r="AV4493" s="26"/>
      <c r="AW4493" s="11"/>
      <c r="AX4493" s="11"/>
      <c r="AY4493" s="11"/>
      <c r="AZ4493" s="11"/>
      <c r="BA4493" s="11"/>
      <c r="BB4493" s="11"/>
      <c r="BC4493" s="11"/>
    </row>
    <row r="4494" spans="1:55" x14ac:dyDescent="0.3">
      <c r="A4494" s="11"/>
      <c r="B4494" s="11"/>
      <c r="C4494" s="11"/>
      <c r="D4494" s="11"/>
      <c r="E4494" s="38"/>
      <c r="F4494" s="11"/>
      <c r="G4494" s="40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26"/>
      <c r="AR4494" s="26"/>
      <c r="AS4494" s="26"/>
      <c r="AT4494" s="26"/>
      <c r="AU4494" s="26"/>
      <c r="AV4494" s="26"/>
      <c r="AW4494" s="11"/>
      <c r="AX4494" s="11"/>
      <c r="AY4494" s="11"/>
      <c r="AZ4494" s="11"/>
      <c r="BA4494" s="11"/>
      <c r="BB4494" s="11"/>
      <c r="BC4494" s="11"/>
    </row>
    <row r="4495" spans="1:55" x14ac:dyDescent="0.3">
      <c r="A4495" s="11"/>
      <c r="B4495" s="11"/>
      <c r="C4495" s="11"/>
      <c r="D4495" s="11"/>
      <c r="E4495" s="38"/>
      <c r="F4495" s="11"/>
      <c r="G4495" s="40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26"/>
      <c r="AR4495" s="26"/>
      <c r="AS4495" s="26"/>
      <c r="AT4495" s="26"/>
      <c r="AU4495" s="26"/>
      <c r="AV4495" s="26"/>
      <c r="AW4495" s="11"/>
      <c r="AX4495" s="11"/>
      <c r="AY4495" s="11"/>
      <c r="AZ4495" s="11"/>
      <c r="BA4495" s="11"/>
      <c r="BB4495" s="11"/>
      <c r="BC4495" s="11"/>
    </row>
    <row r="4496" spans="1:55" x14ac:dyDescent="0.3">
      <c r="A4496" s="11"/>
      <c r="B4496" s="11"/>
      <c r="C4496" s="11"/>
      <c r="D4496" s="11"/>
      <c r="E4496" s="38"/>
      <c r="F4496" s="11"/>
      <c r="G4496" s="40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26"/>
      <c r="AR4496" s="26"/>
      <c r="AS4496" s="26"/>
      <c r="AT4496" s="26"/>
      <c r="AU4496" s="26"/>
      <c r="AV4496" s="26"/>
      <c r="AW4496" s="11"/>
      <c r="AX4496" s="11"/>
      <c r="AY4496" s="11"/>
      <c r="AZ4496" s="11"/>
      <c r="BA4496" s="11"/>
      <c r="BB4496" s="11"/>
      <c r="BC4496" s="11"/>
    </row>
    <row r="4497" spans="1:55" x14ac:dyDescent="0.3">
      <c r="A4497" s="11"/>
      <c r="B4497" s="11"/>
      <c r="C4497" s="11"/>
      <c r="D4497" s="11"/>
      <c r="E4497" s="38"/>
      <c r="F4497" s="11"/>
      <c r="G4497" s="40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26"/>
      <c r="AR4497" s="26"/>
      <c r="AS4497" s="26"/>
      <c r="AT4497" s="26"/>
      <c r="AU4497" s="26"/>
      <c r="AV4497" s="26"/>
      <c r="AW4497" s="11"/>
      <c r="AX4497" s="11"/>
      <c r="AY4497" s="11"/>
      <c r="AZ4497" s="11"/>
      <c r="BA4497" s="11"/>
      <c r="BB4497" s="11"/>
      <c r="BC4497" s="11"/>
    </row>
    <row r="4498" spans="1:55" x14ac:dyDescent="0.3">
      <c r="A4498" s="11"/>
      <c r="B4498" s="11"/>
      <c r="C4498" s="11"/>
      <c r="D4498" s="11"/>
      <c r="E4498" s="38"/>
      <c r="F4498" s="11"/>
      <c r="G4498" s="40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26"/>
      <c r="AR4498" s="26"/>
      <c r="AS4498" s="26"/>
      <c r="AT4498" s="26"/>
      <c r="AU4498" s="26"/>
      <c r="AV4498" s="26"/>
      <c r="AW4498" s="11"/>
      <c r="AX4498" s="11"/>
      <c r="AY4498" s="11"/>
      <c r="AZ4498" s="11"/>
      <c r="BA4498" s="11"/>
      <c r="BB4498" s="11"/>
      <c r="BC4498" s="11"/>
    </row>
    <row r="4499" spans="1:55" x14ac:dyDescent="0.3">
      <c r="A4499" s="11"/>
      <c r="B4499" s="11"/>
      <c r="C4499" s="11"/>
      <c r="D4499" s="11"/>
      <c r="E4499" s="38"/>
      <c r="F4499" s="11"/>
      <c r="G4499" s="40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26"/>
      <c r="AR4499" s="26"/>
      <c r="AS4499" s="26"/>
      <c r="AT4499" s="26"/>
      <c r="AU4499" s="26"/>
      <c r="AV4499" s="26"/>
      <c r="AW4499" s="11"/>
      <c r="AX4499" s="11"/>
      <c r="AY4499" s="11"/>
      <c r="AZ4499" s="11"/>
      <c r="BA4499" s="11"/>
      <c r="BB4499" s="11"/>
      <c r="BC4499" s="11"/>
    </row>
    <row r="4500" spans="1:55" x14ac:dyDescent="0.3">
      <c r="A4500" s="11"/>
      <c r="B4500" s="11"/>
      <c r="C4500" s="11"/>
      <c r="D4500" s="11"/>
      <c r="E4500" s="38"/>
      <c r="F4500" s="11"/>
      <c r="G4500" s="40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26"/>
      <c r="AR4500" s="26"/>
      <c r="AS4500" s="26"/>
      <c r="AT4500" s="26"/>
      <c r="AU4500" s="26"/>
      <c r="AV4500" s="26"/>
      <c r="AW4500" s="11"/>
      <c r="AX4500" s="11"/>
      <c r="AY4500" s="11"/>
      <c r="AZ4500" s="11"/>
      <c r="BA4500" s="11"/>
      <c r="BB4500" s="11"/>
      <c r="BC4500" s="11"/>
    </row>
    <row r="4501" spans="1:55" x14ac:dyDescent="0.3">
      <c r="A4501" s="11"/>
      <c r="B4501" s="11"/>
      <c r="C4501" s="11"/>
      <c r="D4501" s="11"/>
      <c r="E4501" s="38"/>
      <c r="F4501" s="11"/>
      <c r="G4501" s="40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26"/>
      <c r="AR4501" s="26"/>
      <c r="AS4501" s="26"/>
      <c r="AT4501" s="26"/>
      <c r="AU4501" s="26"/>
      <c r="AV4501" s="26"/>
      <c r="AW4501" s="11"/>
      <c r="AX4501" s="11"/>
      <c r="AY4501" s="11"/>
      <c r="AZ4501" s="11"/>
      <c r="BA4501" s="11"/>
      <c r="BB4501" s="11"/>
      <c r="BC4501" s="11"/>
    </row>
    <row r="4502" spans="1:55" x14ac:dyDescent="0.3">
      <c r="A4502" s="11"/>
      <c r="B4502" s="11"/>
      <c r="C4502" s="11"/>
      <c r="D4502" s="11"/>
      <c r="E4502" s="38"/>
      <c r="F4502" s="11"/>
      <c r="G4502" s="40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26"/>
      <c r="AR4502" s="26"/>
      <c r="AS4502" s="26"/>
      <c r="AT4502" s="26"/>
      <c r="AU4502" s="26"/>
      <c r="AV4502" s="26"/>
      <c r="AW4502" s="11"/>
      <c r="AX4502" s="11"/>
      <c r="AY4502" s="11"/>
      <c r="AZ4502" s="11"/>
      <c r="BA4502" s="11"/>
      <c r="BB4502" s="11"/>
      <c r="BC4502" s="11"/>
    </row>
    <row r="4503" spans="1:55" x14ac:dyDescent="0.3">
      <c r="A4503" s="11"/>
      <c r="B4503" s="11"/>
      <c r="C4503" s="11"/>
      <c r="D4503" s="11"/>
      <c r="E4503" s="38"/>
      <c r="F4503" s="11"/>
      <c r="G4503" s="40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26"/>
      <c r="AR4503" s="26"/>
      <c r="AS4503" s="26"/>
      <c r="AT4503" s="26"/>
      <c r="AU4503" s="26"/>
      <c r="AV4503" s="26"/>
      <c r="AW4503" s="11"/>
      <c r="AX4503" s="11"/>
      <c r="AY4503" s="11"/>
      <c r="AZ4503" s="11"/>
      <c r="BA4503" s="11"/>
      <c r="BB4503" s="11"/>
      <c r="BC4503" s="11"/>
    </row>
    <row r="4504" spans="1:55" x14ac:dyDescent="0.3">
      <c r="A4504" s="11"/>
      <c r="B4504" s="11"/>
      <c r="C4504" s="11"/>
      <c r="D4504" s="11"/>
      <c r="E4504" s="38"/>
      <c r="F4504" s="11"/>
      <c r="G4504" s="40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26"/>
      <c r="AR4504" s="26"/>
      <c r="AS4504" s="26"/>
      <c r="AT4504" s="26"/>
      <c r="AU4504" s="26"/>
      <c r="AV4504" s="26"/>
      <c r="AW4504" s="11"/>
      <c r="AX4504" s="11"/>
      <c r="AY4504" s="11"/>
      <c r="AZ4504" s="11"/>
      <c r="BA4504" s="11"/>
      <c r="BB4504" s="11"/>
      <c r="BC4504" s="11"/>
    </row>
    <row r="4505" spans="1:55" x14ac:dyDescent="0.3">
      <c r="A4505" s="11"/>
      <c r="B4505" s="11"/>
      <c r="C4505" s="11"/>
      <c r="D4505" s="11"/>
      <c r="E4505" s="38"/>
      <c r="F4505" s="11"/>
      <c r="G4505" s="40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26"/>
      <c r="AR4505" s="26"/>
      <c r="AS4505" s="26"/>
      <c r="AT4505" s="26"/>
      <c r="AU4505" s="26"/>
      <c r="AV4505" s="26"/>
      <c r="AW4505" s="11"/>
      <c r="AX4505" s="11"/>
      <c r="AY4505" s="11"/>
      <c r="AZ4505" s="11"/>
      <c r="BA4505" s="11"/>
      <c r="BB4505" s="11"/>
      <c r="BC4505" s="11"/>
    </row>
    <row r="4506" spans="1:55" x14ac:dyDescent="0.3">
      <c r="A4506" s="11"/>
      <c r="B4506" s="11"/>
      <c r="C4506" s="11"/>
      <c r="D4506" s="11"/>
      <c r="E4506" s="38"/>
      <c r="F4506" s="11"/>
      <c r="G4506" s="40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26"/>
      <c r="AR4506" s="26"/>
      <c r="AS4506" s="26"/>
      <c r="AT4506" s="26"/>
      <c r="AU4506" s="26"/>
      <c r="AV4506" s="26"/>
      <c r="AW4506" s="11"/>
      <c r="AX4506" s="11"/>
      <c r="AY4506" s="11"/>
      <c r="AZ4506" s="11"/>
      <c r="BA4506" s="11"/>
      <c r="BB4506" s="11"/>
      <c r="BC4506" s="11"/>
    </row>
    <row r="4507" spans="1:55" x14ac:dyDescent="0.3">
      <c r="A4507" s="11"/>
      <c r="B4507" s="11"/>
      <c r="C4507" s="11"/>
      <c r="D4507" s="11"/>
      <c r="E4507" s="38"/>
      <c r="F4507" s="11"/>
      <c r="G4507" s="40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26"/>
      <c r="AR4507" s="26"/>
      <c r="AS4507" s="26"/>
      <c r="AT4507" s="26"/>
      <c r="AU4507" s="26"/>
      <c r="AV4507" s="26"/>
      <c r="AW4507" s="11"/>
      <c r="AX4507" s="11"/>
      <c r="AY4507" s="11"/>
      <c r="AZ4507" s="11"/>
      <c r="BA4507" s="11"/>
      <c r="BB4507" s="11"/>
      <c r="BC4507" s="11"/>
    </row>
    <row r="4508" spans="1:55" x14ac:dyDescent="0.3">
      <c r="A4508" s="11"/>
      <c r="B4508" s="11"/>
      <c r="C4508" s="11"/>
      <c r="D4508" s="11"/>
      <c r="E4508" s="38"/>
      <c r="F4508" s="11"/>
      <c r="G4508" s="40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26"/>
      <c r="AR4508" s="26"/>
      <c r="AS4508" s="26"/>
      <c r="AT4508" s="26"/>
      <c r="AU4508" s="26"/>
      <c r="AV4508" s="26"/>
      <c r="AW4508" s="11"/>
      <c r="AX4508" s="11"/>
      <c r="AY4508" s="11"/>
      <c r="AZ4508" s="11"/>
      <c r="BA4508" s="11"/>
      <c r="BB4508" s="11"/>
      <c r="BC4508" s="11"/>
    </row>
    <row r="4509" spans="1:55" x14ac:dyDescent="0.3">
      <c r="A4509" s="11"/>
      <c r="B4509" s="11"/>
      <c r="C4509" s="11"/>
      <c r="D4509" s="11"/>
      <c r="E4509" s="38"/>
      <c r="F4509" s="11"/>
      <c r="G4509" s="40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26"/>
      <c r="AR4509" s="26"/>
      <c r="AS4509" s="26"/>
      <c r="AT4509" s="26"/>
      <c r="AU4509" s="26"/>
      <c r="AV4509" s="26"/>
      <c r="AW4509" s="11"/>
      <c r="AX4509" s="11"/>
      <c r="AY4509" s="11"/>
      <c r="AZ4509" s="11"/>
      <c r="BA4509" s="11"/>
      <c r="BB4509" s="11"/>
      <c r="BC4509" s="11"/>
    </row>
    <row r="4510" spans="1:55" x14ac:dyDescent="0.3">
      <c r="A4510" s="11"/>
      <c r="B4510" s="11"/>
      <c r="C4510" s="11"/>
      <c r="D4510" s="11"/>
      <c r="E4510" s="38"/>
      <c r="F4510" s="11"/>
      <c r="G4510" s="40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26"/>
      <c r="AR4510" s="26"/>
      <c r="AS4510" s="26"/>
      <c r="AT4510" s="26"/>
      <c r="AU4510" s="26"/>
      <c r="AV4510" s="26"/>
      <c r="AW4510" s="11"/>
      <c r="AX4510" s="11"/>
      <c r="AY4510" s="11"/>
      <c r="AZ4510" s="11"/>
      <c r="BA4510" s="11"/>
      <c r="BB4510" s="11"/>
      <c r="BC4510" s="11"/>
    </row>
    <row r="4511" spans="1:55" x14ac:dyDescent="0.3">
      <c r="A4511" s="11"/>
      <c r="B4511" s="11"/>
      <c r="C4511" s="11"/>
      <c r="D4511" s="11"/>
      <c r="E4511" s="38"/>
      <c r="F4511" s="11"/>
      <c r="G4511" s="40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26"/>
      <c r="AR4511" s="26"/>
      <c r="AS4511" s="26"/>
      <c r="AT4511" s="26"/>
      <c r="AU4511" s="26"/>
      <c r="AV4511" s="26"/>
      <c r="AW4511" s="11"/>
      <c r="AX4511" s="11"/>
      <c r="AY4511" s="11"/>
      <c r="AZ4511" s="11"/>
      <c r="BA4511" s="11"/>
      <c r="BB4511" s="11"/>
      <c r="BC4511" s="11"/>
    </row>
    <row r="4512" spans="1:55" x14ac:dyDescent="0.3">
      <c r="A4512" s="11"/>
      <c r="B4512" s="11"/>
      <c r="C4512" s="11"/>
      <c r="D4512" s="11"/>
      <c r="E4512" s="38"/>
      <c r="F4512" s="11"/>
      <c r="G4512" s="40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26"/>
      <c r="AR4512" s="26"/>
      <c r="AS4512" s="26"/>
      <c r="AT4512" s="26"/>
      <c r="AU4512" s="26"/>
      <c r="AV4512" s="26"/>
      <c r="AW4512" s="11"/>
      <c r="AX4512" s="11"/>
      <c r="AY4512" s="11"/>
      <c r="AZ4512" s="11"/>
      <c r="BA4512" s="11"/>
      <c r="BB4512" s="11"/>
      <c r="BC4512" s="11"/>
    </row>
    <row r="4513" spans="1:55" x14ac:dyDescent="0.3">
      <c r="A4513" s="11"/>
      <c r="B4513" s="11"/>
      <c r="C4513" s="11"/>
      <c r="D4513" s="11"/>
      <c r="E4513" s="38"/>
      <c r="F4513" s="11"/>
      <c r="G4513" s="40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26"/>
      <c r="AR4513" s="26"/>
      <c r="AS4513" s="26"/>
      <c r="AT4513" s="26"/>
      <c r="AU4513" s="26"/>
      <c r="AV4513" s="26"/>
      <c r="AW4513" s="11"/>
      <c r="AX4513" s="11"/>
      <c r="AY4513" s="11"/>
      <c r="AZ4513" s="11"/>
      <c r="BA4513" s="11"/>
      <c r="BB4513" s="11"/>
      <c r="BC4513" s="11"/>
    </row>
    <row r="4514" spans="1:55" x14ac:dyDescent="0.3">
      <c r="A4514" s="11"/>
      <c r="B4514" s="11"/>
      <c r="C4514" s="11"/>
      <c r="D4514" s="11"/>
      <c r="E4514" s="38"/>
      <c r="F4514" s="11"/>
      <c r="G4514" s="40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26"/>
      <c r="AR4514" s="26"/>
      <c r="AS4514" s="26"/>
      <c r="AT4514" s="26"/>
      <c r="AU4514" s="26"/>
      <c r="AV4514" s="26"/>
      <c r="AW4514" s="11"/>
      <c r="AX4514" s="11"/>
      <c r="AY4514" s="11"/>
      <c r="AZ4514" s="11"/>
      <c r="BA4514" s="11"/>
      <c r="BB4514" s="11"/>
      <c r="BC4514" s="11"/>
    </row>
    <row r="4515" spans="1:55" x14ac:dyDescent="0.3">
      <c r="A4515" s="11"/>
      <c r="B4515" s="11"/>
      <c r="C4515" s="11"/>
      <c r="D4515" s="11"/>
      <c r="E4515" s="38"/>
      <c r="F4515" s="11"/>
      <c r="G4515" s="40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26"/>
      <c r="AR4515" s="26"/>
      <c r="AS4515" s="26"/>
      <c r="AT4515" s="26"/>
      <c r="AU4515" s="26"/>
      <c r="AV4515" s="26"/>
      <c r="AW4515" s="11"/>
      <c r="AX4515" s="11"/>
      <c r="AY4515" s="11"/>
      <c r="AZ4515" s="11"/>
      <c r="BA4515" s="11"/>
      <c r="BB4515" s="11"/>
      <c r="BC4515" s="11"/>
    </row>
    <row r="4516" spans="1:55" x14ac:dyDescent="0.3">
      <c r="A4516" s="11"/>
      <c r="B4516" s="11"/>
      <c r="C4516" s="11"/>
      <c r="D4516" s="11"/>
      <c r="E4516" s="38"/>
      <c r="F4516" s="11"/>
      <c r="G4516" s="40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26"/>
      <c r="AR4516" s="26"/>
      <c r="AS4516" s="26"/>
      <c r="AT4516" s="26"/>
      <c r="AU4516" s="26"/>
      <c r="AV4516" s="26"/>
      <c r="AW4516" s="11"/>
      <c r="AX4516" s="11"/>
      <c r="AY4516" s="11"/>
      <c r="AZ4516" s="11"/>
      <c r="BA4516" s="11"/>
      <c r="BB4516" s="11"/>
      <c r="BC4516" s="11"/>
    </row>
    <row r="4517" spans="1:55" x14ac:dyDescent="0.3">
      <c r="A4517" s="11"/>
      <c r="B4517" s="11"/>
      <c r="C4517" s="11"/>
      <c r="D4517" s="11"/>
      <c r="E4517" s="38"/>
      <c r="F4517" s="11"/>
      <c r="G4517" s="40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26"/>
      <c r="AR4517" s="26"/>
      <c r="AS4517" s="26"/>
      <c r="AT4517" s="26"/>
      <c r="AU4517" s="26"/>
      <c r="AV4517" s="26"/>
      <c r="AW4517" s="11"/>
      <c r="AX4517" s="11"/>
      <c r="AY4517" s="11"/>
      <c r="AZ4517" s="11"/>
      <c r="BA4517" s="11"/>
      <c r="BB4517" s="11"/>
      <c r="BC4517" s="11"/>
    </row>
    <row r="4518" spans="1:55" x14ac:dyDescent="0.3">
      <c r="A4518" s="11"/>
      <c r="B4518" s="11"/>
      <c r="C4518" s="11"/>
      <c r="D4518" s="11"/>
      <c r="E4518" s="38"/>
      <c r="F4518" s="11"/>
      <c r="G4518" s="40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26"/>
      <c r="AR4518" s="26"/>
      <c r="AS4518" s="26"/>
      <c r="AT4518" s="26"/>
      <c r="AU4518" s="26"/>
      <c r="AV4518" s="26"/>
      <c r="AW4518" s="11"/>
      <c r="AX4518" s="11"/>
      <c r="AY4518" s="11"/>
      <c r="AZ4518" s="11"/>
      <c r="BA4518" s="11"/>
      <c r="BB4518" s="11"/>
      <c r="BC4518" s="11"/>
    </row>
    <row r="4519" spans="1:55" x14ac:dyDescent="0.3">
      <c r="A4519" s="11"/>
      <c r="B4519" s="11"/>
      <c r="C4519" s="11"/>
      <c r="D4519" s="11"/>
      <c r="E4519" s="38"/>
      <c r="F4519" s="11"/>
      <c r="G4519" s="40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26"/>
      <c r="AR4519" s="26"/>
      <c r="AS4519" s="26"/>
      <c r="AT4519" s="26"/>
      <c r="AU4519" s="26"/>
      <c r="AV4519" s="26"/>
      <c r="AW4519" s="11"/>
      <c r="AX4519" s="11"/>
      <c r="AY4519" s="11"/>
      <c r="AZ4519" s="11"/>
      <c r="BA4519" s="11"/>
      <c r="BB4519" s="11"/>
      <c r="BC4519" s="11"/>
    </row>
    <row r="4520" spans="1:55" x14ac:dyDescent="0.3">
      <c r="A4520" s="11"/>
      <c r="B4520" s="11"/>
      <c r="C4520" s="11"/>
      <c r="D4520" s="11"/>
      <c r="E4520" s="38"/>
      <c r="F4520" s="11"/>
      <c r="G4520" s="40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26"/>
      <c r="AR4520" s="26"/>
      <c r="AS4520" s="26"/>
      <c r="AT4520" s="26"/>
      <c r="AU4520" s="26"/>
      <c r="AV4520" s="26"/>
      <c r="AW4520" s="11"/>
      <c r="AX4520" s="11"/>
      <c r="AY4520" s="11"/>
      <c r="AZ4520" s="11"/>
      <c r="BA4520" s="11"/>
      <c r="BB4520" s="11"/>
      <c r="BC4520" s="11"/>
    </row>
    <row r="4521" spans="1:55" x14ac:dyDescent="0.3">
      <c r="A4521" s="11"/>
      <c r="B4521" s="11"/>
      <c r="C4521" s="11"/>
      <c r="D4521" s="11"/>
      <c r="E4521" s="38"/>
      <c r="F4521" s="11"/>
      <c r="G4521" s="40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26"/>
      <c r="AR4521" s="26"/>
      <c r="AS4521" s="26"/>
      <c r="AT4521" s="26"/>
      <c r="AU4521" s="26"/>
      <c r="AV4521" s="26"/>
      <c r="AW4521" s="11"/>
      <c r="AX4521" s="11"/>
      <c r="AY4521" s="11"/>
      <c r="AZ4521" s="11"/>
      <c r="BA4521" s="11"/>
      <c r="BB4521" s="11"/>
      <c r="BC4521" s="11"/>
    </row>
    <row r="4522" spans="1:55" x14ac:dyDescent="0.3">
      <c r="A4522" s="11"/>
      <c r="B4522" s="11"/>
      <c r="C4522" s="11"/>
      <c r="D4522" s="11"/>
      <c r="E4522" s="38"/>
      <c r="F4522" s="11"/>
      <c r="G4522" s="40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26"/>
      <c r="AR4522" s="26"/>
      <c r="AS4522" s="26"/>
      <c r="AT4522" s="26"/>
      <c r="AU4522" s="26"/>
      <c r="AV4522" s="26"/>
      <c r="AW4522" s="11"/>
      <c r="AX4522" s="11"/>
      <c r="AY4522" s="11"/>
      <c r="AZ4522" s="11"/>
      <c r="BA4522" s="11"/>
      <c r="BB4522" s="11"/>
      <c r="BC4522" s="11"/>
    </row>
    <row r="4523" spans="1:55" x14ac:dyDescent="0.3">
      <c r="A4523" s="11"/>
      <c r="B4523" s="11"/>
      <c r="C4523" s="11"/>
      <c r="D4523" s="11"/>
      <c r="E4523" s="38"/>
      <c r="F4523" s="11"/>
      <c r="G4523" s="40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26"/>
      <c r="AR4523" s="26"/>
      <c r="AS4523" s="26"/>
      <c r="AT4523" s="26"/>
      <c r="AU4523" s="26"/>
      <c r="AV4523" s="26"/>
      <c r="AW4523" s="11"/>
      <c r="AX4523" s="11"/>
      <c r="AY4523" s="11"/>
      <c r="AZ4523" s="11"/>
      <c r="BA4523" s="11"/>
      <c r="BB4523" s="11"/>
      <c r="BC4523" s="11"/>
    </row>
    <row r="4524" spans="1:55" x14ac:dyDescent="0.3">
      <c r="A4524" s="11"/>
      <c r="B4524" s="11"/>
      <c r="C4524" s="11"/>
      <c r="D4524" s="11"/>
      <c r="E4524" s="38"/>
      <c r="F4524" s="11"/>
      <c r="G4524" s="40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26"/>
      <c r="AR4524" s="26"/>
      <c r="AS4524" s="26"/>
      <c r="AT4524" s="26"/>
      <c r="AU4524" s="26"/>
      <c r="AV4524" s="26"/>
      <c r="AW4524" s="11"/>
      <c r="AX4524" s="11"/>
      <c r="AY4524" s="11"/>
      <c r="AZ4524" s="11"/>
      <c r="BA4524" s="11"/>
      <c r="BB4524" s="11"/>
      <c r="BC4524" s="11"/>
    </row>
    <row r="4525" spans="1:55" x14ac:dyDescent="0.3">
      <c r="A4525" s="11"/>
      <c r="B4525" s="11"/>
      <c r="C4525" s="11"/>
      <c r="D4525" s="11"/>
      <c r="E4525" s="38"/>
      <c r="F4525" s="11"/>
      <c r="G4525" s="40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26"/>
      <c r="AR4525" s="26"/>
      <c r="AS4525" s="26"/>
      <c r="AT4525" s="26"/>
      <c r="AU4525" s="26"/>
      <c r="AV4525" s="26"/>
      <c r="AW4525" s="11"/>
      <c r="AX4525" s="11"/>
      <c r="AY4525" s="11"/>
      <c r="AZ4525" s="11"/>
      <c r="BA4525" s="11"/>
      <c r="BB4525" s="11"/>
      <c r="BC4525" s="11"/>
    </row>
    <row r="4526" spans="1:55" x14ac:dyDescent="0.3">
      <c r="A4526" s="11"/>
      <c r="B4526" s="11"/>
      <c r="C4526" s="11"/>
      <c r="D4526" s="11"/>
      <c r="E4526" s="38"/>
      <c r="F4526" s="11"/>
      <c r="G4526" s="40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26"/>
      <c r="AR4526" s="26"/>
      <c r="AS4526" s="26"/>
      <c r="AT4526" s="26"/>
      <c r="AU4526" s="26"/>
      <c r="AV4526" s="26"/>
      <c r="AW4526" s="11"/>
      <c r="AX4526" s="11"/>
      <c r="AY4526" s="11"/>
      <c r="AZ4526" s="11"/>
      <c r="BA4526" s="11"/>
      <c r="BB4526" s="11"/>
      <c r="BC4526" s="11"/>
    </row>
    <row r="4527" spans="1:55" x14ac:dyDescent="0.3">
      <c r="A4527" s="11"/>
      <c r="B4527" s="11"/>
      <c r="C4527" s="11"/>
      <c r="D4527" s="11"/>
      <c r="E4527" s="38"/>
      <c r="F4527" s="11"/>
      <c r="G4527" s="40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26"/>
      <c r="AR4527" s="26"/>
      <c r="AS4527" s="26"/>
      <c r="AT4527" s="26"/>
      <c r="AU4527" s="26"/>
      <c r="AV4527" s="26"/>
      <c r="AW4527" s="11"/>
      <c r="AX4527" s="11"/>
      <c r="AY4527" s="11"/>
      <c r="AZ4527" s="11"/>
      <c r="BA4527" s="11"/>
      <c r="BB4527" s="11"/>
      <c r="BC4527" s="11"/>
    </row>
    <row r="4528" spans="1:55" x14ac:dyDescent="0.3">
      <c r="A4528" s="11"/>
      <c r="B4528" s="11"/>
      <c r="C4528" s="11"/>
      <c r="D4528" s="11"/>
      <c r="E4528" s="38"/>
      <c r="F4528" s="11"/>
      <c r="G4528" s="40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26"/>
      <c r="AR4528" s="26"/>
      <c r="AS4528" s="26"/>
      <c r="AT4528" s="26"/>
      <c r="AU4528" s="26"/>
      <c r="AV4528" s="26"/>
      <c r="AW4528" s="11"/>
      <c r="AX4528" s="11"/>
      <c r="AY4528" s="11"/>
      <c r="AZ4528" s="11"/>
      <c r="BA4528" s="11"/>
      <c r="BB4528" s="11"/>
      <c r="BC4528" s="11"/>
    </row>
    <row r="4529" spans="1:55" x14ac:dyDescent="0.3">
      <c r="A4529" s="11"/>
      <c r="B4529" s="11"/>
      <c r="C4529" s="11"/>
      <c r="D4529" s="11"/>
      <c r="E4529" s="38"/>
      <c r="F4529" s="11"/>
      <c r="G4529" s="40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26"/>
      <c r="AR4529" s="26"/>
      <c r="AS4529" s="26"/>
      <c r="AT4529" s="26"/>
      <c r="AU4529" s="26"/>
      <c r="AV4529" s="26"/>
      <c r="AW4529" s="11"/>
      <c r="AX4529" s="11"/>
      <c r="AY4529" s="11"/>
      <c r="AZ4529" s="11"/>
      <c r="BA4529" s="11"/>
      <c r="BB4529" s="11"/>
      <c r="BC4529" s="11"/>
    </row>
    <row r="4530" spans="1:55" x14ac:dyDescent="0.3">
      <c r="A4530" s="11"/>
      <c r="B4530" s="11"/>
      <c r="C4530" s="11"/>
      <c r="D4530" s="11"/>
      <c r="E4530" s="38"/>
      <c r="F4530" s="11"/>
      <c r="G4530" s="40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26"/>
      <c r="AR4530" s="26"/>
      <c r="AS4530" s="26"/>
      <c r="AT4530" s="26"/>
      <c r="AU4530" s="26"/>
      <c r="AV4530" s="26"/>
      <c r="AW4530" s="11"/>
      <c r="AX4530" s="11"/>
      <c r="AY4530" s="11"/>
      <c r="AZ4530" s="11"/>
      <c r="BA4530" s="11"/>
      <c r="BB4530" s="11"/>
      <c r="BC4530" s="11"/>
    </row>
    <row r="4531" spans="1:55" x14ac:dyDescent="0.3">
      <c r="A4531" s="11"/>
      <c r="B4531" s="11"/>
      <c r="C4531" s="11"/>
      <c r="D4531" s="11"/>
      <c r="E4531" s="38"/>
      <c r="F4531" s="11"/>
      <c r="G4531" s="40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26"/>
      <c r="AR4531" s="26"/>
      <c r="AS4531" s="26"/>
      <c r="AT4531" s="26"/>
      <c r="AU4531" s="26"/>
      <c r="AV4531" s="26"/>
      <c r="AW4531" s="11"/>
      <c r="AX4531" s="11"/>
      <c r="AY4531" s="11"/>
      <c r="AZ4531" s="11"/>
      <c r="BA4531" s="11"/>
      <c r="BB4531" s="11"/>
      <c r="BC4531" s="11"/>
    </row>
    <row r="4532" spans="1:55" x14ac:dyDescent="0.3">
      <c r="A4532" s="11"/>
      <c r="B4532" s="11"/>
      <c r="C4532" s="11"/>
      <c r="D4532" s="11"/>
      <c r="E4532" s="38"/>
      <c r="F4532" s="11"/>
      <c r="G4532" s="40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26"/>
      <c r="AR4532" s="26"/>
      <c r="AS4532" s="26"/>
      <c r="AT4532" s="26"/>
      <c r="AU4532" s="26"/>
      <c r="AV4532" s="26"/>
      <c r="AW4532" s="11"/>
      <c r="AX4532" s="11"/>
      <c r="AY4532" s="11"/>
      <c r="AZ4532" s="11"/>
      <c r="BA4532" s="11"/>
      <c r="BB4532" s="11"/>
      <c r="BC4532" s="11"/>
    </row>
    <row r="4533" spans="1:55" x14ac:dyDescent="0.3">
      <c r="A4533" s="11"/>
      <c r="B4533" s="11"/>
      <c r="C4533" s="11"/>
      <c r="D4533" s="11"/>
      <c r="E4533" s="38"/>
      <c r="F4533" s="11"/>
      <c r="G4533" s="40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26"/>
      <c r="AR4533" s="26"/>
      <c r="AS4533" s="26"/>
      <c r="AT4533" s="26"/>
      <c r="AU4533" s="26"/>
      <c r="AV4533" s="26"/>
      <c r="AW4533" s="11"/>
      <c r="AX4533" s="11"/>
      <c r="AY4533" s="11"/>
      <c r="AZ4533" s="11"/>
      <c r="BA4533" s="11"/>
      <c r="BB4533" s="11"/>
      <c r="BC4533" s="11"/>
    </row>
    <row r="4534" spans="1:55" x14ac:dyDescent="0.3">
      <c r="A4534" s="11"/>
      <c r="B4534" s="11"/>
      <c r="C4534" s="11"/>
      <c r="D4534" s="11"/>
      <c r="E4534" s="38"/>
      <c r="F4534" s="11"/>
      <c r="G4534" s="40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26"/>
      <c r="AR4534" s="26"/>
      <c r="AS4534" s="26"/>
      <c r="AT4534" s="26"/>
      <c r="AU4534" s="26"/>
      <c r="AV4534" s="26"/>
      <c r="AW4534" s="11"/>
      <c r="AX4534" s="11"/>
      <c r="AY4534" s="11"/>
      <c r="AZ4534" s="11"/>
      <c r="BA4534" s="11"/>
      <c r="BB4534" s="11"/>
      <c r="BC4534" s="11"/>
    </row>
    <row r="4535" spans="1:55" x14ac:dyDescent="0.3">
      <c r="A4535" s="11"/>
      <c r="B4535" s="11"/>
      <c r="C4535" s="11"/>
      <c r="D4535" s="11"/>
      <c r="E4535" s="38"/>
      <c r="F4535" s="11"/>
      <c r="G4535" s="40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26"/>
      <c r="AR4535" s="26"/>
      <c r="AS4535" s="26"/>
      <c r="AT4535" s="26"/>
      <c r="AU4535" s="26"/>
      <c r="AV4535" s="26"/>
      <c r="AW4535" s="11"/>
      <c r="AX4535" s="11"/>
      <c r="AY4535" s="11"/>
      <c r="AZ4535" s="11"/>
      <c r="BA4535" s="11"/>
      <c r="BB4535" s="11"/>
      <c r="BC4535" s="11"/>
    </row>
    <row r="4536" spans="1:55" x14ac:dyDescent="0.3">
      <c r="A4536" s="11"/>
      <c r="B4536" s="11"/>
      <c r="C4536" s="11"/>
      <c r="D4536" s="11"/>
      <c r="E4536" s="38"/>
      <c r="F4536" s="11"/>
      <c r="G4536" s="40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26"/>
      <c r="AR4536" s="26"/>
      <c r="AS4536" s="26"/>
      <c r="AT4536" s="26"/>
      <c r="AU4536" s="26"/>
      <c r="AV4536" s="26"/>
      <c r="AW4536" s="11"/>
      <c r="AX4536" s="11"/>
      <c r="AY4536" s="11"/>
      <c r="AZ4536" s="11"/>
      <c r="BA4536" s="11"/>
      <c r="BB4536" s="11"/>
      <c r="BC4536" s="11"/>
    </row>
    <row r="4537" spans="1:55" x14ac:dyDescent="0.3">
      <c r="A4537" s="11"/>
      <c r="B4537" s="11"/>
      <c r="C4537" s="11"/>
      <c r="D4537" s="11"/>
      <c r="E4537" s="38"/>
      <c r="F4537" s="11"/>
      <c r="G4537" s="40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26"/>
      <c r="AR4537" s="26"/>
      <c r="AS4537" s="26"/>
      <c r="AT4537" s="26"/>
      <c r="AU4537" s="26"/>
      <c r="AV4537" s="26"/>
      <c r="AW4537" s="11"/>
      <c r="AX4537" s="11"/>
      <c r="AY4537" s="11"/>
      <c r="AZ4537" s="11"/>
      <c r="BA4537" s="11"/>
      <c r="BB4537" s="11"/>
      <c r="BC4537" s="11"/>
    </row>
    <row r="4538" spans="1:55" x14ac:dyDescent="0.3">
      <c r="A4538" s="11"/>
      <c r="B4538" s="11"/>
      <c r="C4538" s="11"/>
      <c r="D4538" s="11"/>
      <c r="E4538" s="38"/>
      <c r="F4538" s="11"/>
      <c r="G4538" s="40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26"/>
      <c r="AR4538" s="26"/>
      <c r="AS4538" s="26"/>
      <c r="AT4538" s="26"/>
      <c r="AU4538" s="26"/>
      <c r="AV4538" s="26"/>
      <c r="AW4538" s="11"/>
      <c r="AX4538" s="11"/>
      <c r="AY4538" s="11"/>
      <c r="AZ4538" s="11"/>
      <c r="BA4538" s="11"/>
      <c r="BB4538" s="11"/>
      <c r="BC4538" s="11"/>
    </row>
    <row r="4539" spans="1:55" x14ac:dyDescent="0.3">
      <c r="A4539" s="11"/>
      <c r="B4539" s="11"/>
      <c r="C4539" s="11"/>
      <c r="D4539" s="11"/>
      <c r="E4539" s="38"/>
      <c r="F4539" s="11"/>
      <c r="G4539" s="40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26"/>
      <c r="AR4539" s="26"/>
      <c r="AS4539" s="26"/>
      <c r="AT4539" s="26"/>
      <c r="AU4539" s="26"/>
      <c r="AV4539" s="26"/>
      <c r="AW4539" s="11"/>
      <c r="AX4539" s="11"/>
      <c r="AY4539" s="11"/>
      <c r="AZ4539" s="11"/>
      <c r="BA4539" s="11"/>
      <c r="BB4539" s="11"/>
      <c r="BC4539" s="11"/>
    </row>
    <row r="4540" spans="1:55" x14ac:dyDescent="0.3">
      <c r="A4540" s="11"/>
      <c r="B4540" s="11"/>
      <c r="C4540" s="11"/>
      <c r="D4540" s="11"/>
      <c r="E4540" s="38"/>
      <c r="F4540" s="11"/>
      <c r="G4540" s="40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26"/>
      <c r="AR4540" s="26"/>
      <c r="AS4540" s="26"/>
      <c r="AT4540" s="26"/>
      <c r="AU4540" s="26"/>
      <c r="AV4540" s="26"/>
      <c r="AW4540" s="11"/>
      <c r="AX4540" s="11"/>
      <c r="AY4540" s="11"/>
      <c r="AZ4540" s="11"/>
      <c r="BA4540" s="11"/>
      <c r="BB4540" s="11"/>
      <c r="BC4540" s="11"/>
    </row>
    <row r="4541" spans="1:55" x14ac:dyDescent="0.3">
      <c r="A4541" s="11"/>
      <c r="B4541" s="11"/>
      <c r="C4541" s="11"/>
      <c r="D4541" s="11"/>
      <c r="E4541" s="38"/>
      <c r="F4541" s="11"/>
      <c r="G4541" s="40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26"/>
      <c r="AR4541" s="26"/>
      <c r="AS4541" s="26"/>
      <c r="AT4541" s="26"/>
      <c r="AU4541" s="26"/>
      <c r="AV4541" s="26"/>
      <c r="AW4541" s="11"/>
      <c r="AX4541" s="11"/>
      <c r="AY4541" s="11"/>
      <c r="AZ4541" s="11"/>
      <c r="BA4541" s="11"/>
      <c r="BB4541" s="11"/>
      <c r="BC4541" s="11"/>
    </row>
    <row r="4542" spans="1:55" x14ac:dyDescent="0.3">
      <c r="A4542" s="11"/>
      <c r="B4542" s="11"/>
      <c r="C4542" s="11"/>
      <c r="D4542" s="11"/>
      <c r="E4542" s="38"/>
      <c r="F4542" s="11"/>
      <c r="G4542" s="40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26"/>
      <c r="AR4542" s="26"/>
      <c r="AS4542" s="26"/>
      <c r="AT4542" s="26"/>
      <c r="AU4542" s="26"/>
      <c r="AV4542" s="26"/>
      <c r="AW4542" s="11"/>
      <c r="AX4542" s="11"/>
      <c r="AY4542" s="11"/>
      <c r="AZ4542" s="11"/>
      <c r="BA4542" s="11"/>
      <c r="BB4542" s="11"/>
      <c r="BC4542" s="11"/>
    </row>
    <row r="4543" spans="1:55" x14ac:dyDescent="0.3">
      <c r="A4543" s="11"/>
      <c r="B4543" s="11"/>
      <c r="C4543" s="11"/>
      <c r="D4543" s="11"/>
      <c r="E4543" s="38"/>
      <c r="F4543" s="11"/>
      <c r="G4543" s="40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26"/>
      <c r="AR4543" s="26"/>
      <c r="AS4543" s="26"/>
      <c r="AT4543" s="26"/>
      <c r="AU4543" s="26"/>
      <c r="AV4543" s="26"/>
      <c r="AW4543" s="11"/>
      <c r="AX4543" s="11"/>
      <c r="AY4543" s="11"/>
      <c r="AZ4543" s="11"/>
      <c r="BA4543" s="11"/>
      <c r="BB4543" s="11"/>
      <c r="BC4543" s="11"/>
    </row>
    <row r="4544" spans="1:55" x14ac:dyDescent="0.3">
      <c r="A4544" s="11"/>
      <c r="B4544" s="11"/>
      <c r="C4544" s="11"/>
      <c r="D4544" s="11"/>
      <c r="E4544" s="38"/>
      <c r="F4544" s="11"/>
      <c r="G4544" s="40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26"/>
      <c r="AR4544" s="26"/>
      <c r="AS4544" s="26"/>
      <c r="AT4544" s="26"/>
      <c r="AU4544" s="26"/>
      <c r="AV4544" s="26"/>
      <c r="AW4544" s="11"/>
      <c r="AX4544" s="11"/>
      <c r="AY4544" s="11"/>
      <c r="AZ4544" s="11"/>
      <c r="BA4544" s="11"/>
      <c r="BB4544" s="11"/>
      <c r="BC4544" s="11"/>
    </row>
    <row r="4545" spans="1:55" x14ac:dyDescent="0.3">
      <c r="A4545" s="11"/>
      <c r="B4545" s="11"/>
      <c r="C4545" s="11"/>
      <c r="D4545" s="11"/>
      <c r="E4545" s="38"/>
      <c r="F4545" s="11"/>
      <c r="G4545" s="40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26"/>
      <c r="AR4545" s="26"/>
      <c r="AS4545" s="26"/>
      <c r="AT4545" s="26"/>
      <c r="AU4545" s="26"/>
      <c r="AV4545" s="26"/>
      <c r="AW4545" s="11"/>
      <c r="AX4545" s="11"/>
      <c r="AY4545" s="11"/>
      <c r="AZ4545" s="11"/>
      <c r="BA4545" s="11"/>
      <c r="BB4545" s="11"/>
      <c r="BC4545" s="11"/>
    </row>
    <row r="4546" spans="1:55" x14ac:dyDescent="0.3">
      <c r="A4546" s="11"/>
      <c r="B4546" s="11"/>
      <c r="C4546" s="11"/>
      <c r="D4546" s="11"/>
      <c r="E4546" s="38"/>
      <c r="F4546" s="11"/>
      <c r="G4546" s="40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26"/>
      <c r="AR4546" s="26"/>
      <c r="AS4546" s="26"/>
      <c r="AT4546" s="26"/>
      <c r="AU4546" s="26"/>
      <c r="AV4546" s="26"/>
      <c r="AW4546" s="11"/>
      <c r="AX4546" s="11"/>
      <c r="AY4546" s="11"/>
      <c r="AZ4546" s="11"/>
      <c r="BA4546" s="11"/>
      <c r="BB4546" s="11"/>
      <c r="BC4546" s="11"/>
    </row>
    <row r="4547" spans="1:55" x14ac:dyDescent="0.3">
      <c r="A4547" s="11"/>
      <c r="B4547" s="11"/>
      <c r="C4547" s="11"/>
      <c r="D4547" s="11"/>
      <c r="E4547" s="38"/>
      <c r="F4547" s="11"/>
      <c r="G4547" s="40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26"/>
      <c r="AR4547" s="26"/>
      <c r="AS4547" s="26"/>
      <c r="AT4547" s="26"/>
      <c r="AU4547" s="26"/>
      <c r="AV4547" s="26"/>
      <c r="AW4547" s="11"/>
      <c r="AX4547" s="11"/>
      <c r="AY4547" s="11"/>
      <c r="AZ4547" s="11"/>
      <c r="BA4547" s="11"/>
      <c r="BB4547" s="11"/>
      <c r="BC4547" s="11"/>
    </row>
    <row r="4548" spans="1:55" x14ac:dyDescent="0.3">
      <c r="A4548" s="11"/>
      <c r="B4548" s="11"/>
      <c r="C4548" s="11"/>
      <c r="D4548" s="11"/>
      <c r="E4548" s="38"/>
      <c r="F4548" s="11"/>
      <c r="G4548" s="40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26"/>
      <c r="AR4548" s="26"/>
      <c r="AS4548" s="26"/>
      <c r="AT4548" s="26"/>
      <c r="AU4548" s="26"/>
      <c r="AV4548" s="26"/>
      <c r="AW4548" s="11"/>
      <c r="AX4548" s="11"/>
      <c r="AY4548" s="11"/>
      <c r="AZ4548" s="11"/>
      <c r="BA4548" s="11"/>
      <c r="BB4548" s="11"/>
      <c r="BC4548" s="11"/>
    </row>
    <row r="4549" spans="1:55" x14ac:dyDescent="0.3">
      <c r="A4549" s="11"/>
      <c r="B4549" s="11"/>
      <c r="C4549" s="11"/>
      <c r="D4549" s="11"/>
      <c r="E4549" s="38"/>
      <c r="F4549" s="11"/>
      <c r="G4549" s="40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26"/>
      <c r="AR4549" s="26"/>
      <c r="AS4549" s="26"/>
      <c r="AT4549" s="26"/>
      <c r="AU4549" s="26"/>
      <c r="AV4549" s="26"/>
      <c r="AW4549" s="11"/>
      <c r="AX4549" s="11"/>
      <c r="AY4549" s="11"/>
      <c r="AZ4549" s="11"/>
      <c r="BA4549" s="11"/>
      <c r="BB4549" s="11"/>
      <c r="BC4549" s="11"/>
    </row>
    <row r="4550" spans="1:55" x14ac:dyDescent="0.3">
      <c r="A4550" s="11"/>
      <c r="B4550" s="11"/>
      <c r="C4550" s="11"/>
      <c r="D4550" s="11"/>
      <c r="E4550" s="38"/>
      <c r="F4550" s="11"/>
      <c r="G4550" s="40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26"/>
      <c r="AR4550" s="26"/>
      <c r="AS4550" s="26"/>
      <c r="AT4550" s="26"/>
      <c r="AU4550" s="26"/>
      <c r="AV4550" s="26"/>
      <c r="AW4550" s="11"/>
      <c r="AX4550" s="11"/>
      <c r="AY4550" s="11"/>
      <c r="AZ4550" s="11"/>
      <c r="BA4550" s="11"/>
      <c r="BB4550" s="11"/>
      <c r="BC4550" s="11"/>
    </row>
    <row r="4551" spans="1:55" x14ac:dyDescent="0.3">
      <c r="A4551" s="11"/>
      <c r="B4551" s="11"/>
      <c r="C4551" s="11"/>
      <c r="D4551" s="11"/>
      <c r="E4551" s="38"/>
      <c r="F4551" s="11"/>
      <c r="G4551" s="40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26"/>
      <c r="AR4551" s="26"/>
      <c r="AS4551" s="26"/>
      <c r="AT4551" s="26"/>
      <c r="AU4551" s="26"/>
      <c r="AV4551" s="26"/>
      <c r="AW4551" s="11"/>
      <c r="AX4551" s="11"/>
      <c r="AY4551" s="11"/>
      <c r="AZ4551" s="11"/>
      <c r="BA4551" s="11"/>
      <c r="BB4551" s="11"/>
      <c r="BC4551" s="11"/>
    </row>
    <row r="4552" spans="1:55" x14ac:dyDescent="0.3">
      <c r="A4552" s="11"/>
      <c r="B4552" s="11"/>
      <c r="C4552" s="11"/>
      <c r="D4552" s="11"/>
      <c r="E4552" s="38"/>
      <c r="F4552" s="11"/>
      <c r="G4552" s="40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26"/>
      <c r="AR4552" s="26"/>
      <c r="AS4552" s="26"/>
      <c r="AT4552" s="26"/>
      <c r="AU4552" s="26"/>
      <c r="AV4552" s="26"/>
      <c r="AW4552" s="11"/>
      <c r="AX4552" s="11"/>
      <c r="AY4552" s="11"/>
      <c r="AZ4552" s="11"/>
      <c r="BA4552" s="11"/>
      <c r="BB4552" s="11"/>
      <c r="BC4552" s="11"/>
    </row>
    <row r="4553" spans="1:55" x14ac:dyDescent="0.3">
      <c r="A4553" s="11"/>
      <c r="B4553" s="11"/>
      <c r="C4553" s="11"/>
      <c r="D4553" s="11"/>
      <c r="E4553" s="38"/>
      <c r="F4553" s="11"/>
      <c r="G4553" s="40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26"/>
      <c r="AR4553" s="26"/>
      <c r="AS4553" s="26"/>
      <c r="AT4553" s="26"/>
      <c r="AU4553" s="26"/>
      <c r="AV4553" s="26"/>
      <c r="AW4553" s="11"/>
      <c r="AX4553" s="11"/>
      <c r="AY4553" s="11"/>
      <c r="AZ4553" s="11"/>
      <c r="BA4553" s="11"/>
      <c r="BB4553" s="11"/>
      <c r="BC4553" s="11"/>
    </row>
    <row r="4554" spans="1:55" x14ac:dyDescent="0.3">
      <c r="A4554" s="11"/>
      <c r="B4554" s="11"/>
      <c r="C4554" s="11"/>
      <c r="D4554" s="11"/>
      <c r="E4554" s="38"/>
      <c r="F4554" s="11"/>
      <c r="G4554" s="40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26"/>
      <c r="AR4554" s="26"/>
      <c r="AS4554" s="26"/>
      <c r="AT4554" s="26"/>
      <c r="AU4554" s="26"/>
      <c r="AV4554" s="26"/>
      <c r="AW4554" s="11"/>
      <c r="AX4554" s="11"/>
      <c r="AY4554" s="11"/>
      <c r="AZ4554" s="11"/>
      <c r="BA4554" s="11"/>
      <c r="BB4554" s="11"/>
      <c r="BC4554" s="11"/>
    </row>
    <row r="4555" spans="1:55" x14ac:dyDescent="0.3">
      <c r="A4555" s="11"/>
      <c r="B4555" s="11"/>
      <c r="C4555" s="11"/>
      <c r="D4555" s="11"/>
      <c r="E4555" s="38"/>
      <c r="F4555" s="11"/>
      <c r="G4555" s="40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26"/>
      <c r="AR4555" s="26"/>
      <c r="AS4555" s="26"/>
      <c r="AT4555" s="26"/>
      <c r="AU4555" s="26"/>
      <c r="AV4555" s="26"/>
      <c r="AW4555" s="11"/>
      <c r="AX4555" s="11"/>
      <c r="AY4555" s="11"/>
      <c r="AZ4555" s="11"/>
      <c r="BA4555" s="11"/>
      <c r="BB4555" s="11"/>
      <c r="BC4555" s="11"/>
    </row>
    <row r="4556" spans="1:55" x14ac:dyDescent="0.3">
      <c r="A4556" s="11"/>
      <c r="B4556" s="11"/>
      <c r="C4556" s="11"/>
      <c r="D4556" s="11"/>
      <c r="E4556" s="38"/>
      <c r="F4556" s="11"/>
      <c r="G4556" s="40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26"/>
      <c r="AR4556" s="26"/>
      <c r="AS4556" s="26"/>
      <c r="AT4556" s="26"/>
      <c r="AU4556" s="26"/>
      <c r="AV4556" s="26"/>
      <c r="AW4556" s="11"/>
      <c r="AX4556" s="11"/>
      <c r="AY4556" s="11"/>
      <c r="AZ4556" s="11"/>
      <c r="BA4556" s="11"/>
      <c r="BB4556" s="11"/>
      <c r="BC4556" s="11"/>
    </row>
    <row r="4557" spans="1:55" x14ac:dyDescent="0.3">
      <c r="A4557" s="11"/>
      <c r="B4557" s="11"/>
      <c r="C4557" s="11"/>
      <c r="D4557" s="11"/>
      <c r="E4557" s="38"/>
      <c r="F4557" s="11"/>
      <c r="G4557" s="40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26"/>
      <c r="AR4557" s="26"/>
      <c r="AS4557" s="26"/>
      <c r="AT4557" s="26"/>
      <c r="AU4557" s="26"/>
      <c r="AV4557" s="26"/>
      <c r="AW4557" s="11"/>
      <c r="AX4557" s="11"/>
      <c r="AY4557" s="11"/>
      <c r="AZ4557" s="11"/>
      <c r="BA4557" s="11"/>
      <c r="BB4557" s="11"/>
      <c r="BC4557" s="11"/>
    </row>
    <row r="4558" spans="1:55" x14ac:dyDescent="0.3">
      <c r="A4558" s="11"/>
      <c r="B4558" s="11"/>
      <c r="C4558" s="11"/>
      <c r="D4558" s="11"/>
      <c r="E4558" s="38"/>
      <c r="F4558" s="11"/>
      <c r="G4558" s="40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26"/>
      <c r="AR4558" s="26"/>
      <c r="AS4558" s="26"/>
      <c r="AT4558" s="26"/>
      <c r="AU4558" s="26"/>
      <c r="AV4558" s="26"/>
      <c r="AW4558" s="11"/>
      <c r="AX4558" s="11"/>
      <c r="AY4558" s="11"/>
      <c r="AZ4558" s="11"/>
      <c r="BA4558" s="11"/>
      <c r="BB4558" s="11"/>
      <c r="BC4558" s="11"/>
    </row>
    <row r="4559" spans="1:55" x14ac:dyDescent="0.3">
      <c r="A4559" s="11"/>
      <c r="B4559" s="11"/>
      <c r="C4559" s="11"/>
      <c r="D4559" s="11"/>
      <c r="E4559" s="38"/>
      <c r="F4559" s="11"/>
      <c r="G4559" s="40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26"/>
      <c r="AR4559" s="26"/>
      <c r="AS4559" s="26"/>
      <c r="AT4559" s="26"/>
      <c r="AU4559" s="26"/>
      <c r="AV4559" s="26"/>
      <c r="AW4559" s="11"/>
      <c r="AX4559" s="11"/>
      <c r="AY4559" s="11"/>
      <c r="AZ4559" s="11"/>
      <c r="BA4559" s="11"/>
      <c r="BB4559" s="11"/>
      <c r="BC4559" s="11"/>
    </row>
    <row r="4560" spans="1:55" x14ac:dyDescent="0.3">
      <c r="A4560" s="11"/>
      <c r="B4560" s="11"/>
      <c r="C4560" s="11"/>
      <c r="D4560" s="11"/>
      <c r="E4560" s="38"/>
      <c r="F4560" s="11"/>
      <c r="G4560" s="40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26"/>
      <c r="AR4560" s="26"/>
      <c r="AS4560" s="26"/>
      <c r="AT4560" s="26"/>
      <c r="AU4560" s="26"/>
      <c r="AV4560" s="26"/>
      <c r="AW4560" s="11"/>
      <c r="AX4560" s="11"/>
      <c r="AY4560" s="11"/>
      <c r="AZ4560" s="11"/>
      <c r="BA4560" s="11"/>
      <c r="BB4560" s="11"/>
      <c r="BC4560" s="11"/>
    </row>
    <row r="4561" spans="1:55" x14ac:dyDescent="0.3">
      <c r="A4561" s="11"/>
      <c r="B4561" s="11"/>
      <c r="C4561" s="11"/>
      <c r="D4561" s="11"/>
      <c r="E4561" s="38"/>
      <c r="F4561" s="11"/>
      <c r="G4561" s="40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26"/>
      <c r="AR4561" s="26"/>
      <c r="AS4561" s="26"/>
      <c r="AT4561" s="26"/>
      <c r="AU4561" s="26"/>
      <c r="AV4561" s="26"/>
      <c r="AW4561" s="11"/>
      <c r="AX4561" s="11"/>
      <c r="AY4561" s="11"/>
      <c r="AZ4561" s="11"/>
      <c r="BA4561" s="11"/>
      <c r="BB4561" s="11"/>
      <c r="BC4561" s="11"/>
    </row>
    <row r="4562" spans="1:55" x14ac:dyDescent="0.3">
      <c r="A4562" s="11"/>
      <c r="B4562" s="11"/>
      <c r="C4562" s="11"/>
      <c r="D4562" s="11"/>
      <c r="E4562" s="38"/>
      <c r="F4562" s="11"/>
      <c r="G4562" s="40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26"/>
      <c r="AR4562" s="26"/>
      <c r="AS4562" s="26"/>
      <c r="AT4562" s="26"/>
      <c r="AU4562" s="26"/>
      <c r="AV4562" s="26"/>
      <c r="AW4562" s="11"/>
      <c r="AX4562" s="11"/>
      <c r="AY4562" s="11"/>
      <c r="AZ4562" s="11"/>
      <c r="BA4562" s="11"/>
      <c r="BB4562" s="11"/>
      <c r="BC4562" s="11"/>
    </row>
    <row r="4563" spans="1:55" x14ac:dyDescent="0.3">
      <c r="A4563" s="11"/>
      <c r="B4563" s="11"/>
      <c r="C4563" s="11"/>
      <c r="D4563" s="11"/>
      <c r="E4563" s="38"/>
      <c r="F4563" s="11"/>
      <c r="G4563" s="40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26"/>
      <c r="AR4563" s="26"/>
      <c r="AS4563" s="26"/>
      <c r="AT4563" s="26"/>
      <c r="AU4563" s="26"/>
      <c r="AV4563" s="26"/>
      <c r="AW4563" s="11"/>
      <c r="AX4563" s="11"/>
      <c r="AY4563" s="11"/>
      <c r="AZ4563" s="11"/>
      <c r="BA4563" s="11"/>
      <c r="BB4563" s="11"/>
      <c r="BC4563" s="11"/>
    </row>
    <row r="4564" spans="1:55" x14ac:dyDescent="0.3">
      <c r="A4564" s="11"/>
      <c r="B4564" s="11"/>
      <c r="C4564" s="11"/>
      <c r="D4564" s="11"/>
      <c r="E4564" s="38"/>
      <c r="F4564" s="11"/>
      <c r="G4564" s="40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26"/>
      <c r="AR4564" s="26"/>
      <c r="AS4564" s="26"/>
      <c r="AT4564" s="26"/>
      <c r="AU4564" s="26"/>
      <c r="AV4564" s="26"/>
      <c r="AW4564" s="11"/>
      <c r="AX4564" s="11"/>
      <c r="AY4564" s="11"/>
      <c r="AZ4564" s="11"/>
      <c r="BA4564" s="11"/>
      <c r="BB4564" s="11"/>
      <c r="BC4564" s="11"/>
    </row>
    <row r="4565" spans="1:55" x14ac:dyDescent="0.3">
      <c r="A4565" s="11"/>
      <c r="B4565" s="11"/>
      <c r="C4565" s="11"/>
      <c r="D4565" s="11"/>
      <c r="E4565" s="38"/>
      <c r="F4565" s="11"/>
      <c r="G4565" s="40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26"/>
      <c r="AR4565" s="26"/>
      <c r="AS4565" s="26"/>
      <c r="AT4565" s="26"/>
      <c r="AU4565" s="26"/>
      <c r="AV4565" s="26"/>
      <c r="AW4565" s="11"/>
      <c r="AX4565" s="11"/>
      <c r="AY4565" s="11"/>
      <c r="AZ4565" s="11"/>
      <c r="BA4565" s="11"/>
      <c r="BB4565" s="11"/>
      <c r="BC4565" s="11"/>
    </row>
    <row r="4566" spans="1:55" x14ac:dyDescent="0.3">
      <c r="A4566" s="11"/>
      <c r="B4566" s="11"/>
      <c r="C4566" s="11"/>
      <c r="D4566" s="11"/>
      <c r="E4566" s="38"/>
      <c r="F4566" s="11"/>
      <c r="G4566" s="40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26"/>
      <c r="AR4566" s="26"/>
      <c r="AS4566" s="26"/>
      <c r="AT4566" s="26"/>
      <c r="AU4566" s="26"/>
      <c r="AV4566" s="26"/>
      <c r="AW4566" s="11"/>
      <c r="AX4566" s="11"/>
      <c r="AY4566" s="11"/>
      <c r="AZ4566" s="11"/>
      <c r="BA4566" s="11"/>
      <c r="BB4566" s="11"/>
      <c r="BC4566" s="11"/>
    </row>
    <row r="4567" spans="1:55" x14ac:dyDescent="0.3">
      <c r="A4567" s="11"/>
      <c r="B4567" s="11"/>
      <c r="C4567" s="11"/>
      <c r="D4567" s="11"/>
      <c r="E4567" s="38"/>
      <c r="F4567" s="11"/>
      <c r="G4567" s="40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26"/>
      <c r="AR4567" s="26"/>
      <c r="AS4567" s="26"/>
      <c r="AT4567" s="26"/>
      <c r="AU4567" s="26"/>
      <c r="AV4567" s="26"/>
      <c r="AW4567" s="11"/>
      <c r="AX4567" s="11"/>
      <c r="AY4567" s="11"/>
      <c r="AZ4567" s="11"/>
      <c r="BA4567" s="11"/>
      <c r="BB4567" s="11"/>
      <c r="BC4567" s="11"/>
    </row>
    <row r="4568" spans="1:55" x14ac:dyDescent="0.3">
      <c r="A4568" s="11"/>
      <c r="B4568" s="11"/>
      <c r="C4568" s="11"/>
      <c r="D4568" s="11"/>
      <c r="E4568" s="38"/>
      <c r="F4568" s="11"/>
      <c r="G4568" s="40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26"/>
      <c r="AR4568" s="26"/>
      <c r="AS4568" s="26"/>
      <c r="AT4568" s="26"/>
      <c r="AU4568" s="26"/>
      <c r="AV4568" s="26"/>
      <c r="AW4568" s="11"/>
      <c r="AX4568" s="11"/>
      <c r="AY4568" s="11"/>
      <c r="AZ4568" s="11"/>
      <c r="BA4568" s="11"/>
      <c r="BB4568" s="11"/>
      <c r="BC4568" s="11"/>
    </row>
    <row r="4569" spans="1:55" x14ac:dyDescent="0.3">
      <c r="A4569" s="11"/>
      <c r="B4569" s="11"/>
      <c r="C4569" s="11"/>
      <c r="D4569" s="11"/>
      <c r="E4569" s="38"/>
      <c r="F4569" s="11"/>
      <c r="G4569" s="40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26"/>
      <c r="AR4569" s="26"/>
      <c r="AS4569" s="26"/>
      <c r="AT4569" s="26"/>
      <c r="AU4569" s="26"/>
      <c r="AV4569" s="26"/>
      <c r="AW4569" s="11"/>
      <c r="AX4569" s="11"/>
      <c r="AY4569" s="11"/>
      <c r="AZ4569" s="11"/>
      <c r="BA4569" s="11"/>
      <c r="BB4569" s="11"/>
      <c r="BC4569" s="11"/>
    </row>
    <row r="4570" spans="1:55" x14ac:dyDescent="0.3">
      <c r="A4570" s="11"/>
      <c r="B4570" s="11"/>
      <c r="C4570" s="11"/>
      <c r="D4570" s="11"/>
      <c r="E4570" s="38"/>
      <c r="F4570" s="11"/>
      <c r="G4570" s="40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26"/>
      <c r="AR4570" s="26"/>
      <c r="AS4570" s="26"/>
      <c r="AT4570" s="26"/>
      <c r="AU4570" s="26"/>
      <c r="AV4570" s="26"/>
      <c r="AW4570" s="11"/>
      <c r="AX4570" s="11"/>
      <c r="AY4570" s="11"/>
      <c r="AZ4570" s="11"/>
      <c r="BA4570" s="11"/>
      <c r="BB4570" s="11"/>
      <c r="BC4570" s="11"/>
    </row>
    <row r="4571" spans="1:55" x14ac:dyDescent="0.3">
      <c r="A4571" s="11"/>
      <c r="B4571" s="11"/>
      <c r="C4571" s="11"/>
      <c r="D4571" s="11"/>
      <c r="E4571" s="38"/>
      <c r="F4571" s="11"/>
      <c r="G4571" s="40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26"/>
      <c r="AR4571" s="26"/>
      <c r="AS4571" s="26"/>
      <c r="AT4571" s="26"/>
      <c r="AU4571" s="26"/>
      <c r="AV4571" s="26"/>
      <c r="AW4571" s="11"/>
      <c r="AX4571" s="11"/>
      <c r="AY4571" s="11"/>
      <c r="AZ4571" s="11"/>
      <c r="BA4571" s="11"/>
      <c r="BB4571" s="11"/>
      <c r="BC4571" s="11"/>
    </row>
    <row r="4572" spans="1:55" x14ac:dyDescent="0.3">
      <c r="A4572" s="11"/>
      <c r="B4572" s="11"/>
      <c r="C4572" s="11"/>
      <c r="D4572" s="11"/>
      <c r="E4572" s="38"/>
      <c r="F4572" s="11"/>
      <c r="G4572" s="40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26"/>
      <c r="AR4572" s="26"/>
      <c r="AS4572" s="26"/>
      <c r="AT4572" s="26"/>
      <c r="AU4572" s="26"/>
      <c r="AV4572" s="26"/>
      <c r="AW4572" s="11"/>
      <c r="AX4572" s="11"/>
      <c r="AY4572" s="11"/>
      <c r="AZ4572" s="11"/>
      <c r="BA4572" s="11"/>
      <c r="BB4572" s="11"/>
      <c r="BC4572" s="11"/>
    </row>
    <row r="4573" spans="1:55" x14ac:dyDescent="0.3">
      <c r="A4573" s="11"/>
      <c r="B4573" s="11"/>
      <c r="C4573" s="11"/>
      <c r="D4573" s="11"/>
      <c r="E4573" s="38"/>
      <c r="F4573" s="11"/>
      <c r="G4573" s="40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26"/>
      <c r="AR4573" s="26"/>
      <c r="AS4573" s="26"/>
      <c r="AT4573" s="26"/>
      <c r="AU4573" s="26"/>
      <c r="AV4573" s="26"/>
      <c r="AW4573" s="11"/>
      <c r="AX4573" s="11"/>
      <c r="AY4573" s="11"/>
      <c r="AZ4573" s="11"/>
      <c r="BA4573" s="11"/>
      <c r="BB4573" s="11"/>
      <c r="BC4573" s="11"/>
    </row>
    <row r="4574" spans="1:55" x14ac:dyDescent="0.3">
      <c r="A4574" s="11"/>
      <c r="B4574" s="11"/>
      <c r="C4574" s="11"/>
      <c r="D4574" s="11"/>
      <c r="E4574" s="38"/>
      <c r="F4574" s="11"/>
      <c r="G4574" s="40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26"/>
      <c r="AR4574" s="26"/>
      <c r="AS4574" s="26"/>
      <c r="AT4574" s="26"/>
      <c r="AU4574" s="26"/>
      <c r="AV4574" s="26"/>
      <c r="AW4574" s="11"/>
      <c r="AX4574" s="11"/>
      <c r="AY4574" s="11"/>
      <c r="AZ4574" s="11"/>
      <c r="BA4574" s="11"/>
      <c r="BB4574" s="11"/>
      <c r="BC4574" s="11"/>
    </row>
    <row r="4575" spans="1:55" x14ac:dyDescent="0.3">
      <c r="A4575" s="11"/>
      <c r="B4575" s="11"/>
      <c r="C4575" s="11"/>
      <c r="D4575" s="11"/>
      <c r="E4575" s="38"/>
      <c r="F4575" s="11"/>
      <c r="G4575" s="40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26"/>
      <c r="AR4575" s="26"/>
      <c r="AS4575" s="26"/>
      <c r="AT4575" s="26"/>
      <c r="AU4575" s="26"/>
      <c r="AV4575" s="26"/>
      <c r="AW4575" s="11"/>
      <c r="AX4575" s="11"/>
      <c r="AY4575" s="11"/>
      <c r="AZ4575" s="11"/>
      <c r="BA4575" s="11"/>
      <c r="BB4575" s="11"/>
      <c r="BC4575" s="11"/>
    </row>
    <row r="4576" spans="1:55" x14ac:dyDescent="0.3">
      <c r="A4576" s="11"/>
      <c r="B4576" s="11"/>
      <c r="C4576" s="11"/>
      <c r="D4576" s="11"/>
      <c r="E4576" s="38"/>
      <c r="F4576" s="11"/>
      <c r="G4576" s="40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26"/>
      <c r="AR4576" s="26"/>
      <c r="AS4576" s="26"/>
      <c r="AT4576" s="26"/>
      <c r="AU4576" s="26"/>
      <c r="AV4576" s="26"/>
      <c r="AW4576" s="11"/>
      <c r="AX4576" s="11"/>
      <c r="AY4576" s="11"/>
      <c r="AZ4576" s="11"/>
      <c r="BA4576" s="11"/>
      <c r="BB4576" s="11"/>
      <c r="BC4576" s="11"/>
    </row>
    <row r="4577" spans="1:55" x14ac:dyDescent="0.3">
      <c r="A4577" s="11"/>
      <c r="B4577" s="11"/>
      <c r="C4577" s="11"/>
      <c r="D4577" s="11"/>
      <c r="E4577" s="38"/>
      <c r="F4577" s="11"/>
      <c r="G4577" s="40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26"/>
      <c r="AR4577" s="26"/>
      <c r="AS4577" s="26"/>
      <c r="AT4577" s="26"/>
      <c r="AU4577" s="26"/>
      <c r="AV4577" s="26"/>
      <c r="AW4577" s="11"/>
      <c r="AX4577" s="11"/>
      <c r="AY4577" s="11"/>
      <c r="AZ4577" s="11"/>
      <c r="BA4577" s="11"/>
      <c r="BB4577" s="11"/>
      <c r="BC4577" s="11"/>
    </row>
    <row r="4578" spans="1:55" x14ac:dyDescent="0.3">
      <c r="A4578" s="11"/>
      <c r="B4578" s="11"/>
      <c r="C4578" s="11"/>
      <c r="D4578" s="11"/>
      <c r="E4578" s="38"/>
      <c r="F4578" s="11"/>
      <c r="G4578" s="40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26"/>
      <c r="AR4578" s="26"/>
      <c r="AS4578" s="26"/>
      <c r="AT4578" s="26"/>
      <c r="AU4578" s="26"/>
      <c r="AV4578" s="26"/>
      <c r="AW4578" s="11"/>
      <c r="AX4578" s="11"/>
      <c r="AY4578" s="11"/>
      <c r="AZ4578" s="11"/>
      <c r="BA4578" s="11"/>
      <c r="BB4578" s="11"/>
      <c r="BC4578" s="11"/>
    </row>
    <row r="4579" spans="1:55" x14ac:dyDescent="0.3">
      <c r="A4579" s="11"/>
      <c r="B4579" s="11"/>
      <c r="C4579" s="11"/>
      <c r="D4579" s="11"/>
      <c r="E4579" s="38"/>
      <c r="F4579" s="11"/>
      <c r="G4579" s="40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26"/>
      <c r="AR4579" s="26"/>
      <c r="AS4579" s="26"/>
      <c r="AT4579" s="26"/>
      <c r="AU4579" s="26"/>
      <c r="AV4579" s="26"/>
      <c r="AW4579" s="11"/>
      <c r="AX4579" s="11"/>
      <c r="AY4579" s="11"/>
      <c r="AZ4579" s="11"/>
      <c r="BA4579" s="11"/>
      <c r="BB4579" s="11"/>
      <c r="BC4579" s="11"/>
    </row>
    <row r="4580" spans="1:55" x14ac:dyDescent="0.3">
      <c r="A4580" s="11"/>
      <c r="B4580" s="11"/>
      <c r="C4580" s="11"/>
      <c r="D4580" s="11"/>
      <c r="E4580" s="38"/>
      <c r="F4580" s="11"/>
      <c r="G4580" s="40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26"/>
      <c r="AR4580" s="26"/>
      <c r="AS4580" s="26"/>
      <c r="AT4580" s="26"/>
      <c r="AU4580" s="26"/>
      <c r="AV4580" s="26"/>
      <c r="AW4580" s="11"/>
      <c r="AX4580" s="11"/>
      <c r="AY4580" s="11"/>
      <c r="AZ4580" s="11"/>
      <c r="BA4580" s="11"/>
      <c r="BB4580" s="11"/>
      <c r="BC4580" s="11"/>
    </row>
    <row r="4581" spans="1:55" x14ac:dyDescent="0.3">
      <c r="A4581" s="11"/>
      <c r="B4581" s="11"/>
      <c r="C4581" s="11"/>
      <c r="D4581" s="11"/>
      <c r="E4581" s="38"/>
      <c r="F4581" s="11"/>
      <c r="G4581" s="40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26"/>
      <c r="AR4581" s="26"/>
      <c r="AS4581" s="26"/>
      <c r="AT4581" s="26"/>
      <c r="AU4581" s="26"/>
      <c r="AV4581" s="26"/>
      <c r="AW4581" s="11"/>
      <c r="AX4581" s="11"/>
      <c r="AY4581" s="11"/>
      <c r="AZ4581" s="11"/>
      <c r="BA4581" s="11"/>
      <c r="BB4581" s="11"/>
      <c r="BC4581" s="11"/>
    </row>
    <row r="4582" spans="1:55" x14ac:dyDescent="0.3">
      <c r="A4582" s="11"/>
      <c r="B4582" s="11"/>
      <c r="C4582" s="11"/>
      <c r="D4582" s="11"/>
      <c r="E4582" s="38"/>
      <c r="F4582" s="11"/>
      <c r="G4582" s="40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26"/>
      <c r="AR4582" s="26"/>
      <c r="AS4582" s="26"/>
      <c r="AT4582" s="26"/>
      <c r="AU4582" s="26"/>
      <c r="AV4582" s="26"/>
      <c r="AW4582" s="11"/>
      <c r="AX4582" s="11"/>
      <c r="AY4582" s="11"/>
      <c r="AZ4582" s="11"/>
      <c r="BA4582" s="11"/>
      <c r="BB4582" s="11"/>
      <c r="BC4582" s="11"/>
    </row>
    <row r="4583" spans="1:55" x14ac:dyDescent="0.3">
      <c r="A4583" s="11"/>
      <c r="B4583" s="11"/>
      <c r="C4583" s="11"/>
      <c r="D4583" s="11"/>
      <c r="E4583" s="38"/>
      <c r="F4583" s="11"/>
      <c r="G4583" s="40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26"/>
      <c r="AR4583" s="26"/>
      <c r="AS4583" s="26"/>
      <c r="AT4583" s="26"/>
      <c r="AU4583" s="26"/>
      <c r="AV4583" s="26"/>
      <c r="AW4583" s="11"/>
      <c r="AX4583" s="11"/>
      <c r="AY4583" s="11"/>
      <c r="AZ4583" s="11"/>
      <c r="BA4583" s="11"/>
      <c r="BB4583" s="11"/>
      <c r="BC4583" s="11"/>
    </row>
    <row r="4584" spans="1:55" x14ac:dyDescent="0.3">
      <c r="A4584" s="11"/>
      <c r="B4584" s="11"/>
      <c r="C4584" s="11"/>
      <c r="D4584" s="11"/>
      <c r="E4584" s="38"/>
      <c r="F4584" s="11"/>
      <c r="G4584" s="40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26"/>
      <c r="AR4584" s="26"/>
      <c r="AS4584" s="26"/>
      <c r="AT4584" s="26"/>
      <c r="AU4584" s="26"/>
      <c r="AV4584" s="26"/>
      <c r="AW4584" s="11"/>
      <c r="AX4584" s="11"/>
      <c r="AY4584" s="11"/>
      <c r="AZ4584" s="11"/>
      <c r="BA4584" s="11"/>
      <c r="BB4584" s="11"/>
      <c r="BC4584" s="11"/>
    </row>
    <row r="4585" spans="1:55" x14ac:dyDescent="0.3">
      <c r="A4585" s="11"/>
      <c r="B4585" s="11"/>
      <c r="C4585" s="11"/>
      <c r="D4585" s="11"/>
      <c r="E4585" s="38"/>
      <c r="F4585" s="11"/>
      <c r="G4585" s="40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26"/>
      <c r="AR4585" s="26"/>
      <c r="AS4585" s="26"/>
      <c r="AT4585" s="26"/>
      <c r="AU4585" s="26"/>
      <c r="AV4585" s="26"/>
      <c r="AW4585" s="11"/>
      <c r="AX4585" s="11"/>
      <c r="AY4585" s="11"/>
      <c r="AZ4585" s="11"/>
      <c r="BA4585" s="11"/>
      <c r="BB4585" s="11"/>
      <c r="BC4585" s="11"/>
    </row>
    <row r="4586" spans="1:55" x14ac:dyDescent="0.3">
      <c r="A4586" s="11"/>
      <c r="B4586" s="11"/>
      <c r="C4586" s="11"/>
      <c r="D4586" s="11"/>
      <c r="E4586" s="38"/>
      <c r="F4586" s="11"/>
      <c r="G4586" s="40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26"/>
      <c r="AR4586" s="26"/>
      <c r="AS4586" s="26"/>
      <c r="AT4586" s="26"/>
      <c r="AU4586" s="26"/>
      <c r="AV4586" s="26"/>
      <c r="AW4586" s="11"/>
      <c r="AX4586" s="11"/>
      <c r="AY4586" s="11"/>
      <c r="AZ4586" s="11"/>
      <c r="BA4586" s="11"/>
      <c r="BB4586" s="11"/>
      <c r="BC4586" s="11"/>
    </row>
    <row r="4587" spans="1:55" x14ac:dyDescent="0.3">
      <c r="A4587" s="11"/>
      <c r="B4587" s="11"/>
      <c r="C4587" s="11"/>
      <c r="D4587" s="11"/>
      <c r="E4587" s="38"/>
      <c r="F4587" s="11"/>
      <c r="G4587" s="40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26"/>
      <c r="AR4587" s="26"/>
      <c r="AS4587" s="26"/>
      <c r="AT4587" s="26"/>
      <c r="AU4587" s="26"/>
      <c r="AV4587" s="26"/>
      <c r="AW4587" s="11"/>
      <c r="AX4587" s="11"/>
      <c r="AY4587" s="11"/>
      <c r="AZ4587" s="11"/>
      <c r="BA4587" s="11"/>
      <c r="BB4587" s="11"/>
      <c r="BC4587" s="11"/>
    </row>
    <row r="4588" spans="1:55" x14ac:dyDescent="0.3">
      <c r="A4588" s="11"/>
      <c r="B4588" s="11"/>
      <c r="C4588" s="11"/>
      <c r="D4588" s="11"/>
      <c r="E4588" s="38"/>
      <c r="F4588" s="11"/>
      <c r="G4588" s="40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26"/>
      <c r="AR4588" s="26"/>
      <c r="AS4588" s="26"/>
      <c r="AT4588" s="26"/>
      <c r="AU4588" s="26"/>
      <c r="AV4588" s="26"/>
      <c r="AW4588" s="11"/>
      <c r="AX4588" s="11"/>
      <c r="AY4588" s="11"/>
      <c r="AZ4588" s="11"/>
      <c r="BA4588" s="11"/>
      <c r="BB4588" s="11"/>
      <c r="BC4588" s="11"/>
    </row>
    <row r="4589" spans="1:55" x14ac:dyDescent="0.3">
      <c r="A4589" s="11"/>
      <c r="B4589" s="11"/>
      <c r="C4589" s="11"/>
      <c r="D4589" s="11"/>
      <c r="E4589" s="38"/>
      <c r="F4589" s="11"/>
      <c r="G4589" s="40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26"/>
      <c r="AR4589" s="26"/>
      <c r="AS4589" s="26"/>
      <c r="AT4589" s="26"/>
      <c r="AU4589" s="26"/>
      <c r="AV4589" s="26"/>
      <c r="AW4589" s="11"/>
      <c r="AX4589" s="11"/>
      <c r="AY4589" s="11"/>
      <c r="AZ4589" s="11"/>
      <c r="BA4589" s="11"/>
      <c r="BB4589" s="11"/>
      <c r="BC4589" s="11"/>
    </row>
    <row r="4590" spans="1:55" x14ac:dyDescent="0.3">
      <c r="A4590" s="11"/>
      <c r="B4590" s="11"/>
      <c r="C4590" s="11"/>
      <c r="D4590" s="11"/>
      <c r="E4590" s="38"/>
      <c r="F4590" s="11"/>
      <c r="G4590" s="40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26"/>
      <c r="AR4590" s="26"/>
      <c r="AS4590" s="26"/>
      <c r="AT4590" s="26"/>
      <c r="AU4590" s="26"/>
      <c r="AV4590" s="26"/>
      <c r="AW4590" s="11"/>
      <c r="AX4590" s="11"/>
      <c r="AY4590" s="11"/>
      <c r="AZ4590" s="11"/>
      <c r="BA4590" s="11"/>
      <c r="BB4590" s="11"/>
      <c r="BC4590" s="11"/>
    </row>
    <row r="4591" spans="1:55" x14ac:dyDescent="0.3">
      <c r="A4591" s="11"/>
      <c r="B4591" s="11"/>
      <c r="C4591" s="11"/>
      <c r="D4591" s="11"/>
      <c r="E4591" s="38"/>
      <c r="F4591" s="11"/>
      <c r="G4591" s="40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26"/>
      <c r="AR4591" s="26"/>
      <c r="AS4591" s="26"/>
      <c r="AT4591" s="26"/>
      <c r="AU4591" s="26"/>
      <c r="AV4591" s="26"/>
      <c r="AW4591" s="11"/>
      <c r="AX4591" s="11"/>
      <c r="AY4591" s="11"/>
      <c r="AZ4591" s="11"/>
      <c r="BA4591" s="11"/>
      <c r="BB4591" s="11"/>
      <c r="BC4591" s="11"/>
    </row>
    <row r="4592" spans="1:55" x14ac:dyDescent="0.3">
      <c r="A4592" s="11"/>
      <c r="B4592" s="11"/>
      <c r="C4592" s="11"/>
      <c r="D4592" s="11"/>
      <c r="E4592" s="38"/>
      <c r="F4592" s="11"/>
      <c r="G4592" s="40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26"/>
      <c r="AR4592" s="26"/>
      <c r="AS4592" s="26"/>
      <c r="AT4592" s="26"/>
      <c r="AU4592" s="26"/>
      <c r="AV4592" s="26"/>
      <c r="AW4592" s="11"/>
      <c r="AX4592" s="11"/>
      <c r="AY4592" s="11"/>
      <c r="AZ4592" s="11"/>
      <c r="BA4592" s="11"/>
      <c r="BB4592" s="11"/>
      <c r="BC4592" s="11"/>
    </row>
    <row r="4593" spans="1:55" x14ac:dyDescent="0.3">
      <c r="A4593" s="11"/>
      <c r="B4593" s="11"/>
      <c r="C4593" s="11"/>
      <c r="D4593" s="11"/>
      <c r="E4593" s="38"/>
      <c r="F4593" s="11"/>
      <c r="G4593" s="40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26"/>
      <c r="AR4593" s="26"/>
      <c r="AS4593" s="26"/>
      <c r="AT4593" s="26"/>
      <c r="AU4593" s="26"/>
      <c r="AV4593" s="26"/>
      <c r="AW4593" s="11"/>
      <c r="AX4593" s="11"/>
      <c r="AY4593" s="11"/>
      <c r="AZ4593" s="11"/>
      <c r="BA4593" s="11"/>
      <c r="BB4593" s="11"/>
      <c r="BC4593" s="11"/>
    </row>
    <row r="4594" spans="1:55" x14ac:dyDescent="0.3">
      <c r="A4594" s="11"/>
      <c r="B4594" s="11"/>
      <c r="C4594" s="11"/>
      <c r="D4594" s="11"/>
      <c r="E4594" s="38"/>
      <c r="F4594" s="11"/>
      <c r="G4594" s="40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26"/>
      <c r="AR4594" s="26"/>
      <c r="AS4594" s="26"/>
      <c r="AT4594" s="26"/>
      <c r="AU4594" s="26"/>
      <c r="AV4594" s="26"/>
      <c r="AW4594" s="11"/>
      <c r="AX4594" s="11"/>
      <c r="AY4594" s="11"/>
      <c r="AZ4594" s="11"/>
      <c r="BA4594" s="11"/>
      <c r="BB4594" s="11"/>
      <c r="BC4594" s="11"/>
    </row>
    <row r="4595" spans="1:55" x14ac:dyDescent="0.3">
      <c r="A4595" s="11"/>
      <c r="B4595" s="11"/>
      <c r="C4595" s="11"/>
      <c r="D4595" s="11"/>
      <c r="E4595" s="38"/>
      <c r="F4595" s="11"/>
      <c r="G4595" s="40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26"/>
      <c r="AR4595" s="26"/>
      <c r="AS4595" s="26"/>
      <c r="AT4595" s="26"/>
      <c r="AU4595" s="26"/>
      <c r="AV4595" s="26"/>
      <c r="AW4595" s="11"/>
      <c r="AX4595" s="11"/>
      <c r="AY4595" s="11"/>
      <c r="AZ4595" s="11"/>
      <c r="BA4595" s="11"/>
      <c r="BB4595" s="11"/>
      <c r="BC4595" s="11"/>
    </row>
    <row r="4596" spans="1:55" x14ac:dyDescent="0.3">
      <c r="A4596" s="11"/>
      <c r="B4596" s="11"/>
      <c r="C4596" s="11"/>
      <c r="D4596" s="11"/>
      <c r="E4596" s="38"/>
      <c r="F4596" s="11"/>
      <c r="G4596" s="40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26"/>
      <c r="AR4596" s="26"/>
      <c r="AS4596" s="26"/>
      <c r="AT4596" s="26"/>
      <c r="AU4596" s="26"/>
      <c r="AV4596" s="26"/>
      <c r="AW4596" s="11"/>
      <c r="AX4596" s="11"/>
      <c r="AY4596" s="11"/>
      <c r="AZ4596" s="11"/>
      <c r="BA4596" s="11"/>
      <c r="BB4596" s="11"/>
      <c r="BC4596" s="11"/>
    </row>
    <row r="4597" spans="1:55" x14ac:dyDescent="0.3">
      <c r="A4597" s="11"/>
      <c r="B4597" s="11"/>
      <c r="C4597" s="11"/>
      <c r="D4597" s="11"/>
      <c r="E4597" s="38"/>
      <c r="F4597" s="11"/>
      <c r="G4597" s="40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26"/>
      <c r="AR4597" s="26"/>
      <c r="AS4597" s="26"/>
      <c r="AT4597" s="26"/>
      <c r="AU4597" s="26"/>
      <c r="AV4597" s="26"/>
      <c r="AW4597" s="11"/>
      <c r="AX4597" s="11"/>
      <c r="AY4597" s="11"/>
      <c r="AZ4597" s="11"/>
      <c r="BA4597" s="11"/>
      <c r="BB4597" s="11"/>
      <c r="BC4597" s="11"/>
    </row>
    <row r="4598" spans="1:55" x14ac:dyDescent="0.3">
      <c r="A4598" s="11"/>
      <c r="B4598" s="11"/>
      <c r="C4598" s="11"/>
      <c r="D4598" s="11"/>
      <c r="E4598" s="38"/>
      <c r="F4598" s="11"/>
      <c r="G4598" s="40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26"/>
      <c r="AR4598" s="26"/>
      <c r="AS4598" s="26"/>
      <c r="AT4598" s="26"/>
      <c r="AU4598" s="26"/>
      <c r="AV4598" s="26"/>
      <c r="AW4598" s="11"/>
      <c r="AX4598" s="11"/>
      <c r="AY4598" s="11"/>
      <c r="AZ4598" s="11"/>
      <c r="BA4598" s="11"/>
      <c r="BB4598" s="11"/>
      <c r="BC4598" s="11"/>
    </row>
    <row r="4599" spans="1:55" x14ac:dyDescent="0.3">
      <c r="A4599" s="11"/>
      <c r="B4599" s="11"/>
      <c r="C4599" s="11"/>
      <c r="D4599" s="11"/>
      <c r="E4599" s="38"/>
      <c r="F4599" s="11"/>
      <c r="G4599" s="40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26"/>
      <c r="AR4599" s="26"/>
      <c r="AS4599" s="26"/>
      <c r="AT4599" s="26"/>
      <c r="AU4599" s="26"/>
      <c r="AV4599" s="26"/>
      <c r="AW4599" s="11"/>
      <c r="AX4599" s="11"/>
      <c r="AY4599" s="11"/>
      <c r="AZ4599" s="11"/>
      <c r="BA4599" s="11"/>
      <c r="BB4599" s="11"/>
      <c r="BC4599" s="11"/>
    </row>
    <row r="4600" spans="1:55" x14ac:dyDescent="0.3">
      <c r="A4600" s="11"/>
      <c r="B4600" s="11"/>
      <c r="C4600" s="11"/>
      <c r="D4600" s="11"/>
      <c r="E4600" s="38"/>
      <c r="F4600" s="11"/>
      <c r="G4600" s="40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26"/>
      <c r="AR4600" s="26"/>
      <c r="AS4600" s="26"/>
      <c r="AT4600" s="26"/>
      <c r="AU4600" s="26"/>
      <c r="AV4600" s="26"/>
      <c r="AW4600" s="11"/>
      <c r="AX4600" s="11"/>
      <c r="AY4600" s="11"/>
      <c r="AZ4600" s="11"/>
      <c r="BA4600" s="11"/>
      <c r="BB4600" s="11"/>
      <c r="BC4600" s="11"/>
    </row>
    <row r="4601" spans="1:55" x14ac:dyDescent="0.3">
      <c r="A4601" s="11"/>
      <c r="B4601" s="11"/>
      <c r="C4601" s="11"/>
      <c r="D4601" s="11"/>
      <c r="E4601" s="38"/>
      <c r="F4601" s="11"/>
      <c r="G4601" s="40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26"/>
      <c r="AR4601" s="26"/>
      <c r="AS4601" s="26"/>
      <c r="AT4601" s="26"/>
      <c r="AU4601" s="26"/>
      <c r="AV4601" s="26"/>
      <c r="AW4601" s="11"/>
      <c r="AX4601" s="11"/>
      <c r="AY4601" s="11"/>
      <c r="AZ4601" s="11"/>
      <c r="BA4601" s="11"/>
      <c r="BB4601" s="11"/>
      <c r="BC4601" s="11"/>
    </row>
    <row r="4602" spans="1:55" x14ac:dyDescent="0.3">
      <c r="A4602" s="11"/>
      <c r="B4602" s="11"/>
      <c r="C4602" s="11"/>
      <c r="D4602" s="11"/>
      <c r="E4602" s="38"/>
      <c r="F4602" s="11"/>
      <c r="G4602" s="40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26"/>
      <c r="AR4602" s="26"/>
      <c r="AS4602" s="26"/>
      <c r="AT4602" s="26"/>
      <c r="AU4602" s="26"/>
      <c r="AV4602" s="26"/>
      <c r="AW4602" s="11"/>
      <c r="AX4602" s="11"/>
      <c r="AY4602" s="11"/>
      <c r="AZ4602" s="11"/>
      <c r="BA4602" s="11"/>
      <c r="BB4602" s="11"/>
      <c r="BC4602" s="11"/>
    </row>
    <row r="4603" spans="1:55" x14ac:dyDescent="0.3">
      <c r="A4603" s="11"/>
      <c r="B4603" s="11"/>
      <c r="C4603" s="11"/>
      <c r="D4603" s="11"/>
      <c r="E4603" s="38"/>
      <c r="F4603" s="11"/>
      <c r="G4603" s="40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26"/>
      <c r="AR4603" s="26"/>
      <c r="AS4603" s="26"/>
      <c r="AT4603" s="26"/>
      <c r="AU4603" s="26"/>
      <c r="AV4603" s="26"/>
      <c r="AW4603" s="11"/>
      <c r="AX4603" s="11"/>
      <c r="AY4603" s="11"/>
      <c r="AZ4603" s="11"/>
      <c r="BA4603" s="11"/>
      <c r="BB4603" s="11"/>
      <c r="BC4603" s="11"/>
    </row>
    <row r="4604" spans="1:55" x14ac:dyDescent="0.3">
      <c r="A4604" s="11"/>
      <c r="B4604" s="11"/>
      <c r="C4604" s="11"/>
      <c r="D4604" s="11"/>
      <c r="E4604" s="38"/>
      <c r="F4604" s="11"/>
      <c r="G4604" s="40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26"/>
      <c r="AR4604" s="26"/>
      <c r="AS4604" s="26"/>
      <c r="AT4604" s="26"/>
      <c r="AU4604" s="26"/>
      <c r="AV4604" s="26"/>
      <c r="AW4604" s="11"/>
      <c r="AX4604" s="11"/>
      <c r="AY4604" s="11"/>
      <c r="AZ4604" s="11"/>
      <c r="BA4604" s="11"/>
      <c r="BB4604" s="11"/>
      <c r="BC4604" s="11"/>
    </row>
    <row r="4605" spans="1:55" x14ac:dyDescent="0.3">
      <c r="A4605" s="11"/>
      <c r="B4605" s="11"/>
      <c r="C4605" s="11"/>
      <c r="D4605" s="11"/>
      <c r="E4605" s="38"/>
      <c r="F4605" s="11"/>
      <c r="G4605" s="40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26"/>
      <c r="AR4605" s="26"/>
      <c r="AS4605" s="26"/>
      <c r="AT4605" s="26"/>
      <c r="AU4605" s="26"/>
      <c r="AV4605" s="26"/>
      <c r="AW4605" s="11"/>
      <c r="AX4605" s="11"/>
      <c r="AY4605" s="11"/>
      <c r="AZ4605" s="11"/>
      <c r="BA4605" s="11"/>
      <c r="BB4605" s="11"/>
      <c r="BC4605" s="11"/>
    </row>
    <row r="4606" spans="1:55" x14ac:dyDescent="0.3">
      <c r="A4606" s="11"/>
      <c r="B4606" s="11"/>
      <c r="C4606" s="11"/>
      <c r="D4606" s="11"/>
      <c r="E4606" s="38"/>
      <c r="F4606" s="11"/>
      <c r="G4606" s="40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26"/>
      <c r="AR4606" s="26"/>
      <c r="AS4606" s="26"/>
      <c r="AT4606" s="26"/>
      <c r="AU4606" s="26"/>
      <c r="AV4606" s="26"/>
      <c r="AW4606" s="11"/>
      <c r="AX4606" s="11"/>
      <c r="AY4606" s="11"/>
      <c r="AZ4606" s="11"/>
      <c r="BA4606" s="11"/>
      <c r="BB4606" s="11"/>
      <c r="BC4606" s="11"/>
    </row>
    <row r="4607" spans="1:55" x14ac:dyDescent="0.3">
      <c r="A4607" s="11"/>
      <c r="B4607" s="11"/>
      <c r="C4607" s="11"/>
      <c r="D4607" s="11"/>
      <c r="E4607" s="38"/>
      <c r="F4607" s="11"/>
      <c r="G4607" s="40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26"/>
      <c r="AR4607" s="26"/>
      <c r="AS4607" s="26"/>
      <c r="AT4607" s="26"/>
      <c r="AU4607" s="26"/>
      <c r="AV4607" s="26"/>
      <c r="AW4607" s="11"/>
      <c r="AX4607" s="11"/>
      <c r="AY4607" s="11"/>
      <c r="AZ4607" s="11"/>
      <c r="BA4607" s="11"/>
      <c r="BB4607" s="11"/>
      <c r="BC4607" s="11"/>
    </row>
    <row r="4608" spans="1:55" x14ac:dyDescent="0.3">
      <c r="A4608" s="11"/>
      <c r="B4608" s="11"/>
      <c r="C4608" s="11"/>
      <c r="D4608" s="11"/>
      <c r="E4608" s="38"/>
      <c r="F4608" s="11"/>
      <c r="G4608" s="40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26"/>
      <c r="AR4608" s="26"/>
      <c r="AS4608" s="26"/>
      <c r="AT4608" s="26"/>
      <c r="AU4608" s="26"/>
      <c r="AV4608" s="26"/>
      <c r="AW4608" s="11"/>
      <c r="AX4608" s="11"/>
      <c r="AY4608" s="11"/>
      <c r="AZ4608" s="11"/>
      <c r="BA4608" s="11"/>
      <c r="BB4608" s="11"/>
      <c r="BC4608" s="11"/>
    </row>
    <row r="4609" spans="1:55" x14ac:dyDescent="0.3">
      <c r="A4609" s="11"/>
      <c r="B4609" s="11"/>
      <c r="C4609" s="11"/>
      <c r="D4609" s="11"/>
      <c r="E4609" s="38"/>
      <c r="F4609" s="11"/>
      <c r="G4609" s="40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26"/>
      <c r="AR4609" s="26"/>
      <c r="AS4609" s="26"/>
      <c r="AT4609" s="26"/>
      <c r="AU4609" s="26"/>
      <c r="AV4609" s="26"/>
      <c r="AW4609" s="11"/>
      <c r="AX4609" s="11"/>
      <c r="AY4609" s="11"/>
      <c r="AZ4609" s="11"/>
      <c r="BA4609" s="11"/>
      <c r="BB4609" s="11"/>
      <c r="BC4609" s="11"/>
    </row>
    <row r="4610" spans="1:55" x14ac:dyDescent="0.3">
      <c r="A4610" s="11"/>
      <c r="B4610" s="11"/>
      <c r="C4610" s="11"/>
      <c r="D4610" s="11"/>
      <c r="E4610" s="38"/>
      <c r="F4610" s="11"/>
      <c r="G4610" s="40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26"/>
      <c r="AR4610" s="26"/>
      <c r="AS4610" s="26"/>
      <c r="AT4610" s="26"/>
      <c r="AU4610" s="26"/>
      <c r="AV4610" s="26"/>
      <c r="AW4610" s="11"/>
      <c r="AX4610" s="11"/>
      <c r="AY4610" s="11"/>
      <c r="AZ4610" s="11"/>
      <c r="BA4610" s="11"/>
      <c r="BB4610" s="11"/>
      <c r="BC4610" s="11"/>
    </row>
    <row r="4611" spans="1:55" x14ac:dyDescent="0.3">
      <c r="A4611" s="11"/>
      <c r="B4611" s="11"/>
      <c r="C4611" s="11"/>
      <c r="D4611" s="11"/>
      <c r="E4611" s="38"/>
      <c r="F4611" s="11"/>
      <c r="G4611" s="40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26"/>
      <c r="AR4611" s="26"/>
      <c r="AS4611" s="26"/>
      <c r="AT4611" s="26"/>
      <c r="AU4611" s="26"/>
      <c r="AV4611" s="26"/>
      <c r="AW4611" s="11"/>
      <c r="AX4611" s="11"/>
      <c r="AY4611" s="11"/>
      <c r="AZ4611" s="11"/>
      <c r="BA4611" s="11"/>
      <c r="BB4611" s="11"/>
      <c r="BC4611" s="11"/>
    </row>
    <row r="4612" spans="1:55" x14ac:dyDescent="0.3">
      <c r="A4612" s="11"/>
      <c r="B4612" s="11"/>
      <c r="C4612" s="11"/>
      <c r="D4612" s="11"/>
      <c r="E4612" s="38"/>
      <c r="F4612" s="11"/>
      <c r="G4612" s="40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26"/>
      <c r="AR4612" s="26"/>
      <c r="AS4612" s="26"/>
      <c r="AT4612" s="26"/>
      <c r="AU4612" s="26"/>
      <c r="AV4612" s="26"/>
      <c r="AW4612" s="11"/>
      <c r="AX4612" s="11"/>
      <c r="AY4612" s="11"/>
      <c r="AZ4612" s="11"/>
      <c r="BA4612" s="11"/>
      <c r="BB4612" s="11"/>
      <c r="BC4612" s="11"/>
    </row>
    <row r="4613" spans="1:55" x14ac:dyDescent="0.3">
      <c r="A4613" s="11"/>
      <c r="B4613" s="11"/>
      <c r="C4613" s="11"/>
      <c r="D4613" s="11"/>
      <c r="E4613" s="38"/>
      <c r="F4613" s="11"/>
      <c r="G4613" s="40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26"/>
      <c r="AR4613" s="26"/>
      <c r="AS4613" s="26"/>
      <c r="AT4613" s="26"/>
      <c r="AU4613" s="26"/>
      <c r="AV4613" s="26"/>
      <c r="AW4613" s="11"/>
      <c r="AX4613" s="11"/>
      <c r="AY4613" s="11"/>
      <c r="AZ4613" s="11"/>
      <c r="BA4613" s="11"/>
      <c r="BB4613" s="11"/>
      <c r="BC4613" s="11"/>
    </row>
    <row r="4614" spans="1:55" x14ac:dyDescent="0.3">
      <c r="A4614" s="11"/>
      <c r="B4614" s="11"/>
      <c r="C4614" s="11"/>
      <c r="D4614" s="11"/>
      <c r="E4614" s="38"/>
      <c r="F4614" s="11"/>
      <c r="G4614" s="40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26"/>
      <c r="AR4614" s="26"/>
      <c r="AS4614" s="26"/>
      <c r="AT4614" s="26"/>
      <c r="AU4614" s="26"/>
      <c r="AV4614" s="26"/>
      <c r="AW4614" s="11"/>
      <c r="AX4614" s="11"/>
      <c r="AY4614" s="11"/>
      <c r="AZ4614" s="11"/>
      <c r="BA4614" s="11"/>
      <c r="BB4614" s="11"/>
      <c r="BC4614" s="11"/>
    </row>
    <row r="4615" spans="1:55" x14ac:dyDescent="0.3">
      <c r="A4615" s="11"/>
      <c r="B4615" s="11"/>
      <c r="C4615" s="11"/>
      <c r="D4615" s="11"/>
      <c r="E4615" s="38"/>
      <c r="F4615" s="11"/>
      <c r="G4615" s="40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26"/>
      <c r="AR4615" s="26"/>
      <c r="AS4615" s="26"/>
      <c r="AT4615" s="26"/>
      <c r="AU4615" s="26"/>
      <c r="AV4615" s="26"/>
      <c r="AW4615" s="11"/>
      <c r="AX4615" s="11"/>
      <c r="AY4615" s="11"/>
      <c r="AZ4615" s="11"/>
      <c r="BA4615" s="11"/>
      <c r="BB4615" s="11"/>
      <c r="BC4615" s="11"/>
    </row>
    <row r="4616" spans="1:55" x14ac:dyDescent="0.3">
      <c r="A4616" s="11"/>
      <c r="B4616" s="11"/>
      <c r="C4616" s="11"/>
      <c r="D4616" s="11"/>
      <c r="E4616" s="38"/>
      <c r="F4616" s="11"/>
      <c r="G4616" s="40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26"/>
      <c r="AR4616" s="26"/>
      <c r="AS4616" s="26"/>
      <c r="AT4616" s="26"/>
      <c r="AU4616" s="26"/>
      <c r="AV4616" s="26"/>
      <c r="AW4616" s="11"/>
      <c r="AX4616" s="11"/>
      <c r="AY4616" s="11"/>
      <c r="AZ4616" s="11"/>
      <c r="BA4616" s="11"/>
      <c r="BB4616" s="11"/>
      <c r="BC4616" s="11"/>
    </row>
    <row r="4617" spans="1:55" x14ac:dyDescent="0.3">
      <c r="A4617" s="11"/>
      <c r="B4617" s="11"/>
      <c r="C4617" s="11"/>
      <c r="D4617" s="11"/>
      <c r="E4617" s="38"/>
      <c r="F4617" s="11"/>
      <c r="G4617" s="40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26"/>
      <c r="AR4617" s="26"/>
      <c r="AS4617" s="26"/>
      <c r="AT4617" s="26"/>
      <c r="AU4617" s="26"/>
      <c r="AV4617" s="26"/>
      <c r="AW4617" s="11"/>
      <c r="AX4617" s="11"/>
      <c r="AY4617" s="11"/>
      <c r="AZ4617" s="11"/>
      <c r="BA4617" s="11"/>
      <c r="BB4617" s="11"/>
      <c r="BC4617" s="11"/>
    </row>
    <row r="4618" spans="1:55" x14ac:dyDescent="0.3">
      <c r="A4618" s="11"/>
      <c r="B4618" s="11"/>
      <c r="C4618" s="11"/>
      <c r="D4618" s="11"/>
      <c r="E4618" s="38"/>
      <c r="F4618" s="11"/>
      <c r="G4618" s="40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26"/>
      <c r="AR4618" s="26"/>
      <c r="AS4618" s="26"/>
      <c r="AT4618" s="26"/>
      <c r="AU4618" s="26"/>
      <c r="AV4618" s="26"/>
      <c r="AW4618" s="11"/>
      <c r="AX4618" s="11"/>
      <c r="AY4618" s="11"/>
      <c r="AZ4618" s="11"/>
      <c r="BA4618" s="11"/>
      <c r="BB4618" s="11"/>
      <c r="BC4618" s="11"/>
    </row>
    <row r="4619" spans="1:55" x14ac:dyDescent="0.3">
      <c r="A4619" s="11"/>
      <c r="B4619" s="11"/>
      <c r="C4619" s="11"/>
      <c r="D4619" s="11"/>
      <c r="E4619" s="38"/>
      <c r="F4619" s="11"/>
      <c r="G4619" s="40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26"/>
      <c r="AR4619" s="26"/>
      <c r="AS4619" s="26"/>
      <c r="AT4619" s="26"/>
      <c r="AU4619" s="26"/>
      <c r="AV4619" s="26"/>
      <c r="AW4619" s="11"/>
      <c r="AX4619" s="11"/>
      <c r="AY4619" s="11"/>
      <c r="AZ4619" s="11"/>
      <c r="BA4619" s="11"/>
      <c r="BB4619" s="11"/>
      <c r="BC4619" s="11"/>
    </row>
    <row r="4620" spans="1:55" x14ac:dyDescent="0.3"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/>
      <c r="AM4620" s="11"/>
      <c r="AN4620" s="11"/>
      <c r="AO4620" s="11"/>
      <c r="AP4620" s="11"/>
      <c r="AQ4620" s="26"/>
      <c r="AR4620" s="26"/>
      <c r="AS4620" s="26"/>
      <c r="AT4620" s="26"/>
      <c r="AU4620" s="26"/>
      <c r="AV4620" s="26"/>
      <c r="AX4620" s="11"/>
      <c r="AY4620" s="11"/>
      <c r="AZ4620" s="11"/>
      <c r="BA4620" s="11"/>
      <c r="BB4620" s="11"/>
      <c r="BC4620" s="11"/>
    </row>
    <row r="4621" spans="1:55" x14ac:dyDescent="0.3"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/>
      <c r="AM4621" s="11"/>
      <c r="AN4621" s="11"/>
      <c r="AO4621" s="11"/>
      <c r="AP4621" s="11"/>
      <c r="AQ4621" s="26"/>
      <c r="AR4621" s="26"/>
      <c r="AS4621" s="26"/>
      <c r="AT4621" s="26"/>
      <c r="AU4621" s="26"/>
      <c r="AV4621" s="26"/>
      <c r="AX4621" s="11"/>
      <c r="AY4621" s="11"/>
      <c r="AZ4621" s="11"/>
      <c r="BA4621" s="11"/>
      <c r="BB4621" s="11"/>
      <c r="BC4621" s="11"/>
    </row>
    <row r="4622" spans="1:55" x14ac:dyDescent="0.3"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/>
      <c r="AM4622" s="11"/>
      <c r="AN4622" s="11"/>
      <c r="AO4622" s="11"/>
      <c r="AP4622" s="11"/>
      <c r="AQ4622" s="26"/>
      <c r="AR4622" s="26"/>
      <c r="AS4622" s="26"/>
      <c r="AT4622" s="26"/>
      <c r="AU4622" s="26"/>
      <c r="AV4622" s="26"/>
      <c r="AX4622" s="11"/>
      <c r="AY4622" s="11"/>
      <c r="AZ4622" s="11"/>
      <c r="BA4622" s="11"/>
      <c r="BB4622" s="11"/>
      <c r="BC4622" s="11"/>
    </row>
    <row r="4623" spans="1:55" x14ac:dyDescent="0.3"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/>
      <c r="AM4623" s="11"/>
      <c r="AN4623" s="11"/>
      <c r="AO4623" s="11"/>
      <c r="AP4623" s="11"/>
      <c r="AQ4623" s="26"/>
      <c r="AR4623" s="26"/>
      <c r="AS4623" s="26"/>
      <c r="AT4623" s="26"/>
      <c r="AU4623" s="26"/>
      <c r="AV4623" s="26"/>
      <c r="AX4623" s="11"/>
      <c r="AY4623" s="11"/>
      <c r="AZ4623" s="11"/>
      <c r="BA4623" s="11"/>
      <c r="BB4623" s="11"/>
      <c r="BC4623" s="11"/>
    </row>
    <row r="4624" spans="1:55" x14ac:dyDescent="0.3"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/>
      <c r="AM4624" s="11"/>
      <c r="AN4624" s="11"/>
      <c r="AO4624" s="11"/>
      <c r="AP4624" s="11"/>
      <c r="AQ4624" s="26"/>
      <c r="AR4624" s="26"/>
      <c r="AS4624" s="26"/>
      <c r="AT4624" s="26"/>
      <c r="AU4624" s="26"/>
      <c r="AV4624" s="26"/>
      <c r="AX4624" s="11"/>
      <c r="AY4624" s="11"/>
      <c r="AZ4624" s="11"/>
      <c r="BA4624" s="11"/>
      <c r="BB4624" s="11"/>
      <c r="BC4624" s="11"/>
    </row>
    <row r="4625" spans="8:55" x14ac:dyDescent="0.3"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/>
      <c r="AM4625" s="11"/>
      <c r="AN4625" s="11"/>
      <c r="AO4625" s="11"/>
      <c r="AP4625" s="11"/>
      <c r="AQ4625" s="26"/>
      <c r="AR4625" s="26"/>
      <c r="AS4625" s="26"/>
      <c r="AT4625" s="26"/>
      <c r="AU4625" s="26"/>
      <c r="AV4625" s="26"/>
      <c r="AX4625" s="11"/>
      <c r="AY4625" s="11"/>
      <c r="AZ4625" s="11"/>
      <c r="BA4625" s="11"/>
      <c r="BB4625" s="11"/>
      <c r="BC4625" s="11"/>
    </row>
    <row r="4626" spans="8:55" x14ac:dyDescent="0.3"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/>
      <c r="AM4626" s="11"/>
      <c r="AN4626" s="11"/>
      <c r="AO4626" s="11"/>
      <c r="AP4626" s="11"/>
      <c r="AQ4626" s="26"/>
      <c r="AR4626" s="26"/>
      <c r="AS4626" s="26"/>
      <c r="AT4626" s="26"/>
      <c r="AU4626" s="26"/>
      <c r="AV4626" s="26"/>
      <c r="AX4626" s="11"/>
      <c r="AY4626" s="11"/>
      <c r="AZ4626" s="11"/>
      <c r="BA4626" s="11"/>
      <c r="BB4626" s="11"/>
      <c r="BC4626" s="11"/>
    </row>
    <row r="4627" spans="8:55" x14ac:dyDescent="0.3"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/>
      <c r="AM4627" s="11"/>
      <c r="AN4627" s="11"/>
      <c r="AO4627" s="11"/>
      <c r="AP4627" s="11"/>
      <c r="AQ4627" s="26"/>
      <c r="AR4627" s="26"/>
      <c r="AS4627" s="26"/>
      <c r="AT4627" s="26"/>
      <c r="AU4627" s="26"/>
      <c r="AV4627" s="26"/>
      <c r="AX4627" s="11"/>
      <c r="AY4627" s="11"/>
      <c r="AZ4627" s="11"/>
      <c r="BA4627" s="11"/>
      <c r="BB4627" s="11"/>
      <c r="BC4627" s="11"/>
    </row>
    <row r="4628" spans="8:55" x14ac:dyDescent="0.3"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/>
      <c r="AM4628" s="11"/>
      <c r="AN4628" s="11"/>
      <c r="AO4628" s="11"/>
      <c r="AP4628" s="11"/>
      <c r="AQ4628" s="26"/>
      <c r="AR4628" s="26"/>
      <c r="AS4628" s="26"/>
      <c r="AT4628" s="26"/>
      <c r="AU4628" s="26"/>
      <c r="AV4628" s="26"/>
      <c r="AX4628" s="11"/>
      <c r="AY4628" s="11"/>
      <c r="AZ4628" s="11"/>
      <c r="BA4628" s="11"/>
      <c r="BB4628" s="11"/>
      <c r="BC4628" s="11"/>
    </row>
    <row r="4629" spans="8:55" x14ac:dyDescent="0.3"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/>
      <c r="AM4629" s="11"/>
      <c r="AN4629" s="11"/>
      <c r="AO4629" s="11"/>
      <c r="AP4629" s="11"/>
      <c r="AQ4629" s="26"/>
      <c r="AR4629" s="26"/>
      <c r="AS4629" s="26"/>
      <c r="AT4629" s="26"/>
      <c r="AU4629" s="26"/>
      <c r="AV4629" s="26"/>
      <c r="AX4629" s="11"/>
      <c r="AY4629" s="11"/>
      <c r="AZ4629" s="11"/>
      <c r="BA4629" s="11"/>
      <c r="BB4629" s="11"/>
      <c r="BC4629" s="11"/>
    </row>
    <row r="4630" spans="8:55" x14ac:dyDescent="0.3"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/>
      <c r="AM4630" s="11"/>
      <c r="AN4630" s="11"/>
      <c r="AO4630" s="11"/>
      <c r="AP4630" s="11"/>
      <c r="AQ4630" s="26"/>
      <c r="AR4630" s="26"/>
      <c r="AS4630" s="26"/>
      <c r="AT4630" s="26"/>
      <c r="AU4630" s="26"/>
      <c r="AV4630" s="26"/>
      <c r="AX4630" s="11"/>
      <c r="AY4630" s="11"/>
      <c r="AZ4630" s="11"/>
      <c r="BA4630" s="11"/>
      <c r="BB4630" s="11"/>
      <c r="BC4630" s="11"/>
    </row>
    <row r="4631" spans="8:55" x14ac:dyDescent="0.3"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/>
      <c r="AM4631" s="11"/>
      <c r="AN4631" s="11"/>
      <c r="AO4631" s="11"/>
      <c r="AP4631" s="11"/>
      <c r="AQ4631" s="26"/>
      <c r="AR4631" s="26"/>
      <c r="AS4631" s="26"/>
      <c r="AT4631" s="26"/>
      <c r="AU4631" s="26"/>
      <c r="AV4631" s="26"/>
      <c r="AX4631" s="11"/>
      <c r="AY4631" s="11"/>
      <c r="AZ4631" s="11"/>
      <c r="BA4631" s="11"/>
      <c r="BB4631" s="11"/>
      <c r="BC4631" s="11"/>
    </row>
    <row r="4632" spans="8:55" x14ac:dyDescent="0.3"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/>
      <c r="AM4632" s="11"/>
      <c r="AN4632" s="11"/>
      <c r="AO4632" s="11"/>
      <c r="AP4632" s="11"/>
      <c r="AQ4632" s="26"/>
      <c r="AR4632" s="26"/>
      <c r="AS4632" s="26"/>
      <c r="AT4632" s="26"/>
      <c r="AU4632" s="26"/>
      <c r="AV4632" s="26"/>
      <c r="AX4632" s="11"/>
      <c r="AY4632" s="11"/>
      <c r="AZ4632" s="11"/>
      <c r="BA4632" s="11"/>
      <c r="BB4632" s="11"/>
      <c r="BC4632" s="11"/>
    </row>
    <row r="4633" spans="8:55" x14ac:dyDescent="0.3"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/>
      <c r="AM4633" s="11"/>
      <c r="AN4633" s="11"/>
      <c r="AO4633" s="11"/>
      <c r="AP4633" s="11"/>
      <c r="AQ4633" s="26"/>
      <c r="AR4633" s="26"/>
      <c r="AS4633" s="26"/>
      <c r="AT4633" s="26"/>
      <c r="AU4633" s="26"/>
      <c r="AV4633" s="26"/>
      <c r="AX4633" s="11"/>
      <c r="AY4633" s="11"/>
      <c r="AZ4633" s="11"/>
      <c r="BA4633" s="11"/>
      <c r="BB4633" s="11"/>
      <c r="BC4633" s="11"/>
    </row>
    <row r="4634" spans="8:55" x14ac:dyDescent="0.3"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/>
      <c r="AM4634" s="11"/>
      <c r="AN4634" s="11"/>
      <c r="AO4634" s="11"/>
      <c r="AP4634" s="11"/>
      <c r="AQ4634" s="26"/>
      <c r="AR4634" s="26"/>
      <c r="AS4634" s="26"/>
      <c r="AT4634" s="26"/>
      <c r="AU4634" s="26"/>
      <c r="AV4634" s="26"/>
      <c r="AX4634" s="11"/>
      <c r="AY4634" s="11"/>
      <c r="AZ4634" s="11"/>
      <c r="BA4634" s="11"/>
      <c r="BB4634" s="11"/>
      <c r="BC4634" s="11"/>
    </row>
    <row r="4635" spans="8:55" x14ac:dyDescent="0.3"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/>
      <c r="AM4635" s="11"/>
      <c r="AN4635" s="11"/>
      <c r="AO4635" s="11"/>
      <c r="AP4635" s="11"/>
      <c r="AQ4635" s="26"/>
      <c r="AR4635" s="26"/>
      <c r="AS4635" s="26"/>
      <c r="AT4635" s="26"/>
      <c r="AU4635" s="26"/>
      <c r="AV4635" s="26"/>
      <c r="AX4635" s="11"/>
      <c r="AY4635" s="11"/>
      <c r="AZ4635" s="11"/>
      <c r="BA4635" s="11"/>
      <c r="BB4635" s="11"/>
      <c r="BC4635" s="11"/>
    </row>
    <row r="4636" spans="8:55" x14ac:dyDescent="0.3"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/>
      <c r="AM4636" s="11"/>
      <c r="AN4636" s="11"/>
      <c r="AO4636" s="11"/>
      <c r="AP4636" s="11"/>
      <c r="AQ4636" s="26"/>
      <c r="AR4636" s="26"/>
      <c r="AS4636" s="26"/>
      <c r="AT4636" s="26"/>
      <c r="AU4636" s="26"/>
      <c r="AV4636" s="26"/>
      <c r="AX4636" s="11"/>
      <c r="AY4636" s="11"/>
      <c r="AZ4636" s="11"/>
      <c r="BA4636" s="11"/>
      <c r="BB4636" s="11"/>
      <c r="BC4636" s="11"/>
    </row>
    <row r="4637" spans="8:55" x14ac:dyDescent="0.3"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/>
      <c r="AM4637" s="11"/>
      <c r="AN4637" s="11"/>
      <c r="AO4637" s="11"/>
      <c r="AP4637" s="11"/>
      <c r="AQ4637" s="26"/>
      <c r="AR4637" s="26"/>
      <c r="AS4637" s="26"/>
      <c r="AT4637" s="26"/>
      <c r="AU4637" s="26"/>
      <c r="AV4637" s="26"/>
      <c r="AX4637" s="11"/>
      <c r="AY4637" s="11"/>
      <c r="AZ4637" s="11"/>
      <c r="BA4637" s="11"/>
      <c r="BB4637" s="11"/>
      <c r="BC4637" s="11"/>
    </row>
    <row r="4638" spans="8:55" x14ac:dyDescent="0.3"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/>
      <c r="AM4638" s="11"/>
      <c r="AN4638" s="11"/>
      <c r="AO4638" s="11"/>
      <c r="AP4638" s="11"/>
      <c r="AQ4638" s="26"/>
      <c r="AR4638" s="26"/>
      <c r="AS4638" s="26"/>
      <c r="AT4638" s="26"/>
      <c r="AU4638" s="26"/>
      <c r="AV4638" s="26"/>
      <c r="AX4638" s="11"/>
      <c r="AY4638" s="11"/>
      <c r="AZ4638" s="11"/>
      <c r="BA4638" s="11"/>
      <c r="BB4638" s="11"/>
      <c r="BC4638" s="11"/>
    </row>
    <row r="4639" spans="8:55" x14ac:dyDescent="0.3"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/>
      <c r="AM4639" s="11"/>
      <c r="AN4639" s="11"/>
      <c r="AO4639" s="11"/>
      <c r="AP4639" s="11"/>
      <c r="AQ4639" s="26"/>
      <c r="AR4639" s="26"/>
      <c r="AS4639" s="26"/>
      <c r="AT4639" s="26"/>
      <c r="AU4639" s="26"/>
      <c r="AV4639" s="26"/>
      <c r="AX4639" s="11"/>
      <c r="AY4639" s="11"/>
      <c r="AZ4639" s="11"/>
      <c r="BA4639" s="11"/>
      <c r="BB4639" s="11"/>
      <c r="BC4639" s="11"/>
    </row>
    <row r="4640" spans="8:55" x14ac:dyDescent="0.3"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/>
      <c r="AM4640" s="11"/>
      <c r="AN4640" s="11"/>
      <c r="AO4640" s="11"/>
      <c r="AP4640" s="11"/>
      <c r="AQ4640" s="26"/>
      <c r="AR4640" s="26"/>
      <c r="AS4640" s="26"/>
      <c r="AT4640" s="26"/>
      <c r="AU4640" s="26"/>
      <c r="AV4640" s="26"/>
      <c r="AX4640" s="11"/>
      <c r="AY4640" s="11"/>
      <c r="AZ4640" s="11"/>
      <c r="BA4640" s="11"/>
      <c r="BB4640" s="11"/>
      <c r="BC4640" s="11"/>
    </row>
    <row r="4641" spans="8:55" x14ac:dyDescent="0.3"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/>
      <c r="AM4641" s="11"/>
      <c r="AN4641" s="11"/>
      <c r="AO4641" s="11"/>
      <c r="AP4641" s="11"/>
      <c r="AQ4641" s="26"/>
      <c r="AR4641" s="26"/>
      <c r="AS4641" s="26"/>
      <c r="AT4641" s="26"/>
      <c r="AU4641" s="26"/>
      <c r="AV4641" s="26"/>
      <c r="AX4641" s="11"/>
      <c r="AY4641" s="11"/>
      <c r="AZ4641" s="11"/>
      <c r="BA4641" s="11"/>
      <c r="BB4641" s="11"/>
      <c r="BC4641" s="11"/>
    </row>
    <row r="4642" spans="8:55" x14ac:dyDescent="0.3"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/>
      <c r="AM4642" s="11"/>
      <c r="AN4642" s="11"/>
      <c r="AO4642" s="11"/>
      <c r="AP4642" s="11"/>
      <c r="AQ4642" s="26"/>
      <c r="AR4642" s="26"/>
      <c r="AS4642" s="26"/>
      <c r="AT4642" s="26"/>
      <c r="AU4642" s="26"/>
      <c r="AV4642" s="26"/>
      <c r="AX4642" s="11"/>
      <c r="AY4642" s="11"/>
      <c r="AZ4642" s="11"/>
      <c r="BA4642" s="11"/>
      <c r="BB4642" s="11"/>
      <c r="BC4642" s="11"/>
    </row>
    <row r="4643" spans="8:55" x14ac:dyDescent="0.3"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/>
      <c r="AM4643" s="11"/>
      <c r="AN4643" s="11"/>
      <c r="AO4643" s="11"/>
      <c r="AP4643" s="11"/>
      <c r="AQ4643" s="26"/>
      <c r="AR4643" s="26"/>
      <c r="AS4643" s="26"/>
      <c r="AT4643" s="26"/>
      <c r="AU4643" s="26"/>
      <c r="AV4643" s="26"/>
      <c r="AX4643" s="11"/>
      <c r="AY4643" s="11"/>
      <c r="AZ4643" s="11"/>
      <c r="BA4643" s="11"/>
      <c r="BB4643" s="11"/>
      <c r="BC4643" s="11"/>
    </row>
    <row r="4644" spans="8:55" x14ac:dyDescent="0.3"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/>
      <c r="AM4644" s="11"/>
      <c r="AN4644" s="11"/>
      <c r="AO4644" s="11"/>
      <c r="AP4644" s="11"/>
      <c r="AQ4644" s="26"/>
      <c r="AR4644" s="26"/>
      <c r="AS4644" s="26"/>
      <c r="AT4644" s="26"/>
      <c r="AU4644" s="26"/>
      <c r="AV4644" s="26"/>
      <c r="AX4644" s="11"/>
      <c r="AY4644" s="11"/>
      <c r="AZ4644" s="11"/>
      <c r="BA4644" s="11"/>
      <c r="BB4644" s="11"/>
      <c r="BC4644" s="11"/>
    </row>
    <row r="4645" spans="8:55" x14ac:dyDescent="0.3"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/>
      <c r="AM4645" s="11"/>
      <c r="AN4645" s="11"/>
      <c r="AO4645" s="11"/>
      <c r="AP4645" s="11"/>
      <c r="AQ4645" s="26"/>
      <c r="AR4645" s="26"/>
      <c r="AS4645" s="26"/>
      <c r="AT4645" s="26"/>
      <c r="AU4645" s="26"/>
      <c r="AV4645" s="26"/>
      <c r="AX4645" s="11"/>
      <c r="AY4645" s="11"/>
      <c r="AZ4645" s="11"/>
      <c r="BA4645" s="11"/>
      <c r="BB4645" s="11"/>
      <c r="BC4645" s="11"/>
    </row>
    <row r="4646" spans="8:55" x14ac:dyDescent="0.3"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/>
      <c r="AM4646" s="11"/>
      <c r="AN4646" s="11"/>
      <c r="AO4646" s="11"/>
      <c r="AP4646" s="11"/>
      <c r="AQ4646" s="26"/>
      <c r="AR4646" s="26"/>
      <c r="AS4646" s="26"/>
      <c r="AT4646" s="26"/>
      <c r="AU4646" s="26"/>
      <c r="AV4646" s="26"/>
      <c r="AX4646" s="11"/>
      <c r="AY4646" s="11"/>
      <c r="AZ4646" s="11"/>
      <c r="BA4646" s="11"/>
      <c r="BB4646" s="11"/>
      <c r="BC4646" s="11"/>
    </row>
    <row r="4647" spans="8:55" x14ac:dyDescent="0.3"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/>
      <c r="AM4647" s="11"/>
      <c r="AN4647" s="11"/>
      <c r="AO4647" s="11"/>
      <c r="AP4647" s="11"/>
      <c r="AQ4647" s="26"/>
      <c r="AR4647" s="26"/>
      <c r="AS4647" s="26"/>
      <c r="AT4647" s="26"/>
      <c r="AU4647" s="26"/>
      <c r="AV4647" s="26"/>
      <c r="AX4647" s="11"/>
      <c r="AY4647" s="11"/>
      <c r="AZ4647" s="11"/>
      <c r="BA4647" s="11"/>
      <c r="BB4647" s="11"/>
      <c r="BC4647" s="11"/>
    </row>
    <row r="4648" spans="8:55" x14ac:dyDescent="0.3"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/>
      <c r="AM4648" s="11"/>
      <c r="AN4648" s="11"/>
      <c r="AO4648" s="11"/>
      <c r="AP4648" s="11"/>
      <c r="AQ4648" s="26"/>
      <c r="AR4648" s="26"/>
      <c r="AS4648" s="26"/>
      <c r="AT4648" s="26"/>
      <c r="AU4648" s="26"/>
      <c r="AV4648" s="26"/>
      <c r="AX4648" s="11"/>
      <c r="AY4648" s="11"/>
      <c r="AZ4648" s="11"/>
      <c r="BA4648" s="11"/>
      <c r="BB4648" s="11"/>
      <c r="BC4648" s="11"/>
    </row>
    <row r="4649" spans="8:55" x14ac:dyDescent="0.3"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/>
      <c r="AM4649" s="11"/>
      <c r="AN4649" s="11"/>
      <c r="AO4649" s="11"/>
      <c r="AP4649" s="11"/>
      <c r="AQ4649" s="26"/>
      <c r="AR4649" s="26"/>
      <c r="AS4649" s="26"/>
      <c r="AT4649" s="26"/>
      <c r="AU4649" s="26"/>
      <c r="AV4649" s="26"/>
      <c r="AX4649" s="11"/>
      <c r="AY4649" s="11"/>
      <c r="AZ4649" s="11"/>
      <c r="BA4649" s="11"/>
      <c r="BB4649" s="11"/>
      <c r="BC4649" s="11"/>
    </row>
    <row r="4650" spans="8:55" x14ac:dyDescent="0.3"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/>
      <c r="AM4650" s="11"/>
      <c r="AN4650" s="11"/>
      <c r="AO4650" s="11"/>
      <c r="AP4650" s="11"/>
      <c r="AQ4650" s="26"/>
      <c r="AR4650" s="26"/>
      <c r="AS4650" s="26"/>
      <c r="AT4650" s="26"/>
      <c r="AU4650" s="26"/>
      <c r="AV4650" s="26"/>
      <c r="AX4650" s="11"/>
      <c r="AY4650" s="11"/>
      <c r="AZ4650" s="11"/>
      <c r="BA4650" s="11"/>
      <c r="BB4650" s="11"/>
      <c r="BC4650" s="11"/>
    </row>
    <row r="4651" spans="8:55" x14ac:dyDescent="0.3"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/>
      <c r="AM4651" s="11"/>
      <c r="AN4651" s="11"/>
      <c r="AO4651" s="11"/>
      <c r="AP4651" s="11"/>
      <c r="AQ4651" s="26"/>
      <c r="AR4651" s="26"/>
      <c r="AS4651" s="26"/>
      <c r="AT4651" s="26"/>
      <c r="AU4651" s="26"/>
      <c r="AV4651" s="26"/>
      <c r="AX4651" s="11"/>
      <c r="AY4651" s="11"/>
      <c r="AZ4651" s="11"/>
      <c r="BA4651" s="11"/>
      <c r="BB4651" s="11"/>
      <c r="BC4651" s="11"/>
    </row>
    <row r="4652" spans="8:55" x14ac:dyDescent="0.3"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/>
      <c r="AM4652" s="11"/>
      <c r="AN4652" s="11"/>
      <c r="AO4652" s="11"/>
      <c r="AP4652" s="11"/>
      <c r="AQ4652" s="26"/>
      <c r="AR4652" s="26"/>
      <c r="AS4652" s="26"/>
      <c r="AT4652" s="26"/>
      <c r="AU4652" s="26"/>
      <c r="AV4652" s="26"/>
      <c r="AX4652" s="11"/>
      <c r="AY4652" s="11"/>
      <c r="AZ4652" s="11"/>
      <c r="BA4652" s="11"/>
      <c r="BB4652" s="11"/>
      <c r="BC4652" s="11"/>
    </row>
    <row r="4653" spans="8:55" x14ac:dyDescent="0.3"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/>
      <c r="AM4653" s="11"/>
      <c r="AN4653" s="11"/>
      <c r="AO4653" s="11"/>
      <c r="AP4653" s="11"/>
      <c r="AQ4653" s="26"/>
      <c r="AR4653" s="26"/>
      <c r="AS4653" s="26"/>
      <c r="AT4653" s="26"/>
      <c r="AU4653" s="26"/>
      <c r="AV4653" s="26"/>
      <c r="AX4653" s="11"/>
      <c r="AY4653" s="11"/>
      <c r="AZ4653" s="11"/>
      <c r="BA4653" s="11"/>
      <c r="BB4653" s="11"/>
      <c r="BC4653" s="11"/>
    </row>
    <row r="4654" spans="8:55" x14ac:dyDescent="0.3"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/>
      <c r="AM4654" s="11"/>
      <c r="AN4654" s="11"/>
      <c r="AO4654" s="11"/>
      <c r="AP4654" s="11"/>
      <c r="AQ4654" s="26"/>
      <c r="AR4654" s="26"/>
      <c r="AS4654" s="26"/>
      <c r="AT4654" s="26"/>
      <c r="AU4654" s="26"/>
      <c r="AV4654" s="26"/>
      <c r="AX4654" s="11"/>
      <c r="AY4654" s="11"/>
      <c r="AZ4654" s="11"/>
      <c r="BA4654" s="11"/>
      <c r="BB4654" s="11"/>
      <c r="BC4654" s="11"/>
    </row>
    <row r="4655" spans="8:55" x14ac:dyDescent="0.3"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/>
      <c r="AM4655" s="11"/>
      <c r="AN4655" s="11"/>
      <c r="AO4655" s="11"/>
      <c r="AP4655" s="11"/>
      <c r="AQ4655" s="26"/>
      <c r="AR4655" s="26"/>
      <c r="AS4655" s="26"/>
      <c r="AT4655" s="26"/>
      <c r="AU4655" s="26"/>
      <c r="AV4655" s="26"/>
      <c r="AX4655" s="11"/>
      <c r="AY4655" s="11"/>
      <c r="AZ4655" s="11"/>
      <c r="BA4655" s="11"/>
      <c r="BB4655" s="11"/>
      <c r="BC4655" s="11"/>
    </row>
    <row r="4656" spans="8:55" x14ac:dyDescent="0.3"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/>
      <c r="AM4656" s="11"/>
      <c r="AN4656" s="11"/>
      <c r="AO4656" s="11"/>
      <c r="AP4656" s="11"/>
      <c r="AQ4656" s="26"/>
      <c r="AR4656" s="26"/>
      <c r="AS4656" s="26"/>
      <c r="AT4656" s="26"/>
      <c r="AU4656" s="26"/>
      <c r="AV4656" s="26"/>
      <c r="AX4656" s="11"/>
      <c r="AY4656" s="11"/>
      <c r="AZ4656" s="11"/>
      <c r="BA4656" s="11"/>
      <c r="BB4656" s="11"/>
      <c r="BC4656" s="11"/>
    </row>
    <row r="4657" spans="8:55" x14ac:dyDescent="0.3"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/>
      <c r="AM4657" s="11"/>
      <c r="AN4657" s="11"/>
      <c r="AO4657" s="11"/>
      <c r="AP4657" s="11"/>
      <c r="AQ4657" s="26"/>
      <c r="AR4657" s="26"/>
      <c r="AS4657" s="26"/>
      <c r="AT4657" s="26"/>
      <c r="AU4657" s="26"/>
      <c r="AV4657" s="26"/>
      <c r="AX4657" s="11"/>
      <c r="AY4657" s="11"/>
      <c r="AZ4657" s="11"/>
      <c r="BA4657" s="11"/>
      <c r="BB4657" s="11"/>
      <c r="BC4657" s="11"/>
    </row>
    <row r="4658" spans="8:55" x14ac:dyDescent="0.3"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/>
      <c r="AM4658" s="11"/>
      <c r="AN4658" s="11"/>
      <c r="AO4658" s="11"/>
      <c r="AP4658" s="11"/>
      <c r="AQ4658" s="26"/>
      <c r="AR4658" s="26"/>
      <c r="AS4658" s="26"/>
      <c r="AT4658" s="26"/>
      <c r="AU4658" s="26"/>
      <c r="AV4658" s="26"/>
      <c r="AX4658" s="11"/>
      <c r="AY4658" s="11"/>
      <c r="AZ4658" s="11"/>
      <c r="BA4658" s="11"/>
      <c r="BB4658" s="11"/>
      <c r="BC4658" s="11"/>
    </row>
    <row r="4659" spans="8:55" x14ac:dyDescent="0.3"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/>
      <c r="AM4659" s="11"/>
      <c r="AN4659" s="11"/>
      <c r="AO4659" s="11"/>
      <c r="AP4659" s="11"/>
      <c r="AQ4659" s="26"/>
      <c r="AR4659" s="26"/>
      <c r="AS4659" s="26"/>
      <c r="AT4659" s="26"/>
      <c r="AU4659" s="26"/>
      <c r="AV4659" s="26"/>
      <c r="AX4659" s="11"/>
      <c r="AY4659" s="11"/>
      <c r="AZ4659" s="11"/>
      <c r="BA4659" s="11"/>
      <c r="BB4659" s="11"/>
      <c r="BC4659" s="11"/>
    </row>
    <row r="4660" spans="8:55" x14ac:dyDescent="0.3"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/>
      <c r="AM4660" s="11"/>
      <c r="AN4660" s="11"/>
      <c r="AO4660" s="11"/>
      <c r="AP4660" s="11"/>
      <c r="AQ4660" s="26"/>
      <c r="AR4660" s="26"/>
      <c r="AS4660" s="26"/>
      <c r="AT4660" s="26"/>
      <c r="AU4660" s="26"/>
      <c r="AV4660" s="26"/>
      <c r="AX4660" s="11"/>
      <c r="AY4660" s="11"/>
      <c r="AZ4660" s="11"/>
      <c r="BA4660" s="11"/>
      <c r="BB4660" s="11"/>
      <c r="BC4660" s="11"/>
    </row>
    <row r="4661" spans="8:55" x14ac:dyDescent="0.3"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/>
      <c r="AM4661" s="11"/>
      <c r="AN4661" s="11"/>
      <c r="AO4661" s="11"/>
      <c r="AP4661" s="11"/>
      <c r="AQ4661" s="26"/>
      <c r="AR4661" s="26"/>
      <c r="AS4661" s="26"/>
      <c r="AT4661" s="26"/>
      <c r="AU4661" s="26"/>
      <c r="AV4661" s="26"/>
      <c r="AX4661" s="11"/>
      <c r="AY4661" s="11"/>
      <c r="AZ4661" s="11"/>
      <c r="BA4661" s="11"/>
      <c r="BB4661" s="11"/>
      <c r="BC4661" s="11"/>
    </row>
    <row r="4662" spans="8:55" x14ac:dyDescent="0.3"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/>
      <c r="AM4662" s="11"/>
      <c r="AN4662" s="11"/>
      <c r="AO4662" s="11"/>
      <c r="AP4662" s="11"/>
      <c r="AQ4662" s="26"/>
      <c r="AR4662" s="26"/>
      <c r="AS4662" s="26"/>
      <c r="AT4662" s="26"/>
      <c r="AU4662" s="26"/>
      <c r="AV4662" s="26"/>
      <c r="AX4662" s="11"/>
      <c r="AY4662" s="11"/>
      <c r="AZ4662" s="11"/>
      <c r="BA4662" s="11"/>
      <c r="BB4662" s="11"/>
      <c r="BC4662" s="11"/>
    </row>
    <row r="4663" spans="8:55" x14ac:dyDescent="0.3"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/>
      <c r="AM4663" s="11"/>
      <c r="AN4663" s="11"/>
      <c r="AO4663" s="11"/>
      <c r="AP4663" s="11"/>
      <c r="AQ4663" s="26"/>
      <c r="AR4663" s="26"/>
      <c r="AS4663" s="26"/>
      <c r="AT4663" s="26"/>
      <c r="AU4663" s="26"/>
      <c r="AV4663" s="26"/>
      <c r="AX4663" s="11"/>
      <c r="AY4663" s="11"/>
      <c r="AZ4663" s="11"/>
      <c r="BA4663" s="11"/>
      <c r="BB4663" s="11"/>
      <c r="BC4663" s="11"/>
    </row>
    <row r="4664" spans="8:55" x14ac:dyDescent="0.3"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/>
      <c r="AM4664" s="11"/>
      <c r="AN4664" s="11"/>
      <c r="AO4664" s="11"/>
      <c r="AP4664" s="11"/>
      <c r="AQ4664" s="26"/>
      <c r="AR4664" s="26"/>
      <c r="AS4664" s="26"/>
      <c r="AT4664" s="26"/>
      <c r="AU4664" s="26"/>
      <c r="AV4664" s="26"/>
      <c r="AX4664" s="11"/>
      <c r="AY4664" s="11"/>
      <c r="AZ4664" s="11"/>
      <c r="BA4664" s="11"/>
      <c r="BB4664" s="11"/>
      <c r="BC4664" s="11"/>
    </row>
    <row r="4665" spans="8:55" x14ac:dyDescent="0.3"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/>
      <c r="AM4665" s="11"/>
      <c r="AN4665" s="11"/>
      <c r="AO4665" s="11"/>
      <c r="AP4665" s="11"/>
      <c r="AQ4665" s="26"/>
      <c r="AR4665" s="26"/>
      <c r="AS4665" s="26"/>
      <c r="AT4665" s="26"/>
      <c r="AU4665" s="26"/>
      <c r="AV4665" s="26"/>
      <c r="AX4665" s="11"/>
      <c r="AY4665" s="11"/>
      <c r="AZ4665" s="11"/>
      <c r="BA4665" s="11"/>
      <c r="BB4665" s="11"/>
      <c r="BC4665" s="11"/>
    </row>
    <row r="4666" spans="8:55" x14ac:dyDescent="0.3"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/>
      <c r="AM4666" s="11"/>
      <c r="AN4666" s="11"/>
      <c r="AO4666" s="11"/>
      <c r="AP4666" s="11"/>
      <c r="AQ4666" s="26"/>
      <c r="AR4666" s="26"/>
      <c r="AS4666" s="26"/>
      <c r="AT4666" s="26"/>
      <c r="AU4666" s="26"/>
      <c r="AV4666" s="26"/>
      <c r="AX4666" s="11"/>
      <c r="AY4666" s="11"/>
      <c r="AZ4666" s="11"/>
      <c r="BA4666" s="11"/>
      <c r="BB4666" s="11"/>
      <c r="BC4666" s="11"/>
    </row>
    <row r="4667" spans="8:55" x14ac:dyDescent="0.3"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/>
      <c r="AM4667" s="11"/>
      <c r="AN4667" s="11"/>
      <c r="AO4667" s="11"/>
      <c r="AP4667" s="11"/>
      <c r="AQ4667" s="26"/>
      <c r="AR4667" s="26"/>
      <c r="AS4667" s="26"/>
      <c r="AT4667" s="26"/>
      <c r="AU4667" s="26"/>
      <c r="AV4667" s="26"/>
      <c r="AX4667" s="11"/>
      <c r="AY4667" s="11"/>
      <c r="AZ4667" s="11"/>
      <c r="BA4667" s="11"/>
      <c r="BB4667" s="11"/>
      <c r="BC4667" s="11"/>
    </row>
    <row r="4668" spans="8:55" x14ac:dyDescent="0.3"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/>
      <c r="AM4668" s="11"/>
      <c r="AN4668" s="11"/>
      <c r="AO4668" s="11"/>
      <c r="AP4668" s="11"/>
      <c r="AQ4668" s="26"/>
      <c r="AR4668" s="26"/>
      <c r="AS4668" s="26"/>
      <c r="AT4668" s="26"/>
      <c r="AU4668" s="26"/>
      <c r="AV4668" s="26"/>
      <c r="AX4668" s="11"/>
      <c r="AY4668" s="11"/>
      <c r="AZ4668" s="11"/>
      <c r="BA4668" s="11"/>
      <c r="BB4668" s="11"/>
      <c r="BC4668" s="11"/>
    </row>
    <row r="4669" spans="8:55" x14ac:dyDescent="0.3"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/>
      <c r="AM4669" s="11"/>
      <c r="AN4669" s="11"/>
      <c r="AO4669" s="11"/>
      <c r="AP4669" s="11"/>
      <c r="AQ4669" s="26"/>
      <c r="AR4669" s="26"/>
      <c r="AS4669" s="26"/>
      <c r="AT4669" s="26"/>
      <c r="AU4669" s="26"/>
      <c r="AV4669" s="26"/>
      <c r="AX4669" s="11"/>
      <c r="AY4669" s="11"/>
      <c r="AZ4669" s="11"/>
      <c r="BA4669" s="11"/>
      <c r="BB4669" s="11"/>
      <c r="BC4669" s="11"/>
    </row>
    <row r="4670" spans="8:55" x14ac:dyDescent="0.3"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/>
      <c r="AM4670" s="11"/>
      <c r="AN4670" s="11"/>
      <c r="AO4670" s="11"/>
      <c r="AP4670" s="11"/>
      <c r="AQ4670" s="26"/>
      <c r="AR4670" s="26"/>
      <c r="AS4670" s="26"/>
      <c r="AT4670" s="26"/>
      <c r="AU4670" s="26"/>
      <c r="AV4670" s="26"/>
      <c r="AX4670" s="11"/>
      <c r="AY4670" s="11"/>
      <c r="AZ4670" s="11"/>
      <c r="BA4670" s="11"/>
      <c r="BB4670" s="11"/>
      <c r="BC4670" s="11"/>
    </row>
    <row r="4671" spans="8:55" x14ac:dyDescent="0.3"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/>
      <c r="AM4671" s="11"/>
      <c r="AN4671" s="11"/>
      <c r="AO4671" s="11"/>
      <c r="AP4671" s="11"/>
      <c r="AQ4671" s="26"/>
      <c r="AR4671" s="26"/>
      <c r="AS4671" s="26"/>
      <c r="AT4671" s="26"/>
      <c r="AU4671" s="26"/>
      <c r="AV4671" s="26"/>
      <c r="AX4671" s="11"/>
      <c r="AY4671" s="11"/>
      <c r="AZ4671" s="11"/>
      <c r="BA4671" s="11"/>
      <c r="BB4671" s="11"/>
      <c r="BC4671" s="11"/>
    </row>
    <row r="4672" spans="8:55" x14ac:dyDescent="0.3"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/>
      <c r="AM4672" s="11"/>
      <c r="AN4672" s="11"/>
      <c r="AO4672" s="11"/>
      <c r="AP4672" s="11"/>
      <c r="AQ4672" s="26"/>
      <c r="AR4672" s="26"/>
      <c r="AS4672" s="26"/>
      <c r="AT4672" s="26"/>
      <c r="AU4672" s="26"/>
      <c r="AV4672" s="26"/>
      <c r="AX4672" s="11"/>
      <c r="AY4672" s="11"/>
      <c r="AZ4672" s="11"/>
      <c r="BA4672" s="11"/>
      <c r="BB4672" s="11"/>
      <c r="BC4672" s="11"/>
    </row>
    <row r="4673" spans="8:55" x14ac:dyDescent="0.3"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/>
      <c r="AM4673" s="11"/>
      <c r="AN4673" s="11"/>
      <c r="AO4673" s="11"/>
      <c r="AP4673" s="11"/>
      <c r="AQ4673" s="26"/>
      <c r="AR4673" s="26"/>
      <c r="AS4673" s="26"/>
      <c r="AT4673" s="26"/>
      <c r="AU4673" s="26"/>
      <c r="AV4673" s="26"/>
      <c r="AX4673" s="11"/>
      <c r="AY4673" s="11"/>
      <c r="AZ4673" s="11"/>
      <c r="BA4673" s="11"/>
      <c r="BB4673" s="11"/>
      <c r="BC4673" s="11"/>
    </row>
    <row r="4674" spans="8:55" x14ac:dyDescent="0.3"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/>
      <c r="AM4674" s="11"/>
      <c r="AN4674" s="11"/>
      <c r="AO4674" s="11"/>
      <c r="AP4674" s="11"/>
      <c r="AQ4674" s="26"/>
      <c r="AR4674" s="26"/>
      <c r="AS4674" s="26"/>
      <c r="AT4674" s="26"/>
      <c r="AU4674" s="26"/>
      <c r="AV4674" s="26"/>
      <c r="AX4674" s="11"/>
      <c r="AY4674" s="11"/>
      <c r="AZ4674" s="11"/>
      <c r="BA4674" s="11"/>
      <c r="BB4674" s="11"/>
      <c r="BC4674" s="11"/>
    </row>
    <row r="4675" spans="8:55" x14ac:dyDescent="0.3"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/>
      <c r="AM4675" s="11"/>
      <c r="AN4675" s="11"/>
      <c r="AO4675" s="11"/>
      <c r="AP4675" s="11"/>
      <c r="AQ4675" s="26"/>
      <c r="AR4675" s="26"/>
      <c r="AS4675" s="26"/>
      <c r="AT4675" s="26"/>
      <c r="AU4675" s="26"/>
      <c r="AV4675" s="26"/>
      <c r="AX4675" s="11"/>
      <c r="AY4675" s="11"/>
      <c r="AZ4675" s="11"/>
      <c r="BA4675" s="11"/>
      <c r="BB4675" s="11"/>
      <c r="BC4675" s="11"/>
    </row>
    <row r="4676" spans="8:55" x14ac:dyDescent="0.3"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/>
      <c r="AM4676" s="11"/>
      <c r="AN4676" s="11"/>
      <c r="AO4676" s="11"/>
      <c r="AP4676" s="11"/>
      <c r="AQ4676" s="26"/>
      <c r="AR4676" s="26"/>
      <c r="AS4676" s="26"/>
      <c r="AT4676" s="26"/>
      <c r="AU4676" s="26"/>
      <c r="AV4676" s="26"/>
      <c r="AX4676" s="11"/>
      <c r="AY4676" s="11"/>
      <c r="AZ4676" s="11"/>
      <c r="BA4676" s="11"/>
      <c r="BB4676" s="11"/>
      <c r="BC4676" s="11"/>
    </row>
    <row r="4677" spans="8:55" x14ac:dyDescent="0.3"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/>
      <c r="AM4677" s="11"/>
      <c r="AN4677" s="11"/>
      <c r="AO4677" s="11"/>
      <c r="AP4677" s="11"/>
      <c r="AQ4677" s="26"/>
      <c r="AR4677" s="26"/>
      <c r="AS4677" s="26"/>
      <c r="AT4677" s="26"/>
      <c r="AU4677" s="26"/>
      <c r="AV4677" s="26"/>
      <c r="AX4677" s="11"/>
      <c r="AY4677" s="11"/>
      <c r="AZ4677" s="11"/>
      <c r="BA4677" s="11"/>
      <c r="BB4677" s="11"/>
      <c r="BC4677" s="11"/>
    </row>
    <row r="4678" spans="8:55" x14ac:dyDescent="0.3"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/>
      <c r="AM4678" s="11"/>
      <c r="AN4678" s="11"/>
      <c r="AO4678" s="11"/>
      <c r="AP4678" s="11"/>
      <c r="AQ4678" s="26"/>
      <c r="AR4678" s="26"/>
      <c r="AS4678" s="26"/>
      <c r="AT4678" s="26"/>
      <c r="AU4678" s="26"/>
      <c r="AV4678" s="26"/>
      <c r="AX4678" s="11"/>
      <c r="AY4678" s="11"/>
      <c r="AZ4678" s="11"/>
      <c r="BA4678" s="11"/>
      <c r="BB4678" s="11"/>
      <c r="BC4678" s="11"/>
    </row>
    <row r="4679" spans="8:55" x14ac:dyDescent="0.3"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/>
      <c r="AM4679" s="11"/>
      <c r="AN4679" s="11"/>
      <c r="AO4679" s="11"/>
      <c r="AP4679" s="11"/>
      <c r="AQ4679" s="26"/>
      <c r="AR4679" s="26"/>
      <c r="AS4679" s="26"/>
      <c r="AT4679" s="26"/>
      <c r="AU4679" s="26"/>
      <c r="AV4679" s="26"/>
      <c r="AX4679" s="11"/>
      <c r="AY4679" s="11"/>
      <c r="AZ4679" s="11"/>
      <c r="BA4679" s="11"/>
      <c r="BB4679" s="11"/>
      <c r="BC4679" s="11"/>
    </row>
    <row r="4680" spans="8:55" x14ac:dyDescent="0.3"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/>
      <c r="AM4680" s="11"/>
      <c r="AN4680" s="11"/>
      <c r="AO4680" s="11"/>
      <c r="AP4680" s="11"/>
      <c r="AQ4680" s="26"/>
      <c r="AR4680" s="26"/>
      <c r="AS4680" s="26"/>
      <c r="AT4680" s="26"/>
      <c r="AU4680" s="26"/>
      <c r="AV4680" s="26"/>
      <c r="AX4680" s="11"/>
      <c r="AY4680" s="11"/>
      <c r="AZ4680" s="11"/>
      <c r="BA4680" s="11"/>
      <c r="BB4680" s="11"/>
      <c r="BC4680" s="11"/>
    </row>
    <row r="4681" spans="8:55" x14ac:dyDescent="0.3"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/>
      <c r="AM4681" s="11"/>
      <c r="AN4681" s="11"/>
      <c r="AO4681" s="11"/>
      <c r="AP4681" s="11"/>
      <c r="AQ4681" s="26"/>
      <c r="AR4681" s="26"/>
      <c r="AS4681" s="26"/>
      <c r="AT4681" s="26"/>
      <c r="AU4681" s="26"/>
      <c r="AV4681" s="26"/>
      <c r="AX4681" s="11"/>
      <c r="AY4681" s="11"/>
      <c r="AZ4681" s="11"/>
      <c r="BA4681" s="11"/>
      <c r="BB4681" s="11"/>
      <c r="BC4681" s="11"/>
    </row>
    <row r="4682" spans="8:55" x14ac:dyDescent="0.3"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/>
      <c r="AM4682" s="11"/>
      <c r="AN4682" s="11"/>
      <c r="AO4682" s="11"/>
      <c r="AP4682" s="11"/>
      <c r="AQ4682" s="26"/>
      <c r="AR4682" s="26"/>
      <c r="AS4682" s="26"/>
      <c r="AT4682" s="26"/>
      <c r="AU4682" s="26"/>
      <c r="AV4682" s="26"/>
      <c r="AX4682" s="11"/>
      <c r="AY4682" s="11"/>
      <c r="AZ4682" s="11"/>
      <c r="BA4682" s="11"/>
      <c r="BB4682" s="11"/>
      <c r="BC4682" s="11"/>
    </row>
    <row r="4683" spans="8:55" x14ac:dyDescent="0.3"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/>
      <c r="AM4683" s="11"/>
      <c r="AN4683" s="11"/>
      <c r="AO4683" s="11"/>
      <c r="AP4683" s="11"/>
      <c r="AQ4683" s="26"/>
      <c r="AR4683" s="26"/>
      <c r="AS4683" s="26"/>
      <c r="AT4683" s="26"/>
      <c r="AU4683" s="26"/>
      <c r="AV4683" s="26"/>
      <c r="AX4683" s="11"/>
      <c r="AY4683" s="11"/>
      <c r="AZ4683" s="11"/>
      <c r="BA4683" s="11"/>
      <c r="BB4683" s="11"/>
      <c r="BC4683" s="11"/>
    </row>
    <row r="4684" spans="8:55" x14ac:dyDescent="0.3"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/>
      <c r="AM4684" s="11"/>
      <c r="AN4684" s="11"/>
      <c r="AO4684" s="11"/>
      <c r="AP4684" s="11"/>
      <c r="AQ4684" s="26"/>
      <c r="AR4684" s="26"/>
      <c r="AS4684" s="26"/>
      <c r="AT4684" s="26"/>
      <c r="AU4684" s="26"/>
      <c r="AV4684" s="26"/>
      <c r="AX4684" s="11"/>
      <c r="AY4684" s="11"/>
      <c r="AZ4684" s="11"/>
      <c r="BA4684" s="11"/>
      <c r="BB4684" s="11"/>
      <c r="BC4684" s="11"/>
    </row>
    <row r="4685" spans="8:55" x14ac:dyDescent="0.3"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/>
      <c r="AM4685" s="11"/>
      <c r="AN4685" s="11"/>
      <c r="AO4685" s="11"/>
      <c r="AP4685" s="11"/>
      <c r="AQ4685" s="26"/>
      <c r="AR4685" s="26"/>
      <c r="AS4685" s="26"/>
      <c r="AT4685" s="26"/>
      <c r="AU4685" s="26"/>
      <c r="AV4685" s="26"/>
      <c r="AX4685" s="11"/>
      <c r="AY4685" s="11"/>
      <c r="AZ4685" s="11"/>
      <c r="BA4685" s="11"/>
      <c r="BB4685" s="11"/>
      <c r="BC4685" s="11"/>
    </row>
    <row r="4686" spans="8:55" x14ac:dyDescent="0.3"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/>
      <c r="AM4686" s="11"/>
      <c r="AN4686" s="11"/>
      <c r="AO4686" s="11"/>
      <c r="AP4686" s="11"/>
      <c r="AQ4686" s="26"/>
      <c r="AR4686" s="26"/>
      <c r="AS4686" s="26"/>
      <c r="AT4686" s="26"/>
      <c r="AU4686" s="26"/>
      <c r="AV4686" s="26"/>
      <c r="AX4686" s="11"/>
      <c r="AY4686" s="11"/>
      <c r="AZ4686" s="11"/>
      <c r="BA4686" s="11"/>
      <c r="BB4686" s="11"/>
      <c r="BC4686" s="11"/>
    </row>
    <row r="4687" spans="8:55" x14ac:dyDescent="0.3"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/>
      <c r="AM4687" s="11"/>
      <c r="AN4687" s="11"/>
      <c r="AO4687" s="11"/>
      <c r="AP4687" s="11"/>
      <c r="AQ4687" s="26"/>
      <c r="AR4687" s="26"/>
      <c r="AS4687" s="26"/>
      <c r="AT4687" s="26"/>
      <c r="AU4687" s="26"/>
      <c r="AV4687" s="26"/>
      <c r="AX4687" s="11"/>
      <c r="AY4687" s="11"/>
      <c r="AZ4687" s="11"/>
      <c r="BA4687" s="11"/>
      <c r="BB4687" s="11"/>
      <c r="BC4687" s="11"/>
    </row>
    <row r="4688" spans="8:55" x14ac:dyDescent="0.3"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/>
      <c r="AM4688" s="11"/>
      <c r="AN4688" s="11"/>
      <c r="AO4688" s="11"/>
      <c r="AP4688" s="11"/>
      <c r="AQ4688" s="26"/>
      <c r="AR4688" s="26"/>
      <c r="AS4688" s="26"/>
      <c r="AT4688" s="26"/>
      <c r="AU4688" s="26"/>
      <c r="AV4688" s="26"/>
      <c r="AX4688" s="11"/>
      <c r="AY4688" s="11"/>
      <c r="AZ4688" s="11"/>
      <c r="BA4688" s="11"/>
      <c r="BB4688" s="11"/>
      <c r="BC4688" s="11"/>
    </row>
    <row r="4689" spans="8:55" x14ac:dyDescent="0.3"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/>
      <c r="AM4689" s="11"/>
      <c r="AN4689" s="11"/>
      <c r="AO4689" s="11"/>
      <c r="AP4689" s="11"/>
      <c r="AQ4689" s="26"/>
      <c r="AR4689" s="26"/>
      <c r="AS4689" s="26"/>
      <c r="AT4689" s="26"/>
      <c r="AU4689" s="26"/>
      <c r="AV4689" s="26"/>
      <c r="AX4689" s="11"/>
      <c r="AY4689" s="11"/>
      <c r="AZ4689" s="11"/>
      <c r="BA4689" s="11"/>
      <c r="BB4689" s="11"/>
      <c r="BC4689" s="11"/>
    </row>
    <row r="4690" spans="8:55" x14ac:dyDescent="0.3"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/>
      <c r="AM4690" s="11"/>
      <c r="AN4690" s="11"/>
      <c r="AO4690" s="11"/>
      <c r="AP4690" s="11"/>
      <c r="AQ4690" s="26"/>
      <c r="AR4690" s="26"/>
      <c r="AS4690" s="26"/>
      <c r="AT4690" s="26"/>
      <c r="AU4690" s="26"/>
      <c r="AV4690" s="26"/>
      <c r="AX4690" s="11"/>
      <c r="AY4690" s="11"/>
      <c r="AZ4690" s="11"/>
      <c r="BA4690" s="11"/>
      <c r="BB4690" s="11"/>
      <c r="BC4690" s="11"/>
    </row>
    <row r="4691" spans="8:55" x14ac:dyDescent="0.3"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/>
      <c r="AM4691" s="11"/>
      <c r="AN4691" s="11"/>
      <c r="AO4691" s="11"/>
      <c r="AP4691" s="11"/>
      <c r="AQ4691" s="26"/>
      <c r="AR4691" s="26"/>
      <c r="AS4691" s="26"/>
      <c r="AT4691" s="26"/>
      <c r="AU4691" s="26"/>
      <c r="AV4691" s="26"/>
      <c r="AX4691" s="11"/>
      <c r="AY4691" s="11"/>
      <c r="AZ4691" s="11"/>
      <c r="BA4691" s="11"/>
      <c r="BB4691" s="11"/>
      <c r="BC4691" s="11"/>
    </row>
    <row r="4692" spans="8:55" x14ac:dyDescent="0.3"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/>
      <c r="AM4692" s="11"/>
      <c r="AN4692" s="11"/>
      <c r="AO4692" s="11"/>
      <c r="AP4692" s="11"/>
      <c r="AQ4692" s="26"/>
      <c r="AR4692" s="26"/>
      <c r="AS4692" s="26"/>
      <c r="AT4692" s="26"/>
      <c r="AU4692" s="26"/>
      <c r="AV4692" s="26"/>
      <c r="AX4692" s="11"/>
      <c r="AY4692" s="11"/>
      <c r="AZ4692" s="11"/>
      <c r="BA4692" s="11"/>
      <c r="BB4692" s="11"/>
      <c r="BC4692" s="11"/>
    </row>
    <row r="4693" spans="8:55" x14ac:dyDescent="0.3"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/>
      <c r="AM4693" s="11"/>
      <c r="AN4693" s="11"/>
      <c r="AO4693" s="11"/>
      <c r="AP4693" s="11"/>
      <c r="AQ4693" s="26"/>
      <c r="AR4693" s="26"/>
      <c r="AS4693" s="26"/>
      <c r="AT4693" s="26"/>
      <c r="AU4693" s="26"/>
      <c r="AV4693" s="26"/>
      <c r="AX4693" s="11"/>
      <c r="AY4693" s="11"/>
      <c r="AZ4693" s="11"/>
      <c r="BA4693" s="11"/>
      <c r="BB4693" s="11"/>
      <c r="BC4693" s="11"/>
    </row>
    <row r="4694" spans="8:55" x14ac:dyDescent="0.3"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/>
      <c r="AM4694" s="11"/>
      <c r="AN4694" s="11"/>
      <c r="AO4694" s="11"/>
      <c r="AP4694" s="11"/>
      <c r="AQ4694" s="26"/>
      <c r="AR4694" s="26"/>
      <c r="AS4694" s="26"/>
      <c r="AT4694" s="26"/>
      <c r="AU4694" s="26"/>
      <c r="AV4694" s="26"/>
      <c r="AX4694" s="11"/>
      <c r="AY4694" s="11"/>
      <c r="AZ4694" s="11"/>
      <c r="BA4694" s="11"/>
      <c r="BB4694" s="11"/>
      <c r="BC4694" s="11"/>
    </row>
    <row r="4695" spans="8:55" x14ac:dyDescent="0.3"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/>
      <c r="AM4695" s="11"/>
      <c r="AN4695" s="11"/>
      <c r="AO4695" s="11"/>
      <c r="AP4695" s="11"/>
      <c r="AQ4695" s="26"/>
      <c r="AR4695" s="26"/>
      <c r="AS4695" s="26"/>
      <c r="AT4695" s="26"/>
      <c r="AU4695" s="26"/>
      <c r="AV4695" s="26"/>
      <c r="AX4695" s="11"/>
      <c r="AY4695" s="11"/>
      <c r="AZ4695" s="11"/>
      <c r="BA4695" s="11"/>
      <c r="BB4695" s="11"/>
      <c r="BC4695" s="11"/>
    </row>
    <row r="4696" spans="8:55" x14ac:dyDescent="0.3"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/>
      <c r="AM4696" s="11"/>
      <c r="AN4696" s="11"/>
      <c r="AO4696" s="11"/>
      <c r="AP4696" s="11"/>
      <c r="AQ4696" s="26"/>
      <c r="AR4696" s="26"/>
      <c r="AS4696" s="26"/>
      <c r="AT4696" s="26"/>
      <c r="AU4696" s="26"/>
      <c r="AV4696" s="26"/>
      <c r="AX4696" s="11"/>
      <c r="AY4696" s="11"/>
      <c r="AZ4696" s="11"/>
      <c r="BA4696" s="11"/>
      <c r="BB4696" s="11"/>
      <c r="BC4696" s="11"/>
    </row>
    <row r="4697" spans="8:55" x14ac:dyDescent="0.3"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/>
      <c r="AM4697" s="11"/>
      <c r="AN4697" s="11"/>
      <c r="AO4697" s="11"/>
      <c r="AP4697" s="11"/>
      <c r="AQ4697" s="26"/>
      <c r="AR4697" s="26"/>
      <c r="AS4697" s="26"/>
      <c r="AT4697" s="26"/>
      <c r="AU4697" s="26"/>
      <c r="AV4697" s="26"/>
      <c r="AX4697" s="11"/>
      <c r="AY4697" s="11"/>
      <c r="AZ4697" s="11"/>
      <c r="BA4697" s="11"/>
      <c r="BB4697" s="11"/>
      <c r="BC4697" s="11"/>
    </row>
    <row r="4698" spans="8:55" x14ac:dyDescent="0.3"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/>
      <c r="AM4698" s="11"/>
      <c r="AN4698" s="11"/>
      <c r="AO4698" s="11"/>
      <c r="AP4698" s="11"/>
      <c r="AQ4698" s="26"/>
      <c r="AR4698" s="26"/>
      <c r="AS4698" s="26"/>
      <c r="AT4698" s="26"/>
      <c r="AU4698" s="26"/>
      <c r="AV4698" s="26"/>
      <c r="AX4698" s="11"/>
      <c r="AY4698" s="11"/>
      <c r="AZ4698" s="11"/>
      <c r="BA4698" s="11"/>
      <c r="BB4698" s="11"/>
      <c r="BC4698" s="11"/>
    </row>
    <row r="4699" spans="8:55" x14ac:dyDescent="0.3"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/>
      <c r="AM4699" s="11"/>
      <c r="AN4699" s="11"/>
      <c r="AO4699" s="11"/>
      <c r="AP4699" s="11"/>
      <c r="AQ4699" s="26"/>
      <c r="AR4699" s="26"/>
      <c r="AS4699" s="26"/>
      <c r="AT4699" s="26"/>
      <c r="AU4699" s="26"/>
      <c r="AV4699" s="26"/>
      <c r="AX4699" s="11"/>
      <c r="AY4699" s="11"/>
      <c r="AZ4699" s="11"/>
      <c r="BA4699" s="11"/>
      <c r="BB4699" s="11"/>
      <c r="BC4699" s="11"/>
    </row>
    <row r="4700" spans="8:55" x14ac:dyDescent="0.3"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/>
      <c r="AM4700" s="11"/>
      <c r="AN4700" s="11"/>
      <c r="AO4700" s="11"/>
      <c r="AP4700" s="11"/>
      <c r="AQ4700" s="26"/>
      <c r="AR4700" s="26"/>
      <c r="AS4700" s="26"/>
      <c r="AT4700" s="26"/>
      <c r="AU4700" s="26"/>
      <c r="AV4700" s="26"/>
      <c r="AX4700" s="11"/>
      <c r="AY4700" s="11"/>
      <c r="AZ4700" s="11"/>
      <c r="BA4700" s="11"/>
      <c r="BB4700" s="11"/>
      <c r="BC4700" s="11"/>
    </row>
    <row r="4701" spans="8:55" x14ac:dyDescent="0.3"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/>
      <c r="AM4701" s="11"/>
      <c r="AN4701" s="11"/>
      <c r="AO4701" s="11"/>
      <c r="AP4701" s="11"/>
      <c r="AQ4701" s="26"/>
      <c r="AR4701" s="26"/>
      <c r="AS4701" s="26"/>
      <c r="AT4701" s="26"/>
      <c r="AU4701" s="26"/>
      <c r="AV4701" s="26"/>
      <c r="AX4701" s="11"/>
      <c r="AY4701" s="11"/>
      <c r="AZ4701" s="11"/>
      <c r="BA4701" s="11"/>
      <c r="BB4701" s="11"/>
      <c r="BC4701" s="11"/>
    </row>
    <row r="4702" spans="8:55" x14ac:dyDescent="0.3"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/>
      <c r="AM4702" s="11"/>
      <c r="AN4702" s="11"/>
      <c r="AO4702" s="11"/>
      <c r="AP4702" s="11"/>
      <c r="AQ4702" s="26"/>
      <c r="AR4702" s="26"/>
      <c r="AS4702" s="26"/>
      <c r="AT4702" s="26"/>
      <c r="AU4702" s="26"/>
      <c r="AV4702" s="26"/>
      <c r="AX4702" s="11"/>
      <c r="AY4702" s="11"/>
      <c r="AZ4702" s="11"/>
      <c r="BA4702" s="11"/>
      <c r="BB4702" s="11"/>
      <c r="BC4702" s="11"/>
    </row>
    <row r="4703" spans="8:55" x14ac:dyDescent="0.3"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/>
      <c r="AM4703" s="11"/>
      <c r="AN4703" s="11"/>
      <c r="AO4703" s="11"/>
      <c r="AP4703" s="11"/>
      <c r="AQ4703" s="26"/>
      <c r="AR4703" s="26"/>
      <c r="AS4703" s="26"/>
      <c r="AT4703" s="26"/>
      <c r="AU4703" s="26"/>
      <c r="AV4703" s="26"/>
      <c r="AX4703" s="11"/>
      <c r="AY4703" s="11"/>
      <c r="AZ4703" s="11"/>
      <c r="BA4703" s="11"/>
      <c r="BB4703" s="11"/>
      <c r="BC4703" s="11"/>
    </row>
    <row r="4704" spans="8:55" x14ac:dyDescent="0.3"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/>
      <c r="AM4704" s="11"/>
      <c r="AN4704" s="11"/>
      <c r="AO4704" s="11"/>
      <c r="AP4704" s="11"/>
      <c r="AQ4704" s="26"/>
      <c r="AR4704" s="26"/>
      <c r="AS4704" s="26"/>
      <c r="AT4704" s="26"/>
      <c r="AU4704" s="26"/>
      <c r="AV4704" s="26"/>
      <c r="AX4704" s="11"/>
      <c r="AY4704" s="11"/>
      <c r="AZ4704" s="11"/>
      <c r="BA4704" s="11"/>
      <c r="BB4704" s="11"/>
      <c r="BC4704" s="11"/>
    </row>
    <row r="4705" spans="8:55" x14ac:dyDescent="0.3"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/>
      <c r="AM4705" s="11"/>
      <c r="AN4705" s="11"/>
      <c r="AO4705" s="11"/>
      <c r="AP4705" s="11"/>
      <c r="AQ4705" s="26"/>
      <c r="AR4705" s="26"/>
      <c r="AS4705" s="26"/>
      <c r="AT4705" s="26"/>
      <c r="AU4705" s="26"/>
      <c r="AV4705" s="26"/>
      <c r="AX4705" s="11"/>
      <c r="AY4705" s="11"/>
      <c r="AZ4705" s="11"/>
      <c r="BA4705" s="11"/>
      <c r="BB4705" s="11"/>
      <c r="BC4705" s="11"/>
    </row>
    <row r="4706" spans="8:55" x14ac:dyDescent="0.3"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/>
      <c r="AM4706" s="11"/>
      <c r="AN4706" s="11"/>
      <c r="AO4706" s="11"/>
      <c r="AP4706" s="11"/>
      <c r="AQ4706" s="26"/>
      <c r="AR4706" s="26"/>
      <c r="AS4706" s="26"/>
      <c r="AT4706" s="26"/>
      <c r="AU4706" s="26"/>
      <c r="AV4706" s="26"/>
      <c r="AX4706" s="11"/>
      <c r="AY4706" s="11"/>
      <c r="AZ4706" s="11"/>
      <c r="BA4706" s="11"/>
      <c r="BB4706" s="11"/>
      <c r="BC4706" s="11"/>
    </row>
    <row r="4707" spans="8:55" x14ac:dyDescent="0.3"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/>
      <c r="AM4707" s="11"/>
      <c r="AN4707" s="11"/>
      <c r="AO4707" s="11"/>
      <c r="AP4707" s="11"/>
      <c r="AQ4707" s="26"/>
      <c r="AR4707" s="26"/>
      <c r="AS4707" s="26"/>
      <c r="AT4707" s="26"/>
      <c r="AU4707" s="26"/>
      <c r="AV4707" s="26"/>
      <c r="AX4707" s="11"/>
      <c r="AY4707" s="11"/>
      <c r="AZ4707" s="11"/>
      <c r="BA4707" s="11"/>
      <c r="BB4707" s="11"/>
      <c r="BC4707" s="11"/>
    </row>
    <row r="4708" spans="8:55" x14ac:dyDescent="0.3"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/>
      <c r="AM4708" s="11"/>
      <c r="AN4708" s="11"/>
      <c r="AO4708" s="11"/>
      <c r="AP4708" s="11"/>
      <c r="AQ4708" s="26"/>
      <c r="AR4708" s="26"/>
      <c r="AS4708" s="26"/>
      <c r="AT4708" s="26"/>
      <c r="AU4708" s="26"/>
      <c r="AV4708" s="26"/>
      <c r="AX4708" s="11"/>
      <c r="AY4708" s="11"/>
      <c r="AZ4708" s="11"/>
      <c r="BA4708" s="11"/>
      <c r="BB4708" s="11"/>
      <c r="BC4708" s="11"/>
    </row>
    <row r="4709" spans="8:55" x14ac:dyDescent="0.3"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/>
      <c r="AM4709" s="11"/>
      <c r="AN4709" s="11"/>
      <c r="AO4709" s="11"/>
      <c r="AP4709" s="11"/>
      <c r="AQ4709" s="26"/>
      <c r="AR4709" s="26"/>
      <c r="AS4709" s="26"/>
      <c r="AT4709" s="26"/>
      <c r="AU4709" s="26"/>
      <c r="AV4709" s="26"/>
      <c r="AX4709" s="11"/>
      <c r="AY4709" s="11"/>
      <c r="AZ4709" s="11"/>
      <c r="BA4709" s="11"/>
      <c r="BB4709" s="11"/>
      <c r="BC4709" s="11"/>
    </row>
    <row r="4710" spans="8:55" x14ac:dyDescent="0.3"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/>
      <c r="AM4710" s="11"/>
      <c r="AN4710" s="11"/>
      <c r="AO4710" s="11"/>
      <c r="AP4710" s="11"/>
      <c r="AQ4710" s="26"/>
      <c r="AR4710" s="26"/>
      <c r="AS4710" s="26"/>
      <c r="AT4710" s="26"/>
      <c r="AU4710" s="26"/>
      <c r="AV4710" s="26"/>
      <c r="AX4710" s="11"/>
      <c r="AY4710" s="11"/>
      <c r="AZ4710" s="11"/>
      <c r="BA4710" s="11"/>
      <c r="BB4710" s="11"/>
      <c r="BC4710" s="11"/>
    </row>
    <row r="4711" spans="8:55" x14ac:dyDescent="0.3"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/>
      <c r="AM4711" s="11"/>
      <c r="AN4711" s="11"/>
      <c r="AO4711" s="11"/>
      <c r="AP4711" s="11"/>
      <c r="AQ4711" s="26"/>
      <c r="AR4711" s="26"/>
      <c r="AS4711" s="26"/>
      <c r="AT4711" s="26"/>
      <c r="AU4711" s="26"/>
      <c r="AV4711" s="26"/>
      <c r="AX4711" s="11"/>
      <c r="AY4711" s="11"/>
      <c r="AZ4711" s="11"/>
      <c r="BA4711" s="11"/>
      <c r="BB4711" s="11"/>
      <c r="BC4711" s="11"/>
    </row>
    <row r="4712" spans="8:55" x14ac:dyDescent="0.3"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/>
      <c r="AM4712" s="11"/>
      <c r="AN4712" s="11"/>
      <c r="AO4712" s="11"/>
      <c r="AP4712" s="11"/>
      <c r="AQ4712" s="26"/>
      <c r="AR4712" s="26"/>
      <c r="AS4712" s="26"/>
      <c r="AT4712" s="26"/>
      <c r="AU4712" s="26"/>
      <c r="AV4712" s="26"/>
      <c r="AX4712" s="11"/>
      <c r="AY4712" s="11"/>
      <c r="AZ4712" s="11"/>
      <c r="BA4712" s="11"/>
      <c r="BB4712" s="11"/>
      <c r="BC4712" s="11"/>
    </row>
    <row r="4713" spans="8:55" x14ac:dyDescent="0.3"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/>
      <c r="AM4713" s="11"/>
      <c r="AN4713" s="11"/>
      <c r="AO4713" s="11"/>
      <c r="AP4713" s="11"/>
      <c r="AQ4713" s="26"/>
      <c r="AR4713" s="26"/>
      <c r="AS4713" s="26"/>
      <c r="AT4713" s="26"/>
      <c r="AU4713" s="26"/>
      <c r="AV4713" s="26"/>
      <c r="AX4713" s="11"/>
      <c r="AY4713" s="11"/>
      <c r="AZ4713" s="11"/>
      <c r="BA4713" s="11"/>
      <c r="BB4713" s="11"/>
      <c r="BC4713" s="11"/>
    </row>
    <row r="4714" spans="8:55" x14ac:dyDescent="0.3"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/>
      <c r="AM4714" s="11"/>
      <c r="AN4714" s="11"/>
      <c r="AO4714" s="11"/>
      <c r="AP4714" s="11"/>
      <c r="AQ4714" s="26"/>
      <c r="AR4714" s="26"/>
      <c r="AS4714" s="26"/>
      <c r="AT4714" s="26"/>
      <c r="AU4714" s="26"/>
      <c r="AV4714" s="26"/>
      <c r="AX4714" s="11"/>
      <c r="AY4714" s="11"/>
      <c r="AZ4714" s="11"/>
      <c r="BA4714" s="11"/>
      <c r="BB4714" s="11"/>
      <c r="BC4714" s="11"/>
    </row>
    <row r="4715" spans="8:55" x14ac:dyDescent="0.3"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/>
      <c r="AM4715" s="11"/>
      <c r="AN4715" s="11"/>
      <c r="AO4715" s="11"/>
      <c r="AP4715" s="11"/>
      <c r="AQ4715" s="26"/>
      <c r="AR4715" s="26"/>
      <c r="AS4715" s="26"/>
      <c r="AT4715" s="26"/>
      <c r="AU4715" s="26"/>
      <c r="AV4715" s="26"/>
      <c r="AX4715" s="11"/>
      <c r="AY4715" s="11"/>
      <c r="AZ4715" s="11"/>
      <c r="BA4715" s="11"/>
      <c r="BB4715" s="11"/>
      <c r="BC4715" s="11"/>
    </row>
    <row r="4716" spans="8:55" x14ac:dyDescent="0.3"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/>
      <c r="AM4716" s="11"/>
      <c r="AN4716" s="11"/>
      <c r="AO4716" s="11"/>
      <c r="AP4716" s="11"/>
      <c r="AQ4716" s="26"/>
      <c r="AR4716" s="26"/>
      <c r="AS4716" s="26"/>
      <c r="AT4716" s="26"/>
      <c r="AU4716" s="26"/>
      <c r="AV4716" s="26"/>
      <c r="AX4716" s="11"/>
      <c r="AY4716" s="11"/>
      <c r="AZ4716" s="11"/>
      <c r="BA4716" s="11"/>
      <c r="BB4716" s="11"/>
      <c r="BC4716" s="11"/>
    </row>
    <row r="4717" spans="8:55" x14ac:dyDescent="0.3"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/>
      <c r="AM4717" s="11"/>
      <c r="AN4717" s="11"/>
      <c r="AO4717" s="11"/>
      <c r="AP4717" s="11"/>
      <c r="AQ4717" s="26"/>
      <c r="AR4717" s="26"/>
      <c r="AS4717" s="26"/>
      <c r="AT4717" s="26"/>
      <c r="AU4717" s="26"/>
      <c r="AV4717" s="26"/>
      <c r="AX4717" s="11"/>
      <c r="AY4717" s="11"/>
      <c r="AZ4717" s="11"/>
      <c r="BA4717" s="11"/>
      <c r="BB4717" s="11"/>
      <c r="BC4717" s="11"/>
    </row>
    <row r="4718" spans="8:55" x14ac:dyDescent="0.3"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/>
      <c r="AM4718" s="11"/>
      <c r="AN4718" s="11"/>
      <c r="AO4718" s="11"/>
      <c r="AP4718" s="11"/>
      <c r="AQ4718" s="26"/>
      <c r="AR4718" s="26"/>
      <c r="AS4718" s="26"/>
      <c r="AT4718" s="26"/>
      <c r="AU4718" s="26"/>
      <c r="AV4718" s="26"/>
      <c r="AX4718" s="11"/>
      <c r="AY4718" s="11"/>
      <c r="AZ4718" s="11"/>
      <c r="BA4718" s="11"/>
      <c r="BB4718" s="11"/>
      <c r="BC4718" s="11"/>
    </row>
    <row r="4719" spans="8:55" x14ac:dyDescent="0.3"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/>
      <c r="AM4719" s="11"/>
      <c r="AN4719" s="11"/>
      <c r="AO4719" s="11"/>
      <c r="AP4719" s="11"/>
      <c r="AQ4719" s="26"/>
      <c r="AR4719" s="26"/>
      <c r="AS4719" s="26"/>
      <c r="AT4719" s="26"/>
      <c r="AU4719" s="26"/>
      <c r="AV4719" s="26"/>
      <c r="AX4719" s="11"/>
      <c r="AY4719" s="11"/>
      <c r="AZ4719" s="11"/>
      <c r="BA4719" s="11"/>
      <c r="BB4719" s="11"/>
      <c r="BC4719" s="11"/>
    </row>
    <row r="4720" spans="8:55" x14ac:dyDescent="0.3"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/>
      <c r="AM4720" s="11"/>
      <c r="AN4720" s="11"/>
      <c r="AO4720" s="11"/>
      <c r="AP4720" s="11"/>
      <c r="AQ4720" s="26"/>
      <c r="AR4720" s="26"/>
      <c r="AS4720" s="26"/>
      <c r="AT4720" s="26"/>
      <c r="AU4720" s="26"/>
      <c r="AV4720" s="26"/>
      <c r="AX4720" s="11"/>
      <c r="AY4720" s="11"/>
      <c r="AZ4720" s="11"/>
      <c r="BA4720" s="11"/>
      <c r="BB4720" s="11"/>
      <c r="BC4720" s="11"/>
    </row>
    <row r="4721" spans="8:55" x14ac:dyDescent="0.3"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/>
      <c r="AM4721" s="11"/>
      <c r="AN4721" s="11"/>
      <c r="AO4721" s="11"/>
      <c r="AP4721" s="11"/>
      <c r="AQ4721" s="26"/>
      <c r="AR4721" s="26"/>
      <c r="AS4721" s="26"/>
      <c r="AT4721" s="26"/>
      <c r="AU4721" s="26"/>
      <c r="AV4721" s="26"/>
      <c r="AX4721" s="11"/>
      <c r="AY4721" s="11"/>
      <c r="AZ4721" s="11"/>
      <c r="BA4721" s="11"/>
      <c r="BB4721" s="11"/>
      <c r="BC4721" s="11"/>
    </row>
    <row r="4722" spans="8:55" x14ac:dyDescent="0.3"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/>
      <c r="AM4722" s="11"/>
      <c r="AN4722" s="11"/>
      <c r="AO4722" s="11"/>
      <c r="AP4722" s="11"/>
      <c r="AQ4722" s="26"/>
      <c r="AR4722" s="26"/>
      <c r="AS4722" s="26"/>
      <c r="AT4722" s="26"/>
      <c r="AU4722" s="26"/>
      <c r="AV4722" s="26"/>
      <c r="AX4722" s="11"/>
      <c r="AY4722" s="11"/>
      <c r="AZ4722" s="11"/>
      <c r="BA4722" s="11"/>
      <c r="BB4722" s="11"/>
      <c r="BC4722" s="11"/>
    </row>
    <row r="4723" spans="8:55" x14ac:dyDescent="0.3"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/>
      <c r="AM4723" s="11"/>
      <c r="AN4723" s="11"/>
      <c r="AO4723" s="11"/>
      <c r="AP4723" s="11"/>
      <c r="AQ4723" s="26"/>
      <c r="AR4723" s="26"/>
      <c r="AS4723" s="26"/>
      <c r="AT4723" s="26"/>
      <c r="AU4723" s="26"/>
      <c r="AV4723" s="26"/>
      <c r="AX4723" s="11"/>
      <c r="AY4723" s="11"/>
      <c r="AZ4723" s="11"/>
      <c r="BA4723" s="11"/>
      <c r="BB4723" s="11"/>
      <c r="BC4723" s="11"/>
    </row>
    <row r="4724" spans="8:55" x14ac:dyDescent="0.3"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/>
      <c r="AM4724" s="11"/>
      <c r="AN4724" s="11"/>
      <c r="AO4724" s="11"/>
      <c r="AP4724" s="11"/>
      <c r="AQ4724" s="26"/>
      <c r="AR4724" s="26"/>
      <c r="AS4724" s="26"/>
      <c r="AT4724" s="26"/>
      <c r="AU4724" s="26"/>
      <c r="AV4724" s="26"/>
      <c r="AX4724" s="11"/>
      <c r="AY4724" s="11"/>
      <c r="AZ4724" s="11"/>
      <c r="BA4724" s="11"/>
      <c r="BB4724" s="11"/>
      <c r="BC4724" s="11"/>
    </row>
    <row r="4725" spans="8:55" x14ac:dyDescent="0.3"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/>
      <c r="AM4725" s="11"/>
      <c r="AN4725" s="11"/>
      <c r="AO4725" s="11"/>
      <c r="AP4725" s="11"/>
      <c r="AQ4725" s="26"/>
      <c r="AR4725" s="26"/>
      <c r="AS4725" s="26"/>
      <c r="AT4725" s="26"/>
      <c r="AU4725" s="26"/>
      <c r="AV4725" s="26"/>
      <c r="AX4725" s="11"/>
      <c r="AY4725" s="11"/>
      <c r="AZ4725" s="11"/>
      <c r="BA4725" s="11"/>
      <c r="BB4725" s="11"/>
      <c r="BC4725" s="11"/>
    </row>
    <row r="4726" spans="8:55" x14ac:dyDescent="0.3"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/>
      <c r="AM4726" s="11"/>
      <c r="AN4726" s="11"/>
      <c r="AO4726" s="11"/>
      <c r="AP4726" s="11"/>
      <c r="AQ4726" s="26"/>
      <c r="AR4726" s="26"/>
      <c r="AS4726" s="26"/>
      <c r="AT4726" s="26"/>
      <c r="AU4726" s="26"/>
      <c r="AV4726" s="26"/>
      <c r="AX4726" s="11"/>
      <c r="AY4726" s="11"/>
      <c r="AZ4726" s="11"/>
      <c r="BA4726" s="11"/>
      <c r="BB4726" s="11"/>
      <c r="BC47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93"/>
  <sheetViews>
    <sheetView workbookViewId="0">
      <pane ySplit="1" topLeftCell="A2" activePane="bottomLeft" state="frozen"/>
      <selection pane="bottomLeft" activeCell="A2" sqref="A2:M338"/>
    </sheetView>
  </sheetViews>
  <sheetFormatPr defaultRowHeight="14.4" x14ac:dyDescent="0.3"/>
  <cols>
    <col min="1" max="1" width="10.6640625" bestFit="1" customWidth="1"/>
    <col min="2" max="2" width="12.6640625" bestFit="1" customWidth="1"/>
    <col min="3" max="3" width="47" customWidth="1"/>
    <col min="4" max="4" width="35.109375" bestFit="1" customWidth="1"/>
    <col min="5" max="5" width="12.88671875" customWidth="1"/>
    <col min="6" max="6" width="28" bestFit="1" customWidth="1"/>
    <col min="7" max="8" width="24.109375" customWidth="1"/>
    <col min="9" max="9" width="22.6640625" customWidth="1"/>
    <col min="10" max="10" width="20" customWidth="1"/>
    <col min="11" max="11" width="19.33203125" customWidth="1"/>
    <col min="12" max="12" width="23.5546875" customWidth="1"/>
  </cols>
  <sheetData>
    <row r="1" spans="1:12" x14ac:dyDescent="0.3">
      <c r="A1" s="3" t="s">
        <v>38</v>
      </c>
      <c r="B1" s="3" t="s">
        <v>39</v>
      </c>
      <c r="C1" s="4" t="s">
        <v>40</v>
      </c>
      <c r="D1" s="3" t="s">
        <v>9</v>
      </c>
      <c r="E1" s="3" t="s">
        <v>41</v>
      </c>
      <c r="F1" s="3" t="s">
        <v>8</v>
      </c>
      <c r="G1" s="3" t="s">
        <v>42</v>
      </c>
      <c r="H1" s="3" t="s">
        <v>12</v>
      </c>
      <c r="I1" s="3" t="s">
        <v>43</v>
      </c>
      <c r="J1" s="3" t="s">
        <v>44</v>
      </c>
      <c r="K1" s="5" t="s">
        <v>16</v>
      </c>
      <c r="L1" s="3" t="s">
        <v>17</v>
      </c>
    </row>
    <row r="2" spans="1:12" x14ac:dyDescent="0.3">
      <c r="A2" s="11" t="s">
        <v>1024</v>
      </c>
      <c r="B2" s="11" t="s">
        <v>538</v>
      </c>
      <c r="C2" s="11" t="s">
        <v>1025</v>
      </c>
      <c r="D2" s="11" t="s">
        <v>49</v>
      </c>
      <c r="E2" s="11" t="s">
        <v>1026</v>
      </c>
      <c r="F2" s="11" t="s">
        <v>1027</v>
      </c>
      <c r="G2" s="11" t="s">
        <v>46</v>
      </c>
      <c r="H2" s="11" t="s">
        <v>46</v>
      </c>
      <c r="I2" s="11" t="s">
        <v>1028</v>
      </c>
      <c r="J2" s="11" t="s">
        <v>78</v>
      </c>
      <c r="K2" s="11">
        <v>0</v>
      </c>
      <c r="L2" s="11">
        <v>0</v>
      </c>
    </row>
    <row r="3" spans="1:12" x14ac:dyDescent="0.3">
      <c r="A3" s="11" t="s">
        <v>1024</v>
      </c>
      <c r="B3" s="11" t="s">
        <v>1029</v>
      </c>
      <c r="C3" s="11" t="s">
        <v>1030</v>
      </c>
      <c r="D3" s="11" t="s">
        <v>54</v>
      </c>
      <c r="E3" s="11" t="s">
        <v>1026</v>
      </c>
      <c r="F3" s="11" t="s">
        <v>1031</v>
      </c>
      <c r="G3" s="11" t="s">
        <v>1032</v>
      </c>
      <c r="H3" s="11" t="s">
        <v>63</v>
      </c>
      <c r="I3" s="11" t="s">
        <v>647</v>
      </c>
      <c r="J3" s="11" t="s">
        <v>48</v>
      </c>
      <c r="K3" s="11" t="s">
        <v>64</v>
      </c>
      <c r="L3" s="11" t="s">
        <v>62</v>
      </c>
    </row>
    <row r="4" spans="1:12" x14ac:dyDescent="0.3">
      <c r="A4" s="11" t="s">
        <v>1024</v>
      </c>
      <c r="B4" s="11" t="s">
        <v>1033</v>
      </c>
      <c r="C4" s="11" t="s">
        <v>1034</v>
      </c>
      <c r="D4" s="11" t="s">
        <v>49</v>
      </c>
      <c r="E4" s="11" t="s">
        <v>1026</v>
      </c>
      <c r="F4" s="11" t="s">
        <v>1027</v>
      </c>
      <c r="G4" s="11" t="s">
        <v>1032</v>
      </c>
      <c r="H4" s="11" t="s">
        <v>63</v>
      </c>
      <c r="I4" s="11" t="s">
        <v>647</v>
      </c>
      <c r="J4" s="11" t="s">
        <v>48</v>
      </c>
      <c r="K4" s="11" t="s">
        <v>64</v>
      </c>
      <c r="L4" s="11" t="s">
        <v>62</v>
      </c>
    </row>
    <row r="5" spans="1:12" x14ac:dyDescent="0.3">
      <c r="A5" s="49" t="s">
        <v>1024</v>
      </c>
      <c r="B5" s="49" t="s">
        <v>539</v>
      </c>
      <c r="C5" s="49" t="s">
        <v>1035</v>
      </c>
      <c r="D5" s="49" t="s">
        <v>49</v>
      </c>
      <c r="E5" s="49" t="s">
        <v>1026</v>
      </c>
      <c r="F5" s="49" t="s">
        <v>1027</v>
      </c>
      <c r="G5" s="49" t="s">
        <v>1036</v>
      </c>
      <c r="H5" s="49" t="s">
        <v>1036</v>
      </c>
      <c r="I5" s="49" t="s">
        <v>647</v>
      </c>
      <c r="J5" s="49" t="s">
        <v>48</v>
      </c>
      <c r="K5" s="49" t="s">
        <v>767</v>
      </c>
      <c r="L5" s="49" t="s">
        <v>763</v>
      </c>
    </row>
    <row r="6" spans="1:12" x14ac:dyDescent="0.3">
      <c r="A6" s="49" t="s">
        <v>1024</v>
      </c>
      <c r="B6" s="49" t="s">
        <v>1037</v>
      </c>
      <c r="C6" s="49" t="s">
        <v>1038</v>
      </c>
      <c r="D6" s="49" t="s">
        <v>51</v>
      </c>
      <c r="E6" s="49" t="s">
        <v>1026</v>
      </c>
      <c r="F6" s="49" t="s">
        <v>1039</v>
      </c>
      <c r="G6" s="49" t="s">
        <v>46</v>
      </c>
      <c r="H6" s="49" t="s">
        <v>46</v>
      </c>
      <c r="I6" s="49" t="s">
        <v>793</v>
      </c>
      <c r="J6" s="49" t="s">
        <v>1040</v>
      </c>
      <c r="K6" s="49" t="s">
        <v>756</v>
      </c>
      <c r="L6" s="49" t="s">
        <v>756</v>
      </c>
    </row>
    <row r="7" spans="1:12" x14ac:dyDescent="0.3">
      <c r="A7" s="11" t="s">
        <v>1024</v>
      </c>
      <c r="B7" s="11" t="s">
        <v>540</v>
      </c>
      <c r="C7" s="11" t="s">
        <v>1041</v>
      </c>
      <c r="D7" s="11" t="s">
        <v>49</v>
      </c>
      <c r="E7" s="11" t="s">
        <v>1026</v>
      </c>
      <c r="F7" s="11" t="s">
        <v>1027</v>
      </c>
      <c r="G7" s="11" t="s">
        <v>46</v>
      </c>
      <c r="H7" s="11" t="s">
        <v>46</v>
      </c>
      <c r="I7" s="11" t="s">
        <v>1028</v>
      </c>
      <c r="J7" s="11" t="s">
        <v>78</v>
      </c>
      <c r="K7" s="11" t="s">
        <v>769</v>
      </c>
      <c r="L7" s="11" t="s">
        <v>756</v>
      </c>
    </row>
    <row r="8" spans="1:12" x14ac:dyDescent="0.3">
      <c r="A8" s="11" t="s">
        <v>1024</v>
      </c>
      <c r="B8" s="11" t="s">
        <v>541</v>
      </c>
      <c r="C8" s="11" t="s">
        <v>1042</v>
      </c>
      <c r="D8" s="11" t="s">
        <v>57</v>
      </c>
      <c r="E8" s="11" t="s">
        <v>1026</v>
      </c>
      <c r="F8" s="11" t="s">
        <v>1031</v>
      </c>
      <c r="G8" s="11" t="s">
        <v>794</v>
      </c>
      <c r="H8" s="11" t="s">
        <v>795</v>
      </c>
      <c r="I8" s="11" t="s">
        <v>793</v>
      </c>
      <c r="J8" s="11" t="s">
        <v>48</v>
      </c>
      <c r="K8" s="11" t="s">
        <v>749</v>
      </c>
      <c r="L8" s="11" t="s">
        <v>755</v>
      </c>
    </row>
    <row r="9" spans="1:12" x14ac:dyDescent="0.3">
      <c r="A9" s="11" t="s">
        <v>1024</v>
      </c>
      <c r="B9" s="11" t="s">
        <v>1043</v>
      </c>
      <c r="C9" s="11" t="s">
        <v>1044</v>
      </c>
      <c r="D9" s="11" t="s">
        <v>51</v>
      </c>
      <c r="E9" s="11" t="s">
        <v>1026</v>
      </c>
      <c r="F9" s="11" t="s">
        <v>1039</v>
      </c>
      <c r="G9" s="11" t="s">
        <v>794</v>
      </c>
      <c r="H9" s="11" t="s">
        <v>795</v>
      </c>
      <c r="I9" s="11" t="s">
        <v>793</v>
      </c>
      <c r="J9" s="11" t="s">
        <v>1040</v>
      </c>
      <c r="K9" s="11" t="s">
        <v>749</v>
      </c>
      <c r="L9" s="11" t="s">
        <v>755</v>
      </c>
    </row>
    <row r="10" spans="1:12" x14ac:dyDescent="0.3">
      <c r="A10" s="11" t="s">
        <v>1024</v>
      </c>
      <c r="B10" s="11" t="s">
        <v>542</v>
      </c>
      <c r="C10" s="11" t="s">
        <v>1045</v>
      </c>
      <c r="D10" s="11" t="s">
        <v>51</v>
      </c>
      <c r="E10" s="11" t="s">
        <v>1026</v>
      </c>
      <c r="F10" s="11" t="s">
        <v>1039</v>
      </c>
      <c r="G10" s="11" t="s">
        <v>794</v>
      </c>
      <c r="H10" s="11" t="s">
        <v>795</v>
      </c>
      <c r="I10" s="11" t="s">
        <v>793</v>
      </c>
      <c r="J10" s="11" t="s">
        <v>1040</v>
      </c>
      <c r="K10" s="11" t="s">
        <v>749</v>
      </c>
      <c r="L10" s="11" t="s">
        <v>755</v>
      </c>
    </row>
    <row r="11" spans="1:12" x14ac:dyDescent="0.3">
      <c r="A11" s="11" t="s">
        <v>1024</v>
      </c>
      <c r="B11" s="11" t="s">
        <v>1046</v>
      </c>
      <c r="C11" s="11" t="s">
        <v>1047</v>
      </c>
      <c r="D11" s="11" t="s">
        <v>51</v>
      </c>
      <c r="E11" s="11" t="s">
        <v>1026</v>
      </c>
      <c r="F11" s="11" t="s">
        <v>1039</v>
      </c>
      <c r="G11" s="11" t="s">
        <v>794</v>
      </c>
      <c r="H11" s="11" t="s">
        <v>795</v>
      </c>
      <c r="I11" s="11" t="s">
        <v>793</v>
      </c>
      <c r="J11" s="11" t="s">
        <v>1040</v>
      </c>
      <c r="K11" s="11" t="s">
        <v>749</v>
      </c>
      <c r="L11" s="11" t="s">
        <v>755</v>
      </c>
    </row>
    <row r="12" spans="1:12" x14ac:dyDescent="0.3">
      <c r="A12" s="11" t="s">
        <v>1024</v>
      </c>
      <c r="B12" s="11" t="s">
        <v>543</v>
      </c>
      <c r="C12" s="11" t="s">
        <v>1048</v>
      </c>
      <c r="D12" s="11" t="s">
        <v>54</v>
      </c>
      <c r="E12" s="11" t="s">
        <v>1026</v>
      </c>
      <c r="F12" s="11" t="s">
        <v>1031</v>
      </c>
      <c r="G12" s="11" t="s">
        <v>794</v>
      </c>
      <c r="H12" s="11" t="s">
        <v>795</v>
      </c>
      <c r="I12" s="11" t="s">
        <v>793</v>
      </c>
      <c r="J12" s="11" t="s">
        <v>48</v>
      </c>
      <c r="K12" s="11" t="s">
        <v>749</v>
      </c>
      <c r="L12" s="11" t="s">
        <v>755</v>
      </c>
    </row>
    <row r="13" spans="1:12" x14ac:dyDescent="0.3">
      <c r="A13" s="11" t="s">
        <v>1024</v>
      </c>
      <c r="B13" s="11" t="s">
        <v>544</v>
      </c>
      <c r="C13" s="11" t="s">
        <v>1049</v>
      </c>
      <c r="D13" s="11" t="s">
        <v>45</v>
      </c>
      <c r="E13" s="11" t="s">
        <v>1026</v>
      </c>
      <c r="F13" s="11" t="s">
        <v>1039</v>
      </c>
      <c r="G13" s="11" t="s">
        <v>794</v>
      </c>
      <c r="H13" s="11" t="s">
        <v>795</v>
      </c>
      <c r="I13" s="11" t="s">
        <v>647</v>
      </c>
      <c r="J13" s="11" t="s">
        <v>48</v>
      </c>
      <c r="K13" s="11" t="s">
        <v>749</v>
      </c>
      <c r="L13" s="11" t="s">
        <v>755</v>
      </c>
    </row>
    <row r="14" spans="1:12" x14ac:dyDescent="0.3">
      <c r="A14" s="11" t="s">
        <v>1024</v>
      </c>
      <c r="B14" s="11" t="s">
        <v>545</v>
      </c>
      <c r="C14" s="11" t="s">
        <v>1050</v>
      </c>
      <c r="D14" s="11" t="s">
        <v>49</v>
      </c>
      <c r="E14" s="11" t="s">
        <v>1026</v>
      </c>
      <c r="F14" s="11" t="s">
        <v>1027</v>
      </c>
      <c r="G14" s="11" t="s">
        <v>794</v>
      </c>
      <c r="H14" s="11" t="s">
        <v>795</v>
      </c>
      <c r="I14" s="11" t="s">
        <v>647</v>
      </c>
      <c r="J14" s="11" t="s">
        <v>48</v>
      </c>
      <c r="K14" s="11" t="s">
        <v>749</v>
      </c>
      <c r="L14" s="11" t="s">
        <v>755</v>
      </c>
    </row>
    <row r="15" spans="1:12" x14ac:dyDescent="0.3">
      <c r="A15" s="11" t="s">
        <v>1024</v>
      </c>
      <c r="B15" s="11" t="s">
        <v>1051</v>
      </c>
      <c r="C15" s="11" t="s">
        <v>1052</v>
      </c>
      <c r="D15" s="11" t="s">
        <v>57</v>
      </c>
      <c r="E15" s="11" t="s">
        <v>1026</v>
      </c>
      <c r="F15" s="11" t="s">
        <v>1031</v>
      </c>
      <c r="G15" s="11" t="s">
        <v>1032</v>
      </c>
      <c r="H15" s="11" t="s">
        <v>63</v>
      </c>
      <c r="I15" s="11" t="s">
        <v>647</v>
      </c>
      <c r="J15" s="11" t="s">
        <v>48</v>
      </c>
      <c r="K15" s="11" t="s">
        <v>64</v>
      </c>
      <c r="L15" s="11" t="s">
        <v>62</v>
      </c>
    </row>
    <row r="16" spans="1:12" x14ac:dyDescent="0.3">
      <c r="A16" s="11" t="s">
        <v>1024</v>
      </c>
      <c r="B16" s="11" t="s">
        <v>1053</v>
      </c>
      <c r="C16" s="11" t="s">
        <v>1054</v>
      </c>
      <c r="D16" s="11" t="s">
        <v>51</v>
      </c>
      <c r="E16" s="11" t="s">
        <v>1026</v>
      </c>
      <c r="F16" s="11" t="s">
        <v>1039</v>
      </c>
      <c r="G16" s="11" t="s">
        <v>1032</v>
      </c>
      <c r="H16" s="11" t="s">
        <v>63</v>
      </c>
      <c r="I16" s="11" t="s">
        <v>647</v>
      </c>
      <c r="J16" s="11" t="s">
        <v>48</v>
      </c>
      <c r="K16" s="11" t="s">
        <v>64</v>
      </c>
      <c r="L16" s="11" t="s">
        <v>62</v>
      </c>
    </row>
    <row r="17" spans="1:12" x14ac:dyDescent="0.3">
      <c r="A17" s="11" t="s">
        <v>1024</v>
      </c>
      <c r="B17" s="11" t="s">
        <v>1055</v>
      </c>
      <c r="C17" s="11" t="s">
        <v>1056</v>
      </c>
      <c r="D17" s="11" t="s">
        <v>51</v>
      </c>
      <c r="E17" s="11" t="s">
        <v>1026</v>
      </c>
      <c r="F17" s="11" t="s">
        <v>1039</v>
      </c>
      <c r="G17" s="11" t="s">
        <v>1032</v>
      </c>
      <c r="H17" s="11" t="s">
        <v>63</v>
      </c>
      <c r="I17" s="11" t="s">
        <v>647</v>
      </c>
      <c r="J17" s="11" t="s">
        <v>48</v>
      </c>
      <c r="K17" s="11" t="s">
        <v>64</v>
      </c>
      <c r="L17" s="11" t="s">
        <v>62</v>
      </c>
    </row>
    <row r="18" spans="1:12" x14ac:dyDescent="0.3">
      <c r="A18" s="11" t="s">
        <v>1024</v>
      </c>
      <c r="B18" s="11" t="s">
        <v>1057</v>
      </c>
      <c r="C18" s="11" t="s">
        <v>1058</v>
      </c>
      <c r="D18" s="11" t="s">
        <v>51</v>
      </c>
      <c r="E18" s="11" t="s">
        <v>1026</v>
      </c>
      <c r="F18" s="11" t="s">
        <v>1039</v>
      </c>
      <c r="G18" s="11" t="s">
        <v>1032</v>
      </c>
      <c r="H18" s="11" t="s">
        <v>63</v>
      </c>
      <c r="I18" s="11" t="s">
        <v>647</v>
      </c>
      <c r="J18" s="11" t="s">
        <v>48</v>
      </c>
      <c r="K18" s="11" t="s">
        <v>64</v>
      </c>
      <c r="L18" s="11" t="s">
        <v>62</v>
      </c>
    </row>
    <row r="19" spans="1:12" x14ac:dyDescent="0.3">
      <c r="A19" s="11" t="s">
        <v>1024</v>
      </c>
      <c r="B19" s="11" t="s">
        <v>1059</v>
      </c>
      <c r="C19" s="11" t="s">
        <v>1060</v>
      </c>
      <c r="D19" s="11" t="s">
        <v>58</v>
      </c>
      <c r="E19" s="11" t="s">
        <v>1026</v>
      </c>
      <c r="F19" s="11" t="s">
        <v>1031</v>
      </c>
      <c r="G19" s="11" t="s">
        <v>1032</v>
      </c>
      <c r="H19" s="11" t="s">
        <v>63</v>
      </c>
      <c r="I19" s="11" t="s">
        <v>647</v>
      </c>
      <c r="J19" s="11" t="s">
        <v>48</v>
      </c>
      <c r="K19" s="11" t="s">
        <v>64</v>
      </c>
      <c r="L19" s="11" t="s">
        <v>62</v>
      </c>
    </row>
    <row r="20" spans="1:12" x14ac:dyDescent="0.3">
      <c r="A20" s="11" t="s">
        <v>1024</v>
      </c>
      <c r="B20" s="11" t="s">
        <v>1061</v>
      </c>
      <c r="C20" s="11" t="s">
        <v>1062</v>
      </c>
      <c r="D20" s="11" t="s">
        <v>54</v>
      </c>
      <c r="E20" s="11" t="s">
        <v>1026</v>
      </c>
      <c r="F20" s="11" t="s">
        <v>1031</v>
      </c>
      <c r="G20" s="11" t="s">
        <v>1032</v>
      </c>
      <c r="H20" s="11" t="s">
        <v>63</v>
      </c>
      <c r="I20" s="11" t="s">
        <v>647</v>
      </c>
      <c r="J20" s="11" t="s">
        <v>48</v>
      </c>
      <c r="K20" s="11" t="s">
        <v>64</v>
      </c>
      <c r="L20" s="11" t="s">
        <v>62</v>
      </c>
    </row>
    <row r="21" spans="1:12" x14ac:dyDescent="0.3">
      <c r="A21" s="11" t="s">
        <v>1024</v>
      </c>
      <c r="B21" s="11" t="s">
        <v>1063</v>
      </c>
      <c r="C21" s="11" t="s">
        <v>1064</v>
      </c>
      <c r="D21" s="11" t="s">
        <v>49</v>
      </c>
      <c r="E21" s="11" t="s">
        <v>1026</v>
      </c>
      <c r="F21" s="11" t="s">
        <v>1027</v>
      </c>
      <c r="G21" s="11" t="s">
        <v>1032</v>
      </c>
      <c r="H21" s="11" t="s">
        <v>63</v>
      </c>
      <c r="I21" s="11" t="s">
        <v>647</v>
      </c>
      <c r="J21" s="11" t="s">
        <v>48</v>
      </c>
      <c r="K21" s="11" t="s">
        <v>64</v>
      </c>
      <c r="L21" s="11" t="s">
        <v>62</v>
      </c>
    </row>
    <row r="22" spans="1:12" x14ac:dyDescent="0.3">
      <c r="A22" s="11" t="s">
        <v>1024</v>
      </c>
      <c r="B22" s="11" t="s">
        <v>546</v>
      </c>
      <c r="C22" s="11" t="s">
        <v>1065</v>
      </c>
      <c r="D22" s="11" t="s">
        <v>232</v>
      </c>
      <c r="E22" s="11" t="s">
        <v>1026</v>
      </c>
      <c r="F22" s="11" t="s">
        <v>1031</v>
      </c>
      <c r="G22" s="11" t="s">
        <v>1066</v>
      </c>
      <c r="H22" s="11" t="s">
        <v>1066</v>
      </c>
      <c r="I22" s="11" t="s">
        <v>793</v>
      </c>
      <c r="J22" s="11" t="s">
        <v>1040</v>
      </c>
      <c r="K22" s="11" t="s">
        <v>759</v>
      </c>
      <c r="L22" s="11" t="s">
        <v>755</v>
      </c>
    </row>
    <row r="23" spans="1:12" x14ac:dyDescent="0.3">
      <c r="A23" s="11" t="s">
        <v>1024</v>
      </c>
      <c r="B23" s="11" t="s">
        <v>1067</v>
      </c>
      <c r="C23" s="11" t="s">
        <v>1068</v>
      </c>
      <c r="D23" s="11" t="s">
        <v>57</v>
      </c>
      <c r="E23" s="11" t="s">
        <v>1026</v>
      </c>
      <c r="F23" s="11" t="s">
        <v>1031</v>
      </c>
      <c r="G23" s="11" t="s">
        <v>1069</v>
      </c>
      <c r="H23" s="11" t="s">
        <v>795</v>
      </c>
      <c r="I23" s="11" t="s">
        <v>793</v>
      </c>
      <c r="J23" s="11" t="s">
        <v>48</v>
      </c>
      <c r="K23" s="11" t="s">
        <v>762</v>
      </c>
      <c r="L23" s="11" t="s">
        <v>1070</v>
      </c>
    </row>
    <row r="24" spans="1:12" x14ac:dyDescent="0.3">
      <c r="A24" s="11" t="s">
        <v>1024</v>
      </c>
      <c r="B24" s="11" t="s">
        <v>1071</v>
      </c>
      <c r="C24" s="11" t="s">
        <v>1072</v>
      </c>
      <c r="D24" s="11" t="s">
        <v>51</v>
      </c>
      <c r="E24" s="11" t="s">
        <v>1026</v>
      </c>
      <c r="F24" s="11" t="s">
        <v>1039</v>
      </c>
      <c r="G24" s="11" t="s">
        <v>1069</v>
      </c>
      <c r="H24" s="11" t="s">
        <v>795</v>
      </c>
      <c r="I24" s="11" t="s">
        <v>793</v>
      </c>
      <c r="J24" s="11" t="s">
        <v>1040</v>
      </c>
      <c r="K24" s="11" t="s">
        <v>762</v>
      </c>
      <c r="L24" s="11" t="s">
        <v>1070</v>
      </c>
    </row>
    <row r="25" spans="1:12" x14ac:dyDescent="0.3">
      <c r="A25" s="11" t="s">
        <v>1024</v>
      </c>
      <c r="B25" s="11" t="s">
        <v>547</v>
      </c>
      <c r="C25" s="11" t="s">
        <v>1073</v>
      </c>
      <c r="D25" s="11" t="s">
        <v>51</v>
      </c>
      <c r="E25" s="11" t="s">
        <v>1026</v>
      </c>
      <c r="F25" s="11" t="s">
        <v>1039</v>
      </c>
      <c r="G25" s="11" t="s">
        <v>1069</v>
      </c>
      <c r="H25" s="11" t="s">
        <v>795</v>
      </c>
      <c r="I25" s="11" t="s">
        <v>793</v>
      </c>
      <c r="J25" s="11" t="s">
        <v>1040</v>
      </c>
      <c r="K25" s="11" t="s">
        <v>762</v>
      </c>
      <c r="L25" s="11" t="s">
        <v>1070</v>
      </c>
    </row>
    <row r="26" spans="1:12" x14ac:dyDescent="0.3">
      <c r="A26" s="11" t="s">
        <v>1024</v>
      </c>
      <c r="B26" s="11" t="s">
        <v>1074</v>
      </c>
      <c r="C26" s="11" t="s">
        <v>1075</v>
      </c>
      <c r="D26" s="11" t="s">
        <v>51</v>
      </c>
      <c r="E26" s="11" t="s">
        <v>1026</v>
      </c>
      <c r="F26" s="11" t="s">
        <v>1039</v>
      </c>
      <c r="G26" s="11" t="s">
        <v>1069</v>
      </c>
      <c r="H26" s="11" t="s">
        <v>795</v>
      </c>
      <c r="I26" s="11" t="s">
        <v>793</v>
      </c>
      <c r="J26" s="11" t="s">
        <v>1040</v>
      </c>
      <c r="K26" s="11" t="s">
        <v>762</v>
      </c>
      <c r="L26" s="11" t="s">
        <v>1070</v>
      </c>
    </row>
    <row r="27" spans="1:12" x14ac:dyDescent="0.3">
      <c r="A27" s="11" t="s">
        <v>1024</v>
      </c>
      <c r="B27" s="11" t="s">
        <v>1076</v>
      </c>
      <c r="C27" s="11" t="s">
        <v>1077</v>
      </c>
      <c r="D27" s="11" t="s">
        <v>58</v>
      </c>
      <c r="E27" s="11" t="s">
        <v>1026</v>
      </c>
      <c r="F27" s="11" t="s">
        <v>1031</v>
      </c>
      <c r="G27" s="11" t="s">
        <v>1069</v>
      </c>
      <c r="H27" s="11" t="s">
        <v>795</v>
      </c>
      <c r="I27" s="11" t="s">
        <v>793</v>
      </c>
      <c r="J27" s="11" t="s">
        <v>48</v>
      </c>
      <c r="K27" s="11" t="s">
        <v>762</v>
      </c>
      <c r="L27" s="11" t="s">
        <v>1070</v>
      </c>
    </row>
    <row r="28" spans="1:12" x14ac:dyDescent="0.3">
      <c r="A28" s="11" t="s">
        <v>1024</v>
      </c>
      <c r="B28" s="11" t="s">
        <v>1078</v>
      </c>
      <c r="C28" s="11" t="s">
        <v>1079</v>
      </c>
      <c r="D28" s="11" t="s">
        <v>54</v>
      </c>
      <c r="E28" s="11" t="s">
        <v>1026</v>
      </c>
      <c r="F28" s="11" t="s">
        <v>1031</v>
      </c>
      <c r="G28" s="11" t="s">
        <v>1069</v>
      </c>
      <c r="H28" s="11" t="s">
        <v>795</v>
      </c>
      <c r="I28" s="11" t="s">
        <v>793</v>
      </c>
      <c r="J28" s="11" t="s">
        <v>48</v>
      </c>
      <c r="K28" s="11" t="s">
        <v>762</v>
      </c>
      <c r="L28" s="11" t="s">
        <v>1070</v>
      </c>
    </row>
    <row r="29" spans="1:12" x14ac:dyDescent="0.3">
      <c r="A29" s="11" t="s">
        <v>1024</v>
      </c>
      <c r="B29" s="11" t="s">
        <v>548</v>
      </c>
      <c r="C29" s="11" t="s">
        <v>1080</v>
      </c>
      <c r="D29" s="11" t="s">
        <v>45</v>
      </c>
      <c r="E29" s="11" t="s">
        <v>1026</v>
      </c>
      <c r="F29" s="11" t="s">
        <v>1039</v>
      </c>
      <c r="G29" s="11" t="s">
        <v>1081</v>
      </c>
      <c r="H29" s="11" t="s">
        <v>795</v>
      </c>
      <c r="I29" s="11" t="s">
        <v>647</v>
      </c>
      <c r="J29" s="11" t="s">
        <v>48</v>
      </c>
      <c r="K29" s="11" t="s">
        <v>762</v>
      </c>
      <c r="L29" s="11" t="s">
        <v>1070</v>
      </c>
    </row>
    <row r="30" spans="1:12" x14ac:dyDescent="0.3">
      <c r="A30" s="11" t="s">
        <v>1024</v>
      </c>
      <c r="B30" s="11" t="s">
        <v>549</v>
      </c>
      <c r="C30" s="11" t="s">
        <v>1082</v>
      </c>
      <c r="D30" s="11" t="s">
        <v>49</v>
      </c>
      <c r="E30" s="11" t="s">
        <v>1026</v>
      </c>
      <c r="F30" s="11" t="s">
        <v>1027</v>
      </c>
      <c r="G30" s="11" t="s">
        <v>1069</v>
      </c>
      <c r="H30" s="11" t="s">
        <v>795</v>
      </c>
      <c r="I30" s="11" t="s">
        <v>647</v>
      </c>
      <c r="J30" s="11" t="s">
        <v>48</v>
      </c>
      <c r="K30" s="11" t="s">
        <v>762</v>
      </c>
      <c r="L30" s="11" t="s">
        <v>1070</v>
      </c>
    </row>
    <row r="31" spans="1:12" x14ac:dyDescent="0.3">
      <c r="A31" s="11" t="s">
        <v>1024</v>
      </c>
      <c r="B31" s="11" t="s">
        <v>1083</v>
      </c>
      <c r="C31" s="11" t="s">
        <v>1084</v>
      </c>
      <c r="D31" s="11" t="s">
        <v>57</v>
      </c>
      <c r="E31" s="11" t="s">
        <v>1026</v>
      </c>
      <c r="F31" s="11" t="s">
        <v>1031</v>
      </c>
      <c r="G31" s="11" t="s">
        <v>1085</v>
      </c>
      <c r="H31" s="11" t="s">
        <v>796</v>
      </c>
      <c r="I31" s="11" t="s">
        <v>793</v>
      </c>
      <c r="J31" s="11" t="s">
        <v>797</v>
      </c>
      <c r="K31" s="11" t="s">
        <v>759</v>
      </c>
      <c r="L31" s="11" t="s">
        <v>755</v>
      </c>
    </row>
    <row r="32" spans="1:12" x14ac:dyDescent="0.3">
      <c r="A32" s="11" t="s">
        <v>1024</v>
      </c>
      <c r="B32" s="11" t="s">
        <v>550</v>
      </c>
      <c r="C32" s="11" t="s">
        <v>1086</v>
      </c>
      <c r="D32" s="11" t="s">
        <v>51</v>
      </c>
      <c r="E32" s="11" t="s">
        <v>1026</v>
      </c>
      <c r="F32" s="11" t="s">
        <v>1039</v>
      </c>
      <c r="G32" s="11" t="s">
        <v>1085</v>
      </c>
      <c r="H32" s="11" t="s">
        <v>796</v>
      </c>
      <c r="I32" s="11" t="s">
        <v>793</v>
      </c>
      <c r="J32" s="11" t="s">
        <v>1040</v>
      </c>
      <c r="K32" s="11" t="s">
        <v>759</v>
      </c>
      <c r="L32" s="11" t="s">
        <v>755</v>
      </c>
    </row>
    <row r="33" spans="1:12" x14ac:dyDescent="0.3">
      <c r="A33" s="11" t="s">
        <v>1024</v>
      </c>
      <c r="B33" s="11" t="s">
        <v>551</v>
      </c>
      <c r="C33" s="11" t="s">
        <v>1087</v>
      </c>
      <c r="D33" s="11" t="s">
        <v>54</v>
      </c>
      <c r="E33" s="11" t="s">
        <v>1026</v>
      </c>
      <c r="F33" s="11" t="s">
        <v>1031</v>
      </c>
      <c r="G33" s="11" t="s">
        <v>1085</v>
      </c>
      <c r="H33" s="11" t="s">
        <v>796</v>
      </c>
      <c r="I33" s="11" t="s">
        <v>793</v>
      </c>
      <c r="J33" s="11" t="s">
        <v>797</v>
      </c>
      <c r="K33" s="11" t="s">
        <v>759</v>
      </c>
      <c r="L33" s="11" t="s">
        <v>755</v>
      </c>
    </row>
    <row r="34" spans="1:12" x14ac:dyDescent="0.3">
      <c r="A34" s="11" t="s">
        <v>1024</v>
      </c>
      <c r="B34" s="11" t="s">
        <v>552</v>
      </c>
      <c r="C34" s="11" t="s">
        <v>1088</v>
      </c>
      <c r="D34" s="11" t="s">
        <v>49</v>
      </c>
      <c r="E34" s="11" t="s">
        <v>1026</v>
      </c>
      <c r="F34" s="11" t="s">
        <v>1027</v>
      </c>
      <c r="G34" s="11" t="s">
        <v>1085</v>
      </c>
      <c r="H34" s="11" t="s">
        <v>796</v>
      </c>
      <c r="I34" s="11" t="s">
        <v>647</v>
      </c>
      <c r="J34" s="11" t="s">
        <v>48</v>
      </c>
      <c r="K34" s="11" t="s">
        <v>759</v>
      </c>
      <c r="L34" s="11" t="s">
        <v>755</v>
      </c>
    </row>
    <row r="35" spans="1:12" x14ac:dyDescent="0.3">
      <c r="A35" s="11" t="s">
        <v>1024</v>
      </c>
      <c r="B35" s="11" t="s">
        <v>553</v>
      </c>
      <c r="C35" s="11" t="s">
        <v>1089</v>
      </c>
      <c r="D35" s="11" t="s">
        <v>51</v>
      </c>
      <c r="E35" s="11" t="s">
        <v>1026</v>
      </c>
      <c r="F35" s="11" t="s">
        <v>1039</v>
      </c>
      <c r="G35" s="11" t="s">
        <v>1090</v>
      </c>
      <c r="H35" s="11" t="s">
        <v>798</v>
      </c>
      <c r="I35" s="11" t="s">
        <v>793</v>
      </c>
      <c r="J35" s="11" t="s">
        <v>1040</v>
      </c>
      <c r="K35" s="11" t="s">
        <v>767</v>
      </c>
      <c r="L35" s="11" t="s">
        <v>763</v>
      </c>
    </row>
    <row r="36" spans="1:12" x14ac:dyDescent="0.3">
      <c r="A36" s="11" t="s">
        <v>1024</v>
      </c>
      <c r="B36" s="11" t="s">
        <v>1091</v>
      </c>
      <c r="C36" s="11" t="s">
        <v>1092</v>
      </c>
      <c r="D36" s="11" t="s">
        <v>54</v>
      </c>
      <c r="E36" s="11" t="s">
        <v>1026</v>
      </c>
      <c r="F36" s="11" t="s">
        <v>1031</v>
      </c>
      <c r="G36" s="11" t="s">
        <v>1090</v>
      </c>
      <c r="H36" s="11" t="s">
        <v>798</v>
      </c>
      <c r="I36" s="11" t="s">
        <v>799</v>
      </c>
      <c r="J36" s="11" t="s">
        <v>48</v>
      </c>
      <c r="K36" s="11" t="s">
        <v>742</v>
      </c>
      <c r="L36" s="11" t="s">
        <v>763</v>
      </c>
    </row>
    <row r="37" spans="1:12" x14ac:dyDescent="0.3">
      <c r="A37" s="11" t="s">
        <v>1024</v>
      </c>
      <c r="B37" s="11" t="s">
        <v>554</v>
      </c>
      <c r="C37" s="11" t="s">
        <v>1093</v>
      </c>
      <c r="D37" s="11" t="s">
        <v>49</v>
      </c>
      <c r="E37" s="11" t="s">
        <v>1026</v>
      </c>
      <c r="F37" s="11" t="s">
        <v>1027</v>
      </c>
      <c r="G37" s="11" t="s">
        <v>1090</v>
      </c>
      <c r="H37" s="11" t="s">
        <v>798</v>
      </c>
      <c r="I37" s="11" t="s">
        <v>647</v>
      </c>
      <c r="J37" s="11" t="s">
        <v>48</v>
      </c>
      <c r="K37" s="11" t="s">
        <v>742</v>
      </c>
      <c r="L37" s="11" t="s">
        <v>763</v>
      </c>
    </row>
    <row r="38" spans="1:12" x14ac:dyDescent="0.3">
      <c r="A38" s="11" t="s">
        <v>1024</v>
      </c>
      <c r="B38" s="11" t="s">
        <v>1094</v>
      </c>
      <c r="C38" s="11" t="s">
        <v>1095</v>
      </c>
      <c r="D38" s="11" t="s">
        <v>57</v>
      </c>
      <c r="E38" s="11" t="s">
        <v>1026</v>
      </c>
      <c r="F38" s="11" t="s">
        <v>1031</v>
      </c>
      <c r="G38" s="11" t="s">
        <v>798</v>
      </c>
      <c r="H38" s="11" t="s">
        <v>798</v>
      </c>
      <c r="I38" s="11" t="s">
        <v>799</v>
      </c>
      <c r="J38" s="11" t="s">
        <v>1040</v>
      </c>
      <c r="K38" s="11" t="s">
        <v>742</v>
      </c>
      <c r="L38" s="11" t="s">
        <v>763</v>
      </c>
    </row>
    <row r="39" spans="1:12" x14ac:dyDescent="0.3">
      <c r="A39" s="11" t="s">
        <v>1024</v>
      </c>
      <c r="B39" s="11" t="s">
        <v>1096</v>
      </c>
      <c r="C39" s="11" t="s">
        <v>1097</v>
      </c>
      <c r="D39" s="11" t="s">
        <v>51</v>
      </c>
      <c r="E39" s="11" t="s">
        <v>1026</v>
      </c>
      <c r="F39" s="11" t="s">
        <v>1039</v>
      </c>
      <c r="G39" s="11" t="s">
        <v>798</v>
      </c>
      <c r="H39" s="11" t="s">
        <v>798</v>
      </c>
      <c r="I39" s="11" t="s">
        <v>793</v>
      </c>
      <c r="J39" s="11" t="s">
        <v>1040</v>
      </c>
      <c r="K39" s="11" t="s">
        <v>767</v>
      </c>
      <c r="L39" s="11" t="s">
        <v>763</v>
      </c>
    </row>
    <row r="40" spans="1:12" x14ac:dyDescent="0.3">
      <c r="A40" s="11" t="s">
        <v>1024</v>
      </c>
      <c r="B40" s="11" t="s">
        <v>555</v>
      </c>
      <c r="C40" s="11" t="s">
        <v>1098</v>
      </c>
      <c r="D40" s="11" t="s">
        <v>51</v>
      </c>
      <c r="E40" s="11" t="s">
        <v>1026</v>
      </c>
      <c r="F40" s="11" t="s">
        <v>1039</v>
      </c>
      <c r="G40" s="11" t="s">
        <v>798</v>
      </c>
      <c r="H40" s="11" t="s">
        <v>798</v>
      </c>
      <c r="I40" s="11" t="s">
        <v>793</v>
      </c>
      <c r="J40" s="11" t="s">
        <v>1040</v>
      </c>
      <c r="K40" s="11" t="s">
        <v>767</v>
      </c>
      <c r="L40" s="11" t="s">
        <v>763</v>
      </c>
    </row>
    <row r="41" spans="1:12" x14ac:dyDescent="0.3">
      <c r="A41" s="11" t="s">
        <v>1024</v>
      </c>
      <c r="B41" s="11" t="s">
        <v>1099</v>
      </c>
      <c r="C41" s="11" t="s">
        <v>1100</v>
      </c>
      <c r="D41" s="11" t="s">
        <v>51</v>
      </c>
      <c r="E41" s="11" t="s">
        <v>1026</v>
      </c>
      <c r="F41" s="11" t="s">
        <v>1039</v>
      </c>
      <c r="G41" s="11" t="s">
        <v>798</v>
      </c>
      <c r="H41" s="11" t="s">
        <v>798</v>
      </c>
      <c r="I41" s="11" t="s">
        <v>793</v>
      </c>
      <c r="J41" s="11" t="s">
        <v>1040</v>
      </c>
      <c r="K41" s="11" t="s">
        <v>767</v>
      </c>
      <c r="L41" s="11" t="s">
        <v>763</v>
      </c>
    </row>
    <row r="42" spans="1:12" x14ac:dyDescent="0.3">
      <c r="A42" s="11" t="s">
        <v>1024</v>
      </c>
      <c r="B42" s="11" t="s">
        <v>556</v>
      </c>
      <c r="C42" s="11" t="s">
        <v>1101</v>
      </c>
      <c r="D42" s="11" t="s">
        <v>58</v>
      </c>
      <c r="E42" s="11" t="s">
        <v>1026</v>
      </c>
      <c r="F42" s="11" t="s">
        <v>1031</v>
      </c>
      <c r="G42" s="11" t="s">
        <v>798</v>
      </c>
      <c r="H42" s="11" t="s">
        <v>798</v>
      </c>
      <c r="I42" s="11" t="s">
        <v>799</v>
      </c>
      <c r="J42" s="11" t="s">
        <v>1040</v>
      </c>
      <c r="K42" s="11" t="s">
        <v>742</v>
      </c>
      <c r="L42" s="11" t="s">
        <v>763</v>
      </c>
    </row>
    <row r="43" spans="1:12" x14ac:dyDescent="0.3">
      <c r="A43" s="11" t="s">
        <v>1024</v>
      </c>
      <c r="B43" s="11" t="s">
        <v>557</v>
      </c>
      <c r="C43" s="11" t="s">
        <v>1102</v>
      </c>
      <c r="D43" s="11" t="s">
        <v>54</v>
      </c>
      <c r="E43" s="11" t="s">
        <v>1026</v>
      </c>
      <c r="F43" s="11" t="s">
        <v>1031</v>
      </c>
      <c r="G43" s="11" t="s">
        <v>798</v>
      </c>
      <c r="H43" s="11" t="s">
        <v>798</v>
      </c>
      <c r="I43" s="11" t="s">
        <v>799</v>
      </c>
      <c r="J43" s="11" t="s">
        <v>1040</v>
      </c>
      <c r="K43" s="11" t="s">
        <v>742</v>
      </c>
      <c r="L43" s="11" t="s">
        <v>763</v>
      </c>
    </row>
    <row r="44" spans="1:12" x14ac:dyDescent="0.3">
      <c r="A44" s="11" t="s">
        <v>1024</v>
      </c>
      <c r="B44" s="11" t="s">
        <v>558</v>
      </c>
      <c r="C44" s="11" t="s">
        <v>1103</v>
      </c>
      <c r="D44" s="11" t="s">
        <v>45</v>
      </c>
      <c r="E44" s="11" t="s">
        <v>1026</v>
      </c>
      <c r="F44" s="11" t="s">
        <v>1039</v>
      </c>
      <c r="G44" s="11" t="s">
        <v>798</v>
      </c>
      <c r="H44" s="11" t="s">
        <v>798</v>
      </c>
      <c r="I44" s="11" t="s">
        <v>647</v>
      </c>
      <c r="J44" s="11" t="s">
        <v>48</v>
      </c>
      <c r="K44" s="11" t="s">
        <v>767</v>
      </c>
      <c r="L44" s="11" t="s">
        <v>763</v>
      </c>
    </row>
    <row r="45" spans="1:12" x14ac:dyDescent="0.3">
      <c r="A45" s="11" t="s">
        <v>1024</v>
      </c>
      <c r="B45" s="11" t="s">
        <v>559</v>
      </c>
      <c r="C45" s="11" t="s">
        <v>1104</v>
      </c>
      <c r="D45" s="11" t="s">
        <v>49</v>
      </c>
      <c r="E45" s="11" t="s">
        <v>1026</v>
      </c>
      <c r="F45" s="11" t="s">
        <v>1027</v>
      </c>
      <c r="G45" s="11" t="s">
        <v>798</v>
      </c>
      <c r="H45" s="11" t="s">
        <v>798</v>
      </c>
      <c r="I45" s="11" t="s">
        <v>647</v>
      </c>
      <c r="J45" s="11" t="s">
        <v>48</v>
      </c>
      <c r="K45" s="11" t="s">
        <v>742</v>
      </c>
      <c r="L45" s="11" t="s">
        <v>763</v>
      </c>
    </row>
    <row r="46" spans="1:12" x14ac:dyDescent="0.3">
      <c r="A46" s="11" t="s">
        <v>1024</v>
      </c>
      <c r="B46" s="11" t="s">
        <v>1105</v>
      </c>
      <c r="C46" s="11" t="s">
        <v>1106</v>
      </c>
      <c r="D46" s="11" t="s">
        <v>57</v>
      </c>
      <c r="E46" s="11" t="s">
        <v>1026</v>
      </c>
      <c r="F46" s="11" t="s">
        <v>1031</v>
      </c>
      <c r="G46" s="11" t="s">
        <v>792</v>
      </c>
      <c r="H46" s="11" t="s">
        <v>792</v>
      </c>
      <c r="I46" s="11" t="s">
        <v>793</v>
      </c>
      <c r="J46" s="11" t="s">
        <v>1040</v>
      </c>
      <c r="K46" s="11" t="s">
        <v>750</v>
      </c>
      <c r="L46" s="11" t="s">
        <v>1070</v>
      </c>
    </row>
    <row r="47" spans="1:12" x14ac:dyDescent="0.3">
      <c r="A47" s="11" t="s">
        <v>1024</v>
      </c>
      <c r="B47" s="11" t="s">
        <v>560</v>
      </c>
      <c r="C47" s="11" t="s">
        <v>1107</v>
      </c>
      <c r="D47" s="11" t="s">
        <v>51</v>
      </c>
      <c r="E47" s="11" t="s">
        <v>1026</v>
      </c>
      <c r="F47" s="11" t="s">
        <v>1039</v>
      </c>
      <c r="G47" s="11" t="s">
        <v>792</v>
      </c>
      <c r="H47" s="11" t="s">
        <v>792</v>
      </c>
      <c r="I47" s="11" t="s">
        <v>793</v>
      </c>
      <c r="J47" s="11" t="s">
        <v>1040</v>
      </c>
      <c r="K47" s="11" t="s">
        <v>750</v>
      </c>
      <c r="L47" s="11" t="s">
        <v>1070</v>
      </c>
    </row>
    <row r="48" spans="1:12" x14ac:dyDescent="0.3">
      <c r="A48" s="11" t="s">
        <v>1024</v>
      </c>
      <c r="B48" s="11" t="s">
        <v>561</v>
      </c>
      <c r="C48" s="11" t="s">
        <v>1108</v>
      </c>
      <c r="D48" s="11" t="s">
        <v>51</v>
      </c>
      <c r="E48" s="11" t="s">
        <v>1026</v>
      </c>
      <c r="F48" s="11" t="s">
        <v>1039</v>
      </c>
      <c r="G48" s="11" t="s">
        <v>792</v>
      </c>
      <c r="H48" s="11" t="s">
        <v>792</v>
      </c>
      <c r="I48" s="11" t="s">
        <v>793</v>
      </c>
      <c r="J48" s="11" t="s">
        <v>1040</v>
      </c>
      <c r="K48" s="11" t="s">
        <v>750</v>
      </c>
      <c r="L48" s="11" t="s">
        <v>1070</v>
      </c>
    </row>
    <row r="49" spans="1:12" x14ac:dyDescent="0.3">
      <c r="A49" s="11" t="s">
        <v>1024</v>
      </c>
      <c r="B49" s="11" t="s">
        <v>562</v>
      </c>
      <c r="C49" s="11" t="s">
        <v>1109</v>
      </c>
      <c r="D49" s="11" t="s">
        <v>51</v>
      </c>
      <c r="E49" s="11" t="s">
        <v>1026</v>
      </c>
      <c r="F49" s="11" t="s">
        <v>1039</v>
      </c>
      <c r="G49" s="11" t="s">
        <v>792</v>
      </c>
      <c r="H49" s="11" t="s">
        <v>792</v>
      </c>
      <c r="I49" s="11" t="s">
        <v>793</v>
      </c>
      <c r="J49" s="11" t="s">
        <v>1040</v>
      </c>
      <c r="K49" s="11" t="s">
        <v>750</v>
      </c>
      <c r="L49" s="11" t="s">
        <v>1070</v>
      </c>
    </row>
    <row r="50" spans="1:12" x14ac:dyDescent="0.3">
      <c r="A50" s="11" t="s">
        <v>1024</v>
      </c>
      <c r="B50" s="11" t="s">
        <v>563</v>
      </c>
      <c r="C50" s="11" t="s">
        <v>1110</v>
      </c>
      <c r="D50" s="11" t="s">
        <v>58</v>
      </c>
      <c r="E50" s="11" t="s">
        <v>1026</v>
      </c>
      <c r="F50" s="11" t="s">
        <v>1031</v>
      </c>
      <c r="G50" s="11" t="s">
        <v>792</v>
      </c>
      <c r="H50" s="11" t="s">
        <v>792</v>
      </c>
      <c r="I50" s="11" t="s">
        <v>793</v>
      </c>
      <c r="J50" s="11" t="s">
        <v>1040</v>
      </c>
      <c r="K50" s="11" t="s">
        <v>750</v>
      </c>
      <c r="L50" s="11" t="s">
        <v>1070</v>
      </c>
    </row>
    <row r="51" spans="1:12" x14ac:dyDescent="0.3">
      <c r="A51" s="11" t="s">
        <v>1024</v>
      </c>
      <c r="B51" s="11" t="s">
        <v>564</v>
      </c>
      <c r="C51" s="11" t="s">
        <v>1111</v>
      </c>
      <c r="D51" s="11" t="s">
        <v>54</v>
      </c>
      <c r="E51" s="11" t="s">
        <v>1026</v>
      </c>
      <c r="F51" s="11" t="s">
        <v>1031</v>
      </c>
      <c r="G51" s="11" t="s">
        <v>792</v>
      </c>
      <c r="H51" s="11" t="s">
        <v>792</v>
      </c>
      <c r="I51" s="11" t="s">
        <v>793</v>
      </c>
      <c r="J51" s="11" t="s">
        <v>1040</v>
      </c>
      <c r="K51" s="11" t="s">
        <v>750</v>
      </c>
      <c r="L51" s="11" t="s">
        <v>1070</v>
      </c>
    </row>
    <row r="52" spans="1:12" x14ac:dyDescent="0.3">
      <c r="A52" s="11" t="s">
        <v>1024</v>
      </c>
      <c r="B52" s="11" t="s">
        <v>565</v>
      </c>
      <c r="C52" s="11" t="s">
        <v>1112</v>
      </c>
      <c r="D52" s="11" t="s">
        <v>45</v>
      </c>
      <c r="E52" s="11" t="s">
        <v>1026</v>
      </c>
      <c r="F52" s="11" t="s">
        <v>1039</v>
      </c>
      <c r="G52" s="11" t="s">
        <v>792</v>
      </c>
      <c r="H52" s="11" t="s">
        <v>792</v>
      </c>
      <c r="I52" s="11" t="s">
        <v>647</v>
      </c>
      <c r="J52" s="11" t="s">
        <v>48</v>
      </c>
      <c r="K52" s="11" t="s">
        <v>750</v>
      </c>
      <c r="L52" s="11" t="s">
        <v>1070</v>
      </c>
    </row>
    <row r="53" spans="1:12" x14ac:dyDescent="0.3">
      <c r="A53" s="11" t="s">
        <v>1024</v>
      </c>
      <c r="B53" s="11" t="s">
        <v>566</v>
      </c>
      <c r="C53" s="11" t="s">
        <v>1113</v>
      </c>
      <c r="D53" s="11" t="s">
        <v>49</v>
      </c>
      <c r="E53" s="11" t="s">
        <v>1026</v>
      </c>
      <c r="F53" s="11" t="s">
        <v>1027</v>
      </c>
      <c r="G53" s="11" t="s">
        <v>792</v>
      </c>
      <c r="H53" s="11" t="s">
        <v>792</v>
      </c>
      <c r="I53" s="11" t="s">
        <v>647</v>
      </c>
      <c r="J53" s="11" t="s">
        <v>48</v>
      </c>
      <c r="K53" s="11" t="s">
        <v>750</v>
      </c>
      <c r="L53" s="11" t="s">
        <v>1070</v>
      </c>
    </row>
    <row r="54" spans="1:12" x14ac:dyDescent="0.3">
      <c r="A54" s="11" t="s">
        <v>1024</v>
      </c>
      <c r="B54" s="11" t="s">
        <v>1114</v>
      </c>
      <c r="C54" s="11" t="s">
        <v>1115</v>
      </c>
      <c r="D54" s="11" t="s">
        <v>52</v>
      </c>
      <c r="E54" s="11" t="s">
        <v>1026</v>
      </c>
      <c r="F54" s="11" t="s">
        <v>1116</v>
      </c>
      <c r="G54" s="11" t="s">
        <v>792</v>
      </c>
      <c r="H54" s="11" t="s">
        <v>792</v>
      </c>
      <c r="I54" s="11" t="s">
        <v>647</v>
      </c>
      <c r="J54" s="11" t="s">
        <v>48</v>
      </c>
      <c r="K54" s="11" t="s">
        <v>750</v>
      </c>
      <c r="L54" s="11" t="s">
        <v>1070</v>
      </c>
    </row>
    <row r="55" spans="1:12" x14ac:dyDescent="0.3">
      <c r="A55" s="11" t="s">
        <v>1024</v>
      </c>
      <c r="B55" s="11" t="s">
        <v>567</v>
      </c>
      <c r="C55" s="11" t="s">
        <v>1117</v>
      </c>
      <c r="D55" s="11" t="s">
        <v>45</v>
      </c>
      <c r="E55" s="11" t="s">
        <v>1026</v>
      </c>
      <c r="F55" s="11" t="s">
        <v>1039</v>
      </c>
      <c r="G55" s="11" t="s">
        <v>796</v>
      </c>
      <c r="H55" s="11" t="s">
        <v>796</v>
      </c>
      <c r="I55" s="11" t="s">
        <v>647</v>
      </c>
      <c r="J55" s="11" t="s">
        <v>48</v>
      </c>
      <c r="K55" s="11" t="s">
        <v>759</v>
      </c>
      <c r="L55" s="11" t="s">
        <v>755</v>
      </c>
    </row>
    <row r="56" spans="1:12" x14ac:dyDescent="0.3">
      <c r="A56" s="11" t="s">
        <v>1024</v>
      </c>
      <c r="B56" s="11" t="s">
        <v>568</v>
      </c>
      <c r="C56" s="11" t="s">
        <v>1118</v>
      </c>
      <c r="D56" s="11" t="s">
        <v>49</v>
      </c>
      <c r="E56" s="11" t="s">
        <v>1026</v>
      </c>
      <c r="F56" s="11" t="s">
        <v>1027</v>
      </c>
      <c r="G56" s="11" t="s">
        <v>1085</v>
      </c>
      <c r="H56" s="11" t="s">
        <v>796</v>
      </c>
      <c r="I56" s="11" t="s">
        <v>647</v>
      </c>
      <c r="J56" s="11" t="s">
        <v>48</v>
      </c>
      <c r="K56" s="11" t="s">
        <v>759</v>
      </c>
      <c r="L56" s="11" t="s">
        <v>755</v>
      </c>
    </row>
    <row r="57" spans="1:12" x14ac:dyDescent="0.3">
      <c r="A57" s="11" t="s">
        <v>1024</v>
      </c>
      <c r="B57" s="11" t="s">
        <v>569</v>
      </c>
      <c r="C57" s="11" t="s">
        <v>1119</v>
      </c>
      <c r="D57" s="11" t="s">
        <v>57</v>
      </c>
      <c r="E57" s="11" t="s">
        <v>1026</v>
      </c>
      <c r="F57" s="11" t="s">
        <v>1031</v>
      </c>
      <c r="G57" s="11" t="s">
        <v>800</v>
      </c>
      <c r="H57" s="11" t="s">
        <v>800</v>
      </c>
      <c r="I57" s="11" t="s">
        <v>799</v>
      </c>
      <c r="J57" s="11" t="s">
        <v>1040</v>
      </c>
      <c r="K57" s="11" t="s">
        <v>742</v>
      </c>
      <c r="L57" s="11" t="s">
        <v>763</v>
      </c>
    </row>
    <row r="58" spans="1:12" x14ac:dyDescent="0.3">
      <c r="A58" s="11" t="s">
        <v>1024</v>
      </c>
      <c r="B58" s="11" t="s">
        <v>1120</v>
      </c>
      <c r="C58" s="11" t="s">
        <v>1121</v>
      </c>
      <c r="D58" s="11" t="s">
        <v>51</v>
      </c>
      <c r="E58" s="11" t="s">
        <v>1026</v>
      </c>
      <c r="F58" s="11" t="s">
        <v>1039</v>
      </c>
      <c r="G58" s="11" t="s">
        <v>800</v>
      </c>
      <c r="H58" s="11" t="s">
        <v>800</v>
      </c>
      <c r="I58" s="11" t="s">
        <v>793</v>
      </c>
      <c r="J58" s="11" t="s">
        <v>1040</v>
      </c>
      <c r="K58" s="11" t="s">
        <v>767</v>
      </c>
      <c r="L58" s="11" t="s">
        <v>763</v>
      </c>
    </row>
    <row r="59" spans="1:12" x14ac:dyDescent="0.3">
      <c r="A59" s="11" t="s">
        <v>1024</v>
      </c>
      <c r="B59" s="11" t="s">
        <v>570</v>
      </c>
      <c r="C59" s="11" t="s">
        <v>1122</v>
      </c>
      <c r="D59" s="11" t="s">
        <v>51</v>
      </c>
      <c r="E59" s="11" t="s">
        <v>1026</v>
      </c>
      <c r="F59" s="11" t="s">
        <v>1039</v>
      </c>
      <c r="G59" s="11" t="s">
        <v>800</v>
      </c>
      <c r="H59" s="11" t="s">
        <v>800</v>
      </c>
      <c r="I59" s="11" t="s">
        <v>793</v>
      </c>
      <c r="J59" s="11" t="s">
        <v>1040</v>
      </c>
      <c r="K59" s="11" t="s">
        <v>767</v>
      </c>
      <c r="L59" s="11" t="s">
        <v>763</v>
      </c>
    </row>
    <row r="60" spans="1:12" x14ac:dyDescent="0.3">
      <c r="A60" s="11" t="s">
        <v>1024</v>
      </c>
      <c r="B60" s="11" t="s">
        <v>571</v>
      </c>
      <c r="C60" s="11" t="s">
        <v>1123</v>
      </c>
      <c r="D60" s="11" t="s">
        <v>51</v>
      </c>
      <c r="E60" s="11" t="s">
        <v>1026</v>
      </c>
      <c r="F60" s="11" t="s">
        <v>1039</v>
      </c>
      <c r="G60" s="11" t="s">
        <v>800</v>
      </c>
      <c r="H60" s="11" t="s">
        <v>800</v>
      </c>
      <c r="I60" s="11" t="s">
        <v>793</v>
      </c>
      <c r="J60" s="11" t="s">
        <v>1040</v>
      </c>
      <c r="K60" s="11" t="s">
        <v>767</v>
      </c>
      <c r="L60" s="11" t="s">
        <v>763</v>
      </c>
    </row>
    <row r="61" spans="1:12" x14ac:dyDescent="0.3">
      <c r="A61" s="11" t="s">
        <v>1024</v>
      </c>
      <c r="B61" s="11" t="s">
        <v>1124</v>
      </c>
      <c r="C61" s="11" t="s">
        <v>1125</v>
      </c>
      <c r="D61" s="11" t="s">
        <v>58</v>
      </c>
      <c r="E61" s="11" t="s">
        <v>1026</v>
      </c>
      <c r="F61" s="11" t="s">
        <v>1031</v>
      </c>
      <c r="G61" s="11" t="s">
        <v>800</v>
      </c>
      <c r="H61" s="11" t="s">
        <v>800</v>
      </c>
      <c r="I61" s="11" t="s">
        <v>799</v>
      </c>
      <c r="J61" s="11" t="s">
        <v>1040</v>
      </c>
      <c r="K61" s="11" t="s">
        <v>742</v>
      </c>
      <c r="L61" s="11" t="s">
        <v>763</v>
      </c>
    </row>
    <row r="62" spans="1:12" x14ac:dyDescent="0.3">
      <c r="A62" s="11" t="s">
        <v>1024</v>
      </c>
      <c r="B62" s="11" t="s">
        <v>1126</v>
      </c>
      <c r="C62" s="11" t="s">
        <v>1127</v>
      </c>
      <c r="D62" s="11" t="s">
        <v>54</v>
      </c>
      <c r="E62" s="11" t="s">
        <v>1026</v>
      </c>
      <c r="F62" s="11" t="s">
        <v>1031</v>
      </c>
      <c r="G62" s="11" t="s">
        <v>800</v>
      </c>
      <c r="H62" s="11" t="s">
        <v>800</v>
      </c>
      <c r="I62" s="11" t="s">
        <v>799</v>
      </c>
      <c r="J62" s="11" t="s">
        <v>1040</v>
      </c>
      <c r="K62" s="11" t="s">
        <v>742</v>
      </c>
      <c r="L62" s="11" t="s">
        <v>763</v>
      </c>
    </row>
    <row r="63" spans="1:12" x14ac:dyDescent="0.3">
      <c r="A63" s="11" t="s">
        <v>1024</v>
      </c>
      <c r="B63" s="11" t="s">
        <v>572</v>
      </c>
      <c r="C63" s="11" t="s">
        <v>1128</v>
      </c>
      <c r="D63" s="11" t="s">
        <v>45</v>
      </c>
      <c r="E63" s="11" t="s">
        <v>1026</v>
      </c>
      <c r="F63" s="11" t="s">
        <v>1039</v>
      </c>
      <c r="G63" s="11" t="s">
        <v>800</v>
      </c>
      <c r="H63" s="11" t="s">
        <v>800</v>
      </c>
      <c r="I63" s="11" t="s">
        <v>647</v>
      </c>
      <c r="J63" s="11" t="s">
        <v>48</v>
      </c>
      <c r="K63" s="11" t="s">
        <v>767</v>
      </c>
      <c r="L63" s="11" t="s">
        <v>763</v>
      </c>
    </row>
    <row r="64" spans="1:12" x14ac:dyDescent="0.3">
      <c r="A64" s="11" t="s">
        <v>1024</v>
      </c>
      <c r="B64" s="11" t="s">
        <v>573</v>
      </c>
      <c r="C64" s="11" t="s">
        <v>1129</v>
      </c>
      <c r="D64" s="11" t="s">
        <v>49</v>
      </c>
      <c r="E64" s="11" t="s">
        <v>1026</v>
      </c>
      <c r="F64" s="11" t="s">
        <v>1027</v>
      </c>
      <c r="G64" s="11" t="s">
        <v>800</v>
      </c>
      <c r="H64" s="11" t="s">
        <v>800</v>
      </c>
      <c r="I64" s="11" t="s">
        <v>647</v>
      </c>
      <c r="J64" s="11" t="s">
        <v>48</v>
      </c>
      <c r="K64" s="11" t="s">
        <v>742</v>
      </c>
      <c r="L64" s="11" t="s">
        <v>763</v>
      </c>
    </row>
    <row r="65" spans="1:12" x14ac:dyDescent="0.3">
      <c r="A65" s="11" t="s">
        <v>1024</v>
      </c>
      <c r="B65" s="11" t="s">
        <v>1130</v>
      </c>
      <c r="C65" s="11" t="s">
        <v>1131</v>
      </c>
      <c r="D65" s="11" t="s">
        <v>52</v>
      </c>
      <c r="E65" s="11" t="s">
        <v>1026</v>
      </c>
      <c r="F65" s="11" t="s">
        <v>1116</v>
      </c>
      <c r="G65" s="11" t="s">
        <v>800</v>
      </c>
      <c r="H65" s="11" t="s">
        <v>800</v>
      </c>
      <c r="I65" s="11" t="s">
        <v>647</v>
      </c>
      <c r="J65" s="11" t="s">
        <v>48</v>
      </c>
      <c r="K65" s="11" t="s">
        <v>742</v>
      </c>
      <c r="L65" s="11" t="s">
        <v>763</v>
      </c>
    </row>
    <row r="66" spans="1:12" x14ac:dyDescent="0.3">
      <c r="A66" s="11" t="s">
        <v>1024</v>
      </c>
      <c r="B66" s="11" t="s">
        <v>1132</v>
      </c>
      <c r="C66" s="11" t="s">
        <v>1133</v>
      </c>
      <c r="D66" s="11" t="s">
        <v>57</v>
      </c>
      <c r="E66" s="11" t="s">
        <v>1026</v>
      </c>
      <c r="F66" s="11" t="s">
        <v>1031</v>
      </c>
      <c r="G66" s="11" t="s">
        <v>800</v>
      </c>
      <c r="H66" s="11" t="s">
        <v>800</v>
      </c>
      <c r="I66" s="11" t="s">
        <v>799</v>
      </c>
      <c r="J66" s="11" t="s">
        <v>48</v>
      </c>
      <c r="K66" s="11" t="s">
        <v>742</v>
      </c>
      <c r="L66" s="11" t="s">
        <v>763</v>
      </c>
    </row>
    <row r="67" spans="1:12" x14ac:dyDescent="0.3">
      <c r="A67" s="11" t="s">
        <v>1024</v>
      </c>
      <c r="B67" s="11" t="s">
        <v>574</v>
      </c>
      <c r="C67" s="11" t="s">
        <v>1134</v>
      </c>
      <c r="D67" s="11" t="s">
        <v>51</v>
      </c>
      <c r="E67" s="11" t="s">
        <v>1026</v>
      </c>
      <c r="F67" s="11" t="s">
        <v>1039</v>
      </c>
      <c r="G67" s="11" t="s">
        <v>800</v>
      </c>
      <c r="H67" s="11" t="s">
        <v>800</v>
      </c>
      <c r="I67" s="11" t="s">
        <v>793</v>
      </c>
      <c r="J67" s="11" t="s">
        <v>1040</v>
      </c>
      <c r="K67" s="11" t="s">
        <v>767</v>
      </c>
      <c r="L67" s="11" t="s">
        <v>763</v>
      </c>
    </row>
    <row r="68" spans="1:12" x14ac:dyDescent="0.3">
      <c r="A68" s="11" t="s">
        <v>1024</v>
      </c>
      <c r="B68" s="11" t="s">
        <v>575</v>
      </c>
      <c r="C68" s="11" t="s">
        <v>1135</v>
      </c>
      <c r="D68" s="11" t="s">
        <v>54</v>
      </c>
      <c r="E68" s="11" t="s">
        <v>1026</v>
      </c>
      <c r="F68" s="11" t="s">
        <v>1031</v>
      </c>
      <c r="G68" s="11" t="s">
        <v>800</v>
      </c>
      <c r="H68" s="11" t="s">
        <v>800</v>
      </c>
      <c r="I68" s="11" t="s">
        <v>799</v>
      </c>
      <c r="J68" s="11" t="s">
        <v>48</v>
      </c>
      <c r="K68" s="11" t="s">
        <v>742</v>
      </c>
      <c r="L68" s="11" t="s">
        <v>763</v>
      </c>
    </row>
    <row r="69" spans="1:12" x14ac:dyDescent="0.3">
      <c r="A69" s="11" t="s">
        <v>1024</v>
      </c>
      <c r="B69" s="11" t="s">
        <v>576</v>
      </c>
      <c r="C69" s="11" t="s">
        <v>1136</v>
      </c>
      <c r="D69" s="11" t="s">
        <v>49</v>
      </c>
      <c r="E69" s="11" t="s">
        <v>1026</v>
      </c>
      <c r="F69" s="11" t="s">
        <v>1027</v>
      </c>
      <c r="G69" s="11" t="s">
        <v>800</v>
      </c>
      <c r="H69" s="11" t="s">
        <v>800</v>
      </c>
      <c r="I69" s="11" t="s">
        <v>647</v>
      </c>
      <c r="J69" s="11" t="s">
        <v>48</v>
      </c>
      <c r="K69" s="11" t="s">
        <v>742</v>
      </c>
      <c r="L69" s="11" t="s">
        <v>763</v>
      </c>
    </row>
    <row r="70" spans="1:12" x14ac:dyDescent="0.3">
      <c r="A70" s="11" t="s">
        <v>1024</v>
      </c>
      <c r="B70" s="11" t="s">
        <v>1137</v>
      </c>
      <c r="C70" s="11" t="s">
        <v>1138</v>
      </c>
      <c r="D70" s="11" t="s">
        <v>51</v>
      </c>
      <c r="E70" s="11" t="s">
        <v>1026</v>
      </c>
      <c r="F70" s="11" t="s">
        <v>1039</v>
      </c>
      <c r="G70" s="11" t="s">
        <v>800</v>
      </c>
      <c r="H70" s="11" t="s">
        <v>800</v>
      </c>
      <c r="I70" s="11" t="s">
        <v>793</v>
      </c>
      <c r="J70" s="11" t="s">
        <v>1040</v>
      </c>
      <c r="K70" s="11" t="s">
        <v>767</v>
      </c>
      <c r="L70" s="11" t="s">
        <v>763</v>
      </c>
    </row>
    <row r="71" spans="1:12" x14ac:dyDescent="0.3">
      <c r="A71" s="11" t="s">
        <v>1024</v>
      </c>
      <c r="B71" s="11" t="s">
        <v>1139</v>
      </c>
      <c r="C71" s="11" t="s">
        <v>1140</v>
      </c>
      <c r="D71" s="11" t="s">
        <v>54</v>
      </c>
      <c r="E71" s="11" t="s">
        <v>1026</v>
      </c>
      <c r="F71" s="11" t="s">
        <v>1031</v>
      </c>
      <c r="G71" s="11" t="s">
        <v>800</v>
      </c>
      <c r="H71" s="11" t="s">
        <v>800</v>
      </c>
      <c r="I71" s="11" t="s">
        <v>799</v>
      </c>
      <c r="J71" s="11" t="s">
        <v>48</v>
      </c>
      <c r="K71" s="11" t="s">
        <v>742</v>
      </c>
      <c r="L71" s="11" t="s">
        <v>763</v>
      </c>
    </row>
    <row r="72" spans="1:12" x14ac:dyDescent="0.3">
      <c r="A72" s="11" t="s">
        <v>1024</v>
      </c>
      <c r="B72" s="11" t="s">
        <v>1141</v>
      </c>
      <c r="C72" s="11" t="s">
        <v>1142</v>
      </c>
      <c r="D72" s="11" t="s">
        <v>49</v>
      </c>
      <c r="E72" s="11" t="s">
        <v>1026</v>
      </c>
      <c r="F72" s="11" t="s">
        <v>1027</v>
      </c>
      <c r="G72" s="11" t="s">
        <v>800</v>
      </c>
      <c r="H72" s="11" t="s">
        <v>800</v>
      </c>
      <c r="I72" s="11" t="s">
        <v>647</v>
      </c>
      <c r="J72" s="11" t="s">
        <v>48</v>
      </c>
      <c r="K72" s="11" t="s">
        <v>742</v>
      </c>
      <c r="L72" s="11" t="s">
        <v>763</v>
      </c>
    </row>
    <row r="73" spans="1:12" x14ac:dyDescent="0.3">
      <c r="A73" s="11" t="s">
        <v>1024</v>
      </c>
      <c r="B73" s="11" t="s">
        <v>1143</v>
      </c>
      <c r="C73" s="11" t="s">
        <v>1144</v>
      </c>
      <c r="D73" s="11" t="s">
        <v>51</v>
      </c>
      <c r="E73" s="11" t="s">
        <v>1026</v>
      </c>
      <c r="F73" s="11" t="s">
        <v>1039</v>
      </c>
      <c r="G73" s="11" t="s">
        <v>1145</v>
      </c>
      <c r="H73" s="11" t="s">
        <v>1145</v>
      </c>
      <c r="I73" s="11" t="s">
        <v>793</v>
      </c>
      <c r="J73" s="11" t="s">
        <v>1040</v>
      </c>
      <c r="K73" s="11" t="s">
        <v>1070</v>
      </c>
      <c r="L73" s="11" t="s">
        <v>1070</v>
      </c>
    </row>
    <row r="74" spans="1:12" x14ac:dyDescent="0.3">
      <c r="A74" s="11" t="s">
        <v>1024</v>
      </c>
      <c r="B74" s="11" t="s">
        <v>1146</v>
      </c>
      <c r="C74" s="11" t="s">
        <v>1147</v>
      </c>
      <c r="D74" s="11" t="s">
        <v>52</v>
      </c>
      <c r="E74" s="11" t="s">
        <v>1026</v>
      </c>
      <c r="F74" s="11" t="s">
        <v>1116</v>
      </c>
      <c r="G74" s="11" t="s">
        <v>1145</v>
      </c>
      <c r="H74" s="11" t="s">
        <v>1145</v>
      </c>
      <c r="I74" s="11" t="s">
        <v>647</v>
      </c>
      <c r="J74" s="11" t="s">
        <v>48</v>
      </c>
      <c r="K74" s="11" t="s">
        <v>1070</v>
      </c>
      <c r="L74" s="11" t="s">
        <v>1070</v>
      </c>
    </row>
    <row r="75" spans="1:12" x14ac:dyDescent="0.3">
      <c r="A75" s="11" t="s">
        <v>1024</v>
      </c>
      <c r="B75" s="11" t="s">
        <v>577</v>
      </c>
      <c r="C75" s="11" t="s">
        <v>1148</v>
      </c>
      <c r="D75" s="11" t="s">
        <v>45</v>
      </c>
      <c r="E75" s="11" t="s">
        <v>1026</v>
      </c>
      <c r="F75" s="11" t="s">
        <v>1039</v>
      </c>
      <c r="G75" s="11" t="s">
        <v>46</v>
      </c>
      <c r="H75" s="11" t="s">
        <v>46</v>
      </c>
      <c r="I75" s="11" t="s">
        <v>647</v>
      </c>
      <c r="J75" s="11" t="s">
        <v>48</v>
      </c>
      <c r="K75" s="11" t="s">
        <v>751</v>
      </c>
      <c r="L75" s="11" t="s">
        <v>765</v>
      </c>
    </row>
    <row r="76" spans="1:12" x14ac:dyDescent="0.3">
      <c r="A76" s="11" t="s">
        <v>1024</v>
      </c>
      <c r="B76" s="11" t="s">
        <v>578</v>
      </c>
      <c r="C76" s="11" t="s">
        <v>1149</v>
      </c>
      <c r="D76" s="11" t="s">
        <v>49</v>
      </c>
      <c r="E76" s="11" t="s">
        <v>1026</v>
      </c>
      <c r="F76" s="11" t="s">
        <v>1027</v>
      </c>
      <c r="G76" s="11" t="s">
        <v>46</v>
      </c>
      <c r="H76" s="11" t="s">
        <v>46</v>
      </c>
      <c r="I76" s="11" t="s">
        <v>1028</v>
      </c>
      <c r="J76" s="11" t="s">
        <v>78</v>
      </c>
      <c r="K76" s="11" t="s">
        <v>761</v>
      </c>
      <c r="L76" s="11" t="s">
        <v>761</v>
      </c>
    </row>
    <row r="77" spans="1:12" x14ac:dyDescent="0.3">
      <c r="A77" s="11" t="s">
        <v>1024</v>
      </c>
      <c r="B77" s="11" t="s">
        <v>579</v>
      </c>
      <c r="C77" s="11" t="s">
        <v>1150</v>
      </c>
      <c r="D77" s="11" t="s">
        <v>57</v>
      </c>
      <c r="E77" s="11" t="s">
        <v>1026</v>
      </c>
      <c r="F77" s="11" t="s">
        <v>1031</v>
      </c>
      <c r="G77" s="11" t="s">
        <v>801</v>
      </c>
      <c r="H77" s="11" t="s">
        <v>801</v>
      </c>
      <c r="I77" s="11" t="s">
        <v>793</v>
      </c>
      <c r="J77" s="11" t="s">
        <v>48</v>
      </c>
      <c r="K77" s="11" t="s">
        <v>762</v>
      </c>
      <c r="L77" s="11" t="s">
        <v>1070</v>
      </c>
    </row>
    <row r="78" spans="1:12" x14ac:dyDescent="0.3">
      <c r="A78" s="11" t="s">
        <v>1024</v>
      </c>
      <c r="B78" s="11" t="s">
        <v>1151</v>
      </c>
      <c r="C78" s="11" t="s">
        <v>1152</v>
      </c>
      <c r="D78" s="11" t="s">
        <v>51</v>
      </c>
      <c r="E78" s="11" t="s">
        <v>1026</v>
      </c>
      <c r="F78" s="11" t="s">
        <v>1039</v>
      </c>
      <c r="G78" s="11" t="s">
        <v>801</v>
      </c>
      <c r="H78" s="11" t="s">
        <v>801</v>
      </c>
      <c r="I78" s="11" t="s">
        <v>793</v>
      </c>
      <c r="J78" s="11" t="s">
        <v>1040</v>
      </c>
      <c r="K78" s="11" t="s">
        <v>762</v>
      </c>
      <c r="L78" s="11" t="s">
        <v>1070</v>
      </c>
    </row>
    <row r="79" spans="1:12" x14ac:dyDescent="0.3">
      <c r="A79" s="11" t="s">
        <v>1024</v>
      </c>
      <c r="B79" s="11" t="s">
        <v>580</v>
      </c>
      <c r="C79" s="11" t="s">
        <v>1153</v>
      </c>
      <c r="D79" s="11" t="s">
        <v>51</v>
      </c>
      <c r="E79" s="11" t="s">
        <v>1026</v>
      </c>
      <c r="F79" s="11" t="s">
        <v>1039</v>
      </c>
      <c r="G79" s="11" t="s">
        <v>801</v>
      </c>
      <c r="H79" s="11" t="s">
        <v>801</v>
      </c>
      <c r="I79" s="11" t="s">
        <v>793</v>
      </c>
      <c r="J79" s="11" t="s">
        <v>1040</v>
      </c>
      <c r="K79" s="11" t="s">
        <v>762</v>
      </c>
      <c r="L79" s="11" t="s">
        <v>1070</v>
      </c>
    </row>
    <row r="80" spans="1:12" x14ac:dyDescent="0.3">
      <c r="A80" s="11" t="s">
        <v>1024</v>
      </c>
      <c r="B80" s="11" t="s">
        <v>581</v>
      </c>
      <c r="C80" s="11" t="s">
        <v>1154</v>
      </c>
      <c r="D80" s="11" t="s">
        <v>54</v>
      </c>
      <c r="E80" s="11" t="s">
        <v>1026</v>
      </c>
      <c r="F80" s="11" t="s">
        <v>1031</v>
      </c>
      <c r="G80" s="11" t="s">
        <v>801</v>
      </c>
      <c r="H80" s="11" t="s">
        <v>801</v>
      </c>
      <c r="I80" s="11" t="s">
        <v>793</v>
      </c>
      <c r="J80" s="11" t="s">
        <v>48</v>
      </c>
      <c r="K80" s="11" t="s">
        <v>762</v>
      </c>
      <c r="L80" s="11" t="s">
        <v>1070</v>
      </c>
    </row>
    <row r="81" spans="1:12" x14ac:dyDescent="0.3">
      <c r="A81" s="11" t="s">
        <v>1024</v>
      </c>
      <c r="B81" s="11" t="s">
        <v>582</v>
      </c>
      <c r="C81" s="11" t="s">
        <v>1155</v>
      </c>
      <c r="D81" s="11" t="s">
        <v>49</v>
      </c>
      <c r="E81" s="11" t="s">
        <v>1026</v>
      </c>
      <c r="F81" s="11" t="s">
        <v>1027</v>
      </c>
      <c r="G81" s="11" t="s">
        <v>801</v>
      </c>
      <c r="H81" s="11" t="s">
        <v>801</v>
      </c>
      <c r="I81" s="11" t="s">
        <v>647</v>
      </c>
      <c r="J81" s="11" t="s">
        <v>48</v>
      </c>
      <c r="K81" s="11" t="s">
        <v>762</v>
      </c>
      <c r="L81" s="11" t="s">
        <v>1070</v>
      </c>
    </row>
    <row r="82" spans="1:12" x14ac:dyDescent="0.3">
      <c r="A82" s="11" t="s">
        <v>1024</v>
      </c>
      <c r="B82" s="11" t="s">
        <v>1156</v>
      </c>
      <c r="C82" s="11" t="s">
        <v>1157</v>
      </c>
      <c r="D82" s="11" t="s">
        <v>57</v>
      </c>
      <c r="E82" s="11" t="s">
        <v>1026</v>
      </c>
      <c r="F82" s="11" t="s">
        <v>1031</v>
      </c>
      <c r="G82" s="11" t="s">
        <v>802</v>
      </c>
      <c r="H82" s="11" t="s">
        <v>802</v>
      </c>
      <c r="I82" s="11" t="s">
        <v>1158</v>
      </c>
      <c r="J82" s="11" t="s">
        <v>48</v>
      </c>
      <c r="K82" s="11" t="s">
        <v>751</v>
      </c>
      <c r="L82" s="11" t="s">
        <v>765</v>
      </c>
    </row>
    <row r="83" spans="1:12" x14ac:dyDescent="0.3">
      <c r="A83" s="11" t="s">
        <v>1024</v>
      </c>
      <c r="B83" s="11" t="s">
        <v>583</v>
      </c>
      <c r="C83" s="11" t="s">
        <v>1159</v>
      </c>
      <c r="D83" s="11" t="s">
        <v>51</v>
      </c>
      <c r="E83" s="11" t="s">
        <v>1026</v>
      </c>
      <c r="F83" s="11" t="s">
        <v>1039</v>
      </c>
      <c r="G83" s="11" t="s">
        <v>802</v>
      </c>
      <c r="H83" s="11" t="s">
        <v>802</v>
      </c>
      <c r="I83" s="11" t="s">
        <v>793</v>
      </c>
      <c r="J83" s="11" t="s">
        <v>1040</v>
      </c>
      <c r="K83" s="11" t="s">
        <v>751</v>
      </c>
      <c r="L83" s="11" t="s">
        <v>765</v>
      </c>
    </row>
    <row r="84" spans="1:12" x14ac:dyDescent="0.3">
      <c r="A84" s="11" t="s">
        <v>1024</v>
      </c>
      <c r="B84" s="11" t="s">
        <v>1160</v>
      </c>
      <c r="C84" s="11" t="s">
        <v>1161</v>
      </c>
      <c r="D84" s="11" t="s">
        <v>58</v>
      </c>
      <c r="E84" s="11" t="s">
        <v>1026</v>
      </c>
      <c r="F84" s="11" t="s">
        <v>1031</v>
      </c>
      <c r="G84" s="11" t="s">
        <v>802</v>
      </c>
      <c r="H84" s="11" t="s">
        <v>802</v>
      </c>
      <c r="I84" s="11" t="s">
        <v>1158</v>
      </c>
      <c r="J84" s="11" t="s">
        <v>48</v>
      </c>
      <c r="K84" s="11" t="s">
        <v>751</v>
      </c>
      <c r="L84" s="11" t="s">
        <v>765</v>
      </c>
    </row>
    <row r="85" spans="1:12" x14ac:dyDescent="0.3">
      <c r="A85" s="11" t="s">
        <v>1024</v>
      </c>
      <c r="B85" s="11" t="s">
        <v>584</v>
      </c>
      <c r="C85" s="11" t="s">
        <v>1162</v>
      </c>
      <c r="D85" s="11" t="s">
        <v>54</v>
      </c>
      <c r="E85" s="11" t="s">
        <v>1026</v>
      </c>
      <c r="F85" s="11" t="s">
        <v>1031</v>
      </c>
      <c r="G85" s="11" t="s">
        <v>802</v>
      </c>
      <c r="H85" s="11" t="s">
        <v>802</v>
      </c>
      <c r="I85" s="11" t="s">
        <v>1158</v>
      </c>
      <c r="J85" s="11" t="s">
        <v>48</v>
      </c>
      <c r="K85" s="11" t="s">
        <v>751</v>
      </c>
      <c r="L85" s="11" t="s">
        <v>765</v>
      </c>
    </row>
    <row r="86" spans="1:12" x14ac:dyDescent="0.3">
      <c r="A86" s="11" t="s">
        <v>1024</v>
      </c>
      <c r="B86" s="11" t="s">
        <v>1163</v>
      </c>
      <c r="C86" s="11" t="s">
        <v>1164</v>
      </c>
      <c r="D86" s="11" t="s">
        <v>45</v>
      </c>
      <c r="E86" s="11" t="s">
        <v>1026</v>
      </c>
      <c r="F86" s="11" t="s">
        <v>1039</v>
      </c>
      <c r="G86" s="11" t="s">
        <v>802</v>
      </c>
      <c r="H86" s="11" t="s">
        <v>802</v>
      </c>
      <c r="I86" s="11" t="s">
        <v>647</v>
      </c>
      <c r="J86" s="11" t="s">
        <v>48</v>
      </c>
      <c r="K86" s="11" t="s">
        <v>751</v>
      </c>
      <c r="L86" s="11" t="s">
        <v>765</v>
      </c>
    </row>
    <row r="87" spans="1:12" x14ac:dyDescent="0.3">
      <c r="A87" s="11" t="s">
        <v>1024</v>
      </c>
      <c r="B87" s="11" t="s">
        <v>585</v>
      </c>
      <c r="C87" s="11" t="s">
        <v>1165</v>
      </c>
      <c r="D87" s="11" t="s">
        <v>49</v>
      </c>
      <c r="E87" s="11" t="s">
        <v>1026</v>
      </c>
      <c r="F87" s="11" t="s">
        <v>1027</v>
      </c>
      <c r="G87" s="11" t="s">
        <v>802</v>
      </c>
      <c r="H87" s="11" t="s">
        <v>802</v>
      </c>
      <c r="I87" s="11" t="s">
        <v>647</v>
      </c>
      <c r="J87" s="11" t="s">
        <v>48</v>
      </c>
      <c r="K87" s="11" t="s">
        <v>751</v>
      </c>
      <c r="L87" s="11" t="s">
        <v>765</v>
      </c>
    </row>
    <row r="88" spans="1:12" x14ac:dyDescent="0.3">
      <c r="A88" s="11" t="s">
        <v>1024</v>
      </c>
      <c r="B88" s="11" t="s">
        <v>1166</v>
      </c>
      <c r="C88" s="11" t="s">
        <v>1167</v>
      </c>
      <c r="D88" s="11" t="s">
        <v>57</v>
      </c>
      <c r="E88" s="11" t="s">
        <v>1026</v>
      </c>
      <c r="F88" s="11" t="s">
        <v>1031</v>
      </c>
      <c r="G88" s="11" t="s">
        <v>1168</v>
      </c>
      <c r="H88" s="11" t="s">
        <v>1168</v>
      </c>
      <c r="I88" s="11" t="s">
        <v>793</v>
      </c>
      <c r="J88" s="11" t="s">
        <v>797</v>
      </c>
      <c r="K88" s="11" t="s">
        <v>758</v>
      </c>
      <c r="L88" s="11" t="s">
        <v>755</v>
      </c>
    </row>
    <row r="89" spans="1:12" x14ac:dyDescent="0.3">
      <c r="A89" s="11" t="s">
        <v>1024</v>
      </c>
      <c r="B89" s="11" t="s">
        <v>1169</v>
      </c>
      <c r="C89" s="11" t="s">
        <v>1170</v>
      </c>
      <c r="D89" s="11" t="s">
        <v>51</v>
      </c>
      <c r="E89" s="11" t="s">
        <v>1026</v>
      </c>
      <c r="F89" s="11" t="s">
        <v>1039</v>
      </c>
      <c r="G89" s="11" t="s">
        <v>1168</v>
      </c>
      <c r="H89" s="11" t="s">
        <v>1168</v>
      </c>
      <c r="I89" s="11" t="s">
        <v>793</v>
      </c>
      <c r="J89" s="11" t="s">
        <v>1040</v>
      </c>
      <c r="K89" s="11" t="s">
        <v>758</v>
      </c>
      <c r="L89" s="11" t="s">
        <v>755</v>
      </c>
    </row>
    <row r="90" spans="1:12" x14ac:dyDescent="0.3">
      <c r="A90" s="11" t="s">
        <v>1024</v>
      </c>
      <c r="B90" s="11" t="s">
        <v>1171</v>
      </c>
      <c r="C90" s="11" t="s">
        <v>1172</v>
      </c>
      <c r="D90" s="11" t="s">
        <v>58</v>
      </c>
      <c r="E90" s="11" t="s">
        <v>1026</v>
      </c>
      <c r="F90" s="11" t="s">
        <v>1031</v>
      </c>
      <c r="G90" s="11" t="s">
        <v>1168</v>
      </c>
      <c r="H90" s="11" t="s">
        <v>1168</v>
      </c>
      <c r="I90" s="11" t="s">
        <v>793</v>
      </c>
      <c r="J90" s="11" t="s">
        <v>797</v>
      </c>
      <c r="K90" s="11" t="s">
        <v>758</v>
      </c>
      <c r="L90" s="11" t="s">
        <v>755</v>
      </c>
    </row>
    <row r="91" spans="1:12" x14ac:dyDescent="0.3">
      <c r="A91" s="11" t="s">
        <v>1024</v>
      </c>
      <c r="B91" s="11" t="s">
        <v>1173</v>
      </c>
      <c r="C91" s="11" t="s">
        <v>1174</v>
      </c>
      <c r="D91" s="11" t="s">
        <v>54</v>
      </c>
      <c r="E91" s="11" t="s">
        <v>1026</v>
      </c>
      <c r="F91" s="11" t="s">
        <v>1031</v>
      </c>
      <c r="G91" s="11" t="s">
        <v>1168</v>
      </c>
      <c r="H91" s="11" t="s">
        <v>1168</v>
      </c>
      <c r="I91" s="11" t="s">
        <v>793</v>
      </c>
      <c r="J91" s="11" t="s">
        <v>797</v>
      </c>
      <c r="K91" s="11" t="s">
        <v>758</v>
      </c>
      <c r="L91" s="11" t="s">
        <v>755</v>
      </c>
    </row>
    <row r="92" spans="1:12" x14ac:dyDescent="0.3">
      <c r="A92" s="11" t="s">
        <v>1024</v>
      </c>
      <c r="B92" s="11" t="s">
        <v>1175</v>
      </c>
      <c r="C92" s="11" t="s">
        <v>1176</v>
      </c>
      <c r="D92" s="11" t="s">
        <v>49</v>
      </c>
      <c r="E92" s="11" t="s">
        <v>1026</v>
      </c>
      <c r="F92" s="11" t="s">
        <v>1027</v>
      </c>
      <c r="G92" s="11" t="s">
        <v>1168</v>
      </c>
      <c r="H92" s="11" t="s">
        <v>1168</v>
      </c>
      <c r="I92" s="11" t="s">
        <v>647</v>
      </c>
      <c r="J92" s="11" t="s">
        <v>48</v>
      </c>
      <c r="K92" s="11" t="s">
        <v>758</v>
      </c>
      <c r="L92" s="11" t="s">
        <v>755</v>
      </c>
    </row>
    <row r="93" spans="1:12" x14ac:dyDescent="0.3">
      <c r="A93" s="11" t="s">
        <v>1024</v>
      </c>
      <c r="B93" s="11" t="s">
        <v>1177</v>
      </c>
      <c r="C93" s="11" t="s">
        <v>1178</v>
      </c>
      <c r="D93" s="11" t="s">
        <v>51</v>
      </c>
      <c r="E93" s="11" t="s">
        <v>1026</v>
      </c>
      <c r="F93" s="11" t="s">
        <v>1039</v>
      </c>
      <c r="G93" s="11" t="s">
        <v>800</v>
      </c>
      <c r="H93" s="11" t="s">
        <v>800</v>
      </c>
      <c r="I93" s="11" t="s">
        <v>793</v>
      </c>
      <c r="J93" s="11" t="s">
        <v>1040</v>
      </c>
      <c r="K93" s="11" t="s">
        <v>767</v>
      </c>
      <c r="L93" s="11" t="s">
        <v>763</v>
      </c>
    </row>
    <row r="94" spans="1:12" x14ac:dyDescent="0.3">
      <c r="A94" s="11" t="s">
        <v>1024</v>
      </c>
      <c r="B94" s="11" t="s">
        <v>586</v>
      </c>
      <c r="C94" s="11" t="s">
        <v>1179</v>
      </c>
      <c r="D94" s="11" t="s">
        <v>51</v>
      </c>
      <c r="E94" s="11" t="s">
        <v>1026</v>
      </c>
      <c r="F94" s="11" t="s">
        <v>1039</v>
      </c>
      <c r="G94" s="11" t="s">
        <v>800</v>
      </c>
      <c r="H94" s="11" t="s">
        <v>800</v>
      </c>
      <c r="I94" s="11" t="s">
        <v>793</v>
      </c>
      <c r="J94" s="11" t="s">
        <v>1040</v>
      </c>
      <c r="K94" s="11" t="s">
        <v>767</v>
      </c>
      <c r="L94" s="11" t="s">
        <v>763</v>
      </c>
    </row>
    <row r="95" spans="1:12" x14ac:dyDescent="0.3">
      <c r="A95" s="11" t="s">
        <v>1024</v>
      </c>
      <c r="B95" s="11" t="s">
        <v>1180</v>
      </c>
      <c r="C95" s="11" t="s">
        <v>1181</v>
      </c>
      <c r="D95" s="11" t="s">
        <v>51</v>
      </c>
      <c r="E95" s="11" t="s">
        <v>1026</v>
      </c>
      <c r="F95" s="11" t="s">
        <v>1039</v>
      </c>
      <c r="G95" s="11" t="s">
        <v>800</v>
      </c>
      <c r="H95" s="11" t="s">
        <v>800</v>
      </c>
      <c r="I95" s="11" t="s">
        <v>793</v>
      </c>
      <c r="J95" s="11" t="s">
        <v>1040</v>
      </c>
      <c r="K95" s="11" t="s">
        <v>767</v>
      </c>
      <c r="L95" s="11" t="s">
        <v>763</v>
      </c>
    </row>
    <row r="96" spans="1:12" x14ac:dyDescent="0.3">
      <c r="A96" s="11" t="s">
        <v>1024</v>
      </c>
      <c r="B96" s="11" t="s">
        <v>1182</v>
      </c>
      <c r="C96" s="11" t="s">
        <v>1183</v>
      </c>
      <c r="D96" s="11" t="s">
        <v>54</v>
      </c>
      <c r="E96" s="11" t="s">
        <v>1026</v>
      </c>
      <c r="F96" s="11" t="s">
        <v>1031</v>
      </c>
      <c r="G96" s="11" t="s">
        <v>800</v>
      </c>
      <c r="H96" s="11" t="s">
        <v>800</v>
      </c>
      <c r="I96" s="11" t="s">
        <v>799</v>
      </c>
      <c r="J96" s="11" t="s">
        <v>1040</v>
      </c>
      <c r="K96" s="11" t="s">
        <v>742</v>
      </c>
      <c r="L96" s="11" t="s">
        <v>763</v>
      </c>
    </row>
    <row r="97" spans="1:12" x14ac:dyDescent="0.3">
      <c r="A97" s="11" t="s">
        <v>1024</v>
      </c>
      <c r="B97" s="11" t="s">
        <v>587</v>
      </c>
      <c r="C97" s="11" t="s">
        <v>1184</v>
      </c>
      <c r="D97" s="11" t="s">
        <v>49</v>
      </c>
      <c r="E97" s="11" t="s">
        <v>1026</v>
      </c>
      <c r="F97" s="11" t="s">
        <v>1027</v>
      </c>
      <c r="G97" s="11" t="s">
        <v>800</v>
      </c>
      <c r="H97" s="11" t="s">
        <v>800</v>
      </c>
      <c r="I97" s="11" t="s">
        <v>647</v>
      </c>
      <c r="J97" s="11" t="s">
        <v>48</v>
      </c>
      <c r="K97" s="11" t="s">
        <v>742</v>
      </c>
      <c r="L97" s="11" t="s">
        <v>763</v>
      </c>
    </row>
    <row r="98" spans="1:12" x14ac:dyDescent="0.3">
      <c r="A98" s="11" t="s">
        <v>1024</v>
      </c>
      <c r="B98" s="11" t="s">
        <v>1185</v>
      </c>
      <c r="C98" s="11" t="s">
        <v>1186</v>
      </c>
      <c r="D98" s="11" t="s">
        <v>51</v>
      </c>
      <c r="E98" s="11" t="s">
        <v>1026</v>
      </c>
      <c r="F98" s="11" t="s">
        <v>1039</v>
      </c>
      <c r="G98" s="11" t="s">
        <v>800</v>
      </c>
      <c r="H98" s="11" t="s">
        <v>800</v>
      </c>
      <c r="I98" s="11" t="s">
        <v>793</v>
      </c>
      <c r="J98" s="11" t="s">
        <v>1040</v>
      </c>
      <c r="K98" s="11" t="s">
        <v>767</v>
      </c>
      <c r="L98" s="11" t="s">
        <v>763</v>
      </c>
    </row>
    <row r="99" spans="1:12" x14ac:dyDescent="0.3">
      <c r="A99" s="11" t="s">
        <v>1024</v>
      </c>
      <c r="B99" s="11" t="s">
        <v>1187</v>
      </c>
      <c r="C99" s="11" t="s">
        <v>1188</v>
      </c>
      <c r="D99" s="11" t="s">
        <v>49</v>
      </c>
      <c r="E99" s="11" t="s">
        <v>1026</v>
      </c>
      <c r="F99" s="11" t="s">
        <v>1027</v>
      </c>
      <c r="G99" s="11" t="s">
        <v>800</v>
      </c>
      <c r="H99" s="11" t="s">
        <v>800</v>
      </c>
      <c r="I99" s="11" t="s">
        <v>647</v>
      </c>
      <c r="J99" s="11" t="s">
        <v>48</v>
      </c>
      <c r="K99" s="11" t="s">
        <v>742</v>
      </c>
      <c r="L99" s="11" t="s">
        <v>763</v>
      </c>
    </row>
    <row r="100" spans="1:12" x14ac:dyDescent="0.3">
      <c r="A100" s="11" t="s">
        <v>1024</v>
      </c>
      <c r="B100" s="11" t="s">
        <v>1189</v>
      </c>
      <c r="C100" s="11" t="s">
        <v>1190</v>
      </c>
      <c r="D100" s="11" t="s">
        <v>57</v>
      </c>
      <c r="E100" s="11" t="s">
        <v>1026</v>
      </c>
      <c r="F100" s="11" t="s">
        <v>1031</v>
      </c>
      <c r="G100" s="11" t="s">
        <v>1191</v>
      </c>
      <c r="H100" s="11" t="s">
        <v>1191</v>
      </c>
      <c r="I100" s="11" t="s">
        <v>647</v>
      </c>
      <c r="J100" s="11" t="s">
        <v>797</v>
      </c>
      <c r="K100" s="11" t="s">
        <v>754</v>
      </c>
      <c r="L100" s="11" t="s">
        <v>62</v>
      </c>
    </row>
    <row r="101" spans="1:12" x14ac:dyDescent="0.3">
      <c r="A101" s="11" t="s">
        <v>1024</v>
      </c>
      <c r="B101" s="11" t="s">
        <v>1192</v>
      </c>
      <c r="C101" s="11" t="s">
        <v>1193</v>
      </c>
      <c r="D101" s="11" t="s">
        <v>51</v>
      </c>
      <c r="E101" s="11" t="s">
        <v>1026</v>
      </c>
      <c r="F101" s="11" t="s">
        <v>1039</v>
      </c>
      <c r="G101" s="11" t="s">
        <v>1191</v>
      </c>
      <c r="H101" s="11" t="s">
        <v>1191</v>
      </c>
      <c r="I101" s="11" t="s">
        <v>647</v>
      </c>
      <c r="J101" s="11" t="s">
        <v>797</v>
      </c>
      <c r="K101" s="11" t="s">
        <v>754</v>
      </c>
      <c r="L101" s="11" t="s">
        <v>62</v>
      </c>
    </row>
    <row r="102" spans="1:12" x14ac:dyDescent="0.3">
      <c r="A102" s="11" t="s">
        <v>1024</v>
      </c>
      <c r="B102" s="11" t="s">
        <v>1194</v>
      </c>
      <c r="C102" s="11" t="s">
        <v>1195</v>
      </c>
      <c r="D102" s="11" t="s">
        <v>49</v>
      </c>
      <c r="E102" s="11" t="s">
        <v>1026</v>
      </c>
      <c r="F102" s="11" t="s">
        <v>1027</v>
      </c>
      <c r="G102" s="11" t="s">
        <v>1191</v>
      </c>
      <c r="H102" s="11" t="s">
        <v>1191</v>
      </c>
      <c r="I102" s="11" t="s">
        <v>647</v>
      </c>
      <c r="J102" s="11" t="s">
        <v>48</v>
      </c>
      <c r="K102" s="11" t="s">
        <v>754</v>
      </c>
      <c r="L102" s="11" t="s">
        <v>62</v>
      </c>
    </row>
    <row r="103" spans="1:12" x14ac:dyDescent="0.3">
      <c r="A103" s="11" t="s">
        <v>1024</v>
      </c>
      <c r="B103" s="11" t="s">
        <v>1196</v>
      </c>
      <c r="C103" s="11" t="s">
        <v>1197</v>
      </c>
      <c r="D103" s="11" t="s">
        <v>57</v>
      </c>
      <c r="E103" s="11" t="s">
        <v>1026</v>
      </c>
      <c r="F103" s="11" t="s">
        <v>1031</v>
      </c>
      <c r="G103" s="11" t="s">
        <v>803</v>
      </c>
      <c r="H103" s="11" t="s">
        <v>803</v>
      </c>
      <c r="I103" s="11" t="s">
        <v>1158</v>
      </c>
      <c r="J103" s="11" t="s">
        <v>1040</v>
      </c>
      <c r="K103" s="11" t="s">
        <v>751</v>
      </c>
      <c r="L103" s="11" t="s">
        <v>765</v>
      </c>
    </row>
    <row r="104" spans="1:12" x14ac:dyDescent="0.3">
      <c r="A104" s="11" t="s">
        <v>1024</v>
      </c>
      <c r="B104" s="11" t="s">
        <v>588</v>
      </c>
      <c r="C104" s="11" t="s">
        <v>1198</v>
      </c>
      <c r="D104" s="11" t="s">
        <v>51</v>
      </c>
      <c r="E104" s="11" t="s">
        <v>1026</v>
      </c>
      <c r="F104" s="11" t="s">
        <v>1039</v>
      </c>
      <c r="G104" s="11" t="s">
        <v>803</v>
      </c>
      <c r="H104" s="11" t="s">
        <v>803</v>
      </c>
      <c r="I104" s="11" t="s">
        <v>799</v>
      </c>
      <c r="J104" s="11" t="s">
        <v>1199</v>
      </c>
      <c r="K104" s="11" t="s">
        <v>751</v>
      </c>
      <c r="L104" s="11" t="s">
        <v>765</v>
      </c>
    </row>
    <row r="105" spans="1:12" x14ac:dyDescent="0.3">
      <c r="A105" s="11" t="s">
        <v>1024</v>
      </c>
      <c r="B105" s="11" t="s">
        <v>589</v>
      </c>
      <c r="C105" s="11" t="s">
        <v>1200</v>
      </c>
      <c r="D105" s="11" t="s">
        <v>58</v>
      </c>
      <c r="E105" s="11" t="s">
        <v>1026</v>
      </c>
      <c r="F105" s="11" t="s">
        <v>1027</v>
      </c>
      <c r="G105" s="11" t="s">
        <v>803</v>
      </c>
      <c r="H105" s="11" t="s">
        <v>803</v>
      </c>
      <c r="I105" s="11" t="s">
        <v>1158</v>
      </c>
      <c r="J105" s="11" t="s">
        <v>1040</v>
      </c>
      <c r="K105" s="11" t="s">
        <v>751</v>
      </c>
      <c r="L105" s="11" t="s">
        <v>765</v>
      </c>
    </row>
    <row r="106" spans="1:12" x14ac:dyDescent="0.3">
      <c r="A106" s="11" t="s">
        <v>1024</v>
      </c>
      <c r="B106" s="11" t="s">
        <v>590</v>
      </c>
      <c r="C106" s="11" t="s">
        <v>1201</v>
      </c>
      <c r="D106" s="11" t="s">
        <v>54</v>
      </c>
      <c r="E106" s="11" t="s">
        <v>1026</v>
      </c>
      <c r="F106" s="11" t="s">
        <v>1031</v>
      </c>
      <c r="G106" s="11" t="s">
        <v>803</v>
      </c>
      <c r="H106" s="11" t="s">
        <v>803</v>
      </c>
      <c r="I106" s="11" t="s">
        <v>1158</v>
      </c>
      <c r="J106" s="11" t="s">
        <v>1040</v>
      </c>
      <c r="K106" s="11" t="s">
        <v>751</v>
      </c>
      <c r="L106" s="11" t="s">
        <v>765</v>
      </c>
    </row>
    <row r="107" spans="1:12" x14ac:dyDescent="0.3">
      <c r="A107" s="11" t="s">
        <v>1024</v>
      </c>
      <c r="B107" s="11" t="s">
        <v>591</v>
      </c>
      <c r="C107" s="11" t="s">
        <v>1202</v>
      </c>
      <c r="D107" s="11" t="s">
        <v>49</v>
      </c>
      <c r="E107" s="11" t="s">
        <v>1026</v>
      </c>
      <c r="F107" s="11" t="s">
        <v>1027</v>
      </c>
      <c r="G107" s="11" t="s">
        <v>803</v>
      </c>
      <c r="H107" s="11" t="s">
        <v>803</v>
      </c>
      <c r="I107" s="11" t="s">
        <v>647</v>
      </c>
      <c r="J107" s="11" t="s">
        <v>48</v>
      </c>
      <c r="K107" s="11" t="s">
        <v>751</v>
      </c>
      <c r="L107" s="11" t="s">
        <v>765</v>
      </c>
    </row>
    <row r="108" spans="1:12" x14ac:dyDescent="0.3">
      <c r="A108" s="11" t="s">
        <v>1024</v>
      </c>
      <c r="B108" s="11" t="s">
        <v>1203</v>
      </c>
      <c r="C108" s="11" t="s">
        <v>1204</v>
      </c>
      <c r="D108" s="11" t="s">
        <v>51</v>
      </c>
      <c r="E108" s="11" t="s">
        <v>1026</v>
      </c>
      <c r="F108" s="11" t="s">
        <v>1039</v>
      </c>
      <c r="G108" s="11" t="s">
        <v>1081</v>
      </c>
      <c r="H108" s="11" t="s">
        <v>795</v>
      </c>
      <c r="I108" s="11" t="s">
        <v>793</v>
      </c>
      <c r="J108" s="11" t="s">
        <v>1040</v>
      </c>
      <c r="K108" s="11" t="s">
        <v>762</v>
      </c>
      <c r="L108" s="11" t="s">
        <v>1070</v>
      </c>
    </row>
    <row r="109" spans="1:12" x14ac:dyDescent="0.3">
      <c r="A109" s="11" t="s">
        <v>1024</v>
      </c>
      <c r="B109" s="11" t="s">
        <v>1205</v>
      </c>
      <c r="C109" s="11" t="s">
        <v>1206</v>
      </c>
      <c r="D109" s="11" t="s">
        <v>54</v>
      </c>
      <c r="E109" s="11" t="s">
        <v>1026</v>
      </c>
      <c r="F109" s="11" t="s">
        <v>1031</v>
      </c>
      <c r="G109" s="11" t="s">
        <v>1081</v>
      </c>
      <c r="H109" s="11" t="s">
        <v>795</v>
      </c>
      <c r="I109" s="11" t="s">
        <v>793</v>
      </c>
      <c r="J109" s="11" t="s">
        <v>48</v>
      </c>
      <c r="K109" s="11" t="s">
        <v>762</v>
      </c>
      <c r="L109" s="11" t="s">
        <v>1070</v>
      </c>
    </row>
    <row r="110" spans="1:12" x14ac:dyDescent="0.3">
      <c r="A110" s="11" t="s">
        <v>1024</v>
      </c>
      <c r="B110" s="11" t="s">
        <v>1207</v>
      </c>
      <c r="C110" s="11" t="s">
        <v>1208</v>
      </c>
      <c r="D110" s="11" t="s">
        <v>49</v>
      </c>
      <c r="E110" s="11" t="s">
        <v>1026</v>
      </c>
      <c r="F110" s="11" t="s">
        <v>1027</v>
      </c>
      <c r="G110" s="11" t="s">
        <v>1081</v>
      </c>
      <c r="H110" s="11" t="s">
        <v>795</v>
      </c>
      <c r="I110" s="11" t="s">
        <v>647</v>
      </c>
      <c r="J110" s="11" t="s">
        <v>48</v>
      </c>
      <c r="K110" s="11" t="s">
        <v>762</v>
      </c>
      <c r="L110" s="11" t="s">
        <v>1070</v>
      </c>
    </row>
    <row r="111" spans="1:12" x14ac:dyDescent="0.3">
      <c r="A111" s="11" t="s">
        <v>1024</v>
      </c>
      <c r="B111" s="11" t="s">
        <v>592</v>
      </c>
      <c r="C111" s="11" t="s">
        <v>1209</v>
      </c>
      <c r="D111" s="11" t="s">
        <v>57</v>
      </c>
      <c r="E111" s="11" t="s">
        <v>1026</v>
      </c>
      <c r="F111" s="11" t="s">
        <v>1031</v>
      </c>
      <c r="G111" s="11" t="s">
        <v>46</v>
      </c>
      <c r="H111" s="11" t="s">
        <v>46</v>
      </c>
      <c r="I111" s="11" t="s">
        <v>1028</v>
      </c>
      <c r="J111" s="11" t="s">
        <v>78</v>
      </c>
      <c r="K111" s="11">
        <v>0</v>
      </c>
      <c r="L111" s="11">
        <v>0</v>
      </c>
    </row>
    <row r="112" spans="1:12" x14ac:dyDescent="0.3">
      <c r="A112" s="11" t="s">
        <v>1024</v>
      </c>
      <c r="B112" s="11" t="s">
        <v>593</v>
      </c>
      <c r="C112" s="11" t="s">
        <v>1210</v>
      </c>
      <c r="D112" s="11" t="s">
        <v>58</v>
      </c>
      <c r="E112" s="11" t="s">
        <v>1026</v>
      </c>
      <c r="F112" s="11" t="s">
        <v>1031</v>
      </c>
      <c r="G112" s="11" t="s">
        <v>46</v>
      </c>
      <c r="H112" s="11" t="s">
        <v>46</v>
      </c>
      <c r="I112" s="11" t="s">
        <v>1028</v>
      </c>
      <c r="J112" s="11" t="s">
        <v>78</v>
      </c>
      <c r="K112" s="11">
        <v>0</v>
      </c>
      <c r="L112" s="11">
        <v>0</v>
      </c>
    </row>
    <row r="113" spans="1:12" x14ac:dyDescent="0.3">
      <c r="A113" s="11" t="s">
        <v>1024</v>
      </c>
      <c r="B113" s="11" t="s">
        <v>594</v>
      </c>
      <c r="C113" s="11" t="s">
        <v>1211</v>
      </c>
      <c r="D113" s="11" t="s">
        <v>77</v>
      </c>
      <c r="E113" s="11" t="s">
        <v>1026</v>
      </c>
      <c r="F113" s="11" t="s">
        <v>1031</v>
      </c>
      <c r="G113" s="11" t="s">
        <v>46</v>
      </c>
      <c r="H113" s="11" t="s">
        <v>46</v>
      </c>
      <c r="I113" s="11" t="s">
        <v>1028</v>
      </c>
      <c r="J113" s="11" t="s">
        <v>78</v>
      </c>
      <c r="K113" s="11">
        <v>0</v>
      </c>
      <c r="L113" s="11">
        <v>0</v>
      </c>
    </row>
    <row r="114" spans="1:12" x14ac:dyDescent="0.3">
      <c r="A114" s="11" t="s">
        <v>1024</v>
      </c>
      <c r="B114" s="11" t="s">
        <v>595</v>
      </c>
      <c r="C114" s="11" t="s">
        <v>1212</v>
      </c>
      <c r="D114" s="11" t="s">
        <v>54</v>
      </c>
      <c r="E114" s="11" t="s">
        <v>1026</v>
      </c>
      <c r="F114" s="11" t="s">
        <v>1031</v>
      </c>
      <c r="G114" s="11" t="s">
        <v>46</v>
      </c>
      <c r="H114" s="11" t="s">
        <v>46</v>
      </c>
      <c r="I114" s="11" t="s">
        <v>1028</v>
      </c>
      <c r="J114" s="11" t="s">
        <v>78</v>
      </c>
      <c r="K114" s="11">
        <v>0</v>
      </c>
      <c r="L114" s="11">
        <v>0</v>
      </c>
    </row>
    <row r="115" spans="1:12" x14ac:dyDescent="0.3">
      <c r="A115" s="11" t="s">
        <v>1024</v>
      </c>
      <c r="B115" s="11" t="s">
        <v>596</v>
      </c>
      <c r="C115" s="11" t="s">
        <v>1213</v>
      </c>
      <c r="D115" s="11" t="s">
        <v>76</v>
      </c>
      <c r="E115" s="11" t="s">
        <v>1026</v>
      </c>
      <c r="F115" s="11" t="s">
        <v>1031</v>
      </c>
      <c r="G115" s="11" t="s">
        <v>46</v>
      </c>
      <c r="H115" s="11" t="s">
        <v>46</v>
      </c>
      <c r="I115" s="11" t="s">
        <v>1028</v>
      </c>
      <c r="J115" s="11" t="s">
        <v>78</v>
      </c>
      <c r="K115" s="11">
        <v>0</v>
      </c>
      <c r="L115" s="11">
        <v>0</v>
      </c>
    </row>
    <row r="116" spans="1:12" x14ac:dyDescent="0.3">
      <c r="A116" s="11" t="s">
        <v>1024</v>
      </c>
      <c r="B116" s="11" t="s">
        <v>1214</v>
      </c>
      <c r="C116" s="11" t="s">
        <v>1215</v>
      </c>
      <c r="D116" s="11" t="s">
        <v>75</v>
      </c>
      <c r="E116" s="11" t="s">
        <v>1026</v>
      </c>
      <c r="F116" s="11" t="s">
        <v>1031</v>
      </c>
      <c r="G116" s="11" t="s">
        <v>46</v>
      </c>
      <c r="H116" s="11" t="s">
        <v>46</v>
      </c>
      <c r="I116" s="11" t="s">
        <v>1028</v>
      </c>
      <c r="J116" s="11" t="s">
        <v>78</v>
      </c>
      <c r="K116" s="11">
        <v>0</v>
      </c>
      <c r="L116" s="11">
        <v>0</v>
      </c>
    </row>
    <row r="117" spans="1:12" x14ac:dyDescent="0.3">
      <c r="A117" s="11" t="s">
        <v>1024</v>
      </c>
      <c r="B117" s="11" t="s">
        <v>1216</v>
      </c>
      <c r="C117" s="11" t="s">
        <v>1217</v>
      </c>
      <c r="D117" s="11" t="s">
        <v>51</v>
      </c>
      <c r="E117" s="11" t="s">
        <v>1026</v>
      </c>
      <c r="F117" s="11" t="s">
        <v>1039</v>
      </c>
      <c r="G117" s="11" t="s">
        <v>1218</v>
      </c>
      <c r="H117" s="11" t="s">
        <v>63</v>
      </c>
      <c r="I117" s="11" t="s">
        <v>647</v>
      </c>
      <c r="J117" s="11" t="s">
        <v>48</v>
      </c>
      <c r="K117" s="11" t="s">
        <v>64</v>
      </c>
      <c r="L117" s="11" t="s">
        <v>62</v>
      </c>
    </row>
    <row r="118" spans="1:12" x14ac:dyDescent="0.3">
      <c r="A118" s="11" t="s">
        <v>1024</v>
      </c>
      <c r="B118" s="11" t="s">
        <v>1219</v>
      </c>
      <c r="C118" s="11" t="s">
        <v>1220</v>
      </c>
      <c r="D118" s="11" t="s">
        <v>54</v>
      </c>
      <c r="E118" s="11" t="s">
        <v>1026</v>
      </c>
      <c r="F118" s="11" t="s">
        <v>1031</v>
      </c>
      <c r="G118" s="11" t="s">
        <v>1218</v>
      </c>
      <c r="H118" s="11" t="s">
        <v>63</v>
      </c>
      <c r="I118" s="11" t="s">
        <v>647</v>
      </c>
      <c r="J118" s="11" t="s">
        <v>48</v>
      </c>
      <c r="K118" s="11" t="s">
        <v>64</v>
      </c>
      <c r="L118" s="11" t="s">
        <v>62</v>
      </c>
    </row>
    <row r="119" spans="1:12" x14ac:dyDescent="0.3">
      <c r="A119" s="11" t="s">
        <v>1024</v>
      </c>
      <c r="B119" s="11" t="s">
        <v>1221</v>
      </c>
      <c r="C119" s="11" t="s">
        <v>1222</v>
      </c>
      <c r="D119" s="11" t="s">
        <v>49</v>
      </c>
      <c r="E119" s="11" t="s">
        <v>1026</v>
      </c>
      <c r="F119" s="11" t="s">
        <v>1027</v>
      </c>
      <c r="G119" s="11" t="s">
        <v>1218</v>
      </c>
      <c r="H119" s="11" t="s">
        <v>63</v>
      </c>
      <c r="I119" s="11" t="s">
        <v>647</v>
      </c>
      <c r="J119" s="11" t="s">
        <v>48</v>
      </c>
      <c r="K119" s="11" t="s">
        <v>64</v>
      </c>
      <c r="L119" s="11" t="s">
        <v>62</v>
      </c>
    </row>
    <row r="120" spans="1:12" x14ac:dyDescent="0.3">
      <c r="A120" s="11" t="s">
        <v>1024</v>
      </c>
      <c r="B120" s="11" t="s">
        <v>1223</v>
      </c>
      <c r="C120" s="11" t="s">
        <v>1224</v>
      </c>
      <c r="D120" s="11" t="s">
        <v>57</v>
      </c>
      <c r="E120" s="11" t="s">
        <v>1026</v>
      </c>
      <c r="F120" s="11" t="s">
        <v>1031</v>
      </c>
      <c r="G120" s="11" t="s">
        <v>804</v>
      </c>
      <c r="H120" s="11" t="s">
        <v>804</v>
      </c>
      <c r="I120" s="11" t="s">
        <v>1158</v>
      </c>
      <c r="J120" s="11" t="s">
        <v>797</v>
      </c>
      <c r="K120" s="11" t="s">
        <v>766</v>
      </c>
      <c r="L120" s="11" t="s">
        <v>766</v>
      </c>
    </row>
    <row r="121" spans="1:12" x14ac:dyDescent="0.3">
      <c r="A121" s="11" t="s">
        <v>1024</v>
      </c>
      <c r="B121" s="11" t="s">
        <v>597</v>
      </c>
      <c r="C121" s="11" t="s">
        <v>1225</v>
      </c>
      <c r="D121" s="11" t="s">
        <v>51</v>
      </c>
      <c r="E121" s="11" t="s">
        <v>1026</v>
      </c>
      <c r="F121" s="11" t="s">
        <v>1039</v>
      </c>
      <c r="G121" s="11" t="s">
        <v>804</v>
      </c>
      <c r="H121" s="11" t="s">
        <v>804</v>
      </c>
      <c r="I121" s="11" t="s">
        <v>793</v>
      </c>
      <c r="J121" s="11" t="s">
        <v>1040</v>
      </c>
      <c r="K121" s="11" t="s">
        <v>766</v>
      </c>
      <c r="L121" s="11" t="s">
        <v>766</v>
      </c>
    </row>
    <row r="122" spans="1:12" x14ac:dyDescent="0.3">
      <c r="A122" s="11" t="s">
        <v>1024</v>
      </c>
      <c r="B122" s="11" t="s">
        <v>1226</v>
      </c>
      <c r="C122" s="11" t="s">
        <v>1227</v>
      </c>
      <c r="D122" s="11" t="s">
        <v>58</v>
      </c>
      <c r="E122" s="11" t="s">
        <v>1026</v>
      </c>
      <c r="F122" s="11" t="s">
        <v>1031</v>
      </c>
      <c r="G122" s="11" t="s">
        <v>804</v>
      </c>
      <c r="H122" s="11" t="s">
        <v>804</v>
      </c>
      <c r="I122" s="11" t="s">
        <v>1158</v>
      </c>
      <c r="J122" s="11" t="s">
        <v>797</v>
      </c>
      <c r="K122" s="11" t="s">
        <v>766</v>
      </c>
      <c r="L122" s="11" t="s">
        <v>766</v>
      </c>
    </row>
    <row r="123" spans="1:12" x14ac:dyDescent="0.3">
      <c r="A123" s="11" t="s">
        <v>1024</v>
      </c>
      <c r="B123" s="11" t="s">
        <v>1228</v>
      </c>
      <c r="C123" s="11" t="s">
        <v>1229</v>
      </c>
      <c r="D123" s="11" t="s">
        <v>54</v>
      </c>
      <c r="E123" s="11" t="s">
        <v>1026</v>
      </c>
      <c r="F123" s="11" t="s">
        <v>1031</v>
      </c>
      <c r="G123" s="11" t="s">
        <v>804</v>
      </c>
      <c r="H123" s="11" t="s">
        <v>804</v>
      </c>
      <c r="I123" s="11" t="s">
        <v>1158</v>
      </c>
      <c r="J123" s="11" t="s">
        <v>797</v>
      </c>
      <c r="K123" s="11" t="s">
        <v>766</v>
      </c>
      <c r="L123" s="11" t="s">
        <v>766</v>
      </c>
    </row>
    <row r="124" spans="1:12" x14ac:dyDescent="0.3">
      <c r="A124" s="11" t="s">
        <v>1024</v>
      </c>
      <c r="B124" s="11" t="s">
        <v>598</v>
      </c>
      <c r="C124" s="11" t="s">
        <v>1230</v>
      </c>
      <c r="D124" s="11" t="s">
        <v>49</v>
      </c>
      <c r="E124" s="11" t="s">
        <v>1026</v>
      </c>
      <c r="F124" s="11" t="s">
        <v>1027</v>
      </c>
      <c r="G124" s="11" t="s">
        <v>804</v>
      </c>
      <c r="H124" s="11" t="s">
        <v>804</v>
      </c>
      <c r="I124" s="11" t="s">
        <v>647</v>
      </c>
      <c r="J124" s="11" t="s">
        <v>48</v>
      </c>
      <c r="K124" s="11" t="s">
        <v>766</v>
      </c>
      <c r="L124" s="11" t="s">
        <v>766</v>
      </c>
    </row>
    <row r="125" spans="1:12" x14ac:dyDescent="0.3">
      <c r="A125" s="11" t="s">
        <v>1024</v>
      </c>
      <c r="B125" s="11" t="s">
        <v>1231</v>
      </c>
      <c r="C125" s="11" t="s">
        <v>1232</v>
      </c>
      <c r="D125" s="11" t="s">
        <v>57</v>
      </c>
      <c r="E125" s="11" t="s">
        <v>1026</v>
      </c>
      <c r="F125" s="11" t="s">
        <v>1031</v>
      </c>
      <c r="G125" s="11" t="s">
        <v>805</v>
      </c>
      <c r="H125" s="11" t="s">
        <v>805</v>
      </c>
      <c r="I125" s="11" t="s">
        <v>799</v>
      </c>
      <c r="J125" s="11" t="s">
        <v>797</v>
      </c>
      <c r="K125" s="11" t="s">
        <v>750</v>
      </c>
      <c r="L125" s="11" t="s">
        <v>1070</v>
      </c>
    </row>
    <row r="126" spans="1:12" x14ac:dyDescent="0.3">
      <c r="A126" s="11" t="s">
        <v>1024</v>
      </c>
      <c r="B126" s="11" t="s">
        <v>1233</v>
      </c>
      <c r="C126" s="11" t="s">
        <v>1234</v>
      </c>
      <c r="D126" s="11" t="s">
        <v>51</v>
      </c>
      <c r="E126" s="11" t="s">
        <v>1026</v>
      </c>
      <c r="F126" s="11" t="s">
        <v>1039</v>
      </c>
      <c r="G126" s="11" t="s">
        <v>805</v>
      </c>
      <c r="H126" s="11" t="s">
        <v>805</v>
      </c>
      <c r="I126" s="11" t="s">
        <v>793</v>
      </c>
      <c r="J126" s="11" t="s">
        <v>1040</v>
      </c>
      <c r="K126" s="11" t="s">
        <v>750</v>
      </c>
      <c r="L126" s="11" t="s">
        <v>1070</v>
      </c>
    </row>
    <row r="127" spans="1:12" x14ac:dyDescent="0.3">
      <c r="A127" s="11" t="s">
        <v>1024</v>
      </c>
      <c r="B127" s="11" t="s">
        <v>1235</v>
      </c>
      <c r="C127" s="11" t="s">
        <v>1236</v>
      </c>
      <c r="D127" s="11" t="s">
        <v>51</v>
      </c>
      <c r="E127" s="11" t="s">
        <v>1026</v>
      </c>
      <c r="F127" s="11" t="s">
        <v>1039</v>
      </c>
      <c r="G127" s="11" t="s">
        <v>805</v>
      </c>
      <c r="H127" s="11" t="s">
        <v>805</v>
      </c>
      <c r="I127" s="11" t="s">
        <v>793</v>
      </c>
      <c r="J127" s="11" t="s">
        <v>1040</v>
      </c>
      <c r="K127" s="11" t="s">
        <v>750</v>
      </c>
      <c r="L127" s="11" t="s">
        <v>1070</v>
      </c>
    </row>
    <row r="128" spans="1:12" x14ac:dyDescent="0.3">
      <c r="A128" s="11" t="s">
        <v>1024</v>
      </c>
      <c r="B128" s="11" t="s">
        <v>1237</v>
      </c>
      <c r="C128" s="11" t="s">
        <v>1238</v>
      </c>
      <c r="D128" s="11" t="s">
        <v>54</v>
      </c>
      <c r="E128" s="11" t="s">
        <v>1026</v>
      </c>
      <c r="F128" s="11" t="s">
        <v>1031</v>
      </c>
      <c r="G128" s="11" t="s">
        <v>805</v>
      </c>
      <c r="H128" s="11" t="s">
        <v>805</v>
      </c>
      <c r="I128" s="11" t="s">
        <v>799</v>
      </c>
      <c r="J128" s="11" t="s">
        <v>797</v>
      </c>
      <c r="K128" s="11" t="s">
        <v>750</v>
      </c>
      <c r="L128" s="11" t="s">
        <v>1070</v>
      </c>
    </row>
    <row r="129" spans="1:12" x14ac:dyDescent="0.3">
      <c r="A129" s="11" t="s">
        <v>1024</v>
      </c>
      <c r="B129" s="11" t="s">
        <v>599</v>
      </c>
      <c r="C129" s="11" t="s">
        <v>1239</v>
      </c>
      <c r="D129" s="11" t="s">
        <v>49</v>
      </c>
      <c r="E129" s="11" t="s">
        <v>1026</v>
      </c>
      <c r="F129" s="11" t="s">
        <v>1027</v>
      </c>
      <c r="G129" s="11" t="s">
        <v>805</v>
      </c>
      <c r="H129" s="11" t="s">
        <v>805</v>
      </c>
      <c r="I129" s="11" t="s">
        <v>647</v>
      </c>
      <c r="J129" s="11" t="s">
        <v>48</v>
      </c>
      <c r="K129" s="11" t="s">
        <v>750</v>
      </c>
      <c r="L129" s="11" t="s">
        <v>1070</v>
      </c>
    </row>
    <row r="130" spans="1:12" x14ac:dyDescent="0.3">
      <c r="A130" s="11" t="s">
        <v>1024</v>
      </c>
      <c r="B130" s="11" t="s">
        <v>1240</v>
      </c>
      <c r="C130" s="11" t="s">
        <v>1241</v>
      </c>
      <c r="D130" s="11" t="s">
        <v>49</v>
      </c>
      <c r="E130" s="11" t="s">
        <v>1026</v>
      </c>
      <c r="F130" s="11" t="s">
        <v>1027</v>
      </c>
      <c r="G130" s="11" t="s">
        <v>46</v>
      </c>
      <c r="H130" s="11" t="s">
        <v>46</v>
      </c>
      <c r="I130" s="11" t="s">
        <v>1028</v>
      </c>
      <c r="J130" s="11" t="s">
        <v>78</v>
      </c>
      <c r="K130" s="11" t="s">
        <v>1242</v>
      </c>
      <c r="L130" s="11" t="s">
        <v>1242</v>
      </c>
    </row>
    <row r="131" spans="1:12" x14ac:dyDescent="0.3">
      <c r="A131" s="11" t="s">
        <v>1024</v>
      </c>
      <c r="B131" s="11" t="s">
        <v>600</v>
      </c>
      <c r="C131" s="11" t="s">
        <v>1243</v>
      </c>
      <c r="D131" s="11" t="s">
        <v>232</v>
      </c>
      <c r="E131" s="11" t="s">
        <v>1026</v>
      </c>
      <c r="F131" s="11" t="s">
        <v>1031</v>
      </c>
      <c r="G131" s="11" t="s">
        <v>1244</v>
      </c>
      <c r="H131" s="11" t="s">
        <v>1244</v>
      </c>
      <c r="I131" s="11" t="s">
        <v>793</v>
      </c>
      <c r="J131" s="11" t="s">
        <v>1040</v>
      </c>
      <c r="K131" s="11">
        <v>0</v>
      </c>
      <c r="L131" s="11">
        <v>0</v>
      </c>
    </row>
    <row r="132" spans="1:12" x14ac:dyDescent="0.3">
      <c r="A132" s="11" t="s">
        <v>1024</v>
      </c>
      <c r="B132" s="11" t="s">
        <v>1245</v>
      </c>
      <c r="C132" s="11" t="s">
        <v>1246</v>
      </c>
      <c r="D132" s="11" t="s">
        <v>57</v>
      </c>
      <c r="E132" s="11" t="s">
        <v>1026</v>
      </c>
      <c r="F132" s="11" t="s">
        <v>1031</v>
      </c>
      <c r="G132" s="11" t="s">
        <v>1145</v>
      </c>
      <c r="H132" s="11" t="s">
        <v>1145</v>
      </c>
      <c r="I132" s="11" t="s">
        <v>793</v>
      </c>
      <c r="J132" s="11" t="s">
        <v>797</v>
      </c>
      <c r="K132" s="11">
        <v>0</v>
      </c>
      <c r="L132" s="11">
        <v>0</v>
      </c>
    </row>
    <row r="133" spans="1:12" x14ac:dyDescent="0.3">
      <c r="A133" s="11" t="s">
        <v>1024</v>
      </c>
      <c r="B133" s="11" t="s">
        <v>601</v>
      </c>
      <c r="C133" s="11" t="s">
        <v>1247</v>
      </c>
      <c r="D133" s="11" t="s">
        <v>49</v>
      </c>
      <c r="E133" s="11" t="s">
        <v>1026</v>
      </c>
      <c r="F133" s="11" t="s">
        <v>1027</v>
      </c>
      <c r="G133" s="11" t="s">
        <v>806</v>
      </c>
      <c r="H133" s="11" t="s">
        <v>806</v>
      </c>
      <c r="I133" s="11" t="s">
        <v>647</v>
      </c>
      <c r="J133" s="11" t="s">
        <v>48</v>
      </c>
      <c r="K133" s="11" t="s">
        <v>757</v>
      </c>
      <c r="L133" s="11" t="s">
        <v>752</v>
      </c>
    </row>
    <row r="134" spans="1:12" x14ac:dyDescent="0.3">
      <c r="A134" s="11" t="s">
        <v>1024</v>
      </c>
      <c r="B134" s="11" t="s">
        <v>1248</v>
      </c>
      <c r="C134" s="11" t="s">
        <v>1249</v>
      </c>
      <c r="D134" s="11" t="s">
        <v>232</v>
      </c>
      <c r="E134" s="11" t="s">
        <v>1026</v>
      </c>
      <c r="F134" s="11" t="s">
        <v>1031</v>
      </c>
      <c r="G134" s="11" t="s">
        <v>1250</v>
      </c>
      <c r="H134" s="11" t="s">
        <v>1250</v>
      </c>
      <c r="I134" s="11" t="s">
        <v>793</v>
      </c>
      <c r="J134" s="11" t="s">
        <v>1040</v>
      </c>
      <c r="K134" s="11">
        <v>0</v>
      </c>
      <c r="L134" s="11">
        <v>0</v>
      </c>
    </row>
    <row r="135" spans="1:12" x14ac:dyDescent="0.3">
      <c r="A135" s="11" t="s">
        <v>1024</v>
      </c>
      <c r="B135" s="11" t="s">
        <v>602</v>
      </c>
      <c r="C135" s="11" t="s">
        <v>1251</v>
      </c>
      <c r="D135" s="11" t="s">
        <v>57</v>
      </c>
      <c r="E135" s="11" t="s">
        <v>1026</v>
      </c>
      <c r="F135" s="11" t="s">
        <v>1031</v>
      </c>
      <c r="G135" s="11" t="s">
        <v>1252</v>
      </c>
      <c r="H135" s="11" t="s">
        <v>807</v>
      </c>
      <c r="I135" s="11" t="s">
        <v>793</v>
      </c>
      <c r="J135" s="11" t="s">
        <v>797</v>
      </c>
      <c r="K135" s="11" t="s">
        <v>759</v>
      </c>
      <c r="L135" s="11" t="s">
        <v>755</v>
      </c>
    </row>
    <row r="136" spans="1:12" x14ac:dyDescent="0.3">
      <c r="A136" s="11" t="s">
        <v>1024</v>
      </c>
      <c r="B136" s="11" t="s">
        <v>1253</v>
      </c>
      <c r="C136" s="11" t="s">
        <v>1254</v>
      </c>
      <c r="D136" s="11" t="s">
        <v>51</v>
      </c>
      <c r="E136" s="11" t="s">
        <v>1026</v>
      </c>
      <c r="F136" s="11" t="s">
        <v>1039</v>
      </c>
      <c r="G136" s="11" t="s">
        <v>1252</v>
      </c>
      <c r="H136" s="11" t="s">
        <v>807</v>
      </c>
      <c r="I136" s="11" t="s">
        <v>793</v>
      </c>
      <c r="J136" s="11" t="s">
        <v>1040</v>
      </c>
      <c r="K136" s="11" t="s">
        <v>759</v>
      </c>
      <c r="L136" s="11" t="s">
        <v>755</v>
      </c>
    </row>
    <row r="137" spans="1:12" x14ac:dyDescent="0.3">
      <c r="A137" s="11" t="s">
        <v>1024</v>
      </c>
      <c r="B137" s="11" t="s">
        <v>1255</v>
      </c>
      <c r="C137" s="11" t="s">
        <v>1256</v>
      </c>
      <c r="D137" s="11" t="s">
        <v>58</v>
      </c>
      <c r="E137" s="11" t="s">
        <v>1026</v>
      </c>
      <c r="F137" s="11" t="s">
        <v>1031</v>
      </c>
      <c r="G137" s="11" t="s">
        <v>1252</v>
      </c>
      <c r="H137" s="11" t="s">
        <v>807</v>
      </c>
      <c r="I137" s="11" t="s">
        <v>793</v>
      </c>
      <c r="J137" s="11" t="s">
        <v>797</v>
      </c>
      <c r="K137" s="11" t="s">
        <v>759</v>
      </c>
      <c r="L137" s="11" t="s">
        <v>755</v>
      </c>
    </row>
    <row r="138" spans="1:12" x14ac:dyDescent="0.3">
      <c r="A138" s="11" t="s">
        <v>1024</v>
      </c>
      <c r="B138" s="11" t="s">
        <v>603</v>
      </c>
      <c r="C138" s="11" t="s">
        <v>1257</v>
      </c>
      <c r="D138" s="11" t="s">
        <v>54</v>
      </c>
      <c r="E138" s="11" t="s">
        <v>1026</v>
      </c>
      <c r="F138" s="11" t="s">
        <v>1031</v>
      </c>
      <c r="G138" s="11" t="s">
        <v>1252</v>
      </c>
      <c r="H138" s="11" t="s">
        <v>807</v>
      </c>
      <c r="I138" s="11" t="s">
        <v>793</v>
      </c>
      <c r="J138" s="11" t="s">
        <v>797</v>
      </c>
      <c r="K138" s="11" t="s">
        <v>759</v>
      </c>
      <c r="L138" s="11" t="s">
        <v>755</v>
      </c>
    </row>
    <row r="139" spans="1:12" x14ac:dyDescent="0.3">
      <c r="A139" s="11" t="s">
        <v>1024</v>
      </c>
      <c r="B139" s="11" t="s">
        <v>604</v>
      </c>
      <c r="C139" s="11" t="s">
        <v>1258</v>
      </c>
      <c r="D139" s="11" t="s">
        <v>49</v>
      </c>
      <c r="E139" s="11" t="s">
        <v>1026</v>
      </c>
      <c r="F139" s="11" t="s">
        <v>1027</v>
      </c>
      <c r="G139" s="11" t="s">
        <v>1252</v>
      </c>
      <c r="H139" s="11" t="s">
        <v>807</v>
      </c>
      <c r="I139" s="11" t="s">
        <v>647</v>
      </c>
      <c r="J139" s="11" t="s">
        <v>48</v>
      </c>
      <c r="K139" s="11" t="s">
        <v>759</v>
      </c>
      <c r="L139" s="11" t="s">
        <v>755</v>
      </c>
    </row>
    <row r="140" spans="1:12" x14ac:dyDescent="0.3">
      <c r="A140" s="49" t="s">
        <v>1024</v>
      </c>
      <c r="B140" s="49" t="s">
        <v>1259</v>
      </c>
      <c r="C140" s="49" t="s">
        <v>1260</v>
      </c>
      <c r="D140" s="49" t="s">
        <v>45</v>
      </c>
      <c r="E140" s="49" t="s">
        <v>1026</v>
      </c>
      <c r="F140" s="49" t="s">
        <v>1039</v>
      </c>
      <c r="G140" s="49" t="s">
        <v>1261</v>
      </c>
      <c r="H140" s="49" t="s">
        <v>46</v>
      </c>
      <c r="I140" s="49" t="s">
        <v>647</v>
      </c>
      <c r="J140" s="49" t="s">
        <v>48</v>
      </c>
      <c r="K140" s="49" t="s">
        <v>791</v>
      </c>
      <c r="L140" s="49" t="s">
        <v>1262</v>
      </c>
    </row>
    <row r="141" spans="1:12" x14ac:dyDescent="0.3">
      <c r="A141" s="11" t="s">
        <v>1024</v>
      </c>
      <c r="B141" s="11" t="s">
        <v>605</v>
      </c>
      <c r="C141" s="11" t="s">
        <v>1263</v>
      </c>
      <c r="D141" s="11" t="s">
        <v>45</v>
      </c>
      <c r="E141" s="11" t="s">
        <v>1026</v>
      </c>
      <c r="F141" s="11" t="s">
        <v>1039</v>
      </c>
      <c r="G141" s="11" t="s">
        <v>806</v>
      </c>
      <c r="H141" s="11" t="s">
        <v>806</v>
      </c>
      <c r="I141" s="11" t="s">
        <v>647</v>
      </c>
      <c r="J141" s="11" t="s">
        <v>48</v>
      </c>
      <c r="K141" s="11" t="s">
        <v>757</v>
      </c>
      <c r="L141" s="11" t="s">
        <v>752</v>
      </c>
    </row>
    <row r="142" spans="1:12" x14ac:dyDescent="0.3">
      <c r="A142" s="11" t="s">
        <v>1024</v>
      </c>
      <c r="B142" s="11" t="s">
        <v>606</v>
      </c>
      <c r="C142" s="11" t="s">
        <v>1264</v>
      </c>
      <c r="D142" s="11" t="s">
        <v>49</v>
      </c>
      <c r="E142" s="11" t="s">
        <v>1026</v>
      </c>
      <c r="F142" s="11" t="s">
        <v>1027</v>
      </c>
      <c r="G142" s="11" t="s">
        <v>806</v>
      </c>
      <c r="H142" s="11" t="s">
        <v>806</v>
      </c>
      <c r="I142" s="11" t="s">
        <v>647</v>
      </c>
      <c r="J142" s="11" t="s">
        <v>48</v>
      </c>
      <c r="K142" s="11" t="s">
        <v>757</v>
      </c>
      <c r="L142" s="11" t="s">
        <v>752</v>
      </c>
    </row>
    <row r="143" spans="1:12" x14ac:dyDescent="0.3">
      <c r="A143" s="11" t="s">
        <v>1024</v>
      </c>
      <c r="B143" s="11" t="s">
        <v>1265</v>
      </c>
      <c r="C143" s="11" t="s">
        <v>1266</v>
      </c>
      <c r="D143" s="11" t="s">
        <v>51</v>
      </c>
      <c r="E143" s="11" t="s">
        <v>1026</v>
      </c>
      <c r="F143" s="11" t="s">
        <v>1039</v>
      </c>
      <c r="G143" s="11" t="s">
        <v>802</v>
      </c>
      <c r="H143" s="11" t="s">
        <v>802</v>
      </c>
      <c r="I143" s="11" t="s">
        <v>793</v>
      </c>
      <c r="J143" s="11" t="s">
        <v>1040</v>
      </c>
      <c r="K143" s="11" t="s">
        <v>751</v>
      </c>
      <c r="L143" s="11" t="s">
        <v>765</v>
      </c>
    </row>
    <row r="144" spans="1:12" x14ac:dyDescent="0.3">
      <c r="A144" s="11" t="s">
        <v>1024</v>
      </c>
      <c r="B144" s="11" t="s">
        <v>1267</v>
      </c>
      <c r="C144" s="11" t="s">
        <v>1268</v>
      </c>
      <c r="D144" s="11" t="s">
        <v>54</v>
      </c>
      <c r="E144" s="11" t="s">
        <v>1026</v>
      </c>
      <c r="F144" s="11" t="s">
        <v>1031</v>
      </c>
      <c r="G144" s="11" t="s">
        <v>802</v>
      </c>
      <c r="H144" s="11" t="s">
        <v>802</v>
      </c>
      <c r="I144" s="11" t="s">
        <v>1158</v>
      </c>
      <c r="J144" s="11" t="s">
        <v>48</v>
      </c>
      <c r="K144" s="11" t="s">
        <v>751</v>
      </c>
      <c r="L144" s="11" t="s">
        <v>765</v>
      </c>
    </row>
    <row r="145" spans="1:12" x14ac:dyDescent="0.3">
      <c r="A145" s="11" t="s">
        <v>1024</v>
      </c>
      <c r="B145" s="11" t="s">
        <v>1269</v>
      </c>
      <c r="C145" s="11" t="s">
        <v>1270</v>
      </c>
      <c r="D145" s="11" t="s">
        <v>49</v>
      </c>
      <c r="E145" s="11" t="s">
        <v>1026</v>
      </c>
      <c r="F145" s="11" t="s">
        <v>1027</v>
      </c>
      <c r="G145" s="11" t="s">
        <v>802</v>
      </c>
      <c r="H145" s="11" t="s">
        <v>802</v>
      </c>
      <c r="I145" s="11" t="s">
        <v>647</v>
      </c>
      <c r="J145" s="11" t="s">
        <v>48</v>
      </c>
      <c r="K145" s="11" t="s">
        <v>751</v>
      </c>
      <c r="L145" s="11" t="s">
        <v>765</v>
      </c>
    </row>
    <row r="146" spans="1:12" x14ac:dyDescent="0.3">
      <c r="A146" s="11" t="s">
        <v>1024</v>
      </c>
      <c r="B146" s="11" t="s">
        <v>1271</v>
      </c>
      <c r="C146" s="11" t="s">
        <v>1272</v>
      </c>
      <c r="D146" s="11" t="s">
        <v>54</v>
      </c>
      <c r="E146" s="11" t="s">
        <v>1026</v>
      </c>
      <c r="F146" s="11" t="s">
        <v>1031</v>
      </c>
      <c r="G146" s="11" t="s">
        <v>1273</v>
      </c>
      <c r="H146" s="11" t="s">
        <v>1273</v>
      </c>
      <c r="I146" s="11" t="s">
        <v>793</v>
      </c>
      <c r="J146" s="11" t="s">
        <v>797</v>
      </c>
      <c r="K146" s="11" t="s">
        <v>758</v>
      </c>
      <c r="L146" s="11" t="s">
        <v>755</v>
      </c>
    </row>
    <row r="147" spans="1:12" x14ac:dyDescent="0.3">
      <c r="A147" s="11" t="s">
        <v>1024</v>
      </c>
      <c r="B147" s="11" t="s">
        <v>1274</v>
      </c>
      <c r="C147" s="11" t="s">
        <v>1275</v>
      </c>
      <c r="D147" s="11" t="s">
        <v>49</v>
      </c>
      <c r="E147" s="11" t="s">
        <v>1026</v>
      </c>
      <c r="F147" s="11" t="s">
        <v>1027</v>
      </c>
      <c r="G147" s="11" t="s">
        <v>1273</v>
      </c>
      <c r="H147" s="11" t="s">
        <v>1273</v>
      </c>
      <c r="I147" s="11" t="s">
        <v>647</v>
      </c>
      <c r="J147" s="11" t="s">
        <v>48</v>
      </c>
      <c r="K147" s="11" t="s">
        <v>758</v>
      </c>
      <c r="L147" s="11" t="s">
        <v>755</v>
      </c>
    </row>
    <row r="148" spans="1:12" x14ac:dyDescent="0.3">
      <c r="A148" s="11" t="s">
        <v>1024</v>
      </c>
      <c r="B148" s="11" t="s">
        <v>1276</v>
      </c>
      <c r="C148" s="11" t="s">
        <v>1277</v>
      </c>
      <c r="D148" s="11" t="s">
        <v>58</v>
      </c>
      <c r="E148" s="11" t="s">
        <v>1026</v>
      </c>
      <c r="F148" s="11" t="s">
        <v>1031</v>
      </c>
      <c r="G148" s="11" t="s">
        <v>63</v>
      </c>
      <c r="H148" s="11" t="s">
        <v>63</v>
      </c>
      <c r="I148" s="11" t="s">
        <v>647</v>
      </c>
      <c r="J148" s="11" t="s">
        <v>48</v>
      </c>
      <c r="K148" s="11" t="s">
        <v>64</v>
      </c>
      <c r="L148" s="11" t="s">
        <v>62</v>
      </c>
    </row>
    <row r="149" spans="1:12" x14ac:dyDescent="0.3">
      <c r="A149" s="11" t="s">
        <v>1024</v>
      </c>
      <c r="B149" s="11" t="s">
        <v>1278</v>
      </c>
      <c r="C149" s="11" t="s">
        <v>1279</v>
      </c>
      <c r="D149" s="11" t="s">
        <v>45</v>
      </c>
      <c r="E149" s="11" t="s">
        <v>1026</v>
      </c>
      <c r="F149" s="11" t="s">
        <v>1039</v>
      </c>
      <c r="G149" s="11" t="s">
        <v>63</v>
      </c>
      <c r="H149" s="11" t="s">
        <v>63</v>
      </c>
      <c r="I149" s="11" t="s">
        <v>647</v>
      </c>
      <c r="J149" s="11" t="s">
        <v>48</v>
      </c>
      <c r="K149" s="11" t="s">
        <v>64</v>
      </c>
      <c r="L149" s="11" t="s">
        <v>62</v>
      </c>
    </row>
    <row r="150" spans="1:12" x14ac:dyDescent="0.3">
      <c r="A150" s="11" t="s">
        <v>1024</v>
      </c>
      <c r="B150" s="11" t="s">
        <v>1280</v>
      </c>
      <c r="C150" s="11" t="s">
        <v>1281</v>
      </c>
      <c r="D150" s="11" t="s">
        <v>57</v>
      </c>
      <c r="E150" s="11" t="s">
        <v>1026</v>
      </c>
      <c r="F150" s="11" t="s">
        <v>1031</v>
      </c>
      <c r="G150" s="11" t="s">
        <v>1218</v>
      </c>
      <c r="H150" s="11" t="s">
        <v>63</v>
      </c>
      <c r="I150" s="11" t="s">
        <v>647</v>
      </c>
      <c r="J150" s="11" t="s">
        <v>48</v>
      </c>
      <c r="K150" s="11" t="s">
        <v>64</v>
      </c>
      <c r="L150" s="11" t="s">
        <v>62</v>
      </c>
    </row>
    <row r="151" spans="1:12" x14ac:dyDescent="0.3">
      <c r="A151" s="11" t="s">
        <v>1024</v>
      </c>
      <c r="B151" s="11" t="s">
        <v>607</v>
      </c>
      <c r="C151" s="11" t="s">
        <v>1282</v>
      </c>
      <c r="D151" s="11" t="s">
        <v>51</v>
      </c>
      <c r="E151" s="11" t="s">
        <v>1026</v>
      </c>
      <c r="F151" s="11" t="s">
        <v>1039</v>
      </c>
      <c r="G151" s="11" t="s">
        <v>1218</v>
      </c>
      <c r="H151" s="11" t="s">
        <v>63</v>
      </c>
      <c r="I151" s="11" t="s">
        <v>647</v>
      </c>
      <c r="J151" s="11" t="s">
        <v>48</v>
      </c>
      <c r="K151" s="11" t="s">
        <v>64</v>
      </c>
      <c r="L151" s="11" t="s">
        <v>62</v>
      </c>
    </row>
    <row r="152" spans="1:12" x14ac:dyDescent="0.3">
      <c r="A152" s="11" t="s">
        <v>1024</v>
      </c>
      <c r="B152" s="11" t="s">
        <v>1283</v>
      </c>
      <c r="C152" s="11" t="s">
        <v>1284</v>
      </c>
      <c r="D152" s="11" t="s">
        <v>58</v>
      </c>
      <c r="E152" s="11" t="s">
        <v>1026</v>
      </c>
      <c r="F152" s="11" t="s">
        <v>1031</v>
      </c>
      <c r="G152" s="11" t="s">
        <v>1218</v>
      </c>
      <c r="H152" s="11" t="s">
        <v>63</v>
      </c>
      <c r="I152" s="11" t="s">
        <v>647</v>
      </c>
      <c r="J152" s="11" t="s">
        <v>48</v>
      </c>
      <c r="K152" s="11" t="s">
        <v>64</v>
      </c>
      <c r="L152" s="11" t="s">
        <v>62</v>
      </c>
    </row>
    <row r="153" spans="1:12" x14ac:dyDescent="0.3">
      <c r="A153" s="11" t="s">
        <v>1024</v>
      </c>
      <c r="B153" s="11" t="s">
        <v>1285</v>
      </c>
      <c r="C153" s="11" t="s">
        <v>1286</v>
      </c>
      <c r="D153" s="11" t="s">
        <v>54</v>
      </c>
      <c r="E153" s="11" t="s">
        <v>1026</v>
      </c>
      <c r="F153" s="11" t="s">
        <v>1031</v>
      </c>
      <c r="G153" s="11" t="s">
        <v>1218</v>
      </c>
      <c r="H153" s="11" t="s">
        <v>63</v>
      </c>
      <c r="I153" s="11" t="s">
        <v>647</v>
      </c>
      <c r="J153" s="11" t="s">
        <v>48</v>
      </c>
      <c r="K153" s="11" t="s">
        <v>64</v>
      </c>
      <c r="L153" s="11" t="s">
        <v>62</v>
      </c>
    </row>
    <row r="154" spans="1:12" x14ac:dyDescent="0.3">
      <c r="A154" s="11" t="s">
        <v>1024</v>
      </c>
      <c r="B154" s="11" t="s">
        <v>1287</v>
      </c>
      <c r="C154" s="11" t="s">
        <v>1288</v>
      </c>
      <c r="D154" s="11" t="s">
        <v>49</v>
      </c>
      <c r="E154" s="11" t="s">
        <v>1026</v>
      </c>
      <c r="F154" s="11" t="s">
        <v>1027</v>
      </c>
      <c r="G154" s="11" t="s">
        <v>1218</v>
      </c>
      <c r="H154" s="11" t="s">
        <v>63</v>
      </c>
      <c r="I154" s="11" t="s">
        <v>647</v>
      </c>
      <c r="J154" s="11" t="s">
        <v>48</v>
      </c>
      <c r="K154" s="11" t="s">
        <v>64</v>
      </c>
      <c r="L154" s="11" t="s">
        <v>62</v>
      </c>
    </row>
    <row r="155" spans="1:12" x14ac:dyDescent="0.3">
      <c r="A155" s="11" t="s">
        <v>1024</v>
      </c>
      <c r="B155" s="11" t="s">
        <v>1289</v>
      </c>
      <c r="C155" s="11" t="s">
        <v>1290</v>
      </c>
      <c r="D155" s="11" t="s">
        <v>49</v>
      </c>
      <c r="E155" s="11" t="s">
        <v>1026</v>
      </c>
      <c r="F155" s="11" t="s">
        <v>1027</v>
      </c>
      <c r="G155" s="11" t="s">
        <v>1218</v>
      </c>
      <c r="H155" s="11" t="s">
        <v>63</v>
      </c>
      <c r="I155" s="11" t="s">
        <v>647</v>
      </c>
      <c r="J155" s="11" t="s">
        <v>48</v>
      </c>
      <c r="K155" s="11" t="s">
        <v>64</v>
      </c>
      <c r="L155" s="11" t="s">
        <v>62</v>
      </c>
    </row>
    <row r="156" spans="1:12" x14ac:dyDescent="0.3">
      <c r="A156" s="11" t="s">
        <v>1024</v>
      </c>
      <c r="B156" s="11" t="s">
        <v>1291</v>
      </c>
      <c r="C156" s="11" t="s">
        <v>1292</v>
      </c>
      <c r="D156" s="11" t="s">
        <v>45</v>
      </c>
      <c r="E156" s="11" t="s">
        <v>1026</v>
      </c>
      <c r="F156" s="11" t="s">
        <v>1039</v>
      </c>
      <c r="G156" s="11" t="s">
        <v>808</v>
      </c>
      <c r="H156" s="11" t="s">
        <v>808</v>
      </c>
      <c r="I156" s="11" t="s">
        <v>647</v>
      </c>
      <c r="J156" s="11" t="s">
        <v>48</v>
      </c>
      <c r="K156" s="11" t="s">
        <v>1293</v>
      </c>
      <c r="L156" s="11" t="s">
        <v>1293</v>
      </c>
    </row>
    <row r="157" spans="1:12" x14ac:dyDescent="0.3">
      <c r="A157" s="11" t="s">
        <v>1024</v>
      </c>
      <c r="B157" s="11" t="s">
        <v>608</v>
      </c>
      <c r="C157" s="11" t="s">
        <v>1294</v>
      </c>
      <c r="D157" s="11" t="s">
        <v>45</v>
      </c>
      <c r="E157" s="11" t="s">
        <v>1026</v>
      </c>
      <c r="F157" s="11" t="s">
        <v>1039</v>
      </c>
      <c r="G157" s="11" t="s">
        <v>46</v>
      </c>
      <c r="H157" s="11" t="s">
        <v>1145</v>
      </c>
      <c r="I157" s="11" t="s">
        <v>647</v>
      </c>
      <c r="J157" s="11" t="s">
        <v>48</v>
      </c>
      <c r="K157" s="11" t="s">
        <v>776</v>
      </c>
      <c r="L157" s="11" t="s">
        <v>776</v>
      </c>
    </row>
    <row r="158" spans="1:12" x14ac:dyDescent="0.3">
      <c r="A158" s="11" t="s">
        <v>1024</v>
      </c>
      <c r="B158" s="11" t="s">
        <v>1295</v>
      </c>
      <c r="C158" s="11" t="s">
        <v>1296</v>
      </c>
      <c r="D158" s="11" t="s">
        <v>49</v>
      </c>
      <c r="E158" s="11" t="s">
        <v>1026</v>
      </c>
      <c r="F158" s="11" t="s">
        <v>1027</v>
      </c>
      <c r="G158" s="11" t="s">
        <v>808</v>
      </c>
      <c r="H158" s="11" t="s">
        <v>808</v>
      </c>
      <c r="I158" s="11" t="s">
        <v>647</v>
      </c>
      <c r="J158" s="11" t="s">
        <v>48</v>
      </c>
      <c r="K158" s="11" t="s">
        <v>1293</v>
      </c>
      <c r="L158" s="11" t="s">
        <v>1293</v>
      </c>
    </row>
    <row r="159" spans="1:12" x14ac:dyDescent="0.3">
      <c r="A159" s="11" t="s">
        <v>1024</v>
      </c>
      <c r="B159" s="11" t="s">
        <v>1297</v>
      </c>
      <c r="C159" s="11" t="s">
        <v>1298</v>
      </c>
      <c r="D159" s="11" t="s">
        <v>57</v>
      </c>
      <c r="E159" s="11" t="s">
        <v>1026</v>
      </c>
      <c r="F159" s="11" t="s">
        <v>1031</v>
      </c>
      <c r="G159" s="11" t="s">
        <v>1299</v>
      </c>
      <c r="H159" s="11" t="s">
        <v>1300</v>
      </c>
      <c r="I159" s="11" t="s">
        <v>793</v>
      </c>
      <c r="J159" s="11" t="s">
        <v>797</v>
      </c>
      <c r="K159" s="11" t="s">
        <v>749</v>
      </c>
      <c r="L159" s="11" t="s">
        <v>755</v>
      </c>
    </row>
    <row r="160" spans="1:12" x14ac:dyDescent="0.3">
      <c r="A160" s="11" t="s">
        <v>1024</v>
      </c>
      <c r="B160" s="11" t="s">
        <v>1301</v>
      </c>
      <c r="C160" s="11" t="s">
        <v>1302</v>
      </c>
      <c r="D160" s="11" t="s">
        <v>58</v>
      </c>
      <c r="E160" s="11" t="s">
        <v>1026</v>
      </c>
      <c r="F160" s="11" t="s">
        <v>1031</v>
      </c>
      <c r="G160" s="11" t="s">
        <v>1299</v>
      </c>
      <c r="H160" s="11" t="s">
        <v>1300</v>
      </c>
      <c r="I160" s="11" t="s">
        <v>793</v>
      </c>
      <c r="J160" s="11" t="s">
        <v>797</v>
      </c>
      <c r="K160" s="11" t="s">
        <v>749</v>
      </c>
      <c r="L160" s="11" t="s">
        <v>755</v>
      </c>
    </row>
    <row r="161" spans="1:12" x14ac:dyDescent="0.3">
      <c r="A161" s="11" t="s">
        <v>1024</v>
      </c>
      <c r="B161" s="11" t="s">
        <v>1303</v>
      </c>
      <c r="C161" s="11" t="s">
        <v>1304</v>
      </c>
      <c r="D161" s="11" t="s">
        <v>45</v>
      </c>
      <c r="E161" s="11" t="s">
        <v>1026</v>
      </c>
      <c r="F161" s="11" t="s">
        <v>1039</v>
      </c>
      <c r="G161" s="11" t="s">
        <v>1299</v>
      </c>
      <c r="H161" s="11" t="s">
        <v>795</v>
      </c>
      <c r="I161" s="11" t="s">
        <v>647</v>
      </c>
      <c r="J161" s="11" t="s">
        <v>48</v>
      </c>
      <c r="K161" s="11" t="s">
        <v>749</v>
      </c>
      <c r="L161" s="11" t="s">
        <v>755</v>
      </c>
    </row>
    <row r="162" spans="1:12" x14ac:dyDescent="0.3">
      <c r="A162" s="11" t="s">
        <v>1024</v>
      </c>
      <c r="B162" s="11" t="s">
        <v>609</v>
      </c>
      <c r="C162" s="11" t="s">
        <v>1305</v>
      </c>
      <c r="D162" s="11" t="s">
        <v>49</v>
      </c>
      <c r="E162" s="11" t="s">
        <v>1026</v>
      </c>
      <c r="F162" s="11" t="s">
        <v>1027</v>
      </c>
      <c r="G162" s="11" t="s">
        <v>1299</v>
      </c>
      <c r="H162" s="11" t="s">
        <v>1300</v>
      </c>
      <c r="I162" s="11" t="s">
        <v>647</v>
      </c>
      <c r="J162" s="11" t="s">
        <v>48</v>
      </c>
      <c r="K162" s="11" t="s">
        <v>749</v>
      </c>
      <c r="L162" s="11" t="s">
        <v>755</v>
      </c>
    </row>
    <row r="163" spans="1:12" x14ac:dyDescent="0.3">
      <c r="A163" s="11" t="s">
        <v>1024</v>
      </c>
      <c r="B163" s="11" t="s">
        <v>1306</v>
      </c>
      <c r="C163" s="11" t="s">
        <v>1307</v>
      </c>
      <c r="D163" s="11" t="s">
        <v>52</v>
      </c>
      <c r="E163" s="11" t="s">
        <v>1026</v>
      </c>
      <c r="F163" s="11" t="s">
        <v>1116</v>
      </c>
      <c r="G163" s="11" t="s">
        <v>1299</v>
      </c>
      <c r="H163" s="11" t="s">
        <v>1300</v>
      </c>
      <c r="I163" s="11" t="s">
        <v>647</v>
      </c>
      <c r="J163" s="11" t="s">
        <v>48</v>
      </c>
      <c r="K163" s="11" t="s">
        <v>749</v>
      </c>
      <c r="L163" s="11" t="s">
        <v>755</v>
      </c>
    </row>
    <row r="164" spans="1:12" x14ac:dyDescent="0.3">
      <c r="A164" s="11" t="s">
        <v>1024</v>
      </c>
      <c r="B164" s="11" t="s">
        <v>1308</v>
      </c>
      <c r="C164" s="11" t="s">
        <v>1309</v>
      </c>
      <c r="D164" s="11" t="s">
        <v>57</v>
      </c>
      <c r="E164" s="11" t="s">
        <v>1026</v>
      </c>
      <c r="F164" s="11" t="s">
        <v>1031</v>
      </c>
      <c r="G164" s="11" t="s">
        <v>1036</v>
      </c>
      <c r="H164" s="11" t="s">
        <v>1036</v>
      </c>
      <c r="I164" s="11" t="s">
        <v>793</v>
      </c>
      <c r="J164" s="11" t="s">
        <v>797</v>
      </c>
      <c r="K164" s="11" t="s">
        <v>1070</v>
      </c>
      <c r="L164" s="11" t="s">
        <v>1070</v>
      </c>
    </row>
    <row r="165" spans="1:12" x14ac:dyDescent="0.3">
      <c r="A165" s="11" t="s">
        <v>1024</v>
      </c>
      <c r="B165" s="11" t="s">
        <v>610</v>
      </c>
      <c r="C165" s="11" t="s">
        <v>1310</v>
      </c>
      <c r="D165" s="11" t="s">
        <v>51</v>
      </c>
      <c r="E165" s="11" t="s">
        <v>1026</v>
      </c>
      <c r="F165" s="11" t="s">
        <v>1039</v>
      </c>
      <c r="G165" s="11" t="s">
        <v>1036</v>
      </c>
      <c r="H165" s="11" t="s">
        <v>1036</v>
      </c>
      <c r="I165" s="11" t="s">
        <v>793</v>
      </c>
      <c r="J165" s="11" t="s">
        <v>1040</v>
      </c>
      <c r="K165" s="11" t="s">
        <v>1070</v>
      </c>
      <c r="L165" s="11" t="s">
        <v>1070</v>
      </c>
    </row>
    <row r="166" spans="1:12" x14ac:dyDescent="0.3">
      <c r="A166" s="11" t="s">
        <v>1024</v>
      </c>
      <c r="B166" s="11" t="s">
        <v>611</v>
      </c>
      <c r="C166" s="11" t="s">
        <v>1311</v>
      </c>
      <c r="D166" s="11" t="s">
        <v>49</v>
      </c>
      <c r="E166" s="11" t="s">
        <v>1026</v>
      </c>
      <c r="F166" s="11" t="s">
        <v>1027</v>
      </c>
      <c r="G166" s="11" t="s">
        <v>1036</v>
      </c>
      <c r="H166" s="11" t="s">
        <v>1036</v>
      </c>
      <c r="I166" s="11" t="s">
        <v>647</v>
      </c>
      <c r="J166" s="11" t="s">
        <v>48</v>
      </c>
      <c r="K166" s="11" t="s">
        <v>1070</v>
      </c>
      <c r="L166" s="11" t="s">
        <v>1070</v>
      </c>
    </row>
    <row r="167" spans="1:12" x14ac:dyDescent="0.3">
      <c r="A167" s="11" t="s">
        <v>1024</v>
      </c>
      <c r="B167" s="11" t="s">
        <v>1312</v>
      </c>
      <c r="C167" s="11" t="s">
        <v>1313</v>
      </c>
      <c r="D167" s="11" t="s">
        <v>45</v>
      </c>
      <c r="E167" s="11" t="s">
        <v>1026</v>
      </c>
      <c r="F167" s="11" t="s">
        <v>1039</v>
      </c>
      <c r="G167" s="11" t="s">
        <v>1314</v>
      </c>
      <c r="H167" s="11" t="s">
        <v>1314</v>
      </c>
      <c r="I167" s="11" t="s">
        <v>647</v>
      </c>
      <c r="J167" s="11" t="s">
        <v>48</v>
      </c>
      <c r="K167" s="11" t="s">
        <v>767</v>
      </c>
      <c r="L167" s="11" t="s">
        <v>763</v>
      </c>
    </row>
    <row r="168" spans="1:12" x14ac:dyDescent="0.3">
      <c r="A168" s="11" t="s">
        <v>1024</v>
      </c>
      <c r="B168" s="11" t="s">
        <v>612</v>
      </c>
      <c r="C168" s="11" t="s">
        <v>1315</v>
      </c>
      <c r="D168" s="11" t="s">
        <v>45</v>
      </c>
      <c r="E168" s="11" t="s">
        <v>1026</v>
      </c>
      <c r="F168" s="11" t="s">
        <v>1039</v>
      </c>
      <c r="G168" s="11" t="s">
        <v>1316</v>
      </c>
      <c r="H168" s="11" t="s">
        <v>795</v>
      </c>
      <c r="I168" s="11" t="s">
        <v>647</v>
      </c>
      <c r="J168" s="11" t="s">
        <v>48</v>
      </c>
      <c r="K168" s="11" t="s">
        <v>749</v>
      </c>
      <c r="L168" s="11" t="s">
        <v>755</v>
      </c>
    </row>
    <row r="169" spans="1:12" x14ac:dyDescent="0.3">
      <c r="A169" s="11" t="s">
        <v>1024</v>
      </c>
      <c r="B169" s="11" t="s">
        <v>613</v>
      </c>
      <c r="C169" s="11" t="s">
        <v>1317</v>
      </c>
      <c r="D169" s="11" t="s">
        <v>49</v>
      </c>
      <c r="E169" s="11" t="s">
        <v>1026</v>
      </c>
      <c r="F169" s="11" t="s">
        <v>1027</v>
      </c>
      <c r="G169" s="11" t="s">
        <v>800</v>
      </c>
      <c r="H169" s="11" t="s">
        <v>800</v>
      </c>
      <c r="I169" s="11" t="s">
        <v>647</v>
      </c>
      <c r="J169" s="11" t="s">
        <v>48</v>
      </c>
      <c r="K169" s="11" t="s">
        <v>742</v>
      </c>
      <c r="L169" s="11" t="s">
        <v>763</v>
      </c>
    </row>
    <row r="170" spans="1:12" x14ac:dyDescent="0.3">
      <c r="A170" s="11" t="s">
        <v>1024</v>
      </c>
      <c r="B170" s="11" t="s">
        <v>1318</v>
      </c>
      <c r="C170" s="11" t="s">
        <v>1319</v>
      </c>
      <c r="D170" s="11" t="s">
        <v>57</v>
      </c>
      <c r="E170" s="11" t="s">
        <v>1026</v>
      </c>
      <c r="F170" s="11" t="s">
        <v>1031</v>
      </c>
      <c r="G170" s="11" t="s">
        <v>46</v>
      </c>
      <c r="H170" s="11" t="s">
        <v>46</v>
      </c>
      <c r="I170" s="11" t="s">
        <v>1158</v>
      </c>
      <c r="J170" s="11" t="s">
        <v>78</v>
      </c>
      <c r="K170" s="11" t="s">
        <v>764</v>
      </c>
      <c r="L170" s="11" t="s">
        <v>764</v>
      </c>
    </row>
    <row r="171" spans="1:12" x14ac:dyDescent="0.3">
      <c r="A171" s="11" t="s">
        <v>1024</v>
      </c>
      <c r="B171" s="11" t="s">
        <v>614</v>
      </c>
      <c r="C171" s="11" t="s">
        <v>1320</v>
      </c>
      <c r="D171" s="11" t="s">
        <v>51</v>
      </c>
      <c r="E171" s="11" t="s">
        <v>1026</v>
      </c>
      <c r="F171" s="11" t="s">
        <v>1039</v>
      </c>
      <c r="G171" s="11" t="s">
        <v>46</v>
      </c>
      <c r="H171" s="11" t="s">
        <v>46</v>
      </c>
      <c r="I171" s="11" t="s">
        <v>1321</v>
      </c>
      <c r="J171" s="11" t="s">
        <v>1040</v>
      </c>
      <c r="K171" s="11" t="s">
        <v>764</v>
      </c>
      <c r="L171" s="11" t="s">
        <v>764</v>
      </c>
    </row>
    <row r="172" spans="1:12" x14ac:dyDescent="0.3">
      <c r="A172" s="11" t="s">
        <v>1024</v>
      </c>
      <c r="B172" s="11" t="s">
        <v>1322</v>
      </c>
      <c r="C172" s="11" t="s">
        <v>1323</v>
      </c>
      <c r="D172" s="11" t="s">
        <v>54</v>
      </c>
      <c r="E172" s="11" t="s">
        <v>1026</v>
      </c>
      <c r="F172" s="11" t="s">
        <v>1031</v>
      </c>
      <c r="G172" s="11" t="s">
        <v>46</v>
      </c>
      <c r="H172" s="11" t="s">
        <v>46</v>
      </c>
      <c r="I172" s="11" t="s">
        <v>1158</v>
      </c>
      <c r="J172" s="11" t="s">
        <v>78</v>
      </c>
      <c r="K172" s="11" t="s">
        <v>764</v>
      </c>
      <c r="L172" s="11" t="s">
        <v>764</v>
      </c>
    </row>
    <row r="173" spans="1:12" x14ac:dyDescent="0.3">
      <c r="A173" s="11" t="s">
        <v>1024</v>
      </c>
      <c r="B173" s="11" t="s">
        <v>1324</v>
      </c>
      <c r="C173" s="11" t="s">
        <v>1325</v>
      </c>
      <c r="D173" s="11" t="s">
        <v>55</v>
      </c>
      <c r="E173" s="11" t="s">
        <v>1026</v>
      </c>
      <c r="F173" s="11" t="s">
        <v>1027</v>
      </c>
      <c r="G173" s="11" t="s">
        <v>46</v>
      </c>
      <c r="H173" s="11" t="s">
        <v>46</v>
      </c>
      <c r="I173" s="11" t="s">
        <v>1158</v>
      </c>
      <c r="J173" s="11" t="s">
        <v>78</v>
      </c>
      <c r="K173" s="11" t="s">
        <v>764</v>
      </c>
      <c r="L173" s="11" t="s">
        <v>764</v>
      </c>
    </row>
    <row r="174" spans="1:12" x14ac:dyDescent="0.3">
      <c r="A174" s="11" t="s">
        <v>1024</v>
      </c>
      <c r="B174" s="11" t="s">
        <v>1326</v>
      </c>
      <c r="C174" s="11" t="s">
        <v>1327</v>
      </c>
      <c r="D174" s="11" t="s">
        <v>70</v>
      </c>
      <c r="E174" s="11" t="s">
        <v>1026</v>
      </c>
      <c r="F174" s="11" t="s">
        <v>1027</v>
      </c>
      <c r="G174" s="11" t="s">
        <v>1328</v>
      </c>
      <c r="H174" s="11" t="s">
        <v>809</v>
      </c>
      <c r="I174" s="11" t="s">
        <v>1028</v>
      </c>
      <c r="J174" s="11" t="s">
        <v>78</v>
      </c>
      <c r="K174" s="11" t="s">
        <v>772</v>
      </c>
      <c r="L174" s="11" t="s">
        <v>772</v>
      </c>
    </row>
    <row r="175" spans="1:12" x14ac:dyDescent="0.3">
      <c r="A175" s="11" t="s">
        <v>1024</v>
      </c>
      <c r="B175" s="11" t="s">
        <v>1329</v>
      </c>
      <c r="C175" s="11" t="s">
        <v>1330</v>
      </c>
      <c r="D175" s="11" t="s">
        <v>57</v>
      </c>
      <c r="E175" s="11" t="s">
        <v>1026</v>
      </c>
      <c r="F175" s="11" t="s">
        <v>1031</v>
      </c>
      <c r="G175" s="11" t="s">
        <v>1331</v>
      </c>
      <c r="H175" s="11" t="s">
        <v>795</v>
      </c>
      <c r="I175" s="11" t="s">
        <v>793</v>
      </c>
      <c r="J175" s="11" t="s">
        <v>48</v>
      </c>
      <c r="K175" s="11" t="s">
        <v>749</v>
      </c>
      <c r="L175" s="11" t="s">
        <v>755</v>
      </c>
    </row>
    <row r="176" spans="1:12" x14ac:dyDescent="0.3">
      <c r="A176" s="11" t="s">
        <v>1024</v>
      </c>
      <c r="B176" s="11" t="s">
        <v>615</v>
      </c>
      <c r="C176" s="11" t="s">
        <v>1332</v>
      </c>
      <c r="D176" s="11" t="s">
        <v>51</v>
      </c>
      <c r="E176" s="11" t="s">
        <v>1026</v>
      </c>
      <c r="F176" s="11" t="s">
        <v>1039</v>
      </c>
      <c r="G176" s="11" t="s">
        <v>1331</v>
      </c>
      <c r="H176" s="11" t="s">
        <v>795</v>
      </c>
      <c r="I176" s="11" t="s">
        <v>793</v>
      </c>
      <c r="J176" s="11" t="s">
        <v>1040</v>
      </c>
      <c r="K176" s="11" t="s">
        <v>749</v>
      </c>
      <c r="L176" s="11" t="s">
        <v>755</v>
      </c>
    </row>
    <row r="177" spans="1:12" x14ac:dyDescent="0.3">
      <c r="A177" s="11" t="s">
        <v>1024</v>
      </c>
      <c r="B177" s="11" t="s">
        <v>1333</v>
      </c>
      <c r="C177" s="11" t="s">
        <v>1334</v>
      </c>
      <c r="D177" s="11" t="s">
        <v>51</v>
      </c>
      <c r="E177" s="11" t="s">
        <v>1026</v>
      </c>
      <c r="F177" s="11" t="s">
        <v>1039</v>
      </c>
      <c r="G177" s="11" t="s">
        <v>1331</v>
      </c>
      <c r="H177" s="11" t="s">
        <v>795</v>
      </c>
      <c r="I177" s="11" t="s">
        <v>793</v>
      </c>
      <c r="J177" s="11" t="s">
        <v>1040</v>
      </c>
      <c r="K177" s="11" t="s">
        <v>749</v>
      </c>
      <c r="L177" s="11" t="s">
        <v>755</v>
      </c>
    </row>
    <row r="178" spans="1:12" x14ac:dyDescent="0.3">
      <c r="A178" s="11" t="s">
        <v>1024</v>
      </c>
      <c r="B178" s="11" t="s">
        <v>1335</v>
      </c>
      <c r="C178" s="11" t="s">
        <v>1336</v>
      </c>
      <c r="D178" s="11" t="s">
        <v>58</v>
      </c>
      <c r="E178" s="11" t="s">
        <v>1026</v>
      </c>
      <c r="F178" s="11" t="s">
        <v>1031</v>
      </c>
      <c r="G178" s="11" t="s">
        <v>1331</v>
      </c>
      <c r="H178" s="11" t="s">
        <v>795</v>
      </c>
      <c r="I178" s="11" t="s">
        <v>793</v>
      </c>
      <c r="J178" s="11" t="s">
        <v>48</v>
      </c>
      <c r="K178" s="11" t="s">
        <v>749</v>
      </c>
      <c r="L178" s="11" t="s">
        <v>755</v>
      </c>
    </row>
    <row r="179" spans="1:12" x14ac:dyDescent="0.3">
      <c r="A179" s="11" t="s">
        <v>1024</v>
      </c>
      <c r="B179" s="11" t="s">
        <v>616</v>
      </c>
      <c r="C179" s="11" t="s">
        <v>1337</v>
      </c>
      <c r="D179" s="11" t="s">
        <v>54</v>
      </c>
      <c r="E179" s="11" t="s">
        <v>1026</v>
      </c>
      <c r="F179" s="11" t="s">
        <v>1031</v>
      </c>
      <c r="G179" s="11" t="s">
        <v>1331</v>
      </c>
      <c r="H179" s="11" t="s">
        <v>795</v>
      </c>
      <c r="I179" s="11" t="s">
        <v>793</v>
      </c>
      <c r="J179" s="11" t="s">
        <v>48</v>
      </c>
      <c r="K179" s="11" t="s">
        <v>749</v>
      </c>
      <c r="L179" s="11" t="s">
        <v>755</v>
      </c>
    </row>
    <row r="180" spans="1:12" x14ac:dyDescent="0.3">
      <c r="A180" s="11" t="s">
        <v>1024</v>
      </c>
      <c r="B180" s="11" t="s">
        <v>617</v>
      </c>
      <c r="C180" s="11" t="s">
        <v>1338</v>
      </c>
      <c r="D180" s="11" t="s">
        <v>49</v>
      </c>
      <c r="E180" s="11" t="s">
        <v>1026</v>
      </c>
      <c r="F180" s="11" t="s">
        <v>1027</v>
      </c>
      <c r="G180" s="11" t="s">
        <v>1331</v>
      </c>
      <c r="H180" s="11" t="s">
        <v>795</v>
      </c>
      <c r="I180" s="11" t="s">
        <v>647</v>
      </c>
      <c r="J180" s="11" t="s">
        <v>48</v>
      </c>
      <c r="K180" s="11" t="s">
        <v>749</v>
      </c>
      <c r="L180" s="11" t="s">
        <v>755</v>
      </c>
    </row>
    <row r="181" spans="1:12" x14ac:dyDescent="0.3">
      <c r="A181" s="11" t="s">
        <v>1024</v>
      </c>
      <c r="B181" s="11" t="s">
        <v>618</v>
      </c>
      <c r="C181" s="11" t="s">
        <v>1339</v>
      </c>
      <c r="D181" s="11" t="s">
        <v>73</v>
      </c>
      <c r="E181" s="11" t="s">
        <v>1026</v>
      </c>
      <c r="F181" s="11" t="s">
        <v>1340</v>
      </c>
      <c r="G181" s="11" t="s">
        <v>1341</v>
      </c>
      <c r="H181" s="11" t="s">
        <v>1341</v>
      </c>
      <c r="I181" s="11" t="s">
        <v>647</v>
      </c>
      <c r="J181" s="11" t="s">
        <v>1342</v>
      </c>
      <c r="K181" s="11" t="s">
        <v>1343</v>
      </c>
      <c r="L181" s="11" t="s">
        <v>1343</v>
      </c>
    </row>
    <row r="182" spans="1:12" x14ac:dyDescent="0.3">
      <c r="A182" s="11" t="s">
        <v>1024</v>
      </c>
      <c r="B182" s="11" t="s">
        <v>619</v>
      </c>
      <c r="C182" s="11" t="s">
        <v>1344</v>
      </c>
      <c r="D182" s="11" t="s">
        <v>47</v>
      </c>
      <c r="E182" s="11" t="s">
        <v>1345</v>
      </c>
      <c r="F182" s="11" t="s">
        <v>1027</v>
      </c>
      <c r="G182" s="11" t="s">
        <v>46</v>
      </c>
      <c r="H182" s="11" t="s">
        <v>46</v>
      </c>
      <c r="I182" s="11" t="s">
        <v>1028</v>
      </c>
      <c r="J182" s="11" t="s">
        <v>78</v>
      </c>
      <c r="K182" s="11">
        <v>0</v>
      </c>
      <c r="L182" s="11">
        <v>0</v>
      </c>
    </row>
    <row r="183" spans="1:12" x14ac:dyDescent="0.3">
      <c r="A183" s="11" t="s">
        <v>1024</v>
      </c>
      <c r="B183" s="11" t="s">
        <v>620</v>
      </c>
      <c r="C183" s="11" t="s">
        <v>1346</v>
      </c>
      <c r="D183" s="11" t="s">
        <v>50</v>
      </c>
      <c r="E183" s="11" t="s">
        <v>1345</v>
      </c>
      <c r="F183" s="11" t="s">
        <v>1039</v>
      </c>
      <c r="G183" s="11" t="s">
        <v>794</v>
      </c>
      <c r="H183" s="11" t="s">
        <v>795</v>
      </c>
      <c r="I183" s="11" t="s">
        <v>793</v>
      </c>
      <c r="J183" s="11" t="s">
        <v>1040</v>
      </c>
      <c r="K183" s="11" t="s">
        <v>749</v>
      </c>
      <c r="L183" s="11" t="s">
        <v>755</v>
      </c>
    </row>
    <row r="184" spans="1:12" x14ac:dyDescent="0.3">
      <c r="A184" s="11" t="s">
        <v>1024</v>
      </c>
      <c r="B184" s="11" t="s">
        <v>621</v>
      </c>
      <c r="C184" s="11" t="s">
        <v>1347</v>
      </c>
      <c r="D184" s="11" t="s">
        <v>69</v>
      </c>
      <c r="E184" s="11" t="s">
        <v>1345</v>
      </c>
      <c r="F184" s="11" t="s">
        <v>1039</v>
      </c>
      <c r="G184" s="11" t="s">
        <v>794</v>
      </c>
      <c r="H184" s="11" t="s">
        <v>795</v>
      </c>
      <c r="I184" s="11" t="s">
        <v>647</v>
      </c>
      <c r="J184" s="11" t="s">
        <v>48</v>
      </c>
      <c r="K184" s="11" t="s">
        <v>749</v>
      </c>
      <c r="L184" s="11" t="s">
        <v>755</v>
      </c>
    </row>
    <row r="185" spans="1:12" x14ac:dyDescent="0.3">
      <c r="A185" s="11" t="s">
        <v>1024</v>
      </c>
      <c r="B185" s="11" t="s">
        <v>622</v>
      </c>
      <c r="C185" s="11" t="s">
        <v>1348</v>
      </c>
      <c r="D185" s="11" t="s">
        <v>47</v>
      </c>
      <c r="E185" s="11" t="s">
        <v>1345</v>
      </c>
      <c r="F185" s="11" t="s">
        <v>1027</v>
      </c>
      <c r="G185" s="11" t="s">
        <v>794</v>
      </c>
      <c r="H185" s="11" t="s">
        <v>795</v>
      </c>
      <c r="I185" s="11" t="s">
        <v>647</v>
      </c>
      <c r="J185" s="11" t="s">
        <v>48</v>
      </c>
      <c r="K185" s="11" t="s">
        <v>749</v>
      </c>
      <c r="L185" s="11" t="s">
        <v>755</v>
      </c>
    </row>
    <row r="186" spans="1:12" x14ac:dyDescent="0.3">
      <c r="A186" s="11" t="s">
        <v>1024</v>
      </c>
      <c r="B186" s="11" t="s">
        <v>1349</v>
      </c>
      <c r="C186" s="11" t="s">
        <v>1350</v>
      </c>
      <c r="D186" s="11" t="s">
        <v>47</v>
      </c>
      <c r="E186" s="11" t="s">
        <v>1345</v>
      </c>
      <c r="F186" s="11" t="s">
        <v>1027</v>
      </c>
      <c r="G186" s="11" t="s">
        <v>1032</v>
      </c>
      <c r="H186" s="11" t="s">
        <v>63</v>
      </c>
      <c r="I186" s="11" t="s">
        <v>647</v>
      </c>
      <c r="J186" s="11" t="s">
        <v>48</v>
      </c>
      <c r="K186" s="11" t="s">
        <v>64</v>
      </c>
      <c r="L186" s="11" t="s">
        <v>62</v>
      </c>
    </row>
    <row r="187" spans="1:12" x14ac:dyDescent="0.3">
      <c r="A187" s="11" t="s">
        <v>1024</v>
      </c>
      <c r="B187" s="11" t="s">
        <v>1351</v>
      </c>
      <c r="C187" s="11" t="s">
        <v>1352</v>
      </c>
      <c r="D187" s="11" t="s">
        <v>50</v>
      </c>
      <c r="E187" s="11" t="s">
        <v>1345</v>
      </c>
      <c r="F187" s="11" t="s">
        <v>1039</v>
      </c>
      <c r="G187" s="11" t="s">
        <v>1069</v>
      </c>
      <c r="H187" s="11" t="s">
        <v>795</v>
      </c>
      <c r="I187" s="11" t="s">
        <v>793</v>
      </c>
      <c r="J187" s="11" t="s">
        <v>1040</v>
      </c>
      <c r="K187" s="11" t="s">
        <v>762</v>
      </c>
      <c r="L187" s="11" t="s">
        <v>1070</v>
      </c>
    </row>
    <row r="188" spans="1:12" x14ac:dyDescent="0.3">
      <c r="A188" s="11" t="s">
        <v>1024</v>
      </c>
      <c r="B188" s="11" t="s">
        <v>1353</v>
      </c>
      <c r="C188" s="11" t="s">
        <v>1354</v>
      </c>
      <c r="D188" s="11" t="s">
        <v>60</v>
      </c>
      <c r="E188" s="11" t="s">
        <v>1345</v>
      </c>
      <c r="F188" s="11" t="s">
        <v>1031</v>
      </c>
      <c r="G188" s="11" t="s">
        <v>1069</v>
      </c>
      <c r="H188" s="11" t="s">
        <v>795</v>
      </c>
      <c r="I188" s="11" t="s">
        <v>793</v>
      </c>
      <c r="J188" s="11" t="s">
        <v>48</v>
      </c>
      <c r="K188" s="11" t="s">
        <v>762</v>
      </c>
      <c r="L188" s="11" t="s">
        <v>1070</v>
      </c>
    </row>
    <row r="189" spans="1:12" x14ac:dyDescent="0.3">
      <c r="A189" s="11" t="s">
        <v>1024</v>
      </c>
      <c r="B189" s="11" t="s">
        <v>1355</v>
      </c>
      <c r="C189" s="11" t="s">
        <v>1356</v>
      </c>
      <c r="D189" s="11" t="s">
        <v>69</v>
      </c>
      <c r="E189" s="11" t="s">
        <v>1345</v>
      </c>
      <c r="F189" s="11" t="s">
        <v>1039</v>
      </c>
      <c r="G189" s="11" t="s">
        <v>1081</v>
      </c>
      <c r="H189" s="11" t="s">
        <v>795</v>
      </c>
      <c r="I189" s="11" t="s">
        <v>647</v>
      </c>
      <c r="J189" s="11" t="s">
        <v>48</v>
      </c>
      <c r="K189" s="11" t="s">
        <v>762</v>
      </c>
      <c r="L189" s="11" t="s">
        <v>1070</v>
      </c>
    </row>
    <row r="190" spans="1:12" x14ac:dyDescent="0.3">
      <c r="A190" s="11" t="s">
        <v>1024</v>
      </c>
      <c r="B190" s="11" t="s">
        <v>1357</v>
      </c>
      <c r="C190" s="11" t="s">
        <v>1358</v>
      </c>
      <c r="D190" s="11" t="s">
        <v>47</v>
      </c>
      <c r="E190" s="11" t="s">
        <v>1345</v>
      </c>
      <c r="F190" s="11" t="s">
        <v>1027</v>
      </c>
      <c r="G190" s="11" t="s">
        <v>1069</v>
      </c>
      <c r="H190" s="11" t="s">
        <v>795</v>
      </c>
      <c r="I190" s="11" t="s">
        <v>647</v>
      </c>
      <c r="J190" s="11" t="s">
        <v>48</v>
      </c>
      <c r="K190" s="11" t="s">
        <v>762</v>
      </c>
      <c r="L190" s="11" t="s">
        <v>1070</v>
      </c>
    </row>
    <row r="191" spans="1:12" x14ac:dyDescent="0.3">
      <c r="A191" s="11" t="s">
        <v>1024</v>
      </c>
      <c r="B191" s="11" t="s">
        <v>1359</v>
      </c>
      <c r="C191" s="11" t="s">
        <v>1360</v>
      </c>
      <c r="D191" s="11" t="s">
        <v>50</v>
      </c>
      <c r="E191" s="11" t="s">
        <v>1345</v>
      </c>
      <c r="F191" s="11" t="s">
        <v>1039</v>
      </c>
      <c r="G191" s="11" t="s">
        <v>1085</v>
      </c>
      <c r="H191" s="11" t="s">
        <v>796</v>
      </c>
      <c r="I191" s="11" t="s">
        <v>793</v>
      </c>
      <c r="J191" s="11" t="s">
        <v>1040</v>
      </c>
      <c r="K191" s="11" t="s">
        <v>759</v>
      </c>
      <c r="L191" s="11" t="s">
        <v>755</v>
      </c>
    </row>
    <row r="192" spans="1:12" x14ac:dyDescent="0.3">
      <c r="A192" s="11" t="s">
        <v>1024</v>
      </c>
      <c r="B192" s="11" t="s">
        <v>1361</v>
      </c>
      <c r="C192" s="11" t="s">
        <v>1362</v>
      </c>
      <c r="D192" s="11" t="s">
        <v>60</v>
      </c>
      <c r="E192" s="11" t="s">
        <v>1345</v>
      </c>
      <c r="F192" s="11" t="s">
        <v>1031</v>
      </c>
      <c r="G192" s="11" t="s">
        <v>1085</v>
      </c>
      <c r="H192" s="11" t="s">
        <v>796</v>
      </c>
      <c r="I192" s="11" t="s">
        <v>793</v>
      </c>
      <c r="J192" s="11" t="s">
        <v>797</v>
      </c>
      <c r="K192" s="11" t="s">
        <v>759</v>
      </c>
      <c r="L192" s="11" t="s">
        <v>755</v>
      </c>
    </row>
    <row r="193" spans="1:12" x14ac:dyDescent="0.3">
      <c r="A193" s="11" t="s">
        <v>1024</v>
      </c>
      <c r="B193" s="11" t="s">
        <v>1363</v>
      </c>
      <c r="C193" s="11" t="s">
        <v>1364</v>
      </c>
      <c r="D193" s="11" t="s">
        <v>69</v>
      </c>
      <c r="E193" s="11" t="s">
        <v>1345</v>
      </c>
      <c r="F193" s="11" t="s">
        <v>1039</v>
      </c>
      <c r="G193" s="11" t="s">
        <v>1314</v>
      </c>
      <c r="H193" s="11" t="s">
        <v>796</v>
      </c>
      <c r="I193" s="11" t="s">
        <v>647</v>
      </c>
      <c r="J193" s="11" t="s">
        <v>48</v>
      </c>
      <c r="K193" s="11" t="s">
        <v>759</v>
      </c>
      <c r="L193" s="11" t="s">
        <v>755</v>
      </c>
    </row>
    <row r="194" spans="1:12" x14ac:dyDescent="0.3">
      <c r="A194" s="11" t="s">
        <v>1024</v>
      </c>
      <c r="B194" s="11" t="s">
        <v>1365</v>
      </c>
      <c r="C194" s="11" t="s">
        <v>1366</v>
      </c>
      <c r="D194" s="11" t="s">
        <v>50</v>
      </c>
      <c r="E194" s="11" t="s">
        <v>1345</v>
      </c>
      <c r="F194" s="11" t="s">
        <v>1039</v>
      </c>
      <c r="G194" s="11" t="s">
        <v>798</v>
      </c>
      <c r="H194" s="11" t="s">
        <v>798</v>
      </c>
      <c r="I194" s="11" t="s">
        <v>793</v>
      </c>
      <c r="J194" s="11" t="s">
        <v>1040</v>
      </c>
      <c r="K194" s="11" t="s">
        <v>767</v>
      </c>
      <c r="L194" s="11" t="s">
        <v>763</v>
      </c>
    </row>
    <row r="195" spans="1:12" x14ac:dyDescent="0.3">
      <c r="A195" s="11" t="s">
        <v>1024</v>
      </c>
      <c r="B195" s="11" t="s">
        <v>1367</v>
      </c>
      <c r="C195" s="11" t="s">
        <v>1368</v>
      </c>
      <c r="D195" s="11" t="s">
        <v>50</v>
      </c>
      <c r="E195" s="11" t="s">
        <v>1345</v>
      </c>
      <c r="F195" s="11" t="s">
        <v>1039</v>
      </c>
      <c r="G195" s="11" t="s">
        <v>798</v>
      </c>
      <c r="H195" s="11" t="s">
        <v>798</v>
      </c>
      <c r="I195" s="11" t="s">
        <v>793</v>
      </c>
      <c r="J195" s="11" t="s">
        <v>1040</v>
      </c>
      <c r="K195" s="11" t="s">
        <v>767</v>
      </c>
      <c r="L195" s="11" t="s">
        <v>763</v>
      </c>
    </row>
    <row r="196" spans="1:12" x14ac:dyDescent="0.3">
      <c r="A196" s="11" t="s">
        <v>1024</v>
      </c>
      <c r="B196" s="11" t="s">
        <v>623</v>
      </c>
      <c r="C196" s="11" t="s">
        <v>1369</v>
      </c>
      <c r="D196" s="11" t="s">
        <v>60</v>
      </c>
      <c r="E196" s="11" t="s">
        <v>1345</v>
      </c>
      <c r="F196" s="11" t="s">
        <v>1031</v>
      </c>
      <c r="G196" s="11" t="s">
        <v>798</v>
      </c>
      <c r="H196" s="11" t="s">
        <v>798</v>
      </c>
      <c r="I196" s="11" t="s">
        <v>799</v>
      </c>
      <c r="J196" s="11" t="s">
        <v>1040</v>
      </c>
      <c r="K196" s="11" t="s">
        <v>742</v>
      </c>
      <c r="L196" s="11" t="s">
        <v>763</v>
      </c>
    </row>
    <row r="197" spans="1:12" x14ac:dyDescent="0.3">
      <c r="A197" s="11" t="s">
        <v>1024</v>
      </c>
      <c r="B197" s="11" t="s">
        <v>1370</v>
      </c>
      <c r="C197" s="11" t="s">
        <v>1371</v>
      </c>
      <c r="D197" s="11" t="s">
        <v>69</v>
      </c>
      <c r="E197" s="11" t="s">
        <v>1345</v>
      </c>
      <c r="F197" s="11" t="s">
        <v>1039</v>
      </c>
      <c r="G197" s="11" t="s">
        <v>798</v>
      </c>
      <c r="H197" s="11" t="s">
        <v>798</v>
      </c>
      <c r="I197" s="11" t="s">
        <v>647</v>
      </c>
      <c r="J197" s="11" t="s">
        <v>48</v>
      </c>
      <c r="K197" s="11" t="s">
        <v>767</v>
      </c>
      <c r="L197" s="11" t="s">
        <v>763</v>
      </c>
    </row>
    <row r="198" spans="1:12" x14ac:dyDescent="0.3">
      <c r="A198" s="11" t="s">
        <v>1024</v>
      </c>
      <c r="B198" s="11" t="s">
        <v>1372</v>
      </c>
      <c r="C198" s="11" t="s">
        <v>1373</v>
      </c>
      <c r="D198" s="11" t="s">
        <v>47</v>
      </c>
      <c r="E198" s="11" t="s">
        <v>1345</v>
      </c>
      <c r="F198" s="11" t="s">
        <v>1027</v>
      </c>
      <c r="G198" s="11" t="s">
        <v>798</v>
      </c>
      <c r="H198" s="11" t="s">
        <v>798</v>
      </c>
      <c r="I198" s="11" t="s">
        <v>647</v>
      </c>
      <c r="J198" s="11" t="s">
        <v>48</v>
      </c>
      <c r="K198" s="11" t="s">
        <v>742</v>
      </c>
      <c r="L198" s="11" t="s">
        <v>763</v>
      </c>
    </row>
    <row r="199" spans="1:12" x14ac:dyDescent="0.3">
      <c r="A199" s="11" t="s">
        <v>1024</v>
      </c>
      <c r="B199" s="11" t="s">
        <v>1374</v>
      </c>
      <c r="C199" s="11" t="s">
        <v>1375</v>
      </c>
      <c r="D199" s="11" t="s">
        <v>50</v>
      </c>
      <c r="E199" s="11" t="s">
        <v>1345</v>
      </c>
      <c r="F199" s="11" t="s">
        <v>1039</v>
      </c>
      <c r="G199" s="11" t="s">
        <v>792</v>
      </c>
      <c r="H199" s="11" t="s">
        <v>792</v>
      </c>
      <c r="I199" s="11" t="s">
        <v>793</v>
      </c>
      <c r="J199" s="11" t="s">
        <v>1040</v>
      </c>
      <c r="K199" s="11" t="s">
        <v>750</v>
      </c>
      <c r="L199" s="11" t="s">
        <v>1070</v>
      </c>
    </row>
    <row r="200" spans="1:12" x14ac:dyDescent="0.3">
      <c r="A200" s="11" t="s">
        <v>1024</v>
      </c>
      <c r="B200" s="11" t="s">
        <v>1376</v>
      </c>
      <c r="C200" s="11" t="s">
        <v>1377</v>
      </c>
      <c r="D200" s="11" t="s">
        <v>50</v>
      </c>
      <c r="E200" s="11" t="s">
        <v>1345</v>
      </c>
      <c r="F200" s="11" t="s">
        <v>1039</v>
      </c>
      <c r="G200" s="11" t="s">
        <v>792</v>
      </c>
      <c r="H200" s="11" t="s">
        <v>792</v>
      </c>
      <c r="I200" s="11" t="s">
        <v>793</v>
      </c>
      <c r="J200" s="11" t="s">
        <v>1040</v>
      </c>
      <c r="K200" s="11" t="s">
        <v>750</v>
      </c>
      <c r="L200" s="11" t="s">
        <v>1070</v>
      </c>
    </row>
    <row r="201" spans="1:12" x14ac:dyDescent="0.3">
      <c r="A201" s="11" t="s">
        <v>1024</v>
      </c>
      <c r="B201" s="11" t="s">
        <v>624</v>
      </c>
      <c r="C201" s="11" t="s">
        <v>1378</v>
      </c>
      <c r="D201" s="11" t="s">
        <v>50</v>
      </c>
      <c r="E201" s="11" t="s">
        <v>1345</v>
      </c>
      <c r="F201" s="11" t="s">
        <v>1039</v>
      </c>
      <c r="G201" s="11" t="s">
        <v>792</v>
      </c>
      <c r="H201" s="11" t="s">
        <v>792</v>
      </c>
      <c r="I201" s="11" t="s">
        <v>793</v>
      </c>
      <c r="J201" s="11" t="s">
        <v>1040</v>
      </c>
      <c r="K201" s="11" t="s">
        <v>750</v>
      </c>
      <c r="L201" s="11" t="s">
        <v>1070</v>
      </c>
    </row>
    <row r="202" spans="1:12" x14ac:dyDescent="0.3">
      <c r="A202" s="11" t="s">
        <v>1024</v>
      </c>
      <c r="B202" s="11" t="s">
        <v>1379</v>
      </c>
      <c r="C202" s="11" t="s">
        <v>1380</v>
      </c>
      <c r="D202" s="11" t="s">
        <v>60</v>
      </c>
      <c r="E202" s="11" t="s">
        <v>1345</v>
      </c>
      <c r="F202" s="11" t="s">
        <v>1031</v>
      </c>
      <c r="G202" s="11" t="s">
        <v>792</v>
      </c>
      <c r="H202" s="11" t="s">
        <v>792</v>
      </c>
      <c r="I202" s="11" t="s">
        <v>793</v>
      </c>
      <c r="J202" s="11" t="s">
        <v>1040</v>
      </c>
      <c r="K202" s="11" t="s">
        <v>750</v>
      </c>
      <c r="L202" s="11" t="s">
        <v>1070</v>
      </c>
    </row>
    <row r="203" spans="1:12" x14ac:dyDescent="0.3">
      <c r="A203" s="11" t="s">
        <v>1024</v>
      </c>
      <c r="B203" s="11" t="s">
        <v>625</v>
      </c>
      <c r="C203" s="11" t="s">
        <v>1381</v>
      </c>
      <c r="D203" s="11" t="s">
        <v>69</v>
      </c>
      <c r="E203" s="11" t="s">
        <v>1345</v>
      </c>
      <c r="F203" s="11" t="s">
        <v>1039</v>
      </c>
      <c r="G203" s="11" t="s">
        <v>792</v>
      </c>
      <c r="H203" s="11" t="s">
        <v>792</v>
      </c>
      <c r="I203" s="11" t="s">
        <v>647</v>
      </c>
      <c r="J203" s="11" t="s">
        <v>48</v>
      </c>
      <c r="K203" s="11" t="s">
        <v>750</v>
      </c>
      <c r="L203" s="11" t="s">
        <v>1070</v>
      </c>
    </row>
    <row r="204" spans="1:12" x14ac:dyDescent="0.3">
      <c r="A204" s="11" t="s">
        <v>1024</v>
      </c>
      <c r="B204" s="11" t="s">
        <v>626</v>
      </c>
      <c r="C204" s="11" t="s">
        <v>1382</v>
      </c>
      <c r="D204" s="11" t="s">
        <v>47</v>
      </c>
      <c r="E204" s="11" t="s">
        <v>1345</v>
      </c>
      <c r="F204" s="11" t="s">
        <v>1027</v>
      </c>
      <c r="G204" s="11" t="s">
        <v>792</v>
      </c>
      <c r="H204" s="11" t="s">
        <v>792</v>
      </c>
      <c r="I204" s="11" t="s">
        <v>647</v>
      </c>
      <c r="J204" s="11" t="s">
        <v>48</v>
      </c>
      <c r="K204" s="11" t="s">
        <v>750</v>
      </c>
      <c r="L204" s="11" t="s">
        <v>1070</v>
      </c>
    </row>
    <row r="205" spans="1:12" x14ac:dyDescent="0.3">
      <c r="A205" s="11" t="s">
        <v>1024</v>
      </c>
      <c r="B205" s="11" t="s">
        <v>1383</v>
      </c>
      <c r="C205" s="11" t="s">
        <v>1384</v>
      </c>
      <c r="D205" s="11" t="s">
        <v>50</v>
      </c>
      <c r="E205" s="11" t="s">
        <v>1345</v>
      </c>
      <c r="F205" s="11" t="s">
        <v>1039</v>
      </c>
      <c r="G205" s="11" t="s">
        <v>800</v>
      </c>
      <c r="H205" s="11" t="s">
        <v>800</v>
      </c>
      <c r="I205" s="11" t="s">
        <v>793</v>
      </c>
      <c r="J205" s="11" t="s">
        <v>1040</v>
      </c>
      <c r="K205" s="11" t="s">
        <v>767</v>
      </c>
      <c r="L205" s="11" t="s">
        <v>763</v>
      </c>
    </row>
    <row r="206" spans="1:12" x14ac:dyDescent="0.3">
      <c r="A206" s="11" t="s">
        <v>1024</v>
      </c>
      <c r="B206" s="11" t="s">
        <v>627</v>
      </c>
      <c r="C206" s="11" t="s">
        <v>1385</v>
      </c>
      <c r="D206" s="11" t="s">
        <v>50</v>
      </c>
      <c r="E206" s="11" t="s">
        <v>1345</v>
      </c>
      <c r="F206" s="11" t="s">
        <v>1039</v>
      </c>
      <c r="G206" s="11" t="s">
        <v>800</v>
      </c>
      <c r="H206" s="11" t="s">
        <v>800</v>
      </c>
      <c r="I206" s="11" t="s">
        <v>793</v>
      </c>
      <c r="J206" s="11" t="s">
        <v>1040</v>
      </c>
      <c r="K206" s="11" t="s">
        <v>767</v>
      </c>
      <c r="L206" s="11" t="s">
        <v>763</v>
      </c>
    </row>
    <row r="207" spans="1:12" x14ac:dyDescent="0.3">
      <c r="A207" s="11" t="s">
        <v>1024</v>
      </c>
      <c r="B207" s="11" t="s">
        <v>628</v>
      </c>
      <c r="C207" s="11" t="s">
        <v>1386</v>
      </c>
      <c r="D207" s="11" t="s">
        <v>60</v>
      </c>
      <c r="E207" s="11" t="s">
        <v>1345</v>
      </c>
      <c r="F207" s="11" t="s">
        <v>1031</v>
      </c>
      <c r="G207" s="11" t="s">
        <v>800</v>
      </c>
      <c r="H207" s="11" t="s">
        <v>800</v>
      </c>
      <c r="I207" s="11" t="s">
        <v>799</v>
      </c>
      <c r="J207" s="11" t="s">
        <v>1040</v>
      </c>
      <c r="K207" s="11" t="s">
        <v>742</v>
      </c>
      <c r="L207" s="11" t="s">
        <v>763</v>
      </c>
    </row>
    <row r="208" spans="1:12" x14ac:dyDescent="0.3">
      <c r="A208" s="11" t="s">
        <v>1024</v>
      </c>
      <c r="B208" s="11" t="s">
        <v>1387</v>
      </c>
      <c r="C208" s="11" t="s">
        <v>1388</v>
      </c>
      <c r="D208" s="11" t="s">
        <v>69</v>
      </c>
      <c r="E208" s="11" t="s">
        <v>1345</v>
      </c>
      <c r="F208" s="11" t="s">
        <v>1039</v>
      </c>
      <c r="G208" s="11" t="s">
        <v>800</v>
      </c>
      <c r="H208" s="11" t="s">
        <v>800</v>
      </c>
      <c r="I208" s="11" t="s">
        <v>647</v>
      </c>
      <c r="J208" s="11" t="s">
        <v>48</v>
      </c>
      <c r="K208" s="11" t="s">
        <v>767</v>
      </c>
      <c r="L208" s="11" t="s">
        <v>763</v>
      </c>
    </row>
    <row r="209" spans="1:12" x14ac:dyDescent="0.3">
      <c r="A209" s="11" t="s">
        <v>1024</v>
      </c>
      <c r="B209" s="11" t="s">
        <v>1389</v>
      </c>
      <c r="C209" s="11" t="s">
        <v>1390</v>
      </c>
      <c r="D209" s="11" t="s">
        <v>47</v>
      </c>
      <c r="E209" s="11" t="s">
        <v>1345</v>
      </c>
      <c r="F209" s="11" t="s">
        <v>1027</v>
      </c>
      <c r="G209" s="11" t="s">
        <v>800</v>
      </c>
      <c r="H209" s="11" t="s">
        <v>800</v>
      </c>
      <c r="I209" s="11" t="s">
        <v>647</v>
      </c>
      <c r="J209" s="11" t="s">
        <v>48</v>
      </c>
      <c r="K209" s="11" t="s">
        <v>742</v>
      </c>
      <c r="L209" s="11" t="s">
        <v>763</v>
      </c>
    </row>
    <row r="210" spans="1:12" x14ac:dyDescent="0.3">
      <c r="A210" s="11" t="s">
        <v>1024</v>
      </c>
      <c r="B210" s="11" t="s">
        <v>1391</v>
      </c>
      <c r="C210" s="11" t="s">
        <v>1392</v>
      </c>
      <c r="D210" s="11" t="s">
        <v>59</v>
      </c>
      <c r="E210" s="11" t="s">
        <v>1345</v>
      </c>
      <c r="F210" s="11" t="s">
        <v>1031</v>
      </c>
      <c r="G210" s="11" t="s">
        <v>1145</v>
      </c>
      <c r="H210" s="11" t="s">
        <v>1145</v>
      </c>
      <c r="I210" s="11" t="s">
        <v>793</v>
      </c>
      <c r="J210" s="11" t="s">
        <v>797</v>
      </c>
      <c r="K210" s="11" t="s">
        <v>1070</v>
      </c>
      <c r="L210" s="11" t="s">
        <v>1070</v>
      </c>
    </row>
    <row r="211" spans="1:12" x14ac:dyDescent="0.3">
      <c r="A211" s="11" t="s">
        <v>1024</v>
      </c>
      <c r="B211" s="11" t="s">
        <v>1393</v>
      </c>
      <c r="C211" s="11" t="s">
        <v>1394</v>
      </c>
      <c r="D211" s="11" t="s">
        <v>50</v>
      </c>
      <c r="E211" s="11" t="s">
        <v>1345</v>
      </c>
      <c r="F211" s="11" t="s">
        <v>1039</v>
      </c>
      <c r="G211" s="11" t="s">
        <v>1145</v>
      </c>
      <c r="H211" s="11" t="s">
        <v>1145</v>
      </c>
      <c r="I211" s="11" t="s">
        <v>793</v>
      </c>
      <c r="J211" s="11" t="s">
        <v>1040</v>
      </c>
      <c r="K211" s="11" t="s">
        <v>1070</v>
      </c>
      <c r="L211" s="11" t="s">
        <v>1070</v>
      </c>
    </row>
    <row r="212" spans="1:12" x14ac:dyDescent="0.3">
      <c r="A212" s="11" t="s">
        <v>1024</v>
      </c>
      <c r="B212" s="11" t="s">
        <v>1395</v>
      </c>
      <c r="C212" s="11" t="s">
        <v>1396</v>
      </c>
      <c r="D212" s="11" t="s">
        <v>60</v>
      </c>
      <c r="E212" s="11" t="s">
        <v>1345</v>
      </c>
      <c r="F212" s="11" t="s">
        <v>1031</v>
      </c>
      <c r="G212" s="11" t="s">
        <v>1145</v>
      </c>
      <c r="H212" s="11" t="s">
        <v>1145</v>
      </c>
      <c r="I212" s="11" t="s">
        <v>793</v>
      </c>
      <c r="J212" s="11" t="s">
        <v>797</v>
      </c>
      <c r="K212" s="11" t="s">
        <v>1070</v>
      </c>
      <c r="L212" s="11" t="s">
        <v>1070</v>
      </c>
    </row>
    <row r="213" spans="1:12" x14ac:dyDescent="0.3">
      <c r="A213" s="11" t="s">
        <v>1024</v>
      </c>
      <c r="B213" s="11" t="s">
        <v>1397</v>
      </c>
      <c r="C213" s="11" t="s">
        <v>1398</v>
      </c>
      <c r="D213" s="11" t="s">
        <v>50</v>
      </c>
      <c r="E213" s="11" t="s">
        <v>1345</v>
      </c>
      <c r="F213" s="11" t="s">
        <v>1039</v>
      </c>
      <c r="G213" s="11" t="s">
        <v>46</v>
      </c>
      <c r="H213" s="11" t="s">
        <v>46</v>
      </c>
      <c r="I213" s="11" t="s">
        <v>793</v>
      </c>
      <c r="J213" s="11" t="s">
        <v>1040</v>
      </c>
      <c r="K213" s="11" t="s">
        <v>761</v>
      </c>
      <c r="L213" s="11" t="s">
        <v>761</v>
      </c>
    </row>
    <row r="214" spans="1:12" x14ac:dyDescent="0.3">
      <c r="A214" s="11" t="s">
        <v>1024</v>
      </c>
      <c r="B214" s="11" t="s">
        <v>629</v>
      </c>
      <c r="C214" s="11" t="s">
        <v>1399</v>
      </c>
      <c r="D214" s="11" t="s">
        <v>69</v>
      </c>
      <c r="E214" s="11" t="s">
        <v>1345</v>
      </c>
      <c r="F214" s="11" t="s">
        <v>1039</v>
      </c>
      <c r="G214" s="11" t="s">
        <v>801</v>
      </c>
      <c r="H214" s="11" t="s">
        <v>801</v>
      </c>
      <c r="I214" s="11" t="s">
        <v>647</v>
      </c>
      <c r="J214" s="11" t="s">
        <v>48</v>
      </c>
      <c r="K214" s="11" t="s">
        <v>762</v>
      </c>
      <c r="L214" s="11" t="s">
        <v>1070</v>
      </c>
    </row>
    <row r="215" spans="1:12" x14ac:dyDescent="0.3">
      <c r="A215" s="11" t="s">
        <v>1024</v>
      </c>
      <c r="B215" s="11" t="s">
        <v>1400</v>
      </c>
      <c r="C215" s="11" t="s">
        <v>1401</v>
      </c>
      <c r="D215" s="11" t="s">
        <v>47</v>
      </c>
      <c r="E215" s="11" t="s">
        <v>1345</v>
      </c>
      <c r="F215" s="11" t="s">
        <v>1027</v>
      </c>
      <c r="G215" s="11" t="s">
        <v>801</v>
      </c>
      <c r="H215" s="11" t="s">
        <v>801</v>
      </c>
      <c r="I215" s="11" t="s">
        <v>647</v>
      </c>
      <c r="J215" s="11" t="s">
        <v>48</v>
      </c>
      <c r="K215" s="11" t="s">
        <v>762</v>
      </c>
      <c r="L215" s="11" t="s">
        <v>1070</v>
      </c>
    </row>
    <row r="216" spans="1:12" x14ac:dyDescent="0.3">
      <c r="A216" s="49" t="s">
        <v>1024</v>
      </c>
      <c r="B216" s="49" t="s">
        <v>630</v>
      </c>
      <c r="C216" s="49" t="s">
        <v>1402</v>
      </c>
      <c r="D216" s="49" t="s">
        <v>50</v>
      </c>
      <c r="E216" s="49" t="s">
        <v>1345</v>
      </c>
      <c r="F216" s="49" t="s">
        <v>1039</v>
      </c>
      <c r="G216" s="49" t="s">
        <v>1403</v>
      </c>
      <c r="H216" s="49" t="s">
        <v>802</v>
      </c>
      <c r="I216" s="49" t="s">
        <v>793</v>
      </c>
      <c r="J216" s="49" t="s">
        <v>1040</v>
      </c>
      <c r="K216" s="49" t="s">
        <v>751</v>
      </c>
      <c r="L216" s="49" t="s">
        <v>765</v>
      </c>
    </row>
    <row r="217" spans="1:12" x14ac:dyDescent="0.3">
      <c r="A217" s="11" t="s">
        <v>1024</v>
      </c>
      <c r="B217" s="11" t="s">
        <v>631</v>
      </c>
      <c r="C217" s="11" t="s">
        <v>1404</v>
      </c>
      <c r="D217" s="11" t="s">
        <v>60</v>
      </c>
      <c r="E217" s="11" t="s">
        <v>1345</v>
      </c>
      <c r="F217" s="11" t="s">
        <v>1031</v>
      </c>
      <c r="G217" s="11" t="s">
        <v>802</v>
      </c>
      <c r="H217" s="11" t="s">
        <v>802</v>
      </c>
      <c r="I217" s="11" t="s">
        <v>1158</v>
      </c>
      <c r="J217" s="11" t="s">
        <v>48</v>
      </c>
      <c r="K217" s="11" t="s">
        <v>751</v>
      </c>
      <c r="L217" s="11" t="s">
        <v>765</v>
      </c>
    </row>
    <row r="218" spans="1:12" x14ac:dyDescent="0.3">
      <c r="A218" s="11" t="s">
        <v>1024</v>
      </c>
      <c r="B218" s="11" t="s">
        <v>632</v>
      </c>
      <c r="C218" s="11" t="s">
        <v>1405</v>
      </c>
      <c r="D218" s="11" t="s">
        <v>69</v>
      </c>
      <c r="E218" s="11" t="s">
        <v>1345</v>
      </c>
      <c r="F218" s="11" t="s">
        <v>1039</v>
      </c>
      <c r="G218" s="11" t="s">
        <v>806</v>
      </c>
      <c r="H218" s="11" t="s">
        <v>806</v>
      </c>
      <c r="I218" s="11" t="s">
        <v>647</v>
      </c>
      <c r="J218" s="11" t="s">
        <v>48</v>
      </c>
      <c r="K218" s="11" t="s">
        <v>757</v>
      </c>
      <c r="L218" s="11" t="s">
        <v>752</v>
      </c>
    </row>
    <row r="219" spans="1:12" x14ac:dyDescent="0.3">
      <c r="A219" s="47" t="s">
        <v>1024</v>
      </c>
      <c r="B219" s="47" t="s">
        <v>633</v>
      </c>
      <c r="C219" s="47" t="s">
        <v>1406</v>
      </c>
      <c r="D219" s="47" t="s">
        <v>47</v>
      </c>
      <c r="E219" s="47" t="s">
        <v>1345</v>
      </c>
      <c r="F219" s="47" t="s">
        <v>1027</v>
      </c>
      <c r="G219" s="47" t="s">
        <v>1407</v>
      </c>
      <c r="H219" s="47" t="s">
        <v>802</v>
      </c>
      <c r="I219" s="47" t="s">
        <v>647</v>
      </c>
      <c r="J219" s="47" t="s">
        <v>48</v>
      </c>
      <c r="K219" s="47" t="s">
        <v>751</v>
      </c>
      <c r="L219" s="47" t="s">
        <v>765</v>
      </c>
    </row>
    <row r="220" spans="1:12" x14ac:dyDescent="0.3">
      <c r="A220" s="11" t="s">
        <v>1024</v>
      </c>
      <c r="B220" s="11" t="s">
        <v>1408</v>
      </c>
      <c r="C220" s="11" t="s">
        <v>1409</v>
      </c>
      <c r="D220" s="11" t="s">
        <v>50</v>
      </c>
      <c r="E220" s="11" t="s">
        <v>1345</v>
      </c>
      <c r="F220" s="11" t="s">
        <v>1039</v>
      </c>
      <c r="G220" s="11" t="s">
        <v>1168</v>
      </c>
      <c r="H220" s="11" t="s">
        <v>1168</v>
      </c>
      <c r="I220" s="11" t="s">
        <v>793</v>
      </c>
      <c r="J220" s="11" t="s">
        <v>1040</v>
      </c>
      <c r="K220" s="11" t="s">
        <v>758</v>
      </c>
      <c r="L220" s="11" t="s">
        <v>755</v>
      </c>
    </row>
    <row r="221" spans="1:12" x14ac:dyDescent="0.3">
      <c r="A221" s="11" t="s">
        <v>1024</v>
      </c>
      <c r="B221" s="11" t="s">
        <v>1410</v>
      </c>
      <c r="C221" s="11" t="s">
        <v>1411</v>
      </c>
      <c r="D221" s="11" t="s">
        <v>47</v>
      </c>
      <c r="E221" s="11" t="s">
        <v>1345</v>
      </c>
      <c r="F221" s="11" t="s">
        <v>1027</v>
      </c>
      <c r="G221" s="11" t="s">
        <v>1168</v>
      </c>
      <c r="H221" s="11" t="s">
        <v>1168</v>
      </c>
      <c r="I221" s="11" t="s">
        <v>647</v>
      </c>
      <c r="J221" s="11" t="s">
        <v>48</v>
      </c>
      <c r="K221" s="11" t="s">
        <v>758</v>
      </c>
      <c r="L221" s="11" t="s">
        <v>755</v>
      </c>
    </row>
    <row r="222" spans="1:12" x14ac:dyDescent="0.3">
      <c r="A222" s="11" t="s">
        <v>1024</v>
      </c>
      <c r="B222" s="11" t="s">
        <v>1412</v>
      </c>
      <c r="C222" s="11" t="s">
        <v>1413</v>
      </c>
      <c r="D222" s="11" t="s">
        <v>50</v>
      </c>
      <c r="E222" s="11" t="s">
        <v>1345</v>
      </c>
      <c r="F222" s="11" t="s">
        <v>1039</v>
      </c>
      <c r="G222" s="11" t="s">
        <v>800</v>
      </c>
      <c r="H222" s="11" t="s">
        <v>800</v>
      </c>
      <c r="I222" s="11" t="s">
        <v>793</v>
      </c>
      <c r="J222" s="11" t="s">
        <v>1040</v>
      </c>
      <c r="K222" s="11" t="s">
        <v>767</v>
      </c>
      <c r="L222" s="11" t="s">
        <v>763</v>
      </c>
    </row>
    <row r="223" spans="1:12" x14ac:dyDescent="0.3">
      <c r="A223" s="11" t="s">
        <v>1024</v>
      </c>
      <c r="B223" s="11" t="s">
        <v>1414</v>
      </c>
      <c r="C223" s="11" t="s">
        <v>1415</v>
      </c>
      <c r="D223" s="11" t="s">
        <v>50</v>
      </c>
      <c r="E223" s="11" t="s">
        <v>1345</v>
      </c>
      <c r="F223" s="11" t="s">
        <v>1039</v>
      </c>
      <c r="G223" s="11" t="s">
        <v>800</v>
      </c>
      <c r="H223" s="11" t="s">
        <v>800</v>
      </c>
      <c r="I223" s="11" t="s">
        <v>793</v>
      </c>
      <c r="J223" s="11" t="s">
        <v>1040</v>
      </c>
      <c r="K223" s="11" t="s">
        <v>767</v>
      </c>
      <c r="L223" s="11" t="s">
        <v>763</v>
      </c>
    </row>
    <row r="224" spans="1:12" x14ac:dyDescent="0.3">
      <c r="A224" s="11" t="s">
        <v>1024</v>
      </c>
      <c r="B224" s="11" t="s">
        <v>1416</v>
      </c>
      <c r="C224" s="11" t="s">
        <v>1417</v>
      </c>
      <c r="D224" s="11" t="s">
        <v>47</v>
      </c>
      <c r="E224" s="11" t="s">
        <v>1345</v>
      </c>
      <c r="F224" s="11" t="s">
        <v>1027</v>
      </c>
      <c r="G224" s="11" t="s">
        <v>800</v>
      </c>
      <c r="H224" s="11" t="s">
        <v>800</v>
      </c>
      <c r="I224" s="11" t="s">
        <v>647</v>
      </c>
      <c r="J224" s="11" t="s">
        <v>48</v>
      </c>
      <c r="K224" s="11" t="s">
        <v>742</v>
      </c>
      <c r="L224" s="11" t="s">
        <v>763</v>
      </c>
    </row>
    <row r="225" spans="1:12" x14ac:dyDescent="0.3">
      <c r="A225" s="11" t="s">
        <v>1024</v>
      </c>
      <c r="B225" s="11" t="s">
        <v>634</v>
      </c>
      <c r="C225" s="11" t="s">
        <v>1418</v>
      </c>
      <c r="D225" s="11" t="s">
        <v>50</v>
      </c>
      <c r="E225" s="11" t="s">
        <v>1345</v>
      </c>
      <c r="F225" s="11" t="s">
        <v>1039</v>
      </c>
      <c r="G225" s="11" t="s">
        <v>1191</v>
      </c>
      <c r="H225" s="11" t="s">
        <v>1191</v>
      </c>
      <c r="I225" s="11" t="s">
        <v>647</v>
      </c>
      <c r="J225" s="11" t="s">
        <v>797</v>
      </c>
      <c r="K225" s="11" t="s">
        <v>754</v>
      </c>
      <c r="L225" s="11" t="s">
        <v>763</v>
      </c>
    </row>
    <row r="226" spans="1:12" x14ac:dyDescent="0.3">
      <c r="A226" s="11" t="s">
        <v>1024</v>
      </c>
      <c r="B226" s="11" t="s">
        <v>1419</v>
      </c>
      <c r="C226" s="11" t="s">
        <v>1420</v>
      </c>
      <c r="D226" s="11" t="s">
        <v>47</v>
      </c>
      <c r="E226" s="11" t="s">
        <v>1345</v>
      </c>
      <c r="F226" s="11" t="s">
        <v>1027</v>
      </c>
      <c r="G226" s="11" t="s">
        <v>1191</v>
      </c>
      <c r="H226" s="11" t="s">
        <v>1191</v>
      </c>
      <c r="I226" s="11" t="s">
        <v>647</v>
      </c>
      <c r="J226" s="11" t="s">
        <v>48</v>
      </c>
      <c r="K226" s="11" t="s">
        <v>754</v>
      </c>
      <c r="L226" s="11" t="s">
        <v>62</v>
      </c>
    </row>
    <row r="227" spans="1:12" x14ac:dyDescent="0.3">
      <c r="A227" s="11" t="s">
        <v>1024</v>
      </c>
      <c r="B227" s="11" t="s">
        <v>635</v>
      </c>
      <c r="C227" s="11" t="s">
        <v>1421</v>
      </c>
      <c r="D227" s="11" t="s">
        <v>60</v>
      </c>
      <c r="E227" s="11" t="s">
        <v>1345</v>
      </c>
      <c r="F227" s="11" t="s">
        <v>1027</v>
      </c>
      <c r="G227" s="11" t="s">
        <v>803</v>
      </c>
      <c r="H227" s="11" t="s">
        <v>803</v>
      </c>
      <c r="I227" s="11" t="s">
        <v>1158</v>
      </c>
      <c r="J227" s="11" t="s">
        <v>1040</v>
      </c>
      <c r="K227" s="11" t="s">
        <v>751</v>
      </c>
      <c r="L227" s="11" t="s">
        <v>765</v>
      </c>
    </row>
    <row r="228" spans="1:12" x14ac:dyDescent="0.3">
      <c r="A228" s="11" t="s">
        <v>1024</v>
      </c>
      <c r="B228" s="11" t="s">
        <v>1422</v>
      </c>
      <c r="C228" s="11" t="s">
        <v>1423</v>
      </c>
      <c r="D228" s="11" t="s">
        <v>47</v>
      </c>
      <c r="E228" s="11" t="s">
        <v>1345</v>
      </c>
      <c r="F228" s="11" t="s">
        <v>1027</v>
      </c>
      <c r="G228" s="11" t="s">
        <v>803</v>
      </c>
      <c r="H228" s="11" t="s">
        <v>803</v>
      </c>
      <c r="I228" s="11" t="s">
        <v>799</v>
      </c>
      <c r="J228" s="11" t="s">
        <v>1199</v>
      </c>
      <c r="K228" s="11" t="s">
        <v>751</v>
      </c>
      <c r="L228" s="11" t="s">
        <v>765</v>
      </c>
    </row>
    <row r="229" spans="1:12" x14ac:dyDescent="0.3">
      <c r="A229" s="11" t="s">
        <v>1024</v>
      </c>
      <c r="B229" s="11" t="s">
        <v>636</v>
      </c>
      <c r="C229" s="11" t="s">
        <v>1424</v>
      </c>
      <c r="D229" s="11" t="s">
        <v>74</v>
      </c>
      <c r="E229" s="11" t="s">
        <v>1345</v>
      </c>
      <c r="F229" s="11" t="s">
        <v>1031</v>
      </c>
      <c r="G229" s="11" t="s">
        <v>46</v>
      </c>
      <c r="H229" s="11" t="s">
        <v>46</v>
      </c>
      <c r="I229" s="11" t="s">
        <v>1028</v>
      </c>
      <c r="J229" s="11" t="s">
        <v>78</v>
      </c>
      <c r="K229" s="11">
        <v>0</v>
      </c>
      <c r="L229" s="11">
        <v>0</v>
      </c>
    </row>
    <row r="230" spans="1:12" x14ac:dyDescent="0.3">
      <c r="A230" s="11" t="s">
        <v>1024</v>
      </c>
      <c r="B230" s="11" t="s">
        <v>637</v>
      </c>
      <c r="C230" s="11" t="s">
        <v>1425</v>
      </c>
      <c r="D230" s="11" t="s">
        <v>60</v>
      </c>
      <c r="E230" s="11" t="s">
        <v>1345</v>
      </c>
      <c r="F230" s="11" t="s">
        <v>1031</v>
      </c>
      <c r="G230" s="11" t="s">
        <v>46</v>
      </c>
      <c r="H230" s="11" t="s">
        <v>46</v>
      </c>
      <c r="I230" s="11" t="s">
        <v>1028</v>
      </c>
      <c r="J230" s="11" t="s">
        <v>78</v>
      </c>
      <c r="K230" s="11">
        <v>0</v>
      </c>
      <c r="L230" s="11">
        <v>0</v>
      </c>
    </row>
    <row r="231" spans="1:12" x14ac:dyDescent="0.3">
      <c r="A231" s="11" t="s">
        <v>1024</v>
      </c>
      <c r="B231" s="11" t="s">
        <v>1426</v>
      </c>
      <c r="C231" s="11" t="s">
        <v>1427</v>
      </c>
      <c r="D231" s="11" t="s">
        <v>53</v>
      </c>
      <c r="E231" s="11" t="s">
        <v>1345</v>
      </c>
      <c r="F231" s="11" t="s">
        <v>1428</v>
      </c>
      <c r="G231" s="11" t="s">
        <v>46</v>
      </c>
      <c r="H231" s="11" t="s">
        <v>46</v>
      </c>
      <c r="I231" s="11" t="s">
        <v>1028</v>
      </c>
      <c r="J231" s="11" t="s">
        <v>78</v>
      </c>
      <c r="K231" s="11">
        <v>0</v>
      </c>
      <c r="L231" s="11">
        <v>0</v>
      </c>
    </row>
    <row r="232" spans="1:12" x14ac:dyDescent="0.3">
      <c r="A232" s="11" t="s">
        <v>1024</v>
      </c>
      <c r="B232" s="11" t="s">
        <v>1429</v>
      </c>
      <c r="C232" s="11" t="s">
        <v>1430</v>
      </c>
      <c r="D232" s="11" t="s">
        <v>60</v>
      </c>
      <c r="E232" s="11" t="s">
        <v>1345</v>
      </c>
      <c r="F232" s="11" t="s">
        <v>1031</v>
      </c>
      <c r="G232" s="11" t="s">
        <v>46</v>
      </c>
      <c r="H232" s="11" t="s">
        <v>46</v>
      </c>
      <c r="I232" s="11" t="s">
        <v>1028</v>
      </c>
      <c r="J232" s="11" t="s">
        <v>78</v>
      </c>
      <c r="K232" s="11">
        <v>0</v>
      </c>
      <c r="L232" s="11">
        <v>0</v>
      </c>
    </row>
    <row r="233" spans="1:12" x14ac:dyDescent="0.3">
      <c r="A233" s="11" t="s">
        <v>1024</v>
      </c>
      <c r="B233" s="11" t="s">
        <v>638</v>
      </c>
      <c r="C233" s="11" t="s">
        <v>1431</v>
      </c>
      <c r="D233" s="11" t="s">
        <v>50</v>
      </c>
      <c r="E233" s="11" t="s">
        <v>1345</v>
      </c>
      <c r="F233" s="11" t="s">
        <v>1039</v>
      </c>
      <c r="G233" s="11" t="s">
        <v>1218</v>
      </c>
      <c r="H233" s="11" t="s">
        <v>63</v>
      </c>
      <c r="I233" s="11" t="s">
        <v>647</v>
      </c>
      <c r="J233" s="11" t="s">
        <v>48</v>
      </c>
      <c r="K233" s="11" t="s">
        <v>64</v>
      </c>
      <c r="L233" s="11" t="s">
        <v>62</v>
      </c>
    </row>
    <row r="234" spans="1:12" x14ac:dyDescent="0.3">
      <c r="A234" s="11" t="s">
        <v>1024</v>
      </c>
      <c r="B234" s="11" t="s">
        <v>639</v>
      </c>
      <c r="C234" s="11" t="s">
        <v>1432</v>
      </c>
      <c r="D234" s="11" t="s">
        <v>50</v>
      </c>
      <c r="E234" s="11" t="s">
        <v>1345</v>
      </c>
      <c r="F234" s="11" t="s">
        <v>1039</v>
      </c>
      <c r="G234" s="11" t="s">
        <v>804</v>
      </c>
      <c r="H234" s="11" t="s">
        <v>804</v>
      </c>
      <c r="I234" s="11" t="s">
        <v>793</v>
      </c>
      <c r="J234" s="11" t="s">
        <v>1040</v>
      </c>
      <c r="K234" s="11" t="s">
        <v>766</v>
      </c>
      <c r="L234" s="11" t="s">
        <v>766</v>
      </c>
    </row>
    <row r="235" spans="1:12" x14ac:dyDescent="0.3">
      <c r="A235" s="11" t="s">
        <v>1024</v>
      </c>
      <c r="B235" s="11" t="s">
        <v>640</v>
      </c>
      <c r="C235" s="11" t="s">
        <v>1433</v>
      </c>
      <c r="D235" s="11" t="s">
        <v>60</v>
      </c>
      <c r="E235" s="11" t="s">
        <v>1345</v>
      </c>
      <c r="F235" s="11" t="s">
        <v>1031</v>
      </c>
      <c r="G235" s="11" t="s">
        <v>804</v>
      </c>
      <c r="H235" s="11" t="s">
        <v>804</v>
      </c>
      <c r="I235" s="11" t="s">
        <v>1158</v>
      </c>
      <c r="J235" s="11" t="s">
        <v>797</v>
      </c>
      <c r="K235" s="11" t="s">
        <v>766</v>
      </c>
      <c r="L235" s="11" t="s">
        <v>766</v>
      </c>
    </row>
    <row r="236" spans="1:12" x14ac:dyDescent="0.3">
      <c r="A236" s="11" t="s">
        <v>1024</v>
      </c>
      <c r="B236" s="11" t="s">
        <v>641</v>
      </c>
      <c r="C236" s="11" t="s">
        <v>1434</v>
      </c>
      <c r="D236" s="11" t="s">
        <v>47</v>
      </c>
      <c r="E236" s="11" t="s">
        <v>1345</v>
      </c>
      <c r="F236" s="11" t="s">
        <v>1027</v>
      </c>
      <c r="G236" s="11" t="s">
        <v>804</v>
      </c>
      <c r="H236" s="11" t="s">
        <v>804</v>
      </c>
      <c r="I236" s="11" t="s">
        <v>647</v>
      </c>
      <c r="J236" s="11" t="s">
        <v>48</v>
      </c>
      <c r="K236" s="11" t="s">
        <v>766</v>
      </c>
      <c r="L236" s="11" t="s">
        <v>766</v>
      </c>
    </row>
    <row r="237" spans="1:12" x14ac:dyDescent="0.3">
      <c r="A237" s="11" t="s">
        <v>1024</v>
      </c>
      <c r="B237" s="11" t="s">
        <v>1435</v>
      </c>
      <c r="C237" s="11" t="s">
        <v>1436</v>
      </c>
      <c r="D237" s="11" t="s">
        <v>50</v>
      </c>
      <c r="E237" s="11" t="s">
        <v>1345</v>
      </c>
      <c r="F237" s="11" t="s">
        <v>1039</v>
      </c>
      <c r="G237" s="11" t="s">
        <v>805</v>
      </c>
      <c r="H237" s="11" t="s">
        <v>805</v>
      </c>
      <c r="I237" s="11" t="s">
        <v>793</v>
      </c>
      <c r="J237" s="11" t="s">
        <v>1040</v>
      </c>
      <c r="K237" s="11" t="s">
        <v>750</v>
      </c>
      <c r="L237" s="11" t="s">
        <v>1070</v>
      </c>
    </row>
    <row r="238" spans="1:12" x14ac:dyDescent="0.3">
      <c r="A238" s="11" t="s">
        <v>1024</v>
      </c>
      <c r="B238" s="11" t="s">
        <v>642</v>
      </c>
      <c r="C238" s="11" t="s">
        <v>1437</v>
      </c>
      <c r="D238" s="11" t="s">
        <v>50</v>
      </c>
      <c r="E238" s="11" t="s">
        <v>1345</v>
      </c>
      <c r="F238" s="11" t="s">
        <v>1039</v>
      </c>
      <c r="G238" s="11" t="s">
        <v>805</v>
      </c>
      <c r="H238" s="11" t="s">
        <v>805</v>
      </c>
      <c r="I238" s="11" t="s">
        <v>793</v>
      </c>
      <c r="J238" s="11" t="s">
        <v>1040</v>
      </c>
      <c r="K238" s="11" t="s">
        <v>750</v>
      </c>
      <c r="L238" s="11" t="s">
        <v>1070</v>
      </c>
    </row>
    <row r="239" spans="1:12" x14ac:dyDescent="0.3">
      <c r="A239" s="11" t="s">
        <v>1024</v>
      </c>
      <c r="B239" s="11" t="s">
        <v>1438</v>
      </c>
      <c r="C239" s="11" t="s">
        <v>1439</v>
      </c>
      <c r="D239" s="11" t="s">
        <v>47</v>
      </c>
      <c r="E239" s="11" t="s">
        <v>1345</v>
      </c>
      <c r="F239" s="11" t="s">
        <v>1027</v>
      </c>
      <c r="G239" s="11" t="s">
        <v>805</v>
      </c>
      <c r="H239" s="11" t="s">
        <v>805</v>
      </c>
      <c r="I239" s="11" t="s">
        <v>647</v>
      </c>
      <c r="J239" s="11" t="s">
        <v>48</v>
      </c>
      <c r="K239" s="11" t="s">
        <v>750</v>
      </c>
      <c r="L239" s="11" t="s">
        <v>1070</v>
      </c>
    </row>
    <row r="240" spans="1:12" x14ac:dyDescent="0.3">
      <c r="A240" s="11" t="s">
        <v>1024</v>
      </c>
      <c r="B240" s="11" t="s">
        <v>1440</v>
      </c>
      <c r="C240" s="11" t="s">
        <v>1441</v>
      </c>
      <c r="D240" s="11" t="s">
        <v>47</v>
      </c>
      <c r="E240" s="11" t="s">
        <v>1345</v>
      </c>
      <c r="F240" s="11" t="s">
        <v>1027</v>
      </c>
      <c r="G240" s="11" t="s">
        <v>46</v>
      </c>
      <c r="H240" s="11" t="s">
        <v>46</v>
      </c>
      <c r="I240" s="11" t="s">
        <v>1028</v>
      </c>
      <c r="J240" s="11" t="s">
        <v>78</v>
      </c>
      <c r="K240" s="11" t="s">
        <v>1242</v>
      </c>
      <c r="L240" s="11" t="s">
        <v>1242</v>
      </c>
    </row>
    <row r="241" spans="1:12" x14ac:dyDescent="0.3">
      <c r="A241" s="11" t="s">
        <v>1024</v>
      </c>
      <c r="B241" s="11" t="s">
        <v>1442</v>
      </c>
      <c r="C241" s="11" t="s">
        <v>1443</v>
      </c>
      <c r="D241" s="11" t="s">
        <v>50</v>
      </c>
      <c r="E241" s="11" t="s">
        <v>1345</v>
      </c>
      <c r="F241" s="11" t="s">
        <v>1039</v>
      </c>
      <c r="G241" s="11" t="s">
        <v>1252</v>
      </c>
      <c r="H241" s="11" t="s">
        <v>807</v>
      </c>
      <c r="I241" s="11" t="s">
        <v>793</v>
      </c>
      <c r="J241" s="11" t="s">
        <v>1040</v>
      </c>
      <c r="K241" s="11" t="s">
        <v>759</v>
      </c>
      <c r="L241" s="11" t="s">
        <v>755</v>
      </c>
    </row>
    <row r="242" spans="1:12" x14ac:dyDescent="0.3">
      <c r="A242" s="11" t="s">
        <v>1024</v>
      </c>
      <c r="B242" s="11" t="s">
        <v>1444</v>
      </c>
      <c r="C242" s="11" t="s">
        <v>1445</v>
      </c>
      <c r="D242" s="11" t="s">
        <v>60</v>
      </c>
      <c r="E242" s="11" t="s">
        <v>1345</v>
      </c>
      <c r="F242" s="11" t="s">
        <v>1031</v>
      </c>
      <c r="G242" s="11" t="s">
        <v>1252</v>
      </c>
      <c r="H242" s="11" t="s">
        <v>807</v>
      </c>
      <c r="I242" s="11" t="s">
        <v>793</v>
      </c>
      <c r="J242" s="11" t="s">
        <v>797</v>
      </c>
      <c r="K242" s="11" t="s">
        <v>759</v>
      </c>
      <c r="L242" s="11" t="s">
        <v>755</v>
      </c>
    </row>
    <row r="243" spans="1:12" x14ac:dyDescent="0.3">
      <c r="A243" s="11" t="s">
        <v>1024</v>
      </c>
      <c r="B243" s="11" t="s">
        <v>1446</v>
      </c>
      <c r="C243" s="11" t="s">
        <v>1447</v>
      </c>
      <c r="D243" s="11" t="s">
        <v>47</v>
      </c>
      <c r="E243" s="11" t="s">
        <v>1345</v>
      </c>
      <c r="F243" s="11" t="s">
        <v>1027</v>
      </c>
      <c r="G243" s="11" t="s">
        <v>1252</v>
      </c>
      <c r="H243" s="11" t="s">
        <v>807</v>
      </c>
      <c r="I243" s="11" t="s">
        <v>647</v>
      </c>
      <c r="J243" s="11" t="s">
        <v>48</v>
      </c>
      <c r="K243" s="11" t="s">
        <v>759</v>
      </c>
      <c r="L243" s="11" t="s">
        <v>755</v>
      </c>
    </row>
    <row r="244" spans="1:12" x14ac:dyDescent="0.3">
      <c r="A244" s="11" t="s">
        <v>1024</v>
      </c>
      <c r="B244" s="11" t="s">
        <v>1448</v>
      </c>
      <c r="C244" s="11" t="s">
        <v>1449</v>
      </c>
      <c r="D244" s="11" t="s">
        <v>69</v>
      </c>
      <c r="E244" s="11" t="s">
        <v>1345</v>
      </c>
      <c r="F244" s="11" t="s">
        <v>1039</v>
      </c>
      <c r="G244" s="11" t="s">
        <v>63</v>
      </c>
      <c r="H244" s="11" t="s">
        <v>63</v>
      </c>
      <c r="I244" s="11" t="s">
        <v>647</v>
      </c>
      <c r="J244" s="11" t="s">
        <v>48</v>
      </c>
      <c r="K244" s="11" t="s">
        <v>64</v>
      </c>
      <c r="L244" s="11" t="s">
        <v>62</v>
      </c>
    </row>
    <row r="245" spans="1:12" x14ac:dyDescent="0.3">
      <c r="A245" s="11" t="s">
        <v>1024</v>
      </c>
      <c r="B245" s="11" t="s">
        <v>643</v>
      </c>
      <c r="C245" s="11" t="s">
        <v>1450</v>
      </c>
      <c r="D245" s="11" t="s">
        <v>60</v>
      </c>
      <c r="E245" s="11" t="s">
        <v>1345</v>
      </c>
      <c r="F245" s="11" t="s">
        <v>1031</v>
      </c>
      <c r="G245" s="11" t="s">
        <v>1218</v>
      </c>
      <c r="H245" s="11" t="s">
        <v>63</v>
      </c>
      <c r="I245" s="11" t="s">
        <v>647</v>
      </c>
      <c r="J245" s="11" t="s">
        <v>48</v>
      </c>
      <c r="K245" s="11" t="s">
        <v>64</v>
      </c>
      <c r="L245" s="11" t="s">
        <v>62</v>
      </c>
    </row>
    <row r="246" spans="1:12" x14ac:dyDescent="0.3">
      <c r="A246" s="11" t="s">
        <v>1024</v>
      </c>
      <c r="B246" s="11" t="s">
        <v>644</v>
      </c>
      <c r="C246" s="11" t="s">
        <v>1451</v>
      </c>
      <c r="D246" s="11" t="s">
        <v>47</v>
      </c>
      <c r="E246" s="11" t="s">
        <v>1345</v>
      </c>
      <c r="F246" s="11" t="s">
        <v>1027</v>
      </c>
      <c r="G246" s="11" t="s">
        <v>1218</v>
      </c>
      <c r="H246" s="11" t="s">
        <v>63</v>
      </c>
      <c r="I246" s="11" t="s">
        <v>647</v>
      </c>
      <c r="J246" s="11" t="s">
        <v>48</v>
      </c>
      <c r="K246" s="11" t="s">
        <v>64</v>
      </c>
      <c r="L246" s="11" t="s">
        <v>62</v>
      </c>
    </row>
    <row r="247" spans="1:12" x14ac:dyDescent="0.3">
      <c r="A247" s="11" t="s">
        <v>1024</v>
      </c>
      <c r="B247" s="11" t="s">
        <v>1452</v>
      </c>
      <c r="C247" s="11" t="s">
        <v>1453</v>
      </c>
      <c r="D247" s="11" t="s">
        <v>69</v>
      </c>
      <c r="E247" s="11" t="s">
        <v>1345</v>
      </c>
      <c r="F247" s="11" t="s">
        <v>1039</v>
      </c>
      <c r="G247" s="11" t="s">
        <v>808</v>
      </c>
      <c r="H247" s="11" t="s">
        <v>808</v>
      </c>
      <c r="I247" s="11" t="s">
        <v>647</v>
      </c>
      <c r="J247" s="11" t="s">
        <v>48</v>
      </c>
      <c r="K247" s="11" t="s">
        <v>1293</v>
      </c>
      <c r="L247" s="11" t="s">
        <v>1293</v>
      </c>
    </row>
    <row r="248" spans="1:12" x14ac:dyDescent="0.3">
      <c r="A248" s="11" t="s">
        <v>1024</v>
      </c>
      <c r="B248" s="11" t="s">
        <v>1454</v>
      </c>
      <c r="C248" s="11" t="s">
        <v>1455</v>
      </c>
      <c r="D248" s="11" t="s">
        <v>69</v>
      </c>
      <c r="E248" s="11" t="s">
        <v>1345</v>
      </c>
      <c r="F248" s="11" t="s">
        <v>1039</v>
      </c>
      <c r="G248" s="11" t="s">
        <v>1299</v>
      </c>
      <c r="H248" s="11" t="s">
        <v>795</v>
      </c>
      <c r="I248" s="11" t="s">
        <v>647</v>
      </c>
      <c r="J248" s="11" t="s">
        <v>48</v>
      </c>
      <c r="K248" s="11" t="s">
        <v>762</v>
      </c>
      <c r="L248" s="11" t="s">
        <v>1070</v>
      </c>
    </row>
    <row r="249" spans="1:12" x14ac:dyDescent="0.3">
      <c r="A249" s="11" t="s">
        <v>1024</v>
      </c>
      <c r="B249" s="11" t="s">
        <v>1456</v>
      </c>
      <c r="C249" s="11" t="s">
        <v>1457</v>
      </c>
      <c r="D249" s="11" t="s">
        <v>47</v>
      </c>
      <c r="E249" s="11" t="s">
        <v>1345</v>
      </c>
      <c r="F249" s="11" t="s">
        <v>1027</v>
      </c>
      <c r="G249" s="11" t="s">
        <v>1036</v>
      </c>
      <c r="H249" s="11" t="s">
        <v>1036</v>
      </c>
      <c r="I249" s="47" t="s">
        <v>647</v>
      </c>
      <c r="J249" s="11" t="s">
        <v>48</v>
      </c>
      <c r="K249" s="11" t="s">
        <v>1070</v>
      </c>
      <c r="L249" s="11" t="s">
        <v>1070</v>
      </c>
    </row>
    <row r="250" spans="1:12" x14ac:dyDescent="0.3">
      <c r="A250" s="11" t="s">
        <v>1024</v>
      </c>
      <c r="B250" s="11" t="s">
        <v>645</v>
      </c>
      <c r="C250" s="11" t="s">
        <v>1458</v>
      </c>
      <c r="D250" s="11" t="s">
        <v>69</v>
      </c>
      <c r="E250" s="11" t="s">
        <v>1345</v>
      </c>
      <c r="F250" s="11" t="s">
        <v>1039</v>
      </c>
      <c r="G250" s="11" t="s">
        <v>1314</v>
      </c>
      <c r="H250" s="11" t="s">
        <v>1314</v>
      </c>
      <c r="I250" s="11" t="s">
        <v>647</v>
      </c>
      <c r="J250" s="11" t="s">
        <v>48</v>
      </c>
      <c r="K250" s="11" t="s">
        <v>767</v>
      </c>
      <c r="L250" s="11" t="s">
        <v>763</v>
      </c>
    </row>
    <row r="251" spans="1:12" x14ac:dyDescent="0.3">
      <c r="A251" s="11" t="s">
        <v>1024</v>
      </c>
      <c r="B251" s="11" t="s">
        <v>646</v>
      </c>
      <c r="C251" s="11" t="s">
        <v>1459</v>
      </c>
      <c r="D251" s="11" t="s">
        <v>50</v>
      </c>
      <c r="E251" s="11" t="s">
        <v>1345</v>
      </c>
      <c r="F251" s="11" t="s">
        <v>1039</v>
      </c>
      <c r="G251" s="11" t="s">
        <v>46</v>
      </c>
      <c r="H251" s="11" t="s">
        <v>46</v>
      </c>
      <c r="I251" s="11" t="s">
        <v>793</v>
      </c>
      <c r="J251" s="11" t="s">
        <v>1040</v>
      </c>
      <c r="K251" s="11" t="s">
        <v>764</v>
      </c>
      <c r="L251" s="11" t="s">
        <v>764</v>
      </c>
    </row>
    <row r="252" spans="1:12" x14ac:dyDescent="0.3">
      <c r="A252" s="11" t="s">
        <v>1024</v>
      </c>
      <c r="B252" s="11" t="s">
        <v>1460</v>
      </c>
      <c r="C252" s="11" t="s">
        <v>1461</v>
      </c>
      <c r="D252" s="11" t="s">
        <v>69</v>
      </c>
      <c r="E252" s="11" t="s">
        <v>1345</v>
      </c>
      <c r="F252" s="11" t="s">
        <v>1039</v>
      </c>
      <c r="G252" s="11" t="s">
        <v>46</v>
      </c>
      <c r="H252" s="11" t="s">
        <v>46</v>
      </c>
      <c r="I252" s="11" t="s">
        <v>647</v>
      </c>
      <c r="J252" s="11" t="s">
        <v>48</v>
      </c>
      <c r="K252" s="11" t="s">
        <v>764</v>
      </c>
      <c r="L252" s="11" t="s">
        <v>764</v>
      </c>
    </row>
    <row r="253" spans="1:12" x14ac:dyDescent="0.3">
      <c r="A253" s="11" t="s">
        <v>1024</v>
      </c>
      <c r="B253" s="11" t="s">
        <v>1462</v>
      </c>
      <c r="C253" s="11" t="s">
        <v>1463</v>
      </c>
      <c r="D253" s="11" t="s">
        <v>68</v>
      </c>
      <c r="E253" s="11" t="s">
        <v>1345</v>
      </c>
      <c r="F253" s="11" t="s">
        <v>1027</v>
      </c>
      <c r="G253" s="11" t="s">
        <v>46</v>
      </c>
      <c r="H253" s="11" t="s">
        <v>46</v>
      </c>
      <c r="I253" s="11" t="s">
        <v>1158</v>
      </c>
      <c r="J253" s="11" t="s">
        <v>78</v>
      </c>
      <c r="K253" s="11" t="s">
        <v>764</v>
      </c>
      <c r="L253" s="11" t="s">
        <v>764</v>
      </c>
    </row>
    <row r="254" spans="1:12" x14ac:dyDescent="0.3">
      <c r="A254" s="11" t="s">
        <v>1024</v>
      </c>
      <c r="B254" s="11" t="s">
        <v>1464</v>
      </c>
      <c r="C254" s="11" t="s">
        <v>1465</v>
      </c>
      <c r="D254" s="11" t="s">
        <v>50</v>
      </c>
      <c r="E254" s="11" t="s">
        <v>1345</v>
      </c>
      <c r="F254" s="11" t="s">
        <v>1039</v>
      </c>
      <c r="G254" s="11" t="s">
        <v>1331</v>
      </c>
      <c r="H254" s="11" t="s">
        <v>795</v>
      </c>
      <c r="I254" s="11" t="s">
        <v>793</v>
      </c>
      <c r="J254" s="11" t="s">
        <v>1040</v>
      </c>
      <c r="K254" s="11" t="s">
        <v>749</v>
      </c>
      <c r="L254" s="11" t="s">
        <v>755</v>
      </c>
    </row>
    <row r="255" spans="1:12" x14ac:dyDescent="0.3">
      <c r="A255" s="11" t="s">
        <v>1024</v>
      </c>
      <c r="B255" s="11" t="s">
        <v>1466</v>
      </c>
      <c r="C255" s="11" t="s">
        <v>1467</v>
      </c>
      <c r="D255" s="11" t="s">
        <v>50</v>
      </c>
      <c r="E255" s="11" t="s">
        <v>1345</v>
      </c>
      <c r="F255" s="11" t="s">
        <v>1039</v>
      </c>
      <c r="G255" s="11" t="s">
        <v>1331</v>
      </c>
      <c r="H255" s="11" t="s">
        <v>795</v>
      </c>
      <c r="I255" s="11" t="s">
        <v>793</v>
      </c>
      <c r="J255" s="11" t="s">
        <v>1040</v>
      </c>
      <c r="K255" s="11" t="s">
        <v>749</v>
      </c>
      <c r="L255" s="11" t="s">
        <v>755</v>
      </c>
    </row>
    <row r="256" spans="1:12" x14ac:dyDescent="0.3">
      <c r="A256" s="11" t="s">
        <v>1024</v>
      </c>
      <c r="B256" s="11" t="s">
        <v>1468</v>
      </c>
      <c r="C256" s="11" t="s">
        <v>1469</v>
      </c>
      <c r="D256" s="11" t="s">
        <v>47</v>
      </c>
      <c r="E256" s="11" t="s">
        <v>1345</v>
      </c>
      <c r="F256" s="11" t="s">
        <v>1027</v>
      </c>
      <c r="G256" s="11" t="s">
        <v>1331</v>
      </c>
      <c r="H256" s="11" t="s">
        <v>795</v>
      </c>
      <c r="I256" s="11" t="s">
        <v>647</v>
      </c>
      <c r="J256" s="11" t="s">
        <v>48</v>
      </c>
      <c r="K256" s="11" t="s">
        <v>749</v>
      </c>
      <c r="L256" s="11" t="s">
        <v>755</v>
      </c>
    </row>
    <row r="257" spans="1:12" x14ac:dyDescent="0.3">
      <c r="A257" s="47" t="s">
        <v>1024</v>
      </c>
      <c r="B257" s="47" t="s">
        <v>1470</v>
      </c>
      <c r="C257" s="47" t="s">
        <v>1471</v>
      </c>
      <c r="D257" s="47" t="s">
        <v>79</v>
      </c>
      <c r="E257" s="47" t="s">
        <v>1345</v>
      </c>
      <c r="F257" s="47" t="s">
        <v>1340</v>
      </c>
      <c r="G257" s="47" t="s">
        <v>1341</v>
      </c>
      <c r="H257" s="47" t="s">
        <v>1341</v>
      </c>
      <c r="I257" s="47" t="s">
        <v>647</v>
      </c>
      <c r="J257" s="11" t="s">
        <v>1342</v>
      </c>
      <c r="K257" s="47" t="s">
        <v>1343</v>
      </c>
      <c r="L257" s="47" t="s">
        <v>1343</v>
      </c>
    </row>
    <row r="258" spans="1:12" x14ac:dyDescent="0.3">
      <c r="A258" s="49" t="s">
        <v>1024</v>
      </c>
      <c r="B258" s="49" t="s">
        <v>1472</v>
      </c>
      <c r="C258" s="49"/>
      <c r="D258" s="49" t="s">
        <v>51</v>
      </c>
      <c r="E258" s="49" t="s">
        <v>1026</v>
      </c>
      <c r="F258" s="49" t="s">
        <v>1039</v>
      </c>
      <c r="G258" s="49" t="s">
        <v>46</v>
      </c>
      <c r="H258" s="49" t="s">
        <v>46</v>
      </c>
      <c r="I258" s="49" t="s">
        <v>793</v>
      </c>
      <c r="J258" s="49" t="s">
        <v>1040</v>
      </c>
      <c r="K258" s="49" t="s">
        <v>753</v>
      </c>
      <c r="L258" s="49" t="s">
        <v>764</v>
      </c>
    </row>
    <row r="259" spans="1:12" x14ac:dyDescent="0.3">
      <c r="A259" s="11" t="s">
        <v>1024</v>
      </c>
      <c r="B259" s="11" t="s">
        <v>1473</v>
      </c>
      <c r="C259" s="11" t="s">
        <v>1474</v>
      </c>
      <c r="D259" s="11" t="s">
        <v>50</v>
      </c>
      <c r="E259" s="11" t="s">
        <v>1345</v>
      </c>
      <c r="F259" s="11" t="s">
        <v>1039</v>
      </c>
      <c r="G259" s="11" t="s">
        <v>1475</v>
      </c>
      <c r="H259" s="11" t="s">
        <v>1476</v>
      </c>
      <c r="I259" s="11" t="s">
        <v>793</v>
      </c>
      <c r="J259" s="11" t="s">
        <v>1040</v>
      </c>
      <c r="K259" s="11" t="s">
        <v>767</v>
      </c>
      <c r="L259" s="11" t="s">
        <v>763</v>
      </c>
    </row>
    <row r="260" spans="1:12" x14ac:dyDescent="0.3">
      <c r="A260" s="11" t="s">
        <v>1024</v>
      </c>
      <c r="B260" s="11" t="s">
        <v>1477</v>
      </c>
      <c r="C260" s="11" t="s">
        <v>1478</v>
      </c>
      <c r="D260" s="11" t="s">
        <v>50</v>
      </c>
      <c r="E260" s="11" t="s">
        <v>1345</v>
      </c>
      <c r="F260" s="11" t="s">
        <v>1039</v>
      </c>
      <c r="G260" s="11" t="s">
        <v>1032</v>
      </c>
      <c r="H260" s="11" t="s">
        <v>63</v>
      </c>
      <c r="I260" s="11" t="s">
        <v>647</v>
      </c>
      <c r="J260" s="11" t="s">
        <v>48</v>
      </c>
      <c r="K260" s="11" t="s">
        <v>64</v>
      </c>
      <c r="L260" s="11" t="s">
        <v>62</v>
      </c>
    </row>
    <row r="261" spans="1:12" x14ac:dyDescent="0.3">
      <c r="A261" s="11" t="s">
        <v>1024</v>
      </c>
      <c r="B261" s="11" t="s">
        <v>1479</v>
      </c>
      <c r="C261" s="11" t="s">
        <v>1480</v>
      </c>
      <c r="D261" s="11" t="s">
        <v>47</v>
      </c>
      <c r="E261" s="11" t="s">
        <v>1345</v>
      </c>
      <c r="F261" s="11" t="s">
        <v>1027</v>
      </c>
      <c r="G261" s="11" t="s">
        <v>1032</v>
      </c>
      <c r="H261" s="11" t="s">
        <v>63</v>
      </c>
      <c r="I261" s="11" t="s">
        <v>647</v>
      </c>
      <c r="J261" s="11" t="s">
        <v>48</v>
      </c>
      <c r="K261" s="11" t="s">
        <v>64</v>
      </c>
      <c r="L261" s="11" t="s">
        <v>62</v>
      </c>
    </row>
    <row r="262" spans="1:12" x14ac:dyDescent="0.3">
      <c r="A262" s="11" t="s">
        <v>1024</v>
      </c>
      <c r="B262" s="11" t="s">
        <v>1481</v>
      </c>
      <c r="C262" s="11" t="s">
        <v>1482</v>
      </c>
      <c r="D262" s="11" t="s">
        <v>50</v>
      </c>
      <c r="E262" s="11" t="s">
        <v>1345</v>
      </c>
      <c r="F262" s="11" t="s">
        <v>1039</v>
      </c>
      <c r="G262" s="11" t="s">
        <v>1032</v>
      </c>
      <c r="H262" s="11" t="s">
        <v>63</v>
      </c>
      <c r="I262" s="11" t="s">
        <v>647</v>
      </c>
      <c r="J262" s="11" t="s">
        <v>48</v>
      </c>
      <c r="K262" s="11" t="s">
        <v>64</v>
      </c>
      <c r="L262" s="11" t="s">
        <v>62</v>
      </c>
    </row>
    <row r="263" spans="1:12" x14ac:dyDescent="0.3">
      <c r="A263" s="11" t="s">
        <v>1024</v>
      </c>
      <c r="B263" s="11" t="s">
        <v>1483</v>
      </c>
      <c r="C263" s="11" t="s">
        <v>1484</v>
      </c>
      <c r="D263" s="11" t="s">
        <v>69</v>
      </c>
      <c r="E263" s="11" t="s">
        <v>1345</v>
      </c>
      <c r="F263" s="11" t="s">
        <v>1039</v>
      </c>
      <c r="G263" s="11" t="s">
        <v>800</v>
      </c>
      <c r="H263" s="11" t="s">
        <v>800</v>
      </c>
      <c r="I263" s="11" t="s">
        <v>647</v>
      </c>
      <c r="J263" s="11" t="s">
        <v>48</v>
      </c>
      <c r="K263" s="11" t="s">
        <v>767</v>
      </c>
      <c r="L263" s="11" t="s">
        <v>763</v>
      </c>
    </row>
    <row r="264" spans="1:12" x14ac:dyDescent="0.3">
      <c r="A264" s="11" t="s">
        <v>1024</v>
      </c>
      <c r="B264" s="11" t="s">
        <v>1485</v>
      </c>
      <c r="C264" s="11" t="s">
        <v>1486</v>
      </c>
      <c r="D264" s="11" t="s">
        <v>69</v>
      </c>
      <c r="E264" s="11" t="s">
        <v>1345</v>
      </c>
      <c r="F264" s="11" t="s">
        <v>1039</v>
      </c>
      <c r="G264" s="11" t="s">
        <v>1314</v>
      </c>
      <c r="H264" s="11" t="s">
        <v>1476</v>
      </c>
      <c r="I264" s="11" t="s">
        <v>647</v>
      </c>
      <c r="J264" s="11" t="s">
        <v>48</v>
      </c>
      <c r="K264" s="11" t="s">
        <v>767</v>
      </c>
      <c r="L264" s="11" t="s">
        <v>763</v>
      </c>
    </row>
    <row r="265" spans="1:12" x14ac:dyDescent="0.3">
      <c r="A265" s="11" t="s">
        <v>1024</v>
      </c>
      <c r="B265" s="11" t="s">
        <v>536</v>
      </c>
      <c r="C265" s="11" t="s">
        <v>1487</v>
      </c>
      <c r="D265" s="11" t="s">
        <v>50</v>
      </c>
      <c r="E265" s="11" t="s">
        <v>1345</v>
      </c>
      <c r="F265" s="11" t="s">
        <v>1039</v>
      </c>
      <c r="G265" s="11" t="s">
        <v>803</v>
      </c>
      <c r="H265" s="11" t="s">
        <v>803</v>
      </c>
      <c r="I265" s="11" t="s">
        <v>799</v>
      </c>
      <c r="J265" s="11" t="s">
        <v>1199</v>
      </c>
      <c r="K265" s="11" t="s">
        <v>751</v>
      </c>
      <c r="L265" s="11" t="s">
        <v>765</v>
      </c>
    </row>
    <row r="266" spans="1:12" x14ac:dyDescent="0.3">
      <c r="A266" s="11" t="s">
        <v>1024</v>
      </c>
      <c r="B266" s="11" t="s">
        <v>537</v>
      </c>
      <c r="C266" s="11" t="s">
        <v>1488</v>
      </c>
      <c r="D266" s="11" t="s">
        <v>47</v>
      </c>
      <c r="E266" s="11" t="s">
        <v>1345</v>
      </c>
      <c r="F266" s="11" t="s">
        <v>1027</v>
      </c>
      <c r="G266" s="11" t="s">
        <v>803</v>
      </c>
      <c r="H266" s="11" t="s">
        <v>803</v>
      </c>
      <c r="I266" s="11" t="s">
        <v>799</v>
      </c>
      <c r="J266" s="11" t="s">
        <v>48</v>
      </c>
      <c r="K266" s="11" t="s">
        <v>751</v>
      </c>
      <c r="L266" s="11" t="s">
        <v>765</v>
      </c>
    </row>
    <row r="267" spans="1:12" x14ac:dyDescent="0.3">
      <c r="A267" s="11" t="s">
        <v>1024</v>
      </c>
      <c r="B267" s="11" t="s">
        <v>1489</v>
      </c>
      <c r="C267" s="11" t="s">
        <v>1490</v>
      </c>
      <c r="D267" s="11" t="s">
        <v>60</v>
      </c>
      <c r="E267" s="11" t="s">
        <v>1345</v>
      </c>
      <c r="F267" s="11" t="s">
        <v>1031</v>
      </c>
      <c r="G267" s="11" t="s">
        <v>46</v>
      </c>
      <c r="H267" s="11" t="s">
        <v>46</v>
      </c>
      <c r="I267" s="11" t="s">
        <v>1028</v>
      </c>
      <c r="J267" s="11" t="s">
        <v>78</v>
      </c>
      <c r="K267" s="11"/>
      <c r="L267" s="11"/>
    </row>
    <row r="268" spans="1:12" x14ac:dyDescent="0.3">
      <c r="A268" s="49" t="s">
        <v>1024</v>
      </c>
      <c r="B268" s="49" t="s">
        <v>1491</v>
      </c>
      <c r="C268" s="49" t="s">
        <v>1492</v>
      </c>
      <c r="D268" s="49" t="s">
        <v>61</v>
      </c>
      <c r="E268" s="49" t="s">
        <v>1345</v>
      </c>
      <c r="F268" s="49" t="s">
        <v>1031</v>
      </c>
      <c r="G268" s="49" t="s">
        <v>1407</v>
      </c>
      <c r="H268" s="49" t="s">
        <v>802</v>
      </c>
      <c r="I268" s="49" t="s">
        <v>1158</v>
      </c>
      <c r="J268" s="49" t="s">
        <v>48</v>
      </c>
      <c r="K268" s="49" t="s">
        <v>751</v>
      </c>
      <c r="L268" s="49" t="s">
        <v>765</v>
      </c>
    </row>
    <row r="269" spans="1:12" x14ac:dyDescent="0.3">
      <c r="A269" s="11" t="s">
        <v>1024</v>
      </c>
      <c r="B269" s="11" t="s">
        <v>1493</v>
      </c>
      <c r="C269" s="11" t="s">
        <v>1494</v>
      </c>
      <c r="D269" s="11" t="s">
        <v>47</v>
      </c>
      <c r="E269" s="11" t="s">
        <v>1345</v>
      </c>
      <c r="F269" s="11" t="s">
        <v>1027</v>
      </c>
      <c r="G269" s="11" t="s">
        <v>1218</v>
      </c>
      <c r="H269" s="11" t="s">
        <v>63</v>
      </c>
      <c r="I269" s="11" t="s">
        <v>647</v>
      </c>
      <c r="J269" s="11" t="s">
        <v>48</v>
      </c>
      <c r="K269" s="11" t="s">
        <v>64</v>
      </c>
      <c r="L269" s="11" t="s">
        <v>62</v>
      </c>
    </row>
    <row r="270" spans="1:12" x14ac:dyDescent="0.3">
      <c r="A270" s="11" t="s">
        <v>1024</v>
      </c>
      <c r="B270" s="11" t="s">
        <v>1495</v>
      </c>
      <c r="C270" s="11" t="s">
        <v>1496</v>
      </c>
      <c r="D270" s="11" t="s">
        <v>53</v>
      </c>
      <c r="E270" s="11" t="s">
        <v>1345</v>
      </c>
      <c r="F270" s="11" t="s">
        <v>1031</v>
      </c>
      <c r="G270" s="11" t="s">
        <v>806</v>
      </c>
      <c r="H270" s="11" t="s">
        <v>806</v>
      </c>
      <c r="I270" s="11" t="s">
        <v>799</v>
      </c>
      <c r="J270" s="11" t="s">
        <v>48</v>
      </c>
      <c r="K270" s="11" t="s">
        <v>757</v>
      </c>
      <c r="L270" s="11" t="s">
        <v>752</v>
      </c>
    </row>
    <row r="271" spans="1:12" x14ac:dyDescent="0.3">
      <c r="A271" s="11" t="s">
        <v>1024</v>
      </c>
      <c r="B271" s="11" t="s">
        <v>1497</v>
      </c>
      <c r="C271" s="11" t="s">
        <v>1498</v>
      </c>
      <c r="D271" s="11" t="s">
        <v>47</v>
      </c>
      <c r="E271" s="11" t="s">
        <v>1345</v>
      </c>
      <c r="F271" s="11" t="s">
        <v>1027</v>
      </c>
      <c r="G271" s="11" t="s">
        <v>806</v>
      </c>
      <c r="H271" s="11" t="s">
        <v>806</v>
      </c>
      <c r="I271" s="11" t="s">
        <v>647</v>
      </c>
      <c r="J271" s="11" t="s">
        <v>48</v>
      </c>
      <c r="K271" s="11" t="s">
        <v>757</v>
      </c>
      <c r="L271" s="11" t="s">
        <v>752</v>
      </c>
    </row>
    <row r="272" spans="1:12" x14ac:dyDescent="0.3">
      <c r="A272" s="11" t="s">
        <v>1024</v>
      </c>
      <c r="B272" s="11" t="s">
        <v>1499</v>
      </c>
      <c r="C272" s="11" t="s">
        <v>1500</v>
      </c>
      <c r="D272" s="11" t="s">
        <v>50</v>
      </c>
      <c r="E272" s="11" t="s">
        <v>1345</v>
      </c>
      <c r="F272" s="11" t="s">
        <v>1039</v>
      </c>
      <c r="G272" s="11" t="s">
        <v>1218</v>
      </c>
      <c r="H272" s="11" t="s">
        <v>63</v>
      </c>
      <c r="I272" s="11" t="s">
        <v>647</v>
      </c>
      <c r="J272" s="11" t="s">
        <v>48</v>
      </c>
      <c r="K272" s="11" t="s">
        <v>64</v>
      </c>
      <c r="L272" s="11" t="s">
        <v>62</v>
      </c>
    </row>
    <row r="273" spans="1:12" x14ac:dyDescent="0.3">
      <c r="A273" s="11" t="s">
        <v>1024</v>
      </c>
      <c r="B273" s="11" t="s">
        <v>1501</v>
      </c>
      <c r="C273" s="11" t="s">
        <v>1502</v>
      </c>
      <c r="D273" s="11" t="s">
        <v>50</v>
      </c>
      <c r="E273" s="11" t="s">
        <v>1345</v>
      </c>
      <c r="F273" s="11" t="s">
        <v>1039</v>
      </c>
      <c r="G273" s="11" t="s">
        <v>1218</v>
      </c>
      <c r="H273" s="11" t="s">
        <v>63</v>
      </c>
      <c r="I273" s="11" t="s">
        <v>647</v>
      </c>
      <c r="J273" s="11" t="s">
        <v>48</v>
      </c>
      <c r="K273" s="11" t="s">
        <v>64</v>
      </c>
      <c r="L273" s="11" t="s">
        <v>62</v>
      </c>
    </row>
    <row r="274" spans="1:12" x14ac:dyDescent="0.3">
      <c r="A274" s="11" t="s">
        <v>1024</v>
      </c>
      <c r="B274" s="11" t="s">
        <v>1503</v>
      </c>
      <c r="C274" s="11" t="s">
        <v>1504</v>
      </c>
      <c r="D274" s="11" t="s">
        <v>47</v>
      </c>
      <c r="E274" s="11" t="s">
        <v>1345</v>
      </c>
      <c r="F274" s="11" t="s">
        <v>1027</v>
      </c>
      <c r="G274" s="11" t="s">
        <v>46</v>
      </c>
      <c r="H274" s="11" t="s">
        <v>46</v>
      </c>
      <c r="I274" s="11" t="s">
        <v>1028</v>
      </c>
      <c r="J274" s="11" t="s">
        <v>78</v>
      </c>
      <c r="K274" s="11" t="s">
        <v>1242</v>
      </c>
      <c r="L274" s="11" t="s">
        <v>1242</v>
      </c>
    </row>
    <row r="275" spans="1:12" x14ac:dyDescent="0.3">
      <c r="A275" s="11" t="s">
        <v>1024</v>
      </c>
      <c r="B275" s="11" t="s">
        <v>1505</v>
      </c>
      <c r="C275" s="11" t="s">
        <v>1506</v>
      </c>
      <c r="D275" s="11" t="s">
        <v>69</v>
      </c>
      <c r="E275" s="11" t="s">
        <v>1345</v>
      </c>
      <c r="F275" s="11" t="s">
        <v>1039</v>
      </c>
      <c r="G275" s="11"/>
      <c r="H275" s="11"/>
      <c r="I275" s="11" t="s">
        <v>647</v>
      </c>
      <c r="J275" s="11" t="s">
        <v>48</v>
      </c>
      <c r="K275" s="11"/>
      <c r="L275" s="11"/>
    </row>
    <row r="276" spans="1:12" x14ac:dyDescent="0.3">
      <c r="A276" s="47" t="s">
        <v>1024</v>
      </c>
      <c r="B276" s="47" t="s">
        <v>1507</v>
      </c>
      <c r="C276" s="47" t="s">
        <v>1471</v>
      </c>
      <c r="D276" s="47" t="s">
        <v>79</v>
      </c>
      <c r="E276" s="47" t="s">
        <v>1345</v>
      </c>
      <c r="F276" s="47" t="s">
        <v>1340</v>
      </c>
      <c r="G276" s="47" t="s">
        <v>1508</v>
      </c>
      <c r="H276" s="47" t="s">
        <v>46</v>
      </c>
      <c r="I276" s="47" t="s">
        <v>647</v>
      </c>
      <c r="J276" s="47" t="s">
        <v>1342</v>
      </c>
      <c r="K276" s="47" t="s">
        <v>1343</v>
      </c>
      <c r="L276" s="47" t="s">
        <v>1343</v>
      </c>
    </row>
    <row r="277" spans="1:12" x14ac:dyDescent="0.3">
      <c r="A277" s="11" t="s">
        <v>1024</v>
      </c>
      <c r="B277" s="11" t="s">
        <v>1509</v>
      </c>
      <c r="C277" s="11" t="s">
        <v>1510</v>
      </c>
      <c r="D277" s="11" t="s">
        <v>50</v>
      </c>
      <c r="E277" s="11" t="s">
        <v>1345</v>
      </c>
      <c r="F277" s="11" t="s">
        <v>1039</v>
      </c>
      <c r="G277" s="11" t="s">
        <v>800</v>
      </c>
      <c r="H277" s="11" t="s">
        <v>800</v>
      </c>
      <c r="I277" s="11" t="s">
        <v>793</v>
      </c>
      <c r="J277" s="11" t="s">
        <v>1040</v>
      </c>
      <c r="K277" s="11" t="s">
        <v>767</v>
      </c>
      <c r="L277" s="11" t="s">
        <v>763</v>
      </c>
    </row>
    <row r="278" spans="1:12" x14ac:dyDescent="0.3">
      <c r="A278" s="49" t="s">
        <v>1024</v>
      </c>
      <c r="B278" s="49" t="s">
        <v>1511</v>
      </c>
      <c r="C278" s="49" t="s">
        <v>1512</v>
      </c>
      <c r="D278" s="49" t="s">
        <v>50</v>
      </c>
      <c r="E278" s="49" t="s">
        <v>1345</v>
      </c>
      <c r="F278" s="49" t="s">
        <v>1513</v>
      </c>
      <c r="G278" s="49" t="s">
        <v>46</v>
      </c>
      <c r="H278" s="49" t="s">
        <v>46</v>
      </c>
      <c r="I278" s="49" t="s">
        <v>793</v>
      </c>
      <c r="J278" s="49" t="s">
        <v>1040</v>
      </c>
      <c r="K278" s="49" t="s">
        <v>760</v>
      </c>
      <c r="L278" s="49" t="s">
        <v>1070</v>
      </c>
    </row>
    <row r="279" spans="1:12" x14ac:dyDescent="0.3">
      <c r="A279" s="11" t="s">
        <v>1024</v>
      </c>
      <c r="B279" s="11" t="s">
        <v>1497</v>
      </c>
      <c r="C279" s="11" t="s">
        <v>1498</v>
      </c>
      <c r="D279" s="11" t="s">
        <v>47</v>
      </c>
      <c r="E279" s="11" t="s">
        <v>1345</v>
      </c>
      <c r="F279" s="11" t="s">
        <v>1027</v>
      </c>
      <c r="G279" s="11" t="s">
        <v>806</v>
      </c>
      <c r="H279" s="11" t="s">
        <v>806</v>
      </c>
      <c r="I279" s="11" t="s">
        <v>647</v>
      </c>
      <c r="J279" s="11" t="s">
        <v>48</v>
      </c>
      <c r="K279" s="11" t="s">
        <v>757</v>
      </c>
      <c r="L279" s="11" t="s">
        <v>752</v>
      </c>
    </row>
    <row r="280" spans="1:12" x14ac:dyDescent="0.3">
      <c r="A280" s="11" t="s">
        <v>1024</v>
      </c>
      <c r="B280" s="11" t="s">
        <v>1514</v>
      </c>
      <c r="C280" s="11" t="s">
        <v>1515</v>
      </c>
      <c r="D280" s="11" t="s">
        <v>60</v>
      </c>
      <c r="E280" s="11" t="s">
        <v>1345</v>
      </c>
      <c r="F280" s="11" t="s">
        <v>1031</v>
      </c>
      <c r="G280" s="11" t="s">
        <v>1218</v>
      </c>
      <c r="H280" s="11" t="s">
        <v>63</v>
      </c>
      <c r="I280" s="11" t="s">
        <v>647</v>
      </c>
      <c r="J280" s="11" t="s">
        <v>48</v>
      </c>
      <c r="K280" s="11" t="s">
        <v>64</v>
      </c>
      <c r="L280" s="11" t="s">
        <v>62</v>
      </c>
    </row>
    <row r="281" spans="1:12" x14ac:dyDescent="0.3">
      <c r="A281" s="11" t="s">
        <v>1024</v>
      </c>
      <c r="B281" s="11" t="s">
        <v>1516</v>
      </c>
      <c r="C281" s="11" t="s">
        <v>1474</v>
      </c>
      <c r="D281" s="11" t="s">
        <v>50</v>
      </c>
      <c r="E281" s="11" t="s">
        <v>1345</v>
      </c>
      <c r="F281" s="11" t="s">
        <v>1039</v>
      </c>
      <c r="G281" s="11" t="s">
        <v>1475</v>
      </c>
      <c r="H281" s="11" t="s">
        <v>1476</v>
      </c>
      <c r="I281" s="11" t="s">
        <v>793</v>
      </c>
      <c r="J281" s="11" t="s">
        <v>1040</v>
      </c>
      <c r="K281" s="11" t="s">
        <v>767</v>
      </c>
      <c r="L281" s="11" t="s">
        <v>763</v>
      </c>
    </row>
    <row r="282" spans="1:12" x14ac:dyDescent="0.3">
      <c r="A282" s="11" t="s">
        <v>1024</v>
      </c>
      <c r="B282" s="11" t="s">
        <v>1517</v>
      </c>
      <c r="C282" s="11" t="s">
        <v>1518</v>
      </c>
      <c r="D282" s="11" t="s">
        <v>60</v>
      </c>
      <c r="E282" s="11" t="s">
        <v>1345</v>
      </c>
      <c r="F282" s="11" t="s">
        <v>1031</v>
      </c>
      <c r="G282" s="11" t="s">
        <v>46</v>
      </c>
      <c r="H282" s="11" t="s">
        <v>46</v>
      </c>
      <c r="I282" s="11" t="s">
        <v>1028</v>
      </c>
      <c r="J282" s="11" t="s">
        <v>78</v>
      </c>
      <c r="K282" s="11">
        <v>0</v>
      </c>
      <c r="L282" s="11">
        <v>0</v>
      </c>
    </row>
    <row r="283" spans="1:12" x14ac:dyDescent="0.3">
      <c r="A283" s="11" t="s">
        <v>1024</v>
      </c>
      <c r="B283" s="11" t="s">
        <v>1519</v>
      </c>
      <c r="C283" s="11" t="s">
        <v>1520</v>
      </c>
      <c r="D283" s="11" t="s">
        <v>53</v>
      </c>
      <c r="E283" s="11" t="s">
        <v>1345</v>
      </c>
      <c r="F283" s="11" t="s">
        <v>1031</v>
      </c>
      <c r="G283" s="11" t="s">
        <v>803</v>
      </c>
      <c r="H283" s="11" t="s">
        <v>803</v>
      </c>
      <c r="I283" s="11" t="s">
        <v>1158</v>
      </c>
      <c r="J283" s="11" t="s">
        <v>1040</v>
      </c>
      <c r="K283" s="11" t="s">
        <v>751</v>
      </c>
      <c r="L283" s="11" t="s">
        <v>765</v>
      </c>
    </row>
    <row r="284" spans="1:12" x14ac:dyDescent="0.3">
      <c r="A284" s="11" t="s">
        <v>1024</v>
      </c>
      <c r="B284" s="11" t="s">
        <v>1521</v>
      </c>
      <c r="C284" s="11" t="s">
        <v>1522</v>
      </c>
      <c r="D284" s="11" t="s">
        <v>50</v>
      </c>
      <c r="E284" s="11" t="s">
        <v>1345</v>
      </c>
      <c r="F284" s="11" t="s">
        <v>1039</v>
      </c>
      <c r="G284" s="11" t="s">
        <v>803</v>
      </c>
      <c r="H284" s="11" t="s">
        <v>803</v>
      </c>
      <c r="I284" s="11" t="s">
        <v>799</v>
      </c>
      <c r="J284" s="11" t="s">
        <v>1199</v>
      </c>
      <c r="K284" s="11" t="s">
        <v>751</v>
      </c>
      <c r="L284" s="11" t="s">
        <v>765</v>
      </c>
    </row>
    <row r="285" spans="1:12" x14ac:dyDescent="0.3">
      <c r="A285" s="11" t="s">
        <v>1024</v>
      </c>
      <c r="B285" s="11" t="s">
        <v>1523</v>
      </c>
      <c r="C285" s="11" t="s">
        <v>1524</v>
      </c>
      <c r="D285" s="11" t="s">
        <v>49</v>
      </c>
      <c r="E285" s="11" t="s">
        <v>1026</v>
      </c>
      <c r="F285" s="11" t="s">
        <v>1027</v>
      </c>
      <c r="G285" s="11" t="s">
        <v>810</v>
      </c>
      <c r="H285" s="11" t="s">
        <v>810</v>
      </c>
      <c r="I285" s="11" t="s">
        <v>799</v>
      </c>
      <c r="J285" s="11" t="s">
        <v>1199</v>
      </c>
      <c r="K285" s="11" t="s">
        <v>751</v>
      </c>
      <c r="L285" s="11" t="s">
        <v>765</v>
      </c>
    </row>
    <row r="286" spans="1:12" x14ac:dyDescent="0.3">
      <c r="A286" s="11" t="s">
        <v>1024</v>
      </c>
      <c r="B286" s="11" t="s">
        <v>1525</v>
      </c>
      <c r="C286" s="11" t="s">
        <v>1526</v>
      </c>
      <c r="D286" s="11" t="s">
        <v>47</v>
      </c>
      <c r="E286" s="11" t="s">
        <v>1345</v>
      </c>
      <c r="F286" s="11" t="s">
        <v>1027</v>
      </c>
      <c r="G286" s="11" t="s">
        <v>810</v>
      </c>
      <c r="H286" s="11" t="s">
        <v>810</v>
      </c>
      <c r="I286" s="11" t="s">
        <v>799</v>
      </c>
      <c r="J286" s="11" t="s">
        <v>1199</v>
      </c>
      <c r="K286" s="11" t="s">
        <v>751</v>
      </c>
      <c r="L286" s="11" t="s">
        <v>765</v>
      </c>
    </row>
    <row r="287" spans="1:12" x14ac:dyDescent="0.3">
      <c r="A287" s="11" t="s">
        <v>1024</v>
      </c>
      <c r="B287" s="11" t="s">
        <v>1527</v>
      </c>
      <c r="C287" s="11" t="s">
        <v>1528</v>
      </c>
      <c r="D287" s="11" t="s">
        <v>47</v>
      </c>
      <c r="E287" s="11" t="s">
        <v>1345</v>
      </c>
      <c r="F287" s="11" t="s">
        <v>1027</v>
      </c>
      <c r="G287" s="11" t="s">
        <v>810</v>
      </c>
      <c r="H287" s="11" t="s">
        <v>810</v>
      </c>
      <c r="I287" s="11" t="s">
        <v>799</v>
      </c>
      <c r="J287" s="11" t="s">
        <v>1199</v>
      </c>
      <c r="K287" s="11" t="s">
        <v>751</v>
      </c>
      <c r="L287" s="11" t="s">
        <v>765</v>
      </c>
    </row>
    <row r="288" spans="1:12" x14ac:dyDescent="0.3">
      <c r="A288" s="11" t="s">
        <v>1024</v>
      </c>
      <c r="B288" s="11" t="s">
        <v>1529</v>
      </c>
      <c r="C288" s="11" t="s">
        <v>1530</v>
      </c>
      <c r="D288" s="11" t="s">
        <v>51</v>
      </c>
      <c r="E288" s="11" t="s">
        <v>1026</v>
      </c>
      <c r="F288" s="11" t="s">
        <v>1039</v>
      </c>
      <c r="G288" s="11" t="s">
        <v>810</v>
      </c>
      <c r="H288" s="11" t="s">
        <v>810</v>
      </c>
      <c r="I288" s="11" t="s">
        <v>799</v>
      </c>
      <c r="J288" s="11" t="s">
        <v>1199</v>
      </c>
      <c r="K288" s="11" t="s">
        <v>751</v>
      </c>
      <c r="L288" s="11" t="s">
        <v>765</v>
      </c>
    </row>
    <row r="289" spans="1:12" x14ac:dyDescent="0.3">
      <c r="A289" s="11" t="s">
        <v>1024</v>
      </c>
      <c r="B289" s="11" t="s">
        <v>1531</v>
      </c>
      <c r="C289" s="11" t="s">
        <v>1532</v>
      </c>
      <c r="D289" s="11" t="s">
        <v>50</v>
      </c>
      <c r="E289" s="11" t="s">
        <v>1345</v>
      </c>
      <c r="F289" s="11" t="s">
        <v>1039</v>
      </c>
      <c r="G289" s="11" t="s">
        <v>810</v>
      </c>
      <c r="H289" s="11" t="s">
        <v>810</v>
      </c>
      <c r="I289" s="11" t="s">
        <v>799</v>
      </c>
      <c r="J289" s="11" t="s">
        <v>1199</v>
      </c>
      <c r="K289" s="11" t="s">
        <v>751</v>
      </c>
      <c r="L289" s="11" t="s">
        <v>765</v>
      </c>
    </row>
    <row r="290" spans="1:12" x14ac:dyDescent="0.3">
      <c r="A290" s="11" t="s">
        <v>1024</v>
      </c>
      <c r="B290" s="11" t="s">
        <v>1533</v>
      </c>
      <c r="C290" s="11" t="s">
        <v>1534</v>
      </c>
      <c r="D290" s="11" t="s">
        <v>50</v>
      </c>
      <c r="E290" s="11" t="s">
        <v>1345</v>
      </c>
      <c r="F290" s="11" t="s">
        <v>1039</v>
      </c>
      <c r="G290" s="11" t="s">
        <v>810</v>
      </c>
      <c r="H290" s="11" t="s">
        <v>810</v>
      </c>
      <c r="I290" s="11" t="s">
        <v>799</v>
      </c>
      <c r="J290" s="11" t="s">
        <v>1199</v>
      </c>
      <c r="K290" s="11" t="s">
        <v>751</v>
      </c>
      <c r="L290" s="11" t="s">
        <v>765</v>
      </c>
    </row>
    <row r="291" spans="1:12" x14ac:dyDescent="0.3">
      <c r="A291" s="11" t="s">
        <v>1024</v>
      </c>
      <c r="B291" s="11" t="s">
        <v>1535</v>
      </c>
      <c r="C291" s="11" t="s">
        <v>1536</v>
      </c>
      <c r="D291" s="11" t="s">
        <v>57</v>
      </c>
      <c r="E291" s="11" t="s">
        <v>1026</v>
      </c>
      <c r="F291" s="11" t="s">
        <v>1031</v>
      </c>
      <c r="G291" s="11" t="s">
        <v>810</v>
      </c>
      <c r="H291" s="11" t="s">
        <v>810</v>
      </c>
      <c r="I291" s="11" t="s">
        <v>799</v>
      </c>
      <c r="J291" s="11" t="s">
        <v>1040</v>
      </c>
      <c r="K291" s="11" t="s">
        <v>751</v>
      </c>
      <c r="L291" s="11" t="s">
        <v>765</v>
      </c>
    </row>
    <row r="292" spans="1:12" x14ac:dyDescent="0.3">
      <c r="A292" s="11" t="s">
        <v>1024</v>
      </c>
      <c r="B292" s="11" t="s">
        <v>1537</v>
      </c>
      <c r="C292" s="11" t="s">
        <v>1538</v>
      </c>
      <c r="D292" s="11" t="s">
        <v>74</v>
      </c>
      <c r="E292" s="11" t="s">
        <v>1345</v>
      </c>
      <c r="F292" s="11" t="s">
        <v>1031</v>
      </c>
      <c r="G292" s="11" t="s">
        <v>810</v>
      </c>
      <c r="H292" s="11" t="s">
        <v>810</v>
      </c>
      <c r="I292" s="11" t="s">
        <v>799</v>
      </c>
      <c r="J292" s="11" t="s">
        <v>1040</v>
      </c>
      <c r="K292" s="11" t="s">
        <v>751</v>
      </c>
      <c r="L292" s="11" t="s">
        <v>765</v>
      </c>
    </row>
    <row r="293" spans="1:12" x14ac:dyDescent="0.3">
      <c r="A293" s="11" t="s">
        <v>1024</v>
      </c>
      <c r="B293" s="11" t="s">
        <v>1539</v>
      </c>
      <c r="C293" s="11" t="s">
        <v>1540</v>
      </c>
      <c r="D293" s="11" t="s">
        <v>74</v>
      </c>
      <c r="E293" s="11" t="s">
        <v>1345</v>
      </c>
      <c r="F293" s="11" t="s">
        <v>1031</v>
      </c>
      <c r="G293" s="11" t="s">
        <v>810</v>
      </c>
      <c r="H293" s="11" t="s">
        <v>810</v>
      </c>
      <c r="I293" s="11" t="s">
        <v>799</v>
      </c>
      <c r="J293" s="11" t="s">
        <v>1040</v>
      </c>
      <c r="K293" s="11" t="s">
        <v>751</v>
      </c>
      <c r="L293" s="11" t="s">
        <v>765</v>
      </c>
    </row>
    <row r="294" spans="1:12" x14ac:dyDescent="0.3">
      <c r="A294" s="11" t="s">
        <v>1024</v>
      </c>
      <c r="B294" s="11" t="s">
        <v>1541</v>
      </c>
      <c r="C294" s="11" t="s">
        <v>1542</v>
      </c>
      <c r="D294" s="11" t="s">
        <v>54</v>
      </c>
      <c r="E294" s="11" t="s">
        <v>1026</v>
      </c>
      <c r="F294" s="11" t="s">
        <v>1031</v>
      </c>
      <c r="G294" s="11" t="s">
        <v>810</v>
      </c>
      <c r="H294" s="11" t="s">
        <v>810</v>
      </c>
      <c r="I294" s="11" t="s">
        <v>799</v>
      </c>
      <c r="J294" s="11" t="s">
        <v>1040</v>
      </c>
      <c r="K294" s="11" t="s">
        <v>751</v>
      </c>
      <c r="L294" s="11" t="s">
        <v>765</v>
      </c>
    </row>
    <row r="295" spans="1:12" x14ac:dyDescent="0.3">
      <c r="A295" s="11" t="s">
        <v>1024</v>
      </c>
      <c r="B295" s="11" t="s">
        <v>1543</v>
      </c>
      <c r="C295" s="11" t="s">
        <v>1544</v>
      </c>
      <c r="D295" s="11" t="s">
        <v>53</v>
      </c>
      <c r="E295" s="11" t="s">
        <v>1345</v>
      </c>
      <c r="F295" s="11" t="s">
        <v>1031</v>
      </c>
      <c r="G295" s="11" t="s">
        <v>810</v>
      </c>
      <c r="H295" s="11" t="s">
        <v>810</v>
      </c>
      <c r="I295" s="11" t="s">
        <v>799</v>
      </c>
      <c r="J295" s="11" t="s">
        <v>1040</v>
      </c>
      <c r="K295" s="11" t="s">
        <v>751</v>
      </c>
      <c r="L295" s="11" t="s">
        <v>765</v>
      </c>
    </row>
    <row r="296" spans="1:12" x14ac:dyDescent="0.3">
      <c r="A296" s="11" t="s">
        <v>1024</v>
      </c>
      <c r="B296" s="11" t="s">
        <v>1545</v>
      </c>
      <c r="C296" s="11" t="s">
        <v>1546</v>
      </c>
      <c r="D296" s="11" t="s">
        <v>59</v>
      </c>
      <c r="E296" s="11" t="s">
        <v>1345</v>
      </c>
      <c r="F296" s="11" t="s">
        <v>1031</v>
      </c>
      <c r="G296" s="11" t="s">
        <v>810</v>
      </c>
      <c r="H296" s="11" t="s">
        <v>810</v>
      </c>
      <c r="I296" s="11" t="s">
        <v>799</v>
      </c>
      <c r="J296" s="11" t="s">
        <v>1040</v>
      </c>
      <c r="K296" s="11" t="s">
        <v>751</v>
      </c>
      <c r="L296" s="11" t="s">
        <v>765</v>
      </c>
    </row>
    <row r="297" spans="1:12" x14ac:dyDescent="0.3">
      <c r="A297" s="11" t="s">
        <v>1024</v>
      </c>
      <c r="B297" s="11" t="s">
        <v>1547</v>
      </c>
      <c r="C297" s="11" t="s">
        <v>1548</v>
      </c>
      <c r="D297" s="11" t="s">
        <v>53</v>
      </c>
      <c r="E297" s="11" t="s">
        <v>1345</v>
      </c>
      <c r="F297" s="11" t="s">
        <v>1031</v>
      </c>
      <c r="G297" s="11" t="s">
        <v>804</v>
      </c>
      <c r="H297" s="11" t="s">
        <v>804</v>
      </c>
      <c r="I297" s="11" t="s">
        <v>1158</v>
      </c>
      <c r="J297" s="11" t="s">
        <v>797</v>
      </c>
      <c r="K297" s="11" t="s">
        <v>766</v>
      </c>
      <c r="L297" s="11" t="s">
        <v>766</v>
      </c>
    </row>
    <row r="298" spans="1:12" x14ac:dyDescent="0.3">
      <c r="A298" s="11" t="s">
        <v>1024</v>
      </c>
      <c r="B298" s="11" t="s">
        <v>1549</v>
      </c>
      <c r="C298" s="11" t="s">
        <v>811</v>
      </c>
      <c r="D298" s="11" t="s">
        <v>45</v>
      </c>
      <c r="E298" s="11" t="s">
        <v>1026</v>
      </c>
      <c r="F298" s="11" t="s">
        <v>1039</v>
      </c>
      <c r="G298" s="11" t="s">
        <v>804</v>
      </c>
      <c r="H298" s="11" t="s">
        <v>804</v>
      </c>
      <c r="I298" s="11" t="s">
        <v>647</v>
      </c>
      <c r="J298" s="11" t="s">
        <v>48</v>
      </c>
      <c r="K298" s="11" t="s">
        <v>766</v>
      </c>
      <c r="L298" s="11" t="s">
        <v>766</v>
      </c>
    </row>
    <row r="299" spans="1:12" x14ac:dyDescent="0.3">
      <c r="A299" s="11" t="s">
        <v>1024</v>
      </c>
      <c r="B299" s="11" t="s">
        <v>651</v>
      </c>
      <c r="C299" s="11" t="s">
        <v>811</v>
      </c>
      <c r="D299" s="11" t="s">
        <v>69</v>
      </c>
      <c r="E299" s="11" t="s">
        <v>1345</v>
      </c>
      <c r="F299" s="11" t="s">
        <v>1039</v>
      </c>
      <c r="G299" s="11" t="s">
        <v>804</v>
      </c>
      <c r="H299" s="11" t="s">
        <v>804</v>
      </c>
      <c r="I299" s="11" t="s">
        <v>647</v>
      </c>
      <c r="J299" s="11" t="s">
        <v>48</v>
      </c>
      <c r="K299" s="11" t="s">
        <v>766</v>
      </c>
      <c r="L299" s="11" t="s">
        <v>766</v>
      </c>
    </row>
    <row r="300" spans="1:12" x14ac:dyDescent="0.3">
      <c r="A300" s="11" t="s">
        <v>1024</v>
      </c>
      <c r="B300" s="11" t="s">
        <v>1550</v>
      </c>
      <c r="C300" s="11" t="s">
        <v>1551</v>
      </c>
      <c r="D300" s="11" t="s">
        <v>45</v>
      </c>
      <c r="E300" s="11" t="s">
        <v>1026</v>
      </c>
      <c r="F300" s="11" t="s">
        <v>1039</v>
      </c>
      <c r="G300" s="11" t="s">
        <v>803</v>
      </c>
      <c r="H300" s="11" t="s">
        <v>803</v>
      </c>
      <c r="I300" s="11" t="s">
        <v>647</v>
      </c>
      <c r="J300" s="11" t="s">
        <v>48</v>
      </c>
      <c r="K300" s="11" t="s">
        <v>751</v>
      </c>
      <c r="L300" s="11" t="s">
        <v>765</v>
      </c>
    </row>
    <row r="301" spans="1:12" x14ac:dyDescent="0.3">
      <c r="A301" s="11" t="s">
        <v>1024</v>
      </c>
      <c r="B301" s="11" t="s">
        <v>1552</v>
      </c>
      <c r="C301" s="11" t="s">
        <v>1553</v>
      </c>
      <c r="D301" s="11" t="s">
        <v>69</v>
      </c>
      <c r="E301" s="11" t="s">
        <v>1345</v>
      </c>
      <c r="F301" s="11" t="s">
        <v>1039</v>
      </c>
      <c r="G301" s="11" t="s">
        <v>803</v>
      </c>
      <c r="H301" s="11" t="s">
        <v>803</v>
      </c>
      <c r="I301" s="11" t="s">
        <v>647</v>
      </c>
      <c r="J301" s="11" t="s">
        <v>48</v>
      </c>
      <c r="K301" s="11" t="s">
        <v>751</v>
      </c>
      <c r="L301" s="11" t="s">
        <v>765</v>
      </c>
    </row>
    <row r="302" spans="1:12" x14ac:dyDescent="0.3">
      <c r="A302" s="11" t="s">
        <v>1554</v>
      </c>
      <c r="B302" s="11" t="s">
        <v>1555</v>
      </c>
      <c r="C302" s="11" t="s">
        <v>1556</v>
      </c>
      <c r="D302" s="11" t="s">
        <v>51</v>
      </c>
      <c r="E302" s="11" t="s">
        <v>1026</v>
      </c>
      <c r="F302" s="11" t="s">
        <v>1039</v>
      </c>
      <c r="G302" s="11" t="s">
        <v>810</v>
      </c>
      <c r="H302" s="11" t="s">
        <v>810</v>
      </c>
      <c r="I302" s="11" t="s">
        <v>799</v>
      </c>
      <c r="J302" s="11" t="s">
        <v>1199</v>
      </c>
      <c r="K302" s="11" t="s">
        <v>751</v>
      </c>
      <c r="L302" s="11" t="s">
        <v>765</v>
      </c>
    </row>
    <row r="303" spans="1:12" x14ac:dyDescent="0.3">
      <c r="A303" s="11" t="s">
        <v>1554</v>
      </c>
      <c r="B303" s="11" t="s">
        <v>1557</v>
      </c>
      <c r="C303" s="11" t="s">
        <v>1558</v>
      </c>
      <c r="D303" s="11" t="s">
        <v>50</v>
      </c>
      <c r="E303" s="11" t="s">
        <v>1345</v>
      </c>
      <c r="F303" s="11" t="s">
        <v>1039</v>
      </c>
      <c r="G303" s="11" t="s">
        <v>810</v>
      </c>
      <c r="H303" s="11" t="s">
        <v>810</v>
      </c>
      <c r="I303" s="11" t="s">
        <v>799</v>
      </c>
      <c r="J303" s="11" t="s">
        <v>1199</v>
      </c>
      <c r="K303" s="11" t="s">
        <v>751</v>
      </c>
      <c r="L303" s="11" t="s">
        <v>765</v>
      </c>
    </row>
    <row r="304" spans="1:12" x14ac:dyDescent="0.3">
      <c r="A304" s="11" t="s">
        <v>1554</v>
      </c>
      <c r="B304" s="11" t="s">
        <v>1559</v>
      </c>
      <c r="C304" s="11" t="s">
        <v>1560</v>
      </c>
      <c r="D304" s="11" t="s">
        <v>50</v>
      </c>
      <c r="E304" s="11" t="s">
        <v>1345</v>
      </c>
      <c r="F304" s="11" t="s">
        <v>1039</v>
      </c>
      <c r="G304" s="11" t="s">
        <v>810</v>
      </c>
      <c r="H304" s="11" t="s">
        <v>810</v>
      </c>
      <c r="I304" s="11" t="s">
        <v>799</v>
      </c>
      <c r="J304" s="11" t="s">
        <v>1199</v>
      </c>
      <c r="K304" s="11" t="s">
        <v>751</v>
      </c>
      <c r="L304" s="11" t="s">
        <v>765</v>
      </c>
    </row>
    <row r="305" spans="1:12" x14ac:dyDescent="0.3">
      <c r="A305" s="11" t="s">
        <v>1024</v>
      </c>
      <c r="B305" s="11" t="s">
        <v>1561</v>
      </c>
      <c r="C305" s="11" t="s">
        <v>1562</v>
      </c>
      <c r="D305" s="11" t="s">
        <v>55</v>
      </c>
      <c r="E305" s="11" t="s">
        <v>1026</v>
      </c>
      <c r="F305" s="11" t="s">
        <v>1027</v>
      </c>
      <c r="G305" s="11"/>
      <c r="H305" s="11" t="s">
        <v>46</v>
      </c>
      <c r="I305" s="11" t="s">
        <v>1158</v>
      </c>
      <c r="J305" s="11" t="s">
        <v>797</v>
      </c>
      <c r="K305" s="11" t="s">
        <v>764</v>
      </c>
      <c r="L305" s="11" t="s">
        <v>764</v>
      </c>
    </row>
    <row r="306" spans="1:12" x14ac:dyDescent="0.3">
      <c r="A306" s="11" t="s">
        <v>1024</v>
      </c>
      <c r="B306" s="11" t="s">
        <v>1563</v>
      </c>
      <c r="C306" s="11" t="s">
        <v>1564</v>
      </c>
      <c r="D306" s="11" t="s">
        <v>68</v>
      </c>
      <c r="E306" s="11" t="s">
        <v>1345</v>
      </c>
      <c r="F306" s="11" t="s">
        <v>1027</v>
      </c>
      <c r="G306" s="11"/>
      <c r="H306" s="11" t="s">
        <v>46</v>
      </c>
      <c r="I306" s="11" t="s">
        <v>1158</v>
      </c>
      <c r="J306" s="11" t="s">
        <v>797</v>
      </c>
      <c r="K306" s="11" t="s">
        <v>764</v>
      </c>
      <c r="L306" s="11" t="s">
        <v>764</v>
      </c>
    </row>
    <row r="307" spans="1:12" x14ac:dyDescent="0.3">
      <c r="A307" s="11" t="s">
        <v>1554</v>
      </c>
      <c r="B307" s="11" t="s">
        <v>1565</v>
      </c>
      <c r="C307" s="11" t="s">
        <v>1566</v>
      </c>
      <c r="D307" s="11" t="s">
        <v>232</v>
      </c>
      <c r="E307" s="11" t="s">
        <v>1026</v>
      </c>
      <c r="F307" s="11" t="s">
        <v>1031</v>
      </c>
      <c r="G307" s="11" t="s">
        <v>810</v>
      </c>
      <c r="H307" s="11" t="s">
        <v>810</v>
      </c>
      <c r="I307" s="11" t="s">
        <v>799</v>
      </c>
      <c r="J307" s="11" t="s">
        <v>1199</v>
      </c>
      <c r="K307" s="11" t="s">
        <v>751</v>
      </c>
      <c r="L307" s="11" t="s">
        <v>765</v>
      </c>
    </row>
    <row r="308" spans="1:12" x14ac:dyDescent="0.3">
      <c r="A308" s="11" t="s">
        <v>1554</v>
      </c>
      <c r="B308" s="11" t="s">
        <v>1567</v>
      </c>
      <c r="C308" s="11" t="s">
        <v>1568</v>
      </c>
      <c r="D308" s="11" t="s">
        <v>233</v>
      </c>
      <c r="E308" s="11" t="s">
        <v>1345</v>
      </c>
      <c r="F308" s="11" t="s">
        <v>1031</v>
      </c>
      <c r="G308" s="11" t="s">
        <v>810</v>
      </c>
      <c r="H308" s="11" t="s">
        <v>810</v>
      </c>
      <c r="I308" s="11" t="s">
        <v>799</v>
      </c>
      <c r="J308" s="11" t="s">
        <v>1199</v>
      </c>
      <c r="K308" s="11" t="s">
        <v>751</v>
      </c>
      <c r="L308" s="11" t="s">
        <v>765</v>
      </c>
    </row>
    <row r="309" spans="1:12" x14ac:dyDescent="0.3">
      <c r="A309" s="11" t="s">
        <v>1554</v>
      </c>
      <c r="B309" s="11" t="s">
        <v>1569</v>
      </c>
      <c r="C309" s="11" t="s">
        <v>1570</v>
      </c>
      <c r="D309" s="11" t="s">
        <v>49</v>
      </c>
      <c r="E309" s="11" t="s">
        <v>1026</v>
      </c>
      <c r="F309" s="11" t="s">
        <v>1027</v>
      </c>
      <c r="G309" s="11" t="s">
        <v>810</v>
      </c>
      <c r="H309" s="11" t="s">
        <v>810</v>
      </c>
      <c r="I309" s="11" t="s">
        <v>799</v>
      </c>
      <c r="J309" s="11" t="s">
        <v>1199</v>
      </c>
      <c r="K309" s="11" t="s">
        <v>751</v>
      </c>
      <c r="L309" s="11" t="s">
        <v>765</v>
      </c>
    </row>
    <row r="310" spans="1:12" x14ac:dyDescent="0.3">
      <c r="A310" s="11" t="s">
        <v>1554</v>
      </c>
      <c r="B310" s="11" t="s">
        <v>1571</v>
      </c>
      <c r="C310" s="11" t="s">
        <v>1572</v>
      </c>
      <c r="D310" s="11" t="s">
        <v>47</v>
      </c>
      <c r="E310" s="11" t="s">
        <v>1345</v>
      </c>
      <c r="F310" s="11" t="s">
        <v>1027</v>
      </c>
      <c r="G310" s="11" t="s">
        <v>810</v>
      </c>
      <c r="H310" s="11" t="s">
        <v>810</v>
      </c>
      <c r="I310" s="11" t="s">
        <v>799</v>
      </c>
      <c r="J310" s="11" t="s">
        <v>1199</v>
      </c>
      <c r="K310" s="11" t="s">
        <v>751</v>
      </c>
      <c r="L310" s="11" t="s">
        <v>765</v>
      </c>
    </row>
    <row r="311" spans="1:12" x14ac:dyDescent="0.3">
      <c r="A311" s="11" t="s">
        <v>1554</v>
      </c>
      <c r="B311" s="11" t="s">
        <v>1573</v>
      </c>
      <c r="C311" s="11" t="s">
        <v>1574</v>
      </c>
      <c r="D311" s="11" t="s">
        <v>54</v>
      </c>
      <c r="E311" s="11" t="s">
        <v>1026</v>
      </c>
      <c r="F311" s="11" t="s">
        <v>1031</v>
      </c>
      <c r="G311" s="11" t="s">
        <v>810</v>
      </c>
      <c r="H311" s="11" t="s">
        <v>810</v>
      </c>
      <c r="I311" s="11" t="s">
        <v>799</v>
      </c>
      <c r="J311" s="11" t="s">
        <v>1040</v>
      </c>
      <c r="K311" s="11" t="s">
        <v>751</v>
      </c>
      <c r="L311" s="11" t="s">
        <v>765</v>
      </c>
    </row>
    <row r="312" spans="1:12" x14ac:dyDescent="0.3">
      <c r="A312" s="11" t="s">
        <v>1554</v>
      </c>
      <c r="B312" s="11" t="s">
        <v>1575</v>
      </c>
      <c r="C312" s="11" t="s">
        <v>1576</v>
      </c>
      <c r="D312" s="11" t="s">
        <v>53</v>
      </c>
      <c r="E312" s="11" t="s">
        <v>1345</v>
      </c>
      <c r="F312" s="11" t="s">
        <v>1031</v>
      </c>
      <c r="G312" s="11" t="s">
        <v>810</v>
      </c>
      <c r="H312" s="11" t="s">
        <v>810</v>
      </c>
      <c r="I312" s="11" t="s">
        <v>799</v>
      </c>
      <c r="J312" s="11" t="s">
        <v>1040</v>
      </c>
      <c r="K312" s="11" t="s">
        <v>751</v>
      </c>
      <c r="L312" s="11" t="s">
        <v>765</v>
      </c>
    </row>
    <row r="313" spans="1:12" x14ac:dyDescent="0.3">
      <c r="A313" s="11" t="s">
        <v>1024</v>
      </c>
      <c r="B313" s="11" t="s">
        <v>1577</v>
      </c>
      <c r="C313" s="11" t="s">
        <v>1578</v>
      </c>
      <c r="D313" s="11" t="s">
        <v>1579</v>
      </c>
      <c r="E313" s="11" t="s">
        <v>1026</v>
      </c>
      <c r="F313" s="11" t="s">
        <v>1031</v>
      </c>
      <c r="G313" s="11" t="s">
        <v>812</v>
      </c>
      <c r="H313" s="11" t="s">
        <v>812</v>
      </c>
      <c r="I313" s="11" t="s">
        <v>647</v>
      </c>
      <c r="J313" s="11" t="s">
        <v>1342</v>
      </c>
      <c r="K313" s="11">
        <v>0</v>
      </c>
      <c r="L313" s="11">
        <v>0</v>
      </c>
    </row>
    <row r="314" spans="1:12" x14ac:dyDescent="0.3">
      <c r="A314" s="11" t="s">
        <v>1024</v>
      </c>
      <c r="B314" s="11" t="s">
        <v>713</v>
      </c>
      <c r="C314" s="11" t="s">
        <v>1425</v>
      </c>
      <c r="D314" s="11" t="s">
        <v>60</v>
      </c>
      <c r="E314" s="11" t="s">
        <v>1345</v>
      </c>
      <c r="F314" s="11" t="s">
        <v>1031</v>
      </c>
      <c r="G314" s="11" t="s">
        <v>46</v>
      </c>
      <c r="H314" s="11" t="s">
        <v>46</v>
      </c>
      <c r="I314" s="11" t="s">
        <v>1028</v>
      </c>
      <c r="J314" s="11" t="s">
        <v>78</v>
      </c>
      <c r="K314" s="11"/>
      <c r="L314" s="11"/>
    </row>
    <row r="315" spans="1:12" x14ac:dyDescent="0.3">
      <c r="A315" s="11" t="s">
        <v>1024</v>
      </c>
      <c r="B315" s="11" t="s">
        <v>1580</v>
      </c>
      <c r="C315" s="11" t="s">
        <v>1581</v>
      </c>
      <c r="D315" s="11" t="s">
        <v>58</v>
      </c>
      <c r="E315" s="11" t="s">
        <v>1026</v>
      </c>
      <c r="F315" s="11" t="s">
        <v>1031</v>
      </c>
      <c r="G315" s="11"/>
      <c r="H315" s="11"/>
      <c r="I315" s="11" t="s">
        <v>793</v>
      </c>
      <c r="J315" s="11" t="s">
        <v>813</v>
      </c>
      <c r="K315" s="11"/>
      <c r="L315" s="11"/>
    </row>
    <row r="316" spans="1:12" x14ac:dyDescent="0.3">
      <c r="A316" s="11" t="s">
        <v>1024</v>
      </c>
      <c r="B316" s="11" t="s">
        <v>1582</v>
      </c>
      <c r="C316" s="11" t="s">
        <v>1583</v>
      </c>
      <c r="D316" s="11" t="s">
        <v>58</v>
      </c>
      <c r="E316" s="11" t="s">
        <v>1026</v>
      </c>
      <c r="F316" s="11" t="s">
        <v>1031</v>
      </c>
      <c r="G316" s="11"/>
      <c r="H316" s="11"/>
      <c r="I316" s="11" t="s">
        <v>647</v>
      </c>
      <c r="J316" s="11" t="s">
        <v>1584</v>
      </c>
      <c r="K316" s="11"/>
      <c r="L316" s="11"/>
    </row>
    <row r="317" spans="1:12" x14ac:dyDescent="0.3">
      <c r="A317" s="11" t="s">
        <v>1024</v>
      </c>
      <c r="B317" s="11" t="s">
        <v>1585</v>
      </c>
      <c r="C317" s="11" t="s">
        <v>1586</v>
      </c>
      <c r="D317" s="11" t="s">
        <v>58</v>
      </c>
      <c r="E317" s="11" t="s">
        <v>1026</v>
      </c>
      <c r="F317" s="11" t="s">
        <v>1031</v>
      </c>
      <c r="G317" s="11"/>
      <c r="H317" s="11"/>
      <c r="I317" s="11" t="s">
        <v>647</v>
      </c>
      <c r="J317" s="11" t="s">
        <v>814</v>
      </c>
      <c r="K317" s="11"/>
      <c r="L317" s="11"/>
    </row>
    <row r="318" spans="1:12" x14ac:dyDescent="0.3">
      <c r="A318" s="11" t="s">
        <v>1024</v>
      </c>
      <c r="B318" s="11" t="s">
        <v>1587</v>
      </c>
      <c r="C318" s="11" t="s">
        <v>1588</v>
      </c>
      <c r="D318" s="11" t="s">
        <v>58</v>
      </c>
      <c r="E318" s="11" t="s">
        <v>1026</v>
      </c>
      <c r="F318" s="11" t="s">
        <v>1031</v>
      </c>
      <c r="G318" s="11"/>
      <c r="H318" s="11"/>
      <c r="I318" s="11" t="s">
        <v>799</v>
      </c>
      <c r="J318" s="11" t="s">
        <v>1199</v>
      </c>
      <c r="K318" s="11"/>
      <c r="L318" s="11"/>
    </row>
    <row r="319" spans="1:12" x14ac:dyDescent="0.3">
      <c r="A319" s="11" t="s">
        <v>1024</v>
      </c>
      <c r="B319" s="11" t="s">
        <v>1580</v>
      </c>
      <c r="C319" s="11" t="s">
        <v>1589</v>
      </c>
      <c r="D319" s="11" t="s">
        <v>58</v>
      </c>
      <c r="E319" s="11" t="s">
        <v>1026</v>
      </c>
      <c r="F319" s="11" t="s">
        <v>1027</v>
      </c>
      <c r="G319" s="11"/>
      <c r="H319" s="11"/>
      <c r="I319" s="11" t="s">
        <v>793</v>
      </c>
      <c r="J319" s="11" t="s">
        <v>813</v>
      </c>
      <c r="K319" s="11" t="s">
        <v>751</v>
      </c>
      <c r="L319" s="11" t="s">
        <v>765</v>
      </c>
    </row>
    <row r="320" spans="1:12" x14ac:dyDescent="0.3">
      <c r="A320" s="11" t="s">
        <v>1024</v>
      </c>
      <c r="B320" s="11" t="s">
        <v>1582</v>
      </c>
      <c r="C320" s="11" t="s">
        <v>1590</v>
      </c>
      <c r="D320" s="11" t="s">
        <v>60</v>
      </c>
      <c r="E320" s="11" t="s">
        <v>1345</v>
      </c>
      <c r="F320" s="11" t="s">
        <v>1031</v>
      </c>
      <c r="G320" s="11"/>
      <c r="H320" s="11"/>
      <c r="I320" s="11" t="s">
        <v>647</v>
      </c>
      <c r="J320" s="11" t="s">
        <v>1584</v>
      </c>
      <c r="K320" s="11">
        <v>0</v>
      </c>
      <c r="L320" s="11">
        <v>0</v>
      </c>
    </row>
    <row r="321" spans="1:12" x14ac:dyDescent="0.3">
      <c r="A321" s="11" t="s">
        <v>1024</v>
      </c>
      <c r="B321" s="11" t="s">
        <v>1585</v>
      </c>
      <c r="C321" s="11" t="s">
        <v>1591</v>
      </c>
      <c r="D321" s="11" t="s">
        <v>60</v>
      </c>
      <c r="E321" s="11" t="s">
        <v>1345</v>
      </c>
      <c r="F321" s="11" t="s">
        <v>1031</v>
      </c>
      <c r="G321" s="11"/>
      <c r="H321" s="11"/>
      <c r="I321" s="11" t="s">
        <v>647</v>
      </c>
      <c r="J321" s="11" t="s">
        <v>814</v>
      </c>
      <c r="K321" s="11">
        <v>0</v>
      </c>
      <c r="L321" s="11">
        <v>0</v>
      </c>
    </row>
    <row r="322" spans="1:12" x14ac:dyDescent="0.3">
      <c r="A322" s="11" t="s">
        <v>1024</v>
      </c>
      <c r="B322" s="11" t="s">
        <v>1587</v>
      </c>
      <c r="C322" s="11" t="s">
        <v>1592</v>
      </c>
      <c r="D322" s="11" t="s">
        <v>60</v>
      </c>
      <c r="E322" s="11" t="s">
        <v>1345</v>
      </c>
      <c r="F322" s="11" t="s">
        <v>1031</v>
      </c>
      <c r="G322" s="11"/>
      <c r="H322" s="11"/>
      <c r="I322" s="11" t="s">
        <v>799</v>
      </c>
      <c r="J322" s="11" t="s">
        <v>1199</v>
      </c>
      <c r="K322" s="11">
        <v>0</v>
      </c>
      <c r="L322" s="11">
        <v>0</v>
      </c>
    </row>
    <row r="323" spans="1:12" x14ac:dyDescent="0.3">
      <c r="A323" s="11" t="s">
        <v>1024</v>
      </c>
      <c r="B323" s="11" t="s">
        <v>1593</v>
      </c>
      <c r="C323" s="11" t="s">
        <v>1594</v>
      </c>
      <c r="D323" s="11" t="s">
        <v>54</v>
      </c>
      <c r="E323" s="11" t="s">
        <v>1026</v>
      </c>
      <c r="F323" s="11" t="s">
        <v>1031</v>
      </c>
      <c r="G323" s="11"/>
      <c r="H323" s="11"/>
      <c r="I323" s="11" t="s">
        <v>793</v>
      </c>
      <c r="J323" s="11" t="s">
        <v>1040</v>
      </c>
      <c r="K323" s="11"/>
      <c r="L323" s="11"/>
    </row>
    <row r="324" spans="1:12" x14ac:dyDescent="0.3">
      <c r="A324" s="11" t="s">
        <v>1024</v>
      </c>
      <c r="B324" s="11" t="s">
        <v>1595</v>
      </c>
      <c r="C324" s="11" t="s">
        <v>1596</v>
      </c>
      <c r="D324" s="11" t="s">
        <v>53</v>
      </c>
      <c r="E324" s="11" t="s">
        <v>1345</v>
      </c>
      <c r="F324" s="11" t="s">
        <v>1031</v>
      </c>
      <c r="G324" s="11"/>
      <c r="H324" s="11"/>
      <c r="I324" s="11" t="s">
        <v>793</v>
      </c>
      <c r="J324" s="11" t="s">
        <v>1040</v>
      </c>
      <c r="K324" s="11"/>
      <c r="L324" s="11"/>
    </row>
    <row r="325" spans="1:12" x14ac:dyDescent="0.3">
      <c r="A325" s="11" t="s">
        <v>1024</v>
      </c>
      <c r="B325" s="11" t="s">
        <v>1597</v>
      </c>
      <c r="C325" s="11" t="s">
        <v>1598</v>
      </c>
      <c r="D325" s="11" t="s">
        <v>54</v>
      </c>
      <c r="E325" s="11" t="s">
        <v>1026</v>
      </c>
      <c r="F325" s="11" t="s">
        <v>1031</v>
      </c>
      <c r="G325" s="11"/>
      <c r="H325" s="11"/>
      <c r="I325" s="11" t="s">
        <v>647</v>
      </c>
      <c r="J325" s="11" t="s">
        <v>48</v>
      </c>
      <c r="K325" s="11"/>
      <c r="L325" s="11"/>
    </row>
    <row r="326" spans="1:12" x14ac:dyDescent="0.3">
      <c r="A326" s="11" t="s">
        <v>1024</v>
      </c>
      <c r="B326" s="11" t="s">
        <v>1599</v>
      </c>
      <c r="C326" s="11" t="s">
        <v>1600</v>
      </c>
      <c r="D326" s="11" t="s">
        <v>53</v>
      </c>
      <c r="E326" s="11" t="s">
        <v>1345</v>
      </c>
      <c r="F326" s="11" t="s">
        <v>1031</v>
      </c>
      <c r="G326" s="11"/>
      <c r="H326" s="11"/>
      <c r="I326" s="11" t="s">
        <v>647</v>
      </c>
      <c r="J326" s="11" t="s">
        <v>48</v>
      </c>
      <c r="K326" s="11"/>
      <c r="L326" s="11"/>
    </row>
    <row r="327" spans="1:12" x14ac:dyDescent="0.3">
      <c r="A327" s="11" t="s">
        <v>1024</v>
      </c>
      <c r="B327" s="11" t="s">
        <v>1601</v>
      </c>
      <c r="C327" s="11" t="s">
        <v>1602</v>
      </c>
      <c r="D327" s="11" t="s">
        <v>54</v>
      </c>
      <c r="E327" s="11" t="s">
        <v>1026</v>
      </c>
      <c r="F327" s="11" t="s">
        <v>1031</v>
      </c>
      <c r="G327" s="11"/>
      <c r="H327" s="11"/>
      <c r="I327" s="11" t="s">
        <v>647</v>
      </c>
      <c r="J327" s="11" t="s">
        <v>814</v>
      </c>
      <c r="K327" s="11"/>
      <c r="L327" s="11"/>
    </row>
    <row r="328" spans="1:12" x14ac:dyDescent="0.3">
      <c r="A328" s="11" t="s">
        <v>1024</v>
      </c>
      <c r="B328" s="11" t="s">
        <v>1603</v>
      </c>
      <c r="C328" s="11" t="s">
        <v>1604</v>
      </c>
      <c r="D328" s="11" t="s">
        <v>53</v>
      </c>
      <c r="E328" s="11" t="s">
        <v>1345</v>
      </c>
      <c r="F328" s="11" t="s">
        <v>1031</v>
      </c>
      <c r="G328" s="11"/>
      <c r="H328" s="11"/>
      <c r="I328" s="11" t="s">
        <v>647</v>
      </c>
      <c r="J328" s="11" t="s">
        <v>814</v>
      </c>
      <c r="K328" s="11"/>
      <c r="L328" s="11"/>
    </row>
    <row r="329" spans="1:12" x14ac:dyDescent="0.3">
      <c r="A329" s="11" t="s">
        <v>1024</v>
      </c>
      <c r="B329" s="11" t="s">
        <v>1605</v>
      </c>
      <c r="C329" s="11" t="s">
        <v>1606</v>
      </c>
      <c r="D329" s="11" t="s">
        <v>54</v>
      </c>
      <c r="E329" s="11" t="s">
        <v>1026</v>
      </c>
      <c r="F329" s="11" t="s">
        <v>1031</v>
      </c>
      <c r="G329" s="11"/>
      <c r="H329" s="11"/>
      <c r="I329" s="11" t="s">
        <v>799</v>
      </c>
      <c r="J329" s="11" t="s">
        <v>1199</v>
      </c>
      <c r="K329" s="11"/>
      <c r="L329" s="11"/>
    </row>
    <row r="330" spans="1:12" x14ac:dyDescent="0.3">
      <c r="A330" s="11" t="s">
        <v>1024</v>
      </c>
      <c r="B330" s="11" t="s">
        <v>1607</v>
      </c>
      <c r="C330" s="11" t="s">
        <v>1608</v>
      </c>
      <c r="D330" s="11" t="s">
        <v>53</v>
      </c>
      <c r="E330" s="11" t="s">
        <v>1345</v>
      </c>
      <c r="F330" s="11" t="s">
        <v>1031</v>
      </c>
      <c r="G330" s="11"/>
      <c r="H330" s="11"/>
      <c r="I330" s="11" t="s">
        <v>799</v>
      </c>
      <c r="J330" s="11" t="s">
        <v>1199</v>
      </c>
      <c r="K330" s="11"/>
      <c r="L330" s="11"/>
    </row>
    <row r="331" spans="1:12" x14ac:dyDescent="0.3">
      <c r="A331" s="11" t="s">
        <v>1024</v>
      </c>
      <c r="B331" s="11" t="s">
        <v>1609</v>
      </c>
      <c r="C331" s="11" t="s">
        <v>1610</v>
      </c>
      <c r="D331" s="11" t="s">
        <v>57</v>
      </c>
      <c r="E331" s="11" t="s">
        <v>1026</v>
      </c>
      <c r="F331" s="11" t="s">
        <v>1031</v>
      </c>
      <c r="G331" s="11"/>
      <c r="H331" s="11"/>
      <c r="I331" s="11" t="s">
        <v>793</v>
      </c>
      <c r="J331" s="11" t="s">
        <v>813</v>
      </c>
      <c r="K331" s="11"/>
      <c r="L331" s="11"/>
    </row>
    <row r="332" spans="1:12" x14ac:dyDescent="0.3">
      <c r="A332" s="11" t="s">
        <v>1024</v>
      </c>
      <c r="B332" s="11" t="s">
        <v>1611</v>
      </c>
      <c r="C332" s="11" t="s">
        <v>1612</v>
      </c>
      <c r="D332" s="11" t="s">
        <v>59</v>
      </c>
      <c r="E332" s="11" t="s">
        <v>1345</v>
      </c>
      <c r="F332" s="11" t="s">
        <v>1031</v>
      </c>
      <c r="G332" s="11"/>
      <c r="H332" s="11"/>
      <c r="I332" s="11" t="s">
        <v>793</v>
      </c>
      <c r="J332" s="11" t="s">
        <v>813</v>
      </c>
      <c r="K332" s="11"/>
      <c r="L332" s="11"/>
    </row>
    <row r="333" spans="1:12" x14ac:dyDescent="0.3">
      <c r="A333" s="11" t="s">
        <v>1024</v>
      </c>
      <c r="B333" s="11" t="s">
        <v>1613</v>
      </c>
      <c r="C333" s="11" t="s">
        <v>1614</v>
      </c>
      <c r="D333" s="11" t="s">
        <v>57</v>
      </c>
      <c r="E333" s="11" t="s">
        <v>1026</v>
      </c>
      <c r="F333" s="11" t="s">
        <v>1031</v>
      </c>
      <c r="G333" s="11"/>
      <c r="H333" s="11"/>
      <c r="I333" s="11" t="s">
        <v>647</v>
      </c>
      <c r="J333" s="11" t="s">
        <v>1584</v>
      </c>
      <c r="K333" s="11"/>
      <c r="L333" s="11"/>
    </row>
    <row r="334" spans="1:12" x14ac:dyDescent="0.3">
      <c r="A334" s="11" t="s">
        <v>1024</v>
      </c>
      <c r="B334" s="11" t="s">
        <v>1615</v>
      </c>
      <c r="C334" s="11" t="s">
        <v>1616</v>
      </c>
      <c r="D334" s="11" t="s">
        <v>59</v>
      </c>
      <c r="E334" s="11" t="s">
        <v>1345</v>
      </c>
      <c r="F334" s="11" t="s">
        <v>1031</v>
      </c>
      <c r="G334" s="11"/>
      <c r="H334" s="11"/>
      <c r="I334" s="11" t="s">
        <v>647</v>
      </c>
      <c r="J334" s="11" t="s">
        <v>1584</v>
      </c>
      <c r="K334" s="11"/>
      <c r="L334" s="11"/>
    </row>
    <row r="335" spans="1:12" x14ac:dyDescent="0.3">
      <c r="A335" s="11" t="s">
        <v>1024</v>
      </c>
      <c r="B335" s="11" t="s">
        <v>1617</v>
      </c>
      <c r="C335" s="11" t="s">
        <v>1618</v>
      </c>
      <c r="D335" s="11" t="s">
        <v>57</v>
      </c>
      <c r="E335" s="11" t="s">
        <v>1026</v>
      </c>
      <c r="F335" s="11" t="s">
        <v>1031</v>
      </c>
      <c r="G335" s="11"/>
      <c r="H335" s="11"/>
      <c r="I335" s="11" t="s">
        <v>647</v>
      </c>
      <c r="J335" s="11" t="s">
        <v>814</v>
      </c>
      <c r="K335" s="11"/>
      <c r="L335" s="11"/>
    </row>
    <row r="336" spans="1:12" x14ac:dyDescent="0.3">
      <c r="A336" s="11" t="s">
        <v>1024</v>
      </c>
      <c r="B336" s="11" t="s">
        <v>1619</v>
      </c>
      <c r="C336" s="11" t="s">
        <v>1620</v>
      </c>
      <c r="D336" s="11" t="s">
        <v>59</v>
      </c>
      <c r="E336" s="11" t="s">
        <v>1345</v>
      </c>
      <c r="F336" s="11" t="s">
        <v>1031</v>
      </c>
      <c r="G336" s="11"/>
      <c r="H336" s="11"/>
      <c r="I336" s="11" t="s">
        <v>647</v>
      </c>
      <c r="J336" s="11" t="s">
        <v>814</v>
      </c>
      <c r="K336" s="11"/>
      <c r="L336" s="11"/>
    </row>
    <row r="337" spans="1:12" x14ac:dyDescent="0.3">
      <c r="A337" s="11" t="s">
        <v>1024</v>
      </c>
      <c r="B337" s="11" t="s">
        <v>1621</v>
      </c>
      <c r="C337" s="11" t="s">
        <v>1622</v>
      </c>
      <c r="D337" s="11" t="s">
        <v>57</v>
      </c>
      <c r="E337" s="11" t="s">
        <v>1026</v>
      </c>
      <c r="F337" s="11" t="s">
        <v>1031</v>
      </c>
      <c r="G337" s="11"/>
      <c r="H337" s="11"/>
      <c r="I337" s="11" t="s">
        <v>799</v>
      </c>
      <c r="J337" s="11" t="s">
        <v>1199</v>
      </c>
      <c r="K337" s="11"/>
      <c r="L337" s="11"/>
    </row>
    <row r="338" spans="1:12" x14ac:dyDescent="0.3">
      <c r="A338" s="11" t="s">
        <v>1024</v>
      </c>
      <c r="B338" s="11" t="s">
        <v>1623</v>
      </c>
      <c r="C338" s="11" t="s">
        <v>1624</v>
      </c>
      <c r="D338" s="11" t="s">
        <v>59</v>
      </c>
      <c r="E338" s="11" t="s">
        <v>1345</v>
      </c>
      <c r="F338" s="11" t="s">
        <v>1031</v>
      </c>
      <c r="G338" s="11"/>
      <c r="H338" s="11"/>
      <c r="I338" s="11" t="s">
        <v>799</v>
      </c>
      <c r="J338" s="11" t="s">
        <v>1199</v>
      </c>
      <c r="K338" s="11"/>
      <c r="L338" s="11"/>
    </row>
    <row r="339" spans="1:12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</row>
    <row r="340" spans="1:12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</row>
    <row r="341" spans="1:12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</row>
    <row r="342" spans="1:12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</row>
    <row r="343" spans="1:12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</row>
    <row r="344" spans="1:12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</row>
    <row r="345" spans="1:12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</row>
    <row r="346" spans="1:12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</row>
    <row r="347" spans="1:12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</row>
    <row r="348" spans="1:12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</row>
    <row r="349" spans="1:12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</row>
    <row r="350" spans="1:12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</row>
    <row r="351" spans="1:12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</row>
    <row r="352" spans="1:12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1:12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</row>
    <row r="354" spans="1:12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</row>
    <row r="355" spans="1:12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</row>
    <row r="356" spans="1:12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</row>
    <row r="357" spans="1:12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</row>
    <row r="358" spans="1:12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</row>
    <row r="359" spans="1:12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</row>
    <row r="360" spans="1:12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</row>
    <row r="361" spans="1:12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</row>
    <row r="362" spans="1:12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</row>
    <row r="363" spans="1:12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</row>
    <row r="364" spans="1:12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</row>
    <row r="365" spans="1:12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</row>
    <row r="366" spans="1:12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</row>
    <row r="367" spans="1:12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</row>
    <row r="368" spans="1:12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</row>
    <row r="369" spans="1:12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</row>
    <row r="370" spans="1:12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</row>
    <row r="371" spans="1:12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</row>
    <row r="372" spans="1:12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</row>
    <row r="373" spans="1:12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</row>
    <row r="374" spans="1:12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</row>
    <row r="375" spans="1:12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</row>
    <row r="376" spans="1:12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</row>
    <row r="377" spans="1:12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</row>
    <row r="378" spans="1:12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</row>
    <row r="379" spans="1:12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</row>
    <row r="380" spans="1:12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</row>
    <row r="381" spans="1:12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</row>
    <row r="382" spans="1:12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</row>
    <row r="383" spans="1:12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</row>
    <row r="384" spans="1:12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</row>
    <row r="385" spans="1:12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</row>
    <row r="386" spans="1:12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</row>
    <row r="387" spans="1:12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</row>
    <row r="388" spans="1:12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</row>
    <row r="389" spans="1:12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</row>
    <row r="390" spans="1:12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</row>
    <row r="391" spans="1:12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</row>
    <row r="392" spans="1:12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</row>
    <row r="393" spans="1:12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</row>
    <row r="394" spans="1:12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</row>
    <row r="395" spans="1:12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</row>
    <row r="396" spans="1:12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</row>
    <row r="397" spans="1:12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</row>
    <row r="398" spans="1:12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</row>
    <row r="399" spans="1:12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</row>
    <row r="400" spans="1:12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</row>
    <row r="401" spans="1:12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</row>
    <row r="402" spans="1:12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</row>
    <row r="403" spans="1:12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</row>
    <row r="404" spans="1:12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</row>
    <row r="405" spans="1:12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</row>
    <row r="406" spans="1:12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</row>
    <row r="407" spans="1:12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</row>
    <row r="408" spans="1:12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</row>
    <row r="409" spans="1:12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</row>
    <row r="410" spans="1:12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</row>
    <row r="411" spans="1:12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</row>
    <row r="412" spans="1:12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</row>
    <row r="413" spans="1:12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</row>
    <row r="414" spans="1:12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</row>
    <row r="415" spans="1:12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</row>
    <row r="416" spans="1:12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</row>
    <row r="417" spans="1:12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</row>
    <row r="418" spans="1:12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</row>
    <row r="419" spans="1:12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</row>
    <row r="420" spans="1:12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</row>
    <row r="421" spans="1:12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</row>
    <row r="422" spans="1:12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</row>
    <row r="423" spans="1:12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</row>
    <row r="424" spans="1:12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</row>
    <row r="425" spans="1:12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</row>
    <row r="426" spans="1:12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</row>
    <row r="427" spans="1:12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</row>
    <row r="428" spans="1:12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</row>
    <row r="429" spans="1:12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</row>
    <row r="430" spans="1:12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</row>
    <row r="431" spans="1:12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</row>
    <row r="432" spans="1:12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</row>
    <row r="433" spans="1:12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</row>
    <row r="434" spans="1:12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</row>
    <row r="435" spans="1:12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</row>
    <row r="436" spans="1:12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</row>
    <row r="437" spans="1:12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</row>
    <row r="438" spans="1:12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</row>
    <row r="439" spans="1:12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</row>
    <row r="440" spans="1:12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</row>
    <row r="441" spans="1:12" x14ac:dyDescent="0.3">
      <c r="A441" s="44"/>
      <c r="B441" s="44"/>
      <c r="C441" s="45"/>
      <c r="D441" s="44"/>
      <c r="E441" s="44"/>
      <c r="F441" s="44"/>
      <c r="G441" s="46"/>
      <c r="H441" s="46"/>
      <c r="I441" s="8"/>
      <c r="J441" s="8"/>
      <c r="K441" s="46"/>
      <c r="L441" s="46"/>
    </row>
    <row r="442" spans="1:12" x14ac:dyDescent="0.3">
      <c r="A442" s="6"/>
      <c r="B442" s="6"/>
      <c r="C442" s="7"/>
      <c r="D442" s="6"/>
      <c r="E442" s="6"/>
      <c r="F442" s="6"/>
      <c r="G442" s="6"/>
      <c r="H442" s="6"/>
      <c r="I442" s="8"/>
      <c r="J442" s="8"/>
      <c r="K442" s="8"/>
      <c r="L442" s="6"/>
    </row>
    <row r="443" spans="1:12" x14ac:dyDescent="0.3">
      <c r="A443" s="6"/>
      <c r="B443" s="6"/>
      <c r="C443" s="7"/>
      <c r="D443" s="6"/>
      <c r="E443" s="6"/>
      <c r="F443" s="6"/>
      <c r="G443" s="8"/>
      <c r="H443" s="6"/>
      <c r="I443" s="8"/>
      <c r="J443" s="8"/>
      <c r="K443" s="8"/>
      <c r="L443" s="6"/>
    </row>
    <row r="444" spans="1:12" x14ac:dyDescent="0.3">
      <c r="A444" s="6"/>
      <c r="B444" s="6"/>
      <c r="C444" s="7"/>
      <c r="D444" s="6"/>
      <c r="E444" s="6"/>
      <c r="F444" s="6"/>
      <c r="G444" s="8"/>
      <c r="H444" s="6"/>
      <c r="I444" s="8"/>
      <c r="J444" s="8"/>
      <c r="K444" s="8"/>
      <c r="L444" s="6"/>
    </row>
    <row r="445" spans="1:12" x14ac:dyDescent="0.3">
      <c r="A445" s="6"/>
      <c r="B445" s="6"/>
      <c r="C445" s="7"/>
      <c r="D445" s="6"/>
      <c r="E445" s="6"/>
      <c r="F445" s="6"/>
      <c r="G445" s="8"/>
      <c r="H445" s="6"/>
      <c r="I445" s="8"/>
      <c r="J445" s="8"/>
      <c r="K445" s="8"/>
      <c r="L445" s="6"/>
    </row>
    <row r="446" spans="1:12" x14ac:dyDescent="0.3">
      <c r="A446" s="6"/>
      <c r="B446" s="6"/>
      <c r="C446" s="7"/>
      <c r="D446" s="6"/>
      <c r="E446" s="6"/>
      <c r="F446" s="6"/>
      <c r="G446" s="8"/>
      <c r="H446" s="6"/>
      <c r="I446" s="8"/>
      <c r="J446" s="8"/>
      <c r="K446" s="8"/>
      <c r="L446" s="6"/>
    </row>
    <row r="447" spans="1:12" x14ac:dyDescent="0.3">
      <c r="A447" s="6"/>
      <c r="B447" s="6"/>
      <c r="C447" s="7"/>
      <c r="D447" s="6"/>
      <c r="E447" s="6"/>
      <c r="F447" s="6"/>
      <c r="G447" s="8"/>
      <c r="H447" s="6"/>
      <c r="I447" s="8"/>
      <c r="J447" s="8"/>
      <c r="K447" s="8"/>
      <c r="L447" s="6"/>
    </row>
    <row r="448" spans="1:12" x14ac:dyDescent="0.3">
      <c r="A448" s="6"/>
      <c r="B448" s="6"/>
      <c r="C448" s="7"/>
      <c r="D448" s="6"/>
      <c r="E448" s="6"/>
      <c r="F448" s="6"/>
      <c r="G448" s="8"/>
      <c r="H448" s="6"/>
      <c r="I448" s="8"/>
      <c r="J448" s="8"/>
      <c r="K448" s="8"/>
      <c r="L448" s="6"/>
    </row>
    <row r="449" spans="1:12" x14ac:dyDescent="0.3">
      <c r="A449" s="6"/>
      <c r="B449" s="6"/>
      <c r="C449" s="7"/>
      <c r="D449" s="6"/>
      <c r="E449" s="6"/>
      <c r="F449" s="6"/>
      <c r="G449" s="6"/>
      <c r="H449" s="6"/>
      <c r="I449" s="8"/>
      <c r="J449" s="8"/>
      <c r="K449" s="8"/>
      <c r="L449" s="6"/>
    </row>
    <row r="450" spans="1:12" x14ac:dyDescent="0.3">
      <c r="A450" s="6"/>
      <c r="B450" s="6"/>
      <c r="C450" s="7"/>
      <c r="D450" s="6"/>
      <c r="E450" s="6"/>
      <c r="F450" s="6"/>
      <c r="G450" s="6"/>
      <c r="H450" s="6"/>
      <c r="I450" s="8"/>
      <c r="J450" s="8"/>
      <c r="K450" s="8"/>
      <c r="L450" s="6"/>
    </row>
    <row r="451" spans="1:12" x14ac:dyDescent="0.3">
      <c r="A451" s="6"/>
      <c r="B451" s="6"/>
      <c r="C451" s="41"/>
      <c r="D451" s="6"/>
      <c r="E451" s="6"/>
      <c r="F451" s="6"/>
      <c r="G451" s="8"/>
      <c r="H451" s="8"/>
      <c r="I451" s="8"/>
      <c r="J451" s="8"/>
      <c r="K451" s="8"/>
      <c r="L451" s="8"/>
    </row>
    <row r="452" spans="1:12" x14ac:dyDescent="0.3">
      <c r="A452" s="6"/>
      <c r="B452" s="6"/>
      <c r="C452" s="7"/>
      <c r="D452" s="6"/>
      <c r="E452" s="6"/>
      <c r="F452" s="6"/>
      <c r="G452" s="6"/>
      <c r="H452" s="6"/>
      <c r="I452" s="8"/>
      <c r="J452" s="8"/>
      <c r="K452" s="6"/>
      <c r="L452" s="6"/>
    </row>
    <row r="453" spans="1:12" x14ac:dyDescent="0.3">
      <c r="A453" s="6"/>
      <c r="B453" s="6"/>
      <c r="C453" s="7"/>
      <c r="D453" s="6"/>
      <c r="E453" s="6"/>
      <c r="F453" s="6"/>
      <c r="G453" s="6"/>
      <c r="H453" s="6"/>
      <c r="I453" s="8"/>
      <c r="J453" s="8"/>
      <c r="K453" s="6"/>
      <c r="L453" s="6"/>
    </row>
    <row r="454" spans="1:12" x14ac:dyDescent="0.3">
      <c r="A454" s="6"/>
      <c r="B454" s="6"/>
      <c r="C454" s="7"/>
      <c r="D454" s="6"/>
      <c r="E454" s="6"/>
      <c r="F454" s="6"/>
      <c r="G454" s="6"/>
      <c r="H454" s="6"/>
      <c r="I454" s="8"/>
      <c r="J454" s="8"/>
      <c r="K454" s="6"/>
      <c r="L454" s="6"/>
    </row>
    <row r="455" spans="1:12" x14ac:dyDescent="0.3">
      <c r="A455" s="6"/>
      <c r="B455" s="6"/>
      <c r="C455" s="7"/>
      <c r="D455" s="6"/>
      <c r="E455" s="6"/>
      <c r="F455" s="6"/>
      <c r="G455" s="6"/>
      <c r="H455" s="6"/>
      <c r="I455" s="8"/>
      <c r="J455" s="8"/>
      <c r="K455" s="6"/>
      <c r="L455" s="6"/>
    </row>
    <row r="456" spans="1:12" x14ac:dyDescent="0.3">
      <c r="A456" s="6"/>
      <c r="B456" s="6"/>
      <c r="C456" s="7"/>
      <c r="D456" s="6"/>
      <c r="E456" s="6"/>
      <c r="F456" s="6"/>
      <c r="G456" s="6"/>
      <c r="H456" s="6"/>
      <c r="I456" s="8"/>
      <c r="J456" s="8"/>
      <c r="K456" s="6"/>
      <c r="L456" s="6"/>
    </row>
    <row r="457" spans="1:12" x14ac:dyDescent="0.3">
      <c r="A457" s="6"/>
      <c r="B457" s="6"/>
      <c r="C457" s="7"/>
      <c r="D457" s="6"/>
      <c r="E457" s="6"/>
      <c r="F457" s="6"/>
      <c r="G457" s="6"/>
      <c r="H457" s="6"/>
      <c r="I457" s="8"/>
      <c r="J457" s="8"/>
      <c r="K457" s="6"/>
      <c r="L457" s="6"/>
    </row>
    <row r="458" spans="1:12" x14ac:dyDescent="0.3">
      <c r="A458" s="6"/>
      <c r="B458" s="6"/>
      <c r="C458" s="7"/>
      <c r="D458" s="6"/>
      <c r="E458" s="6"/>
      <c r="F458" s="6"/>
      <c r="G458" s="6"/>
      <c r="H458" s="6"/>
      <c r="I458" s="8"/>
      <c r="J458" s="8"/>
      <c r="K458" s="6"/>
      <c r="L458" s="6"/>
    </row>
    <row r="459" spans="1:12" x14ac:dyDescent="0.3">
      <c r="A459" s="6"/>
      <c r="B459" s="6"/>
      <c r="C459" s="7"/>
      <c r="D459" s="6"/>
      <c r="E459" s="6"/>
      <c r="F459" s="6"/>
      <c r="G459" s="6"/>
      <c r="H459" s="6"/>
      <c r="I459" s="8"/>
      <c r="J459" s="8"/>
      <c r="K459" s="6"/>
      <c r="L459" s="6"/>
    </row>
    <row r="460" spans="1:12" x14ac:dyDescent="0.3">
      <c r="A460" s="6"/>
      <c r="B460" s="6"/>
      <c r="C460" s="7"/>
      <c r="D460" s="6"/>
      <c r="E460" s="6"/>
      <c r="F460" s="6"/>
      <c r="G460" s="6"/>
      <c r="H460" s="6"/>
      <c r="I460" s="8"/>
      <c r="J460" s="8"/>
      <c r="K460" s="6"/>
      <c r="L460" s="6"/>
    </row>
    <row r="461" spans="1:12" x14ac:dyDescent="0.3">
      <c r="A461" s="6"/>
      <c r="B461" s="6"/>
      <c r="C461" s="7"/>
      <c r="D461" s="6"/>
      <c r="E461" s="6"/>
      <c r="F461" s="6"/>
      <c r="G461" s="6"/>
      <c r="H461" s="6"/>
      <c r="I461" s="8"/>
      <c r="J461" s="8"/>
      <c r="K461" s="6"/>
      <c r="L461" s="6"/>
    </row>
    <row r="462" spans="1:12" x14ac:dyDescent="0.3">
      <c r="A462" s="6"/>
      <c r="B462" s="6"/>
      <c r="C462" s="7"/>
      <c r="D462" s="6"/>
      <c r="E462" s="6"/>
      <c r="F462" s="6"/>
      <c r="G462" s="6"/>
      <c r="H462" s="6"/>
      <c r="I462" s="8"/>
      <c r="J462" s="8"/>
      <c r="K462" s="6"/>
      <c r="L462" s="6"/>
    </row>
    <row r="463" spans="1:12" x14ac:dyDescent="0.3">
      <c r="A463" s="6"/>
      <c r="B463" s="6"/>
      <c r="C463" s="7"/>
      <c r="D463" s="6"/>
      <c r="E463" s="6"/>
      <c r="F463" s="6"/>
      <c r="G463" s="6"/>
      <c r="H463" s="6"/>
      <c r="I463" s="8"/>
      <c r="J463" s="8"/>
      <c r="K463" s="6"/>
      <c r="L463" s="6"/>
    </row>
    <row r="464" spans="1:12" x14ac:dyDescent="0.3">
      <c r="A464" s="6"/>
      <c r="B464" s="6"/>
      <c r="C464" s="7"/>
      <c r="D464" s="6"/>
      <c r="E464" s="6"/>
      <c r="F464" s="6"/>
      <c r="G464" s="6"/>
      <c r="H464" s="6"/>
      <c r="I464" s="8"/>
      <c r="J464" s="8"/>
      <c r="K464" s="6"/>
      <c r="L464" s="6"/>
    </row>
    <row r="465" spans="1:12" x14ac:dyDescent="0.3">
      <c r="A465" s="6"/>
      <c r="B465" s="6"/>
      <c r="C465" s="7"/>
      <c r="D465" s="6"/>
      <c r="E465" s="6"/>
      <c r="F465" s="6"/>
      <c r="G465" s="6"/>
      <c r="H465" s="6"/>
      <c r="I465" s="8"/>
      <c r="J465" s="8"/>
      <c r="K465" s="6"/>
      <c r="L465" s="6"/>
    </row>
    <row r="466" spans="1:12" x14ac:dyDescent="0.3">
      <c r="A466" s="6"/>
      <c r="B466" s="6"/>
      <c r="C466" s="7"/>
      <c r="D466" s="6"/>
      <c r="E466" s="6"/>
      <c r="F466" s="6"/>
      <c r="G466" s="6"/>
      <c r="H466" s="6"/>
      <c r="I466" s="8"/>
      <c r="J466" s="8"/>
      <c r="K466" s="6"/>
      <c r="L466" s="6"/>
    </row>
    <row r="467" spans="1:12" x14ac:dyDescent="0.3">
      <c r="A467" s="6"/>
      <c r="B467" s="6"/>
      <c r="C467" s="7"/>
      <c r="D467" s="6"/>
      <c r="E467" s="6"/>
      <c r="F467" s="6"/>
      <c r="G467" s="6"/>
      <c r="H467" s="6"/>
      <c r="I467" s="8"/>
      <c r="J467" s="8"/>
      <c r="K467" s="6"/>
      <c r="L467" s="6"/>
    </row>
    <row r="468" spans="1:12" x14ac:dyDescent="0.3">
      <c r="A468" s="6"/>
      <c r="B468" s="6"/>
      <c r="C468" s="7"/>
      <c r="D468" s="6"/>
      <c r="E468" s="6"/>
      <c r="F468" s="6"/>
      <c r="G468" s="6"/>
      <c r="H468" s="6"/>
      <c r="I468" s="8"/>
      <c r="J468" s="8"/>
      <c r="K468" s="6"/>
      <c r="L468" s="6"/>
    </row>
    <row r="469" spans="1:12" x14ac:dyDescent="0.3">
      <c r="A469" s="6"/>
      <c r="B469" s="6"/>
      <c r="C469" s="7"/>
      <c r="D469" s="6"/>
      <c r="E469" s="6"/>
      <c r="F469" s="8"/>
      <c r="G469" s="6"/>
      <c r="H469" s="6"/>
      <c r="I469" s="6"/>
      <c r="J469" s="8"/>
      <c r="K469" s="6"/>
      <c r="L469" s="6"/>
    </row>
    <row r="470" spans="1:12" x14ac:dyDescent="0.3">
      <c r="A470" s="6"/>
      <c r="B470" s="6"/>
      <c r="C470" s="7"/>
      <c r="D470" s="6"/>
      <c r="E470" s="6"/>
      <c r="F470" s="6"/>
      <c r="G470" s="6"/>
      <c r="H470" s="6"/>
      <c r="I470" s="8"/>
      <c r="J470" s="8"/>
      <c r="K470" s="8"/>
      <c r="L470" s="8"/>
    </row>
    <row r="471" spans="1:12" x14ac:dyDescent="0.3">
      <c r="A471" s="6"/>
      <c r="B471" s="6"/>
      <c r="C471" s="7"/>
      <c r="D471" s="6"/>
      <c r="E471" s="6"/>
      <c r="F471" s="6"/>
      <c r="G471" s="6"/>
      <c r="H471" s="6"/>
      <c r="I471" s="8"/>
      <c r="J471" s="8"/>
      <c r="K471" s="8"/>
      <c r="L471" s="6"/>
    </row>
    <row r="472" spans="1:12" x14ac:dyDescent="0.3">
      <c r="A472" s="6"/>
      <c r="B472" s="6"/>
      <c r="C472" s="7"/>
      <c r="D472" s="6"/>
      <c r="E472" s="6"/>
      <c r="F472" s="6"/>
      <c r="G472" s="6"/>
      <c r="H472" s="6"/>
      <c r="I472" s="8"/>
      <c r="J472" s="8"/>
      <c r="K472" s="8"/>
      <c r="L472" s="6"/>
    </row>
    <row r="473" spans="1:12" x14ac:dyDescent="0.3">
      <c r="A473" s="6"/>
      <c r="B473" s="6"/>
      <c r="C473" s="7"/>
      <c r="D473" s="6"/>
      <c r="E473" s="6"/>
      <c r="F473" s="6"/>
      <c r="G473" s="6"/>
      <c r="H473" s="6"/>
      <c r="I473" s="8"/>
      <c r="J473" s="8"/>
      <c r="K473" s="8"/>
      <c r="L473" s="6"/>
    </row>
    <row r="474" spans="1:12" x14ac:dyDescent="0.3">
      <c r="A474" s="6"/>
      <c r="B474" s="6"/>
      <c r="C474" s="7"/>
      <c r="D474" s="6"/>
      <c r="E474" s="6"/>
      <c r="F474" s="6"/>
      <c r="G474" s="6"/>
      <c r="H474" s="6"/>
      <c r="I474" s="8"/>
      <c r="J474" s="8"/>
      <c r="K474" s="8"/>
      <c r="L474" s="6"/>
    </row>
    <row r="475" spans="1:12" x14ac:dyDescent="0.3">
      <c r="A475" s="6"/>
      <c r="B475" s="6"/>
      <c r="C475" s="7"/>
      <c r="D475" s="6"/>
      <c r="E475" s="6"/>
      <c r="F475" s="6"/>
      <c r="G475" s="6"/>
      <c r="H475" s="6"/>
      <c r="I475" s="8"/>
      <c r="J475" s="8"/>
      <c r="K475" s="8"/>
      <c r="L475" s="6"/>
    </row>
    <row r="476" spans="1:12" x14ac:dyDescent="0.3">
      <c r="A476" s="6"/>
      <c r="B476" s="6"/>
      <c r="C476" s="7"/>
      <c r="D476" s="6"/>
      <c r="E476" s="6"/>
      <c r="F476" s="6"/>
      <c r="G476" s="6"/>
      <c r="H476" s="6"/>
      <c r="I476" s="8"/>
      <c r="J476" s="8"/>
      <c r="K476" s="8"/>
      <c r="L476" s="6"/>
    </row>
    <row r="477" spans="1:12" x14ac:dyDescent="0.3">
      <c r="A477" s="6"/>
      <c r="B477" s="6"/>
      <c r="C477" s="7"/>
      <c r="D477" s="6"/>
      <c r="E477" s="6"/>
      <c r="F477" s="6"/>
      <c r="G477" s="6"/>
      <c r="H477" s="6"/>
      <c r="I477" s="8"/>
      <c r="J477" s="8"/>
      <c r="K477" s="8"/>
      <c r="L477" s="6"/>
    </row>
    <row r="478" spans="1:12" x14ac:dyDescent="0.3">
      <c r="A478" s="6"/>
      <c r="B478" s="6"/>
      <c r="C478" s="7"/>
      <c r="D478" s="6"/>
      <c r="E478" s="6"/>
      <c r="F478" s="6"/>
      <c r="G478" s="6"/>
      <c r="H478" s="6"/>
      <c r="I478" s="8"/>
      <c r="J478" s="8"/>
      <c r="K478" s="8"/>
      <c r="L478" s="6"/>
    </row>
    <row r="479" spans="1:12" x14ac:dyDescent="0.3">
      <c r="A479" s="6"/>
      <c r="B479" s="6"/>
      <c r="C479" s="7"/>
      <c r="D479" s="6"/>
      <c r="E479" s="6"/>
      <c r="F479" s="6"/>
      <c r="G479" s="6"/>
      <c r="H479" s="6"/>
      <c r="I479" s="8"/>
      <c r="J479" s="8"/>
      <c r="K479" s="8"/>
      <c r="L479" s="6"/>
    </row>
    <row r="480" spans="1:12" x14ac:dyDescent="0.3">
      <c r="A480" s="6"/>
      <c r="B480" s="6"/>
      <c r="C480" s="7"/>
      <c r="D480" s="6"/>
      <c r="E480" s="6"/>
      <c r="F480" s="6"/>
      <c r="G480" s="6"/>
      <c r="H480" s="6"/>
      <c r="I480" s="8"/>
      <c r="J480" s="8"/>
      <c r="K480" s="8"/>
      <c r="L480" s="6"/>
    </row>
    <row r="481" spans="1:12" x14ac:dyDescent="0.3">
      <c r="A481" s="6"/>
      <c r="B481" s="6"/>
      <c r="C481" s="7"/>
      <c r="D481" s="6"/>
      <c r="E481" s="6"/>
      <c r="F481" s="6"/>
      <c r="G481" s="6"/>
      <c r="H481" s="6"/>
      <c r="I481" s="8"/>
      <c r="J481" s="8"/>
      <c r="K481" s="8"/>
      <c r="L481" s="6"/>
    </row>
    <row r="482" spans="1:12" x14ac:dyDescent="0.3">
      <c r="A482" s="6"/>
      <c r="B482" s="6"/>
      <c r="C482" s="7"/>
      <c r="D482" s="6"/>
      <c r="E482" s="6"/>
      <c r="F482" s="6"/>
      <c r="G482" s="6"/>
      <c r="H482" s="6"/>
      <c r="I482" s="8"/>
      <c r="J482" s="8"/>
      <c r="K482" s="8"/>
      <c r="L482" s="6"/>
    </row>
    <row r="483" spans="1:12" x14ac:dyDescent="0.3">
      <c r="A483" s="6"/>
      <c r="B483" s="6"/>
      <c r="C483" s="7"/>
      <c r="D483" s="6"/>
      <c r="E483" s="6"/>
      <c r="F483" s="6"/>
      <c r="G483" s="6"/>
      <c r="H483" s="6"/>
      <c r="I483" s="8"/>
      <c r="J483" s="8"/>
      <c r="K483" s="42"/>
      <c r="L483" s="42"/>
    </row>
    <row r="484" spans="1:12" x14ac:dyDescent="0.3">
      <c r="A484" s="6"/>
      <c r="B484" s="6"/>
      <c r="C484" s="7"/>
      <c r="D484" s="6"/>
      <c r="E484" s="6"/>
      <c r="F484" s="6"/>
      <c r="G484" s="6"/>
      <c r="H484" s="6"/>
      <c r="I484" s="8"/>
      <c r="J484" s="8"/>
      <c r="K484" s="42"/>
      <c r="L484" s="42"/>
    </row>
    <row r="485" spans="1:12" x14ac:dyDescent="0.3">
      <c r="A485" s="6"/>
      <c r="B485" s="6"/>
      <c r="C485" s="7"/>
      <c r="D485" s="6"/>
      <c r="E485" s="6"/>
      <c r="F485" s="6"/>
      <c r="G485" s="6"/>
      <c r="H485" s="6"/>
      <c r="I485" s="8"/>
      <c r="J485" s="8"/>
      <c r="K485" s="42"/>
      <c r="L485" s="42"/>
    </row>
    <row r="486" spans="1:12" x14ac:dyDescent="0.3">
      <c r="A486" s="6"/>
      <c r="B486" s="6"/>
      <c r="C486" s="7"/>
      <c r="D486" s="6"/>
      <c r="E486" s="6"/>
      <c r="F486" s="6"/>
      <c r="G486" s="6"/>
      <c r="H486" s="6"/>
      <c r="I486" s="8"/>
      <c r="J486" s="8"/>
      <c r="K486" s="42"/>
      <c r="L486" s="42"/>
    </row>
    <row r="487" spans="1:12" x14ac:dyDescent="0.3">
      <c r="A487" s="6"/>
      <c r="B487" s="6"/>
      <c r="C487" s="7"/>
      <c r="D487" s="6"/>
      <c r="E487" s="6"/>
      <c r="F487" s="6"/>
      <c r="G487" s="6"/>
      <c r="H487" s="6"/>
      <c r="I487" s="8"/>
      <c r="J487" s="8"/>
      <c r="K487" s="42"/>
      <c r="L487" s="42"/>
    </row>
    <row r="488" spans="1:12" x14ac:dyDescent="0.3">
      <c r="A488" s="6"/>
      <c r="B488" s="6"/>
      <c r="C488" s="7"/>
      <c r="D488" s="6"/>
      <c r="E488" s="6"/>
      <c r="F488" s="6"/>
      <c r="G488" s="6"/>
      <c r="H488" s="6"/>
      <c r="I488" s="8"/>
      <c r="J488" s="8"/>
      <c r="K488" s="42"/>
      <c r="L488" s="42"/>
    </row>
    <row r="489" spans="1:12" x14ac:dyDescent="0.3">
      <c r="A489" s="6"/>
      <c r="B489" s="6"/>
      <c r="C489" s="7"/>
      <c r="D489" s="6"/>
      <c r="E489" s="6"/>
      <c r="F489" s="6"/>
      <c r="G489" s="6"/>
      <c r="H489" s="6"/>
      <c r="I489" s="8"/>
      <c r="J489" s="8"/>
      <c r="K489" s="42"/>
      <c r="L489" s="42"/>
    </row>
    <row r="490" spans="1:12" x14ac:dyDescent="0.3">
      <c r="A490" s="6"/>
      <c r="B490" s="6"/>
      <c r="C490" s="7"/>
      <c r="D490" s="6"/>
      <c r="E490" s="6"/>
      <c r="F490" s="6"/>
      <c r="G490" s="6"/>
      <c r="H490" s="6"/>
      <c r="I490" s="8"/>
      <c r="J490" s="8"/>
      <c r="K490" s="42"/>
      <c r="L490" s="42"/>
    </row>
    <row r="491" spans="1:12" x14ac:dyDescent="0.3">
      <c r="A491" s="6"/>
      <c r="B491" s="6"/>
      <c r="C491" s="7"/>
      <c r="D491" s="6"/>
      <c r="E491" s="6"/>
      <c r="F491" s="6"/>
      <c r="G491" s="6"/>
      <c r="H491" s="6"/>
      <c r="I491" s="8"/>
      <c r="J491" s="8"/>
      <c r="K491" s="42"/>
      <c r="L491" s="42"/>
    </row>
    <row r="492" spans="1:12" x14ac:dyDescent="0.3">
      <c r="A492" s="6"/>
      <c r="B492" s="6"/>
      <c r="C492" s="7"/>
      <c r="D492" s="6"/>
      <c r="E492" s="6"/>
      <c r="F492" s="6"/>
      <c r="G492" s="6"/>
      <c r="H492" s="6"/>
      <c r="I492" s="8"/>
      <c r="J492" s="8"/>
      <c r="K492" s="42"/>
      <c r="L492" s="42"/>
    </row>
    <row r="493" spans="1:12" x14ac:dyDescent="0.3">
      <c r="A493" s="6"/>
      <c r="B493" s="6"/>
      <c r="C493" s="7"/>
      <c r="D493" s="6"/>
      <c r="E493" s="6"/>
      <c r="F493" s="6"/>
      <c r="G493" s="6"/>
      <c r="H493" s="6"/>
      <c r="I493" s="8"/>
      <c r="J493" s="8"/>
      <c r="K493" s="42"/>
      <c r="L493" s="42"/>
    </row>
    <row r="494" spans="1:12" x14ac:dyDescent="0.3">
      <c r="A494" s="6"/>
      <c r="B494" s="6"/>
      <c r="C494" s="41"/>
      <c r="D494" s="6"/>
      <c r="E494" s="6"/>
      <c r="F494" s="6"/>
      <c r="G494" s="6"/>
      <c r="H494" s="6"/>
      <c r="I494" s="8"/>
      <c r="J494" s="8"/>
      <c r="K494" s="42"/>
      <c r="L494" s="42"/>
    </row>
    <row r="495" spans="1:12" x14ac:dyDescent="0.3">
      <c r="A495" s="6"/>
      <c r="B495" s="6"/>
      <c r="C495" s="7"/>
      <c r="D495" s="6"/>
      <c r="E495" s="6"/>
      <c r="F495" s="6"/>
      <c r="G495" s="6"/>
      <c r="H495" s="6"/>
      <c r="I495" s="8"/>
      <c r="J495" s="8"/>
      <c r="K495" s="42"/>
      <c r="L495" s="42"/>
    </row>
    <row r="496" spans="1:12" x14ac:dyDescent="0.3">
      <c r="A496" s="6"/>
      <c r="B496" s="6"/>
      <c r="C496" s="7"/>
      <c r="D496" s="6"/>
      <c r="E496" s="6"/>
      <c r="F496" s="6"/>
      <c r="G496" s="6"/>
      <c r="H496" s="6"/>
      <c r="I496" s="6"/>
      <c r="J496" s="8"/>
      <c r="K496" s="42"/>
      <c r="L496" s="42"/>
    </row>
    <row r="497" spans="1:12" x14ac:dyDescent="0.3">
      <c r="A497" s="6"/>
      <c r="B497" s="6"/>
      <c r="C497" s="7"/>
      <c r="D497" s="6"/>
      <c r="E497" s="6"/>
      <c r="F497" s="6"/>
      <c r="G497" s="6"/>
      <c r="H497" s="6"/>
      <c r="I497" s="8"/>
      <c r="J497" s="8"/>
      <c r="K497" s="8"/>
      <c r="L497" s="6"/>
    </row>
    <row r="498" spans="1:12" x14ac:dyDescent="0.3">
      <c r="A498" s="6"/>
      <c r="B498" s="6"/>
      <c r="C498" s="7"/>
      <c r="D498" s="6"/>
      <c r="E498" s="6"/>
      <c r="F498" s="6"/>
      <c r="G498" s="6"/>
      <c r="H498" s="6"/>
      <c r="I498" s="6"/>
      <c r="J498" s="8"/>
      <c r="K498" s="42"/>
      <c r="L498" s="42"/>
    </row>
    <row r="499" spans="1:12" x14ac:dyDescent="0.3">
      <c r="A499" s="6"/>
      <c r="B499" s="6"/>
      <c r="C499" s="7"/>
      <c r="D499" s="6"/>
      <c r="E499" s="6"/>
      <c r="F499" s="6"/>
      <c r="G499" s="6"/>
      <c r="H499" s="6"/>
      <c r="I499" s="6"/>
      <c r="J499" s="8"/>
      <c r="K499" s="42"/>
      <c r="L499" s="42"/>
    </row>
    <row r="500" spans="1:12" x14ac:dyDescent="0.3">
      <c r="A500" s="6"/>
      <c r="B500" s="6"/>
      <c r="C500" s="7"/>
      <c r="D500" s="6"/>
      <c r="E500" s="6"/>
      <c r="F500" s="6"/>
      <c r="G500" s="6"/>
      <c r="H500" s="6"/>
      <c r="I500" s="8"/>
      <c r="J500" s="8"/>
      <c r="K500" s="8"/>
      <c r="L500" s="6"/>
    </row>
    <row r="501" spans="1:12" x14ac:dyDescent="0.3">
      <c r="A501" s="6"/>
      <c r="B501" s="6"/>
      <c r="C501" s="7"/>
      <c r="D501" s="6"/>
      <c r="E501" s="6"/>
      <c r="F501" s="6"/>
      <c r="G501" s="6"/>
      <c r="H501" s="6"/>
      <c r="I501" s="8"/>
      <c r="J501" s="8"/>
      <c r="K501" s="8"/>
      <c r="L501" s="6"/>
    </row>
    <row r="502" spans="1:12" x14ac:dyDescent="0.3">
      <c r="A502" s="6"/>
      <c r="B502" s="6"/>
      <c r="C502" s="7"/>
      <c r="D502" s="6"/>
      <c r="E502" s="6"/>
      <c r="F502" s="6"/>
      <c r="G502" s="6"/>
      <c r="H502" s="6"/>
      <c r="I502" s="6"/>
      <c r="J502" s="8"/>
      <c r="K502" s="42"/>
      <c r="L502" s="42"/>
    </row>
    <row r="503" spans="1:12" x14ac:dyDescent="0.3">
      <c r="A503" s="6"/>
      <c r="B503" s="6"/>
      <c r="C503" s="7"/>
      <c r="D503" s="6"/>
      <c r="E503" s="6"/>
      <c r="F503" s="6"/>
      <c r="G503" s="6"/>
      <c r="H503" s="6"/>
      <c r="I503" s="6"/>
      <c r="J503" s="8"/>
      <c r="K503" s="42"/>
      <c r="L503" s="42"/>
    </row>
    <row r="504" spans="1:12" x14ac:dyDescent="0.3">
      <c r="A504" s="6"/>
      <c r="B504" s="6"/>
      <c r="C504" s="7"/>
      <c r="D504" s="6"/>
      <c r="E504" s="6"/>
      <c r="F504" s="6"/>
      <c r="G504" s="6"/>
      <c r="H504" s="6"/>
      <c r="I504" s="8"/>
      <c r="J504" s="8"/>
      <c r="K504" s="8"/>
      <c r="L504" s="6"/>
    </row>
    <row r="505" spans="1:12" x14ac:dyDescent="0.3">
      <c r="A505" s="6"/>
      <c r="B505" s="6"/>
      <c r="C505" s="7"/>
      <c r="D505" s="6"/>
      <c r="E505" s="6"/>
      <c r="F505" s="6"/>
      <c r="G505" s="6"/>
      <c r="H505" s="6"/>
      <c r="I505" s="8"/>
      <c r="J505" s="8"/>
      <c r="K505" s="8"/>
      <c r="L505" s="6"/>
    </row>
    <row r="506" spans="1:12" x14ac:dyDescent="0.3">
      <c r="A506" s="6"/>
      <c r="B506" s="6"/>
      <c r="C506" s="7"/>
      <c r="D506" s="6"/>
      <c r="E506" s="6"/>
      <c r="F506" s="6"/>
      <c r="G506" s="6"/>
      <c r="H506" s="6"/>
      <c r="I506" s="6"/>
      <c r="J506" s="8"/>
      <c r="K506" s="6"/>
      <c r="L506" s="6"/>
    </row>
    <row r="507" spans="1:12" x14ac:dyDescent="0.3">
      <c r="A507" s="6"/>
      <c r="B507" s="6"/>
      <c r="C507" s="7"/>
      <c r="D507" s="6"/>
      <c r="E507" s="6"/>
      <c r="F507" s="6"/>
      <c r="G507" s="8"/>
      <c r="H507" s="8"/>
      <c r="I507" s="6"/>
      <c r="J507" s="8"/>
      <c r="K507" s="6"/>
      <c r="L507" s="42"/>
    </row>
    <row r="508" spans="1:12" x14ac:dyDescent="0.3">
      <c r="A508" s="6"/>
      <c r="B508" s="6"/>
      <c r="C508" s="7"/>
      <c r="D508" s="6"/>
      <c r="E508" s="6"/>
      <c r="F508" s="6"/>
      <c r="G508" s="8"/>
      <c r="H508" s="8"/>
      <c r="I508" s="6"/>
      <c r="J508" s="8"/>
      <c r="K508" s="6"/>
      <c r="L508" s="42"/>
    </row>
    <row r="509" spans="1:12" x14ac:dyDescent="0.3">
      <c r="A509" s="6"/>
      <c r="B509" s="6"/>
      <c r="C509" s="7"/>
      <c r="D509" s="6"/>
      <c r="E509" s="6"/>
      <c r="F509" s="8"/>
      <c r="G509" s="8"/>
      <c r="H509" s="8"/>
      <c r="I509" s="6"/>
      <c r="J509" s="8"/>
      <c r="K509" s="6"/>
      <c r="L509" s="42"/>
    </row>
    <row r="510" spans="1:12" x14ac:dyDescent="0.3">
      <c r="A510" s="6"/>
      <c r="B510" s="6"/>
      <c r="C510" s="7"/>
      <c r="D510" s="6"/>
      <c r="E510" s="6"/>
      <c r="F510" s="6"/>
      <c r="G510" s="6"/>
      <c r="H510" s="8"/>
      <c r="I510" s="6"/>
      <c r="J510" s="8"/>
      <c r="K510" s="6"/>
      <c r="L510" s="42"/>
    </row>
    <row r="511" spans="1:12" x14ac:dyDescent="0.3">
      <c r="A511" s="6"/>
      <c r="B511" s="6"/>
      <c r="C511" s="7"/>
      <c r="D511" s="6"/>
      <c r="E511" s="6"/>
      <c r="F511" s="6"/>
      <c r="G511" s="6"/>
      <c r="H511" s="8"/>
      <c r="I511" s="6"/>
      <c r="J511" s="8"/>
      <c r="K511" s="6"/>
      <c r="L511" s="42"/>
    </row>
    <row r="512" spans="1:12" x14ac:dyDescent="0.3">
      <c r="A512" s="6"/>
      <c r="B512" s="6"/>
      <c r="C512" s="7"/>
      <c r="D512" s="6"/>
      <c r="E512" s="6"/>
      <c r="F512" s="6"/>
      <c r="G512" s="6"/>
      <c r="H512" s="8"/>
      <c r="I512" s="6"/>
      <c r="J512" s="8"/>
      <c r="K512" s="6"/>
      <c r="L512" s="42"/>
    </row>
    <row r="513" spans="1:12" x14ac:dyDescent="0.3">
      <c r="A513" s="6"/>
      <c r="B513" s="6"/>
      <c r="C513" s="7"/>
      <c r="D513" s="6"/>
      <c r="E513" s="6"/>
      <c r="F513" s="6"/>
      <c r="G513" s="6"/>
      <c r="H513" s="8"/>
      <c r="I513" s="6"/>
      <c r="J513" s="8"/>
      <c r="K513" s="6"/>
      <c r="L513" s="42"/>
    </row>
    <row r="514" spans="1:12" x14ac:dyDescent="0.3">
      <c r="A514" s="6"/>
      <c r="B514" s="6"/>
      <c r="C514" s="7"/>
      <c r="D514" s="6"/>
      <c r="E514" s="6"/>
      <c r="F514" s="6"/>
      <c r="G514" s="6"/>
      <c r="H514" s="8"/>
      <c r="I514" s="6"/>
      <c r="J514" s="8"/>
      <c r="K514" s="6"/>
      <c r="L514" s="42"/>
    </row>
    <row r="515" spans="1:12" x14ac:dyDescent="0.3">
      <c r="A515" s="6"/>
      <c r="B515" s="6"/>
      <c r="C515" s="7"/>
      <c r="D515" s="6"/>
      <c r="E515" s="6"/>
      <c r="F515" s="6"/>
      <c r="G515" s="6"/>
      <c r="H515" s="8"/>
      <c r="I515" s="6"/>
      <c r="J515" s="8"/>
      <c r="K515" s="6"/>
      <c r="L515" s="42"/>
    </row>
    <row r="516" spans="1:12" x14ac:dyDescent="0.3">
      <c r="A516" s="6"/>
      <c r="B516" s="6"/>
      <c r="C516" s="7"/>
      <c r="D516" s="6"/>
      <c r="E516" s="6"/>
      <c r="F516" s="6"/>
      <c r="G516" s="6"/>
      <c r="H516" s="8"/>
      <c r="I516" s="6"/>
      <c r="J516" s="8"/>
      <c r="K516" s="6"/>
      <c r="L516" s="42"/>
    </row>
    <row r="517" spans="1:12" x14ac:dyDescent="0.3">
      <c r="A517" s="6"/>
      <c r="B517" s="6"/>
      <c r="C517" s="7"/>
      <c r="D517" s="6"/>
      <c r="E517" s="6"/>
      <c r="F517" s="6"/>
      <c r="G517" s="6"/>
      <c r="H517" s="6"/>
      <c r="I517" s="6"/>
      <c r="J517" s="8"/>
      <c r="K517" s="6"/>
      <c r="L517" s="42"/>
    </row>
    <row r="518" spans="1:12" x14ac:dyDescent="0.3">
      <c r="A518" s="6"/>
      <c r="B518" s="6"/>
      <c r="C518" s="7"/>
      <c r="D518" s="6"/>
      <c r="E518" s="6"/>
      <c r="F518" s="6"/>
      <c r="G518" s="6"/>
      <c r="H518" s="6"/>
      <c r="I518" s="6"/>
      <c r="J518" s="8"/>
      <c r="K518" s="6"/>
      <c r="L518" s="42"/>
    </row>
    <row r="519" spans="1:12" x14ac:dyDescent="0.3">
      <c r="A519" s="6"/>
      <c r="B519" s="6"/>
      <c r="C519" s="7"/>
      <c r="D519" s="6"/>
      <c r="E519" s="6"/>
      <c r="F519" s="6"/>
      <c r="G519" s="6"/>
      <c r="H519" s="6"/>
      <c r="I519" s="6"/>
      <c r="J519" s="8"/>
      <c r="K519" s="6"/>
      <c r="L519" s="42"/>
    </row>
    <row r="520" spans="1:12" x14ac:dyDescent="0.3">
      <c r="A520" s="6"/>
      <c r="B520" s="6"/>
      <c r="C520" s="41"/>
      <c r="D520" s="8"/>
      <c r="E520" s="6"/>
      <c r="F520" s="6"/>
      <c r="G520" s="6"/>
      <c r="H520" s="8"/>
      <c r="I520" s="6"/>
      <c r="J520" s="8"/>
      <c r="K520" s="43"/>
      <c r="L520" s="43"/>
    </row>
    <row r="521" spans="1:12" x14ac:dyDescent="0.3">
      <c r="A521" s="6"/>
      <c r="B521" s="6"/>
      <c r="C521" s="7"/>
      <c r="D521" s="6"/>
      <c r="E521" s="6"/>
      <c r="F521" s="6"/>
      <c r="G521" s="6"/>
      <c r="H521" s="6"/>
      <c r="I521" s="8"/>
      <c r="J521" s="6"/>
      <c r="K521" s="6"/>
      <c r="L521" s="6"/>
    </row>
    <row r="522" spans="1:12" x14ac:dyDescent="0.3">
      <c r="A522" s="6"/>
      <c r="B522" s="6"/>
      <c r="C522" s="7"/>
      <c r="D522" s="6"/>
      <c r="E522" s="6"/>
      <c r="F522" s="6"/>
      <c r="G522" s="6"/>
      <c r="H522" s="6"/>
      <c r="I522" s="8"/>
      <c r="J522" s="6"/>
      <c r="K522" s="6"/>
      <c r="L522" s="6"/>
    </row>
    <row r="523" spans="1:12" x14ac:dyDescent="0.3">
      <c r="A523" s="6"/>
      <c r="B523" s="6"/>
      <c r="C523" s="7"/>
      <c r="D523" s="6"/>
      <c r="E523" s="6"/>
      <c r="F523" s="6"/>
      <c r="G523" s="6"/>
      <c r="H523" s="6"/>
      <c r="I523" s="8"/>
      <c r="J523" s="6"/>
      <c r="K523" s="6"/>
      <c r="L523" s="6"/>
    </row>
    <row r="524" spans="1:12" x14ac:dyDescent="0.3">
      <c r="A524" s="6"/>
      <c r="B524" s="6"/>
      <c r="C524" s="7"/>
      <c r="D524" s="6"/>
      <c r="E524" s="6"/>
      <c r="F524" s="6"/>
      <c r="G524" s="6"/>
      <c r="H524" s="6"/>
      <c r="I524" s="8"/>
      <c r="J524" s="6"/>
      <c r="K524" s="6"/>
      <c r="L524" s="6"/>
    </row>
    <row r="525" spans="1:12" x14ac:dyDescent="0.3">
      <c r="A525" s="6"/>
      <c r="B525" s="6"/>
      <c r="C525" s="7"/>
      <c r="D525" s="6"/>
      <c r="E525" s="6"/>
      <c r="F525" s="6"/>
      <c r="G525" s="6"/>
      <c r="H525" s="6"/>
      <c r="I525" s="8"/>
      <c r="J525" s="6"/>
      <c r="K525" s="6"/>
      <c r="L525" s="6"/>
    </row>
    <row r="526" spans="1:12" x14ac:dyDescent="0.3">
      <c r="A526" s="6"/>
      <c r="B526" s="6"/>
      <c r="C526" s="7"/>
      <c r="D526" s="6"/>
      <c r="E526" s="6"/>
      <c r="F526" s="6"/>
      <c r="G526" s="6"/>
      <c r="H526" s="6"/>
      <c r="I526" s="8"/>
      <c r="J526" s="6"/>
      <c r="K526" s="6"/>
      <c r="L526" s="6"/>
    </row>
    <row r="527" spans="1:12" x14ac:dyDescent="0.3">
      <c r="A527" s="6"/>
      <c r="B527" s="6"/>
      <c r="C527" s="7"/>
      <c r="D527" s="6"/>
      <c r="E527" s="6"/>
      <c r="F527" s="6"/>
      <c r="G527" s="6"/>
      <c r="H527" s="6"/>
      <c r="I527" s="8"/>
      <c r="J527" s="6"/>
      <c r="K527" s="6"/>
      <c r="L527" s="6"/>
    </row>
    <row r="528" spans="1:12" x14ac:dyDescent="0.3">
      <c r="A528" s="6"/>
      <c r="B528" s="6"/>
      <c r="C528" s="7"/>
      <c r="D528" s="6"/>
      <c r="E528" s="6"/>
      <c r="F528" s="6"/>
      <c r="G528" s="6"/>
      <c r="H528" s="6"/>
      <c r="I528" s="8"/>
      <c r="J528" s="6"/>
      <c r="K528" s="6"/>
      <c r="L528" s="6"/>
    </row>
    <row r="529" spans="1:12" x14ac:dyDescent="0.3">
      <c r="A529" s="6"/>
      <c r="B529" s="6"/>
      <c r="C529" s="7"/>
      <c r="D529" s="6"/>
      <c r="E529" s="6"/>
      <c r="F529" s="6"/>
      <c r="G529" s="6"/>
      <c r="H529" s="6"/>
      <c r="I529" s="8"/>
      <c r="J529" s="6"/>
      <c r="K529" s="6"/>
      <c r="L529" s="6"/>
    </row>
    <row r="530" spans="1:12" x14ac:dyDescent="0.3">
      <c r="A530" s="6"/>
      <c r="B530" s="6"/>
      <c r="C530" s="7"/>
      <c r="D530" s="6"/>
      <c r="E530" s="6"/>
      <c r="F530" s="6"/>
      <c r="G530" s="6"/>
      <c r="H530" s="6"/>
      <c r="I530" s="6"/>
      <c r="J530" s="8"/>
      <c r="K530" s="6"/>
      <c r="L530" s="6"/>
    </row>
    <row r="531" spans="1:12" x14ac:dyDescent="0.3">
      <c r="A531" s="6"/>
      <c r="B531" s="6"/>
      <c r="C531" s="7"/>
      <c r="D531" s="6"/>
      <c r="E531" s="6"/>
      <c r="F531" s="6"/>
      <c r="G531" s="6"/>
      <c r="H531" s="6"/>
      <c r="I531" s="8"/>
      <c r="J531" s="6"/>
      <c r="K531" s="6"/>
      <c r="L531" s="6"/>
    </row>
    <row r="532" spans="1:12" x14ac:dyDescent="0.3">
      <c r="A532" s="6"/>
      <c r="B532" s="6"/>
      <c r="C532" s="7"/>
      <c r="D532" s="6"/>
      <c r="E532" s="6"/>
      <c r="F532" s="6"/>
      <c r="G532" s="6"/>
      <c r="H532" s="6"/>
      <c r="I532" s="8"/>
      <c r="J532" s="6"/>
      <c r="K532" s="6"/>
      <c r="L532" s="6"/>
    </row>
    <row r="533" spans="1:12" x14ac:dyDescent="0.3">
      <c r="A533" s="6"/>
      <c r="B533" s="6"/>
      <c r="C533" s="7"/>
      <c r="D533" s="6"/>
      <c r="E533" s="6"/>
      <c r="F533" s="6"/>
      <c r="G533" s="6"/>
      <c r="H533" s="6"/>
      <c r="I533" s="8"/>
      <c r="J533" s="6"/>
      <c r="K533" s="6"/>
      <c r="L533" s="6"/>
    </row>
    <row r="534" spans="1:12" x14ac:dyDescent="0.3">
      <c r="A534" s="6"/>
      <c r="B534" s="6"/>
      <c r="C534" s="7"/>
      <c r="D534" s="6"/>
      <c r="E534" s="6"/>
      <c r="F534" s="6"/>
      <c r="G534" s="6"/>
      <c r="H534" s="6"/>
      <c r="I534" s="8"/>
      <c r="J534" s="6"/>
      <c r="K534" s="6"/>
      <c r="L534" s="6"/>
    </row>
    <row r="535" spans="1:12" x14ac:dyDescent="0.3">
      <c r="A535" s="6"/>
      <c r="B535" s="6"/>
      <c r="C535" s="7"/>
      <c r="D535" s="6"/>
      <c r="E535" s="6"/>
      <c r="F535" s="6"/>
      <c r="G535" s="6"/>
      <c r="H535" s="6"/>
      <c r="I535" s="8"/>
      <c r="J535" s="6"/>
      <c r="K535" s="6"/>
      <c r="L535" s="6"/>
    </row>
    <row r="536" spans="1:12" x14ac:dyDescent="0.3">
      <c r="A536" s="6"/>
      <c r="B536" s="6"/>
      <c r="C536" s="7"/>
      <c r="D536" s="6"/>
      <c r="E536" s="6"/>
      <c r="F536" s="6"/>
      <c r="G536" s="6"/>
      <c r="H536" s="6"/>
      <c r="I536" s="8"/>
      <c r="J536" s="6"/>
      <c r="K536" s="6"/>
      <c r="L536" s="6"/>
    </row>
    <row r="537" spans="1:12" x14ac:dyDescent="0.3">
      <c r="A537" s="6"/>
      <c r="B537" s="6"/>
      <c r="C537" s="7"/>
      <c r="D537" s="6"/>
      <c r="E537" s="6"/>
      <c r="F537" s="6"/>
      <c r="G537" s="6"/>
      <c r="H537" s="6"/>
      <c r="I537" s="8"/>
      <c r="J537" s="6"/>
      <c r="K537" s="6"/>
      <c r="L537" s="6"/>
    </row>
    <row r="538" spans="1:12" x14ac:dyDescent="0.3">
      <c r="A538" s="6"/>
      <c r="B538" s="6"/>
      <c r="C538" s="7"/>
      <c r="D538" s="6"/>
      <c r="E538" s="6"/>
      <c r="F538" s="6"/>
      <c r="G538" s="6"/>
      <c r="H538" s="6"/>
      <c r="I538" s="8"/>
      <c r="J538" s="6"/>
      <c r="K538" s="6"/>
      <c r="L538" s="6"/>
    </row>
    <row r="539" spans="1:12" x14ac:dyDescent="0.3">
      <c r="A539" s="6"/>
      <c r="B539" s="6"/>
      <c r="C539" s="7"/>
      <c r="D539" s="6"/>
      <c r="E539" s="6"/>
      <c r="F539" s="6"/>
      <c r="G539" s="6"/>
      <c r="H539" s="6"/>
      <c r="I539" s="8"/>
      <c r="J539" s="6"/>
      <c r="K539" s="6"/>
      <c r="L539" s="6"/>
    </row>
    <row r="540" spans="1:12" x14ac:dyDescent="0.3">
      <c r="A540" s="6"/>
      <c r="B540" s="6"/>
      <c r="C540" s="7"/>
      <c r="D540" s="6"/>
      <c r="E540" s="6"/>
      <c r="F540" s="6"/>
      <c r="G540" s="6"/>
      <c r="H540" s="6"/>
      <c r="I540" s="8"/>
      <c r="J540" s="6"/>
      <c r="K540" s="6"/>
      <c r="L540" s="6"/>
    </row>
    <row r="541" spans="1:12" x14ac:dyDescent="0.3">
      <c r="A541" s="6"/>
      <c r="B541" s="6"/>
      <c r="C541" s="7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3">
      <c r="A542" s="6"/>
      <c r="B542" s="6"/>
      <c r="C542" s="7"/>
      <c r="D542" s="6"/>
      <c r="E542" s="6"/>
      <c r="F542" s="6"/>
      <c r="G542" s="6"/>
      <c r="H542" s="6"/>
      <c r="I542" s="8"/>
      <c r="J542" s="6"/>
      <c r="K542" s="6"/>
      <c r="L542" s="6"/>
    </row>
    <row r="543" spans="1:12" x14ac:dyDescent="0.3">
      <c r="A543" s="6"/>
      <c r="B543" s="6"/>
      <c r="C543" s="7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3">
      <c r="A544" s="6"/>
      <c r="B544" s="6"/>
      <c r="C544" s="7"/>
      <c r="D544" s="6"/>
      <c r="E544" s="6"/>
      <c r="F544" s="6"/>
      <c r="G544" s="6"/>
      <c r="H544" s="6"/>
      <c r="I544" s="8"/>
      <c r="J544" s="6"/>
      <c r="K544" s="6"/>
      <c r="L544" s="6"/>
    </row>
    <row r="545" spans="1:12" x14ac:dyDescent="0.3">
      <c r="A545" s="6"/>
      <c r="B545" s="6"/>
      <c r="C545" s="7"/>
      <c r="D545" s="6"/>
      <c r="E545" s="6"/>
      <c r="F545" s="6"/>
      <c r="G545" s="6"/>
      <c r="H545" s="6"/>
      <c r="I545" s="8"/>
      <c r="J545" s="6"/>
      <c r="K545" s="6"/>
      <c r="L545" s="6"/>
    </row>
    <row r="546" spans="1:12" x14ac:dyDescent="0.3">
      <c r="A546" s="6"/>
      <c r="B546" s="6"/>
      <c r="C546" s="7"/>
      <c r="D546" s="6"/>
      <c r="E546" s="6"/>
      <c r="F546" s="6"/>
      <c r="G546" s="6"/>
      <c r="H546" s="6"/>
      <c r="I546" s="8"/>
      <c r="J546" s="6"/>
      <c r="K546" s="8"/>
      <c r="L546" s="8"/>
    </row>
    <row r="547" spans="1:12" x14ac:dyDescent="0.3">
      <c r="A547" s="6"/>
      <c r="B547" s="6"/>
      <c r="C547" s="7"/>
      <c r="D547" s="6"/>
      <c r="E547" s="6"/>
      <c r="F547" s="6"/>
      <c r="G547" s="6"/>
      <c r="H547" s="6"/>
      <c r="I547" s="8"/>
      <c r="J547" s="6"/>
      <c r="K547" s="8"/>
      <c r="L547" s="8"/>
    </row>
    <row r="548" spans="1:12" x14ac:dyDescent="0.3">
      <c r="A548" s="6"/>
      <c r="B548" s="6"/>
      <c r="C548" s="7"/>
      <c r="D548" s="6"/>
      <c r="E548" s="6"/>
      <c r="F548" s="6"/>
      <c r="G548" s="6"/>
      <c r="H548" s="6"/>
      <c r="I548" s="8"/>
      <c r="J548" s="6"/>
      <c r="K548" s="6"/>
      <c r="L548" s="6"/>
    </row>
    <row r="549" spans="1:12" x14ac:dyDescent="0.3">
      <c r="A549" s="6"/>
      <c r="B549" s="6"/>
      <c r="C549" s="7"/>
      <c r="D549" s="6"/>
      <c r="E549" s="6"/>
      <c r="F549" s="6"/>
      <c r="G549" s="6"/>
      <c r="H549" s="6"/>
      <c r="I549" s="8"/>
      <c r="J549" s="6"/>
      <c r="K549" s="6"/>
      <c r="L549" s="6"/>
    </row>
    <row r="550" spans="1:12" x14ac:dyDescent="0.3">
      <c r="A550" s="6"/>
      <c r="B550" s="6"/>
      <c r="C550" s="7"/>
      <c r="D550" s="6"/>
      <c r="E550" s="6"/>
      <c r="F550" s="6"/>
      <c r="G550" s="6"/>
      <c r="H550" s="6"/>
      <c r="I550" s="8"/>
      <c r="J550" s="6"/>
      <c r="K550" s="6"/>
      <c r="L550" s="6"/>
    </row>
    <row r="551" spans="1:12" x14ac:dyDescent="0.3">
      <c r="A551" s="6"/>
      <c r="B551" s="8"/>
      <c r="C551" s="41"/>
      <c r="D551" s="6"/>
      <c r="E551" s="6"/>
      <c r="F551" s="6"/>
      <c r="G551" s="6"/>
      <c r="H551" s="6"/>
      <c r="I551" s="8"/>
      <c r="J551" s="6"/>
      <c r="K551" s="8"/>
      <c r="L551" s="8"/>
    </row>
    <row r="552" spans="1:12" x14ac:dyDescent="0.3">
      <c r="A552" s="6"/>
      <c r="B552" s="43"/>
      <c r="C552" s="7"/>
      <c r="D552" s="6"/>
      <c r="E552" s="6"/>
      <c r="F552" s="6"/>
      <c r="G552" s="6"/>
      <c r="H552" s="6"/>
      <c r="I552" s="8"/>
      <c r="J552" s="6"/>
      <c r="K552" s="6"/>
      <c r="L552" s="6"/>
    </row>
    <row r="553" spans="1:12" x14ac:dyDescent="0.3">
      <c r="A553" s="6"/>
      <c r="B553" s="8"/>
      <c r="C553" s="41"/>
      <c r="D553" s="6"/>
      <c r="E553" s="6"/>
      <c r="F553" s="6"/>
      <c r="G553" s="6"/>
      <c r="H553" s="6"/>
      <c r="I553" s="8"/>
      <c r="J553" s="8"/>
      <c r="K553" s="6"/>
      <c r="L553" s="6"/>
    </row>
    <row r="554" spans="1:12" x14ac:dyDescent="0.3">
      <c r="A554" s="6"/>
      <c r="B554" s="43"/>
      <c r="C554" s="41"/>
      <c r="D554" s="6"/>
      <c r="E554" s="6"/>
      <c r="F554" s="6"/>
      <c r="G554" s="6"/>
      <c r="H554" s="6"/>
      <c r="I554" s="8"/>
      <c r="J554" s="8"/>
      <c r="K554" s="6"/>
      <c r="L554" s="6"/>
    </row>
    <row r="555" spans="1:12" x14ac:dyDescent="0.3">
      <c r="A555" s="6"/>
      <c r="B555" s="43"/>
      <c r="C555" s="41"/>
      <c r="D555" s="6"/>
      <c r="E555" s="6"/>
      <c r="F555" s="6"/>
      <c r="G555" s="6"/>
      <c r="H555" s="6"/>
      <c r="I555" s="6"/>
      <c r="J555" s="8"/>
      <c r="K555" s="6"/>
      <c r="L555" s="6"/>
    </row>
    <row r="556" spans="1:12" x14ac:dyDescent="0.3">
      <c r="A556" s="6"/>
      <c r="B556" s="43"/>
      <c r="C556" s="41"/>
      <c r="D556" s="6"/>
      <c r="E556" s="6"/>
      <c r="F556" s="6"/>
      <c r="G556" s="6"/>
      <c r="H556" s="6"/>
      <c r="I556" s="6"/>
      <c r="J556" s="8"/>
      <c r="K556" s="6"/>
      <c r="L556" s="6"/>
    </row>
    <row r="557" spans="1:12" x14ac:dyDescent="0.3">
      <c r="A557" s="6"/>
      <c r="B557" s="43"/>
      <c r="C557" s="41"/>
      <c r="D557" s="6"/>
      <c r="E557" s="6"/>
      <c r="F557" s="6"/>
      <c r="G557" s="6"/>
      <c r="H557" s="6"/>
      <c r="I557" s="8"/>
      <c r="J557" s="8"/>
      <c r="K557" s="6"/>
      <c r="L557" s="6"/>
    </row>
    <row r="558" spans="1:12" x14ac:dyDescent="0.3">
      <c r="A558" s="6"/>
      <c r="B558" s="43"/>
      <c r="C558" s="41"/>
      <c r="D558" s="6"/>
      <c r="E558" s="6"/>
      <c r="F558" s="6"/>
      <c r="G558" s="6"/>
      <c r="H558" s="6"/>
      <c r="I558" s="8"/>
      <c r="J558" s="8"/>
      <c r="K558" s="6"/>
      <c r="L558" s="6"/>
    </row>
    <row r="559" spans="1:12" x14ac:dyDescent="0.3">
      <c r="A559" s="6"/>
      <c r="B559" s="43"/>
      <c r="C559" s="41"/>
      <c r="D559" s="6"/>
      <c r="E559" s="6"/>
      <c r="F559" s="6"/>
      <c r="G559" s="6"/>
      <c r="H559" s="6"/>
      <c r="I559" s="8"/>
      <c r="J559" s="8"/>
      <c r="K559" s="6"/>
      <c r="L559" s="6"/>
    </row>
    <row r="560" spans="1:12" x14ac:dyDescent="0.3">
      <c r="A560" s="6"/>
      <c r="B560" s="43"/>
      <c r="C560" s="41"/>
      <c r="D560" s="6"/>
      <c r="E560" s="6"/>
      <c r="F560" s="6"/>
      <c r="G560" s="6"/>
      <c r="H560" s="6"/>
      <c r="I560" s="8"/>
      <c r="J560" s="8"/>
      <c r="K560" s="6"/>
      <c r="L560" s="6"/>
    </row>
    <row r="561" spans="1:12" x14ac:dyDescent="0.3">
      <c r="A561" s="6"/>
      <c r="B561" s="43"/>
      <c r="C561" s="41"/>
      <c r="D561" s="6"/>
      <c r="E561" s="6"/>
      <c r="F561" s="6"/>
      <c r="G561" s="6"/>
      <c r="H561" s="6"/>
      <c r="I561" s="8"/>
      <c r="J561" s="8"/>
      <c r="K561" s="6"/>
      <c r="L561" s="6"/>
    </row>
    <row r="562" spans="1:12" x14ac:dyDescent="0.3">
      <c r="A562" s="6"/>
      <c r="B562" s="43"/>
      <c r="C562" s="41"/>
      <c r="D562" s="6"/>
      <c r="E562" s="6"/>
      <c r="F562" s="6"/>
      <c r="G562" s="6"/>
      <c r="H562" s="6"/>
      <c r="I562" s="8"/>
      <c r="J562" s="8"/>
      <c r="K562" s="6"/>
      <c r="L562" s="6"/>
    </row>
    <row r="563" spans="1:12" x14ac:dyDescent="0.3">
      <c r="A563" s="6"/>
      <c r="B563" s="43"/>
      <c r="C563" s="41"/>
      <c r="D563" s="6"/>
      <c r="E563" s="6"/>
      <c r="F563" s="6"/>
      <c r="G563" s="6"/>
      <c r="H563" s="6"/>
      <c r="I563" s="8"/>
      <c r="J563" s="8"/>
      <c r="K563" s="6"/>
      <c r="L563" s="6"/>
    </row>
    <row r="564" spans="1:12" x14ac:dyDescent="0.3">
      <c r="A564" s="6"/>
      <c r="B564" s="43"/>
      <c r="C564" s="41"/>
      <c r="D564" s="6"/>
      <c r="E564" s="6"/>
      <c r="F564" s="6"/>
      <c r="G564" s="6"/>
      <c r="H564" s="6"/>
      <c r="I564" s="8"/>
      <c r="J564" s="8"/>
      <c r="K564" s="6"/>
      <c r="L564" s="6"/>
    </row>
    <row r="565" spans="1:12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8"/>
      <c r="K565" s="6"/>
      <c r="L565" s="6"/>
    </row>
    <row r="566" spans="1:12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8"/>
      <c r="K566" s="6"/>
      <c r="L566" s="6"/>
    </row>
    <row r="567" spans="1:12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8"/>
      <c r="K567" s="6"/>
      <c r="L567" s="6"/>
    </row>
    <row r="568" spans="1:12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8"/>
      <c r="K568" s="6"/>
      <c r="L568" s="6"/>
    </row>
    <row r="569" spans="1:12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8"/>
      <c r="K569" s="6"/>
      <c r="L569" s="6"/>
    </row>
    <row r="570" spans="1:12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8"/>
      <c r="K570" s="6"/>
      <c r="L570" s="6"/>
    </row>
    <row r="571" spans="1:12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8"/>
      <c r="K571" s="6"/>
      <c r="L571" s="6"/>
    </row>
    <row r="572" spans="1:12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8"/>
      <c r="K572" s="6"/>
      <c r="L572" s="6"/>
    </row>
    <row r="573" spans="1:12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8"/>
      <c r="K573" s="6"/>
      <c r="L573" s="6"/>
    </row>
    <row r="574" spans="1:12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8"/>
      <c r="K574" s="6"/>
      <c r="L574" s="6"/>
    </row>
    <row r="575" spans="1:12" x14ac:dyDescent="0.3">
      <c r="A575" s="6"/>
      <c r="B575" s="6"/>
      <c r="C575" s="7"/>
      <c r="D575" s="6"/>
      <c r="E575" s="6"/>
      <c r="F575" s="6"/>
      <c r="G575" s="6"/>
      <c r="H575" s="6"/>
      <c r="I575" s="8"/>
      <c r="J575" s="8"/>
      <c r="K575" s="42"/>
      <c r="L575" s="42"/>
    </row>
    <row r="576" spans="1:12" x14ac:dyDescent="0.3">
      <c r="A576" s="6"/>
      <c r="B576" s="6"/>
      <c r="C576" s="7"/>
      <c r="D576" s="6"/>
      <c r="E576" s="6"/>
      <c r="F576" s="6"/>
      <c r="G576" s="6"/>
      <c r="H576" s="6"/>
      <c r="I576" s="6"/>
      <c r="J576" s="8"/>
      <c r="K576" s="6"/>
      <c r="L576" s="6"/>
    </row>
    <row r="577" spans="1:12" x14ac:dyDescent="0.3">
      <c r="A577" s="6"/>
      <c r="B577" s="6"/>
      <c r="C577" s="7"/>
      <c r="D577" s="6"/>
      <c r="E577" s="6"/>
      <c r="F577" s="6"/>
      <c r="G577" s="6"/>
      <c r="H577" s="6"/>
      <c r="I577" s="8"/>
      <c r="J577" s="8"/>
      <c r="K577" s="42"/>
      <c r="L577" s="42"/>
    </row>
    <row r="578" spans="1:12" x14ac:dyDescent="0.3">
      <c r="A578" s="6"/>
      <c r="B578" s="6"/>
      <c r="C578" s="7"/>
      <c r="D578" s="6"/>
      <c r="E578" s="6"/>
      <c r="F578" s="6"/>
      <c r="G578" s="6"/>
      <c r="H578" s="6"/>
      <c r="I578" s="8"/>
      <c r="J578" s="8"/>
      <c r="K578" s="42"/>
      <c r="L578" s="42"/>
    </row>
    <row r="579" spans="1:12" x14ac:dyDescent="0.3">
      <c r="A579" s="6"/>
      <c r="B579" s="6"/>
      <c r="C579" s="7"/>
      <c r="D579" s="6"/>
      <c r="E579" s="6"/>
      <c r="F579" s="6"/>
      <c r="G579" s="6"/>
      <c r="H579" s="6"/>
      <c r="I579" s="6"/>
      <c r="J579" s="8"/>
      <c r="K579" s="6"/>
      <c r="L579" s="6"/>
    </row>
    <row r="580" spans="1:12" x14ac:dyDescent="0.3">
      <c r="A580" s="6"/>
      <c r="B580" s="6"/>
      <c r="C580" s="7"/>
      <c r="D580" s="6"/>
      <c r="E580" s="6"/>
      <c r="F580" s="6"/>
      <c r="G580" s="6"/>
      <c r="H580" s="6"/>
      <c r="I580" s="6"/>
      <c r="J580" s="8"/>
      <c r="K580" s="6"/>
      <c r="L580" s="6"/>
    </row>
    <row r="581" spans="1:12" x14ac:dyDescent="0.3">
      <c r="A581" s="6"/>
      <c r="B581" s="6"/>
      <c r="C581" s="7"/>
      <c r="D581" s="6"/>
      <c r="E581" s="6"/>
      <c r="F581" s="6"/>
      <c r="G581" s="6"/>
      <c r="H581" s="6"/>
      <c r="I581" s="6"/>
      <c r="J581" s="8"/>
      <c r="K581" s="6"/>
      <c r="L581" s="6"/>
    </row>
    <row r="582" spans="1:12" x14ac:dyDescent="0.3">
      <c r="A582" s="6"/>
      <c r="B582" s="6"/>
      <c r="C582" s="7"/>
      <c r="D582" s="6"/>
      <c r="E582" s="6"/>
      <c r="F582" s="6"/>
      <c r="G582" s="6"/>
      <c r="H582" s="6"/>
      <c r="I582" s="6"/>
      <c r="J582" s="8"/>
      <c r="K582" s="6"/>
      <c r="L582" s="6"/>
    </row>
    <row r="583" spans="1:12" x14ac:dyDescent="0.3">
      <c r="A583" s="6"/>
      <c r="B583" s="6"/>
      <c r="C583" s="7"/>
      <c r="D583" s="6"/>
      <c r="E583" s="6"/>
      <c r="F583" s="6"/>
      <c r="G583" s="6"/>
      <c r="H583" s="6"/>
      <c r="I583" s="8"/>
      <c r="J583" s="8"/>
      <c r="K583" s="42"/>
      <c r="L583" s="42"/>
    </row>
    <row r="584" spans="1:12" x14ac:dyDescent="0.3">
      <c r="A584" s="6"/>
      <c r="B584" s="6"/>
      <c r="C584" s="7"/>
      <c r="D584" s="6"/>
      <c r="E584" s="6"/>
      <c r="F584" s="6"/>
      <c r="G584" s="6"/>
      <c r="H584" s="6"/>
      <c r="I584" s="8"/>
      <c r="J584" s="8"/>
      <c r="K584" s="42"/>
      <c r="L584" s="42"/>
    </row>
    <row r="585" spans="1:12" x14ac:dyDescent="0.3">
      <c r="A585" s="6"/>
      <c r="B585" s="6"/>
      <c r="C585" s="7"/>
      <c r="D585" s="6"/>
      <c r="E585" s="6"/>
      <c r="F585" s="6"/>
      <c r="G585" s="6"/>
      <c r="H585" s="6"/>
      <c r="I585" s="8"/>
      <c r="J585" s="8"/>
      <c r="K585" s="42"/>
      <c r="L585" s="42"/>
    </row>
    <row r="586" spans="1:12" x14ac:dyDescent="0.3">
      <c r="A586" s="6"/>
      <c r="B586" s="6"/>
      <c r="C586" s="7"/>
      <c r="D586" s="6"/>
      <c r="E586" s="6"/>
      <c r="F586" s="6"/>
      <c r="G586" s="6"/>
      <c r="H586" s="6"/>
      <c r="I586" s="8"/>
      <c r="J586" s="8"/>
      <c r="K586" s="42"/>
      <c r="L586" s="42"/>
    </row>
    <row r="587" spans="1:12" x14ac:dyDescent="0.3">
      <c r="A587" s="6"/>
      <c r="B587" s="6"/>
      <c r="C587" s="7"/>
      <c r="D587" s="6"/>
      <c r="E587" s="6"/>
      <c r="F587" s="6"/>
      <c r="G587" s="6"/>
      <c r="H587" s="6"/>
      <c r="I587" s="8"/>
      <c r="J587" s="8"/>
      <c r="K587" s="42"/>
      <c r="L587" s="42"/>
    </row>
    <row r="588" spans="1:12" x14ac:dyDescent="0.3">
      <c r="A588" s="6"/>
      <c r="B588" s="6"/>
      <c r="C588" s="7"/>
      <c r="D588" s="6"/>
      <c r="E588" s="6"/>
      <c r="F588" s="6"/>
      <c r="G588" s="6"/>
      <c r="H588" s="6"/>
      <c r="I588" s="6"/>
      <c r="J588" s="8"/>
      <c r="K588" s="6"/>
      <c r="L588" s="6"/>
    </row>
    <row r="589" spans="1:12" x14ac:dyDescent="0.3">
      <c r="A589" s="6"/>
      <c r="B589" s="6"/>
      <c r="C589" s="7"/>
      <c r="D589" s="6"/>
      <c r="E589" s="6"/>
      <c r="F589" s="6"/>
      <c r="G589" s="6"/>
      <c r="H589" s="6"/>
      <c r="I589" s="6"/>
      <c r="J589" s="8"/>
      <c r="K589" s="6"/>
      <c r="L589" s="8"/>
    </row>
    <row r="590" spans="1:12" x14ac:dyDescent="0.3">
      <c r="A590" s="6"/>
      <c r="B590" s="6"/>
      <c r="C590" s="7"/>
      <c r="D590" s="6"/>
      <c r="E590" s="6"/>
      <c r="F590" s="6"/>
      <c r="G590" s="6"/>
      <c r="H590" s="6"/>
      <c r="I590" s="6"/>
      <c r="J590" s="8"/>
      <c r="K590" s="8"/>
      <c r="L590" s="8"/>
    </row>
    <row r="591" spans="1:12" x14ac:dyDescent="0.3">
      <c r="A591" s="6"/>
      <c r="B591" s="6"/>
      <c r="C591" s="7"/>
      <c r="D591" s="6"/>
      <c r="E591" s="6"/>
      <c r="F591" s="6"/>
      <c r="G591" s="6"/>
      <c r="H591" s="6"/>
      <c r="I591" s="6"/>
      <c r="J591" s="8"/>
      <c r="K591" s="6"/>
      <c r="L591" s="6"/>
    </row>
    <row r="592" spans="1:12" x14ac:dyDescent="0.3">
      <c r="A592" s="6"/>
      <c r="B592" s="6"/>
      <c r="C592" s="7"/>
      <c r="D592" s="6"/>
      <c r="E592" s="6"/>
      <c r="F592" s="6"/>
      <c r="G592" s="6"/>
      <c r="H592" s="6"/>
      <c r="I592" s="6"/>
      <c r="J592" s="8"/>
      <c r="K592" s="6"/>
      <c r="L592" s="6"/>
    </row>
    <row r="593" spans="1:12" x14ac:dyDescent="0.3">
      <c r="A593" s="6"/>
      <c r="B593" s="6"/>
      <c r="C593" s="7"/>
      <c r="D593" s="6"/>
      <c r="E593" s="6"/>
      <c r="F593" s="6"/>
      <c r="G593" s="6"/>
      <c r="H593" s="6"/>
      <c r="I593" s="6"/>
      <c r="J593" s="8"/>
      <c r="K593" s="6"/>
      <c r="L593" s="6"/>
    </row>
  </sheetData>
  <dataValidations count="7">
    <dataValidation type="list" allowBlank="1" showInputMessage="1" showErrorMessage="1" error="Please select a value from list" promptTitle="Please select a value from list" sqref="F557:F564">
      <formula1>$F$1267:$F$1272</formula1>
    </dataValidation>
    <dataValidation type="list" allowBlank="1" showInputMessage="1" showErrorMessage="1" promptTitle="Please select a Value" sqref="D557:D564">
      <formula1>$D$1267:$D$1327</formula1>
    </dataValidation>
    <dataValidation type="list" allowBlank="1" showInputMessage="1" showErrorMessage="1" error="Please select a value from list" promptTitle="Please select a value from list" sqref="F552:F554">
      <formula1>$F$1231:$F$1236</formula1>
    </dataValidation>
    <dataValidation type="list" allowBlank="1" showInputMessage="1" showErrorMessage="1" error="Please select a value from list" prompt="Please select a value from list" sqref="A536:A541">
      <formula1>$A$1240:$A$1241</formula1>
    </dataValidation>
    <dataValidation type="list" allowBlank="1" showInputMessage="1" showErrorMessage="1" error="Please select a value from list" promptTitle="Please select a value from list" sqref="F297:F299">
      <formula1>$E$1259:$E$1264</formula1>
    </dataValidation>
    <dataValidation type="list" allowBlank="1" showInputMessage="1" showErrorMessage="1" error="Please select a value from List" promptTitle="Please select a value from List" sqref="E297:E299">
      <formula1>$D$1259:$D$1260</formula1>
    </dataValidation>
    <dataValidation type="list" allowBlank="1" showInputMessage="1" showErrorMessage="1" promptTitle="Please select a Value" sqref="D297:D299">
      <formula1>$C$1259:$C$1317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691"/>
  <sheetViews>
    <sheetView workbookViewId="0">
      <pane ySplit="1" topLeftCell="A2" activePane="bottomLeft" state="frozen"/>
      <selection pane="bottomLeft" activeCell="A2" sqref="A2:W3"/>
    </sheetView>
  </sheetViews>
  <sheetFormatPr defaultRowHeight="14.4" x14ac:dyDescent="0.3"/>
  <cols>
    <col min="1" max="1" width="10" bestFit="1" customWidth="1"/>
    <col min="2" max="2" width="29.5546875" customWidth="1"/>
    <col min="3" max="3" width="25" bestFit="1" customWidth="1"/>
    <col min="4" max="5" width="31.44140625" bestFit="1" customWidth="1"/>
    <col min="6" max="6" width="43.6640625" bestFit="1" customWidth="1"/>
    <col min="7" max="7" width="15.6640625" bestFit="1" customWidth="1"/>
    <col min="8" max="8" width="15.88671875" bestFit="1" customWidth="1"/>
    <col min="9" max="9" width="35.6640625" bestFit="1" customWidth="1"/>
    <col min="10" max="10" width="31.5546875" bestFit="1" customWidth="1"/>
    <col min="11" max="11" width="49.33203125" bestFit="1" customWidth="1"/>
    <col min="12" max="12" width="31.33203125" bestFit="1" customWidth="1"/>
    <col min="13" max="13" width="12.88671875" bestFit="1" customWidth="1"/>
    <col min="14" max="14" width="29.44140625" bestFit="1" customWidth="1"/>
    <col min="15" max="15" width="33.109375" bestFit="1" customWidth="1"/>
    <col min="16" max="16" width="25.109375" bestFit="1" customWidth="1"/>
    <col min="17" max="17" width="25.6640625" customWidth="1"/>
    <col min="18" max="18" width="29.33203125" bestFit="1" customWidth="1"/>
    <col min="19" max="19" width="12.33203125" bestFit="1" customWidth="1"/>
    <col min="20" max="20" width="35" bestFit="1" customWidth="1"/>
    <col min="21" max="21" width="31.5546875" bestFit="1" customWidth="1"/>
    <col min="22" max="22" width="36.88671875" bestFit="1" customWidth="1"/>
    <col min="23" max="23" width="29.88671875" bestFit="1" customWidth="1"/>
    <col min="24" max="24" width="20.5546875" style="17" bestFit="1" customWidth="1"/>
    <col min="25" max="25" width="35.6640625" style="17" bestFit="1" customWidth="1"/>
    <col min="26" max="26" width="13.5546875" bestFit="1" customWidth="1"/>
    <col min="27" max="27" width="50.6640625" bestFit="1" customWidth="1"/>
    <col min="28" max="28" width="24.33203125" bestFit="1" customWidth="1"/>
    <col min="29" max="29" width="35.6640625" bestFit="1" customWidth="1"/>
    <col min="30" max="30" width="29.109375" bestFit="1" customWidth="1"/>
    <col min="31" max="31" width="50.5546875" bestFit="1" customWidth="1"/>
    <col min="32" max="32" width="35.6640625" bestFit="1" customWidth="1"/>
    <col min="33" max="33" width="24.5546875" bestFit="1" customWidth="1"/>
    <col min="34" max="34" width="35.6640625" bestFit="1" customWidth="1"/>
    <col min="35" max="35" width="29.33203125" bestFit="1" customWidth="1"/>
    <col min="36" max="36" width="34.109375" bestFit="1" customWidth="1"/>
    <col min="37" max="37" width="24.109375" bestFit="1" customWidth="1"/>
    <col min="38" max="38" width="20.6640625" bestFit="1" customWidth="1"/>
    <col min="39" max="39" width="26.5546875" bestFit="1" customWidth="1"/>
    <col min="40" max="40" width="23.109375" bestFit="1" customWidth="1"/>
    <col min="41" max="41" width="23.33203125" bestFit="1" customWidth="1"/>
    <col min="42" max="42" width="19.88671875" bestFit="1" customWidth="1"/>
    <col min="43" max="43" width="30" bestFit="1" customWidth="1"/>
    <col min="44" max="44" width="26.5546875" bestFit="1" customWidth="1"/>
    <col min="45" max="45" width="26.44140625" bestFit="1" customWidth="1"/>
    <col min="46" max="46" width="23" bestFit="1" customWidth="1"/>
    <col min="47" max="47" width="26.109375" bestFit="1" customWidth="1"/>
    <col min="48" max="48" width="22.6640625" bestFit="1" customWidth="1"/>
    <col min="49" max="49" width="28.5546875" bestFit="1" customWidth="1"/>
    <col min="50" max="50" width="25.33203125" bestFit="1" customWidth="1"/>
    <col min="51" max="51" width="25.88671875" bestFit="1" customWidth="1"/>
    <col min="52" max="52" width="22.5546875" bestFit="1" customWidth="1"/>
    <col min="53" max="53" width="11" bestFit="1" customWidth="1"/>
    <col min="54" max="54" width="24.5546875" bestFit="1" customWidth="1"/>
    <col min="55" max="55" width="26" bestFit="1" customWidth="1"/>
    <col min="56" max="56" width="18.88671875" style="17" bestFit="1" customWidth="1"/>
    <col min="57" max="57" width="12" style="17" bestFit="1" customWidth="1"/>
  </cols>
  <sheetData>
    <row r="1" spans="1:57" x14ac:dyDescent="0.3">
      <c r="A1" s="9" t="s">
        <v>227</v>
      </c>
      <c r="B1" s="9" t="s">
        <v>475</v>
      </c>
      <c r="C1" s="9" t="s">
        <v>476</v>
      </c>
      <c r="D1" s="9" t="s">
        <v>477</v>
      </c>
      <c r="E1" s="9" t="s">
        <v>478</v>
      </c>
      <c r="F1" s="9" t="s">
        <v>479</v>
      </c>
      <c r="G1" s="9" t="s">
        <v>480</v>
      </c>
      <c r="H1" s="9" t="s">
        <v>481</v>
      </c>
      <c r="I1" s="9" t="s">
        <v>482</v>
      </c>
      <c r="J1" s="9" t="s">
        <v>12</v>
      </c>
      <c r="K1" s="9" t="s">
        <v>483</v>
      </c>
      <c r="L1" s="9" t="s">
        <v>28</v>
      </c>
      <c r="M1" s="9" t="s">
        <v>80</v>
      </c>
      <c r="N1" s="9" t="s">
        <v>484</v>
      </c>
      <c r="O1" s="9" t="s">
        <v>485</v>
      </c>
      <c r="P1" s="9" t="s">
        <v>228</v>
      </c>
      <c r="Q1" s="9" t="s">
        <v>486</v>
      </c>
      <c r="R1" s="9" t="s">
        <v>229</v>
      </c>
      <c r="S1" s="9" t="s">
        <v>487</v>
      </c>
      <c r="T1" s="9" t="s">
        <v>488</v>
      </c>
      <c r="U1" s="9" t="s">
        <v>489</v>
      </c>
      <c r="V1" s="9" t="s">
        <v>490</v>
      </c>
      <c r="W1" s="9" t="s">
        <v>491</v>
      </c>
      <c r="X1" s="35" t="s">
        <v>492</v>
      </c>
      <c r="Y1" s="35" t="s">
        <v>493</v>
      </c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0"/>
      <c r="AX1" s="10"/>
      <c r="AY1" s="10"/>
      <c r="AZ1" s="10"/>
      <c r="BA1" s="9"/>
      <c r="BB1" s="9"/>
      <c r="BC1" s="9"/>
      <c r="BD1" s="14"/>
      <c r="BE1" s="15"/>
    </row>
    <row r="2" spans="1:57" x14ac:dyDescent="0.3">
      <c r="A2" s="11" t="s">
        <v>735</v>
      </c>
      <c r="B2" s="11" t="s">
        <v>736</v>
      </c>
      <c r="C2" s="11" t="s">
        <v>737</v>
      </c>
      <c r="D2" s="11" t="s">
        <v>738</v>
      </c>
      <c r="E2" s="11" t="s">
        <v>739</v>
      </c>
      <c r="F2" s="11" t="s">
        <v>739</v>
      </c>
      <c r="G2" s="13">
        <v>39378.515706018516</v>
      </c>
      <c r="H2" s="11"/>
      <c r="I2" s="11"/>
      <c r="J2" s="11" t="s">
        <v>740</v>
      </c>
      <c r="K2" s="11" t="s">
        <v>741</v>
      </c>
      <c r="L2" s="11"/>
      <c r="M2" s="11"/>
      <c r="N2" s="11"/>
      <c r="O2" s="11"/>
      <c r="P2" s="11" t="s">
        <v>742</v>
      </c>
      <c r="Q2" s="11"/>
      <c r="R2" s="11" t="s">
        <v>743</v>
      </c>
      <c r="S2" s="11"/>
      <c r="T2" s="11"/>
      <c r="U2" s="11"/>
      <c r="V2" s="11"/>
      <c r="W2" s="11"/>
      <c r="X2" s="36"/>
      <c r="Y2" s="36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6"/>
      <c r="BE2" s="16"/>
    </row>
    <row r="3" spans="1:57" x14ac:dyDescent="0.3">
      <c r="A3" s="11" t="s">
        <v>744</v>
      </c>
      <c r="B3" s="11" t="s">
        <v>745</v>
      </c>
      <c r="C3" s="11" t="s">
        <v>737</v>
      </c>
      <c r="D3" s="11" t="s">
        <v>746</v>
      </c>
      <c r="E3" s="11" t="s">
        <v>747</v>
      </c>
      <c r="F3" s="11" t="s">
        <v>747</v>
      </c>
      <c r="G3" s="13">
        <v>39559.437245370369</v>
      </c>
      <c r="H3" s="11"/>
      <c r="I3" s="11"/>
      <c r="J3" s="11" t="s">
        <v>740</v>
      </c>
      <c r="K3" s="11" t="s">
        <v>81</v>
      </c>
      <c r="L3" s="11"/>
      <c r="M3" s="11"/>
      <c r="N3" s="11"/>
      <c r="O3" s="11"/>
      <c r="P3" s="11" t="s">
        <v>742</v>
      </c>
      <c r="Q3" s="11" t="s">
        <v>748</v>
      </c>
      <c r="R3" s="11" t="s">
        <v>743</v>
      </c>
      <c r="S3" s="11"/>
      <c r="T3" s="11"/>
      <c r="U3" s="11"/>
      <c r="V3" s="11"/>
      <c r="W3" s="11"/>
      <c r="X3" s="36"/>
      <c r="Y3" s="36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6"/>
      <c r="BE3" s="16"/>
    </row>
    <row r="4" spans="1:57" x14ac:dyDescent="0.3">
      <c r="A4" s="11"/>
      <c r="B4" s="11"/>
      <c r="C4" s="11"/>
      <c r="D4" s="11"/>
      <c r="E4" s="11"/>
      <c r="F4" s="11"/>
      <c r="G4" s="13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36"/>
      <c r="Y4" s="36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6"/>
      <c r="BE4" s="16"/>
    </row>
    <row r="5" spans="1:57" x14ac:dyDescent="0.3">
      <c r="A5" s="11"/>
      <c r="B5" s="11"/>
      <c r="C5" s="11"/>
      <c r="D5" s="11"/>
      <c r="E5" s="11"/>
      <c r="F5" s="11"/>
      <c r="G5" s="13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36"/>
      <c r="Y5" s="36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6"/>
      <c r="BE5" s="16"/>
    </row>
    <row r="6" spans="1:57" x14ac:dyDescent="0.3">
      <c r="A6" s="11"/>
      <c r="B6" s="11"/>
      <c r="C6" s="11"/>
      <c r="D6" s="11"/>
      <c r="E6" s="11"/>
      <c r="F6" s="11"/>
      <c r="G6" s="13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36"/>
      <c r="Y6" s="36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6"/>
      <c r="BE6" s="16"/>
    </row>
    <row r="7" spans="1:57" x14ac:dyDescent="0.3">
      <c r="A7" s="11"/>
      <c r="B7" s="11"/>
      <c r="C7" s="11"/>
      <c r="D7" s="11"/>
      <c r="E7" s="11"/>
      <c r="F7" s="11"/>
      <c r="G7" s="13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36"/>
      <c r="Y7" s="36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2"/>
      <c r="AL7" s="12"/>
      <c r="AM7" s="11"/>
      <c r="AN7" s="11"/>
      <c r="AO7" s="11"/>
      <c r="AP7" s="11"/>
      <c r="AQ7" s="11"/>
      <c r="AR7" s="11"/>
      <c r="AS7" s="12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6"/>
      <c r="BE7" s="16"/>
    </row>
    <row r="8" spans="1:57" x14ac:dyDescent="0.3">
      <c r="A8" s="11"/>
      <c r="B8" s="11"/>
      <c r="C8" s="11"/>
      <c r="D8" s="11"/>
      <c r="E8" s="11"/>
      <c r="F8" s="11"/>
      <c r="G8" s="13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36"/>
      <c r="Y8" s="36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2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6"/>
      <c r="BE8" s="16"/>
    </row>
    <row r="9" spans="1:57" x14ac:dyDescent="0.3">
      <c r="A9" s="11"/>
      <c r="B9" s="11"/>
      <c r="C9" s="11"/>
      <c r="D9" s="11"/>
      <c r="E9" s="11"/>
      <c r="F9" s="11"/>
      <c r="G9" s="13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36"/>
      <c r="Y9" s="36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6"/>
      <c r="BE9" s="16"/>
    </row>
    <row r="10" spans="1:57" x14ac:dyDescent="0.3">
      <c r="A10" s="11"/>
      <c r="B10" s="11"/>
      <c r="C10" s="11"/>
      <c r="D10" s="11"/>
      <c r="E10" s="11"/>
      <c r="F10" s="11"/>
      <c r="G10" s="13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36"/>
      <c r="Y10" s="36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6"/>
      <c r="BE10" s="16"/>
    </row>
    <row r="11" spans="1:57" x14ac:dyDescent="0.3">
      <c r="A11" s="11"/>
      <c r="B11" s="11"/>
      <c r="C11" s="11"/>
      <c r="D11" s="11"/>
      <c r="E11" s="11"/>
      <c r="F11" s="11"/>
      <c r="G11" s="13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36"/>
      <c r="Y11" s="3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6"/>
      <c r="BE11" s="16"/>
    </row>
    <row r="12" spans="1:57" x14ac:dyDescent="0.3">
      <c r="A12" s="11"/>
      <c r="B12" s="11"/>
      <c r="C12" s="11"/>
      <c r="D12" s="11"/>
      <c r="E12" s="11"/>
      <c r="F12" s="11"/>
      <c r="G12" s="13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36"/>
      <c r="Y12" s="3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6"/>
      <c r="BE12" s="16"/>
    </row>
    <row r="13" spans="1:57" x14ac:dyDescent="0.3">
      <c r="A13" s="11"/>
      <c r="B13" s="11"/>
      <c r="C13" s="11"/>
      <c r="D13" s="11"/>
      <c r="E13" s="11"/>
      <c r="F13" s="11"/>
      <c r="G13" s="13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36"/>
      <c r="Y13" s="36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1"/>
      <c r="BD13" s="16"/>
      <c r="BE13" s="16"/>
    </row>
    <row r="14" spans="1:57" x14ac:dyDescent="0.3">
      <c r="A14" s="11"/>
      <c r="B14" s="11"/>
      <c r="C14" s="11"/>
      <c r="D14" s="11"/>
      <c r="E14" s="11"/>
      <c r="F14" s="11"/>
      <c r="G14" s="13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36"/>
      <c r="Y14" s="36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2"/>
      <c r="AL14" s="12"/>
      <c r="AM14" s="11"/>
      <c r="AN14" s="11"/>
      <c r="AO14" s="11"/>
      <c r="AP14" s="11"/>
      <c r="AQ14" s="12"/>
      <c r="AR14" s="11"/>
      <c r="AS14" s="12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6"/>
      <c r="BE14" s="16"/>
    </row>
    <row r="15" spans="1:57" x14ac:dyDescent="0.3">
      <c r="A15" s="11"/>
      <c r="B15" s="11"/>
      <c r="C15" s="11"/>
      <c r="D15" s="11"/>
      <c r="E15" s="11"/>
      <c r="F15" s="11"/>
      <c r="G15" s="13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36"/>
      <c r="Y15" s="36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2"/>
      <c r="AL15" s="12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6"/>
      <c r="BE15" s="16"/>
    </row>
    <row r="16" spans="1:57" x14ac:dyDescent="0.3">
      <c r="A16" s="11"/>
      <c r="B16" s="11"/>
      <c r="C16" s="11"/>
      <c r="D16" s="11"/>
      <c r="E16" s="11"/>
      <c r="F16" s="11"/>
      <c r="G16" s="13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36"/>
      <c r="Y16" s="36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2"/>
      <c r="AL16" s="11"/>
      <c r="AM16" s="12"/>
      <c r="AN16" s="11"/>
      <c r="AO16" s="11"/>
      <c r="AP16" s="11"/>
      <c r="AQ16" s="11"/>
      <c r="AR16" s="11"/>
      <c r="AS16" s="12"/>
      <c r="AT16" s="11"/>
      <c r="AU16" s="11"/>
      <c r="AV16" s="11"/>
      <c r="AW16" s="11"/>
      <c r="AX16" s="11"/>
      <c r="AY16" s="11"/>
      <c r="AZ16" s="11"/>
      <c r="BA16" s="11"/>
      <c r="BB16" s="12"/>
      <c r="BC16" s="11"/>
      <c r="BD16" s="16"/>
      <c r="BE16" s="16"/>
    </row>
    <row r="17" spans="1:57" x14ac:dyDescent="0.3">
      <c r="A17" s="11"/>
      <c r="B17" s="11"/>
      <c r="C17" s="11"/>
      <c r="D17" s="11"/>
      <c r="E17" s="11"/>
      <c r="F17" s="11"/>
      <c r="G17" s="13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36"/>
      <c r="Y17" s="36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6"/>
      <c r="BE17" s="16"/>
    </row>
    <row r="18" spans="1:57" x14ac:dyDescent="0.3">
      <c r="A18" s="11"/>
      <c r="B18" s="11"/>
      <c r="C18" s="11"/>
      <c r="D18" s="11"/>
      <c r="E18" s="11"/>
      <c r="F18" s="11"/>
      <c r="G18" s="13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36"/>
      <c r="Y18" s="36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6"/>
      <c r="BE18" s="16"/>
    </row>
    <row r="19" spans="1:57" x14ac:dyDescent="0.3">
      <c r="A19" s="11"/>
      <c r="B19" s="11"/>
      <c r="C19" s="11"/>
      <c r="D19" s="11"/>
      <c r="E19" s="11"/>
      <c r="F19" s="11"/>
      <c r="G19" s="13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36"/>
      <c r="Y19" s="36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6"/>
      <c r="BE19" s="16"/>
    </row>
    <row r="20" spans="1:57" x14ac:dyDescent="0.3">
      <c r="A20" s="11"/>
      <c r="B20" s="11"/>
      <c r="C20" s="11"/>
      <c r="D20" s="11"/>
      <c r="E20" s="11"/>
      <c r="F20" s="11"/>
      <c r="G20" s="13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36"/>
      <c r="Y20" s="36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6"/>
      <c r="BE20" s="16"/>
    </row>
    <row r="21" spans="1:57" x14ac:dyDescent="0.3">
      <c r="A21" s="11"/>
      <c r="B21" s="11"/>
      <c r="C21" s="11"/>
      <c r="D21" s="11"/>
      <c r="E21" s="11"/>
      <c r="F21" s="11"/>
      <c r="G21" s="13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36"/>
      <c r="Y21" s="36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6"/>
      <c r="BE21" s="16"/>
    </row>
    <row r="22" spans="1:57" x14ac:dyDescent="0.3">
      <c r="A22" s="11"/>
      <c r="B22" s="11"/>
      <c r="C22" s="11"/>
      <c r="D22" s="11"/>
      <c r="E22" s="11"/>
      <c r="F22" s="11"/>
      <c r="G22" s="13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36"/>
      <c r="Y22" s="36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2"/>
      <c r="AL22" s="11"/>
      <c r="AM22" s="12"/>
      <c r="AN22" s="12"/>
      <c r="AO22" s="12"/>
      <c r="AP22" s="12"/>
      <c r="AQ22" s="12"/>
      <c r="AR22" s="12"/>
      <c r="AS22" s="12"/>
      <c r="AT22" s="11"/>
      <c r="AU22" s="11"/>
      <c r="AV22" s="11"/>
      <c r="AW22" s="11"/>
      <c r="AX22" s="11"/>
      <c r="AY22" s="11"/>
      <c r="AZ22" s="11"/>
      <c r="BA22" s="11"/>
      <c r="BB22" s="12"/>
      <c r="BC22" s="11"/>
      <c r="BD22" s="16"/>
      <c r="BE22" s="16"/>
    </row>
    <row r="23" spans="1:57" x14ac:dyDescent="0.3">
      <c r="A23" s="11"/>
      <c r="B23" s="11"/>
      <c r="C23" s="11"/>
      <c r="D23" s="11"/>
      <c r="E23" s="11"/>
      <c r="F23" s="11"/>
      <c r="G23" s="13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36"/>
      <c r="Y23" s="36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2"/>
      <c r="AL23" s="12"/>
      <c r="AM23" s="12"/>
      <c r="AN23" s="12"/>
      <c r="AO23" s="11"/>
      <c r="AP23" s="11"/>
      <c r="AQ23" s="12"/>
      <c r="AR23" s="12"/>
      <c r="AS23" s="12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6"/>
      <c r="BE23" s="16"/>
    </row>
    <row r="24" spans="1:57" x14ac:dyDescent="0.3">
      <c r="A24" s="11"/>
      <c r="B24" s="11"/>
      <c r="C24" s="11"/>
      <c r="D24" s="11"/>
      <c r="E24" s="11"/>
      <c r="F24" s="11"/>
      <c r="G24" s="13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36"/>
      <c r="Y24" s="36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2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2"/>
      <c r="BC24" s="11"/>
      <c r="BD24" s="16"/>
      <c r="BE24" s="16"/>
    </row>
    <row r="25" spans="1:57" x14ac:dyDescent="0.3">
      <c r="A25" s="11"/>
      <c r="B25" s="11"/>
      <c r="C25" s="11"/>
      <c r="D25" s="11"/>
      <c r="E25" s="11"/>
      <c r="F25" s="11"/>
      <c r="G25" s="13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36"/>
      <c r="Y25" s="36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6"/>
      <c r="BE25" s="16"/>
    </row>
    <row r="26" spans="1:57" x14ac:dyDescent="0.3">
      <c r="A26" s="11"/>
      <c r="B26" s="11"/>
      <c r="C26" s="11"/>
      <c r="D26" s="11"/>
      <c r="E26" s="11"/>
      <c r="F26" s="11"/>
      <c r="G26" s="13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36"/>
      <c r="Y26" s="36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6"/>
      <c r="BE26" s="16"/>
    </row>
    <row r="27" spans="1:57" x14ac:dyDescent="0.3">
      <c r="A27" s="11"/>
      <c r="B27" s="11"/>
      <c r="C27" s="11"/>
      <c r="D27" s="11"/>
      <c r="E27" s="11"/>
      <c r="F27" s="11"/>
      <c r="G27" s="13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36"/>
      <c r="Y27" s="36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6"/>
      <c r="BE27" s="16"/>
    </row>
    <row r="28" spans="1:57" x14ac:dyDescent="0.3">
      <c r="A28" s="11"/>
      <c r="B28" s="11"/>
      <c r="C28" s="11"/>
      <c r="D28" s="11"/>
      <c r="E28" s="11"/>
      <c r="F28" s="11"/>
      <c r="G28" s="13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36"/>
      <c r="Y28" s="36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6"/>
      <c r="BE28" s="16"/>
    </row>
    <row r="29" spans="1:57" x14ac:dyDescent="0.3">
      <c r="A29" s="11"/>
      <c r="B29" s="11"/>
      <c r="C29" s="11"/>
      <c r="D29" s="11"/>
      <c r="E29" s="11"/>
      <c r="F29" s="11"/>
      <c r="G29" s="13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36"/>
      <c r="Y29" s="36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6"/>
      <c r="BE29" s="16"/>
    </row>
    <row r="30" spans="1:57" x14ac:dyDescent="0.3">
      <c r="A30" s="11"/>
      <c r="B30" s="11"/>
      <c r="C30" s="11"/>
      <c r="D30" s="11"/>
      <c r="E30" s="11"/>
      <c r="F30" s="11"/>
      <c r="G30" s="13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36"/>
      <c r="Y30" s="36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6"/>
      <c r="BE30" s="16"/>
    </row>
    <row r="31" spans="1:57" x14ac:dyDescent="0.3">
      <c r="A31" s="11"/>
      <c r="B31" s="11"/>
      <c r="C31" s="11"/>
      <c r="D31" s="11"/>
      <c r="E31" s="11"/>
      <c r="F31" s="11"/>
      <c r="G31" s="13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36"/>
      <c r="Y31" s="36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6"/>
      <c r="BE31" s="16"/>
    </row>
    <row r="32" spans="1:57" x14ac:dyDescent="0.3">
      <c r="A32" s="11"/>
      <c r="B32" s="11"/>
      <c r="C32" s="11"/>
      <c r="D32" s="11"/>
      <c r="E32" s="11"/>
      <c r="F32" s="11"/>
      <c r="G32" s="13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36"/>
      <c r="Y32" s="36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6"/>
      <c r="BE32" s="16"/>
    </row>
    <row r="33" spans="1:57" x14ac:dyDescent="0.3">
      <c r="A33" s="11"/>
      <c r="B33" s="11"/>
      <c r="C33" s="11"/>
      <c r="D33" s="11"/>
      <c r="E33" s="11"/>
      <c r="F33" s="11"/>
      <c r="G33" s="13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36"/>
      <c r="Y33" s="36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6"/>
      <c r="BE33" s="16"/>
    </row>
    <row r="34" spans="1:57" x14ac:dyDescent="0.3">
      <c r="A34" s="11"/>
      <c r="B34" s="11"/>
      <c r="C34" s="11"/>
      <c r="D34" s="11"/>
      <c r="E34" s="11"/>
      <c r="F34" s="11"/>
      <c r="G34" s="13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36"/>
      <c r="Y34" s="36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6"/>
      <c r="BE34" s="16"/>
    </row>
    <row r="35" spans="1:57" x14ac:dyDescent="0.3">
      <c r="A35" s="11"/>
      <c r="B35" s="11"/>
      <c r="C35" s="11"/>
      <c r="D35" s="11"/>
      <c r="E35" s="11"/>
      <c r="F35" s="11"/>
      <c r="G35" s="13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36"/>
      <c r="Y35" s="36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6"/>
      <c r="BE35" s="16"/>
    </row>
    <row r="36" spans="1:57" x14ac:dyDescent="0.3">
      <c r="A36" s="11"/>
      <c r="B36" s="11"/>
      <c r="C36" s="11"/>
      <c r="D36" s="11"/>
      <c r="E36" s="11"/>
      <c r="F36" s="11"/>
      <c r="G36" s="13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36"/>
      <c r="Y36" s="36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6"/>
      <c r="BE36" s="16"/>
    </row>
    <row r="37" spans="1:57" x14ac:dyDescent="0.3">
      <c r="A37" s="11"/>
      <c r="B37" s="11"/>
      <c r="C37" s="11"/>
      <c r="D37" s="11"/>
      <c r="E37" s="11"/>
      <c r="F37" s="11"/>
      <c r="G37" s="13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36"/>
      <c r="Y37" s="36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6"/>
      <c r="BE37" s="16"/>
    </row>
    <row r="38" spans="1:57" x14ac:dyDescent="0.3">
      <c r="A38" s="11"/>
      <c r="B38" s="11"/>
      <c r="C38" s="11"/>
      <c r="D38" s="11"/>
      <c r="E38" s="11"/>
      <c r="F38" s="11"/>
      <c r="G38" s="13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36"/>
      <c r="Y38" s="36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6"/>
      <c r="BE38" s="16"/>
    </row>
    <row r="39" spans="1:57" x14ac:dyDescent="0.3">
      <c r="A39" s="11"/>
      <c r="B39" s="11"/>
      <c r="C39" s="11"/>
      <c r="D39" s="11"/>
      <c r="E39" s="11"/>
      <c r="F39" s="11"/>
      <c r="G39" s="13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36"/>
      <c r="Y39" s="36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6"/>
      <c r="BE39" s="16"/>
    </row>
    <row r="40" spans="1:57" x14ac:dyDescent="0.3">
      <c r="A40" s="11"/>
      <c r="B40" s="11"/>
      <c r="C40" s="11"/>
      <c r="D40" s="11"/>
      <c r="E40" s="11"/>
      <c r="F40" s="11"/>
      <c r="G40" s="13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36"/>
      <c r="Y40" s="36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6"/>
      <c r="BE40" s="16"/>
    </row>
    <row r="41" spans="1:57" x14ac:dyDescent="0.3">
      <c r="A41" s="11"/>
      <c r="B41" s="11"/>
      <c r="C41" s="11"/>
      <c r="D41" s="11"/>
      <c r="E41" s="11"/>
      <c r="F41" s="11"/>
      <c r="G41" s="13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36"/>
      <c r="Y41" s="36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6"/>
      <c r="BE41" s="16"/>
    </row>
    <row r="42" spans="1:57" x14ac:dyDescent="0.3">
      <c r="A42" s="11"/>
      <c r="B42" s="11"/>
      <c r="C42" s="11"/>
      <c r="D42" s="11"/>
      <c r="E42" s="11"/>
      <c r="F42" s="11"/>
      <c r="G42" s="13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36"/>
      <c r="Y42" s="36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6"/>
      <c r="BE42" s="16"/>
    </row>
    <row r="43" spans="1:57" x14ac:dyDescent="0.3">
      <c r="A43" s="11"/>
      <c r="B43" s="11"/>
      <c r="C43" s="11"/>
      <c r="D43" s="11"/>
      <c r="E43" s="11"/>
      <c r="F43" s="11"/>
      <c r="G43" s="13"/>
      <c r="H43" s="13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36"/>
      <c r="Y43" s="36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6"/>
      <c r="BE43" s="16"/>
    </row>
    <row r="44" spans="1:57" x14ac:dyDescent="0.3">
      <c r="A44" s="11"/>
      <c r="B44" s="11"/>
      <c r="C44" s="11"/>
      <c r="D44" s="11"/>
      <c r="E44" s="11"/>
      <c r="F44" s="11"/>
      <c r="G44" s="13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36"/>
      <c r="Y44" s="36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6"/>
      <c r="BE44" s="16"/>
    </row>
    <row r="45" spans="1:57" x14ac:dyDescent="0.3">
      <c r="A45" s="11"/>
      <c r="B45" s="11"/>
      <c r="C45" s="11"/>
      <c r="D45" s="11"/>
      <c r="E45" s="11"/>
      <c r="F45" s="11"/>
      <c r="G45" s="13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36"/>
      <c r="Y45" s="36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2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6"/>
      <c r="BE45" s="16"/>
    </row>
    <row r="46" spans="1:57" x14ac:dyDescent="0.3">
      <c r="A46" s="11"/>
      <c r="B46" s="11"/>
      <c r="C46" s="11"/>
      <c r="D46" s="11"/>
      <c r="E46" s="11"/>
      <c r="F46" s="11"/>
      <c r="G46" s="13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36"/>
      <c r="Y46" s="36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6"/>
      <c r="BE46" s="16"/>
    </row>
    <row r="47" spans="1:57" x14ac:dyDescent="0.3">
      <c r="A47" s="11"/>
      <c r="B47" s="11"/>
      <c r="C47" s="11"/>
      <c r="D47" s="11"/>
      <c r="E47" s="11"/>
      <c r="F47" s="11"/>
      <c r="G47" s="13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36"/>
      <c r="Y47" s="36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2"/>
      <c r="AN47" s="12"/>
      <c r="AO47" s="11"/>
      <c r="AP47" s="11"/>
      <c r="AQ47" s="12"/>
      <c r="AR47" s="12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6"/>
      <c r="BE47" s="16"/>
    </row>
    <row r="48" spans="1:57" x14ac:dyDescent="0.3">
      <c r="A48" s="11"/>
      <c r="B48" s="11"/>
      <c r="C48" s="11"/>
      <c r="D48" s="11"/>
      <c r="E48" s="11"/>
      <c r="F48" s="11"/>
      <c r="G48" s="13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36"/>
      <c r="Y48" s="36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6"/>
      <c r="BE48" s="16"/>
    </row>
    <row r="49" spans="1:57" x14ac:dyDescent="0.3">
      <c r="A49" s="11"/>
      <c r="B49" s="11"/>
      <c r="C49" s="11"/>
      <c r="D49" s="11"/>
      <c r="E49" s="11"/>
      <c r="F49" s="11"/>
      <c r="G49" s="13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36"/>
      <c r="Y49" s="36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6"/>
      <c r="BE49" s="16"/>
    </row>
    <row r="50" spans="1:57" x14ac:dyDescent="0.3">
      <c r="A50" s="11"/>
      <c r="B50" s="11"/>
      <c r="C50" s="11"/>
      <c r="D50" s="11"/>
      <c r="E50" s="11"/>
      <c r="F50" s="11"/>
      <c r="G50" s="13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36"/>
      <c r="Y50" s="36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6"/>
      <c r="BE50" s="16"/>
    </row>
    <row r="51" spans="1:57" x14ac:dyDescent="0.3">
      <c r="A51" s="11"/>
      <c r="B51" s="11"/>
      <c r="C51" s="11"/>
      <c r="D51" s="11"/>
      <c r="E51" s="11"/>
      <c r="F51" s="11"/>
      <c r="G51" s="13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36"/>
      <c r="Y51" s="36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2"/>
      <c r="AL51" s="12"/>
      <c r="AM51" s="12"/>
      <c r="AN51" s="12"/>
      <c r="AO51" s="11"/>
      <c r="AP51" s="11"/>
      <c r="AQ51" s="12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2"/>
      <c r="BC51" s="11"/>
      <c r="BD51" s="16"/>
      <c r="BE51" s="16"/>
    </row>
    <row r="52" spans="1:57" x14ac:dyDescent="0.3">
      <c r="A52" s="11"/>
      <c r="B52" s="11"/>
      <c r="C52" s="11"/>
      <c r="D52" s="11"/>
      <c r="E52" s="11"/>
      <c r="F52" s="11"/>
      <c r="G52" s="13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36"/>
      <c r="Y52" s="36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6"/>
      <c r="BE52" s="16"/>
    </row>
    <row r="53" spans="1:57" x14ac:dyDescent="0.3">
      <c r="A53" s="11"/>
      <c r="B53" s="11"/>
      <c r="C53" s="11"/>
      <c r="D53" s="11"/>
      <c r="E53" s="11"/>
      <c r="F53" s="11"/>
      <c r="G53" s="13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36"/>
      <c r="Y53" s="36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2"/>
      <c r="BC53" s="11"/>
      <c r="BD53" s="16"/>
      <c r="BE53" s="16"/>
    </row>
    <row r="54" spans="1:57" x14ac:dyDescent="0.3">
      <c r="A54" s="11"/>
      <c r="B54" s="11"/>
      <c r="C54" s="11"/>
      <c r="D54" s="11"/>
      <c r="E54" s="11"/>
      <c r="F54" s="11"/>
      <c r="G54" s="13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36"/>
      <c r="Y54" s="36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6"/>
      <c r="BE54" s="16"/>
    </row>
    <row r="55" spans="1:57" x14ac:dyDescent="0.3">
      <c r="A55" s="11"/>
      <c r="B55" s="11"/>
      <c r="C55" s="11"/>
      <c r="D55" s="11"/>
      <c r="E55" s="11"/>
      <c r="F55" s="11"/>
      <c r="G55" s="13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36"/>
      <c r="Y55" s="36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6"/>
      <c r="BE55" s="16"/>
    </row>
    <row r="56" spans="1:57" x14ac:dyDescent="0.3">
      <c r="A56" s="11"/>
      <c r="B56" s="11"/>
      <c r="C56" s="11"/>
      <c r="D56" s="11"/>
      <c r="E56" s="11"/>
      <c r="F56" s="11"/>
      <c r="G56" s="1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36"/>
      <c r="Y56" s="36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6"/>
      <c r="BE56" s="16"/>
    </row>
    <row r="57" spans="1:57" x14ac:dyDescent="0.3">
      <c r="A57" s="11"/>
      <c r="B57" s="11"/>
      <c r="C57" s="11"/>
      <c r="D57" s="11"/>
      <c r="E57" s="11"/>
      <c r="F57" s="11"/>
      <c r="G57" s="1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36"/>
      <c r="Y57" s="36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6"/>
      <c r="BE57" s="16"/>
    </row>
    <row r="58" spans="1:57" x14ac:dyDescent="0.3">
      <c r="A58" s="11"/>
      <c r="B58" s="11"/>
      <c r="C58" s="11"/>
      <c r="D58" s="11"/>
      <c r="E58" s="11"/>
      <c r="F58" s="11"/>
      <c r="G58" s="1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36"/>
      <c r="Y58" s="36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6"/>
      <c r="BE58" s="16"/>
    </row>
    <row r="59" spans="1:57" x14ac:dyDescent="0.3">
      <c r="A59" s="11"/>
      <c r="B59" s="11"/>
      <c r="C59" s="11"/>
      <c r="D59" s="11"/>
      <c r="E59" s="11"/>
      <c r="F59" s="11"/>
      <c r="G59" s="13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36"/>
      <c r="Y59" s="36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6"/>
      <c r="BE59" s="16"/>
    </row>
    <row r="60" spans="1:57" x14ac:dyDescent="0.3">
      <c r="A60" s="11"/>
      <c r="B60" s="11"/>
      <c r="C60" s="11"/>
      <c r="D60" s="11"/>
      <c r="E60" s="11"/>
      <c r="F60" s="11"/>
      <c r="G60" s="13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36"/>
      <c r="Y60" s="36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6"/>
      <c r="BE60" s="16"/>
    </row>
    <row r="61" spans="1:57" x14ac:dyDescent="0.3">
      <c r="A61" s="11"/>
      <c r="B61" s="11"/>
      <c r="C61" s="11"/>
      <c r="D61" s="11"/>
      <c r="E61" s="11"/>
      <c r="F61" s="11"/>
      <c r="G61" s="13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36"/>
      <c r="Y61" s="36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2"/>
      <c r="AM61" s="11"/>
      <c r="AN61" s="12"/>
      <c r="AO61" s="11"/>
      <c r="AP61" s="11"/>
      <c r="AQ61" s="11"/>
      <c r="AR61" s="12"/>
      <c r="AS61" s="11"/>
      <c r="AT61" s="11"/>
      <c r="AU61" s="11"/>
      <c r="AV61" s="11"/>
      <c r="AW61" s="11"/>
      <c r="AX61" s="11"/>
      <c r="AY61" s="11"/>
      <c r="AZ61" s="11"/>
      <c r="BA61" s="11"/>
      <c r="BB61" s="12"/>
      <c r="BC61" s="11"/>
      <c r="BD61" s="16"/>
      <c r="BE61" s="16"/>
    </row>
    <row r="62" spans="1:57" x14ac:dyDescent="0.3">
      <c r="A62" s="11"/>
      <c r="B62" s="11"/>
      <c r="C62" s="11"/>
      <c r="D62" s="11"/>
      <c r="E62" s="11"/>
      <c r="F62" s="11"/>
      <c r="G62" s="13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36"/>
      <c r="Y62" s="36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6"/>
      <c r="BE62" s="16"/>
    </row>
    <row r="63" spans="1:57" x14ac:dyDescent="0.3">
      <c r="A63" s="11"/>
      <c r="B63" s="11"/>
      <c r="C63" s="11"/>
      <c r="D63" s="11"/>
      <c r="E63" s="11"/>
      <c r="F63" s="11"/>
      <c r="G63" s="13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36"/>
      <c r="Y63" s="36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6"/>
      <c r="BE63" s="16"/>
    </row>
    <row r="64" spans="1:57" x14ac:dyDescent="0.3">
      <c r="A64" s="11"/>
      <c r="B64" s="11"/>
      <c r="C64" s="11"/>
      <c r="D64" s="11"/>
      <c r="E64" s="11"/>
      <c r="F64" s="11"/>
      <c r="G64" s="13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36"/>
      <c r="Y64" s="36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2"/>
      <c r="AN64" s="12"/>
      <c r="AO64" s="11"/>
      <c r="AP64" s="11"/>
      <c r="AQ64" s="12"/>
      <c r="AR64" s="12"/>
      <c r="AS64" s="12"/>
      <c r="AT64" s="11"/>
      <c r="AU64" s="11"/>
      <c r="AV64" s="11"/>
      <c r="AW64" s="11"/>
      <c r="AX64" s="11"/>
      <c r="AY64" s="11"/>
      <c r="AZ64" s="11"/>
      <c r="BA64" s="11"/>
      <c r="BB64" s="12"/>
      <c r="BC64" s="11"/>
      <c r="BD64" s="16"/>
      <c r="BE64" s="16"/>
    </row>
    <row r="65" spans="1:57" x14ac:dyDescent="0.3">
      <c r="A65" s="11"/>
      <c r="B65" s="11"/>
      <c r="C65" s="11"/>
      <c r="D65" s="11"/>
      <c r="E65" s="11"/>
      <c r="F65" s="11"/>
      <c r="G65" s="13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36"/>
      <c r="Y65" s="36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6"/>
      <c r="BE65" s="16"/>
    </row>
    <row r="66" spans="1:57" x14ac:dyDescent="0.3">
      <c r="A66" s="11"/>
      <c r="B66" s="11"/>
      <c r="C66" s="11"/>
      <c r="D66" s="11"/>
      <c r="E66" s="11"/>
      <c r="F66" s="11"/>
      <c r="G66" s="13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36"/>
      <c r="Y66" s="36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6"/>
      <c r="BE66" s="16"/>
    </row>
    <row r="67" spans="1:57" x14ac:dyDescent="0.3">
      <c r="A67" s="11"/>
      <c r="B67" s="11"/>
      <c r="C67" s="11"/>
      <c r="D67" s="11"/>
      <c r="E67" s="11"/>
      <c r="F67" s="11"/>
      <c r="G67" s="13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36"/>
      <c r="Y67" s="36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6"/>
      <c r="BE67" s="16"/>
    </row>
    <row r="68" spans="1:57" x14ac:dyDescent="0.3">
      <c r="A68" s="11"/>
      <c r="B68" s="11"/>
      <c r="C68" s="11"/>
      <c r="D68" s="11"/>
      <c r="E68" s="11"/>
      <c r="F68" s="11"/>
      <c r="G68" s="13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36"/>
      <c r="Y68" s="36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6"/>
      <c r="BE68" s="16"/>
    </row>
    <row r="69" spans="1:57" x14ac:dyDescent="0.3">
      <c r="A69" s="11"/>
      <c r="B69" s="11"/>
      <c r="C69" s="11"/>
      <c r="D69" s="11"/>
      <c r="E69" s="11"/>
      <c r="F69" s="11"/>
      <c r="G69" s="13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36"/>
      <c r="Y69" s="36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6"/>
      <c r="BE69" s="16"/>
    </row>
    <row r="70" spans="1:57" x14ac:dyDescent="0.3">
      <c r="A70" s="11"/>
      <c r="B70" s="11"/>
      <c r="C70" s="11"/>
      <c r="D70" s="11"/>
      <c r="E70" s="11"/>
      <c r="F70" s="11"/>
      <c r="G70" s="13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36"/>
      <c r="Y70" s="36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6"/>
      <c r="BE70" s="16"/>
    </row>
    <row r="71" spans="1:57" x14ac:dyDescent="0.3">
      <c r="A71" s="11"/>
      <c r="B71" s="11"/>
      <c r="C71" s="11"/>
      <c r="D71" s="11"/>
      <c r="E71" s="11"/>
      <c r="F71" s="11"/>
      <c r="G71" s="13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36"/>
      <c r="Y71" s="36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2"/>
      <c r="AN71" s="11"/>
      <c r="AO71" s="11"/>
      <c r="AP71" s="11"/>
      <c r="AQ71" s="12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2"/>
      <c r="BC71" s="11"/>
      <c r="BD71" s="16"/>
      <c r="BE71" s="16"/>
    </row>
    <row r="72" spans="1:57" x14ac:dyDescent="0.3">
      <c r="A72" s="11"/>
      <c r="B72" s="11"/>
      <c r="C72" s="11"/>
      <c r="D72" s="11"/>
      <c r="E72" s="11"/>
      <c r="F72" s="11"/>
      <c r="G72" s="13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36"/>
      <c r="Y72" s="36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  <c r="AL72" s="12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6"/>
      <c r="BE72" s="16"/>
    </row>
    <row r="73" spans="1:57" x14ac:dyDescent="0.3">
      <c r="A73" s="11"/>
      <c r="B73" s="11"/>
      <c r="C73" s="11"/>
      <c r="D73" s="11"/>
      <c r="E73" s="11"/>
      <c r="F73" s="11"/>
      <c r="G73" s="13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36"/>
      <c r="Y73" s="36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2"/>
      <c r="BC73" s="11"/>
      <c r="BD73" s="16"/>
      <c r="BE73" s="16"/>
    </row>
    <row r="74" spans="1:57" x14ac:dyDescent="0.3">
      <c r="A74" s="11"/>
      <c r="B74" s="11"/>
      <c r="C74" s="11"/>
      <c r="D74" s="11"/>
      <c r="E74" s="11"/>
      <c r="F74" s="11"/>
      <c r="G74" s="13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36"/>
      <c r="Y74" s="36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6"/>
      <c r="BE74" s="16"/>
    </row>
    <row r="75" spans="1:57" x14ac:dyDescent="0.3">
      <c r="A75" s="11"/>
      <c r="B75" s="11"/>
      <c r="C75" s="11"/>
      <c r="D75" s="11"/>
      <c r="E75" s="11"/>
      <c r="F75" s="11"/>
      <c r="G75" s="13"/>
      <c r="H75" s="13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36"/>
      <c r="Y75" s="36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6"/>
      <c r="BE75" s="16"/>
    </row>
    <row r="76" spans="1:57" x14ac:dyDescent="0.3">
      <c r="A76" s="11"/>
      <c r="B76" s="11"/>
      <c r="C76" s="11"/>
      <c r="D76" s="11"/>
      <c r="E76" s="11"/>
      <c r="F76" s="11"/>
      <c r="G76" s="13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36"/>
      <c r="Y76" s="36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6"/>
      <c r="BE76" s="16"/>
    </row>
    <row r="77" spans="1:57" x14ac:dyDescent="0.3">
      <c r="A77" s="11"/>
      <c r="B77" s="11"/>
      <c r="C77" s="11"/>
      <c r="D77" s="11"/>
      <c r="E77" s="11"/>
      <c r="F77" s="11"/>
      <c r="G77" s="13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36"/>
      <c r="Y77" s="36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2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2"/>
      <c r="BC77" s="11"/>
      <c r="BD77" s="16"/>
      <c r="BE77" s="16"/>
    </row>
    <row r="78" spans="1:57" x14ac:dyDescent="0.3">
      <c r="A78" s="11"/>
      <c r="B78" s="11"/>
      <c r="C78" s="11"/>
      <c r="D78" s="11"/>
      <c r="E78" s="11"/>
      <c r="F78" s="11"/>
      <c r="G78" s="13"/>
      <c r="H78" s="13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36"/>
      <c r="Y78" s="36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6"/>
      <c r="BE78" s="16"/>
    </row>
    <row r="79" spans="1:57" x14ac:dyDescent="0.3">
      <c r="A79" s="11"/>
      <c r="B79" s="11"/>
      <c r="C79" s="11"/>
      <c r="D79" s="11"/>
      <c r="E79" s="11"/>
      <c r="F79" s="11"/>
      <c r="G79" s="13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36"/>
      <c r="Y79" s="36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6"/>
      <c r="BE79" s="16"/>
    </row>
    <row r="80" spans="1:57" x14ac:dyDescent="0.3">
      <c r="A80" s="11"/>
      <c r="B80" s="11"/>
      <c r="C80" s="11"/>
      <c r="D80" s="11"/>
      <c r="E80" s="11"/>
      <c r="F80" s="11"/>
      <c r="G80" s="13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36"/>
      <c r="Y80" s="36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6"/>
      <c r="BE80" s="16"/>
    </row>
    <row r="81" spans="1:57" x14ac:dyDescent="0.3">
      <c r="A81" s="11"/>
      <c r="B81" s="11"/>
      <c r="C81" s="11"/>
      <c r="D81" s="11"/>
      <c r="E81" s="11"/>
      <c r="F81" s="11"/>
      <c r="G81" s="13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36"/>
      <c r="Y81" s="36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2"/>
      <c r="AN81" s="12"/>
      <c r="AO81" s="11"/>
      <c r="AP81" s="11"/>
      <c r="AQ81" s="12"/>
      <c r="AR81" s="11"/>
      <c r="AS81" s="12"/>
      <c r="AT81" s="11"/>
      <c r="AU81" s="11"/>
      <c r="AV81" s="11"/>
      <c r="AW81" s="11"/>
      <c r="AX81" s="11"/>
      <c r="AY81" s="11"/>
      <c r="AZ81" s="11"/>
      <c r="BA81" s="11"/>
      <c r="BB81" s="12"/>
      <c r="BC81" s="11"/>
      <c r="BD81" s="16"/>
      <c r="BE81" s="16"/>
    </row>
    <row r="82" spans="1:57" x14ac:dyDescent="0.3">
      <c r="A82" s="11"/>
      <c r="B82" s="11"/>
      <c r="C82" s="11"/>
      <c r="D82" s="11"/>
      <c r="E82" s="11"/>
      <c r="F82" s="11"/>
      <c r="G82" s="13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36"/>
      <c r="Y82" s="36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6"/>
      <c r="BE82" s="16"/>
    </row>
    <row r="83" spans="1:57" x14ac:dyDescent="0.3">
      <c r="A83" s="11"/>
      <c r="B83" s="11"/>
      <c r="C83" s="11"/>
      <c r="D83" s="11"/>
      <c r="E83" s="11"/>
      <c r="F83" s="11"/>
      <c r="G83" s="13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36"/>
      <c r="Y83" s="36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6"/>
      <c r="BE83" s="16"/>
    </row>
    <row r="84" spans="1:57" x14ac:dyDescent="0.3">
      <c r="A84" s="11"/>
      <c r="B84" s="11"/>
      <c r="C84" s="11"/>
      <c r="D84" s="11"/>
      <c r="E84" s="11"/>
      <c r="F84" s="11"/>
      <c r="G84" s="13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36"/>
      <c r="Y84" s="36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6"/>
      <c r="BE84" s="16"/>
    </row>
    <row r="85" spans="1:57" x14ac:dyDescent="0.3">
      <c r="A85" s="11"/>
      <c r="B85" s="11"/>
      <c r="C85" s="11"/>
      <c r="D85" s="11"/>
      <c r="E85" s="11"/>
      <c r="F85" s="11"/>
      <c r="G85" s="13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36"/>
      <c r="Y85" s="36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6"/>
      <c r="BE85" s="16"/>
    </row>
    <row r="86" spans="1:57" x14ac:dyDescent="0.3">
      <c r="A86" s="11"/>
      <c r="B86" s="11"/>
      <c r="C86" s="11"/>
      <c r="D86" s="11"/>
      <c r="E86" s="11"/>
      <c r="F86" s="11"/>
      <c r="G86" s="13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36"/>
      <c r="Y86" s="36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6"/>
      <c r="BE86" s="16"/>
    </row>
    <row r="87" spans="1:57" x14ac:dyDescent="0.3">
      <c r="A87" s="11"/>
      <c r="B87" s="11"/>
      <c r="C87" s="11"/>
      <c r="D87" s="11"/>
      <c r="E87" s="11"/>
      <c r="F87" s="11"/>
      <c r="G87" s="13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36"/>
      <c r="Y87" s="36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2"/>
      <c r="AN87" s="12"/>
      <c r="AO87" s="11"/>
      <c r="AP87" s="11"/>
      <c r="AQ87" s="12"/>
      <c r="AR87" s="12"/>
      <c r="AS87" s="12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6"/>
      <c r="BE87" s="16"/>
    </row>
    <row r="88" spans="1:57" x14ac:dyDescent="0.3">
      <c r="A88" s="11"/>
      <c r="B88" s="11"/>
      <c r="C88" s="11"/>
      <c r="D88" s="11"/>
      <c r="E88" s="11"/>
      <c r="F88" s="11"/>
      <c r="G88" s="13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36"/>
      <c r="Y88" s="36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2"/>
      <c r="AN88" s="12"/>
      <c r="AO88" s="12"/>
      <c r="AP88" s="12"/>
      <c r="AQ88" s="12"/>
      <c r="AR88" s="12"/>
      <c r="AS88" s="12"/>
      <c r="AT88" s="11"/>
      <c r="AU88" s="11"/>
      <c r="AV88" s="11"/>
      <c r="AW88" s="11"/>
      <c r="AX88" s="11"/>
      <c r="AY88" s="11"/>
      <c r="AZ88" s="11"/>
      <c r="BA88" s="11"/>
      <c r="BB88" s="12"/>
      <c r="BC88" s="11"/>
      <c r="BD88" s="16"/>
      <c r="BE88" s="16"/>
    </row>
    <row r="89" spans="1:57" x14ac:dyDescent="0.3">
      <c r="A89" s="11"/>
      <c r="B89" s="11"/>
      <c r="C89" s="11"/>
      <c r="D89" s="11"/>
      <c r="E89" s="11"/>
      <c r="F89" s="11"/>
      <c r="G89" s="13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36"/>
      <c r="Y89" s="36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6"/>
      <c r="BE89" s="16"/>
    </row>
    <row r="90" spans="1:57" x14ac:dyDescent="0.3">
      <c r="A90" s="11"/>
      <c r="B90" s="11"/>
      <c r="C90" s="11"/>
      <c r="D90" s="11"/>
      <c r="E90" s="11"/>
      <c r="F90" s="11"/>
      <c r="G90" s="13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36"/>
      <c r="Y90" s="36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6"/>
      <c r="BE90" s="16"/>
    </row>
    <row r="91" spans="1:57" x14ac:dyDescent="0.3">
      <c r="A91" s="11"/>
      <c r="B91" s="11"/>
      <c r="C91" s="11"/>
      <c r="D91" s="11"/>
      <c r="E91" s="11"/>
      <c r="F91" s="11"/>
      <c r="G91" s="13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36"/>
      <c r="Y91" s="36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6"/>
      <c r="BE91" s="16"/>
    </row>
    <row r="92" spans="1:57" x14ac:dyDescent="0.3">
      <c r="A92" s="11"/>
      <c r="B92" s="11"/>
      <c r="C92" s="11"/>
      <c r="D92" s="11"/>
      <c r="E92" s="11"/>
      <c r="F92" s="11"/>
      <c r="G92" s="13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36"/>
      <c r="Y92" s="36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2"/>
      <c r="AL92" s="12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6"/>
      <c r="BE92" s="16"/>
    </row>
    <row r="93" spans="1:57" x14ac:dyDescent="0.3">
      <c r="A93" s="11"/>
      <c r="B93" s="11"/>
      <c r="C93" s="11"/>
      <c r="D93" s="11"/>
      <c r="E93" s="11"/>
      <c r="F93" s="11"/>
      <c r="G93" s="13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36"/>
      <c r="Y93" s="36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6"/>
      <c r="BE93" s="16"/>
    </row>
    <row r="94" spans="1:57" x14ac:dyDescent="0.3">
      <c r="A94" s="11"/>
      <c r="B94" s="11"/>
      <c r="C94" s="11"/>
      <c r="D94" s="11"/>
      <c r="E94" s="11"/>
      <c r="F94" s="11"/>
      <c r="G94" s="13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36"/>
      <c r="Y94" s="36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6"/>
      <c r="BE94" s="16"/>
    </row>
    <row r="95" spans="1:57" x14ac:dyDescent="0.3">
      <c r="A95" s="11"/>
      <c r="B95" s="11"/>
      <c r="C95" s="11"/>
      <c r="D95" s="11"/>
      <c r="E95" s="11"/>
      <c r="F95" s="11"/>
      <c r="G95" s="13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36"/>
      <c r="Y95" s="36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2"/>
      <c r="AL95" s="12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6"/>
      <c r="BE95" s="16"/>
    </row>
    <row r="96" spans="1:57" x14ac:dyDescent="0.3">
      <c r="A96" s="11"/>
      <c r="B96" s="11"/>
      <c r="C96" s="11"/>
      <c r="D96" s="11"/>
      <c r="E96" s="11"/>
      <c r="F96" s="11"/>
      <c r="G96" s="13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36"/>
      <c r="Y96" s="36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6"/>
      <c r="BE96" s="16"/>
    </row>
    <row r="97" spans="1:57" x14ac:dyDescent="0.3">
      <c r="A97" s="11"/>
      <c r="B97" s="11"/>
      <c r="C97" s="11"/>
      <c r="D97" s="11"/>
      <c r="E97" s="11"/>
      <c r="F97" s="11"/>
      <c r="G97" s="13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36"/>
      <c r="Y97" s="36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6"/>
      <c r="BE97" s="16"/>
    </row>
    <row r="98" spans="1:57" x14ac:dyDescent="0.3">
      <c r="A98" s="11"/>
      <c r="B98" s="11"/>
      <c r="C98" s="11"/>
      <c r="D98" s="11"/>
      <c r="E98" s="11"/>
      <c r="F98" s="11"/>
      <c r="G98" s="13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36"/>
      <c r="Y98" s="36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2"/>
      <c r="AL98" s="12"/>
      <c r="AM98" s="12"/>
      <c r="AN98" s="12"/>
      <c r="AO98" s="11"/>
      <c r="AP98" s="11"/>
      <c r="AQ98" s="12"/>
      <c r="AR98" s="12"/>
      <c r="AS98" s="12"/>
      <c r="AT98" s="11"/>
      <c r="AU98" s="11"/>
      <c r="AV98" s="11"/>
      <c r="AW98" s="11"/>
      <c r="AX98" s="11"/>
      <c r="AY98" s="11"/>
      <c r="AZ98" s="11"/>
      <c r="BA98" s="11"/>
      <c r="BB98" s="12"/>
      <c r="BC98" s="11"/>
      <c r="BD98" s="16"/>
      <c r="BE98" s="16"/>
    </row>
    <row r="99" spans="1:57" x14ac:dyDescent="0.3">
      <c r="A99" s="11"/>
      <c r="B99" s="11"/>
      <c r="C99" s="11"/>
      <c r="D99" s="11"/>
      <c r="E99" s="11"/>
      <c r="F99" s="11"/>
      <c r="G99" s="13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36"/>
      <c r="Y99" s="36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2"/>
      <c r="AN99" s="12"/>
      <c r="AO99" s="11"/>
      <c r="AP99" s="11"/>
      <c r="AQ99" s="12"/>
      <c r="AR99" s="12"/>
      <c r="AS99" s="12"/>
      <c r="AT99" s="11"/>
      <c r="AU99" s="11"/>
      <c r="AV99" s="11"/>
      <c r="AW99" s="11"/>
      <c r="AX99" s="11"/>
      <c r="AY99" s="11"/>
      <c r="AZ99" s="11"/>
      <c r="BA99" s="11"/>
      <c r="BB99" s="12"/>
      <c r="BC99" s="11"/>
      <c r="BD99" s="16"/>
      <c r="BE99" s="16"/>
    </row>
    <row r="100" spans="1:57" x14ac:dyDescent="0.3">
      <c r="A100" s="11"/>
      <c r="B100" s="11"/>
      <c r="C100" s="11"/>
      <c r="D100" s="11"/>
      <c r="E100" s="11"/>
      <c r="F100" s="11"/>
      <c r="G100" s="13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36"/>
      <c r="Y100" s="36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6"/>
      <c r="BE100" s="16"/>
    </row>
    <row r="101" spans="1:57" x14ac:dyDescent="0.3">
      <c r="A101" s="11"/>
      <c r="B101" s="11"/>
      <c r="C101" s="11"/>
      <c r="D101" s="11"/>
      <c r="E101" s="11"/>
      <c r="F101" s="11"/>
      <c r="G101" s="13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36"/>
      <c r="Y101" s="36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6"/>
      <c r="BE101" s="16"/>
    </row>
    <row r="102" spans="1:57" x14ac:dyDescent="0.3">
      <c r="A102" s="11"/>
      <c r="B102" s="11"/>
      <c r="C102" s="11"/>
      <c r="D102" s="11"/>
      <c r="E102" s="11"/>
      <c r="F102" s="11"/>
      <c r="G102" s="13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36"/>
      <c r="Y102" s="36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6"/>
      <c r="BE102" s="16"/>
    </row>
    <row r="103" spans="1:57" x14ac:dyDescent="0.3">
      <c r="A103" s="11"/>
      <c r="B103" s="11"/>
      <c r="C103" s="11"/>
      <c r="D103" s="11"/>
      <c r="E103" s="11"/>
      <c r="F103" s="11"/>
      <c r="G103" s="13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36"/>
      <c r="Y103" s="36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6"/>
      <c r="BE103" s="16"/>
    </row>
    <row r="104" spans="1:57" x14ac:dyDescent="0.3">
      <c r="A104" s="11"/>
      <c r="B104" s="11"/>
      <c r="C104" s="11"/>
      <c r="D104" s="11"/>
      <c r="E104" s="11"/>
      <c r="F104" s="11"/>
      <c r="G104" s="13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36"/>
      <c r="Y104" s="36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6"/>
      <c r="BE104" s="16"/>
    </row>
    <row r="105" spans="1:57" x14ac:dyDescent="0.3">
      <c r="A105" s="11"/>
      <c r="B105" s="11"/>
      <c r="C105" s="11"/>
      <c r="D105" s="11"/>
      <c r="E105" s="11"/>
      <c r="F105" s="11"/>
      <c r="G105" s="13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36"/>
      <c r="Y105" s="36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6"/>
      <c r="BE105" s="16"/>
    </row>
    <row r="106" spans="1:57" x14ac:dyDescent="0.3">
      <c r="A106" s="11"/>
      <c r="B106" s="11"/>
      <c r="C106" s="11"/>
      <c r="D106" s="11"/>
      <c r="E106" s="11"/>
      <c r="F106" s="11"/>
      <c r="G106" s="13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36"/>
      <c r="Y106" s="36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2"/>
      <c r="AL106" s="11"/>
      <c r="AM106" s="11"/>
      <c r="AN106" s="11"/>
      <c r="AO106" s="11"/>
      <c r="AP106" s="11"/>
      <c r="AQ106" s="11"/>
      <c r="AR106" s="11"/>
      <c r="AS106" s="12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6"/>
      <c r="BE106" s="16"/>
    </row>
    <row r="107" spans="1:57" x14ac:dyDescent="0.3">
      <c r="A107" s="11"/>
      <c r="B107" s="11"/>
      <c r="C107" s="11"/>
      <c r="D107" s="11"/>
      <c r="E107" s="11"/>
      <c r="F107" s="11"/>
      <c r="G107" s="13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36"/>
      <c r="Y107" s="36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6"/>
      <c r="BE107" s="16"/>
    </row>
    <row r="108" spans="1:57" x14ac:dyDescent="0.3">
      <c r="A108" s="11"/>
      <c r="B108" s="11"/>
      <c r="C108" s="11"/>
      <c r="D108" s="11"/>
      <c r="E108" s="11"/>
      <c r="F108" s="11"/>
      <c r="G108" s="13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36"/>
      <c r="Y108" s="36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6"/>
      <c r="BE108" s="16"/>
    </row>
    <row r="109" spans="1:57" x14ac:dyDescent="0.3">
      <c r="A109" s="11"/>
      <c r="B109" s="11"/>
      <c r="C109" s="11"/>
      <c r="D109" s="11"/>
      <c r="E109" s="11"/>
      <c r="F109" s="11"/>
      <c r="G109" s="13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36"/>
      <c r="Y109" s="36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2"/>
      <c r="AL109" s="11"/>
      <c r="AM109" s="12"/>
      <c r="AN109" s="12"/>
      <c r="AO109" s="11"/>
      <c r="AP109" s="11"/>
      <c r="AQ109" s="12"/>
      <c r="AR109" s="12"/>
      <c r="AS109" s="12"/>
      <c r="AT109" s="11"/>
      <c r="AU109" s="11"/>
      <c r="AV109" s="11"/>
      <c r="AW109" s="11"/>
      <c r="AX109" s="11"/>
      <c r="AY109" s="11"/>
      <c r="AZ109" s="11"/>
      <c r="BA109" s="11"/>
      <c r="BB109" s="12"/>
      <c r="BC109" s="11"/>
      <c r="BD109" s="16"/>
      <c r="BE109" s="16"/>
    </row>
    <row r="110" spans="1:57" x14ac:dyDescent="0.3">
      <c r="A110" s="11"/>
      <c r="B110" s="11"/>
      <c r="C110" s="11"/>
      <c r="D110" s="11"/>
      <c r="E110" s="11"/>
      <c r="F110" s="11"/>
      <c r="G110" s="13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36"/>
      <c r="Y110" s="36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6"/>
      <c r="BE110" s="16"/>
    </row>
    <row r="111" spans="1:57" x14ac:dyDescent="0.3">
      <c r="A111" s="11"/>
      <c r="B111" s="11"/>
      <c r="C111" s="11"/>
      <c r="D111" s="11"/>
      <c r="E111" s="11"/>
      <c r="F111" s="11"/>
      <c r="G111" s="13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36"/>
      <c r="Y111" s="36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2"/>
      <c r="AN111" s="12"/>
      <c r="AO111" s="11"/>
      <c r="AP111" s="11"/>
      <c r="AQ111" s="12"/>
      <c r="AR111" s="12"/>
      <c r="AS111" s="12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6"/>
      <c r="BE111" s="16"/>
    </row>
    <row r="112" spans="1:57" x14ac:dyDescent="0.3">
      <c r="A112" s="11"/>
      <c r="B112" s="11"/>
      <c r="C112" s="11"/>
      <c r="D112" s="11"/>
      <c r="E112" s="11"/>
      <c r="F112" s="11"/>
      <c r="G112" s="13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36"/>
      <c r="Y112" s="36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6"/>
      <c r="BE112" s="16"/>
    </row>
    <row r="113" spans="1:57" x14ac:dyDescent="0.3">
      <c r="A113" s="11"/>
      <c r="B113" s="11"/>
      <c r="C113" s="11"/>
      <c r="D113" s="11"/>
      <c r="E113" s="11"/>
      <c r="F113" s="11"/>
      <c r="G113" s="13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36"/>
      <c r="Y113" s="36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6"/>
      <c r="BE113" s="16"/>
    </row>
    <row r="114" spans="1:57" x14ac:dyDescent="0.3">
      <c r="A114" s="11"/>
      <c r="B114" s="11"/>
      <c r="C114" s="11"/>
      <c r="D114" s="11"/>
      <c r="E114" s="11"/>
      <c r="F114" s="11"/>
      <c r="G114" s="13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36"/>
      <c r="Y114" s="36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6"/>
      <c r="BE114" s="16"/>
    </row>
    <row r="115" spans="1:57" x14ac:dyDescent="0.3">
      <c r="A115" s="11"/>
      <c r="B115" s="11"/>
      <c r="C115" s="11"/>
      <c r="D115" s="11"/>
      <c r="E115" s="11"/>
      <c r="F115" s="11"/>
      <c r="G115" s="13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36"/>
      <c r="Y115" s="36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6"/>
      <c r="BE115" s="16"/>
    </row>
    <row r="116" spans="1:57" x14ac:dyDescent="0.3">
      <c r="A116" s="11"/>
      <c r="B116" s="11"/>
      <c r="C116" s="11"/>
      <c r="D116" s="11"/>
      <c r="E116" s="11"/>
      <c r="F116" s="11"/>
      <c r="G116" s="13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36"/>
      <c r="Y116" s="36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2"/>
      <c r="AN116" s="12"/>
      <c r="AO116" s="11"/>
      <c r="AP116" s="11"/>
      <c r="AQ116" s="12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2"/>
      <c r="BC116" s="11"/>
      <c r="BD116" s="16"/>
      <c r="BE116" s="16"/>
    </row>
    <row r="117" spans="1:57" x14ac:dyDescent="0.3">
      <c r="A117" s="11"/>
      <c r="B117" s="11"/>
      <c r="C117" s="11"/>
      <c r="D117" s="11"/>
      <c r="E117" s="11"/>
      <c r="F117" s="11"/>
      <c r="G117" s="13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36"/>
      <c r="Y117" s="36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6"/>
      <c r="BE117" s="16"/>
    </row>
    <row r="118" spans="1:57" x14ac:dyDescent="0.3">
      <c r="A118" s="11"/>
      <c r="B118" s="11"/>
      <c r="C118" s="11"/>
      <c r="D118" s="11"/>
      <c r="E118" s="11"/>
      <c r="F118" s="11"/>
      <c r="G118" s="13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36"/>
      <c r="Y118" s="36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6"/>
      <c r="BE118" s="16"/>
    </row>
    <row r="119" spans="1:57" x14ac:dyDescent="0.3">
      <c r="A119" s="11"/>
      <c r="B119" s="11"/>
      <c r="C119" s="11"/>
      <c r="D119" s="11"/>
      <c r="E119" s="11"/>
      <c r="F119" s="11"/>
      <c r="G119" s="13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36"/>
      <c r="Y119" s="36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6"/>
      <c r="BE119" s="16"/>
    </row>
    <row r="120" spans="1:57" x14ac:dyDescent="0.3">
      <c r="A120" s="11"/>
      <c r="B120" s="11"/>
      <c r="C120" s="11"/>
      <c r="D120" s="11"/>
      <c r="E120" s="11"/>
      <c r="F120" s="11"/>
      <c r="G120" s="13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36"/>
      <c r="Y120" s="36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6"/>
      <c r="BE120" s="16"/>
    </row>
    <row r="121" spans="1:57" x14ac:dyDescent="0.3">
      <c r="A121" s="11"/>
      <c r="B121" s="11"/>
      <c r="C121" s="11"/>
      <c r="D121" s="11"/>
      <c r="E121" s="11"/>
      <c r="F121" s="11"/>
      <c r="G121" s="13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36"/>
      <c r="Y121" s="36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6"/>
      <c r="BE121" s="16"/>
    </row>
    <row r="122" spans="1:57" x14ac:dyDescent="0.3">
      <c r="A122" s="11"/>
      <c r="B122" s="11"/>
      <c r="C122" s="11"/>
      <c r="D122" s="11"/>
      <c r="E122" s="11"/>
      <c r="F122" s="11"/>
      <c r="G122" s="13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36"/>
      <c r="Y122" s="36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2"/>
      <c r="AL122" s="12"/>
      <c r="AM122" s="12"/>
      <c r="AN122" s="12"/>
      <c r="AO122" s="11"/>
      <c r="AP122" s="11"/>
      <c r="AQ122" s="12"/>
      <c r="AR122" s="11"/>
      <c r="AS122" s="12"/>
      <c r="AT122" s="11"/>
      <c r="AU122" s="11"/>
      <c r="AV122" s="11"/>
      <c r="AW122" s="11"/>
      <c r="AX122" s="11"/>
      <c r="AY122" s="11"/>
      <c r="AZ122" s="11"/>
      <c r="BA122" s="11"/>
      <c r="BB122" s="12"/>
      <c r="BC122" s="11"/>
      <c r="BD122" s="16"/>
      <c r="BE122" s="16"/>
    </row>
    <row r="123" spans="1:57" x14ac:dyDescent="0.3">
      <c r="A123" s="11"/>
      <c r="B123" s="11"/>
      <c r="C123" s="11"/>
      <c r="D123" s="11"/>
      <c r="E123" s="11"/>
      <c r="F123" s="11"/>
      <c r="G123" s="13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36"/>
      <c r="Y123" s="36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2"/>
      <c r="AL123" s="11"/>
      <c r="AM123" s="11"/>
      <c r="AN123" s="11"/>
      <c r="AO123" s="11"/>
      <c r="AP123" s="11"/>
      <c r="AQ123" s="11"/>
      <c r="AR123" s="11"/>
      <c r="AS123" s="12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6"/>
      <c r="BE123" s="16"/>
    </row>
    <row r="124" spans="1:57" x14ac:dyDescent="0.3">
      <c r="A124" s="11"/>
      <c r="B124" s="11"/>
      <c r="C124" s="11"/>
      <c r="D124" s="11"/>
      <c r="E124" s="11"/>
      <c r="F124" s="11"/>
      <c r="G124" s="13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36"/>
      <c r="Y124" s="36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6"/>
      <c r="BE124" s="16"/>
    </row>
    <row r="125" spans="1:57" x14ac:dyDescent="0.3">
      <c r="A125" s="11"/>
      <c r="B125" s="11"/>
      <c r="C125" s="11"/>
      <c r="D125" s="11"/>
      <c r="E125" s="11"/>
      <c r="F125" s="11"/>
      <c r="G125" s="13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36"/>
      <c r="Y125" s="36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2"/>
      <c r="AN125" s="12"/>
      <c r="AO125" s="11"/>
      <c r="AP125" s="11"/>
      <c r="AQ125" s="12"/>
      <c r="AR125" s="12"/>
      <c r="AS125" s="12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6"/>
      <c r="BE125" s="16"/>
    </row>
    <row r="126" spans="1:57" x14ac:dyDescent="0.3">
      <c r="A126" s="11"/>
      <c r="B126" s="11"/>
      <c r="C126" s="11"/>
      <c r="D126" s="11"/>
      <c r="E126" s="11"/>
      <c r="F126" s="11"/>
      <c r="G126" s="13"/>
      <c r="H126" s="13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36"/>
      <c r="Y126" s="36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2"/>
      <c r="AL126" s="12"/>
      <c r="AM126" s="11"/>
      <c r="AN126" s="11"/>
      <c r="AO126" s="11"/>
      <c r="AP126" s="11"/>
      <c r="AQ126" s="11"/>
      <c r="AR126" s="11"/>
      <c r="AS126" s="12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6"/>
      <c r="BE126" s="16"/>
    </row>
    <row r="127" spans="1:57" x14ac:dyDescent="0.3">
      <c r="A127" s="11"/>
      <c r="B127" s="11"/>
      <c r="C127" s="11"/>
      <c r="D127" s="11"/>
      <c r="E127" s="11"/>
      <c r="F127" s="11"/>
      <c r="G127" s="13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36"/>
      <c r="Y127" s="36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6"/>
      <c r="BE127" s="16"/>
    </row>
    <row r="128" spans="1:57" x14ac:dyDescent="0.3">
      <c r="A128" s="11"/>
      <c r="B128" s="11"/>
      <c r="C128" s="11"/>
      <c r="D128" s="11"/>
      <c r="E128" s="11"/>
      <c r="F128" s="11"/>
      <c r="G128" s="13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36"/>
      <c r="Y128" s="36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2"/>
      <c r="AN128" s="11"/>
      <c r="AO128" s="11"/>
      <c r="AP128" s="11"/>
      <c r="AQ128" s="12"/>
      <c r="AR128" s="11"/>
      <c r="AS128" s="12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6"/>
      <c r="BE128" s="16"/>
    </row>
    <row r="129" spans="1:57" x14ac:dyDescent="0.3">
      <c r="A129" s="11"/>
      <c r="B129" s="11"/>
      <c r="C129" s="11"/>
      <c r="D129" s="11"/>
      <c r="E129" s="11"/>
      <c r="F129" s="11"/>
      <c r="G129" s="13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36"/>
      <c r="Y129" s="36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6"/>
      <c r="BE129" s="16"/>
    </row>
    <row r="130" spans="1:57" x14ac:dyDescent="0.3">
      <c r="A130" s="11"/>
      <c r="B130" s="11"/>
      <c r="C130" s="11"/>
      <c r="D130" s="11"/>
      <c r="E130" s="11"/>
      <c r="F130" s="11"/>
      <c r="G130" s="13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36"/>
      <c r="Y130" s="36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6"/>
      <c r="BE130" s="16"/>
    </row>
    <row r="131" spans="1:57" x14ac:dyDescent="0.3">
      <c r="A131" s="11"/>
      <c r="B131" s="11"/>
      <c r="C131" s="11"/>
      <c r="D131" s="11"/>
      <c r="E131" s="11"/>
      <c r="F131" s="11"/>
      <c r="G131" s="13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36"/>
      <c r="Y131" s="36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2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6"/>
      <c r="BE131" s="16"/>
    </row>
    <row r="132" spans="1:57" x14ac:dyDescent="0.3">
      <c r="A132" s="11"/>
      <c r="B132" s="11"/>
      <c r="C132" s="11"/>
      <c r="D132" s="11"/>
      <c r="E132" s="11"/>
      <c r="F132" s="11"/>
      <c r="G132" s="13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36"/>
      <c r="Y132" s="36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6"/>
      <c r="BE132" s="16"/>
    </row>
    <row r="133" spans="1:57" x14ac:dyDescent="0.3">
      <c r="A133" s="11"/>
      <c r="B133" s="11"/>
      <c r="C133" s="11"/>
      <c r="D133" s="11"/>
      <c r="E133" s="11"/>
      <c r="F133" s="11"/>
      <c r="G133" s="13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36"/>
      <c r="Y133" s="36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6"/>
      <c r="BE133" s="16"/>
    </row>
    <row r="134" spans="1:57" x14ac:dyDescent="0.3">
      <c r="A134" s="11"/>
      <c r="B134" s="11"/>
      <c r="C134" s="11"/>
      <c r="D134" s="11"/>
      <c r="E134" s="11"/>
      <c r="F134" s="11"/>
      <c r="G134" s="13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36"/>
      <c r="Y134" s="36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6"/>
      <c r="BE134" s="16"/>
    </row>
    <row r="135" spans="1:57" x14ac:dyDescent="0.3">
      <c r="A135" s="11"/>
      <c r="B135" s="11"/>
      <c r="C135" s="11"/>
      <c r="D135" s="11"/>
      <c r="E135" s="11"/>
      <c r="F135" s="11"/>
      <c r="G135" s="13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36"/>
      <c r="Y135" s="36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6"/>
      <c r="BE135" s="16"/>
    </row>
    <row r="136" spans="1:57" x14ac:dyDescent="0.3">
      <c r="A136" s="11"/>
      <c r="B136" s="11"/>
      <c r="C136" s="11"/>
      <c r="D136" s="11"/>
      <c r="E136" s="11"/>
      <c r="F136" s="11"/>
      <c r="G136" s="13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36"/>
      <c r="Y136" s="36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6"/>
      <c r="BE136" s="16"/>
    </row>
    <row r="137" spans="1:57" x14ac:dyDescent="0.3">
      <c r="A137" s="11"/>
      <c r="B137" s="11"/>
      <c r="C137" s="11"/>
      <c r="D137" s="11"/>
      <c r="E137" s="11"/>
      <c r="F137" s="11"/>
      <c r="G137" s="13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36"/>
      <c r="Y137" s="36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6"/>
      <c r="BE137" s="16"/>
    </row>
    <row r="138" spans="1:57" x14ac:dyDescent="0.3">
      <c r="A138" s="11"/>
      <c r="B138" s="11"/>
      <c r="C138" s="11"/>
      <c r="D138" s="11"/>
      <c r="E138" s="11"/>
      <c r="F138" s="11"/>
      <c r="G138" s="13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36"/>
      <c r="Y138" s="36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6"/>
      <c r="BE138" s="16"/>
    </row>
    <row r="139" spans="1:57" x14ac:dyDescent="0.3">
      <c r="A139" s="11"/>
      <c r="B139" s="11"/>
      <c r="C139" s="11"/>
      <c r="D139" s="11"/>
      <c r="E139" s="11"/>
      <c r="F139" s="11"/>
      <c r="G139" s="13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36"/>
      <c r="Y139" s="36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6"/>
      <c r="BE139" s="16"/>
    </row>
    <row r="140" spans="1:57" x14ac:dyDescent="0.3">
      <c r="A140" s="11"/>
      <c r="B140" s="11"/>
      <c r="C140" s="11"/>
      <c r="D140" s="11"/>
      <c r="E140" s="11"/>
      <c r="F140" s="11"/>
      <c r="G140" s="13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36"/>
      <c r="Y140" s="36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2"/>
      <c r="AL140" s="12"/>
      <c r="AM140" s="11"/>
      <c r="AN140" s="11"/>
      <c r="AO140" s="11"/>
      <c r="AP140" s="11"/>
      <c r="AQ140" s="11"/>
      <c r="AR140" s="11"/>
      <c r="AS140" s="12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6"/>
      <c r="BE140" s="16"/>
    </row>
    <row r="141" spans="1:57" x14ac:dyDescent="0.3">
      <c r="A141" s="11"/>
      <c r="B141" s="11"/>
      <c r="C141" s="11"/>
      <c r="D141" s="11"/>
      <c r="E141" s="11"/>
      <c r="F141" s="11"/>
      <c r="G141" s="13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36"/>
      <c r="Y141" s="36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6"/>
      <c r="BE141" s="16"/>
    </row>
    <row r="142" spans="1:57" x14ac:dyDescent="0.3">
      <c r="A142" s="11"/>
      <c r="B142" s="11"/>
      <c r="C142" s="11"/>
      <c r="D142" s="11"/>
      <c r="E142" s="11"/>
      <c r="F142" s="11"/>
      <c r="G142" s="13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36"/>
      <c r="Y142" s="36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6"/>
      <c r="BE142" s="16"/>
    </row>
    <row r="143" spans="1:57" x14ac:dyDescent="0.3">
      <c r="A143" s="11"/>
      <c r="B143" s="11"/>
      <c r="C143" s="11"/>
      <c r="D143" s="11"/>
      <c r="E143" s="11"/>
      <c r="F143" s="11"/>
      <c r="G143" s="13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36"/>
      <c r="Y143" s="36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6"/>
      <c r="BE143" s="16"/>
    </row>
    <row r="144" spans="1:57" x14ac:dyDescent="0.3">
      <c r="A144" s="11"/>
      <c r="B144" s="11"/>
      <c r="C144" s="11"/>
      <c r="D144" s="11"/>
      <c r="E144" s="11"/>
      <c r="F144" s="11"/>
      <c r="G144" s="13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36"/>
      <c r="Y144" s="36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6"/>
      <c r="BE144" s="16"/>
    </row>
    <row r="145" spans="1:57" x14ac:dyDescent="0.3">
      <c r="A145" s="11"/>
      <c r="B145" s="11"/>
      <c r="C145" s="11"/>
      <c r="D145" s="11"/>
      <c r="E145" s="11"/>
      <c r="F145" s="11"/>
      <c r="G145" s="13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36"/>
      <c r="Y145" s="36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6"/>
      <c r="BE145" s="16"/>
    </row>
    <row r="146" spans="1:57" x14ac:dyDescent="0.3">
      <c r="A146" s="11"/>
      <c r="B146" s="11"/>
      <c r="C146" s="11"/>
      <c r="D146" s="11"/>
      <c r="E146" s="11"/>
      <c r="F146" s="11"/>
      <c r="G146" s="13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36"/>
      <c r="Y146" s="36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6"/>
      <c r="BE146" s="16"/>
    </row>
    <row r="147" spans="1:57" x14ac:dyDescent="0.3">
      <c r="A147" s="11"/>
      <c r="B147" s="11"/>
      <c r="C147" s="11"/>
      <c r="D147" s="11"/>
      <c r="E147" s="11"/>
      <c r="F147" s="11"/>
      <c r="G147" s="13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36"/>
      <c r="Y147" s="36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2"/>
      <c r="AN147" s="12"/>
      <c r="AO147" s="11"/>
      <c r="AP147" s="11"/>
      <c r="AQ147" s="12"/>
      <c r="AR147" s="12"/>
      <c r="AS147" s="12"/>
      <c r="AT147" s="11"/>
      <c r="AU147" s="11"/>
      <c r="AV147" s="11"/>
      <c r="AW147" s="11"/>
      <c r="AX147" s="11"/>
      <c r="AY147" s="11"/>
      <c r="AZ147" s="11"/>
      <c r="BA147" s="11"/>
      <c r="BB147" s="12"/>
      <c r="BC147" s="11"/>
      <c r="BD147" s="16"/>
      <c r="BE147" s="16"/>
    </row>
    <row r="148" spans="1:57" x14ac:dyDescent="0.3">
      <c r="A148" s="11"/>
      <c r="B148" s="11"/>
      <c r="C148" s="11"/>
      <c r="D148" s="11"/>
      <c r="E148" s="11"/>
      <c r="F148" s="11"/>
      <c r="G148" s="13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36"/>
      <c r="Y148" s="36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6"/>
      <c r="BE148" s="16"/>
    </row>
    <row r="149" spans="1:57" x14ac:dyDescent="0.3">
      <c r="A149" s="11"/>
      <c r="B149" s="11"/>
      <c r="C149" s="11"/>
      <c r="D149" s="11"/>
      <c r="E149" s="11"/>
      <c r="F149" s="11"/>
      <c r="G149" s="13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36"/>
      <c r="Y149" s="36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6"/>
      <c r="BE149" s="16"/>
    </row>
    <row r="150" spans="1:57" x14ac:dyDescent="0.3">
      <c r="A150" s="11"/>
      <c r="B150" s="11"/>
      <c r="C150" s="11"/>
      <c r="D150" s="11"/>
      <c r="E150" s="11"/>
      <c r="F150" s="11"/>
      <c r="G150" s="13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36"/>
      <c r="Y150" s="36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6"/>
      <c r="BE150" s="16"/>
    </row>
    <row r="151" spans="1:57" x14ac:dyDescent="0.3">
      <c r="A151" s="11"/>
      <c r="B151" s="11"/>
      <c r="C151" s="11"/>
      <c r="D151" s="11"/>
      <c r="E151" s="11"/>
      <c r="F151" s="11"/>
      <c r="G151" s="13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36"/>
      <c r="Y151" s="36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2"/>
      <c r="BC151" s="11"/>
      <c r="BD151" s="16"/>
      <c r="BE151" s="16"/>
    </row>
    <row r="152" spans="1:57" x14ac:dyDescent="0.3">
      <c r="A152" s="11"/>
      <c r="B152" s="11"/>
      <c r="C152" s="11"/>
      <c r="D152" s="11"/>
      <c r="E152" s="11"/>
      <c r="F152" s="11"/>
      <c r="G152" s="13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36"/>
      <c r="Y152" s="36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6"/>
      <c r="BE152" s="16"/>
    </row>
    <row r="153" spans="1:57" x14ac:dyDescent="0.3">
      <c r="A153" s="11"/>
      <c r="B153" s="11"/>
      <c r="C153" s="11"/>
      <c r="D153" s="11"/>
      <c r="E153" s="11"/>
      <c r="F153" s="11"/>
      <c r="G153" s="13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36"/>
      <c r="Y153" s="36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6"/>
      <c r="BE153" s="16"/>
    </row>
    <row r="154" spans="1:57" x14ac:dyDescent="0.3">
      <c r="A154" s="11"/>
      <c r="B154" s="11"/>
      <c r="C154" s="11"/>
      <c r="D154" s="11"/>
      <c r="E154" s="11"/>
      <c r="F154" s="11"/>
      <c r="G154" s="13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36"/>
      <c r="Y154" s="36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2"/>
      <c r="AM154" s="12"/>
      <c r="AN154" s="12"/>
      <c r="AO154" s="12"/>
      <c r="AP154" s="11"/>
      <c r="AQ154" s="12"/>
      <c r="AR154" s="12"/>
      <c r="AS154" s="12"/>
      <c r="AT154" s="11"/>
      <c r="AU154" s="11"/>
      <c r="AV154" s="11"/>
      <c r="AW154" s="11"/>
      <c r="AX154" s="11"/>
      <c r="AY154" s="11"/>
      <c r="AZ154" s="11"/>
      <c r="BA154" s="11"/>
      <c r="BB154" s="12"/>
      <c r="BC154" s="11"/>
      <c r="BD154" s="16"/>
      <c r="BE154" s="16"/>
    </row>
    <row r="155" spans="1:57" x14ac:dyDescent="0.3">
      <c r="A155" s="11"/>
      <c r="B155" s="11"/>
      <c r="C155" s="11"/>
      <c r="D155" s="11"/>
      <c r="E155" s="11"/>
      <c r="F155" s="11"/>
      <c r="G155" s="13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36"/>
      <c r="Y155" s="36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6"/>
      <c r="BE155" s="16"/>
    </row>
    <row r="156" spans="1:57" x14ac:dyDescent="0.3">
      <c r="A156" s="11"/>
      <c r="B156" s="11"/>
      <c r="C156" s="11"/>
      <c r="D156" s="11"/>
      <c r="E156" s="11"/>
      <c r="F156" s="11"/>
      <c r="G156" s="13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36"/>
      <c r="Y156" s="36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6"/>
      <c r="BE156" s="16"/>
    </row>
    <row r="157" spans="1:57" x14ac:dyDescent="0.3">
      <c r="A157" s="11"/>
      <c r="B157" s="11"/>
      <c r="C157" s="11"/>
      <c r="D157" s="11"/>
      <c r="E157" s="11"/>
      <c r="F157" s="11"/>
      <c r="G157" s="13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36"/>
      <c r="Y157" s="36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6"/>
      <c r="BE157" s="16"/>
    </row>
    <row r="158" spans="1:57" x14ac:dyDescent="0.3">
      <c r="A158" s="11"/>
      <c r="B158" s="11"/>
      <c r="C158" s="11"/>
      <c r="D158" s="11"/>
      <c r="E158" s="11"/>
      <c r="F158" s="11"/>
      <c r="G158" s="1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36"/>
      <c r="Y158" s="36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6"/>
      <c r="BE158" s="16"/>
    </row>
    <row r="159" spans="1:57" x14ac:dyDescent="0.3">
      <c r="A159" s="11"/>
      <c r="B159" s="11"/>
      <c r="C159" s="11"/>
      <c r="D159" s="11"/>
      <c r="E159" s="11"/>
      <c r="F159" s="11"/>
      <c r="G159" s="13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36"/>
      <c r="Y159" s="36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2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2"/>
      <c r="BC159" s="11"/>
      <c r="BD159" s="16"/>
      <c r="BE159" s="16"/>
    </row>
    <row r="160" spans="1:57" x14ac:dyDescent="0.3">
      <c r="A160" s="11"/>
      <c r="B160" s="11"/>
      <c r="C160" s="11"/>
      <c r="D160" s="11"/>
      <c r="E160" s="11"/>
      <c r="F160" s="11"/>
      <c r="G160" s="1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36"/>
      <c r="Y160" s="36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6"/>
      <c r="BE160" s="16"/>
    </row>
    <row r="161" spans="1:57" x14ac:dyDescent="0.3">
      <c r="A161" s="11"/>
      <c r="B161" s="11"/>
      <c r="C161" s="11"/>
      <c r="D161" s="11"/>
      <c r="E161" s="11"/>
      <c r="F161" s="11"/>
      <c r="G161" s="13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36"/>
      <c r="Y161" s="36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6"/>
      <c r="BE161" s="16"/>
    </row>
    <row r="162" spans="1:57" x14ac:dyDescent="0.3">
      <c r="A162" s="11"/>
      <c r="B162" s="11"/>
      <c r="C162" s="11"/>
      <c r="D162" s="11"/>
      <c r="E162" s="11"/>
      <c r="F162" s="11"/>
      <c r="G162" s="13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36"/>
      <c r="Y162" s="36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2"/>
      <c r="AN162" s="12"/>
      <c r="AO162" s="12"/>
      <c r="AP162" s="11"/>
      <c r="AQ162" s="12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6"/>
      <c r="BE162" s="16"/>
    </row>
    <row r="163" spans="1:57" x14ac:dyDescent="0.3">
      <c r="A163" s="11"/>
      <c r="B163" s="11"/>
      <c r="C163" s="11"/>
      <c r="D163" s="11"/>
      <c r="E163" s="11"/>
      <c r="F163" s="11"/>
      <c r="G163" s="13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36"/>
      <c r="Y163" s="36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2"/>
      <c r="AL163" s="12"/>
      <c r="AM163" s="12"/>
      <c r="AN163" s="11"/>
      <c r="AO163" s="11"/>
      <c r="AP163" s="11"/>
      <c r="AQ163" s="12"/>
      <c r="AR163" s="11"/>
      <c r="AS163" s="12"/>
      <c r="AT163" s="11"/>
      <c r="AU163" s="11"/>
      <c r="AV163" s="11"/>
      <c r="AW163" s="11"/>
      <c r="AX163" s="11"/>
      <c r="AY163" s="11"/>
      <c r="AZ163" s="11"/>
      <c r="BA163" s="11"/>
      <c r="BB163" s="12"/>
      <c r="BC163" s="11"/>
      <c r="BD163" s="16"/>
      <c r="BE163" s="16"/>
    </row>
    <row r="164" spans="1:57" x14ac:dyDescent="0.3">
      <c r="A164" s="11"/>
      <c r="B164" s="11"/>
      <c r="C164" s="11"/>
      <c r="D164" s="11"/>
      <c r="E164" s="11"/>
      <c r="F164" s="11"/>
      <c r="G164" s="13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36"/>
      <c r="Y164" s="36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6"/>
      <c r="BE164" s="16"/>
    </row>
    <row r="165" spans="1:57" x14ac:dyDescent="0.3">
      <c r="A165" s="11"/>
      <c r="B165" s="11"/>
      <c r="C165" s="11"/>
      <c r="D165" s="11"/>
      <c r="E165" s="11"/>
      <c r="F165" s="11"/>
      <c r="G165" s="13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36"/>
      <c r="Y165" s="36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2"/>
      <c r="AR165" s="11"/>
      <c r="AS165" s="12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6"/>
      <c r="BE165" s="16"/>
    </row>
    <row r="166" spans="1:57" x14ac:dyDescent="0.3">
      <c r="A166" s="11"/>
      <c r="B166" s="11"/>
      <c r="C166" s="11"/>
      <c r="D166" s="11"/>
      <c r="E166" s="11"/>
      <c r="F166" s="11"/>
      <c r="G166" s="13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36"/>
      <c r="Y166" s="36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6"/>
      <c r="BE166" s="16"/>
    </row>
    <row r="167" spans="1:57" x14ac:dyDescent="0.3">
      <c r="A167" s="11"/>
      <c r="B167" s="11"/>
      <c r="C167" s="11"/>
      <c r="D167" s="11"/>
      <c r="E167" s="11"/>
      <c r="F167" s="11"/>
      <c r="G167" s="13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36"/>
      <c r="Y167" s="36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6"/>
      <c r="BE167" s="16"/>
    </row>
    <row r="168" spans="1:57" x14ac:dyDescent="0.3">
      <c r="A168" s="11"/>
      <c r="B168" s="11"/>
      <c r="C168" s="11"/>
      <c r="D168" s="11"/>
      <c r="E168" s="11"/>
      <c r="F168" s="11"/>
      <c r="G168" s="13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36"/>
      <c r="Y168" s="36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6"/>
      <c r="BE168" s="16"/>
    </row>
    <row r="169" spans="1:57" x14ac:dyDescent="0.3">
      <c r="A169" s="11"/>
      <c r="B169" s="11"/>
      <c r="C169" s="11"/>
      <c r="D169" s="11"/>
      <c r="E169" s="11"/>
      <c r="F169" s="11"/>
      <c r="G169" s="13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36"/>
      <c r="Y169" s="36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6"/>
      <c r="BE169" s="16"/>
    </row>
    <row r="170" spans="1:57" x14ac:dyDescent="0.3">
      <c r="A170" s="11"/>
      <c r="B170" s="11"/>
      <c r="C170" s="11"/>
      <c r="D170" s="11"/>
      <c r="E170" s="11"/>
      <c r="F170" s="11"/>
      <c r="G170" s="13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36"/>
      <c r="Y170" s="36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6"/>
      <c r="BE170" s="16"/>
    </row>
    <row r="171" spans="1:57" x14ac:dyDescent="0.3">
      <c r="A171" s="11"/>
      <c r="B171" s="11"/>
      <c r="C171" s="11"/>
      <c r="D171" s="11"/>
      <c r="E171" s="11"/>
      <c r="F171" s="11"/>
      <c r="G171" s="13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36"/>
      <c r="Y171" s="36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6"/>
      <c r="BE171" s="16"/>
    </row>
    <row r="172" spans="1:57" x14ac:dyDescent="0.3">
      <c r="A172" s="11"/>
      <c r="B172" s="11"/>
      <c r="C172" s="11"/>
      <c r="D172" s="11"/>
      <c r="E172" s="11"/>
      <c r="F172" s="11"/>
      <c r="G172" s="13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36"/>
      <c r="Y172" s="36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6"/>
      <c r="BE172" s="16"/>
    </row>
    <row r="173" spans="1:57" x14ac:dyDescent="0.3">
      <c r="A173" s="11"/>
      <c r="B173" s="11"/>
      <c r="C173" s="11"/>
      <c r="D173" s="11"/>
      <c r="E173" s="11"/>
      <c r="F173" s="11"/>
      <c r="G173" s="13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36"/>
      <c r="Y173" s="36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2"/>
      <c r="AL173" s="12"/>
      <c r="AM173" s="12"/>
      <c r="AN173" s="12"/>
      <c r="AO173" s="11"/>
      <c r="AP173" s="11"/>
      <c r="AQ173" s="12"/>
      <c r="AR173" s="12"/>
      <c r="AS173" s="12"/>
      <c r="AT173" s="11"/>
      <c r="AU173" s="11"/>
      <c r="AV173" s="11"/>
      <c r="AW173" s="11"/>
      <c r="AX173" s="11"/>
      <c r="AY173" s="11"/>
      <c r="AZ173" s="11"/>
      <c r="BA173" s="11"/>
      <c r="BB173" s="12"/>
      <c r="BC173" s="11"/>
      <c r="BD173" s="16"/>
      <c r="BE173" s="16"/>
    </row>
    <row r="174" spans="1:57" x14ac:dyDescent="0.3">
      <c r="A174" s="11"/>
      <c r="B174" s="11"/>
      <c r="C174" s="11"/>
      <c r="D174" s="11"/>
      <c r="E174" s="11"/>
      <c r="F174" s="11"/>
      <c r="G174" s="13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36"/>
      <c r="Y174" s="36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6"/>
      <c r="BE174" s="16"/>
    </row>
    <row r="175" spans="1:57" x14ac:dyDescent="0.3">
      <c r="A175" s="11"/>
      <c r="B175" s="11"/>
      <c r="C175" s="11"/>
      <c r="D175" s="11"/>
      <c r="E175" s="11"/>
      <c r="F175" s="11"/>
      <c r="G175" s="13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36"/>
      <c r="Y175" s="36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6"/>
      <c r="BE175" s="16"/>
    </row>
    <row r="176" spans="1:57" x14ac:dyDescent="0.3">
      <c r="A176" s="11"/>
      <c r="B176" s="11"/>
      <c r="C176" s="11"/>
      <c r="D176" s="11"/>
      <c r="E176" s="11"/>
      <c r="F176" s="11"/>
      <c r="G176" s="13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36"/>
      <c r="Y176" s="36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6"/>
      <c r="BE176" s="16"/>
    </row>
    <row r="177" spans="1:57" x14ac:dyDescent="0.3">
      <c r="A177" s="11"/>
      <c r="B177" s="11"/>
      <c r="C177" s="11"/>
      <c r="D177" s="11"/>
      <c r="E177" s="11"/>
      <c r="F177" s="11"/>
      <c r="G177" s="13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36"/>
      <c r="Y177" s="36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2"/>
      <c r="AN177" s="12"/>
      <c r="AO177" s="11"/>
      <c r="AP177" s="11"/>
      <c r="AQ177" s="12"/>
      <c r="AR177" s="12"/>
      <c r="AS177" s="11"/>
      <c r="AT177" s="11"/>
      <c r="AU177" s="11"/>
      <c r="AV177" s="11"/>
      <c r="AW177" s="11"/>
      <c r="AX177" s="11"/>
      <c r="AY177" s="11"/>
      <c r="AZ177" s="11"/>
      <c r="BA177" s="11"/>
      <c r="BB177" s="12"/>
      <c r="BC177" s="11"/>
      <c r="BD177" s="16"/>
      <c r="BE177" s="16"/>
    </row>
    <row r="178" spans="1:57" x14ac:dyDescent="0.3">
      <c r="A178" s="11"/>
      <c r="B178" s="11"/>
      <c r="C178" s="11"/>
      <c r="D178" s="11"/>
      <c r="E178" s="11"/>
      <c r="F178" s="11"/>
      <c r="G178" s="13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36"/>
      <c r="Y178" s="36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6"/>
      <c r="BE178" s="16"/>
    </row>
    <row r="179" spans="1:57" x14ac:dyDescent="0.3">
      <c r="A179" s="11"/>
      <c r="B179" s="11"/>
      <c r="C179" s="11"/>
      <c r="D179" s="11"/>
      <c r="E179" s="11"/>
      <c r="F179" s="11"/>
      <c r="G179" s="13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36"/>
      <c r="Y179" s="36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6"/>
      <c r="BE179" s="16"/>
    </row>
    <row r="180" spans="1:57" x14ac:dyDescent="0.3">
      <c r="A180" s="11"/>
      <c r="B180" s="11"/>
      <c r="C180" s="11"/>
      <c r="D180" s="11"/>
      <c r="E180" s="11"/>
      <c r="F180" s="11"/>
      <c r="G180" s="13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36"/>
      <c r="Y180" s="36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2"/>
      <c r="AN180" s="12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6"/>
      <c r="BE180" s="16"/>
    </row>
    <row r="181" spans="1:57" x14ac:dyDescent="0.3">
      <c r="A181" s="11"/>
      <c r="B181" s="11"/>
      <c r="C181" s="11"/>
      <c r="D181" s="11"/>
      <c r="E181" s="11"/>
      <c r="F181" s="11"/>
      <c r="G181" s="13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36"/>
      <c r="Y181" s="36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2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6"/>
      <c r="BE181" s="16"/>
    </row>
    <row r="182" spans="1:57" x14ac:dyDescent="0.3">
      <c r="A182" s="11"/>
      <c r="B182" s="11"/>
      <c r="C182" s="11"/>
      <c r="D182" s="11"/>
      <c r="E182" s="11"/>
      <c r="F182" s="11"/>
      <c r="G182" s="13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36"/>
      <c r="Y182" s="36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6"/>
      <c r="BE182" s="16"/>
    </row>
    <row r="183" spans="1:57" x14ac:dyDescent="0.3">
      <c r="A183" s="11"/>
      <c r="B183" s="11"/>
      <c r="C183" s="11"/>
      <c r="D183" s="11"/>
      <c r="E183" s="11"/>
      <c r="F183" s="11"/>
      <c r="G183" s="13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36"/>
      <c r="Y183" s="36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2"/>
      <c r="AL183" s="12"/>
      <c r="AM183" s="12"/>
      <c r="AN183" s="12"/>
      <c r="AO183" s="11"/>
      <c r="AP183" s="11"/>
      <c r="AQ183" s="12"/>
      <c r="AR183" s="12"/>
      <c r="AS183" s="12"/>
      <c r="AT183" s="11"/>
      <c r="AU183" s="11"/>
      <c r="AV183" s="11"/>
      <c r="AW183" s="11"/>
      <c r="AX183" s="11"/>
      <c r="AY183" s="11"/>
      <c r="AZ183" s="11"/>
      <c r="BA183" s="11"/>
      <c r="BB183" s="12"/>
      <c r="BC183" s="11"/>
      <c r="BD183" s="16"/>
      <c r="BE183" s="16"/>
    </row>
    <row r="184" spans="1:57" x14ac:dyDescent="0.3">
      <c r="A184" s="11"/>
      <c r="B184" s="11"/>
      <c r="C184" s="11"/>
      <c r="D184" s="11"/>
      <c r="E184" s="11"/>
      <c r="F184" s="11"/>
      <c r="G184" s="13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36"/>
      <c r="Y184" s="36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6"/>
      <c r="BE184" s="16"/>
    </row>
    <row r="185" spans="1:57" x14ac:dyDescent="0.3">
      <c r="A185" s="11"/>
      <c r="B185" s="11"/>
      <c r="C185" s="11"/>
      <c r="D185" s="11"/>
      <c r="E185" s="11"/>
      <c r="F185" s="11"/>
      <c r="G185" s="13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36"/>
      <c r="Y185" s="36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2"/>
      <c r="AN185" s="12"/>
      <c r="AO185" s="11"/>
      <c r="AP185" s="11"/>
      <c r="AQ185" s="11"/>
      <c r="AR185" s="11"/>
      <c r="AS185" s="12"/>
      <c r="AT185" s="11"/>
      <c r="AU185" s="11"/>
      <c r="AV185" s="11"/>
      <c r="AW185" s="11"/>
      <c r="AX185" s="11"/>
      <c r="AY185" s="11"/>
      <c r="AZ185" s="11"/>
      <c r="BA185" s="11"/>
      <c r="BB185" s="12"/>
      <c r="BC185" s="11"/>
      <c r="BD185" s="16"/>
      <c r="BE185" s="16"/>
    </row>
    <row r="186" spans="1:57" x14ac:dyDescent="0.3">
      <c r="A186" s="11"/>
      <c r="B186" s="11"/>
      <c r="C186" s="11"/>
      <c r="D186" s="11"/>
      <c r="E186" s="11"/>
      <c r="F186" s="11"/>
      <c r="G186" s="13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36"/>
      <c r="Y186" s="36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2"/>
      <c r="AN186" s="12"/>
      <c r="AO186" s="11"/>
      <c r="AP186" s="11"/>
      <c r="AQ186" s="12"/>
      <c r="AR186" s="12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6"/>
      <c r="BE186" s="16"/>
    </row>
    <row r="187" spans="1:57" x14ac:dyDescent="0.3">
      <c r="A187" s="11"/>
      <c r="B187" s="11"/>
      <c r="C187" s="11"/>
      <c r="D187" s="11"/>
      <c r="E187" s="11"/>
      <c r="F187" s="11"/>
      <c r="G187" s="13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36"/>
      <c r="Y187" s="36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2"/>
      <c r="BC187" s="11"/>
      <c r="BD187" s="16"/>
      <c r="BE187" s="16"/>
    </row>
    <row r="188" spans="1:57" x14ac:dyDescent="0.3">
      <c r="A188" s="11"/>
      <c r="B188" s="11"/>
      <c r="C188" s="11"/>
      <c r="D188" s="11"/>
      <c r="E188" s="11"/>
      <c r="F188" s="11"/>
      <c r="G188" s="13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36"/>
      <c r="Y188" s="36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6"/>
      <c r="BE188" s="16"/>
    </row>
    <row r="189" spans="1:57" x14ac:dyDescent="0.3">
      <c r="A189" s="11"/>
      <c r="B189" s="11"/>
      <c r="C189" s="11"/>
      <c r="D189" s="11"/>
      <c r="E189" s="11"/>
      <c r="F189" s="11"/>
      <c r="G189" s="13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36"/>
      <c r="Y189" s="36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2"/>
      <c r="AN189" s="11"/>
      <c r="AO189" s="11"/>
      <c r="AP189" s="11"/>
      <c r="AQ189" s="12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2"/>
      <c r="BC189" s="11"/>
      <c r="BD189" s="16"/>
      <c r="BE189" s="16"/>
    </row>
    <row r="190" spans="1:57" x14ac:dyDescent="0.3">
      <c r="A190" s="11"/>
      <c r="B190" s="11"/>
      <c r="C190" s="11"/>
      <c r="D190" s="11"/>
      <c r="E190" s="11"/>
      <c r="F190" s="11"/>
      <c r="G190" s="13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36"/>
      <c r="Y190" s="36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6"/>
      <c r="BE190" s="16"/>
    </row>
    <row r="191" spans="1:57" x14ac:dyDescent="0.3">
      <c r="A191" s="11"/>
      <c r="B191" s="11"/>
      <c r="C191" s="11"/>
      <c r="D191" s="11"/>
      <c r="E191" s="11"/>
      <c r="F191" s="11"/>
      <c r="G191" s="13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36"/>
      <c r="Y191" s="36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2"/>
      <c r="AN191" s="12"/>
      <c r="AO191" s="11"/>
      <c r="AP191" s="11"/>
      <c r="AQ191" s="12"/>
      <c r="AR191" s="12"/>
      <c r="AS191" s="12"/>
      <c r="AT191" s="11"/>
      <c r="AU191" s="11"/>
      <c r="AV191" s="11"/>
      <c r="AW191" s="11"/>
      <c r="AX191" s="11"/>
      <c r="AY191" s="11"/>
      <c r="AZ191" s="11"/>
      <c r="BA191" s="11"/>
      <c r="BB191" s="12"/>
      <c r="BC191" s="11"/>
      <c r="BD191" s="16"/>
      <c r="BE191" s="16"/>
    </row>
    <row r="192" spans="1:57" x14ac:dyDescent="0.3">
      <c r="A192" s="11"/>
      <c r="B192" s="11"/>
      <c r="C192" s="11"/>
      <c r="D192" s="11"/>
      <c r="E192" s="11"/>
      <c r="F192" s="11"/>
      <c r="G192" s="13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36"/>
      <c r="Y192" s="36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6"/>
      <c r="BE192" s="16"/>
    </row>
    <row r="193" spans="1:57" x14ac:dyDescent="0.3">
      <c r="A193" s="11"/>
      <c r="B193" s="11"/>
      <c r="C193" s="11"/>
      <c r="D193" s="11"/>
      <c r="E193" s="11"/>
      <c r="F193" s="11"/>
      <c r="G193" s="13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36"/>
      <c r="Y193" s="36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6"/>
      <c r="BE193" s="16"/>
    </row>
    <row r="194" spans="1:57" x14ac:dyDescent="0.3">
      <c r="A194" s="11"/>
      <c r="B194" s="11"/>
      <c r="C194" s="11"/>
      <c r="D194" s="11"/>
      <c r="E194" s="11"/>
      <c r="F194" s="11"/>
      <c r="G194" s="13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36"/>
      <c r="Y194" s="36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6"/>
      <c r="BE194" s="16"/>
    </row>
    <row r="195" spans="1:57" x14ac:dyDescent="0.3">
      <c r="A195" s="11"/>
      <c r="B195" s="11"/>
      <c r="C195" s="11"/>
      <c r="D195" s="11"/>
      <c r="E195" s="11"/>
      <c r="F195" s="11"/>
      <c r="G195" s="13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36"/>
      <c r="Y195" s="36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6"/>
      <c r="BE195" s="16"/>
    </row>
    <row r="196" spans="1:57" x14ac:dyDescent="0.3">
      <c r="A196" s="11"/>
      <c r="B196" s="11"/>
      <c r="C196" s="11"/>
      <c r="D196" s="11"/>
      <c r="E196" s="11"/>
      <c r="F196" s="11"/>
      <c r="G196" s="13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36"/>
      <c r="Y196" s="36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6"/>
      <c r="BE196" s="16"/>
    </row>
    <row r="197" spans="1:57" x14ac:dyDescent="0.3">
      <c r="A197" s="11"/>
      <c r="B197" s="11"/>
      <c r="C197" s="11"/>
      <c r="D197" s="11"/>
      <c r="E197" s="11"/>
      <c r="F197" s="11"/>
      <c r="G197" s="13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36"/>
      <c r="Y197" s="36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6"/>
      <c r="BE197" s="16"/>
    </row>
    <row r="198" spans="1:57" x14ac:dyDescent="0.3">
      <c r="A198" s="11"/>
      <c r="B198" s="11"/>
      <c r="C198" s="11"/>
      <c r="D198" s="11"/>
      <c r="E198" s="11"/>
      <c r="F198" s="11"/>
      <c r="G198" s="13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36"/>
      <c r="Y198" s="36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6"/>
      <c r="BE198" s="16"/>
    </row>
    <row r="199" spans="1:57" x14ac:dyDescent="0.3">
      <c r="A199" s="11"/>
      <c r="B199" s="11"/>
      <c r="C199" s="11"/>
      <c r="D199" s="11"/>
      <c r="E199" s="11"/>
      <c r="F199" s="11"/>
      <c r="G199" s="13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36"/>
      <c r="Y199" s="36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6"/>
      <c r="BE199" s="16"/>
    </row>
    <row r="200" spans="1:57" x14ac:dyDescent="0.3">
      <c r="A200" s="11"/>
      <c r="B200" s="11"/>
      <c r="C200" s="11"/>
      <c r="D200" s="11"/>
      <c r="E200" s="11"/>
      <c r="F200" s="11"/>
      <c r="G200" s="13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36"/>
      <c r="Y200" s="36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2"/>
      <c r="AL200" s="11"/>
      <c r="AM200" s="11"/>
      <c r="AN200" s="11"/>
      <c r="AO200" s="11"/>
      <c r="AP200" s="11"/>
      <c r="AQ200" s="11"/>
      <c r="AR200" s="11"/>
      <c r="AS200" s="12"/>
      <c r="AT200" s="11"/>
      <c r="AU200" s="11"/>
      <c r="AV200" s="11"/>
      <c r="AW200" s="11"/>
      <c r="AX200" s="11"/>
      <c r="AY200" s="11"/>
      <c r="AZ200" s="11"/>
      <c r="BA200" s="11"/>
      <c r="BB200" s="12"/>
      <c r="BC200" s="11"/>
      <c r="BD200" s="16"/>
      <c r="BE200" s="16"/>
    </row>
    <row r="201" spans="1:57" x14ac:dyDescent="0.3">
      <c r="A201" s="11"/>
      <c r="B201" s="11"/>
      <c r="C201" s="11"/>
      <c r="D201" s="11"/>
      <c r="E201" s="11"/>
      <c r="F201" s="11"/>
      <c r="G201" s="13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36"/>
      <c r="Y201" s="36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6"/>
      <c r="BE201" s="16"/>
    </row>
    <row r="202" spans="1:57" x14ac:dyDescent="0.3">
      <c r="A202" s="11"/>
      <c r="B202" s="11"/>
      <c r="C202" s="11"/>
      <c r="D202" s="11"/>
      <c r="E202" s="11"/>
      <c r="F202" s="11"/>
      <c r="G202" s="13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36"/>
      <c r="Y202" s="36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6"/>
      <c r="BE202" s="16"/>
    </row>
    <row r="203" spans="1:57" x14ac:dyDescent="0.3">
      <c r="A203" s="11"/>
      <c r="B203" s="11"/>
      <c r="C203" s="11"/>
      <c r="D203" s="11"/>
      <c r="E203" s="11"/>
      <c r="F203" s="11"/>
      <c r="G203" s="13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36"/>
      <c r="Y203" s="36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6"/>
      <c r="BE203" s="16"/>
    </row>
    <row r="204" spans="1:57" x14ac:dyDescent="0.3">
      <c r="A204" s="11"/>
      <c r="B204" s="11"/>
      <c r="C204" s="11"/>
      <c r="D204" s="11"/>
      <c r="E204" s="11"/>
      <c r="F204" s="11"/>
      <c r="G204" s="13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36"/>
      <c r="Y204" s="36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2"/>
      <c r="AL204" s="12"/>
      <c r="AM204" s="11"/>
      <c r="AN204" s="11"/>
      <c r="AO204" s="11"/>
      <c r="AP204" s="11"/>
      <c r="AQ204" s="12"/>
      <c r="AR204" s="12"/>
      <c r="AS204" s="12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6"/>
      <c r="BE204" s="16"/>
    </row>
    <row r="205" spans="1:57" x14ac:dyDescent="0.3">
      <c r="A205" s="11"/>
      <c r="B205" s="11"/>
      <c r="C205" s="11"/>
      <c r="D205" s="11"/>
      <c r="E205" s="11"/>
      <c r="F205" s="11"/>
      <c r="G205" s="13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36"/>
      <c r="Y205" s="36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6"/>
      <c r="BE205" s="16"/>
    </row>
    <row r="206" spans="1:57" x14ac:dyDescent="0.3">
      <c r="A206" s="11"/>
      <c r="B206" s="11"/>
      <c r="C206" s="11"/>
      <c r="D206" s="11"/>
      <c r="E206" s="11"/>
      <c r="F206" s="11"/>
      <c r="G206" s="13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36"/>
      <c r="Y206" s="36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6"/>
      <c r="BE206" s="16"/>
    </row>
    <row r="207" spans="1:57" x14ac:dyDescent="0.3">
      <c r="A207" s="11"/>
      <c r="B207" s="11"/>
      <c r="C207" s="11"/>
      <c r="D207" s="11"/>
      <c r="E207" s="11"/>
      <c r="F207" s="11"/>
      <c r="G207" s="13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36"/>
      <c r="Y207" s="36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2"/>
      <c r="AN207" s="11"/>
      <c r="AO207" s="11"/>
      <c r="AP207" s="11"/>
      <c r="AQ207" s="12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2"/>
      <c r="BC207" s="11"/>
      <c r="BD207" s="16"/>
      <c r="BE207" s="16"/>
    </row>
    <row r="208" spans="1:57" x14ac:dyDescent="0.3">
      <c r="A208" s="11"/>
      <c r="B208" s="11"/>
      <c r="C208" s="11"/>
      <c r="D208" s="11"/>
      <c r="E208" s="11"/>
      <c r="F208" s="11"/>
      <c r="G208" s="13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36"/>
      <c r="Y208" s="36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6"/>
      <c r="BE208" s="16"/>
    </row>
    <row r="209" spans="1:57" x14ac:dyDescent="0.3">
      <c r="A209" s="11"/>
      <c r="B209" s="11"/>
      <c r="C209" s="11"/>
      <c r="D209" s="11"/>
      <c r="E209" s="11"/>
      <c r="F209" s="11"/>
      <c r="G209" s="13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36"/>
      <c r="Y209" s="36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6"/>
      <c r="BE209" s="16"/>
    </row>
    <row r="210" spans="1:57" x14ac:dyDescent="0.3">
      <c r="A210" s="11"/>
      <c r="B210" s="11"/>
      <c r="C210" s="11"/>
      <c r="D210" s="11"/>
      <c r="E210" s="11"/>
      <c r="F210" s="11"/>
      <c r="G210" s="13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36"/>
      <c r="Y210" s="36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6"/>
      <c r="BE210" s="16"/>
    </row>
    <row r="211" spans="1:57" x14ac:dyDescent="0.3">
      <c r="A211" s="11"/>
      <c r="B211" s="11"/>
      <c r="C211" s="11"/>
      <c r="D211" s="11"/>
      <c r="E211" s="11"/>
      <c r="F211" s="11"/>
      <c r="G211" s="13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36"/>
      <c r="Y211" s="36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6"/>
      <c r="BE211" s="16"/>
    </row>
    <row r="212" spans="1:57" x14ac:dyDescent="0.3">
      <c r="A212" s="11"/>
      <c r="B212" s="11"/>
      <c r="C212" s="11"/>
      <c r="D212" s="11"/>
      <c r="E212" s="11"/>
      <c r="F212" s="11"/>
      <c r="G212" s="13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36"/>
      <c r="Y212" s="36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6"/>
      <c r="BE212" s="16"/>
    </row>
    <row r="213" spans="1:57" x14ac:dyDescent="0.3">
      <c r="A213" s="11"/>
      <c r="B213" s="11"/>
      <c r="C213" s="11"/>
      <c r="D213" s="11"/>
      <c r="E213" s="11"/>
      <c r="F213" s="11"/>
      <c r="G213" s="13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36"/>
      <c r="Y213" s="36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6"/>
      <c r="BE213" s="16"/>
    </row>
    <row r="214" spans="1:57" x14ac:dyDescent="0.3">
      <c r="A214" s="11"/>
      <c r="B214" s="11"/>
      <c r="C214" s="11"/>
      <c r="D214" s="11"/>
      <c r="E214" s="11"/>
      <c r="F214" s="11"/>
      <c r="G214" s="13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36"/>
      <c r="Y214" s="36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6"/>
      <c r="BE214" s="16"/>
    </row>
    <row r="215" spans="1:57" x14ac:dyDescent="0.3">
      <c r="A215" s="11"/>
      <c r="B215" s="11"/>
      <c r="C215" s="11"/>
      <c r="D215" s="11"/>
      <c r="E215" s="11"/>
      <c r="F215" s="11"/>
      <c r="G215" s="13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36"/>
      <c r="Y215" s="36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6"/>
      <c r="BE215" s="16"/>
    </row>
    <row r="216" spans="1:57" x14ac:dyDescent="0.3">
      <c r="A216" s="11"/>
      <c r="B216" s="11"/>
      <c r="C216" s="11"/>
      <c r="D216" s="11"/>
      <c r="E216" s="11"/>
      <c r="F216" s="11"/>
      <c r="G216" s="13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36"/>
      <c r="Y216" s="36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2"/>
      <c r="AL216" s="12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6"/>
      <c r="BE216" s="16"/>
    </row>
    <row r="217" spans="1:57" x14ac:dyDescent="0.3">
      <c r="A217" s="11"/>
      <c r="B217" s="11"/>
      <c r="C217" s="11"/>
      <c r="D217" s="11"/>
      <c r="E217" s="11"/>
      <c r="F217" s="11"/>
      <c r="G217" s="13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36"/>
      <c r="Y217" s="36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6"/>
      <c r="BE217" s="16"/>
    </row>
    <row r="218" spans="1:57" x14ac:dyDescent="0.3">
      <c r="A218" s="11"/>
      <c r="B218" s="11"/>
      <c r="C218" s="11"/>
      <c r="D218" s="11"/>
      <c r="E218" s="11"/>
      <c r="F218" s="11"/>
      <c r="G218" s="13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36"/>
      <c r="Y218" s="36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6"/>
      <c r="BE218" s="16"/>
    </row>
    <row r="219" spans="1:57" x14ac:dyDescent="0.3">
      <c r="A219" s="11"/>
      <c r="B219" s="11"/>
      <c r="C219" s="11"/>
      <c r="D219" s="11"/>
      <c r="E219" s="11"/>
      <c r="F219" s="11"/>
      <c r="G219" s="13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36"/>
      <c r="Y219" s="36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6"/>
      <c r="BE219" s="16"/>
    </row>
    <row r="220" spans="1:57" x14ac:dyDescent="0.3">
      <c r="A220" s="11"/>
      <c r="B220" s="11"/>
      <c r="C220" s="11"/>
      <c r="D220" s="11"/>
      <c r="E220" s="11"/>
      <c r="F220" s="11"/>
      <c r="G220" s="13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36"/>
      <c r="Y220" s="36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6"/>
      <c r="BE220" s="16"/>
    </row>
    <row r="221" spans="1:57" x14ac:dyDescent="0.3">
      <c r="A221" s="11"/>
      <c r="B221" s="11"/>
      <c r="C221" s="11"/>
      <c r="D221" s="11"/>
      <c r="E221" s="11"/>
      <c r="F221" s="11"/>
      <c r="G221" s="13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36"/>
      <c r="Y221" s="36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2"/>
      <c r="AL221" s="11"/>
      <c r="AM221" s="11"/>
      <c r="AN221" s="11"/>
      <c r="AO221" s="11"/>
      <c r="AP221" s="11"/>
      <c r="AQ221" s="11"/>
      <c r="AR221" s="11"/>
      <c r="AS221" s="12"/>
      <c r="AT221" s="11"/>
      <c r="AU221" s="11"/>
      <c r="AV221" s="11"/>
      <c r="AW221" s="11"/>
      <c r="AX221" s="11"/>
      <c r="AY221" s="11"/>
      <c r="AZ221" s="11"/>
      <c r="BA221" s="11"/>
      <c r="BB221" s="12"/>
      <c r="BC221" s="11"/>
      <c r="BD221" s="16"/>
      <c r="BE221" s="16"/>
    </row>
    <row r="222" spans="1:57" x14ac:dyDescent="0.3">
      <c r="A222" s="11"/>
      <c r="B222" s="11"/>
      <c r="C222" s="11"/>
      <c r="D222" s="11"/>
      <c r="E222" s="11"/>
      <c r="F222" s="11"/>
      <c r="G222" s="13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36"/>
      <c r="Y222" s="36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2"/>
      <c r="AN222" s="12"/>
      <c r="AO222" s="11"/>
      <c r="AP222" s="11"/>
      <c r="AQ222" s="12"/>
      <c r="AR222" s="12"/>
      <c r="AS222" s="12"/>
      <c r="AT222" s="11"/>
      <c r="AU222" s="11"/>
      <c r="AV222" s="11"/>
      <c r="AW222" s="11"/>
      <c r="AX222" s="11"/>
      <c r="AY222" s="11"/>
      <c r="AZ222" s="11"/>
      <c r="BA222" s="11"/>
      <c r="BB222" s="12"/>
      <c r="BC222" s="11"/>
      <c r="BD222" s="16"/>
      <c r="BE222" s="16"/>
    </row>
    <row r="223" spans="1:57" x14ac:dyDescent="0.3">
      <c r="A223" s="11"/>
      <c r="B223" s="11"/>
      <c r="C223" s="11"/>
      <c r="D223" s="11"/>
      <c r="E223" s="11"/>
      <c r="F223" s="11"/>
      <c r="G223" s="13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36"/>
      <c r="Y223" s="36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2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2"/>
      <c r="BC223" s="11"/>
      <c r="BD223" s="16"/>
      <c r="BE223" s="16"/>
    </row>
    <row r="224" spans="1:57" x14ac:dyDescent="0.3">
      <c r="A224" s="11"/>
      <c r="B224" s="11"/>
      <c r="C224" s="11"/>
      <c r="D224" s="11"/>
      <c r="E224" s="11"/>
      <c r="F224" s="11"/>
      <c r="G224" s="13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36"/>
      <c r="Y224" s="36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2"/>
      <c r="BC224" s="11"/>
      <c r="BD224" s="16"/>
      <c r="BE224" s="16"/>
    </row>
    <row r="225" spans="1:57" x14ac:dyDescent="0.3">
      <c r="A225" s="11"/>
      <c r="B225" s="11"/>
      <c r="C225" s="11"/>
      <c r="D225" s="11"/>
      <c r="E225" s="11"/>
      <c r="F225" s="11"/>
      <c r="G225" s="13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36"/>
      <c r="Y225" s="36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2"/>
      <c r="AN225" s="12"/>
      <c r="AO225" s="11"/>
      <c r="AP225" s="11"/>
      <c r="AQ225" s="12"/>
      <c r="AR225" s="12"/>
      <c r="AS225" s="12"/>
      <c r="AT225" s="11"/>
      <c r="AU225" s="11"/>
      <c r="AV225" s="11"/>
      <c r="AW225" s="11"/>
      <c r="AX225" s="11"/>
      <c r="AY225" s="11"/>
      <c r="AZ225" s="11"/>
      <c r="BA225" s="11"/>
      <c r="BB225" s="12"/>
      <c r="BC225" s="11"/>
      <c r="BD225" s="16"/>
      <c r="BE225" s="16"/>
    </row>
    <row r="226" spans="1:57" x14ac:dyDescent="0.3">
      <c r="A226" s="11"/>
      <c r="B226" s="11"/>
      <c r="C226" s="11"/>
      <c r="D226" s="11"/>
      <c r="E226" s="11"/>
      <c r="F226" s="11"/>
      <c r="G226" s="1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36"/>
      <c r="Y226" s="36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2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6"/>
      <c r="BE226" s="16"/>
    </row>
    <row r="227" spans="1:57" x14ac:dyDescent="0.3">
      <c r="A227" s="11"/>
      <c r="B227" s="11"/>
      <c r="C227" s="11"/>
      <c r="D227" s="11"/>
      <c r="E227" s="11"/>
      <c r="F227" s="11"/>
      <c r="G227" s="1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36"/>
      <c r="Y227" s="36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6"/>
      <c r="BE227" s="16"/>
    </row>
    <row r="228" spans="1:57" x14ac:dyDescent="0.3">
      <c r="A228" s="11"/>
      <c r="B228" s="11"/>
      <c r="C228" s="11"/>
      <c r="D228" s="11"/>
      <c r="E228" s="11"/>
      <c r="F228" s="11"/>
      <c r="G228" s="1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36"/>
      <c r="Y228" s="36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6"/>
      <c r="BE228" s="16"/>
    </row>
    <row r="229" spans="1:57" x14ac:dyDescent="0.3">
      <c r="A229" s="11"/>
      <c r="B229" s="11"/>
      <c r="C229" s="11"/>
      <c r="D229" s="11"/>
      <c r="E229" s="11"/>
      <c r="F229" s="11"/>
      <c r="G229" s="1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36"/>
      <c r="Y229" s="36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2"/>
      <c r="BC229" s="11"/>
      <c r="BD229" s="16"/>
      <c r="BE229" s="16"/>
    </row>
    <row r="230" spans="1:57" x14ac:dyDescent="0.3">
      <c r="A230" s="11"/>
      <c r="B230" s="11"/>
      <c r="C230" s="11"/>
      <c r="D230" s="11"/>
      <c r="E230" s="11"/>
      <c r="F230" s="11"/>
      <c r="G230" s="13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36"/>
      <c r="Y230" s="36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2"/>
      <c r="AN230" s="12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2"/>
      <c r="BC230" s="11"/>
      <c r="BD230" s="16"/>
      <c r="BE230" s="16"/>
    </row>
    <row r="231" spans="1:57" x14ac:dyDescent="0.3">
      <c r="A231" s="11"/>
      <c r="B231" s="11"/>
      <c r="C231" s="11"/>
      <c r="D231" s="11"/>
      <c r="E231" s="11"/>
      <c r="F231" s="11"/>
      <c r="G231" s="13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36"/>
      <c r="Y231" s="36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6"/>
      <c r="BE231" s="16"/>
    </row>
    <row r="232" spans="1:57" x14ac:dyDescent="0.3">
      <c r="A232" s="11"/>
      <c r="B232" s="11"/>
      <c r="C232" s="11"/>
      <c r="D232" s="11"/>
      <c r="E232" s="11"/>
      <c r="F232" s="11"/>
      <c r="G232" s="13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36"/>
      <c r="Y232" s="36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6"/>
      <c r="BE232" s="16"/>
    </row>
    <row r="233" spans="1:57" x14ac:dyDescent="0.3">
      <c r="A233" s="11"/>
      <c r="B233" s="11"/>
      <c r="C233" s="11"/>
      <c r="D233" s="11"/>
      <c r="E233" s="11"/>
      <c r="F233" s="11"/>
      <c r="G233" s="13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36"/>
      <c r="Y233" s="36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6"/>
      <c r="BE233" s="16"/>
    </row>
    <row r="234" spans="1:57" x14ac:dyDescent="0.3">
      <c r="A234" s="11"/>
      <c r="B234" s="11"/>
      <c r="C234" s="11"/>
      <c r="D234" s="11"/>
      <c r="E234" s="11"/>
      <c r="F234" s="11"/>
      <c r="G234" s="13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36"/>
      <c r="Y234" s="36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2"/>
      <c r="AM234" s="11"/>
      <c r="AN234" s="11"/>
      <c r="AO234" s="11"/>
      <c r="AP234" s="11"/>
      <c r="AQ234" s="12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2"/>
      <c r="BC234" s="11"/>
      <c r="BD234" s="16"/>
      <c r="BE234" s="16"/>
    </row>
    <row r="235" spans="1:57" x14ac:dyDescent="0.3">
      <c r="A235" s="11"/>
      <c r="B235" s="11"/>
      <c r="C235" s="11"/>
      <c r="D235" s="11"/>
      <c r="E235" s="11"/>
      <c r="F235" s="11"/>
      <c r="G235" s="13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36"/>
      <c r="Y235" s="36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6"/>
      <c r="BE235" s="16"/>
    </row>
    <row r="236" spans="1:57" x14ac:dyDescent="0.3">
      <c r="A236" s="11"/>
      <c r="B236" s="11"/>
      <c r="C236" s="11"/>
      <c r="D236" s="11"/>
      <c r="E236" s="11"/>
      <c r="F236" s="11"/>
      <c r="G236" s="13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36"/>
      <c r="Y236" s="36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2"/>
      <c r="AN236" s="12"/>
      <c r="AO236" s="11"/>
      <c r="AP236" s="11"/>
      <c r="AQ236" s="12"/>
      <c r="AR236" s="12"/>
      <c r="AS236" s="12"/>
      <c r="AT236" s="11"/>
      <c r="AU236" s="11"/>
      <c r="AV236" s="11"/>
      <c r="AW236" s="11"/>
      <c r="AX236" s="11"/>
      <c r="AY236" s="11"/>
      <c r="AZ236" s="11"/>
      <c r="BA236" s="11"/>
      <c r="BB236" s="12"/>
      <c r="BC236" s="11"/>
      <c r="BD236" s="16"/>
      <c r="BE236" s="16"/>
    </row>
    <row r="237" spans="1:57" x14ac:dyDescent="0.3">
      <c r="A237" s="11"/>
      <c r="B237" s="11"/>
      <c r="C237" s="11"/>
      <c r="D237" s="11"/>
      <c r="E237" s="11"/>
      <c r="F237" s="11"/>
      <c r="G237" s="13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36"/>
      <c r="Y237" s="36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6"/>
      <c r="BE237" s="16"/>
    </row>
    <row r="238" spans="1:57" x14ac:dyDescent="0.3">
      <c r="A238" s="11"/>
      <c r="B238" s="11"/>
      <c r="C238" s="11"/>
      <c r="D238" s="11"/>
      <c r="E238" s="11"/>
      <c r="F238" s="11"/>
      <c r="G238" s="13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36"/>
      <c r="Y238" s="36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2"/>
      <c r="AL238" s="12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6"/>
      <c r="BE238" s="16"/>
    </row>
    <row r="239" spans="1:57" x14ac:dyDescent="0.3">
      <c r="A239" s="11"/>
      <c r="B239" s="11"/>
      <c r="C239" s="11"/>
      <c r="D239" s="11"/>
      <c r="E239" s="11"/>
      <c r="F239" s="11"/>
      <c r="G239" s="13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36"/>
      <c r="Y239" s="36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6"/>
      <c r="BE239" s="16"/>
    </row>
    <row r="240" spans="1:57" x14ac:dyDescent="0.3">
      <c r="A240" s="11"/>
      <c r="B240" s="11"/>
      <c r="C240" s="11"/>
      <c r="D240" s="11"/>
      <c r="E240" s="11"/>
      <c r="F240" s="11"/>
      <c r="G240" s="13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36"/>
      <c r="Y240" s="36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6"/>
      <c r="BE240" s="16"/>
    </row>
    <row r="241" spans="1:57" x14ac:dyDescent="0.3">
      <c r="A241" s="11"/>
      <c r="B241" s="11"/>
      <c r="C241" s="11"/>
      <c r="D241" s="11"/>
      <c r="E241" s="11"/>
      <c r="F241" s="11"/>
      <c r="G241" s="13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36"/>
      <c r="Y241" s="36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6"/>
      <c r="BE241" s="16"/>
    </row>
    <row r="242" spans="1:57" x14ac:dyDescent="0.3">
      <c r="A242" s="11"/>
      <c r="B242" s="11"/>
      <c r="C242" s="11"/>
      <c r="D242" s="11"/>
      <c r="E242" s="11"/>
      <c r="F242" s="11"/>
      <c r="G242" s="13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36"/>
      <c r="Y242" s="36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6"/>
      <c r="BE242" s="16"/>
    </row>
    <row r="243" spans="1:57" x14ac:dyDescent="0.3">
      <c r="A243" s="11"/>
      <c r="B243" s="11"/>
      <c r="C243" s="11"/>
      <c r="D243" s="11"/>
      <c r="E243" s="11"/>
      <c r="F243" s="11"/>
      <c r="G243" s="13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36"/>
      <c r="Y243" s="36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2"/>
      <c r="AL243" s="12"/>
      <c r="AM243" s="12"/>
      <c r="AN243" s="12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2"/>
      <c r="BC243" s="11"/>
      <c r="BD243" s="16"/>
      <c r="BE243" s="16"/>
    </row>
    <row r="244" spans="1:57" x14ac:dyDescent="0.3">
      <c r="A244" s="11"/>
      <c r="B244" s="11"/>
      <c r="C244" s="11"/>
      <c r="D244" s="11"/>
      <c r="E244" s="11"/>
      <c r="F244" s="11"/>
      <c r="G244" s="13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36"/>
      <c r="Y244" s="36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2"/>
      <c r="AL244" s="12"/>
      <c r="AM244" s="12"/>
      <c r="AN244" s="12"/>
      <c r="AO244" s="11"/>
      <c r="AP244" s="11"/>
      <c r="AQ244" s="11"/>
      <c r="AR244" s="12"/>
      <c r="AS244" s="12"/>
      <c r="AT244" s="11"/>
      <c r="AU244" s="11"/>
      <c r="AV244" s="11"/>
      <c r="AW244" s="11"/>
      <c r="AX244" s="11"/>
      <c r="AY244" s="11"/>
      <c r="AZ244" s="11"/>
      <c r="BA244" s="11"/>
      <c r="BB244" s="12"/>
      <c r="BC244" s="11"/>
      <c r="BD244" s="16"/>
      <c r="BE244" s="16"/>
    </row>
    <row r="245" spans="1:57" x14ac:dyDescent="0.3">
      <c r="A245" s="11"/>
      <c r="B245" s="11"/>
      <c r="C245" s="11"/>
      <c r="D245" s="11"/>
      <c r="E245" s="11"/>
      <c r="F245" s="11"/>
      <c r="G245" s="13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36"/>
      <c r="Y245" s="36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2"/>
      <c r="AL245" s="12"/>
      <c r="AM245" s="11"/>
      <c r="AN245" s="11"/>
      <c r="AO245" s="11"/>
      <c r="AP245" s="11"/>
      <c r="AQ245" s="11"/>
      <c r="AR245" s="11"/>
      <c r="AS245" s="12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6"/>
      <c r="BE245" s="16"/>
    </row>
    <row r="246" spans="1:57" x14ac:dyDescent="0.3">
      <c r="A246" s="11"/>
      <c r="B246" s="11"/>
      <c r="C246" s="11"/>
      <c r="D246" s="11"/>
      <c r="E246" s="11"/>
      <c r="F246" s="11"/>
      <c r="G246" s="13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36"/>
      <c r="Y246" s="36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6"/>
      <c r="BE246" s="16"/>
    </row>
    <row r="247" spans="1:57" x14ac:dyDescent="0.3">
      <c r="A247" s="11"/>
      <c r="B247" s="11"/>
      <c r="C247" s="11"/>
      <c r="D247" s="11"/>
      <c r="E247" s="11"/>
      <c r="F247" s="11"/>
      <c r="G247" s="13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36"/>
      <c r="Y247" s="36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6"/>
      <c r="BE247" s="16"/>
    </row>
    <row r="248" spans="1:57" x14ac:dyDescent="0.3">
      <c r="A248" s="11"/>
      <c r="B248" s="11"/>
      <c r="C248" s="11"/>
      <c r="D248" s="11"/>
      <c r="E248" s="11"/>
      <c r="F248" s="11"/>
      <c r="G248" s="13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36"/>
      <c r="Y248" s="36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6"/>
      <c r="BE248" s="16"/>
    </row>
    <row r="249" spans="1:57" x14ac:dyDescent="0.3">
      <c r="A249" s="11"/>
      <c r="B249" s="11"/>
      <c r="C249" s="11"/>
      <c r="D249" s="11"/>
      <c r="E249" s="11"/>
      <c r="F249" s="11"/>
      <c r="G249" s="13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36"/>
      <c r="Y249" s="36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6"/>
      <c r="BE249" s="16"/>
    </row>
    <row r="250" spans="1:57" x14ac:dyDescent="0.3">
      <c r="A250" s="11"/>
      <c r="B250" s="11"/>
      <c r="C250" s="11"/>
      <c r="D250" s="11"/>
      <c r="E250" s="11"/>
      <c r="F250" s="11"/>
      <c r="G250" s="13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36"/>
      <c r="Y250" s="36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6"/>
      <c r="BE250" s="16"/>
    </row>
    <row r="251" spans="1:57" x14ac:dyDescent="0.3">
      <c r="A251" s="11"/>
      <c r="B251" s="11"/>
      <c r="C251" s="11"/>
      <c r="D251" s="11"/>
      <c r="E251" s="11"/>
      <c r="F251" s="11"/>
      <c r="G251" s="13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36"/>
      <c r="Y251" s="36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2"/>
      <c r="AL251" s="11"/>
      <c r="AM251" s="12"/>
      <c r="AN251" s="12"/>
      <c r="AO251" s="11"/>
      <c r="AP251" s="11"/>
      <c r="AQ251" s="12"/>
      <c r="AR251" s="12"/>
      <c r="AS251" s="12"/>
      <c r="AT251" s="11"/>
      <c r="AU251" s="11"/>
      <c r="AV251" s="11"/>
      <c r="AW251" s="11"/>
      <c r="AX251" s="11"/>
      <c r="AY251" s="11"/>
      <c r="AZ251" s="11"/>
      <c r="BA251" s="11"/>
      <c r="BB251" s="12"/>
      <c r="BC251" s="11"/>
      <c r="BD251" s="16"/>
      <c r="BE251" s="16"/>
    </row>
    <row r="252" spans="1:57" x14ac:dyDescent="0.3">
      <c r="A252" s="11"/>
      <c r="B252" s="11"/>
      <c r="C252" s="11"/>
      <c r="D252" s="11"/>
      <c r="E252" s="11"/>
      <c r="F252" s="11"/>
      <c r="G252" s="13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36"/>
      <c r="Y252" s="36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6"/>
      <c r="BE252" s="16"/>
    </row>
    <row r="253" spans="1:57" x14ac:dyDescent="0.3">
      <c r="A253" s="11"/>
      <c r="B253" s="11"/>
      <c r="C253" s="11"/>
      <c r="D253" s="11"/>
      <c r="E253" s="11"/>
      <c r="F253" s="11"/>
      <c r="G253" s="13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36"/>
      <c r="Y253" s="36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6"/>
      <c r="BE253" s="16"/>
    </row>
    <row r="254" spans="1:57" x14ac:dyDescent="0.3">
      <c r="A254" s="11"/>
      <c r="B254" s="11"/>
      <c r="C254" s="11"/>
      <c r="D254" s="11"/>
      <c r="E254" s="11"/>
      <c r="F254" s="11"/>
      <c r="G254" s="13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36"/>
      <c r="Y254" s="36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6"/>
      <c r="BE254" s="16"/>
    </row>
    <row r="255" spans="1:57" x14ac:dyDescent="0.3">
      <c r="A255" s="11"/>
      <c r="B255" s="11"/>
      <c r="C255" s="11"/>
      <c r="D255" s="11"/>
      <c r="E255" s="11"/>
      <c r="F255" s="11"/>
      <c r="G255" s="13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36"/>
      <c r="Y255" s="36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2"/>
      <c r="AL255" s="11"/>
      <c r="AM255" s="12"/>
      <c r="AN255" s="11"/>
      <c r="AO255" s="11"/>
      <c r="AP255" s="11"/>
      <c r="AQ255" s="11"/>
      <c r="AR255" s="11"/>
      <c r="AS255" s="12"/>
      <c r="AT255" s="11"/>
      <c r="AU255" s="11"/>
      <c r="AV255" s="11"/>
      <c r="AW255" s="11"/>
      <c r="AX255" s="11"/>
      <c r="AY255" s="11"/>
      <c r="AZ255" s="11"/>
      <c r="BA255" s="11"/>
      <c r="BB255" s="12"/>
      <c r="BC255" s="11"/>
      <c r="BD255" s="16"/>
      <c r="BE255" s="16"/>
    </row>
    <row r="256" spans="1:57" x14ac:dyDescent="0.3">
      <c r="A256" s="11"/>
      <c r="B256" s="11"/>
      <c r="C256" s="11"/>
      <c r="D256" s="11"/>
      <c r="E256" s="11"/>
      <c r="F256" s="11"/>
      <c r="G256" s="13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36"/>
      <c r="Y256" s="36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6"/>
      <c r="BE256" s="16"/>
    </row>
    <row r="257" spans="1:57" x14ac:dyDescent="0.3">
      <c r="A257" s="11"/>
      <c r="B257" s="11"/>
      <c r="C257" s="11"/>
      <c r="D257" s="11"/>
      <c r="E257" s="11"/>
      <c r="F257" s="11"/>
      <c r="G257" s="13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36"/>
      <c r="Y257" s="36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6"/>
      <c r="BE257" s="16"/>
    </row>
    <row r="258" spans="1:57" x14ac:dyDescent="0.3">
      <c r="A258" s="11"/>
      <c r="B258" s="11"/>
      <c r="C258" s="11"/>
      <c r="D258" s="11"/>
      <c r="E258" s="11"/>
      <c r="F258" s="11"/>
      <c r="G258" s="13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36"/>
      <c r="Y258" s="36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6"/>
      <c r="BE258" s="16"/>
    </row>
    <row r="259" spans="1:57" x14ac:dyDescent="0.3">
      <c r="A259" s="11"/>
      <c r="B259" s="11"/>
      <c r="C259" s="11"/>
      <c r="D259" s="11"/>
      <c r="E259" s="11"/>
      <c r="F259" s="11"/>
      <c r="G259" s="13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36"/>
      <c r="Y259" s="36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6"/>
      <c r="BE259" s="16"/>
    </row>
    <row r="260" spans="1:57" x14ac:dyDescent="0.3">
      <c r="A260" s="11"/>
      <c r="B260" s="11"/>
      <c r="C260" s="11"/>
      <c r="D260" s="11"/>
      <c r="E260" s="11"/>
      <c r="F260" s="11"/>
      <c r="G260" s="13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36"/>
      <c r="Y260" s="36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6"/>
      <c r="BE260" s="16"/>
    </row>
    <row r="261" spans="1:57" x14ac:dyDescent="0.3">
      <c r="A261" s="11"/>
      <c r="B261" s="11"/>
      <c r="C261" s="11"/>
      <c r="D261" s="11"/>
      <c r="E261" s="11"/>
      <c r="F261" s="11"/>
      <c r="G261" s="13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36"/>
      <c r="Y261" s="36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6"/>
      <c r="BE261" s="16"/>
    </row>
    <row r="262" spans="1:57" x14ac:dyDescent="0.3">
      <c r="A262" s="11"/>
      <c r="B262" s="11"/>
      <c r="C262" s="11"/>
      <c r="D262" s="11"/>
      <c r="E262" s="11"/>
      <c r="F262" s="11"/>
      <c r="G262" s="13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36"/>
      <c r="Y262" s="36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2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2"/>
      <c r="BC262" s="11"/>
      <c r="BD262" s="16"/>
      <c r="BE262" s="16"/>
    </row>
    <row r="263" spans="1:57" x14ac:dyDescent="0.3">
      <c r="A263" s="11"/>
      <c r="B263" s="11"/>
      <c r="C263" s="11"/>
      <c r="D263" s="11"/>
      <c r="E263" s="11"/>
      <c r="F263" s="11"/>
      <c r="G263" s="13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36"/>
      <c r="Y263" s="36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2"/>
      <c r="AN263" s="12"/>
      <c r="AO263" s="11"/>
      <c r="AP263" s="11"/>
      <c r="AQ263" s="12"/>
      <c r="AR263" s="12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6"/>
      <c r="BE263" s="16"/>
    </row>
    <row r="264" spans="1:57" x14ac:dyDescent="0.3">
      <c r="A264" s="11"/>
      <c r="B264" s="11"/>
      <c r="C264" s="11"/>
      <c r="D264" s="11"/>
      <c r="E264" s="11"/>
      <c r="F264" s="11"/>
      <c r="G264" s="13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36"/>
      <c r="Y264" s="36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6"/>
      <c r="BE264" s="16"/>
    </row>
    <row r="265" spans="1:57" x14ac:dyDescent="0.3">
      <c r="A265" s="11"/>
      <c r="B265" s="11"/>
      <c r="C265" s="11"/>
      <c r="D265" s="11"/>
      <c r="E265" s="11"/>
      <c r="F265" s="11"/>
      <c r="G265" s="13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36"/>
      <c r="Y265" s="36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6"/>
      <c r="BE265" s="16"/>
    </row>
    <row r="266" spans="1:57" x14ac:dyDescent="0.3">
      <c r="A266" s="11"/>
      <c r="B266" s="11"/>
      <c r="C266" s="11"/>
      <c r="D266" s="11"/>
      <c r="E266" s="11"/>
      <c r="F266" s="11"/>
      <c r="G266" s="13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36"/>
      <c r="Y266" s="36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6"/>
      <c r="BE266" s="16"/>
    </row>
    <row r="267" spans="1:57" x14ac:dyDescent="0.3">
      <c r="A267" s="11"/>
      <c r="B267" s="11"/>
      <c r="C267" s="11"/>
      <c r="D267" s="11"/>
      <c r="E267" s="11"/>
      <c r="F267" s="11"/>
      <c r="G267" s="13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36"/>
      <c r="Y267" s="36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6"/>
      <c r="BE267" s="16"/>
    </row>
    <row r="268" spans="1:57" x14ac:dyDescent="0.3">
      <c r="A268" s="11"/>
      <c r="B268" s="11"/>
      <c r="C268" s="11"/>
      <c r="D268" s="11"/>
      <c r="E268" s="11"/>
      <c r="F268" s="11"/>
      <c r="G268" s="13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36"/>
      <c r="Y268" s="36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2"/>
      <c r="AL268" s="12"/>
      <c r="AM268" s="12"/>
      <c r="AN268" s="12"/>
      <c r="AO268" s="11"/>
      <c r="AP268" s="11"/>
      <c r="AQ268" s="12"/>
      <c r="AR268" s="12"/>
      <c r="AS268" s="12"/>
      <c r="AT268" s="11"/>
      <c r="AU268" s="11"/>
      <c r="AV268" s="11"/>
      <c r="AW268" s="11"/>
      <c r="AX268" s="11"/>
      <c r="AY268" s="11"/>
      <c r="AZ268" s="11"/>
      <c r="BA268" s="11"/>
      <c r="BB268" s="12"/>
      <c r="BC268" s="11"/>
      <c r="BD268" s="16"/>
      <c r="BE268" s="16"/>
    </row>
    <row r="269" spans="1:57" x14ac:dyDescent="0.3">
      <c r="A269" s="11"/>
      <c r="B269" s="48"/>
      <c r="C269" s="11"/>
      <c r="D269" s="11"/>
      <c r="E269" s="11"/>
      <c r="F269" s="11"/>
      <c r="G269" s="13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36"/>
      <c r="Y269" s="36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2"/>
      <c r="AL269" s="12"/>
      <c r="AM269" s="12"/>
      <c r="AN269" s="12"/>
      <c r="AO269" s="12"/>
      <c r="AP269" s="12"/>
      <c r="AQ269" s="12"/>
      <c r="AR269" s="12"/>
      <c r="AS269" s="12"/>
      <c r="AT269" s="11"/>
      <c r="AU269" s="11"/>
      <c r="AV269" s="11"/>
      <c r="AW269" s="11"/>
      <c r="AX269" s="11"/>
      <c r="AY269" s="11"/>
      <c r="AZ269" s="11"/>
      <c r="BA269" s="11"/>
      <c r="BB269" s="12"/>
      <c r="BC269" s="11"/>
      <c r="BD269" s="16"/>
      <c r="BE269" s="16"/>
    </row>
    <row r="270" spans="1:57" x14ac:dyDescent="0.3">
      <c r="A270" s="11"/>
      <c r="B270" s="11"/>
      <c r="C270" s="11"/>
      <c r="D270" s="11"/>
      <c r="E270" s="11"/>
      <c r="F270" s="11"/>
      <c r="G270" s="13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36"/>
      <c r="Y270" s="36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6"/>
      <c r="BE270" s="16"/>
    </row>
    <row r="271" spans="1:57" x14ac:dyDescent="0.3">
      <c r="A271" s="11"/>
      <c r="B271" s="11"/>
      <c r="C271" s="11"/>
      <c r="D271" s="11"/>
      <c r="E271" s="11"/>
      <c r="F271" s="11"/>
      <c r="G271" s="13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36"/>
      <c r="Y271" s="36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2"/>
      <c r="AL271" s="12"/>
      <c r="AM271" s="11"/>
      <c r="AN271" s="11"/>
      <c r="AO271" s="11"/>
      <c r="AP271" s="11"/>
      <c r="AQ271" s="11"/>
      <c r="AR271" s="11"/>
      <c r="AS271" s="12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6"/>
      <c r="BE271" s="16"/>
    </row>
    <row r="272" spans="1:57" x14ac:dyDescent="0.3">
      <c r="A272" s="11"/>
      <c r="B272" s="11"/>
      <c r="C272" s="11"/>
      <c r="D272" s="11"/>
      <c r="E272" s="11"/>
      <c r="F272" s="11"/>
      <c r="G272" s="13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36"/>
      <c r="Y272" s="36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6"/>
      <c r="BE272" s="16"/>
    </row>
    <row r="273" spans="1:57" x14ac:dyDescent="0.3">
      <c r="A273" s="11"/>
      <c r="B273" s="11"/>
      <c r="C273" s="11"/>
      <c r="D273" s="11"/>
      <c r="E273" s="11"/>
      <c r="F273" s="11"/>
      <c r="G273" s="13"/>
      <c r="H273" s="13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36"/>
      <c r="Y273" s="36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6"/>
      <c r="BE273" s="16"/>
    </row>
    <row r="274" spans="1:57" x14ac:dyDescent="0.3">
      <c r="A274" s="11"/>
      <c r="B274" s="11"/>
      <c r="C274" s="11"/>
      <c r="D274" s="11"/>
      <c r="E274" s="11"/>
      <c r="F274" s="11"/>
      <c r="G274" s="13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36"/>
      <c r="Y274" s="36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2"/>
      <c r="AL274" s="12"/>
      <c r="AM274" s="11"/>
      <c r="AN274" s="11"/>
      <c r="AO274" s="11"/>
      <c r="AP274" s="11"/>
      <c r="AQ274" s="11"/>
      <c r="AR274" s="11"/>
      <c r="AS274" s="12"/>
      <c r="AT274" s="11"/>
      <c r="AU274" s="11"/>
      <c r="AV274" s="11"/>
      <c r="AW274" s="11"/>
      <c r="AX274" s="11"/>
      <c r="AY274" s="11"/>
      <c r="AZ274" s="11"/>
      <c r="BA274" s="11"/>
      <c r="BB274" s="12"/>
      <c r="BC274" s="11"/>
      <c r="BD274" s="16"/>
      <c r="BE274" s="16"/>
    </row>
    <row r="275" spans="1:57" x14ac:dyDescent="0.3">
      <c r="A275" s="11"/>
      <c r="B275" s="11"/>
      <c r="C275" s="11"/>
      <c r="D275" s="11"/>
      <c r="E275" s="11"/>
      <c r="F275" s="11"/>
      <c r="G275" s="13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36"/>
      <c r="Y275" s="36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6"/>
      <c r="BE275" s="16"/>
    </row>
    <row r="276" spans="1:57" x14ac:dyDescent="0.3">
      <c r="A276" s="11"/>
      <c r="B276" s="11"/>
      <c r="C276" s="11"/>
      <c r="D276" s="11"/>
      <c r="E276" s="11"/>
      <c r="F276" s="11"/>
      <c r="G276" s="13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36"/>
      <c r="Y276" s="36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6"/>
      <c r="BE276" s="16"/>
    </row>
    <row r="277" spans="1:57" x14ac:dyDescent="0.3">
      <c r="A277" s="11"/>
      <c r="B277" s="11"/>
      <c r="C277" s="11"/>
      <c r="D277" s="11"/>
      <c r="E277" s="11"/>
      <c r="F277" s="11"/>
      <c r="G277" s="13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36"/>
      <c r="Y277" s="36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6"/>
      <c r="BE277" s="16"/>
    </row>
    <row r="278" spans="1:57" x14ac:dyDescent="0.3">
      <c r="A278" s="11"/>
      <c r="B278" s="11"/>
      <c r="C278" s="11"/>
      <c r="D278" s="11"/>
      <c r="E278" s="11"/>
      <c r="F278" s="11"/>
      <c r="G278" s="13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36"/>
      <c r="Y278" s="36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6"/>
      <c r="BE278" s="16"/>
    </row>
    <row r="279" spans="1:57" x14ac:dyDescent="0.3">
      <c r="A279" s="11"/>
      <c r="B279" s="11"/>
      <c r="C279" s="11"/>
      <c r="D279" s="11"/>
      <c r="E279" s="11"/>
      <c r="F279" s="11"/>
      <c r="G279" s="13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36"/>
      <c r="Y279" s="36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6"/>
      <c r="BE279" s="16"/>
    </row>
    <row r="280" spans="1:57" x14ac:dyDescent="0.3">
      <c r="A280" s="11"/>
      <c r="B280" s="11"/>
      <c r="C280" s="11"/>
      <c r="D280" s="11"/>
      <c r="E280" s="11"/>
      <c r="F280" s="11"/>
      <c r="G280" s="13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36"/>
      <c r="Y280" s="36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6"/>
      <c r="BE280" s="16"/>
    </row>
    <row r="281" spans="1:57" x14ac:dyDescent="0.3">
      <c r="A281" s="11"/>
      <c r="B281" s="48"/>
      <c r="C281" s="11"/>
      <c r="D281" s="11"/>
      <c r="E281" s="11"/>
      <c r="F281" s="11"/>
      <c r="G281" s="13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36"/>
      <c r="Y281" s="36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6"/>
      <c r="BE281" s="16"/>
    </row>
    <row r="282" spans="1:57" x14ac:dyDescent="0.3">
      <c r="A282" s="11"/>
      <c r="B282" s="11"/>
      <c r="C282" s="11"/>
      <c r="D282" s="11"/>
      <c r="E282" s="11"/>
      <c r="F282" s="11"/>
      <c r="G282" s="13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36"/>
      <c r="Y282" s="36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6"/>
      <c r="BE282" s="16"/>
    </row>
    <row r="283" spans="1:57" x14ac:dyDescent="0.3">
      <c r="A283" s="11"/>
      <c r="B283" s="11"/>
      <c r="C283" s="11"/>
      <c r="D283" s="11"/>
      <c r="E283" s="11"/>
      <c r="F283" s="11"/>
      <c r="G283" s="13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36"/>
      <c r="Y283" s="36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2"/>
      <c r="AL283" s="11"/>
      <c r="AM283" s="12"/>
      <c r="AN283" s="12"/>
      <c r="AO283" s="12"/>
      <c r="AP283" s="12"/>
      <c r="AQ283" s="12"/>
      <c r="AR283" s="12"/>
      <c r="AS283" s="12"/>
      <c r="AT283" s="11"/>
      <c r="AU283" s="11"/>
      <c r="AV283" s="11"/>
      <c r="AW283" s="11"/>
      <c r="AX283" s="11"/>
      <c r="AY283" s="11"/>
      <c r="AZ283" s="11"/>
      <c r="BA283" s="11"/>
      <c r="BB283" s="12"/>
      <c r="BC283" s="11"/>
      <c r="BD283" s="16"/>
      <c r="BE283" s="16"/>
    </row>
    <row r="284" spans="1:57" x14ac:dyDescent="0.3">
      <c r="A284" s="11"/>
      <c r="B284" s="11"/>
      <c r="C284" s="11"/>
      <c r="D284" s="11"/>
      <c r="E284" s="11"/>
      <c r="F284" s="11"/>
      <c r="G284" s="13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36"/>
      <c r="Y284" s="36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6"/>
      <c r="BE284" s="16"/>
    </row>
    <row r="285" spans="1:57" x14ac:dyDescent="0.3">
      <c r="A285" s="11"/>
      <c r="B285" s="11"/>
      <c r="C285" s="11"/>
      <c r="D285" s="11"/>
      <c r="E285" s="11"/>
      <c r="F285" s="11"/>
      <c r="G285" s="13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36"/>
      <c r="Y285" s="36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6"/>
      <c r="BE285" s="16"/>
    </row>
    <row r="286" spans="1:57" x14ac:dyDescent="0.3">
      <c r="A286" s="11"/>
      <c r="B286" s="11"/>
      <c r="C286" s="11"/>
      <c r="D286" s="11"/>
      <c r="E286" s="11"/>
      <c r="F286" s="11"/>
      <c r="G286" s="13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36"/>
      <c r="Y286" s="36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2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2"/>
      <c r="BC286" s="11"/>
      <c r="BD286" s="16"/>
      <c r="BE286" s="16"/>
    </row>
    <row r="287" spans="1:57" x14ac:dyDescent="0.3">
      <c r="A287" s="11"/>
      <c r="B287" s="11"/>
      <c r="C287" s="11"/>
      <c r="D287" s="11"/>
      <c r="E287" s="11"/>
      <c r="F287" s="11"/>
      <c r="G287" s="13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36"/>
      <c r="Y287" s="36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6"/>
      <c r="BE287" s="16"/>
    </row>
    <row r="288" spans="1:57" x14ac:dyDescent="0.3">
      <c r="A288" s="11"/>
      <c r="B288" s="11"/>
      <c r="C288" s="11"/>
      <c r="D288" s="11"/>
      <c r="E288" s="11"/>
      <c r="F288" s="11"/>
      <c r="G288" s="13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36"/>
      <c r="Y288" s="36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2"/>
      <c r="AN288" s="12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6"/>
      <c r="BE288" s="16"/>
    </row>
    <row r="289" spans="1:57" x14ac:dyDescent="0.3">
      <c r="A289" s="11"/>
      <c r="B289" s="11"/>
      <c r="C289" s="11"/>
      <c r="D289" s="11"/>
      <c r="E289" s="11"/>
      <c r="F289" s="11"/>
      <c r="G289" s="13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36"/>
      <c r="Y289" s="36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6"/>
      <c r="BE289" s="16"/>
    </row>
    <row r="290" spans="1:57" x14ac:dyDescent="0.3">
      <c r="A290" s="11"/>
      <c r="B290" s="11"/>
      <c r="C290" s="11"/>
      <c r="D290" s="11"/>
      <c r="E290" s="11"/>
      <c r="F290" s="11"/>
      <c r="G290" s="13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36"/>
      <c r="Y290" s="36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6"/>
      <c r="BE290" s="16"/>
    </row>
    <row r="291" spans="1:57" x14ac:dyDescent="0.3">
      <c r="A291" s="11"/>
      <c r="B291" s="11"/>
      <c r="C291" s="11"/>
      <c r="D291" s="11"/>
      <c r="E291" s="11"/>
      <c r="F291" s="11"/>
      <c r="G291" s="13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36"/>
      <c r="Y291" s="36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6"/>
      <c r="BE291" s="16"/>
    </row>
    <row r="292" spans="1:57" x14ac:dyDescent="0.3">
      <c r="A292" s="11"/>
      <c r="B292" s="11"/>
      <c r="C292" s="11"/>
      <c r="D292" s="11"/>
      <c r="E292" s="11"/>
      <c r="F292" s="11"/>
      <c r="G292" s="13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36"/>
      <c r="Y292" s="36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6"/>
      <c r="BE292" s="16"/>
    </row>
    <row r="293" spans="1:57" x14ac:dyDescent="0.3">
      <c r="A293" s="11"/>
      <c r="B293" s="11"/>
      <c r="C293" s="11"/>
      <c r="D293" s="11"/>
      <c r="E293" s="11"/>
      <c r="F293" s="11"/>
      <c r="G293" s="13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36"/>
      <c r="Y293" s="36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6"/>
      <c r="BE293" s="16"/>
    </row>
    <row r="294" spans="1:57" x14ac:dyDescent="0.3">
      <c r="A294" s="11"/>
      <c r="B294" s="11"/>
      <c r="C294" s="11"/>
      <c r="D294" s="11"/>
      <c r="E294" s="11"/>
      <c r="F294" s="11"/>
      <c r="G294" s="13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36"/>
      <c r="Y294" s="36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6"/>
      <c r="BE294" s="16"/>
    </row>
    <row r="295" spans="1:57" x14ac:dyDescent="0.3">
      <c r="A295" s="11"/>
      <c r="B295" s="11"/>
      <c r="C295" s="11"/>
      <c r="D295" s="11"/>
      <c r="E295" s="11"/>
      <c r="F295" s="11"/>
      <c r="G295" s="13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36"/>
      <c r="Y295" s="36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6"/>
      <c r="BE295" s="16"/>
    </row>
    <row r="296" spans="1:57" x14ac:dyDescent="0.3">
      <c r="A296" s="11"/>
      <c r="B296" s="11"/>
      <c r="C296" s="11"/>
      <c r="D296" s="11"/>
      <c r="E296" s="11"/>
      <c r="F296" s="11"/>
      <c r="G296" s="13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36"/>
      <c r="Y296" s="36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6"/>
      <c r="BE296" s="16"/>
    </row>
    <row r="297" spans="1:57" x14ac:dyDescent="0.3">
      <c r="A297" s="11"/>
      <c r="B297" s="11"/>
      <c r="C297" s="11"/>
      <c r="D297" s="11"/>
      <c r="E297" s="11"/>
      <c r="F297" s="11"/>
      <c r="G297" s="13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36"/>
      <c r="Y297" s="36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6"/>
      <c r="BE297" s="16"/>
    </row>
    <row r="298" spans="1:57" x14ac:dyDescent="0.3">
      <c r="A298" s="11"/>
      <c r="B298" s="11"/>
      <c r="C298" s="11"/>
      <c r="D298" s="11"/>
      <c r="E298" s="11"/>
      <c r="F298" s="11"/>
      <c r="G298" s="13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36"/>
      <c r="Y298" s="36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6"/>
      <c r="BE298" s="16"/>
    </row>
    <row r="299" spans="1:57" x14ac:dyDescent="0.3">
      <c r="A299" s="11"/>
      <c r="B299" s="11"/>
      <c r="C299" s="11"/>
      <c r="D299" s="11"/>
      <c r="E299" s="11"/>
      <c r="F299" s="11"/>
      <c r="G299" s="13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36"/>
      <c r="Y299" s="36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6"/>
      <c r="BE299" s="16"/>
    </row>
    <row r="300" spans="1:57" x14ac:dyDescent="0.3">
      <c r="A300" s="11"/>
      <c r="B300" s="11"/>
      <c r="C300" s="11"/>
      <c r="D300" s="11"/>
      <c r="E300" s="11"/>
      <c r="F300" s="11"/>
      <c r="G300" s="13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36"/>
      <c r="Y300" s="36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6"/>
      <c r="BE300" s="16"/>
    </row>
    <row r="301" spans="1:57" x14ac:dyDescent="0.3">
      <c r="A301" s="11"/>
      <c r="B301" s="11"/>
      <c r="C301" s="11"/>
      <c r="D301" s="11"/>
      <c r="E301" s="11"/>
      <c r="F301" s="11"/>
      <c r="G301" s="13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36"/>
      <c r="Y301" s="36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6"/>
      <c r="BE301" s="16"/>
    </row>
    <row r="302" spans="1:57" x14ac:dyDescent="0.3">
      <c r="A302" s="11"/>
      <c r="B302" s="11"/>
      <c r="C302" s="11"/>
      <c r="D302" s="11"/>
      <c r="E302" s="11"/>
      <c r="F302" s="11"/>
      <c r="G302" s="13"/>
      <c r="H302" s="13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36"/>
      <c r="Y302" s="36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2"/>
      <c r="AL302" s="12"/>
      <c r="AM302" s="12"/>
      <c r="AN302" s="12"/>
      <c r="AO302" s="12"/>
      <c r="AP302" s="12"/>
      <c r="AQ302" s="12"/>
      <c r="AR302" s="12"/>
      <c r="AS302" s="11"/>
      <c r="AT302" s="11"/>
      <c r="AU302" s="11"/>
      <c r="AV302" s="11"/>
      <c r="AW302" s="11"/>
      <c r="AX302" s="11"/>
      <c r="AY302" s="11"/>
      <c r="AZ302" s="11"/>
      <c r="BA302" s="11"/>
      <c r="BB302" s="12"/>
      <c r="BC302" s="11"/>
      <c r="BD302" s="16"/>
      <c r="BE302" s="16"/>
    </row>
    <row r="303" spans="1:57" x14ac:dyDescent="0.3">
      <c r="A303" s="11"/>
      <c r="B303" s="11"/>
      <c r="C303" s="11"/>
      <c r="D303" s="11"/>
      <c r="E303" s="11"/>
      <c r="F303" s="11"/>
      <c r="G303" s="13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36"/>
      <c r="Y303" s="36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2"/>
      <c r="AL303" s="12"/>
      <c r="AM303" s="11"/>
      <c r="AN303" s="11"/>
      <c r="AO303" s="11"/>
      <c r="AP303" s="11"/>
      <c r="AQ303" s="11"/>
      <c r="AR303" s="11"/>
      <c r="AS303" s="12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6"/>
      <c r="BE303" s="16"/>
    </row>
    <row r="304" spans="1:57" x14ac:dyDescent="0.3">
      <c r="A304" s="11"/>
      <c r="B304" s="11"/>
      <c r="C304" s="11"/>
      <c r="D304" s="11"/>
      <c r="E304" s="11"/>
      <c r="F304" s="11"/>
      <c r="G304" s="13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36"/>
      <c r="Y304" s="36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6"/>
      <c r="BE304" s="16"/>
    </row>
    <row r="305" spans="1:57" x14ac:dyDescent="0.3">
      <c r="A305" s="11"/>
      <c r="B305" s="11"/>
      <c r="C305" s="11"/>
      <c r="D305" s="11"/>
      <c r="E305" s="11"/>
      <c r="F305" s="11"/>
      <c r="G305" s="13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36"/>
      <c r="Y305" s="36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6"/>
      <c r="BE305" s="16"/>
    </row>
    <row r="306" spans="1:57" x14ac:dyDescent="0.3">
      <c r="A306" s="11"/>
      <c r="B306" s="11"/>
      <c r="C306" s="11"/>
      <c r="D306" s="11"/>
      <c r="E306" s="11"/>
      <c r="F306" s="11"/>
      <c r="G306" s="13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36"/>
      <c r="Y306" s="36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6"/>
      <c r="BE306" s="16"/>
    </row>
    <row r="307" spans="1:57" x14ac:dyDescent="0.3">
      <c r="A307" s="11"/>
      <c r="B307" s="11"/>
      <c r="C307" s="11"/>
      <c r="D307" s="11"/>
      <c r="E307" s="11"/>
      <c r="F307" s="11"/>
      <c r="G307" s="13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36"/>
      <c r="Y307" s="36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6"/>
      <c r="BE307" s="16"/>
    </row>
    <row r="308" spans="1:57" x14ac:dyDescent="0.3">
      <c r="A308" s="11"/>
      <c r="B308" s="11"/>
      <c r="C308" s="11"/>
      <c r="D308" s="11"/>
      <c r="E308" s="11"/>
      <c r="F308" s="11"/>
      <c r="G308" s="13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36"/>
      <c r="Y308" s="36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2"/>
      <c r="AN308" s="12"/>
      <c r="AO308" s="12"/>
      <c r="AP308" s="12"/>
      <c r="AQ308" s="12"/>
      <c r="AR308" s="12"/>
      <c r="AS308" s="12"/>
      <c r="AT308" s="11"/>
      <c r="AU308" s="11"/>
      <c r="AV308" s="11"/>
      <c r="AW308" s="11"/>
      <c r="AX308" s="11"/>
      <c r="AY308" s="11"/>
      <c r="AZ308" s="11"/>
      <c r="BA308" s="11"/>
      <c r="BB308" s="12"/>
      <c r="BC308" s="11"/>
      <c r="BD308" s="16"/>
      <c r="BE308" s="16"/>
    </row>
    <row r="309" spans="1:57" x14ac:dyDescent="0.3">
      <c r="A309" s="11"/>
      <c r="B309" s="11"/>
      <c r="C309" s="11"/>
      <c r="D309" s="11"/>
      <c r="E309" s="11"/>
      <c r="F309" s="11"/>
      <c r="G309" s="13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36"/>
      <c r="Y309" s="36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6"/>
      <c r="BE309" s="16"/>
    </row>
    <row r="310" spans="1:57" x14ac:dyDescent="0.3">
      <c r="A310" s="11"/>
      <c r="B310" s="11"/>
      <c r="C310" s="11"/>
      <c r="D310" s="11"/>
      <c r="E310" s="11"/>
      <c r="F310" s="11"/>
      <c r="G310" s="13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36"/>
      <c r="Y310" s="36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2"/>
      <c r="AL310" s="11"/>
      <c r="AM310" s="12"/>
      <c r="AN310" s="12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2"/>
      <c r="BC310" s="11"/>
      <c r="BD310" s="16"/>
      <c r="BE310" s="16"/>
    </row>
    <row r="311" spans="1:57" x14ac:dyDescent="0.3">
      <c r="A311" s="11"/>
      <c r="B311" s="11"/>
      <c r="C311" s="11"/>
      <c r="D311" s="11"/>
      <c r="E311" s="11"/>
      <c r="F311" s="11"/>
      <c r="G311" s="13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36"/>
      <c r="Y311" s="36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2"/>
      <c r="AL311" s="11"/>
      <c r="AM311" s="12"/>
      <c r="AN311" s="12"/>
      <c r="AO311" s="11"/>
      <c r="AP311" s="11"/>
      <c r="AQ311" s="12"/>
      <c r="AR311" s="12"/>
      <c r="AS311" s="12"/>
      <c r="AT311" s="11"/>
      <c r="AU311" s="11"/>
      <c r="AV311" s="11"/>
      <c r="AW311" s="11"/>
      <c r="AX311" s="11"/>
      <c r="AY311" s="11"/>
      <c r="AZ311" s="11"/>
      <c r="BA311" s="11"/>
      <c r="BB311" s="12"/>
      <c r="BC311" s="11"/>
      <c r="BD311" s="16"/>
      <c r="BE311" s="16"/>
    </row>
    <row r="312" spans="1:57" x14ac:dyDescent="0.3">
      <c r="A312" s="11"/>
      <c r="B312" s="11"/>
      <c r="C312" s="11"/>
      <c r="D312" s="11"/>
      <c r="E312" s="11"/>
      <c r="F312" s="11"/>
      <c r="G312" s="13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36"/>
      <c r="Y312" s="36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6"/>
      <c r="BE312" s="16"/>
    </row>
    <row r="313" spans="1:57" x14ac:dyDescent="0.3">
      <c r="A313" s="11"/>
      <c r="B313" s="11"/>
      <c r="C313" s="11"/>
      <c r="D313" s="11"/>
      <c r="E313" s="11"/>
      <c r="F313" s="11"/>
      <c r="G313" s="13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36"/>
      <c r="Y313" s="36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2"/>
      <c r="AN313" s="11"/>
      <c r="AO313" s="11"/>
      <c r="AP313" s="11"/>
      <c r="AQ313" s="12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6"/>
      <c r="BE313" s="16"/>
    </row>
    <row r="314" spans="1:57" x14ac:dyDescent="0.3">
      <c r="A314" s="11"/>
      <c r="B314" s="11"/>
      <c r="C314" s="11"/>
      <c r="D314" s="11"/>
      <c r="E314" s="11"/>
      <c r="F314" s="11"/>
      <c r="G314" s="13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36"/>
      <c r="Y314" s="36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6"/>
      <c r="BE314" s="16"/>
    </row>
    <row r="315" spans="1:57" x14ac:dyDescent="0.3">
      <c r="A315" s="11"/>
      <c r="B315" s="11"/>
      <c r="C315" s="11"/>
      <c r="D315" s="11"/>
      <c r="E315" s="11"/>
      <c r="F315" s="11"/>
      <c r="G315" s="13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36"/>
      <c r="Y315" s="36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6"/>
      <c r="BE315" s="16"/>
    </row>
    <row r="316" spans="1:57" x14ac:dyDescent="0.3">
      <c r="A316" s="11"/>
      <c r="B316" s="48"/>
      <c r="C316" s="11"/>
      <c r="D316" s="11"/>
      <c r="E316" s="11"/>
      <c r="F316" s="11"/>
      <c r="G316" s="13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36"/>
      <c r="Y316" s="36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6"/>
      <c r="BE316" s="16"/>
    </row>
    <row r="317" spans="1:57" x14ac:dyDescent="0.3">
      <c r="A317" s="11"/>
      <c r="B317" s="11"/>
      <c r="C317" s="11"/>
      <c r="D317" s="11"/>
      <c r="E317" s="11"/>
      <c r="F317" s="11"/>
      <c r="G317" s="13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36"/>
      <c r="Y317" s="36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6"/>
      <c r="BE317" s="16"/>
    </row>
    <row r="318" spans="1:57" x14ac:dyDescent="0.3">
      <c r="A318" s="11"/>
      <c r="B318" s="11"/>
      <c r="C318" s="11"/>
      <c r="D318" s="11"/>
      <c r="E318" s="11"/>
      <c r="F318" s="11"/>
      <c r="G318" s="13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36"/>
      <c r="Y318" s="36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2"/>
      <c r="AN318" s="11"/>
      <c r="AO318" s="12"/>
      <c r="AP318" s="12"/>
      <c r="AQ318" s="12"/>
      <c r="AR318" s="12"/>
      <c r="AS318" s="12"/>
      <c r="AT318" s="11"/>
      <c r="AU318" s="11"/>
      <c r="AV318" s="11"/>
      <c r="AW318" s="11"/>
      <c r="AX318" s="11"/>
      <c r="AY318" s="11"/>
      <c r="AZ318" s="11"/>
      <c r="BA318" s="11"/>
      <c r="BB318" s="12"/>
      <c r="BC318" s="11"/>
      <c r="BD318" s="16"/>
      <c r="BE318" s="16"/>
    </row>
    <row r="319" spans="1:57" x14ac:dyDescent="0.3">
      <c r="A319" s="11"/>
      <c r="B319" s="11"/>
      <c r="C319" s="11"/>
      <c r="D319" s="11"/>
      <c r="E319" s="11"/>
      <c r="F319" s="11"/>
      <c r="G319" s="13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36"/>
      <c r="Y319" s="36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6"/>
      <c r="BE319" s="16"/>
    </row>
    <row r="320" spans="1:57" x14ac:dyDescent="0.3">
      <c r="A320" s="11"/>
      <c r="B320" s="11"/>
      <c r="C320" s="11"/>
      <c r="D320" s="11"/>
      <c r="E320" s="11"/>
      <c r="F320" s="11"/>
      <c r="G320" s="13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36"/>
      <c r="Y320" s="36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2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2"/>
      <c r="BC320" s="11"/>
      <c r="BD320" s="16"/>
      <c r="BE320" s="16"/>
    </row>
    <row r="321" spans="1:57" x14ac:dyDescent="0.3">
      <c r="A321" s="11"/>
      <c r="B321" s="11"/>
      <c r="C321" s="11"/>
      <c r="D321" s="11"/>
      <c r="E321" s="11"/>
      <c r="F321" s="11"/>
      <c r="G321" s="13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36"/>
      <c r="Y321" s="36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6"/>
      <c r="BE321" s="16"/>
    </row>
    <row r="322" spans="1:57" x14ac:dyDescent="0.3">
      <c r="A322" s="11"/>
      <c r="B322" s="11"/>
      <c r="C322" s="11"/>
      <c r="D322" s="11"/>
      <c r="E322" s="11"/>
      <c r="F322" s="11"/>
      <c r="G322" s="13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36"/>
      <c r="Y322" s="36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6"/>
      <c r="BE322" s="16"/>
    </row>
    <row r="323" spans="1:57" x14ac:dyDescent="0.3">
      <c r="A323" s="11"/>
      <c r="B323" s="11"/>
      <c r="C323" s="11"/>
      <c r="D323" s="11"/>
      <c r="E323" s="11"/>
      <c r="F323" s="11"/>
      <c r="G323" s="13"/>
      <c r="H323" s="13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36"/>
      <c r="Y323" s="36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2"/>
      <c r="AL323" s="11"/>
      <c r="AM323" s="12"/>
      <c r="AN323" s="12"/>
      <c r="AO323" s="11"/>
      <c r="AP323" s="11"/>
      <c r="AQ323" s="12"/>
      <c r="AR323" s="12"/>
      <c r="AS323" s="12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6"/>
      <c r="BE323" s="16"/>
    </row>
    <row r="324" spans="1:57" x14ac:dyDescent="0.3">
      <c r="A324" s="11"/>
      <c r="B324" s="11"/>
      <c r="C324" s="11"/>
      <c r="D324" s="11"/>
      <c r="E324" s="11"/>
      <c r="F324" s="11"/>
      <c r="G324" s="13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36"/>
      <c r="Y324" s="36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6"/>
      <c r="BE324" s="16"/>
    </row>
    <row r="325" spans="1:57" x14ac:dyDescent="0.3">
      <c r="A325" s="11"/>
      <c r="B325" s="11"/>
      <c r="C325" s="11"/>
      <c r="D325" s="11"/>
      <c r="E325" s="11"/>
      <c r="F325" s="11"/>
      <c r="G325" s="13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36"/>
      <c r="Y325" s="36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6"/>
      <c r="BE325" s="16"/>
    </row>
    <row r="326" spans="1:57" x14ac:dyDescent="0.3">
      <c r="A326" s="11"/>
      <c r="B326" s="11"/>
      <c r="C326" s="11"/>
      <c r="D326" s="11"/>
      <c r="E326" s="11"/>
      <c r="F326" s="11"/>
      <c r="G326" s="13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36"/>
      <c r="Y326" s="36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6"/>
      <c r="BE326" s="16"/>
    </row>
    <row r="327" spans="1:57" x14ac:dyDescent="0.3">
      <c r="A327" s="11"/>
      <c r="B327" s="11"/>
      <c r="C327" s="11"/>
      <c r="D327" s="11"/>
      <c r="E327" s="11"/>
      <c r="F327" s="11"/>
      <c r="G327" s="13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36"/>
      <c r="Y327" s="36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2"/>
      <c r="AL327" s="11"/>
      <c r="AM327" s="11"/>
      <c r="AN327" s="11"/>
      <c r="AO327" s="11"/>
      <c r="AP327" s="11"/>
      <c r="AQ327" s="11"/>
      <c r="AR327" s="11"/>
      <c r="AS327" s="12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6"/>
      <c r="BE327" s="16"/>
    </row>
    <row r="328" spans="1:57" x14ac:dyDescent="0.3">
      <c r="A328" s="11"/>
      <c r="B328" s="11"/>
      <c r="C328" s="11"/>
      <c r="D328" s="11"/>
      <c r="E328" s="11"/>
      <c r="F328" s="11"/>
      <c r="G328" s="13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36"/>
      <c r="Y328" s="36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2"/>
      <c r="AN328" s="12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6"/>
      <c r="BE328" s="16"/>
    </row>
    <row r="329" spans="1:57" x14ac:dyDescent="0.3">
      <c r="A329" s="11"/>
      <c r="B329" s="11"/>
      <c r="C329" s="11"/>
      <c r="D329" s="11"/>
      <c r="E329" s="11"/>
      <c r="F329" s="11"/>
      <c r="G329" s="13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36"/>
      <c r="Y329" s="36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6"/>
      <c r="BE329" s="16"/>
    </row>
    <row r="330" spans="1:57" x14ac:dyDescent="0.3">
      <c r="A330" s="11"/>
      <c r="B330" s="11"/>
      <c r="C330" s="11"/>
      <c r="D330" s="11"/>
      <c r="E330" s="11"/>
      <c r="F330" s="11"/>
      <c r="G330" s="13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36"/>
      <c r="Y330" s="36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6"/>
      <c r="BE330" s="16"/>
    </row>
    <row r="331" spans="1:57" x14ac:dyDescent="0.3">
      <c r="A331" s="11"/>
      <c r="B331" s="11"/>
      <c r="C331" s="11"/>
      <c r="D331" s="11"/>
      <c r="E331" s="11"/>
      <c r="F331" s="11"/>
      <c r="G331" s="13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36"/>
      <c r="Y331" s="36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2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6"/>
      <c r="BE331" s="16"/>
    </row>
    <row r="332" spans="1:57" x14ac:dyDescent="0.3">
      <c r="A332" s="11"/>
      <c r="B332" s="11"/>
      <c r="C332" s="11"/>
      <c r="D332" s="11"/>
      <c r="E332" s="11"/>
      <c r="F332" s="11"/>
      <c r="G332" s="13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36"/>
      <c r="Y332" s="36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6"/>
      <c r="BE332" s="16"/>
    </row>
    <row r="333" spans="1:57" x14ac:dyDescent="0.3">
      <c r="A333" s="11"/>
      <c r="B333" s="11"/>
      <c r="C333" s="11"/>
      <c r="D333" s="11"/>
      <c r="E333" s="11"/>
      <c r="F333" s="11"/>
      <c r="G333" s="13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36"/>
      <c r="Y333" s="36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6"/>
      <c r="BE333" s="16"/>
    </row>
    <row r="334" spans="1:57" x14ac:dyDescent="0.3">
      <c r="A334" s="11"/>
      <c r="B334" s="11"/>
      <c r="C334" s="11"/>
      <c r="D334" s="11"/>
      <c r="E334" s="11"/>
      <c r="F334" s="11"/>
      <c r="G334" s="13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36"/>
      <c r="Y334" s="36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6"/>
      <c r="BE334" s="16"/>
    </row>
    <row r="335" spans="1:57" x14ac:dyDescent="0.3">
      <c r="A335" s="11"/>
      <c r="B335" s="11"/>
      <c r="C335" s="11"/>
      <c r="D335" s="11"/>
      <c r="E335" s="11"/>
      <c r="F335" s="11"/>
      <c r="G335" s="13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36"/>
      <c r="Y335" s="36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2"/>
      <c r="AL335" s="12"/>
      <c r="AM335" s="11"/>
      <c r="AN335" s="11"/>
      <c r="AO335" s="11"/>
      <c r="AP335" s="11"/>
      <c r="AQ335" s="11"/>
      <c r="AR335" s="11"/>
      <c r="AS335" s="12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6"/>
      <c r="BE335" s="16"/>
    </row>
    <row r="336" spans="1:57" x14ac:dyDescent="0.3">
      <c r="A336" s="11"/>
      <c r="B336" s="11"/>
      <c r="C336" s="11"/>
      <c r="D336" s="11"/>
      <c r="E336" s="11"/>
      <c r="F336" s="11"/>
      <c r="G336" s="13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36"/>
      <c r="Y336" s="36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6"/>
      <c r="BE336" s="16"/>
    </row>
    <row r="337" spans="1:57" x14ac:dyDescent="0.3">
      <c r="A337" s="11"/>
      <c r="B337" s="11"/>
      <c r="C337" s="11"/>
      <c r="D337" s="11"/>
      <c r="E337" s="11"/>
      <c r="F337" s="11"/>
      <c r="G337" s="13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36"/>
      <c r="Y337" s="36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6"/>
      <c r="BE337" s="16"/>
    </row>
    <row r="338" spans="1:57" x14ac:dyDescent="0.3">
      <c r="A338" s="11"/>
      <c r="B338" s="11"/>
      <c r="C338" s="11"/>
      <c r="D338" s="11"/>
      <c r="E338" s="11"/>
      <c r="F338" s="11"/>
      <c r="G338" s="13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36"/>
      <c r="Y338" s="36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6"/>
      <c r="BE338" s="16"/>
    </row>
    <row r="339" spans="1:57" x14ac:dyDescent="0.3">
      <c r="A339" s="11"/>
      <c r="B339" s="11"/>
      <c r="C339" s="11"/>
      <c r="D339" s="11"/>
      <c r="E339" s="11"/>
      <c r="F339" s="11"/>
      <c r="G339" s="13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36"/>
      <c r="Y339" s="36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2"/>
      <c r="AN339" s="12"/>
      <c r="AO339" s="11"/>
      <c r="AP339" s="11"/>
      <c r="AQ339" s="12"/>
      <c r="AR339" s="12"/>
      <c r="AS339" s="12"/>
      <c r="AT339" s="11"/>
      <c r="AU339" s="11"/>
      <c r="AV339" s="11"/>
      <c r="AW339" s="11"/>
      <c r="AX339" s="11"/>
      <c r="AY339" s="11"/>
      <c r="AZ339" s="11"/>
      <c r="BA339" s="11"/>
      <c r="BB339" s="12"/>
      <c r="BC339" s="11"/>
      <c r="BD339" s="16"/>
      <c r="BE339" s="16"/>
    </row>
    <row r="340" spans="1:57" x14ac:dyDescent="0.3">
      <c r="A340" s="11"/>
      <c r="B340" s="11"/>
      <c r="C340" s="11"/>
      <c r="D340" s="11"/>
      <c r="E340" s="11"/>
      <c r="F340" s="11"/>
      <c r="G340" s="13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36"/>
      <c r="Y340" s="36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2"/>
      <c r="BC340" s="11"/>
      <c r="BD340" s="16"/>
      <c r="BE340" s="16"/>
    </row>
    <row r="341" spans="1:57" x14ac:dyDescent="0.3">
      <c r="A341" s="11"/>
      <c r="B341" s="11"/>
      <c r="C341" s="11"/>
      <c r="D341" s="11"/>
      <c r="E341" s="11"/>
      <c r="F341" s="11"/>
      <c r="G341" s="13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36"/>
      <c r="Y341" s="36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6"/>
      <c r="BE341" s="16"/>
    </row>
    <row r="342" spans="1:57" x14ac:dyDescent="0.3">
      <c r="A342" s="11"/>
      <c r="B342" s="11"/>
      <c r="C342" s="11"/>
      <c r="D342" s="11"/>
      <c r="E342" s="11"/>
      <c r="F342" s="11"/>
      <c r="G342" s="13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36"/>
      <c r="Y342" s="36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2"/>
      <c r="BC342" s="11"/>
      <c r="BD342" s="16"/>
      <c r="BE342" s="16"/>
    </row>
    <row r="343" spans="1:57" x14ac:dyDescent="0.3">
      <c r="A343" s="11"/>
      <c r="B343" s="11"/>
      <c r="C343" s="11"/>
      <c r="D343" s="11"/>
      <c r="E343" s="11"/>
      <c r="F343" s="11"/>
      <c r="G343" s="13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36"/>
      <c r="Y343" s="36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6"/>
      <c r="BE343" s="16"/>
    </row>
    <row r="344" spans="1:57" x14ac:dyDescent="0.3">
      <c r="A344" s="11"/>
      <c r="B344" s="11"/>
      <c r="C344" s="11"/>
      <c r="D344" s="11"/>
      <c r="E344" s="11"/>
      <c r="F344" s="11"/>
      <c r="G344" s="13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36"/>
      <c r="Y344" s="36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2"/>
      <c r="AN344" s="12"/>
      <c r="AO344" s="11"/>
      <c r="AP344" s="11"/>
      <c r="AQ344" s="12"/>
      <c r="AR344" s="12"/>
      <c r="AS344" s="12"/>
      <c r="AT344" s="11"/>
      <c r="AU344" s="11"/>
      <c r="AV344" s="11"/>
      <c r="AW344" s="11"/>
      <c r="AX344" s="11"/>
      <c r="AY344" s="11"/>
      <c r="AZ344" s="11"/>
      <c r="BA344" s="11"/>
      <c r="BB344" s="12"/>
      <c r="BC344" s="11"/>
      <c r="BD344" s="16"/>
      <c r="BE344" s="16"/>
    </row>
    <row r="345" spans="1:57" x14ac:dyDescent="0.3">
      <c r="A345" s="11"/>
      <c r="B345" s="11"/>
      <c r="C345" s="11"/>
      <c r="D345" s="11"/>
      <c r="E345" s="11"/>
      <c r="F345" s="11"/>
      <c r="G345" s="13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36"/>
      <c r="Y345" s="36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6"/>
      <c r="BE345" s="16"/>
    </row>
    <row r="346" spans="1:57" x14ac:dyDescent="0.3">
      <c r="A346" s="11"/>
      <c r="B346" s="11"/>
      <c r="C346" s="11"/>
      <c r="D346" s="11"/>
      <c r="E346" s="11"/>
      <c r="F346" s="11"/>
      <c r="G346" s="13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36"/>
      <c r="Y346" s="36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6"/>
      <c r="BE346" s="16"/>
    </row>
    <row r="347" spans="1:57" x14ac:dyDescent="0.3">
      <c r="A347" s="11"/>
      <c r="B347" s="11"/>
      <c r="C347" s="11"/>
      <c r="D347" s="11"/>
      <c r="E347" s="11"/>
      <c r="F347" s="11"/>
      <c r="G347" s="13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36"/>
      <c r="Y347" s="36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6"/>
      <c r="BE347" s="16"/>
    </row>
    <row r="348" spans="1:57" x14ac:dyDescent="0.3">
      <c r="A348" s="11"/>
      <c r="B348" s="11"/>
      <c r="C348" s="11"/>
      <c r="D348" s="11"/>
      <c r="E348" s="11"/>
      <c r="F348" s="11"/>
      <c r="G348" s="13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36"/>
      <c r="Y348" s="36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2"/>
      <c r="AL348" s="11"/>
      <c r="AM348" s="11"/>
      <c r="AN348" s="11"/>
      <c r="AO348" s="12"/>
      <c r="AP348" s="11"/>
      <c r="AQ348" s="12"/>
      <c r="AR348" s="12"/>
      <c r="AS348" s="12"/>
      <c r="AT348" s="11"/>
      <c r="AU348" s="11"/>
      <c r="AV348" s="11"/>
      <c r="AW348" s="11"/>
      <c r="AX348" s="11"/>
      <c r="AY348" s="11"/>
      <c r="AZ348" s="11"/>
      <c r="BA348" s="11"/>
      <c r="BB348" s="12"/>
      <c r="BC348" s="11"/>
      <c r="BD348" s="16"/>
      <c r="BE348" s="16"/>
    </row>
    <row r="349" spans="1:57" x14ac:dyDescent="0.3">
      <c r="A349" s="11"/>
      <c r="B349" s="11"/>
      <c r="C349" s="11"/>
      <c r="D349" s="11"/>
      <c r="E349" s="11"/>
      <c r="F349" s="11"/>
      <c r="G349" s="13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36"/>
      <c r="Y349" s="36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6"/>
      <c r="BE349" s="16"/>
    </row>
    <row r="350" spans="1:57" x14ac:dyDescent="0.3">
      <c r="A350" s="11"/>
      <c r="B350" s="11"/>
      <c r="C350" s="11"/>
      <c r="D350" s="11"/>
      <c r="E350" s="11"/>
      <c r="F350" s="11"/>
      <c r="G350" s="13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36"/>
      <c r="Y350" s="36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6"/>
      <c r="BE350" s="16"/>
    </row>
    <row r="351" spans="1:57" x14ac:dyDescent="0.3">
      <c r="A351" s="11"/>
      <c r="B351" s="11"/>
      <c r="C351" s="11"/>
      <c r="D351" s="11"/>
      <c r="E351" s="11"/>
      <c r="F351" s="11"/>
      <c r="G351" s="13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36"/>
      <c r="Y351" s="36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2"/>
      <c r="AL351" s="11"/>
      <c r="AM351" s="11"/>
      <c r="AN351" s="11"/>
      <c r="AO351" s="11"/>
      <c r="AP351" s="11"/>
      <c r="AQ351" s="11"/>
      <c r="AR351" s="11"/>
      <c r="AS351" s="12"/>
      <c r="AT351" s="11"/>
      <c r="AU351" s="11"/>
      <c r="AV351" s="11"/>
      <c r="AW351" s="11"/>
      <c r="AX351" s="11"/>
      <c r="AY351" s="11"/>
      <c r="AZ351" s="11"/>
      <c r="BA351" s="11"/>
      <c r="BB351" s="12"/>
      <c r="BC351" s="11"/>
      <c r="BD351" s="16"/>
      <c r="BE351" s="16"/>
    </row>
    <row r="352" spans="1:57" x14ac:dyDescent="0.3">
      <c r="A352" s="11"/>
      <c r="B352" s="11"/>
      <c r="C352" s="11"/>
      <c r="D352" s="11"/>
      <c r="E352" s="11"/>
      <c r="F352" s="11"/>
      <c r="G352" s="13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36"/>
      <c r="Y352" s="36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6"/>
      <c r="BE352" s="16"/>
    </row>
    <row r="353" spans="1:57" x14ac:dyDescent="0.3">
      <c r="A353" s="11"/>
      <c r="B353" s="11"/>
      <c r="C353" s="11"/>
      <c r="D353" s="11"/>
      <c r="E353" s="11"/>
      <c r="F353" s="11"/>
      <c r="G353" s="13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36"/>
      <c r="Y353" s="36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6"/>
      <c r="BE353" s="16"/>
    </row>
    <row r="354" spans="1:57" x14ac:dyDescent="0.3">
      <c r="A354" s="11"/>
      <c r="B354" s="11"/>
      <c r="C354" s="11"/>
      <c r="D354" s="11"/>
      <c r="E354" s="11"/>
      <c r="F354" s="11"/>
      <c r="G354" s="13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36"/>
      <c r="Y354" s="36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6"/>
      <c r="BE354" s="16"/>
    </row>
    <row r="355" spans="1:57" x14ac:dyDescent="0.3">
      <c r="A355" s="11"/>
      <c r="B355" s="11"/>
      <c r="C355" s="11"/>
      <c r="D355" s="11"/>
      <c r="E355" s="11"/>
      <c r="F355" s="11"/>
      <c r="G355" s="13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36"/>
      <c r="Y355" s="36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6"/>
      <c r="BE355" s="16"/>
    </row>
    <row r="356" spans="1:57" x14ac:dyDescent="0.3">
      <c r="A356" s="11"/>
      <c r="B356" s="11"/>
      <c r="C356" s="11"/>
      <c r="D356" s="11"/>
      <c r="E356" s="11"/>
      <c r="F356" s="11"/>
      <c r="G356" s="13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36"/>
      <c r="Y356" s="36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2"/>
      <c r="AL356" s="12"/>
      <c r="AM356" s="11"/>
      <c r="AN356" s="11"/>
      <c r="AO356" s="11"/>
      <c r="AP356" s="11"/>
      <c r="AQ356" s="11"/>
      <c r="AR356" s="11"/>
      <c r="AS356" s="12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6"/>
      <c r="BE356" s="16"/>
    </row>
    <row r="357" spans="1:57" x14ac:dyDescent="0.3">
      <c r="A357" s="11"/>
      <c r="B357" s="11"/>
      <c r="C357" s="11"/>
      <c r="D357" s="11"/>
      <c r="E357" s="11"/>
      <c r="F357" s="11"/>
      <c r="G357" s="13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36"/>
      <c r="Y357" s="36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2"/>
      <c r="BC357" s="11"/>
      <c r="BD357" s="16"/>
      <c r="BE357" s="16"/>
    </row>
    <row r="358" spans="1:57" x14ac:dyDescent="0.3">
      <c r="A358" s="11"/>
      <c r="B358" s="11"/>
      <c r="C358" s="11"/>
      <c r="D358" s="11"/>
      <c r="E358" s="11"/>
      <c r="F358" s="11"/>
      <c r="G358" s="13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36"/>
      <c r="Y358" s="36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6"/>
      <c r="BE358" s="16"/>
    </row>
    <row r="359" spans="1:57" x14ac:dyDescent="0.3">
      <c r="A359" s="11"/>
      <c r="B359" s="11"/>
      <c r="C359" s="11"/>
      <c r="D359" s="11"/>
      <c r="E359" s="11"/>
      <c r="F359" s="11"/>
      <c r="G359" s="13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36"/>
      <c r="Y359" s="36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6"/>
      <c r="BE359" s="16"/>
    </row>
    <row r="360" spans="1:57" x14ac:dyDescent="0.3">
      <c r="A360" s="11"/>
      <c r="B360" s="11"/>
      <c r="C360" s="11"/>
      <c r="D360" s="11"/>
      <c r="E360" s="11"/>
      <c r="F360" s="11"/>
      <c r="G360" s="13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36"/>
      <c r="Y360" s="36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6"/>
      <c r="BE360" s="16"/>
    </row>
    <row r="361" spans="1:57" x14ac:dyDescent="0.3">
      <c r="A361" s="11"/>
      <c r="B361" s="11"/>
      <c r="C361" s="11"/>
      <c r="D361" s="11"/>
      <c r="E361" s="11"/>
      <c r="F361" s="11"/>
      <c r="G361" s="13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36"/>
      <c r="Y361" s="36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2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6"/>
      <c r="BE361" s="16"/>
    </row>
    <row r="362" spans="1:57" x14ac:dyDescent="0.3">
      <c r="A362" s="11"/>
      <c r="B362" s="11"/>
      <c r="C362" s="11"/>
      <c r="D362" s="11"/>
      <c r="E362" s="11"/>
      <c r="F362" s="11"/>
      <c r="G362" s="13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36"/>
      <c r="Y362" s="36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2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6"/>
      <c r="BE362" s="16"/>
    </row>
    <row r="363" spans="1:57" x14ac:dyDescent="0.3">
      <c r="A363" s="11"/>
      <c r="B363" s="11"/>
      <c r="C363" s="11"/>
      <c r="D363" s="11"/>
      <c r="E363" s="11"/>
      <c r="F363" s="11"/>
      <c r="G363" s="13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36"/>
      <c r="Y363" s="36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2"/>
      <c r="AN363" s="12"/>
      <c r="AO363" s="11"/>
      <c r="AP363" s="11"/>
      <c r="AQ363" s="12"/>
      <c r="AR363" s="12"/>
      <c r="AS363" s="12"/>
      <c r="AT363" s="11"/>
      <c r="AU363" s="11"/>
      <c r="AV363" s="11"/>
      <c r="AW363" s="11"/>
      <c r="AX363" s="11"/>
      <c r="AY363" s="11"/>
      <c r="AZ363" s="11"/>
      <c r="BA363" s="11"/>
      <c r="BB363" s="12"/>
      <c r="BC363" s="11"/>
      <c r="BD363" s="16"/>
      <c r="BE363" s="16"/>
    </row>
    <row r="364" spans="1:57" x14ac:dyDescent="0.3">
      <c r="A364" s="11"/>
      <c r="B364" s="11"/>
      <c r="C364" s="11"/>
      <c r="D364" s="11"/>
      <c r="E364" s="11"/>
      <c r="F364" s="11"/>
      <c r="G364" s="13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36"/>
      <c r="Y364" s="36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6"/>
      <c r="BE364" s="16"/>
    </row>
    <row r="365" spans="1:57" x14ac:dyDescent="0.3">
      <c r="A365" s="11"/>
      <c r="B365" s="11"/>
      <c r="C365" s="11"/>
      <c r="D365" s="11"/>
      <c r="E365" s="11"/>
      <c r="F365" s="11"/>
      <c r="G365" s="13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36"/>
      <c r="Y365" s="36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2"/>
      <c r="AL365" s="11"/>
      <c r="AM365" s="12"/>
      <c r="AN365" s="12"/>
      <c r="AO365" s="12"/>
      <c r="AP365" s="12"/>
      <c r="AQ365" s="12"/>
      <c r="AR365" s="12"/>
      <c r="AS365" s="12"/>
      <c r="AT365" s="11"/>
      <c r="AU365" s="11"/>
      <c r="AV365" s="11"/>
      <c r="AW365" s="11"/>
      <c r="AX365" s="11"/>
      <c r="AY365" s="11"/>
      <c r="AZ365" s="11"/>
      <c r="BA365" s="11"/>
      <c r="BB365" s="12"/>
      <c r="BC365" s="11"/>
      <c r="BD365" s="16"/>
      <c r="BE365" s="16"/>
    </row>
    <row r="366" spans="1:57" x14ac:dyDescent="0.3">
      <c r="A366" s="11"/>
      <c r="B366" s="11"/>
      <c r="C366" s="11"/>
      <c r="D366" s="11"/>
      <c r="E366" s="11"/>
      <c r="F366" s="11"/>
      <c r="G366" s="13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36"/>
      <c r="Y366" s="36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6"/>
      <c r="BE366" s="16"/>
    </row>
    <row r="367" spans="1:57" x14ac:dyDescent="0.3">
      <c r="A367" s="11"/>
      <c r="B367" s="11"/>
      <c r="C367" s="11"/>
      <c r="D367" s="11"/>
      <c r="E367" s="11"/>
      <c r="F367" s="11"/>
      <c r="G367" s="13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36"/>
      <c r="Y367" s="36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6"/>
      <c r="BE367" s="16"/>
    </row>
    <row r="368" spans="1:57" x14ac:dyDescent="0.3">
      <c r="A368" s="11"/>
      <c r="B368" s="11"/>
      <c r="C368" s="11"/>
      <c r="D368" s="11"/>
      <c r="E368" s="11"/>
      <c r="F368" s="11"/>
      <c r="G368" s="13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36"/>
      <c r="Y368" s="36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2"/>
      <c r="AR368" s="11"/>
      <c r="AS368" s="12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6"/>
      <c r="BE368" s="16"/>
    </row>
    <row r="369" spans="1:57" x14ac:dyDescent="0.3">
      <c r="A369" s="11"/>
      <c r="B369" s="11"/>
      <c r="C369" s="11"/>
      <c r="D369" s="11"/>
      <c r="E369" s="11"/>
      <c r="F369" s="11"/>
      <c r="G369" s="13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36"/>
      <c r="Y369" s="36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2"/>
      <c r="AL369" s="12"/>
      <c r="AM369" s="12"/>
      <c r="AN369" s="12"/>
      <c r="AO369" s="11"/>
      <c r="AP369" s="11"/>
      <c r="AQ369" s="12"/>
      <c r="AR369" s="12"/>
      <c r="AS369" s="12"/>
      <c r="AT369" s="11"/>
      <c r="AU369" s="11"/>
      <c r="AV369" s="11"/>
      <c r="AW369" s="11"/>
      <c r="AX369" s="11"/>
      <c r="AY369" s="11"/>
      <c r="AZ369" s="11"/>
      <c r="BA369" s="11"/>
      <c r="BB369" s="12"/>
      <c r="BC369" s="11"/>
      <c r="BD369" s="16"/>
      <c r="BE369" s="16"/>
    </row>
    <row r="370" spans="1:57" x14ac:dyDescent="0.3">
      <c r="A370" s="11"/>
      <c r="B370" s="11"/>
      <c r="C370" s="11"/>
      <c r="D370" s="11"/>
      <c r="E370" s="11"/>
      <c r="F370" s="11"/>
      <c r="G370" s="13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36"/>
      <c r="Y370" s="36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6"/>
      <c r="BE370" s="16"/>
    </row>
    <row r="371" spans="1:57" x14ac:dyDescent="0.3">
      <c r="A371" s="11"/>
      <c r="B371" s="11"/>
      <c r="C371" s="11"/>
      <c r="D371" s="11"/>
      <c r="E371" s="11"/>
      <c r="F371" s="11"/>
      <c r="G371" s="13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36"/>
      <c r="Y371" s="36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6"/>
      <c r="BE371" s="16"/>
    </row>
    <row r="372" spans="1:57" x14ac:dyDescent="0.3">
      <c r="A372" s="11"/>
      <c r="B372" s="11"/>
      <c r="C372" s="11"/>
      <c r="D372" s="11"/>
      <c r="E372" s="11"/>
      <c r="F372" s="11"/>
      <c r="G372" s="13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36"/>
      <c r="Y372" s="36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6"/>
      <c r="BE372" s="16"/>
    </row>
    <row r="373" spans="1:57" x14ac:dyDescent="0.3">
      <c r="A373" s="11"/>
      <c r="B373" s="11"/>
      <c r="C373" s="11"/>
      <c r="D373" s="11"/>
      <c r="E373" s="11"/>
      <c r="F373" s="11"/>
      <c r="G373" s="13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36"/>
      <c r="Y373" s="36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6"/>
      <c r="BE373" s="16"/>
    </row>
    <row r="374" spans="1:57" x14ac:dyDescent="0.3">
      <c r="A374" s="11"/>
      <c r="B374" s="11"/>
      <c r="C374" s="11"/>
      <c r="D374" s="11"/>
      <c r="E374" s="11"/>
      <c r="F374" s="11"/>
      <c r="G374" s="13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36"/>
      <c r="Y374" s="36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6"/>
      <c r="BE374" s="16"/>
    </row>
    <row r="375" spans="1:57" x14ac:dyDescent="0.3">
      <c r="A375" s="11"/>
      <c r="B375" s="11"/>
      <c r="C375" s="11"/>
      <c r="D375" s="11"/>
      <c r="E375" s="11"/>
      <c r="F375" s="11"/>
      <c r="G375" s="13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36"/>
      <c r="Y375" s="36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2"/>
      <c r="AN375" s="12"/>
      <c r="AO375" s="12"/>
      <c r="AP375" s="11"/>
      <c r="AQ375" s="12"/>
      <c r="AR375" s="12"/>
      <c r="AS375" s="12"/>
      <c r="AT375" s="11"/>
      <c r="AU375" s="11"/>
      <c r="AV375" s="11"/>
      <c r="AW375" s="11"/>
      <c r="AX375" s="11"/>
      <c r="AY375" s="11"/>
      <c r="AZ375" s="11"/>
      <c r="BA375" s="11"/>
      <c r="BB375" s="12"/>
      <c r="BC375" s="11"/>
      <c r="BD375" s="16"/>
      <c r="BE375" s="16"/>
    </row>
    <row r="376" spans="1:57" x14ac:dyDescent="0.3">
      <c r="A376" s="11"/>
      <c r="B376" s="11"/>
      <c r="C376" s="11"/>
      <c r="D376" s="11"/>
      <c r="E376" s="11"/>
      <c r="F376" s="11"/>
      <c r="G376" s="13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36"/>
      <c r="Y376" s="36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6"/>
      <c r="BE376" s="16"/>
    </row>
    <row r="377" spans="1:57" x14ac:dyDescent="0.3">
      <c r="A377" s="11"/>
      <c r="B377" s="11"/>
      <c r="C377" s="11"/>
      <c r="D377" s="11"/>
      <c r="E377" s="11"/>
      <c r="F377" s="11"/>
      <c r="G377" s="13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36"/>
      <c r="Y377" s="36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6"/>
      <c r="BE377" s="16"/>
    </row>
    <row r="378" spans="1:57" x14ac:dyDescent="0.3">
      <c r="A378" s="11"/>
      <c r="B378" s="11"/>
      <c r="C378" s="11"/>
      <c r="D378" s="11"/>
      <c r="E378" s="11"/>
      <c r="F378" s="11"/>
      <c r="G378" s="13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36"/>
      <c r="Y378" s="36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6"/>
      <c r="BE378" s="16"/>
    </row>
    <row r="379" spans="1:57" x14ac:dyDescent="0.3">
      <c r="A379" s="11"/>
      <c r="B379" s="11"/>
      <c r="C379" s="11"/>
      <c r="D379" s="11"/>
      <c r="E379" s="11"/>
      <c r="F379" s="11"/>
      <c r="G379" s="13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36"/>
      <c r="Y379" s="36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6"/>
      <c r="BE379" s="16"/>
    </row>
    <row r="380" spans="1:57" x14ac:dyDescent="0.3">
      <c r="A380" s="11"/>
      <c r="B380" s="11"/>
      <c r="C380" s="11"/>
      <c r="D380" s="11"/>
      <c r="E380" s="11"/>
      <c r="F380" s="11"/>
      <c r="G380" s="13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36"/>
      <c r="Y380" s="36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2"/>
      <c r="AL380" s="11"/>
      <c r="AM380" s="11"/>
      <c r="AN380" s="11"/>
      <c r="AO380" s="11"/>
      <c r="AP380" s="11"/>
      <c r="AQ380" s="11"/>
      <c r="AR380" s="11"/>
      <c r="AS380" s="12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6"/>
      <c r="BE380" s="16"/>
    </row>
    <row r="381" spans="1:57" x14ac:dyDescent="0.3">
      <c r="A381" s="11"/>
      <c r="B381" s="11"/>
      <c r="C381" s="11"/>
      <c r="D381" s="11"/>
      <c r="E381" s="11"/>
      <c r="F381" s="11"/>
      <c r="G381" s="13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36"/>
      <c r="Y381" s="36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2"/>
      <c r="AN381" s="12"/>
      <c r="AO381" s="11"/>
      <c r="AP381" s="11"/>
      <c r="AQ381" s="12"/>
      <c r="AR381" s="12"/>
      <c r="AS381" s="12"/>
      <c r="AT381" s="11"/>
      <c r="AU381" s="11"/>
      <c r="AV381" s="11"/>
      <c r="AW381" s="11"/>
      <c r="AX381" s="11"/>
      <c r="AY381" s="11"/>
      <c r="AZ381" s="11"/>
      <c r="BA381" s="11"/>
      <c r="BB381" s="12"/>
      <c r="BC381" s="11"/>
      <c r="BD381" s="16"/>
      <c r="BE381" s="16"/>
    </row>
    <row r="382" spans="1:57" x14ac:dyDescent="0.3">
      <c r="A382" s="11"/>
      <c r="B382" s="11"/>
      <c r="C382" s="11"/>
      <c r="D382" s="11"/>
      <c r="E382" s="11"/>
      <c r="F382" s="11"/>
      <c r="G382" s="13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36"/>
      <c r="Y382" s="36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2"/>
      <c r="AL382" s="11"/>
      <c r="AM382" s="11"/>
      <c r="AN382" s="11"/>
      <c r="AO382" s="11"/>
      <c r="AP382" s="11"/>
      <c r="AQ382" s="12"/>
      <c r="AR382" s="11"/>
      <c r="AS382" s="12"/>
      <c r="AT382" s="11"/>
      <c r="AU382" s="11"/>
      <c r="AV382" s="11"/>
      <c r="AW382" s="11"/>
      <c r="AX382" s="11"/>
      <c r="AY382" s="11"/>
      <c r="AZ382" s="11"/>
      <c r="BA382" s="11"/>
      <c r="BB382" s="12"/>
      <c r="BC382" s="11"/>
      <c r="BD382" s="16"/>
      <c r="BE382" s="16"/>
    </row>
    <row r="383" spans="1:57" x14ac:dyDescent="0.3">
      <c r="A383" s="11"/>
      <c r="B383" s="11"/>
      <c r="C383" s="11"/>
      <c r="D383" s="11"/>
      <c r="E383" s="11"/>
      <c r="F383" s="11"/>
      <c r="G383" s="13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36"/>
      <c r="Y383" s="36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6"/>
      <c r="BE383" s="16"/>
    </row>
    <row r="384" spans="1:57" x14ac:dyDescent="0.3">
      <c r="A384" s="11"/>
      <c r="B384" s="11"/>
      <c r="C384" s="11"/>
      <c r="D384" s="11"/>
      <c r="E384" s="11"/>
      <c r="F384" s="11"/>
      <c r="G384" s="13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36"/>
      <c r="Y384" s="36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6"/>
      <c r="BE384" s="16"/>
    </row>
    <row r="385" spans="1:57" x14ac:dyDescent="0.3">
      <c r="A385" s="11"/>
      <c r="B385" s="11"/>
      <c r="C385" s="11"/>
      <c r="D385" s="11"/>
      <c r="E385" s="11"/>
      <c r="F385" s="11"/>
      <c r="G385" s="13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36"/>
      <c r="Y385" s="36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6"/>
      <c r="BE385" s="16"/>
    </row>
    <row r="386" spans="1:57" x14ac:dyDescent="0.3">
      <c r="A386" s="11"/>
      <c r="B386" s="11"/>
      <c r="C386" s="11"/>
      <c r="D386" s="11"/>
      <c r="E386" s="11"/>
      <c r="F386" s="11"/>
      <c r="G386" s="13"/>
      <c r="H386" s="13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36"/>
      <c r="Y386" s="36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2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2"/>
      <c r="BC386" s="11"/>
      <c r="BD386" s="16"/>
      <c r="BE386" s="16"/>
    </row>
    <row r="387" spans="1:57" x14ac:dyDescent="0.3">
      <c r="A387" s="11"/>
      <c r="B387" s="11"/>
      <c r="C387" s="11"/>
      <c r="D387" s="11"/>
      <c r="E387" s="11"/>
      <c r="F387" s="11"/>
      <c r="G387" s="13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36"/>
      <c r="Y387" s="36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6"/>
      <c r="BE387" s="16"/>
    </row>
    <row r="388" spans="1:57" x14ac:dyDescent="0.3">
      <c r="A388" s="11"/>
      <c r="B388" s="11"/>
      <c r="C388" s="11"/>
      <c r="D388" s="11"/>
      <c r="E388" s="11"/>
      <c r="F388" s="11"/>
      <c r="G388" s="13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36"/>
      <c r="Y388" s="36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6"/>
      <c r="BE388" s="16"/>
    </row>
    <row r="389" spans="1:57" x14ac:dyDescent="0.3">
      <c r="A389" s="11"/>
      <c r="B389" s="11"/>
      <c r="C389" s="11"/>
      <c r="D389" s="11"/>
      <c r="E389" s="11"/>
      <c r="F389" s="11"/>
      <c r="G389" s="13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36"/>
      <c r="Y389" s="36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6"/>
      <c r="BE389" s="16"/>
    </row>
    <row r="390" spans="1:57" x14ac:dyDescent="0.3">
      <c r="A390" s="11"/>
      <c r="B390" s="11"/>
      <c r="C390" s="11"/>
      <c r="D390" s="11"/>
      <c r="E390" s="11"/>
      <c r="F390" s="11"/>
      <c r="G390" s="13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36"/>
      <c r="Y390" s="36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2"/>
      <c r="AN390" s="12"/>
      <c r="AO390" s="11"/>
      <c r="AP390" s="11"/>
      <c r="AQ390" s="12"/>
      <c r="AR390" s="12"/>
      <c r="AS390" s="12"/>
      <c r="AT390" s="11"/>
      <c r="AU390" s="11"/>
      <c r="AV390" s="11"/>
      <c r="AW390" s="11"/>
      <c r="AX390" s="11"/>
      <c r="AY390" s="11"/>
      <c r="AZ390" s="11"/>
      <c r="BA390" s="11"/>
      <c r="BB390" s="12"/>
      <c r="BC390" s="11"/>
      <c r="BD390" s="16"/>
      <c r="BE390" s="16"/>
    </row>
    <row r="391" spans="1:57" x14ac:dyDescent="0.3">
      <c r="A391" s="11"/>
      <c r="B391" s="11"/>
      <c r="C391" s="11"/>
      <c r="D391" s="11"/>
      <c r="E391" s="11"/>
      <c r="F391" s="11"/>
      <c r="G391" s="13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36"/>
      <c r="Y391" s="36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6"/>
      <c r="BE391" s="16"/>
    </row>
    <row r="392" spans="1:57" x14ac:dyDescent="0.3">
      <c r="A392" s="11"/>
      <c r="B392" s="11"/>
      <c r="C392" s="11"/>
      <c r="D392" s="11"/>
      <c r="E392" s="11"/>
      <c r="F392" s="11"/>
      <c r="G392" s="13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36"/>
      <c r="Y392" s="36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6"/>
      <c r="BE392" s="16"/>
    </row>
    <row r="393" spans="1:57" x14ac:dyDescent="0.3">
      <c r="A393" s="11"/>
      <c r="B393" s="11"/>
      <c r="C393" s="11"/>
      <c r="D393" s="11"/>
      <c r="E393" s="11"/>
      <c r="F393" s="11"/>
      <c r="G393" s="13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36"/>
      <c r="Y393" s="36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6"/>
      <c r="BE393" s="16"/>
    </row>
    <row r="394" spans="1:57" x14ac:dyDescent="0.3">
      <c r="A394" s="11"/>
      <c r="B394" s="11"/>
      <c r="C394" s="11"/>
      <c r="D394" s="11"/>
      <c r="E394" s="11"/>
      <c r="F394" s="11"/>
      <c r="G394" s="13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36"/>
      <c r="Y394" s="36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2"/>
      <c r="AL394" s="12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6"/>
      <c r="BE394" s="16"/>
    </row>
    <row r="395" spans="1:57" x14ac:dyDescent="0.3">
      <c r="A395" s="11"/>
      <c r="B395" s="11"/>
      <c r="C395" s="11"/>
      <c r="D395" s="11"/>
      <c r="E395" s="11"/>
      <c r="F395" s="11"/>
      <c r="G395" s="13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36"/>
      <c r="Y395" s="36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6"/>
      <c r="BE395" s="16"/>
    </row>
    <row r="396" spans="1:57" x14ac:dyDescent="0.3">
      <c r="A396" s="11"/>
      <c r="B396" s="11"/>
      <c r="C396" s="11"/>
      <c r="D396" s="11"/>
      <c r="E396" s="11"/>
      <c r="F396" s="11"/>
      <c r="G396" s="13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36"/>
      <c r="Y396" s="36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6"/>
      <c r="BE396" s="16"/>
    </row>
    <row r="397" spans="1:57" x14ac:dyDescent="0.3">
      <c r="A397" s="11"/>
      <c r="B397" s="11"/>
      <c r="C397" s="11"/>
      <c r="D397" s="11"/>
      <c r="E397" s="11"/>
      <c r="F397" s="11"/>
      <c r="G397" s="13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36"/>
      <c r="Y397" s="36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6"/>
      <c r="BE397" s="16"/>
    </row>
    <row r="398" spans="1:57" x14ac:dyDescent="0.3">
      <c r="A398" s="11"/>
      <c r="B398" s="11"/>
      <c r="C398" s="11"/>
      <c r="D398" s="11"/>
      <c r="E398" s="11"/>
      <c r="F398" s="11"/>
      <c r="G398" s="13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36"/>
      <c r="Y398" s="36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6"/>
      <c r="BE398" s="16"/>
    </row>
    <row r="399" spans="1:57" x14ac:dyDescent="0.3">
      <c r="A399" s="11"/>
      <c r="B399" s="11"/>
      <c r="C399" s="11"/>
      <c r="D399" s="11"/>
      <c r="E399" s="11"/>
      <c r="F399" s="11"/>
      <c r="G399" s="13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36"/>
      <c r="Y399" s="36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6"/>
      <c r="BE399" s="16"/>
    </row>
    <row r="400" spans="1:57" x14ac:dyDescent="0.3">
      <c r="A400" s="11"/>
      <c r="B400" s="48"/>
      <c r="C400" s="11"/>
      <c r="D400" s="11"/>
      <c r="E400" s="11"/>
      <c r="F400" s="11"/>
      <c r="G400" s="13"/>
      <c r="H400" s="13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36"/>
      <c r="Y400" s="36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6"/>
      <c r="BE400" s="16"/>
    </row>
    <row r="401" spans="1:57" x14ac:dyDescent="0.3">
      <c r="A401" s="11"/>
      <c r="B401" s="11"/>
      <c r="C401" s="11"/>
      <c r="D401" s="11"/>
      <c r="E401" s="11"/>
      <c r="F401" s="11"/>
      <c r="G401" s="13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36"/>
      <c r="Y401" s="36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2"/>
      <c r="AL401" s="12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6"/>
      <c r="BE401" s="16"/>
    </row>
    <row r="402" spans="1:57" x14ac:dyDescent="0.3">
      <c r="A402" s="11"/>
      <c r="B402" s="11"/>
      <c r="C402" s="11"/>
      <c r="D402" s="11"/>
      <c r="E402" s="11"/>
      <c r="F402" s="11"/>
      <c r="G402" s="13"/>
      <c r="H402" s="13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36"/>
      <c r="Y402" s="36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6"/>
      <c r="BE402" s="16"/>
    </row>
    <row r="403" spans="1:57" x14ac:dyDescent="0.3">
      <c r="A403" s="11"/>
      <c r="B403" s="11"/>
      <c r="C403" s="11"/>
      <c r="D403" s="11"/>
      <c r="E403" s="11"/>
      <c r="F403" s="11"/>
      <c r="G403" s="13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36"/>
      <c r="Y403" s="36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2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2"/>
      <c r="BC403" s="11"/>
      <c r="BD403" s="16"/>
      <c r="BE403" s="16"/>
    </row>
    <row r="404" spans="1:57" x14ac:dyDescent="0.3">
      <c r="A404" s="11"/>
      <c r="B404" s="11"/>
      <c r="C404" s="11"/>
      <c r="D404" s="11"/>
      <c r="E404" s="11"/>
      <c r="F404" s="11"/>
      <c r="G404" s="13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36"/>
      <c r="Y404" s="36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2"/>
      <c r="AL404" s="12"/>
      <c r="AM404" s="12"/>
      <c r="AN404" s="12"/>
      <c r="AO404" s="11"/>
      <c r="AP404" s="11"/>
      <c r="AQ404" s="12"/>
      <c r="AR404" s="12"/>
      <c r="AS404" s="12"/>
      <c r="AT404" s="11"/>
      <c r="AU404" s="11"/>
      <c r="AV404" s="11"/>
      <c r="AW404" s="11"/>
      <c r="AX404" s="11"/>
      <c r="AY404" s="11"/>
      <c r="AZ404" s="11"/>
      <c r="BA404" s="11"/>
      <c r="BB404" s="12"/>
      <c r="BC404" s="11"/>
      <c r="BD404" s="16"/>
      <c r="BE404" s="16"/>
    </row>
    <row r="405" spans="1:57" x14ac:dyDescent="0.3">
      <c r="A405" s="11"/>
      <c r="B405" s="11"/>
      <c r="C405" s="11"/>
      <c r="D405" s="11"/>
      <c r="E405" s="11"/>
      <c r="F405" s="11"/>
      <c r="G405" s="13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36"/>
      <c r="Y405" s="36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2"/>
      <c r="AL405" s="12"/>
      <c r="AM405" s="12"/>
      <c r="AN405" s="12"/>
      <c r="AO405" s="11"/>
      <c r="AP405" s="11"/>
      <c r="AQ405" s="12"/>
      <c r="AR405" s="12"/>
      <c r="AS405" s="12"/>
      <c r="AT405" s="11"/>
      <c r="AU405" s="11"/>
      <c r="AV405" s="11"/>
      <c r="AW405" s="11"/>
      <c r="AX405" s="11"/>
      <c r="AY405" s="11"/>
      <c r="AZ405" s="11"/>
      <c r="BA405" s="11"/>
      <c r="BB405" s="12"/>
      <c r="BC405" s="11"/>
      <c r="BD405" s="16"/>
      <c r="BE405" s="16"/>
    </row>
    <row r="406" spans="1:57" x14ac:dyDescent="0.3">
      <c r="A406" s="11"/>
      <c r="B406" s="11"/>
      <c r="C406" s="11"/>
      <c r="D406" s="11"/>
      <c r="E406" s="11"/>
      <c r="F406" s="11"/>
      <c r="G406" s="13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36"/>
      <c r="Y406" s="36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2"/>
      <c r="AL406" s="12"/>
      <c r="AM406" s="12"/>
      <c r="AN406" s="12"/>
      <c r="AO406" s="11"/>
      <c r="AP406" s="11"/>
      <c r="AQ406" s="12"/>
      <c r="AR406" s="12"/>
      <c r="AS406" s="12"/>
      <c r="AT406" s="11"/>
      <c r="AU406" s="11"/>
      <c r="AV406" s="11"/>
      <c r="AW406" s="11"/>
      <c r="AX406" s="11"/>
      <c r="AY406" s="11"/>
      <c r="AZ406" s="11"/>
      <c r="BA406" s="11"/>
      <c r="BB406" s="12"/>
      <c r="BC406" s="11"/>
      <c r="BD406" s="16"/>
      <c r="BE406" s="16"/>
    </row>
    <row r="407" spans="1:57" x14ac:dyDescent="0.3">
      <c r="A407" s="11"/>
      <c r="B407" s="11"/>
      <c r="C407" s="11"/>
      <c r="D407" s="11"/>
      <c r="E407" s="11"/>
      <c r="F407" s="11"/>
      <c r="G407" s="13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36"/>
      <c r="Y407" s="36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2"/>
      <c r="AL407" s="12"/>
      <c r="AM407" s="12"/>
      <c r="AN407" s="12"/>
      <c r="AO407" s="11"/>
      <c r="AP407" s="11"/>
      <c r="AQ407" s="12"/>
      <c r="AR407" s="12"/>
      <c r="AS407" s="12"/>
      <c r="AT407" s="11"/>
      <c r="AU407" s="11"/>
      <c r="AV407" s="11"/>
      <c r="AW407" s="11"/>
      <c r="AX407" s="11"/>
      <c r="AY407" s="11"/>
      <c r="AZ407" s="11"/>
      <c r="BA407" s="11"/>
      <c r="BB407" s="12"/>
      <c r="BC407" s="11"/>
      <c r="BD407" s="16"/>
      <c r="BE407" s="16"/>
    </row>
    <row r="408" spans="1:57" x14ac:dyDescent="0.3">
      <c r="A408" s="11"/>
      <c r="B408" s="11"/>
      <c r="C408" s="11"/>
      <c r="D408" s="11"/>
      <c r="E408" s="11"/>
      <c r="F408" s="11"/>
      <c r="G408" s="13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36"/>
      <c r="Y408" s="36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2"/>
      <c r="AL408" s="12"/>
      <c r="AM408" s="12"/>
      <c r="AN408" s="12"/>
      <c r="AO408" s="11"/>
      <c r="AP408" s="11"/>
      <c r="AQ408" s="12"/>
      <c r="AR408" s="12"/>
      <c r="AS408" s="12"/>
      <c r="AT408" s="11"/>
      <c r="AU408" s="11"/>
      <c r="AV408" s="11"/>
      <c r="AW408" s="11"/>
      <c r="AX408" s="11"/>
      <c r="AY408" s="11"/>
      <c r="AZ408" s="11"/>
      <c r="BA408" s="11"/>
      <c r="BB408" s="12"/>
      <c r="BC408" s="11"/>
      <c r="BD408" s="16"/>
      <c r="BE408" s="16"/>
    </row>
    <row r="409" spans="1:57" x14ac:dyDescent="0.3">
      <c r="A409" s="11"/>
      <c r="B409" s="11"/>
      <c r="C409" s="11"/>
      <c r="D409" s="11"/>
      <c r="E409" s="11"/>
      <c r="F409" s="11"/>
      <c r="G409" s="13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36"/>
      <c r="Y409" s="36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2"/>
      <c r="AL409" s="11"/>
      <c r="AM409" s="12"/>
      <c r="AN409" s="12"/>
      <c r="AO409" s="11"/>
      <c r="AP409" s="11"/>
      <c r="AQ409" s="12"/>
      <c r="AR409" s="12"/>
      <c r="AS409" s="12"/>
      <c r="AT409" s="11"/>
      <c r="AU409" s="11"/>
      <c r="AV409" s="11"/>
      <c r="AW409" s="11"/>
      <c r="AX409" s="11"/>
      <c r="AY409" s="11"/>
      <c r="AZ409" s="11"/>
      <c r="BA409" s="11"/>
      <c r="BB409" s="12"/>
      <c r="BC409" s="11"/>
      <c r="BD409" s="16"/>
      <c r="BE409" s="16"/>
    </row>
    <row r="410" spans="1:57" x14ac:dyDescent="0.3">
      <c r="A410" s="11"/>
      <c r="B410" s="11"/>
      <c r="C410" s="11"/>
      <c r="D410" s="11"/>
      <c r="E410" s="11"/>
      <c r="F410" s="11"/>
      <c r="G410" s="13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36"/>
      <c r="Y410" s="36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2"/>
      <c r="AL410" s="11"/>
      <c r="AM410" s="11"/>
      <c r="AN410" s="11"/>
      <c r="AO410" s="11"/>
      <c r="AP410" s="11"/>
      <c r="AQ410" s="12"/>
      <c r="AR410" s="11"/>
      <c r="AS410" s="12"/>
      <c r="AT410" s="11"/>
      <c r="AU410" s="11"/>
      <c r="AV410" s="11"/>
      <c r="AW410" s="11"/>
      <c r="AX410" s="11"/>
      <c r="AY410" s="11"/>
      <c r="AZ410" s="11"/>
      <c r="BA410" s="11"/>
      <c r="BB410" s="12"/>
      <c r="BC410" s="11"/>
      <c r="BD410" s="16"/>
      <c r="BE410" s="16"/>
    </row>
    <row r="411" spans="1:57" x14ac:dyDescent="0.3">
      <c r="A411" s="11"/>
      <c r="B411" s="11"/>
      <c r="C411" s="11"/>
      <c r="D411" s="11"/>
      <c r="E411" s="11"/>
      <c r="F411" s="11"/>
      <c r="G411" s="13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36"/>
      <c r="Y411" s="36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6"/>
      <c r="BE411" s="16"/>
    </row>
    <row r="412" spans="1:57" x14ac:dyDescent="0.3">
      <c r="A412" s="11"/>
      <c r="B412" s="11"/>
      <c r="C412" s="11"/>
      <c r="D412" s="11"/>
      <c r="E412" s="11"/>
      <c r="F412" s="11"/>
      <c r="G412" s="13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36"/>
      <c r="Y412" s="36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6"/>
      <c r="BE412" s="16"/>
    </row>
    <row r="413" spans="1:57" x14ac:dyDescent="0.3">
      <c r="A413" s="11"/>
      <c r="B413" s="11"/>
      <c r="C413" s="11"/>
      <c r="D413" s="11"/>
      <c r="E413" s="11"/>
      <c r="F413" s="11"/>
      <c r="G413" s="13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36"/>
      <c r="Y413" s="36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6"/>
      <c r="BE413" s="16"/>
    </row>
    <row r="414" spans="1:57" x14ac:dyDescent="0.3">
      <c r="A414" s="11"/>
      <c r="B414" s="11"/>
      <c r="C414" s="11"/>
      <c r="D414" s="11"/>
      <c r="E414" s="11"/>
      <c r="F414" s="11"/>
      <c r="G414" s="13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36"/>
      <c r="Y414" s="36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6"/>
      <c r="BE414" s="16"/>
    </row>
    <row r="415" spans="1:57" x14ac:dyDescent="0.3">
      <c r="A415" s="11"/>
      <c r="B415" s="11"/>
      <c r="C415" s="11"/>
      <c r="D415" s="11"/>
      <c r="E415" s="11"/>
      <c r="F415" s="11"/>
      <c r="G415" s="13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36"/>
      <c r="Y415" s="36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6"/>
      <c r="BE415" s="16"/>
    </row>
    <row r="416" spans="1:57" x14ac:dyDescent="0.3">
      <c r="A416" s="11"/>
      <c r="B416" s="11"/>
      <c r="C416" s="11"/>
      <c r="D416" s="11"/>
      <c r="E416" s="11"/>
      <c r="F416" s="11"/>
      <c r="G416" s="13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36"/>
      <c r="Y416" s="36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6"/>
      <c r="BE416" s="16"/>
    </row>
    <row r="417" spans="1:57" x14ac:dyDescent="0.3">
      <c r="A417" s="11"/>
      <c r="B417" s="11"/>
      <c r="C417" s="11"/>
      <c r="D417" s="11"/>
      <c r="E417" s="11"/>
      <c r="F417" s="11"/>
      <c r="G417" s="13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36"/>
      <c r="Y417" s="36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6"/>
      <c r="BE417" s="16"/>
    </row>
    <row r="418" spans="1:57" x14ac:dyDescent="0.3">
      <c r="A418" s="11"/>
      <c r="B418" s="11"/>
      <c r="C418" s="11"/>
      <c r="D418" s="11"/>
      <c r="E418" s="11"/>
      <c r="F418" s="11"/>
      <c r="G418" s="13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36"/>
      <c r="Y418" s="36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6"/>
      <c r="BE418" s="16"/>
    </row>
    <row r="419" spans="1:57" x14ac:dyDescent="0.3">
      <c r="A419" s="11"/>
      <c r="B419" s="11"/>
      <c r="C419" s="11"/>
      <c r="D419" s="11"/>
      <c r="E419" s="11"/>
      <c r="F419" s="11"/>
      <c r="G419" s="13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36"/>
      <c r="Y419" s="36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6"/>
      <c r="BE419" s="16"/>
    </row>
    <row r="420" spans="1:57" x14ac:dyDescent="0.3">
      <c r="A420" s="11"/>
      <c r="B420" s="11"/>
      <c r="C420" s="11"/>
      <c r="D420" s="11"/>
      <c r="E420" s="11"/>
      <c r="F420" s="11"/>
      <c r="G420" s="13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36"/>
      <c r="Y420" s="36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2"/>
      <c r="AL420" s="12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6"/>
      <c r="BE420" s="16"/>
    </row>
    <row r="421" spans="1:57" x14ac:dyDescent="0.3">
      <c r="A421" s="11"/>
      <c r="B421" s="11"/>
      <c r="C421" s="11"/>
      <c r="D421" s="11"/>
      <c r="E421" s="11"/>
      <c r="F421" s="11"/>
      <c r="G421" s="13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36"/>
      <c r="Y421" s="36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2"/>
      <c r="AL421" s="11"/>
      <c r="AM421" s="12"/>
      <c r="AN421" s="11"/>
      <c r="AO421" s="11"/>
      <c r="AP421" s="11"/>
      <c r="AQ421" s="12"/>
      <c r="AR421" s="11"/>
      <c r="AS421" s="12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6"/>
      <c r="BE421" s="16"/>
    </row>
    <row r="422" spans="1:57" x14ac:dyDescent="0.3">
      <c r="A422" s="11"/>
      <c r="B422" s="11"/>
      <c r="C422" s="11"/>
      <c r="D422" s="11"/>
      <c r="E422" s="11"/>
      <c r="F422" s="11"/>
      <c r="G422" s="13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36"/>
      <c r="Y422" s="36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6"/>
      <c r="BE422" s="16"/>
    </row>
    <row r="423" spans="1:57" x14ac:dyDescent="0.3">
      <c r="A423" s="11"/>
      <c r="B423" s="11"/>
      <c r="C423" s="11"/>
      <c r="D423" s="11"/>
      <c r="E423" s="11"/>
      <c r="F423" s="11"/>
      <c r="G423" s="13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36"/>
      <c r="Y423" s="36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2"/>
      <c r="AL423" s="12"/>
      <c r="AM423" s="12"/>
      <c r="AN423" s="11"/>
      <c r="AO423" s="11"/>
      <c r="AP423" s="11"/>
      <c r="AQ423" s="11"/>
      <c r="AR423" s="11"/>
      <c r="AS423" s="12"/>
      <c r="AT423" s="11"/>
      <c r="AU423" s="11"/>
      <c r="AV423" s="11"/>
      <c r="AW423" s="11"/>
      <c r="AX423" s="11"/>
      <c r="AY423" s="11"/>
      <c r="AZ423" s="11"/>
      <c r="BA423" s="11"/>
      <c r="BB423" s="12"/>
      <c r="BC423" s="11"/>
      <c r="BD423" s="16"/>
      <c r="BE423" s="16"/>
    </row>
    <row r="424" spans="1:57" x14ac:dyDescent="0.3">
      <c r="A424" s="11"/>
      <c r="B424" s="11"/>
      <c r="C424" s="11"/>
      <c r="D424" s="11"/>
      <c r="E424" s="11"/>
      <c r="F424" s="11"/>
      <c r="G424" s="13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36"/>
      <c r="Y424" s="36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6"/>
      <c r="BE424" s="16"/>
    </row>
    <row r="425" spans="1:57" x14ac:dyDescent="0.3">
      <c r="A425" s="11"/>
      <c r="B425" s="11"/>
      <c r="C425" s="11"/>
      <c r="D425" s="11"/>
      <c r="E425" s="11"/>
      <c r="F425" s="11"/>
      <c r="G425" s="13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36"/>
      <c r="Y425" s="36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6"/>
      <c r="BE425" s="16"/>
    </row>
    <row r="426" spans="1:57" x14ac:dyDescent="0.3">
      <c r="A426" s="11"/>
      <c r="B426" s="11"/>
      <c r="C426" s="11"/>
      <c r="D426" s="11"/>
      <c r="E426" s="11"/>
      <c r="F426" s="11"/>
      <c r="G426" s="13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36"/>
      <c r="Y426" s="36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2"/>
      <c r="AL426" s="12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6"/>
      <c r="BE426" s="16"/>
    </row>
    <row r="427" spans="1:57" x14ac:dyDescent="0.3">
      <c r="A427" s="11"/>
      <c r="B427" s="11"/>
      <c r="C427" s="11"/>
      <c r="D427" s="11"/>
      <c r="E427" s="11"/>
      <c r="F427" s="11"/>
      <c r="G427" s="13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36"/>
      <c r="Y427" s="36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6"/>
      <c r="BE427" s="16"/>
    </row>
    <row r="428" spans="1:57" x14ac:dyDescent="0.3">
      <c r="A428" s="11"/>
      <c r="B428" s="11"/>
      <c r="C428" s="11"/>
      <c r="D428" s="11"/>
      <c r="E428" s="11"/>
      <c r="F428" s="11"/>
      <c r="G428" s="13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36"/>
      <c r="Y428" s="36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6"/>
      <c r="BE428" s="16"/>
    </row>
    <row r="429" spans="1:57" x14ac:dyDescent="0.3">
      <c r="A429" s="11"/>
      <c r="B429" s="11"/>
      <c r="C429" s="11"/>
      <c r="D429" s="11"/>
      <c r="E429" s="11"/>
      <c r="F429" s="11"/>
      <c r="G429" s="13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36"/>
      <c r="Y429" s="36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6"/>
      <c r="BE429" s="16"/>
    </row>
    <row r="430" spans="1:57" x14ac:dyDescent="0.3">
      <c r="A430" s="11"/>
      <c r="B430" s="11"/>
      <c r="C430" s="11"/>
      <c r="D430" s="11"/>
      <c r="E430" s="11"/>
      <c r="F430" s="11"/>
      <c r="G430" s="13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36"/>
      <c r="Y430" s="36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6"/>
      <c r="BE430" s="16"/>
    </row>
    <row r="431" spans="1:57" x14ac:dyDescent="0.3">
      <c r="A431" s="11"/>
      <c r="B431" s="11"/>
      <c r="C431" s="11"/>
      <c r="D431" s="11"/>
      <c r="E431" s="11"/>
      <c r="F431" s="11"/>
      <c r="G431" s="13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36"/>
      <c r="Y431" s="36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6"/>
      <c r="BE431" s="16"/>
    </row>
    <row r="432" spans="1:57" x14ac:dyDescent="0.3">
      <c r="A432" s="11"/>
      <c r="B432" s="11"/>
      <c r="C432" s="11"/>
      <c r="D432" s="11"/>
      <c r="E432" s="11"/>
      <c r="F432" s="11"/>
      <c r="G432" s="13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36"/>
      <c r="Y432" s="36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6"/>
      <c r="BE432" s="16"/>
    </row>
    <row r="433" spans="1:57" x14ac:dyDescent="0.3">
      <c r="A433" s="11"/>
      <c r="B433" s="11"/>
      <c r="C433" s="11"/>
      <c r="D433" s="11"/>
      <c r="E433" s="11"/>
      <c r="F433" s="11"/>
      <c r="G433" s="13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36"/>
      <c r="Y433" s="36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2"/>
      <c r="AL433" s="12"/>
      <c r="AM433" s="11"/>
      <c r="AN433" s="11"/>
      <c r="AO433" s="11"/>
      <c r="AP433" s="11"/>
      <c r="AQ433" s="12"/>
      <c r="AR433" s="11"/>
      <c r="AS433" s="12"/>
      <c r="AT433" s="11"/>
      <c r="AU433" s="11"/>
      <c r="AV433" s="11"/>
      <c r="AW433" s="11"/>
      <c r="AX433" s="11"/>
      <c r="AY433" s="11"/>
      <c r="AZ433" s="11"/>
      <c r="BA433" s="11"/>
      <c r="BB433" s="12"/>
      <c r="BC433" s="11"/>
      <c r="BD433" s="16"/>
      <c r="BE433" s="16"/>
    </row>
    <row r="434" spans="1:57" x14ac:dyDescent="0.3">
      <c r="A434" s="11"/>
      <c r="B434" s="11"/>
      <c r="C434" s="11"/>
      <c r="D434" s="11"/>
      <c r="E434" s="11"/>
      <c r="F434" s="11"/>
      <c r="G434" s="13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36"/>
      <c r="Y434" s="36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6"/>
      <c r="BE434" s="16"/>
    </row>
    <row r="435" spans="1:57" x14ac:dyDescent="0.3">
      <c r="A435" s="11"/>
      <c r="B435" s="11"/>
      <c r="C435" s="11"/>
      <c r="D435" s="11"/>
      <c r="E435" s="11"/>
      <c r="F435" s="11"/>
      <c r="G435" s="13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36"/>
      <c r="Y435" s="36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6"/>
      <c r="BE435" s="16"/>
    </row>
    <row r="436" spans="1:57" x14ac:dyDescent="0.3">
      <c r="A436" s="11"/>
      <c r="B436" s="11"/>
      <c r="C436" s="11"/>
      <c r="D436" s="11"/>
      <c r="E436" s="11"/>
      <c r="F436" s="11"/>
      <c r="G436" s="13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36"/>
      <c r="Y436" s="36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6"/>
      <c r="BE436" s="16"/>
    </row>
    <row r="437" spans="1:57" x14ac:dyDescent="0.3">
      <c r="A437" s="11"/>
      <c r="B437" s="11"/>
      <c r="C437" s="11"/>
      <c r="D437" s="11"/>
      <c r="E437" s="11"/>
      <c r="F437" s="11"/>
      <c r="G437" s="13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36"/>
      <c r="Y437" s="36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6"/>
      <c r="BE437" s="16"/>
    </row>
    <row r="438" spans="1:57" x14ac:dyDescent="0.3">
      <c r="A438" s="11"/>
      <c r="B438" s="11"/>
      <c r="C438" s="11"/>
      <c r="D438" s="11"/>
      <c r="E438" s="11"/>
      <c r="F438" s="11"/>
      <c r="G438" s="13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36"/>
      <c r="Y438" s="36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6"/>
      <c r="BE438" s="16"/>
    </row>
    <row r="439" spans="1:57" x14ac:dyDescent="0.3">
      <c r="A439" s="11"/>
      <c r="B439" s="11"/>
      <c r="C439" s="11"/>
      <c r="D439" s="11"/>
      <c r="E439" s="11"/>
      <c r="F439" s="11"/>
      <c r="G439" s="13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36"/>
      <c r="Y439" s="36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6"/>
      <c r="BE439" s="16"/>
    </row>
    <row r="440" spans="1:57" x14ac:dyDescent="0.3">
      <c r="A440" s="11"/>
      <c r="B440" s="11"/>
      <c r="C440" s="11"/>
      <c r="D440" s="11"/>
      <c r="E440" s="11"/>
      <c r="F440" s="11"/>
      <c r="G440" s="13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36"/>
      <c r="Y440" s="36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6"/>
      <c r="BE440" s="16"/>
    </row>
    <row r="441" spans="1:57" x14ac:dyDescent="0.3">
      <c r="A441" s="11"/>
      <c r="B441" s="11"/>
      <c r="C441" s="11"/>
      <c r="D441" s="11"/>
      <c r="E441" s="11"/>
      <c r="F441" s="11"/>
      <c r="G441" s="13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36"/>
      <c r="Y441" s="36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6"/>
      <c r="BE441" s="16"/>
    </row>
    <row r="442" spans="1:57" x14ac:dyDescent="0.3">
      <c r="A442" s="11"/>
      <c r="B442" s="11"/>
      <c r="C442" s="11"/>
      <c r="D442" s="11"/>
      <c r="E442" s="11"/>
      <c r="F442" s="11"/>
      <c r="G442" s="13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36"/>
      <c r="Y442" s="36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6"/>
      <c r="BE442" s="16"/>
    </row>
    <row r="443" spans="1:57" x14ac:dyDescent="0.3">
      <c r="A443" s="11"/>
      <c r="B443" s="11"/>
      <c r="C443" s="11"/>
      <c r="D443" s="11"/>
      <c r="E443" s="11"/>
      <c r="F443" s="11"/>
      <c r="G443" s="13"/>
      <c r="H443" s="13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36"/>
      <c r="Y443" s="36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6"/>
      <c r="BE443" s="16"/>
    </row>
    <row r="444" spans="1:57" x14ac:dyDescent="0.3">
      <c r="A444" s="11"/>
      <c r="B444" s="11"/>
      <c r="C444" s="11"/>
      <c r="D444" s="11"/>
      <c r="E444" s="11"/>
      <c r="F444" s="11"/>
      <c r="G444" s="13"/>
      <c r="H444" s="13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36"/>
      <c r="Y444" s="36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2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6"/>
      <c r="BE444" s="16"/>
    </row>
    <row r="445" spans="1:57" x14ac:dyDescent="0.3">
      <c r="A445" s="11"/>
      <c r="B445" s="11"/>
      <c r="C445" s="11"/>
      <c r="D445" s="11"/>
      <c r="E445" s="11"/>
      <c r="F445" s="11"/>
      <c r="G445" s="13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36"/>
      <c r="Y445" s="36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6"/>
      <c r="BE445" s="16"/>
    </row>
    <row r="446" spans="1:57" x14ac:dyDescent="0.3">
      <c r="A446" s="11"/>
      <c r="B446" s="11"/>
      <c r="C446" s="11"/>
      <c r="D446" s="11"/>
      <c r="E446" s="11"/>
      <c r="F446" s="11"/>
      <c r="G446" s="13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36"/>
      <c r="Y446" s="36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6"/>
      <c r="BE446" s="16"/>
    </row>
    <row r="447" spans="1:57" x14ac:dyDescent="0.3">
      <c r="A447" s="11"/>
      <c r="B447" s="11"/>
      <c r="C447" s="11"/>
      <c r="D447" s="11"/>
      <c r="E447" s="11"/>
      <c r="F447" s="11"/>
      <c r="G447" s="13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36"/>
      <c r="Y447" s="36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2"/>
      <c r="AN447" s="11"/>
      <c r="AO447" s="12"/>
      <c r="AP447" s="11"/>
      <c r="AQ447" s="12"/>
      <c r="AR447" s="11"/>
      <c r="AS447" s="12"/>
      <c r="AT447" s="11"/>
      <c r="AU447" s="11"/>
      <c r="AV447" s="11"/>
      <c r="AW447" s="11"/>
      <c r="AX447" s="11"/>
      <c r="AY447" s="11"/>
      <c r="AZ447" s="11"/>
      <c r="BA447" s="11"/>
      <c r="BB447" s="12"/>
      <c r="BC447" s="11"/>
      <c r="BD447" s="16"/>
      <c r="BE447" s="16"/>
    </row>
    <row r="448" spans="1:57" x14ac:dyDescent="0.3">
      <c r="A448" s="11"/>
      <c r="B448" s="11"/>
      <c r="C448" s="11"/>
      <c r="D448" s="11"/>
      <c r="E448" s="11"/>
      <c r="F448" s="11"/>
      <c r="G448" s="13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36"/>
      <c r="Y448" s="36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6"/>
      <c r="BE448" s="16"/>
    </row>
    <row r="449" spans="1:57" x14ac:dyDescent="0.3">
      <c r="A449" s="11"/>
      <c r="B449" s="11"/>
      <c r="C449" s="11"/>
      <c r="D449" s="11"/>
      <c r="E449" s="11"/>
      <c r="F449" s="11"/>
      <c r="G449" s="13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36"/>
      <c r="Y449" s="36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6"/>
      <c r="BE449" s="16"/>
    </row>
    <row r="450" spans="1:57" x14ac:dyDescent="0.3">
      <c r="A450" s="11"/>
      <c r="B450" s="11"/>
      <c r="C450" s="11"/>
      <c r="D450" s="11"/>
      <c r="E450" s="11"/>
      <c r="F450" s="11"/>
      <c r="G450" s="13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36"/>
      <c r="Y450" s="36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6"/>
      <c r="BE450" s="16"/>
    </row>
    <row r="451" spans="1:57" x14ac:dyDescent="0.3">
      <c r="A451" s="11"/>
      <c r="B451" s="11"/>
      <c r="C451" s="11"/>
      <c r="D451" s="11"/>
      <c r="E451" s="11"/>
      <c r="F451" s="11"/>
      <c r="G451" s="13"/>
      <c r="H451" s="13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36"/>
      <c r="Y451" s="36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2"/>
      <c r="AL451" s="11"/>
      <c r="AM451" s="12"/>
      <c r="AN451" s="12"/>
      <c r="AO451" s="12"/>
      <c r="AP451" s="12"/>
      <c r="AQ451" s="12"/>
      <c r="AR451" s="11"/>
      <c r="AS451" s="12"/>
      <c r="AT451" s="11"/>
      <c r="AU451" s="11"/>
      <c r="AV451" s="11"/>
      <c r="AW451" s="11"/>
      <c r="AX451" s="11"/>
      <c r="AY451" s="11"/>
      <c r="AZ451" s="11"/>
      <c r="BA451" s="11"/>
      <c r="BB451" s="12"/>
      <c r="BC451" s="11"/>
      <c r="BD451" s="16"/>
      <c r="BE451" s="16"/>
    </row>
    <row r="452" spans="1:57" x14ac:dyDescent="0.3">
      <c r="A452" s="11"/>
      <c r="B452" s="11"/>
      <c r="C452" s="11"/>
      <c r="D452" s="11"/>
      <c r="E452" s="11"/>
      <c r="F452" s="11"/>
      <c r="G452" s="13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36"/>
      <c r="Y452" s="36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6"/>
      <c r="BE452" s="16"/>
    </row>
    <row r="453" spans="1:57" x14ac:dyDescent="0.3">
      <c r="A453" s="11"/>
      <c r="B453" s="11"/>
      <c r="C453" s="11"/>
      <c r="D453" s="11"/>
      <c r="E453" s="11"/>
      <c r="F453" s="11"/>
      <c r="G453" s="13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36"/>
      <c r="Y453" s="36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6"/>
      <c r="BE453" s="16"/>
    </row>
    <row r="454" spans="1:57" x14ac:dyDescent="0.3">
      <c r="A454" s="11"/>
      <c r="B454" s="48"/>
      <c r="C454" s="11"/>
      <c r="D454" s="11"/>
      <c r="E454" s="11"/>
      <c r="F454" s="11"/>
      <c r="G454" s="13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36"/>
      <c r="Y454" s="36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2"/>
      <c r="AL454" s="11"/>
      <c r="AM454" s="12"/>
      <c r="AN454" s="11"/>
      <c r="AO454" s="11"/>
      <c r="AP454" s="11"/>
      <c r="AQ454" s="12"/>
      <c r="AR454" s="11"/>
      <c r="AS454" s="12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6"/>
      <c r="BE454" s="16"/>
    </row>
    <row r="455" spans="1:57" x14ac:dyDescent="0.3">
      <c r="A455" s="11"/>
      <c r="B455" s="11"/>
      <c r="C455" s="11"/>
      <c r="D455" s="11"/>
      <c r="E455" s="11"/>
      <c r="F455" s="11"/>
      <c r="G455" s="13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36"/>
      <c r="Y455" s="36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2"/>
      <c r="AL455" s="11"/>
      <c r="AM455" s="12"/>
      <c r="AN455" s="11"/>
      <c r="AO455" s="11"/>
      <c r="AP455" s="11"/>
      <c r="AQ455" s="12"/>
      <c r="AR455" s="11"/>
      <c r="AS455" s="12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6"/>
      <c r="BE455" s="16"/>
    </row>
    <row r="456" spans="1:57" x14ac:dyDescent="0.3">
      <c r="A456" s="11"/>
      <c r="B456" s="11"/>
      <c r="C456" s="11"/>
      <c r="D456" s="11"/>
      <c r="E456" s="11"/>
      <c r="F456" s="11"/>
      <c r="G456" s="13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36"/>
      <c r="Y456" s="36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2"/>
      <c r="AL456" s="11"/>
      <c r="AM456" s="12"/>
      <c r="AN456" s="11"/>
      <c r="AO456" s="11"/>
      <c r="AP456" s="11"/>
      <c r="AQ456" s="12"/>
      <c r="AR456" s="11"/>
      <c r="AS456" s="12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6"/>
      <c r="BE456" s="16"/>
    </row>
    <row r="457" spans="1:57" x14ac:dyDescent="0.3">
      <c r="A457" s="11"/>
      <c r="B457" s="11"/>
      <c r="C457" s="11"/>
      <c r="D457" s="11"/>
      <c r="E457" s="11"/>
      <c r="F457" s="11"/>
      <c r="G457" s="13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36"/>
      <c r="Y457" s="36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2"/>
      <c r="BC457" s="11"/>
      <c r="BD457" s="16"/>
      <c r="BE457" s="16"/>
    </row>
    <row r="458" spans="1:57" x14ac:dyDescent="0.3">
      <c r="A458" s="11"/>
      <c r="B458" s="11"/>
      <c r="C458" s="11"/>
      <c r="D458" s="11"/>
      <c r="E458" s="11"/>
      <c r="F458" s="11"/>
      <c r="G458" s="13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36"/>
      <c r="Y458" s="36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6"/>
      <c r="BE458" s="16"/>
    </row>
    <row r="459" spans="1:57" x14ac:dyDescent="0.3">
      <c r="A459" s="11"/>
      <c r="B459" s="11"/>
      <c r="C459" s="11"/>
      <c r="D459" s="11"/>
      <c r="E459" s="11"/>
      <c r="F459" s="11"/>
      <c r="G459" s="13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36"/>
      <c r="Y459" s="36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6"/>
      <c r="BE459" s="16"/>
    </row>
    <row r="460" spans="1:57" x14ac:dyDescent="0.3">
      <c r="A460" s="11"/>
      <c r="B460" s="11"/>
      <c r="C460" s="11"/>
      <c r="D460" s="11"/>
      <c r="E460" s="11"/>
      <c r="F460" s="11"/>
      <c r="G460" s="13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36"/>
      <c r="Y460" s="36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6"/>
      <c r="BE460" s="16"/>
    </row>
    <row r="461" spans="1:57" x14ac:dyDescent="0.3">
      <c r="A461" s="11"/>
      <c r="B461" s="11"/>
      <c r="C461" s="11"/>
      <c r="D461" s="11"/>
      <c r="E461" s="11"/>
      <c r="F461" s="11"/>
      <c r="G461" s="13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36"/>
      <c r="Y461" s="36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6"/>
      <c r="BE461" s="16"/>
    </row>
    <row r="462" spans="1:57" x14ac:dyDescent="0.3">
      <c r="A462" s="11"/>
      <c r="B462" s="11"/>
      <c r="C462" s="11"/>
      <c r="D462" s="11"/>
      <c r="E462" s="11"/>
      <c r="F462" s="11"/>
      <c r="G462" s="13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36"/>
      <c r="Y462" s="36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6"/>
      <c r="BE462" s="16"/>
    </row>
    <row r="463" spans="1:57" x14ac:dyDescent="0.3">
      <c r="A463" s="11"/>
      <c r="B463" s="11"/>
      <c r="C463" s="11"/>
      <c r="D463" s="11"/>
      <c r="E463" s="11"/>
      <c r="F463" s="11"/>
      <c r="G463" s="13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36"/>
      <c r="Y463" s="36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2"/>
      <c r="AL463" s="12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2"/>
      <c r="BC463" s="11"/>
      <c r="BD463" s="16"/>
      <c r="BE463" s="16"/>
    </row>
    <row r="464" spans="1:57" x14ac:dyDescent="0.3">
      <c r="A464" s="11"/>
      <c r="B464" s="11"/>
      <c r="C464" s="11"/>
      <c r="D464" s="11"/>
      <c r="E464" s="11"/>
      <c r="F464" s="11"/>
      <c r="G464" s="13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36"/>
      <c r="Y464" s="36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2"/>
      <c r="AL464" s="12"/>
      <c r="AM464" s="11"/>
      <c r="AN464" s="11"/>
      <c r="AO464" s="12"/>
      <c r="AP464" s="12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6"/>
      <c r="BE464" s="16"/>
    </row>
    <row r="465" spans="1:57" x14ac:dyDescent="0.3">
      <c r="A465" s="11"/>
      <c r="B465" s="48"/>
      <c r="C465" s="11"/>
      <c r="D465" s="11"/>
      <c r="E465" s="11"/>
      <c r="F465" s="11"/>
      <c r="G465" s="13"/>
      <c r="H465" s="13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36"/>
      <c r="Y465" s="36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2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6"/>
      <c r="BE465" s="16"/>
    </row>
    <row r="466" spans="1:57" x14ac:dyDescent="0.3">
      <c r="A466" s="11"/>
      <c r="B466" s="11"/>
      <c r="C466" s="11"/>
      <c r="D466" s="11"/>
      <c r="E466" s="11"/>
      <c r="F466" s="11"/>
      <c r="G466" s="13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36"/>
      <c r="Y466" s="36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2"/>
      <c r="AR466" s="11"/>
      <c r="AS466" s="12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6"/>
      <c r="BE466" s="16"/>
    </row>
    <row r="467" spans="1:57" x14ac:dyDescent="0.3">
      <c r="A467" s="11"/>
      <c r="B467" s="11"/>
      <c r="C467" s="11"/>
      <c r="D467" s="11"/>
      <c r="E467" s="11"/>
      <c r="F467" s="11"/>
      <c r="G467" s="13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36"/>
      <c r="Y467" s="36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2"/>
      <c r="AL467" s="12"/>
      <c r="AM467" s="12"/>
      <c r="AN467" s="11"/>
      <c r="AO467" s="11"/>
      <c r="AP467" s="11"/>
      <c r="AQ467" s="12"/>
      <c r="AR467" s="11"/>
      <c r="AS467" s="12"/>
      <c r="AT467" s="11"/>
      <c r="AU467" s="11"/>
      <c r="AV467" s="11"/>
      <c r="AW467" s="11"/>
      <c r="AX467" s="11"/>
      <c r="AY467" s="11"/>
      <c r="AZ467" s="11"/>
      <c r="BA467" s="11"/>
      <c r="BB467" s="12"/>
      <c r="BC467" s="11"/>
      <c r="BD467" s="16"/>
      <c r="BE467" s="16"/>
    </row>
    <row r="468" spans="1:57" x14ac:dyDescent="0.3">
      <c r="A468" s="11"/>
      <c r="B468" s="11"/>
      <c r="C468" s="11"/>
      <c r="D468" s="11"/>
      <c r="E468" s="11"/>
      <c r="F468" s="11"/>
      <c r="G468" s="13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36"/>
      <c r="Y468" s="36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6"/>
      <c r="BE468" s="16"/>
    </row>
    <row r="469" spans="1:57" x14ac:dyDescent="0.3">
      <c r="A469" s="11"/>
      <c r="B469" s="11"/>
      <c r="C469" s="11"/>
      <c r="D469" s="11"/>
      <c r="E469" s="11"/>
      <c r="F469" s="11"/>
      <c r="G469" s="13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36"/>
      <c r="Y469" s="36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6"/>
      <c r="BE469" s="16"/>
    </row>
    <row r="470" spans="1:57" x14ac:dyDescent="0.3">
      <c r="A470" s="11"/>
      <c r="B470" s="11"/>
      <c r="C470" s="11"/>
      <c r="D470" s="11"/>
      <c r="E470" s="11"/>
      <c r="F470" s="11"/>
      <c r="G470" s="13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36"/>
      <c r="Y470" s="36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6"/>
      <c r="BE470" s="16"/>
    </row>
    <row r="471" spans="1:57" x14ac:dyDescent="0.3">
      <c r="A471" s="11"/>
      <c r="B471" s="11"/>
      <c r="C471" s="11"/>
      <c r="D471" s="11"/>
      <c r="E471" s="11"/>
      <c r="F471" s="11"/>
      <c r="G471" s="13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36"/>
      <c r="Y471" s="36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6"/>
      <c r="BE471" s="16"/>
    </row>
    <row r="472" spans="1:57" x14ac:dyDescent="0.3">
      <c r="A472" s="11"/>
      <c r="B472" s="11"/>
      <c r="C472" s="11"/>
      <c r="D472" s="11"/>
      <c r="E472" s="11"/>
      <c r="F472" s="11"/>
      <c r="G472" s="13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36"/>
      <c r="Y472" s="36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6"/>
      <c r="BE472" s="16"/>
    </row>
    <row r="473" spans="1:57" x14ac:dyDescent="0.3">
      <c r="A473" s="11"/>
      <c r="B473" s="11"/>
      <c r="C473" s="11"/>
      <c r="D473" s="11"/>
      <c r="E473" s="11"/>
      <c r="F473" s="11"/>
      <c r="G473" s="13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36"/>
      <c r="Y473" s="36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6"/>
      <c r="BE473" s="16"/>
    </row>
    <row r="474" spans="1:57" x14ac:dyDescent="0.3">
      <c r="A474" s="11"/>
      <c r="B474" s="11"/>
      <c r="C474" s="11"/>
      <c r="D474" s="11"/>
      <c r="E474" s="11"/>
      <c r="F474" s="11"/>
      <c r="G474" s="13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36"/>
      <c r="Y474" s="36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6"/>
      <c r="BE474" s="16"/>
    </row>
    <row r="475" spans="1:57" x14ac:dyDescent="0.3">
      <c r="A475" s="11"/>
      <c r="B475" s="11"/>
      <c r="C475" s="11"/>
      <c r="D475" s="11"/>
      <c r="E475" s="11"/>
      <c r="F475" s="11"/>
      <c r="G475" s="13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36"/>
      <c r="Y475" s="36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6"/>
      <c r="BE475" s="16"/>
    </row>
    <row r="476" spans="1:57" x14ac:dyDescent="0.3">
      <c r="A476" s="11"/>
      <c r="B476" s="11"/>
      <c r="C476" s="11"/>
      <c r="D476" s="11"/>
      <c r="E476" s="11"/>
      <c r="F476" s="11"/>
      <c r="G476" s="13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36"/>
      <c r="Y476" s="36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6"/>
      <c r="BE476" s="16"/>
    </row>
    <row r="477" spans="1:57" x14ac:dyDescent="0.3">
      <c r="A477" s="11"/>
      <c r="B477" s="11"/>
      <c r="C477" s="11"/>
      <c r="D477" s="11"/>
      <c r="E477" s="11"/>
      <c r="F477" s="11"/>
      <c r="G477" s="13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36"/>
      <c r="Y477" s="36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2"/>
      <c r="AL477" s="11"/>
      <c r="AM477" s="11"/>
      <c r="AN477" s="11"/>
      <c r="AO477" s="11"/>
      <c r="AP477" s="11"/>
      <c r="AQ477" s="11"/>
      <c r="AR477" s="11"/>
      <c r="AS477" s="12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6"/>
      <c r="BE477" s="16"/>
    </row>
    <row r="478" spans="1:57" x14ac:dyDescent="0.3">
      <c r="A478" s="11"/>
      <c r="B478" s="11"/>
      <c r="C478" s="11"/>
      <c r="D478" s="11"/>
      <c r="E478" s="11"/>
      <c r="F478" s="11"/>
      <c r="G478" s="13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36"/>
      <c r="Y478" s="36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2"/>
      <c r="AL478" s="12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6"/>
      <c r="BE478" s="16"/>
    </row>
    <row r="479" spans="1:57" x14ac:dyDescent="0.3">
      <c r="A479" s="11"/>
      <c r="B479" s="11"/>
      <c r="C479" s="11"/>
      <c r="D479" s="11"/>
      <c r="E479" s="11"/>
      <c r="F479" s="11"/>
      <c r="G479" s="13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36"/>
      <c r="Y479" s="36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2"/>
      <c r="AL479" s="12"/>
      <c r="AM479" s="12"/>
      <c r="AN479" s="12"/>
      <c r="AO479" s="11"/>
      <c r="AP479" s="11"/>
      <c r="AQ479" s="12"/>
      <c r="AR479" s="12"/>
      <c r="AS479" s="12"/>
      <c r="AT479" s="11"/>
      <c r="AU479" s="11"/>
      <c r="AV479" s="11"/>
      <c r="AW479" s="11"/>
      <c r="AX479" s="11"/>
      <c r="AY479" s="11"/>
      <c r="AZ479" s="11"/>
      <c r="BA479" s="11"/>
      <c r="BB479" s="12"/>
      <c r="BC479" s="11"/>
      <c r="BD479" s="16"/>
      <c r="BE479" s="16"/>
    </row>
    <row r="480" spans="1:57" x14ac:dyDescent="0.3">
      <c r="A480" s="11"/>
      <c r="B480" s="11"/>
      <c r="C480" s="11"/>
      <c r="D480" s="11"/>
      <c r="E480" s="11"/>
      <c r="F480" s="11"/>
      <c r="G480" s="13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36"/>
      <c r="Y480" s="36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2"/>
      <c r="AL480" s="12"/>
      <c r="AM480" s="12"/>
      <c r="AN480" s="12"/>
      <c r="AO480" s="11"/>
      <c r="AP480" s="11"/>
      <c r="AQ480" s="12"/>
      <c r="AR480" s="12"/>
      <c r="AS480" s="12"/>
      <c r="AT480" s="11"/>
      <c r="AU480" s="11"/>
      <c r="AV480" s="11"/>
      <c r="AW480" s="11"/>
      <c r="AX480" s="11"/>
      <c r="AY480" s="11"/>
      <c r="AZ480" s="11"/>
      <c r="BA480" s="11"/>
      <c r="BB480" s="12"/>
      <c r="BC480" s="11"/>
      <c r="BD480" s="16"/>
      <c r="BE480" s="16"/>
    </row>
    <row r="481" spans="1:57" x14ac:dyDescent="0.3">
      <c r="A481" s="11"/>
      <c r="B481" s="11"/>
      <c r="C481" s="11"/>
      <c r="D481" s="11"/>
      <c r="E481" s="11"/>
      <c r="F481" s="11"/>
      <c r="G481" s="13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36"/>
      <c r="Y481" s="36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6"/>
      <c r="BE481" s="16"/>
    </row>
    <row r="482" spans="1:57" x14ac:dyDescent="0.3">
      <c r="A482" s="11"/>
      <c r="B482" s="11"/>
      <c r="C482" s="11"/>
      <c r="D482" s="11"/>
      <c r="E482" s="11"/>
      <c r="F482" s="11"/>
      <c r="G482" s="13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36"/>
      <c r="Y482" s="36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6"/>
      <c r="BE482" s="16"/>
    </row>
    <row r="483" spans="1:57" x14ac:dyDescent="0.3">
      <c r="A483" s="11"/>
      <c r="B483" s="11"/>
      <c r="C483" s="11"/>
      <c r="D483" s="11"/>
      <c r="E483" s="11"/>
      <c r="F483" s="11"/>
      <c r="G483" s="13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36"/>
      <c r="Y483" s="36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6"/>
      <c r="BE483" s="16"/>
    </row>
    <row r="484" spans="1:57" x14ac:dyDescent="0.3">
      <c r="A484" s="11"/>
      <c r="B484" s="11"/>
      <c r="C484" s="11"/>
      <c r="D484" s="11"/>
      <c r="E484" s="11"/>
      <c r="F484" s="11"/>
      <c r="G484" s="13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36"/>
      <c r="Y484" s="36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2"/>
      <c r="AL484" s="12"/>
      <c r="AM484" s="11"/>
      <c r="AN484" s="11"/>
      <c r="AO484" s="11"/>
      <c r="AP484" s="11"/>
      <c r="AQ484" s="12"/>
      <c r="AR484" s="12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6"/>
      <c r="BE484" s="16"/>
    </row>
    <row r="485" spans="1:57" x14ac:dyDescent="0.3">
      <c r="A485" s="11"/>
      <c r="B485" s="11"/>
      <c r="C485" s="11"/>
      <c r="D485" s="11"/>
      <c r="E485" s="11"/>
      <c r="F485" s="11"/>
      <c r="G485" s="13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36"/>
      <c r="Y485" s="36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6"/>
      <c r="BE485" s="16"/>
    </row>
    <row r="486" spans="1:57" x14ac:dyDescent="0.3">
      <c r="A486" s="11"/>
      <c r="B486" s="11"/>
      <c r="C486" s="11"/>
      <c r="D486" s="11"/>
      <c r="E486" s="11"/>
      <c r="F486" s="11"/>
      <c r="G486" s="13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36"/>
      <c r="Y486" s="36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2"/>
      <c r="AL486" s="12"/>
      <c r="AM486" s="12"/>
      <c r="AN486" s="12"/>
      <c r="AO486" s="11"/>
      <c r="AP486" s="11"/>
      <c r="AQ486" s="12"/>
      <c r="AR486" s="12"/>
      <c r="AS486" s="12"/>
      <c r="AT486" s="11"/>
      <c r="AU486" s="11"/>
      <c r="AV486" s="11"/>
      <c r="AW486" s="11"/>
      <c r="AX486" s="11"/>
      <c r="AY486" s="11"/>
      <c r="AZ486" s="11"/>
      <c r="BA486" s="11"/>
      <c r="BB486" s="12"/>
      <c r="BC486" s="11"/>
      <c r="BD486" s="16"/>
      <c r="BE486" s="16"/>
    </row>
    <row r="487" spans="1:57" x14ac:dyDescent="0.3">
      <c r="A487" s="11"/>
      <c r="B487" s="11"/>
      <c r="C487" s="11"/>
      <c r="D487" s="11"/>
      <c r="E487" s="11"/>
      <c r="F487" s="11"/>
      <c r="G487" s="13"/>
      <c r="H487" s="13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36"/>
      <c r="Y487" s="36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6"/>
      <c r="BE487" s="16"/>
    </row>
    <row r="488" spans="1:57" x14ac:dyDescent="0.3">
      <c r="A488" s="11"/>
      <c r="B488" s="11"/>
      <c r="C488" s="11"/>
      <c r="D488" s="11"/>
      <c r="E488" s="11"/>
      <c r="F488" s="11"/>
      <c r="G488" s="13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36"/>
      <c r="Y488" s="36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2"/>
      <c r="AL488" s="11"/>
      <c r="AM488" s="12"/>
      <c r="AN488" s="12"/>
      <c r="AO488" s="11"/>
      <c r="AP488" s="11"/>
      <c r="AQ488" s="12"/>
      <c r="AR488" s="11"/>
      <c r="AS488" s="12"/>
      <c r="AT488" s="11"/>
      <c r="AU488" s="11"/>
      <c r="AV488" s="11"/>
      <c r="AW488" s="11"/>
      <c r="AX488" s="11"/>
      <c r="AY488" s="11"/>
      <c r="AZ488" s="11"/>
      <c r="BA488" s="11"/>
      <c r="BB488" s="12"/>
      <c r="BC488" s="11"/>
      <c r="BD488" s="16"/>
      <c r="BE488" s="16"/>
    </row>
    <row r="489" spans="1:57" x14ac:dyDescent="0.3">
      <c r="A489" s="11"/>
      <c r="B489" s="11"/>
      <c r="C489" s="11"/>
      <c r="D489" s="11"/>
      <c r="E489" s="11"/>
      <c r="F489" s="11"/>
      <c r="G489" s="13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36"/>
      <c r="Y489" s="36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2"/>
      <c r="AL489" s="12"/>
      <c r="AM489" s="12"/>
      <c r="AN489" s="12"/>
      <c r="AO489" s="12"/>
      <c r="AP489" s="12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2"/>
      <c r="BC489" s="11"/>
      <c r="BD489" s="16"/>
      <c r="BE489" s="16"/>
    </row>
    <row r="490" spans="1:57" x14ac:dyDescent="0.3">
      <c r="A490" s="11"/>
      <c r="B490" s="11"/>
      <c r="C490" s="11"/>
      <c r="D490" s="11"/>
      <c r="E490" s="11"/>
      <c r="F490" s="11"/>
      <c r="G490" s="13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36"/>
      <c r="Y490" s="36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6"/>
      <c r="BE490" s="16"/>
    </row>
    <row r="491" spans="1:57" x14ac:dyDescent="0.3">
      <c r="A491" s="11"/>
      <c r="B491" s="11"/>
      <c r="C491" s="11"/>
      <c r="D491" s="11"/>
      <c r="E491" s="11"/>
      <c r="F491" s="11"/>
      <c r="G491" s="13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36"/>
      <c r="Y491" s="36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2"/>
      <c r="BC491" s="11"/>
      <c r="BD491" s="16"/>
      <c r="BE491" s="16"/>
    </row>
    <row r="492" spans="1:57" x14ac:dyDescent="0.3">
      <c r="A492" s="11"/>
      <c r="B492" s="11"/>
      <c r="C492" s="11"/>
      <c r="D492" s="11"/>
      <c r="E492" s="11"/>
      <c r="F492" s="11"/>
      <c r="G492" s="13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36"/>
      <c r="Y492" s="36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2"/>
      <c r="AN492" s="12"/>
      <c r="AO492" s="11"/>
      <c r="AP492" s="11"/>
      <c r="AQ492" s="12"/>
      <c r="AR492" s="12"/>
      <c r="AS492" s="12"/>
      <c r="AT492" s="11"/>
      <c r="AU492" s="11"/>
      <c r="AV492" s="11"/>
      <c r="AW492" s="11"/>
      <c r="AX492" s="11"/>
      <c r="AY492" s="11"/>
      <c r="AZ492" s="11"/>
      <c r="BA492" s="11"/>
      <c r="BB492" s="12"/>
      <c r="BC492" s="11"/>
      <c r="BD492" s="16"/>
      <c r="BE492" s="16"/>
    </row>
    <row r="493" spans="1:57" x14ac:dyDescent="0.3">
      <c r="A493" s="11"/>
      <c r="B493" s="11"/>
      <c r="C493" s="11"/>
      <c r="D493" s="11"/>
      <c r="E493" s="11"/>
      <c r="F493" s="11"/>
      <c r="G493" s="13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36"/>
      <c r="Y493" s="36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6"/>
      <c r="BE493" s="16"/>
    </row>
    <row r="494" spans="1:57" x14ac:dyDescent="0.3">
      <c r="A494" s="11"/>
      <c r="B494" s="11"/>
      <c r="C494" s="11"/>
      <c r="D494" s="11"/>
      <c r="E494" s="11"/>
      <c r="F494" s="11"/>
      <c r="G494" s="13"/>
      <c r="H494" s="13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36"/>
      <c r="Y494" s="36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6"/>
      <c r="BE494" s="16"/>
    </row>
    <row r="495" spans="1:57" x14ac:dyDescent="0.3">
      <c r="A495" s="11"/>
      <c r="B495" s="11"/>
      <c r="C495" s="11"/>
      <c r="D495" s="11"/>
      <c r="E495" s="11"/>
      <c r="F495" s="11"/>
      <c r="G495" s="13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36"/>
      <c r="Y495" s="36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6"/>
      <c r="BE495" s="16"/>
    </row>
    <row r="496" spans="1:57" x14ac:dyDescent="0.3">
      <c r="A496" s="11"/>
      <c r="B496" s="11"/>
      <c r="C496" s="11"/>
      <c r="D496" s="11"/>
      <c r="E496" s="11"/>
      <c r="F496" s="11"/>
      <c r="G496" s="13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36"/>
      <c r="Y496" s="36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6"/>
      <c r="BE496" s="16"/>
    </row>
    <row r="497" spans="1:57" x14ac:dyDescent="0.3">
      <c r="A497" s="11"/>
      <c r="B497" s="11"/>
      <c r="C497" s="11"/>
      <c r="D497" s="11"/>
      <c r="E497" s="11"/>
      <c r="F497" s="11"/>
      <c r="G497" s="13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36"/>
      <c r="Y497" s="36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2"/>
      <c r="AL497" s="12"/>
      <c r="AM497" s="11"/>
      <c r="AN497" s="11"/>
      <c r="AO497" s="11"/>
      <c r="AP497" s="11"/>
      <c r="AQ497" s="11"/>
      <c r="AR497" s="11"/>
      <c r="AS497" s="12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6"/>
      <c r="BE497" s="16"/>
    </row>
    <row r="498" spans="1:57" x14ac:dyDescent="0.3">
      <c r="A498" s="11"/>
      <c r="B498" s="11"/>
      <c r="C498" s="11"/>
      <c r="D498" s="11"/>
      <c r="E498" s="11"/>
      <c r="F498" s="11"/>
      <c r="G498" s="13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36"/>
      <c r="Y498" s="36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2"/>
      <c r="AL498" s="11"/>
      <c r="AM498" s="12"/>
      <c r="AN498" s="11"/>
      <c r="AO498" s="11"/>
      <c r="AP498" s="11"/>
      <c r="AQ498" s="12"/>
      <c r="AR498" s="11"/>
      <c r="AS498" s="12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6"/>
      <c r="BE498" s="16"/>
    </row>
    <row r="499" spans="1:57" x14ac:dyDescent="0.3">
      <c r="A499" s="11"/>
      <c r="B499" s="11"/>
      <c r="C499" s="11"/>
      <c r="D499" s="11"/>
      <c r="E499" s="11"/>
      <c r="F499" s="11"/>
      <c r="G499" s="13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36"/>
      <c r="Y499" s="36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2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6"/>
      <c r="BE499" s="16"/>
    </row>
    <row r="500" spans="1:57" x14ac:dyDescent="0.3">
      <c r="A500" s="11"/>
      <c r="B500" s="11"/>
      <c r="C500" s="11"/>
      <c r="D500" s="11"/>
      <c r="E500" s="11"/>
      <c r="F500" s="11"/>
      <c r="G500" s="13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36"/>
      <c r="Y500" s="36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6"/>
      <c r="BE500" s="16"/>
    </row>
    <row r="501" spans="1:57" x14ac:dyDescent="0.3">
      <c r="A501" s="11"/>
      <c r="B501" s="11"/>
      <c r="C501" s="11"/>
      <c r="D501" s="11"/>
      <c r="E501" s="11"/>
      <c r="F501" s="11"/>
      <c r="G501" s="13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36"/>
      <c r="Y501" s="36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6"/>
      <c r="BE501" s="16"/>
    </row>
    <row r="502" spans="1:57" x14ac:dyDescent="0.3">
      <c r="A502" s="11"/>
      <c r="B502" s="11"/>
      <c r="C502" s="11"/>
      <c r="D502" s="11"/>
      <c r="E502" s="11"/>
      <c r="F502" s="11"/>
      <c r="G502" s="13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36"/>
      <c r="Y502" s="36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2"/>
      <c r="AL502" s="11"/>
      <c r="AM502" s="12"/>
      <c r="AN502" s="12"/>
      <c r="AO502" s="11"/>
      <c r="AP502" s="11"/>
      <c r="AQ502" s="12"/>
      <c r="AR502" s="11"/>
      <c r="AS502" s="12"/>
      <c r="AT502" s="11"/>
      <c r="AU502" s="11"/>
      <c r="AV502" s="11"/>
      <c r="AW502" s="11"/>
      <c r="AX502" s="11"/>
      <c r="AY502" s="11"/>
      <c r="AZ502" s="11"/>
      <c r="BA502" s="11"/>
      <c r="BB502" s="12"/>
      <c r="BC502" s="11"/>
      <c r="BD502" s="16"/>
      <c r="BE502" s="16"/>
    </row>
    <row r="503" spans="1:57" x14ac:dyDescent="0.3">
      <c r="A503" s="11"/>
      <c r="B503" s="11"/>
      <c r="C503" s="11"/>
      <c r="D503" s="11"/>
      <c r="E503" s="11"/>
      <c r="F503" s="11"/>
      <c r="G503" s="13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36"/>
      <c r="Y503" s="36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6"/>
      <c r="BE503" s="16"/>
    </row>
    <row r="504" spans="1:57" x14ac:dyDescent="0.3">
      <c r="A504" s="11"/>
      <c r="B504" s="11"/>
      <c r="C504" s="11"/>
      <c r="D504" s="11"/>
      <c r="E504" s="11"/>
      <c r="F504" s="11"/>
      <c r="G504" s="13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36"/>
      <c r="Y504" s="36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6"/>
      <c r="BE504" s="16"/>
    </row>
    <row r="505" spans="1:57" x14ac:dyDescent="0.3">
      <c r="A505" s="11"/>
      <c r="B505" s="11"/>
      <c r="C505" s="11"/>
      <c r="D505" s="11"/>
      <c r="E505" s="11"/>
      <c r="F505" s="11"/>
      <c r="G505" s="13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36"/>
      <c r="Y505" s="36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6"/>
      <c r="BE505" s="16"/>
    </row>
    <row r="506" spans="1:57" x14ac:dyDescent="0.3">
      <c r="A506" s="11"/>
      <c r="B506" s="11"/>
      <c r="C506" s="11"/>
      <c r="D506" s="11"/>
      <c r="E506" s="11"/>
      <c r="F506" s="11"/>
      <c r="G506" s="13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36"/>
      <c r="Y506" s="36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6"/>
      <c r="BE506" s="16"/>
    </row>
    <row r="507" spans="1:57" x14ac:dyDescent="0.3">
      <c r="A507" s="11"/>
      <c r="B507" s="11"/>
      <c r="C507" s="11"/>
      <c r="D507" s="11"/>
      <c r="E507" s="11"/>
      <c r="F507" s="11"/>
      <c r="G507" s="13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36"/>
      <c r="Y507" s="36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6"/>
      <c r="BE507" s="16"/>
    </row>
    <row r="508" spans="1:57" x14ac:dyDescent="0.3">
      <c r="A508" s="11"/>
      <c r="B508" s="11"/>
      <c r="C508" s="11"/>
      <c r="D508" s="11"/>
      <c r="E508" s="11"/>
      <c r="F508" s="11"/>
      <c r="G508" s="13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36"/>
      <c r="Y508" s="36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6"/>
      <c r="BE508" s="16"/>
    </row>
    <row r="509" spans="1:57" x14ac:dyDescent="0.3">
      <c r="A509" s="11"/>
      <c r="B509" s="11"/>
      <c r="C509" s="11"/>
      <c r="D509" s="11"/>
      <c r="E509" s="11"/>
      <c r="F509" s="11"/>
      <c r="G509" s="13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36"/>
      <c r="Y509" s="36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6"/>
      <c r="BE509" s="16"/>
    </row>
    <row r="510" spans="1:57" x14ac:dyDescent="0.3">
      <c r="A510" s="11"/>
      <c r="B510" s="11"/>
      <c r="C510" s="11"/>
      <c r="D510" s="11"/>
      <c r="E510" s="11"/>
      <c r="F510" s="11"/>
      <c r="G510" s="13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36"/>
      <c r="Y510" s="36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6"/>
      <c r="BE510" s="16"/>
    </row>
    <row r="511" spans="1:57" x14ac:dyDescent="0.3">
      <c r="A511" s="11"/>
      <c r="B511" s="11"/>
      <c r="C511" s="11"/>
      <c r="D511" s="11"/>
      <c r="E511" s="11"/>
      <c r="F511" s="11"/>
      <c r="G511" s="13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36"/>
      <c r="Y511" s="36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6"/>
      <c r="BE511" s="16"/>
    </row>
    <row r="512" spans="1:57" x14ac:dyDescent="0.3">
      <c r="A512" s="11"/>
      <c r="B512" s="11"/>
      <c r="C512" s="11"/>
      <c r="D512" s="11"/>
      <c r="E512" s="11"/>
      <c r="F512" s="11"/>
      <c r="G512" s="13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36"/>
      <c r="Y512" s="36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2"/>
      <c r="AL512" s="12"/>
      <c r="AM512" s="11"/>
      <c r="AN512" s="11"/>
      <c r="AO512" s="11"/>
      <c r="AP512" s="11"/>
      <c r="AQ512" s="11"/>
      <c r="AR512" s="11"/>
      <c r="AS512" s="12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6"/>
      <c r="BE512" s="16"/>
    </row>
    <row r="513" spans="1:57" x14ac:dyDescent="0.3">
      <c r="A513" s="11"/>
      <c r="B513" s="11"/>
      <c r="C513" s="11"/>
      <c r="D513" s="11"/>
      <c r="E513" s="11"/>
      <c r="F513" s="11"/>
      <c r="G513" s="13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36"/>
      <c r="Y513" s="36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6"/>
      <c r="BE513" s="16"/>
    </row>
    <row r="514" spans="1:57" x14ac:dyDescent="0.3">
      <c r="A514" s="11"/>
      <c r="B514" s="11"/>
      <c r="C514" s="11"/>
      <c r="D514" s="11"/>
      <c r="E514" s="11"/>
      <c r="F514" s="11"/>
      <c r="G514" s="13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36"/>
      <c r="Y514" s="36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6"/>
      <c r="BE514" s="16"/>
    </row>
    <row r="515" spans="1:57" x14ac:dyDescent="0.3">
      <c r="A515" s="11"/>
      <c r="B515" s="11"/>
      <c r="C515" s="11"/>
      <c r="D515" s="11"/>
      <c r="E515" s="11"/>
      <c r="F515" s="11"/>
      <c r="G515" s="13"/>
      <c r="H515" s="13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36"/>
      <c r="Y515" s="36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2"/>
      <c r="AL515" s="12"/>
      <c r="AM515" s="12"/>
      <c r="AN515" s="12"/>
      <c r="AO515" s="12"/>
      <c r="AP515" s="12"/>
      <c r="AQ515" s="12"/>
      <c r="AR515" s="12"/>
      <c r="AS515" s="11"/>
      <c r="AT515" s="11"/>
      <c r="AU515" s="11"/>
      <c r="AV515" s="11"/>
      <c r="AW515" s="11"/>
      <c r="AX515" s="11"/>
      <c r="AY515" s="11"/>
      <c r="AZ515" s="11"/>
      <c r="BA515" s="11"/>
      <c r="BB515" s="12"/>
      <c r="BC515" s="11"/>
      <c r="BD515" s="16"/>
      <c r="BE515" s="16"/>
    </row>
    <row r="516" spans="1:57" x14ac:dyDescent="0.3">
      <c r="A516" s="11"/>
      <c r="B516" s="11"/>
      <c r="C516" s="11"/>
      <c r="D516" s="11"/>
      <c r="E516" s="11"/>
      <c r="F516" s="11"/>
      <c r="G516" s="13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36"/>
      <c r="Y516" s="36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2"/>
      <c r="AL516" s="11"/>
      <c r="AM516" s="11"/>
      <c r="AN516" s="11"/>
      <c r="AO516" s="11"/>
      <c r="AP516" s="11"/>
      <c r="AQ516" s="12"/>
      <c r="AR516" s="11"/>
      <c r="AS516" s="12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6"/>
      <c r="BE516" s="16"/>
    </row>
    <row r="517" spans="1:57" x14ac:dyDescent="0.3">
      <c r="A517" s="11"/>
      <c r="B517" s="11"/>
      <c r="C517" s="11"/>
      <c r="D517" s="11"/>
      <c r="E517" s="11"/>
      <c r="F517" s="11"/>
      <c r="G517" s="13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36"/>
      <c r="Y517" s="36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6"/>
      <c r="BE517" s="16"/>
    </row>
    <row r="518" spans="1:57" x14ac:dyDescent="0.3">
      <c r="A518" s="11"/>
      <c r="B518" s="11"/>
      <c r="C518" s="11"/>
      <c r="D518" s="11"/>
      <c r="E518" s="11"/>
      <c r="F518" s="11"/>
      <c r="G518" s="13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36"/>
      <c r="Y518" s="36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6"/>
      <c r="BE518" s="16"/>
    </row>
    <row r="519" spans="1:57" x14ac:dyDescent="0.3">
      <c r="A519" s="11"/>
      <c r="B519" s="11"/>
      <c r="C519" s="11"/>
      <c r="D519" s="11"/>
      <c r="E519" s="11"/>
      <c r="F519" s="11"/>
      <c r="G519" s="13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36"/>
      <c r="Y519" s="36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6"/>
      <c r="BE519" s="16"/>
    </row>
    <row r="520" spans="1:57" x14ac:dyDescent="0.3">
      <c r="A520" s="11"/>
      <c r="B520" s="11"/>
      <c r="C520" s="11"/>
      <c r="D520" s="11"/>
      <c r="E520" s="11"/>
      <c r="F520" s="11"/>
      <c r="G520" s="13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36"/>
      <c r="Y520" s="36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6"/>
      <c r="BE520" s="16"/>
    </row>
    <row r="521" spans="1:57" x14ac:dyDescent="0.3">
      <c r="A521" s="11"/>
      <c r="B521" s="11"/>
      <c r="C521" s="11"/>
      <c r="D521" s="11"/>
      <c r="E521" s="11"/>
      <c r="F521" s="11"/>
      <c r="G521" s="13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36"/>
      <c r="Y521" s="36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2"/>
      <c r="BC521" s="11"/>
      <c r="BD521" s="16"/>
      <c r="BE521" s="16"/>
    </row>
    <row r="522" spans="1:57" x14ac:dyDescent="0.3">
      <c r="A522" s="11"/>
      <c r="B522" s="11"/>
      <c r="C522" s="11"/>
      <c r="D522" s="11"/>
      <c r="E522" s="11"/>
      <c r="F522" s="11"/>
      <c r="G522" s="13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36"/>
      <c r="Y522" s="36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2"/>
      <c r="AL522" s="11"/>
      <c r="AM522" s="11"/>
      <c r="AN522" s="11"/>
      <c r="AO522" s="11"/>
      <c r="AP522" s="11"/>
      <c r="AQ522" s="12"/>
      <c r="AR522" s="12"/>
      <c r="AS522" s="12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6"/>
      <c r="BE522" s="16"/>
    </row>
    <row r="523" spans="1:57" x14ac:dyDescent="0.3">
      <c r="A523" s="11"/>
      <c r="B523" s="11"/>
      <c r="C523" s="11"/>
      <c r="D523" s="11"/>
      <c r="E523" s="11"/>
      <c r="F523" s="11"/>
      <c r="G523" s="13"/>
      <c r="H523" s="13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36"/>
      <c r="Y523" s="36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6"/>
      <c r="BE523" s="16"/>
    </row>
    <row r="524" spans="1:57" x14ac:dyDescent="0.3">
      <c r="A524" s="11"/>
      <c r="B524" s="11"/>
      <c r="C524" s="11"/>
      <c r="D524" s="11"/>
      <c r="E524" s="11"/>
      <c r="F524" s="11"/>
      <c r="G524" s="13"/>
      <c r="H524" s="13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36"/>
      <c r="Y524" s="36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2"/>
      <c r="BC524" s="11"/>
      <c r="BD524" s="16"/>
      <c r="BE524" s="16"/>
    </row>
    <row r="525" spans="1:57" x14ac:dyDescent="0.3">
      <c r="A525" s="11"/>
      <c r="B525" s="11"/>
      <c r="C525" s="11"/>
      <c r="D525" s="11"/>
      <c r="E525" s="11"/>
      <c r="F525" s="11"/>
      <c r="G525" s="13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36"/>
      <c r="Y525" s="36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6"/>
      <c r="BE525" s="16"/>
    </row>
    <row r="526" spans="1:57" x14ac:dyDescent="0.3">
      <c r="A526" s="11"/>
      <c r="B526" s="11"/>
      <c r="C526" s="11"/>
      <c r="D526" s="11"/>
      <c r="E526" s="11"/>
      <c r="F526" s="11"/>
      <c r="G526" s="13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36"/>
      <c r="Y526" s="36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6"/>
      <c r="BE526" s="16"/>
    </row>
    <row r="527" spans="1:57" x14ac:dyDescent="0.3">
      <c r="A527" s="11"/>
      <c r="B527" s="11"/>
      <c r="C527" s="11"/>
      <c r="D527" s="11"/>
      <c r="E527" s="11"/>
      <c r="F527" s="11"/>
      <c r="G527" s="13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36"/>
      <c r="Y527" s="36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6"/>
      <c r="BE527" s="16"/>
    </row>
    <row r="528" spans="1:57" x14ac:dyDescent="0.3">
      <c r="A528" s="11"/>
      <c r="B528" s="11"/>
      <c r="C528" s="11"/>
      <c r="D528" s="11"/>
      <c r="E528" s="11"/>
      <c r="F528" s="11"/>
      <c r="G528" s="13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36"/>
      <c r="Y528" s="36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6"/>
      <c r="BE528" s="16"/>
    </row>
    <row r="529" spans="1:57" x14ac:dyDescent="0.3">
      <c r="A529" s="11"/>
      <c r="B529" s="11"/>
      <c r="C529" s="11"/>
      <c r="D529" s="11"/>
      <c r="E529" s="11"/>
      <c r="F529" s="11"/>
      <c r="G529" s="13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36"/>
      <c r="Y529" s="36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6"/>
      <c r="BE529" s="16"/>
    </row>
    <row r="530" spans="1:57" x14ac:dyDescent="0.3">
      <c r="A530" s="11"/>
      <c r="B530" s="11"/>
      <c r="C530" s="11"/>
      <c r="D530" s="11"/>
      <c r="E530" s="11"/>
      <c r="F530" s="11"/>
      <c r="G530" s="13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36"/>
      <c r="Y530" s="36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6"/>
      <c r="BE530" s="16"/>
    </row>
    <row r="531" spans="1:57" x14ac:dyDescent="0.3">
      <c r="A531" s="11"/>
      <c r="B531" s="11"/>
      <c r="C531" s="11"/>
      <c r="D531" s="11"/>
      <c r="E531" s="11"/>
      <c r="F531" s="11"/>
      <c r="G531" s="13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36"/>
      <c r="Y531" s="36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2"/>
      <c r="AR531" s="11"/>
      <c r="AS531" s="12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6"/>
      <c r="BE531" s="16"/>
    </row>
    <row r="532" spans="1:57" x14ac:dyDescent="0.3">
      <c r="A532" s="11"/>
      <c r="B532" s="11"/>
      <c r="C532" s="11"/>
      <c r="D532" s="11"/>
      <c r="E532" s="11"/>
      <c r="F532" s="11"/>
      <c r="G532" s="13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36"/>
      <c r="Y532" s="36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6"/>
      <c r="BE532" s="16"/>
    </row>
    <row r="533" spans="1:57" x14ac:dyDescent="0.3">
      <c r="A533" s="11"/>
      <c r="B533" s="11"/>
      <c r="C533" s="11"/>
      <c r="D533" s="11"/>
      <c r="E533" s="11"/>
      <c r="F533" s="11"/>
      <c r="G533" s="13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36"/>
      <c r="Y533" s="36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2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2"/>
      <c r="BC533" s="11"/>
      <c r="BD533" s="16"/>
      <c r="BE533" s="16"/>
    </row>
    <row r="534" spans="1:57" x14ac:dyDescent="0.3">
      <c r="A534" s="11"/>
      <c r="B534" s="11"/>
      <c r="C534" s="11"/>
      <c r="D534" s="11"/>
      <c r="E534" s="11"/>
      <c r="F534" s="11"/>
      <c r="G534" s="13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36"/>
      <c r="Y534" s="36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2"/>
      <c r="AL534" s="12"/>
      <c r="AM534" s="11"/>
      <c r="AN534" s="11"/>
      <c r="AO534" s="11"/>
      <c r="AP534" s="11"/>
      <c r="AQ534" s="11"/>
      <c r="AR534" s="11"/>
      <c r="AS534" s="12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6"/>
      <c r="BE534" s="16"/>
    </row>
    <row r="535" spans="1:57" x14ac:dyDescent="0.3">
      <c r="A535" s="11"/>
      <c r="B535" s="11"/>
      <c r="C535" s="11"/>
      <c r="D535" s="11"/>
      <c r="E535" s="11"/>
      <c r="F535" s="11"/>
      <c r="G535" s="13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36"/>
      <c r="Y535" s="36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2"/>
      <c r="AL535" s="11"/>
      <c r="AM535" s="12"/>
      <c r="AN535" s="12"/>
      <c r="AO535" s="12"/>
      <c r="AP535" s="12"/>
      <c r="AQ535" s="12"/>
      <c r="AR535" s="12"/>
      <c r="AS535" s="12"/>
      <c r="AT535" s="11"/>
      <c r="AU535" s="11"/>
      <c r="AV535" s="11"/>
      <c r="AW535" s="11"/>
      <c r="AX535" s="11"/>
      <c r="AY535" s="11"/>
      <c r="AZ535" s="11"/>
      <c r="BA535" s="11"/>
      <c r="BB535" s="12"/>
      <c r="BC535" s="11"/>
      <c r="BD535" s="16"/>
      <c r="BE535" s="16"/>
    </row>
    <row r="536" spans="1:57" x14ac:dyDescent="0.3">
      <c r="A536" s="11"/>
      <c r="B536" s="11"/>
      <c r="C536" s="11"/>
      <c r="D536" s="11"/>
      <c r="E536" s="11"/>
      <c r="F536" s="11"/>
      <c r="G536" s="13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36"/>
      <c r="Y536" s="36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2"/>
      <c r="AL536" s="12"/>
      <c r="AM536" s="11"/>
      <c r="AN536" s="11"/>
      <c r="AO536" s="11"/>
      <c r="AP536" s="11"/>
      <c r="AQ536" s="11"/>
      <c r="AR536" s="11"/>
      <c r="AS536" s="12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6"/>
      <c r="BE536" s="16"/>
    </row>
    <row r="537" spans="1:57" x14ac:dyDescent="0.3">
      <c r="A537" s="11"/>
      <c r="B537" s="11"/>
      <c r="C537" s="11"/>
      <c r="D537" s="11"/>
      <c r="E537" s="11"/>
      <c r="F537" s="11"/>
      <c r="G537" s="13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36"/>
      <c r="Y537" s="36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2"/>
      <c r="AL537" s="12"/>
      <c r="AM537" s="11"/>
      <c r="AN537" s="11"/>
      <c r="AO537" s="12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6"/>
      <c r="BE537" s="16"/>
    </row>
    <row r="538" spans="1:57" x14ac:dyDescent="0.3">
      <c r="A538" s="11"/>
      <c r="B538" s="11"/>
      <c r="C538" s="11"/>
      <c r="D538" s="11"/>
      <c r="E538" s="11"/>
      <c r="F538" s="11"/>
      <c r="G538" s="13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36"/>
      <c r="Y538" s="36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2"/>
      <c r="AL538" s="12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6"/>
      <c r="BE538" s="16"/>
    </row>
    <row r="539" spans="1:57" x14ac:dyDescent="0.3">
      <c r="A539" s="11"/>
      <c r="B539" s="11"/>
      <c r="C539" s="11"/>
      <c r="D539" s="11"/>
      <c r="E539" s="11"/>
      <c r="F539" s="11"/>
      <c r="G539" s="13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36"/>
      <c r="Y539" s="36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2"/>
      <c r="AL539" s="12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6"/>
      <c r="BE539" s="16"/>
    </row>
    <row r="540" spans="1:57" x14ac:dyDescent="0.3">
      <c r="A540" s="11"/>
      <c r="B540" s="11"/>
      <c r="C540" s="11"/>
      <c r="D540" s="11"/>
      <c r="E540" s="11"/>
      <c r="F540" s="11"/>
      <c r="G540" s="13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36"/>
      <c r="Y540" s="36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6"/>
      <c r="BE540" s="16"/>
    </row>
    <row r="541" spans="1:57" x14ac:dyDescent="0.3">
      <c r="A541" s="11"/>
      <c r="B541" s="11"/>
      <c r="C541" s="11"/>
      <c r="D541" s="11"/>
      <c r="E541" s="11"/>
      <c r="F541" s="11"/>
      <c r="G541" s="13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36"/>
      <c r="Y541" s="36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2"/>
      <c r="AL541" s="12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2"/>
      <c r="BC541" s="11"/>
      <c r="BD541" s="16"/>
      <c r="BE541" s="16"/>
    </row>
    <row r="542" spans="1:57" x14ac:dyDescent="0.3">
      <c r="A542" s="11"/>
      <c r="B542" s="11"/>
      <c r="C542" s="11"/>
      <c r="D542" s="11"/>
      <c r="E542" s="11"/>
      <c r="F542" s="11"/>
      <c r="G542" s="13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36"/>
      <c r="Y542" s="36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2"/>
      <c r="AL542" s="11"/>
      <c r="AM542" s="12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2"/>
      <c r="BC542" s="11"/>
      <c r="BD542" s="16"/>
      <c r="BE542" s="16"/>
    </row>
    <row r="543" spans="1:57" x14ac:dyDescent="0.3">
      <c r="A543" s="11"/>
      <c r="B543" s="11"/>
      <c r="C543" s="11"/>
      <c r="D543" s="11"/>
      <c r="E543" s="11"/>
      <c r="F543" s="11"/>
      <c r="G543" s="13"/>
      <c r="H543" s="13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36"/>
      <c r="Y543" s="36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2"/>
      <c r="AN543" s="12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6"/>
      <c r="BE543" s="16"/>
    </row>
    <row r="544" spans="1:57" x14ac:dyDescent="0.3">
      <c r="A544" s="11"/>
      <c r="B544" s="11"/>
      <c r="C544" s="11"/>
      <c r="D544" s="11"/>
      <c r="E544" s="11"/>
      <c r="F544" s="11"/>
      <c r="G544" s="13"/>
      <c r="H544" s="13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36"/>
      <c r="Y544" s="36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2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2"/>
      <c r="BC544" s="11"/>
      <c r="BD544" s="16"/>
      <c r="BE544" s="16"/>
    </row>
    <row r="545" spans="1:57" x14ac:dyDescent="0.3">
      <c r="A545" s="11"/>
      <c r="B545" s="11"/>
      <c r="C545" s="11"/>
      <c r="D545" s="11"/>
      <c r="E545" s="11"/>
      <c r="F545" s="11"/>
      <c r="G545" s="13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36"/>
      <c r="Y545" s="36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6"/>
      <c r="BE545" s="16"/>
    </row>
    <row r="546" spans="1:57" x14ac:dyDescent="0.3">
      <c r="A546" s="11"/>
      <c r="B546" s="11"/>
      <c r="C546" s="11"/>
      <c r="D546" s="11"/>
      <c r="E546" s="11"/>
      <c r="F546" s="11"/>
      <c r="G546" s="13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36"/>
      <c r="Y546" s="36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2"/>
      <c r="AL546" s="12"/>
      <c r="AM546" s="12"/>
      <c r="AN546" s="11"/>
      <c r="AO546" s="12"/>
      <c r="AP546" s="11"/>
      <c r="AQ546" s="12"/>
      <c r="AR546" s="11"/>
      <c r="AS546" s="12"/>
      <c r="AT546" s="11"/>
      <c r="AU546" s="11"/>
      <c r="AV546" s="11"/>
      <c r="AW546" s="11"/>
      <c r="AX546" s="11"/>
      <c r="AY546" s="11"/>
      <c r="AZ546" s="11"/>
      <c r="BA546" s="11"/>
      <c r="BB546" s="12"/>
      <c r="BC546" s="11"/>
      <c r="BD546" s="16"/>
      <c r="BE546" s="16"/>
    </row>
    <row r="547" spans="1:57" x14ac:dyDescent="0.3">
      <c r="A547" s="11"/>
      <c r="B547" s="11"/>
      <c r="C547" s="11"/>
      <c r="D547" s="11"/>
      <c r="E547" s="11"/>
      <c r="F547" s="11"/>
      <c r="G547" s="13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36"/>
      <c r="Y547" s="36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2"/>
      <c r="AL547" s="12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6"/>
      <c r="BE547" s="16"/>
    </row>
    <row r="548" spans="1:57" x14ac:dyDescent="0.3">
      <c r="A548" s="11"/>
      <c r="B548" s="11"/>
      <c r="C548" s="11"/>
      <c r="D548" s="11"/>
      <c r="E548" s="11"/>
      <c r="F548" s="11"/>
      <c r="G548" s="13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36"/>
      <c r="Y548" s="36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2"/>
      <c r="AT548" s="11"/>
      <c r="AU548" s="11"/>
      <c r="AV548" s="11"/>
      <c r="AW548" s="11"/>
      <c r="AX548" s="11"/>
      <c r="AY548" s="11"/>
      <c r="AZ548" s="11"/>
      <c r="BA548" s="11"/>
      <c r="BB548" s="12"/>
      <c r="BC548" s="11"/>
      <c r="BD548" s="16"/>
      <c r="BE548" s="16"/>
    </row>
    <row r="549" spans="1:57" x14ac:dyDescent="0.3">
      <c r="A549" s="11"/>
      <c r="B549" s="11"/>
      <c r="C549" s="11"/>
      <c r="D549" s="11"/>
      <c r="E549" s="11"/>
      <c r="F549" s="11"/>
      <c r="G549" s="13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36"/>
      <c r="Y549" s="36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6"/>
      <c r="BE549" s="16"/>
    </row>
    <row r="550" spans="1:57" x14ac:dyDescent="0.3">
      <c r="A550" s="11"/>
      <c r="B550" s="11"/>
      <c r="C550" s="11"/>
      <c r="D550" s="11"/>
      <c r="E550" s="11"/>
      <c r="F550" s="11"/>
      <c r="G550" s="13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36"/>
      <c r="Y550" s="36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2"/>
      <c r="AL550" s="11"/>
      <c r="AM550" s="12"/>
      <c r="AN550" s="11"/>
      <c r="AO550" s="11"/>
      <c r="AP550" s="11"/>
      <c r="AQ550" s="12"/>
      <c r="AR550" s="11"/>
      <c r="AS550" s="12"/>
      <c r="AT550" s="11"/>
      <c r="AU550" s="11"/>
      <c r="AV550" s="11"/>
      <c r="AW550" s="11"/>
      <c r="AX550" s="11"/>
      <c r="AY550" s="11"/>
      <c r="AZ550" s="11"/>
      <c r="BA550" s="11"/>
      <c r="BB550" s="12"/>
      <c r="BC550" s="11"/>
      <c r="BD550" s="16"/>
      <c r="BE550" s="16"/>
    </row>
    <row r="551" spans="1:57" x14ac:dyDescent="0.3">
      <c r="A551" s="11"/>
      <c r="B551" s="11"/>
      <c r="C551" s="11"/>
      <c r="D551" s="11"/>
      <c r="E551" s="11"/>
      <c r="F551" s="11"/>
      <c r="G551" s="13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36"/>
      <c r="Y551" s="36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2"/>
      <c r="AL551" s="11"/>
      <c r="AM551" s="12"/>
      <c r="AN551" s="12"/>
      <c r="AO551" s="11"/>
      <c r="AP551" s="11"/>
      <c r="AQ551" s="12"/>
      <c r="AR551" s="12"/>
      <c r="AS551" s="12"/>
      <c r="AT551" s="11"/>
      <c r="AU551" s="11"/>
      <c r="AV551" s="11"/>
      <c r="AW551" s="11"/>
      <c r="AX551" s="11"/>
      <c r="AY551" s="11"/>
      <c r="AZ551" s="11"/>
      <c r="BA551" s="11"/>
      <c r="BB551" s="12"/>
      <c r="BC551" s="11"/>
      <c r="BD551" s="16"/>
      <c r="BE551" s="16"/>
    </row>
    <row r="552" spans="1:57" x14ac:dyDescent="0.3">
      <c r="A552" s="11"/>
      <c r="B552" s="11"/>
      <c r="C552" s="11"/>
      <c r="D552" s="11"/>
      <c r="E552" s="11"/>
      <c r="F552" s="11"/>
      <c r="G552" s="13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36"/>
      <c r="Y552" s="36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2"/>
      <c r="AL552" s="11"/>
      <c r="AM552" s="12"/>
      <c r="AN552" s="11"/>
      <c r="AO552" s="12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2"/>
      <c r="BC552" s="11"/>
      <c r="BD552" s="16"/>
      <c r="BE552" s="16"/>
    </row>
    <row r="553" spans="1:57" x14ac:dyDescent="0.3">
      <c r="A553" s="11"/>
      <c r="B553" s="11"/>
      <c r="C553" s="11"/>
      <c r="D553" s="11"/>
      <c r="E553" s="11"/>
      <c r="F553" s="11"/>
      <c r="G553" s="13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36"/>
      <c r="Y553" s="36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2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6"/>
      <c r="BE553" s="16"/>
    </row>
    <row r="554" spans="1:57" x14ac:dyDescent="0.3">
      <c r="A554" s="11"/>
      <c r="B554" s="11"/>
      <c r="C554" s="11"/>
      <c r="D554" s="11"/>
      <c r="E554" s="11"/>
      <c r="F554" s="11"/>
      <c r="G554" s="13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36"/>
      <c r="Y554" s="36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6"/>
      <c r="BE554" s="16"/>
    </row>
    <row r="555" spans="1:57" x14ac:dyDescent="0.3">
      <c r="A555" s="11"/>
      <c r="B555" s="11"/>
      <c r="C555" s="11"/>
      <c r="D555" s="11"/>
      <c r="E555" s="11"/>
      <c r="F555" s="11"/>
      <c r="G555" s="13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36"/>
      <c r="Y555" s="36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6"/>
      <c r="BE555" s="16"/>
    </row>
    <row r="556" spans="1:57" x14ac:dyDescent="0.3">
      <c r="A556" s="11"/>
      <c r="B556" s="11"/>
      <c r="C556" s="11"/>
      <c r="D556" s="11"/>
      <c r="E556" s="11"/>
      <c r="F556" s="11"/>
      <c r="G556" s="13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36"/>
      <c r="Y556" s="36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2"/>
      <c r="AL556" s="12"/>
      <c r="AM556" s="12"/>
      <c r="AN556" s="12"/>
      <c r="AO556" s="11"/>
      <c r="AP556" s="11"/>
      <c r="AQ556" s="12"/>
      <c r="AR556" s="12"/>
      <c r="AS556" s="12"/>
      <c r="AT556" s="11"/>
      <c r="AU556" s="11"/>
      <c r="AV556" s="11"/>
      <c r="AW556" s="11"/>
      <c r="AX556" s="11"/>
      <c r="AY556" s="11"/>
      <c r="AZ556" s="11"/>
      <c r="BA556" s="11"/>
      <c r="BB556" s="12"/>
      <c r="BC556" s="11"/>
      <c r="BD556" s="16"/>
      <c r="BE556" s="16"/>
    </row>
    <row r="557" spans="1:57" x14ac:dyDescent="0.3">
      <c r="A557" s="11"/>
      <c r="B557" s="11"/>
      <c r="C557" s="11"/>
      <c r="D557" s="11"/>
      <c r="E557" s="11"/>
      <c r="F557" s="11"/>
      <c r="G557" s="13"/>
      <c r="H557" s="13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36"/>
      <c r="Y557" s="36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2"/>
      <c r="AL557" s="11"/>
      <c r="AM557" s="12"/>
      <c r="AN557" s="12"/>
      <c r="AO557" s="11"/>
      <c r="AP557" s="11"/>
      <c r="AQ557" s="12"/>
      <c r="AR557" s="12"/>
      <c r="AS557" s="12"/>
      <c r="AT557" s="11"/>
      <c r="AU557" s="11"/>
      <c r="AV557" s="11"/>
      <c r="AW557" s="11"/>
      <c r="AX557" s="11"/>
      <c r="AY557" s="11"/>
      <c r="AZ557" s="11"/>
      <c r="BA557" s="11"/>
      <c r="BB557" s="12"/>
      <c r="BC557" s="11"/>
      <c r="BD557" s="16"/>
      <c r="BE557" s="16"/>
    </row>
    <row r="558" spans="1:57" x14ac:dyDescent="0.3">
      <c r="A558" s="11"/>
      <c r="B558" s="11"/>
      <c r="C558" s="11"/>
      <c r="D558" s="11"/>
      <c r="E558" s="11"/>
      <c r="F558" s="11"/>
      <c r="G558" s="13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36"/>
      <c r="Y558" s="36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6"/>
      <c r="BE558" s="16"/>
    </row>
    <row r="559" spans="1:57" x14ac:dyDescent="0.3">
      <c r="A559" s="11"/>
      <c r="B559" s="11"/>
      <c r="C559" s="11"/>
      <c r="D559" s="11"/>
      <c r="E559" s="11"/>
      <c r="F559" s="11"/>
      <c r="G559" s="13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36"/>
      <c r="Y559" s="36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6"/>
      <c r="BE559" s="16"/>
    </row>
    <row r="560" spans="1:57" x14ac:dyDescent="0.3">
      <c r="A560" s="11"/>
      <c r="B560" s="11"/>
      <c r="C560" s="11"/>
      <c r="D560" s="11"/>
      <c r="E560" s="11"/>
      <c r="F560" s="11"/>
      <c r="G560" s="13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36"/>
      <c r="Y560" s="36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2"/>
      <c r="AR560" s="11"/>
      <c r="AS560" s="12"/>
      <c r="AT560" s="11"/>
      <c r="AU560" s="11"/>
      <c r="AV560" s="11"/>
      <c r="AW560" s="11"/>
      <c r="AX560" s="11"/>
      <c r="AY560" s="11"/>
      <c r="AZ560" s="11"/>
      <c r="BA560" s="11"/>
      <c r="BB560" s="12"/>
      <c r="BC560" s="11"/>
      <c r="BD560" s="16"/>
      <c r="BE560" s="16"/>
    </row>
    <row r="561" spans="1:57" x14ac:dyDescent="0.3">
      <c r="A561" s="11"/>
      <c r="B561" s="11"/>
      <c r="C561" s="11"/>
      <c r="D561" s="11"/>
      <c r="E561" s="11"/>
      <c r="F561" s="11"/>
      <c r="G561" s="13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36"/>
      <c r="Y561" s="36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2"/>
      <c r="AL561" s="12"/>
      <c r="AM561" s="12"/>
      <c r="AN561" s="12"/>
      <c r="AO561" s="11"/>
      <c r="AP561" s="11"/>
      <c r="AQ561" s="12"/>
      <c r="AR561" s="11"/>
      <c r="AS561" s="12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6"/>
      <c r="BE561" s="16"/>
    </row>
    <row r="562" spans="1:57" x14ac:dyDescent="0.3">
      <c r="A562" s="11"/>
      <c r="B562" s="11"/>
      <c r="C562" s="11"/>
      <c r="D562" s="11"/>
      <c r="E562" s="11"/>
      <c r="F562" s="11"/>
      <c r="G562" s="13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36"/>
      <c r="Y562" s="36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2"/>
      <c r="AL562" s="12"/>
      <c r="AM562" s="12"/>
      <c r="AN562" s="12"/>
      <c r="AO562" s="11"/>
      <c r="AP562" s="11"/>
      <c r="AQ562" s="12"/>
      <c r="AR562" s="12"/>
      <c r="AS562" s="12"/>
      <c r="AT562" s="11"/>
      <c r="AU562" s="11"/>
      <c r="AV562" s="11"/>
      <c r="AW562" s="11"/>
      <c r="AX562" s="11"/>
      <c r="AY562" s="11"/>
      <c r="AZ562" s="11"/>
      <c r="BA562" s="11"/>
      <c r="BB562" s="12"/>
      <c r="BC562" s="11"/>
      <c r="BD562" s="16"/>
      <c r="BE562" s="16"/>
    </row>
    <row r="563" spans="1:57" x14ac:dyDescent="0.3">
      <c r="A563" s="11"/>
      <c r="B563" s="11"/>
      <c r="C563" s="11"/>
      <c r="D563" s="11"/>
      <c r="E563" s="11"/>
      <c r="F563" s="11"/>
      <c r="G563" s="13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36"/>
      <c r="Y563" s="36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6"/>
      <c r="BE563" s="16"/>
    </row>
    <row r="564" spans="1:57" x14ac:dyDescent="0.3">
      <c r="A564" s="11"/>
      <c r="B564" s="11"/>
      <c r="C564" s="11"/>
      <c r="D564" s="11"/>
      <c r="E564" s="11"/>
      <c r="F564" s="11"/>
      <c r="G564" s="13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36"/>
      <c r="Y564" s="36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6"/>
      <c r="BE564" s="16"/>
    </row>
    <row r="565" spans="1:57" x14ac:dyDescent="0.3">
      <c r="A565" s="11"/>
      <c r="B565" s="11"/>
      <c r="C565" s="11"/>
      <c r="D565" s="11"/>
      <c r="E565" s="11"/>
      <c r="F565" s="11"/>
      <c r="G565" s="13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36"/>
      <c r="Y565" s="36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6"/>
      <c r="BE565" s="16"/>
    </row>
    <row r="566" spans="1:57" x14ac:dyDescent="0.3">
      <c r="A566" s="11"/>
      <c r="B566" s="11"/>
      <c r="C566" s="11"/>
      <c r="D566" s="11"/>
      <c r="E566" s="11"/>
      <c r="F566" s="11"/>
      <c r="G566" s="13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36"/>
      <c r="Y566" s="36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2"/>
      <c r="AL566" s="12"/>
      <c r="AM566" s="12"/>
      <c r="AN566" s="12"/>
      <c r="AO566" s="11"/>
      <c r="AP566" s="11"/>
      <c r="AQ566" s="12"/>
      <c r="AR566" s="11"/>
      <c r="AS566" s="12"/>
      <c r="AT566" s="11"/>
      <c r="AU566" s="11"/>
      <c r="AV566" s="11"/>
      <c r="AW566" s="11"/>
      <c r="AX566" s="11"/>
      <c r="AY566" s="11"/>
      <c r="AZ566" s="11"/>
      <c r="BA566" s="11"/>
      <c r="BB566" s="12"/>
      <c r="BC566" s="11"/>
      <c r="BD566" s="16"/>
      <c r="BE566" s="16"/>
    </row>
    <row r="567" spans="1:57" x14ac:dyDescent="0.3">
      <c r="A567" s="11"/>
      <c r="B567" s="11"/>
      <c r="C567" s="11"/>
      <c r="D567" s="11"/>
      <c r="E567" s="11"/>
      <c r="F567" s="11"/>
      <c r="G567" s="13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36"/>
      <c r="Y567" s="36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6"/>
      <c r="BE567" s="16"/>
    </row>
    <row r="568" spans="1:57" x14ac:dyDescent="0.3">
      <c r="A568" s="11"/>
      <c r="B568" s="11"/>
      <c r="C568" s="11"/>
      <c r="D568" s="11"/>
      <c r="E568" s="11"/>
      <c r="F568" s="11"/>
      <c r="G568" s="13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36"/>
      <c r="Y568" s="36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2"/>
      <c r="AL568" s="12"/>
      <c r="AM568" s="12"/>
      <c r="AN568" s="12"/>
      <c r="AO568" s="12"/>
      <c r="AP568" s="12"/>
      <c r="AQ568" s="12"/>
      <c r="AR568" s="12"/>
      <c r="AS568" s="12"/>
      <c r="AT568" s="11"/>
      <c r="AU568" s="11"/>
      <c r="AV568" s="11"/>
      <c r="AW568" s="11"/>
      <c r="AX568" s="11"/>
      <c r="AY568" s="11"/>
      <c r="AZ568" s="11"/>
      <c r="BA568" s="11"/>
      <c r="BB568" s="12"/>
      <c r="BC568" s="11"/>
      <c r="BD568" s="16"/>
      <c r="BE568" s="16"/>
    </row>
    <row r="569" spans="1:57" x14ac:dyDescent="0.3">
      <c r="A569" s="11"/>
      <c r="B569" s="11"/>
      <c r="C569" s="11"/>
      <c r="D569" s="11"/>
      <c r="E569" s="11"/>
      <c r="F569" s="11"/>
      <c r="G569" s="13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36"/>
      <c r="Y569" s="36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2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2"/>
      <c r="BC569" s="11"/>
      <c r="BD569" s="16"/>
      <c r="BE569" s="16"/>
    </row>
    <row r="570" spans="1:57" x14ac:dyDescent="0.3">
      <c r="A570" s="11"/>
      <c r="B570" s="11"/>
      <c r="C570" s="11"/>
      <c r="D570" s="11"/>
      <c r="E570" s="11"/>
      <c r="F570" s="11"/>
      <c r="G570" s="13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36"/>
      <c r="Y570" s="36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6"/>
      <c r="BE570" s="16"/>
    </row>
    <row r="571" spans="1:57" x14ac:dyDescent="0.3">
      <c r="A571" s="11"/>
      <c r="B571" s="11"/>
      <c r="C571" s="11"/>
      <c r="D571" s="11"/>
      <c r="E571" s="11"/>
      <c r="F571" s="11"/>
      <c r="G571" s="13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36"/>
      <c r="Y571" s="36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6"/>
      <c r="BE571" s="16"/>
    </row>
    <row r="572" spans="1:57" x14ac:dyDescent="0.3">
      <c r="A572" s="11"/>
      <c r="B572" s="11"/>
      <c r="C572" s="11"/>
      <c r="D572" s="11"/>
      <c r="E572" s="11"/>
      <c r="F572" s="11"/>
      <c r="G572" s="13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36"/>
      <c r="Y572" s="36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2"/>
      <c r="AL572" s="12"/>
      <c r="AM572" s="11"/>
      <c r="AN572" s="11"/>
      <c r="AO572" s="11"/>
      <c r="AP572" s="11"/>
      <c r="AQ572" s="12"/>
      <c r="AR572" s="12"/>
      <c r="AS572" s="12"/>
      <c r="AT572" s="11"/>
      <c r="AU572" s="11"/>
      <c r="AV572" s="11"/>
      <c r="AW572" s="11"/>
      <c r="AX572" s="11"/>
      <c r="AY572" s="11"/>
      <c r="AZ572" s="11"/>
      <c r="BA572" s="11"/>
      <c r="BB572" s="12"/>
      <c r="BC572" s="11"/>
      <c r="BD572" s="16"/>
      <c r="BE572" s="16"/>
    </row>
    <row r="573" spans="1:57" x14ac:dyDescent="0.3">
      <c r="A573" s="11"/>
      <c r="B573" s="11"/>
      <c r="C573" s="11"/>
      <c r="D573" s="11"/>
      <c r="E573" s="11"/>
      <c r="F573" s="11"/>
      <c r="G573" s="13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36"/>
      <c r="Y573" s="36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2"/>
      <c r="AL573" s="12"/>
      <c r="AM573" s="12"/>
      <c r="AN573" s="12"/>
      <c r="AO573" s="11"/>
      <c r="AP573" s="11"/>
      <c r="AQ573" s="12"/>
      <c r="AR573" s="12"/>
      <c r="AS573" s="12"/>
      <c r="AT573" s="11"/>
      <c r="AU573" s="11"/>
      <c r="AV573" s="11"/>
      <c r="AW573" s="11"/>
      <c r="AX573" s="11"/>
      <c r="AY573" s="11"/>
      <c r="AZ573" s="11"/>
      <c r="BA573" s="11"/>
      <c r="BB573" s="12"/>
      <c r="BC573" s="11"/>
      <c r="BD573" s="16"/>
      <c r="BE573" s="16"/>
    </row>
    <row r="574" spans="1:57" x14ac:dyDescent="0.3">
      <c r="A574" s="11"/>
      <c r="B574" s="11"/>
      <c r="C574" s="11"/>
      <c r="D574" s="11"/>
      <c r="E574" s="11"/>
      <c r="F574" s="11"/>
      <c r="G574" s="13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36"/>
      <c r="Y574" s="36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2"/>
      <c r="BC574" s="11"/>
      <c r="BD574" s="16"/>
      <c r="BE574" s="16"/>
    </row>
    <row r="575" spans="1:57" x14ac:dyDescent="0.3">
      <c r="A575" s="11"/>
      <c r="B575" s="11"/>
      <c r="C575" s="11"/>
      <c r="D575" s="11"/>
      <c r="E575" s="11"/>
      <c r="F575" s="11"/>
      <c r="G575" s="13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36"/>
      <c r="Y575" s="36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6"/>
      <c r="BE575" s="16"/>
    </row>
    <row r="576" spans="1:57" x14ac:dyDescent="0.3">
      <c r="A576" s="11"/>
      <c r="B576" s="11"/>
      <c r="C576" s="11"/>
      <c r="D576" s="11"/>
      <c r="E576" s="11"/>
      <c r="F576" s="11"/>
      <c r="G576" s="13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36"/>
      <c r="Y576" s="36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2"/>
      <c r="AL576" s="12"/>
      <c r="AM576" s="12"/>
      <c r="AN576" s="12"/>
      <c r="AO576" s="12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2"/>
      <c r="BC576" s="11"/>
      <c r="BD576" s="16"/>
      <c r="BE576" s="16"/>
    </row>
    <row r="577" spans="1:57" x14ac:dyDescent="0.3">
      <c r="A577" s="11"/>
      <c r="B577" s="11"/>
      <c r="C577" s="11"/>
      <c r="D577" s="11"/>
      <c r="E577" s="11"/>
      <c r="F577" s="11"/>
      <c r="G577" s="13"/>
      <c r="H577" s="13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36"/>
      <c r="Y577" s="36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2"/>
      <c r="AL577" s="12"/>
      <c r="AM577" s="11"/>
      <c r="AN577" s="11"/>
      <c r="AO577" s="12"/>
      <c r="AP577" s="11"/>
      <c r="AQ577" s="12"/>
      <c r="AR577" s="11"/>
      <c r="AS577" s="12"/>
      <c r="AT577" s="11"/>
      <c r="AU577" s="11"/>
      <c r="AV577" s="11"/>
      <c r="AW577" s="11"/>
      <c r="AX577" s="11"/>
      <c r="AY577" s="11"/>
      <c r="AZ577" s="11"/>
      <c r="BA577" s="11"/>
      <c r="BB577" s="12"/>
      <c r="BC577" s="11"/>
      <c r="BD577" s="16"/>
      <c r="BE577" s="16"/>
    </row>
    <row r="578" spans="1:57" x14ac:dyDescent="0.3">
      <c r="A578" s="11"/>
      <c r="B578" s="11"/>
      <c r="C578" s="11"/>
      <c r="D578" s="11"/>
      <c r="E578" s="11"/>
      <c r="F578" s="11"/>
      <c r="G578" s="13"/>
      <c r="H578" s="13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36"/>
      <c r="Y578" s="36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2"/>
      <c r="AL578" s="11"/>
      <c r="AM578" s="11"/>
      <c r="AN578" s="11"/>
      <c r="AO578" s="11"/>
      <c r="AP578" s="11"/>
      <c r="AQ578" s="12"/>
      <c r="AR578" s="11"/>
      <c r="AS578" s="12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6"/>
      <c r="BE578" s="16"/>
    </row>
    <row r="579" spans="1:57" x14ac:dyDescent="0.3">
      <c r="A579" s="11"/>
      <c r="B579" s="11"/>
      <c r="C579" s="11"/>
      <c r="D579" s="11"/>
      <c r="E579" s="11"/>
      <c r="F579" s="11"/>
      <c r="G579" s="13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36"/>
      <c r="Y579" s="36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6"/>
      <c r="BE579" s="16"/>
    </row>
    <row r="580" spans="1:57" x14ac:dyDescent="0.3">
      <c r="A580" s="11"/>
      <c r="B580" s="11"/>
      <c r="C580" s="11"/>
      <c r="D580" s="11"/>
      <c r="E580" s="11"/>
      <c r="F580" s="11"/>
      <c r="G580" s="13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36"/>
      <c r="Y580" s="36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2"/>
      <c r="AL580" s="12"/>
      <c r="AM580" s="12"/>
      <c r="AN580" s="12"/>
      <c r="AO580" s="11"/>
      <c r="AP580" s="11"/>
      <c r="AQ580" s="12"/>
      <c r="AR580" s="12"/>
      <c r="AS580" s="12"/>
      <c r="AT580" s="11"/>
      <c r="AU580" s="11"/>
      <c r="AV580" s="11"/>
      <c r="AW580" s="11"/>
      <c r="AX580" s="11"/>
      <c r="AY580" s="11"/>
      <c r="AZ580" s="11"/>
      <c r="BA580" s="11"/>
      <c r="BB580" s="12"/>
      <c r="BC580" s="11"/>
      <c r="BD580" s="16"/>
      <c r="BE580" s="16"/>
    </row>
    <row r="581" spans="1:57" x14ac:dyDescent="0.3">
      <c r="A581" s="11"/>
      <c r="B581" s="11"/>
      <c r="C581" s="11"/>
      <c r="D581" s="11"/>
      <c r="E581" s="11"/>
      <c r="F581" s="11"/>
      <c r="G581" s="13"/>
      <c r="H581" s="13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36"/>
      <c r="Y581" s="36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2"/>
      <c r="AL581" s="12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6"/>
      <c r="BE581" s="16"/>
    </row>
    <row r="582" spans="1:57" x14ac:dyDescent="0.3">
      <c r="A582" s="11"/>
      <c r="B582" s="11"/>
      <c r="C582" s="11"/>
      <c r="D582" s="11"/>
      <c r="E582" s="11"/>
      <c r="F582" s="11"/>
      <c r="G582" s="13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36"/>
      <c r="Y582" s="36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2"/>
      <c r="BC582" s="11"/>
      <c r="BD582" s="16"/>
      <c r="BE582" s="16"/>
    </row>
    <row r="583" spans="1:57" x14ac:dyDescent="0.3">
      <c r="A583" s="11"/>
      <c r="B583" s="11"/>
      <c r="C583" s="11"/>
      <c r="D583" s="11"/>
      <c r="E583" s="11"/>
      <c r="F583" s="11"/>
      <c r="G583" s="13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36"/>
      <c r="Y583" s="36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2"/>
      <c r="AL583" s="12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6"/>
      <c r="BE583" s="16"/>
    </row>
    <row r="584" spans="1:57" x14ac:dyDescent="0.3">
      <c r="A584" s="11"/>
      <c r="B584" s="11"/>
      <c r="C584" s="11"/>
      <c r="D584" s="11"/>
      <c r="E584" s="11"/>
      <c r="F584" s="11"/>
      <c r="G584" s="13"/>
      <c r="H584" s="13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36"/>
      <c r="Y584" s="36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6"/>
      <c r="BE584" s="16"/>
    </row>
    <row r="585" spans="1:57" x14ac:dyDescent="0.3">
      <c r="A585" s="11"/>
      <c r="B585" s="11"/>
      <c r="C585" s="11"/>
      <c r="D585" s="11"/>
      <c r="E585" s="11"/>
      <c r="F585" s="11"/>
      <c r="G585" s="13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36"/>
      <c r="Y585" s="36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6"/>
      <c r="BE585" s="16"/>
    </row>
    <row r="586" spans="1:57" x14ac:dyDescent="0.3">
      <c r="A586" s="11"/>
      <c r="B586" s="11"/>
      <c r="C586" s="11"/>
      <c r="D586" s="11"/>
      <c r="E586" s="11"/>
      <c r="F586" s="11"/>
      <c r="G586" s="13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36"/>
      <c r="Y586" s="36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2"/>
      <c r="AL586" s="12"/>
      <c r="AM586" s="11"/>
      <c r="AN586" s="11"/>
      <c r="AO586" s="11"/>
      <c r="AP586" s="11"/>
      <c r="AQ586" s="11"/>
      <c r="AR586" s="11"/>
      <c r="AS586" s="12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6"/>
      <c r="BE586" s="16"/>
    </row>
    <row r="587" spans="1:57" x14ac:dyDescent="0.3">
      <c r="A587" s="11"/>
      <c r="B587" s="11"/>
      <c r="C587" s="11"/>
      <c r="D587" s="11"/>
      <c r="E587" s="11"/>
      <c r="F587" s="11"/>
      <c r="G587" s="13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36"/>
      <c r="Y587" s="36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6"/>
      <c r="BE587" s="16"/>
    </row>
    <row r="588" spans="1:57" x14ac:dyDescent="0.3">
      <c r="A588" s="11"/>
      <c r="B588" s="11"/>
      <c r="C588" s="11"/>
      <c r="D588" s="11"/>
      <c r="E588" s="11"/>
      <c r="F588" s="11"/>
      <c r="G588" s="13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36"/>
      <c r="Y588" s="36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2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2"/>
      <c r="BC588" s="11"/>
      <c r="BD588" s="16"/>
      <c r="BE588" s="16"/>
    </row>
    <row r="589" spans="1:57" x14ac:dyDescent="0.3">
      <c r="A589" s="11"/>
      <c r="B589" s="11"/>
      <c r="C589" s="11"/>
      <c r="D589" s="11"/>
      <c r="E589" s="11"/>
      <c r="F589" s="11"/>
      <c r="G589" s="13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36"/>
      <c r="Y589" s="36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6"/>
      <c r="BE589" s="16"/>
    </row>
    <row r="590" spans="1:57" x14ac:dyDescent="0.3">
      <c r="A590" s="11"/>
      <c r="B590" s="11"/>
      <c r="C590" s="11"/>
      <c r="D590" s="11"/>
      <c r="E590" s="11"/>
      <c r="F590" s="11"/>
      <c r="G590" s="13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36"/>
      <c r="Y590" s="36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2"/>
      <c r="AL590" s="12"/>
      <c r="AM590" s="12"/>
      <c r="AN590" s="12"/>
      <c r="AO590" s="11"/>
      <c r="AP590" s="11"/>
      <c r="AQ590" s="12"/>
      <c r="AR590" s="11"/>
      <c r="AS590" s="12"/>
      <c r="AT590" s="11"/>
      <c r="AU590" s="11"/>
      <c r="AV590" s="11"/>
      <c r="AW590" s="11"/>
      <c r="AX590" s="11"/>
      <c r="AY590" s="11"/>
      <c r="AZ590" s="11"/>
      <c r="BA590" s="11"/>
      <c r="BB590" s="12"/>
      <c r="BC590" s="11"/>
      <c r="BD590" s="16"/>
      <c r="BE590" s="16"/>
    </row>
    <row r="591" spans="1:57" x14ac:dyDescent="0.3">
      <c r="A591" s="11"/>
      <c r="B591" s="11"/>
      <c r="C591" s="11"/>
      <c r="D591" s="11"/>
      <c r="E591" s="11"/>
      <c r="F591" s="11"/>
      <c r="G591" s="13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36"/>
      <c r="Y591" s="36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6"/>
      <c r="BE591" s="16"/>
    </row>
    <row r="592" spans="1:57" x14ac:dyDescent="0.3">
      <c r="A592" s="11"/>
      <c r="B592" s="11"/>
      <c r="C592" s="11"/>
      <c r="D592" s="11"/>
      <c r="E592" s="11"/>
      <c r="F592" s="11"/>
      <c r="G592" s="13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36"/>
      <c r="Y592" s="36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6"/>
      <c r="BE592" s="16"/>
    </row>
    <row r="593" spans="1:57" x14ac:dyDescent="0.3">
      <c r="A593" s="11"/>
      <c r="B593" s="11"/>
      <c r="C593" s="11"/>
      <c r="D593" s="11"/>
      <c r="E593" s="11"/>
      <c r="F593" s="11"/>
      <c r="G593" s="13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36"/>
      <c r="Y593" s="36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2"/>
      <c r="AM593" s="12"/>
      <c r="AN593" s="12"/>
      <c r="AO593" s="11"/>
      <c r="AP593" s="11"/>
      <c r="AQ593" s="12"/>
      <c r="AR593" s="11"/>
      <c r="AS593" s="12"/>
      <c r="AT593" s="11"/>
      <c r="AU593" s="11"/>
      <c r="AV593" s="11"/>
      <c r="AW593" s="11"/>
      <c r="AX593" s="11"/>
      <c r="AY593" s="11"/>
      <c r="AZ593" s="11"/>
      <c r="BA593" s="11"/>
      <c r="BB593" s="12"/>
      <c r="BC593" s="11"/>
      <c r="BD593" s="16"/>
      <c r="BE593" s="16"/>
    </row>
    <row r="594" spans="1:57" x14ac:dyDescent="0.3">
      <c r="A594" s="11"/>
      <c r="B594" s="11"/>
      <c r="C594" s="11"/>
      <c r="D594" s="11"/>
      <c r="E594" s="11"/>
      <c r="F594" s="11"/>
      <c r="G594" s="13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36"/>
      <c r="Y594" s="36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2"/>
      <c r="AN594" s="12"/>
      <c r="AO594" s="11"/>
      <c r="AP594" s="11"/>
      <c r="AQ594" s="12"/>
      <c r="AR594" s="12"/>
      <c r="AS594" s="12"/>
      <c r="AT594" s="11"/>
      <c r="AU594" s="11"/>
      <c r="AV594" s="11"/>
      <c r="AW594" s="11"/>
      <c r="AX594" s="11"/>
      <c r="AY594" s="11"/>
      <c r="AZ594" s="11"/>
      <c r="BA594" s="11"/>
      <c r="BB594" s="12"/>
      <c r="BC594" s="11"/>
      <c r="BD594" s="16"/>
      <c r="BE594" s="16"/>
    </row>
    <row r="595" spans="1:57" x14ac:dyDescent="0.3">
      <c r="A595" s="11"/>
      <c r="B595" s="11"/>
      <c r="C595" s="11"/>
      <c r="D595" s="11"/>
      <c r="E595" s="11"/>
      <c r="F595" s="11"/>
      <c r="G595" s="13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36"/>
      <c r="Y595" s="36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2"/>
      <c r="AL595" s="11"/>
      <c r="AM595" s="12"/>
      <c r="AN595" s="12"/>
      <c r="AO595" s="11"/>
      <c r="AP595" s="11"/>
      <c r="AQ595" s="11"/>
      <c r="AR595" s="12"/>
      <c r="AS595" s="12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6"/>
      <c r="BE595" s="16"/>
    </row>
    <row r="596" spans="1:57" x14ac:dyDescent="0.3">
      <c r="A596" s="11"/>
      <c r="B596" s="11"/>
      <c r="C596" s="11"/>
      <c r="D596" s="11"/>
      <c r="E596" s="11"/>
      <c r="F596" s="11"/>
      <c r="G596" s="13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36"/>
      <c r="Y596" s="36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2"/>
      <c r="AL596" s="12"/>
      <c r="AM596" s="12"/>
      <c r="AN596" s="11"/>
      <c r="AO596" s="11"/>
      <c r="AP596" s="11"/>
      <c r="AQ596" s="12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2"/>
      <c r="BC596" s="11"/>
      <c r="BD596" s="16"/>
      <c r="BE596" s="16"/>
    </row>
    <row r="597" spans="1:57" x14ac:dyDescent="0.3">
      <c r="A597" s="11"/>
      <c r="B597" s="11"/>
      <c r="C597" s="11"/>
      <c r="D597" s="11"/>
      <c r="E597" s="11"/>
      <c r="F597" s="11"/>
      <c r="G597" s="13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36"/>
      <c r="Y597" s="36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6"/>
      <c r="BE597" s="16"/>
    </row>
    <row r="598" spans="1:57" x14ac:dyDescent="0.3">
      <c r="A598" s="11"/>
      <c r="B598" s="11"/>
      <c r="C598" s="11"/>
      <c r="D598" s="11"/>
      <c r="E598" s="11"/>
      <c r="F598" s="11"/>
      <c r="G598" s="13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36"/>
      <c r="Y598" s="36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2"/>
      <c r="AL598" s="12"/>
      <c r="AM598" s="12"/>
      <c r="AN598" s="12"/>
      <c r="AO598" s="12"/>
      <c r="AP598" s="12"/>
      <c r="AQ598" s="12"/>
      <c r="AR598" s="11"/>
      <c r="AS598" s="12"/>
      <c r="AT598" s="11"/>
      <c r="AU598" s="11"/>
      <c r="AV598" s="11"/>
      <c r="AW598" s="11"/>
      <c r="AX598" s="11"/>
      <c r="AY598" s="11"/>
      <c r="AZ598" s="11"/>
      <c r="BA598" s="11"/>
      <c r="BB598" s="12"/>
      <c r="BC598" s="11"/>
      <c r="BD598" s="16"/>
      <c r="BE598" s="16"/>
    </row>
    <row r="599" spans="1:57" x14ac:dyDescent="0.3">
      <c r="A599" s="11"/>
      <c r="B599" s="11"/>
      <c r="C599" s="11"/>
      <c r="D599" s="11"/>
      <c r="E599" s="11"/>
      <c r="F599" s="11"/>
      <c r="G599" s="13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36"/>
      <c r="Y599" s="36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2"/>
      <c r="AL599" s="11"/>
      <c r="AM599" s="12"/>
      <c r="AN599" s="11"/>
      <c r="AO599" s="12"/>
      <c r="AP599" s="11"/>
      <c r="AQ599" s="12"/>
      <c r="AR599" s="11"/>
      <c r="AS599" s="12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6"/>
      <c r="BE599" s="16"/>
    </row>
    <row r="600" spans="1:57" x14ac:dyDescent="0.3">
      <c r="A600" s="11"/>
      <c r="B600" s="11"/>
      <c r="C600" s="11"/>
      <c r="D600" s="11"/>
      <c r="E600" s="11"/>
      <c r="F600" s="11"/>
      <c r="G600" s="13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36"/>
      <c r="Y600" s="36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6"/>
      <c r="BE600" s="16"/>
    </row>
    <row r="601" spans="1:57" x14ac:dyDescent="0.3">
      <c r="A601" s="11"/>
      <c r="B601" s="11"/>
      <c r="C601" s="11"/>
      <c r="D601" s="11"/>
      <c r="E601" s="11"/>
      <c r="F601" s="11"/>
      <c r="G601" s="13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36"/>
      <c r="Y601" s="36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6"/>
      <c r="BE601" s="16"/>
    </row>
    <row r="602" spans="1:57" x14ac:dyDescent="0.3">
      <c r="A602" s="11"/>
      <c r="B602" s="11"/>
      <c r="C602" s="11"/>
      <c r="D602" s="11"/>
      <c r="E602" s="11"/>
      <c r="F602" s="11"/>
      <c r="G602" s="13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36"/>
      <c r="Y602" s="36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6"/>
      <c r="BE602" s="16"/>
    </row>
    <row r="603" spans="1:57" x14ac:dyDescent="0.3">
      <c r="A603" s="11"/>
      <c r="B603" s="11"/>
      <c r="C603" s="11"/>
      <c r="D603" s="11"/>
      <c r="E603" s="11"/>
      <c r="F603" s="11"/>
      <c r="G603" s="13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36"/>
      <c r="Y603" s="36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2"/>
      <c r="AL603" s="12"/>
      <c r="AM603" s="12"/>
      <c r="AN603" s="12"/>
      <c r="AO603" s="12"/>
      <c r="AP603" s="12"/>
      <c r="AQ603" s="12"/>
      <c r="AR603" s="11"/>
      <c r="AS603" s="12"/>
      <c r="AT603" s="11"/>
      <c r="AU603" s="11"/>
      <c r="AV603" s="11"/>
      <c r="AW603" s="11"/>
      <c r="AX603" s="11"/>
      <c r="AY603" s="11"/>
      <c r="AZ603" s="11"/>
      <c r="BA603" s="11"/>
      <c r="BB603" s="12"/>
      <c r="BC603" s="11"/>
      <c r="BD603" s="16"/>
      <c r="BE603" s="16"/>
    </row>
    <row r="604" spans="1:57" x14ac:dyDescent="0.3">
      <c r="A604" s="11"/>
      <c r="B604" s="11"/>
      <c r="C604" s="11"/>
      <c r="D604" s="11"/>
      <c r="E604" s="11"/>
      <c r="F604" s="11"/>
      <c r="G604" s="13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36"/>
      <c r="Y604" s="36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2"/>
      <c r="AL604" s="12"/>
      <c r="AM604" s="12"/>
      <c r="AN604" s="12"/>
      <c r="AO604" s="12"/>
      <c r="AP604" s="12"/>
      <c r="AQ604" s="12"/>
      <c r="AR604" s="12"/>
      <c r="AS604" s="12"/>
      <c r="AT604" s="11"/>
      <c r="AU604" s="11"/>
      <c r="AV604" s="11"/>
      <c r="AW604" s="11"/>
      <c r="AX604" s="11"/>
      <c r="AY604" s="11"/>
      <c r="AZ604" s="11"/>
      <c r="BA604" s="11"/>
      <c r="BB604" s="12"/>
      <c r="BC604" s="11"/>
      <c r="BD604" s="16"/>
      <c r="BE604" s="16"/>
    </row>
    <row r="605" spans="1:57" x14ac:dyDescent="0.3">
      <c r="A605" s="11"/>
      <c r="B605" s="11"/>
      <c r="C605" s="11"/>
      <c r="D605" s="11"/>
      <c r="E605" s="11"/>
      <c r="F605" s="11"/>
      <c r="G605" s="13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36"/>
      <c r="Y605" s="36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6"/>
      <c r="BE605" s="16"/>
    </row>
    <row r="606" spans="1:57" x14ac:dyDescent="0.3">
      <c r="A606" s="11"/>
      <c r="B606" s="11"/>
      <c r="C606" s="11"/>
      <c r="D606" s="11"/>
      <c r="E606" s="11"/>
      <c r="F606" s="11"/>
      <c r="G606" s="13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36"/>
      <c r="Y606" s="36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6"/>
      <c r="BE606" s="16"/>
    </row>
    <row r="607" spans="1:57" x14ac:dyDescent="0.3">
      <c r="A607" s="11"/>
      <c r="B607" s="11"/>
      <c r="C607" s="11"/>
      <c r="D607" s="11"/>
      <c r="E607" s="11"/>
      <c r="F607" s="11"/>
      <c r="G607" s="13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36"/>
      <c r="Y607" s="36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2"/>
      <c r="AL607" s="12"/>
      <c r="AM607" s="12"/>
      <c r="AN607" s="12"/>
      <c r="AO607" s="12"/>
      <c r="AP607" s="12"/>
      <c r="AQ607" s="12"/>
      <c r="AR607" s="12"/>
      <c r="AS607" s="12"/>
      <c r="AT607" s="11"/>
      <c r="AU607" s="11"/>
      <c r="AV607" s="11"/>
      <c r="AW607" s="11"/>
      <c r="AX607" s="11"/>
      <c r="AY607" s="11"/>
      <c r="AZ607" s="11"/>
      <c r="BA607" s="11"/>
      <c r="BB607" s="12"/>
      <c r="BC607" s="11"/>
      <c r="BD607" s="16"/>
      <c r="BE607" s="16"/>
    </row>
    <row r="608" spans="1:57" x14ac:dyDescent="0.3">
      <c r="A608" s="11"/>
      <c r="B608" s="11"/>
      <c r="C608" s="11"/>
      <c r="D608" s="11"/>
      <c r="E608" s="11"/>
      <c r="F608" s="11"/>
      <c r="G608" s="13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36"/>
      <c r="Y608" s="36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2"/>
      <c r="AL608" s="11"/>
      <c r="AM608" s="11"/>
      <c r="AN608" s="11"/>
      <c r="AO608" s="11"/>
      <c r="AP608" s="11"/>
      <c r="AQ608" s="12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6"/>
      <c r="BE608" s="16"/>
    </row>
    <row r="609" spans="1:57" x14ac:dyDescent="0.3">
      <c r="A609" s="11"/>
      <c r="B609" s="11"/>
      <c r="C609" s="11"/>
      <c r="D609" s="11"/>
      <c r="E609" s="11"/>
      <c r="F609" s="11"/>
      <c r="G609" s="13"/>
      <c r="H609" s="13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36"/>
      <c r="Y609" s="36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6"/>
      <c r="BE609" s="16"/>
    </row>
    <row r="610" spans="1:57" x14ac:dyDescent="0.3">
      <c r="A610" s="11"/>
      <c r="B610" s="11"/>
      <c r="C610" s="11"/>
      <c r="D610" s="11"/>
      <c r="E610" s="11"/>
      <c r="F610" s="11"/>
      <c r="G610" s="13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36"/>
      <c r="Y610" s="36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2"/>
      <c r="AL610" s="11"/>
      <c r="AM610" s="11"/>
      <c r="AN610" s="11"/>
      <c r="AO610" s="11"/>
      <c r="AP610" s="11"/>
      <c r="AQ610" s="12"/>
      <c r="AR610" s="11"/>
      <c r="AS610" s="12"/>
      <c r="AT610" s="11"/>
      <c r="AU610" s="11"/>
      <c r="AV610" s="11"/>
      <c r="AW610" s="11"/>
      <c r="AX610" s="11"/>
      <c r="AY610" s="11"/>
      <c r="AZ610" s="11"/>
      <c r="BA610" s="11"/>
      <c r="BB610" s="12"/>
      <c r="BC610" s="11"/>
      <c r="BD610" s="16"/>
      <c r="BE610" s="16"/>
    </row>
    <row r="611" spans="1:57" x14ac:dyDescent="0.3">
      <c r="A611" s="11"/>
      <c r="B611" s="11"/>
      <c r="C611" s="11"/>
      <c r="D611" s="11"/>
      <c r="E611" s="11"/>
      <c r="F611" s="11"/>
      <c r="G611" s="13"/>
      <c r="H611" s="13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36"/>
      <c r="Y611" s="36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6"/>
      <c r="BE611" s="16"/>
    </row>
    <row r="612" spans="1:57" x14ac:dyDescent="0.3">
      <c r="A612" s="11"/>
      <c r="B612" s="11"/>
      <c r="C612" s="11"/>
      <c r="D612" s="11"/>
      <c r="E612" s="11"/>
      <c r="F612" s="11"/>
      <c r="G612" s="13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36"/>
      <c r="Y612" s="36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2"/>
      <c r="AL612" s="11"/>
      <c r="AM612" s="12"/>
      <c r="AN612" s="12"/>
      <c r="AO612" s="11"/>
      <c r="AP612" s="11"/>
      <c r="AQ612" s="12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2"/>
      <c r="BC612" s="11"/>
      <c r="BD612" s="16"/>
      <c r="BE612" s="16"/>
    </row>
    <row r="613" spans="1:57" x14ac:dyDescent="0.3">
      <c r="A613" s="11"/>
      <c r="B613" s="11"/>
      <c r="C613" s="11"/>
      <c r="D613" s="11"/>
      <c r="E613" s="11"/>
      <c r="F613" s="11"/>
      <c r="G613" s="13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36"/>
      <c r="Y613" s="36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6"/>
      <c r="BE613" s="16"/>
    </row>
    <row r="614" spans="1:57" x14ac:dyDescent="0.3">
      <c r="A614" s="11"/>
      <c r="B614" s="11"/>
      <c r="C614" s="11"/>
      <c r="D614" s="11"/>
      <c r="E614" s="11"/>
      <c r="F614" s="11"/>
      <c r="G614" s="13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36"/>
      <c r="Y614" s="36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6"/>
      <c r="BE614" s="16"/>
    </row>
    <row r="615" spans="1:57" x14ac:dyDescent="0.3">
      <c r="A615" s="11"/>
      <c r="B615" s="11"/>
      <c r="C615" s="11"/>
      <c r="D615" s="11"/>
      <c r="E615" s="11"/>
      <c r="F615" s="11"/>
      <c r="G615" s="13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36"/>
      <c r="Y615" s="36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6"/>
      <c r="BE615" s="16"/>
    </row>
    <row r="616" spans="1:57" x14ac:dyDescent="0.3">
      <c r="A616" s="11"/>
      <c r="B616" s="11"/>
      <c r="C616" s="11"/>
      <c r="D616" s="11"/>
      <c r="E616" s="11"/>
      <c r="F616" s="11"/>
      <c r="G616" s="13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36"/>
      <c r="Y616" s="36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6"/>
      <c r="BE616" s="16"/>
    </row>
    <row r="617" spans="1:57" x14ac:dyDescent="0.3">
      <c r="A617" s="11"/>
      <c r="B617" s="11"/>
      <c r="C617" s="11"/>
      <c r="D617" s="11"/>
      <c r="E617" s="11"/>
      <c r="F617" s="11"/>
      <c r="G617" s="13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36"/>
      <c r="Y617" s="36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6"/>
      <c r="BE617" s="16"/>
    </row>
    <row r="618" spans="1:57" x14ac:dyDescent="0.3">
      <c r="A618" s="11"/>
      <c r="B618" s="11"/>
      <c r="C618" s="11"/>
      <c r="D618" s="11"/>
      <c r="E618" s="11"/>
      <c r="F618" s="11"/>
      <c r="G618" s="13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36"/>
      <c r="Y618" s="36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6"/>
      <c r="BE618" s="16"/>
    </row>
    <row r="619" spans="1:57" x14ac:dyDescent="0.3">
      <c r="A619" s="11"/>
      <c r="B619" s="11"/>
      <c r="C619" s="11"/>
      <c r="D619" s="11"/>
      <c r="E619" s="11"/>
      <c r="F619" s="11"/>
      <c r="G619" s="13"/>
      <c r="H619" s="13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36"/>
      <c r="Y619" s="36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2"/>
      <c r="AL619" s="11"/>
      <c r="AM619" s="12"/>
      <c r="AN619" s="12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2"/>
      <c r="BC619" s="11"/>
      <c r="BD619" s="16"/>
      <c r="BE619" s="16"/>
    </row>
    <row r="620" spans="1:57" x14ac:dyDescent="0.3">
      <c r="A620" s="11"/>
      <c r="B620" s="11"/>
      <c r="C620" s="11"/>
      <c r="D620" s="11"/>
      <c r="E620" s="11"/>
      <c r="F620" s="11"/>
      <c r="G620" s="13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36"/>
      <c r="Y620" s="36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2"/>
      <c r="AL620" s="12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2"/>
      <c r="BC620" s="11"/>
      <c r="BD620" s="16"/>
      <c r="BE620" s="16"/>
    </row>
    <row r="621" spans="1:57" x14ac:dyDescent="0.3">
      <c r="A621" s="11"/>
      <c r="B621" s="11"/>
      <c r="C621" s="11"/>
      <c r="D621" s="11"/>
      <c r="E621" s="11"/>
      <c r="F621" s="11"/>
      <c r="G621" s="13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36"/>
      <c r="Y621" s="36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6"/>
      <c r="BE621" s="16"/>
    </row>
    <row r="622" spans="1:57" x14ac:dyDescent="0.3">
      <c r="A622" s="11"/>
      <c r="B622" s="11"/>
      <c r="C622" s="11"/>
      <c r="D622" s="11"/>
      <c r="E622" s="11"/>
      <c r="F622" s="11"/>
      <c r="G622" s="13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36"/>
      <c r="Y622" s="36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6"/>
      <c r="BE622" s="16"/>
    </row>
    <row r="623" spans="1:57" x14ac:dyDescent="0.3">
      <c r="A623" s="11"/>
      <c r="B623" s="11"/>
      <c r="C623" s="11"/>
      <c r="D623" s="11"/>
      <c r="E623" s="11"/>
      <c r="F623" s="11"/>
      <c r="G623" s="13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36"/>
      <c r="Y623" s="36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6"/>
      <c r="BE623" s="16"/>
    </row>
    <row r="624" spans="1:57" x14ac:dyDescent="0.3">
      <c r="A624" s="11"/>
      <c r="B624" s="11"/>
      <c r="C624" s="11"/>
      <c r="D624" s="11"/>
      <c r="E624" s="11"/>
      <c r="F624" s="11"/>
      <c r="G624" s="13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36"/>
      <c r="Y624" s="36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2"/>
      <c r="AL624" s="12"/>
      <c r="AM624" s="12"/>
      <c r="AN624" s="12"/>
      <c r="AO624" s="11"/>
      <c r="AP624" s="11"/>
      <c r="AQ624" s="12"/>
      <c r="AR624" s="11"/>
      <c r="AS624" s="12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6"/>
      <c r="BE624" s="16"/>
    </row>
    <row r="625" spans="1:57" x14ac:dyDescent="0.3">
      <c r="A625" s="11"/>
      <c r="B625" s="11"/>
      <c r="C625" s="11"/>
      <c r="D625" s="11"/>
      <c r="E625" s="11"/>
      <c r="F625" s="11"/>
      <c r="G625" s="13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36"/>
      <c r="Y625" s="36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6"/>
      <c r="BE625" s="16"/>
    </row>
    <row r="626" spans="1:57" x14ac:dyDescent="0.3">
      <c r="A626" s="11"/>
      <c r="B626" s="11"/>
      <c r="C626" s="11"/>
      <c r="D626" s="11"/>
      <c r="E626" s="11"/>
      <c r="F626" s="11"/>
      <c r="G626" s="13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36"/>
      <c r="Y626" s="36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6"/>
      <c r="BE626" s="16"/>
    </row>
    <row r="627" spans="1:57" x14ac:dyDescent="0.3">
      <c r="A627" s="11"/>
      <c r="B627" s="48"/>
      <c r="C627" s="11"/>
      <c r="D627" s="11"/>
      <c r="E627" s="11"/>
      <c r="F627" s="11"/>
      <c r="G627" s="13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36"/>
      <c r="Y627" s="36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6"/>
      <c r="BE627" s="16"/>
    </row>
    <row r="628" spans="1:57" x14ac:dyDescent="0.3">
      <c r="A628" s="11"/>
      <c r="B628" s="11"/>
      <c r="C628" s="11"/>
      <c r="D628" s="11"/>
      <c r="E628" s="11"/>
      <c r="F628" s="11"/>
      <c r="G628" s="13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36"/>
      <c r="Y628" s="36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2"/>
      <c r="AN628" s="12"/>
      <c r="AO628" s="12"/>
      <c r="AP628" s="12"/>
      <c r="AQ628" s="12"/>
      <c r="AR628" s="12"/>
      <c r="AS628" s="12"/>
      <c r="AT628" s="11"/>
      <c r="AU628" s="11"/>
      <c r="AV628" s="11"/>
      <c r="AW628" s="11"/>
      <c r="AX628" s="11"/>
      <c r="AY628" s="11"/>
      <c r="AZ628" s="11"/>
      <c r="BA628" s="11"/>
      <c r="BB628" s="12"/>
      <c r="BC628" s="11"/>
      <c r="BD628" s="16"/>
      <c r="BE628" s="16"/>
    </row>
    <row r="629" spans="1:57" x14ac:dyDescent="0.3">
      <c r="A629" s="11"/>
      <c r="B629" s="11"/>
      <c r="C629" s="11"/>
      <c r="D629" s="11"/>
      <c r="E629" s="11"/>
      <c r="F629" s="11"/>
      <c r="G629" s="13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36"/>
      <c r="Y629" s="36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2"/>
      <c r="AN629" s="12"/>
      <c r="AO629" s="11"/>
      <c r="AP629" s="11"/>
      <c r="AQ629" s="12"/>
      <c r="AR629" s="12"/>
      <c r="AS629" s="12"/>
      <c r="AT629" s="11"/>
      <c r="AU629" s="11"/>
      <c r="AV629" s="11"/>
      <c r="AW629" s="11"/>
      <c r="AX629" s="11"/>
      <c r="AY629" s="11"/>
      <c r="AZ629" s="11"/>
      <c r="BA629" s="11"/>
      <c r="BB629" s="12"/>
      <c r="BC629" s="11"/>
      <c r="BD629" s="16"/>
      <c r="BE629" s="16"/>
    </row>
    <row r="630" spans="1:57" x14ac:dyDescent="0.3">
      <c r="A630" s="11"/>
      <c r="B630" s="11"/>
      <c r="C630" s="11"/>
      <c r="D630" s="11"/>
      <c r="E630" s="11"/>
      <c r="F630" s="11"/>
      <c r="G630" s="13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36"/>
      <c r="Y630" s="36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6"/>
      <c r="BE630" s="16"/>
    </row>
    <row r="631" spans="1:57" x14ac:dyDescent="0.3">
      <c r="A631" s="11"/>
      <c r="B631" s="11"/>
      <c r="C631" s="11"/>
      <c r="D631" s="11"/>
      <c r="E631" s="11"/>
      <c r="F631" s="11"/>
      <c r="G631" s="13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36"/>
      <c r="Y631" s="36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6"/>
      <c r="BE631" s="16"/>
    </row>
    <row r="632" spans="1:57" x14ac:dyDescent="0.3">
      <c r="A632" s="11"/>
      <c r="B632" s="11"/>
      <c r="C632" s="11"/>
      <c r="D632" s="11"/>
      <c r="E632" s="11"/>
      <c r="F632" s="11"/>
      <c r="G632" s="13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36"/>
      <c r="Y632" s="36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6"/>
      <c r="BE632" s="16"/>
    </row>
    <row r="633" spans="1:57" x14ac:dyDescent="0.3">
      <c r="A633" s="11"/>
      <c r="B633" s="11"/>
      <c r="C633" s="11"/>
      <c r="D633" s="11"/>
      <c r="E633" s="11"/>
      <c r="F633" s="11"/>
      <c r="G633" s="13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36"/>
      <c r="Y633" s="36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6"/>
      <c r="BE633" s="16"/>
    </row>
    <row r="634" spans="1:57" x14ac:dyDescent="0.3">
      <c r="A634" s="11"/>
      <c r="B634" s="11"/>
      <c r="C634" s="11"/>
      <c r="D634" s="11"/>
      <c r="E634" s="11"/>
      <c r="F634" s="11"/>
      <c r="G634" s="13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36"/>
      <c r="Y634" s="36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6"/>
      <c r="BE634" s="16"/>
    </row>
    <row r="635" spans="1:57" x14ac:dyDescent="0.3">
      <c r="A635" s="11"/>
      <c r="B635" s="11"/>
      <c r="C635" s="11"/>
      <c r="D635" s="11"/>
      <c r="E635" s="11"/>
      <c r="F635" s="11"/>
      <c r="G635" s="13"/>
      <c r="H635" s="13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36"/>
      <c r="Y635" s="36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6"/>
      <c r="BE635" s="16"/>
    </row>
    <row r="636" spans="1:57" x14ac:dyDescent="0.3">
      <c r="A636" s="11"/>
      <c r="B636" s="11"/>
      <c r="C636" s="11"/>
      <c r="D636" s="11"/>
      <c r="E636" s="11"/>
      <c r="F636" s="11"/>
      <c r="G636" s="13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36"/>
      <c r="Y636" s="36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6"/>
      <c r="BE636" s="16"/>
    </row>
    <row r="637" spans="1:57" x14ac:dyDescent="0.3">
      <c r="A637" s="11"/>
      <c r="B637" s="11"/>
      <c r="C637" s="11"/>
      <c r="D637" s="11"/>
      <c r="E637" s="11"/>
      <c r="F637" s="11"/>
      <c r="G637" s="13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36"/>
      <c r="Y637" s="36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6"/>
      <c r="BE637" s="16"/>
    </row>
    <row r="638" spans="1:57" x14ac:dyDescent="0.3">
      <c r="A638" s="11"/>
      <c r="B638" s="11"/>
      <c r="C638" s="11"/>
      <c r="D638" s="11"/>
      <c r="E638" s="11"/>
      <c r="F638" s="11"/>
      <c r="G638" s="13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36"/>
      <c r="Y638" s="36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2"/>
      <c r="AL638" s="12"/>
      <c r="AM638" s="12"/>
      <c r="AN638" s="11"/>
      <c r="AO638" s="11"/>
      <c r="AP638" s="11"/>
      <c r="AQ638" s="12"/>
      <c r="AR638" s="11"/>
      <c r="AS638" s="12"/>
      <c r="AT638" s="11"/>
      <c r="AU638" s="11"/>
      <c r="AV638" s="11"/>
      <c r="AW638" s="11"/>
      <c r="AX638" s="11"/>
      <c r="AY638" s="11"/>
      <c r="AZ638" s="11"/>
      <c r="BA638" s="11"/>
      <c r="BB638" s="12"/>
      <c r="BC638" s="11"/>
      <c r="BD638" s="16"/>
      <c r="BE638" s="16"/>
    </row>
    <row r="639" spans="1:57" x14ac:dyDescent="0.3">
      <c r="A639" s="11"/>
      <c r="B639" s="11"/>
      <c r="C639" s="11"/>
      <c r="D639" s="11"/>
      <c r="E639" s="11"/>
      <c r="F639" s="11"/>
      <c r="G639" s="13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36"/>
      <c r="Y639" s="36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2"/>
      <c r="AL639" s="11"/>
      <c r="AM639" s="12"/>
      <c r="AN639" s="11"/>
      <c r="AO639" s="11"/>
      <c r="AP639" s="11"/>
      <c r="AQ639" s="12"/>
      <c r="AR639" s="11"/>
      <c r="AS639" s="12"/>
      <c r="AT639" s="11"/>
      <c r="AU639" s="11"/>
      <c r="AV639" s="11"/>
      <c r="AW639" s="11"/>
      <c r="AX639" s="11"/>
      <c r="AY639" s="11"/>
      <c r="AZ639" s="11"/>
      <c r="BA639" s="11"/>
      <c r="BB639" s="12"/>
      <c r="BC639" s="11"/>
      <c r="BD639" s="16"/>
      <c r="BE639" s="16"/>
    </row>
    <row r="640" spans="1:57" x14ac:dyDescent="0.3">
      <c r="A640" s="11"/>
      <c r="B640" s="11"/>
      <c r="C640" s="11"/>
      <c r="D640" s="11"/>
      <c r="E640" s="11"/>
      <c r="F640" s="11"/>
      <c r="G640" s="13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36"/>
      <c r="Y640" s="36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6"/>
      <c r="BE640" s="16"/>
    </row>
    <row r="641" spans="1:57" x14ac:dyDescent="0.3">
      <c r="A641" s="11"/>
      <c r="B641" s="11"/>
      <c r="C641" s="11"/>
      <c r="D641" s="11"/>
      <c r="E641" s="11"/>
      <c r="F641" s="11"/>
      <c r="G641" s="13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36"/>
      <c r="Y641" s="36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2"/>
      <c r="AL641" s="11"/>
      <c r="AM641" s="12"/>
      <c r="AN641" s="12"/>
      <c r="AO641" s="11"/>
      <c r="AP641" s="11"/>
      <c r="AQ641" s="12"/>
      <c r="AR641" s="12"/>
      <c r="AS641" s="12"/>
      <c r="AT641" s="11"/>
      <c r="AU641" s="11"/>
      <c r="AV641" s="11"/>
      <c r="AW641" s="11"/>
      <c r="AX641" s="11"/>
      <c r="AY641" s="11"/>
      <c r="AZ641" s="11"/>
      <c r="BA641" s="11"/>
      <c r="BB641" s="12"/>
      <c r="BC641" s="11"/>
      <c r="BD641" s="16"/>
      <c r="BE641" s="16"/>
    </row>
    <row r="642" spans="1:57" x14ac:dyDescent="0.3">
      <c r="A642" s="11"/>
      <c r="B642" s="11"/>
      <c r="C642" s="11"/>
      <c r="D642" s="11"/>
      <c r="E642" s="11"/>
      <c r="F642" s="11"/>
      <c r="G642" s="13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36"/>
      <c r="Y642" s="36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2"/>
      <c r="AL642" s="12"/>
      <c r="AM642" s="12"/>
      <c r="AN642" s="11"/>
      <c r="AO642" s="11"/>
      <c r="AP642" s="11"/>
      <c r="AQ642" s="12"/>
      <c r="AR642" s="11"/>
      <c r="AS642" s="12"/>
      <c r="AT642" s="11"/>
      <c r="AU642" s="11"/>
      <c r="AV642" s="11"/>
      <c r="AW642" s="11"/>
      <c r="AX642" s="11"/>
      <c r="AY642" s="11"/>
      <c r="AZ642" s="11"/>
      <c r="BA642" s="11"/>
      <c r="BB642" s="12"/>
      <c r="BC642" s="11"/>
      <c r="BD642" s="16"/>
      <c r="BE642" s="16"/>
    </row>
    <row r="643" spans="1:57" x14ac:dyDescent="0.3">
      <c r="A643" s="11"/>
      <c r="B643" s="11"/>
      <c r="C643" s="11"/>
      <c r="D643" s="11"/>
      <c r="E643" s="11"/>
      <c r="F643" s="11"/>
      <c r="G643" s="13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36"/>
      <c r="Y643" s="36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2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2"/>
      <c r="BC643" s="11"/>
      <c r="BD643" s="16"/>
      <c r="BE643" s="16"/>
    </row>
    <row r="644" spans="1:57" x14ac:dyDescent="0.3">
      <c r="A644" s="11"/>
      <c r="B644" s="11"/>
      <c r="C644" s="11"/>
      <c r="D644" s="11"/>
      <c r="E644" s="11"/>
      <c r="F644" s="11"/>
      <c r="G644" s="13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36"/>
      <c r="Y644" s="36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2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2"/>
      <c r="BC644" s="11"/>
      <c r="BD644" s="16"/>
      <c r="BE644" s="16"/>
    </row>
    <row r="645" spans="1:57" x14ac:dyDescent="0.3">
      <c r="A645" s="11"/>
      <c r="B645" s="11"/>
      <c r="C645" s="11"/>
      <c r="D645" s="11"/>
      <c r="E645" s="11"/>
      <c r="F645" s="11"/>
      <c r="G645" s="13"/>
      <c r="H645" s="13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36"/>
      <c r="Y645" s="36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6"/>
      <c r="BE645" s="16"/>
    </row>
    <row r="646" spans="1:57" x14ac:dyDescent="0.3">
      <c r="A646" s="11"/>
      <c r="B646" s="11"/>
      <c r="C646" s="11"/>
      <c r="D646" s="11"/>
      <c r="E646" s="11"/>
      <c r="F646" s="11"/>
      <c r="G646" s="13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36"/>
      <c r="Y646" s="36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6"/>
      <c r="BE646" s="16"/>
    </row>
    <row r="647" spans="1:57" x14ac:dyDescent="0.3">
      <c r="A647" s="11"/>
      <c r="B647" s="11"/>
      <c r="C647" s="11"/>
      <c r="D647" s="11"/>
      <c r="E647" s="11"/>
      <c r="F647" s="11"/>
      <c r="G647" s="13"/>
      <c r="H647" s="13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36"/>
      <c r="Y647" s="36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2"/>
      <c r="AL647" s="12"/>
      <c r="AM647" s="12"/>
      <c r="AN647" s="12"/>
      <c r="AO647" s="11"/>
      <c r="AP647" s="11"/>
      <c r="AQ647" s="12"/>
      <c r="AR647" s="11"/>
      <c r="AS647" s="12"/>
      <c r="AT647" s="11"/>
      <c r="AU647" s="11"/>
      <c r="AV647" s="11"/>
      <c r="AW647" s="11"/>
      <c r="AX647" s="11"/>
      <c r="AY647" s="11"/>
      <c r="AZ647" s="11"/>
      <c r="BA647" s="11"/>
      <c r="BB647" s="12"/>
      <c r="BC647" s="11"/>
      <c r="BD647" s="16"/>
      <c r="BE647" s="16"/>
    </row>
    <row r="648" spans="1:57" x14ac:dyDescent="0.3">
      <c r="A648" s="11"/>
      <c r="B648" s="11"/>
      <c r="C648" s="11"/>
      <c r="D648" s="11"/>
      <c r="E648" s="11"/>
      <c r="F648" s="11"/>
      <c r="G648" s="13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36"/>
      <c r="Y648" s="36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6"/>
      <c r="BE648" s="16"/>
    </row>
    <row r="649" spans="1:57" x14ac:dyDescent="0.3">
      <c r="A649" s="11"/>
      <c r="B649" s="11"/>
      <c r="C649" s="11"/>
      <c r="D649" s="11"/>
      <c r="E649" s="11"/>
      <c r="F649" s="11"/>
      <c r="G649" s="13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36"/>
      <c r="Y649" s="36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2"/>
      <c r="AL649" s="12"/>
      <c r="AM649" s="12"/>
      <c r="AN649" s="12"/>
      <c r="AO649" s="11"/>
      <c r="AP649" s="11"/>
      <c r="AQ649" s="12"/>
      <c r="AR649" s="11"/>
      <c r="AS649" s="12"/>
      <c r="AT649" s="11"/>
      <c r="AU649" s="11"/>
      <c r="AV649" s="11"/>
      <c r="AW649" s="11"/>
      <c r="AX649" s="11"/>
      <c r="AY649" s="11"/>
      <c r="AZ649" s="11"/>
      <c r="BA649" s="11"/>
      <c r="BB649" s="12"/>
      <c r="BC649" s="11"/>
      <c r="BD649" s="16"/>
      <c r="BE649" s="16"/>
    </row>
    <row r="650" spans="1:57" x14ac:dyDescent="0.3">
      <c r="A650" s="11"/>
      <c r="B650" s="11"/>
      <c r="C650" s="11"/>
      <c r="D650" s="11"/>
      <c r="E650" s="11"/>
      <c r="F650" s="11"/>
      <c r="G650" s="13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36"/>
      <c r="Y650" s="36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2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2"/>
      <c r="BC650" s="11"/>
      <c r="BD650" s="16"/>
      <c r="BE650" s="16"/>
    </row>
    <row r="651" spans="1:57" x14ac:dyDescent="0.3">
      <c r="A651" s="11"/>
      <c r="B651" s="11"/>
      <c r="C651" s="11"/>
      <c r="D651" s="11"/>
      <c r="E651" s="11"/>
      <c r="F651" s="11"/>
      <c r="G651" s="13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36"/>
      <c r="Y651" s="36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2"/>
      <c r="AL651" s="12"/>
      <c r="AM651" s="12"/>
      <c r="AN651" s="12"/>
      <c r="AO651" s="11"/>
      <c r="AP651" s="11"/>
      <c r="AQ651" s="12"/>
      <c r="AR651" s="12"/>
      <c r="AS651" s="12"/>
      <c r="AT651" s="11"/>
      <c r="AU651" s="11"/>
      <c r="AV651" s="11"/>
      <c r="AW651" s="11"/>
      <c r="AX651" s="11"/>
      <c r="AY651" s="11"/>
      <c r="AZ651" s="11"/>
      <c r="BA651" s="11"/>
      <c r="BB651" s="12"/>
      <c r="BC651" s="11"/>
      <c r="BD651" s="16"/>
      <c r="BE651" s="16"/>
    </row>
    <row r="652" spans="1:57" x14ac:dyDescent="0.3">
      <c r="A652" s="11"/>
      <c r="B652" s="11"/>
      <c r="C652" s="11"/>
      <c r="D652" s="11"/>
      <c r="E652" s="11"/>
      <c r="F652" s="11"/>
      <c r="G652" s="13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36"/>
      <c r="Y652" s="36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6"/>
      <c r="BE652" s="16"/>
    </row>
    <row r="653" spans="1:57" x14ac:dyDescent="0.3">
      <c r="A653" s="11"/>
      <c r="B653" s="11"/>
      <c r="C653" s="11"/>
      <c r="D653" s="11"/>
      <c r="E653" s="11"/>
      <c r="F653" s="11"/>
      <c r="G653" s="13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36"/>
      <c r="Y653" s="36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2"/>
      <c r="AN653" s="12"/>
      <c r="AO653" s="12"/>
      <c r="AP653" s="12"/>
      <c r="AQ653" s="12"/>
      <c r="AR653" s="11"/>
      <c r="AS653" s="12"/>
      <c r="AT653" s="11"/>
      <c r="AU653" s="11"/>
      <c r="AV653" s="11"/>
      <c r="AW653" s="11"/>
      <c r="AX653" s="11"/>
      <c r="AY653" s="11"/>
      <c r="AZ653" s="11"/>
      <c r="BA653" s="11"/>
      <c r="BB653" s="12"/>
      <c r="BC653" s="11"/>
      <c r="BD653" s="16"/>
      <c r="BE653" s="16"/>
    </row>
    <row r="654" spans="1:57" x14ac:dyDescent="0.3">
      <c r="A654" s="11"/>
      <c r="B654" s="11"/>
      <c r="C654" s="11"/>
      <c r="D654" s="11"/>
      <c r="E654" s="11"/>
      <c r="F654" s="11"/>
      <c r="G654" s="13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36"/>
      <c r="Y654" s="36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6"/>
      <c r="BE654" s="16"/>
    </row>
    <row r="655" spans="1:57" x14ac:dyDescent="0.3">
      <c r="A655" s="11"/>
      <c r="B655" s="11"/>
      <c r="C655" s="11"/>
      <c r="D655" s="11"/>
      <c r="E655" s="11"/>
      <c r="F655" s="11"/>
      <c r="G655" s="13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36"/>
      <c r="Y655" s="36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2"/>
      <c r="AL655" s="12"/>
      <c r="AM655" s="12"/>
      <c r="AN655" s="12"/>
      <c r="AO655" s="11"/>
      <c r="AP655" s="11"/>
      <c r="AQ655" s="12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6"/>
      <c r="BE655" s="16"/>
    </row>
    <row r="656" spans="1:57" x14ac:dyDescent="0.3">
      <c r="A656" s="11"/>
      <c r="B656" s="11"/>
      <c r="C656" s="11"/>
      <c r="D656" s="11"/>
      <c r="E656" s="11"/>
      <c r="F656" s="11"/>
      <c r="G656" s="13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36"/>
      <c r="Y656" s="36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6"/>
      <c r="BE656" s="16"/>
    </row>
    <row r="657" spans="1:57" x14ac:dyDescent="0.3">
      <c r="A657" s="11"/>
      <c r="B657" s="11"/>
      <c r="C657" s="11"/>
      <c r="D657" s="11"/>
      <c r="E657" s="11"/>
      <c r="F657" s="11"/>
      <c r="G657" s="13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36"/>
      <c r="Y657" s="36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2"/>
      <c r="AL657" s="12"/>
      <c r="AM657" s="12"/>
      <c r="AN657" s="12"/>
      <c r="AO657" s="11"/>
      <c r="AP657" s="11"/>
      <c r="AQ657" s="12"/>
      <c r="AR657" s="11"/>
      <c r="AS657" s="12"/>
      <c r="AT657" s="11"/>
      <c r="AU657" s="11"/>
      <c r="AV657" s="11"/>
      <c r="AW657" s="11"/>
      <c r="AX657" s="11"/>
      <c r="AY657" s="11"/>
      <c r="AZ657" s="11"/>
      <c r="BA657" s="11"/>
      <c r="BB657" s="12"/>
      <c r="BC657" s="11"/>
      <c r="BD657" s="16"/>
      <c r="BE657" s="16"/>
    </row>
    <row r="658" spans="1:57" x14ac:dyDescent="0.3">
      <c r="A658" s="11"/>
      <c r="B658" s="11"/>
      <c r="C658" s="11"/>
      <c r="D658" s="11"/>
      <c r="E658" s="11"/>
      <c r="F658" s="11"/>
      <c r="G658" s="13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36"/>
      <c r="Y658" s="36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2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2"/>
      <c r="BC658" s="11"/>
      <c r="BD658" s="16"/>
      <c r="BE658" s="16"/>
    </row>
    <row r="659" spans="1:57" x14ac:dyDescent="0.3">
      <c r="A659" s="11"/>
      <c r="B659" s="11"/>
      <c r="C659" s="11"/>
      <c r="D659" s="11"/>
      <c r="E659" s="11"/>
      <c r="F659" s="11"/>
      <c r="G659" s="13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36"/>
      <c r="Y659" s="36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2"/>
      <c r="AN659" s="12"/>
      <c r="AO659" s="11"/>
      <c r="AP659" s="11"/>
      <c r="AQ659" s="12"/>
      <c r="AR659" s="12"/>
      <c r="AS659" s="12"/>
      <c r="AT659" s="11"/>
      <c r="AU659" s="11"/>
      <c r="AV659" s="11"/>
      <c r="AW659" s="11"/>
      <c r="AX659" s="11"/>
      <c r="AY659" s="11"/>
      <c r="AZ659" s="11"/>
      <c r="BA659" s="11"/>
      <c r="BB659" s="12"/>
      <c r="BC659" s="11"/>
      <c r="BD659" s="16"/>
      <c r="BE659" s="16"/>
    </row>
    <row r="660" spans="1:57" x14ac:dyDescent="0.3">
      <c r="A660" s="11"/>
      <c r="B660" s="11"/>
      <c r="C660" s="11"/>
      <c r="D660" s="11"/>
      <c r="E660" s="11"/>
      <c r="F660" s="11"/>
      <c r="G660" s="13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36"/>
      <c r="Y660" s="36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6"/>
      <c r="BE660" s="16"/>
    </row>
    <row r="661" spans="1:57" x14ac:dyDescent="0.3">
      <c r="A661" s="11"/>
      <c r="B661" s="11"/>
      <c r="C661" s="11"/>
      <c r="D661" s="11"/>
      <c r="E661" s="11"/>
      <c r="F661" s="11"/>
      <c r="G661" s="13"/>
      <c r="H661" s="13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36"/>
      <c r="Y661" s="36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6"/>
      <c r="BE661" s="16"/>
    </row>
    <row r="662" spans="1:57" x14ac:dyDescent="0.3">
      <c r="A662" s="11"/>
      <c r="B662" s="11"/>
      <c r="C662" s="11"/>
      <c r="D662" s="11"/>
      <c r="E662" s="11"/>
      <c r="F662" s="11"/>
      <c r="G662" s="13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36"/>
      <c r="Y662" s="36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6"/>
      <c r="BE662" s="16"/>
    </row>
    <row r="663" spans="1:57" x14ac:dyDescent="0.3">
      <c r="A663" s="11"/>
      <c r="B663" s="11"/>
      <c r="C663" s="11"/>
      <c r="D663" s="11"/>
      <c r="E663" s="11"/>
      <c r="F663" s="11"/>
      <c r="G663" s="13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36"/>
      <c r="Y663" s="36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6"/>
      <c r="BE663" s="16"/>
    </row>
    <row r="664" spans="1:57" x14ac:dyDescent="0.3">
      <c r="A664" s="11"/>
      <c r="B664" s="48"/>
      <c r="C664" s="11"/>
      <c r="D664" s="11"/>
      <c r="E664" s="11"/>
      <c r="F664" s="11"/>
      <c r="G664" s="13"/>
      <c r="H664" s="13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36"/>
      <c r="Y664" s="36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2"/>
      <c r="AN664" s="12"/>
      <c r="AO664" s="11"/>
      <c r="AP664" s="11"/>
      <c r="AQ664" s="12"/>
      <c r="AR664" s="11"/>
      <c r="AS664" s="12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6"/>
      <c r="BE664" s="16"/>
    </row>
    <row r="665" spans="1:57" x14ac:dyDescent="0.3">
      <c r="A665" s="11"/>
      <c r="B665" s="11"/>
      <c r="C665" s="11"/>
      <c r="D665" s="11"/>
      <c r="E665" s="11"/>
      <c r="F665" s="11"/>
      <c r="G665" s="13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36"/>
      <c r="Y665" s="36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6"/>
      <c r="BE665" s="16"/>
    </row>
    <row r="666" spans="1:57" x14ac:dyDescent="0.3">
      <c r="A666" s="11"/>
      <c r="B666" s="11"/>
      <c r="C666" s="11"/>
      <c r="D666" s="11"/>
      <c r="E666" s="11"/>
      <c r="F666" s="11"/>
      <c r="G666" s="13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36"/>
      <c r="Y666" s="36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6"/>
      <c r="BE666" s="16"/>
    </row>
    <row r="667" spans="1:57" x14ac:dyDescent="0.3">
      <c r="A667" s="11"/>
      <c r="B667" s="11"/>
      <c r="C667" s="11"/>
      <c r="D667" s="11"/>
      <c r="E667" s="11"/>
      <c r="F667" s="11"/>
      <c r="G667" s="13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36"/>
      <c r="Y667" s="36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2"/>
      <c r="AN667" s="12"/>
      <c r="AO667" s="11"/>
      <c r="AP667" s="11"/>
      <c r="AQ667" s="12"/>
      <c r="AR667" s="12"/>
      <c r="AS667" s="12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6"/>
      <c r="BE667" s="16"/>
    </row>
    <row r="668" spans="1:57" x14ac:dyDescent="0.3">
      <c r="A668" s="11"/>
      <c r="B668" s="11"/>
      <c r="C668" s="11"/>
      <c r="D668" s="11"/>
      <c r="E668" s="11"/>
      <c r="F668" s="11"/>
      <c r="G668" s="13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36"/>
      <c r="Y668" s="36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2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6"/>
      <c r="BE668" s="16"/>
    </row>
    <row r="669" spans="1:57" x14ac:dyDescent="0.3">
      <c r="A669" s="11"/>
      <c r="B669" s="11"/>
      <c r="C669" s="11"/>
      <c r="D669" s="11"/>
      <c r="E669" s="11"/>
      <c r="F669" s="11"/>
      <c r="G669" s="13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36"/>
      <c r="Y669" s="36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2"/>
      <c r="BC669" s="11"/>
      <c r="BD669" s="16"/>
      <c r="BE669" s="16"/>
    </row>
    <row r="670" spans="1:57" x14ac:dyDescent="0.3">
      <c r="A670" s="11"/>
      <c r="B670" s="11"/>
      <c r="C670" s="11"/>
      <c r="D670" s="11"/>
      <c r="E670" s="11"/>
      <c r="F670" s="11"/>
      <c r="G670" s="13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36"/>
      <c r="Y670" s="36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2"/>
      <c r="BC670" s="11"/>
      <c r="BD670" s="16"/>
      <c r="BE670" s="16"/>
    </row>
    <row r="671" spans="1:57" x14ac:dyDescent="0.3">
      <c r="A671" s="11"/>
      <c r="B671" s="11"/>
      <c r="C671" s="11"/>
      <c r="D671" s="11"/>
      <c r="E671" s="11"/>
      <c r="F671" s="11"/>
      <c r="G671" s="13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36"/>
      <c r="Y671" s="36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6"/>
      <c r="BE671" s="16"/>
    </row>
    <row r="672" spans="1:57" x14ac:dyDescent="0.3">
      <c r="A672" s="11"/>
      <c r="B672" s="11"/>
      <c r="C672" s="11"/>
      <c r="D672" s="11"/>
      <c r="E672" s="11"/>
      <c r="F672" s="11"/>
      <c r="G672" s="13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36"/>
      <c r="Y672" s="36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2"/>
      <c r="AL672" s="12"/>
      <c r="AM672" s="12"/>
      <c r="AN672" s="12"/>
      <c r="AO672" s="11"/>
      <c r="AP672" s="11"/>
      <c r="AQ672" s="12"/>
      <c r="AR672" s="11"/>
      <c r="AS672" s="12"/>
      <c r="AT672" s="11"/>
      <c r="AU672" s="11"/>
      <c r="AV672" s="11"/>
      <c r="AW672" s="11"/>
      <c r="AX672" s="11"/>
      <c r="AY672" s="11"/>
      <c r="AZ672" s="11"/>
      <c r="BA672" s="11"/>
      <c r="BB672" s="12"/>
      <c r="BC672" s="11"/>
      <c r="BD672" s="16"/>
      <c r="BE672" s="16"/>
    </row>
    <row r="673" spans="1:57" x14ac:dyDescent="0.3">
      <c r="A673" s="11"/>
      <c r="B673" s="11"/>
      <c r="C673" s="11"/>
      <c r="D673" s="11"/>
      <c r="E673" s="11"/>
      <c r="F673" s="11"/>
      <c r="G673" s="13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36"/>
      <c r="Y673" s="36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2"/>
      <c r="AL673" s="12"/>
      <c r="AM673" s="11"/>
      <c r="AN673" s="11"/>
      <c r="AO673" s="11"/>
      <c r="AP673" s="11"/>
      <c r="AQ673" s="11"/>
      <c r="AR673" s="11"/>
      <c r="AS673" s="12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6"/>
      <c r="BE673" s="16"/>
    </row>
    <row r="674" spans="1:57" x14ac:dyDescent="0.3">
      <c r="A674" s="11"/>
      <c r="B674" s="11"/>
      <c r="C674" s="11"/>
      <c r="D674" s="11"/>
      <c r="E674" s="11"/>
      <c r="F674" s="11"/>
      <c r="G674" s="13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36"/>
      <c r="Y674" s="36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6"/>
      <c r="BE674" s="16"/>
    </row>
    <row r="675" spans="1:57" x14ac:dyDescent="0.3">
      <c r="A675" s="11"/>
      <c r="B675" s="11"/>
      <c r="C675" s="11"/>
      <c r="D675" s="11"/>
      <c r="E675" s="11"/>
      <c r="F675" s="11"/>
      <c r="G675" s="13"/>
      <c r="H675" s="13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36"/>
      <c r="Y675" s="36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2"/>
      <c r="AL675" s="11"/>
      <c r="AM675" s="12"/>
      <c r="AN675" s="11"/>
      <c r="AO675" s="11"/>
      <c r="AP675" s="11"/>
      <c r="AQ675" s="12"/>
      <c r="AR675" s="11"/>
      <c r="AS675" s="12"/>
      <c r="AT675" s="11"/>
      <c r="AU675" s="11"/>
      <c r="AV675" s="11"/>
      <c r="AW675" s="11"/>
      <c r="AX675" s="11"/>
      <c r="AY675" s="11"/>
      <c r="AZ675" s="11"/>
      <c r="BA675" s="11"/>
      <c r="BB675" s="12"/>
      <c r="BC675" s="11"/>
      <c r="BD675" s="16"/>
      <c r="BE675" s="16"/>
    </row>
    <row r="676" spans="1:57" x14ac:dyDescent="0.3">
      <c r="A676" s="11"/>
      <c r="B676" s="11"/>
      <c r="C676" s="11"/>
      <c r="D676" s="11"/>
      <c r="E676" s="11"/>
      <c r="F676" s="11"/>
      <c r="G676" s="13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36"/>
      <c r="Y676" s="36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2"/>
      <c r="BC676" s="11"/>
      <c r="BD676" s="16"/>
      <c r="BE676" s="16"/>
    </row>
    <row r="677" spans="1:57" x14ac:dyDescent="0.3">
      <c r="A677" s="11"/>
      <c r="B677" s="11"/>
      <c r="C677" s="11"/>
      <c r="D677" s="11"/>
      <c r="E677" s="11"/>
      <c r="F677" s="11"/>
      <c r="G677" s="13"/>
      <c r="H677" s="13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36"/>
      <c r="Y677" s="36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2"/>
      <c r="BC677" s="11"/>
      <c r="BD677" s="16"/>
      <c r="BE677" s="16"/>
    </row>
    <row r="678" spans="1:57" x14ac:dyDescent="0.3">
      <c r="A678" s="11"/>
      <c r="B678" s="11"/>
      <c r="C678" s="11"/>
      <c r="D678" s="11"/>
      <c r="E678" s="11"/>
      <c r="F678" s="11"/>
      <c r="G678" s="13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36"/>
      <c r="Y678" s="36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6"/>
      <c r="BE678" s="16"/>
    </row>
    <row r="679" spans="1:57" x14ac:dyDescent="0.3">
      <c r="A679" s="11"/>
      <c r="B679" s="11"/>
      <c r="C679" s="11"/>
      <c r="D679" s="11"/>
      <c r="E679" s="11"/>
      <c r="F679" s="11"/>
      <c r="G679" s="13"/>
      <c r="H679" s="13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36"/>
      <c r="Y679" s="36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6"/>
      <c r="BE679" s="16"/>
    </row>
    <row r="680" spans="1:57" x14ac:dyDescent="0.3">
      <c r="A680" s="11"/>
      <c r="B680" s="11"/>
      <c r="C680" s="11"/>
      <c r="D680" s="11"/>
      <c r="E680" s="11"/>
      <c r="F680" s="11"/>
      <c r="G680" s="13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36"/>
      <c r="Y680" s="36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2"/>
      <c r="BC680" s="11"/>
      <c r="BD680" s="16"/>
      <c r="BE680" s="16"/>
    </row>
    <row r="681" spans="1:57" x14ac:dyDescent="0.3">
      <c r="A681" s="11"/>
      <c r="B681" s="11"/>
      <c r="C681" s="11"/>
      <c r="D681" s="11"/>
      <c r="E681" s="11"/>
      <c r="F681" s="11"/>
      <c r="G681" s="13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36"/>
      <c r="Y681" s="36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6"/>
      <c r="BE681" s="16"/>
    </row>
    <row r="682" spans="1:57" x14ac:dyDescent="0.3">
      <c r="A682" s="11"/>
      <c r="B682" s="11"/>
      <c r="C682" s="11"/>
      <c r="D682" s="11"/>
      <c r="E682" s="11"/>
      <c r="F682" s="11"/>
      <c r="G682" s="13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36"/>
      <c r="Y682" s="36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2"/>
      <c r="AN682" s="12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2"/>
      <c r="BC682" s="11"/>
      <c r="BD682" s="16"/>
      <c r="BE682" s="16"/>
    </row>
    <row r="683" spans="1:57" x14ac:dyDescent="0.3">
      <c r="A683" s="11"/>
      <c r="B683" s="11"/>
      <c r="C683" s="11"/>
      <c r="D683" s="11"/>
      <c r="E683" s="11"/>
      <c r="F683" s="11"/>
      <c r="G683" s="13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36"/>
      <c r="Y683" s="36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2"/>
      <c r="AL683" s="11"/>
      <c r="AM683" s="11"/>
      <c r="AN683" s="11"/>
      <c r="AO683" s="11"/>
      <c r="AP683" s="11"/>
      <c r="AQ683" s="11"/>
      <c r="AR683" s="11"/>
      <c r="AS683" s="12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6"/>
      <c r="BE683" s="16"/>
    </row>
    <row r="684" spans="1:57" x14ac:dyDescent="0.3">
      <c r="A684" s="11"/>
      <c r="B684" s="11"/>
      <c r="C684" s="11"/>
      <c r="D684" s="11"/>
      <c r="E684" s="11"/>
      <c r="F684" s="11"/>
      <c r="G684" s="13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36"/>
      <c r="Y684" s="36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2"/>
      <c r="AL684" s="12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6"/>
      <c r="BE684" s="16"/>
    </row>
    <row r="685" spans="1:57" x14ac:dyDescent="0.3">
      <c r="A685" s="11"/>
      <c r="B685" s="11"/>
      <c r="C685" s="11"/>
      <c r="D685" s="11"/>
      <c r="E685" s="11"/>
      <c r="F685" s="11"/>
      <c r="G685" s="13"/>
      <c r="H685" s="13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36"/>
      <c r="Y685" s="36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6"/>
      <c r="BE685" s="16"/>
    </row>
    <row r="686" spans="1:57" x14ac:dyDescent="0.3">
      <c r="A686" s="11"/>
      <c r="B686" s="11"/>
      <c r="C686" s="11"/>
      <c r="D686" s="11"/>
      <c r="E686" s="11"/>
      <c r="F686" s="11"/>
      <c r="G686" s="13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36"/>
      <c r="Y686" s="36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6"/>
      <c r="BE686" s="16"/>
    </row>
    <row r="687" spans="1:57" x14ac:dyDescent="0.3">
      <c r="A687" s="11"/>
      <c r="B687" s="11"/>
      <c r="C687" s="11"/>
      <c r="D687" s="11"/>
      <c r="E687" s="11"/>
      <c r="F687" s="11"/>
      <c r="G687" s="13"/>
      <c r="H687" s="13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36"/>
      <c r="Y687" s="36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2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6"/>
      <c r="BE687" s="16"/>
    </row>
    <row r="688" spans="1:57" x14ac:dyDescent="0.3">
      <c r="A688" s="11"/>
      <c r="B688" s="11"/>
      <c r="C688" s="11"/>
      <c r="D688" s="11"/>
      <c r="E688" s="11"/>
      <c r="F688" s="11"/>
      <c r="G688" s="13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36"/>
      <c r="Y688" s="36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6"/>
      <c r="BE688" s="16"/>
    </row>
    <row r="689" spans="1:57" x14ac:dyDescent="0.3">
      <c r="A689" s="11"/>
      <c r="B689" s="11"/>
      <c r="C689" s="11"/>
      <c r="D689" s="11"/>
      <c r="E689" s="11"/>
      <c r="F689" s="11"/>
      <c r="G689" s="13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36"/>
      <c r="Y689" s="36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6"/>
      <c r="BE689" s="16"/>
    </row>
    <row r="690" spans="1:57" x14ac:dyDescent="0.3">
      <c r="A690" s="11"/>
      <c r="B690" s="11"/>
      <c r="C690" s="11"/>
      <c r="D690" s="11"/>
      <c r="E690" s="11"/>
      <c r="F690" s="11"/>
      <c r="G690" s="13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36"/>
      <c r="Y690" s="36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6"/>
      <c r="BE690" s="16"/>
    </row>
    <row r="691" spans="1:57" x14ac:dyDescent="0.3">
      <c r="A691" s="11"/>
      <c r="B691" s="11"/>
      <c r="C691" s="11"/>
      <c r="D691" s="11"/>
      <c r="E691" s="11"/>
      <c r="F691" s="11"/>
      <c r="G691" s="13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36"/>
      <c r="Y691" s="36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2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6"/>
      <c r="BE691" s="16"/>
    </row>
    <row r="692" spans="1:57" x14ac:dyDescent="0.3">
      <c r="A692" s="11"/>
      <c r="B692" s="11"/>
      <c r="C692" s="11"/>
      <c r="D692" s="11"/>
      <c r="E692" s="11"/>
      <c r="F692" s="11"/>
      <c r="G692" s="13"/>
      <c r="H692" s="13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36"/>
      <c r="Y692" s="36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6"/>
      <c r="BE692" s="16"/>
    </row>
    <row r="693" spans="1:57" x14ac:dyDescent="0.3">
      <c r="A693" s="11"/>
      <c r="B693" s="11"/>
      <c r="C693" s="11"/>
      <c r="D693" s="11"/>
      <c r="E693" s="11"/>
      <c r="F693" s="11"/>
      <c r="G693" s="13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36"/>
      <c r="Y693" s="36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2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6"/>
      <c r="BE693" s="16"/>
    </row>
    <row r="694" spans="1:57" x14ac:dyDescent="0.3">
      <c r="A694" s="11"/>
      <c r="B694" s="11"/>
      <c r="C694" s="11"/>
      <c r="D694" s="11"/>
      <c r="E694" s="11"/>
      <c r="F694" s="11"/>
      <c r="G694" s="13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36"/>
      <c r="Y694" s="36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6"/>
      <c r="BE694" s="16"/>
    </row>
    <row r="695" spans="1:57" x14ac:dyDescent="0.3">
      <c r="A695" s="11"/>
      <c r="B695" s="11"/>
      <c r="C695" s="11"/>
      <c r="D695" s="11"/>
      <c r="E695" s="11"/>
      <c r="F695" s="11"/>
      <c r="G695" s="13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36"/>
      <c r="Y695" s="36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6"/>
      <c r="BE695" s="16"/>
    </row>
    <row r="696" spans="1:57" x14ac:dyDescent="0.3">
      <c r="A696" s="11"/>
      <c r="B696" s="11"/>
      <c r="C696" s="11"/>
      <c r="D696" s="11"/>
      <c r="E696" s="11"/>
      <c r="F696" s="11"/>
      <c r="G696" s="13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36"/>
      <c r="Y696" s="36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6"/>
      <c r="BE696" s="16"/>
    </row>
    <row r="697" spans="1:57" x14ac:dyDescent="0.3">
      <c r="A697" s="11"/>
      <c r="B697" s="11"/>
      <c r="C697" s="11"/>
      <c r="D697" s="11"/>
      <c r="E697" s="11"/>
      <c r="F697" s="11"/>
      <c r="G697" s="13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36"/>
      <c r="Y697" s="36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6"/>
      <c r="BE697" s="16"/>
    </row>
    <row r="698" spans="1:57" x14ac:dyDescent="0.3">
      <c r="A698" s="11"/>
      <c r="B698" s="11"/>
      <c r="C698" s="11"/>
      <c r="D698" s="11"/>
      <c r="E698" s="11"/>
      <c r="F698" s="11"/>
      <c r="G698" s="13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36"/>
      <c r="Y698" s="36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2"/>
      <c r="AL698" s="11"/>
      <c r="AM698" s="12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2"/>
      <c r="BC698" s="11"/>
      <c r="BD698" s="16"/>
      <c r="BE698" s="16"/>
    </row>
    <row r="699" spans="1:57" x14ac:dyDescent="0.3">
      <c r="A699" s="11"/>
      <c r="B699" s="11"/>
      <c r="C699" s="11"/>
      <c r="D699" s="11"/>
      <c r="E699" s="11"/>
      <c r="F699" s="11"/>
      <c r="G699" s="13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36"/>
      <c r="Y699" s="36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2"/>
      <c r="AL699" s="12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2"/>
      <c r="BC699" s="11"/>
      <c r="BD699" s="16"/>
      <c r="BE699" s="16"/>
    </row>
    <row r="700" spans="1:57" x14ac:dyDescent="0.3">
      <c r="A700" s="11"/>
      <c r="B700" s="11"/>
      <c r="C700" s="11"/>
      <c r="D700" s="11"/>
      <c r="E700" s="11"/>
      <c r="F700" s="11"/>
      <c r="G700" s="13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36"/>
      <c r="Y700" s="36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2"/>
      <c r="BC700" s="11"/>
      <c r="BD700" s="16"/>
      <c r="BE700" s="16"/>
    </row>
    <row r="701" spans="1:57" x14ac:dyDescent="0.3">
      <c r="A701" s="11"/>
      <c r="B701" s="11"/>
      <c r="C701" s="11"/>
      <c r="D701" s="11"/>
      <c r="E701" s="11"/>
      <c r="F701" s="11"/>
      <c r="G701" s="13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36"/>
      <c r="Y701" s="36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6"/>
      <c r="BE701" s="16"/>
    </row>
    <row r="702" spans="1:57" x14ac:dyDescent="0.3">
      <c r="A702" s="11"/>
      <c r="B702" s="11"/>
      <c r="C702" s="11"/>
      <c r="D702" s="11"/>
      <c r="E702" s="11"/>
      <c r="F702" s="11"/>
      <c r="G702" s="13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36"/>
      <c r="Y702" s="36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2"/>
      <c r="AL702" s="12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6"/>
      <c r="BE702" s="16"/>
    </row>
    <row r="703" spans="1:57" x14ac:dyDescent="0.3">
      <c r="A703" s="11"/>
      <c r="B703" s="11"/>
      <c r="C703" s="11"/>
      <c r="D703" s="11"/>
      <c r="E703" s="11"/>
      <c r="F703" s="11"/>
      <c r="G703" s="13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36"/>
      <c r="Y703" s="36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6"/>
      <c r="BE703" s="16"/>
    </row>
    <row r="704" spans="1:57" x14ac:dyDescent="0.3">
      <c r="A704" s="11"/>
      <c r="B704" s="48"/>
      <c r="C704" s="11"/>
      <c r="D704" s="11"/>
      <c r="E704" s="11"/>
      <c r="F704" s="11"/>
      <c r="G704" s="13"/>
      <c r="H704" s="13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36"/>
      <c r="Y704" s="36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6"/>
      <c r="BE704" s="16"/>
    </row>
    <row r="705" spans="1:57" x14ac:dyDescent="0.3">
      <c r="A705" s="11"/>
      <c r="B705" s="11"/>
      <c r="C705" s="11"/>
      <c r="D705" s="11"/>
      <c r="E705" s="11"/>
      <c r="F705" s="11"/>
      <c r="G705" s="13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36"/>
      <c r="Y705" s="36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2"/>
      <c r="BC705" s="11"/>
      <c r="BD705" s="16"/>
      <c r="BE705" s="16"/>
    </row>
    <row r="706" spans="1:57" x14ac:dyDescent="0.3">
      <c r="A706" s="11"/>
      <c r="B706" s="11"/>
      <c r="C706" s="11"/>
      <c r="D706" s="11"/>
      <c r="E706" s="11"/>
      <c r="F706" s="11"/>
      <c r="G706" s="13"/>
      <c r="H706" s="13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36"/>
      <c r="Y706" s="36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6"/>
      <c r="BE706" s="16"/>
    </row>
    <row r="707" spans="1:57" x14ac:dyDescent="0.3">
      <c r="A707" s="11"/>
      <c r="B707" s="11"/>
      <c r="C707" s="11"/>
      <c r="D707" s="11"/>
      <c r="E707" s="11"/>
      <c r="F707" s="11"/>
      <c r="G707" s="13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36"/>
      <c r="Y707" s="36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2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2"/>
      <c r="BC707" s="11"/>
      <c r="BD707" s="16"/>
      <c r="BE707" s="16"/>
    </row>
    <row r="708" spans="1:57" x14ac:dyDescent="0.3">
      <c r="A708" s="11"/>
      <c r="B708" s="11"/>
      <c r="C708" s="11"/>
      <c r="D708" s="11"/>
      <c r="E708" s="11"/>
      <c r="F708" s="11"/>
      <c r="G708" s="13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36"/>
      <c r="Y708" s="36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6"/>
      <c r="BE708" s="16"/>
    </row>
    <row r="709" spans="1:57" x14ac:dyDescent="0.3">
      <c r="A709" s="11"/>
      <c r="B709" s="11"/>
      <c r="C709" s="11"/>
      <c r="D709" s="11"/>
      <c r="E709" s="11"/>
      <c r="F709" s="11"/>
      <c r="G709" s="13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36"/>
      <c r="Y709" s="36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6"/>
      <c r="BE709" s="16"/>
    </row>
    <row r="710" spans="1:57" x14ac:dyDescent="0.3">
      <c r="A710" s="11"/>
      <c r="B710" s="11"/>
      <c r="C710" s="11"/>
      <c r="D710" s="11"/>
      <c r="E710" s="11"/>
      <c r="F710" s="11"/>
      <c r="G710" s="13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36"/>
      <c r="Y710" s="36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6"/>
      <c r="BE710" s="16"/>
    </row>
    <row r="711" spans="1:57" x14ac:dyDescent="0.3">
      <c r="A711" s="11"/>
      <c r="B711" s="11"/>
      <c r="C711" s="11"/>
      <c r="D711" s="11"/>
      <c r="E711" s="11"/>
      <c r="F711" s="11"/>
      <c r="G711" s="13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36"/>
      <c r="Y711" s="36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2"/>
      <c r="AL711" s="12"/>
      <c r="AM711" s="11"/>
      <c r="AN711" s="11"/>
      <c r="AO711" s="11"/>
      <c r="AP711" s="11"/>
      <c r="AQ711" s="11"/>
      <c r="AR711" s="11"/>
      <c r="AS711" s="12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6"/>
      <c r="BE711" s="16"/>
    </row>
    <row r="712" spans="1:57" x14ac:dyDescent="0.3">
      <c r="A712" s="11"/>
      <c r="B712" s="11"/>
      <c r="C712" s="11"/>
      <c r="D712" s="11"/>
      <c r="E712" s="11"/>
      <c r="F712" s="11"/>
      <c r="G712" s="13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36"/>
      <c r="Y712" s="36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2"/>
      <c r="AL712" s="12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6"/>
      <c r="BE712" s="16"/>
    </row>
    <row r="713" spans="1:57" x14ac:dyDescent="0.3">
      <c r="A713" s="11"/>
      <c r="B713" s="11"/>
      <c r="C713" s="11"/>
      <c r="D713" s="11"/>
      <c r="E713" s="11"/>
      <c r="F713" s="11"/>
      <c r="G713" s="13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36"/>
      <c r="Y713" s="36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2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6"/>
      <c r="BE713" s="16"/>
    </row>
    <row r="714" spans="1:57" x14ac:dyDescent="0.3">
      <c r="A714" s="11"/>
      <c r="B714" s="11"/>
      <c r="C714" s="11"/>
      <c r="D714" s="11"/>
      <c r="E714" s="11"/>
      <c r="F714" s="11"/>
      <c r="G714" s="13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36"/>
      <c r="Y714" s="36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6"/>
      <c r="BE714" s="16"/>
    </row>
    <row r="715" spans="1:57" x14ac:dyDescent="0.3">
      <c r="A715" s="11"/>
      <c r="B715" s="11"/>
      <c r="C715" s="11"/>
      <c r="D715" s="11"/>
      <c r="E715" s="11"/>
      <c r="F715" s="11"/>
      <c r="G715" s="13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36"/>
      <c r="Y715" s="36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6"/>
      <c r="BE715" s="16"/>
    </row>
    <row r="716" spans="1:57" x14ac:dyDescent="0.3">
      <c r="A716" s="11"/>
      <c r="B716" s="11"/>
      <c r="C716" s="11"/>
      <c r="D716" s="11"/>
      <c r="E716" s="11"/>
      <c r="F716" s="11"/>
      <c r="G716" s="13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36"/>
      <c r="Y716" s="36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6"/>
      <c r="BE716" s="16"/>
    </row>
    <row r="717" spans="1:57" x14ac:dyDescent="0.3">
      <c r="A717" s="11"/>
      <c r="B717" s="11"/>
      <c r="C717" s="11"/>
      <c r="D717" s="11"/>
      <c r="E717" s="11"/>
      <c r="F717" s="11"/>
      <c r="G717" s="13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36"/>
      <c r="Y717" s="36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2"/>
      <c r="AL717" s="12"/>
      <c r="AM717" s="12"/>
      <c r="AN717" s="12"/>
      <c r="AO717" s="11"/>
      <c r="AP717" s="11"/>
      <c r="AQ717" s="12"/>
      <c r="AR717" s="12"/>
      <c r="AS717" s="12"/>
      <c r="AT717" s="11"/>
      <c r="AU717" s="11"/>
      <c r="AV717" s="11"/>
      <c r="AW717" s="11"/>
      <c r="AX717" s="11"/>
      <c r="AY717" s="11"/>
      <c r="AZ717" s="11"/>
      <c r="BA717" s="11"/>
      <c r="BB717" s="12"/>
      <c r="BC717" s="11"/>
      <c r="BD717" s="16"/>
      <c r="BE717" s="16"/>
    </row>
    <row r="718" spans="1:57" x14ac:dyDescent="0.3">
      <c r="A718" s="11"/>
      <c r="B718" s="11"/>
      <c r="C718" s="11"/>
      <c r="D718" s="11"/>
      <c r="E718" s="11"/>
      <c r="F718" s="11"/>
      <c r="G718" s="13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36"/>
      <c r="Y718" s="36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2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2"/>
      <c r="BC718" s="11"/>
      <c r="BD718" s="16"/>
      <c r="BE718" s="16"/>
    </row>
    <row r="719" spans="1:57" x14ac:dyDescent="0.3">
      <c r="A719" s="11"/>
      <c r="B719" s="11"/>
      <c r="C719" s="11"/>
      <c r="D719" s="11"/>
      <c r="E719" s="11"/>
      <c r="F719" s="11"/>
      <c r="G719" s="13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36"/>
      <c r="Y719" s="36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2"/>
      <c r="AL719" s="11"/>
      <c r="AM719" s="11"/>
      <c r="AN719" s="11"/>
      <c r="AO719" s="11"/>
      <c r="AP719" s="11"/>
      <c r="AQ719" s="11"/>
      <c r="AR719" s="11"/>
      <c r="AS719" s="12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6"/>
      <c r="BE719" s="16"/>
    </row>
    <row r="720" spans="1:57" x14ac:dyDescent="0.3">
      <c r="A720" s="11"/>
      <c r="B720" s="11"/>
      <c r="C720" s="11"/>
      <c r="D720" s="11"/>
      <c r="E720" s="11"/>
      <c r="F720" s="11"/>
      <c r="G720" s="13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36"/>
      <c r="Y720" s="36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6"/>
      <c r="BE720" s="16"/>
    </row>
    <row r="721" spans="1:57" x14ac:dyDescent="0.3">
      <c r="A721" s="11"/>
      <c r="B721" s="11"/>
      <c r="C721" s="11"/>
      <c r="D721" s="11"/>
      <c r="E721" s="11"/>
      <c r="F721" s="11"/>
      <c r="G721" s="13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36"/>
      <c r="Y721" s="36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6"/>
      <c r="BE721" s="16"/>
    </row>
    <row r="722" spans="1:57" x14ac:dyDescent="0.3">
      <c r="A722" s="11"/>
      <c r="B722" s="11"/>
      <c r="C722" s="11"/>
      <c r="D722" s="11"/>
      <c r="E722" s="11"/>
      <c r="F722" s="11"/>
      <c r="G722" s="13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36"/>
      <c r="Y722" s="36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2"/>
      <c r="AL722" s="12"/>
      <c r="AM722" s="12"/>
      <c r="AN722" s="11"/>
      <c r="AO722" s="11"/>
      <c r="AP722" s="11"/>
      <c r="AQ722" s="12"/>
      <c r="AR722" s="11"/>
      <c r="AS722" s="12"/>
      <c r="AT722" s="11"/>
      <c r="AU722" s="11"/>
      <c r="AV722" s="11"/>
      <c r="AW722" s="11"/>
      <c r="AX722" s="11"/>
      <c r="AY722" s="11"/>
      <c r="AZ722" s="11"/>
      <c r="BA722" s="11"/>
      <c r="BB722" s="12"/>
      <c r="BC722" s="11"/>
      <c r="BD722" s="16"/>
      <c r="BE722" s="16"/>
    </row>
    <row r="723" spans="1:57" x14ac:dyDescent="0.3">
      <c r="A723" s="11"/>
      <c r="B723" s="11"/>
      <c r="C723" s="11"/>
      <c r="D723" s="11"/>
      <c r="E723" s="11"/>
      <c r="F723" s="11"/>
      <c r="G723" s="13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36"/>
      <c r="Y723" s="36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2"/>
      <c r="AN723" s="11"/>
      <c r="AO723" s="11"/>
      <c r="AP723" s="11"/>
      <c r="AQ723" s="12"/>
      <c r="AR723" s="12"/>
      <c r="AS723" s="12"/>
      <c r="AT723" s="11"/>
      <c r="AU723" s="11"/>
      <c r="AV723" s="11"/>
      <c r="AW723" s="11"/>
      <c r="AX723" s="11"/>
      <c r="AY723" s="11"/>
      <c r="AZ723" s="11"/>
      <c r="BA723" s="11"/>
      <c r="BB723" s="12"/>
      <c r="BC723" s="11"/>
      <c r="BD723" s="16"/>
      <c r="BE723" s="16"/>
    </row>
    <row r="724" spans="1:57" x14ac:dyDescent="0.3">
      <c r="A724" s="11"/>
      <c r="B724" s="11"/>
      <c r="C724" s="11"/>
      <c r="D724" s="11"/>
      <c r="E724" s="11"/>
      <c r="F724" s="11"/>
      <c r="G724" s="13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36"/>
      <c r="Y724" s="36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2"/>
      <c r="AN724" s="12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2"/>
      <c r="BC724" s="11"/>
      <c r="BD724" s="16"/>
      <c r="BE724" s="16"/>
    </row>
    <row r="725" spans="1:57" x14ac:dyDescent="0.3">
      <c r="A725" s="11"/>
      <c r="B725" s="11"/>
      <c r="C725" s="11"/>
      <c r="D725" s="11"/>
      <c r="E725" s="11"/>
      <c r="F725" s="11"/>
      <c r="G725" s="13"/>
      <c r="H725" s="13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36"/>
      <c r="Y725" s="36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6"/>
      <c r="BE725" s="16"/>
    </row>
    <row r="726" spans="1:57" x14ac:dyDescent="0.3">
      <c r="A726" s="11"/>
      <c r="B726" s="11"/>
      <c r="C726" s="11"/>
      <c r="D726" s="11"/>
      <c r="E726" s="11"/>
      <c r="F726" s="11"/>
      <c r="G726" s="13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36"/>
      <c r="Y726" s="36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2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6"/>
      <c r="BE726" s="16"/>
    </row>
    <row r="727" spans="1:57" x14ac:dyDescent="0.3">
      <c r="A727" s="11"/>
      <c r="B727" s="11"/>
      <c r="C727" s="11"/>
      <c r="D727" s="11"/>
      <c r="E727" s="11"/>
      <c r="F727" s="11"/>
      <c r="G727" s="13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36"/>
      <c r="Y727" s="36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2"/>
      <c r="AL727" s="12"/>
      <c r="AM727" s="11"/>
      <c r="AN727" s="11"/>
      <c r="AO727" s="11"/>
      <c r="AP727" s="11"/>
      <c r="AQ727" s="11"/>
      <c r="AR727" s="11"/>
      <c r="AS727" s="12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6"/>
      <c r="BE727" s="16"/>
    </row>
    <row r="728" spans="1:57" x14ac:dyDescent="0.3">
      <c r="A728" s="11"/>
      <c r="B728" s="11"/>
      <c r="C728" s="11"/>
      <c r="D728" s="11"/>
      <c r="E728" s="11"/>
      <c r="F728" s="11"/>
      <c r="G728" s="13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36"/>
      <c r="Y728" s="36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2"/>
      <c r="AL728" s="12"/>
      <c r="AM728" s="11"/>
      <c r="AN728" s="11"/>
      <c r="AO728" s="11"/>
      <c r="AP728" s="11"/>
      <c r="AQ728" s="11"/>
      <c r="AR728" s="11"/>
      <c r="AS728" s="12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6"/>
      <c r="BE728" s="16"/>
    </row>
    <row r="729" spans="1:57" x14ac:dyDescent="0.3">
      <c r="A729" s="11"/>
      <c r="B729" s="11"/>
      <c r="C729" s="11"/>
      <c r="D729" s="11"/>
      <c r="E729" s="11"/>
      <c r="F729" s="11"/>
      <c r="G729" s="13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36"/>
      <c r="Y729" s="36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2"/>
      <c r="AM729" s="12"/>
      <c r="AN729" s="11"/>
      <c r="AO729" s="11"/>
      <c r="AP729" s="11"/>
      <c r="AQ729" s="12"/>
      <c r="AR729" s="12"/>
      <c r="AS729" s="12"/>
      <c r="AT729" s="11"/>
      <c r="AU729" s="11"/>
      <c r="AV729" s="11"/>
      <c r="AW729" s="11"/>
      <c r="AX729" s="11"/>
      <c r="AY729" s="11"/>
      <c r="AZ729" s="11"/>
      <c r="BA729" s="11"/>
      <c r="BB729" s="12"/>
      <c r="BC729" s="11"/>
      <c r="BD729" s="16"/>
      <c r="BE729" s="16"/>
    </row>
    <row r="730" spans="1:57" x14ac:dyDescent="0.3">
      <c r="A730" s="11"/>
      <c r="B730" s="11"/>
      <c r="C730" s="11"/>
      <c r="D730" s="11"/>
      <c r="E730" s="11"/>
      <c r="F730" s="11"/>
      <c r="G730" s="13"/>
      <c r="H730" s="13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36"/>
      <c r="Y730" s="36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2"/>
      <c r="AL730" s="12"/>
      <c r="AM730" s="12"/>
      <c r="AN730" s="12"/>
      <c r="AO730" s="11"/>
      <c r="AP730" s="11"/>
      <c r="AQ730" s="12"/>
      <c r="AR730" s="12"/>
      <c r="AS730" s="12"/>
      <c r="AT730" s="11"/>
      <c r="AU730" s="11"/>
      <c r="AV730" s="11"/>
      <c r="AW730" s="11"/>
      <c r="AX730" s="11"/>
      <c r="AY730" s="11"/>
      <c r="AZ730" s="11"/>
      <c r="BA730" s="11"/>
      <c r="BB730" s="12"/>
      <c r="BC730" s="11"/>
      <c r="BD730" s="16"/>
      <c r="BE730" s="16"/>
    </row>
    <row r="731" spans="1:57" x14ac:dyDescent="0.3">
      <c r="A731" s="11"/>
      <c r="B731" s="11"/>
      <c r="C731" s="11"/>
      <c r="D731" s="11"/>
      <c r="E731" s="11"/>
      <c r="F731" s="11"/>
      <c r="G731" s="13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36"/>
      <c r="Y731" s="36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6"/>
      <c r="BE731" s="16"/>
    </row>
    <row r="732" spans="1:57" x14ac:dyDescent="0.3">
      <c r="A732" s="11"/>
      <c r="B732" s="11"/>
      <c r="C732" s="11"/>
      <c r="D732" s="11"/>
      <c r="E732" s="11"/>
      <c r="F732" s="11"/>
      <c r="G732" s="13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36"/>
      <c r="Y732" s="36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6"/>
      <c r="BE732" s="16"/>
    </row>
    <row r="733" spans="1:57" x14ac:dyDescent="0.3">
      <c r="A733" s="11"/>
      <c r="B733" s="11"/>
      <c r="C733" s="11"/>
      <c r="D733" s="11"/>
      <c r="E733" s="11"/>
      <c r="F733" s="11"/>
      <c r="G733" s="13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36"/>
      <c r="Y733" s="36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6"/>
      <c r="BE733" s="16"/>
    </row>
    <row r="734" spans="1:57" x14ac:dyDescent="0.3">
      <c r="A734" s="11"/>
      <c r="B734" s="11"/>
      <c r="C734" s="11"/>
      <c r="D734" s="11"/>
      <c r="E734" s="11"/>
      <c r="F734" s="11"/>
      <c r="G734" s="13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36"/>
      <c r="Y734" s="36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6"/>
      <c r="BE734" s="16"/>
    </row>
    <row r="735" spans="1:57" x14ac:dyDescent="0.3">
      <c r="A735" s="11"/>
      <c r="B735" s="11"/>
      <c r="C735" s="11"/>
      <c r="D735" s="11"/>
      <c r="E735" s="11"/>
      <c r="F735" s="11"/>
      <c r="G735" s="13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36"/>
      <c r="Y735" s="36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6"/>
      <c r="BE735" s="16"/>
    </row>
    <row r="736" spans="1:57" x14ac:dyDescent="0.3">
      <c r="A736" s="11"/>
      <c r="B736" s="11"/>
      <c r="C736" s="11"/>
      <c r="D736" s="11"/>
      <c r="E736" s="11"/>
      <c r="F736" s="11"/>
      <c r="G736" s="13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36"/>
      <c r="Y736" s="36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6"/>
      <c r="BE736" s="16"/>
    </row>
    <row r="737" spans="1:57" x14ac:dyDescent="0.3">
      <c r="A737" s="11"/>
      <c r="B737" s="11"/>
      <c r="C737" s="11"/>
      <c r="D737" s="11"/>
      <c r="E737" s="11"/>
      <c r="F737" s="11"/>
      <c r="G737" s="13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36"/>
      <c r="Y737" s="36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6"/>
      <c r="BE737" s="16"/>
    </row>
    <row r="738" spans="1:57" x14ac:dyDescent="0.3">
      <c r="A738" s="11"/>
      <c r="B738" s="11"/>
      <c r="C738" s="11"/>
      <c r="D738" s="11"/>
      <c r="E738" s="11"/>
      <c r="F738" s="11"/>
      <c r="G738" s="13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36"/>
      <c r="Y738" s="36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6"/>
      <c r="BE738" s="16"/>
    </row>
    <row r="739" spans="1:57" x14ac:dyDescent="0.3">
      <c r="A739" s="11"/>
      <c r="B739" s="11"/>
      <c r="C739" s="11"/>
      <c r="D739" s="11"/>
      <c r="E739" s="11"/>
      <c r="F739" s="11"/>
      <c r="G739" s="13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36"/>
      <c r="Y739" s="36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6"/>
      <c r="BE739" s="16"/>
    </row>
    <row r="740" spans="1:57" x14ac:dyDescent="0.3">
      <c r="A740" s="11"/>
      <c r="B740" s="11"/>
      <c r="C740" s="11"/>
      <c r="D740" s="11"/>
      <c r="E740" s="11"/>
      <c r="F740" s="11"/>
      <c r="G740" s="13"/>
      <c r="H740" s="13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36"/>
      <c r="Y740" s="36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6"/>
      <c r="BE740" s="16"/>
    </row>
    <row r="741" spans="1:57" x14ac:dyDescent="0.3">
      <c r="A741" s="11"/>
      <c r="B741" s="11"/>
      <c r="C741" s="11"/>
      <c r="D741" s="11"/>
      <c r="E741" s="11"/>
      <c r="F741" s="11"/>
      <c r="G741" s="13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36"/>
      <c r="Y741" s="36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2"/>
      <c r="AN741" s="12"/>
      <c r="AO741" s="11"/>
      <c r="AP741" s="11"/>
      <c r="AQ741" s="12"/>
      <c r="AR741" s="12"/>
      <c r="AS741" s="12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6"/>
      <c r="BE741" s="16"/>
    </row>
    <row r="742" spans="1:57" x14ac:dyDescent="0.3">
      <c r="A742" s="11"/>
      <c r="B742" s="11"/>
      <c r="C742" s="11"/>
      <c r="D742" s="11"/>
      <c r="E742" s="11"/>
      <c r="F742" s="11"/>
      <c r="G742" s="13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36"/>
      <c r="Y742" s="36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6"/>
      <c r="BE742" s="16"/>
    </row>
    <row r="743" spans="1:57" x14ac:dyDescent="0.3">
      <c r="A743" s="11"/>
      <c r="B743" s="48"/>
      <c r="C743" s="11"/>
      <c r="D743" s="11"/>
      <c r="E743" s="11"/>
      <c r="F743" s="11"/>
      <c r="G743" s="13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36"/>
      <c r="Y743" s="36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6"/>
      <c r="BE743" s="16"/>
    </row>
    <row r="744" spans="1:57" x14ac:dyDescent="0.3">
      <c r="A744" s="11"/>
      <c r="B744" s="11"/>
      <c r="C744" s="11"/>
      <c r="D744" s="11"/>
      <c r="E744" s="11"/>
      <c r="F744" s="11"/>
      <c r="G744" s="13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36"/>
      <c r="Y744" s="36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2"/>
      <c r="AL744" s="12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6"/>
      <c r="BE744" s="16"/>
    </row>
    <row r="745" spans="1:57" x14ac:dyDescent="0.3">
      <c r="A745" s="11"/>
      <c r="B745" s="11"/>
      <c r="C745" s="11"/>
      <c r="D745" s="11"/>
      <c r="E745" s="11"/>
      <c r="F745" s="11"/>
      <c r="G745" s="13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36"/>
      <c r="Y745" s="36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6"/>
      <c r="BE745" s="16"/>
    </row>
    <row r="746" spans="1:57" x14ac:dyDescent="0.3">
      <c r="A746" s="11"/>
      <c r="B746" s="11"/>
      <c r="C746" s="11"/>
      <c r="D746" s="11"/>
      <c r="E746" s="11"/>
      <c r="F746" s="11"/>
      <c r="G746" s="13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36"/>
      <c r="Y746" s="36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6"/>
      <c r="BE746" s="16"/>
    </row>
    <row r="747" spans="1:57" x14ac:dyDescent="0.3">
      <c r="A747" s="11"/>
      <c r="B747" s="11"/>
      <c r="C747" s="11"/>
      <c r="D747" s="11"/>
      <c r="E747" s="11"/>
      <c r="F747" s="11"/>
      <c r="G747" s="13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36"/>
      <c r="Y747" s="36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2"/>
      <c r="BC747" s="11"/>
      <c r="BD747" s="16"/>
      <c r="BE747" s="16"/>
    </row>
    <row r="748" spans="1:57" x14ac:dyDescent="0.3">
      <c r="A748" s="11"/>
      <c r="B748" s="11"/>
      <c r="C748" s="11"/>
      <c r="D748" s="11"/>
      <c r="E748" s="11"/>
      <c r="F748" s="11"/>
      <c r="G748" s="13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36"/>
      <c r="Y748" s="36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2"/>
      <c r="AL748" s="12"/>
      <c r="AM748" s="11"/>
      <c r="AN748" s="11"/>
      <c r="AO748" s="11"/>
      <c r="AP748" s="11"/>
      <c r="AQ748" s="12"/>
      <c r="AR748" s="11"/>
      <c r="AS748" s="12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6"/>
      <c r="BE748" s="16"/>
    </row>
    <row r="749" spans="1:57" x14ac:dyDescent="0.3">
      <c r="A749" s="11"/>
      <c r="B749" s="11"/>
      <c r="C749" s="11"/>
      <c r="D749" s="11"/>
      <c r="E749" s="11"/>
      <c r="F749" s="11"/>
      <c r="G749" s="13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36"/>
      <c r="Y749" s="36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2"/>
      <c r="BC749" s="11"/>
      <c r="BD749" s="16"/>
      <c r="BE749" s="16"/>
    </row>
    <row r="750" spans="1:57" x14ac:dyDescent="0.3">
      <c r="A750" s="11"/>
      <c r="B750" s="11"/>
      <c r="C750" s="11"/>
      <c r="D750" s="11"/>
      <c r="E750" s="11"/>
      <c r="F750" s="11"/>
      <c r="G750" s="13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36"/>
      <c r="Y750" s="36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2"/>
      <c r="AL750" s="12"/>
      <c r="AM750" s="11"/>
      <c r="AN750" s="11"/>
      <c r="AO750" s="11"/>
      <c r="AP750" s="11"/>
      <c r="AQ750" s="12"/>
      <c r="AR750" s="11"/>
      <c r="AS750" s="12"/>
      <c r="AT750" s="11"/>
      <c r="AU750" s="11"/>
      <c r="AV750" s="11"/>
      <c r="AW750" s="11"/>
      <c r="AX750" s="11"/>
      <c r="AY750" s="11"/>
      <c r="AZ750" s="11"/>
      <c r="BA750" s="11"/>
      <c r="BB750" s="12"/>
      <c r="BC750" s="11"/>
      <c r="BD750" s="16"/>
      <c r="BE750" s="16"/>
    </row>
    <row r="751" spans="1:57" x14ac:dyDescent="0.3">
      <c r="A751" s="11"/>
      <c r="B751" s="11"/>
      <c r="C751" s="11"/>
      <c r="D751" s="11"/>
      <c r="E751" s="11"/>
      <c r="F751" s="11"/>
      <c r="G751" s="13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36"/>
      <c r="Y751" s="36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2"/>
      <c r="AL751" s="12"/>
      <c r="AM751" s="12"/>
      <c r="AN751" s="12"/>
      <c r="AO751" s="11"/>
      <c r="AP751" s="11"/>
      <c r="AQ751" s="12"/>
      <c r="AR751" s="12"/>
      <c r="AS751" s="12"/>
      <c r="AT751" s="11"/>
      <c r="AU751" s="11"/>
      <c r="AV751" s="11"/>
      <c r="AW751" s="11"/>
      <c r="AX751" s="11"/>
      <c r="AY751" s="11"/>
      <c r="AZ751" s="11"/>
      <c r="BA751" s="11"/>
      <c r="BB751" s="12"/>
      <c r="BC751" s="11"/>
      <c r="BD751" s="16"/>
      <c r="BE751" s="16"/>
    </row>
    <row r="752" spans="1:57" x14ac:dyDescent="0.3">
      <c r="A752" s="11"/>
      <c r="B752" s="11"/>
      <c r="C752" s="11"/>
      <c r="D752" s="11"/>
      <c r="E752" s="11"/>
      <c r="F752" s="11"/>
      <c r="G752" s="13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36"/>
      <c r="Y752" s="36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6"/>
      <c r="BE752" s="16"/>
    </row>
    <row r="753" spans="1:57" x14ac:dyDescent="0.3">
      <c r="A753" s="11"/>
      <c r="B753" s="11"/>
      <c r="C753" s="11"/>
      <c r="D753" s="11"/>
      <c r="E753" s="11"/>
      <c r="F753" s="11"/>
      <c r="G753" s="13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36"/>
      <c r="Y753" s="36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2"/>
      <c r="AL753" s="12"/>
      <c r="AM753" s="12"/>
      <c r="AN753" s="12"/>
      <c r="AO753" s="12"/>
      <c r="AP753" s="12"/>
      <c r="AQ753" s="12"/>
      <c r="AR753" s="12"/>
      <c r="AS753" s="12"/>
      <c r="AT753" s="11"/>
      <c r="AU753" s="11"/>
      <c r="AV753" s="11"/>
      <c r="AW753" s="11"/>
      <c r="AX753" s="11"/>
      <c r="AY753" s="11"/>
      <c r="AZ753" s="11"/>
      <c r="BA753" s="11"/>
      <c r="BB753" s="12"/>
      <c r="BC753" s="11"/>
      <c r="BD753" s="16"/>
      <c r="BE753" s="16"/>
    </row>
    <row r="754" spans="1:57" x14ac:dyDescent="0.3">
      <c r="A754" s="11"/>
      <c r="B754" s="11"/>
      <c r="C754" s="11"/>
      <c r="D754" s="11"/>
      <c r="E754" s="11"/>
      <c r="F754" s="11"/>
      <c r="G754" s="13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36"/>
      <c r="Y754" s="36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6"/>
      <c r="BE754" s="16"/>
    </row>
    <row r="755" spans="1:57" x14ac:dyDescent="0.3">
      <c r="A755" s="11"/>
      <c r="B755" s="11"/>
      <c r="C755" s="11"/>
      <c r="D755" s="11"/>
      <c r="E755" s="11"/>
      <c r="F755" s="11"/>
      <c r="G755" s="13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36"/>
      <c r="Y755" s="36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2"/>
      <c r="AL755" s="11"/>
      <c r="AM755" s="12"/>
      <c r="AN755" s="12"/>
      <c r="AO755" s="11"/>
      <c r="AP755" s="11"/>
      <c r="AQ755" s="11"/>
      <c r="AR755" s="11"/>
      <c r="AS755" s="12"/>
      <c r="AT755" s="11"/>
      <c r="AU755" s="11"/>
      <c r="AV755" s="11"/>
      <c r="AW755" s="11"/>
      <c r="AX755" s="11"/>
      <c r="AY755" s="11"/>
      <c r="AZ755" s="11"/>
      <c r="BA755" s="11"/>
      <c r="BB755" s="12"/>
      <c r="BC755" s="11"/>
      <c r="BD755" s="16"/>
      <c r="BE755" s="16"/>
    </row>
    <row r="756" spans="1:57" x14ac:dyDescent="0.3">
      <c r="A756" s="11"/>
      <c r="B756" s="11"/>
      <c r="C756" s="11"/>
      <c r="D756" s="11"/>
      <c r="E756" s="11"/>
      <c r="F756" s="11"/>
      <c r="G756" s="13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36"/>
      <c r="Y756" s="36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2"/>
      <c r="AL756" s="12"/>
      <c r="AM756" s="11"/>
      <c r="AN756" s="11"/>
      <c r="AO756" s="11"/>
      <c r="AP756" s="11"/>
      <c r="AQ756" s="11"/>
      <c r="AR756" s="11"/>
      <c r="AS756" s="12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6"/>
      <c r="BE756" s="16"/>
    </row>
    <row r="757" spans="1:57" x14ac:dyDescent="0.3">
      <c r="A757" s="11"/>
      <c r="B757" s="11"/>
      <c r="C757" s="11"/>
      <c r="D757" s="11"/>
      <c r="E757" s="11"/>
      <c r="F757" s="11"/>
      <c r="G757" s="13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36"/>
      <c r="Y757" s="36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6"/>
      <c r="BE757" s="16"/>
    </row>
    <row r="758" spans="1:57" x14ac:dyDescent="0.3">
      <c r="A758" s="11"/>
      <c r="B758" s="11"/>
      <c r="C758" s="11"/>
      <c r="D758" s="11"/>
      <c r="E758" s="11"/>
      <c r="F758" s="11"/>
      <c r="G758" s="13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36"/>
      <c r="Y758" s="36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2"/>
      <c r="AL758" s="12"/>
      <c r="AM758" s="12"/>
      <c r="AN758" s="11"/>
      <c r="AO758" s="11"/>
      <c r="AP758" s="11"/>
      <c r="AQ758" s="12"/>
      <c r="AR758" s="12"/>
      <c r="AS758" s="12"/>
      <c r="AT758" s="11"/>
      <c r="AU758" s="11"/>
      <c r="AV758" s="11"/>
      <c r="AW758" s="11"/>
      <c r="AX758" s="11"/>
      <c r="AY758" s="11"/>
      <c r="AZ758" s="11"/>
      <c r="BA758" s="11"/>
      <c r="BB758" s="12"/>
      <c r="BC758" s="11"/>
      <c r="BD758" s="16"/>
      <c r="BE758" s="16"/>
    </row>
    <row r="759" spans="1:57" x14ac:dyDescent="0.3">
      <c r="A759" s="11"/>
      <c r="B759" s="11"/>
      <c r="C759" s="11"/>
      <c r="D759" s="11"/>
      <c r="E759" s="11"/>
      <c r="F759" s="11"/>
      <c r="G759" s="13"/>
      <c r="H759" s="13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36"/>
      <c r="Y759" s="36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6"/>
      <c r="BE759" s="16"/>
    </row>
    <row r="760" spans="1:57" x14ac:dyDescent="0.3">
      <c r="A760" s="11"/>
      <c r="B760" s="11"/>
      <c r="C760" s="11"/>
      <c r="D760" s="11"/>
      <c r="E760" s="11"/>
      <c r="F760" s="11"/>
      <c r="G760" s="13"/>
      <c r="H760" s="13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36"/>
      <c r="Y760" s="36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6"/>
      <c r="BE760" s="16"/>
    </row>
    <row r="761" spans="1:57" x14ac:dyDescent="0.3">
      <c r="A761" s="11"/>
      <c r="B761" s="11"/>
      <c r="C761" s="11"/>
      <c r="D761" s="11"/>
      <c r="E761" s="11"/>
      <c r="F761" s="11"/>
      <c r="G761" s="13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36"/>
      <c r="Y761" s="36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6"/>
      <c r="BE761" s="16"/>
    </row>
    <row r="762" spans="1:57" x14ac:dyDescent="0.3">
      <c r="A762" s="11"/>
      <c r="B762" s="11"/>
      <c r="C762" s="11"/>
      <c r="D762" s="11"/>
      <c r="E762" s="11"/>
      <c r="F762" s="11"/>
      <c r="G762" s="13"/>
      <c r="H762" s="13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36"/>
      <c r="Y762" s="36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6"/>
      <c r="BE762" s="16"/>
    </row>
    <row r="763" spans="1:57" x14ac:dyDescent="0.3">
      <c r="A763" s="11"/>
      <c r="B763" s="11"/>
      <c r="C763" s="11"/>
      <c r="D763" s="11"/>
      <c r="E763" s="11"/>
      <c r="F763" s="11"/>
      <c r="G763" s="13"/>
      <c r="H763" s="13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36"/>
      <c r="Y763" s="36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2"/>
      <c r="AL763" s="12"/>
      <c r="AM763" s="12"/>
      <c r="AN763" s="12"/>
      <c r="AO763" s="11"/>
      <c r="AP763" s="11"/>
      <c r="AQ763" s="12"/>
      <c r="AR763" s="11"/>
      <c r="AS763" s="12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6"/>
      <c r="BE763" s="16"/>
    </row>
    <row r="764" spans="1:57" x14ac:dyDescent="0.3">
      <c r="A764" s="11"/>
      <c r="B764" s="11"/>
      <c r="C764" s="11"/>
      <c r="D764" s="11"/>
      <c r="E764" s="11"/>
      <c r="F764" s="11"/>
      <c r="G764" s="13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36"/>
      <c r="Y764" s="36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2"/>
      <c r="AL764" s="12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6"/>
      <c r="BE764" s="16"/>
    </row>
    <row r="765" spans="1:57" x14ac:dyDescent="0.3">
      <c r="A765" s="11"/>
      <c r="B765" s="11"/>
      <c r="C765" s="11"/>
      <c r="D765" s="11"/>
      <c r="E765" s="11"/>
      <c r="F765" s="11"/>
      <c r="G765" s="13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36"/>
      <c r="Y765" s="36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2"/>
      <c r="AL765" s="12"/>
      <c r="AM765" s="12"/>
      <c r="AN765" s="12"/>
      <c r="AO765" s="11"/>
      <c r="AP765" s="11"/>
      <c r="AQ765" s="12"/>
      <c r="AR765" s="11"/>
      <c r="AS765" s="12"/>
      <c r="AT765" s="11"/>
      <c r="AU765" s="11"/>
      <c r="AV765" s="11"/>
      <c r="AW765" s="11"/>
      <c r="AX765" s="11"/>
      <c r="AY765" s="11"/>
      <c r="AZ765" s="11"/>
      <c r="BA765" s="11"/>
      <c r="BB765" s="12"/>
      <c r="BC765" s="11"/>
      <c r="BD765" s="16"/>
      <c r="BE765" s="16"/>
    </row>
    <row r="766" spans="1:57" x14ac:dyDescent="0.3">
      <c r="A766" s="11"/>
      <c r="B766" s="48"/>
      <c r="C766" s="11"/>
      <c r="D766" s="11"/>
      <c r="E766" s="11"/>
      <c r="F766" s="11"/>
      <c r="G766" s="13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36"/>
      <c r="Y766" s="36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6"/>
      <c r="BE766" s="16"/>
    </row>
    <row r="767" spans="1:57" x14ac:dyDescent="0.3">
      <c r="A767" s="11"/>
      <c r="B767" s="11"/>
      <c r="C767" s="11"/>
      <c r="D767" s="11"/>
      <c r="E767" s="11"/>
      <c r="F767" s="11"/>
      <c r="G767" s="13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36"/>
      <c r="Y767" s="36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6"/>
      <c r="BE767" s="16"/>
    </row>
    <row r="768" spans="1:57" x14ac:dyDescent="0.3">
      <c r="A768" s="11"/>
      <c r="B768" s="11"/>
      <c r="C768" s="11"/>
      <c r="D768" s="11"/>
      <c r="E768" s="11"/>
      <c r="F768" s="11"/>
      <c r="G768" s="13"/>
      <c r="H768" s="13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36"/>
      <c r="Y768" s="36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6"/>
      <c r="BE768" s="16"/>
    </row>
    <row r="769" spans="1:57" x14ac:dyDescent="0.3">
      <c r="A769" s="11"/>
      <c r="B769" s="11"/>
      <c r="C769" s="11"/>
      <c r="D769" s="11"/>
      <c r="E769" s="11"/>
      <c r="F769" s="11"/>
      <c r="G769" s="13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36"/>
      <c r="Y769" s="36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6"/>
      <c r="BE769" s="16"/>
    </row>
    <row r="770" spans="1:57" x14ac:dyDescent="0.3">
      <c r="A770" s="11"/>
      <c r="B770" s="11"/>
      <c r="C770" s="11"/>
      <c r="D770" s="11"/>
      <c r="E770" s="11"/>
      <c r="F770" s="11"/>
      <c r="G770" s="13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36"/>
      <c r="Y770" s="36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6"/>
      <c r="BE770" s="16"/>
    </row>
    <row r="771" spans="1:57" x14ac:dyDescent="0.3">
      <c r="A771" s="11"/>
      <c r="B771" s="11"/>
      <c r="C771" s="11"/>
      <c r="D771" s="11"/>
      <c r="E771" s="11"/>
      <c r="F771" s="11"/>
      <c r="G771" s="13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36"/>
      <c r="Y771" s="36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6"/>
      <c r="BE771" s="16"/>
    </row>
    <row r="772" spans="1:57" x14ac:dyDescent="0.3">
      <c r="A772" s="11"/>
      <c r="B772" s="11"/>
      <c r="C772" s="11"/>
      <c r="D772" s="11"/>
      <c r="E772" s="11"/>
      <c r="F772" s="11"/>
      <c r="G772" s="13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36"/>
      <c r="Y772" s="36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6"/>
      <c r="BE772" s="16"/>
    </row>
    <row r="773" spans="1:57" x14ac:dyDescent="0.3">
      <c r="A773" s="11"/>
      <c r="B773" s="11"/>
      <c r="C773" s="11"/>
      <c r="D773" s="11"/>
      <c r="E773" s="11"/>
      <c r="F773" s="11"/>
      <c r="G773" s="13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36"/>
      <c r="Y773" s="36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2"/>
      <c r="AL773" s="12"/>
      <c r="AM773" s="11"/>
      <c r="AN773" s="11"/>
      <c r="AO773" s="11"/>
      <c r="AP773" s="11"/>
      <c r="AQ773" s="12"/>
      <c r="AR773" s="12"/>
      <c r="AS773" s="12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6"/>
      <c r="BE773" s="16"/>
    </row>
    <row r="774" spans="1:57" x14ac:dyDescent="0.3">
      <c r="A774" s="11"/>
      <c r="B774" s="11"/>
      <c r="C774" s="11"/>
      <c r="D774" s="11"/>
      <c r="E774" s="11"/>
      <c r="F774" s="11"/>
      <c r="G774" s="13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36"/>
      <c r="Y774" s="36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2"/>
      <c r="AL774" s="11"/>
      <c r="AM774" s="12"/>
      <c r="AN774" s="12"/>
      <c r="AO774" s="12"/>
      <c r="AP774" s="12"/>
      <c r="AQ774" s="12"/>
      <c r="AR774" s="12"/>
      <c r="AS774" s="12"/>
      <c r="AT774" s="11"/>
      <c r="AU774" s="11"/>
      <c r="AV774" s="11"/>
      <c r="AW774" s="11"/>
      <c r="AX774" s="11"/>
      <c r="AY774" s="11"/>
      <c r="AZ774" s="11"/>
      <c r="BA774" s="11"/>
      <c r="BB774" s="12"/>
      <c r="BC774" s="11"/>
      <c r="BD774" s="16"/>
      <c r="BE774" s="16"/>
    </row>
    <row r="775" spans="1:57" x14ac:dyDescent="0.3">
      <c r="A775" s="11"/>
      <c r="B775" s="11"/>
      <c r="C775" s="11"/>
      <c r="D775" s="11"/>
      <c r="E775" s="11"/>
      <c r="F775" s="11"/>
      <c r="G775" s="13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36"/>
      <c r="Y775" s="36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2"/>
      <c r="AN775" s="11"/>
      <c r="AO775" s="11"/>
      <c r="AP775" s="11"/>
      <c r="AQ775" s="12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2"/>
      <c r="BC775" s="11"/>
      <c r="BD775" s="16"/>
      <c r="BE775" s="16"/>
    </row>
    <row r="776" spans="1:57" x14ac:dyDescent="0.3">
      <c r="A776" s="11"/>
      <c r="B776" s="11"/>
      <c r="C776" s="11"/>
      <c r="D776" s="11"/>
      <c r="E776" s="11"/>
      <c r="F776" s="11"/>
      <c r="G776" s="13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36"/>
      <c r="Y776" s="36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2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6"/>
      <c r="BE776" s="16"/>
    </row>
    <row r="777" spans="1:57" x14ac:dyDescent="0.3">
      <c r="A777" s="11"/>
      <c r="B777" s="11"/>
      <c r="C777" s="11"/>
      <c r="D777" s="11"/>
      <c r="E777" s="11"/>
      <c r="F777" s="11"/>
      <c r="G777" s="13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36"/>
      <c r="Y777" s="36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6"/>
      <c r="BE777" s="16"/>
    </row>
    <row r="778" spans="1:57" x14ac:dyDescent="0.3">
      <c r="A778" s="11"/>
      <c r="B778" s="11"/>
      <c r="C778" s="11"/>
      <c r="D778" s="11"/>
      <c r="E778" s="11"/>
      <c r="F778" s="11"/>
      <c r="G778" s="13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36"/>
      <c r="Y778" s="36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6"/>
      <c r="BE778" s="16"/>
    </row>
    <row r="779" spans="1:57" x14ac:dyDescent="0.3">
      <c r="A779" s="11"/>
      <c r="B779" s="11"/>
      <c r="C779" s="11"/>
      <c r="D779" s="11"/>
      <c r="E779" s="11"/>
      <c r="F779" s="11"/>
      <c r="G779" s="13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36"/>
      <c r="Y779" s="36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2"/>
      <c r="AN779" s="11"/>
      <c r="AO779" s="12"/>
      <c r="AP779" s="11"/>
      <c r="AQ779" s="12"/>
      <c r="AR779" s="12"/>
      <c r="AS779" s="12"/>
      <c r="AT779" s="11"/>
      <c r="AU779" s="11"/>
      <c r="AV779" s="11"/>
      <c r="AW779" s="11"/>
      <c r="AX779" s="11"/>
      <c r="AY779" s="11"/>
      <c r="AZ779" s="11"/>
      <c r="BA779" s="11"/>
      <c r="BB779" s="12"/>
      <c r="BC779" s="11"/>
      <c r="BD779" s="16"/>
      <c r="BE779" s="16"/>
    </row>
    <row r="780" spans="1:57" x14ac:dyDescent="0.3">
      <c r="A780" s="11"/>
      <c r="B780" s="11"/>
      <c r="C780" s="11"/>
      <c r="D780" s="11"/>
      <c r="E780" s="11"/>
      <c r="F780" s="11"/>
      <c r="G780" s="13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36"/>
      <c r="Y780" s="36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2"/>
      <c r="AT780" s="11"/>
      <c r="AU780" s="11"/>
      <c r="AV780" s="11"/>
      <c r="AW780" s="11"/>
      <c r="AX780" s="11"/>
      <c r="AY780" s="11"/>
      <c r="AZ780" s="11"/>
      <c r="BA780" s="11"/>
      <c r="BB780" s="12"/>
      <c r="BC780" s="11"/>
      <c r="BD780" s="16"/>
      <c r="BE780" s="16"/>
    </row>
    <row r="781" spans="1:57" x14ac:dyDescent="0.3">
      <c r="A781" s="11"/>
      <c r="B781" s="11"/>
      <c r="C781" s="11"/>
      <c r="D781" s="11"/>
      <c r="E781" s="11"/>
      <c r="F781" s="11"/>
      <c r="G781" s="13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36"/>
      <c r="Y781" s="36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6"/>
      <c r="BE781" s="16"/>
    </row>
    <row r="782" spans="1:57" x14ac:dyDescent="0.3">
      <c r="A782" s="11"/>
      <c r="B782" s="11"/>
      <c r="C782" s="11"/>
      <c r="D782" s="11"/>
      <c r="E782" s="11"/>
      <c r="F782" s="11"/>
      <c r="G782" s="13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36"/>
      <c r="Y782" s="36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6"/>
      <c r="BE782" s="16"/>
    </row>
    <row r="783" spans="1:57" x14ac:dyDescent="0.3">
      <c r="A783" s="11"/>
      <c r="B783" s="11"/>
      <c r="C783" s="11"/>
      <c r="D783" s="11"/>
      <c r="E783" s="11"/>
      <c r="F783" s="11"/>
      <c r="G783" s="13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36"/>
      <c r="Y783" s="36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6"/>
      <c r="BE783" s="16"/>
    </row>
    <row r="784" spans="1:57" x14ac:dyDescent="0.3">
      <c r="A784" s="11"/>
      <c r="B784" s="11"/>
      <c r="C784" s="11"/>
      <c r="D784" s="11"/>
      <c r="E784" s="11"/>
      <c r="F784" s="11"/>
      <c r="G784" s="13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36"/>
      <c r="Y784" s="36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2"/>
      <c r="AN784" s="12"/>
      <c r="AO784" s="11"/>
      <c r="AP784" s="11"/>
      <c r="AQ784" s="12"/>
      <c r="AR784" s="12"/>
      <c r="AS784" s="11"/>
      <c r="AT784" s="11"/>
      <c r="AU784" s="11"/>
      <c r="AV784" s="11"/>
      <c r="AW784" s="11"/>
      <c r="AX784" s="11"/>
      <c r="AY784" s="11"/>
      <c r="AZ784" s="11"/>
      <c r="BA784" s="11"/>
      <c r="BB784" s="12"/>
      <c r="BC784" s="11"/>
      <c r="BD784" s="16"/>
      <c r="BE784" s="16"/>
    </row>
    <row r="785" spans="1:57" x14ac:dyDescent="0.3">
      <c r="A785" s="11"/>
      <c r="B785" s="11"/>
      <c r="C785" s="11"/>
      <c r="D785" s="11"/>
      <c r="E785" s="11"/>
      <c r="F785" s="11"/>
      <c r="G785" s="13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36"/>
      <c r="Y785" s="36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6"/>
      <c r="BE785" s="16"/>
    </row>
    <row r="786" spans="1:57" x14ac:dyDescent="0.3">
      <c r="A786" s="11"/>
      <c r="B786" s="11"/>
      <c r="C786" s="11"/>
      <c r="D786" s="11"/>
      <c r="E786" s="11"/>
      <c r="F786" s="11"/>
      <c r="G786" s="13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36"/>
      <c r="Y786" s="36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6"/>
      <c r="BE786" s="16"/>
    </row>
    <row r="787" spans="1:57" x14ac:dyDescent="0.3">
      <c r="A787" s="11"/>
      <c r="B787" s="11"/>
      <c r="C787" s="11"/>
      <c r="D787" s="11"/>
      <c r="E787" s="11"/>
      <c r="F787" s="11"/>
      <c r="G787" s="13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36"/>
      <c r="Y787" s="36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2"/>
      <c r="AL787" s="11"/>
      <c r="AM787" s="12"/>
      <c r="AN787" s="11"/>
      <c r="AO787" s="11"/>
      <c r="AP787" s="11"/>
      <c r="AQ787" s="12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2"/>
      <c r="BC787" s="11"/>
      <c r="BD787" s="16"/>
      <c r="BE787" s="16"/>
    </row>
    <row r="788" spans="1:57" x14ac:dyDescent="0.3">
      <c r="A788" s="11"/>
      <c r="B788" s="11"/>
      <c r="C788" s="11"/>
      <c r="D788" s="11"/>
      <c r="E788" s="11"/>
      <c r="F788" s="11"/>
      <c r="G788" s="13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36"/>
      <c r="Y788" s="36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2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2"/>
      <c r="BC788" s="11"/>
      <c r="BD788" s="16"/>
      <c r="BE788" s="16"/>
    </row>
    <row r="789" spans="1:57" x14ac:dyDescent="0.3">
      <c r="A789" s="11"/>
      <c r="B789" s="11"/>
      <c r="C789" s="11"/>
      <c r="D789" s="11"/>
      <c r="E789" s="11"/>
      <c r="F789" s="11"/>
      <c r="G789" s="13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36"/>
      <c r="Y789" s="36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2"/>
      <c r="AN789" s="11"/>
      <c r="AO789" s="11"/>
      <c r="AP789" s="11"/>
      <c r="AQ789" s="12"/>
      <c r="AR789" s="11"/>
      <c r="AS789" s="12"/>
      <c r="AT789" s="11"/>
      <c r="AU789" s="11"/>
      <c r="AV789" s="11"/>
      <c r="AW789" s="11"/>
      <c r="AX789" s="11"/>
      <c r="AY789" s="11"/>
      <c r="AZ789" s="11"/>
      <c r="BA789" s="11"/>
      <c r="BB789" s="12"/>
      <c r="BC789" s="11"/>
      <c r="BD789" s="16"/>
      <c r="BE789" s="16"/>
    </row>
    <row r="790" spans="1:57" x14ac:dyDescent="0.3">
      <c r="A790" s="11"/>
      <c r="B790" s="11"/>
      <c r="C790" s="11"/>
      <c r="D790" s="11"/>
      <c r="E790" s="11"/>
      <c r="F790" s="11"/>
      <c r="G790" s="13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36"/>
      <c r="Y790" s="36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2"/>
      <c r="AL790" s="12"/>
      <c r="AM790" s="11"/>
      <c r="AN790" s="11"/>
      <c r="AO790" s="11"/>
      <c r="AP790" s="11"/>
      <c r="AQ790" s="12"/>
      <c r="AR790" s="11"/>
      <c r="AS790" s="12"/>
      <c r="AT790" s="11"/>
      <c r="AU790" s="11"/>
      <c r="AV790" s="11"/>
      <c r="AW790" s="11"/>
      <c r="AX790" s="11"/>
      <c r="AY790" s="11"/>
      <c r="AZ790" s="11"/>
      <c r="BA790" s="11"/>
      <c r="BB790" s="12"/>
      <c r="BC790" s="11"/>
      <c r="BD790" s="16"/>
      <c r="BE790" s="16"/>
    </row>
    <row r="791" spans="1:57" x14ac:dyDescent="0.3">
      <c r="A791" s="11"/>
      <c r="B791" s="11"/>
      <c r="C791" s="11"/>
      <c r="D791" s="11"/>
      <c r="E791" s="11"/>
      <c r="F791" s="11"/>
      <c r="G791" s="13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36"/>
      <c r="Y791" s="36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6"/>
      <c r="BE791" s="16"/>
    </row>
    <row r="792" spans="1:57" x14ac:dyDescent="0.3">
      <c r="A792" s="11"/>
      <c r="B792" s="11"/>
      <c r="C792" s="11"/>
      <c r="D792" s="11"/>
      <c r="E792" s="11"/>
      <c r="F792" s="11"/>
      <c r="G792" s="13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36"/>
      <c r="Y792" s="36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2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6"/>
      <c r="BE792" s="16"/>
    </row>
    <row r="793" spans="1:57" x14ac:dyDescent="0.3">
      <c r="A793" s="11"/>
      <c r="B793" s="11"/>
      <c r="C793" s="11"/>
      <c r="D793" s="11"/>
      <c r="E793" s="11"/>
      <c r="F793" s="11"/>
      <c r="G793" s="13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36"/>
      <c r="Y793" s="36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6"/>
      <c r="BE793" s="16"/>
    </row>
    <row r="794" spans="1:57" x14ac:dyDescent="0.3">
      <c r="A794" s="11"/>
      <c r="B794" s="11"/>
      <c r="C794" s="11"/>
      <c r="D794" s="11"/>
      <c r="E794" s="11"/>
      <c r="F794" s="11"/>
      <c r="G794" s="13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36"/>
      <c r="Y794" s="36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2"/>
      <c r="AL794" s="12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6"/>
      <c r="BE794" s="16"/>
    </row>
    <row r="795" spans="1:57" x14ac:dyDescent="0.3">
      <c r="A795" s="11"/>
      <c r="B795" s="11"/>
      <c r="C795" s="11"/>
      <c r="D795" s="11"/>
      <c r="E795" s="11"/>
      <c r="F795" s="11"/>
      <c r="G795" s="13"/>
      <c r="H795" s="13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36"/>
      <c r="Y795" s="36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2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2"/>
      <c r="BC795" s="11"/>
      <c r="BD795" s="16"/>
      <c r="BE795" s="16"/>
    </row>
    <row r="796" spans="1:57" x14ac:dyDescent="0.3">
      <c r="A796" s="11"/>
      <c r="B796" s="11"/>
      <c r="C796" s="11"/>
      <c r="D796" s="11"/>
      <c r="E796" s="11"/>
      <c r="F796" s="11"/>
      <c r="G796" s="13"/>
      <c r="H796" s="13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36"/>
      <c r="Y796" s="36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2"/>
      <c r="AN796" s="12"/>
      <c r="AO796" s="12"/>
      <c r="AP796" s="12"/>
      <c r="AQ796" s="12"/>
      <c r="AR796" s="12"/>
      <c r="AS796" s="12"/>
      <c r="AT796" s="11"/>
      <c r="AU796" s="11"/>
      <c r="AV796" s="11"/>
      <c r="AW796" s="11"/>
      <c r="AX796" s="11"/>
      <c r="AY796" s="11"/>
      <c r="AZ796" s="11"/>
      <c r="BA796" s="11"/>
      <c r="BB796" s="12"/>
      <c r="BC796" s="11"/>
      <c r="BD796" s="16"/>
      <c r="BE796" s="16"/>
    </row>
    <row r="797" spans="1:57" x14ac:dyDescent="0.3">
      <c r="A797" s="11"/>
      <c r="B797" s="11"/>
      <c r="C797" s="11"/>
      <c r="D797" s="11"/>
      <c r="E797" s="11"/>
      <c r="F797" s="11"/>
      <c r="G797" s="13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36"/>
      <c r="Y797" s="36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6"/>
      <c r="BE797" s="16"/>
    </row>
    <row r="798" spans="1:57" x14ac:dyDescent="0.3">
      <c r="A798" s="11"/>
      <c r="B798" s="11"/>
      <c r="C798" s="11"/>
      <c r="D798" s="11"/>
      <c r="E798" s="11"/>
      <c r="F798" s="11"/>
      <c r="G798" s="13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36"/>
      <c r="Y798" s="36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2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2"/>
      <c r="BC798" s="11"/>
      <c r="BD798" s="16"/>
      <c r="BE798" s="16"/>
    </row>
    <row r="799" spans="1:57" x14ac:dyDescent="0.3">
      <c r="A799" s="11"/>
      <c r="B799" s="11"/>
      <c r="C799" s="11"/>
      <c r="D799" s="11"/>
      <c r="E799" s="11"/>
      <c r="F799" s="11"/>
      <c r="G799" s="13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36"/>
      <c r="Y799" s="36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6"/>
      <c r="BE799" s="16"/>
    </row>
    <row r="800" spans="1:57" x14ac:dyDescent="0.3">
      <c r="A800" s="11"/>
      <c r="B800" s="11"/>
      <c r="C800" s="11"/>
      <c r="D800" s="11"/>
      <c r="E800" s="11"/>
      <c r="F800" s="11"/>
      <c r="G800" s="13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36"/>
      <c r="Y800" s="36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6"/>
      <c r="BE800" s="16"/>
    </row>
    <row r="801" spans="1:57" x14ac:dyDescent="0.3">
      <c r="A801" s="11"/>
      <c r="B801" s="11"/>
      <c r="C801" s="11"/>
      <c r="D801" s="11"/>
      <c r="E801" s="11"/>
      <c r="F801" s="11"/>
      <c r="G801" s="13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36"/>
      <c r="Y801" s="36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2"/>
      <c r="AL801" s="12"/>
      <c r="AM801" s="12"/>
      <c r="AN801" s="12"/>
      <c r="AO801" s="11"/>
      <c r="AP801" s="11"/>
      <c r="AQ801" s="12"/>
      <c r="AR801" s="12"/>
      <c r="AS801" s="12"/>
      <c r="AT801" s="11"/>
      <c r="AU801" s="11"/>
      <c r="AV801" s="11"/>
      <c r="AW801" s="11"/>
      <c r="AX801" s="11"/>
      <c r="AY801" s="11"/>
      <c r="AZ801" s="11"/>
      <c r="BA801" s="11"/>
      <c r="BB801" s="12"/>
      <c r="BC801" s="11"/>
      <c r="BD801" s="16"/>
      <c r="BE801" s="16"/>
    </row>
    <row r="802" spans="1:57" x14ac:dyDescent="0.3">
      <c r="A802" s="11"/>
      <c r="B802" s="11"/>
      <c r="C802" s="11"/>
      <c r="D802" s="11"/>
      <c r="E802" s="11"/>
      <c r="F802" s="11"/>
      <c r="G802" s="13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36"/>
      <c r="Y802" s="36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6"/>
      <c r="BE802" s="16"/>
    </row>
    <row r="803" spans="1:57" x14ac:dyDescent="0.3">
      <c r="A803" s="11"/>
      <c r="B803" s="11"/>
      <c r="C803" s="11"/>
      <c r="D803" s="11"/>
      <c r="E803" s="11"/>
      <c r="F803" s="11"/>
      <c r="G803" s="13"/>
      <c r="H803" s="13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36"/>
      <c r="Y803" s="36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6"/>
      <c r="BE803" s="16"/>
    </row>
    <row r="804" spans="1:57" x14ac:dyDescent="0.3">
      <c r="A804" s="11"/>
      <c r="B804" s="11"/>
      <c r="C804" s="11"/>
      <c r="D804" s="11"/>
      <c r="E804" s="11"/>
      <c r="F804" s="11"/>
      <c r="G804" s="13"/>
      <c r="H804" s="13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36"/>
      <c r="Y804" s="36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6"/>
      <c r="BE804" s="16"/>
    </row>
    <row r="805" spans="1:57" x14ac:dyDescent="0.3">
      <c r="A805" s="11"/>
      <c r="B805" s="11"/>
      <c r="C805" s="11"/>
      <c r="D805" s="11"/>
      <c r="E805" s="11"/>
      <c r="F805" s="11"/>
      <c r="G805" s="13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36"/>
      <c r="Y805" s="36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2"/>
      <c r="BC805" s="11"/>
      <c r="BD805" s="16"/>
      <c r="BE805" s="16"/>
    </row>
    <row r="806" spans="1:57" x14ac:dyDescent="0.3">
      <c r="A806" s="11"/>
      <c r="B806" s="11"/>
      <c r="C806" s="11"/>
      <c r="D806" s="11"/>
      <c r="E806" s="11"/>
      <c r="F806" s="11"/>
      <c r="G806" s="13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36"/>
      <c r="Y806" s="36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2"/>
      <c r="AT806" s="11"/>
      <c r="AU806" s="11"/>
      <c r="AV806" s="11"/>
      <c r="AW806" s="11"/>
      <c r="AX806" s="11"/>
      <c r="AY806" s="11"/>
      <c r="AZ806" s="11"/>
      <c r="BA806" s="11"/>
      <c r="BB806" s="12"/>
      <c r="BC806" s="11"/>
      <c r="BD806" s="16"/>
      <c r="BE806" s="16"/>
    </row>
    <row r="807" spans="1:57" x14ac:dyDescent="0.3">
      <c r="A807" s="11"/>
      <c r="B807" s="11"/>
      <c r="C807" s="11"/>
      <c r="D807" s="11"/>
      <c r="E807" s="11"/>
      <c r="F807" s="11"/>
      <c r="G807" s="13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36"/>
      <c r="Y807" s="36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6"/>
      <c r="BE807" s="16"/>
    </row>
    <row r="808" spans="1:57" x14ac:dyDescent="0.3">
      <c r="A808" s="11"/>
      <c r="B808" s="11"/>
      <c r="C808" s="11"/>
      <c r="D808" s="11"/>
      <c r="E808" s="11"/>
      <c r="F808" s="11"/>
      <c r="G808" s="13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36"/>
      <c r="Y808" s="36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2"/>
      <c r="AL808" s="12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2"/>
      <c r="BC808" s="11"/>
      <c r="BD808" s="16"/>
      <c r="BE808" s="16"/>
    </row>
    <row r="809" spans="1:57" x14ac:dyDescent="0.3">
      <c r="A809" s="11"/>
      <c r="B809" s="11"/>
      <c r="C809" s="11"/>
      <c r="D809" s="11"/>
      <c r="E809" s="11"/>
      <c r="F809" s="11"/>
      <c r="G809" s="13"/>
      <c r="H809" s="13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36"/>
      <c r="Y809" s="36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2"/>
      <c r="AL809" s="11"/>
      <c r="AM809" s="12"/>
      <c r="AN809" s="12"/>
      <c r="AO809" s="12"/>
      <c r="AP809" s="11"/>
      <c r="AQ809" s="12"/>
      <c r="AR809" s="11"/>
      <c r="AS809" s="12"/>
      <c r="AT809" s="11"/>
      <c r="AU809" s="11"/>
      <c r="AV809" s="11"/>
      <c r="AW809" s="11"/>
      <c r="AX809" s="11"/>
      <c r="AY809" s="11"/>
      <c r="AZ809" s="11"/>
      <c r="BA809" s="11"/>
      <c r="BB809" s="12"/>
      <c r="BC809" s="11"/>
      <c r="BD809" s="16"/>
      <c r="BE809" s="16"/>
    </row>
    <row r="810" spans="1:57" x14ac:dyDescent="0.3">
      <c r="A810" s="11"/>
      <c r="B810" s="11"/>
      <c r="C810" s="11"/>
      <c r="D810" s="11"/>
      <c r="E810" s="11"/>
      <c r="F810" s="11"/>
      <c r="G810" s="13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36"/>
      <c r="Y810" s="36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2"/>
      <c r="AL810" s="12"/>
      <c r="AM810" s="12"/>
      <c r="AN810" s="12"/>
      <c r="AO810" s="11"/>
      <c r="AP810" s="11"/>
      <c r="AQ810" s="12"/>
      <c r="AR810" s="11"/>
      <c r="AS810" s="12"/>
      <c r="AT810" s="11"/>
      <c r="AU810" s="11"/>
      <c r="AV810" s="11"/>
      <c r="AW810" s="11"/>
      <c r="AX810" s="11"/>
      <c r="AY810" s="11"/>
      <c r="AZ810" s="11"/>
      <c r="BA810" s="11"/>
      <c r="BB810" s="12"/>
      <c r="BC810" s="11"/>
      <c r="BD810" s="16"/>
      <c r="BE810" s="16"/>
    </row>
    <row r="811" spans="1:57" x14ac:dyDescent="0.3">
      <c r="A811" s="11"/>
      <c r="B811" s="11"/>
      <c r="C811" s="11"/>
      <c r="D811" s="11"/>
      <c r="E811" s="11"/>
      <c r="F811" s="11"/>
      <c r="G811" s="13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36"/>
      <c r="Y811" s="36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2"/>
      <c r="AL811" s="12"/>
      <c r="AM811" s="12"/>
      <c r="AN811" s="11"/>
      <c r="AO811" s="11"/>
      <c r="AP811" s="11"/>
      <c r="AQ811" s="12"/>
      <c r="AR811" s="11"/>
      <c r="AS811" s="12"/>
      <c r="AT811" s="11"/>
      <c r="AU811" s="11"/>
      <c r="AV811" s="11"/>
      <c r="AW811" s="11"/>
      <c r="AX811" s="11"/>
      <c r="AY811" s="11"/>
      <c r="AZ811" s="11"/>
      <c r="BA811" s="11"/>
      <c r="BB811" s="12"/>
      <c r="BC811" s="11"/>
      <c r="BD811" s="16"/>
      <c r="BE811" s="16"/>
    </row>
    <row r="812" spans="1:57" x14ac:dyDescent="0.3">
      <c r="A812" s="11"/>
      <c r="B812" s="11"/>
      <c r="C812" s="11"/>
      <c r="D812" s="11"/>
      <c r="E812" s="11"/>
      <c r="F812" s="11"/>
      <c r="G812" s="13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36"/>
      <c r="Y812" s="36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2"/>
      <c r="AL812" s="12"/>
      <c r="AM812" s="11"/>
      <c r="AN812" s="11"/>
      <c r="AO812" s="11"/>
      <c r="AP812" s="11"/>
      <c r="AQ812" s="12"/>
      <c r="AR812" s="11"/>
      <c r="AS812" s="12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6"/>
      <c r="BE812" s="16"/>
    </row>
    <row r="813" spans="1:57" x14ac:dyDescent="0.3">
      <c r="A813" s="11"/>
      <c r="B813" s="11"/>
      <c r="C813" s="11"/>
      <c r="D813" s="11"/>
      <c r="E813" s="11"/>
      <c r="F813" s="11"/>
      <c r="G813" s="13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36"/>
      <c r="Y813" s="36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6"/>
      <c r="BE813" s="16"/>
    </row>
    <row r="814" spans="1:57" x14ac:dyDescent="0.3">
      <c r="A814" s="11"/>
      <c r="B814" s="11"/>
      <c r="C814" s="11"/>
      <c r="D814" s="11"/>
      <c r="E814" s="11"/>
      <c r="F814" s="11"/>
      <c r="G814" s="13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36"/>
      <c r="Y814" s="36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2"/>
      <c r="AL814" s="12"/>
      <c r="AM814" s="12"/>
      <c r="AN814" s="12"/>
      <c r="AO814" s="12"/>
      <c r="AP814" s="12"/>
      <c r="AQ814" s="12"/>
      <c r="AR814" s="12"/>
      <c r="AS814" s="12"/>
      <c r="AT814" s="11"/>
      <c r="AU814" s="11"/>
      <c r="AV814" s="11"/>
      <c r="AW814" s="11"/>
      <c r="AX814" s="11"/>
      <c r="AY814" s="11"/>
      <c r="AZ814" s="11"/>
      <c r="BA814" s="11"/>
      <c r="BB814" s="12"/>
      <c r="BC814" s="11"/>
      <c r="BD814" s="16"/>
      <c r="BE814" s="16"/>
    </row>
    <row r="815" spans="1:57" x14ac:dyDescent="0.3">
      <c r="A815" s="11"/>
      <c r="B815" s="11"/>
      <c r="C815" s="11"/>
      <c r="D815" s="11"/>
      <c r="E815" s="11"/>
      <c r="F815" s="11"/>
      <c r="G815" s="13"/>
      <c r="H815" s="13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36"/>
      <c r="Y815" s="36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6"/>
      <c r="BE815" s="16"/>
    </row>
    <row r="816" spans="1:57" x14ac:dyDescent="0.3">
      <c r="A816" s="11"/>
      <c r="B816" s="11"/>
      <c r="C816" s="11"/>
      <c r="D816" s="11"/>
      <c r="E816" s="11"/>
      <c r="F816" s="11"/>
      <c r="G816" s="13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36"/>
      <c r="Y816" s="36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2"/>
      <c r="AL816" s="12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2"/>
      <c r="BC816" s="11"/>
      <c r="BD816" s="16"/>
      <c r="BE816" s="16"/>
    </row>
    <row r="817" spans="1:57" x14ac:dyDescent="0.3">
      <c r="A817" s="11"/>
      <c r="B817" s="11"/>
      <c r="C817" s="11"/>
      <c r="D817" s="11"/>
      <c r="E817" s="11"/>
      <c r="F817" s="11"/>
      <c r="G817" s="13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36"/>
      <c r="Y817" s="36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2"/>
      <c r="AL817" s="12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2"/>
      <c r="BC817" s="11"/>
      <c r="BD817" s="16"/>
      <c r="BE817" s="16"/>
    </row>
    <row r="818" spans="1:57" x14ac:dyDescent="0.3">
      <c r="A818" s="11"/>
      <c r="B818" s="11"/>
      <c r="C818" s="11"/>
      <c r="D818" s="11"/>
      <c r="E818" s="11"/>
      <c r="F818" s="11"/>
      <c r="G818" s="13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36"/>
      <c r="Y818" s="36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2"/>
      <c r="AL818" s="12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2"/>
      <c r="BC818" s="11"/>
      <c r="BD818" s="16"/>
      <c r="BE818" s="16"/>
    </row>
    <row r="819" spans="1:57" x14ac:dyDescent="0.3">
      <c r="A819" s="11"/>
      <c r="B819" s="11"/>
      <c r="C819" s="11"/>
      <c r="D819" s="11"/>
      <c r="E819" s="11"/>
      <c r="F819" s="11"/>
      <c r="G819" s="13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36"/>
      <c r="Y819" s="36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6"/>
      <c r="BE819" s="16"/>
    </row>
    <row r="820" spans="1:57" x14ac:dyDescent="0.3">
      <c r="A820" s="11"/>
      <c r="B820" s="11"/>
      <c r="C820" s="11"/>
      <c r="D820" s="11"/>
      <c r="E820" s="11"/>
      <c r="F820" s="11"/>
      <c r="G820" s="13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36"/>
      <c r="Y820" s="36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6"/>
      <c r="BE820" s="16"/>
    </row>
    <row r="821" spans="1:57" x14ac:dyDescent="0.3">
      <c r="A821" s="11"/>
      <c r="B821" s="11"/>
      <c r="C821" s="11"/>
      <c r="D821" s="11"/>
      <c r="E821" s="11"/>
      <c r="F821" s="11"/>
      <c r="G821" s="13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36"/>
      <c r="Y821" s="36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6"/>
      <c r="BE821" s="16"/>
    </row>
    <row r="822" spans="1:57" x14ac:dyDescent="0.3">
      <c r="A822" s="11"/>
      <c r="B822" s="11"/>
      <c r="C822" s="11"/>
      <c r="D822" s="11"/>
      <c r="E822" s="11"/>
      <c r="F822" s="11"/>
      <c r="G822" s="13"/>
      <c r="H822" s="13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36"/>
      <c r="Y822" s="36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2"/>
      <c r="AR822" s="12"/>
      <c r="AS822" s="12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6"/>
      <c r="BE822" s="16"/>
    </row>
    <row r="823" spans="1:57" x14ac:dyDescent="0.3">
      <c r="A823" s="11"/>
      <c r="B823" s="11"/>
      <c r="C823" s="11"/>
      <c r="D823" s="11"/>
      <c r="E823" s="11"/>
      <c r="F823" s="11"/>
      <c r="G823" s="13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36"/>
      <c r="Y823" s="36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6"/>
      <c r="BE823" s="16"/>
    </row>
    <row r="824" spans="1:57" x14ac:dyDescent="0.3">
      <c r="A824" s="11"/>
      <c r="B824" s="11"/>
      <c r="C824" s="11"/>
      <c r="D824" s="11"/>
      <c r="E824" s="11"/>
      <c r="F824" s="11"/>
      <c r="G824" s="13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36"/>
      <c r="Y824" s="36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2"/>
      <c r="AT824" s="11"/>
      <c r="AU824" s="11"/>
      <c r="AV824" s="11"/>
      <c r="AW824" s="11"/>
      <c r="AX824" s="11"/>
      <c r="AY824" s="11"/>
      <c r="AZ824" s="11"/>
      <c r="BA824" s="11"/>
      <c r="BB824" s="12"/>
      <c r="BC824" s="11"/>
      <c r="BD824" s="16"/>
      <c r="BE824" s="16"/>
    </row>
    <row r="825" spans="1:57" x14ac:dyDescent="0.3">
      <c r="A825" s="11"/>
      <c r="B825" s="11"/>
      <c r="C825" s="11"/>
      <c r="D825" s="11"/>
      <c r="E825" s="11"/>
      <c r="F825" s="11"/>
      <c r="G825" s="13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36"/>
      <c r="Y825" s="36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2"/>
      <c r="AT825" s="11"/>
      <c r="AU825" s="11"/>
      <c r="AV825" s="11"/>
      <c r="AW825" s="11"/>
      <c r="AX825" s="11"/>
      <c r="AY825" s="11"/>
      <c r="AZ825" s="11"/>
      <c r="BA825" s="11"/>
      <c r="BB825" s="12"/>
      <c r="BC825" s="11"/>
      <c r="BD825" s="16"/>
      <c r="BE825" s="16"/>
    </row>
    <row r="826" spans="1:57" x14ac:dyDescent="0.3">
      <c r="A826" s="11"/>
      <c r="B826" s="11"/>
      <c r="C826" s="11"/>
      <c r="D826" s="11"/>
      <c r="E826" s="11"/>
      <c r="F826" s="11"/>
      <c r="G826" s="13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36"/>
      <c r="Y826" s="36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2"/>
      <c r="AT826" s="11"/>
      <c r="AU826" s="11"/>
      <c r="AV826" s="11"/>
      <c r="AW826" s="11"/>
      <c r="AX826" s="11"/>
      <c r="AY826" s="11"/>
      <c r="AZ826" s="11"/>
      <c r="BA826" s="11"/>
      <c r="BB826" s="12"/>
      <c r="BC826" s="11"/>
      <c r="BD826" s="16"/>
      <c r="BE826" s="16"/>
    </row>
    <row r="827" spans="1:57" x14ac:dyDescent="0.3">
      <c r="A827" s="11"/>
      <c r="B827" s="11"/>
      <c r="C827" s="11"/>
      <c r="D827" s="11"/>
      <c r="E827" s="11"/>
      <c r="F827" s="11"/>
      <c r="G827" s="13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36"/>
      <c r="Y827" s="36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6"/>
      <c r="BE827" s="16"/>
    </row>
    <row r="828" spans="1:57" x14ac:dyDescent="0.3">
      <c r="A828" s="11"/>
      <c r="B828" s="11"/>
      <c r="C828" s="11"/>
      <c r="D828" s="11"/>
      <c r="E828" s="11"/>
      <c r="F828" s="11"/>
      <c r="G828" s="13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36"/>
      <c r="Y828" s="36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6"/>
      <c r="BE828" s="16"/>
    </row>
    <row r="829" spans="1:57" x14ac:dyDescent="0.3">
      <c r="A829" s="11"/>
      <c r="B829" s="11"/>
      <c r="C829" s="11"/>
      <c r="D829" s="11"/>
      <c r="E829" s="11"/>
      <c r="F829" s="11"/>
      <c r="G829" s="13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36"/>
      <c r="Y829" s="36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6"/>
      <c r="BE829" s="16"/>
    </row>
    <row r="830" spans="1:57" x14ac:dyDescent="0.3">
      <c r="A830" s="11"/>
      <c r="B830" s="11"/>
      <c r="C830" s="11"/>
      <c r="D830" s="11"/>
      <c r="E830" s="11"/>
      <c r="F830" s="11"/>
      <c r="G830" s="13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36"/>
      <c r="Y830" s="36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2"/>
      <c r="AN830" s="11"/>
      <c r="AO830" s="11"/>
      <c r="AP830" s="11"/>
      <c r="AQ830" s="12"/>
      <c r="AR830" s="11"/>
      <c r="AS830" s="12"/>
      <c r="AT830" s="11"/>
      <c r="AU830" s="11"/>
      <c r="AV830" s="11"/>
      <c r="AW830" s="11"/>
      <c r="AX830" s="11"/>
      <c r="AY830" s="11"/>
      <c r="AZ830" s="11"/>
      <c r="BA830" s="11"/>
      <c r="BB830" s="12"/>
      <c r="BC830" s="11"/>
      <c r="BD830" s="16"/>
      <c r="BE830" s="16"/>
    </row>
    <row r="831" spans="1:57" x14ac:dyDescent="0.3">
      <c r="A831" s="11"/>
      <c r="B831" s="11"/>
      <c r="C831" s="11"/>
      <c r="D831" s="11"/>
      <c r="E831" s="11"/>
      <c r="F831" s="11"/>
      <c r="G831" s="13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36"/>
      <c r="Y831" s="36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2"/>
      <c r="AL831" s="11"/>
      <c r="AM831" s="12"/>
      <c r="AN831" s="12"/>
      <c r="AO831" s="12"/>
      <c r="AP831" s="11"/>
      <c r="AQ831" s="12"/>
      <c r="AR831" s="12"/>
      <c r="AS831" s="12"/>
      <c r="AT831" s="11"/>
      <c r="AU831" s="11"/>
      <c r="AV831" s="11"/>
      <c r="AW831" s="11"/>
      <c r="AX831" s="11"/>
      <c r="AY831" s="11"/>
      <c r="AZ831" s="11"/>
      <c r="BA831" s="11"/>
      <c r="BB831" s="12"/>
      <c r="BC831" s="11"/>
      <c r="BD831" s="16"/>
      <c r="BE831" s="16"/>
    </row>
    <row r="832" spans="1:57" x14ac:dyDescent="0.3">
      <c r="A832" s="11"/>
      <c r="B832" s="11"/>
      <c r="C832" s="11"/>
      <c r="D832" s="11"/>
      <c r="E832" s="11"/>
      <c r="F832" s="11"/>
      <c r="G832" s="13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36"/>
      <c r="Y832" s="36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6"/>
      <c r="BE832" s="16"/>
    </row>
    <row r="833" spans="1:57" x14ac:dyDescent="0.3">
      <c r="A833" s="11"/>
      <c r="B833" s="11"/>
      <c r="C833" s="11"/>
      <c r="D833" s="11"/>
      <c r="E833" s="11"/>
      <c r="F833" s="11"/>
      <c r="G833" s="13"/>
      <c r="H833" s="13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36"/>
      <c r="Y833" s="36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6"/>
      <c r="BE833" s="16"/>
    </row>
    <row r="834" spans="1:57" x14ac:dyDescent="0.3">
      <c r="A834" s="11"/>
      <c r="B834" s="11"/>
      <c r="C834" s="11"/>
      <c r="D834" s="11"/>
      <c r="E834" s="11"/>
      <c r="F834" s="11"/>
      <c r="G834" s="13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36"/>
      <c r="Y834" s="36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6"/>
      <c r="BE834" s="16"/>
    </row>
    <row r="835" spans="1:57" x14ac:dyDescent="0.3">
      <c r="A835" s="11"/>
      <c r="B835" s="11"/>
      <c r="C835" s="11"/>
      <c r="D835" s="11"/>
      <c r="E835" s="11"/>
      <c r="F835" s="11"/>
      <c r="G835" s="13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36"/>
      <c r="Y835" s="36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6"/>
      <c r="BE835" s="16"/>
    </row>
    <row r="836" spans="1:57" x14ac:dyDescent="0.3">
      <c r="A836" s="11"/>
      <c r="B836" s="11"/>
      <c r="C836" s="11"/>
      <c r="D836" s="11"/>
      <c r="E836" s="11"/>
      <c r="F836" s="11"/>
      <c r="G836" s="13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36"/>
      <c r="Y836" s="36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6"/>
      <c r="BE836" s="16"/>
    </row>
    <row r="837" spans="1:57" x14ac:dyDescent="0.3">
      <c r="A837" s="11"/>
      <c r="B837" s="11"/>
      <c r="C837" s="11"/>
      <c r="D837" s="11"/>
      <c r="E837" s="11"/>
      <c r="F837" s="11"/>
      <c r="G837" s="13"/>
      <c r="H837" s="13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36"/>
      <c r="Y837" s="36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2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6"/>
      <c r="BE837" s="16"/>
    </row>
    <row r="838" spans="1:57" x14ac:dyDescent="0.3">
      <c r="A838" s="11"/>
      <c r="B838" s="11"/>
      <c r="C838" s="11"/>
      <c r="D838" s="11"/>
      <c r="E838" s="11"/>
      <c r="F838" s="11"/>
      <c r="G838" s="13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36"/>
      <c r="Y838" s="36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6"/>
      <c r="BE838" s="16"/>
    </row>
    <row r="839" spans="1:57" x14ac:dyDescent="0.3">
      <c r="A839" s="11"/>
      <c r="B839" s="11"/>
      <c r="C839" s="11"/>
      <c r="D839" s="11"/>
      <c r="E839" s="11"/>
      <c r="F839" s="11"/>
      <c r="G839" s="13"/>
      <c r="H839" s="13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36"/>
      <c r="Y839" s="36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2"/>
      <c r="AL839" s="11"/>
      <c r="AM839" s="11"/>
      <c r="AN839" s="11"/>
      <c r="AO839" s="11"/>
      <c r="AP839" s="11"/>
      <c r="AQ839" s="11"/>
      <c r="AR839" s="11"/>
      <c r="AS839" s="12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6"/>
      <c r="BE839" s="16"/>
    </row>
    <row r="840" spans="1:57" x14ac:dyDescent="0.3">
      <c r="A840" s="11"/>
      <c r="B840" s="11"/>
      <c r="C840" s="11"/>
      <c r="D840" s="11"/>
      <c r="E840" s="11"/>
      <c r="F840" s="11"/>
      <c r="G840" s="13"/>
      <c r="H840" s="13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36"/>
      <c r="Y840" s="36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6"/>
      <c r="BE840" s="16"/>
    </row>
    <row r="841" spans="1:57" x14ac:dyDescent="0.3">
      <c r="A841" s="11"/>
      <c r="B841" s="11"/>
      <c r="C841" s="11"/>
      <c r="D841" s="11"/>
      <c r="E841" s="11"/>
      <c r="F841" s="11"/>
      <c r="G841" s="13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36"/>
      <c r="Y841" s="36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2"/>
      <c r="BC841" s="11"/>
      <c r="BD841" s="16"/>
      <c r="BE841" s="16"/>
    </row>
    <row r="842" spans="1:57" x14ac:dyDescent="0.3">
      <c r="A842" s="11"/>
      <c r="B842" s="11"/>
      <c r="C842" s="11"/>
      <c r="D842" s="11"/>
      <c r="E842" s="11"/>
      <c r="F842" s="11"/>
      <c r="G842" s="13"/>
      <c r="H842" s="13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36"/>
      <c r="Y842" s="36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2"/>
      <c r="AN842" s="12"/>
      <c r="AO842" s="11"/>
      <c r="AP842" s="11"/>
      <c r="AQ842" s="12"/>
      <c r="AR842" s="12"/>
      <c r="AS842" s="12"/>
      <c r="AT842" s="11"/>
      <c r="AU842" s="11"/>
      <c r="AV842" s="11"/>
      <c r="AW842" s="11"/>
      <c r="AX842" s="11"/>
      <c r="AY842" s="11"/>
      <c r="AZ842" s="11"/>
      <c r="BA842" s="11"/>
      <c r="BB842" s="12"/>
      <c r="BC842" s="11"/>
      <c r="BD842" s="16"/>
      <c r="BE842" s="16"/>
    </row>
    <row r="843" spans="1:57" x14ac:dyDescent="0.3">
      <c r="A843" s="11"/>
      <c r="B843" s="11"/>
      <c r="C843" s="11"/>
      <c r="D843" s="11"/>
      <c r="E843" s="11"/>
      <c r="F843" s="11"/>
      <c r="G843" s="13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36"/>
      <c r="Y843" s="36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6"/>
      <c r="BE843" s="16"/>
    </row>
    <row r="844" spans="1:57" x14ac:dyDescent="0.3">
      <c r="A844" s="11"/>
      <c r="B844" s="11"/>
      <c r="C844" s="11"/>
      <c r="D844" s="11"/>
      <c r="E844" s="11"/>
      <c r="F844" s="11"/>
      <c r="G844" s="13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36"/>
      <c r="Y844" s="36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6"/>
      <c r="BE844" s="16"/>
    </row>
    <row r="845" spans="1:57" x14ac:dyDescent="0.3">
      <c r="A845" s="11"/>
      <c r="B845" s="11"/>
      <c r="C845" s="11"/>
      <c r="D845" s="11"/>
      <c r="E845" s="11"/>
      <c r="F845" s="11"/>
      <c r="G845" s="13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36"/>
      <c r="Y845" s="36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6"/>
      <c r="BE845" s="16"/>
    </row>
    <row r="846" spans="1:57" x14ac:dyDescent="0.3">
      <c r="A846" s="11"/>
      <c r="B846" s="11"/>
      <c r="C846" s="11"/>
      <c r="D846" s="11"/>
      <c r="E846" s="11"/>
      <c r="F846" s="11"/>
      <c r="G846" s="13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36"/>
      <c r="Y846" s="36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6"/>
      <c r="BE846" s="16"/>
    </row>
    <row r="847" spans="1:57" x14ac:dyDescent="0.3">
      <c r="A847" s="11"/>
      <c r="B847" s="11"/>
      <c r="C847" s="11"/>
      <c r="D847" s="11"/>
      <c r="E847" s="11"/>
      <c r="F847" s="11"/>
      <c r="G847" s="13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36"/>
      <c r="Y847" s="36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6"/>
      <c r="BE847" s="16"/>
    </row>
    <row r="848" spans="1:57" x14ac:dyDescent="0.3">
      <c r="A848" s="11"/>
      <c r="B848" s="11"/>
      <c r="C848" s="11"/>
      <c r="D848" s="11"/>
      <c r="E848" s="11"/>
      <c r="F848" s="11"/>
      <c r="G848" s="13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36"/>
      <c r="Y848" s="36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2"/>
      <c r="AL848" s="12"/>
      <c r="AM848" s="12"/>
      <c r="AN848" s="12"/>
      <c r="AO848" s="11"/>
      <c r="AP848" s="11"/>
      <c r="AQ848" s="12"/>
      <c r="AR848" s="12"/>
      <c r="AS848" s="12"/>
      <c r="AT848" s="11"/>
      <c r="AU848" s="11"/>
      <c r="AV848" s="11"/>
      <c r="AW848" s="11"/>
      <c r="AX848" s="11"/>
      <c r="AY848" s="11"/>
      <c r="AZ848" s="11"/>
      <c r="BA848" s="11"/>
      <c r="BB848" s="12"/>
      <c r="BC848" s="11"/>
      <c r="BD848" s="16"/>
      <c r="BE848" s="16"/>
    </row>
    <row r="849" spans="1:57" x14ac:dyDescent="0.3">
      <c r="A849" s="11"/>
      <c r="B849" s="11"/>
      <c r="C849" s="11"/>
      <c r="D849" s="11"/>
      <c r="E849" s="11"/>
      <c r="F849" s="11"/>
      <c r="G849" s="13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36"/>
      <c r="Y849" s="36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6"/>
      <c r="BE849" s="16"/>
    </row>
    <row r="850" spans="1:57" x14ac:dyDescent="0.3">
      <c r="A850" s="11"/>
      <c r="B850" s="11"/>
      <c r="C850" s="11"/>
      <c r="D850" s="11"/>
      <c r="E850" s="11"/>
      <c r="F850" s="11"/>
      <c r="G850" s="13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36"/>
      <c r="Y850" s="36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2"/>
      <c r="AL850" s="12"/>
      <c r="AM850" s="12"/>
      <c r="AN850" s="12"/>
      <c r="AO850" s="11"/>
      <c r="AP850" s="11"/>
      <c r="AQ850" s="12"/>
      <c r="AR850" s="12"/>
      <c r="AS850" s="12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6"/>
      <c r="BE850" s="16"/>
    </row>
    <row r="851" spans="1:57" x14ac:dyDescent="0.3">
      <c r="A851" s="11"/>
      <c r="B851" s="11"/>
      <c r="C851" s="11"/>
      <c r="D851" s="11"/>
      <c r="E851" s="11"/>
      <c r="F851" s="11"/>
      <c r="G851" s="13"/>
      <c r="H851" s="13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36"/>
      <c r="Y851" s="36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2"/>
      <c r="AL851" s="12"/>
      <c r="AM851" s="11"/>
      <c r="AN851" s="11"/>
      <c r="AO851" s="11"/>
      <c r="AP851" s="11"/>
      <c r="AQ851" s="11"/>
      <c r="AR851" s="11"/>
      <c r="AS851" s="12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6"/>
      <c r="BE851" s="16"/>
    </row>
    <row r="852" spans="1:57" x14ac:dyDescent="0.3">
      <c r="A852" s="11"/>
      <c r="B852" s="11"/>
      <c r="C852" s="11"/>
      <c r="D852" s="11"/>
      <c r="E852" s="11"/>
      <c r="F852" s="11"/>
      <c r="G852" s="13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36"/>
      <c r="Y852" s="36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2"/>
      <c r="AL852" s="12"/>
      <c r="AM852" s="11"/>
      <c r="AN852" s="11"/>
      <c r="AO852" s="11"/>
      <c r="AP852" s="11"/>
      <c r="AQ852" s="12"/>
      <c r="AR852" s="12"/>
      <c r="AS852" s="12"/>
      <c r="AT852" s="11"/>
      <c r="AU852" s="11"/>
      <c r="AV852" s="11"/>
      <c r="AW852" s="11"/>
      <c r="AX852" s="11"/>
      <c r="AY852" s="11"/>
      <c r="AZ852" s="11"/>
      <c r="BA852" s="11"/>
      <c r="BB852" s="12"/>
      <c r="BC852" s="11"/>
      <c r="BD852" s="16"/>
      <c r="BE852" s="16"/>
    </row>
    <row r="853" spans="1:57" x14ac:dyDescent="0.3">
      <c r="A853" s="11"/>
      <c r="B853" s="11"/>
      <c r="C853" s="11"/>
      <c r="D853" s="11"/>
      <c r="E853" s="11"/>
      <c r="F853" s="11"/>
      <c r="G853" s="13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36"/>
      <c r="Y853" s="36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2"/>
      <c r="AL853" s="12"/>
      <c r="AM853" s="12"/>
      <c r="AN853" s="12"/>
      <c r="AO853" s="11"/>
      <c r="AP853" s="11"/>
      <c r="AQ853" s="12"/>
      <c r="AR853" s="12"/>
      <c r="AS853" s="12"/>
      <c r="AT853" s="11"/>
      <c r="AU853" s="11"/>
      <c r="AV853" s="11"/>
      <c r="AW853" s="11"/>
      <c r="AX853" s="11"/>
      <c r="AY853" s="11"/>
      <c r="AZ853" s="11"/>
      <c r="BA853" s="11"/>
      <c r="BB853" s="12"/>
      <c r="BC853" s="11"/>
      <c r="BD853" s="16"/>
      <c r="BE853" s="16"/>
    </row>
    <row r="854" spans="1:57" x14ac:dyDescent="0.3">
      <c r="A854" s="11"/>
      <c r="B854" s="11"/>
      <c r="C854" s="11"/>
      <c r="D854" s="11"/>
      <c r="E854" s="11"/>
      <c r="F854" s="11"/>
      <c r="G854" s="13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36"/>
      <c r="Y854" s="36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2"/>
      <c r="AL854" s="12"/>
      <c r="AM854" s="12"/>
      <c r="AN854" s="12"/>
      <c r="AO854" s="12"/>
      <c r="AP854" s="12"/>
      <c r="AQ854" s="12"/>
      <c r="AR854" s="12"/>
      <c r="AS854" s="12"/>
      <c r="AT854" s="11"/>
      <c r="AU854" s="11"/>
      <c r="AV854" s="11"/>
      <c r="AW854" s="11"/>
      <c r="AX854" s="11"/>
      <c r="AY854" s="11"/>
      <c r="AZ854" s="11"/>
      <c r="BA854" s="11"/>
      <c r="BB854" s="12"/>
      <c r="BC854" s="11"/>
      <c r="BD854" s="16"/>
      <c r="BE854" s="16"/>
    </row>
    <row r="855" spans="1:57" x14ac:dyDescent="0.3">
      <c r="A855" s="11"/>
      <c r="B855" s="11"/>
      <c r="C855" s="11"/>
      <c r="D855" s="11"/>
      <c r="E855" s="11"/>
      <c r="F855" s="11"/>
      <c r="G855" s="13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36"/>
      <c r="Y855" s="36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6"/>
      <c r="BE855" s="16"/>
    </row>
    <row r="856" spans="1:57" x14ac:dyDescent="0.3">
      <c r="A856" s="11"/>
      <c r="B856" s="11"/>
      <c r="C856" s="11"/>
      <c r="D856" s="11"/>
      <c r="E856" s="11"/>
      <c r="F856" s="11"/>
      <c r="G856" s="13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36"/>
      <c r="Y856" s="36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6"/>
      <c r="BE856" s="16"/>
    </row>
    <row r="857" spans="1:57" x14ac:dyDescent="0.3">
      <c r="A857" s="11"/>
      <c r="B857" s="11"/>
      <c r="C857" s="11"/>
      <c r="D857" s="11"/>
      <c r="E857" s="11"/>
      <c r="F857" s="11"/>
      <c r="G857" s="13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36"/>
      <c r="Y857" s="36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6"/>
      <c r="BE857" s="16"/>
    </row>
    <row r="858" spans="1:57" x14ac:dyDescent="0.3">
      <c r="A858" s="11"/>
      <c r="B858" s="11"/>
      <c r="C858" s="11"/>
      <c r="D858" s="11"/>
      <c r="E858" s="11"/>
      <c r="F858" s="11"/>
      <c r="G858" s="13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36"/>
      <c r="Y858" s="36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6"/>
      <c r="BE858" s="16"/>
    </row>
    <row r="859" spans="1:57" x14ac:dyDescent="0.3">
      <c r="A859" s="11"/>
      <c r="B859" s="11"/>
      <c r="C859" s="11"/>
      <c r="D859" s="11"/>
      <c r="E859" s="11"/>
      <c r="F859" s="11"/>
      <c r="G859" s="13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36"/>
      <c r="Y859" s="36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6"/>
      <c r="BE859" s="16"/>
    </row>
    <row r="860" spans="1:57" x14ac:dyDescent="0.3">
      <c r="A860" s="11"/>
      <c r="B860" s="11"/>
      <c r="C860" s="11"/>
      <c r="D860" s="11"/>
      <c r="E860" s="11"/>
      <c r="F860" s="11"/>
      <c r="G860" s="13"/>
      <c r="H860" s="13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36"/>
      <c r="Y860" s="36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6"/>
      <c r="BE860" s="16"/>
    </row>
    <row r="861" spans="1:57" x14ac:dyDescent="0.3">
      <c r="A861" s="11"/>
      <c r="B861" s="11"/>
      <c r="C861" s="11"/>
      <c r="D861" s="11"/>
      <c r="E861" s="11"/>
      <c r="F861" s="11"/>
      <c r="G861" s="13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36"/>
      <c r="Y861" s="36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2"/>
      <c r="AN861" s="12"/>
      <c r="AO861" s="12"/>
      <c r="AP861" s="12"/>
      <c r="AQ861" s="12"/>
      <c r="AR861" s="12"/>
      <c r="AS861" s="12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6"/>
      <c r="BE861" s="16"/>
    </row>
    <row r="862" spans="1:57" x14ac:dyDescent="0.3">
      <c r="A862" s="11"/>
      <c r="B862" s="11"/>
      <c r="C862" s="11"/>
      <c r="D862" s="11"/>
      <c r="E862" s="11"/>
      <c r="F862" s="11"/>
      <c r="G862" s="13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36"/>
      <c r="Y862" s="36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6"/>
      <c r="BE862" s="16"/>
    </row>
    <row r="863" spans="1:57" x14ac:dyDescent="0.3">
      <c r="A863" s="11"/>
      <c r="B863" s="11"/>
      <c r="C863" s="11"/>
      <c r="D863" s="11"/>
      <c r="E863" s="11"/>
      <c r="F863" s="11"/>
      <c r="G863" s="13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36"/>
      <c r="Y863" s="36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6"/>
      <c r="BE863" s="16"/>
    </row>
    <row r="864" spans="1:57" x14ac:dyDescent="0.3">
      <c r="A864" s="11"/>
      <c r="B864" s="11"/>
      <c r="C864" s="11"/>
      <c r="D864" s="11"/>
      <c r="E864" s="11"/>
      <c r="F864" s="11"/>
      <c r="G864" s="13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36"/>
      <c r="Y864" s="36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6"/>
      <c r="BE864" s="16"/>
    </row>
    <row r="865" spans="1:57" x14ac:dyDescent="0.3">
      <c r="A865" s="11"/>
      <c r="B865" s="11"/>
      <c r="C865" s="11"/>
      <c r="D865" s="11"/>
      <c r="E865" s="11"/>
      <c r="F865" s="11"/>
      <c r="G865" s="13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36"/>
      <c r="Y865" s="36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6"/>
      <c r="BE865" s="16"/>
    </row>
    <row r="866" spans="1:57" x14ac:dyDescent="0.3">
      <c r="A866" s="11"/>
      <c r="B866" s="11"/>
      <c r="C866" s="11"/>
      <c r="D866" s="11"/>
      <c r="E866" s="11"/>
      <c r="F866" s="11"/>
      <c r="G866" s="13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36"/>
      <c r="Y866" s="36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2"/>
      <c r="AN866" s="11"/>
      <c r="AO866" s="11"/>
      <c r="AP866" s="11"/>
      <c r="AQ866" s="12"/>
      <c r="AR866" s="11"/>
      <c r="AS866" s="12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6"/>
      <c r="BE866" s="16"/>
    </row>
    <row r="867" spans="1:57" x14ac:dyDescent="0.3">
      <c r="A867" s="11"/>
      <c r="B867" s="11"/>
      <c r="C867" s="11"/>
      <c r="D867" s="11"/>
      <c r="E867" s="11"/>
      <c r="F867" s="11"/>
      <c r="G867" s="13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36"/>
      <c r="Y867" s="36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6"/>
      <c r="BE867" s="16"/>
    </row>
    <row r="868" spans="1:57" x14ac:dyDescent="0.3">
      <c r="A868" s="11"/>
      <c r="B868" s="11"/>
      <c r="C868" s="11"/>
      <c r="D868" s="11"/>
      <c r="E868" s="11"/>
      <c r="F868" s="11"/>
      <c r="G868" s="13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36"/>
      <c r="Y868" s="36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6"/>
      <c r="BE868" s="16"/>
    </row>
    <row r="869" spans="1:57" x14ac:dyDescent="0.3">
      <c r="A869" s="11"/>
      <c r="B869" s="11"/>
      <c r="C869" s="11"/>
      <c r="D869" s="11"/>
      <c r="E869" s="11"/>
      <c r="F869" s="11"/>
      <c r="G869" s="13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36"/>
      <c r="Y869" s="36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6"/>
      <c r="BE869" s="16"/>
    </row>
    <row r="870" spans="1:57" x14ac:dyDescent="0.3">
      <c r="A870" s="11"/>
      <c r="B870" s="11"/>
      <c r="C870" s="11"/>
      <c r="D870" s="11"/>
      <c r="E870" s="11"/>
      <c r="F870" s="11"/>
      <c r="G870" s="13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36"/>
      <c r="Y870" s="36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2"/>
      <c r="AL870" s="12"/>
      <c r="AM870" s="12"/>
      <c r="AN870" s="12"/>
      <c r="AO870" s="11"/>
      <c r="AP870" s="11"/>
      <c r="AQ870" s="12"/>
      <c r="AR870" s="12"/>
      <c r="AS870" s="12"/>
      <c r="AT870" s="11"/>
      <c r="AU870" s="11"/>
      <c r="AV870" s="11"/>
      <c r="AW870" s="11"/>
      <c r="AX870" s="11"/>
      <c r="AY870" s="11"/>
      <c r="AZ870" s="11"/>
      <c r="BA870" s="11"/>
      <c r="BB870" s="12"/>
      <c r="BC870" s="11"/>
      <c r="BD870" s="16"/>
      <c r="BE870" s="16"/>
    </row>
    <row r="871" spans="1:57" x14ac:dyDescent="0.3">
      <c r="A871" s="11"/>
      <c r="B871" s="11"/>
      <c r="C871" s="11"/>
      <c r="D871" s="11"/>
      <c r="E871" s="11"/>
      <c r="F871" s="11"/>
      <c r="G871" s="13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36"/>
      <c r="Y871" s="36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6"/>
      <c r="BE871" s="16"/>
    </row>
    <row r="872" spans="1:57" x14ac:dyDescent="0.3">
      <c r="A872" s="11"/>
      <c r="B872" s="11"/>
      <c r="C872" s="11"/>
      <c r="D872" s="11"/>
      <c r="E872" s="11"/>
      <c r="F872" s="11"/>
      <c r="G872" s="13"/>
      <c r="H872" s="13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36"/>
      <c r="Y872" s="36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2"/>
      <c r="AL872" s="12"/>
      <c r="AM872" s="12"/>
      <c r="AN872" s="12"/>
      <c r="AO872" s="11"/>
      <c r="AP872" s="11"/>
      <c r="AQ872" s="12"/>
      <c r="AR872" s="12"/>
      <c r="AS872" s="12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6"/>
      <c r="BE872" s="16"/>
    </row>
    <row r="873" spans="1:57" x14ac:dyDescent="0.3">
      <c r="A873" s="11"/>
      <c r="B873" s="11"/>
      <c r="C873" s="11"/>
      <c r="D873" s="11"/>
      <c r="E873" s="11"/>
      <c r="F873" s="11"/>
      <c r="G873" s="13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36"/>
      <c r="Y873" s="36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6"/>
      <c r="BE873" s="16"/>
    </row>
    <row r="874" spans="1:57" x14ac:dyDescent="0.3">
      <c r="A874" s="11"/>
      <c r="B874" s="11"/>
      <c r="C874" s="11"/>
      <c r="D874" s="11"/>
      <c r="E874" s="11"/>
      <c r="F874" s="11"/>
      <c r="G874" s="13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36"/>
      <c r="Y874" s="36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6"/>
      <c r="BE874" s="16"/>
    </row>
    <row r="875" spans="1:57" x14ac:dyDescent="0.3">
      <c r="A875" s="11"/>
      <c r="B875" s="11"/>
      <c r="C875" s="11"/>
      <c r="D875" s="11"/>
      <c r="E875" s="11"/>
      <c r="F875" s="11"/>
      <c r="G875" s="13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36"/>
      <c r="Y875" s="36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2"/>
      <c r="AL875" s="12"/>
      <c r="AM875" s="12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2"/>
      <c r="BC875" s="11"/>
      <c r="BD875" s="16"/>
      <c r="BE875" s="16"/>
    </row>
    <row r="876" spans="1:57" x14ac:dyDescent="0.3">
      <c r="A876" s="11"/>
      <c r="B876" s="11"/>
      <c r="C876" s="11"/>
      <c r="D876" s="11"/>
      <c r="E876" s="11"/>
      <c r="F876" s="11"/>
      <c r="G876" s="13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36"/>
      <c r="Y876" s="36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2"/>
      <c r="AL876" s="12"/>
      <c r="AM876" s="11"/>
      <c r="AN876" s="11"/>
      <c r="AO876" s="11"/>
      <c r="AP876" s="11"/>
      <c r="AQ876" s="11"/>
      <c r="AR876" s="11"/>
      <c r="AS876" s="12"/>
      <c r="AT876" s="11"/>
      <c r="AU876" s="11"/>
      <c r="AV876" s="11"/>
      <c r="AW876" s="11"/>
      <c r="AX876" s="11"/>
      <c r="AY876" s="11"/>
      <c r="AZ876" s="11"/>
      <c r="BA876" s="11"/>
      <c r="BB876" s="12"/>
      <c r="BC876" s="11"/>
      <c r="BD876" s="16"/>
      <c r="BE876" s="16"/>
    </row>
    <row r="877" spans="1:57" x14ac:dyDescent="0.3">
      <c r="A877" s="11"/>
      <c r="B877" s="11"/>
      <c r="C877" s="11"/>
      <c r="D877" s="11"/>
      <c r="E877" s="11"/>
      <c r="F877" s="11"/>
      <c r="G877" s="13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36"/>
      <c r="Y877" s="36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6"/>
      <c r="BE877" s="16"/>
    </row>
    <row r="878" spans="1:57" x14ac:dyDescent="0.3">
      <c r="A878" s="11"/>
      <c r="B878" s="11"/>
      <c r="C878" s="11"/>
      <c r="D878" s="11"/>
      <c r="E878" s="11"/>
      <c r="F878" s="11"/>
      <c r="G878" s="13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36"/>
      <c r="Y878" s="36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2"/>
      <c r="AL878" s="12"/>
      <c r="AM878" s="11"/>
      <c r="AN878" s="11"/>
      <c r="AO878" s="11"/>
      <c r="AP878" s="11"/>
      <c r="AQ878" s="12"/>
      <c r="AR878" s="11"/>
      <c r="AS878" s="12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6"/>
      <c r="BE878" s="16"/>
    </row>
    <row r="879" spans="1:57" x14ac:dyDescent="0.3">
      <c r="A879" s="11"/>
      <c r="B879" s="11"/>
      <c r="C879" s="11"/>
      <c r="D879" s="11"/>
      <c r="E879" s="11"/>
      <c r="F879" s="11"/>
      <c r="G879" s="13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36"/>
      <c r="Y879" s="36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6"/>
      <c r="BE879" s="16"/>
    </row>
    <row r="880" spans="1:57" x14ac:dyDescent="0.3">
      <c r="A880" s="11"/>
      <c r="B880" s="11"/>
      <c r="C880" s="11"/>
      <c r="D880" s="11"/>
      <c r="E880" s="11"/>
      <c r="F880" s="11"/>
      <c r="G880" s="13"/>
      <c r="H880" s="13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36"/>
      <c r="Y880" s="36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6"/>
      <c r="BE880" s="16"/>
    </row>
    <row r="881" spans="1:57" x14ac:dyDescent="0.3">
      <c r="A881" s="11"/>
      <c r="B881" s="11"/>
      <c r="C881" s="11"/>
      <c r="D881" s="11"/>
      <c r="E881" s="11"/>
      <c r="F881" s="11"/>
      <c r="G881" s="13"/>
      <c r="H881" s="13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36"/>
      <c r="Y881" s="36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6"/>
      <c r="BE881" s="16"/>
    </row>
    <row r="882" spans="1:57" x14ac:dyDescent="0.3">
      <c r="A882" s="11"/>
      <c r="B882" s="11"/>
      <c r="C882" s="11"/>
      <c r="D882" s="11"/>
      <c r="E882" s="11"/>
      <c r="F882" s="11"/>
      <c r="G882" s="13"/>
      <c r="H882" s="13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36"/>
      <c r="Y882" s="36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6"/>
      <c r="BE882" s="16"/>
    </row>
    <row r="883" spans="1:57" x14ac:dyDescent="0.3">
      <c r="A883" s="11"/>
      <c r="B883" s="11"/>
      <c r="C883" s="11"/>
      <c r="D883" s="11"/>
      <c r="E883" s="11"/>
      <c r="F883" s="11"/>
      <c r="G883" s="13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36"/>
      <c r="Y883" s="36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6"/>
      <c r="BE883" s="16"/>
    </row>
    <row r="884" spans="1:57" x14ac:dyDescent="0.3">
      <c r="A884" s="11"/>
      <c r="B884" s="11"/>
      <c r="C884" s="11"/>
      <c r="D884" s="11"/>
      <c r="E884" s="11"/>
      <c r="F884" s="11"/>
      <c r="G884" s="13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36"/>
      <c r="Y884" s="36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6"/>
      <c r="BE884" s="16"/>
    </row>
    <row r="885" spans="1:57" x14ac:dyDescent="0.3">
      <c r="A885" s="11"/>
      <c r="B885" s="11"/>
      <c r="C885" s="11"/>
      <c r="D885" s="11"/>
      <c r="E885" s="11"/>
      <c r="F885" s="11"/>
      <c r="G885" s="13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36"/>
      <c r="Y885" s="36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6"/>
      <c r="BE885" s="16"/>
    </row>
    <row r="886" spans="1:57" x14ac:dyDescent="0.3">
      <c r="A886" s="11"/>
      <c r="B886" s="11"/>
      <c r="C886" s="11"/>
      <c r="D886" s="11"/>
      <c r="E886" s="11"/>
      <c r="F886" s="11"/>
      <c r="G886" s="13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36"/>
      <c r="Y886" s="36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2"/>
      <c r="AL886" s="12"/>
      <c r="AM886" s="12"/>
      <c r="AN886" s="12"/>
      <c r="AO886" s="11"/>
      <c r="AP886" s="11"/>
      <c r="AQ886" s="12"/>
      <c r="AR886" s="11"/>
      <c r="AS886" s="12"/>
      <c r="AT886" s="11"/>
      <c r="AU886" s="11"/>
      <c r="AV886" s="11"/>
      <c r="AW886" s="11"/>
      <c r="AX886" s="11"/>
      <c r="AY886" s="11"/>
      <c r="AZ886" s="11"/>
      <c r="BA886" s="11"/>
      <c r="BB886" s="12"/>
      <c r="BC886" s="11"/>
      <c r="BD886" s="16"/>
      <c r="BE886" s="16"/>
    </row>
    <row r="887" spans="1:57" x14ac:dyDescent="0.3">
      <c r="A887" s="11"/>
      <c r="B887" s="11"/>
      <c r="C887" s="11"/>
      <c r="D887" s="11"/>
      <c r="E887" s="11"/>
      <c r="F887" s="11"/>
      <c r="G887" s="13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36"/>
      <c r="Y887" s="36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2"/>
      <c r="AL887" s="12"/>
      <c r="AM887" s="12"/>
      <c r="AN887" s="11"/>
      <c r="AO887" s="11"/>
      <c r="AP887" s="11"/>
      <c r="AQ887" s="12"/>
      <c r="AR887" s="11"/>
      <c r="AS887" s="12"/>
      <c r="AT887" s="11"/>
      <c r="AU887" s="11"/>
      <c r="AV887" s="11"/>
      <c r="AW887" s="11"/>
      <c r="AX887" s="11"/>
      <c r="AY887" s="11"/>
      <c r="AZ887" s="11"/>
      <c r="BA887" s="11"/>
      <c r="BB887" s="12"/>
      <c r="BC887" s="11"/>
      <c r="BD887" s="16"/>
      <c r="BE887" s="16"/>
    </row>
    <row r="888" spans="1:57" x14ac:dyDescent="0.3">
      <c r="A888" s="11"/>
      <c r="B888" s="11"/>
      <c r="C888" s="11"/>
      <c r="D888" s="11"/>
      <c r="E888" s="11"/>
      <c r="F888" s="11"/>
      <c r="G888" s="13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36"/>
      <c r="Y888" s="36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2"/>
      <c r="AL888" s="12"/>
      <c r="AM888" s="12"/>
      <c r="AN888" s="12"/>
      <c r="AO888" s="11"/>
      <c r="AP888" s="11"/>
      <c r="AQ888" s="12"/>
      <c r="AR888" s="11"/>
      <c r="AS888" s="12"/>
      <c r="AT888" s="11"/>
      <c r="AU888" s="11"/>
      <c r="AV888" s="11"/>
      <c r="AW888" s="11"/>
      <c r="AX888" s="11"/>
      <c r="AY888" s="11"/>
      <c r="AZ888" s="11"/>
      <c r="BA888" s="11"/>
      <c r="BB888" s="12"/>
      <c r="BC888" s="11"/>
      <c r="BD888" s="16"/>
      <c r="BE888" s="16"/>
    </row>
    <row r="889" spans="1:57" x14ac:dyDescent="0.3">
      <c r="A889" s="11"/>
      <c r="B889" s="11"/>
      <c r="C889" s="11"/>
      <c r="D889" s="11"/>
      <c r="E889" s="11"/>
      <c r="F889" s="11"/>
      <c r="G889" s="13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36"/>
      <c r="Y889" s="36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2"/>
      <c r="AL889" s="12"/>
      <c r="AM889" s="12"/>
      <c r="AN889" s="12"/>
      <c r="AO889" s="11"/>
      <c r="AP889" s="11"/>
      <c r="AQ889" s="12"/>
      <c r="AR889" s="11"/>
      <c r="AS889" s="12"/>
      <c r="AT889" s="11"/>
      <c r="AU889" s="11"/>
      <c r="AV889" s="11"/>
      <c r="AW889" s="11"/>
      <c r="AX889" s="11"/>
      <c r="AY889" s="11"/>
      <c r="AZ889" s="11"/>
      <c r="BA889" s="11"/>
      <c r="BB889" s="12"/>
      <c r="BC889" s="11"/>
      <c r="BD889" s="16"/>
      <c r="BE889" s="16"/>
    </row>
    <row r="890" spans="1:57" x14ac:dyDescent="0.3">
      <c r="A890" s="11"/>
      <c r="B890" s="11"/>
      <c r="C890" s="11"/>
      <c r="D890" s="11"/>
      <c r="E890" s="11"/>
      <c r="F890" s="11"/>
      <c r="G890" s="13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36"/>
      <c r="Y890" s="36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2"/>
      <c r="AL890" s="12"/>
      <c r="AM890" s="12"/>
      <c r="AN890" s="12"/>
      <c r="AO890" s="11"/>
      <c r="AP890" s="11"/>
      <c r="AQ890" s="12"/>
      <c r="AR890" s="11"/>
      <c r="AS890" s="12"/>
      <c r="AT890" s="11"/>
      <c r="AU890" s="11"/>
      <c r="AV890" s="11"/>
      <c r="AW890" s="11"/>
      <c r="AX890" s="11"/>
      <c r="AY890" s="11"/>
      <c r="AZ890" s="11"/>
      <c r="BA890" s="11"/>
      <c r="BB890" s="12"/>
      <c r="BC890" s="11"/>
      <c r="BD890" s="16"/>
      <c r="BE890" s="16"/>
    </row>
    <row r="891" spans="1:57" x14ac:dyDescent="0.3">
      <c r="A891" s="11"/>
      <c r="B891" s="11"/>
      <c r="C891" s="11"/>
      <c r="D891" s="11"/>
      <c r="E891" s="11"/>
      <c r="F891" s="11"/>
      <c r="G891" s="13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36"/>
      <c r="Y891" s="36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2"/>
      <c r="AL891" s="12"/>
      <c r="AM891" s="12"/>
      <c r="AN891" s="12"/>
      <c r="AO891" s="11"/>
      <c r="AP891" s="11"/>
      <c r="AQ891" s="12"/>
      <c r="AR891" s="11"/>
      <c r="AS891" s="12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6"/>
      <c r="BE891" s="16"/>
    </row>
    <row r="892" spans="1:57" x14ac:dyDescent="0.3">
      <c r="A892" s="11"/>
      <c r="B892" s="11"/>
      <c r="C892" s="11"/>
      <c r="D892" s="11"/>
      <c r="E892" s="11"/>
      <c r="F892" s="11"/>
      <c r="G892" s="13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36"/>
      <c r="Y892" s="36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2"/>
      <c r="AL892" s="12"/>
      <c r="AM892" s="12"/>
      <c r="AN892" s="12"/>
      <c r="AO892" s="11"/>
      <c r="AP892" s="11"/>
      <c r="AQ892" s="12"/>
      <c r="AR892" s="11"/>
      <c r="AS892" s="12"/>
      <c r="AT892" s="11"/>
      <c r="AU892" s="11"/>
      <c r="AV892" s="11"/>
      <c r="AW892" s="11"/>
      <c r="AX892" s="11"/>
      <c r="AY892" s="11"/>
      <c r="AZ892" s="11"/>
      <c r="BA892" s="11"/>
      <c r="BB892" s="12"/>
      <c r="BC892" s="11"/>
      <c r="BD892" s="16"/>
      <c r="BE892" s="16"/>
    </row>
    <row r="893" spans="1:57" x14ac:dyDescent="0.3">
      <c r="A893" s="11"/>
      <c r="B893" s="11"/>
      <c r="C893" s="11"/>
      <c r="D893" s="11"/>
      <c r="E893" s="11"/>
      <c r="F893" s="11"/>
      <c r="G893" s="13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36"/>
      <c r="Y893" s="36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2"/>
      <c r="AL893" s="12"/>
      <c r="AM893" s="12"/>
      <c r="AN893" s="12"/>
      <c r="AO893" s="11"/>
      <c r="AP893" s="11"/>
      <c r="AQ893" s="12"/>
      <c r="AR893" s="11"/>
      <c r="AS893" s="12"/>
      <c r="AT893" s="11"/>
      <c r="AU893" s="11"/>
      <c r="AV893" s="11"/>
      <c r="AW893" s="11"/>
      <c r="AX893" s="11"/>
      <c r="AY893" s="11"/>
      <c r="AZ893" s="11"/>
      <c r="BA893" s="11"/>
      <c r="BB893" s="12"/>
      <c r="BC893" s="11"/>
      <c r="BD893" s="16"/>
      <c r="BE893" s="16"/>
    </row>
    <row r="894" spans="1:57" x14ac:dyDescent="0.3">
      <c r="A894" s="11"/>
      <c r="B894" s="11"/>
      <c r="C894" s="11"/>
      <c r="D894" s="11"/>
      <c r="E894" s="11"/>
      <c r="F894" s="11"/>
      <c r="G894" s="13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36"/>
      <c r="Y894" s="36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6"/>
      <c r="BE894" s="16"/>
    </row>
    <row r="895" spans="1:57" x14ac:dyDescent="0.3">
      <c r="A895" s="11"/>
      <c r="B895" s="11"/>
      <c r="C895" s="11"/>
      <c r="D895" s="11"/>
      <c r="E895" s="11"/>
      <c r="F895" s="11"/>
      <c r="G895" s="13"/>
      <c r="H895" s="13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36"/>
      <c r="Y895" s="36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2"/>
      <c r="AL895" s="12"/>
      <c r="AM895" s="12"/>
      <c r="AN895" s="12"/>
      <c r="AO895" s="11"/>
      <c r="AP895" s="11"/>
      <c r="AQ895" s="12"/>
      <c r="AR895" s="11"/>
      <c r="AS895" s="12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6"/>
      <c r="BE895" s="16"/>
    </row>
    <row r="896" spans="1:57" x14ac:dyDescent="0.3">
      <c r="A896" s="11"/>
      <c r="B896" s="11"/>
      <c r="C896" s="11"/>
      <c r="D896" s="11"/>
      <c r="E896" s="11"/>
      <c r="F896" s="11"/>
      <c r="G896" s="13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36"/>
      <c r="Y896" s="36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6"/>
      <c r="BE896" s="16"/>
    </row>
    <row r="897" spans="1:57" x14ac:dyDescent="0.3">
      <c r="A897" s="11"/>
      <c r="B897" s="11"/>
      <c r="C897" s="11"/>
      <c r="D897" s="11"/>
      <c r="E897" s="11"/>
      <c r="F897" s="11"/>
      <c r="G897" s="13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36"/>
      <c r="Y897" s="36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6"/>
      <c r="BE897" s="16"/>
    </row>
    <row r="898" spans="1:57" x14ac:dyDescent="0.3">
      <c r="A898" s="11"/>
      <c r="B898" s="11"/>
      <c r="C898" s="11"/>
      <c r="D898" s="11"/>
      <c r="E898" s="11"/>
      <c r="F898" s="11"/>
      <c r="G898" s="13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36"/>
      <c r="Y898" s="36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6"/>
      <c r="BE898" s="16"/>
    </row>
    <row r="899" spans="1:57" x14ac:dyDescent="0.3">
      <c r="A899" s="11"/>
      <c r="B899" s="11"/>
      <c r="C899" s="11"/>
      <c r="D899" s="11"/>
      <c r="E899" s="11"/>
      <c r="F899" s="11"/>
      <c r="G899" s="13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36"/>
      <c r="Y899" s="36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6"/>
      <c r="BE899" s="16"/>
    </row>
    <row r="900" spans="1:57" x14ac:dyDescent="0.3">
      <c r="A900" s="11"/>
      <c r="B900" s="11"/>
      <c r="C900" s="11"/>
      <c r="D900" s="11"/>
      <c r="E900" s="11"/>
      <c r="F900" s="11"/>
      <c r="G900" s="13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36"/>
      <c r="Y900" s="36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6"/>
      <c r="BE900" s="16"/>
    </row>
    <row r="901" spans="1:57" x14ac:dyDescent="0.3">
      <c r="A901" s="11"/>
      <c r="B901" s="11"/>
      <c r="C901" s="11"/>
      <c r="D901" s="11"/>
      <c r="E901" s="11"/>
      <c r="F901" s="11"/>
      <c r="G901" s="13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36"/>
      <c r="Y901" s="36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2"/>
      <c r="AL901" s="11"/>
      <c r="AM901" s="11"/>
      <c r="AN901" s="11"/>
      <c r="AO901" s="11"/>
      <c r="AP901" s="11"/>
      <c r="AQ901" s="11"/>
      <c r="AR901" s="11"/>
      <c r="AS901" s="12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6"/>
      <c r="BE901" s="16"/>
    </row>
    <row r="902" spans="1:57" x14ac:dyDescent="0.3">
      <c r="A902" s="11"/>
      <c r="B902" s="11"/>
      <c r="C902" s="11"/>
      <c r="D902" s="11"/>
      <c r="E902" s="11"/>
      <c r="F902" s="11"/>
      <c r="G902" s="13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36"/>
      <c r="Y902" s="36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6"/>
      <c r="BE902" s="16"/>
    </row>
    <row r="903" spans="1:57" x14ac:dyDescent="0.3">
      <c r="A903" s="11"/>
      <c r="B903" s="11"/>
      <c r="C903" s="11"/>
      <c r="D903" s="11"/>
      <c r="E903" s="11"/>
      <c r="F903" s="11"/>
      <c r="G903" s="13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36"/>
      <c r="Y903" s="36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6"/>
      <c r="BE903" s="16"/>
    </row>
    <row r="904" spans="1:57" x14ac:dyDescent="0.3">
      <c r="A904" s="11"/>
      <c r="B904" s="11"/>
      <c r="C904" s="11"/>
      <c r="D904" s="11"/>
      <c r="E904" s="11"/>
      <c r="F904" s="11"/>
      <c r="G904" s="13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36"/>
      <c r="Y904" s="36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2"/>
      <c r="AL904" s="12"/>
      <c r="AM904" s="12"/>
      <c r="AN904" s="12"/>
      <c r="AO904" s="11"/>
      <c r="AP904" s="11"/>
      <c r="AQ904" s="12"/>
      <c r="AR904" s="12"/>
      <c r="AS904" s="12"/>
      <c r="AT904" s="11"/>
      <c r="AU904" s="11"/>
      <c r="AV904" s="11"/>
      <c r="AW904" s="11"/>
      <c r="AX904" s="11"/>
      <c r="AY904" s="11"/>
      <c r="AZ904" s="11"/>
      <c r="BA904" s="11"/>
      <c r="BB904" s="12"/>
      <c r="BC904" s="11"/>
      <c r="BD904" s="16"/>
      <c r="BE904" s="16"/>
    </row>
    <row r="905" spans="1:57" x14ac:dyDescent="0.3">
      <c r="A905" s="11"/>
      <c r="B905" s="11"/>
      <c r="C905" s="11"/>
      <c r="D905" s="11"/>
      <c r="E905" s="11"/>
      <c r="F905" s="11"/>
      <c r="G905" s="13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36"/>
      <c r="Y905" s="36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2"/>
      <c r="AL905" s="12"/>
      <c r="AM905" s="12"/>
      <c r="AN905" s="12"/>
      <c r="AO905" s="11"/>
      <c r="AP905" s="11"/>
      <c r="AQ905" s="12"/>
      <c r="AR905" s="11"/>
      <c r="AS905" s="12"/>
      <c r="AT905" s="11"/>
      <c r="AU905" s="11"/>
      <c r="AV905" s="11"/>
      <c r="AW905" s="11"/>
      <c r="AX905" s="11"/>
      <c r="AY905" s="11"/>
      <c r="AZ905" s="11"/>
      <c r="BA905" s="11"/>
      <c r="BB905" s="12"/>
      <c r="BC905" s="11"/>
      <c r="BD905" s="16"/>
      <c r="BE905" s="16"/>
    </row>
    <row r="906" spans="1:57" x14ac:dyDescent="0.3">
      <c r="A906" s="11"/>
      <c r="B906" s="11"/>
      <c r="C906" s="11"/>
      <c r="D906" s="11"/>
      <c r="E906" s="11"/>
      <c r="F906" s="11"/>
      <c r="G906" s="13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36"/>
      <c r="Y906" s="36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6"/>
      <c r="BE906" s="16"/>
    </row>
    <row r="907" spans="1:57" x14ac:dyDescent="0.3">
      <c r="A907" s="11"/>
      <c r="B907" s="11"/>
      <c r="C907" s="11"/>
      <c r="D907" s="11"/>
      <c r="E907" s="11"/>
      <c r="F907" s="11"/>
      <c r="G907" s="13"/>
      <c r="H907" s="13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36"/>
      <c r="Y907" s="36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2"/>
      <c r="AL907" s="12"/>
      <c r="AM907" s="12"/>
      <c r="AN907" s="12"/>
      <c r="AO907" s="12"/>
      <c r="AP907" s="12"/>
      <c r="AQ907" s="12"/>
      <c r="AR907" s="12"/>
      <c r="AS907" s="12"/>
      <c r="AT907" s="11"/>
      <c r="AU907" s="11"/>
      <c r="AV907" s="11"/>
      <c r="AW907" s="11"/>
      <c r="AX907" s="11"/>
      <c r="AY907" s="11"/>
      <c r="AZ907" s="11"/>
      <c r="BA907" s="11"/>
      <c r="BB907" s="12"/>
      <c r="BC907" s="11"/>
      <c r="BD907" s="16"/>
      <c r="BE907" s="16"/>
    </row>
    <row r="908" spans="1:57" x14ac:dyDescent="0.3">
      <c r="A908" s="11"/>
      <c r="B908" s="11"/>
      <c r="C908" s="11"/>
      <c r="D908" s="11"/>
      <c r="E908" s="11"/>
      <c r="F908" s="11"/>
      <c r="G908" s="13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36"/>
      <c r="Y908" s="36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6"/>
      <c r="BE908" s="16"/>
    </row>
    <row r="909" spans="1:57" x14ac:dyDescent="0.3">
      <c r="A909" s="11"/>
      <c r="B909" s="11"/>
      <c r="C909" s="11"/>
      <c r="D909" s="11"/>
      <c r="E909" s="11"/>
      <c r="F909" s="11"/>
      <c r="G909" s="13"/>
      <c r="H909" s="13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36"/>
      <c r="Y909" s="36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6"/>
      <c r="BE909" s="16"/>
    </row>
    <row r="910" spans="1:57" x14ac:dyDescent="0.3">
      <c r="A910" s="11"/>
      <c r="B910" s="11"/>
      <c r="C910" s="11"/>
      <c r="D910" s="11"/>
      <c r="E910" s="11"/>
      <c r="F910" s="11"/>
      <c r="G910" s="13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36"/>
      <c r="Y910" s="36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6"/>
      <c r="BE910" s="16"/>
    </row>
    <row r="911" spans="1:57" x14ac:dyDescent="0.3">
      <c r="A911" s="11"/>
      <c r="B911" s="11"/>
      <c r="C911" s="11"/>
      <c r="D911" s="11"/>
      <c r="E911" s="11"/>
      <c r="F911" s="11"/>
      <c r="G911" s="13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36"/>
      <c r="Y911" s="36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6"/>
      <c r="BE911" s="16"/>
    </row>
    <row r="912" spans="1:57" x14ac:dyDescent="0.3">
      <c r="A912" s="11"/>
      <c r="B912" s="11"/>
      <c r="C912" s="11"/>
      <c r="D912" s="11"/>
      <c r="E912" s="11"/>
      <c r="F912" s="11"/>
      <c r="G912" s="13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36"/>
      <c r="Y912" s="36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2"/>
      <c r="AN912" s="11"/>
      <c r="AO912" s="11"/>
      <c r="AP912" s="11"/>
      <c r="AQ912" s="12"/>
      <c r="AR912" s="11"/>
      <c r="AS912" s="12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6"/>
      <c r="BE912" s="16"/>
    </row>
    <row r="913" spans="1:57" x14ac:dyDescent="0.3">
      <c r="A913" s="11"/>
      <c r="B913" s="11"/>
      <c r="C913" s="11"/>
      <c r="D913" s="11"/>
      <c r="E913" s="11"/>
      <c r="F913" s="11"/>
      <c r="G913" s="13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36"/>
      <c r="Y913" s="36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6"/>
      <c r="BE913" s="16"/>
    </row>
    <row r="914" spans="1:57" x14ac:dyDescent="0.3">
      <c r="A914" s="11"/>
      <c r="B914" s="11"/>
      <c r="C914" s="11"/>
      <c r="D914" s="11"/>
      <c r="E914" s="11"/>
      <c r="F914" s="11"/>
      <c r="G914" s="13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36"/>
      <c r="Y914" s="36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6"/>
      <c r="BE914" s="16"/>
    </row>
    <row r="915" spans="1:57" x14ac:dyDescent="0.3">
      <c r="A915" s="11"/>
      <c r="B915" s="11"/>
      <c r="C915" s="11"/>
      <c r="D915" s="11"/>
      <c r="E915" s="11"/>
      <c r="F915" s="11"/>
      <c r="G915" s="13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36"/>
      <c r="Y915" s="36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2"/>
      <c r="AL915" s="11"/>
      <c r="AM915" s="12"/>
      <c r="AN915" s="12"/>
      <c r="AO915" s="11"/>
      <c r="AP915" s="11"/>
      <c r="AQ915" s="12"/>
      <c r="AR915" s="11"/>
      <c r="AS915" s="12"/>
      <c r="AT915" s="11"/>
      <c r="AU915" s="11"/>
      <c r="AV915" s="11"/>
      <c r="AW915" s="11"/>
      <c r="AX915" s="11"/>
      <c r="AY915" s="11"/>
      <c r="AZ915" s="11"/>
      <c r="BA915" s="11"/>
      <c r="BB915" s="12"/>
      <c r="BC915" s="11"/>
      <c r="BD915" s="16"/>
      <c r="BE915" s="16"/>
    </row>
    <row r="916" spans="1:57" x14ac:dyDescent="0.3">
      <c r="A916" s="11"/>
      <c r="B916" s="11"/>
      <c r="C916" s="11"/>
      <c r="D916" s="11"/>
      <c r="E916" s="11"/>
      <c r="F916" s="11"/>
      <c r="G916" s="13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36"/>
      <c r="Y916" s="36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6"/>
      <c r="BE916" s="16"/>
    </row>
    <row r="917" spans="1:57" x14ac:dyDescent="0.3">
      <c r="A917" s="11"/>
      <c r="B917" s="11"/>
      <c r="C917" s="11"/>
      <c r="D917" s="11"/>
      <c r="E917" s="11"/>
      <c r="F917" s="11"/>
      <c r="G917" s="13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36"/>
      <c r="Y917" s="36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6"/>
      <c r="BE917" s="16"/>
    </row>
    <row r="918" spans="1:57" x14ac:dyDescent="0.3">
      <c r="A918" s="11"/>
      <c r="B918" s="11"/>
      <c r="C918" s="11"/>
      <c r="D918" s="11"/>
      <c r="E918" s="11"/>
      <c r="F918" s="11"/>
      <c r="G918" s="13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36"/>
      <c r="Y918" s="36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6"/>
      <c r="BE918" s="16"/>
    </row>
    <row r="919" spans="1:57" x14ac:dyDescent="0.3">
      <c r="A919" s="11"/>
      <c r="B919" s="11"/>
      <c r="C919" s="11"/>
      <c r="D919" s="11"/>
      <c r="E919" s="11"/>
      <c r="F919" s="11"/>
      <c r="G919" s="13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36"/>
      <c r="Y919" s="36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2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6"/>
      <c r="BE919" s="16"/>
    </row>
    <row r="920" spans="1:57" x14ac:dyDescent="0.3">
      <c r="A920" s="11"/>
      <c r="B920" s="11"/>
      <c r="C920" s="11"/>
      <c r="D920" s="11"/>
      <c r="E920" s="11"/>
      <c r="F920" s="11"/>
      <c r="G920" s="13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36"/>
      <c r="Y920" s="36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6"/>
      <c r="BE920" s="16"/>
    </row>
    <row r="921" spans="1:57" x14ac:dyDescent="0.3">
      <c r="A921" s="11"/>
      <c r="B921" s="11"/>
      <c r="C921" s="11"/>
      <c r="D921" s="11"/>
      <c r="E921" s="11"/>
      <c r="F921" s="11"/>
      <c r="G921" s="13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36"/>
      <c r="Y921" s="36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6"/>
      <c r="BE921" s="16"/>
    </row>
    <row r="922" spans="1:57" x14ac:dyDescent="0.3">
      <c r="A922" s="11"/>
      <c r="B922" s="11"/>
      <c r="C922" s="11"/>
      <c r="D922" s="11"/>
      <c r="E922" s="11"/>
      <c r="F922" s="11"/>
      <c r="G922" s="13"/>
      <c r="H922" s="13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36"/>
      <c r="Y922" s="36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2"/>
      <c r="AL922" s="12"/>
      <c r="AM922" s="12"/>
      <c r="AN922" s="12"/>
      <c r="AO922" s="12"/>
      <c r="AP922" s="12"/>
      <c r="AQ922" s="12"/>
      <c r="AR922" s="12"/>
      <c r="AS922" s="12"/>
      <c r="AT922" s="11"/>
      <c r="AU922" s="11"/>
      <c r="AV922" s="11"/>
      <c r="AW922" s="11"/>
      <c r="AX922" s="11"/>
      <c r="AY922" s="11"/>
      <c r="AZ922" s="11"/>
      <c r="BA922" s="11"/>
      <c r="BB922" s="12"/>
      <c r="BC922" s="11"/>
      <c r="BD922" s="16"/>
      <c r="BE922" s="16"/>
    </row>
    <row r="923" spans="1:57" x14ac:dyDescent="0.3">
      <c r="A923" s="11"/>
      <c r="B923" s="11"/>
      <c r="C923" s="11"/>
      <c r="D923" s="11"/>
      <c r="E923" s="11"/>
      <c r="F923" s="11"/>
      <c r="G923" s="13"/>
      <c r="H923" s="13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36"/>
      <c r="Y923" s="36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2"/>
      <c r="AL923" s="12"/>
      <c r="AM923" s="12"/>
      <c r="AN923" s="12"/>
      <c r="AO923" s="11"/>
      <c r="AP923" s="11"/>
      <c r="AQ923" s="12"/>
      <c r="AR923" s="12"/>
      <c r="AS923" s="12"/>
      <c r="AT923" s="11"/>
      <c r="AU923" s="11"/>
      <c r="AV923" s="11"/>
      <c r="AW923" s="11"/>
      <c r="AX923" s="11"/>
      <c r="AY923" s="11"/>
      <c r="AZ923" s="11"/>
      <c r="BA923" s="11"/>
      <c r="BB923" s="12"/>
      <c r="BC923" s="11"/>
      <c r="BD923" s="16"/>
      <c r="BE923" s="16"/>
    </row>
    <row r="924" spans="1:57" x14ac:dyDescent="0.3">
      <c r="A924" s="11"/>
      <c r="B924" s="11"/>
      <c r="C924" s="11"/>
      <c r="D924" s="11"/>
      <c r="E924" s="11"/>
      <c r="F924" s="11"/>
      <c r="G924" s="13"/>
      <c r="H924" s="13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36"/>
      <c r="Y924" s="36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2"/>
      <c r="AL924" s="12"/>
      <c r="AM924" s="12"/>
      <c r="AN924" s="12"/>
      <c r="AO924" s="11"/>
      <c r="AP924" s="11"/>
      <c r="AQ924" s="12"/>
      <c r="AR924" s="12"/>
      <c r="AS924" s="12"/>
      <c r="AT924" s="11"/>
      <c r="AU924" s="11"/>
      <c r="AV924" s="11"/>
      <c r="AW924" s="11"/>
      <c r="AX924" s="11"/>
      <c r="AY924" s="11"/>
      <c r="AZ924" s="11"/>
      <c r="BA924" s="11"/>
      <c r="BB924" s="12"/>
      <c r="BC924" s="11"/>
      <c r="BD924" s="16"/>
      <c r="BE924" s="16"/>
    </row>
    <row r="925" spans="1:57" x14ac:dyDescent="0.3">
      <c r="A925" s="11"/>
      <c r="B925" s="11"/>
      <c r="C925" s="11"/>
      <c r="D925" s="11"/>
      <c r="E925" s="11"/>
      <c r="F925" s="11"/>
      <c r="G925" s="13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36"/>
      <c r="Y925" s="36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6"/>
      <c r="BE925" s="16"/>
    </row>
    <row r="926" spans="1:57" x14ac:dyDescent="0.3">
      <c r="A926" s="11"/>
      <c r="B926" s="11"/>
      <c r="C926" s="11"/>
      <c r="D926" s="11"/>
      <c r="E926" s="11"/>
      <c r="F926" s="11"/>
      <c r="G926" s="13"/>
      <c r="H926" s="13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36"/>
      <c r="Y926" s="36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6"/>
      <c r="BE926" s="16"/>
    </row>
    <row r="927" spans="1:57" x14ac:dyDescent="0.3">
      <c r="A927" s="11"/>
      <c r="B927" s="11"/>
      <c r="C927" s="11"/>
      <c r="D927" s="11"/>
      <c r="E927" s="11"/>
      <c r="F927" s="11"/>
      <c r="G927" s="13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36"/>
      <c r="Y927" s="36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6"/>
      <c r="BE927" s="16"/>
    </row>
    <row r="928" spans="1:57" x14ac:dyDescent="0.3">
      <c r="A928" s="11"/>
      <c r="B928" s="11"/>
      <c r="C928" s="11"/>
      <c r="D928" s="11"/>
      <c r="E928" s="11"/>
      <c r="F928" s="11"/>
      <c r="G928" s="13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36"/>
      <c r="Y928" s="36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6"/>
      <c r="BE928" s="16"/>
    </row>
    <row r="929" spans="1:57" x14ac:dyDescent="0.3">
      <c r="A929" s="11"/>
      <c r="B929" s="11"/>
      <c r="C929" s="11"/>
      <c r="D929" s="11"/>
      <c r="E929" s="11"/>
      <c r="F929" s="11"/>
      <c r="G929" s="13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36"/>
      <c r="Y929" s="36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2"/>
      <c r="AL929" s="11"/>
      <c r="AM929" s="12"/>
      <c r="AN929" s="12"/>
      <c r="AO929" s="11"/>
      <c r="AP929" s="11"/>
      <c r="AQ929" s="12"/>
      <c r="AR929" s="12"/>
      <c r="AS929" s="12"/>
      <c r="AT929" s="11"/>
      <c r="AU929" s="11"/>
      <c r="AV929" s="11"/>
      <c r="AW929" s="11"/>
      <c r="AX929" s="11"/>
      <c r="AY929" s="11"/>
      <c r="AZ929" s="11"/>
      <c r="BA929" s="11"/>
      <c r="BB929" s="12"/>
      <c r="BC929" s="11"/>
      <c r="BD929" s="16"/>
      <c r="BE929" s="16"/>
    </row>
    <row r="930" spans="1:57" x14ac:dyDescent="0.3">
      <c r="A930" s="11"/>
      <c r="B930" s="11"/>
      <c r="C930" s="11"/>
      <c r="D930" s="11"/>
      <c r="E930" s="11"/>
      <c r="F930" s="11"/>
      <c r="G930" s="13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36"/>
      <c r="Y930" s="36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6"/>
      <c r="BE930" s="16"/>
    </row>
    <row r="931" spans="1:57" x14ac:dyDescent="0.3">
      <c r="A931" s="11"/>
      <c r="B931" s="11"/>
      <c r="C931" s="11"/>
      <c r="D931" s="11"/>
      <c r="E931" s="11"/>
      <c r="F931" s="11"/>
      <c r="G931" s="13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36"/>
      <c r="Y931" s="36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2"/>
      <c r="AN931" s="12"/>
      <c r="AO931" s="11"/>
      <c r="AP931" s="11"/>
      <c r="AQ931" s="12"/>
      <c r="AR931" s="11"/>
      <c r="AS931" s="12"/>
      <c r="AT931" s="11"/>
      <c r="AU931" s="11"/>
      <c r="AV931" s="11"/>
      <c r="AW931" s="11"/>
      <c r="AX931" s="11"/>
      <c r="AY931" s="11"/>
      <c r="AZ931" s="11"/>
      <c r="BA931" s="11"/>
      <c r="BB931" s="12"/>
      <c r="BC931" s="11"/>
      <c r="BD931" s="16"/>
      <c r="BE931" s="16"/>
    </row>
    <row r="932" spans="1:57" x14ac:dyDescent="0.3">
      <c r="A932" s="11"/>
      <c r="B932" s="11"/>
      <c r="C932" s="11"/>
      <c r="D932" s="11"/>
      <c r="E932" s="11"/>
      <c r="F932" s="11"/>
      <c r="G932" s="13"/>
      <c r="H932" s="13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36"/>
      <c r="Y932" s="36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6"/>
      <c r="BE932" s="16"/>
    </row>
    <row r="933" spans="1:57" x14ac:dyDescent="0.3">
      <c r="A933" s="11"/>
      <c r="B933" s="11"/>
      <c r="C933" s="11"/>
      <c r="D933" s="11"/>
      <c r="E933" s="11"/>
      <c r="F933" s="11"/>
      <c r="G933" s="13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36"/>
      <c r="Y933" s="36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2"/>
      <c r="AL933" s="12"/>
      <c r="AM933" s="12"/>
      <c r="AN933" s="12"/>
      <c r="AO933" s="12"/>
      <c r="AP933" s="11"/>
      <c r="AQ933" s="11"/>
      <c r="AR933" s="11"/>
      <c r="AS933" s="12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6"/>
      <c r="BE933" s="16"/>
    </row>
    <row r="934" spans="1:57" x14ac:dyDescent="0.3">
      <c r="A934" s="11"/>
      <c r="B934" s="11"/>
      <c r="C934" s="11"/>
      <c r="D934" s="11"/>
      <c r="E934" s="11"/>
      <c r="F934" s="11"/>
      <c r="G934" s="13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36"/>
      <c r="Y934" s="36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2"/>
      <c r="AL934" s="12"/>
      <c r="AM934" s="12"/>
      <c r="AN934" s="12"/>
      <c r="AO934" s="11"/>
      <c r="AP934" s="11"/>
      <c r="AQ934" s="12"/>
      <c r="AR934" s="11"/>
      <c r="AS934" s="12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6"/>
      <c r="BE934" s="16"/>
    </row>
    <row r="935" spans="1:57" x14ac:dyDescent="0.3">
      <c r="A935" s="11"/>
      <c r="B935" s="11"/>
      <c r="C935" s="11"/>
      <c r="D935" s="11"/>
      <c r="E935" s="11"/>
      <c r="F935" s="11"/>
      <c r="G935" s="13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36"/>
      <c r="Y935" s="36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6"/>
      <c r="BE935" s="16"/>
    </row>
    <row r="936" spans="1:57" x14ac:dyDescent="0.3">
      <c r="A936" s="11"/>
      <c r="B936" s="11"/>
      <c r="C936" s="11"/>
      <c r="D936" s="11"/>
      <c r="E936" s="11"/>
      <c r="F936" s="11"/>
      <c r="G936" s="13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36"/>
      <c r="Y936" s="36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6"/>
      <c r="BE936" s="16"/>
    </row>
    <row r="937" spans="1:57" x14ac:dyDescent="0.3">
      <c r="A937" s="11"/>
      <c r="B937" s="11"/>
      <c r="C937" s="11"/>
      <c r="D937" s="11"/>
      <c r="E937" s="11"/>
      <c r="F937" s="11"/>
      <c r="G937" s="13"/>
      <c r="H937" s="13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36"/>
      <c r="Y937" s="36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6"/>
      <c r="BE937" s="16"/>
    </row>
    <row r="938" spans="1:57" x14ac:dyDescent="0.3">
      <c r="A938" s="11"/>
      <c r="B938" s="11"/>
      <c r="C938" s="11"/>
      <c r="D938" s="11"/>
      <c r="E938" s="11"/>
      <c r="F938" s="11"/>
      <c r="G938" s="13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36"/>
      <c r="Y938" s="36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2"/>
      <c r="AL938" s="12"/>
      <c r="AM938" s="11"/>
      <c r="AN938" s="11"/>
      <c r="AO938" s="11"/>
      <c r="AP938" s="11"/>
      <c r="AQ938" s="11"/>
      <c r="AR938" s="11"/>
      <c r="AS938" s="12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6"/>
      <c r="BE938" s="16"/>
    </row>
    <row r="939" spans="1:57" x14ac:dyDescent="0.3">
      <c r="A939" s="11"/>
      <c r="B939" s="11"/>
      <c r="C939" s="11"/>
      <c r="D939" s="11"/>
      <c r="E939" s="11"/>
      <c r="F939" s="11"/>
      <c r="G939" s="13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36"/>
      <c r="Y939" s="36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2"/>
      <c r="BC939" s="11"/>
      <c r="BD939" s="16"/>
      <c r="BE939" s="16"/>
    </row>
    <row r="940" spans="1:57" x14ac:dyDescent="0.3">
      <c r="A940" s="11"/>
      <c r="B940" s="11"/>
      <c r="C940" s="11"/>
      <c r="D940" s="11"/>
      <c r="E940" s="11"/>
      <c r="F940" s="11"/>
      <c r="G940" s="13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36"/>
      <c r="Y940" s="36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6"/>
      <c r="BE940" s="16"/>
    </row>
    <row r="941" spans="1:57" x14ac:dyDescent="0.3">
      <c r="A941" s="11"/>
      <c r="B941" s="11"/>
      <c r="C941" s="11"/>
      <c r="D941" s="11"/>
      <c r="E941" s="11"/>
      <c r="F941" s="11"/>
      <c r="G941" s="13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36"/>
      <c r="Y941" s="36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2"/>
      <c r="AN941" s="11"/>
      <c r="AO941" s="12"/>
      <c r="AP941" s="11"/>
      <c r="AQ941" s="12"/>
      <c r="AR941" s="12"/>
      <c r="AS941" s="12"/>
      <c r="AT941" s="11"/>
      <c r="AU941" s="11"/>
      <c r="AV941" s="11"/>
      <c r="AW941" s="11"/>
      <c r="AX941" s="11"/>
      <c r="AY941" s="11"/>
      <c r="AZ941" s="11"/>
      <c r="BA941" s="11"/>
      <c r="BB941" s="12"/>
      <c r="BC941" s="11"/>
      <c r="BD941" s="16"/>
      <c r="BE941" s="16"/>
    </row>
    <row r="942" spans="1:57" x14ac:dyDescent="0.3">
      <c r="A942" s="11"/>
      <c r="B942" s="11"/>
      <c r="C942" s="11"/>
      <c r="D942" s="11"/>
      <c r="E942" s="11"/>
      <c r="F942" s="11"/>
      <c r="G942" s="13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36"/>
      <c r="Y942" s="36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2"/>
      <c r="AN942" s="12"/>
      <c r="AO942" s="11"/>
      <c r="AP942" s="11"/>
      <c r="AQ942" s="12"/>
      <c r="AR942" s="12"/>
      <c r="AS942" s="12"/>
      <c r="AT942" s="11"/>
      <c r="AU942" s="11"/>
      <c r="AV942" s="11"/>
      <c r="AW942" s="11"/>
      <c r="AX942" s="11"/>
      <c r="AY942" s="11"/>
      <c r="AZ942" s="11"/>
      <c r="BA942" s="11"/>
      <c r="BB942" s="12"/>
      <c r="BC942" s="11"/>
      <c r="BD942" s="16"/>
      <c r="BE942" s="16"/>
    </row>
    <row r="943" spans="1:57" x14ac:dyDescent="0.3">
      <c r="A943" s="11"/>
      <c r="B943" s="11"/>
      <c r="C943" s="11"/>
      <c r="D943" s="11"/>
      <c r="E943" s="11"/>
      <c r="F943" s="11"/>
      <c r="G943" s="13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36"/>
      <c r="Y943" s="36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6"/>
      <c r="BE943" s="16"/>
    </row>
    <row r="944" spans="1:57" x14ac:dyDescent="0.3">
      <c r="A944" s="11"/>
      <c r="B944" s="48"/>
      <c r="C944" s="11"/>
      <c r="D944" s="11"/>
      <c r="E944" s="11"/>
      <c r="F944" s="11"/>
      <c r="G944" s="13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36"/>
      <c r="Y944" s="36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2"/>
      <c r="AL944" s="11"/>
      <c r="AM944" s="11"/>
      <c r="AN944" s="11"/>
      <c r="AO944" s="11"/>
      <c r="AP944" s="11"/>
      <c r="AQ944" s="11"/>
      <c r="AR944" s="11"/>
      <c r="AS944" s="12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6"/>
      <c r="BE944" s="16"/>
    </row>
    <row r="945" spans="1:57" x14ac:dyDescent="0.3">
      <c r="A945" s="11"/>
      <c r="B945" s="11"/>
      <c r="C945" s="11"/>
      <c r="D945" s="11"/>
      <c r="E945" s="11"/>
      <c r="F945" s="11"/>
      <c r="G945" s="13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36"/>
      <c r="Y945" s="36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2"/>
      <c r="AL945" s="12"/>
      <c r="AM945" s="11"/>
      <c r="AN945" s="11"/>
      <c r="AO945" s="11"/>
      <c r="AP945" s="11"/>
      <c r="AQ945" s="12"/>
      <c r="AR945" s="12"/>
      <c r="AS945" s="12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6"/>
      <c r="BE945" s="16"/>
    </row>
    <row r="946" spans="1:57" x14ac:dyDescent="0.3">
      <c r="A946" s="11"/>
      <c r="B946" s="11"/>
      <c r="C946" s="11"/>
      <c r="D946" s="11"/>
      <c r="E946" s="11"/>
      <c r="F946" s="11"/>
      <c r="G946" s="13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36"/>
      <c r="Y946" s="36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2"/>
      <c r="AN946" s="12"/>
      <c r="AO946" s="11"/>
      <c r="AP946" s="11"/>
      <c r="AQ946" s="12"/>
      <c r="AR946" s="12"/>
      <c r="AS946" s="12"/>
      <c r="AT946" s="11"/>
      <c r="AU946" s="11"/>
      <c r="AV946" s="11"/>
      <c r="AW946" s="11"/>
      <c r="AX946" s="11"/>
      <c r="AY946" s="11"/>
      <c r="AZ946" s="11"/>
      <c r="BA946" s="11"/>
      <c r="BB946" s="12"/>
      <c r="BC946" s="11"/>
      <c r="BD946" s="16"/>
      <c r="BE946" s="16"/>
    </row>
    <row r="947" spans="1:57" x14ac:dyDescent="0.3">
      <c r="A947" s="11"/>
      <c r="B947" s="11"/>
      <c r="C947" s="11"/>
      <c r="D947" s="11"/>
      <c r="E947" s="11"/>
      <c r="F947" s="11"/>
      <c r="G947" s="13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36"/>
      <c r="Y947" s="36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6"/>
      <c r="BE947" s="16"/>
    </row>
    <row r="948" spans="1:57" x14ac:dyDescent="0.3">
      <c r="A948" s="11"/>
      <c r="B948" s="11"/>
      <c r="C948" s="11"/>
      <c r="D948" s="11"/>
      <c r="E948" s="11"/>
      <c r="F948" s="11"/>
      <c r="G948" s="13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36"/>
      <c r="Y948" s="36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2"/>
      <c r="AN948" s="12"/>
      <c r="AO948" s="11"/>
      <c r="AP948" s="11"/>
      <c r="AQ948" s="12"/>
      <c r="AR948" s="12"/>
      <c r="AS948" s="12"/>
      <c r="AT948" s="11"/>
      <c r="AU948" s="11"/>
      <c r="AV948" s="11"/>
      <c r="AW948" s="11"/>
      <c r="AX948" s="11"/>
      <c r="AY948" s="11"/>
      <c r="AZ948" s="11"/>
      <c r="BA948" s="11"/>
      <c r="BB948" s="12"/>
      <c r="BC948" s="11"/>
      <c r="BD948" s="16"/>
      <c r="BE948" s="16"/>
    </row>
    <row r="949" spans="1:57" x14ac:dyDescent="0.3">
      <c r="A949" s="11"/>
      <c r="B949" s="11"/>
      <c r="C949" s="11"/>
      <c r="D949" s="11"/>
      <c r="E949" s="11"/>
      <c r="F949" s="11"/>
      <c r="G949" s="13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36"/>
      <c r="Y949" s="36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2"/>
      <c r="AL949" s="12"/>
      <c r="AM949" s="11"/>
      <c r="AN949" s="11"/>
      <c r="AO949" s="11"/>
      <c r="AP949" s="11"/>
      <c r="AQ949" s="11"/>
      <c r="AR949" s="11"/>
      <c r="AS949" s="12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6"/>
      <c r="BE949" s="16"/>
    </row>
    <row r="950" spans="1:57" x14ac:dyDescent="0.3">
      <c r="A950" s="11"/>
      <c r="B950" s="11"/>
      <c r="C950" s="11"/>
      <c r="D950" s="11"/>
      <c r="E950" s="11"/>
      <c r="F950" s="11"/>
      <c r="G950" s="13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36"/>
      <c r="Y950" s="36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2"/>
      <c r="AL950" s="12"/>
      <c r="AM950" s="11"/>
      <c r="AN950" s="11"/>
      <c r="AO950" s="11"/>
      <c r="AP950" s="11"/>
      <c r="AQ950" s="11"/>
      <c r="AR950" s="11"/>
      <c r="AS950" s="12"/>
      <c r="AT950" s="11"/>
      <c r="AU950" s="11"/>
      <c r="AV950" s="11"/>
      <c r="AW950" s="11"/>
      <c r="AX950" s="11"/>
      <c r="AY950" s="11"/>
      <c r="AZ950" s="11"/>
      <c r="BA950" s="11"/>
      <c r="BB950" s="12"/>
      <c r="BC950" s="11"/>
      <c r="BD950" s="16"/>
      <c r="BE950" s="16"/>
    </row>
    <row r="951" spans="1:57" x14ac:dyDescent="0.3">
      <c r="A951" s="11"/>
      <c r="B951" s="11"/>
      <c r="C951" s="11"/>
      <c r="D951" s="11"/>
      <c r="E951" s="11"/>
      <c r="F951" s="11"/>
      <c r="G951" s="13"/>
      <c r="H951" s="13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36"/>
      <c r="Y951" s="36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2"/>
      <c r="AL951" s="12"/>
      <c r="AM951" s="11"/>
      <c r="AN951" s="11"/>
      <c r="AO951" s="12"/>
      <c r="AP951" s="11"/>
      <c r="AQ951" s="12"/>
      <c r="AR951" s="12"/>
      <c r="AS951" s="12"/>
      <c r="AT951" s="11"/>
      <c r="AU951" s="11"/>
      <c r="AV951" s="11"/>
      <c r="AW951" s="11"/>
      <c r="AX951" s="11"/>
      <c r="AY951" s="11"/>
      <c r="AZ951" s="11"/>
      <c r="BA951" s="11"/>
      <c r="BB951" s="12"/>
      <c r="BC951" s="11"/>
      <c r="BD951" s="16"/>
      <c r="BE951" s="16"/>
    </row>
    <row r="952" spans="1:57" x14ac:dyDescent="0.3">
      <c r="A952" s="11"/>
      <c r="B952" s="11"/>
      <c r="C952" s="11"/>
      <c r="D952" s="11"/>
      <c r="E952" s="11"/>
      <c r="F952" s="11"/>
      <c r="G952" s="13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36"/>
      <c r="Y952" s="36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2"/>
      <c r="AL952" s="11"/>
      <c r="AM952" s="12"/>
      <c r="AN952" s="12"/>
      <c r="AO952" s="12"/>
      <c r="AP952" s="12"/>
      <c r="AQ952" s="12"/>
      <c r="AR952" s="11"/>
      <c r="AS952" s="12"/>
      <c r="AT952" s="11"/>
      <c r="AU952" s="11"/>
      <c r="AV952" s="11"/>
      <c r="AW952" s="11"/>
      <c r="AX952" s="11"/>
      <c r="AY952" s="11"/>
      <c r="AZ952" s="11"/>
      <c r="BA952" s="11"/>
      <c r="BB952" s="12"/>
      <c r="BC952" s="11"/>
      <c r="BD952" s="16"/>
      <c r="BE952" s="16"/>
    </row>
    <row r="953" spans="1:57" x14ac:dyDescent="0.3">
      <c r="A953" s="11"/>
      <c r="B953" s="11"/>
      <c r="C953" s="11"/>
      <c r="D953" s="11"/>
      <c r="E953" s="11"/>
      <c r="F953" s="11"/>
      <c r="G953" s="13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36"/>
      <c r="Y953" s="36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2"/>
      <c r="AL953" s="11"/>
      <c r="AM953" s="11"/>
      <c r="AN953" s="11"/>
      <c r="AO953" s="11"/>
      <c r="AP953" s="11"/>
      <c r="AQ953" s="12"/>
      <c r="AR953" s="11"/>
      <c r="AS953" s="12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6"/>
      <c r="BE953" s="16"/>
    </row>
    <row r="954" spans="1:57" x14ac:dyDescent="0.3">
      <c r="A954" s="11"/>
      <c r="B954" s="11"/>
      <c r="C954" s="11"/>
      <c r="D954" s="11"/>
      <c r="E954" s="11"/>
      <c r="F954" s="11"/>
      <c r="G954" s="13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36"/>
      <c r="Y954" s="36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6"/>
      <c r="BE954" s="16"/>
    </row>
    <row r="955" spans="1:57" x14ac:dyDescent="0.3">
      <c r="A955" s="11"/>
      <c r="B955" s="11"/>
      <c r="C955" s="11"/>
      <c r="D955" s="11"/>
      <c r="E955" s="11"/>
      <c r="F955" s="11"/>
      <c r="G955" s="13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36"/>
      <c r="Y955" s="36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6"/>
      <c r="BE955" s="16"/>
    </row>
    <row r="956" spans="1:57" x14ac:dyDescent="0.3">
      <c r="A956" s="11"/>
      <c r="B956" s="11"/>
      <c r="C956" s="11"/>
      <c r="D956" s="11"/>
      <c r="E956" s="11"/>
      <c r="F956" s="11"/>
      <c r="G956" s="13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36"/>
      <c r="Y956" s="36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6"/>
      <c r="BE956" s="16"/>
    </row>
    <row r="957" spans="1:57" x14ac:dyDescent="0.3">
      <c r="A957" s="11"/>
      <c r="B957" s="11"/>
      <c r="C957" s="11"/>
      <c r="D957" s="11"/>
      <c r="E957" s="11"/>
      <c r="F957" s="11"/>
      <c r="G957" s="13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36"/>
      <c r="Y957" s="36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6"/>
      <c r="BE957" s="16"/>
    </row>
    <row r="958" spans="1:57" x14ac:dyDescent="0.3">
      <c r="A958" s="11"/>
      <c r="B958" s="11"/>
      <c r="C958" s="11"/>
      <c r="D958" s="11"/>
      <c r="E958" s="11"/>
      <c r="F958" s="11"/>
      <c r="G958" s="13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36"/>
      <c r="Y958" s="36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2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2"/>
      <c r="BC958" s="11"/>
      <c r="BD958" s="16"/>
      <c r="BE958" s="16"/>
    </row>
    <row r="959" spans="1:57" x14ac:dyDescent="0.3">
      <c r="A959" s="11"/>
      <c r="B959" s="11"/>
      <c r="C959" s="11"/>
      <c r="D959" s="11"/>
      <c r="E959" s="11"/>
      <c r="F959" s="11"/>
      <c r="G959" s="13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36"/>
      <c r="Y959" s="36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2"/>
      <c r="AL959" s="12"/>
      <c r="AM959" s="12"/>
      <c r="AN959" s="12"/>
      <c r="AO959" s="11"/>
      <c r="AP959" s="11"/>
      <c r="AQ959" s="12"/>
      <c r="AR959" s="12"/>
      <c r="AS959" s="12"/>
      <c r="AT959" s="11"/>
      <c r="AU959" s="11"/>
      <c r="AV959" s="11"/>
      <c r="AW959" s="11"/>
      <c r="AX959" s="11"/>
      <c r="AY959" s="11"/>
      <c r="AZ959" s="11"/>
      <c r="BA959" s="11"/>
      <c r="BB959" s="12"/>
      <c r="BC959" s="11"/>
      <c r="BD959" s="16"/>
      <c r="BE959" s="16"/>
    </row>
    <row r="960" spans="1:57" x14ac:dyDescent="0.3">
      <c r="A960" s="11"/>
      <c r="B960" s="11"/>
      <c r="C960" s="11"/>
      <c r="D960" s="11"/>
      <c r="E960" s="11"/>
      <c r="F960" s="11"/>
      <c r="G960" s="13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36"/>
      <c r="Y960" s="36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2"/>
      <c r="AL960" s="12"/>
      <c r="AM960" s="11"/>
      <c r="AN960" s="11"/>
      <c r="AO960" s="11"/>
      <c r="AP960" s="11"/>
      <c r="AQ960" s="11"/>
      <c r="AR960" s="11"/>
      <c r="AS960" s="12"/>
      <c r="AT960" s="11"/>
      <c r="AU960" s="11"/>
      <c r="AV960" s="11"/>
      <c r="AW960" s="11"/>
      <c r="AX960" s="11"/>
      <c r="AY960" s="11"/>
      <c r="AZ960" s="11"/>
      <c r="BA960" s="11"/>
      <c r="BB960" s="12"/>
      <c r="BC960" s="11"/>
      <c r="BD960" s="16"/>
      <c r="BE960" s="16"/>
    </row>
    <row r="961" spans="1:57" x14ac:dyDescent="0.3">
      <c r="A961" s="11"/>
      <c r="B961" s="11"/>
      <c r="C961" s="11"/>
      <c r="D961" s="11"/>
      <c r="E961" s="11"/>
      <c r="F961" s="11"/>
      <c r="G961" s="13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36"/>
      <c r="Y961" s="36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6"/>
      <c r="BE961" s="16"/>
    </row>
    <row r="962" spans="1:57" x14ac:dyDescent="0.3">
      <c r="A962" s="11"/>
      <c r="B962" s="11"/>
      <c r="C962" s="11"/>
      <c r="D962" s="11"/>
      <c r="E962" s="11"/>
      <c r="F962" s="11"/>
      <c r="G962" s="13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36"/>
      <c r="Y962" s="36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6"/>
      <c r="BE962" s="16"/>
    </row>
    <row r="963" spans="1:57" x14ac:dyDescent="0.3">
      <c r="A963" s="11"/>
      <c r="B963" s="11"/>
      <c r="C963" s="11"/>
      <c r="D963" s="11"/>
      <c r="E963" s="11"/>
      <c r="F963" s="11"/>
      <c r="G963" s="13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36"/>
      <c r="Y963" s="36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6"/>
      <c r="BE963" s="16"/>
    </row>
    <row r="964" spans="1:57" x14ac:dyDescent="0.3">
      <c r="A964" s="11"/>
      <c r="B964" s="11"/>
      <c r="C964" s="11"/>
      <c r="D964" s="11"/>
      <c r="E964" s="11"/>
      <c r="F964" s="11"/>
      <c r="G964" s="13"/>
      <c r="H964" s="13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36"/>
      <c r="Y964" s="36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2"/>
      <c r="AL964" s="12"/>
      <c r="AM964" s="11"/>
      <c r="AN964" s="11"/>
      <c r="AO964" s="11"/>
      <c r="AP964" s="11"/>
      <c r="AQ964" s="12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2"/>
      <c r="BC964" s="11"/>
      <c r="BD964" s="16"/>
      <c r="BE964" s="16"/>
    </row>
    <row r="965" spans="1:57" x14ac:dyDescent="0.3">
      <c r="A965" s="11"/>
      <c r="B965" s="11"/>
      <c r="C965" s="11"/>
      <c r="D965" s="11"/>
      <c r="E965" s="11"/>
      <c r="F965" s="11"/>
      <c r="G965" s="13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36"/>
      <c r="Y965" s="36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6"/>
      <c r="BE965" s="16"/>
    </row>
    <row r="966" spans="1:57" x14ac:dyDescent="0.3">
      <c r="A966" s="11"/>
      <c r="B966" s="11"/>
      <c r="C966" s="11"/>
      <c r="D966" s="11"/>
      <c r="E966" s="11"/>
      <c r="F966" s="11"/>
      <c r="G966" s="13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36"/>
      <c r="Y966" s="36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2"/>
      <c r="AL966" s="12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6"/>
      <c r="BE966" s="16"/>
    </row>
    <row r="967" spans="1:57" x14ac:dyDescent="0.3">
      <c r="A967" s="11"/>
      <c r="B967" s="11"/>
      <c r="C967" s="11"/>
      <c r="D967" s="11"/>
      <c r="E967" s="11"/>
      <c r="F967" s="11"/>
      <c r="G967" s="13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36"/>
      <c r="Y967" s="36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6"/>
      <c r="BE967" s="16"/>
    </row>
    <row r="968" spans="1:57" x14ac:dyDescent="0.3">
      <c r="A968" s="11"/>
      <c r="B968" s="11"/>
      <c r="C968" s="11"/>
      <c r="D968" s="11"/>
      <c r="E968" s="11"/>
      <c r="F968" s="11"/>
      <c r="G968" s="13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36"/>
      <c r="Y968" s="36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6"/>
      <c r="BE968" s="16"/>
    </row>
    <row r="969" spans="1:57" x14ac:dyDescent="0.3">
      <c r="A969" s="11"/>
      <c r="B969" s="11"/>
      <c r="C969" s="11"/>
      <c r="D969" s="11"/>
      <c r="E969" s="11"/>
      <c r="F969" s="11"/>
      <c r="G969" s="13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36"/>
      <c r="Y969" s="36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6"/>
      <c r="BE969" s="16"/>
    </row>
    <row r="970" spans="1:57" x14ac:dyDescent="0.3">
      <c r="A970" s="11"/>
      <c r="B970" s="48"/>
      <c r="C970" s="11"/>
      <c r="D970" s="11"/>
      <c r="E970" s="11"/>
      <c r="F970" s="11"/>
      <c r="G970" s="13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36"/>
      <c r="Y970" s="36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6"/>
      <c r="BE970" s="16"/>
    </row>
    <row r="971" spans="1:57" x14ac:dyDescent="0.3">
      <c r="A971" s="11"/>
      <c r="B971" s="11"/>
      <c r="C971" s="11"/>
      <c r="D971" s="11"/>
      <c r="E971" s="11"/>
      <c r="F971" s="11"/>
      <c r="G971" s="13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36"/>
      <c r="Y971" s="36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6"/>
      <c r="BE971" s="16"/>
    </row>
    <row r="972" spans="1:57" x14ac:dyDescent="0.3">
      <c r="A972" s="11"/>
      <c r="B972" s="11"/>
      <c r="C972" s="11"/>
      <c r="D972" s="11"/>
      <c r="E972" s="11"/>
      <c r="F972" s="11"/>
      <c r="G972" s="13"/>
      <c r="H972" s="13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36"/>
      <c r="Y972" s="36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2"/>
      <c r="AL972" s="12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6"/>
      <c r="BE972" s="16"/>
    </row>
    <row r="973" spans="1:57" x14ac:dyDescent="0.3">
      <c r="A973" s="11"/>
      <c r="B973" s="11"/>
      <c r="C973" s="11"/>
      <c r="D973" s="11"/>
      <c r="E973" s="11"/>
      <c r="F973" s="11"/>
      <c r="G973" s="13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36"/>
      <c r="Y973" s="36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2"/>
      <c r="AL973" s="12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6"/>
      <c r="BE973" s="16"/>
    </row>
    <row r="974" spans="1:57" x14ac:dyDescent="0.3">
      <c r="A974" s="11"/>
      <c r="B974" s="11"/>
      <c r="C974" s="11"/>
      <c r="D974" s="11"/>
      <c r="E974" s="11"/>
      <c r="F974" s="11"/>
      <c r="G974" s="13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36"/>
      <c r="Y974" s="36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6"/>
      <c r="BE974" s="16"/>
    </row>
    <row r="975" spans="1:57" x14ac:dyDescent="0.3">
      <c r="A975" s="11"/>
      <c r="B975" s="11"/>
      <c r="C975" s="11"/>
      <c r="D975" s="11"/>
      <c r="E975" s="11"/>
      <c r="F975" s="11"/>
      <c r="G975" s="13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36"/>
      <c r="Y975" s="36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6"/>
      <c r="BE975" s="16"/>
    </row>
    <row r="976" spans="1:57" x14ac:dyDescent="0.3">
      <c r="A976" s="11"/>
      <c r="B976" s="11"/>
      <c r="C976" s="11"/>
      <c r="D976" s="11"/>
      <c r="E976" s="11"/>
      <c r="F976" s="11"/>
      <c r="G976" s="13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36"/>
      <c r="Y976" s="36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6"/>
      <c r="BE976" s="16"/>
    </row>
    <row r="977" spans="1:57" x14ac:dyDescent="0.3">
      <c r="A977" s="11"/>
      <c r="B977" s="11"/>
      <c r="C977" s="11"/>
      <c r="D977" s="11"/>
      <c r="E977" s="11"/>
      <c r="F977" s="11"/>
      <c r="G977" s="13"/>
      <c r="H977" s="13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36"/>
      <c r="Y977" s="36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2"/>
      <c r="AL977" s="12"/>
      <c r="AM977" s="11"/>
      <c r="AN977" s="11"/>
      <c r="AO977" s="11"/>
      <c r="AP977" s="11"/>
      <c r="AQ977" s="11"/>
      <c r="AR977" s="11"/>
      <c r="AS977" s="12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6"/>
      <c r="BE977" s="16"/>
    </row>
    <row r="978" spans="1:57" x14ac:dyDescent="0.3">
      <c r="A978" s="11"/>
      <c r="B978" s="11"/>
      <c r="C978" s="11"/>
      <c r="D978" s="11"/>
      <c r="E978" s="11"/>
      <c r="F978" s="11"/>
      <c r="G978" s="13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36"/>
      <c r="Y978" s="36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2"/>
      <c r="AL978" s="12"/>
      <c r="AM978" s="12"/>
      <c r="AN978" s="11"/>
      <c r="AO978" s="11"/>
      <c r="AP978" s="11"/>
      <c r="AQ978" s="12"/>
      <c r="AR978" s="12"/>
      <c r="AS978" s="12"/>
      <c r="AT978" s="11"/>
      <c r="AU978" s="11"/>
      <c r="AV978" s="11"/>
      <c r="AW978" s="11"/>
      <c r="AX978" s="11"/>
      <c r="AY978" s="11"/>
      <c r="AZ978" s="11"/>
      <c r="BA978" s="11"/>
      <c r="BB978" s="12"/>
      <c r="BC978" s="11"/>
      <c r="BD978" s="16"/>
      <c r="BE978" s="16"/>
    </row>
    <row r="979" spans="1:57" x14ac:dyDescent="0.3">
      <c r="A979" s="11"/>
      <c r="B979" s="11"/>
      <c r="C979" s="11"/>
      <c r="D979" s="11"/>
      <c r="E979" s="11"/>
      <c r="F979" s="11"/>
      <c r="G979" s="13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36"/>
      <c r="Y979" s="36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2"/>
      <c r="AL979" s="12"/>
      <c r="AM979" s="11"/>
      <c r="AN979" s="11"/>
      <c r="AO979" s="11"/>
      <c r="AP979" s="11"/>
      <c r="AQ979" s="12"/>
      <c r="AR979" s="11"/>
      <c r="AS979" s="12"/>
      <c r="AT979" s="11"/>
      <c r="AU979" s="11"/>
      <c r="AV979" s="11"/>
      <c r="AW979" s="11"/>
      <c r="AX979" s="11"/>
      <c r="AY979" s="11"/>
      <c r="AZ979" s="11"/>
      <c r="BA979" s="11"/>
      <c r="BB979" s="12"/>
      <c r="BC979" s="11"/>
      <c r="BD979" s="16"/>
      <c r="BE979" s="16"/>
    </row>
    <row r="980" spans="1:57" x14ac:dyDescent="0.3">
      <c r="A980" s="11"/>
      <c r="B980" s="11"/>
      <c r="C980" s="11"/>
      <c r="D980" s="11"/>
      <c r="E980" s="11"/>
      <c r="F980" s="11"/>
      <c r="G980" s="13"/>
      <c r="H980" s="13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36"/>
      <c r="Y980" s="36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2"/>
      <c r="AL980" s="12"/>
      <c r="AM980" s="11"/>
      <c r="AN980" s="11"/>
      <c r="AO980" s="11"/>
      <c r="AP980" s="11"/>
      <c r="AQ980" s="12"/>
      <c r="AR980" s="12"/>
      <c r="AS980" s="12"/>
      <c r="AT980" s="11"/>
      <c r="AU980" s="11"/>
      <c r="AV980" s="11"/>
      <c r="AW980" s="11"/>
      <c r="AX980" s="11"/>
      <c r="AY980" s="11"/>
      <c r="AZ980" s="11"/>
      <c r="BA980" s="11"/>
      <c r="BB980" s="12"/>
      <c r="BC980" s="11"/>
      <c r="BD980" s="16"/>
      <c r="BE980" s="16"/>
    </row>
    <row r="981" spans="1:57" x14ac:dyDescent="0.3">
      <c r="A981" s="11"/>
      <c r="B981" s="11"/>
      <c r="C981" s="11"/>
      <c r="D981" s="11"/>
      <c r="E981" s="11"/>
      <c r="F981" s="11"/>
      <c r="G981" s="13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36"/>
      <c r="Y981" s="36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2"/>
      <c r="AL981" s="11"/>
      <c r="AM981" s="11"/>
      <c r="AN981" s="11"/>
      <c r="AO981" s="11"/>
      <c r="AP981" s="11"/>
      <c r="AQ981" s="12"/>
      <c r="AR981" s="11"/>
      <c r="AS981" s="12"/>
      <c r="AT981" s="11"/>
      <c r="AU981" s="11"/>
      <c r="AV981" s="11"/>
      <c r="AW981" s="11"/>
      <c r="AX981" s="11"/>
      <c r="AY981" s="11"/>
      <c r="AZ981" s="11"/>
      <c r="BA981" s="11"/>
      <c r="BB981" s="12"/>
      <c r="BC981" s="11"/>
      <c r="BD981" s="16"/>
      <c r="BE981" s="16"/>
    </row>
    <row r="982" spans="1:57" x14ac:dyDescent="0.3">
      <c r="A982" s="11"/>
      <c r="B982" s="11"/>
      <c r="C982" s="11"/>
      <c r="D982" s="11"/>
      <c r="E982" s="11"/>
      <c r="F982" s="11"/>
      <c r="G982" s="13"/>
      <c r="H982" s="13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36"/>
      <c r="Y982" s="36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2"/>
      <c r="AL982" s="12"/>
      <c r="AM982" s="11"/>
      <c r="AN982" s="11"/>
      <c r="AO982" s="11"/>
      <c r="AP982" s="11"/>
      <c r="AQ982" s="12"/>
      <c r="AR982" s="12"/>
      <c r="AS982" s="12"/>
      <c r="AT982" s="11"/>
      <c r="AU982" s="11"/>
      <c r="AV982" s="11"/>
      <c r="AW982" s="11"/>
      <c r="AX982" s="11"/>
      <c r="AY982" s="11"/>
      <c r="AZ982" s="11"/>
      <c r="BA982" s="11"/>
      <c r="BB982" s="12"/>
      <c r="BC982" s="11"/>
      <c r="BD982" s="16"/>
      <c r="BE982" s="16"/>
    </row>
    <row r="983" spans="1:57" x14ac:dyDescent="0.3">
      <c r="A983" s="11"/>
      <c r="B983" s="11"/>
      <c r="C983" s="11"/>
      <c r="D983" s="11"/>
      <c r="E983" s="11"/>
      <c r="F983" s="11"/>
      <c r="G983" s="13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36"/>
      <c r="Y983" s="36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6"/>
      <c r="BE983" s="16"/>
    </row>
    <row r="984" spans="1:57" x14ac:dyDescent="0.3">
      <c r="A984" s="11"/>
      <c r="B984" s="11"/>
      <c r="C984" s="11"/>
      <c r="D984" s="11"/>
      <c r="E984" s="11"/>
      <c r="F984" s="11"/>
      <c r="G984" s="13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36"/>
      <c r="Y984" s="36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2"/>
      <c r="AL984" s="11"/>
      <c r="AM984" s="12"/>
      <c r="AN984" s="11"/>
      <c r="AO984" s="11"/>
      <c r="AP984" s="11"/>
      <c r="AQ984" s="12"/>
      <c r="AR984" s="12"/>
      <c r="AS984" s="12"/>
      <c r="AT984" s="11"/>
      <c r="AU984" s="11"/>
      <c r="AV984" s="11"/>
      <c r="AW984" s="11"/>
      <c r="AX984" s="11"/>
      <c r="AY984" s="11"/>
      <c r="AZ984" s="11"/>
      <c r="BA984" s="11"/>
      <c r="BB984" s="12"/>
      <c r="BC984" s="11"/>
      <c r="BD984" s="16"/>
      <c r="BE984" s="16"/>
    </row>
    <row r="985" spans="1:57" x14ac:dyDescent="0.3">
      <c r="A985" s="11"/>
      <c r="B985" s="11"/>
      <c r="C985" s="11"/>
      <c r="D985" s="11"/>
      <c r="E985" s="11"/>
      <c r="F985" s="11"/>
      <c r="G985" s="13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36"/>
      <c r="Y985" s="36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2"/>
      <c r="AL985" s="12"/>
      <c r="AM985" s="11"/>
      <c r="AN985" s="11"/>
      <c r="AO985" s="11"/>
      <c r="AP985" s="11"/>
      <c r="AQ985" s="12"/>
      <c r="AR985" s="11"/>
      <c r="AS985" s="12"/>
      <c r="AT985" s="11"/>
      <c r="AU985" s="11"/>
      <c r="AV985" s="11"/>
      <c r="AW985" s="11"/>
      <c r="AX985" s="11"/>
      <c r="AY985" s="11"/>
      <c r="AZ985" s="11"/>
      <c r="BA985" s="11"/>
      <c r="BB985" s="12"/>
      <c r="BC985" s="11"/>
      <c r="BD985" s="16"/>
      <c r="BE985" s="16"/>
    </row>
    <row r="986" spans="1:57" x14ac:dyDescent="0.3">
      <c r="A986" s="11"/>
      <c r="B986" s="11"/>
      <c r="C986" s="11"/>
      <c r="D986" s="11"/>
      <c r="E986" s="11"/>
      <c r="F986" s="11"/>
      <c r="G986" s="13"/>
      <c r="H986" s="13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36"/>
      <c r="Y986" s="36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6"/>
      <c r="BE986" s="16"/>
    </row>
    <row r="987" spans="1:57" x14ac:dyDescent="0.3">
      <c r="A987" s="11"/>
      <c r="B987" s="11"/>
      <c r="C987" s="11"/>
      <c r="D987" s="11"/>
      <c r="E987" s="11"/>
      <c r="F987" s="11"/>
      <c r="G987" s="13"/>
      <c r="H987" s="13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36"/>
      <c r="Y987" s="36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6"/>
      <c r="BE987" s="16"/>
    </row>
    <row r="988" spans="1:57" x14ac:dyDescent="0.3">
      <c r="A988" s="11"/>
      <c r="B988" s="11"/>
      <c r="C988" s="11"/>
      <c r="D988" s="11"/>
      <c r="E988" s="11"/>
      <c r="F988" s="11"/>
      <c r="G988" s="13"/>
      <c r="H988" s="13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36"/>
      <c r="Y988" s="36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6"/>
      <c r="BE988" s="16"/>
    </row>
    <row r="989" spans="1:57" x14ac:dyDescent="0.3">
      <c r="A989" s="11"/>
      <c r="B989" s="11"/>
      <c r="C989" s="11"/>
      <c r="D989" s="11"/>
      <c r="E989" s="11"/>
      <c r="F989" s="11"/>
      <c r="G989" s="13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36"/>
      <c r="Y989" s="36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2"/>
      <c r="AL989" s="12"/>
      <c r="AM989" s="11"/>
      <c r="AN989" s="11"/>
      <c r="AO989" s="11"/>
      <c r="AP989" s="11"/>
      <c r="AQ989" s="11"/>
      <c r="AR989" s="11"/>
      <c r="AS989" s="12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6"/>
      <c r="BE989" s="16"/>
    </row>
    <row r="990" spans="1:57" x14ac:dyDescent="0.3">
      <c r="A990" s="11"/>
      <c r="B990" s="11"/>
      <c r="C990" s="11"/>
      <c r="D990" s="11"/>
      <c r="E990" s="11"/>
      <c r="F990" s="11"/>
      <c r="G990" s="13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36"/>
      <c r="Y990" s="36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6"/>
      <c r="BE990" s="16"/>
    </row>
    <row r="991" spans="1:57" x14ac:dyDescent="0.3">
      <c r="A991" s="11"/>
      <c r="B991" s="11"/>
      <c r="C991" s="11"/>
      <c r="D991" s="11"/>
      <c r="E991" s="11"/>
      <c r="F991" s="11"/>
      <c r="G991" s="13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36"/>
      <c r="Y991" s="36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2"/>
      <c r="BC991" s="11"/>
      <c r="BD991" s="16"/>
      <c r="BE991" s="16"/>
    </row>
    <row r="992" spans="1:57" x14ac:dyDescent="0.3">
      <c r="A992" s="11"/>
      <c r="B992" s="11"/>
      <c r="C992" s="11"/>
      <c r="D992" s="11"/>
      <c r="E992" s="11"/>
      <c r="F992" s="11"/>
      <c r="G992" s="13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36"/>
      <c r="Y992" s="36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2"/>
      <c r="AN992" s="12"/>
      <c r="AO992" s="11"/>
      <c r="AP992" s="11"/>
      <c r="AQ992" s="12"/>
      <c r="AR992" s="12"/>
      <c r="AS992" s="12"/>
      <c r="AT992" s="11"/>
      <c r="AU992" s="11"/>
      <c r="AV992" s="11"/>
      <c r="AW992" s="11"/>
      <c r="AX992" s="11"/>
      <c r="AY992" s="11"/>
      <c r="AZ992" s="11"/>
      <c r="BA992" s="11"/>
      <c r="BB992" s="12"/>
      <c r="BC992" s="11"/>
      <c r="BD992" s="16"/>
      <c r="BE992" s="16"/>
    </row>
    <row r="993" spans="1:57" x14ac:dyDescent="0.3">
      <c r="A993" s="11"/>
      <c r="B993" s="11"/>
      <c r="C993" s="11"/>
      <c r="D993" s="11"/>
      <c r="E993" s="11"/>
      <c r="F993" s="11"/>
      <c r="G993" s="13"/>
      <c r="H993" s="13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36"/>
      <c r="Y993" s="36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2"/>
      <c r="AL993" s="12"/>
      <c r="AM993" s="12"/>
      <c r="AN993" s="12"/>
      <c r="AO993" s="11"/>
      <c r="AP993" s="11"/>
      <c r="AQ993" s="12"/>
      <c r="AR993" s="12"/>
      <c r="AS993" s="12"/>
      <c r="AT993" s="11"/>
      <c r="AU993" s="11"/>
      <c r="AV993" s="11"/>
      <c r="AW993" s="11"/>
      <c r="AX993" s="11"/>
      <c r="AY993" s="11"/>
      <c r="AZ993" s="11"/>
      <c r="BA993" s="11"/>
      <c r="BB993" s="12"/>
      <c r="BC993" s="11"/>
      <c r="BD993" s="16"/>
      <c r="BE993" s="16"/>
    </row>
    <row r="994" spans="1:57" x14ac:dyDescent="0.3">
      <c r="A994" s="11"/>
      <c r="B994" s="11"/>
      <c r="C994" s="11"/>
      <c r="D994" s="11"/>
      <c r="E994" s="11"/>
      <c r="F994" s="11"/>
      <c r="G994" s="13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36"/>
      <c r="Y994" s="36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2"/>
      <c r="AL994" s="12"/>
      <c r="AM994" s="12"/>
      <c r="AN994" s="12"/>
      <c r="AO994" s="11"/>
      <c r="AP994" s="11"/>
      <c r="AQ994" s="12"/>
      <c r="AR994" s="12"/>
      <c r="AS994" s="12"/>
      <c r="AT994" s="11"/>
      <c r="AU994" s="11"/>
      <c r="AV994" s="11"/>
      <c r="AW994" s="11"/>
      <c r="AX994" s="11"/>
      <c r="AY994" s="11"/>
      <c r="AZ994" s="11"/>
      <c r="BA994" s="11"/>
      <c r="BB994" s="12"/>
      <c r="BC994" s="11"/>
      <c r="BD994" s="16"/>
      <c r="BE994" s="16"/>
    </row>
    <row r="995" spans="1:57" x14ac:dyDescent="0.3">
      <c r="A995" s="11"/>
      <c r="B995" s="11"/>
      <c r="C995" s="11"/>
      <c r="D995" s="11"/>
      <c r="E995" s="11"/>
      <c r="F995" s="11"/>
      <c r="G995" s="13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36"/>
      <c r="Y995" s="36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2"/>
      <c r="AL995" s="12"/>
      <c r="AM995" s="12"/>
      <c r="AN995" s="12"/>
      <c r="AO995" s="11"/>
      <c r="AP995" s="11"/>
      <c r="AQ995" s="12"/>
      <c r="AR995" s="12"/>
      <c r="AS995" s="12"/>
      <c r="AT995" s="11"/>
      <c r="AU995" s="11"/>
      <c r="AV995" s="11"/>
      <c r="AW995" s="11"/>
      <c r="AX995" s="11"/>
      <c r="AY995" s="11"/>
      <c r="AZ995" s="11"/>
      <c r="BA995" s="11"/>
      <c r="BB995" s="12"/>
      <c r="BC995" s="11"/>
      <c r="BD995" s="16"/>
      <c r="BE995" s="16"/>
    </row>
    <row r="996" spans="1:57" x14ac:dyDescent="0.3">
      <c r="A996" s="11"/>
      <c r="B996" s="11"/>
      <c r="C996" s="11"/>
      <c r="D996" s="11"/>
      <c r="E996" s="11"/>
      <c r="F996" s="11"/>
      <c r="G996" s="13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36"/>
      <c r="Y996" s="36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6"/>
      <c r="BE996" s="16"/>
    </row>
    <row r="997" spans="1:57" x14ac:dyDescent="0.3">
      <c r="A997" s="11"/>
      <c r="B997" s="11"/>
      <c r="C997" s="11"/>
      <c r="D997" s="11"/>
      <c r="E997" s="11"/>
      <c r="F997" s="11"/>
      <c r="G997" s="13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36"/>
      <c r="Y997" s="36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2"/>
      <c r="AL997" s="12"/>
      <c r="AM997" s="12"/>
      <c r="AN997" s="12"/>
      <c r="AO997" s="11"/>
      <c r="AP997" s="11"/>
      <c r="AQ997" s="12"/>
      <c r="AR997" s="12"/>
      <c r="AS997" s="12"/>
      <c r="AT997" s="11"/>
      <c r="AU997" s="11"/>
      <c r="AV997" s="11"/>
      <c r="AW997" s="11"/>
      <c r="AX997" s="11"/>
      <c r="AY997" s="11"/>
      <c r="AZ997" s="11"/>
      <c r="BA997" s="11"/>
      <c r="BB997" s="12"/>
      <c r="BC997" s="11"/>
      <c r="BD997" s="16"/>
      <c r="BE997" s="16"/>
    </row>
    <row r="998" spans="1:57" x14ac:dyDescent="0.3">
      <c r="A998" s="11"/>
      <c r="B998" s="11"/>
      <c r="C998" s="11"/>
      <c r="D998" s="11"/>
      <c r="E998" s="11"/>
      <c r="F998" s="11"/>
      <c r="G998" s="13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36"/>
      <c r="Y998" s="36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2"/>
      <c r="AL998" s="11"/>
      <c r="AM998" s="12"/>
      <c r="AN998" s="12"/>
      <c r="AO998" s="11"/>
      <c r="AP998" s="11"/>
      <c r="AQ998" s="12"/>
      <c r="AR998" s="11"/>
      <c r="AS998" s="12"/>
      <c r="AT998" s="11"/>
      <c r="AU998" s="11"/>
      <c r="AV998" s="11"/>
      <c r="AW998" s="11"/>
      <c r="AX998" s="11"/>
      <c r="AY998" s="11"/>
      <c r="AZ998" s="11"/>
      <c r="BA998" s="11"/>
      <c r="BB998" s="12"/>
      <c r="BC998" s="11"/>
      <c r="BD998" s="16"/>
      <c r="BE998" s="16"/>
    </row>
    <row r="999" spans="1:57" x14ac:dyDescent="0.3">
      <c r="A999" s="11"/>
      <c r="B999" s="11"/>
      <c r="C999" s="11"/>
      <c r="D999" s="11"/>
      <c r="E999" s="11"/>
      <c r="F999" s="11"/>
      <c r="G999" s="13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36"/>
      <c r="Y999" s="36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6"/>
      <c r="BE999" s="16"/>
    </row>
    <row r="1000" spans="1:57" x14ac:dyDescent="0.3">
      <c r="A1000" s="11"/>
      <c r="B1000" s="11"/>
      <c r="C1000" s="11"/>
      <c r="D1000" s="11"/>
      <c r="E1000" s="11"/>
      <c r="F1000" s="11"/>
      <c r="G1000" s="13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36"/>
      <c r="Y1000" s="36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6"/>
      <c r="BE1000" s="16"/>
    </row>
    <row r="1001" spans="1:57" x14ac:dyDescent="0.3">
      <c r="A1001" s="11"/>
      <c r="B1001" s="11"/>
      <c r="C1001" s="11"/>
      <c r="D1001" s="11"/>
      <c r="E1001" s="11"/>
      <c r="F1001" s="11"/>
      <c r="G1001" s="13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36"/>
      <c r="Y1001" s="36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6"/>
      <c r="BE1001" s="16"/>
    </row>
    <row r="1002" spans="1:57" x14ac:dyDescent="0.3">
      <c r="A1002" s="11"/>
      <c r="B1002" s="11"/>
      <c r="C1002" s="11"/>
      <c r="D1002" s="11"/>
      <c r="E1002" s="11"/>
      <c r="F1002" s="11"/>
      <c r="G1002" s="13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36"/>
      <c r="Y1002" s="36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6"/>
      <c r="BE1002" s="16"/>
    </row>
    <row r="1003" spans="1:57" x14ac:dyDescent="0.3">
      <c r="A1003" s="11"/>
      <c r="B1003" s="11"/>
      <c r="C1003" s="11"/>
      <c r="D1003" s="11"/>
      <c r="E1003" s="11"/>
      <c r="F1003" s="11"/>
      <c r="G1003" s="13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36"/>
      <c r="Y1003" s="36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6"/>
      <c r="BE1003" s="16"/>
    </row>
    <row r="1004" spans="1:57" x14ac:dyDescent="0.3">
      <c r="A1004" s="11"/>
      <c r="B1004" s="11"/>
      <c r="C1004" s="11"/>
      <c r="D1004" s="11"/>
      <c r="E1004" s="11"/>
      <c r="F1004" s="11"/>
      <c r="G1004" s="13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36"/>
      <c r="Y1004" s="36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6"/>
      <c r="BE1004" s="16"/>
    </row>
    <row r="1005" spans="1:57" x14ac:dyDescent="0.3">
      <c r="A1005" s="11"/>
      <c r="B1005" s="11"/>
      <c r="C1005" s="11"/>
      <c r="D1005" s="11"/>
      <c r="E1005" s="11"/>
      <c r="F1005" s="11"/>
      <c r="G1005" s="13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36"/>
      <c r="Y1005" s="36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2"/>
      <c r="AL1005" s="11"/>
      <c r="AM1005" s="12"/>
      <c r="AN1005" s="12"/>
      <c r="AO1005" s="11"/>
      <c r="AP1005" s="11"/>
      <c r="AQ1005" s="12"/>
      <c r="AR1005" s="11"/>
      <c r="AS1005" s="12"/>
      <c r="AT1005" s="11"/>
      <c r="AU1005" s="11"/>
      <c r="AV1005" s="11"/>
      <c r="AW1005" s="11"/>
      <c r="AX1005" s="11"/>
      <c r="AY1005" s="11"/>
      <c r="AZ1005" s="11"/>
      <c r="BA1005" s="11"/>
      <c r="BB1005" s="12"/>
      <c r="BC1005" s="11"/>
      <c r="BD1005" s="16"/>
      <c r="BE1005" s="16"/>
    </row>
    <row r="1006" spans="1:57" x14ac:dyDescent="0.3">
      <c r="A1006" s="11"/>
      <c r="B1006" s="11"/>
      <c r="C1006" s="11"/>
      <c r="D1006" s="11"/>
      <c r="E1006" s="11"/>
      <c r="F1006" s="11"/>
      <c r="G1006" s="13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36"/>
      <c r="Y1006" s="36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6"/>
      <c r="BE1006" s="16"/>
    </row>
    <row r="1007" spans="1:57" x14ac:dyDescent="0.3">
      <c r="A1007" s="11"/>
      <c r="B1007" s="11"/>
      <c r="C1007" s="11"/>
      <c r="D1007" s="11"/>
      <c r="E1007" s="11"/>
      <c r="F1007" s="11"/>
      <c r="G1007" s="13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36"/>
      <c r="Y1007" s="36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1"/>
      <c r="AU1007" s="11"/>
      <c r="AV1007" s="11"/>
      <c r="AW1007" s="11"/>
      <c r="AX1007" s="11"/>
      <c r="AY1007" s="11"/>
      <c r="AZ1007" s="11"/>
      <c r="BA1007" s="11"/>
      <c r="BB1007" s="12"/>
      <c r="BC1007" s="11"/>
      <c r="BD1007" s="16"/>
      <c r="BE1007" s="16"/>
    </row>
    <row r="1008" spans="1:57" x14ac:dyDescent="0.3">
      <c r="A1008" s="11"/>
      <c r="B1008" s="11"/>
      <c r="C1008" s="11"/>
      <c r="D1008" s="11"/>
      <c r="E1008" s="11"/>
      <c r="F1008" s="11"/>
      <c r="G1008" s="13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36"/>
      <c r="Y1008" s="36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2"/>
      <c r="AN1008" s="12"/>
      <c r="AO1008" s="12"/>
      <c r="AP1008" s="12"/>
      <c r="AQ1008" s="12"/>
      <c r="AR1008" s="12"/>
      <c r="AS1008" s="12"/>
      <c r="AT1008" s="11"/>
      <c r="AU1008" s="11"/>
      <c r="AV1008" s="11"/>
      <c r="AW1008" s="11"/>
      <c r="AX1008" s="11"/>
      <c r="AY1008" s="11"/>
      <c r="AZ1008" s="11"/>
      <c r="BA1008" s="11"/>
      <c r="BB1008" s="12"/>
      <c r="BC1008" s="11"/>
      <c r="BD1008" s="16"/>
      <c r="BE1008" s="16"/>
    </row>
    <row r="1009" spans="1:57" x14ac:dyDescent="0.3">
      <c r="A1009" s="11"/>
      <c r="B1009" s="11"/>
      <c r="C1009" s="11"/>
      <c r="D1009" s="11"/>
      <c r="E1009" s="11"/>
      <c r="F1009" s="11"/>
      <c r="G1009" s="13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36"/>
      <c r="Y1009" s="36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6"/>
      <c r="BE1009" s="16"/>
    </row>
    <row r="1010" spans="1:57" x14ac:dyDescent="0.3">
      <c r="A1010" s="11"/>
      <c r="B1010" s="11"/>
      <c r="C1010" s="11"/>
      <c r="D1010" s="11"/>
      <c r="E1010" s="11"/>
      <c r="F1010" s="11"/>
      <c r="G1010" s="13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36"/>
      <c r="Y1010" s="36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2"/>
      <c r="AN1010" s="11"/>
      <c r="AO1010" s="11"/>
      <c r="AP1010" s="11"/>
      <c r="AQ1010" s="12"/>
      <c r="AR1010" s="12"/>
      <c r="AS1010" s="12"/>
      <c r="AT1010" s="11"/>
      <c r="AU1010" s="11"/>
      <c r="AV1010" s="11"/>
      <c r="AW1010" s="11"/>
      <c r="AX1010" s="11"/>
      <c r="AY1010" s="11"/>
      <c r="AZ1010" s="11"/>
      <c r="BA1010" s="11"/>
      <c r="BB1010" s="12"/>
      <c r="BC1010" s="11"/>
      <c r="BD1010" s="16"/>
      <c r="BE1010" s="16"/>
    </row>
    <row r="1011" spans="1:57" x14ac:dyDescent="0.3">
      <c r="A1011" s="11"/>
      <c r="B1011" s="11"/>
      <c r="C1011" s="11"/>
      <c r="D1011" s="11"/>
      <c r="E1011" s="11"/>
      <c r="F1011" s="11"/>
      <c r="G1011" s="13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36"/>
      <c r="Y1011" s="36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2"/>
      <c r="AL1011" s="12"/>
      <c r="AM1011" s="12"/>
      <c r="AN1011" s="11"/>
      <c r="AO1011" s="11"/>
      <c r="AP1011" s="11"/>
      <c r="AQ1011" s="12"/>
      <c r="AR1011" s="11"/>
      <c r="AS1011" s="12"/>
      <c r="AT1011" s="11"/>
      <c r="AU1011" s="11"/>
      <c r="AV1011" s="11"/>
      <c r="AW1011" s="11"/>
      <c r="AX1011" s="11"/>
      <c r="AY1011" s="11"/>
      <c r="AZ1011" s="11"/>
      <c r="BA1011" s="11"/>
      <c r="BB1011" s="12"/>
      <c r="BC1011" s="11"/>
      <c r="BD1011" s="16"/>
      <c r="BE1011" s="16"/>
    </row>
    <row r="1012" spans="1:57" x14ac:dyDescent="0.3">
      <c r="A1012" s="11"/>
      <c r="B1012" s="11"/>
      <c r="C1012" s="11"/>
      <c r="D1012" s="11"/>
      <c r="E1012" s="11"/>
      <c r="F1012" s="11"/>
      <c r="G1012" s="13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36"/>
      <c r="Y1012" s="36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2"/>
      <c r="AN1012" s="11"/>
      <c r="AO1012" s="11"/>
      <c r="AP1012" s="11"/>
      <c r="AQ1012" s="12"/>
      <c r="AR1012" s="11"/>
      <c r="AS1012" s="12"/>
      <c r="AT1012" s="11"/>
      <c r="AU1012" s="11"/>
      <c r="AV1012" s="11"/>
      <c r="AW1012" s="11"/>
      <c r="AX1012" s="11"/>
      <c r="AY1012" s="11"/>
      <c r="AZ1012" s="11"/>
      <c r="BA1012" s="11"/>
      <c r="BB1012" s="12"/>
      <c r="BC1012" s="11"/>
      <c r="BD1012" s="16"/>
      <c r="BE1012" s="16"/>
    </row>
    <row r="1013" spans="1:57" x14ac:dyDescent="0.3">
      <c r="A1013" s="11"/>
      <c r="B1013" s="11"/>
      <c r="C1013" s="11"/>
      <c r="D1013" s="11"/>
      <c r="E1013" s="11"/>
      <c r="F1013" s="11"/>
      <c r="G1013" s="13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36"/>
      <c r="Y1013" s="36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2"/>
      <c r="AL1013" s="12"/>
      <c r="AM1013" s="12"/>
      <c r="AN1013" s="12"/>
      <c r="AO1013" s="11"/>
      <c r="AP1013" s="11"/>
      <c r="AQ1013" s="12"/>
      <c r="AR1013" s="11"/>
      <c r="AS1013" s="12"/>
      <c r="AT1013" s="11"/>
      <c r="AU1013" s="11"/>
      <c r="AV1013" s="11"/>
      <c r="AW1013" s="11"/>
      <c r="AX1013" s="11"/>
      <c r="AY1013" s="11"/>
      <c r="AZ1013" s="11"/>
      <c r="BA1013" s="11"/>
      <c r="BB1013" s="12"/>
      <c r="BC1013" s="11"/>
      <c r="BD1013" s="16"/>
      <c r="BE1013" s="16"/>
    </row>
    <row r="1014" spans="1:57" x14ac:dyDescent="0.3">
      <c r="A1014" s="11"/>
      <c r="B1014" s="11"/>
      <c r="C1014" s="11"/>
      <c r="D1014" s="11"/>
      <c r="E1014" s="11"/>
      <c r="F1014" s="11"/>
      <c r="G1014" s="13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36"/>
      <c r="Y1014" s="36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2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6"/>
      <c r="BE1014" s="16"/>
    </row>
    <row r="1015" spans="1:57" x14ac:dyDescent="0.3">
      <c r="A1015" s="11"/>
      <c r="B1015" s="11"/>
      <c r="C1015" s="11"/>
      <c r="D1015" s="11"/>
      <c r="E1015" s="11"/>
      <c r="F1015" s="11"/>
      <c r="G1015" s="13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36"/>
      <c r="Y1015" s="36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2"/>
      <c r="AL1015" s="11"/>
      <c r="AM1015" s="12"/>
      <c r="AN1015" s="12"/>
      <c r="AO1015" s="11"/>
      <c r="AP1015" s="11"/>
      <c r="AQ1015" s="12"/>
      <c r="AR1015" s="12"/>
      <c r="AS1015" s="12"/>
      <c r="AT1015" s="11"/>
      <c r="AU1015" s="11"/>
      <c r="AV1015" s="11"/>
      <c r="AW1015" s="11"/>
      <c r="AX1015" s="11"/>
      <c r="AY1015" s="11"/>
      <c r="AZ1015" s="11"/>
      <c r="BA1015" s="11"/>
      <c r="BB1015" s="12"/>
      <c r="BC1015" s="11"/>
      <c r="BD1015" s="16"/>
      <c r="BE1015" s="16"/>
    </row>
    <row r="1016" spans="1:57" x14ac:dyDescent="0.3">
      <c r="A1016" s="11"/>
      <c r="B1016" s="11"/>
      <c r="C1016" s="11"/>
      <c r="D1016" s="11"/>
      <c r="E1016" s="11"/>
      <c r="F1016" s="11"/>
      <c r="G1016" s="13"/>
      <c r="H1016" s="13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36"/>
      <c r="Y1016" s="36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6"/>
      <c r="BE1016" s="16"/>
    </row>
    <row r="1017" spans="1:57" x14ac:dyDescent="0.3">
      <c r="A1017" s="11"/>
      <c r="B1017" s="11"/>
      <c r="C1017" s="11"/>
      <c r="D1017" s="11"/>
      <c r="E1017" s="11"/>
      <c r="F1017" s="11"/>
      <c r="G1017" s="13"/>
      <c r="H1017" s="13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36"/>
      <c r="Y1017" s="36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2"/>
      <c r="AL1017" s="11"/>
      <c r="AM1017" s="11"/>
      <c r="AN1017" s="11"/>
      <c r="AO1017" s="11"/>
      <c r="AP1017" s="11"/>
      <c r="AQ1017" s="11"/>
      <c r="AR1017" s="11"/>
      <c r="AS1017" s="12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6"/>
      <c r="BE1017" s="16"/>
    </row>
    <row r="1018" spans="1:57" x14ac:dyDescent="0.3">
      <c r="A1018" s="11"/>
      <c r="B1018" s="48"/>
      <c r="C1018" s="11"/>
      <c r="D1018" s="11"/>
      <c r="E1018" s="11"/>
      <c r="F1018" s="11"/>
      <c r="G1018" s="13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36"/>
      <c r="Y1018" s="36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6"/>
      <c r="BE1018" s="16"/>
    </row>
    <row r="1019" spans="1:57" x14ac:dyDescent="0.3">
      <c r="A1019" s="11"/>
      <c r="B1019" s="11"/>
      <c r="C1019" s="11"/>
      <c r="D1019" s="11"/>
      <c r="E1019" s="11"/>
      <c r="F1019" s="11"/>
      <c r="G1019" s="13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36"/>
      <c r="Y1019" s="36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6"/>
      <c r="BE1019" s="16"/>
    </row>
    <row r="1020" spans="1:57" x14ac:dyDescent="0.3">
      <c r="A1020" s="11"/>
      <c r="B1020" s="11"/>
      <c r="C1020" s="11"/>
      <c r="D1020" s="11"/>
      <c r="E1020" s="11"/>
      <c r="F1020" s="11"/>
      <c r="G1020" s="13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36"/>
      <c r="Y1020" s="36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6"/>
      <c r="BE1020" s="16"/>
    </row>
    <row r="1021" spans="1:57" x14ac:dyDescent="0.3">
      <c r="A1021" s="11"/>
      <c r="B1021" s="11"/>
      <c r="C1021" s="11"/>
      <c r="D1021" s="11"/>
      <c r="E1021" s="11"/>
      <c r="F1021" s="11"/>
      <c r="G1021" s="13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36"/>
      <c r="Y1021" s="36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2"/>
      <c r="AL1021" s="12"/>
      <c r="AM1021" s="12"/>
      <c r="AN1021" s="12"/>
      <c r="AO1021" s="11"/>
      <c r="AP1021" s="11"/>
      <c r="AQ1021" s="12"/>
      <c r="AR1021" s="12"/>
      <c r="AS1021" s="12"/>
      <c r="AT1021" s="11"/>
      <c r="AU1021" s="11"/>
      <c r="AV1021" s="11"/>
      <c r="AW1021" s="11"/>
      <c r="AX1021" s="11"/>
      <c r="AY1021" s="11"/>
      <c r="AZ1021" s="11"/>
      <c r="BA1021" s="11"/>
      <c r="BB1021" s="12"/>
      <c r="BC1021" s="11"/>
      <c r="BD1021" s="16"/>
      <c r="BE1021" s="16"/>
    </row>
    <row r="1022" spans="1:57" x14ac:dyDescent="0.3">
      <c r="A1022" s="11"/>
      <c r="B1022" s="11"/>
      <c r="C1022" s="11"/>
      <c r="D1022" s="11"/>
      <c r="E1022" s="11"/>
      <c r="F1022" s="11"/>
      <c r="G1022" s="13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36"/>
      <c r="Y1022" s="36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2"/>
      <c r="AL1022" s="12"/>
      <c r="AM1022" s="11"/>
      <c r="AN1022" s="11"/>
      <c r="AO1022" s="11"/>
      <c r="AP1022" s="11"/>
      <c r="AQ1022" s="12"/>
      <c r="AR1022" s="12"/>
      <c r="AS1022" s="12"/>
      <c r="AT1022" s="11"/>
      <c r="AU1022" s="11"/>
      <c r="AV1022" s="11"/>
      <c r="AW1022" s="11"/>
      <c r="AX1022" s="11"/>
      <c r="AY1022" s="11"/>
      <c r="AZ1022" s="11"/>
      <c r="BA1022" s="11"/>
      <c r="BB1022" s="12"/>
      <c r="BC1022" s="11"/>
      <c r="BD1022" s="16"/>
      <c r="BE1022" s="16"/>
    </row>
    <row r="1023" spans="1:57" x14ac:dyDescent="0.3">
      <c r="A1023" s="11"/>
      <c r="B1023" s="11"/>
      <c r="C1023" s="11"/>
      <c r="D1023" s="11"/>
      <c r="E1023" s="11"/>
      <c r="F1023" s="11"/>
      <c r="G1023" s="13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36"/>
      <c r="Y1023" s="36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2"/>
      <c r="AL1023" s="12"/>
      <c r="AM1023" s="11"/>
      <c r="AN1023" s="11"/>
      <c r="AO1023" s="12"/>
      <c r="AP1023" s="12"/>
      <c r="AQ1023" s="12"/>
      <c r="AR1023" s="12"/>
      <c r="AS1023" s="12"/>
      <c r="AT1023" s="11"/>
      <c r="AU1023" s="11"/>
      <c r="AV1023" s="11"/>
      <c r="AW1023" s="11"/>
      <c r="AX1023" s="11"/>
      <c r="AY1023" s="11"/>
      <c r="AZ1023" s="11"/>
      <c r="BA1023" s="11"/>
      <c r="BB1023" s="12"/>
      <c r="BC1023" s="11"/>
      <c r="BD1023" s="16"/>
      <c r="BE1023" s="16"/>
    </row>
    <row r="1024" spans="1:57" x14ac:dyDescent="0.3">
      <c r="A1024" s="11"/>
      <c r="B1024" s="11"/>
      <c r="C1024" s="11"/>
      <c r="D1024" s="11"/>
      <c r="E1024" s="11"/>
      <c r="F1024" s="11"/>
      <c r="G1024" s="13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36"/>
      <c r="Y1024" s="36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2"/>
      <c r="AL1024" s="12"/>
      <c r="AM1024" s="12"/>
      <c r="AN1024" s="12"/>
      <c r="AO1024" s="11"/>
      <c r="AP1024" s="11"/>
      <c r="AQ1024" s="12"/>
      <c r="AR1024" s="11"/>
      <c r="AS1024" s="12"/>
      <c r="AT1024" s="11"/>
      <c r="AU1024" s="11"/>
      <c r="AV1024" s="11"/>
      <c r="AW1024" s="11"/>
      <c r="AX1024" s="11"/>
      <c r="AY1024" s="11"/>
      <c r="AZ1024" s="11"/>
      <c r="BA1024" s="11"/>
      <c r="BB1024" s="12"/>
      <c r="BC1024" s="11"/>
      <c r="BD1024" s="16"/>
      <c r="BE1024" s="16"/>
    </row>
    <row r="1025" spans="1:57" x14ac:dyDescent="0.3">
      <c r="A1025" s="11"/>
      <c r="B1025" s="11"/>
      <c r="C1025" s="11"/>
      <c r="D1025" s="11"/>
      <c r="E1025" s="11"/>
      <c r="F1025" s="11"/>
      <c r="G1025" s="13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36"/>
      <c r="Y1025" s="36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6"/>
      <c r="BE1025" s="16"/>
    </row>
    <row r="1026" spans="1:57" x14ac:dyDescent="0.3">
      <c r="A1026" s="11"/>
      <c r="B1026" s="11"/>
      <c r="C1026" s="11"/>
      <c r="D1026" s="11"/>
      <c r="E1026" s="11"/>
      <c r="F1026" s="11"/>
      <c r="G1026" s="13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36"/>
      <c r="Y1026" s="36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6"/>
      <c r="BE1026" s="16"/>
    </row>
    <row r="1027" spans="1:57" x14ac:dyDescent="0.3">
      <c r="A1027" s="11"/>
      <c r="B1027" s="11"/>
      <c r="C1027" s="11"/>
      <c r="D1027" s="11"/>
      <c r="E1027" s="11"/>
      <c r="F1027" s="11"/>
      <c r="G1027" s="13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36"/>
      <c r="Y1027" s="36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6"/>
      <c r="BE1027" s="16"/>
    </row>
    <row r="1028" spans="1:57" x14ac:dyDescent="0.3">
      <c r="A1028" s="11"/>
      <c r="B1028" s="11"/>
      <c r="C1028" s="11"/>
      <c r="D1028" s="11"/>
      <c r="E1028" s="11"/>
      <c r="F1028" s="11"/>
      <c r="G1028" s="13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36"/>
      <c r="Y1028" s="36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2"/>
      <c r="AN1028" s="11"/>
      <c r="AO1028" s="11"/>
      <c r="AP1028" s="11"/>
      <c r="AQ1028" s="12"/>
      <c r="AR1028" s="11"/>
      <c r="AS1028" s="12"/>
      <c r="AT1028" s="11"/>
      <c r="AU1028" s="11"/>
      <c r="AV1028" s="11"/>
      <c r="AW1028" s="11"/>
      <c r="AX1028" s="11"/>
      <c r="AY1028" s="11"/>
      <c r="AZ1028" s="11"/>
      <c r="BA1028" s="11"/>
      <c r="BB1028" s="12"/>
      <c r="BC1028" s="11"/>
      <c r="BD1028" s="16"/>
      <c r="BE1028" s="16"/>
    </row>
    <row r="1029" spans="1:57" x14ac:dyDescent="0.3">
      <c r="A1029" s="11"/>
      <c r="B1029" s="11"/>
      <c r="C1029" s="11"/>
      <c r="D1029" s="11"/>
      <c r="E1029" s="11"/>
      <c r="F1029" s="11"/>
      <c r="G1029" s="13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36"/>
      <c r="Y1029" s="36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2"/>
      <c r="AN1029" s="12"/>
      <c r="AO1029" s="11"/>
      <c r="AP1029" s="11"/>
      <c r="AQ1029" s="12"/>
      <c r="AR1029" s="12"/>
      <c r="AS1029" s="12"/>
      <c r="AT1029" s="11"/>
      <c r="AU1029" s="11"/>
      <c r="AV1029" s="11"/>
      <c r="AW1029" s="11"/>
      <c r="AX1029" s="11"/>
      <c r="AY1029" s="11"/>
      <c r="AZ1029" s="11"/>
      <c r="BA1029" s="11"/>
      <c r="BB1029" s="12"/>
      <c r="BC1029" s="11"/>
      <c r="BD1029" s="16"/>
      <c r="BE1029" s="16"/>
    </row>
    <row r="1030" spans="1:57" x14ac:dyDescent="0.3">
      <c r="A1030" s="11"/>
      <c r="B1030" s="11"/>
      <c r="C1030" s="11"/>
      <c r="D1030" s="11"/>
      <c r="E1030" s="11"/>
      <c r="F1030" s="11"/>
      <c r="G1030" s="13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36"/>
      <c r="Y1030" s="36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6"/>
      <c r="BE1030" s="16"/>
    </row>
    <row r="1031" spans="1:57" x14ac:dyDescent="0.3">
      <c r="A1031" s="11"/>
      <c r="B1031" s="11"/>
      <c r="C1031" s="11"/>
      <c r="D1031" s="11"/>
      <c r="E1031" s="11"/>
      <c r="F1031" s="11"/>
      <c r="G1031" s="13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36"/>
      <c r="Y1031" s="36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2"/>
      <c r="AL1031" s="12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6"/>
      <c r="BE1031" s="16"/>
    </row>
    <row r="1032" spans="1:57" x14ac:dyDescent="0.3">
      <c r="A1032" s="11"/>
      <c r="B1032" s="11"/>
      <c r="C1032" s="11"/>
      <c r="D1032" s="11"/>
      <c r="E1032" s="11"/>
      <c r="F1032" s="11"/>
      <c r="G1032" s="13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36"/>
      <c r="Y1032" s="36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2"/>
      <c r="AL1032" s="11"/>
      <c r="AM1032" s="11"/>
      <c r="AN1032" s="11"/>
      <c r="AO1032" s="11"/>
      <c r="AP1032" s="11"/>
      <c r="AQ1032" s="11"/>
      <c r="AR1032" s="11"/>
      <c r="AS1032" s="12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6"/>
      <c r="BE1032" s="16"/>
    </row>
    <row r="1033" spans="1:57" x14ac:dyDescent="0.3">
      <c r="A1033" s="11"/>
      <c r="B1033" s="11"/>
      <c r="C1033" s="11"/>
      <c r="D1033" s="11"/>
      <c r="E1033" s="11"/>
      <c r="F1033" s="11"/>
      <c r="G1033" s="13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36"/>
      <c r="Y1033" s="36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2"/>
      <c r="AL1033" s="12"/>
      <c r="AM1033" s="12"/>
      <c r="AN1033" s="12"/>
      <c r="AO1033" s="11"/>
      <c r="AP1033" s="12"/>
      <c r="AQ1033" s="12"/>
      <c r="AR1033" s="12"/>
      <c r="AS1033" s="12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6"/>
      <c r="BE1033" s="16"/>
    </row>
    <row r="1034" spans="1:57" x14ac:dyDescent="0.3">
      <c r="A1034" s="11"/>
      <c r="B1034" s="11"/>
      <c r="C1034" s="11"/>
      <c r="D1034" s="11"/>
      <c r="E1034" s="11"/>
      <c r="F1034" s="11"/>
      <c r="G1034" s="13"/>
      <c r="H1034" s="13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36"/>
      <c r="Y1034" s="36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6"/>
      <c r="BE1034" s="16"/>
    </row>
    <row r="1035" spans="1:57" x14ac:dyDescent="0.3">
      <c r="A1035" s="11"/>
      <c r="B1035" s="11"/>
      <c r="C1035" s="11"/>
      <c r="D1035" s="11"/>
      <c r="E1035" s="11"/>
      <c r="F1035" s="11"/>
      <c r="G1035" s="13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36"/>
      <c r="Y1035" s="36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2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6"/>
      <c r="BE1035" s="16"/>
    </row>
    <row r="1036" spans="1:57" x14ac:dyDescent="0.3">
      <c r="A1036" s="11"/>
      <c r="B1036" s="11"/>
      <c r="C1036" s="11"/>
      <c r="D1036" s="11"/>
      <c r="E1036" s="11"/>
      <c r="F1036" s="11"/>
      <c r="G1036" s="13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36"/>
      <c r="Y1036" s="36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6"/>
      <c r="BE1036" s="16"/>
    </row>
    <row r="1037" spans="1:57" x14ac:dyDescent="0.3">
      <c r="A1037" s="11"/>
      <c r="B1037" s="11"/>
      <c r="C1037" s="11"/>
      <c r="D1037" s="11"/>
      <c r="E1037" s="11"/>
      <c r="F1037" s="11"/>
      <c r="G1037" s="13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36"/>
      <c r="Y1037" s="36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2"/>
      <c r="AL1037" s="12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6"/>
      <c r="BE1037" s="16"/>
    </row>
    <row r="1038" spans="1:57" x14ac:dyDescent="0.3">
      <c r="A1038" s="11"/>
      <c r="B1038" s="11"/>
      <c r="C1038" s="11"/>
      <c r="D1038" s="11"/>
      <c r="E1038" s="11"/>
      <c r="F1038" s="11"/>
      <c r="G1038" s="13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36"/>
      <c r="Y1038" s="36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6"/>
      <c r="BE1038" s="16"/>
    </row>
    <row r="1039" spans="1:57" x14ac:dyDescent="0.3">
      <c r="A1039" s="11"/>
      <c r="B1039" s="11"/>
      <c r="C1039" s="11"/>
      <c r="D1039" s="11"/>
      <c r="E1039" s="11"/>
      <c r="F1039" s="11"/>
      <c r="G1039" s="13"/>
      <c r="H1039" s="13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36"/>
      <c r="Y1039" s="36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6"/>
      <c r="BE1039" s="16"/>
    </row>
    <row r="1040" spans="1:57" x14ac:dyDescent="0.3">
      <c r="A1040" s="11"/>
      <c r="B1040" s="11"/>
      <c r="C1040" s="11"/>
      <c r="D1040" s="11"/>
      <c r="E1040" s="11"/>
      <c r="F1040" s="11"/>
      <c r="G1040" s="13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36"/>
      <c r="Y1040" s="36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6"/>
      <c r="BE1040" s="16"/>
    </row>
    <row r="1041" spans="1:57" x14ac:dyDescent="0.3">
      <c r="A1041" s="11"/>
      <c r="B1041" s="11"/>
      <c r="C1041" s="11"/>
      <c r="D1041" s="11"/>
      <c r="E1041" s="11"/>
      <c r="F1041" s="11"/>
      <c r="G1041" s="13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36"/>
      <c r="Y1041" s="36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6"/>
      <c r="BE1041" s="16"/>
    </row>
    <row r="1042" spans="1:57" x14ac:dyDescent="0.3">
      <c r="A1042" s="11"/>
      <c r="B1042" s="11"/>
      <c r="C1042" s="11"/>
      <c r="D1042" s="11"/>
      <c r="E1042" s="11"/>
      <c r="F1042" s="11"/>
      <c r="G1042" s="13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36"/>
      <c r="Y1042" s="36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6"/>
      <c r="BE1042" s="16"/>
    </row>
    <row r="1043" spans="1:57" x14ac:dyDescent="0.3">
      <c r="A1043" s="11"/>
      <c r="B1043" s="11"/>
      <c r="C1043" s="11"/>
      <c r="D1043" s="11"/>
      <c r="E1043" s="11"/>
      <c r="F1043" s="11"/>
      <c r="G1043" s="13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36"/>
      <c r="Y1043" s="36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2"/>
      <c r="AL1043" s="11"/>
      <c r="AM1043" s="12"/>
      <c r="AN1043" s="12"/>
      <c r="AO1043" s="11"/>
      <c r="AP1043" s="11"/>
      <c r="AQ1043" s="11"/>
      <c r="AR1043" s="11"/>
      <c r="AS1043" s="12"/>
      <c r="AT1043" s="11"/>
      <c r="AU1043" s="11"/>
      <c r="AV1043" s="11"/>
      <c r="AW1043" s="11"/>
      <c r="AX1043" s="11"/>
      <c r="AY1043" s="11"/>
      <c r="AZ1043" s="11"/>
      <c r="BA1043" s="11"/>
      <c r="BB1043" s="12"/>
      <c r="BC1043" s="11"/>
      <c r="BD1043" s="16"/>
      <c r="BE1043" s="16"/>
    </row>
    <row r="1044" spans="1:57" x14ac:dyDescent="0.3">
      <c r="A1044" s="11"/>
      <c r="B1044" s="11"/>
      <c r="C1044" s="11"/>
      <c r="D1044" s="11"/>
      <c r="E1044" s="11"/>
      <c r="F1044" s="11"/>
      <c r="G1044" s="13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36"/>
      <c r="Y1044" s="36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2"/>
      <c r="AL1044" s="12"/>
      <c r="AM1044" s="12"/>
      <c r="AN1044" s="12"/>
      <c r="AO1044" s="12"/>
      <c r="AP1044" s="12"/>
      <c r="AQ1044" s="12"/>
      <c r="AR1044" s="11"/>
      <c r="AS1044" s="12"/>
      <c r="AT1044" s="11"/>
      <c r="AU1044" s="11"/>
      <c r="AV1044" s="11"/>
      <c r="AW1044" s="11"/>
      <c r="AX1044" s="11"/>
      <c r="AY1044" s="11"/>
      <c r="AZ1044" s="11"/>
      <c r="BA1044" s="11"/>
      <c r="BB1044" s="12"/>
      <c r="BC1044" s="11"/>
      <c r="BD1044" s="16"/>
      <c r="BE1044" s="16"/>
    </row>
    <row r="1045" spans="1:57" x14ac:dyDescent="0.3">
      <c r="A1045" s="11"/>
      <c r="B1045" s="11"/>
      <c r="C1045" s="11"/>
      <c r="D1045" s="11"/>
      <c r="E1045" s="11"/>
      <c r="F1045" s="11"/>
      <c r="G1045" s="13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36"/>
      <c r="Y1045" s="36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2"/>
      <c r="AL1045" s="11"/>
      <c r="AM1045" s="11"/>
      <c r="AN1045" s="11"/>
      <c r="AO1045" s="12"/>
      <c r="AP1045" s="12"/>
      <c r="AQ1045" s="12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6"/>
      <c r="BE1045" s="16"/>
    </row>
    <row r="1046" spans="1:57" x14ac:dyDescent="0.3">
      <c r="A1046" s="11"/>
      <c r="B1046" s="11"/>
      <c r="C1046" s="11"/>
      <c r="D1046" s="11"/>
      <c r="E1046" s="11"/>
      <c r="F1046" s="11"/>
      <c r="G1046" s="13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36"/>
      <c r="Y1046" s="36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6"/>
      <c r="BE1046" s="16"/>
    </row>
    <row r="1047" spans="1:57" x14ac:dyDescent="0.3">
      <c r="A1047" s="11"/>
      <c r="B1047" s="11"/>
      <c r="C1047" s="11"/>
      <c r="D1047" s="11"/>
      <c r="E1047" s="11"/>
      <c r="F1047" s="11"/>
      <c r="G1047" s="13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36"/>
      <c r="Y1047" s="36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1"/>
      <c r="AU1047" s="11"/>
      <c r="AV1047" s="11"/>
      <c r="AW1047" s="11"/>
      <c r="AX1047" s="11"/>
      <c r="AY1047" s="11"/>
      <c r="AZ1047" s="11"/>
      <c r="BA1047" s="11"/>
      <c r="BB1047" s="12"/>
      <c r="BC1047" s="11"/>
      <c r="BD1047" s="16"/>
      <c r="BE1047" s="16"/>
    </row>
    <row r="1048" spans="1:57" x14ac:dyDescent="0.3">
      <c r="A1048" s="11"/>
      <c r="B1048" s="11"/>
      <c r="C1048" s="11"/>
      <c r="D1048" s="11"/>
      <c r="E1048" s="11"/>
      <c r="F1048" s="11"/>
      <c r="G1048" s="13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36"/>
      <c r="Y1048" s="36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6"/>
      <c r="BE1048" s="16"/>
    </row>
    <row r="1049" spans="1:57" x14ac:dyDescent="0.3">
      <c r="A1049" s="11"/>
      <c r="B1049" s="11"/>
      <c r="C1049" s="11"/>
      <c r="D1049" s="11"/>
      <c r="E1049" s="11"/>
      <c r="F1049" s="11"/>
      <c r="G1049" s="13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36"/>
      <c r="Y1049" s="36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6"/>
      <c r="BE1049" s="16"/>
    </row>
    <row r="1050" spans="1:57" x14ac:dyDescent="0.3">
      <c r="A1050" s="11"/>
      <c r="B1050" s="11"/>
      <c r="C1050" s="11"/>
      <c r="D1050" s="11"/>
      <c r="E1050" s="11"/>
      <c r="F1050" s="11"/>
      <c r="G1050" s="13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36"/>
      <c r="Y1050" s="36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2"/>
      <c r="AL1050" s="12"/>
      <c r="AM1050" s="12"/>
      <c r="AN1050" s="12"/>
      <c r="AO1050" s="12"/>
      <c r="AP1050" s="11"/>
      <c r="AQ1050" s="12"/>
      <c r="AR1050" s="11"/>
      <c r="AS1050" s="12"/>
      <c r="AT1050" s="11"/>
      <c r="AU1050" s="11"/>
      <c r="AV1050" s="11"/>
      <c r="AW1050" s="11"/>
      <c r="AX1050" s="11"/>
      <c r="AY1050" s="11"/>
      <c r="AZ1050" s="11"/>
      <c r="BA1050" s="11"/>
      <c r="BB1050" s="12"/>
      <c r="BC1050" s="11"/>
      <c r="BD1050" s="16"/>
      <c r="BE1050" s="16"/>
    </row>
    <row r="1051" spans="1:57" x14ac:dyDescent="0.3">
      <c r="A1051" s="11"/>
      <c r="B1051" s="11"/>
      <c r="C1051" s="11"/>
      <c r="D1051" s="11"/>
      <c r="E1051" s="11"/>
      <c r="F1051" s="11"/>
      <c r="G1051" s="13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36"/>
      <c r="Y1051" s="36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6"/>
      <c r="BE1051" s="16"/>
    </row>
    <row r="1052" spans="1:57" x14ac:dyDescent="0.3">
      <c r="A1052" s="11"/>
      <c r="B1052" s="11"/>
      <c r="C1052" s="11"/>
      <c r="D1052" s="11"/>
      <c r="E1052" s="11"/>
      <c r="F1052" s="11"/>
      <c r="G1052" s="13"/>
      <c r="H1052" s="13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36"/>
      <c r="Y1052" s="36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6"/>
      <c r="BE1052" s="16"/>
    </row>
    <row r="1053" spans="1:57" x14ac:dyDescent="0.3">
      <c r="A1053" s="11"/>
      <c r="B1053" s="11"/>
      <c r="C1053" s="11"/>
      <c r="D1053" s="11"/>
      <c r="E1053" s="11"/>
      <c r="F1053" s="11"/>
      <c r="G1053" s="13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36"/>
      <c r="Y1053" s="36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6"/>
      <c r="BE1053" s="16"/>
    </row>
    <row r="1054" spans="1:57" x14ac:dyDescent="0.3">
      <c r="A1054" s="11"/>
      <c r="B1054" s="11"/>
      <c r="C1054" s="11"/>
      <c r="D1054" s="11"/>
      <c r="E1054" s="11"/>
      <c r="F1054" s="11"/>
      <c r="G1054" s="13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36"/>
      <c r="Y1054" s="36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1"/>
      <c r="AU1054" s="11"/>
      <c r="AV1054" s="11"/>
      <c r="AW1054" s="11"/>
      <c r="AX1054" s="11"/>
      <c r="AY1054" s="11"/>
      <c r="AZ1054" s="11"/>
      <c r="BA1054" s="11"/>
      <c r="BB1054" s="12"/>
      <c r="BC1054" s="11"/>
      <c r="BD1054" s="16"/>
      <c r="BE1054" s="16"/>
    </row>
    <row r="1055" spans="1:57" x14ac:dyDescent="0.3">
      <c r="A1055" s="11"/>
      <c r="B1055" s="11"/>
      <c r="C1055" s="11"/>
      <c r="D1055" s="11"/>
      <c r="E1055" s="11"/>
      <c r="F1055" s="11"/>
      <c r="G1055" s="13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36"/>
      <c r="Y1055" s="36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2"/>
      <c r="AL1055" s="12"/>
      <c r="AM1055" s="12"/>
      <c r="AN1055" s="12"/>
      <c r="AO1055" s="11"/>
      <c r="AP1055" s="11"/>
      <c r="AQ1055" s="12"/>
      <c r="AR1055" s="12"/>
      <c r="AS1055" s="12"/>
      <c r="AT1055" s="11"/>
      <c r="AU1055" s="11"/>
      <c r="AV1055" s="11"/>
      <c r="AW1055" s="11"/>
      <c r="AX1055" s="11"/>
      <c r="AY1055" s="11"/>
      <c r="AZ1055" s="11"/>
      <c r="BA1055" s="11"/>
      <c r="BB1055" s="12"/>
      <c r="BC1055" s="11"/>
      <c r="BD1055" s="16"/>
      <c r="BE1055" s="16"/>
    </row>
    <row r="1056" spans="1:57" x14ac:dyDescent="0.3">
      <c r="A1056" s="11"/>
      <c r="B1056" s="11"/>
      <c r="C1056" s="11"/>
      <c r="D1056" s="11"/>
      <c r="E1056" s="11"/>
      <c r="F1056" s="11"/>
      <c r="G1056" s="13"/>
      <c r="H1056" s="13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36"/>
      <c r="Y1056" s="36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1"/>
      <c r="AU1056" s="11"/>
      <c r="AV1056" s="11"/>
      <c r="AW1056" s="11"/>
      <c r="AX1056" s="11"/>
      <c r="AY1056" s="11"/>
      <c r="AZ1056" s="11"/>
      <c r="BA1056" s="11"/>
      <c r="BB1056" s="12"/>
      <c r="BC1056" s="11"/>
      <c r="BD1056" s="16"/>
      <c r="BE1056" s="16"/>
    </row>
    <row r="1057" spans="1:57" x14ac:dyDescent="0.3">
      <c r="A1057" s="11"/>
      <c r="B1057" s="11"/>
      <c r="C1057" s="11"/>
      <c r="D1057" s="11"/>
      <c r="E1057" s="11"/>
      <c r="F1057" s="11"/>
      <c r="G1057" s="13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36"/>
      <c r="Y1057" s="36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6"/>
      <c r="BE1057" s="16"/>
    </row>
    <row r="1058" spans="1:57" x14ac:dyDescent="0.3">
      <c r="A1058" s="11"/>
      <c r="B1058" s="11"/>
      <c r="C1058" s="11"/>
      <c r="D1058" s="11"/>
      <c r="E1058" s="11"/>
      <c r="F1058" s="11"/>
      <c r="G1058" s="13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36"/>
      <c r="Y1058" s="36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6"/>
      <c r="BE1058" s="16"/>
    </row>
    <row r="1059" spans="1:57" x14ac:dyDescent="0.3">
      <c r="A1059" s="11"/>
      <c r="B1059" s="11"/>
      <c r="C1059" s="11"/>
      <c r="D1059" s="11"/>
      <c r="E1059" s="11"/>
      <c r="F1059" s="11"/>
      <c r="G1059" s="13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36"/>
      <c r="Y1059" s="36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2"/>
      <c r="AN1059" s="12"/>
      <c r="AO1059" s="11"/>
      <c r="AP1059" s="11"/>
      <c r="AQ1059" s="12"/>
      <c r="AR1059" s="12"/>
      <c r="AS1059" s="12"/>
      <c r="AT1059" s="11"/>
      <c r="AU1059" s="11"/>
      <c r="AV1059" s="11"/>
      <c r="AW1059" s="11"/>
      <c r="AX1059" s="11"/>
      <c r="AY1059" s="11"/>
      <c r="AZ1059" s="11"/>
      <c r="BA1059" s="11"/>
      <c r="BB1059" s="12"/>
      <c r="BC1059" s="11"/>
      <c r="BD1059" s="16"/>
      <c r="BE1059" s="16"/>
    </row>
    <row r="1060" spans="1:57" x14ac:dyDescent="0.3">
      <c r="A1060" s="11"/>
      <c r="B1060" s="11"/>
      <c r="C1060" s="11"/>
      <c r="D1060" s="11"/>
      <c r="E1060" s="11"/>
      <c r="F1060" s="11"/>
      <c r="G1060" s="13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36"/>
      <c r="Y1060" s="36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2"/>
      <c r="AL1060" s="12"/>
      <c r="AM1060" s="12"/>
      <c r="AN1060" s="12"/>
      <c r="AO1060" s="11"/>
      <c r="AP1060" s="11"/>
      <c r="AQ1060" s="12"/>
      <c r="AR1060" s="11"/>
      <c r="AS1060" s="12"/>
      <c r="AT1060" s="11"/>
      <c r="AU1060" s="11"/>
      <c r="AV1060" s="11"/>
      <c r="AW1060" s="11"/>
      <c r="AX1060" s="11"/>
      <c r="AY1060" s="11"/>
      <c r="AZ1060" s="11"/>
      <c r="BA1060" s="11"/>
      <c r="BB1060" s="12"/>
      <c r="BC1060" s="11"/>
      <c r="BD1060" s="16"/>
      <c r="BE1060" s="16"/>
    </row>
    <row r="1061" spans="1:57" x14ac:dyDescent="0.3">
      <c r="A1061" s="11"/>
      <c r="B1061" s="11"/>
      <c r="C1061" s="11"/>
      <c r="D1061" s="11"/>
      <c r="E1061" s="11"/>
      <c r="F1061" s="11"/>
      <c r="G1061" s="13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36"/>
      <c r="Y1061" s="36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2"/>
      <c r="AL1061" s="12"/>
      <c r="AM1061" s="11"/>
      <c r="AN1061" s="11"/>
      <c r="AO1061" s="11"/>
      <c r="AP1061" s="11"/>
      <c r="AQ1061" s="11"/>
      <c r="AR1061" s="11"/>
      <c r="AS1061" s="12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6"/>
      <c r="BE1061" s="16"/>
    </row>
    <row r="1062" spans="1:57" x14ac:dyDescent="0.3">
      <c r="A1062" s="11"/>
      <c r="B1062" s="11"/>
      <c r="C1062" s="11"/>
      <c r="D1062" s="11"/>
      <c r="E1062" s="11"/>
      <c r="F1062" s="11"/>
      <c r="G1062" s="13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36"/>
      <c r="Y1062" s="36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6"/>
      <c r="BE1062" s="16"/>
    </row>
    <row r="1063" spans="1:57" x14ac:dyDescent="0.3">
      <c r="A1063" s="11"/>
      <c r="B1063" s="11"/>
      <c r="C1063" s="11"/>
      <c r="D1063" s="11"/>
      <c r="E1063" s="11"/>
      <c r="F1063" s="11"/>
      <c r="G1063" s="13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36"/>
      <c r="Y1063" s="36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2"/>
      <c r="AR1063" s="12"/>
      <c r="AS1063" s="12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6"/>
      <c r="BE1063" s="16"/>
    </row>
    <row r="1064" spans="1:57" x14ac:dyDescent="0.3">
      <c r="A1064" s="11"/>
      <c r="B1064" s="11"/>
      <c r="C1064" s="11"/>
      <c r="D1064" s="11"/>
      <c r="E1064" s="11"/>
      <c r="F1064" s="11"/>
      <c r="G1064" s="13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36"/>
      <c r="Y1064" s="36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6"/>
      <c r="BE1064" s="16"/>
    </row>
    <row r="1065" spans="1:57" x14ac:dyDescent="0.3">
      <c r="A1065" s="11"/>
      <c r="B1065" s="11"/>
      <c r="C1065" s="11"/>
      <c r="D1065" s="11"/>
      <c r="E1065" s="11"/>
      <c r="F1065" s="11"/>
      <c r="G1065" s="13"/>
      <c r="H1065" s="13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36"/>
      <c r="Y1065" s="36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2"/>
      <c r="AL1065" s="12"/>
      <c r="AM1065" s="11"/>
      <c r="AN1065" s="11"/>
      <c r="AO1065" s="12"/>
      <c r="AP1065" s="12"/>
      <c r="AQ1065" s="12"/>
      <c r="AR1065" s="12"/>
      <c r="AS1065" s="12"/>
      <c r="AT1065" s="11"/>
      <c r="AU1065" s="11"/>
      <c r="AV1065" s="11"/>
      <c r="AW1065" s="11"/>
      <c r="AX1065" s="11"/>
      <c r="AY1065" s="11"/>
      <c r="AZ1065" s="11"/>
      <c r="BA1065" s="11"/>
      <c r="BB1065" s="12"/>
      <c r="BC1065" s="11"/>
      <c r="BD1065" s="16"/>
      <c r="BE1065" s="16"/>
    </row>
    <row r="1066" spans="1:57" x14ac:dyDescent="0.3">
      <c r="A1066" s="11"/>
      <c r="B1066" s="11"/>
      <c r="C1066" s="11"/>
      <c r="D1066" s="11"/>
      <c r="E1066" s="11"/>
      <c r="F1066" s="11"/>
      <c r="G1066" s="13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36"/>
      <c r="Y1066" s="36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2"/>
      <c r="AL1066" s="12"/>
      <c r="AM1066" s="12"/>
      <c r="AN1066" s="12"/>
      <c r="AO1066" s="11"/>
      <c r="AP1066" s="11"/>
      <c r="AQ1066" s="12"/>
      <c r="AR1066" s="12"/>
      <c r="AS1066" s="12"/>
      <c r="AT1066" s="11"/>
      <c r="AU1066" s="11"/>
      <c r="AV1066" s="11"/>
      <c r="AW1066" s="11"/>
      <c r="AX1066" s="11"/>
      <c r="AY1066" s="11"/>
      <c r="AZ1066" s="11"/>
      <c r="BA1066" s="11"/>
      <c r="BB1066" s="12"/>
      <c r="BC1066" s="11"/>
      <c r="BD1066" s="16"/>
      <c r="BE1066" s="16"/>
    </row>
    <row r="1067" spans="1:57" x14ac:dyDescent="0.3">
      <c r="A1067" s="11"/>
      <c r="B1067" s="11"/>
      <c r="C1067" s="11"/>
      <c r="D1067" s="11"/>
      <c r="E1067" s="11"/>
      <c r="F1067" s="11"/>
      <c r="G1067" s="13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36"/>
      <c r="Y1067" s="36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6"/>
      <c r="BE1067" s="16"/>
    </row>
    <row r="1068" spans="1:57" x14ac:dyDescent="0.3">
      <c r="A1068" s="11"/>
      <c r="B1068" s="11"/>
      <c r="C1068" s="11"/>
      <c r="D1068" s="11"/>
      <c r="E1068" s="11"/>
      <c r="F1068" s="11"/>
      <c r="G1068" s="13"/>
      <c r="H1068" s="13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36"/>
      <c r="Y1068" s="36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1"/>
      <c r="AU1068" s="11"/>
      <c r="AV1068" s="11"/>
      <c r="AW1068" s="11"/>
      <c r="AX1068" s="11"/>
      <c r="AY1068" s="11"/>
      <c r="AZ1068" s="11"/>
      <c r="BA1068" s="11"/>
      <c r="BB1068" s="12"/>
      <c r="BC1068" s="11"/>
      <c r="BD1068" s="16"/>
      <c r="BE1068" s="16"/>
    </row>
    <row r="1069" spans="1:57" x14ac:dyDescent="0.3">
      <c r="A1069" s="11"/>
      <c r="B1069" s="11"/>
      <c r="C1069" s="11"/>
      <c r="D1069" s="11"/>
      <c r="E1069" s="11"/>
      <c r="F1069" s="11"/>
      <c r="G1069" s="13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36"/>
      <c r="Y1069" s="36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2"/>
      <c r="AL1069" s="12"/>
      <c r="AM1069" s="12"/>
      <c r="AN1069" s="12"/>
      <c r="AO1069" s="12"/>
      <c r="AP1069" s="11"/>
      <c r="AQ1069" s="12"/>
      <c r="AR1069" s="11"/>
      <c r="AS1069" s="12"/>
      <c r="AT1069" s="11"/>
      <c r="AU1069" s="11"/>
      <c r="AV1069" s="11"/>
      <c r="AW1069" s="11"/>
      <c r="AX1069" s="11"/>
      <c r="AY1069" s="11"/>
      <c r="AZ1069" s="11"/>
      <c r="BA1069" s="11"/>
      <c r="BB1069" s="12"/>
      <c r="BC1069" s="11"/>
      <c r="BD1069" s="16"/>
      <c r="BE1069" s="16"/>
    </row>
    <row r="1070" spans="1:57" x14ac:dyDescent="0.3">
      <c r="A1070" s="11"/>
      <c r="B1070" s="11"/>
      <c r="C1070" s="11"/>
      <c r="D1070" s="11"/>
      <c r="E1070" s="11"/>
      <c r="F1070" s="11"/>
      <c r="G1070" s="13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36"/>
      <c r="Y1070" s="36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6"/>
      <c r="BE1070" s="16"/>
    </row>
    <row r="1071" spans="1:57" x14ac:dyDescent="0.3">
      <c r="A1071" s="11"/>
      <c r="B1071" s="11"/>
      <c r="C1071" s="11"/>
      <c r="D1071" s="11"/>
      <c r="E1071" s="11"/>
      <c r="F1071" s="11"/>
      <c r="G1071" s="13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36"/>
      <c r="Y1071" s="36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2"/>
      <c r="AN1071" s="12"/>
      <c r="AO1071" s="11"/>
      <c r="AP1071" s="11"/>
      <c r="AQ1071" s="12"/>
      <c r="AR1071" s="12"/>
      <c r="AS1071" s="12"/>
      <c r="AT1071" s="11"/>
      <c r="AU1071" s="11"/>
      <c r="AV1071" s="11"/>
      <c r="AW1071" s="11"/>
      <c r="AX1071" s="11"/>
      <c r="AY1071" s="11"/>
      <c r="AZ1071" s="11"/>
      <c r="BA1071" s="11"/>
      <c r="BB1071" s="12"/>
      <c r="BC1071" s="11"/>
      <c r="BD1071" s="16"/>
      <c r="BE1071" s="16"/>
    </row>
    <row r="1072" spans="1:57" x14ac:dyDescent="0.3">
      <c r="A1072" s="11"/>
      <c r="B1072" s="48"/>
      <c r="C1072" s="11"/>
      <c r="D1072" s="11"/>
      <c r="E1072" s="11"/>
      <c r="F1072" s="11"/>
      <c r="G1072" s="13"/>
      <c r="H1072" s="13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36"/>
      <c r="Y1072" s="36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2"/>
      <c r="AT1072" s="11"/>
      <c r="AU1072" s="11"/>
      <c r="AV1072" s="11"/>
      <c r="AW1072" s="11"/>
      <c r="AX1072" s="11"/>
      <c r="AY1072" s="11"/>
      <c r="AZ1072" s="11"/>
      <c r="BA1072" s="11"/>
      <c r="BB1072" s="12"/>
      <c r="BC1072" s="11"/>
      <c r="BD1072" s="16"/>
      <c r="BE1072" s="16"/>
    </row>
    <row r="1073" spans="1:57" x14ac:dyDescent="0.3">
      <c r="A1073" s="11"/>
      <c r="B1073" s="11"/>
      <c r="C1073" s="11"/>
      <c r="D1073" s="11"/>
      <c r="E1073" s="11"/>
      <c r="F1073" s="11"/>
      <c r="G1073" s="13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36"/>
      <c r="Y1073" s="36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2"/>
      <c r="AL1073" s="11"/>
      <c r="AM1073" s="11"/>
      <c r="AN1073" s="11"/>
      <c r="AO1073" s="11"/>
      <c r="AP1073" s="11"/>
      <c r="AQ1073" s="12"/>
      <c r="AR1073" s="12"/>
      <c r="AS1073" s="12"/>
      <c r="AT1073" s="11"/>
      <c r="AU1073" s="11"/>
      <c r="AV1073" s="11"/>
      <c r="AW1073" s="11"/>
      <c r="AX1073" s="11"/>
      <c r="AY1073" s="11"/>
      <c r="AZ1073" s="11"/>
      <c r="BA1073" s="11"/>
      <c r="BB1073" s="12"/>
      <c r="BC1073" s="11"/>
      <c r="BD1073" s="16"/>
      <c r="BE1073" s="16"/>
    </row>
    <row r="1074" spans="1:57" x14ac:dyDescent="0.3">
      <c r="A1074" s="11"/>
      <c r="B1074" s="11"/>
      <c r="C1074" s="11"/>
      <c r="D1074" s="11"/>
      <c r="E1074" s="11"/>
      <c r="F1074" s="11"/>
      <c r="G1074" s="13"/>
      <c r="H1074" s="13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36"/>
      <c r="Y1074" s="36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2"/>
      <c r="AL1074" s="12"/>
      <c r="AM1074" s="12"/>
      <c r="AN1074" s="12"/>
      <c r="AO1074" s="11"/>
      <c r="AP1074" s="11"/>
      <c r="AQ1074" s="12"/>
      <c r="AR1074" s="12"/>
      <c r="AS1074" s="12"/>
      <c r="AT1074" s="11"/>
      <c r="AU1074" s="11"/>
      <c r="AV1074" s="11"/>
      <c r="AW1074" s="11"/>
      <c r="AX1074" s="11"/>
      <c r="AY1074" s="11"/>
      <c r="AZ1074" s="11"/>
      <c r="BA1074" s="11"/>
      <c r="BB1074" s="12"/>
      <c r="BC1074" s="11"/>
      <c r="BD1074" s="16"/>
      <c r="BE1074" s="16"/>
    </row>
    <row r="1075" spans="1:57" x14ac:dyDescent="0.3">
      <c r="A1075" s="11"/>
      <c r="B1075" s="11"/>
      <c r="C1075" s="11"/>
      <c r="D1075" s="11"/>
      <c r="E1075" s="11"/>
      <c r="F1075" s="11"/>
      <c r="G1075" s="13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36"/>
      <c r="Y1075" s="36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2"/>
      <c r="AL1075" s="12"/>
      <c r="AM1075" s="12"/>
      <c r="AN1075" s="12"/>
      <c r="AO1075" s="11"/>
      <c r="AP1075" s="11"/>
      <c r="AQ1075" s="12"/>
      <c r="AR1075" s="12"/>
      <c r="AS1075" s="12"/>
      <c r="AT1075" s="11"/>
      <c r="AU1075" s="11"/>
      <c r="AV1075" s="11"/>
      <c r="AW1075" s="11"/>
      <c r="AX1075" s="11"/>
      <c r="AY1075" s="11"/>
      <c r="AZ1075" s="11"/>
      <c r="BA1075" s="11"/>
      <c r="BB1075" s="12"/>
      <c r="BC1075" s="11"/>
      <c r="BD1075" s="16"/>
      <c r="BE1075" s="16"/>
    </row>
    <row r="1076" spans="1:57" x14ac:dyDescent="0.3">
      <c r="A1076" s="11"/>
      <c r="B1076" s="48"/>
      <c r="C1076" s="11"/>
      <c r="D1076" s="11"/>
      <c r="E1076" s="11"/>
      <c r="F1076" s="11"/>
      <c r="G1076" s="13"/>
      <c r="H1076" s="13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36"/>
      <c r="Y1076" s="36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6"/>
      <c r="BE1076" s="16"/>
    </row>
    <row r="1077" spans="1:57" x14ac:dyDescent="0.3">
      <c r="A1077" s="11"/>
      <c r="B1077" s="11"/>
      <c r="C1077" s="11"/>
      <c r="D1077" s="11"/>
      <c r="E1077" s="11"/>
      <c r="F1077" s="11"/>
      <c r="G1077" s="13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36"/>
      <c r="Y1077" s="36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6"/>
      <c r="BE1077" s="16"/>
    </row>
    <row r="1078" spans="1:57" x14ac:dyDescent="0.3">
      <c r="A1078" s="11"/>
      <c r="B1078" s="11"/>
      <c r="C1078" s="11"/>
      <c r="D1078" s="11"/>
      <c r="E1078" s="11"/>
      <c r="F1078" s="11"/>
      <c r="G1078" s="13"/>
      <c r="H1078" s="13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36"/>
      <c r="Y1078" s="36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2"/>
      <c r="AN1078" s="12"/>
      <c r="AO1078" s="11"/>
      <c r="AP1078" s="11"/>
      <c r="AQ1078" s="12"/>
      <c r="AR1078" s="12"/>
      <c r="AS1078" s="12"/>
      <c r="AT1078" s="11"/>
      <c r="AU1078" s="11"/>
      <c r="AV1078" s="11"/>
      <c r="AW1078" s="11"/>
      <c r="AX1078" s="11"/>
      <c r="AY1078" s="11"/>
      <c r="AZ1078" s="11"/>
      <c r="BA1078" s="11"/>
      <c r="BB1078" s="12"/>
      <c r="BC1078" s="11"/>
      <c r="BD1078" s="16"/>
      <c r="BE1078" s="16"/>
    </row>
    <row r="1079" spans="1:57" x14ac:dyDescent="0.3">
      <c r="A1079" s="11"/>
      <c r="B1079" s="11"/>
      <c r="C1079" s="11"/>
      <c r="D1079" s="11"/>
      <c r="E1079" s="11"/>
      <c r="F1079" s="11"/>
      <c r="G1079" s="13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36"/>
      <c r="Y1079" s="36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2"/>
      <c r="BC1079" s="11"/>
      <c r="BD1079" s="16"/>
      <c r="BE1079" s="16"/>
    </row>
    <row r="1080" spans="1:57" x14ac:dyDescent="0.3">
      <c r="A1080" s="11"/>
      <c r="B1080" s="11"/>
      <c r="C1080" s="11"/>
      <c r="D1080" s="11"/>
      <c r="E1080" s="11"/>
      <c r="F1080" s="11"/>
      <c r="G1080" s="13"/>
      <c r="H1080" s="13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36"/>
      <c r="Y1080" s="36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2"/>
      <c r="AL1080" s="12"/>
      <c r="AM1080" s="11"/>
      <c r="AN1080" s="11"/>
      <c r="AO1080" s="11"/>
      <c r="AP1080" s="11"/>
      <c r="AQ1080" s="11"/>
      <c r="AR1080" s="11"/>
      <c r="AS1080" s="12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6"/>
      <c r="BE1080" s="16"/>
    </row>
    <row r="1081" spans="1:57" x14ac:dyDescent="0.3">
      <c r="A1081" s="11"/>
      <c r="B1081" s="11"/>
      <c r="C1081" s="11"/>
      <c r="D1081" s="11"/>
      <c r="E1081" s="11"/>
      <c r="F1081" s="11"/>
      <c r="G1081" s="13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36"/>
      <c r="Y1081" s="36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2"/>
      <c r="AL1081" s="12"/>
      <c r="AM1081" s="11"/>
      <c r="AN1081" s="11"/>
      <c r="AO1081" s="11"/>
      <c r="AP1081" s="11"/>
      <c r="AQ1081" s="11"/>
      <c r="AR1081" s="11"/>
      <c r="AS1081" s="12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6"/>
      <c r="BE1081" s="16"/>
    </row>
    <row r="1082" spans="1:57" x14ac:dyDescent="0.3">
      <c r="A1082" s="11"/>
      <c r="B1082" s="11"/>
      <c r="C1082" s="11"/>
      <c r="D1082" s="11"/>
      <c r="E1082" s="11"/>
      <c r="F1082" s="11"/>
      <c r="G1082" s="13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36"/>
      <c r="Y1082" s="36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2"/>
      <c r="AL1082" s="12"/>
      <c r="AM1082" s="12"/>
      <c r="AN1082" s="12"/>
      <c r="AO1082" s="11"/>
      <c r="AP1082" s="11"/>
      <c r="AQ1082" s="12"/>
      <c r="AR1082" s="12"/>
      <c r="AS1082" s="12"/>
      <c r="AT1082" s="11"/>
      <c r="AU1082" s="11"/>
      <c r="AV1082" s="11"/>
      <c r="AW1082" s="11"/>
      <c r="AX1082" s="11"/>
      <c r="AY1082" s="11"/>
      <c r="AZ1082" s="11"/>
      <c r="BA1082" s="11"/>
      <c r="BB1082" s="12"/>
      <c r="BC1082" s="11"/>
      <c r="BD1082" s="16"/>
      <c r="BE1082" s="16"/>
    </row>
    <row r="1083" spans="1:57" x14ac:dyDescent="0.3">
      <c r="A1083" s="11"/>
      <c r="B1083" s="11"/>
      <c r="C1083" s="11"/>
      <c r="D1083" s="11"/>
      <c r="E1083" s="11"/>
      <c r="F1083" s="11"/>
      <c r="G1083" s="13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36"/>
      <c r="Y1083" s="36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2"/>
      <c r="AL1083" s="12"/>
      <c r="AM1083" s="12"/>
      <c r="AN1083" s="12"/>
      <c r="AO1083" s="11"/>
      <c r="AP1083" s="11"/>
      <c r="AQ1083" s="12"/>
      <c r="AR1083" s="12"/>
      <c r="AS1083" s="12"/>
      <c r="AT1083" s="11"/>
      <c r="AU1083" s="11"/>
      <c r="AV1083" s="11"/>
      <c r="AW1083" s="11"/>
      <c r="AX1083" s="11"/>
      <c r="AY1083" s="11"/>
      <c r="AZ1083" s="11"/>
      <c r="BA1083" s="11"/>
      <c r="BB1083" s="12"/>
      <c r="BC1083" s="11"/>
      <c r="BD1083" s="16"/>
      <c r="BE1083" s="16"/>
    </row>
    <row r="1084" spans="1:57" x14ac:dyDescent="0.3">
      <c r="A1084" s="11"/>
      <c r="B1084" s="11"/>
      <c r="C1084" s="11"/>
      <c r="D1084" s="11"/>
      <c r="E1084" s="11"/>
      <c r="F1084" s="11"/>
      <c r="G1084" s="13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36"/>
      <c r="Y1084" s="36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2"/>
      <c r="AL1084" s="12"/>
      <c r="AM1084" s="12"/>
      <c r="AN1084" s="12"/>
      <c r="AO1084" s="11"/>
      <c r="AP1084" s="11"/>
      <c r="AQ1084" s="12"/>
      <c r="AR1084" s="12"/>
      <c r="AS1084" s="12"/>
      <c r="AT1084" s="11"/>
      <c r="AU1084" s="11"/>
      <c r="AV1084" s="11"/>
      <c r="AW1084" s="11"/>
      <c r="AX1084" s="11"/>
      <c r="AY1084" s="11"/>
      <c r="AZ1084" s="11"/>
      <c r="BA1084" s="11"/>
      <c r="BB1084" s="12"/>
      <c r="BC1084" s="11"/>
      <c r="BD1084" s="16"/>
      <c r="BE1084" s="16"/>
    </row>
    <row r="1085" spans="1:57" x14ac:dyDescent="0.3">
      <c r="A1085" s="11"/>
      <c r="B1085" s="11"/>
      <c r="C1085" s="11"/>
      <c r="D1085" s="11"/>
      <c r="E1085" s="11"/>
      <c r="F1085" s="11"/>
      <c r="G1085" s="13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36"/>
      <c r="Y1085" s="36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2"/>
      <c r="AL1085" s="12"/>
      <c r="AM1085" s="11"/>
      <c r="AN1085" s="11"/>
      <c r="AO1085" s="11"/>
      <c r="AP1085" s="11"/>
      <c r="AQ1085" s="12"/>
      <c r="AR1085" s="11"/>
      <c r="AS1085" s="12"/>
      <c r="AT1085" s="11"/>
      <c r="AU1085" s="11"/>
      <c r="AV1085" s="11"/>
      <c r="AW1085" s="11"/>
      <c r="AX1085" s="11"/>
      <c r="AY1085" s="11"/>
      <c r="AZ1085" s="11"/>
      <c r="BA1085" s="11"/>
      <c r="BB1085" s="12"/>
      <c r="BC1085" s="11"/>
      <c r="BD1085" s="16"/>
      <c r="BE1085" s="16"/>
    </row>
    <row r="1086" spans="1:57" x14ac:dyDescent="0.3">
      <c r="A1086" s="11"/>
      <c r="B1086" s="11"/>
      <c r="C1086" s="11"/>
      <c r="D1086" s="11"/>
      <c r="E1086" s="11"/>
      <c r="F1086" s="11"/>
      <c r="G1086" s="13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36"/>
      <c r="Y1086" s="36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2"/>
      <c r="AL1086" s="12"/>
      <c r="AM1086" s="12"/>
      <c r="AN1086" s="12"/>
      <c r="AO1086" s="11"/>
      <c r="AP1086" s="11"/>
      <c r="AQ1086" s="12"/>
      <c r="AR1086" s="12"/>
      <c r="AS1086" s="12"/>
      <c r="AT1086" s="11"/>
      <c r="AU1086" s="11"/>
      <c r="AV1086" s="11"/>
      <c r="AW1086" s="11"/>
      <c r="AX1086" s="11"/>
      <c r="AY1086" s="11"/>
      <c r="AZ1086" s="11"/>
      <c r="BA1086" s="11"/>
      <c r="BB1086" s="12"/>
      <c r="BC1086" s="11"/>
      <c r="BD1086" s="16"/>
      <c r="BE1086" s="16"/>
    </row>
    <row r="1087" spans="1:57" x14ac:dyDescent="0.3">
      <c r="A1087" s="11"/>
      <c r="B1087" s="11"/>
      <c r="C1087" s="11"/>
      <c r="D1087" s="11"/>
      <c r="E1087" s="11"/>
      <c r="F1087" s="11"/>
      <c r="G1087" s="13"/>
      <c r="H1087" s="13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36"/>
      <c r="Y1087" s="36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1"/>
      <c r="AU1087" s="11"/>
      <c r="AV1087" s="11"/>
      <c r="AW1087" s="11"/>
      <c r="AX1087" s="11"/>
      <c r="AY1087" s="11"/>
      <c r="AZ1087" s="11"/>
      <c r="BA1087" s="11"/>
      <c r="BB1087" s="12"/>
      <c r="BC1087" s="11"/>
      <c r="BD1087" s="16"/>
      <c r="BE1087" s="16"/>
    </row>
    <row r="1088" spans="1:57" x14ac:dyDescent="0.3">
      <c r="A1088" s="11"/>
      <c r="B1088" s="11"/>
      <c r="C1088" s="11"/>
      <c r="D1088" s="11"/>
      <c r="E1088" s="11"/>
      <c r="F1088" s="11"/>
      <c r="G1088" s="13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36"/>
      <c r="Y1088" s="36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2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2"/>
      <c r="BC1088" s="11"/>
      <c r="BD1088" s="16"/>
      <c r="BE1088" s="16"/>
    </row>
    <row r="1089" spans="1:57" x14ac:dyDescent="0.3">
      <c r="A1089" s="11"/>
      <c r="B1089" s="11"/>
      <c r="C1089" s="11"/>
      <c r="D1089" s="11"/>
      <c r="E1089" s="11"/>
      <c r="F1089" s="11"/>
      <c r="G1089" s="13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36"/>
      <c r="Y1089" s="36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2"/>
      <c r="AL1089" s="12"/>
      <c r="AM1089" s="12"/>
      <c r="AN1089" s="12"/>
      <c r="AO1089" s="11"/>
      <c r="AP1089" s="11"/>
      <c r="AQ1089" s="12"/>
      <c r="AR1089" s="12"/>
      <c r="AS1089" s="12"/>
      <c r="AT1089" s="11"/>
      <c r="AU1089" s="11"/>
      <c r="AV1089" s="11"/>
      <c r="AW1089" s="11"/>
      <c r="AX1089" s="11"/>
      <c r="AY1089" s="11"/>
      <c r="AZ1089" s="11"/>
      <c r="BA1089" s="11"/>
      <c r="BB1089" s="12"/>
      <c r="BC1089" s="11"/>
      <c r="BD1089" s="16"/>
      <c r="BE1089" s="16"/>
    </row>
    <row r="1090" spans="1:57" x14ac:dyDescent="0.3">
      <c r="A1090" s="11"/>
      <c r="B1090" s="11"/>
      <c r="C1090" s="11"/>
      <c r="D1090" s="11"/>
      <c r="E1090" s="11"/>
      <c r="F1090" s="11"/>
      <c r="G1090" s="13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36"/>
      <c r="Y1090" s="36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2"/>
      <c r="AN1090" s="12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2"/>
      <c r="BC1090" s="11"/>
      <c r="BD1090" s="16"/>
      <c r="BE1090" s="16"/>
    </row>
    <row r="1091" spans="1:57" x14ac:dyDescent="0.3">
      <c r="A1091" s="11"/>
      <c r="B1091" s="11"/>
      <c r="C1091" s="11"/>
      <c r="D1091" s="11"/>
      <c r="E1091" s="11"/>
      <c r="F1091" s="11"/>
      <c r="G1091" s="13"/>
      <c r="H1091" s="13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36"/>
      <c r="Y1091" s="36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2"/>
      <c r="AL1091" s="12"/>
      <c r="AM1091" s="12"/>
      <c r="AN1091" s="12"/>
      <c r="AO1091" s="11"/>
      <c r="AP1091" s="11"/>
      <c r="AQ1091" s="12"/>
      <c r="AR1091" s="12"/>
      <c r="AS1091" s="12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6"/>
      <c r="BE1091" s="16"/>
    </row>
    <row r="1092" spans="1:57" x14ac:dyDescent="0.3">
      <c r="A1092" s="11"/>
      <c r="B1092" s="11"/>
      <c r="C1092" s="11"/>
      <c r="D1092" s="11"/>
      <c r="E1092" s="11"/>
      <c r="F1092" s="11"/>
      <c r="G1092" s="13"/>
      <c r="H1092" s="13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36"/>
      <c r="Y1092" s="36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2"/>
      <c r="AL1092" s="12"/>
      <c r="AM1092" s="11"/>
      <c r="AN1092" s="11"/>
      <c r="AO1092" s="11"/>
      <c r="AP1092" s="11"/>
      <c r="AQ1092" s="12"/>
      <c r="AR1092" s="12"/>
      <c r="AS1092" s="12"/>
      <c r="AT1092" s="11"/>
      <c r="AU1092" s="11"/>
      <c r="AV1092" s="11"/>
      <c r="AW1092" s="11"/>
      <c r="AX1092" s="11"/>
      <c r="AY1092" s="11"/>
      <c r="AZ1092" s="11"/>
      <c r="BA1092" s="11"/>
      <c r="BB1092" s="12"/>
      <c r="BC1092" s="11"/>
      <c r="BD1092" s="16"/>
      <c r="BE1092" s="16"/>
    </row>
    <row r="1093" spans="1:57" x14ac:dyDescent="0.3">
      <c r="A1093" s="11"/>
      <c r="B1093" s="11"/>
      <c r="C1093" s="11"/>
      <c r="D1093" s="11"/>
      <c r="E1093" s="11"/>
      <c r="F1093" s="11"/>
      <c r="G1093" s="13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36"/>
      <c r="Y1093" s="36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2"/>
      <c r="AL1093" s="11"/>
      <c r="AM1093" s="12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2"/>
      <c r="BC1093" s="11"/>
      <c r="BD1093" s="16"/>
      <c r="BE1093" s="16"/>
    </row>
    <row r="1094" spans="1:57" x14ac:dyDescent="0.3">
      <c r="A1094" s="11"/>
      <c r="B1094" s="11"/>
      <c r="C1094" s="11"/>
      <c r="D1094" s="11"/>
      <c r="E1094" s="11"/>
      <c r="F1094" s="11"/>
      <c r="G1094" s="13"/>
      <c r="H1094" s="13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36"/>
      <c r="Y1094" s="36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6"/>
      <c r="BE1094" s="16"/>
    </row>
    <row r="1095" spans="1:57" x14ac:dyDescent="0.3">
      <c r="A1095" s="11"/>
      <c r="B1095" s="11"/>
      <c r="C1095" s="11"/>
      <c r="D1095" s="11"/>
      <c r="E1095" s="11"/>
      <c r="F1095" s="11"/>
      <c r="G1095" s="13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36"/>
      <c r="Y1095" s="36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6"/>
      <c r="BE1095" s="16"/>
    </row>
    <row r="1096" spans="1:57" x14ac:dyDescent="0.3">
      <c r="A1096" s="11"/>
      <c r="B1096" s="11"/>
      <c r="C1096" s="11"/>
      <c r="D1096" s="11"/>
      <c r="E1096" s="11"/>
      <c r="F1096" s="11"/>
      <c r="G1096" s="13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36"/>
      <c r="Y1096" s="36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6"/>
      <c r="BE1096" s="16"/>
    </row>
    <row r="1097" spans="1:57" x14ac:dyDescent="0.3">
      <c r="A1097" s="11"/>
      <c r="B1097" s="11"/>
      <c r="C1097" s="11"/>
      <c r="D1097" s="11"/>
      <c r="E1097" s="11"/>
      <c r="F1097" s="11"/>
      <c r="G1097" s="13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36"/>
      <c r="Y1097" s="36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2"/>
      <c r="AN1097" s="12"/>
      <c r="AO1097" s="11"/>
      <c r="AP1097" s="11"/>
      <c r="AQ1097" s="12"/>
      <c r="AR1097" s="11"/>
      <c r="AS1097" s="12"/>
      <c r="AT1097" s="11"/>
      <c r="AU1097" s="11"/>
      <c r="AV1097" s="11"/>
      <c r="AW1097" s="11"/>
      <c r="AX1097" s="11"/>
      <c r="AY1097" s="11"/>
      <c r="AZ1097" s="11"/>
      <c r="BA1097" s="11"/>
      <c r="BB1097" s="12"/>
      <c r="BC1097" s="11"/>
      <c r="BD1097" s="16"/>
      <c r="BE1097" s="16"/>
    </row>
    <row r="1098" spans="1:57" x14ac:dyDescent="0.3">
      <c r="A1098" s="11"/>
      <c r="B1098" s="11"/>
      <c r="C1098" s="11"/>
      <c r="D1098" s="11"/>
      <c r="E1098" s="11"/>
      <c r="F1098" s="11"/>
      <c r="G1098" s="13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36"/>
      <c r="Y1098" s="36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2"/>
      <c r="AL1098" s="11"/>
      <c r="AM1098" s="11"/>
      <c r="AN1098" s="11"/>
      <c r="AO1098" s="11"/>
      <c r="AP1098" s="11"/>
      <c r="AQ1098" s="11"/>
      <c r="AR1098" s="11"/>
      <c r="AS1098" s="12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6"/>
      <c r="BE1098" s="16"/>
    </row>
    <row r="1099" spans="1:57" x14ac:dyDescent="0.3">
      <c r="A1099" s="11"/>
      <c r="B1099" s="11"/>
      <c r="C1099" s="11"/>
      <c r="D1099" s="11"/>
      <c r="E1099" s="11"/>
      <c r="F1099" s="11"/>
      <c r="G1099" s="13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36"/>
      <c r="Y1099" s="36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2"/>
      <c r="AL1099" s="12"/>
      <c r="AM1099" s="11"/>
      <c r="AN1099" s="11"/>
      <c r="AO1099" s="11"/>
      <c r="AP1099" s="11"/>
      <c r="AQ1099" s="11"/>
      <c r="AR1099" s="11"/>
      <c r="AS1099" s="12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6"/>
      <c r="BE1099" s="16"/>
    </row>
    <row r="1100" spans="1:57" x14ac:dyDescent="0.3">
      <c r="A1100" s="11"/>
      <c r="B1100" s="11"/>
      <c r="C1100" s="11"/>
      <c r="D1100" s="11"/>
      <c r="E1100" s="11"/>
      <c r="F1100" s="11"/>
      <c r="G1100" s="13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36"/>
      <c r="Y1100" s="36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2"/>
      <c r="AL1100" s="12"/>
      <c r="AM1100" s="12"/>
      <c r="AN1100" s="12"/>
      <c r="AO1100" s="11"/>
      <c r="AP1100" s="11"/>
      <c r="AQ1100" s="12"/>
      <c r="AR1100" s="12"/>
      <c r="AS1100" s="12"/>
      <c r="AT1100" s="11"/>
      <c r="AU1100" s="11"/>
      <c r="AV1100" s="11"/>
      <c r="AW1100" s="11"/>
      <c r="AX1100" s="11"/>
      <c r="AY1100" s="11"/>
      <c r="AZ1100" s="11"/>
      <c r="BA1100" s="11"/>
      <c r="BB1100" s="12"/>
      <c r="BC1100" s="11"/>
      <c r="BD1100" s="16"/>
      <c r="BE1100" s="16"/>
    </row>
    <row r="1101" spans="1:57" x14ac:dyDescent="0.3">
      <c r="A1101" s="11"/>
      <c r="B1101" s="11"/>
      <c r="C1101" s="11"/>
      <c r="D1101" s="11"/>
      <c r="E1101" s="11"/>
      <c r="F1101" s="11"/>
      <c r="G1101" s="13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36"/>
      <c r="Y1101" s="36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6"/>
      <c r="BE1101" s="16"/>
    </row>
    <row r="1102" spans="1:57" x14ac:dyDescent="0.3">
      <c r="A1102" s="11"/>
      <c r="B1102" s="11"/>
      <c r="C1102" s="11"/>
      <c r="D1102" s="11"/>
      <c r="E1102" s="11"/>
      <c r="F1102" s="11"/>
      <c r="G1102" s="13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36"/>
      <c r="Y1102" s="36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2"/>
      <c r="AL1102" s="12"/>
      <c r="AM1102" s="12"/>
      <c r="AN1102" s="12"/>
      <c r="AO1102" s="11"/>
      <c r="AP1102" s="11"/>
      <c r="AQ1102" s="12"/>
      <c r="AR1102" s="12"/>
      <c r="AS1102" s="12"/>
      <c r="AT1102" s="11"/>
      <c r="AU1102" s="11"/>
      <c r="AV1102" s="11"/>
      <c r="AW1102" s="11"/>
      <c r="AX1102" s="11"/>
      <c r="AY1102" s="11"/>
      <c r="AZ1102" s="11"/>
      <c r="BA1102" s="11"/>
      <c r="BB1102" s="12"/>
      <c r="BC1102" s="11"/>
      <c r="BD1102" s="16"/>
      <c r="BE1102" s="16"/>
    </row>
    <row r="1103" spans="1:57" x14ac:dyDescent="0.3">
      <c r="A1103" s="11"/>
      <c r="B1103" s="11"/>
      <c r="C1103" s="11"/>
      <c r="D1103" s="11"/>
      <c r="E1103" s="11"/>
      <c r="F1103" s="11"/>
      <c r="G1103" s="13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36"/>
      <c r="Y1103" s="36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2"/>
      <c r="AL1103" s="12"/>
      <c r="AM1103" s="12"/>
      <c r="AN1103" s="12"/>
      <c r="AO1103" s="11"/>
      <c r="AP1103" s="11"/>
      <c r="AQ1103" s="12"/>
      <c r="AR1103" s="12"/>
      <c r="AS1103" s="12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6"/>
      <c r="BE1103" s="16"/>
    </row>
    <row r="1104" spans="1:57" x14ac:dyDescent="0.3">
      <c r="A1104" s="11"/>
      <c r="B1104" s="11"/>
      <c r="C1104" s="11"/>
      <c r="D1104" s="11"/>
      <c r="E1104" s="11"/>
      <c r="F1104" s="11"/>
      <c r="G1104" s="13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36"/>
      <c r="Y1104" s="36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2"/>
      <c r="AL1104" s="12"/>
      <c r="AM1104" s="12"/>
      <c r="AN1104" s="12"/>
      <c r="AO1104" s="11"/>
      <c r="AP1104" s="11"/>
      <c r="AQ1104" s="12"/>
      <c r="AR1104" s="12"/>
      <c r="AS1104" s="12"/>
      <c r="AT1104" s="11"/>
      <c r="AU1104" s="11"/>
      <c r="AV1104" s="11"/>
      <c r="AW1104" s="11"/>
      <c r="AX1104" s="11"/>
      <c r="AY1104" s="11"/>
      <c r="AZ1104" s="11"/>
      <c r="BA1104" s="11"/>
      <c r="BB1104" s="12"/>
      <c r="BC1104" s="11"/>
      <c r="BD1104" s="16"/>
      <c r="BE1104" s="16"/>
    </row>
    <row r="1105" spans="1:57" x14ac:dyDescent="0.3">
      <c r="A1105" s="11"/>
      <c r="B1105" s="11"/>
      <c r="C1105" s="11"/>
      <c r="D1105" s="11"/>
      <c r="E1105" s="11"/>
      <c r="F1105" s="11"/>
      <c r="G1105" s="13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36"/>
      <c r="Y1105" s="36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2"/>
      <c r="AL1105" s="12"/>
      <c r="AM1105" s="11"/>
      <c r="AN1105" s="11"/>
      <c r="AO1105" s="11"/>
      <c r="AP1105" s="11"/>
      <c r="AQ1105" s="12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6"/>
      <c r="BE1105" s="16"/>
    </row>
    <row r="1106" spans="1:57" x14ac:dyDescent="0.3">
      <c r="A1106" s="11"/>
      <c r="B1106" s="11"/>
      <c r="C1106" s="11"/>
      <c r="D1106" s="11"/>
      <c r="E1106" s="11"/>
      <c r="F1106" s="11"/>
      <c r="G1106" s="13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36"/>
      <c r="Y1106" s="36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2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6"/>
      <c r="BE1106" s="16"/>
    </row>
    <row r="1107" spans="1:57" x14ac:dyDescent="0.3">
      <c r="A1107" s="11"/>
      <c r="B1107" s="11"/>
      <c r="C1107" s="11"/>
      <c r="D1107" s="11"/>
      <c r="E1107" s="11"/>
      <c r="F1107" s="11"/>
      <c r="G1107" s="13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36"/>
      <c r="Y1107" s="36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2"/>
      <c r="AL1107" s="11"/>
      <c r="AM1107" s="11"/>
      <c r="AN1107" s="11"/>
      <c r="AO1107" s="11"/>
      <c r="AP1107" s="11"/>
      <c r="AQ1107" s="12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6"/>
      <c r="BE1107" s="16"/>
    </row>
    <row r="1108" spans="1:57" x14ac:dyDescent="0.3">
      <c r="A1108" s="11"/>
      <c r="B1108" s="11"/>
      <c r="C1108" s="11"/>
      <c r="D1108" s="11"/>
      <c r="E1108" s="11"/>
      <c r="F1108" s="11"/>
      <c r="G1108" s="13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36"/>
      <c r="Y1108" s="36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2"/>
      <c r="AL1108" s="12"/>
      <c r="AM1108" s="11"/>
      <c r="AN1108" s="11"/>
      <c r="AO1108" s="11"/>
      <c r="AP1108" s="11"/>
      <c r="AQ1108" s="11"/>
      <c r="AR1108" s="11"/>
      <c r="AS1108" s="12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6"/>
      <c r="BE1108" s="16"/>
    </row>
    <row r="1109" spans="1:57" x14ac:dyDescent="0.3">
      <c r="A1109" s="11"/>
      <c r="B1109" s="11"/>
      <c r="C1109" s="11"/>
      <c r="D1109" s="11"/>
      <c r="E1109" s="11"/>
      <c r="F1109" s="11"/>
      <c r="G1109" s="13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36"/>
      <c r="Y1109" s="36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2"/>
      <c r="AL1109" s="12"/>
      <c r="AM1109" s="12"/>
      <c r="AN1109" s="12"/>
      <c r="AO1109" s="11"/>
      <c r="AP1109" s="11"/>
      <c r="AQ1109" s="12"/>
      <c r="AR1109" s="11"/>
      <c r="AS1109" s="12"/>
      <c r="AT1109" s="11"/>
      <c r="AU1109" s="11"/>
      <c r="AV1109" s="11"/>
      <c r="AW1109" s="11"/>
      <c r="AX1109" s="11"/>
      <c r="AY1109" s="11"/>
      <c r="AZ1109" s="11"/>
      <c r="BA1109" s="11"/>
      <c r="BB1109" s="12"/>
      <c r="BC1109" s="11"/>
      <c r="BD1109" s="16"/>
      <c r="BE1109" s="16"/>
    </row>
    <row r="1110" spans="1:57" x14ac:dyDescent="0.3">
      <c r="A1110" s="11"/>
      <c r="B1110" s="11"/>
      <c r="C1110" s="11"/>
      <c r="D1110" s="11"/>
      <c r="E1110" s="11"/>
      <c r="F1110" s="11"/>
      <c r="G1110" s="13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36"/>
      <c r="Y1110" s="36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2"/>
      <c r="BC1110" s="11"/>
      <c r="BD1110" s="16"/>
      <c r="BE1110" s="16"/>
    </row>
    <row r="1111" spans="1:57" x14ac:dyDescent="0.3">
      <c r="A1111" s="11"/>
      <c r="B1111" s="11"/>
      <c r="C1111" s="11"/>
      <c r="D1111" s="11"/>
      <c r="E1111" s="11"/>
      <c r="F1111" s="11"/>
      <c r="G1111" s="13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36"/>
      <c r="Y1111" s="36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2"/>
      <c r="BC1111" s="11"/>
      <c r="BD1111" s="16"/>
      <c r="BE1111" s="16"/>
    </row>
    <row r="1112" spans="1:57" x14ac:dyDescent="0.3">
      <c r="A1112" s="11"/>
      <c r="B1112" s="11"/>
      <c r="C1112" s="11"/>
      <c r="D1112" s="11"/>
      <c r="E1112" s="11"/>
      <c r="F1112" s="11"/>
      <c r="G1112" s="13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36"/>
      <c r="Y1112" s="36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2"/>
      <c r="AL1112" s="12"/>
      <c r="AM1112" s="12"/>
      <c r="AN1112" s="12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2"/>
      <c r="BC1112" s="11"/>
      <c r="BD1112" s="16"/>
      <c r="BE1112" s="16"/>
    </row>
    <row r="1113" spans="1:57" x14ac:dyDescent="0.3">
      <c r="A1113" s="11"/>
      <c r="B1113" s="11"/>
      <c r="C1113" s="11"/>
      <c r="D1113" s="11"/>
      <c r="E1113" s="11"/>
      <c r="F1113" s="11"/>
      <c r="G1113" s="13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36"/>
      <c r="Y1113" s="36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6"/>
      <c r="BE1113" s="16"/>
    </row>
    <row r="1114" spans="1:57" x14ac:dyDescent="0.3">
      <c r="A1114" s="11"/>
      <c r="B1114" s="11"/>
      <c r="C1114" s="11"/>
      <c r="D1114" s="11"/>
      <c r="E1114" s="11"/>
      <c r="F1114" s="11"/>
      <c r="G1114" s="13"/>
      <c r="H1114" s="13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36"/>
      <c r="Y1114" s="36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2"/>
      <c r="AL1114" s="12"/>
      <c r="AM1114" s="11"/>
      <c r="AN1114" s="11"/>
      <c r="AO1114" s="11"/>
      <c r="AP1114" s="11"/>
      <c r="AQ1114" s="11"/>
      <c r="AR1114" s="11"/>
      <c r="AS1114" s="12"/>
      <c r="AT1114" s="11"/>
      <c r="AU1114" s="11"/>
      <c r="AV1114" s="11"/>
      <c r="AW1114" s="11"/>
      <c r="AX1114" s="11"/>
      <c r="AY1114" s="11"/>
      <c r="AZ1114" s="11"/>
      <c r="BA1114" s="11"/>
      <c r="BB1114" s="12"/>
      <c r="BC1114" s="11"/>
      <c r="BD1114" s="16"/>
      <c r="BE1114" s="16"/>
    </row>
    <row r="1115" spans="1:57" x14ac:dyDescent="0.3">
      <c r="A1115" s="11"/>
      <c r="B1115" s="48"/>
      <c r="C1115" s="11"/>
      <c r="D1115" s="11"/>
      <c r="E1115" s="11"/>
      <c r="F1115" s="11"/>
      <c r="G1115" s="13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36"/>
      <c r="Y1115" s="36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6"/>
      <c r="BE1115" s="16"/>
    </row>
    <row r="1116" spans="1:57" x14ac:dyDescent="0.3">
      <c r="A1116" s="11"/>
      <c r="B1116" s="11"/>
      <c r="C1116" s="11"/>
      <c r="D1116" s="11"/>
      <c r="E1116" s="11"/>
      <c r="F1116" s="11"/>
      <c r="G1116" s="13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36"/>
      <c r="Y1116" s="36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2"/>
      <c r="AL1116" s="11"/>
      <c r="AM1116" s="12"/>
      <c r="AN1116" s="12"/>
      <c r="AO1116" s="11"/>
      <c r="AP1116" s="11"/>
      <c r="AQ1116" s="12"/>
      <c r="AR1116" s="12"/>
      <c r="AS1116" s="12"/>
      <c r="AT1116" s="11"/>
      <c r="AU1116" s="11"/>
      <c r="AV1116" s="11"/>
      <c r="AW1116" s="11"/>
      <c r="AX1116" s="11"/>
      <c r="AY1116" s="11"/>
      <c r="AZ1116" s="11"/>
      <c r="BA1116" s="11"/>
      <c r="BB1116" s="12"/>
      <c r="BC1116" s="11"/>
      <c r="BD1116" s="16"/>
      <c r="BE1116" s="16"/>
    </row>
    <row r="1117" spans="1:57" x14ac:dyDescent="0.3">
      <c r="A1117" s="11"/>
      <c r="B1117" s="11"/>
      <c r="C1117" s="11"/>
      <c r="D1117" s="11"/>
      <c r="E1117" s="11"/>
      <c r="F1117" s="11"/>
      <c r="G1117" s="13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36"/>
      <c r="Y1117" s="36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2"/>
      <c r="AL1117" s="12"/>
      <c r="AM1117" s="12"/>
      <c r="AN1117" s="12"/>
      <c r="AO1117" s="11"/>
      <c r="AP1117" s="11"/>
      <c r="AQ1117" s="12"/>
      <c r="AR1117" s="12"/>
      <c r="AS1117" s="12"/>
      <c r="AT1117" s="11"/>
      <c r="AU1117" s="11"/>
      <c r="AV1117" s="11"/>
      <c r="AW1117" s="11"/>
      <c r="AX1117" s="11"/>
      <c r="AY1117" s="11"/>
      <c r="AZ1117" s="11"/>
      <c r="BA1117" s="11"/>
      <c r="BB1117" s="12"/>
      <c r="BC1117" s="11"/>
      <c r="BD1117" s="16"/>
      <c r="BE1117" s="16"/>
    </row>
    <row r="1118" spans="1:57" x14ac:dyDescent="0.3">
      <c r="A1118" s="11"/>
      <c r="B1118" s="48"/>
      <c r="C1118" s="11"/>
      <c r="D1118" s="11"/>
      <c r="E1118" s="11"/>
      <c r="F1118" s="11"/>
      <c r="G1118" s="13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36"/>
      <c r="Y1118" s="36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6"/>
      <c r="BE1118" s="16"/>
    </row>
    <row r="1119" spans="1:57" x14ac:dyDescent="0.3">
      <c r="A1119" s="11"/>
      <c r="B1119" s="11"/>
      <c r="C1119" s="11"/>
      <c r="D1119" s="11"/>
      <c r="E1119" s="11"/>
      <c r="F1119" s="11"/>
      <c r="G1119" s="13"/>
      <c r="H1119" s="13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36"/>
      <c r="Y1119" s="36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2"/>
      <c r="AL1119" s="12"/>
      <c r="AM1119" s="12"/>
      <c r="AN1119" s="12"/>
      <c r="AO1119" s="11"/>
      <c r="AP1119" s="11"/>
      <c r="AQ1119" s="12"/>
      <c r="AR1119" s="12"/>
      <c r="AS1119" s="12"/>
      <c r="AT1119" s="11"/>
      <c r="AU1119" s="11"/>
      <c r="AV1119" s="11"/>
      <c r="AW1119" s="11"/>
      <c r="AX1119" s="11"/>
      <c r="AY1119" s="11"/>
      <c r="AZ1119" s="11"/>
      <c r="BA1119" s="11"/>
      <c r="BB1119" s="12"/>
      <c r="BC1119" s="11"/>
      <c r="BD1119" s="16"/>
      <c r="BE1119" s="16"/>
    </row>
    <row r="1120" spans="1:57" x14ac:dyDescent="0.3">
      <c r="A1120" s="11"/>
      <c r="B1120" s="11"/>
      <c r="C1120" s="11"/>
      <c r="D1120" s="11"/>
      <c r="E1120" s="11"/>
      <c r="F1120" s="11"/>
      <c r="G1120" s="13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36"/>
      <c r="Y1120" s="36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6"/>
      <c r="BE1120" s="16"/>
    </row>
    <row r="1121" spans="1:57" x14ac:dyDescent="0.3">
      <c r="A1121" s="11"/>
      <c r="B1121" s="11"/>
      <c r="C1121" s="11"/>
      <c r="D1121" s="11"/>
      <c r="E1121" s="11"/>
      <c r="F1121" s="11"/>
      <c r="G1121" s="13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36"/>
      <c r="Y1121" s="36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2"/>
      <c r="AP1121" s="12"/>
      <c r="AQ1121" s="12"/>
      <c r="AR1121" s="12"/>
      <c r="AS1121" s="12"/>
      <c r="AT1121" s="11"/>
      <c r="AU1121" s="11"/>
      <c r="AV1121" s="11"/>
      <c r="AW1121" s="11"/>
      <c r="AX1121" s="11"/>
      <c r="AY1121" s="11"/>
      <c r="AZ1121" s="11"/>
      <c r="BA1121" s="11"/>
      <c r="BB1121" s="12"/>
      <c r="BC1121" s="11"/>
      <c r="BD1121" s="16"/>
      <c r="BE1121" s="16"/>
    </row>
    <row r="1122" spans="1:57" x14ac:dyDescent="0.3">
      <c r="A1122" s="11"/>
      <c r="B1122" s="11"/>
      <c r="C1122" s="11"/>
      <c r="D1122" s="11"/>
      <c r="E1122" s="11"/>
      <c r="F1122" s="11"/>
      <c r="G1122" s="13"/>
      <c r="H1122" s="13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36"/>
      <c r="Y1122" s="36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2"/>
      <c r="AL1122" s="11"/>
      <c r="AM1122" s="11"/>
      <c r="AN1122" s="11"/>
      <c r="AO1122" s="11"/>
      <c r="AP1122" s="11"/>
      <c r="AQ1122" s="12"/>
      <c r="AR1122" s="11"/>
      <c r="AS1122" s="12"/>
      <c r="AT1122" s="11"/>
      <c r="AU1122" s="11"/>
      <c r="AV1122" s="11"/>
      <c r="AW1122" s="11"/>
      <c r="AX1122" s="11"/>
      <c r="AY1122" s="11"/>
      <c r="AZ1122" s="11"/>
      <c r="BA1122" s="11"/>
      <c r="BB1122" s="12"/>
      <c r="BC1122" s="11"/>
      <c r="BD1122" s="16"/>
      <c r="BE1122" s="16"/>
    </row>
    <row r="1123" spans="1:57" x14ac:dyDescent="0.3">
      <c r="A1123" s="11"/>
      <c r="B1123" s="11"/>
      <c r="C1123" s="11"/>
      <c r="D1123" s="11"/>
      <c r="E1123" s="11"/>
      <c r="F1123" s="11"/>
      <c r="G1123" s="13"/>
      <c r="H1123" s="13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36"/>
      <c r="Y1123" s="36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2"/>
      <c r="AL1123" s="12"/>
      <c r="AM1123" s="12"/>
      <c r="AN1123" s="11"/>
      <c r="AO1123" s="12"/>
      <c r="AP1123" s="11"/>
      <c r="AQ1123" s="12"/>
      <c r="AR1123" s="11"/>
      <c r="AS1123" s="12"/>
      <c r="AT1123" s="11"/>
      <c r="AU1123" s="11"/>
      <c r="AV1123" s="11"/>
      <c r="AW1123" s="11"/>
      <c r="AX1123" s="11"/>
      <c r="AY1123" s="11"/>
      <c r="AZ1123" s="11"/>
      <c r="BA1123" s="11"/>
      <c r="BB1123" s="12"/>
      <c r="BC1123" s="11"/>
      <c r="BD1123" s="16"/>
      <c r="BE1123" s="16"/>
    </row>
    <row r="1124" spans="1:57" x14ac:dyDescent="0.3">
      <c r="A1124" s="11"/>
      <c r="B1124" s="11"/>
      <c r="C1124" s="11"/>
      <c r="D1124" s="11"/>
      <c r="E1124" s="11"/>
      <c r="F1124" s="11"/>
      <c r="G1124" s="13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36"/>
      <c r="Y1124" s="36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2"/>
      <c r="AN1124" s="11"/>
      <c r="AO1124" s="11"/>
      <c r="AP1124" s="11"/>
      <c r="AQ1124" s="12"/>
      <c r="AR1124" s="11"/>
      <c r="AS1124" s="12"/>
      <c r="AT1124" s="11"/>
      <c r="AU1124" s="11"/>
      <c r="AV1124" s="11"/>
      <c r="AW1124" s="11"/>
      <c r="AX1124" s="11"/>
      <c r="AY1124" s="11"/>
      <c r="AZ1124" s="11"/>
      <c r="BA1124" s="11"/>
      <c r="BB1124" s="12"/>
      <c r="BC1124" s="11"/>
      <c r="BD1124" s="16"/>
      <c r="BE1124" s="16"/>
    </row>
    <row r="1125" spans="1:57" x14ac:dyDescent="0.3">
      <c r="A1125" s="11"/>
      <c r="B1125" s="11"/>
      <c r="C1125" s="11"/>
      <c r="D1125" s="11"/>
      <c r="E1125" s="11"/>
      <c r="F1125" s="11"/>
      <c r="G1125" s="13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36"/>
      <c r="Y1125" s="36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2"/>
      <c r="AL1125" s="12"/>
      <c r="AM1125" s="12"/>
      <c r="AN1125" s="11"/>
      <c r="AO1125" s="11"/>
      <c r="AP1125" s="11"/>
      <c r="AQ1125" s="12"/>
      <c r="AR1125" s="12"/>
      <c r="AS1125" s="12"/>
      <c r="AT1125" s="11"/>
      <c r="AU1125" s="11"/>
      <c r="AV1125" s="11"/>
      <c r="AW1125" s="11"/>
      <c r="AX1125" s="11"/>
      <c r="AY1125" s="11"/>
      <c r="AZ1125" s="11"/>
      <c r="BA1125" s="11"/>
      <c r="BB1125" s="12"/>
      <c r="BC1125" s="11"/>
      <c r="BD1125" s="16"/>
      <c r="BE1125" s="16"/>
    </row>
    <row r="1126" spans="1:57" x14ac:dyDescent="0.3">
      <c r="A1126" s="11"/>
      <c r="B1126" s="11"/>
      <c r="C1126" s="11"/>
      <c r="D1126" s="11"/>
      <c r="E1126" s="11"/>
      <c r="F1126" s="11"/>
      <c r="G1126" s="13"/>
      <c r="H1126" s="13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36"/>
      <c r="Y1126" s="36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2"/>
      <c r="BC1126" s="11"/>
      <c r="BD1126" s="16"/>
      <c r="BE1126" s="16"/>
    </row>
    <row r="1127" spans="1:57" x14ac:dyDescent="0.3">
      <c r="A1127" s="11"/>
      <c r="B1127" s="11"/>
      <c r="C1127" s="11"/>
      <c r="D1127" s="11"/>
      <c r="E1127" s="11"/>
      <c r="F1127" s="11"/>
      <c r="G1127" s="13"/>
      <c r="H1127" s="13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36"/>
      <c r="Y1127" s="36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2"/>
      <c r="AN1127" s="12"/>
      <c r="AO1127" s="11"/>
      <c r="AP1127" s="11"/>
      <c r="AQ1127" s="12"/>
      <c r="AR1127" s="11"/>
      <c r="AS1127" s="12"/>
      <c r="AT1127" s="11"/>
      <c r="AU1127" s="11"/>
      <c r="AV1127" s="11"/>
      <c r="AW1127" s="11"/>
      <c r="AX1127" s="11"/>
      <c r="AY1127" s="11"/>
      <c r="AZ1127" s="11"/>
      <c r="BA1127" s="11"/>
      <c r="BB1127" s="12"/>
      <c r="BC1127" s="11"/>
      <c r="BD1127" s="16"/>
      <c r="BE1127" s="16"/>
    </row>
    <row r="1128" spans="1:57" x14ac:dyDescent="0.3">
      <c r="A1128" s="11"/>
      <c r="B1128" s="11"/>
      <c r="C1128" s="11"/>
      <c r="D1128" s="11"/>
      <c r="E1128" s="11"/>
      <c r="F1128" s="11"/>
      <c r="G1128" s="13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36"/>
      <c r="Y1128" s="36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2"/>
      <c r="AL1128" s="12"/>
      <c r="AM1128" s="12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2"/>
      <c r="BC1128" s="11"/>
      <c r="BD1128" s="16"/>
      <c r="BE1128" s="16"/>
    </row>
    <row r="1129" spans="1:57" x14ac:dyDescent="0.3">
      <c r="A1129" s="11"/>
      <c r="B1129" s="11"/>
      <c r="C1129" s="11"/>
      <c r="D1129" s="11"/>
      <c r="E1129" s="11"/>
      <c r="F1129" s="11"/>
      <c r="G1129" s="13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36"/>
      <c r="Y1129" s="36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6"/>
      <c r="BE1129" s="16"/>
    </row>
    <row r="1130" spans="1:57" x14ac:dyDescent="0.3">
      <c r="A1130" s="11"/>
      <c r="B1130" s="11"/>
      <c r="C1130" s="11"/>
      <c r="D1130" s="11"/>
      <c r="E1130" s="11"/>
      <c r="F1130" s="11"/>
      <c r="G1130" s="13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36"/>
      <c r="Y1130" s="36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2"/>
      <c r="AL1130" s="12"/>
      <c r="AM1130" s="12"/>
      <c r="AN1130" s="12"/>
      <c r="AO1130" s="12"/>
      <c r="AP1130" s="12"/>
      <c r="AQ1130" s="12"/>
      <c r="AR1130" s="11"/>
      <c r="AS1130" s="12"/>
      <c r="AT1130" s="11"/>
      <c r="AU1130" s="11"/>
      <c r="AV1130" s="11"/>
      <c r="AW1130" s="11"/>
      <c r="AX1130" s="11"/>
      <c r="AY1130" s="11"/>
      <c r="AZ1130" s="11"/>
      <c r="BA1130" s="11"/>
      <c r="BB1130" s="12"/>
      <c r="BC1130" s="11"/>
      <c r="BD1130" s="16"/>
      <c r="BE1130" s="16"/>
    </row>
    <row r="1131" spans="1:57" x14ac:dyDescent="0.3">
      <c r="A1131" s="11"/>
      <c r="B1131" s="11"/>
      <c r="C1131" s="11"/>
      <c r="D1131" s="11"/>
      <c r="E1131" s="11"/>
      <c r="F1131" s="11"/>
      <c r="G1131" s="13"/>
      <c r="H1131" s="13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36"/>
      <c r="Y1131" s="36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2"/>
      <c r="AL1131" s="12"/>
      <c r="AM1131" s="12"/>
      <c r="AN1131" s="12"/>
      <c r="AO1131" s="11"/>
      <c r="AP1131" s="11"/>
      <c r="AQ1131" s="12"/>
      <c r="AR1131" s="12"/>
      <c r="AS1131" s="12"/>
      <c r="AT1131" s="11"/>
      <c r="AU1131" s="11"/>
      <c r="AV1131" s="11"/>
      <c r="AW1131" s="11"/>
      <c r="AX1131" s="11"/>
      <c r="AY1131" s="11"/>
      <c r="AZ1131" s="11"/>
      <c r="BA1131" s="11"/>
      <c r="BB1131" s="12"/>
      <c r="BC1131" s="11"/>
      <c r="BD1131" s="16"/>
      <c r="BE1131" s="16"/>
    </row>
    <row r="1132" spans="1:57" x14ac:dyDescent="0.3">
      <c r="A1132" s="11"/>
      <c r="B1132" s="11"/>
      <c r="C1132" s="11"/>
      <c r="D1132" s="11"/>
      <c r="E1132" s="11"/>
      <c r="F1132" s="11"/>
      <c r="G1132" s="13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36"/>
      <c r="Y1132" s="36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2"/>
      <c r="AL1132" s="12"/>
      <c r="AM1132" s="12"/>
      <c r="AN1132" s="12"/>
      <c r="AO1132" s="11"/>
      <c r="AP1132" s="11"/>
      <c r="AQ1132" s="11"/>
      <c r="AR1132" s="11"/>
      <c r="AS1132" s="12"/>
      <c r="AT1132" s="11"/>
      <c r="AU1132" s="11"/>
      <c r="AV1132" s="11"/>
      <c r="AW1132" s="11"/>
      <c r="AX1132" s="11"/>
      <c r="AY1132" s="11"/>
      <c r="AZ1132" s="11"/>
      <c r="BA1132" s="11"/>
      <c r="BB1132" s="12"/>
      <c r="BC1132" s="11"/>
      <c r="BD1132" s="16"/>
      <c r="BE1132" s="16"/>
    </row>
    <row r="1133" spans="1:57" x14ac:dyDescent="0.3">
      <c r="A1133" s="11"/>
      <c r="B1133" s="11"/>
      <c r="C1133" s="11"/>
      <c r="D1133" s="11"/>
      <c r="E1133" s="11"/>
      <c r="F1133" s="11"/>
      <c r="G1133" s="13"/>
      <c r="H1133" s="13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36"/>
      <c r="Y1133" s="36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2"/>
      <c r="AL1133" s="12"/>
      <c r="AM1133" s="12"/>
      <c r="AN1133" s="12"/>
      <c r="AO1133" s="11"/>
      <c r="AP1133" s="11"/>
      <c r="AQ1133" s="12"/>
      <c r="AR1133" s="12"/>
      <c r="AS1133" s="12"/>
      <c r="AT1133" s="11"/>
      <c r="AU1133" s="11"/>
      <c r="AV1133" s="11"/>
      <c r="AW1133" s="11"/>
      <c r="AX1133" s="11"/>
      <c r="AY1133" s="11"/>
      <c r="AZ1133" s="11"/>
      <c r="BA1133" s="11"/>
      <c r="BB1133" s="12"/>
      <c r="BC1133" s="11"/>
      <c r="BD1133" s="16"/>
      <c r="BE1133" s="16"/>
    </row>
    <row r="1134" spans="1:57" x14ac:dyDescent="0.3">
      <c r="A1134" s="11"/>
      <c r="B1134" s="11"/>
      <c r="C1134" s="11"/>
      <c r="D1134" s="11"/>
      <c r="E1134" s="11"/>
      <c r="F1134" s="11"/>
      <c r="G1134" s="13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36"/>
      <c r="Y1134" s="36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2"/>
      <c r="AL1134" s="11"/>
      <c r="AM1134" s="11"/>
      <c r="AN1134" s="11"/>
      <c r="AO1134" s="11"/>
      <c r="AP1134" s="11"/>
      <c r="AQ1134" s="11"/>
      <c r="AR1134" s="11"/>
      <c r="AS1134" s="12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6"/>
      <c r="BE1134" s="16"/>
    </row>
    <row r="1135" spans="1:57" x14ac:dyDescent="0.3">
      <c r="A1135" s="11"/>
      <c r="B1135" s="11"/>
      <c r="C1135" s="11"/>
      <c r="D1135" s="11"/>
      <c r="E1135" s="11"/>
      <c r="F1135" s="11"/>
      <c r="G1135" s="13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36"/>
      <c r="Y1135" s="36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2"/>
      <c r="AL1135" s="11"/>
      <c r="AM1135" s="11"/>
      <c r="AN1135" s="11"/>
      <c r="AO1135" s="11"/>
      <c r="AP1135" s="11"/>
      <c r="AQ1135" s="11"/>
      <c r="AR1135" s="11"/>
      <c r="AS1135" s="12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6"/>
      <c r="BE1135" s="16"/>
    </row>
    <row r="1136" spans="1:57" x14ac:dyDescent="0.3">
      <c r="A1136" s="11"/>
      <c r="B1136" s="11"/>
      <c r="C1136" s="11"/>
      <c r="D1136" s="11"/>
      <c r="E1136" s="11"/>
      <c r="F1136" s="11"/>
      <c r="G1136" s="13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36"/>
      <c r="Y1136" s="36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2"/>
      <c r="AL1136" s="11"/>
      <c r="AM1136" s="11"/>
      <c r="AN1136" s="11"/>
      <c r="AO1136" s="11"/>
      <c r="AP1136" s="11"/>
      <c r="AQ1136" s="11"/>
      <c r="AR1136" s="11"/>
      <c r="AS1136" s="12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6"/>
      <c r="BE1136" s="16"/>
    </row>
    <row r="1137" spans="1:57" x14ac:dyDescent="0.3">
      <c r="A1137" s="11"/>
      <c r="B1137" s="11"/>
      <c r="C1137" s="11"/>
      <c r="D1137" s="11"/>
      <c r="E1137" s="11"/>
      <c r="F1137" s="11"/>
      <c r="G1137" s="13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36"/>
      <c r="Y1137" s="36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2"/>
      <c r="AL1137" s="11"/>
      <c r="AM1137" s="11"/>
      <c r="AN1137" s="11"/>
      <c r="AO1137" s="11"/>
      <c r="AP1137" s="11"/>
      <c r="AQ1137" s="11"/>
      <c r="AR1137" s="11"/>
      <c r="AS1137" s="12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6"/>
      <c r="BE1137" s="16"/>
    </row>
    <row r="1138" spans="1:57" x14ac:dyDescent="0.3">
      <c r="A1138" s="11"/>
      <c r="B1138" s="11"/>
      <c r="C1138" s="11"/>
      <c r="D1138" s="11"/>
      <c r="E1138" s="11"/>
      <c r="F1138" s="11"/>
      <c r="G1138" s="13"/>
      <c r="H1138" s="13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36"/>
      <c r="Y1138" s="36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2"/>
      <c r="AL1138" s="11"/>
      <c r="AM1138" s="11"/>
      <c r="AN1138" s="11"/>
      <c r="AO1138" s="11"/>
      <c r="AP1138" s="11"/>
      <c r="AQ1138" s="11"/>
      <c r="AR1138" s="11"/>
      <c r="AS1138" s="12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6"/>
      <c r="BE1138" s="16"/>
    </row>
    <row r="1139" spans="1:57" x14ac:dyDescent="0.3">
      <c r="A1139" s="11"/>
      <c r="B1139" s="11"/>
      <c r="C1139" s="11"/>
      <c r="D1139" s="11"/>
      <c r="E1139" s="11"/>
      <c r="F1139" s="11"/>
      <c r="G1139" s="13"/>
      <c r="H1139" s="13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36"/>
      <c r="Y1139" s="36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2"/>
      <c r="AL1139" s="11"/>
      <c r="AM1139" s="11"/>
      <c r="AN1139" s="11"/>
      <c r="AO1139" s="11"/>
      <c r="AP1139" s="11"/>
      <c r="AQ1139" s="11"/>
      <c r="AR1139" s="11"/>
      <c r="AS1139" s="12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6"/>
      <c r="BE1139" s="16"/>
    </row>
    <row r="1140" spans="1:57" x14ac:dyDescent="0.3">
      <c r="A1140" s="11"/>
      <c r="B1140" s="11"/>
      <c r="C1140" s="11"/>
      <c r="D1140" s="11"/>
      <c r="E1140" s="11"/>
      <c r="F1140" s="11"/>
      <c r="G1140" s="13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36"/>
      <c r="Y1140" s="36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2"/>
      <c r="AL1140" s="11"/>
      <c r="AM1140" s="11"/>
      <c r="AN1140" s="11"/>
      <c r="AO1140" s="11"/>
      <c r="AP1140" s="11"/>
      <c r="AQ1140" s="11"/>
      <c r="AR1140" s="11"/>
      <c r="AS1140" s="12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6"/>
      <c r="BE1140" s="16"/>
    </row>
    <row r="1141" spans="1:57" x14ac:dyDescent="0.3">
      <c r="A1141" s="11"/>
      <c r="B1141" s="11"/>
      <c r="C1141" s="11"/>
      <c r="D1141" s="11"/>
      <c r="E1141" s="11"/>
      <c r="F1141" s="11"/>
      <c r="G1141" s="13"/>
      <c r="H1141" s="13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36"/>
      <c r="Y1141" s="36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2"/>
      <c r="AL1141" s="12"/>
      <c r="AM1141" s="12"/>
      <c r="AN1141" s="12"/>
      <c r="AO1141" s="11"/>
      <c r="AP1141" s="11"/>
      <c r="AQ1141" s="12"/>
      <c r="AR1141" s="12"/>
      <c r="AS1141" s="12"/>
      <c r="AT1141" s="11"/>
      <c r="AU1141" s="11"/>
      <c r="AV1141" s="11"/>
      <c r="AW1141" s="11"/>
      <c r="AX1141" s="11"/>
      <c r="AY1141" s="11"/>
      <c r="AZ1141" s="11"/>
      <c r="BA1141" s="11"/>
      <c r="BB1141" s="12"/>
      <c r="BC1141" s="11"/>
      <c r="BD1141" s="16"/>
      <c r="BE1141" s="16"/>
    </row>
    <row r="1142" spans="1:57" x14ac:dyDescent="0.3">
      <c r="A1142" s="11"/>
      <c r="B1142" s="11"/>
      <c r="C1142" s="11"/>
      <c r="D1142" s="11"/>
      <c r="E1142" s="11"/>
      <c r="F1142" s="11"/>
      <c r="G1142" s="13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36"/>
      <c r="Y1142" s="36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2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6"/>
      <c r="BE1142" s="16"/>
    </row>
    <row r="1143" spans="1:57" x14ac:dyDescent="0.3">
      <c r="A1143" s="11"/>
      <c r="B1143" s="11"/>
      <c r="C1143" s="11"/>
      <c r="D1143" s="11"/>
      <c r="E1143" s="11"/>
      <c r="F1143" s="11"/>
      <c r="G1143" s="13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36"/>
      <c r="Y1143" s="36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6"/>
      <c r="BE1143" s="16"/>
    </row>
    <row r="1144" spans="1:57" x14ac:dyDescent="0.3">
      <c r="A1144" s="11"/>
      <c r="B1144" s="11"/>
      <c r="C1144" s="11"/>
      <c r="D1144" s="11"/>
      <c r="E1144" s="11"/>
      <c r="F1144" s="11"/>
      <c r="G1144" s="13"/>
      <c r="H1144" s="13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36"/>
      <c r="Y1144" s="36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6"/>
      <c r="BE1144" s="16"/>
    </row>
    <row r="1145" spans="1:57" x14ac:dyDescent="0.3">
      <c r="A1145" s="11"/>
      <c r="B1145" s="11"/>
      <c r="C1145" s="11"/>
      <c r="D1145" s="11"/>
      <c r="E1145" s="11"/>
      <c r="F1145" s="11"/>
      <c r="G1145" s="13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36"/>
      <c r="Y1145" s="36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2"/>
      <c r="AL1145" s="12"/>
      <c r="AM1145" s="12"/>
      <c r="AN1145" s="12"/>
      <c r="AO1145" s="11"/>
      <c r="AP1145" s="11"/>
      <c r="AQ1145" s="12"/>
      <c r="AR1145" s="11"/>
      <c r="AS1145" s="12"/>
      <c r="AT1145" s="11"/>
      <c r="AU1145" s="11"/>
      <c r="AV1145" s="11"/>
      <c r="AW1145" s="11"/>
      <c r="AX1145" s="11"/>
      <c r="AY1145" s="11"/>
      <c r="AZ1145" s="11"/>
      <c r="BA1145" s="11"/>
      <c r="BB1145" s="12"/>
      <c r="BC1145" s="11"/>
      <c r="BD1145" s="16"/>
      <c r="BE1145" s="16"/>
    </row>
    <row r="1146" spans="1:57" x14ac:dyDescent="0.3">
      <c r="A1146" s="11"/>
      <c r="B1146" s="11"/>
      <c r="C1146" s="11"/>
      <c r="D1146" s="11"/>
      <c r="E1146" s="11"/>
      <c r="F1146" s="11"/>
      <c r="G1146" s="13"/>
      <c r="H1146" s="13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36"/>
      <c r="Y1146" s="36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6"/>
      <c r="BE1146" s="16"/>
    </row>
    <row r="1147" spans="1:57" x14ac:dyDescent="0.3">
      <c r="A1147" s="11"/>
      <c r="B1147" s="11"/>
      <c r="C1147" s="11"/>
      <c r="D1147" s="11"/>
      <c r="E1147" s="11"/>
      <c r="F1147" s="11"/>
      <c r="G1147" s="13"/>
      <c r="H1147" s="13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36"/>
      <c r="Y1147" s="36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2"/>
      <c r="AL1147" s="12"/>
      <c r="AM1147" s="12"/>
      <c r="AN1147" s="12"/>
      <c r="AO1147" s="12"/>
      <c r="AP1147" s="11"/>
      <c r="AQ1147" s="12"/>
      <c r="AR1147" s="12"/>
      <c r="AS1147" s="12"/>
      <c r="AT1147" s="11"/>
      <c r="AU1147" s="11"/>
      <c r="AV1147" s="11"/>
      <c r="AW1147" s="11"/>
      <c r="AX1147" s="11"/>
      <c r="AY1147" s="11"/>
      <c r="AZ1147" s="11"/>
      <c r="BA1147" s="11"/>
      <c r="BB1147" s="12"/>
      <c r="BC1147" s="11"/>
      <c r="BD1147" s="16"/>
      <c r="BE1147" s="16"/>
    </row>
    <row r="1148" spans="1:57" x14ac:dyDescent="0.3">
      <c r="A1148" s="11"/>
      <c r="B1148" s="11"/>
      <c r="C1148" s="11"/>
      <c r="D1148" s="11"/>
      <c r="E1148" s="11"/>
      <c r="F1148" s="11"/>
      <c r="G1148" s="13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36"/>
      <c r="Y1148" s="36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6"/>
      <c r="BE1148" s="16"/>
    </row>
    <row r="1149" spans="1:57" x14ac:dyDescent="0.3">
      <c r="A1149" s="11"/>
      <c r="B1149" s="11"/>
      <c r="C1149" s="11"/>
      <c r="D1149" s="11"/>
      <c r="E1149" s="11"/>
      <c r="F1149" s="11"/>
      <c r="G1149" s="13"/>
      <c r="H1149" s="13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36"/>
      <c r="Y1149" s="36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2"/>
      <c r="AL1149" s="12"/>
      <c r="AM1149" s="12"/>
      <c r="AN1149" s="12"/>
      <c r="AO1149" s="11"/>
      <c r="AP1149" s="11"/>
      <c r="AQ1149" s="12"/>
      <c r="AR1149" s="12"/>
      <c r="AS1149" s="12"/>
      <c r="AT1149" s="11"/>
      <c r="AU1149" s="11"/>
      <c r="AV1149" s="11"/>
      <c r="AW1149" s="11"/>
      <c r="AX1149" s="11"/>
      <c r="AY1149" s="11"/>
      <c r="AZ1149" s="11"/>
      <c r="BA1149" s="11"/>
      <c r="BB1149" s="12"/>
      <c r="BC1149" s="11"/>
      <c r="BD1149" s="16"/>
      <c r="BE1149" s="16"/>
    </row>
    <row r="1150" spans="1:57" x14ac:dyDescent="0.3">
      <c r="A1150" s="11"/>
      <c r="B1150" s="48"/>
      <c r="C1150" s="11"/>
      <c r="D1150" s="11"/>
      <c r="E1150" s="11"/>
      <c r="F1150" s="11"/>
      <c r="G1150" s="13"/>
      <c r="H1150" s="13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36"/>
      <c r="Y1150" s="36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2"/>
      <c r="AL1150" s="12"/>
      <c r="AM1150" s="12"/>
      <c r="AN1150" s="12"/>
      <c r="AO1150" s="11"/>
      <c r="AP1150" s="11"/>
      <c r="AQ1150" s="12"/>
      <c r="AR1150" s="11"/>
      <c r="AS1150" s="12"/>
      <c r="AT1150" s="11"/>
      <c r="AU1150" s="11"/>
      <c r="AV1150" s="11"/>
      <c r="AW1150" s="11"/>
      <c r="AX1150" s="11"/>
      <c r="AY1150" s="11"/>
      <c r="AZ1150" s="11"/>
      <c r="BA1150" s="11"/>
      <c r="BB1150" s="12"/>
      <c r="BC1150" s="11"/>
      <c r="BD1150" s="16"/>
      <c r="BE1150" s="16"/>
    </row>
    <row r="1151" spans="1:57" x14ac:dyDescent="0.3">
      <c r="A1151" s="11"/>
      <c r="B1151" s="11"/>
      <c r="C1151" s="11"/>
      <c r="D1151" s="11"/>
      <c r="E1151" s="11"/>
      <c r="F1151" s="11"/>
      <c r="G1151" s="13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36"/>
      <c r="Y1151" s="36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2"/>
      <c r="AL1151" s="11"/>
      <c r="AM1151" s="12"/>
      <c r="AN1151" s="12"/>
      <c r="AO1151" s="11"/>
      <c r="AP1151" s="11"/>
      <c r="AQ1151" s="12"/>
      <c r="AR1151" s="11"/>
      <c r="AS1151" s="12"/>
      <c r="AT1151" s="11"/>
      <c r="AU1151" s="11"/>
      <c r="AV1151" s="11"/>
      <c r="AW1151" s="11"/>
      <c r="AX1151" s="11"/>
      <c r="AY1151" s="11"/>
      <c r="AZ1151" s="11"/>
      <c r="BA1151" s="11"/>
      <c r="BB1151" s="12"/>
      <c r="BC1151" s="11"/>
      <c r="BD1151" s="16"/>
      <c r="BE1151" s="16"/>
    </row>
    <row r="1152" spans="1:57" x14ac:dyDescent="0.3">
      <c r="A1152" s="11"/>
      <c r="B1152" s="11"/>
      <c r="C1152" s="11"/>
      <c r="D1152" s="11"/>
      <c r="E1152" s="11"/>
      <c r="F1152" s="11"/>
      <c r="G1152" s="13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36"/>
      <c r="Y1152" s="36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1"/>
      <c r="AU1152" s="11"/>
      <c r="AV1152" s="11"/>
      <c r="AW1152" s="11"/>
      <c r="AX1152" s="11"/>
      <c r="AY1152" s="11"/>
      <c r="AZ1152" s="11"/>
      <c r="BA1152" s="11"/>
      <c r="BB1152" s="12"/>
      <c r="BC1152" s="11"/>
      <c r="BD1152" s="16"/>
      <c r="BE1152" s="16"/>
    </row>
    <row r="1153" spans="1:57" x14ac:dyDescent="0.3">
      <c r="A1153" s="11"/>
      <c r="B1153" s="48"/>
      <c r="C1153" s="11"/>
      <c r="D1153" s="11"/>
      <c r="E1153" s="11"/>
      <c r="F1153" s="11"/>
      <c r="G1153" s="13"/>
      <c r="H1153" s="13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36"/>
      <c r="Y1153" s="36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6"/>
      <c r="BE1153" s="16"/>
    </row>
    <row r="1154" spans="1:57" x14ac:dyDescent="0.3">
      <c r="A1154" s="11"/>
      <c r="B1154" s="11"/>
      <c r="C1154" s="11"/>
      <c r="D1154" s="11"/>
      <c r="E1154" s="11"/>
      <c r="F1154" s="11"/>
      <c r="G1154" s="13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36"/>
      <c r="Y1154" s="36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2"/>
      <c r="AN1154" s="12"/>
      <c r="AO1154" s="12"/>
      <c r="AP1154" s="12"/>
      <c r="AQ1154" s="12"/>
      <c r="AR1154" s="11"/>
      <c r="AS1154" s="12"/>
      <c r="AT1154" s="11"/>
      <c r="AU1154" s="11"/>
      <c r="AV1154" s="11"/>
      <c r="AW1154" s="11"/>
      <c r="AX1154" s="11"/>
      <c r="AY1154" s="11"/>
      <c r="AZ1154" s="11"/>
      <c r="BA1154" s="11"/>
      <c r="BB1154" s="12"/>
      <c r="BC1154" s="11"/>
      <c r="BD1154" s="16"/>
      <c r="BE1154" s="16"/>
    </row>
    <row r="1155" spans="1:57" x14ac:dyDescent="0.3">
      <c r="A1155" s="11"/>
      <c r="B1155" s="11"/>
      <c r="C1155" s="11"/>
      <c r="D1155" s="11"/>
      <c r="E1155" s="11"/>
      <c r="F1155" s="11"/>
      <c r="G1155" s="13"/>
      <c r="H1155" s="13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36"/>
      <c r="Y1155" s="36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2"/>
      <c r="AL1155" s="12"/>
      <c r="AM1155" s="11"/>
      <c r="AN1155" s="11"/>
      <c r="AO1155" s="11"/>
      <c r="AP1155" s="11"/>
      <c r="AQ1155" s="11"/>
      <c r="AR1155" s="11"/>
      <c r="AS1155" s="12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6"/>
      <c r="BE1155" s="16"/>
    </row>
    <row r="1156" spans="1:57" x14ac:dyDescent="0.3">
      <c r="A1156" s="11"/>
      <c r="B1156" s="11"/>
      <c r="C1156" s="11"/>
      <c r="D1156" s="11"/>
      <c r="E1156" s="11"/>
      <c r="F1156" s="11"/>
      <c r="G1156" s="13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36"/>
      <c r="Y1156" s="36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2"/>
      <c r="AL1156" s="12"/>
      <c r="AM1156" s="11"/>
      <c r="AN1156" s="11"/>
      <c r="AO1156" s="11"/>
      <c r="AP1156" s="11"/>
      <c r="AQ1156" s="11"/>
      <c r="AR1156" s="11"/>
      <c r="AS1156" s="12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6"/>
      <c r="BE1156" s="16"/>
    </row>
    <row r="1157" spans="1:57" x14ac:dyDescent="0.3">
      <c r="A1157" s="11"/>
      <c r="B1157" s="48"/>
      <c r="C1157" s="11"/>
      <c r="D1157" s="11"/>
      <c r="E1157" s="11"/>
      <c r="F1157" s="11"/>
      <c r="G1157" s="13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36"/>
      <c r="Y1157" s="36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2"/>
      <c r="AL1157" s="12"/>
      <c r="AM1157" s="11"/>
      <c r="AN1157" s="11"/>
      <c r="AO1157" s="11"/>
      <c r="AP1157" s="11"/>
      <c r="AQ1157" s="12"/>
      <c r="AR1157" s="11"/>
      <c r="AS1157" s="12"/>
      <c r="AT1157" s="11"/>
      <c r="AU1157" s="11"/>
      <c r="AV1157" s="11"/>
      <c r="AW1157" s="11"/>
      <c r="AX1157" s="11"/>
      <c r="AY1157" s="11"/>
      <c r="AZ1157" s="11"/>
      <c r="BA1157" s="11"/>
      <c r="BB1157" s="12"/>
      <c r="BC1157" s="11"/>
      <c r="BD1157" s="16"/>
      <c r="BE1157" s="16"/>
    </row>
    <row r="1158" spans="1:57" x14ac:dyDescent="0.3">
      <c r="A1158" s="11"/>
      <c r="B1158" s="11"/>
      <c r="C1158" s="11"/>
      <c r="D1158" s="11"/>
      <c r="E1158" s="11"/>
      <c r="F1158" s="11"/>
      <c r="G1158" s="13"/>
      <c r="H1158" s="13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36"/>
      <c r="Y1158" s="36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2"/>
      <c r="AN1158" s="11"/>
      <c r="AO1158" s="11"/>
      <c r="AP1158" s="11"/>
      <c r="AQ1158" s="12"/>
      <c r="AR1158" s="11"/>
      <c r="AS1158" s="12"/>
      <c r="AT1158" s="11"/>
      <c r="AU1158" s="11"/>
      <c r="AV1158" s="11"/>
      <c r="AW1158" s="11"/>
      <c r="AX1158" s="11"/>
      <c r="AY1158" s="11"/>
      <c r="AZ1158" s="11"/>
      <c r="BA1158" s="11"/>
      <c r="BB1158" s="12"/>
      <c r="BC1158" s="11"/>
      <c r="BD1158" s="16"/>
      <c r="BE1158" s="16"/>
    </row>
    <row r="1159" spans="1:57" x14ac:dyDescent="0.3">
      <c r="A1159" s="11"/>
      <c r="B1159" s="11"/>
      <c r="C1159" s="11"/>
      <c r="D1159" s="11"/>
      <c r="E1159" s="11"/>
      <c r="F1159" s="11"/>
      <c r="G1159" s="13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36"/>
      <c r="Y1159" s="36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2"/>
      <c r="AL1159" s="12"/>
      <c r="AM1159" s="12"/>
      <c r="AN1159" s="12"/>
      <c r="AO1159" s="12"/>
      <c r="AP1159" s="12"/>
      <c r="AQ1159" s="12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2"/>
      <c r="BC1159" s="11"/>
      <c r="BD1159" s="16"/>
      <c r="BE1159" s="16"/>
    </row>
    <row r="1160" spans="1:57" x14ac:dyDescent="0.3">
      <c r="A1160" s="11"/>
      <c r="B1160" s="11"/>
      <c r="C1160" s="11"/>
      <c r="D1160" s="11"/>
      <c r="E1160" s="11"/>
      <c r="F1160" s="11"/>
      <c r="G1160" s="13"/>
      <c r="H1160" s="13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36"/>
      <c r="Y1160" s="36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2"/>
      <c r="BC1160" s="11"/>
      <c r="BD1160" s="16"/>
      <c r="BE1160" s="16"/>
    </row>
    <row r="1161" spans="1:57" x14ac:dyDescent="0.3">
      <c r="A1161" s="11"/>
      <c r="B1161" s="11"/>
      <c r="C1161" s="11"/>
      <c r="D1161" s="11"/>
      <c r="E1161" s="11"/>
      <c r="F1161" s="11"/>
      <c r="G1161" s="13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36"/>
      <c r="Y1161" s="36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2"/>
      <c r="AN1161" s="11"/>
      <c r="AO1161" s="11"/>
      <c r="AP1161" s="11"/>
      <c r="AQ1161" s="12"/>
      <c r="AR1161" s="11"/>
      <c r="AS1161" s="12"/>
      <c r="AT1161" s="11"/>
      <c r="AU1161" s="11"/>
      <c r="AV1161" s="11"/>
      <c r="AW1161" s="11"/>
      <c r="AX1161" s="11"/>
      <c r="AY1161" s="11"/>
      <c r="AZ1161" s="11"/>
      <c r="BA1161" s="11"/>
      <c r="BB1161" s="12"/>
      <c r="BC1161" s="11"/>
      <c r="BD1161" s="16"/>
      <c r="BE1161" s="16"/>
    </row>
    <row r="1162" spans="1:57" x14ac:dyDescent="0.3">
      <c r="A1162" s="11"/>
      <c r="B1162" s="11"/>
      <c r="C1162" s="11"/>
      <c r="D1162" s="11"/>
      <c r="E1162" s="11"/>
      <c r="F1162" s="11"/>
      <c r="G1162" s="13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36"/>
      <c r="Y1162" s="36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2"/>
      <c r="AL1162" s="11"/>
      <c r="AM1162" s="11"/>
      <c r="AN1162" s="11"/>
      <c r="AO1162" s="11"/>
      <c r="AP1162" s="11"/>
      <c r="AQ1162" s="11"/>
      <c r="AR1162" s="11"/>
      <c r="AS1162" s="12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6"/>
      <c r="BE1162" s="16"/>
    </row>
    <row r="1163" spans="1:57" x14ac:dyDescent="0.3">
      <c r="A1163" s="11"/>
      <c r="B1163" s="11"/>
      <c r="C1163" s="11"/>
      <c r="D1163" s="11"/>
      <c r="E1163" s="11"/>
      <c r="F1163" s="11"/>
      <c r="G1163" s="13"/>
      <c r="H1163" s="13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36"/>
      <c r="Y1163" s="36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6"/>
      <c r="BE1163" s="16"/>
    </row>
    <row r="1164" spans="1:57" x14ac:dyDescent="0.3">
      <c r="A1164" s="11"/>
      <c r="B1164" s="11"/>
      <c r="C1164" s="11"/>
      <c r="D1164" s="11"/>
      <c r="E1164" s="11"/>
      <c r="F1164" s="11"/>
      <c r="G1164" s="13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36"/>
      <c r="Y1164" s="36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6"/>
      <c r="BE1164" s="16"/>
    </row>
    <row r="1165" spans="1:57" x14ac:dyDescent="0.3">
      <c r="A1165" s="11"/>
      <c r="B1165" s="11"/>
      <c r="C1165" s="11"/>
      <c r="D1165" s="11"/>
      <c r="E1165" s="11"/>
      <c r="F1165" s="11"/>
      <c r="G1165" s="13"/>
      <c r="H1165" s="13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36"/>
      <c r="Y1165" s="36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6"/>
      <c r="BE1165" s="16"/>
    </row>
    <row r="1166" spans="1:57" x14ac:dyDescent="0.3">
      <c r="A1166" s="11"/>
      <c r="B1166" s="11"/>
      <c r="C1166" s="11"/>
      <c r="D1166" s="11"/>
      <c r="E1166" s="11"/>
      <c r="F1166" s="11"/>
      <c r="G1166" s="13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36"/>
      <c r="Y1166" s="36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6"/>
      <c r="BE1166" s="16"/>
    </row>
    <row r="1167" spans="1:57" x14ac:dyDescent="0.3">
      <c r="A1167" s="11"/>
      <c r="B1167" s="11"/>
      <c r="C1167" s="11"/>
      <c r="D1167" s="11"/>
      <c r="E1167" s="11"/>
      <c r="F1167" s="11"/>
      <c r="G1167" s="13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36"/>
      <c r="Y1167" s="36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2"/>
      <c r="AL1167" s="12"/>
      <c r="AM1167" s="12"/>
      <c r="AN1167" s="12"/>
      <c r="AO1167" s="11"/>
      <c r="AP1167" s="11"/>
      <c r="AQ1167" s="12"/>
      <c r="AR1167" s="11"/>
      <c r="AS1167" s="12"/>
      <c r="AT1167" s="11"/>
      <c r="AU1167" s="11"/>
      <c r="AV1167" s="11"/>
      <c r="AW1167" s="11"/>
      <c r="AX1167" s="11"/>
      <c r="AY1167" s="11"/>
      <c r="AZ1167" s="11"/>
      <c r="BA1167" s="11"/>
      <c r="BB1167" s="12"/>
      <c r="BC1167" s="11"/>
      <c r="BD1167" s="16"/>
      <c r="BE1167" s="16"/>
    </row>
    <row r="1168" spans="1:57" x14ac:dyDescent="0.3">
      <c r="A1168" s="11"/>
      <c r="B1168" s="11"/>
      <c r="C1168" s="11"/>
      <c r="D1168" s="11"/>
      <c r="E1168" s="11"/>
      <c r="F1168" s="11"/>
      <c r="G1168" s="13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36"/>
      <c r="Y1168" s="36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2"/>
      <c r="AL1168" s="12"/>
      <c r="AM1168" s="11"/>
      <c r="AN1168" s="11"/>
      <c r="AO1168" s="11"/>
      <c r="AP1168" s="11"/>
      <c r="AQ1168" s="11"/>
      <c r="AR1168" s="11"/>
      <c r="AS1168" s="12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6"/>
      <c r="BE1168" s="16"/>
    </row>
    <row r="1169" spans="1:57" x14ac:dyDescent="0.3">
      <c r="A1169" s="11"/>
      <c r="B1169" s="11"/>
      <c r="C1169" s="11"/>
      <c r="D1169" s="11"/>
      <c r="E1169" s="11"/>
      <c r="F1169" s="11"/>
      <c r="G1169" s="13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36"/>
      <c r="Y1169" s="36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2"/>
      <c r="AL1169" s="12"/>
      <c r="AM1169" s="11"/>
      <c r="AN1169" s="11"/>
      <c r="AO1169" s="11"/>
      <c r="AP1169" s="11"/>
      <c r="AQ1169" s="11"/>
      <c r="AR1169" s="11"/>
      <c r="AS1169" s="12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6"/>
      <c r="BE1169" s="16"/>
    </row>
    <row r="1170" spans="1:57" x14ac:dyDescent="0.3">
      <c r="A1170" s="11"/>
      <c r="B1170" s="11"/>
      <c r="C1170" s="11"/>
      <c r="D1170" s="11"/>
      <c r="E1170" s="11"/>
      <c r="F1170" s="11"/>
      <c r="G1170" s="13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36"/>
      <c r="Y1170" s="36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2"/>
      <c r="AN1170" s="12"/>
      <c r="AO1170" s="11"/>
      <c r="AP1170" s="11"/>
      <c r="AQ1170" s="12"/>
      <c r="AR1170" s="11"/>
      <c r="AS1170" s="12"/>
      <c r="AT1170" s="11"/>
      <c r="AU1170" s="11"/>
      <c r="AV1170" s="11"/>
      <c r="AW1170" s="11"/>
      <c r="AX1170" s="11"/>
      <c r="AY1170" s="11"/>
      <c r="AZ1170" s="11"/>
      <c r="BA1170" s="11"/>
      <c r="BB1170" s="12"/>
      <c r="BC1170" s="11"/>
      <c r="BD1170" s="16"/>
      <c r="BE1170" s="16"/>
    </row>
    <row r="1171" spans="1:57" x14ac:dyDescent="0.3">
      <c r="A1171" s="11"/>
      <c r="B1171" s="11"/>
      <c r="C1171" s="11"/>
      <c r="D1171" s="11"/>
      <c r="E1171" s="11"/>
      <c r="F1171" s="11"/>
      <c r="G1171" s="13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36"/>
      <c r="Y1171" s="36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2"/>
      <c r="AL1171" s="12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6"/>
      <c r="BE1171" s="16"/>
    </row>
    <row r="1172" spans="1:57" x14ac:dyDescent="0.3">
      <c r="A1172" s="11"/>
      <c r="B1172" s="11"/>
      <c r="C1172" s="11"/>
      <c r="D1172" s="11"/>
      <c r="E1172" s="11"/>
      <c r="F1172" s="11"/>
      <c r="G1172" s="13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36"/>
      <c r="Y1172" s="36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6"/>
      <c r="BE1172" s="16"/>
    </row>
    <row r="1173" spans="1:57" x14ac:dyDescent="0.3">
      <c r="A1173" s="11"/>
      <c r="B1173" s="11"/>
      <c r="C1173" s="11"/>
      <c r="D1173" s="11"/>
      <c r="E1173" s="11"/>
      <c r="F1173" s="11"/>
      <c r="G1173" s="13"/>
      <c r="H1173" s="13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36"/>
      <c r="Y1173" s="36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2"/>
      <c r="AR1173" s="11"/>
      <c r="AS1173" s="12"/>
      <c r="AT1173" s="11"/>
      <c r="AU1173" s="11"/>
      <c r="AV1173" s="11"/>
      <c r="AW1173" s="11"/>
      <c r="AX1173" s="11"/>
      <c r="AY1173" s="11"/>
      <c r="AZ1173" s="11"/>
      <c r="BA1173" s="11"/>
      <c r="BB1173" s="12"/>
      <c r="BC1173" s="11"/>
      <c r="BD1173" s="16"/>
      <c r="BE1173" s="16"/>
    </row>
    <row r="1174" spans="1:57" x14ac:dyDescent="0.3">
      <c r="A1174" s="11"/>
      <c r="B1174" s="11"/>
      <c r="C1174" s="11"/>
      <c r="D1174" s="11"/>
      <c r="E1174" s="11"/>
      <c r="F1174" s="11"/>
      <c r="G1174" s="13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36"/>
      <c r="Y1174" s="36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6"/>
      <c r="BE1174" s="16"/>
    </row>
    <row r="1175" spans="1:57" x14ac:dyDescent="0.3">
      <c r="A1175" s="11"/>
      <c r="B1175" s="11"/>
      <c r="C1175" s="11"/>
      <c r="D1175" s="11"/>
      <c r="E1175" s="11"/>
      <c r="F1175" s="11"/>
      <c r="G1175" s="13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36"/>
      <c r="Y1175" s="36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2"/>
      <c r="AN1175" s="12"/>
      <c r="AO1175" s="11"/>
      <c r="AP1175" s="11"/>
      <c r="AQ1175" s="12"/>
      <c r="AR1175" s="12"/>
      <c r="AS1175" s="12"/>
      <c r="AT1175" s="11"/>
      <c r="AU1175" s="11"/>
      <c r="AV1175" s="11"/>
      <c r="AW1175" s="11"/>
      <c r="AX1175" s="11"/>
      <c r="AY1175" s="11"/>
      <c r="AZ1175" s="11"/>
      <c r="BA1175" s="11"/>
      <c r="BB1175" s="12"/>
      <c r="BC1175" s="11"/>
      <c r="BD1175" s="16"/>
      <c r="BE1175" s="16"/>
    </row>
    <row r="1176" spans="1:57" x14ac:dyDescent="0.3">
      <c r="A1176" s="11"/>
      <c r="B1176" s="11"/>
      <c r="C1176" s="11"/>
      <c r="D1176" s="11"/>
      <c r="E1176" s="11"/>
      <c r="F1176" s="11"/>
      <c r="G1176" s="13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36"/>
      <c r="Y1176" s="36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2"/>
      <c r="AL1176" s="12"/>
      <c r="AM1176" s="12"/>
      <c r="AN1176" s="12"/>
      <c r="AO1176" s="11"/>
      <c r="AP1176" s="11"/>
      <c r="AQ1176" s="12"/>
      <c r="AR1176" s="12"/>
      <c r="AS1176" s="12"/>
      <c r="AT1176" s="11"/>
      <c r="AU1176" s="11"/>
      <c r="AV1176" s="11"/>
      <c r="AW1176" s="11"/>
      <c r="AX1176" s="11"/>
      <c r="AY1176" s="11"/>
      <c r="AZ1176" s="11"/>
      <c r="BA1176" s="11"/>
      <c r="BB1176" s="12"/>
      <c r="BC1176" s="11"/>
      <c r="BD1176" s="16"/>
      <c r="BE1176" s="16"/>
    </row>
    <row r="1177" spans="1:57" x14ac:dyDescent="0.3">
      <c r="A1177" s="11"/>
      <c r="B1177" s="11"/>
      <c r="C1177" s="11"/>
      <c r="D1177" s="11"/>
      <c r="E1177" s="11"/>
      <c r="F1177" s="11"/>
      <c r="G1177" s="13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36"/>
      <c r="Y1177" s="36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2"/>
      <c r="AL1177" s="12"/>
      <c r="AM1177" s="12"/>
      <c r="AN1177" s="12"/>
      <c r="AO1177" s="11"/>
      <c r="AP1177" s="11"/>
      <c r="AQ1177" s="12"/>
      <c r="AR1177" s="12"/>
      <c r="AS1177" s="12"/>
      <c r="AT1177" s="11"/>
      <c r="AU1177" s="11"/>
      <c r="AV1177" s="11"/>
      <c r="AW1177" s="11"/>
      <c r="AX1177" s="11"/>
      <c r="AY1177" s="11"/>
      <c r="AZ1177" s="11"/>
      <c r="BA1177" s="11"/>
      <c r="BB1177" s="12"/>
      <c r="BC1177" s="11"/>
      <c r="BD1177" s="16"/>
      <c r="BE1177" s="16"/>
    </row>
    <row r="1178" spans="1:57" x14ac:dyDescent="0.3">
      <c r="A1178" s="11"/>
      <c r="B1178" s="11"/>
      <c r="C1178" s="11"/>
      <c r="D1178" s="11"/>
      <c r="E1178" s="11"/>
      <c r="F1178" s="11"/>
      <c r="G1178" s="13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36"/>
      <c r="Y1178" s="36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2"/>
      <c r="AN1178" s="12"/>
      <c r="AO1178" s="11"/>
      <c r="AP1178" s="11"/>
      <c r="AQ1178" s="12"/>
      <c r="AR1178" s="12"/>
      <c r="AS1178" s="12"/>
      <c r="AT1178" s="11"/>
      <c r="AU1178" s="11"/>
      <c r="AV1178" s="11"/>
      <c r="AW1178" s="11"/>
      <c r="AX1178" s="11"/>
      <c r="AY1178" s="11"/>
      <c r="AZ1178" s="11"/>
      <c r="BA1178" s="11"/>
      <c r="BB1178" s="12"/>
      <c r="BC1178" s="11"/>
      <c r="BD1178" s="16"/>
      <c r="BE1178" s="16"/>
    </row>
    <row r="1179" spans="1:57" x14ac:dyDescent="0.3">
      <c r="A1179" s="11"/>
      <c r="B1179" s="11"/>
      <c r="C1179" s="11"/>
      <c r="D1179" s="11"/>
      <c r="E1179" s="11"/>
      <c r="F1179" s="11"/>
      <c r="G1179" s="13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36"/>
      <c r="Y1179" s="36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2"/>
      <c r="AL1179" s="12"/>
      <c r="AM1179" s="12"/>
      <c r="AN1179" s="12"/>
      <c r="AO1179" s="11"/>
      <c r="AP1179" s="11"/>
      <c r="AQ1179" s="12"/>
      <c r="AR1179" s="12"/>
      <c r="AS1179" s="12"/>
      <c r="AT1179" s="11"/>
      <c r="AU1179" s="11"/>
      <c r="AV1179" s="11"/>
      <c r="AW1179" s="11"/>
      <c r="AX1179" s="11"/>
      <c r="AY1179" s="11"/>
      <c r="AZ1179" s="11"/>
      <c r="BA1179" s="11"/>
      <c r="BB1179" s="12"/>
      <c r="BC1179" s="11"/>
      <c r="BD1179" s="16"/>
      <c r="BE1179" s="16"/>
    </row>
    <row r="1180" spans="1:57" x14ac:dyDescent="0.3">
      <c r="A1180" s="11"/>
      <c r="B1180" s="11"/>
      <c r="C1180" s="11"/>
      <c r="D1180" s="11"/>
      <c r="E1180" s="11"/>
      <c r="F1180" s="11"/>
      <c r="G1180" s="13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36"/>
      <c r="Y1180" s="36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6"/>
      <c r="BE1180" s="16"/>
    </row>
    <row r="1181" spans="1:57" x14ac:dyDescent="0.3">
      <c r="A1181" s="11"/>
      <c r="B1181" s="11"/>
      <c r="C1181" s="11"/>
      <c r="D1181" s="11"/>
      <c r="E1181" s="11"/>
      <c r="F1181" s="11"/>
      <c r="G1181" s="13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36"/>
      <c r="Y1181" s="36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2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2"/>
      <c r="BC1181" s="11"/>
      <c r="BD1181" s="16"/>
      <c r="BE1181" s="16"/>
    </row>
    <row r="1182" spans="1:57" x14ac:dyDescent="0.3">
      <c r="A1182" s="11"/>
      <c r="B1182" s="11"/>
      <c r="C1182" s="11"/>
      <c r="D1182" s="11"/>
      <c r="E1182" s="11"/>
      <c r="F1182" s="11"/>
      <c r="G1182" s="13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36"/>
      <c r="Y1182" s="36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2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6"/>
      <c r="BE1182" s="16"/>
    </row>
    <row r="1183" spans="1:57" x14ac:dyDescent="0.3">
      <c r="A1183" s="11"/>
      <c r="B1183" s="11"/>
      <c r="C1183" s="11"/>
      <c r="D1183" s="11"/>
      <c r="E1183" s="11"/>
      <c r="F1183" s="11"/>
      <c r="G1183" s="13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36"/>
      <c r="Y1183" s="36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2"/>
      <c r="AL1183" s="11"/>
      <c r="AM1183" s="12"/>
      <c r="AN1183" s="12"/>
      <c r="AO1183" s="11"/>
      <c r="AP1183" s="11"/>
      <c r="AQ1183" s="11"/>
      <c r="AR1183" s="11"/>
      <c r="AS1183" s="12"/>
      <c r="AT1183" s="11"/>
      <c r="AU1183" s="11"/>
      <c r="AV1183" s="11"/>
      <c r="AW1183" s="11"/>
      <c r="AX1183" s="11"/>
      <c r="AY1183" s="11"/>
      <c r="AZ1183" s="11"/>
      <c r="BA1183" s="11"/>
      <c r="BB1183" s="12"/>
      <c r="BC1183" s="11"/>
      <c r="BD1183" s="16"/>
      <c r="BE1183" s="16"/>
    </row>
    <row r="1184" spans="1:57" x14ac:dyDescent="0.3">
      <c r="A1184" s="11"/>
      <c r="B1184" s="48"/>
      <c r="C1184" s="11"/>
      <c r="D1184" s="11"/>
      <c r="E1184" s="11"/>
      <c r="F1184" s="11"/>
      <c r="G1184" s="13"/>
      <c r="H1184" s="13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36"/>
      <c r="Y1184" s="36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6"/>
      <c r="BE1184" s="16"/>
    </row>
    <row r="1185" spans="1:57" x14ac:dyDescent="0.3">
      <c r="A1185" s="11"/>
      <c r="B1185" s="11"/>
      <c r="C1185" s="11"/>
      <c r="D1185" s="11"/>
      <c r="E1185" s="11"/>
      <c r="F1185" s="11"/>
      <c r="G1185" s="13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36"/>
      <c r="Y1185" s="36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2"/>
      <c r="AL1185" s="12"/>
      <c r="AM1185" s="12"/>
      <c r="AN1185" s="12"/>
      <c r="AO1185" s="11"/>
      <c r="AP1185" s="11"/>
      <c r="AQ1185" s="12"/>
      <c r="AR1185" s="12"/>
      <c r="AS1185" s="12"/>
      <c r="AT1185" s="11"/>
      <c r="AU1185" s="11"/>
      <c r="AV1185" s="11"/>
      <c r="AW1185" s="11"/>
      <c r="AX1185" s="11"/>
      <c r="AY1185" s="11"/>
      <c r="AZ1185" s="11"/>
      <c r="BA1185" s="11"/>
      <c r="BB1185" s="12"/>
      <c r="BC1185" s="11"/>
      <c r="BD1185" s="16"/>
      <c r="BE1185" s="16"/>
    </row>
    <row r="1186" spans="1:57" x14ac:dyDescent="0.3">
      <c r="A1186" s="11"/>
      <c r="B1186" s="11"/>
      <c r="C1186" s="11"/>
      <c r="D1186" s="11"/>
      <c r="E1186" s="11"/>
      <c r="F1186" s="11"/>
      <c r="G1186" s="13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36"/>
      <c r="Y1186" s="36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2"/>
      <c r="AL1186" s="12"/>
      <c r="AM1186" s="11"/>
      <c r="AN1186" s="11"/>
      <c r="AO1186" s="11"/>
      <c r="AP1186" s="11"/>
      <c r="AQ1186" s="12"/>
      <c r="AR1186" s="11"/>
      <c r="AS1186" s="12"/>
      <c r="AT1186" s="11"/>
      <c r="AU1186" s="11"/>
      <c r="AV1186" s="11"/>
      <c r="AW1186" s="11"/>
      <c r="AX1186" s="11"/>
      <c r="AY1186" s="11"/>
      <c r="AZ1186" s="11"/>
      <c r="BA1186" s="11"/>
      <c r="BB1186" s="12"/>
      <c r="BC1186" s="11"/>
      <c r="BD1186" s="16"/>
      <c r="BE1186" s="16"/>
    </row>
    <row r="1187" spans="1:57" x14ac:dyDescent="0.3">
      <c r="A1187" s="11"/>
      <c r="B1187" s="11"/>
      <c r="C1187" s="11"/>
      <c r="D1187" s="11"/>
      <c r="E1187" s="11"/>
      <c r="F1187" s="11"/>
      <c r="G1187" s="13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36"/>
      <c r="Y1187" s="36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6"/>
      <c r="BE1187" s="16"/>
    </row>
    <row r="1188" spans="1:57" x14ac:dyDescent="0.3">
      <c r="A1188" s="11"/>
      <c r="B1188" s="11"/>
      <c r="C1188" s="11"/>
      <c r="D1188" s="11"/>
      <c r="E1188" s="11"/>
      <c r="F1188" s="11"/>
      <c r="G1188" s="13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36"/>
      <c r="Y1188" s="36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2"/>
      <c r="AL1188" s="11"/>
      <c r="AM1188" s="11"/>
      <c r="AN1188" s="11"/>
      <c r="AO1188" s="11"/>
      <c r="AP1188" s="11"/>
      <c r="AQ1188" s="11"/>
      <c r="AR1188" s="11"/>
      <c r="AS1188" s="12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6"/>
      <c r="BE1188" s="16"/>
    </row>
    <row r="1189" spans="1:57" x14ac:dyDescent="0.3">
      <c r="A1189" s="11"/>
      <c r="B1189" s="11"/>
      <c r="C1189" s="11"/>
      <c r="D1189" s="11"/>
      <c r="E1189" s="11"/>
      <c r="F1189" s="11"/>
      <c r="G1189" s="13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36"/>
      <c r="Y1189" s="36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2"/>
      <c r="AL1189" s="11"/>
      <c r="AM1189" s="12"/>
      <c r="AN1189" s="11"/>
      <c r="AO1189" s="11"/>
      <c r="AP1189" s="11"/>
      <c r="AQ1189" s="12"/>
      <c r="AR1189" s="12"/>
      <c r="AS1189" s="12"/>
      <c r="AT1189" s="11"/>
      <c r="AU1189" s="11"/>
      <c r="AV1189" s="11"/>
      <c r="AW1189" s="11"/>
      <c r="AX1189" s="11"/>
      <c r="AY1189" s="11"/>
      <c r="AZ1189" s="11"/>
      <c r="BA1189" s="11"/>
      <c r="BB1189" s="12"/>
      <c r="BC1189" s="11"/>
      <c r="BD1189" s="16"/>
      <c r="BE1189" s="16"/>
    </row>
    <row r="1190" spans="1:57" x14ac:dyDescent="0.3">
      <c r="A1190" s="11"/>
      <c r="B1190" s="11"/>
      <c r="C1190" s="11"/>
      <c r="D1190" s="11"/>
      <c r="E1190" s="11"/>
      <c r="F1190" s="11"/>
      <c r="G1190" s="13"/>
      <c r="H1190" s="13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36"/>
      <c r="Y1190" s="36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2"/>
      <c r="BC1190" s="11"/>
      <c r="BD1190" s="16"/>
      <c r="BE1190" s="16"/>
    </row>
    <row r="1191" spans="1:57" x14ac:dyDescent="0.3">
      <c r="A1191" s="11"/>
      <c r="B1191" s="11"/>
      <c r="C1191" s="11"/>
      <c r="D1191" s="11"/>
      <c r="E1191" s="11"/>
      <c r="F1191" s="11"/>
      <c r="G1191" s="13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36"/>
      <c r="Y1191" s="36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2"/>
      <c r="AL1191" s="12"/>
      <c r="AM1191" s="12"/>
      <c r="AN1191" s="12"/>
      <c r="AO1191" s="11"/>
      <c r="AP1191" s="11"/>
      <c r="AQ1191" s="12"/>
      <c r="AR1191" s="12"/>
      <c r="AS1191" s="12"/>
      <c r="AT1191" s="11"/>
      <c r="AU1191" s="11"/>
      <c r="AV1191" s="11"/>
      <c r="AW1191" s="11"/>
      <c r="AX1191" s="11"/>
      <c r="AY1191" s="11"/>
      <c r="AZ1191" s="11"/>
      <c r="BA1191" s="11"/>
      <c r="BB1191" s="12"/>
      <c r="BC1191" s="11"/>
      <c r="BD1191" s="16"/>
      <c r="BE1191" s="16"/>
    </row>
    <row r="1192" spans="1:57" x14ac:dyDescent="0.3">
      <c r="A1192" s="11"/>
      <c r="B1192" s="11"/>
      <c r="C1192" s="11"/>
      <c r="D1192" s="11"/>
      <c r="E1192" s="11"/>
      <c r="F1192" s="11"/>
      <c r="G1192" s="13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36"/>
      <c r="Y1192" s="36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2"/>
      <c r="AN1192" s="12"/>
      <c r="AO1192" s="11"/>
      <c r="AP1192" s="11"/>
      <c r="AQ1192" s="12"/>
      <c r="AR1192" s="12"/>
      <c r="AS1192" s="12"/>
      <c r="AT1192" s="11"/>
      <c r="AU1192" s="11"/>
      <c r="AV1192" s="11"/>
      <c r="AW1192" s="11"/>
      <c r="AX1192" s="11"/>
      <c r="AY1192" s="11"/>
      <c r="AZ1192" s="11"/>
      <c r="BA1192" s="11"/>
      <c r="BB1192" s="12"/>
      <c r="BC1192" s="11"/>
      <c r="BD1192" s="16"/>
      <c r="BE1192" s="16"/>
    </row>
    <row r="1193" spans="1:57" x14ac:dyDescent="0.3">
      <c r="A1193" s="11"/>
      <c r="B1193" s="11"/>
      <c r="C1193" s="11"/>
      <c r="D1193" s="11"/>
      <c r="E1193" s="11"/>
      <c r="F1193" s="11"/>
      <c r="G1193" s="13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36"/>
      <c r="Y1193" s="36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2"/>
      <c r="AL1193" s="12"/>
      <c r="AM1193" s="12"/>
      <c r="AN1193" s="12"/>
      <c r="AO1193" s="12"/>
      <c r="AP1193" s="12"/>
      <c r="AQ1193" s="12"/>
      <c r="AR1193" s="11"/>
      <c r="AS1193" s="12"/>
      <c r="AT1193" s="11"/>
      <c r="AU1193" s="11"/>
      <c r="AV1193" s="11"/>
      <c r="AW1193" s="11"/>
      <c r="AX1193" s="11"/>
      <c r="AY1193" s="11"/>
      <c r="AZ1193" s="11"/>
      <c r="BA1193" s="11"/>
      <c r="BB1193" s="12"/>
      <c r="BC1193" s="11"/>
      <c r="BD1193" s="16"/>
      <c r="BE1193" s="16"/>
    </row>
    <row r="1194" spans="1:57" x14ac:dyDescent="0.3">
      <c r="A1194" s="11"/>
      <c r="B1194" s="11"/>
      <c r="C1194" s="11"/>
      <c r="D1194" s="11"/>
      <c r="E1194" s="11"/>
      <c r="F1194" s="11"/>
      <c r="G1194" s="13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36"/>
      <c r="Y1194" s="36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2"/>
      <c r="AL1194" s="12"/>
      <c r="AM1194" s="12"/>
      <c r="AN1194" s="12"/>
      <c r="AO1194" s="11"/>
      <c r="AP1194" s="11"/>
      <c r="AQ1194" s="12"/>
      <c r="AR1194" s="12"/>
      <c r="AS1194" s="12"/>
      <c r="AT1194" s="11"/>
      <c r="AU1194" s="11"/>
      <c r="AV1194" s="11"/>
      <c r="AW1194" s="11"/>
      <c r="AX1194" s="11"/>
      <c r="AY1194" s="11"/>
      <c r="AZ1194" s="11"/>
      <c r="BA1194" s="11"/>
      <c r="BB1194" s="12"/>
      <c r="BC1194" s="11"/>
      <c r="BD1194" s="16"/>
      <c r="BE1194" s="16"/>
    </row>
    <row r="1195" spans="1:57" x14ac:dyDescent="0.3">
      <c r="A1195" s="11"/>
      <c r="B1195" s="11"/>
      <c r="C1195" s="11"/>
      <c r="D1195" s="11"/>
      <c r="E1195" s="11"/>
      <c r="F1195" s="11"/>
      <c r="G1195" s="13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36"/>
      <c r="Y1195" s="36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2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2"/>
      <c r="BC1195" s="11"/>
      <c r="BD1195" s="16"/>
      <c r="BE1195" s="16"/>
    </row>
    <row r="1196" spans="1:57" x14ac:dyDescent="0.3">
      <c r="A1196" s="11"/>
      <c r="B1196" s="11"/>
      <c r="C1196" s="11"/>
      <c r="D1196" s="11"/>
      <c r="E1196" s="11"/>
      <c r="F1196" s="11"/>
      <c r="G1196" s="13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36"/>
      <c r="Y1196" s="36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2"/>
      <c r="AL1196" s="12"/>
      <c r="AM1196" s="12"/>
      <c r="AN1196" s="12"/>
      <c r="AO1196" s="11"/>
      <c r="AP1196" s="11"/>
      <c r="AQ1196" s="12"/>
      <c r="AR1196" s="12"/>
      <c r="AS1196" s="12"/>
      <c r="AT1196" s="11"/>
      <c r="AU1196" s="11"/>
      <c r="AV1196" s="11"/>
      <c r="AW1196" s="11"/>
      <c r="AX1196" s="11"/>
      <c r="AY1196" s="11"/>
      <c r="AZ1196" s="11"/>
      <c r="BA1196" s="11"/>
      <c r="BB1196" s="12"/>
      <c r="BC1196" s="11"/>
      <c r="BD1196" s="16"/>
      <c r="BE1196" s="16"/>
    </row>
    <row r="1197" spans="1:57" x14ac:dyDescent="0.3">
      <c r="A1197" s="11"/>
      <c r="B1197" s="11"/>
      <c r="C1197" s="11"/>
      <c r="D1197" s="11"/>
      <c r="E1197" s="11"/>
      <c r="F1197" s="11"/>
      <c r="G1197" s="13"/>
      <c r="H1197" s="13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36"/>
      <c r="Y1197" s="36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2"/>
      <c r="AL1197" s="12"/>
      <c r="AM1197" s="12"/>
      <c r="AN1197" s="12"/>
      <c r="AO1197" s="11"/>
      <c r="AP1197" s="11"/>
      <c r="AQ1197" s="12"/>
      <c r="AR1197" s="12"/>
      <c r="AS1197" s="12"/>
      <c r="AT1197" s="11"/>
      <c r="AU1197" s="11"/>
      <c r="AV1197" s="11"/>
      <c r="AW1197" s="11"/>
      <c r="AX1197" s="11"/>
      <c r="AY1197" s="11"/>
      <c r="AZ1197" s="11"/>
      <c r="BA1197" s="11"/>
      <c r="BB1197" s="12"/>
      <c r="BC1197" s="11"/>
      <c r="BD1197" s="16"/>
      <c r="BE1197" s="16"/>
    </row>
    <row r="1198" spans="1:57" x14ac:dyDescent="0.3">
      <c r="A1198" s="11"/>
      <c r="B1198" s="11"/>
      <c r="C1198" s="11"/>
      <c r="D1198" s="11"/>
      <c r="E1198" s="11"/>
      <c r="F1198" s="11"/>
      <c r="G1198" s="13"/>
      <c r="H1198" s="13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36"/>
      <c r="Y1198" s="36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2"/>
      <c r="AL1198" s="12"/>
      <c r="AM1198" s="12"/>
      <c r="AN1198" s="12"/>
      <c r="AO1198" s="11"/>
      <c r="AP1198" s="11"/>
      <c r="AQ1198" s="12"/>
      <c r="AR1198" s="12"/>
      <c r="AS1198" s="12"/>
      <c r="AT1198" s="11"/>
      <c r="AU1198" s="11"/>
      <c r="AV1198" s="11"/>
      <c r="AW1198" s="11"/>
      <c r="AX1198" s="11"/>
      <c r="AY1198" s="11"/>
      <c r="AZ1198" s="11"/>
      <c r="BA1198" s="11"/>
      <c r="BB1198" s="12"/>
      <c r="BC1198" s="11"/>
      <c r="BD1198" s="16"/>
      <c r="BE1198" s="16"/>
    </row>
    <row r="1199" spans="1:57" x14ac:dyDescent="0.3">
      <c r="A1199" s="11"/>
      <c r="B1199" s="48"/>
      <c r="C1199" s="11"/>
      <c r="D1199" s="11"/>
      <c r="E1199" s="11"/>
      <c r="F1199" s="11"/>
      <c r="G1199" s="13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36"/>
      <c r="Y1199" s="36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6"/>
      <c r="BE1199" s="16"/>
    </row>
    <row r="1200" spans="1:57" x14ac:dyDescent="0.3">
      <c r="A1200" s="11"/>
      <c r="B1200" s="11"/>
      <c r="C1200" s="11"/>
      <c r="D1200" s="11"/>
      <c r="E1200" s="11"/>
      <c r="F1200" s="11"/>
      <c r="G1200" s="13"/>
      <c r="H1200" s="13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36"/>
      <c r="Y1200" s="36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6"/>
      <c r="BE1200" s="16"/>
    </row>
    <row r="1201" spans="1:57" x14ac:dyDescent="0.3">
      <c r="A1201" s="11"/>
      <c r="B1201" s="11"/>
      <c r="C1201" s="11"/>
      <c r="D1201" s="11"/>
      <c r="E1201" s="11"/>
      <c r="F1201" s="11"/>
      <c r="G1201" s="13"/>
      <c r="H1201" s="13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36"/>
      <c r="Y1201" s="36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6"/>
      <c r="BE1201" s="16"/>
    </row>
    <row r="1202" spans="1:57" x14ac:dyDescent="0.3">
      <c r="A1202" s="11"/>
      <c r="B1202" s="11"/>
      <c r="C1202" s="11"/>
      <c r="D1202" s="11"/>
      <c r="E1202" s="11"/>
      <c r="F1202" s="11"/>
      <c r="G1202" s="13"/>
      <c r="H1202" s="13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36"/>
      <c r="Y1202" s="36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1"/>
      <c r="AU1202" s="11"/>
      <c r="AV1202" s="11"/>
      <c r="AW1202" s="11"/>
      <c r="AX1202" s="11"/>
      <c r="AY1202" s="11"/>
      <c r="AZ1202" s="11"/>
      <c r="BA1202" s="11"/>
      <c r="BB1202" s="12"/>
      <c r="BC1202" s="11"/>
      <c r="BD1202" s="16"/>
      <c r="BE1202" s="16"/>
    </row>
    <row r="1203" spans="1:57" x14ac:dyDescent="0.3">
      <c r="A1203" s="11"/>
      <c r="B1203" s="11"/>
      <c r="C1203" s="11"/>
      <c r="D1203" s="11"/>
      <c r="E1203" s="11"/>
      <c r="F1203" s="11"/>
      <c r="G1203" s="13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36"/>
      <c r="Y1203" s="36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6"/>
      <c r="BE1203" s="16"/>
    </row>
    <row r="1204" spans="1:57" x14ac:dyDescent="0.3">
      <c r="A1204" s="11"/>
      <c r="B1204" s="11"/>
      <c r="C1204" s="11"/>
      <c r="D1204" s="11"/>
      <c r="E1204" s="11"/>
      <c r="F1204" s="11"/>
      <c r="G1204" s="13"/>
      <c r="H1204" s="13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36"/>
      <c r="Y1204" s="36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6"/>
      <c r="BE1204" s="16"/>
    </row>
    <row r="1205" spans="1:57" x14ac:dyDescent="0.3">
      <c r="A1205" s="11"/>
      <c r="B1205" s="11"/>
      <c r="C1205" s="11"/>
      <c r="D1205" s="11"/>
      <c r="E1205" s="11"/>
      <c r="F1205" s="11"/>
      <c r="G1205" s="13"/>
      <c r="H1205" s="13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36"/>
      <c r="Y1205" s="36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2"/>
      <c r="AM1205" s="12"/>
      <c r="AN1205" s="12"/>
      <c r="AO1205" s="12"/>
      <c r="AP1205" s="12"/>
      <c r="AQ1205" s="12"/>
      <c r="AR1205" s="12"/>
      <c r="AS1205" s="12"/>
      <c r="AT1205" s="11"/>
      <c r="AU1205" s="11"/>
      <c r="AV1205" s="11"/>
      <c r="AW1205" s="11"/>
      <c r="AX1205" s="11"/>
      <c r="AY1205" s="11"/>
      <c r="AZ1205" s="11"/>
      <c r="BA1205" s="11"/>
      <c r="BB1205" s="12"/>
      <c r="BC1205" s="11"/>
      <c r="BD1205" s="16"/>
      <c r="BE1205" s="16"/>
    </row>
    <row r="1206" spans="1:57" x14ac:dyDescent="0.3">
      <c r="A1206" s="11"/>
      <c r="B1206" s="11"/>
      <c r="C1206" s="11"/>
      <c r="D1206" s="11"/>
      <c r="E1206" s="11"/>
      <c r="F1206" s="11"/>
      <c r="G1206" s="13"/>
      <c r="H1206" s="13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36"/>
      <c r="Y1206" s="36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2"/>
      <c r="AN1206" s="12"/>
      <c r="AO1206" s="11"/>
      <c r="AP1206" s="11"/>
      <c r="AQ1206" s="12"/>
      <c r="AR1206" s="12"/>
      <c r="AS1206" s="12"/>
      <c r="AT1206" s="11"/>
      <c r="AU1206" s="11"/>
      <c r="AV1206" s="11"/>
      <c r="AW1206" s="11"/>
      <c r="AX1206" s="11"/>
      <c r="AY1206" s="11"/>
      <c r="AZ1206" s="11"/>
      <c r="BA1206" s="11"/>
      <c r="BB1206" s="12"/>
      <c r="BC1206" s="11"/>
      <c r="BD1206" s="16"/>
      <c r="BE1206" s="16"/>
    </row>
    <row r="1207" spans="1:57" x14ac:dyDescent="0.3">
      <c r="A1207" s="11"/>
      <c r="B1207" s="11"/>
      <c r="C1207" s="11"/>
      <c r="D1207" s="11"/>
      <c r="E1207" s="11"/>
      <c r="F1207" s="11"/>
      <c r="G1207" s="13"/>
      <c r="H1207" s="13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36"/>
      <c r="Y1207" s="36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2"/>
      <c r="AN1207" s="12"/>
      <c r="AO1207" s="11"/>
      <c r="AP1207" s="11"/>
      <c r="AQ1207" s="12"/>
      <c r="AR1207" s="12"/>
      <c r="AS1207" s="12"/>
      <c r="AT1207" s="11"/>
      <c r="AU1207" s="11"/>
      <c r="AV1207" s="11"/>
      <c r="AW1207" s="11"/>
      <c r="AX1207" s="11"/>
      <c r="AY1207" s="11"/>
      <c r="AZ1207" s="11"/>
      <c r="BA1207" s="11"/>
      <c r="BB1207" s="12"/>
      <c r="BC1207" s="11"/>
      <c r="BD1207" s="16"/>
      <c r="BE1207" s="16"/>
    </row>
    <row r="1208" spans="1:57" x14ac:dyDescent="0.3">
      <c r="A1208" s="11"/>
      <c r="B1208" s="11"/>
      <c r="C1208" s="11"/>
      <c r="D1208" s="11"/>
      <c r="E1208" s="11"/>
      <c r="F1208" s="11"/>
      <c r="G1208" s="13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36"/>
      <c r="Y1208" s="36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2"/>
      <c r="AN1208" s="12"/>
      <c r="AO1208" s="12"/>
      <c r="AP1208" s="11"/>
      <c r="AQ1208" s="12"/>
      <c r="AR1208" s="12"/>
      <c r="AS1208" s="12"/>
      <c r="AT1208" s="11"/>
      <c r="AU1208" s="11"/>
      <c r="AV1208" s="11"/>
      <c r="AW1208" s="11"/>
      <c r="AX1208" s="11"/>
      <c r="AY1208" s="11"/>
      <c r="AZ1208" s="11"/>
      <c r="BA1208" s="11"/>
      <c r="BB1208" s="12"/>
      <c r="BC1208" s="11"/>
      <c r="BD1208" s="16"/>
      <c r="BE1208" s="16"/>
    </row>
    <row r="1209" spans="1:57" x14ac:dyDescent="0.3">
      <c r="A1209" s="11"/>
      <c r="B1209" s="11"/>
      <c r="C1209" s="11"/>
      <c r="D1209" s="11"/>
      <c r="E1209" s="11"/>
      <c r="F1209" s="11"/>
      <c r="G1209" s="13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36"/>
      <c r="Y1209" s="36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2"/>
      <c r="AN1209" s="12"/>
      <c r="AO1209" s="11"/>
      <c r="AP1209" s="11"/>
      <c r="AQ1209" s="12"/>
      <c r="AR1209" s="12"/>
      <c r="AS1209" s="12"/>
      <c r="AT1209" s="11"/>
      <c r="AU1209" s="11"/>
      <c r="AV1209" s="11"/>
      <c r="AW1209" s="11"/>
      <c r="AX1209" s="11"/>
      <c r="AY1209" s="11"/>
      <c r="AZ1209" s="11"/>
      <c r="BA1209" s="11"/>
      <c r="BB1209" s="12"/>
      <c r="BC1209" s="11"/>
      <c r="BD1209" s="16"/>
      <c r="BE1209" s="16"/>
    </row>
    <row r="1210" spans="1:57" x14ac:dyDescent="0.3">
      <c r="A1210" s="11"/>
      <c r="B1210" s="11"/>
      <c r="C1210" s="11"/>
      <c r="D1210" s="11"/>
      <c r="E1210" s="11"/>
      <c r="F1210" s="11"/>
      <c r="G1210" s="13"/>
      <c r="H1210" s="13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36"/>
      <c r="Y1210" s="36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2"/>
      <c r="AN1210" s="12"/>
      <c r="AO1210" s="12"/>
      <c r="AP1210" s="12"/>
      <c r="AQ1210" s="12"/>
      <c r="AR1210" s="12"/>
      <c r="AS1210" s="12"/>
      <c r="AT1210" s="11"/>
      <c r="AU1210" s="11"/>
      <c r="AV1210" s="11"/>
      <c r="AW1210" s="11"/>
      <c r="AX1210" s="11"/>
      <c r="AY1210" s="11"/>
      <c r="AZ1210" s="11"/>
      <c r="BA1210" s="11"/>
      <c r="BB1210" s="12"/>
      <c r="BC1210" s="11"/>
      <c r="BD1210" s="16"/>
      <c r="BE1210" s="16"/>
    </row>
    <row r="1211" spans="1:57" x14ac:dyDescent="0.3">
      <c r="A1211" s="11"/>
      <c r="B1211" s="11"/>
      <c r="C1211" s="11"/>
      <c r="D1211" s="11"/>
      <c r="E1211" s="11"/>
      <c r="F1211" s="11"/>
      <c r="G1211" s="13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36"/>
      <c r="Y1211" s="36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2"/>
      <c r="AL1211" s="11"/>
      <c r="AM1211" s="11"/>
      <c r="AN1211" s="11"/>
      <c r="AO1211" s="11"/>
      <c r="AP1211" s="11"/>
      <c r="AQ1211" s="11"/>
      <c r="AR1211" s="11"/>
      <c r="AS1211" s="12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6"/>
      <c r="BE1211" s="16"/>
    </row>
    <row r="1212" spans="1:57" x14ac:dyDescent="0.3">
      <c r="A1212" s="11"/>
      <c r="B1212" s="11"/>
      <c r="C1212" s="11"/>
      <c r="D1212" s="11"/>
      <c r="E1212" s="11"/>
      <c r="F1212" s="11"/>
      <c r="G1212" s="13"/>
      <c r="H1212" s="13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36"/>
      <c r="Y1212" s="36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2"/>
      <c r="AL1212" s="12"/>
      <c r="AM1212" s="12"/>
      <c r="AN1212" s="12"/>
      <c r="AO1212" s="11"/>
      <c r="AP1212" s="11"/>
      <c r="AQ1212" s="12"/>
      <c r="AR1212" s="12"/>
      <c r="AS1212" s="12"/>
      <c r="AT1212" s="11"/>
      <c r="AU1212" s="11"/>
      <c r="AV1212" s="11"/>
      <c r="AW1212" s="11"/>
      <c r="AX1212" s="11"/>
      <c r="AY1212" s="11"/>
      <c r="AZ1212" s="11"/>
      <c r="BA1212" s="11"/>
      <c r="BB1212" s="12"/>
      <c r="BC1212" s="11"/>
      <c r="BD1212" s="16"/>
      <c r="BE1212" s="16"/>
    </row>
    <row r="1213" spans="1:57" x14ac:dyDescent="0.3">
      <c r="A1213" s="11"/>
      <c r="B1213" s="11"/>
      <c r="C1213" s="11"/>
      <c r="D1213" s="11"/>
      <c r="E1213" s="11"/>
      <c r="F1213" s="11"/>
      <c r="G1213" s="13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36"/>
      <c r="Y1213" s="36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2"/>
      <c r="AL1213" s="12"/>
      <c r="AM1213" s="12"/>
      <c r="AN1213" s="11"/>
      <c r="AO1213" s="12"/>
      <c r="AP1213" s="11"/>
      <c r="AQ1213" s="12"/>
      <c r="AR1213" s="12"/>
      <c r="AS1213" s="12"/>
      <c r="AT1213" s="11"/>
      <c r="AU1213" s="11"/>
      <c r="AV1213" s="11"/>
      <c r="AW1213" s="11"/>
      <c r="AX1213" s="11"/>
      <c r="AY1213" s="11"/>
      <c r="AZ1213" s="11"/>
      <c r="BA1213" s="11"/>
      <c r="BB1213" s="12"/>
      <c r="BC1213" s="11"/>
      <c r="BD1213" s="16"/>
      <c r="BE1213" s="16"/>
    </row>
    <row r="1214" spans="1:57" x14ac:dyDescent="0.3">
      <c r="A1214" s="11"/>
      <c r="B1214" s="11"/>
      <c r="C1214" s="11"/>
      <c r="D1214" s="11"/>
      <c r="E1214" s="11"/>
      <c r="F1214" s="11"/>
      <c r="G1214" s="13"/>
      <c r="H1214" s="13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36"/>
      <c r="Y1214" s="36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6"/>
      <c r="BE1214" s="16"/>
    </row>
    <row r="1215" spans="1:57" x14ac:dyDescent="0.3">
      <c r="A1215" s="11"/>
      <c r="B1215" s="11"/>
      <c r="C1215" s="11"/>
      <c r="D1215" s="11"/>
      <c r="E1215" s="11"/>
      <c r="F1215" s="11"/>
      <c r="G1215" s="13"/>
      <c r="H1215" s="13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36"/>
      <c r="Y1215" s="36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2"/>
      <c r="AL1215" s="12"/>
      <c r="AM1215" s="11"/>
      <c r="AN1215" s="11"/>
      <c r="AO1215" s="11"/>
      <c r="AP1215" s="11"/>
      <c r="AQ1215" s="11"/>
      <c r="AR1215" s="11"/>
      <c r="AS1215" s="12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6"/>
      <c r="BE1215" s="16"/>
    </row>
    <row r="1216" spans="1:57" x14ac:dyDescent="0.3">
      <c r="A1216" s="11"/>
      <c r="B1216" s="11"/>
      <c r="C1216" s="11"/>
      <c r="D1216" s="11"/>
      <c r="E1216" s="11"/>
      <c r="F1216" s="11"/>
      <c r="G1216" s="13"/>
      <c r="H1216" s="13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36"/>
      <c r="Y1216" s="36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2"/>
      <c r="AL1216" s="12"/>
      <c r="AM1216" s="12"/>
      <c r="AN1216" s="12"/>
      <c r="AO1216" s="11"/>
      <c r="AP1216" s="11"/>
      <c r="AQ1216" s="12"/>
      <c r="AR1216" s="11"/>
      <c r="AS1216" s="12"/>
      <c r="AT1216" s="11"/>
      <c r="AU1216" s="11"/>
      <c r="AV1216" s="11"/>
      <c r="AW1216" s="11"/>
      <c r="AX1216" s="11"/>
      <c r="AY1216" s="11"/>
      <c r="AZ1216" s="11"/>
      <c r="BA1216" s="11"/>
      <c r="BB1216" s="12"/>
      <c r="BC1216" s="11"/>
      <c r="BD1216" s="16"/>
      <c r="BE1216" s="16"/>
    </row>
    <row r="1217" spans="1:57" x14ac:dyDescent="0.3">
      <c r="A1217" s="11"/>
      <c r="B1217" s="11"/>
      <c r="C1217" s="11"/>
      <c r="D1217" s="11"/>
      <c r="E1217" s="11"/>
      <c r="F1217" s="11"/>
      <c r="G1217" s="13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36"/>
      <c r="Y1217" s="36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6"/>
      <c r="BE1217" s="16"/>
    </row>
    <row r="1218" spans="1:57" x14ac:dyDescent="0.3">
      <c r="A1218" s="11"/>
      <c r="B1218" s="11"/>
      <c r="C1218" s="11"/>
      <c r="D1218" s="11"/>
      <c r="E1218" s="11"/>
      <c r="F1218" s="11"/>
      <c r="G1218" s="13"/>
      <c r="H1218" s="13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36"/>
      <c r="Y1218" s="36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2"/>
      <c r="AN1218" s="12"/>
      <c r="AO1218" s="12"/>
      <c r="AP1218" s="12"/>
      <c r="AQ1218" s="12"/>
      <c r="AR1218" s="12"/>
      <c r="AS1218" s="12"/>
      <c r="AT1218" s="11"/>
      <c r="AU1218" s="11"/>
      <c r="AV1218" s="11"/>
      <c r="AW1218" s="11"/>
      <c r="AX1218" s="11"/>
      <c r="AY1218" s="11"/>
      <c r="AZ1218" s="11"/>
      <c r="BA1218" s="11"/>
      <c r="BB1218" s="12"/>
      <c r="BC1218" s="11"/>
      <c r="BD1218" s="16"/>
      <c r="BE1218" s="16"/>
    </row>
    <row r="1219" spans="1:57" x14ac:dyDescent="0.3">
      <c r="A1219" s="11"/>
      <c r="B1219" s="11"/>
      <c r="C1219" s="11"/>
      <c r="D1219" s="11"/>
      <c r="E1219" s="11"/>
      <c r="F1219" s="11"/>
      <c r="G1219" s="13"/>
      <c r="H1219" s="13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36"/>
      <c r="Y1219" s="36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2"/>
      <c r="AL1219" s="12"/>
      <c r="AM1219" s="12"/>
      <c r="AN1219" s="12"/>
      <c r="AO1219" s="11"/>
      <c r="AP1219" s="11"/>
      <c r="AQ1219" s="12"/>
      <c r="AR1219" s="12"/>
      <c r="AS1219" s="12"/>
      <c r="AT1219" s="11"/>
      <c r="AU1219" s="11"/>
      <c r="AV1219" s="11"/>
      <c r="AW1219" s="11"/>
      <c r="AX1219" s="11"/>
      <c r="AY1219" s="11"/>
      <c r="AZ1219" s="11"/>
      <c r="BA1219" s="11"/>
      <c r="BB1219" s="12"/>
      <c r="BC1219" s="11"/>
      <c r="BD1219" s="16"/>
      <c r="BE1219" s="16"/>
    </row>
    <row r="1220" spans="1:57" x14ac:dyDescent="0.3">
      <c r="A1220" s="11"/>
      <c r="B1220" s="11"/>
      <c r="C1220" s="11"/>
      <c r="D1220" s="11"/>
      <c r="E1220" s="11"/>
      <c r="F1220" s="11"/>
      <c r="G1220" s="13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36"/>
      <c r="Y1220" s="36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2"/>
      <c r="AN1220" s="11"/>
      <c r="AO1220" s="11"/>
      <c r="AP1220" s="11"/>
      <c r="AQ1220" s="12"/>
      <c r="AR1220" s="11"/>
      <c r="AS1220" s="12"/>
      <c r="AT1220" s="11"/>
      <c r="AU1220" s="11"/>
      <c r="AV1220" s="11"/>
      <c r="AW1220" s="11"/>
      <c r="AX1220" s="11"/>
      <c r="AY1220" s="11"/>
      <c r="AZ1220" s="11"/>
      <c r="BA1220" s="11"/>
      <c r="BB1220" s="12"/>
      <c r="BC1220" s="11"/>
      <c r="BD1220" s="16"/>
      <c r="BE1220" s="16"/>
    </row>
    <row r="1221" spans="1:57" x14ac:dyDescent="0.3">
      <c r="A1221" s="11"/>
      <c r="B1221" s="11"/>
      <c r="C1221" s="11"/>
      <c r="D1221" s="11"/>
      <c r="E1221" s="11"/>
      <c r="F1221" s="11"/>
      <c r="G1221" s="13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36"/>
      <c r="Y1221" s="36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2"/>
      <c r="AN1221" s="11"/>
      <c r="AO1221" s="11"/>
      <c r="AP1221" s="11"/>
      <c r="AQ1221" s="12"/>
      <c r="AR1221" s="11"/>
      <c r="AS1221" s="12"/>
      <c r="AT1221" s="11"/>
      <c r="AU1221" s="11"/>
      <c r="AV1221" s="11"/>
      <c r="AW1221" s="11"/>
      <c r="AX1221" s="11"/>
      <c r="AY1221" s="11"/>
      <c r="AZ1221" s="11"/>
      <c r="BA1221" s="11"/>
      <c r="BB1221" s="12"/>
      <c r="BC1221" s="11"/>
      <c r="BD1221" s="16"/>
      <c r="BE1221" s="16"/>
    </row>
    <row r="1222" spans="1:57" x14ac:dyDescent="0.3">
      <c r="A1222" s="11"/>
      <c r="B1222" s="11"/>
      <c r="C1222" s="11"/>
      <c r="D1222" s="11"/>
      <c r="E1222" s="11"/>
      <c r="F1222" s="11"/>
      <c r="G1222" s="13"/>
      <c r="H1222" s="13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36"/>
      <c r="Y1222" s="36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2"/>
      <c r="AL1222" s="12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6"/>
      <c r="BE1222" s="16"/>
    </row>
    <row r="1223" spans="1:57" x14ac:dyDescent="0.3">
      <c r="A1223" s="11"/>
      <c r="B1223" s="11"/>
      <c r="C1223" s="11"/>
      <c r="D1223" s="11"/>
      <c r="E1223" s="11"/>
      <c r="F1223" s="11"/>
      <c r="G1223" s="13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36"/>
      <c r="Y1223" s="36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2"/>
      <c r="AL1223" s="12"/>
      <c r="AM1223" s="11"/>
      <c r="AN1223" s="11"/>
      <c r="AO1223" s="11"/>
      <c r="AP1223" s="11"/>
      <c r="AQ1223" s="11"/>
      <c r="AR1223" s="11"/>
      <c r="AS1223" s="12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6"/>
      <c r="BE1223" s="16"/>
    </row>
    <row r="1224" spans="1:57" x14ac:dyDescent="0.3">
      <c r="A1224" s="11"/>
      <c r="B1224" s="11"/>
      <c r="C1224" s="11"/>
      <c r="D1224" s="11"/>
      <c r="E1224" s="11"/>
      <c r="F1224" s="11"/>
      <c r="G1224" s="13"/>
      <c r="H1224" s="13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36"/>
      <c r="Y1224" s="36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2"/>
      <c r="AL1224" s="12"/>
      <c r="AM1224" s="11"/>
      <c r="AN1224" s="11"/>
      <c r="AO1224" s="11"/>
      <c r="AP1224" s="11"/>
      <c r="AQ1224" s="11"/>
      <c r="AR1224" s="11"/>
      <c r="AS1224" s="12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6"/>
      <c r="BE1224" s="16"/>
    </row>
    <row r="1225" spans="1:57" x14ac:dyDescent="0.3">
      <c r="A1225" s="11"/>
      <c r="B1225" s="11"/>
      <c r="C1225" s="11"/>
      <c r="D1225" s="11"/>
      <c r="E1225" s="11"/>
      <c r="F1225" s="11"/>
      <c r="G1225" s="13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36"/>
      <c r="Y1225" s="36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2"/>
      <c r="AL1225" s="12"/>
      <c r="AM1225" s="11"/>
      <c r="AN1225" s="11"/>
      <c r="AO1225" s="11"/>
      <c r="AP1225" s="11"/>
      <c r="AQ1225" s="11"/>
      <c r="AR1225" s="11"/>
      <c r="AS1225" s="12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6"/>
      <c r="BE1225" s="16"/>
    </row>
    <row r="1226" spans="1:57" x14ac:dyDescent="0.3">
      <c r="A1226" s="11"/>
      <c r="B1226" s="11"/>
      <c r="C1226" s="11"/>
      <c r="D1226" s="11"/>
      <c r="E1226" s="11"/>
      <c r="F1226" s="11"/>
      <c r="G1226" s="13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36"/>
      <c r="Y1226" s="36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2"/>
      <c r="AL1226" s="12"/>
      <c r="AM1226" s="11"/>
      <c r="AN1226" s="11"/>
      <c r="AO1226" s="11"/>
      <c r="AP1226" s="11"/>
      <c r="AQ1226" s="11"/>
      <c r="AR1226" s="11"/>
      <c r="AS1226" s="12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6"/>
      <c r="BE1226" s="16"/>
    </row>
    <row r="1227" spans="1:57" x14ac:dyDescent="0.3">
      <c r="A1227" s="11"/>
      <c r="B1227" s="11"/>
      <c r="C1227" s="11"/>
      <c r="D1227" s="11"/>
      <c r="E1227" s="11"/>
      <c r="F1227" s="11"/>
      <c r="G1227" s="13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36"/>
      <c r="Y1227" s="36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2"/>
      <c r="AL1227" s="12"/>
      <c r="AM1227" s="12"/>
      <c r="AN1227" s="12"/>
      <c r="AO1227" s="11"/>
      <c r="AP1227" s="11"/>
      <c r="AQ1227" s="12"/>
      <c r="AR1227" s="12"/>
      <c r="AS1227" s="12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6"/>
      <c r="BE1227" s="16"/>
    </row>
    <row r="1228" spans="1:57" x14ac:dyDescent="0.3">
      <c r="A1228" s="11"/>
      <c r="B1228" s="48"/>
      <c r="C1228" s="11"/>
      <c r="D1228" s="11"/>
      <c r="E1228" s="11"/>
      <c r="F1228" s="11"/>
      <c r="G1228" s="13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36"/>
      <c r="Y1228" s="36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2"/>
      <c r="AL1228" s="12"/>
      <c r="AM1228" s="11"/>
      <c r="AN1228" s="11"/>
      <c r="AO1228" s="11"/>
      <c r="AP1228" s="11"/>
      <c r="AQ1228" s="11"/>
      <c r="AR1228" s="11"/>
      <c r="AS1228" s="12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6"/>
      <c r="BE1228" s="16"/>
    </row>
    <row r="1229" spans="1:57" x14ac:dyDescent="0.3">
      <c r="A1229" s="11"/>
      <c r="B1229" s="11"/>
      <c r="C1229" s="11"/>
      <c r="D1229" s="11"/>
      <c r="E1229" s="11"/>
      <c r="F1229" s="11"/>
      <c r="G1229" s="13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36"/>
      <c r="Y1229" s="36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6"/>
      <c r="BE1229" s="16"/>
    </row>
    <row r="1230" spans="1:57" x14ac:dyDescent="0.3">
      <c r="A1230" s="11"/>
      <c r="B1230" s="11"/>
      <c r="C1230" s="11"/>
      <c r="D1230" s="11"/>
      <c r="E1230" s="11"/>
      <c r="F1230" s="11"/>
      <c r="G1230" s="13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36"/>
      <c r="Y1230" s="36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2"/>
      <c r="AL1230" s="12"/>
      <c r="AM1230" s="12"/>
      <c r="AN1230" s="12"/>
      <c r="AO1230" s="11"/>
      <c r="AP1230" s="11"/>
      <c r="AQ1230" s="12"/>
      <c r="AR1230" s="12"/>
      <c r="AS1230" s="12"/>
      <c r="AT1230" s="11"/>
      <c r="AU1230" s="11"/>
      <c r="AV1230" s="11"/>
      <c r="AW1230" s="11"/>
      <c r="AX1230" s="11"/>
      <c r="AY1230" s="11"/>
      <c r="AZ1230" s="11"/>
      <c r="BA1230" s="11"/>
      <c r="BB1230" s="12"/>
      <c r="BC1230" s="11"/>
      <c r="BD1230" s="16"/>
      <c r="BE1230" s="16"/>
    </row>
    <row r="1231" spans="1:57" x14ac:dyDescent="0.3">
      <c r="A1231" s="11"/>
      <c r="B1231" s="11"/>
      <c r="C1231" s="11"/>
      <c r="D1231" s="11"/>
      <c r="E1231" s="11"/>
      <c r="F1231" s="11"/>
      <c r="G1231" s="13"/>
      <c r="H1231" s="13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36"/>
      <c r="Y1231" s="36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2"/>
      <c r="AL1231" s="12"/>
      <c r="AM1231" s="12"/>
      <c r="AN1231" s="12"/>
      <c r="AO1231" s="11"/>
      <c r="AP1231" s="11"/>
      <c r="AQ1231" s="12"/>
      <c r="AR1231" s="12"/>
      <c r="AS1231" s="12"/>
      <c r="AT1231" s="11"/>
      <c r="AU1231" s="11"/>
      <c r="AV1231" s="11"/>
      <c r="AW1231" s="11"/>
      <c r="AX1231" s="11"/>
      <c r="AY1231" s="11"/>
      <c r="AZ1231" s="11"/>
      <c r="BA1231" s="11"/>
      <c r="BB1231" s="12"/>
      <c r="BC1231" s="11"/>
      <c r="BD1231" s="16"/>
      <c r="BE1231" s="16"/>
    </row>
    <row r="1232" spans="1:57" x14ac:dyDescent="0.3">
      <c r="A1232" s="11"/>
      <c r="B1232" s="11"/>
      <c r="C1232" s="11"/>
      <c r="D1232" s="11"/>
      <c r="E1232" s="11"/>
      <c r="F1232" s="11"/>
      <c r="G1232" s="13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36"/>
      <c r="Y1232" s="36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2"/>
      <c r="AL1232" s="12"/>
      <c r="AM1232" s="12"/>
      <c r="AN1232" s="12"/>
      <c r="AO1232" s="11"/>
      <c r="AP1232" s="11"/>
      <c r="AQ1232" s="12"/>
      <c r="AR1232" s="12"/>
      <c r="AS1232" s="12"/>
      <c r="AT1232" s="11"/>
      <c r="AU1232" s="11"/>
      <c r="AV1232" s="11"/>
      <c r="AW1232" s="11"/>
      <c r="AX1232" s="11"/>
      <c r="AY1232" s="11"/>
      <c r="AZ1232" s="11"/>
      <c r="BA1232" s="11"/>
      <c r="BB1232" s="12"/>
      <c r="BC1232" s="11"/>
      <c r="BD1232" s="16"/>
      <c r="BE1232" s="16"/>
    </row>
    <row r="1233" spans="1:57" x14ac:dyDescent="0.3">
      <c r="A1233" s="11"/>
      <c r="B1233" s="11"/>
      <c r="C1233" s="11"/>
      <c r="D1233" s="11"/>
      <c r="E1233" s="11"/>
      <c r="F1233" s="11"/>
      <c r="G1233" s="13"/>
      <c r="H1233" s="13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36"/>
      <c r="Y1233" s="36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2"/>
      <c r="AL1233" s="11"/>
      <c r="AM1233" s="12"/>
      <c r="AN1233" s="12"/>
      <c r="AO1233" s="11"/>
      <c r="AP1233" s="11"/>
      <c r="AQ1233" s="12"/>
      <c r="AR1233" s="12"/>
      <c r="AS1233" s="12"/>
      <c r="AT1233" s="11"/>
      <c r="AU1233" s="11"/>
      <c r="AV1233" s="11"/>
      <c r="AW1233" s="11"/>
      <c r="AX1233" s="11"/>
      <c r="AY1233" s="11"/>
      <c r="AZ1233" s="11"/>
      <c r="BA1233" s="11"/>
      <c r="BB1233" s="12"/>
      <c r="BC1233" s="11"/>
      <c r="BD1233" s="16"/>
      <c r="BE1233" s="16"/>
    </row>
    <row r="1234" spans="1:57" x14ac:dyDescent="0.3">
      <c r="A1234" s="11"/>
      <c r="B1234" s="11"/>
      <c r="C1234" s="11"/>
      <c r="D1234" s="11"/>
      <c r="E1234" s="11"/>
      <c r="F1234" s="11"/>
      <c r="G1234" s="13"/>
      <c r="H1234" s="13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36"/>
      <c r="Y1234" s="36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2"/>
      <c r="AL1234" s="11"/>
      <c r="AM1234" s="12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2"/>
      <c r="BC1234" s="11"/>
      <c r="BD1234" s="16"/>
      <c r="BE1234" s="16"/>
    </row>
    <row r="1235" spans="1:57" x14ac:dyDescent="0.3">
      <c r="A1235" s="11"/>
      <c r="B1235" s="11"/>
      <c r="C1235" s="11"/>
      <c r="D1235" s="11"/>
      <c r="E1235" s="11"/>
      <c r="F1235" s="11"/>
      <c r="G1235" s="13"/>
      <c r="H1235" s="13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36"/>
      <c r="Y1235" s="36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6"/>
      <c r="BE1235" s="16"/>
    </row>
    <row r="1236" spans="1:57" x14ac:dyDescent="0.3">
      <c r="A1236" s="11"/>
      <c r="B1236" s="11"/>
      <c r="C1236" s="11"/>
      <c r="D1236" s="11"/>
      <c r="E1236" s="11"/>
      <c r="F1236" s="11"/>
      <c r="G1236" s="13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36"/>
      <c r="Y1236" s="36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6"/>
      <c r="BE1236" s="16"/>
    </row>
    <row r="1237" spans="1:57" x14ac:dyDescent="0.3">
      <c r="A1237" s="11"/>
      <c r="B1237" s="11"/>
      <c r="C1237" s="11"/>
      <c r="D1237" s="11"/>
      <c r="E1237" s="11"/>
      <c r="F1237" s="11"/>
      <c r="G1237" s="13"/>
      <c r="H1237" s="13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36"/>
      <c r="Y1237" s="36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2"/>
      <c r="AL1237" s="12"/>
      <c r="AM1237" s="11"/>
      <c r="AN1237" s="11"/>
      <c r="AO1237" s="11"/>
      <c r="AP1237" s="11"/>
      <c r="AQ1237" s="11"/>
      <c r="AR1237" s="11"/>
      <c r="AS1237" s="12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6"/>
      <c r="BE1237" s="16"/>
    </row>
    <row r="1238" spans="1:57" x14ac:dyDescent="0.3">
      <c r="A1238" s="11"/>
      <c r="B1238" s="11"/>
      <c r="C1238" s="11"/>
      <c r="D1238" s="11"/>
      <c r="E1238" s="11"/>
      <c r="F1238" s="11"/>
      <c r="G1238" s="13"/>
      <c r="H1238" s="13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36"/>
      <c r="Y1238" s="36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2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2"/>
      <c r="BC1238" s="11"/>
      <c r="BD1238" s="16"/>
      <c r="BE1238" s="16"/>
    </row>
    <row r="1239" spans="1:57" x14ac:dyDescent="0.3">
      <c r="A1239" s="11"/>
      <c r="B1239" s="11"/>
      <c r="C1239" s="11"/>
      <c r="D1239" s="11"/>
      <c r="E1239" s="11"/>
      <c r="F1239" s="11"/>
      <c r="G1239" s="13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36"/>
      <c r="Y1239" s="36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2"/>
      <c r="AL1239" s="11"/>
      <c r="AM1239" s="11"/>
      <c r="AN1239" s="11"/>
      <c r="AO1239" s="11"/>
      <c r="AP1239" s="11"/>
      <c r="AQ1239" s="12"/>
      <c r="AR1239" s="12"/>
      <c r="AS1239" s="12"/>
      <c r="AT1239" s="11"/>
      <c r="AU1239" s="11"/>
      <c r="AV1239" s="11"/>
      <c r="AW1239" s="11"/>
      <c r="AX1239" s="11"/>
      <c r="AY1239" s="11"/>
      <c r="AZ1239" s="11"/>
      <c r="BA1239" s="11"/>
      <c r="BB1239" s="12"/>
      <c r="BC1239" s="11"/>
      <c r="BD1239" s="16"/>
      <c r="BE1239" s="16"/>
    </row>
    <row r="1240" spans="1:57" x14ac:dyDescent="0.3">
      <c r="A1240" s="11"/>
      <c r="B1240" s="11"/>
      <c r="C1240" s="11"/>
      <c r="D1240" s="11"/>
      <c r="E1240" s="11"/>
      <c r="F1240" s="11"/>
      <c r="G1240" s="13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36"/>
      <c r="Y1240" s="36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2"/>
      <c r="AL1240" s="12"/>
      <c r="AM1240" s="12"/>
      <c r="AN1240" s="12"/>
      <c r="AO1240" s="11"/>
      <c r="AP1240" s="11"/>
      <c r="AQ1240" s="12"/>
      <c r="AR1240" s="12"/>
      <c r="AS1240" s="12"/>
      <c r="AT1240" s="11"/>
      <c r="AU1240" s="11"/>
      <c r="AV1240" s="11"/>
      <c r="AW1240" s="11"/>
      <c r="AX1240" s="11"/>
      <c r="AY1240" s="11"/>
      <c r="AZ1240" s="11"/>
      <c r="BA1240" s="11"/>
      <c r="BB1240" s="12"/>
      <c r="BC1240" s="11"/>
      <c r="BD1240" s="16"/>
      <c r="BE1240" s="16"/>
    </row>
    <row r="1241" spans="1:57" x14ac:dyDescent="0.3">
      <c r="A1241" s="11"/>
      <c r="B1241" s="48"/>
      <c r="C1241" s="11"/>
      <c r="D1241" s="11"/>
      <c r="E1241" s="11"/>
      <c r="F1241" s="11"/>
      <c r="G1241" s="13"/>
      <c r="H1241" s="13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36"/>
      <c r="Y1241" s="36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6"/>
      <c r="BE1241" s="16"/>
    </row>
    <row r="1242" spans="1:57" x14ac:dyDescent="0.3">
      <c r="A1242" s="11"/>
      <c r="B1242" s="11"/>
      <c r="C1242" s="11"/>
      <c r="D1242" s="11"/>
      <c r="E1242" s="11"/>
      <c r="F1242" s="11"/>
      <c r="G1242" s="13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36"/>
      <c r="Y1242" s="36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2"/>
      <c r="AL1242" s="12"/>
      <c r="AM1242" s="12"/>
      <c r="AN1242" s="11"/>
      <c r="AO1242" s="11"/>
      <c r="AP1242" s="11"/>
      <c r="AQ1242" s="12"/>
      <c r="AR1242" s="11"/>
      <c r="AS1242" s="12"/>
      <c r="AT1242" s="11"/>
      <c r="AU1242" s="11"/>
      <c r="AV1242" s="11"/>
      <c r="AW1242" s="11"/>
      <c r="AX1242" s="11"/>
      <c r="AY1242" s="11"/>
      <c r="AZ1242" s="11"/>
      <c r="BA1242" s="11"/>
      <c r="BB1242" s="12"/>
      <c r="BC1242" s="11"/>
      <c r="BD1242" s="16"/>
      <c r="BE1242" s="16"/>
    </row>
    <row r="1243" spans="1:57" x14ac:dyDescent="0.3">
      <c r="A1243" s="11"/>
      <c r="B1243" s="11"/>
      <c r="C1243" s="11"/>
      <c r="D1243" s="11"/>
      <c r="E1243" s="11"/>
      <c r="F1243" s="11"/>
      <c r="G1243" s="13"/>
      <c r="H1243" s="13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36"/>
      <c r="Y1243" s="36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2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2"/>
      <c r="BC1243" s="11"/>
      <c r="BD1243" s="16"/>
      <c r="BE1243" s="16"/>
    </row>
    <row r="1244" spans="1:57" x14ac:dyDescent="0.3">
      <c r="A1244" s="11"/>
      <c r="B1244" s="11"/>
      <c r="C1244" s="11"/>
      <c r="D1244" s="11"/>
      <c r="E1244" s="11"/>
      <c r="F1244" s="11"/>
      <c r="G1244" s="13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36"/>
      <c r="Y1244" s="36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2"/>
      <c r="AL1244" s="12"/>
      <c r="AM1244" s="12"/>
      <c r="AN1244" s="12"/>
      <c r="AO1244" s="11"/>
      <c r="AP1244" s="11"/>
      <c r="AQ1244" s="12"/>
      <c r="AR1244" s="12"/>
      <c r="AS1244" s="12"/>
      <c r="AT1244" s="11"/>
      <c r="AU1244" s="11"/>
      <c r="AV1244" s="11"/>
      <c r="AW1244" s="11"/>
      <c r="AX1244" s="11"/>
      <c r="AY1244" s="11"/>
      <c r="AZ1244" s="11"/>
      <c r="BA1244" s="11"/>
      <c r="BB1244" s="12"/>
      <c r="BC1244" s="11"/>
      <c r="BD1244" s="16"/>
      <c r="BE1244" s="16"/>
    </row>
    <row r="1245" spans="1:57" x14ac:dyDescent="0.3">
      <c r="A1245" s="11"/>
      <c r="B1245" s="11"/>
      <c r="C1245" s="11"/>
      <c r="D1245" s="11"/>
      <c r="E1245" s="11"/>
      <c r="F1245" s="11"/>
      <c r="G1245" s="13"/>
      <c r="H1245" s="13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36"/>
      <c r="Y1245" s="36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2"/>
      <c r="AL1245" s="12"/>
      <c r="AM1245" s="12"/>
      <c r="AN1245" s="12"/>
      <c r="AO1245" s="11"/>
      <c r="AP1245" s="11"/>
      <c r="AQ1245" s="12"/>
      <c r="AR1245" s="12"/>
      <c r="AS1245" s="12"/>
      <c r="AT1245" s="11"/>
      <c r="AU1245" s="11"/>
      <c r="AV1245" s="11"/>
      <c r="AW1245" s="11"/>
      <c r="AX1245" s="11"/>
      <c r="AY1245" s="11"/>
      <c r="AZ1245" s="11"/>
      <c r="BA1245" s="11"/>
      <c r="BB1245" s="12"/>
      <c r="BC1245" s="11"/>
      <c r="BD1245" s="16"/>
      <c r="BE1245" s="16"/>
    </row>
    <row r="1246" spans="1:57" x14ac:dyDescent="0.3">
      <c r="A1246" s="11"/>
      <c r="B1246" s="11"/>
      <c r="C1246" s="11"/>
      <c r="D1246" s="11"/>
      <c r="E1246" s="11"/>
      <c r="F1246" s="11"/>
      <c r="G1246" s="13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36"/>
      <c r="Y1246" s="36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2"/>
      <c r="AL1246" s="12"/>
      <c r="AM1246" s="11"/>
      <c r="AN1246" s="11"/>
      <c r="AO1246" s="11"/>
      <c r="AP1246" s="11"/>
      <c r="AQ1246" s="11"/>
      <c r="AR1246" s="11"/>
      <c r="AS1246" s="12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6"/>
      <c r="BE1246" s="16"/>
    </row>
    <row r="1247" spans="1:57" x14ac:dyDescent="0.3">
      <c r="A1247" s="11"/>
      <c r="B1247" s="11"/>
      <c r="C1247" s="11"/>
      <c r="D1247" s="11"/>
      <c r="E1247" s="11"/>
      <c r="F1247" s="11"/>
      <c r="G1247" s="13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36"/>
      <c r="Y1247" s="36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2"/>
      <c r="BC1247" s="11"/>
      <c r="BD1247" s="16"/>
      <c r="BE1247" s="16"/>
    </row>
    <row r="1248" spans="1:57" x14ac:dyDescent="0.3">
      <c r="A1248" s="11"/>
      <c r="B1248" s="11"/>
      <c r="C1248" s="11"/>
      <c r="D1248" s="11"/>
      <c r="E1248" s="11"/>
      <c r="F1248" s="11"/>
      <c r="G1248" s="13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36"/>
      <c r="Y1248" s="36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2"/>
      <c r="BC1248" s="11"/>
      <c r="BD1248" s="16"/>
      <c r="BE1248" s="16"/>
    </row>
    <row r="1249" spans="1:57" x14ac:dyDescent="0.3">
      <c r="A1249" s="11"/>
      <c r="B1249" s="11"/>
      <c r="C1249" s="11"/>
      <c r="D1249" s="11"/>
      <c r="E1249" s="11"/>
      <c r="F1249" s="11"/>
      <c r="G1249" s="13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36"/>
      <c r="Y1249" s="36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2"/>
      <c r="AL1249" s="12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6"/>
      <c r="BE1249" s="16"/>
    </row>
    <row r="1250" spans="1:57" x14ac:dyDescent="0.3">
      <c r="A1250" s="11"/>
      <c r="B1250" s="11"/>
      <c r="C1250" s="11"/>
      <c r="D1250" s="11"/>
      <c r="E1250" s="11"/>
      <c r="F1250" s="11"/>
      <c r="G1250" s="13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36"/>
      <c r="Y1250" s="36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2"/>
      <c r="AN1250" s="12"/>
      <c r="AO1250" s="12"/>
      <c r="AP1250" s="12"/>
      <c r="AQ1250" s="12"/>
      <c r="AR1250" s="12"/>
      <c r="AS1250" s="12"/>
      <c r="AT1250" s="11"/>
      <c r="AU1250" s="11"/>
      <c r="AV1250" s="11"/>
      <c r="AW1250" s="11"/>
      <c r="AX1250" s="11"/>
      <c r="AY1250" s="11"/>
      <c r="AZ1250" s="11"/>
      <c r="BA1250" s="11"/>
      <c r="BB1250" s="12"/>
      <c r="BC1250" s="11"/>
      <c r="BD1250" s="16"/>
      <c r="BE1250" s="16"/>
    </row>
    <row r="1251" spans="1:57" x14ac:dyDescent="0.3">
      <c r="A1251" s="11"/>
      <c r="B1251" s="11"/>
      <c r="C1251" s="11"/>
      <c r="D1251" s="11"/>
      <c r="E1251" s="11"/>
      <c r="F1251" s="11"/>
      <c r="G1251" s="13"/>
      <c r="H1251" s="13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36"/>
      <c r="Y1251" s="36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2"/>
      <c r="AL1251" s="12"/>
      <c r="AM1251" s="12"/>
      <c r="AN1251" s="12"/>
      <c r="AO1251" s="11"/>
      <c r="AP1251" s="11"/>
      <c r="AQ1251" s="12"/>
      <c r="AR1251" s="12"/>
      <c r="AS1251" s="12"/>
      <c r="AT1251" s="11"/>
      <c r="AU1251" s="11"/>
      <c r="AV1251" s="11"/>
      <c r="AW1251" s="11"/>
      <c r="AX1251" s="11"/>
      <c r="AY1251" s="11"/>
      <c r="AZ1251" s="11"/>
      <c r="BA1251" s="11"/>
      <c r="BB1251" s="12"/>
      <c r="BC1251" s="11"/>
      <c r="BD1251" s="16"/>
      <c r="BE1251" s="16"/>
    </row>
    <row r="1252" spans="1:57" x14ac:dyDescent="0.3">
      <c r="A1252" s="11"/>
      <c r="B1252" s="11"/>
      <c r="C1252" s="11"/>
      <c r="D1252" s="11"/>
      <c r="E1252" s="11"/>
      <c r="F1252" s="11"/>
      <c r="G1252" s="13"/>
      <c r="H1252" s="13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36"/>
      <c r="Y1252" s="36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2"/>
      <c r="AL1252" s="12"/>
      <c r="AM1252" s="11"/>
      <c r="AN1252" s="11"/>
      <c r="AO1252" s="11"/>
      <c r="AP1252" s="11"/>
      <c r="AQ1252" s="11"/>
      <c r="AR1252" s="11"/>
      <c r="AS1252" s="12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6"/>
      <c r="BE1252" s="16"/>
    </row>
    <row r="1253" spans="1:57" x14ac:dyDescent="0.3">
      <c r="A1253" s="11"/>
      <c r="B1253" s="11"/>
      <c r="C1253" s="11"/>
      <c r="D1253" s="11"/>
      <c r="E1253" s="11"/>
      <c r="F1253" s="11"/>
      <c r="G1253" s="13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36"/>
      <c r="Y1253" s="36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2"/>
      <c r="AL1253" s="11"/>
      <c r="AM1253" s="12"/>
      <c r="AN1253" s="12"/>
      <c r="AO1253" s="11"/>
      <c r="AP1253" s="11"/>
      <c r="AQ1253" s="12"/>
      <c r="AR1253" s="12"/>
      <c r="AS1253" s="12"/>
      <c r="AT1253" s="11"/>
      <c r="AU1253" s="11"/>
      <c r="AV1253" s="11"/>
      <c r="AW1253" s="11"/>
      <c r="AX1253" s="11"/>
      <c r="AY1253" s="11"/>
      <c r="AZ1253" s="11"/>
      <c r="BA1253" s="11"/>
      <c r="BB1253" s="12"/>
      <c r="BC1253" s="11"/>
      <c r="BD1253" s="16"/>
      <c r="BE1253" s="16"/>
    </row>
    <row r="1254" spans="1:57" x14ac:dyDescent="0.3">
      <c r="A1254" s="11"/>
      <c r="B1254" s="11"/>
      <c r="C1254" s="11"/>
      <c r="D1254" s="11"/>
      <c r="E1254" s="11"/>
      <c r="F1254" s="11"/>
      <c r="G1254" s="13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36"/>
      <c r="Y1254" s="36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2"/>
      <c r="AL1254" s="12"/>
      <c r="AM1254" s="12"/>
      <c r="AN1254" s="12"/>
      <c r="AO1254" s="11"/>
      <c r="AP1254" s="11"/>
      <c r="AQ1254" s="12"/>
      <c r="AR1254" s="12"/>
      <c r="AS1254" s="12"/>
      <c r="AT1254" s="11"/>
      <c r="AU1254" s="11"/>
      <c r="AV1254" s="11"/>
      <c r="AW1254" s="11"/>
      <c r="AX1254" s="11"/>
      <c r="AY1254" s="11"/>
      <c r="AZ1254" s="11"/>
      <c r="BA1254" s="11"/>
      <c r="BB1254" s="12"/>
      <c r="BC1254" s="11"/>
      <c r="BD1254" s="16"/>
      <c r="BE1254" s="16"/>
    </row>
    <row r="1255" spans="1:57" x14ac:dyDescent="0.3">
      <c r="A1255" s="11"/>
      <c r="B1255" s="11"/>
      <c r="C1255" s="11"/>
      <c r="D1255" s="11"/>
      <c r="E1255" s="11"/>
      <c r="F1255" s="11"/>
      <c r="G1255" s="13"/>
      <c r="H1255" s="13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36"/>
      <c r="Y1255" s="36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2"/>
      <c r="AN1255" s="12"/>
      <c r="AO1255" s="12"/>
      <c r="AP1255" s="12"/>
      <c r="AQ1255" s="12"/>
      <c r="AR1255" s="12"/>
      <c r="AS1255" s="12"/>
      <c r="AT1255" s="11"/>
      <c r="AU1255" s="11"/>
      <c r="AV1255" s="11"/>
      <c r="AW1255" s="11"/>
      <c r="AX1255" s="11"/>
      <c r="AY1255" s="11"/>
      <c r="AZ1255" s="11"/>
      <c r="BA1255" s="11"/>
      <c r="BB1255" s="12"/>
      <c r="BC1255" s="11"/>
      <c r="BD1255" s="16"/>
      <c r="BE1255" s="16"/>
    </row>
    <row r="1256" spans="1:57" x14ac:dyDescent="0.3">
      <c r="A1256" s="11"/>
      <c r="B1256" s="11"/>
      <c r="C1256" s="11"/>
      <c r="D1256" s="11"/>
      <c r="E1256" s="11"/>
      <c r="F1256" s="11"/>
      <c r="G1256" s="13"/>
      <c r="H1256" s="13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36"/>
      <c r="Y1256" s="36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2"/>
      <c r="AN1256" s="12"/>
      <c r="AO1256" s="12"/>
      <c r="AP1256" s="12"/>
      <c r="AQ1256" s="12"/>
      <c r="AR1256" s="12"/>
      <c r="AS1256" s="12"/>
      <c r="AT1256" s="11"/>
      <c r="AU1256" s="11"/>
      <c r="AV1256" s="11"/>
      <c r="AW1256" s="11"/>
      <c r="AX1256" s="11"/>
      <c r="AY1256" s="11"/>
      <c r="AZ1256" s="11"/>
      <c r="BA1256" s="11"/>
      <c r="BB1256" s="12"/>
      <c r="BC1256" s="11"/>
      <c r="BD1256" s="16"/>
      <c r="BE1256" s="16"/>
    </row>
    <row r="1257" spans="1:57" x14ac:dyDescent="0.3">
      <c r="A1257" s="11"/>
      <c r="B1257" s="11"/>
      <c r="C1257" s="11"/>
      <c r="D1257" s="11"/>
      <c r="E1257" s="11"/>
      <c r="F1257" s="11"/>
      <c r="G1257" s="13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36"/>
      <c r="Y1257" s="36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2"/>
      <c r="AL1257" s="12"/>
      <c r="AM1257" s="12"/>
      <c r="AN1257" s="12"/>
      <c r="AO1257" s="11"/>
      <c r="AP1257" s="11"/>
      <c r="AQ1257" s="12"/>
      <c r="AR1257" s="12"/>
      <c r="AS1257" s="12"/>
      <c r="AT1257" s="11"/>
      <c r="AU1257" s="11"/>
      <c r="AV1257" s="11"/>
      <c r="AW1257" s="11"/>
      <c r="AX1257" s="11"/>
      <c r="AY1257" s="11"/>
      <c r="AZ1257" s="11"/>
      <c r="BA1257" s="11"/>
      <c r="BB1257" s="12"/>
      <c r="BC1257" s="11"/>
      <c r="BD1257" s="16"/>
      <c r="BE1257" s="16"/>
    </row>
    <row r="1258" spans="1:57" x14ac:dyDescent="0.3">
      <c r="A1258" s="11"/>
      <c r="B1258" s="11"/>
      <c r="C1258" s="11"/>
      <c r="D1258" s="11"/>
      <c r="E1258" s="11"/>
      <c r="F1258" s="11"/>
      <c r="G1258" s="13"/>
      <c r="H1258" s="13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36"/>
      <c r="Y1258" s="36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2"/>
      <c r="AL1258" s="12"/>
      <c r="AM1258" s="12"/>
      <c r="AN1258" s="12"/>
      <c r="AO1258" s="12"/>
      <c r="AP1258" s="11"/>
      <c r="AQ1258" s="12"/>
      <c r="AR1258" s="12"/>
      <c r="AS1258" s="12"/>
      <c r="AT1258" s="11"/>
      <c r="AU1258" s="11"/>
      <c r="AV1258" s="11"/>
      <c r="AW1258" s="11"/>
      <c r="AX1258" s="11"/>
      <c r="AY1258" s="11"/>
      <c r="AZ1258" s="11"/>
      <c r="BA1258" s="11"/>
      <c r="BB1258" s="12"/>
      <c r="BC1258" s="11"/>
      <c r="BD1258" s="16"/>
      <c r="BE1258" s="16"/>
    </row>
    <row r="1259" spans="1:57" x14ac:dyDescent="0.3">
      <c r="A1259" s="11"/>
      <c r="B1259" s="11"/>
      <c r="C1259" s="11"/>
      <c r="D1259" s="11"/>
      <c r="E1259" s="11"/>
      <c r="F1259" s="11"/>
      <c r="G1259" s="13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36"/>
      <c r="Y1259" s="36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2"/>
      <c r="AN1259" s="12"/>
      <c r="AO1259" s="11"/>
      <c r="AP1259" s="11"/>
      <c r="AQ1259" s="12"/>
      <c r="AR1259" s="12"/>
      <c r="AS1259" s="12"/>
      <c r="AT1259" s="11"/>
      <c r="AU1259" s="11"/>
      <c r="AV1259" s="11"/>
      <c r="AW1259" s="11"/>
      <c r="AX1259" s="11"/>
      <c r="AY1259" s="11"/>
      <c r="AZ1259" s="11"/>
      <c r="BA1259" s="11"/>
      <c r="BB1259" s="12"/>
      <c r="BC1259" s="11"/>
      <c r="BD1259" s="16"/>
      <c r="BE1259" s="16"/>
    </row>
    <row r="1260" spans="1:57" x14ac:dyDescent="0.3">
      <c r="A1260" s="11"/>
      <c r="B1260" s="11"/>
      <c r="C1260" s="11"/>
      <c r="D1260" s="11"/>
      <c r="E1260" s="11"/>
      <c r="F1260" s="11"/>
      <c r="G1260" s="13"/>
      <c r="H1260" s="13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36"/>
      <c r="Y1260" s="36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6"/>
      <c r="BE1260" s="16"/>
    </row>
    <row r="1261" spans="1:57" x14ac:dyDescent="0.3">
      <c r="A1261" s="11"/>
      <c r="B1261" s="11"/>
      <c r="C1261" s="11"/>
      <c r="D1261" s="11"/>
      <c r="E1261" s="11"/>
      <c r="F1261" s="11"/>
      <c r="G1261" s="13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36"/>
      <c r="Y1261" s="36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2"/>
      <c r="BC1261" s="11"/>
      <c r="BD1261" s="16"/>
      <c r="BE1261" s="16"/>
    </row>
    <row r="1262" spans="1:57" x14ac:dyDescent="0.3">
      <c r="A1262" s="11"/>
      <c r="B1262" s="11"/>
      <c r="C1262" s="11"/>
      <c r="D1262" s="11"/>
      <c r="E1262" s="11"/>
      <c r="F1262" s="11"/>
      <c r="G1262" s="13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36"/>
      <c r="Y1262" s="36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6"/>
      <c r="BE1262" s="16"/>
    </row>
    <row r="1263" spans="1:57" x14ac:dyDescent="0.3">
      <c r="A1263" s="11"/>
      <c r="B1263" s="11"/>
      <c r="C1263" s="11"/>
      <c r="D1263" s="11"/>
      <c r="E1263" s="11"/>
      <c r="F1263" s="11"/>
      <c r="G1263" s="13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36"/>
      <c r="Y1263" s="36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6"/>
      <c r="BE1263" s="16"/>
    </row>
    <row r="1264" spans="1:57" x14ac:dyDescent="0.3">
      <c r="A1264" s="11"/>
      <c r="B1264" s="11"/>
      <c r="C1264" s="11"/>
      <c r="D1264" s="11"/>
      <c r="E1264" s="11"/>
      <c r="F1264" s="11"/>
      <c r="G1264" s="13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36"/>
      <c r="Y1264" s="36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6"/>
      <c r="BE1264" s="16"/>
    </row>
    <row r="1265" spans="1:57" x14ac:dyDescent="0.3">
      <c r="A1265" s="11"/>
      <c r="B1265" s="11"/>
      <c r="C1265" s="11"/>
      <c r="D1265" s="11"/>
      <c r="E1265" s="11"/>
      <c r="F1265" s="11"/>
      <c r="G1265" s="13"/>
      <c r="H1265" s="13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36"/>
      <c r="Y1265" s="36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1"/>
      <c r="AU1265" s="11"/>
      <c r="AV1265" s="11"/>
      <c r="AW1265" s="11"/>
      <c r="AX1265" s="11"/>
      <c r="AY1265" s="11"/>
      <c r="AZ1265" s="11"/>
      <c r="BA1265" s="11"/>
      <c r="BB1265" s="12"/>
      <c r="BC1265" s="11"/>
      <c r="BD1265" s="16"/>
      <c r="BE1265" s="16"/>
    </row>
    <row r="1266" spans="1:57" x14ac:dyDescent="0.3">
      <c r="A1266" s="11"/>
      <c r="B1266" s="11"/>
      <c r="C1266" s="11"/>
      <c r="D1266" s="11"/>
      <c r="E1266" s="11"/>
      <c r="F1266" s="11"/>
      <c r="G1266" s="13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36"/>
      <c r="Y1266" s="36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2"/>
      <c r="AL1266" s="12"/>
      <c r="AM1266" s="12"/>
      <c r="AN1266" s="12"/>
      <c r="AO1266" s="11"/>
      <c r="AP1266" s="11"/>
      <c r="AQ1266" s="12"/>
      <c r="AR1266" s="12"/>
      <c r="AS1266" s="12"/>
      <c r="AT1266" s="11"/>
      <c r="AU1266" s="11"/>
      <c r="AV1266" s="11"/>
      <c r="AW1266" s="11"/>
      <c r="AX1266" s="11"/>
      <c r="AY1266" s="11"/>
      <c r="AZ1266" s="11"/>
      <c r="BA1266" s="11"/>
      <c r="BB1266" s="12"/>
      <c r="BC1266" s="11"/>
      <c r="BD1266" s="16"/>
      <c r="BE1266" s="16"/>
    </row>
    <row r="1267" spans="1:57" x14ac:dyDescent="0.3">
      <c r="A1267" s="11"/>
      <c r="B1267" s="48"/>
      <c r="C1267" s="11"/>
      <c r="D1267" s="11"/>
      <c r="E1267" s="11"/>
      <c r="F1267" s="11"/>
      <c r="G1267" s="13"/>
      <c r="H1267" s="13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36"/>
      <c r="Y1267" s="36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6"/>
      <c r="BE1267" s="16"/>
    </row>
    <row r="1268" spans="1:57" x14ac:dyDescent="0.3">
      <c r="A1268" s="11"/>
      <c r="B1268" s="11"/>
      <c r="C1268" s="11"/>
      <c r="D1268" s="11"/>
      <c r="E1268" s="11"/>
      <c r="F1268" s="11"/>
      <c r="G1268" s="13"/>
      <c r="H1268" s="13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36"/>
      <c r="Y1268" s="36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6"/>
      <c r="BE1268" s="16"/>
    </row>
    <row r="1269" spans="1:57" x14ac:dyDescent="0.3">
      <c r="A1269" s="11"/>
      <c r="B1269" s="11"/>
      <c r="C1269" s="11"/>
      <c r="D1269" s="11"/>
      <c r="E1269" s="11"/>
      <c r="F1269" s="11"/>
      <c r="G1269" s="13"/>
      <c r="H1269" s="13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36"/>
      <c r="Y1269" s="36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2"/>
      <c r="AL1269" s="12"/>
      <c r="AM1269" s="12"/>
      <c r="AN1269" s="12"/>
      <c r="AO1269" s="11"/>
      <c r="AP1269" s="11"/>
      <c r="AQ1269" s="12"/>
      <c r="AR1269" s="12"/>
      <c r="AS1269" s="12"/>
      <c r="AT1269" s="11"/>
      <c r="AU1269" s="11"/>
      <c r="AV1269" s="11"/>
      <c r="AW1269" s="11"/>
      <c r="AX1269" s="11"/>
      <c r="AY1269" s="11"/>
      <c r="AZ1269" s="11"/>
      <c r="BA1269" s="11"/>
      <c r="BB1269" s="12"/>
      <c r="BC1269" s="11"/>
      <c r="BD1269" s="16"/>
      <c r="BE1269" s="16"/>
    </row>
    <row r="1270" spans="1:57" x14ac:dyDescent="0.3">
      <c r="A1270" s="11"/>
      <c r="B1270" s="11"/>
      <c r="C1270" s="11"/>
      <c r="D1270" s="11"/>
      <c r="E1270" s="11"/>
      <c r="F1270" s="11"/>
      <c r="G1270" s="13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36"/>
      <c r="Y1270" s="36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2"/>
      <c r="AL1270" s="12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6"/>
      <c r="BE1270" s="16"/>
    </row>
    <row r="1271" spans="1:57" x14ac:dyDescent="0.3">
      <c r="A1271" s="11"/>
      <c r="B1271" s="11"/>
      <c r="C1271" s="11"/>
      <c r="D1271" s="11"/>
      <c r="E1271" s="11"/>
      <c r="F1271" s="11"/>
      <c r="G1271" s="13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36"/>
      <c r="Y1271" s="36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2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6"/>
      <c r="BE1271" s="16"/>
    </row>
    <row r="1272" spans="1:57" x14ac:dyDescent="0.3">
      <c r="A1272" s="11"/>
      <c r="B1272" s="11"/>
      <c r="C1272" s="11"/>
      <c r="D1272" s="11"/>
      <c r="E1272" s="11"/>
      <c r="F1272" s="11"/>
      <c r="G1272" s="13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36"/>
      <c r="Y1272" s="36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2"/>
      <c r="AL1272" s="12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6"/>
      <c r="BE1272" s="16"/>
    </row>
    <row r="1273" spans="1:57" x14ac:dyDescent="0.3">
      <c r="A1273" s="11"/>
      <c r="B1273" s="11"/>
      <c r="C1273" s="11"/>
      <c r="D1273" s="11"/>
      <c r="E1273" s="11"/>
      <c r="F1273" s="11"/>
      <c r="G1273" s="13"/>
      <c r="H1273" s="13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36"/>
      <c r="Y1273" s="36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6"/>
      <c r="BE1273" s="16"/>
    </row>
    <row r="1274" spans="1:57" x14ac:dyDescent="0.3">
      <c r="A1274" s="11"/>
      <c r="B1274" s="11"/>
      <c r="C1274" s="11"/>
      <c r="D1274" s="11"/>
      <c r="E1274" s="11"/>
      <c r="F1274" s="11"/>
      <c r="G1274" s="13"/>
      <c r="H1274" s="13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36"/>
      <c r="Y1274" s="36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2"/>
      <c r="AL1274" s="12"/>
      <c r="AM1274" s="11"/>
      <c r="AN1274" s="11"/>
      <c r="AO1274" s="11"/>
      <c r="AP1274" s="11"/>
      <c r="AQ1274" s="12"/>
      <c r="AR1274" s="12"/>
      <c r="AS1274" s="12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6"/>
      <c r="BE1274" s="16"/>
    </row>
    <row r="1275" spans="1:57" x14ac:dyDescent="0.3">
      <c r="A1275" s="11"/>
      <c r="B1275" s="11"/>
      <c r="C1275" s="11"/>
      <c r="D1275" s="11"/>
      <c r="E1275" s="11"/>
      <c r="F1275" s="11"/>
      <c r="G1275" s="13"/>
      <c r="H1275" s="13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36"/>
      <c r="Y1275" s="36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6"/>
      <c r="BE1275" s="16"/>
    </row>
    <row r="1276" spans="1:57" x14ac:dyDescent="0.3">
      <c r="A1276" s="11"/>
      <c r="B1276" s="11"/>
      <c r="C1276" s="11"/>
      <c r="D1276" s="11"/>
      <c r="E1276" s="11"/>
      <c r="F1276" s="11"/>
      <c r="G1276" s="13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36"/>
      <c r="Y1276" s="36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2"/>
      <c r="AL1276" s="12"/>
      <c r="AM1276" s="12"/>
      <c r="AN1276" s="12"/>
      <c r="AO1276" s="11"/>
      <c r="AP1276" s="11"/>
      <c r="AQ1276" s="12"/>
      <c r="AR1276" s="12"/>
      <c r="AS1276" s="12"/>
      <c r="AT1276" s="11"/>
      <c r="AU1276" s="11"/>
      <c r="AV1276" s="11"/>
      <c r="AW1276" s="11"/>
      <c r="AX1276" s="11"/>
      <c r="AY1276" s="11"/>
      <c r="AZ1276" s="11"/>
      <c r="BA1276" s="11"/>
      <c r="BB1276" s="12"/>
      <c r="BC1276" s="11"/>
      <c r="BD1276" s="16"/>
      <c r="BE1276" s="16"/>
    </row>
    <row r="1277" spans="1:57" x14ac:dyDescent="0.3">
      <c r="A1277" s="11"/>
      <c r="B1277" s="11"/>
      <c r="C1277" s="11"/>
      <c r="D1277" s="11"/>
      <c r="E1277" s="11"/>
      <c r="F1277" s="11"/>
      <c r="G1277" s="13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36"/>
      <c r="Y1277" s="36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2"/>
      <c r="AL1277" s="11"/>
      <c r="AM1277" s="12"/>
      <c r="AN1277" s="12"/>
      <c r="AO1277" s="12"/>
      <c r="AP1277" s="12"/>
      <c r="AQ1277" s="12"/>
      <c r="AR1277" s="11"/>
      <c r="AS1277" s="12"/>
      <c r="AT1277" s="11"/>
      <c r="AU1277" s="11"/>
      <c r="AV1277" s="11"/>
      <c r="AW1277" s="11"/>
      <c r="AX1277" s="11"/>
      <c r="AY1277" s="11"/>
      <c r="AZ1277" s="11"/>
      <c r="BA1277" s="11"/>
      <c r="BB1277" s="12"/>
      <c r="BC1277" s="11"/>
      <c r="BD1277" s="16"/>
      <c r="BE1277" s="16"/>
    </row>
    <row r="1278" spans="1:57" x14ac:dyDescent="0.3">
      <c r="A1278" s="11"/>
      <c r="B1278" s="11"/>
      <c r="C1278" s="11"/>
      <c r="D1278" s="11"/>
      <c r="E1278" s="11"/>
      <c r="F1278" s="11"/>
      <c r="G1278" s="13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36"/>
      <c r="Y1278" s="36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6"/>
      <c r="BE1278" s="16"/>
    </row>
    <row r="1279" spans="1:57" x14ac:dyDescent="0.3">
      <c r="A1279" s="11"/>
      <c r="B1279" s="11"/>
      <c r="C1279" s="11"/>
      <c r="D1279" s="11"/>
      <c r="E1279" s="11"/>
      <c r="F1279" s="11"/>
      <c r="G1279" s="13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36"/>
      <c r="Y1279" s="36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2"/>
      <c r="AL1279" s="12"/>
      <c r="AM1279" s="12"/>
      <c r="AN1279" s="12"/>
      <c r="AO1279" s="11"/>
      <c r="AP1279" s="11"/>
      <c r="AQ1279" s="12"/>
      <c r="AR1279" s="12"/>
      <c r="AS1279" s="12"/>
      <c r="AT1279" s="11"/>
      <c r="AU1279" s="11"/>
      <c r="AV1279" s="11"/>
      <c r="AW1279" s="11"/>
      <c r="AX1279" s="11"/>
      <c r="AY1279" s="11"/>
      <c r="AZ1279" s="11"/>
      <c r="BA1279" s="11"/>
      <c r="BB1279" s="12"/>
      <c r="BC1279" s="11"/>
      <c r="BD1279" s="16"/>
      <c r="BE1279" s="16"/>
    </row>
    <row r="1280" spans="1:57" x14ac:dyDescent="0.3">
      <c r="A1280" s="11"/>
      <c r="B1280" s="11"/>
      <c r="C1280" s="11"/>
      <c r="D1280" s="11"/>
      <c r="E1280" s="11"/>
      <c r="F1280" s="11"/>
      <c r="G1280" s="13"/>
      <c r="H1280" s="13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36"/>
      <c r="Y1280" s="36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2"/>
      <c r="AL1280" s="12"/>
      <c r="AM1280" s="11"/>
      <c r="AN1280" s="11"/>
      <c r="AO1280" s="11"/>
      <c r="AP1280" s="11"/>
      <c r="AQ1280" s="11"/>
      <c r="AR1280" s="11"/>
      <c r="AS1280" s="12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6"/>
      <c r="BE1280" s="16"/>
    </row>
    <row r="1281" spans="1:57" x14ac:dyDescent="0.3">
      <c r="A1281" s="11"/>
      <c r="B1281" s="11"/>
      <c r="C1281" s="11"/>
      <c r="D1281" s="11"/>
      <c r="E1281" s="11"/>
      <c r="F1281" s="11"/>
      <c r="G1281" s="13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36"/>
      <c r="Y1281" s="36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6"/>
      <c r="BE1281" s="16"/>
    </row>
    <row r="1282" spans="1:57" x14ac:dyDescent="0.3">
      <c r="A1282" s="11"/>
      <c r="B1282" s="11"/>
      <c r="C1282" s="11"/>
      <c r="D1282" s="11"/>
      <c r="E1282" s="11"/>
      <c r="F1282" s="11"/>
      <c r="G1282" s="13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36"/>
      <c r="Y1282" s="36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2"/>
      <c r="BC1282" s="11"/>
      <c r="BD1282" s="16"/>
      <c r="BE1282" s="16"/>
    </row>
    <row r="1283" spans="1:57" x14ac:dyDescent="0.3">
      <c r="A1283" s="11"/>
      <c r="B1283" s="11"/>
      <c r="C1283" s="11"/>
      <c r="D1283" s="11"/>
      <c r="E1283" s="11"/>
      <c r="F1283" s="11"/>
      <c r="G1283" s="13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36"/>
      <c r="Y1283" s="36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2"/>
      <c r="BC1283" s="11"/>
      <c r="BD1283" s="16"/>
      <c r="BE1283" s="16"/>
    </row>
    <row r="1284" spans="1:57" x14ac:dyDescent="0.3">
      <c r="A1284" s="11"/>
      <c r="B1284" s="11"/>
      <c r="C1284" s="11"/>
      <c r="D1284" s="11"/>
      <c r="E1284" s="11"/>
      <c r="F1284" s="11"/>
      <c r="G1284" s="13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36"/>
      <c r="Y1284" s="36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2"/>
      <c r="AL1284" s="12"/>
      <c r="AM1284" s="12"/>
      <c r="AN1284" s="12"/>
      <c r="AO1284" s="11"/>
      <c r="AP1284" s="11"/>
      <c r="AQ1284" s="12"/>
      <c r="AR1284" s="12"/>
      <c r="AS1284" s="12"/>
      <c r="AT1284" s="11"/>
      <c r="AU1284" s="11"/>
      <c r="AV1284" s="11"/>
      <c r="AW1284" s="11"/>
      <c r="AX1284" s="11"/>
      <c r="AY1284" s="11"/>
      <c r="AZ1284" s="11"/>
      <c r="BA1284" s="11"/>
      <c r="BB1284" s="12"/>
      <c r="BC1284" s="11"/>
      <c r="BD1284" s="16"/>
      <c r="BE1284" s="16"/>
    </row>
    <row r="1285" spans="1:57" x14ac:dyDescent="0.3">
      <c r="A1285" s="11"/>
      <c r="B1285" s="48"/>
      <c r="C1285" s="11"/>
      <c r="D1285" s="11"/>
      <c r="E1285" s="11"/>
      <c r="F1285" s="11"/>
      <c r="G1285" s="13"/>
      <c r="H1285" s="13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36"/>
      <c r="Y1285" s="36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2"/>
      <c r="AL1285" s="12"/>
      <c r="AM1285" s="11"/>
      <c r="AN1285" s="11"/>
      <c r="AO1285" s="11"/>
      <c r="AP1285" s="11"/>
      <c r="AQ1285" s="12"/>
      <c r="AR1285" s="11"/>
      <c r="AS1285" s="12"/>
      <c r="AT1285" s="11"/>
      <c r="AU1285" s="11"/>
      <c r="AV1285" s="11"/>
      <c r="AW1285" s="11"/>
      <c r="AX1285" s="11"/>
      <c r="AY1285" s="11"/>
      <c r="AZ1285" s="11"/>
      <c r="BA1285" s="11"/>
      <c r="BB1285" s="12"/>
      <c r="BC1285" s="11"/>
      <c r="BD1285" s="16"/>
      <c r="BE1285" s="16"/>
    </row>
    <row r="1286" spans="1:57" x14ac:dyDescent="0.3">
      <c r="A1286" s="11"/>
      <c r="B1286" s="11"/>
      <c r="C1286" s="11"/>
      <c r="D1286" s="11"/>
      <c r="E1286" s="11"/>
      <c r="F1286" s="11"/>
      <c r="G1286" s="13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36"/>
      <c r="Y1286" s="36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2"/>
      <c r="AL1286" s="12"/>
      <c r="AM1286" s="12"/>
      <c r="AN1286" s="12"/>
      <c r="AO1286" s="11"/>
      <c r="AP1286" s="11"/>
      <c r="AQ1286" s="12"/>
      <c r="AR1286" s="12"/>
      <c r="AS1286" s="12"/>
      <c r="AT1286" s="11"/>
      <c r="AU1286" s="11"/>
      <c r="AV1286" s="11"/>
      <c r="AW1286" s="11"/>
      <c r="AX1286" s="11"/>
      <c r="AY1286" s="11"/>
      <c r="AZ1286" s="11"/>
      <c r="BA1286" s="11"/>
      <c r="BB1286" s="12"/>
      <c r="BC1286" s="11"/>
      <c r="BD1286" s="16"/>
      <c r="BE1286" s="16"/>
    </row>
    <row r="1287" spans="1:57" x14ac:dyDescent="0.3">
      <c r="A1287" s="11"/>
      <c r="B1287" s="11"/>
      <c r="C1287" s="11"/>
      <c r="D1287" s="11"/>
      <c r="E1287" s="11"/>
      <c r="F1287" s="11"/>
      <c r="G1287" s="13"/>
      <c r="H1287" s="13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36"/>
      <c r="Y1287" s="36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2"/>
      <c r="AL1287" s="12"/>
      <c r="AM1287" s="12"/>
      <c r="AN1287" s="12"/>
      <c r="AO1287" s="11"/>
      <c r="AP1287" s="11"/>
      <c r="AQ1287" s="12"/>
      <c r="AR1287" s="12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2"/>
      <c r="BC1287" s="11"/>
      <c r="BD1287" s="16"/>
      <c r="BE1287" s="16"/>
    </row>
    <row r="1288" spans="1:57" x14ac:dyDescent="0.3">
      <c r="A1288" s="11"/>
      <c r="B1288" s="11"/>
      <c r="C1288" s="11"/>
      <c r="D1288" s="11"/>
      <c r="E1288" s="11"/>
      <c r="F1288" s="11"/>
      <c r="G1288" s="13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36"/>
      <c r="Y1288" s="36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6"/>
      <c r="BE1288" s="16"/>
    </row>
    <row r="1289" spans="1:57" x14ac:dyDescent="0.3">
      <c r="A1289" s="11"/>
      <c r="B1289" s="11"/>
      <c r="C1289" s="11"/>
      <c r="D1289" s="11"/>
      <c r="E1289" s="11"/>
      <c r="F1289" s="11"/>
      <c r="G1289" s="13"/>
      <c r="H1289" s="13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36"/>
      <c r="Y1289" s="36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2"/>
      <c r="AL1289" s="12"/>
      <c r="AM1289" s="12"/>
      <c r="AN1289" s="12"/>
      <c r="AO1289" s="11"/>
      <c r="AP1289" s="11"/>
      <c r="AQ1289" s="12"/>
      <c r="AR1289" s="12"/>
      <c r="AS1289" s="12"/>
      <c r="AT1289" s="11"/>
      <c r="AU1289" s="11"/>
      <c r="AV1289" s="11"/>
      <c r="AW1289" s="11"/>
      <c r="AX1289" s="11"/>
      <c r="AY1289" s="11"/>
      <c r="AZ1289" s="11"/>
      <c r="BA1289" s="11"/>
      <c r="BB1289" s="12"/>
      <c r="BC1289" s="11"/>
      <c r="BD1289" s="16"/>
      <c r="BE1289" s="16"/>
    </row>
    <row r="1290" spans="1:57" x14ac:dyDescent="0.3">
      <c r="A1290" s="11"/>
      <c r="B1290" s="11"/>
      <c r="C1290" s="11"/>
      <c r="D1290" s="11"/>
      <c r="E1290" s="11"/>
      <c r="F1290" s="11"/>
      <c r="G1290" s="13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36"/>
      <c r="Y1290" s="36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6"/>
      <c r="BE1290" s="16"/>
    </row>
    <row r="1291" spans="1:57" x14ac:dyDescent="0.3">
      <c r="A1291" s="11"/>
      <c r="B1291" s="11"/>
      <c r="C1291" s="11"/>
      <c r="D1291" s="11"/>
      <c r="E1291" s="11"/>
      <c r="F1291" s="11"/>
      <c r="G1291" s="13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36"/>
      <c r="Y1291" s="36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2"/>
      <c r="AL1291" s="12"/>
      <c r="AM1291" s="12"/>
      <c r="AN1291" s="12"/>
      <c r="AO1291" s="11"/>
      <c r="AP1291" s="11"/>
      <c r="AQ1291" s="12"/>
      <c r="AR1291" s="12"/>
      <c r="AS1291" s="12"/>
      <c r="AT1291" s="11"/>
      <c r="AU1291" s="11"/>
      <c r="AV1291" s="11"/>
      <c r="AW1291" s="11"/>
      <c r="AX1291" s="11"/>
      <c r="AY1291" s="11"/>
      <c r="AZ1291" s="11"/>
      <c r="BA1291" s="11"/>
      <c r="BB1291" s="12"/>
      <c r="BC1291" s="11"/>
      <c r="BD1291" s="16"/>
      <c r="BE1291" s="16"/>
    </row>
    <row r="1292" spans="1:57" x14ac:dyDescent="0.3">
      <c r="A1292" s="11"/>
      <c r="B1292" s="11"/>
      <c r="C1292" s="11"/>
      <c r="D1292" s="11"/>
      <c r="E1292" s="11"/>
      <c r="F1292" s="11"/>
      <c r="G1292" s="13"/>
      <c r="H1292" s="13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36"/>
      <c r="Y1292" s="36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2"/>
      <c r="AL1292" s="12"/>
      <c r="AM1292" s="12"/>
      <c r="AN1292" s="12"/>
      <c r="AO1292" s="11"/>
      <c r="AP1292" s="11"/>
      <c r="AQ1292" s="12"/>
      <c r="AR1292" s="12"/>
      <c r="AS1292" s="12"/>
      <c r="AT1292" s="11"/>
      <c r="AU1292" s="11"/>
      <c r="AV1292" s="11"/>
      <c r="AW1292" s="11"/>
      <c r="AX1292" s="11"/>
      <c r="AY1292" s="11"/>
      <c r="AZ1292" s="11"/>
      <c r="BA1292" s="11"/>
      <c r="BB1292" s="12"/>
      <c r="BC1292" s="11"/>
      <c r="BD1292" s="16"/>
      <c r="BE1292" s="16"/>
    </row>
    <row r="1293" spans="1:57" x14ac:dyDescent="0.3">
      <c r="A1293" s="11"/>
      <c r="B1293" s="48"/>
      <c r="C1293" s="11"/>
      <c r="D1293" s="11"/>
      <c r="E1293" s="11"/>
      <c r="F1293" s="11"/>
      <c r="G1293" s="13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36"/>
      <c r="Y1293" s="36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2"/>
      <c r="AN1293" s="12"/>
      <c r="AO1293" s="11"/>
      <c r="AP1293" s="11"/>
      <c r="AQ1293" s="12"/>
      <c r="AR1293" s="12"/>
      <c r="AS1293" s="12"/>
      <c r="AT1293" s="11"/>
      <c r="AU1293" s="11"/>
      <c r="AV1293" s="11"/>
      <c r="AW1293" s="11"/>
      <c r="AX1293" s="11"/>
      <c r="AY1293" s="11"/>
      <c r="AZ1293" s="11"/>
      <c r="BA1293" s="11"/>
      <c r="BB1293" s="12"/>
      <c r="BC1293" s="11"/>
      <c r="BD1293" s="16"/>
      <c r="BE1293" s="16"/>
    </row>
    <row r="1294" spans="1:57" x14ac:dyDescent="0.3">
      <c r="A1294" s="11"/>
      <c r="B1294" s="11"/>
      <c r="C1294" s="11"/>
      <c r="D1294" s="11"/>
      <c r="E1294" s="11"/>
      <c r="F1294" s="11"/>
      <c r="G1294" s="13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36"/>
      <c r="Y1294" s="36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2"/>
      <c r="AL1294" s="12"/>
      <c r="AM1294" s="11"/>
      <c r="AN1294" s="11"/>
      <c r="AO1294" s="12"/>
      <c r="AP1294" s="12"/>
      <c r="AQ1294" s="12"/>
      <c r="AR1294" s="12"/>
      <c r="AS1294" s="12"/>
      <c r="AT1294" s="11"/>
      <c r="AU1294" s="11"/>
      <c r="AV1294" s="11"/>
      <c r="AW1294" s="11"/>
      <c r="AX1294" s="11"/>
      <c r="AY1294" s="11"/>
      <c r="AZ1294" s="11"/>
      <c r="BA1294" s="11"/>
      <c r="BB1294" s="12"/>
      <c r="BC1294" s="11"/>
      <c r="BD1294" s="16"/>
      <c r="BE1294" s="16"/>
    </row>
    <row r="1295" spans="1:57" x14ac:dyDescent="0.3">
      <c r="A1295" s="11"/>
      <c r="B1295" s="11"/>
      <c r="C1295" s="11"/>
      <c r="D1295" s="11"/>
      <c r="E1295" s="11"/>
      <c r="F1295" s="11"/>
      <c r="G1295" s="13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36"/>
      <c r="Y1295" s="36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2"/>
      <c r="AN1295" s="11"/>
      <c r="AO1295" s="11"/>
      <c r="AP1295" s="11"/>
      <c r="AQ1295" s="12"/>
      <c r="AR1295" s="11"/>
      <c r="AS1295" s="12"/>
      <c r="AT1295" s="11"/>
      <c r="AU1295" s="11"/>
      <c r="AV1295" s="11"/>
      <c r="AW1295" s="11"/>
      <c r="AX1295" s="11"/>
      <c r="AY1295" s="11"/>
      <c r="AZ1295" s="11"/>
      <c r="BA1295" s="11"/>
      <c r="BB1295" s="12"/>
      <c r="BC1295" s="11"/>
      <c r="BD1295" s="16"/>
      <c r="BE1295" s="16"/>
    </row>
    <row r="1296" spans="1:57" x14ac:dyDescent="0.3">
      <c r="A1296" s="11"/>
      <c r="B1296" s="11"/>
      <c r="C1296" s="11"/>
      <c r="D1296" s="11"/>
      <c r="E1296" s="11"/>
      <c r="F1296" s="11"/>
      <c r="G1296" s="13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36"/>
      <c r="Y1296" s="36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2"/>
      <c r="BC1296" s="11"/>
      <c r="BD1296" s="16"/>
      <c r="BE1296" s="16"/>
    </row>
    <row r="1297" spans="1:57" x14ac:dyDescent="0.3">
      <c r="A1297" s="11"/>
      <c r="B1297" s="11"/>
      <c r="C1297" s="11"/>
      <c r="D1297" s="11"/>
      <c r="E1297" s="11"/>
      <c r="F1297" s="11"/>
      <c r="G1297" s="13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36"/>
      <c r="Y1297" s="36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6"/>
      <c r="BE1297" s="16"/>
    </row>
    <row r="1298" spans="1:57" x14ac:dyDescent="0.3">
      <c r="A1298" s="11"/>
      <c r="B1298" s="11"/>
      <c r="C1298" s="11"/>
      <c r="D1298" s="11"/>
      <c r="E1298" s="11"/>
      <c r="F1298" s="11"/>
      <c r="G1298" s="13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36"/>
      <c r="Y1298" s="36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6"/>
      <c r="BE1298" s="16"/>
    </row>
    <row r="1299" spans="1:57" x14ac:dyDescent="0.3">
      <c r="A1299" s="11"/>
      <c r="B1299" s="11"/>
      <c r="C1299" s="11"/>
      <c r="D1299" s="11"/>
      <c r="E1299" s="11"/>
      <c r="F1299" s="11"/>
      <c r="G1299" s="13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36"/>
      <c r="Y1299" s="36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2"/>
      <c r="AL1299" s="11"/>
      <c r="AM1299" s="12"/>
      <c r="AN1299" s="11"/>
      <c r="AO1299" s="11"/>
      <c r="AP1299" s="11"/>
      <c r="AQ1299" s="12"/>
      <c r="AR1299" s="11"/>
      <c r="AS1299" s="12"/>
      <c r="AT1299" s="11"/>
      <c r="AU1299" s="11"/>
      <c r="AV1299" s="11"/>
      <c r="AW1299" s="11"/>
      <c r="AX1299" s="11"/>
      <c r="AY1299" s="11"/>
      <c r="AZ1299" s="11"/>
      <c r="BA1299" s="11"/>
      <c r="BB1299" s="12"/>
      <c r="BC1299" s="11"/>
      <c r="BD1299" s="16"/>
      <c r="BE1299" s="16"/>
    </row>
    <row r="1300" spans="1:57" x14ac:dyDescent="0.3">
      <c r="A1300" s="11"/>
      <c r="B1300" s="11"/>
      <c r="C1300" s="11"/>
      <c r="D1300" s="11"/>
      <c r="E1300" s="11"/>
      <c r="F1300" s="11"/>
      <c r="G1300" s="13"/>
      <c r="H1300" s="13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36"/>
      <c r="Y1300" s="36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2"/>
      <c r="AL1300" s="12"/>
      <c r="AM1300" s="12"/>
      <c r="AN1300" s="12"/>
      <c r="AO1300" s="11"/>
      <c r="AP1300" s="11"/>
      <c r="AQ1300" s="12"/>
      <c r="AR1300" s="12"/>
      <c r="AS1300" s="12"/>
      <c r="AT1300" s="11"/>
      <c r="AU1300" s="11"/>
      <c r="AV1300" s="11"/>
      <c r="AW1300" s="11"/>
      <c r="AX1300" s="11"/>
      <c r="AY1300" s="11"/>
      <c r="AZ1300" s="11"/>
      <c r="BA1300" s="11"/>
      <c r="BB1300" s="12"/>
      <c r="BC1300" s="11"/>
      <c r="BD1300" s="16"/>
      <c r="BE1300" s="16"/>
    </row>
    <row r="1301" spans="1:57" x14ac:dyDescent="0.3">
      <c r="A1301" s="11"/>
      <c r="B1301" s="11"/>
      <c r="C1301" s="11"/>
      <c r="D1301" s="11"/>
      <c r="E1301" s="11"/>
      <c r="F1301" s="11"/>
      <c r="G1301" s="13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36"/>
      <c r="Y1301" s="36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1"/>
      <c r="AU1301" s="11"/>
      <c r="AV1301" s="11"/>
      <c r="AW1301" s="11"/>
      <c r="AX1301" s="11"/>
      <c r="AY1301" s="11"/>
      <c r="AZ1301" s="11"/>
      <c r="BA1301" s="11"/>
      <c r="BB1301" s="12"/>
      <c r="BC1301" s="11"/>
      <c r="BD1301" s="16"/>
      <c r="BE1301" s="16"/>
    </row>
    <row r="1302" spans="1:57" x14ac:dyDescent="0.3">
      <c r="A1302" s="11"/>
      <c r="B1302" s="11"/>
      <c r="C1302" s="11"/>
      <c r="D1302" s="11"/>
      <c r="E1302" s="11"/>
      <c r="F1302" s="11"/>
      <c r="G1302" s="13"/>
      <c r="H1302" s="13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36"/>
      <c r="Y1302" s="36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2"/>
      <c r="AL1302" s="12"/>
      <c r="AM1302" s="11"/>
      <c r="AN1302" s="11"/>
      <c r="AO1302" s="11"/>
      <c r="AP1302" s="11"/>
      <c r="AQ1302" s="11"/>
      <c r="AR1302" s="11"/>
      <c r="AS1302" s="12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6"/>
      <c r="BE1302" s="16"/>
    </row>
    <row r="1303" spans="1:57" x14ac:dyDescent="0.3">
      <c r="A1303" s="11"/>
      <c r="B1303" s="11"/>
      <c r="C1303" s="11"/>
      <c r="D1303" s="11"/>
      <c r="E1303" s="11"/>
      <c r="F1303" s="11"/>
      <c r="G1303" s="13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36"/>
      <c r="Y1303" s="36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2"/>
      <c r="AL1303" s="12"/>
      <c r="AM1303" s="11"/>
      <c r="AN1303" s="11"/>
      <c r="AO1303" s="11"/>
      <c r="AP1303" s="11"/>
      <c r="AQ1303" s="12"/>
      <c r="AR1303" s="11"/>
      <c r="AS1303" s="12"/>
      <c r="AT1303" s="11"/>
      <c r="AU1303" s="11"/>
      <c r="AV1303" s="11"/>
      <c r="AW1303" s="11"/>
      <c r="AX1303" s="11"/>
      <c r="AY1303" s="11"/>
      <c r="AZ1303" s="11"/>
      <c r="BA1303" s="11"/>
      <c r="BB1303" s="12"/>
      <c r="BC1303" s="11"/>
      <c r="BD1303" s="16"/>
      <c r="BE1303" s="16"/>
    </row>
    <row r="1304" spans="1:57" x14ac:dyDescent="0.3">
      <c r="A1304" s="11"/>
      <c r="B1304" s="11"/>
      <c r="C1304" s="11"/>
      <c r="D1304" s="11"/>
      <c r="E1304" s="11"/>
      <c r="F1304" s="11"/>
      <c r="G1304" s="13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36"/>
      <c r="Y1304" s="36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2"/>
      <c r="AL1304" s="12"/>
      <c r="AM1304" s="12"/>
      <c r="AN1304" s="11"/>
      <c r="AO1304" s="11"/>
      <c r="AP1304" s="11"/>
      <c r="AQ1304" s="12"/>
      <c r="AR1304" s="11"/>
      <c r="AS1304" s="12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6"/>
      <c r="BE1304" s="16"/>
    </row>
    <row r="1305" spans="1:57" x14ac:dyDescent="0.3">
      <c r="A1305" s="11"/>
      <c r="B1305" s="11"/>
      <c r="C1305" s="11"/>
      <c r="D1305" s="11"/>
      <c r="E1305" s="11"/>
      <c r="F1305" s="11"/>
      <c r="G1305" s="13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36"/>
      <c r="Y1305" s="36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6"/>
      <c r="BE1305" s="16"/>
    </row>
    <row r="1306" spans="1:57" x14ac:dyDescent="0.3">
      <c r="A1306" s="11"/>
      <c r="B1306" s="11"/>
      <c r="C1306" s="11"/>
      <c r="D1306" s="11"/>
      <c r="E1306" s="11"/>
      <c r="F1306" s="11"/>
      <c r="G1306" s="13"/>
      <c r="H1306" s="13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36"/>
      <c r="Y1306" s="36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2"/>
      <c r="AL1306" s="12"/>
      <c r="AM1306" s="11"/>
      <c r="AN1306" s="11"/>
      <c r="AO1306" s="11"/>
      <c r="AP1306" s="11"/>
      <c r="AQ1306" s="11"/>
      <c r="AR1306" s="11"/>
      <c r="AS1306" s="12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6"/>
      <c r="BE1306" s="16"/>
    </row>
    <row r="1307" spans="1:57" x14ac:dyDescent="0.3">
      <c r="A1307" s="11"/>
      <c r="B1307" s="11"/>
      <c r="C1307" s="11"/>
      <c r="D1307" s="11"/>
      <c r="E1307" s="11"/>
      <c r="F1307" s="11"/>
      <c r="G1307" s="13"/>
      <c r="H1307" s="13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36"/>
      <c r="Y1307" s="36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2"/>
      <c r="AN1307" s="12"/>
      <c r="AO1307" s="11"/>
      <c r="AP1307" s="11"/>
      <c r="AQ1307" s="12"/>
      <c r="AR1307" s="12"/>
      <c r="AS1307" s="12"/>
      <c r="AT1307" s="11"/>
      <c r="AU1307" s="11"/>
      <c r="AV1307" s="11"/>
      <c r="AW1307" s="11"/>
      <c r="AX1307" s="11"/>
      <c r="AY1307" s="11"/>
      <c r="AZ1307" s="11"/>
      <c r="BA1307" s="11"/>
      <c r="BB1307" s="12"/>
      <c r="BC1307" s="11"/>
      <c r="BD1307" s="16"/>
      <c r="BE1307" s="16"/>
    </row>
    <row r="1308" spans="1:57" x14ac:dyDescent="0.3">
      <c r="A1308" s="11"/>
      <c r="B1308" s="11"/>
      <c r="C1308" s="11"/>
      <c r="D1308" s="11"/>
      <c r="E1308" s="11"/>
      <c r="F1308" s="11"/>
      <c r="G1308" s="13"/>
      <c r="H1308" s="13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36"/>
      <c r="Y1308" s="36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2"/>
      <c r="AN1308" s="11"/>
      <c r="AO1308" s="11"/>
      <c r="AP1308" s="11"/>
      <c r="AQ1308" s="12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2"/>
      <c r="BC1308" s="11"/>
      <c r="BD1308" s="16"/>
      <c r="BE1308" s="16"/>
    </row>
    <row r="1309" spans="1:57" x14ac:dyDescent="0.3">
      <c r="A1309" s="11"/>
      <c r="B1309" s="11"/>
      <c r="C1309" s="11"/>
      <c r="D1309" s="11"/>
      <c r="E1309" s="11"/>
      <c r="F1309" s="11"/>
      <c r="G1309" s="13"/>
      <c r="H1309" s="13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36"/>
      <c r="Y1309" s="36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6"/>
      <c r="BE1309" s="16"/>
    </row>
    <row r="1310" spans="1:57" x14ac:dyDescent="0.3">
      <c r="A1310" s="11"/>
      <c r="B1310" s="11"/>
      <c r="C1310" s="11"/>
      <c r="D1310" s="11"/>
      <c r="E1310" s="11"/>
      <c r="F1310" s="11"/>
      <c r="G1310" s="13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36"/>
      <c r="Y1310" s="36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2"/>
      <c r="AL1310" s="11"/>
      <c r="AM1310" s="12"/>
      <c r="AN1310" s="12"/>
      <c r="AO1310" s="11"/>
      <c r="AP1310" s="11"/>
      <c r="AQ1310" s="12"/>
      <c r="AR1310" s="12"/>
      <c r="AS1310" s="12"/>
      <c r="AT1310" s="11"/>
      <c r="AU1310" s="11"/>
      <c r="AV1310" s="11"/>
      <c r="AW1310" s="11"/>
      <c r="AX1310" s="11"/>
      <c r="AY1310" s="11"/>
      <c r="AZ1310" s="11"/>
      <c r="BA1310" s="11"/>
      <c r="BB1310" s="12"/>
      <c r="BC1310" s="11"/>
      <c r="BD1310" s="16"/>
      <c r="BE1310" s="16"/>
    </row>
    <row r="1311" spans="1:57" x14ac:dyDescent="0.3">
      <c r="A1311" s="11"/>
      <c r="B1311" s="11"/>
      <c r="C1311" s="11"/>
      <c r="D1311" s="11"/>
      <c r="E1311" s="11"/>
      <c r="F1311" s="11"/>
      <c r="G1311" s="13"/>
      <c r="H1311" s="13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36"/>
      <c r="Y1311" s="36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2"/>
      <c r="AL1311" s="12"/>
      <c r="AM1311" s="11"/>
      <c r="AN1311" s="11"/>
      <c r="AO1311" s="11"/>
      <c r="AP1311" s="11"/>
      <c r="AQ1311" s="11"/>
      <c r="AR1311" s="11"/>
      <c r="AS1311" s="12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6"/>
      <c r="BE1311" s="16"/>
    </row>
    <row r="1312" spans="1:57" x14ac:dyDescent="0.3">
      <c r="A1312" s="11"/>
      <c r="B1312" s="48"/>
      <c r="C1312" s="11"/>
      <c r="D1312" s="11"/>
      <c r="E1312" s="11"/>
      <c r="F1312" s="11"/>
      <c r="G1312" s="13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36"/>
      <c r="Y1312" s="36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2"/>
      <c r="AL1312" s="12"/>
      <c r="AM1312" s="12"/>
      <c r="AN1312" s="12"/>
      <c r="AO1312" s="11"/>
      <c r="AP1312" s="11"/>
      <c r="AQ1312" s="12"/>
      <c r="AR1312" s="11"/>
      <c r="AS1312" s="12"/>
      <c r="AT1312" s="11"/>
      <c r="AU1312" s="11"/>
      <c r="AV1312" s="11"/>
      <c r="AW1312" s="11"/>
      <c r="AX1312" s="11"/>
      <c r="AY1312" s="11"/>
      <c r="AZ1312" s="11"/>
      <c r="BA1312" s="11"/>
      <c r="BB1312" s="12"/>
      <c r="BC1312" s="11"/>
      <c r="BD1312" s="16"/>
      <c r="BE1312" s="16"/>
    </row>
    <row r="1313" spans="1:57" x14ac:dyDescent="0.3">
      <c r="A1313" s="11"/>
      <c r="B1313" s="11"/>
      <c r="C1313" s="11"/>
      <c r="D1313" s="11"/>
      <c r="E1313" s="11"/>
      <c r="F1313" s="11"/>
      <c r="G1313" s="13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36"/>
      <c r="Y1313" s="36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2"/>
      <c r="AL1313" s="12"/>
      <c r="AM1313" s="12"/>
      <c r="AN1313" s="12"/>
      <c r="AO1313" s="11"/>
      <c r="AP1313" s="11"/>
      <c r="AQ1313" s="12"/>
      <c r="AR1313" s="12"/>
      <c r="AS1313" s="12"/>
      <c r="AT1313" s="11"/>
      <c r="AU1313" s="11"/>
      <c r="AV1313" s="11"/>
      <c r="AW1313" s="11"/>
      <c r="AX1313" s="11"/>
      <c r="AY1313" s="11"/>
      <c r="AZ1313" s="11"/>
      <c r="BA1313" s="11"/>
      <c r="BB1313" s="12"/>
      <c r="BC1313" s="11"/>
      <c r="BD1313" s="16"/>
      <c r="BE1313" s="16"/>
    </row>
    <row r="1314" spans="1:57" x14ac:dyDescent="0.3">
      <c r="A1314" s="11"/>
      <c r="B1314" s="11"/>
      <c r="C1314" s="11"/>
      <c r="D1314" s="11"/>
      <c r="E1314" s="11"/>
      <c r="F1314" s="11"/>
      <c r="G1314" s="13"/>
      <c r="H1314" s="13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36"/>
      <c r="Y1314" s="36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2"/>
      <c r="AL1314" s="12"/>
      <c r="AM1314" s="12"/>
      <c r="AN1314" s="12"/>
      <c r="AO1314" s="11"/>
      <c r="AP1314" s="11"/>
      <c r="AQ1314" s="12"/>
      <c r="AR1314" s="12"/>
      <c r="AS1314" s="12"/>
      <c r="AT1314" s="11"/>
      <c r="AU1314" s="11"/>
      <c r="AV1314" s="11"/>
      <c r="AW1314" s="11"/>
      <c r="AX1314" s="11"/>
      <c r="AY1314" s="11"/>
      <c r="AZ1314" s="11"/>
      <c r="BA1314" s="11"/>
      <c r="BB1314" s="12"/>
      <c r="BC1314" s="11"/>
      <c r="BD1314" s="16"/>
      <c r="BE1314" s="16"/>
    </row>
    <row r="1315" spans="1:57" x14ac:dyDescent="0.3">
      <c r="A1315" s="11"/>
      <c r="B1315" s="11"/>
      <c r="C1315" s="11"/>
      <c r="D1315" s="11"/>
      <c r="E1315" s="11"/>
      <c r="F1315" s="11"/>
      <c r="G1315" s="13"/>
      <c r="H1315" s="13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36"/>
      <c r="Y1315" s="36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2"/>
      <c r="AL1315" s="12"/>
      <c r="AM1315" s="12"/>
      <c r="AN1315" s="12"/>
      <c r="AO1315" s="11"/>
      <c r="AP1315" s="11"/>
      <c r="AQ1315" s="12"/>
      <c r="AR1315" s="12"/>
      <c r="AS1315" s="12"/>
      <c r="AT1315" s="11"/>
      <c r="AU1315" s="11"/>
      <c r="AV1315" s="11"/>
      <c r="AW1315" s="11"/>
      <c r="AX1315" s="11"/>
      <c r="AY1315" s="11"/>
      <c r="AZ1315" s="11"/>
      <c r="BA1315" s="11"/>
      <c r="BB1315" s="12"/>
      <c r="BC1315" s="11"/>
      <c r="BD1315" s="16"/>
      <c r="BE1315" s="16"/>
    </row>
    <row r="1316" spans="1:57" x14ac:dyDescent="0.3">
      <c r="A1316" s="11"/>
      <c r="B1316" s="11"/>
      <c r="C1316" s="11"/>
      <c r="D1316" s="11"/>
      <c r="E1316" s="11"/>
      <c r="F1316" s="11"/>
      <c r="G1316" s="13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36"/>
      <c r="Y1316" s="36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2"/>
      <c r="AL1316" s="11"/>
      <c r="AM1316" s="12"/>
      <c r="AN1316" s="11"/>
      <c r="AO1316" s="11"/>
      <c r="AP1316" s="11"/>
      <c r="AQ1316" s="12"/>
      <c r="AR1316" s="11"/>
      <c r="AS1316" s="12"/>
      <c r="AT1316" s="11"/>
      <c r="AU1316" s="11"/>
      <c r="AV1316" s="11"/>
      <c r="AW1316" s="11"/>
      <c r="AX1316" s="11"/>
      <c r="AY1316" s="11"/>
      <c r="AZ1316" s="11"/>
      <c r="BA1316" s="11"/>
      <c r="BB1316" s="12"/>
      <c r="BC1316" s="11"/>
      <c r="BD1316" s="16"/>
      <c r="BE1316" s="16"/>
    </row>
    <row r="1317" spans="1:57" x14ac:dyDescent="0.3">
      <c r="A1317" s="11"/>
      <c r="B1317" s="11"/>
      <c r="C1317" s="11"/>
      <c r="D1317" s="11"/>
      <c r="E1317" s="11"/>
      <c r="F1317" s="11"/>
      <c r="G1317" s="13"/>
      <c r="H1317" s="13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36"/>
      <c r="Y1317" s="36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2"/>
      <c r="AL1317" s="12"/>
      <c r="AM1317" s="11"/>
      <c r="AN1317" s="11"/>
      <c r="AO1317" s="12"/>
      <c r="AP1317" s="12"/>
      <c r="AQ1317" s="11"/>
      <c r="AR1317" s="11"/>
      <c r="AS1317" s="12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6"/>
      <c r="BE1317" s="16"/>
    </row>
    <row r="1318" spans="1:57" x14ac:dyDescent="0.3">
      <c r="A1318" s="11"/>
      <c r="B1318" s="11"/>
      <c r="C1318" s="11"/>
      <c r="D1318" s="11"/>
      <c r="E1318" s="11"/>
      <c r="F1318" s="11"/>
      <c r="G1318" s="13"/>
      <c r="H1318" s="13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36"/>
      <c r="Y1318" s="36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6"/>
      <c r="BE1318" s="16"/>
    </row>
    <row r="1319" spans="1:57" x14ac:dyDescent="0.3">
      <c r="A1319" s="11"/>
      <c r="B1319" s="11"/>
      <c r="C1319" s="11"/>
      <c r="D1319" s="11"/>
      <c r="E1319" s="11"/>
      <c r="F1319" s="11"/>
      <c r="G1319" s="13"/>
      <c r="H1319" s="13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36"/>
      <c r="Y1319" s="36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2"/>
      <c r="AN1319" s="12"/>
      <c r="AO1319" s="11"/>
      <c r="AP1319" s="11"/>
      <c r="AQ1319" s="12"/>
      <c r="AR1319" s="12"/>
      <c r="AS1319" s="12"/>
      <c r="AT1319" s="11"/>
      <c r="AU1319" s="11"/>
      <c r="AV1319" s="11"/>
      <c r="AW1319" s="11"/>
      <c r="AX1319" s="11"/>
      <c r="AY1319" s="11"/>
      <c r="AZ1319" s="11"/>
      <c r="BA1319" s="11"/>
      <c r="BB1319" s="12"/>
      <c r="BC1319" s="11"/>
      <c r="BD1319" s="16"/>
      <c r="BE1319" s="16"/>
    </row>
    <row r="1320" spans="1:57" x14ac:dyDescent="0.3">
      <c r="A1320" s="11"/>
      <c r="B1320" s="11"/>
      <c r="C1320" s="11"/>
      <c r="D1320" s="11"/>
      <c r="E1320" s="11"/>
      <c r="F1320" s="11"/>
      <c r="G1320" s="13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36"/>
      <c r="Y1320" s="36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2"/>
      <c r="AL1320" s="12"/>
      <c r="AM1320" s="12"/>
      <c r="AN1320" s="12"/>
      <c r="AO1320" s="11"/>
      <c r="AP1320" s="11"/>
      <c r="AQ1320" s="12"/>
      <c r="AR1320" s="12"/>
      <c r="AS1320" s="12"/>
      <c r="AT1320" s="11"/>
      <c r="AU1320" s="11"/>
      <c r="AV1320" s="11"/>
      <c r="AW1320" s="11"/>
      <c r="AX1320" s="11"/>
      <c r="AY1320" s="11"/>
      <c r="AZ1320" s="11"/>
      <c r="BA1320" s="11"/>
      <c r="BB1320" s="12"/>
      <c r="BC1320" s="11"/>
      <c r="BD1320" s="16"/>
      <c r="BE1320" s="16"/>
    </row>
    <row r="1321" spans="1:57" x14ac:dyDescent="0.3">
      <c r="A1321" s="11"/>
      <c r="B1321" s="11"/>
      <c r="C1321" s="11"/>
      <c r="D1321" s="11"/>
      <c r="E1321" s="11"/>
      <c r="F1321" s="11"/>
      <c r="G1321" s="13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36"/>
      <c r="Y1321" s="36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6"/>
      <c r="BE1321" s="16"/>
    </row>
    <row r="1322" spans="1:57" x14ac:dyDescent="0.3">
      <c r="A1322" s="11"/>
      <c r="B1322" s="11"/>
      <c r="C1322" s="11"/>
      <c r="D1322" s="11"/>
      <c r="E1322" s="11"/>
      <c r="F1322" s="11"/>
      <c r="G1322" s="13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36"/>
      <c r="Y1322" s="36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6"/>
      <c r="BE1322" s="16"/>
    </row>
    <row r="1323" spans="1:57" x14ac:dyDescent="0.3">
      <c r="A1323" s="11"/>
      <c r="B1323" s="11"/>
      <c r="C1323" s="11"/>
      <c r="D1323" s="11"/>
      <c r="E1323" s="11"/>
      <c r="F1323" s="11"/>
      <c r="G1323" s="13"/>
      <c r="H1323" s="13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36"/>
      <c r="Y1323" s="36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6"/>
      <c r="BE1323" s="16"/>
    </row>
    <row r="1324" spans="1:57" x14ac:dyDescent="0.3">
      <c r="A1324" s="11"/>
      <c r="B1324" s="11"/>
      <c r="C1324" s="11"/>
      <c r="D1324" s="11"/>
      <c r="E1324" s="11"/>
      <c r="F1324" s="11"/>
      <c r="G1324" s="13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36"/>
      <c r="Y1324" s="36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2"/>
      <c r="AL1324" s="12"/>
      <c r="AM1324" s="11"/>
      <c r="AN1324" s="11"/>
      <c r="AO1324" s="11"/>
      <c r="AP1324" s="11"/>
      <c r="AQ1324" s="11"/>
      <c r="AR1324" s="11"/>
      <c r="AS1324" s="12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6"/>
      <c r="BE1324" s="16"/>
    </row>
    <row r="1325" spans="1:57" x14ac:dyDescent="0.3">
      <c r="A1325" s="11"/>
      <c r="B1325" s="11"/>
      <c r="C1325" s="11"/>
      <c r="D1325" s="11"/>
      <c r="E1325" s="11"/>
      <c r="F1325" s="11"/>
      <c r="G1325" s="13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36"/>
      <c r="Y1325" s="36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2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6"/>
      <c r="BE1325" s="16"/>
    </row>
    <row r="1326" spans="1:57" x14ac:dyDescent="0.3">
      <c r="A1326" s="11"/>
      <c r="B1326" s="11"/>
      <c r="C1326" s="11"/>
      <c r="D1326" s="11"/>
      <c r="E1326" s="11"/>
      <c r="F1326" s="11"/>
      <c r="G1326" s="13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36"/>
      <c r="Y1326" s="36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6"/>
      <c r="BE1326" s="16"/>
    </row>
    <row r="1327" spans="1:57" x14ac:dyDescent="0.3">
      <c r="A1327" s="11"/>
      <c r="B1327" s="11"/>
      <c r="C1327" s="11"/>
      <c r="D1327" s="11"/>
      <c r="E1327" s="11"/>
      <c r="F1327" s="11"/>
      <c r="G1327" s="13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36"/>
      <c r="Y1327" s="36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6"/>
      <c r="BE1327" s="16"/>
    </row>
    <row r="1328" spans="1:57" x14ac:dyDescent="0.3">
      <c r="A1328" s="11"/>
      <c r="B1328" s="11"/>
      <c r="C1328" s="11"/>
      <c r="D1328" s="11"/>
      <c r="E1328" s="11"/>
      <c r="F1328" s="11"/>
      <c r="G1328" s="13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36"/>
      <c r="Y1328" s="36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6"/>
      <c r="BE1328" s="16"/>
    </row>
    <row r="1329" spans="1:57" x14ac:dyDescent="0.3">
      <c r="A1329" s="11"/>
      <c r="B1329" s="11"/>
      <c r="C1329" s="11"/>
      <c r="D1329" s="11"/>
      <c r="E1329" s="11"/>
      <c r="F1329" s="11"/>
      <c r="G1329" s="13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36"/>
      <c r="Y1329" s="36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2"/>
      <c r="AL1329" s="12"/>
      <c r="AM1329" s="12"/>
      <c r="AN1329" s="12"/>
      <c r="AO1329" s="11"/>
      <c r="AP1329" s="11"/>
      <c r="AQ1329" s="12"/>
      <c r="AR1329" s="12"/>
      <c r="AS1329" s="12"/>
      <c r="AT1329" s="11"/>
      <c r="AU1329" s="11"/>
      <c r="AV1329" s="11"/>
      <c r="AW1329" s="11"/>
      <c r="AX1329" s="11"/>
      <c r="AY1329" s="11"/>
      <c r="AZ1329" s="11"/>
      <c r="BA1329" s="11"/>
      <c r="BB1329" s="12"/>
      <c r="BC1329" s="11"/>
      <c r="BD1329" s="16"/>
      <c r="BE1329" s="16"/>
    </row>
    <row r="1330" spans="1:57" x14ac:dyDescent="0.3">
      <c r="A1330" s="11"/>
      <c r="B1330" s="11"/>
      <c r="C1330" s="11"/>
      <c r="D1330" s="11"/>
      <c r="E1330" s="11"/>
      <c r="F1330" s="11"/>
      <c r="G1330" s="13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36"/>
      <c r="Y1330" s="36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2"/>
      <c r="AN1330" s="12"/>
      <c r="AO1330" s="12"/>
      <c r="AP1330" s="12"/>
      <c r="AQ1330" s="12"/>
      <c r="AR1330" s="12"/>
      <c r="AS1330" s="12"/>
      <c r="AT1330" s="11"/>
      <c r="AU1330" s="11"/>
      <c r="AV1330" s="11"/>
      <c r="AW1330" s="11"/>
      <c r="AX1330" s="11"/>
      <c r="AY1330" s="11"/>
      <c r="AZ1330" s="11"/>
      <c r="BA1330" s="11"/>
      <c r="BB1330" s="12"/>
      <c r="BC1330" s="11"/>
      <c r="BD1330" s="16"/>
      <c r="BE1330" s="16"/>
    </row>
    <row r="1331" spans="1:57" x14ac:dyDescent="0.3">
      <c r="A1331" s="11"/>
      <c r="B1331" s="11"/>
      <c r="C1331" s="11"/>
      <c r="D1331" s="11"/>
      <c r="E1331" s="11"/>
      <c r="F1331" s="11"/>
      <c r="G1331" s="13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36"/>
      <c r="Y1331" s="36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2"/>
      <c r="AN1331" s="11"/>
      <c r="AO1331" s="11"/>
      <c r="AP1331" s="11"/>
      <c r="AQ1331" s="12"/>
      <c r="AR1331" s="11"/>
      <c r="AS1331" s="12"/>
      <c r="AT1331" s="11"/>
      <c r="AU1331" s="11"/>
      <c r="AV1331" s="11"/>
      <c r="AW1331" s="11"/>
      <c r="AX1331" s="11"/>
      <c r="AY1331" s="11"/>
      <c r="AZ1331" s="11"/>
      <c r="BA1331" s="11"/>
      <c r="BB1331" s="12"/>
      <c r="BC1331" s="11"/>
      <c r="BD1331" s="16"/>
      <c r="BE1331" s="16"/>
    </row>
    <row r="1332" spans="1:57" x14ac:dyDescent="0.3">
      <c r="A1332" s="11"/>
      <c r="B1332" s="11"/>
      <c r="C1332" s="11"/>
      <c r="D1332" s="11"/>
      <c r="E1332" s="11"/>
      <c r="F1332" s="11"/>
      <c r="G1332" s="13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36"/>
      <c r="Y1332" s="36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2"/>
      <c r="AL1332" s="12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6"/>
      <c r="BE1332" s="16"/>
    </row>
    <row r="1333" spans="1:57" x14ac:dyDescent="0.3">
      <c r="A1333" s="11"/>
      <c r="B1333" s="11"/>
      <c r="C1333" s="11"/>
      <c r="D1333" s="11"/>
      <c r="E1333" s="11"/>
      <c r="F1333" s="11"/>
      <c r="G1333" s="13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36"/>
      <c r="Y1333" s="36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6"/>
      <c r="BE1333" s="16"/>
    </row>
    <row r="1334" spans="1:57" x14ac:dyDescent="0.3">
      <c r="A1334" s="11"/>
      <c r="B1334" s="11"/>
      <c r="C1334" s="11"/>
      <c r="D1334" s="11"/>
      <c r="E1334" s="11"/>
      <c r="F1334" s="11"/>
      <c r="G1334" s="13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36"/>
      <c r="Y1334" s="36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2"/>
      <c r="AL1334" s="12"/>
      <c r="AM1334" s="11"/>
      <c r="AN1334" s="11"/>
      <c r="AO1334" s="11"/>
      <c r="AP1334" s="11"/>
      <c r="AQ1334" s="11"/>
      <c r="AR1334" s="11"/>
      <c r="AS1334" s="12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6"/>
      <c r="BE1334" s="16"/>
    </row>
    <row r="1335" spans="1:57" x14ac:dyDescent="0.3">
      <c r="A1335" s="11"/>
      <c r="B1335" s="11"/>
      <c r="C1335" s="11"/>
      <c r="D1335" s="11"/>
      <c r="E1335" s="11"/>
      <c r="F1335" s="11"/>
      <c r="G1335" s="13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36"/>
      <c r="Y1335" s="36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6"/>
      <c r="BE1335" s="16"/>
    </row>
    <row r="1336" spans="1:57" x14ac:dyDescent="0.3">
      <c r="A1336" s="11"/>
      <c r="B1336" s="11"/>
      <c r="C1336" s="11"/>
      <c r="D1336" s="11"/>
      <c r="E1336" s="11"/>
      <c r="F1336" s="11"/>
      <c r="G1336" s="13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36"/>
      <c r="Y1336" s="36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2"/>
      <c r="AN1336" s="12"/>
      <c r="AO1336" s="11"/>
      <c r="AP1336" s="11"/>
      <c r="AQ1336" s="12"/>
      <c r="AR1336" s="11"/>
      <c r="AS1336" s="12"/>
      <c r="AT1336" s="11"/>
      <c r="AU1336" s="11"/>
      <c r="AV1336" s="11"/>
      <c r="AW1336" s="11"/>
      <c r="AX1336" s="11"/>
      <c r="AY1336" s="11"/>
      <c r="AZ1336" s="11"/>
      <c r="BA1336" s="11"/>
      <c r="BB1336" s="12"/>
      <c r="BC1336" s="11"/>
      <c r="BD1336" s="16"/>
      <c r="BE1336" s="16"/>
    </row>
    <row r="1337" spans="1:57" x14ac:dyDescent="0.3">
      <c r="A1337" s="11"/>
      <c r="B1337" s="11"/>
      <c r="C1337" s="11"/>
      <c r="D1337" s="11"/>
      <c r="E1337" s="11"/>
      <c r="F1337" s="11"/>
      <c r="G1337" s="13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36"/>
      <c r="Y1337" s="36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2"/>
      <c r="AL1337" s="11"/>
      <c r="AM1337" s="12"/>
      <c r="AN1337" s="12"/>
      <c r="AO1337" s="11"/>
      <c r="AP1337" s="11"/>
      <c r="AQ1337" s="12"/>
      <c r="AR1337" s="12"/>
      <c r="AS1337" s="12"/>
      <c r="AT1337" s="11"/>
      <c r="AU1337" s="11"/>
      <c r="AV1337" s="11"/>
      <c r="AW1337" s="11"/>
      <c r="AX1337" s="11"/>
      <c r="AY1337" s="11"/>
      <c r="AZ1337" s="11"/>
      <c r="BA1337" s="11"/>
      <c r="BB1337" s="12"/>
      <c r="BC1337" s="11"/>
      <c r="BD1337" s="16"/>
      <c r="BE1337" s="16"/>
    </row>
    <row r="1338" spans="1:57" x14ac:dyDescent="0.3">
      <c r="A1338" s="11"/>
      <c r="B1338" s="11"/>
      <c r="C1338" s="11"/>
      <c r="D1338" s="11"/>
      <c r="E1338" s="11"/>
      <c r="F1338" s="11"/>
      <c r="G1338" s="13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36"/>
      <c r="Y1338" s="36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2"/>
      <c r="AL1338" s="12"/>
      <c r="AM1338" s="12"/>
      <c r="AN1338" s="12"/>
      <c r="AO1338" s="11"/>
      <c r="AP1338" s="11"/>
      <c r="AQ1338" s="12"/>
      <c r="AR1338" s="12"/>
      <c r="AS1338" s="12"/>
      <c r="AT1338" s="11"/>
      <c r="AU1338" s="11"/>
      <c r="AV1338" s="11"/>
      <c r="AW1338" s="11"/>
      <c r="AX1338" s="11"/>
      <c r="AY1338" s="11"/>
      <c r="AZ1338" s="11"/>
      <c r="BA1338" s="11"/>
      <c r="BB1338" s="12"/>
      <c r="BC1338" s="11"/>
      <c r="BD1338" s="16"/>
      <c r="BE1338" s="16"/>
    </row>
    <row r="1339" spans="1:57" x14ac:dyDescent="0.3">
      <c r="A1339" s="11"/>
      <c r="B1339" s="11"/>
      <c r="C1339" s="11"/>
      <c r="D1339" s="11"/>
      <c r="E1339" s="11"/>
      <c r="F1339" s="11"/>
      <c r="G1339" s="13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36"/>
      <c r="Y1339" s="36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2"/>
      <c r="AL1339" s="11"/>
      <c r="AM1339" s="12"/>
      <c r="AN1339" s="11"/>
      <c r="AO1339" s="11"/>
      <c r="AP1339" s="11"/>
      <c r="AQ1339" s="12"/>
      <c r="AR1339" s="12"/>
      <c r="AS1339" s="12"/>
      <c r="AT1339" s="11"/>
      <c r="AU1339" s="11"/>
      <c r="AV1339" s="11"/>
      <c r="AW1339" s="11"/>
      <c r="AX1339" s="11"/>
      <c r="AY1339" s="11"/>
      <c r="AZ1339" s="11"/>
      <c r="BA1339" s="11"/>
      <c r="BB1339" s="12"/>
      <c r="BC1339" s="11"/>
      <c r="BD1339" s="16"/>
      <c r="BE1339" s="16"/>
    </row>
    <row r="1340" spans="1:57" x14ac:dyDescent="0.3">
      <c r="A1340" s="11"/>
      <c r="B1340" s="11"/>
      <c r="C1340" s="11"/>
      <c r="D1340" s="11"/>
      <c r="E1340" s="11"/>
      <c r="F1340" s="11"/>
      <c r="G1340" s="13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36"/>
      <c r="Y1340" s="36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2"/>
      <c r="AL1340" s="12"/>
      <c r="AM1340" s="11"/>
      <c r="AN1340" s="11"/>
      <c r="AO1340" s="11"/>
      <c r="AP1340" s="11"/>
      <c r="AQ1340" s="11"/>
      <c r="AR1340" s="11"/>
      <c r="AS1340" s="12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6"/>
      <c r="BE1340" s="16"/>
    </row>
    <row r="1341" spans="1:57" x14ac:dyDescent="0.3">
      <c r="A1341" s="11"/>
      <c r="B1341" s="11"/>
      <c r="C1341" s="11"/>
      <c r="D1341" s="11"/>
      <c r="E1341" s="11"/>
      <c r="F1341" s="11"/>
      <c r="G1341" s="13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36"/>
      <c r="Y1341" s="36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6"/>
      <c r="BE1341" s="16"/>
    </row>
    <row r="1342" spans="1:57" x14ac:dyDescent="0.3">
      <c r="A1342" s="11"/>
      <c r="B1342" s="11"/>
      <c r="C1342" s="11"/>
      <c r="D1342" s="11"/>
      <c r="E1342" s="11"/>
      <c r="F1342" s="11"/>
      <c r="G1342" s="13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36"/>
      <c r="Y1342" s="36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2"/>
      <c r="BC1342" s="11"/>
      <c r="BD1342" s="16"/>
      <c r="BE1342" s="16"/>
    </row>
    <row r="1343" spans="1:57" x14ac:dyDescent="0.3">
      <c r="A1343" s="11"/>
      <c r="B1343" s="11"/>
      <c r="C1343" s="11"/>
      <c r="D1343" s="11"/>
      <c r="E1343" s="11"/>
      <c r="F1343" s="11"/>
      <c r="G1343" s="13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36"/>
      <c r="Y1343" s="36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2"/>
      <c r="AL1343" s="12"/>
      <c r="AM1343" s="12"/>
      <c r="AN1343" s="11"/>
      <c r="AO1343" s="11"/>
      <c r="AP1343" s="12"/>
      <c r="AQ1343" s="12"/>
      <c r="AR1343" s="12"/>
      <c r="AS1343" s="12"/>
      <c r="AT1343" s="11"/>
      <c r="AU1343" s="11"/>
      <c r="AV1343" s="11"/>
      <c r="AW1343" s="11"/>
      <c r="AX1343" s="11"/>
      <c r="AY1343" s="11"/>
      <c r="AZ1343" s="11"/>
      <c r="BA1343" s="11"/>
      <c r="BB1343" s="12"/>
      <c r="BC1343" s="11"/>
      <c r="BD1343" s="16"/>
      <c r="BE1343" s="16"/>
    </row>
    <row r="1344" spans="1:57" x14ac:dyDescent="0.3">
      <c r="A1344" s="11"/>
      <c r="B1344" s="11"/>
      <c r="C1344" s="11"/>
      <c r="D1344" s="11"/>
      <c r="E1344" s="11"/>
      <c r="F1344" s="11"/>
      <c r="G1344" s="13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36"/>
      <c r="Y1344" s="36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2"/>
      <c r="AL1344" s="12"/>
      <c r="AM1344" s="12"/>
      <c r="AN1344" s="12"/>
      <c r="AO1344" s="11"/>
      <c r="AP1344" s="11"/>
      <c r="AQ1344" s="12"/>
      <c r="AR1344" s="12"/>
      <c r="AS1344" s="12"/>
      <c r="AT1344" s="11"/>
      <c r="AU1344" s="11"/>
      <c r="AV1344" s="11"/>
      <c r="AW1344" s="11"/>
      <c r="AX1344" s="11"/>
      <c r="AY1344" s="11"/>
      <c r="AZ1344" s="11"/>
      <c r="BA1344" s="11"/>
      <c r="BB1344" s="12"/>
      <c r="BC1344" s="11"/>
      <c r="BD1344" s="16"/>
      <c r="BE1344" s="16"/>
    </row>
    <row r="1345" spans="1:57" x14ac:dyDescent="0.3">
      <c r="A1345" s="11"/>
      <c r="B1345" s="11"/>
      <c r="C1345" s="11"/>
      <c r="D1345" s="11"/>
      <c r="E1345" s="11"/>
      <c r="F1345" s="11"/>
      <c r="G1345" s="13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36"/>
      <c r="Y1345" s="36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2"/>
      <c r="AL1345" s="12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6"/>
      <c r="BE1345" s="16"/>
    </row>
    <row r="1346" spans="1:57" x14ac:dyDescent="0.3">
      <c r="A1346" s="11"/>
      <c r="B1346" s="11"/>
      <c r="C1346" s="11"/>
      <c r="D1346" s="11"/>
      <c r="E1346" s="11"/>
      <c r="F1346" s="11"/>
      <c r="G1346" s="13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36"/>
      <c r="Y1346" s="36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2"/>
      <c r="AL1346" s="12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6"/>
      <c r="BE1346" s="16"/>
    </row>
    <row r="1347" spans="1:57" x14ac:dyDescent="0.3">
      <c r="A1347" s="11"/>
      <c r="B1347" s="11"/>
      <c r="C1347" s="11"/>
      <c r="D1347" s="11"/>
      <c r="E1347" s="11"/>
      <c r="F1347" s="11"/>
      <c r="G1347" s="13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36"/>
      <c r="Y1347" s="36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2"/>
      <c r="AL1347" s="12"/>
      <c r="AM1347" s="12"/>
      <c r="AN1347" s="12"/>
      <c r="AO1347" s="11"/>
      <c r="AP1347" s="11"/>
      <c r="AQ1347" s="12"/>
      <c r="AR1347" s="12"/>
      <c r="AS1347" s="12"/>
      <c r="AT1347" s="11"/>
      <c r="AU1347" s="11"/>
      <c r="AV1347" s="11"/>
      <c r="AW1347" s="11"/>
      <c r="AX1347" s="11"/>
      <c r="AY1347" s="11"/>
      <c r="AZ1347" s="11"/>
      <c r="BA1347" s="11"/>
      <c r="BB1347" s="12"/>
      <c r="BC1347" s="11"/>
      <c r="BD1347" s="16"/>
      <c r="BE1347" s="16"/>
    </row>
    <row r="1348" spans="1:57" x14ac:dyDescent="0.3">
      <c r="A1348" s="11"/>
      <c r="B1348" s="11"/>
      <c r="C1348" s="11"/>
      <c r="D1348" s="11"/>
      <c r="E1348" s="11"/>
      <c r="F1348" s="11"/>
      <c r="G1348" s="13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36"/>
      <c r="Y1348" s="36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2"/>
      <c r="AL1348" s="11"/>
      <c r="AM1348" s="11"/>
      <c r="AN1348" s="11"/>
      <c r="AO1348" s="11"/>
      <c r="AP1348" s="11"/>
      <c r="AQ1348" s="11"/>
      <c r="AR1348" s="11"/>
      <c r="AS1348" s="12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6"/>
      <c r="BE1348" s="16"/>
    </row>
    <row r="1349" spans="1:57" x14ac:dyDescent="0.3">
      <c r="A1349" s="11"/>
      <c r="B1349" s="11"/>
      <c r="C1349" s="11"/>
      <c r="D1349" s="11"/>
      <c r="E1349" s="11"/>
      <c r="F1349" s="11"/>
      <c r="G1349" s="13"/>
      <c r="H1349" s="13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36"/>
      <c r="Y1349" s="36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2"/>
      <c r="AL1349" s="12"/>
      <c r="AM1349" s="11"/>
      <c r="AN1349" s="11"/>
      <c r="AO1349" s="11"/>
      <c r="AP1349" s="11"/>
      <c r="AQ1349" s="11"/>
      <c r="AR1349" s="11"/>
      <c r="AS1349" s="12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6"/>
      <c r="BE1349" s="16"/>
    </row>
    <row r="1350" spans="1:57" x14ac:dyDescent="0.3">
      <c r="A1350" s="11"/>
      <c r="B1350" s="11"/>
      <c r="C1350" s="11"/>
      <c r="D1350" s="11"/>
      <c r="E1350" s="11"/>
      <c r="F1350" s="11"/>
      <c r="G1350" s="13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36"/>
      <c r="Y1350" s="36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2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6"/>
      <c r="BE1350" s="16"/>
    </row>
    <row r="1351" spans="1:57" x14ac:dyDescent="0.3">
      <c r="A1351" s="11"/>
      <c r="B1351" s="11"/>
      <c r="C1351" s="11"/>
      <c r="D1351" s="11"/>
      <c r="E1351" s="11"/>
      <c r="F1351" s="11"/>
      <c r="G1351" s="13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36"/>
      <c r="Y1351" s="36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2"/>
      <c r="AL1351" s="12"/>
      <c r="AM1351" s="12"/>
      <c r="AN1351" s="12"/>
      <c r="AO1351" s="11"/>
      <c r="AP1351" s="11"/>
      <c r="AQ1351" s="12"/>
      <c r="AR1351" s="12"/>
      <c r="AS1351" s="12"/>
      <c r="AT1351" s="11"/>
      <c r="AU1351" s="11"/>
      <c r="AV1351" s="11"/>
      <c r="AW1351" s="11"/>
      <c r="AX1351" s="11"/>
      <c r="AY1351" s="11"/>
      <c r="AZ1351" s="11"/>
      <c r="BA1351" s="11"/>
      <c r="BB1351" s="12"/>
      <c r="BC1351" s="11"/>
      <c r="BD1351" s="16"/>
      <c r="BE1351" s="16"/>
    </row>
    <row r="1352" spans="1:57" x14ac:dyDescent="0.3">
      <c r="A1352" s="11"/>
      <c r="B1352" s="11"/>
      <c r="C1352" s="11"/>
      <c r="D1352" s="11"/>
      <c r="E1352" s="11"/>
      <c r="F1352" s="11"/>
      <c r="G1352" s="13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36"/>
      <c r="Y1352" s="36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2"/>
      <c r="AL1352" s="12"/>
      <c r="AM1352" s="11"/>
      <c r="AN1352" s="11"/>
      <c r="AO1352" s="11"/>
      <c r="AP1352" s="11"/>
      <c r="AQ1352" s="11"/>
      <c r="AR1352" s="11"/>
      <c r="AS1352" s="12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6"/>
      <c r="BE1352" s="16"/>
    </row>
    <row r="1353" spans="1:57" x14ac:dyDescent="0.3">
      <c r="A1353" s="11"/>
      <c r="B1353" s="11"/>
      <c r="C1353" s="11"/>
      <c r="D1353" s="11"/>
      <c r="E1353" s="11"/>
      <c r="F1353" s="11"/>
      <c r="G1353" s="13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36"/>
      <c r="Y1353" s="36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2"/>
      <c r="AL1353" s="12"/>
      <c r="AM1353" s="12"/>
      <c r="AN1353" s="12"/>
      <c r="AO1353" s="11"/>
      <c r="AP1353" s="11"/>
      <c r="AQ1353" s="12"/>
      <c r="AR1353" s="11"/>
      <c r="AS1353" s="12"/>
      <c r="AT1353" s="11"/>
      <c r="AU1353" s="11"/>
      <c r="AV1353" s="11"/>
      <c r="AW1353" s="11"/>
      <c r="AX1353" s="11"/>
      <c r="AY1353" s="11"/>
      <c r="AZ1353" s="11"/>
      <c r="BA1353" s="11"/>
      <c r="BB1353" s="12"/>
      <c r="BC1353" s="11"/>
      <c r="BD1353" s="16"/>
      <c r="BE1353" s="16"/>
    </row>
    <row r="1354" spans="1:57" x14ac:dyDescent="0.3">
      <c r="A1354" s="11"/>
      <c r="B1354" s="48"/>
      <c r="C1354" s="11"/>
      <c r="D1354" s="11"/>
      <c r="E1354" s="11"/>
      <c r="F1354" s="11"/>
      <c r="G1354" s="13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36"/>
      <c r="Y1354" s="36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2"/>
      <c r="AL1354" s="12"/>
      <c r="AM1354" s="12"/>
      <c r="AN1354" s="11"/>
      <c r="AO1354" s="11"/>
      <c r="AP1354" s="11"/>
      <c r="AQ1354" s="12"/>
      <c r="AR1354" s="11"/>
      <c r="AS1354" s="12"/>
      <c r="AT1354" s="11"/>
      <c r="AU1354" s="11"/>
      <c r="AV1354" s="11"/>
      <c r="AW1354" s="11"/>
      <c r="AX1354" s="11"/>
      <c r="AY1354" s="11"/>
      <c r="AZ1354" s="11"/>
      <c r="BA1354" s="11"/>
      <c r="BB1354" s="12"/>
      <c r="BC1354" s="11"/>
      <c r="BD1354" s="16"/>
      <c r="BE1354" s="16"/>
    </row>
    <row r="1355" spans="1:57" x14ac:dyDescent="0.3">
      <c r="A1355" s="11"/>
      <c r="B1355" s="11"/>
      <c r="C1355" s="11"/>
      <c r="D1355" s="11"/>
      <c r="E1355" s="11"/>
      <c r="F1355" s="11"/>
      <c r="G1355" s="13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36"/>
      <c r="Y1355" s="36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2"/>
      <c r="AL1355" s="12"/>
      <c r="AM1355" s="11"/>
      <c r="AN1355" s="11"/>
      <c r="AO1355" s="11"/>
      <c r="AP1355" s="11"/>
      <c r="AQ1355" s="11"/>
      <c r="AR1355" s="11"/>
      <c r="AS1355" s="12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6"/>
      <c r="BE1355" s="16"/>
    </row>
    <row r="1356" spans="1:57" x14ac:dyDescent="0.3">
      <c r="A1356" s="11"/>
      <c r="B1356" s="11"/>
      <c r="C1356" s="11"/>
      <c r="D1356" s="11"/>
      <c r="E1356" s="11"/>
      <c r="F1356" s="11"/>
      <c r="G1356" s="13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36"/>
      <c r="Y1356" s="36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2"/>
      <c r="AN1356" s="12"/>
      <c r="AO1356" s="12"/>
      <c r="AP1356" s="11"/>
      <c r="AQ1356" s="12"/>
      <c r="AR1356" s="12"/>
      <c r="AS1356" s="12"/>
      <c r="AT1356" s="11"/>
      <c r="AU1356" s="11"/>
      <c r="AV1356" s="11"/>
      <c r="AW1356" s="11"/>
      <c r="AX1356" s="11"/>
      <c r="AY1356" s="11"/>
      <c r="AZ1356" s="11"/>
      <c r="BA1356" s="11"/>
      <c r="BB1356" s="12"/>
      <c r="BC1356" s="11"/>
      <c r="BD1356" s="16"/>
      <c r="BE1356" s="16"/>
    </row>
    <row r="1357" spans="1:57" x14ac:dyDescent="0.3">
      <c r="A1357" s="11"/>
      <c r="B1357" s="11"/>
      <c r="C1357" s="11"/>
      <c r="D1357" s="11"/>
      <c r="E1357" s="11"/>
      <c r="F1357" s="11"/>
      <c r="G1357" s="13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36"/>
      <c r="Y1357" s="36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2"/>
      <c r="AR1357" s="11"/>
      <c r="AS1357" s="12"/>
      <c r="AT1357" s="11"/>
      <c r="AU1357" s="11"/>
      <c r="AV1357" s="11"/>
      <c r="AW1357" s="11"/>
      <c r="AX1357" s="11"/>
      <c r="AY1357" s="11"/>
      <c r="AZ1357" s="11"/>
      <c r="BA1357" s="11"/>
      <c r="BB1357" s="12"/>
      <c r="BC1357" s="11"/>
      <c r="BD1357" s="16"/>
      <c r="BE1357" s="16"/>
    </row>
    <row r="1358" spans="1:57" x14ac:dyDescent="0.3">
      <c r="A1358" s="11"/>
      <c r="B1358" s="11"/>
      <c r="C1358" s="11"/>
      <c r="D1358" s="11"/>
      <c r="E1358" s="11"/>
      <c r="F1358" s="11"/>
      <c r="G1358" s="13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36"/>
      <c r="Y1358" s="36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2"/>
      <c r="AL1358" s="12"/>
      <c r="AM1358" s="12"/>
      <c r="AN1358" s="12"/>
      <c r="AO1358" s="11"/>
      <c r="AP1358" s="11"/>
      <c r="AQ1358" s="12"/>
      <c r="AR1358" s="12"/>
      <c r="AS1358" s="12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6"/>
      <c r="BE1358" s="16"/>
    </row>
    <row r="1359" spans="1:57" x14ac:dyDescent="0.3">
      <c r="A1359" s="11"/>
      <c r="B1359" s="48"/>
      <c r="C1359" s="11"/>
      <c r="D1359" s="11"/>
      <c r="E1359" s="11"/>
      <c r="F1359" s="11"/>
      <c r="G1359" s="13"/>
      <c r="H1359" s="13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36"/>
      <c r="Y1359" s="36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2"/>
      <c r="AL1359" s="12"/>
      <c r="AM1359" s="12"/>
      <c r="AN1359" s="12"/>
      <c r="AO1359" s="11"/>
      <c r="AP1359" s="11"/>
      <c r="AQ1359" s="12"/>
      <c r="AR1359" s="12"/>
      <c r="AS1359" s="12"/>
      <c r="AT1359" s="11"/>
      <c r="AU1359" s="11"/>
      <c r="AV1359" s="11"/>
      <c r="AW1359" s="11"/>
      <c r="AX1359" s="11"/>
      <c r="AY1359" s="11"/>
      <c r="AZ1359" s="11"/>
      <c r="BA1359" s="11"/>
      <c r="BB1359" s="12"/>
      <c r="BC1359" s="11"/>
      <c r="BD1359" s="16"/>
      <c r="BE1359" s="16"/>
    </row>
    <row r="1360" spans="1:57" x14ac:dyDescent="0.3">
      <c r="A1360" s="11"/>
      <c r="B1360" s="11"/>
      <c r="C1360" s="11"/>
      <c r="D1360" s="11"/>
      <c r="E1360" s="11"/>
      <c r="F1360" s="11"/>
      <c r="G1360" s="13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36"/>
      <c r="Y1360" s="36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2"/>
      <c r="AN1360" s="11"/>
      <c r="AO1360" s="11"/>
      <c r="AP1360" s="11"/>
      <c r="AQ1360" s="12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2"/>
      <c r="BC1360" s="11"/>
      <c r="BD1360" s="16"/>
      <c r="BE1360" s="16"/>
    </row>
    <row r="1361" spans="1:57" x14ac:dyDescent="0.3">
      <c r="A1361" s="11"/>
      <c r="B1361" s="11"/>
      <c r="C1361" s="11"/>
      <c r="D1361" s="11"/>
      <c r="E1361" s="11"/>
      <c r="F1361" s="11"/>
      <c r="G1361" s="13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36"/>
      <c r="Y1361" s="36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2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2"/>
      <c r="BC1361" s="11"/>
      <c r="BD1361" s="16"/>
      <c r="BE1361" s="16"/>
    </row>
    <row r="1362" spans="1:57" x14ac:dyDescent="0.3">
      <c r="A1362" s="11"/>
      <c r="B1362" s="11"/>
      <c r="C1362" s="11"/>
      <c r="D1362" s="11"/>
      <c r="E1362" s="11"/>
      <c r="F1362" s="11"/>
      <c r="G1362" s="13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36"/>
      <c r="Y1362" s="36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6"/>
      <c r="BE1362" s="16"/>
    </row>
    <row r="1363" spans="1:57" x14ac:dyDescent="0.3">
      <c r="A1363" s="11"/>
      <c r="B1363" s="11"/>
      <c r="C1363" s="11"/>
      <c r="D1363" s="11"/>
      <c r="E1363" s="11"/>
      <c r="F1363" s="11"/>
      <c r="G1363" s="13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36"/>
      <c r="Y1363" s="36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2"/>
      <c r="AL1363" s="12"/>
      <c r="AM1363" s="12"/>
      <c r="AN1363" s="12"/>
      <c r="AO1363" s="12"/>
      <c r="AP1363" s="11"/>
      <c r="AQ1363" s="12"/>
      <c r="AR1363" s="11"/>
      <c r="AS1363" s="12"/>
      <c r="AT1363" s="11"/>
      <c r="AU1363" s="11"/>
      <c r="AV1363" s="11"/>
      <c r="AW1363" s="11"/>
      <c r="AX1363" s="11"/>
      <c r="AY1363" s="11"/>
      <c r="AZ1363" s="11"/>
      <c r="BA1363" s="11"/>
      <c r="BB1363" s="12"/>
      <c r="BC1363" s="11"/>
      <c r="BD1363" s="16"/>
      <c r="BE1363" s="16"/>
    </row>
    <row r="1364" spans="1:57" x14ac:dyDescent="0.3">
      <c r="A1364" s="11"/>
      <c r="B1364" s="11"/>
      <c r="C1364" s="11"/>
      <c r="D1364" s="11"/>
      <c r="E1364" s="11"/>
      <c r="F1364" s="11"/>
      <c r="G1364" s="13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36"/>
      <c r="Y1364" s="36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2"/>
      <c r="AL1364" s="12"/>
      <c r="AM1364" s="11"/>
      <c r="AN1364" s="11"/>
      <c r="AO1364" s="11"/>
      <c r="AP1364" s="11"/>
      <c r="AQ1364" s="11"/>
      <c r="AR1364" s="11"/>
      <c r="AS1364" s="12"/>
      <c r="AT1364" s="11"/>
      <c r="AU1364" s="11"/>
      <c r="AV1364" s="11"/>
      <c r="AW1364" s="11"/>
      <c r="AX1364" s="11"/>
      <c r="AY1364" s="11"/>
      <c r="AZ1364" s="11"/>
      <c r="BA1364" s="11"/>
      <c r="BB1364" s="12"/>
      <c r="BC1364" s="11"/>
      <c r="BD1364" s="16"/>
      <c r="BE1364" s="16"/>
    </row>
    <row r="1365" spans="1:57" x14ac:dyDescent="0.3">
      <c r="A1365" s="11"/>
      <c r="B1365" s="11"/>
      <c r="C1365" s="11"/>
      <c r="D1365" s="11"/>
      <c r="E1365" s="11"/>
      <c r="F1365" s="11"/>
      <c r="G1365" s="13"/>
      <c r="H1365" s="13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36"/>
      <c r="Y1365" s="36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2"/>
      <c r="AL1365" s="12"/>
      <c r="AM1365" s="11"/>
      <c r="AN1365" s="11"/>
      <c r="AO1365" s="11"/>
      <c r="AP1365" s="11"/>
      <c r="AQ1365" s="11"/>
      <c r="AR1365" s="11"/>
      <c r="AS1365" s="12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6"/>
      <c r="BE1365" s="16"/>
    </row>
    <row r="1366" spans="1:57" x14ac:dyDescent="0.3">
      <c r="A1366" s="11"/>
      <c r="B1366" s="11"/>
      <c r="C1366" s="11"/>
      <c r="D1366" s="11"/>
      <c r="E1366" s="11"/>
      <c r="F1366" s="11"/>
      <c r="G1366" s="13"/>
      <c r="H1366" s="13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36"/>
      <c r="Y1366" s="36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2"/>
      <c r="AL1366" s="12"/>
      <c r="AM1366" s="11"/>
      <c r="AN1366" s="11"/>
      <c r="AO1366" s="11"/>
      <c r="AP1366" s="11"/>
      <c r="AQ1366" s="12"/>
      <c r="AR1366" s="11"/>
      <c r="AS1366" s="12"/>
      <c r="AT1366" s="11"/>
      <c r="AU1366" s="11"/>
      <c r="AV1366" s="11"/>
      <c r="AW1366" s="11"/>
      <c r="AX1366" s="11"/>
      <c r="AY1366" s="11"/>
      <c r="AZ1366" s="11"/>
      <c r="BA1366" s="11"/>
      <c r="BB1366" s="12"/>
      <c r="BC1366" s="11"/>
      <c r="BD1366" s="16"/>
      <c r="BE1366" s="16"/>
    </row>
    <row r="1367" spans="1:57" x14ac:dyDescent="0.3">
      <c r="A1367" s="11"/>
      <c r="B1367" s="48"/>
      <c r="C1367" s="11"/>
      <c r="D1367" s="11"/>
      <c r="E1367" s="11"/>
      <c r="F1367" s="11"/>
      <c r="G1367" s="13"/>
      <c r="H1367" s="13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36"/>
      <c r="Y1367" s="36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2"/>
      <c r="AL1367" s="12"/>
      <c r="AM1367" s="11"/>
      <c r="AN1367" s="11"/>
      <c r="AO1367" s="11"/>
      <c r="AP1367" s="11"/>
      <c r="AQ1367" s="11"/>
      <c r="AR1367" s="11"/>
      <c r="AS1367" s="12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6"/>
      <c r="BE1367" s="16"/>
    </row>
    <row r="1368" spans="1:57" x14ac:dyDescent="0.3">
      <c r="A1368" s="11"/>
      <c r="B1368" s="11"/>
      <c r="C1368" s="11"/>
      <c r="D1368" s="11"/>
      <c r="E1368" s="11"/>
      <c r="F1368" s="11"/>
      <c r="G1368" s="13"/>
      <c r="H1368" s="13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36"/>
      <c r="Y1368" s="36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6"/>
      <c r="BE1368" s="16"/>
    </row>
    <row r="1369" spans="1:57" x14ac:dyDescent="0.3">
      <c r="A1369" s="11"/>
      <c r="B1369" s="11"/>
      <c r="C1369" s="11"/>
      <c r="D1369" s="11"/>
      <c r="E1369" s="11"/>
      <c r="F1369" s="11"/>
      <c r="G1369" s="13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36"/>
      <c r="Y1369" s="36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2"/>
      <c r="AL1369" s="12"/>
      <c r="AM1369" s="11"/>
      <c r="AN1369" s="11"/>
      <c r="AO1369" s="11"/>
      <c r="AP1369" s="11"/>
      <c r="AQ1369" s="11"/>
      <c r="AR1369" s="11"/>
      <c r="AS1369" s="12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6"/>
      <c r="BE1369" s="16"/>
    </row>
    <row r="1370" spans="1:57" x14ac:dyDescent="0.3">
      <c r="A1370" s="11"/>
      <c r="B1370" s="11"/>
      <c r="C1370" s="11"/>
      <c r="D1370" s="11"/>
      <c r="E1370" s="11"/>
      <c r="F1370" s="11"/>
      <c r="G1370" s="13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36"/>
      <c r="Y1370" s="36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2"/>
      <c r="AL1370" s="12"/>
      <c r="AM1370" s="11"/>
      <c r="AN1370" s="11"/>
      <c r="AO1370" s="11"/>
      <c r="AP1370" s="11"/>
      <c r="AQ1370" s="11"/>
      <c r="AR1370" s="11"/>
      <c r="AS1370" s="12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6"/>
      <c r="BE1370" s="16"/>
    </row>
    <row r="1371" spans="1:57" x14ac:dyDescent="0.3">
      <c r="A1371" s="11"/>
      <c r="B1371" s="11"/>
      <c r="C1371" s="11"/>
      <c r="D1371" s="11"/>
      <c r="E1371" s="11"/>
      <c r="F1371" s="11"/>
      <c r="G1371" s="13"/>
      <c r="H1371" s="13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36"/>
      <c r="Y1371" s="36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2"/>
      <c r="AL1371" s="12"/>
      <c r="AM1371" s="11"/>
      <c r="AN1371" s="11"/>
      <c r="AO1371" s="11"/>
      <c r="AP1371" s="11"/>
      <c r="AQ1371" s="11"/>
      <c r="AR1371" s="11"/>
      <c r="AS1371" s="12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6"/>
      <c r="BE1371" s="16"/>
    </row>
    <row r="1372" spans="1:57" x14ac:dyDescent="0.3">
      <c r="A1372" s="11"/>
      <c r="B1372" s="48"/>
      <c r="C1372" s="11"/>
      <c r="D1372" s="11"/>
      <c r="E1372" s="11"/>
      <c r="F1372" s="11"/>
      <c r="G1372" s="13"/>
      <c r="H1372" s="13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36"/>
      <c r="Y1372" s="36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6"/>
      <c r="BE1372" s="16"/>
    </row>
    <row r="1373" spans="1:57" x14ac:dyDescent="0.3">
      <c r="A1373" s="11"/>
      <c r="B1373" s="11"/>
      <c r="C1373" s="11"/>
      <c r="D1373" s="11"/>
      <c r="E1373" s="11"/>
      <c r="F1373" s="11"/>
      <c r="G1373" s="13"/>
      <c r="H1373" s="13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36"/>
      <c r="Y1373" s="36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2"/>
      <c r="AL1373" s="12"/>
      <c r="AM1373" s="11"/>
      <c r="AN1373" s="11"/>
      <c r="AO1373" s="11"/>
      <c r="AP1373" s="11"/>
      <c r="AQ1373" s="12"/>
      <c r="AR1373" s="12"/>
      <c r="AS1373" s="12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6"/>
      <c r="BE1373" s="16"/>
    </row>
    <row r="1374" spans="1:57" x14ac:dyDescent="0.3">
      <c r="A1374" s="11"/>
      <c r="B1374" s="11"/>
      <c r="C1374" s="11"/>
      <c r="D1374" s="11"/>
      <c r="E1374" s="11"/>
      <c r="F1374" s="11"/>
      <c r="G1374" s="13"/>
      <c r="H1374" s="13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36"/>
      <c r="Y1374" s="36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2"/>
      <c r="AL1374" s="12"/>
      <c r="AM1374" s="11"/>
      <c r="AN1374" s="11"/>
      <c r="AO1374" s="11"/>
      <c r="AP1374" s="11"/>
      <c r="AQ1374" s="11"/>
      <c r="AR1374" s="11"/>
      <c r="AS1374" s="12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6"/>
      <c r="BE1374" s="16"/>
    </row>
    <row r="1375" spans="1:57" x14ac:dyDescent="0.3">
      <c r="A1375" s="11"/>
      <c r="B1375" s="11"/>
      <c r="C1375" s="11"/>
      <c r="D1375" s="11"/>
      <c r="E1375" s="11"/>
      <c r="F1375" s="11"/>
      <c r="G1375" s="13"/>
      <c r="H1375" s="13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36"/>
      <c r="Y1375" s="36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2"/>
      <c r="AL1375" s="12"/>
      <c r="AM1375" s="11"/>
      <c r="AN1375" s="11"/>
      <c r="AO1375" s="11"/>
      <c r="AP1375" s="11"/>
      <c r="AQ1375" s="11"/>
      <c r="AR1375" s="11"/>
      <c r="AS1375" s="12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6"/>
      <c r="BE1375" s="16"/>
    </row>
    <row r="1376" spans="1:57" x14ac:dyDescent="0.3">
      <c r="A1376" s="11"/>
      <c r="B1376" s="11"/>
      <c r="C1376" s="11"/>
      <c r="D1376" s="11"/>
      <c r="E1376" s="11"/>
      <c r="F1376" s="11"/>
      <c r="G1376" s="13"/>
      <c r="H1376" s="13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36"/>
      <c r="Y1376" s="36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2"/>
      <c r="AL1376" s="12"/>
      <c r="AM1376" s="11"/>
      <c r="AN1376" s="11"/>
      <c r="AO1376" s="11"/>
      <c r="AP1376" s="11"/>
      <c r="AQ1376" s="11"/>
      <c r="AR1376" s="11"/>
      <c r="AS1376" s="12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6"/>
      <c r="BE1376" s="16"/>
    </row>
    <row r="1377" spans="1:57" x14ac:dyDescent="0.3">
      <c r="A1377" s="11"/>
      <c r="B1377" s="11"/>
      <c r="C1377" s="11"/>
      <c r="D1377" s="11"/>
      <c r="E1377" s="11"/>
      <c r="F1377" s="11"/>
      <c r="G1377" s="13"/>
      <c r="H1377" s="13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36"/>
      <c r="Y1377" s="36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2"/>
      <c r="AL1377" s="12"/>
      <c r="AM1377" s="11"/>
      <c r="AN1377" s="11"/>
      <c r="AO1377" s="11"/>
      <c r="AP1377" s="11"/>
      <c r="AQ1377" s="11"/>
      <c r="AR1377" s="11"/>
      <c r="AS1377" s="12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6"/>
      <c r="BE1377" s="16"/>
    </row>
    <row r="1378" spans="1:57" x14ac:dyDescent="0.3">
      <c r="A1378" s="11"/>
      <c r="B1378" s="11"/>
      <c r="C1378" s="11"/>
      <c r="D1378" s="11"/>
      <c r="E1378" s="11"/>
      <c r="F1378" s="11"/>
      <c r="G1378" s="13"/>
      <c r="H1378" s="13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36"/>
      <c r="Y1378" s="36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2"/>
      <c r="AL1378" s="12"/>
      <c r="AM1378" s="12"/>
      <c r="AN1378" s="12"/>
      <c r="AO1378" s="11"/>
      <c r="AP1378" s="11"/>
      <c r="AQ1378" s="12"/>
      <c r="AR1378" s="12"/>
      <c r="AS1378" s="12"/>
      <c r="AT1378" s="11"/>
      <c r="AU1378" s="11"/>
      <c r="AV1378" s="11"/>
      <c r="AW1378" s="11"/>
      <c r="AX1378" s="11"/>
      <c r="AY1378" s="11"/>
      <c r="AZ1378" s="11"/>
      <c r="BA1378" s="11"/>
      <c r="BB1378" s="12"/>
      <c r="BC1378" s="11"/>
      <c r="BD1378" s="16"/>
      <c r="BE1378" s="16"/>
    </row>
    <row r="1379" spans="1:57" x14ac:dyDescent="0.3">
      <c r="A1379" s="11"/>
      <c r="B1379" s="11"/>
      <c r="C1379" s="11"/>
      <c r="D1379" s="11"/>
      <c r="E1379" s="11"/>
      <c r="F1379" s="11"/>
      <c r="G1379" s="13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36"/>
      <c r="Y1379" s="36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6"/>
      <c r="BE1379" s="16"/>
    </row>
    <row r="1380" spans="1:57" x14ac:dyDescent="0.3">
      <c r="A1380" s="11"/>
      <c r="B1380" s="11"/>
      <c r="C1380" s="11"/>
      <c r="D1380" s="11"/>
      <c r="E1380" s="11"/>
      <c r="F1380" s="11"/>
      <c r="G1380" s="13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36"/>
      <c r="Y1380" s="36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2"/>
      <c r="AL1380" s="12"/>
      <c r="AM1380" s="12"/>
      <c r="AN1380" s="12"/>
      <c r="AO1380" s="11"/>
      <c r="AP1380" s="11"/>
      <c r="AQ1380" s="12"/>
      <c r="AR1380" s="12"/>
      <c r="AS1380" s="12"/>
      <c r="AT1380" s="11"/>
      <c r="AU1380" s="11"/>
      <c r="AV1380" s="11"/>
      <c r="AW1380" s="11"/>
      <c r="AX1380" s="11"/>
      <c r="AY1380" s="11"/>
      <c r="AZ1380" s="11"/>
      <c r="BA1380" s="11"/>
      <c r="BB1380" s="12"/>
      <c r="BC1380" s="11"/>
      <c r="BD1380" s="16"/>
      <c r="BE1380" s="16"/>
    </row>
    <row r="1381" spans="1:57" x14ac:dyDescent="0.3">
      <c r="A1381" s="11"/>
      <c r="B1381" s="48"/>
      <c r="C1381" s="11"/>
      <c r="D1381" s="11"/>
      <c r="E1381" s="11"/>
      <c r="F1381" s="11"/>
      <c r="G1381" s="13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36"/>
      <c r="Y1381" s="36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2"/>
      <c r="AL1381" s="12"/>
      <c r="AM1381" s="11"/>
      <c r="AN1381" s="11"/>
      <c r="AO1381" s="11"/>
      <c r="AP1381" s="11"/>
      <c r="AQ1381" s="12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2"/>
      <c r="BC1381" s="11"/>
      <c r="BD1381" s="16"/>
      <c r="BE1381" s="16"/>
    </row>
    <row r="1382" spans="1:57" x14ac:dyDescent="0.3">
      <c r="A1382" s="11"/>
      <c r="B1382" s="11"/>
      <c r="C1382" s="11"/>
      <c r="D1382" s="11"/>
      <c r="E1382" s="11"/>
      <c r="F1382" s="11"/>
      <c r="G1382" s="13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36"/>
      <c r="Y1382" s="36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2"/>
      <c r="AL1382" s="12"/>
      <c r="AM1382" s="12"/>
      <c r="AN1382" s="12"/>
      <c r="AO1382" s="11"/>
      <c r="AP1382" s="11"/>
      <c r="AQ1382" s="12"/>
      <c r="AR1382" s="12"/>
      <c r="AS1382" s="12"/>
      <c r="AT1382" s="11"/>
      <c r="AU1382" s="11"/>
      <c r="AV1382" s="11"/>
      <c r="AW1382" s="11"/>
      <c r="AX1382" s="11"/>
      <c r="AY1382" s="11"/>
      <c r="AZ1382" s="11"/>
      <c r="BA1382" s="11"/>
      <c r="BB1382" s="12"/>
      <c r="BC1382" s="11"/>
      <c r="BD1382" s="16"/>
      <c r="BE1382" s="16"/>
    </row>
    <row r="1383" spans="1:57" x14ac:dyDescent="0.3">
      <c r="A1383" s="11"/>
      <c r="B1383" s="11"/>
      <c r="C1383" s="11"/>
      <c r="D1383" s="11"/>
      <c r="E1383" s="11"/>
      <c r="F1383" s="11"/>
      <c r="G1383" s="13"/>
      <c r="H1383" s="13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36"/>
      <c r="Y1383" s="36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2"/>
      <c r="AL1383" s="11"/>
      <c r="AM1383" s="12"/>
      <c r="AN1383" s="11"/>
      <c r="AO1383" s="11"/>
      <c r="AP1383" s="11"/>
      <c r="AQ1383" s="12"/>
      <c r="AR1383" s="12"/>
      <c r="AS1383" s="12"/>
      <c r="AT1383" s="11"/>
      <c r="AU1383" s="11"/>
      <c r="AV1383" s="11"/>
      <c r="AW1383" s="11"/>
      <c r="AX1383" s="11"/>
      <c r="AY1383" s="11"/>
      <c r="AZ1383" s="11"/>
      <c r="BA1383" s="11"/>
      <c r="BB1383" s="12"/>
      <c r="BC1383" s="11"/>
      <c r="BD1383" s="16"/>
      <c r="BE1383" s="16"/>
    </row>
    <row r="1384" spans="1:57" x14ac:dyDescent="0.3">
      <c r="A1384" s="11"/>
      <c r="B1384" s="11"/>
      <c r="C1384" s="11"/>
      <c r="D1384" s="11"/>
      <c r="E1384" s="11"/>
      <c r="F1384" s="11"/>
      <c r="G1384" s="13"/>
      <c r="H1384" s="13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36"/>
      <c r="Y1384" s="36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6"/>
      <c r="BE1384" s="16"/>
    </row>
    <row r="1385" spans="1:57" x14ac:dyDescent="0.3">
      <c r="A1385" s="11"/>
      <c r="B1385" s="11"/>
      <c r="C1385" s="11"/>
      <c r="D1385" s="11"/>
      <c r="E1385" s="11"/>
      <c r="F1385" s="11"/>
      <c r="G1385" s="13"/>
      <c r="H1385" s="13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36"/>
      <c r="Y1385" s="36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2"/>
      <c r="AL1385" s="12"/>
      <c r="AM1385" s="12"/>
      <c r="AN1385" s="12"/>
      <c r="AO1385" s="11"/>
      <c r="AP1385" s="11"/>
      <c r="AQ1385" s="12"/>
      <c r="AR1385" s="12"/>
      <c r="AS1385" s="12"/>
      <c r="AT1385" s="11"/>
      <c r="AU1385" s="11"/>
      <c r="AV1385" s="11"/>
      <c r="AW1385" s="11"/>
      <c r="AX1385" s="11"/>
      <c r="AY1385" s="11"/>
      <c r="AZ1385" s="11"/>
      <c r="BA1385" s="11"/>
      <c r="BB1385" s="12"/>
      <c r="BC1385" s="11"/>
      <c r="BD1385" s="16"/>
      <c r="BE1385" s="16"/>
    </row>
    <row r="1386" spans="1:57" x14ac:dyDescent="0.3">
      <c r="A1386" s="11"/>
      <c r="B1386" s="11"/>
      <c r="C1386" s="11"/>
      <c r="D1386" s="11"/>
      <c r="E1386" s="11"/>
      <c r="F1386" s="11"/>
      <c r="G1386" s="13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36"/>
      <c r="Y1386" s="36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2"/>
      <c r="AL1386" s="12"/>
      <c r="AM1386" s="12"/>
      <c r="AN1386" s="11"/>
      <c r="AO1386" s="11"/>
      <c r="AP1386" s="11"/>
      <c r="AQ1386" s="12"/>
      <c r="AR1386" s="11"/>
      <c r="AS1386" s="12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6"/>
      <c r="BE1386" s="16"/>
    </row>
    <row r="1387" spans="1:57" x14ac:dyDescent="0.3">
      <c r="A1387" s="11"/>
      <c r="B1387" s="11"/>
      <c r="C1387" s="11"/>
      <c r="D1387" s="11"/>
      <c r="E1387" s="11"/>
      <c r="F1387" s="11"/>
      <c r="G1387" s="13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36"/>
      <c r="Y1387" s="36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2"/>
      <c r="AL1387" s="12"/>
      <c r="AM1387" s="11"/>
      <c r="AN1387" s="11"/>
      <c r="AO1387" s="11"/>
      <c r="AP1387" s="11"/>
      <c r="AQ1387" s="11"/>
      <c r="AR1387" s="11"/>
      <c r="AS1387" s="12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6"/>
      <c r="BE1387" s="16"/>
    </row>
    <row r="1388" spans="1:57" x14ac:dyDescent="0.3">
      <c r="A1388" s="11"/>
      <c r="B1388" s="11"/>
      <c r="C1388" s="11"/>
      <c r="D1388" s="11"/>
      <c r="E1388" s="11"/>
      <c r="F1388" s="11"/>
      <c r="G1388" s="13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36"/>
      <c r="Y1388" s="36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2"/>
      <c r="AN1388" s="12"/>
      <c r="AO1388" s="12"/>
      <c r="AP1388" s="11"/>
      <c r="AQ1388" s="12"/>
      <c r="AR1388" s="11"/>
      <c r="AS1388" s="12"/>
      <c r="AT1388" s="11"/>
      <c r="AU1388" s="11"/>
      <c r="AV1388" s="11"/>
      <c r="AW1388" s="11"/>
      <c r="AX1388" s="11"/>
      <c r="AY1388" s="11"/>
      <c r="AZ1388" s="11"/>
      <c r="BA1388" s="11"/>
      <c r="BB1388" s="12"/>
      <c r="BC1388" s="11"/>
      <c r="BD1388" s="16"/>
      <c r="BE1388" s="16"/>
    </row>
    <row r="1389" spans="1:57" x14ac:dyDescent="0.3">
      <c r="A1389" s="11"/>
      <c r="B1389" s="11"/>
      <c r="C1389" s="11"/>
      <c r="D1389" s="11"/>
      <c r="E1389" s="11"/>
      <c r="F1389" s="11"/>
      <c r="G1389" s="13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36"/>
      <c r="Y1389" s="36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2"/>
      <c r="AL1389" s="12"/>
      <c r="AM1389" s="12"/>
      <c r="AN1389" s="12"/>
      <c r="AO1389" s="11"/>
      <c r="AP1389" s="11"/>
      <c r="AQ1389" s="12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2"/>
      <c r="BC1389" s="11"/>
      <c r="BD1389" s="16"/>
      <c r="BE1389" s="16"/>
    </row>
    <row r="1390" spans="1:57" x14ac:dyDescent="0.3">
      <c r="A1390" s="11"/>
      <c r="B1390" s="11"/>
      <c r="C1390" s="11"/>
      <c r="D1390" s="11"/>
      <c r="E1390" s="11"/>
      <c r="F1390" s="11"/>
      <c r="G1390" s="13"/>
      <c r="H1390" s="13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36"/>
      <c r="Y1390" s="36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6"/>
      <c r="BE1390" s="16"/>
    </row>
    <row r="1391" spans="1:57" x14ac:dyDescent="0.3">
      <c r="A1391" s="11"/>
      <c r="B1391" s="11"/>
      <c r="C1391" s="11"/>
      <c r="D1391" s="11"/>
      <c r="E1391" s="11"/>
      <c r="F1391" s="11"/>
      <c r="G1391" s="13"/>
      <c r="H1391" s="13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36"/>
      <c r="Y1391" s="36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2"/>
      <c r="AL1391" s="11"/>
      <c r="AM1391" s="12"/>
      <c r="AN1391" s="12"/>
      <c r="AO1391" s="11"/>
      <c r="AP1391" s="11"/>
      <c r="AQ1391" s="12"/>
      <c r="AR1391" s="12"/>
      <c r="AS1391" s="12"/>
      <c r="AT1391" s="11"/>
      <c r="AU1391" s="11"/>
      <c r="AV1391" s="11"/>
      <c r="AW1391" s="11"/>
      <c r="AX1391" s="11"/>
      <c r="AY1391" s="11"/>
      <c r="AZ1391" s="11"/>
      <c r="BA1391" s="11"/>
      <c r="BB1391" s="12"/>
      <c r="BC1391" s="11"/>
      <c r="BD1391" s="16"/>
      <c r="BE1391" s="16"/>
    </row>
    <row r="1392" spans="1:57" x14ac:dyDescent="0.3">
      <c r="A1392" s="11"/>
      <c r="B1392" s="11"/>
      <c r="C1392" s="11"/>
      <c r="D1392" s="11"/>
      <c r="E1392" s="11"/>
      <c r="F1392" s="11"/>
      <c r="G1392" s="13"/>
      <c r="H1392" s="13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36"/>
      <c r="Y1392" s="36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2"/>
      <c r="AR1392" s="11"/>
      <c r="AS1392" s="12"/>
      <c r="AT1392" s="11"/>
      <c r="AU1392" s="11"/>
      <c r="AV1392" s="11"/>
      <c r="AW1392" s="11"/>
      <c r="AX1392" s="11"/>
      <c r="AY1392" s="11"/>
      <c r="AZ1392" s="11"/>
      <c r="BA1392" s="11"/>
      <c r="BB1392" s="12"/>
      <c r="BC1392" s="11"/>
      <c r="BD1392" s="16"/>
      <c r="BE1392" s="16"/>
    </row>
    <row r="1393" spans="1:57" x14ac:dyDescent="0.3">
      <c r="A1393" s="11"/>
      <c r="B1393" s="11"/>
      <c r="C1393" s="11"/>
      <c r="D1393" s="11"/>
      <c r="E1393" s="11"/>
      <c r="F1393" s="11"/>
      <c r="G1393" s="13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36"/>
      <c r="Y1393" s="36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2"/>
      <c r="AN1393" s="12"/>
      <c r="AO1393" s="11"/>
      <c r="AP1393" s="11"/>
      <c r="AQ1393" s="12"/>
      <c r="AR1393" s="12"/>
      <c r="AS1393" s="12"/>
      <c r="AT1393" s="11"/>
      <c r="AU1393" s="11"/>
      <c r="AV1393" s="11"/>
      <c r="AW1393" s="11"/>
      <c r="AX1393" s="11"/>
      <c r="AY1393" s="11"/>
      <c r="AZ1393" s="11"/>
      <c r="BA1393" s="11"/>
      <c r="BB1393" s="12"/>
      <c r="BC1393" s="11"/>
      <c r="BD1393" s="16"/>
      <c r="BE1393" s="16"/>
    </row>
    <row r="1394" spans="1:57" x14ac:dyDescent="0.3">
      <c r="A1394" s="11"/>
      <c r="B1394" s="11"/>
      <c r="C1394" s="11"/>
      <c r="D1394" s="11"/>
      <c r="E1394" s="11"/>
      <c r="F1394" s="11"/>
      <c r="G1394" s="13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36"/>
      <c r="Y1394" s="36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2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6"/>
      <c r="BE1394" s="16"/>
    </row>
    <row r="1395" spans="1:57" x14ac:dyDescent="0.3">
      <c r="A1395" s="11"/>
      <c r="B1395" s="11"/>
      <c r="C1395" s="11"/>
      <c r="D1395" s="11"/>
      <c r="E1395" s="11"/>
      <c r="F1395" s="11"/>
      <c r="G1395" s="13"/>
      <c r="H1395" s="13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36"/>
      <c r="Y1395" s="36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2"/>
      <c r="AL1395" s="11"/>
      <c r="AM1395" s="12"/>
      <c r="AN1395" s="11"/>
      <c r="AO1395" s="11"/>
      <c r="AP1395" s="11"/>
      <c r="AQ1395" s="12"/>
      <c r="AR1395" s="11"/>
      <c r="AS1395" s="12"/>
      <c r="AT1395" s="11"/>
      <c r="AU1395" s="11"/>
      <c r="AV1395" s="11"/>
      <c r="AW1395" s="11"/>
      <c r="AX1395" s="11"/>
      <c r="AY1395" s="11"/>
      <c r="AZ1395" s="11"/>
      <c r="BA1395" s="11"/>
      <c r="BB1395" s="12"/>
      <c r="BC1395" s="11"/>
      <c r="BD1395" s="16"/>
      <c r="BE1395" s="16"/>
    </row>
    <row r="1396" spans="1:57" x14ac:dyDescent="0.3">
      <c r="A1396" s="11"/>
      <c r="B1396" s="11"/>
      <c r="C1396" s="11"/>
      <c r="D1396" s="11"/>
      <c r="E1396" s="11"/>
      <c r="F1396" s="11"/>
      <c r="G1396" s="13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36"/>
      <c r="Y1396" s="36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2"/>
      <c r="AL1396" s="12"/>
      <c r="AM1396" s="12"/>
      <c r="AN1396" s="12"/>
      <c r="AO1396" s="11"/>
      <c r="AP1396" s="11"/>
      <c r="AQ1396" s="12"/>
      <c r="AR1396" s="12"/>
      <c r="AS1396" s="12"/>
      <c r="AT1396" s="11"/>
      <c r="AU1396" s="11"/>
      <c r="AV1396" s="11"/>
      <c r="AW1396" s="11"/>
      <c r="AX1396" s="11"/>
      <c r="AY1396" s="11"/>
      <c r="AZ1396" s="11"/>
      <c r="BA1396" s="11"/>
      <c r="BB1396" s="12"/>
      <c r="BC1396" s="11"/>
      <c r="BD1396" s="16"/>
      <c r="BE1396" s="16"/>
    </row>
    <row r="1397" spans="1:57" x14ac:dyDescent="0.3">
      <c r="A1397" s="11"/>
      <c r="B1397" s="11"/>
      <c r="C1397" s="11"/>
      <c r="D1397" s="11"/>
      <c r="E1397" s="11"/>
      <c r="F1397" s="11"/>
      <c r="G1397" s="13"/>
      <c r="H1397" s="13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36"/>
      <c r="Y1397" s="36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2"/>
      <c r="AL1397" s="12"/>
      <c r="AM1397" s="12"/>
      <c r="AN1397" s="11"/>
      <c r="AO1397" s="11"/>
      <c r="AP1397" s="11"/>
      <c r="AQ1397" s="12"/>
      <c r="AR1397" s="11"/>
      <c r="AS1397" s="12"/>
      <c r="AT1397" s="11"/>
      <c r="AU1397" s="11"/>
      <c r="AV1397" s="11"/>
      <c r="AW1397" s="11"/>
      <c r="AX1397" s="11"/>
      <c r="AY1397" s="11"/>
      <c r="AZ1397" s="11"/>
      <c r="BA1397" s="11"/>
      <c r="BB1397" s="12"/>
      <c r="BC1397" s="11"/>
      <c r="BD1397" s="16"/>
      <c r="BE1397" s="16"/>
    </row>
    <row r="1398" spans="1:57" x14ac:dyDescent="0.3">
      <c r="A1398" s="11"/>
      <c r="B1398" s="11"/>
      <c r="C1398" s="11"/>
      <c r="D1398" s="11"/>
      <c r="E1398" s="11"/>
      <c r="F1398" s="11"/>
      <c r="G1398" s="13"/>
      <c r="H1398" s="13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36"/>
      <c r="Y1398" s="36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2"/>
      <c r="AL1398" s="12"/>
      <c r="AM1398" s="12"/>
      <c r="AN1398" s="11"/>
      <c r="AO1398" s="11"/>
      <c r="AP1398" s="11"/>
      <c r="AQ1398" s="12"/>
      <c r="AR1398" s="11"/>
      <c r="AS1398" s="12"/>
      <c r="AT1398" s="11"/>
      <c r="AU1398" s="11"/>
      <c r="AV1398" s="11"/>
      <c r="AW1398" s="11"/>
      <c r="AX1398" s="11"/>
      <c r="AY1398" s="11"/>
      <c r="AZ1398" s="11"/>
      <c r="BA1398" s="11"/>
      <c r="BB1398" s="12"/>
      <c r="BC1398" s="11"/>
      <c r="BD1398" s="16"/>
      <c r="BE1398" s="16"/>
    </row>
    <row r="1399" spans="1:57" x14ac:dyDescent="0.3">
      <c r="A1399" s="11"/>
      <c r="B1399" s="11"/>
      <c r="C1399" s="11"/>
      <c r="D1399" s="11"/>
      <c r="E1399" s="11"/>
      <c r="F1399" s="11"/>
      <c r="G1399" s="13"/>
      <c r="H1399" s="13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36"/>
      <c r="Y1399" s="36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2"/>
      <c r="AL1399" s="11"/>
      <c r="AM1399" s="12"/>
      <c r="AN1399" s="11"/>
      <c r="AO1399" s="11"/>
      <c r="AP1399" s="11"/>
      <c r="AQ1399" s="12"/>
      <c r="AR1399" s="11"/>
      <c r="AS1399" s="12"/>
      <c r="AT1399" s="11"/>
      <c r="AU1399" s="11"/>
      <c r="AV1399" s="11"/>
      <c r="AW1399" s="11"/>
      <c r="AX1399" s="11"/>
      <c r="AY1399" s="11"/>
      <c r="AZ1399" s="11"/>
      <c r="BA1399" s="11"/>
      <c r="BB1399" s="12"/>
      <c r="BC1399" s="11"/>
      <c r="BD1399" s="16"/>
      <c r="BE1399" s="16"/>
    </row>
    <row r="1400" spans="1:57" x14ac:dyDescent="0.3">
      <c r="A1400" s="11"/>
      <c r="B1400" s="11"/>
      <c r="C1400" s="11"/>
      <c r="D1400" s="11"/>
      <c r="E1400" s="11"/>
      <c r="F1400" s="11"/>
      <c r="G1400" s="13"/>
      <c r="H1400" s="13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36"/>
      <c r="Y1400" s="36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2"/>
      <c r="AN1400" s="11"/>
      <c r="AO1400" s="11"/>
      <c r="AP1400" s="11"/>
      <c r="AQ1400" s="12"/>
      <c r="AR1400" s="11"/>
      <c r="AS1400" s="12"/>
      <c r="AT1400" s="11"/>
      <c r="AU1400" s="11"/>
      <c r="AV1400" s="11"/>
      <c r="AW1400" s="11"/>
      <c r="AX1400" s="11"/>
      <c r="AY1400" s="11"/>
      <c r="AZ1400" s="11"/>
      <c r="BA1400" s="11"/>
      <c r="BB1400" s="12"/>
      <c r="BC1400" s="11"/>
      <c r="BD1400" s="16"/>
      <c r="BE1400" s="16"/>
    </row>
    <row r="1401" spans="1:57" x14ac:dyDescent="0.3">
      <c r="A1401" s="11"/>
      <c r="B1401" s="11"/>
      <c r="C1401" s="11"/>
      <c r="D1401" s="11"/>
      <c r="E1401" s="11"/>
      <c r="F1401" s="11"/>
      <c r="G1401" s="13"/>
      <c r="H1401" s="13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36"/>
      <c r="Y1401" s="36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2"/>
      <c r="AN1401" s="12"/>
      <c r="AO1401" s="11"/>
      <c r="AP1401" s="11"/>
      <c r="AQ1401" s="12"/>
      <c r="AR1401" s="11"/>
      <c r="AS1401" s="12"/>
      <c r="AT1401" s="11"/>
      <c r="AU1401" s="11"/>
      <c r="AV1401" s="11"/>
      <c r="AW1401" s="11"/>
      <c r="AX1401" s="11"/>
      <c r="AY1401" s="11"/>
      <c r="AZ1401" s="11"/>
      <c r="BA1401" s="11"/>
      <c r="BB1401" s="12"/>
      <c r="BC1401" s="11"/>
      <c r="BD1401" s="16"/>
      <c r="BE1401" s="16"/>
    </row>
    <row r="1402" spans="1:57" x14ac:dyDescent="0.3">
      <c r="A1402" s="11"/>
      <c r="B1402" s="11"/>
      <c r="C1402" s="11"/>
      <c r="D1402" s="11"/>
      <c r="E1402" s="11"/>
      <c r="F1402" s="11"/>
      <c r="G1402" s="13"/>
      <c r="H1402" s="13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36"/>
      <c r="Y1402" s="36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2"/>
      <c r="AL1402" s="12"/>
      <c r="AM1402" s="11"/>
      <c r="AN1402" s="11"/>
      <c r="AO1402" s="11"/>
      <c r="AP1402" s="11"/>
      <c r="AQ1402" s="11"/>
      <c r="AR1402" s="11"/>
      <c r="AS1402" s="12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6"/>
      <c r="BE1402" s="16"/>
    </row>
    <row r="1403" spans="1:57" x14ac:dyDescent="0.3">
      <c r="A1403" s="11"/>
      <c r="B1403" s="11"/>
      <c r="C1403" s="11"/>
      <c r="D1403" s="11"/>
      <c r="E1403" s="11"/>
      <c r="F1403" s="11"/>
      <c r="G1403" s="13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36"/>
      <c r="Y1403" s="36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2"/>
      <c r="AL1403" s="12"/>
      <c r="AM1403" s="12"/>
      <c r="AN1403" s="12"/>
      <c r="AO1403" s="11"/>
      <c r="AP1403" s="11"/>
      <c r="AQ1403" s="12"/>
      <c r="AR1403" s="12"/>
      <c r="AS1403" s="12"/>
      <c r="AT1403" s="11"/>
      <c r="AU1403" s="11"/>
      <c r="AV1403" s="11"/>
      <c r="AW1403" s="11"/>
      <c r="AX1403" s="11"/>
      <c r="AY1403" s="11"/>
      <c r="AZ1403" s="11"/>
      <c r="BA1403" s="11"/>
      <c r="BB1403" s="12"/>
      <c r="BC1403" s="11"/>
      <c r="BD1403" s="16"/>
      <c r="BE1403" s="16"/>
    </row>
    <row r="1404" spans="1:57" x14ac:dyDescent="0.3">
      <c r="A1404" s="11"/>
      <c r="B1404" s="11"/>
      <c r="C1404" s="11"/>
      <c r="D1404" s="11"/>
      <c r="E1404" s="11"/>
      <c r="F1404" s="11"/>
      <c r="G1404" s="13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36"/>
      <c r="Y1404" s="36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2"/>
      <c r="BC1404" s="11"/>
      <c r="BD1404" s="16"/>
      <c r="BE1404" s="16"/>
    </row>
    <row r="1405" spans="1:57" x14ac:dyDescent="0.3">
      <c r="A1405" s="11"/>
      <c r="B1405" s="11"/>
      <c r="C1405" s="11"/>
      <c r="D1405" s="11"/>
      <c r="E1405" s="11"/>
      <c r="F1405" s="11"/>
      <c r="G1405" s="13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36"/>
      <c r="Y1405" s="36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2"/>
      <c r="AL1405" s="12"/>
      <c r="AM1405" s="11"/>
      <c r="AN1405" s="11"/>
      <c r="AO1405" s="11"/>
      <c r="AP1405" s="11"/>
      <c r="AQ1405" s="11"/>
      <c r="AR1405" s="11"/>
      <c r="AS1405" s="12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6"/>
      <c r="BE1405" s="16"/>
    </row>
    <row r="1406" spans="1:57" x14ac:dyDescent="0.3">
      <c r="A1406" s="11"/>
      <c r="B1406" s="11"/>
      <c r="C1406" s="11"/>
      <c r="D1406" s="11"/>
      <c r="E1406" s="11"/>
      <c r="F1406" s="11"/>
      <c r="G1406" s="13"/>
      <c r="H1406" s="13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36"/>
      <c r="Y1406" s="36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6"/>
      <c r="BE1406" s="16"/>
    </row>
    <row r="1407" spans="1:57" x14ac:dyDescent="0.3">
      <c r="A1407" s="11"/>
      <c r="B1407" s="11"/>
      <c r="C1407" s="11"/>
      <c r="D1407" s="11"/>
      <c r="E1407" s="11"/>
      <c r="F1407" s="11"/>
      <c r="G1407" s="13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36"/>
      <c r="Y1407" s="36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2"/>
      <c r="AN1407" s="11"/>
      <c r="AO1407" s="11"/>
      <c r="AP1407" s="11"/>
      <c r="AQ1407" s="12"/>
      <c r="AR1407" s="12"/>
      <c r="AS1407" s="12"/>
      <c r="AT1407" s="11"/>
      <c r="AU1407" s="11"/>
      <c r="AV1407" s="11"/>
      <c r="AW1407" s="11"/>
      <c r="AX1407" s="11"/>
      <c r="AY1407" s="11"/>
      <c r="AZ1407" s="11"/>
      <c r="BA1407" s="11"/>
      <c r="BB1407" s="12"/>
      <c r="BC1407" s="11"/>
      <c r="BD1407" s="16"/>
      <c r="BE1407" s="16"/>
    </row>
    <row r="1408" spans="1:57" x14ac:dyDescent="0.3">
      <c r="A1408" s="11"/>
      <c r="B1408" s="11"/>
      <c r="C1408" s="11"/>
      <c r="D1408" s="11"/>
      <c r="E1408" s="11"/>
      <c r="F1408" s="11"/>
      <c r="G1408" s="13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36"/>
      <c r="Y1408" s="36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2"/>
      <c r="AN1408" s="11"/>
      <c r="AO1408" s="11"/>
      <c r="AP1408" s="11"/>
      <c r="AQ1408" s="12"/>
      <c r="AR1408" s="11"/>
      <c r="AS1408" s="12"/>
      <c r="AT1408" s="11"/>
      <c r="AU1408" s="11"/>
      <c r="AV1408" s="11"/>
      <c r="AW1408" s="11"/>
      <c r="AX1408" s="11"/>
      <c r="AY1408" s="11"/>
      <c r="AZ1408" s="11"/>
      <c r="BA1408" s="11"/>
      <c r="BB1408" s="12"/>
      <c r="BC1408" s="11"/>
      <c r="BD1408" s="16"/>
      <c r="BE1408" s="16"/>
    </row>
    <row r="1409" spans="1:57" x14ac:dyDescent="0.3">
      <c r="A1409" s="11"/>
      <c r="B1409" s="11"/>
      <c r="C1409" s="11"/>
      <c r="D1409" s="11"/>
      <c r="E1409" s="11"/>
      <c r="F1409" s="11"/>
      <c r="G1409" s="13"/>
      <c r="H1409" s="13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36"/>
      <c r="Y1409" s="36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2"/>
      <c r="AN1409" s="12"/>
      <c r="AO1409" s="11"/>
      <c r="AP1409" s="11"/>
      <c r="AQ1409" s="12"/>
      <c r="AR1409" s="12"/>
      <c r="AS1409" s="12"/>
      <c r="AT1409" s="11"/>
      <c r="AU1409" s="11"/>
      <c r="AV1409" s="11"/>
      <c r="AW1409" s="11"/>
      <c r="AX1409" s="11"/>
      <c r="AY1409" s="11"/>
      <c r="AZ1409" s="11"/>
      <c r="BA1409" s="11"/>
      <c r="BB1409" s="12"/>
      <c r="BC1409" s="11"/>
      <c r="BD1409" s="16"/>
      <c r="BE1409" s="16"/>
    </row>
    <row r="1410" spans="1:57" x14ac:dyDescent="0.3">
      <c r="A1410" s="11"/>
      <c r="B1410" s="11"/>
      <c r="C1410" s="11"/>
      <c r="D1410" s="11"/>
      <c r="E1410" s="11"/>
      <c r="F1410" s="11"/>
      <c r="G1410" s="13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36"/>
      <c r="Y1410" s="36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2"/>
      <c r="AN1410" s="11"/>
      <c r="AO1410" s="11"/>
      <c r="AP1410" s="11"/>
      <c r="AQ1410" s="12"/>
      <c r="AR1410" s="11"/>
      <c r="AS1410" s="12"/>
      <c r="AT1410" s="11"/>
      <c r="AU1410" s="11"/>
      <c r="AV1410" s="11"/>
      <c r="AW1410" s="11"/>
      <c r="AX1410" s="11"/>
      <c r="AY1410" s="11"/>
      <c r="AZ1410" s="11"/>
      <c r="BA1410" s="11"/>
      <c r="BB1410" s="12"/>
      <c r="BC1410" s="11"/>
      <c r="BD1410" s="16"/>
      <c r="BE1410" s="16"/>
    </row>
    <row r="1411" spans="1:57" x14ac:dyDescent="0.3">
      <c r="A1411" s="11"/>
      <c r="B1411" s="11"/>
      <c r="C1411" s="11"/>
      <c r="D1411" s="11"/>
      <c r="E1411" s="11"/>
      <c r="F1411" s="11"/>
      <c r="G1411" s="13"/>
      <c r="H1411" s="13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36"/>
      <c r="Y1411" s="36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2"/>
      <c r="AN1411" s="11"/>
      <c r="AO1411" s="11"/>
      <c r="AP1411" s="11"/>
      <c r="AQ1411" s="12"/>
      <c r="AR1411" s="12"/>
      <c r="AS1411" s="12"/>
      <c r="AT1411" s="11"/>
      <c r="AU1411" s="11"/>
      <c r="AV1411" s="11"/>
      <c r="AW1411" s="11"/>
      <c r="AX1411" s="11"/>
      <c r="AY1411" s="11"/>
      <c r="AZ1411" s="11"/>
      <c r="BA1411" s="11"/>
      <c r="BB1411" s="12"/>
      <c r="BC1411" s="11"/>
      <c r="BD1411" s="16"/>
      <c r="BE1411" s="16"/>
    </row>
    <row r="1412" spans="1:57" x14ac:dyDescent="0.3">
      <c r="A1412" s="11"/>
      <c r="B1412" s="11"/>
      <c r="C1412" s="11"/>
      <c r="D1412" s="11"/>
      <c r="E1412" s="11"/>
      <c r="F1412" s="11"/>
      <c r="G1412" s="13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36"/>
      <c r="Y1412" s="36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2"/>
      <c r="AL1412" s="12"/>
      <c r="AM1412" s="11"/>
      <c r="AN1412" s="11"/>
      <c r="AO1412" s="11"/>
      <c r="AP1412" s="11"/>
      <c r="AQ1412" s="11"/>
      <c r="AR1412" s="11"/>
      <c r="AS1412" s="12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6"/>
      <c r="BE1412" s="16"/>
    </row>
    <row r="1413" spans="1:57" x14ac:dyDescent="0.3">
      <c r="A1413" s="11"/>
      <c r="B1413" s="11"/>
      <c r="C1413" s="11"/>
      <c r="D1413" s="11"/>
      <c r="E1413" s="11"/>
      <c r="F1413" s="11"/>
      <c r="G1413" s="13"/>
      <c r="H1413" s="13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36"/>
      <c r="Y1413" s="36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6"/>
      <c r="BE1413" s="16"/>
    </row>
    <row r="1414" spans="1:57" x14ac:dyDescent="0.3">
      <c r="A1414" s="11"/>
      <c r="B1414" s="48"/>
      <c r="C1414" s="11"/>
      <c r="D1414" s="11"/>
      <c r="E1414" s="11"/>
      <c r="F1414" s="11"/>
      <c r="G1414" s="13"/>
      <c r="H1414" s="13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36"/>
      <c r="Y1414" s="36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2"/>
      <c r="AN1414" s="12"/>
      <c r="AO1414" s="11"/>
      <c r="AP1414" s="11"/>
      <c r="AQ1414" s="12"/>
      <c r="AR1414" s="12"/>
      <c r="AS1414" s="12"/>
      <c r="AT1414" s="11"/>
      <c r="AU1414" s="11"/>
      <c r="AV1414" s="11"/>
      <c r="AW1414" s="11"/>
      <c r="AX1414" s="11"/>
      <c r="AY1414" s="11"/>
      <c r="AZ1414" s="11"/>
      <c r="BA1414" s="11"/>
      <c r="BB1414" s="12"/>
      <c r="BC1414" s="11"/>
      <c r="BD1414" s="16"/>
      <c r="BE1414" s="16"/>
    </row>
    <row r="1415" spans="1:57" x14ac:dyDescent="0.3">
      <c r="A1415" s="11"/>
      <c r="B1415" s="48"/>
      <c r="C1415" s="11"/>
      <c r="D1415" s="11"/>
      <c r="E1415" s="11"/>
      <c r="F1415" s="11"/>
      <c r="G1415" s="13"/>
      <c r="H1415" s="13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36"/>
      <c r="Y1415" s="36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2"/>
      <c r="AL1415" s="12"/>
      <c r="AM1415" s="11"/>
      <c r="AN1415" s="11"/>
      <c r="AO1415" s="11"/>
      <c r="AP1415" s="11"/>
      <c r="AQ1415" s="11"/>
      <c r="AR1415" s="11"/>
      <c r="AS1415" s="12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6"/>
      <c r="BE1415" s="16"/>
    </row>
    <row r="1416" spans="1:57" x14ac:dyDescent="0.3">
      <c r="A1416" s="11"/>
      <c r="B1416" s="11"/>
      <c r="C1416" s="11"/>
      <c r="D1416" s="11"/>
      <c r="E1416" s="11"/>
      <c r="F1416" s="11"/>
      <c r="G1416" s="13"/>
      <c r="H1416" s="13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36"/>
      <c r="Y1416" s="36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2"/>
      <c r="AL1416" s="12"/>
      <c r="AM1416" s="12"/>
      <c r="AN1416" s="12"/>
      <c r="AO1416" s="11"/>
      <c r="AP1416" s="11"/>
      <c r="AQ1416" s="12"/>
      <c r="AR1416" s="12"/>
      <c r="AS1416" s="12"/>
      <c r="AT1416" s="11"/>
      <c r="AU1416" s="11"/>
      <c r="AV1416" s="11"/>
      <c r="AW1416" s="11"/>
      <c r="AX1416" s="11"/>
      <c r="AY1416" s="11"/>
      <c r="AZ1416" s="11"/>
      <c r="BA1416" s="11"/>
      <c r="BB1416" s="12"/>
      <c r="BC1416" s="11"/>
      <c r="BD1416" s="16"/>
      <c r="BE1416" s="16"/>
    </row>
    <row r="1417" spans="1:57" x14ac:dyDescent="0.3">
      <c r="A1417" s="11"/>
      <c r="B1417" s="11"/>
      <c r="C1417" s="11"/>
      <c r="D1417" s="11"/>
      <c r="E1417" s="11"/>
      <c r="F1417" s="11"/>
      <c r="G1417" s="13"/>
      <c r="H1417" s="13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36"/>
      <c r="Y1417" s="36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2"/>
      <c r="AL1417" s="12"/>
      <c r="AM1417" s="11"/>
      <c r="AN1417" s="11"/>
      <c r="AO1417" s="11"/>
      <c r="AP1417" s="11"/>
      <c r="AQ1417" s="11"/>
      <c r="AR1417" s="11"/>
      <c r="AS1417" s="12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6"/>
      <c r="BE1417" s="16"/>
    </row>
    <row r="1418" spans="1:57" x14ac:dyDescent="0.3">
      <c r="A1418" s="11"/>
      <c r="B1418" s="11"/>
      <c r="C1418" s="11"/>
      <c r="D1418" s="11"/>
      <c r="E1418" s="11"/>
      <c r="F1418" s="11"/>
      <c r="G1418" s="13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36"/>
      <c r="Y1418" s="36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2"/>
      <c r="AR1418" s="11"/>
      <c r="AS1418" s="12"/>
      <c r="AT1418" s="11"/>
      <c r="AU1418" s="11"/>
      <c r="AV1418" s="11"/>
      <c r="AW1418" s="11"/>
      <c r="AX1418" s="11"/>
      <c r="AY1418" s="11"/>
      <c r="AZ1418" s="11"/>
      <c r="BA1418" s="11"/>
      <c r="BB1418" s="12"/>
      <c r="BC1418" s="11"/>
      <c r="BD1418" s="16"/>
      <c r="BE1418" s="16"/>
    </row>
    <row r="1419" spans="1:57" x14ac:dyDescent="0.3">
      <c r="A1419" s="11"/>
      <c r="B1419" s="11"/>
      <c r="C1419" s="11"/>
      <c r="D1419" s="11"/>
      <c r="E1419" s="11"/>
      <c r="F1419" s="11"/>
      <c r="G1419" s="13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36"/>
      <c r="Y1419" s="36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2"/>
      <c r="AL1419" s="12"/>
      <c r="AM1419" s="12"/>
      <c r="AN1419" s="12"/>
      <c r="AO1419" s="11"/>
      <c r="AP1419" s="11"/>
      <c r="AQ1419" s="12"/>
      <c r="AR1419" s="11"/>
      <c r="AS1419" s="12"/>
      <c r="AT1419" s="11"/>
      <c r="AU1419" s="11"/>
      <c r="AV1419" s="11"/>
      <c r="AW1419" s="11"/>
      <c r="AX1419" s="11"/>
      <c r="AY1419" s="11"/>
      <c r="AZ1419" s="11"/>
      <c r="BA1419" s="11"/>
      <c r="BB1419" s="12"/>
      <c r="BC1419" s="11"/>
      <c r="BD1419" s="16"/>
      <c r="BE1419" s="16"/>
    </row>
    <row r="1420" spans="1:57" x14ac:dyDescent="0.3">
      <c r="A1420" s="11"/>
      <c r="B1420" s="11"/>
      <c r="C1420" s="11"/>
      <c r="D1420" s="11"/>
      <c r="E1420" s="11"/>
      <c r="F1420" s="11"/>
      <c r="G1420" s="13"/>
      <c r="H1420" s="13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36"/>
      <c r="Y1420" s="36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2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6"/>
      <c r="BE1420" s="16"/>
    </row>
    <row r="1421" spans="1:57" x14ac:dyDescent="0.3">
      <c r="A1421" s="11"/>
      <c r="B1421" s="11"/>
      <c r="C1421" s="11"/>
      <c r="D1421" s="11"/>
      <c r="E1421" s="11"/>
      <c r="F1421" s="11"/>
      <c r="G1421" s="13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36"/>
      <c r="Y1421" s="36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6"/>
      <c r="BE1421" s="16"/>
    </row>
    <row r="1422" spans="1:57" x14ac:dyDescent="0.3">
      <c r="A1422" s="11"/>
      <c r="B1422" s="11"/>
      <c r="C1422" s="11"/>
      <c r="D1422" s="11"/>
      <c r="E1422" s="11"/>
      <c r="F1422" s="11"/>
      <c r="G1422" s="13"/>
      <c r="H1422" s="13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36"/>
      <c r="Y1422" s="36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1"/>
      <c r="AU1422" s="11"/>
      <c r="AV1422" s="11"/>
      <c r="AW1422" s="11"/>
      <c r="AX1422" s="11"/>
      <c r="AY1422" s="11"/>
      <c r="AZ1422" s="11"/>
      <c r="BA1422" s="11"/>
      <c r="BB1422" s="12"/>
      <c r="BC1422" s="11"/>
      <c r="BD1422" s="16"/>
      <c r="BE1422" s="16"/>
    </row>
    <row r="1423" spans="1:57" x14ac:dyDescent="0.3">
      <c r="A1423" s="11"/>
      <c r="B1423" s="11"/>
      <c r="C1423" s="11"/>
      <c r="D1423" s="11"/>
      <c r="E1423" s="11"/>
      <c r="F1423" s="11"/>
      <c r="G1423" s="13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36"/>
      <c r="Y1423" s="36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6"/>
      <c r="BE1423" s="16"/>
    </row>
    <row r="1424" spans="1:57" x14ac:dyDescent="0.3">
      <c r="A1424" s="11"/>
      <c r="B1424" s="11"/>
      <c r="C1424" s="11"/>
      <c r="D1424" s="11"/>
      <c r="E1424" s="11"/>
      <c r="F1424" s="11"/>
      <c r="G1424" s="13"/>
      <c r="H1424" s="13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36"/>
      <c r="Y1424" s="36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2"/>
      <c r="AL1424" s="12"/>
      <c r="AM1424" s="11"/>
      <c r="AN1424" s="11"/>
      <c r="AO1424" s="11"/>
      <c r="AP1424" s="11"/>
      <c r="AQ1424" s="11"/>
      <c r="AR1424" s="11"/>
      <c r="AS1424" s="12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6"/>
      <c r="BE1424" s="16"/>
    </row>
    <row r="1425" spans="1:57" x14ac:dyDescent="0.3">
      <c r="A1425" s="11"/>
      <c r="B1425" s="11"/>
      <c r="C1425" s="11"/>
      <c r="D1425" s="11"/>
      <c r="E1425" s="11"/>
      <c r="F1425" s="11"/>
      <c r="G1425" s="13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36"/>
      <c r="Y1425" s="36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2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6"/>
      <c r="BE1425" s="16"/>
    </row>
    <row r="1426" spans="1:57" x14ac:dyDescent="0.3">
      <c r="A1426" s="11"/>
      <c r="B1426" s="11"/>
      <c r="C1426" s="11"/>
      <c r="D1426" s="11"/>
      <c r="E1426" s="11"/>
      <c r="F1426" s="11"/>
      <c r="G1426" s="13"/>
      <c r="H1426" s="13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36"/>
      <c r="Y1426" s="36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2"/>
      <c r="AL1426" s="12"/>
      <c r="AM1426" s="11"/>
      <c r="AN1426" s="11"/>
      <c r="AO1426" s="11"/>
      <c r="AP1426" s="11"/>
      <c r="AQ1426" s="12"/>
      <c r="AR1426" s="12"/>
      <c r="AS1426" s="12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6"/>
      <c r="BE1426" s="16"/>
    </row>
    <row r="1427" spans="1:57" x14ac:dyDescent="0.3">
      <c r="A1427" s="11"/>
      <c r="B1427" s="11"/>
      <c r="C1427" s="11"/>
      <c r="D1427" s="11"/>
      <c r="E1427" s="11"/>
      <c r="F1427" s="11"/>
      <c r="G1427" s="13"/>
      <c r="H1427" s="13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36"/>
      <c r="Y1427" s="36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2"/>
      <c r="AL1427" s="11"/>
      <c r="AM1427" s="11"/>
      <c r="AN1427" s="11"/>
      <c r="AO1427" s="11"/>
      <c r="AP1427" s="11"/>
      <c r="AQ1427" s="12"/>
      <c r="AR1427" s="11"/>
      <c r="AS1427" s="12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6"/>
      <c r="BE1427" s="16"/>
    </row>
    <row r="1428" spans="1:57" x14ac:dyDescent="0.3">
      <c r="A1428" s="11"/>
      <c r="B1428" s="11"/>
      <c r="C1428" s="11"/>
      <c r="D1428" s="11"/>
      <c r="E1428" s="11"/>
      <c r="F1428" s="11"/>
      <c r="G1428" s="13"/>
      <c r="H1428" s="13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36"/>
      <c r="Y1428" s="36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2"/>
      <c r="AL1428" s="12"/>
      <c r="AM1428" s="11"/>
      <c r="AN1428" s="11"/>
      <c r="AO1428" s="11"/>
      <c r="AP1428" s="11"/>
      <c r="AQ1428" s="11"/>
      <c r="AR1428" s="11"/>
      <c r="AS1428" s="12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6"/>
      <c r="BE1428" s="16"/>
    </row>
    <row r="1429" spans="1:57" x14ac:dyDescent="0.3">
      <c r="A1429" s="11"/>
      <c r="B1429" s="11"/>
      <c r="C1429" s="11"/>
      <c r="D1429" s="11"/>
      <c r="E1429" s="11"/>
      <c r="F1429" s="11"/>
      <c r="G1429" s="13"/>
      <c r="H1429" s="13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36"/>
      <c r="Y1429" s="36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2"/>
      <c r="AL1429" s="11"/>
      <c r="AM1429" s="11"/>
      <c r="AN1429" s="11"/>
      <c r="AO1429" s="11"/>
      <c r="AP1429" s="11"/>
      <c r="AQ1429" s="12"/>
      <c r="AR1429" s="11"/>
      <c r="AS1429" s="12"/>
      <c r="AT1429" s="11"/>
      <c r="AU1429" s="11"/>
      <c r="AV1429" s="11"/>
      <c r="AW1429" s="11"/>
      <c r="AX1429" s="11"/>
      <c r="AY1429" s="11"/>
      <c r="AZ1429" s="11"/>
      <c r="BA1429" s="11"/>
      <c r="BB1429" s="12"/>
      <c r="BC1429" s="11"/>
      <c r="BD1429" s="16"/>
      <c r="BE1429" s="16"/>
    </row>
    <row r="1430" spans="1:57" x14ac:dyDescent="0.3">
      <c r="A1430" s="11"/>
      <c r="B1430" s="11"/>
      <c r="C1430" s="11"/>
      <c r="D1430" s="11"/>
      <c r="E1430" s="11"/>
      <c r="F1430" s="11"/>
      <c r="G1430" s="13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36"/>
      <c r="Y1430" s="36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2"/>
      <c r="AL1430" s="12"/>
      <c r="AM1430" s="11"/>
      <c r="AN1430" s="11"/>
      <c r="AO1430" s="11"/>
      <c r="AP1430" s="11"/>
      <c r="AQ1430" s="12"/>
      <c r="AR1430" s="12"/>
      <c r="AS1430" s="12"/>
      <c r="AT1430" s="11"/>
      <c r="AU1430" s="11"/>
      <c r="AV1430" s="11"/>
      <c r="AW1430" s="11"/>
      <c r="AX1430" s="11"/>
      <c r="AY1430" s="11"/>
      <c r="AZ1430" s="11"/>
      <c r="BA1430" s="11"/>
      <c r="BB1430" s="12"/>
      <c r="BC1430" s="11"/>
      <c r="BD1430" s="16"/>
      <c r="BE1430" s="16"/>
    </row>
    <row r="1431" spans="1:57" x14ac:dyDescent="0.3">
      <c r="A1431" s="11"/>
      <c r="B1431" s="11"/>
      <c r="C1431" s="11"/>
      <c r="D1431" s="11"/>
      <c r="E1431" s="11"/>
      <c r="F1431" s="11"/>
      <c r="G1431" s="13"/>
      <c r="H1431" s="13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36"/>
      <c r="Y1431" s="36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6"/>
      <c r="BE1431" s="16"/>
    </row>
    <row r="1432" spans="1:57" x14ac:dyDescent="0.3">
      <c r="A1432" s="11"/>
      <c r="B1432" s="11"/>
      <c r="C1432" s="11"/>
      <c r="D1432" s="11"/>
      <c r="E1432" s="11"/>
      <c r="F1432" s="11"/>
      <c r="G1432" s="13"/>
      <c r="H1432" s="13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36"/>
      <c r="Y1432" s="36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2"/>
      <c r="AN1432" s="11"/>
      <c r="AO1432" s="12"/>
      <c r="AP1432" s="11"/>
      <c r="AQ1432" s="12"/>
      <c r="AR1432" s="11"/>
      <c r="AS1432" s="12"/>
      <c r="AT1432" s="11"/>
      <c r="AU1432" s="11"/>
      <c r="AV1432" s="11"/>
      <c r="AW1432" s="11"/>
      <c r="AX1432" s="11"/>
      <c r="AY1432" s="11"/>
      <c r="AZ1432" s="11"/>
      <c r="BA1432" s="11"/>
      <c r="BB1432" s="12"/>
      <c r="BC1432" s="11"/>
      <c r="BD1432" s="16"/>
      <c r="BE1432" s="16"/>
    </row>
    <row r="1433" spans="1:57" x14ac:dyDescent="0.3">
      <c r="A1433" s="11"/>
      <c r="B1433" s="11"/>
      <c r="C1433" s="11"/>
      <c r="D1433" s="11"/>
      <c r="E1433" s="11"/>
      <c r="F1433" s="11"/>
      <c r="G1433" s="13"/>
      <c r="H1433" s="13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36"/>
      <c r="Y1433" s="36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2"/>
      <c r="AL1433" s="12"/>
      <c r="AM1433" s="12"/>
      <c r="AN1433" s="12"/>
      <c r="AO1433" s="11"/>
      <c r="AP1433" s="11"/>
      <c r="AQ1433" s="12"/>
      <c r="AR1433" s="12"/>
      <c r="AS1433" s="12"/>
      <c r="AT1433" s="11"/>
      <c r="AU1433" s="11"/>
      <c r="AV1433" s="11"/>
      <c r="AW1433" s="11"/>
      <c r="AX1433" s="11"/>
      <c r="AY1433" s="11"/>
      <c r="AZ1433" s="11"/>
      <c r="BA1433" s="11"/>
      <c r="BB1433" s="12"/>
      <c r="BC1433" s="11"/>
      <c r="BD1433" s="16"/>
      <c r="BE1433" s="16"/>
    </row>
    <row r="1434" spans="1:57" x14ac:dyDescent="0.3">
      <c r="A1434" s="11"/>
      <c r="B1434" s="11"/>
      <c r="C1434" s="11"/>
      <c r="D1434" s="11"/>
      <c r="E1434" s="11"/>
      <c r="F1434" s="11"/>
      <c r="G1434" s="13"/>
      <c r="H1434" s="13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36"/>
      <c r="Y1434" s="36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2"/>
      <c r="AN1434" s="11"/>
      <c r="AO1434" s="11"/>
      <c r="AP1434" s="11"/>
      <c r="AQ1434" s="12"/>
      <c r="AR1434" s="11"/>
      <c r="AS1434" s="12"/>
      <c r="AT1434" s="11"/>
      <c r="AU1434" s="11"/>
      <c r="AV1434" s="11"/>
      <c r="AW1434" s="11"/>
      <c r="AX1434" s="11"/>
      <c r="AY1434" s="11"/>
      <c r="AZ1434" s="11"/>
      <c r="BA1434" s="11"/>
      <c r="BB1434" s="12"/>
      <c r="BC1434" s="11"/>
      <c r="BD1434" s="16"/>
      <c r="BE1434" s="16"/>
    </row>
    <row r="1435" spans="1:57" x14ac:dyDescent="0.3">
      <c r="A1435" s="11"/>
      <c r="B1435" s="11"/>
      <c r="C1435" s="11"/>
      <c r="D1435" s="11"/>
      <c r="E1435" s="11"/>
      <c r="F1435" s="11"/>
      <c r="G1435" s="13"/>
      <c r="H1435" s="13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36"/>
      <c r="Y1435" s="36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6"/>
      <c r="BE1435" s="16"/>
    </row>
    <row r="1436" spans="1:57" x14ac:dyDescent="0.3">
      <c r="A1436" s="11"/>
      <c r="B1436" s="11"/>
      <c r="C1436" s="11"/>
      <c r="D1436" s="11"/>
      <c r="E1436" s="11"/>
      <c r="F1436" s="11"/>
      <c r="G1436" s="13"/>
      <c r="H1436" s="13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36"/>
      <c r="Y1436" s="36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6"/>
      <c r="BE1436" s="16"/>
    </row>
    <row r="1437" spans="1:57" x14ac:dyDescent="0.3">
      <c r="A1437" s="11"/>
      <c r="B1437" s="11"/>
      <c r="C1437" s="11"/>
      <c r="D1437" s="11"/>
      <c r="E1437" s="11"/>
      <c r="F1437" s="11"/>
      <c r="G1437" s="13"/>
      <c r="H1437" s="13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36"/>
      <c r="Y1437" s="36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2"/>
      <c r="AL1437" s="12"/>
      <c r="AM1437" s="12"/>
      <c r="AN1437" s="12"/>
      <c r="AO1437" s="11"/>
      <c r="AP1437" s="11"/>
      <c r="AQ1437" s="12"/>
      <c r="AR1437" s="12"/>
      <c r="AS1437" s="12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6"/>
      <c r="BE1437" s="16"/>
    </row>
    <row r="1438" spans="1:57" x14ac:dyDescent="0.3">
      <c r="A1438" s="11"/>
      <c r="B1438" s="11"/>
      <c r="C1438" s="11"/>
      <c r="D1438" s="11"/>
      <c r="E1438" s="11"/>
      <c r="F1438" s="11"/>
      <c r="G1438" s="13"/>
      <c r="H1438" s="13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36"/>
      <c r="Y1438" s="36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2"/>
      <c r="AL1438" s="12"/>
      <c r="AM1438" s="11"/>
      <c r="AN1438" s="11"/>
      <c r="AO1438" s="11"/>
      <c r="AP1438" s="11"/>
      <c r="AQ1438" s="12"/>
      <c r="AR1438" s="11"/>
      <c r="AS1438" s="12"/>
      <c r="AT1438" s="11"/>
      <c r="AU1438" s="11"/>
      <c r="AV1438" s="11"/>
      <c r="AW1438" s="11"/>
      <c r="AX1438" s="11"/>
      <c r="AY1438" s="11"/>
      <c r="AZ1438" s="11"/>
      <c r="BA1438" s="11"/>
      <c r="BB1438" s="12"/>
      <c r="BC1438" s="11"/>
      <c r="BD1438" s="16"/>
      <c r="BE1438" s="16"/>
    </row>
    <row r="1439" spans="1:57" x14ac:dyDescent="0.3">
      <c r="A1439" s="11"/>
      <c r="B1439" s="11"/>
      <c r="C1439" s="11"/>
      <c r="D1439" s="11"/>
      <c r="E1439" s="11"/>
      <c r="F1439" s="11"/>
      <c r="G1439" s="13"/>
      <c r="H1439" s="13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36"/>
      <c r="Y1439" s="36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6"/>
      <c r="BE1439" s="16"/>
    </row>
    <row r="1440" spans="1:57" x14ac:dyDescent="0.3">
      <c r="A1440" s="11"/>
      <c r="B1440" s="11"/>
      <c r="C1440" s="11"/>
      <c r="D1440" s="11"/>
      <c r="E1440" s="11"/>
      <c r="F1440" s="11"/>
      <c r="G1440" s="13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36"/>
      <c r="Y1440" s="36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2"/>
      <c r="AL1440" s="12"/>
      <c r="AM1440" s="11"/>
      <c r="AN1440" s="11"/>
      <c r="AO1440" s="11"/>
      <c r="AP1440" s="11"/>
      <c r="AQ1440" s="12"/>
      <c r="AR1440" s="12"/>
      <c r="AS1440" s="12"/>
      <c r="AT1440" s="11"/>
      <c r="AU1440" s="11"/>
      <c r="AV1440" s="11"/>
      <c r="AW1440" s="11"/>
      <c r="AX1440" s="11"/>
      <c r="AY1440" s="11"/>
      <c r="AZ1440" s="11"/>
      <c r="BA1440" s="11"/>
      <c r="BB1440" s="12"/>
      <c r="BC1440" s="11"/>
      <c r="BD1440" s="16"/>
      <c r="BE1440" s="16"/>
    </row>
    <row r="1441" spans="1:57" x14ac:dyDescent="0.3">
      <c r="A1441" s="11"/>
      <c r="B1441" s="11"/>
      <c r="C1441" s="11"/>
      <c r="D1441" s="11"/>
      <c r="E1441" s="11"/>
      <c r="F1441" s="11"/>
      <c r="G1441" s="13"/>
      <c r="H1441" s="13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36"/>
      <c r="Y1441" s="36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2"/>
      <c r="AL1441" s="12"/>
      <c r="AM1441" s="12"/>
      <c r="AN1441" s="12"/>
      <c r="AO1441" s="11"/>
      <c r="AP1441" s="11"/>
      <c r="AQ1441" s="12"/>
      <c r="AR1441" s="12"/>
      <c r="AS1441" s="12"/>
      <c r="AT1441" s="11"/>
      <c r="AU1441" s="11"/>
      <c r="AV1441" s="11"/>
      <c r="AW1441" s="11"/>
      <c r="AX1441" s="11"/>
      <c r="AY1441" s="11"/>
      <c r="AZ1441" s="11"/>
      <c r="BA1441" s="11"/>
      <c r="BB1441" s="12"/>
      <c r="BC1441" s="11"/>
      <c r="BD1441" s="16"/>
      <c r="BE1441" s="16"/>
    </row>
    <row r="1442" spans="1:57" x14ac:dyDescent="0.3">
      <c r="A1442" s="11"/>
      <c r="B1442" s="11"/>
      <c r="C1442" s="11"/>
      <c r="D1442" s="11"/>
      <c r="E1442" s="11"/>
      <c r="F1442" s="11"/>
      <c r="G1442" s="13"/>
      <c r="H1442" s="13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36"/>
      <c r="Y1442" s="36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2"/>
      <c r="AL1442" s="12"/>
      <c r="AM1442" s="11"/>
      <c r="AN1442" s="11"/>
      <c r="AO1442" s="11"/>
      <c r="AP1442" s="11"/>
      <c r="AQ1442" s="12"/>
      <c r="AR1442" s="12"/>
      <c r="AS1442" s="12"/>
      <c r="AT1442" s="11"/>
      <c r="AU1442" s="11"/>
      <c r="AV1442" s="11"/>
      <c r="AW1442" s="11"/>
      <c r="AX1442" s="11"/>
      <c r="AY1442" s="11"/>
      <c r="AZ1442" s="11"/>
      <c r="BA1442" s="11"/>
      <c r="BB1442" s="12"/>
      <c r="BC1442" s="11"/>
      <c r="BD1442" s="16"/>
      <c r="BE1442" s="16"/>
    </row>
    <row r="1443" spans="1:57" x14ac:dyDescent="0.3">
      <c r="A1443" s="11"/>
      <c r="B1443" s="11"/>
      <c r="C1443" s="11"/>
      <c r="D1443" s="11"/>
      <c r="E1443" s="11"/>
      <c r="F1443" s="11"/>
      <c r="G1443" s="13"/>
      <c r="H1443" s="13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36"/>
      <c r="Y1443" s="36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2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6"/>
      <c r="BE1443" s="16"/>
    </row>
    <row r="1444" spans="1:57" x14ac:dyDescent="0.3">
      <c r="A1444" s="11"/>
      <c r="B1444" s="11"/>
      <c r="C1444" s="11"/>
      <c r="D1444" s="11"/>
      <c r="E1444" s="11"/>
      <c r="F1444" s="11"/>
      <c r="G1444" s="13"/>
      <c r="H1444" s="13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36"/>
      <c r="Y1444" s="36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2"/>
      <c r="AN1444" s="12"/>
      <c r="AO1444" s="11"/>
      <c r="AP1444" s="11"/>
      <c r="AQ1444" s="12"/>
      <c r="AR1444" s="12"/>
      <c r="AS1444" s="12"/>
      <c r="AT1444" s="11"/>
      <c r="AU1444" s="11"/>
      <c r="AV1444" s="11"/>
      <c r="AW1444" s="11"/>
      <c r="AX1444" s="11"/>
      <c r="AY1444" s="11"/>
      <c r="AZ1444" s="11"/>
      <c r="BA1444" s="11"/>
      <c r="BB1444" s="12"/>
      <c r="BC1444" s="11"/>
      <c r="BD1444" s="16"/>
      <c r="BE1444" s="16"/>
    </row>
    <row r="1445" spans="1:57" x14ac:dyDescent="0.3">
      <c r="A1445" s="11"/>
      <c r="B1445" s="11"/>
      <c r="C1445" s="11"/>
      <c r="D1445" s="11"/>
      <c r="E1445" s="11"/>
      <c r="F1445" s="11"/>
      <c r="G1445" s="13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36"/>
      <c r="Y1445" s="36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2"/>
      <c r="AL1445" s="12"/>
      <c r="AM1445" s="11"/>
      <c r="AN1445" s="11"/>
      <c r="AO1445" s="11"/>
      <c r="AP1445" s="11"/>
      <c r="AQ1445" s="11"/>
      <c r="AR1445" s="11"/>
      <c r="AS1445" s="12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6"/>
      <c r="BE1445" s="16"/>
    </row>
    <row r="1446" spans="1:57" x14ac:dyDescent="0.3">
      <c r="A1446" s="11"/>
      <c r="B1446" s="11"/>
      <c r="C1446" s="11"/>
      <c r="D1446" s="11"/>
      <c r="E1446" s="11"/>
      <c r="F1446" s="11"/>
      <c r="G1446" s="13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36"/>
      <c r="Y1446" s="36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2"/>
      <c r="AL1446" s="12"/>
      <c r="AM1446" s="11"/>
      <c r="AN1446" s="11"/>
      <c r="AO1446" s="11"/>
      <c r="AP1446" s="11"/>
      <c r="AQ1446" s="12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6"/>
      <c r="BE1446" s="16"/>
    </row>
    <row r="1447" spans="1:57" x14ac:dyDescent="0.3">
      <c r="A1447" s="11"/>
      <c r="B1447" s="11"/>
      <c r="C1447" s="11"/>
      <c r="D1447" s="11"/>
      <c r="E1447" s="11"/>
      <c r="F1447" s="11"/>
      <c r="G1447" s="13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36"/>
      <c r="Y1447" s="36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2"/>
      <c r="AL1447" s="12"/>
      <c r="AM1447" s="12"/>
      <c r="AN1447" s="11"/>
      <c r="AO1447" s="11"/>
      <c r="AP1447" s="11"/>
      <c r="AQ1447" s="12"/>
      <c r="AR1447" s="11"/>
      <c r="AS1447" s="12"/>
      <c r="AT1447" s="11"/>
      <c r="AU1447" s="11"/>
      <c r="AV1447" s="11"/>
      <c r="AW1447" s="11"/>
      <c r="AX1447" s="11"/>
      <c r="AY1447" s="11"/>
      <c r="AZ1447" s="11"/>
      <c r="BA1447" s="11"/>
      <c r="BB1447" s="12"/>
      <c r="BC1447" s="11"/>
      <c r="BD1447" s="16"/>
      <c r="BE1447" s="16"/>
    </row>
    <row r="1448" spans="1:57" x14ac:dyDescent="0.3">
      <c r="A1448" s="11"/>
      <c r="B1448" s="11"/>
      <c r="C1448" s="11"/>
      <c r="D1448" s="11"/>
      <c r="E1448" s="11"/>
      <c r="F1448" s="11"/>
      <c r="G1448" s="13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36"/>
      <c r="Y1448" s="36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2"/>
      <c r="AL1448" s="12"/>
      <c r="AM1448" s="12"/>
      <c r="AN1448" s="12"/>
      <c r="AO1448" s="11"/>
      <c r="AP1448" s="11"/>
      <c r="AQ1448" s="12"/>
      <c r="AR1448" s="12"/>
      <c r="AS1448" s="12"/>
      <c r="AT1448" s="11"/>
      <c r="AU1448" s="11"/>
      <c r="AV1448" s="11"/>
      <c r="AW1448" s="11"/>
      <c r="AX1448" s="11"/>
      <c r="AY1448" s="11"/>
      <c r="AZ1448" s="11"/>
      <c r="BA1448" s="11"/>
      <c r="BB1448" s="12"/>
      <c r="BC1448" s="11"/>
      <c r="BD1448" s="16"/>
      <c r="BE1448" s="16"/>
    </row>
    <row r="1449" spans="1:57" x14ac:dyDescent="0.3">
      <c r="A1449" s="11"/>
      <c r="B1449" s="11"/>
      <c r="C1449" s="11"/>
      <c r="D1449" s="11"/>
      <c r="E1449" s="11"/>
      <c r="F1449" s="11"/>
      <c r="G1449" s="13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36"/>
      <c r="Y1449" s="36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2"/>
      <c r="AL1449" s="12"/>
      <c r="AM1449" s="11"/>
      <c r="AN1449" s="11"/>
      <c r="AO1449" s="11"/>
      <c r="AP1449" s="11"/>
      <c r="AQ1449" s="11"/>
      <c r="AR1449" s="11"/>
      <c r="AS1449" s="12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6"/>
      <c r="BE1449" s="16"/>
    </row>
    <row r="1450" spans="1:57" x14ac:dyDescent="0.3">
      <c r="A1450" s="11"/>
      <c r="B1450" s="11"/>
      <c r="C1450" s="11"/>
      <c r="D1450" s="11"/>
      <c r="E1450" s="11"/>
      <c r="F1450" s="11"/>
      <c r="G1450" s="13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36"/>
      <c r="Y1450" s="36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2"/>
      <c r="AL1450" s="12"/>
      <c r="AM1450" s="11"/>
      <c r="AN1450" s="11"/>
      <c r="AO1450" s="11"/>
      <c r="AP1450" s="11"/>
      <c r="AQ1450" s="11"/>
      <c r="AR1450" s="11"/>
      <c r="AS1450" s="12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6"/>
      <c r="BE1450" s="16"/>
    </row>
    <row r="1451" spans="1:57" x14ac:dyDescent="0.3">
      <c r="A1451" s="11"/>
      <c r="B1451" s="11"/>
      <c r="C1451" s="11"/>
      <c r="D1451" s="11"/>
      <c r="E1451" s="11"/>
      <c r="F1451" s="11"/>
      <c r="G1451" s="13"/>
      <c r="H1451" s="13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36"/>
      <c r="Y1451" s="36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2"/>
      <c r="BC1451" s="11"/>
      <c r="BD1451" s="16"/>
      <c r="BE1451" s="16"/>
    </row>
    <row r="1452" spans="1:57" x14ac:dyDescent="0.3">
      <c r="A1452" s="11"/>
      <c r="B1452" s="11"/>
      <c r="C1452" s="11"/>
      <c r="D1452" s="11"/>
      <c r="E1452" s="11"/>
      <c r="F1452" s="11"/>
      <c r="G1452" s="13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36"/>
      <c r="Y1452" s="36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2"/>
      <c r="AL1452" s="11"/>
      <c r="AM1452" s="11"/>
      <c r="AN1452" s="11"/>
      <c r="AO1452" s="11"/>
      <c r="AP1452" s="11"/>
      <c r="AQ1452" s="12"/>
      <c r="AR1452" s="11"/>
      <c r="AS1452" s="12"/>
      <c r="AT1452" s="11"/>
      <c r="AU1452" s="11"/>
      <c r="AV1452" s="11"/>
      <c r="AW1452" s="11"/>
      <c r="AX1452" s="11"/>
      <c r="AY1452" s="11"/>
      <c r="AZ1452" s="11"/>
      <c r="BA1452" s="11"/>
      <c r="BB1452" s="12"/>
      <c r="BC1452" s="11"/>
      <c r="BD1452" s="16"/>
      <c r="BE1452" s="16"/>
    </row>
    <row r="1453" spans="1:57" x14ac:dyDescent="0.3">
      <c r="A1453" s="11"/>
      <c r="B1453" s="11"/>
      <c r="C1453" s="11"/>
      <c r="D1453" s="11"/>
      <c r="E1453" s="11"/>
      <c r="F1453" s="11"/>
      <c r="G1453" s="13"/>
      <c r="H1453" s="13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36"/>
      <c r="Y1453" s="36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2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6"/>
      <c r="BE1453" s="16"/>
    </row>
    <row r="1454" spans="1:57" x14ac:dyDescent="0.3">
      <c r="A1454" s="11"/>
      <c r="B1454" s="11"/>
      <c r="C1454" s="11"/>
      <c r="D1454" s="11"/>
      <c r="E1454" s="11"/>
      <c r="F1454" s="11"/>
      <c r="G1454" s="13"/>
      <c r="H1454" s="13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36"/>
      <c r="Y1454" s="36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2"/>
      <c r="AL1454" s="12"/>
      <c r="AM1454" s="12"/>
      <c r="AN1454" s="12"/>
      <c r="AO1454" s="11"/>
      <c r="AP1454" s="11"/>
      <c r="AQ1454" s="12"/>
      <c r="AR1454" s="12"/>
      <c r="AS1454" s="12"/>
      <c r="AT1454" s="11"/>
      <c r="AU1454" s="11"/>
      <c r="AV1454" s="11"/>
      <c r="AW1454" s="11"/>
      <c r="AX1454" s="11"/>
      <c r="AY1454" s="11"/>
      <c r="AZ1454" s="11"/>
      <c r="BA1454" s="11"/>
      <c r="BB1454" s="12"/>
      <c r="BC1454" s="11"/>
      <c r="BD1454" s="16"/>
      <c r="BE1454" s="16"/>
    </row>
    <row r="1455" spans="1:57" x14ac:dyDescent="0.3">
      <c r="A1455" s="11"/>
      <c r="B1455" s="11"/>
      <c r="C1455" s="11"/>
      <c r="D1455" s="11"/>
      <c r="E1455" s="11"/>
      <c r="F1455" s="11"/>
      <c r="G1455" s="13"/>
      <c r="H1455" s="13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36"/>
      <c r="Y1455" s="36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2"/>
      <c r="AL1455" s="12"/>
      <c r="AM1455" s="11"/>
      <c r="AN1455" s="11"/>
      <c r="AO1455" s="11"/>
      <c r="AP1455" s="11"/>
      <c r="AQ1455" s="11"/>
      <c r="AR1455" s="11"/>
      <c r="AS1455" s="12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6"/>
      <c r="BE1455" s="16"/>
    </row>
    <row r="1456" spans="1:57" x14ac:dyDescent="0.3">
      <c r="A1456" s="11"/>
      <c r="B1456" s="11"/>
      <c r="C1456" s="11"/>
      <c r="D1456" s="11"/>
      <c r="E1456" s="11"/>
      <c r="F1456" s="11"/>
      <c r="G1456" s="13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36"/>
      <c r="Y1456" s="36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6"/>
      <c r="BE1456" s="16"/>
    </row>
    <row r="1457" spans="1:57" x14ac:dyDescent="0.3">
      <c r="A1457" s="11"/>
      <c r="B1457" s="11"/>
      <c r="C1457" s="11"/>
      <c r="D1457" s="11"/>
      <c r="E1457" s="11"/>
      <c r="F1457" s="11"/>
      <c r="G1457" s="13"/>
      <c r="H1457" s="13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36"/>
      <c r="Y1457" s="36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2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6"/>
      <c r="BE1457" s="16"/>
    </row>
    <row r="1458" spans="1:57" x14ac:dyDescent="0.3">
      <c r="A1458" s="11"/>
      <c r="B1458" s="11"/>
      <c r="C1458" s="11"/>
      <c r="D1458" s="11"/>
      <c r="E1458" s="11"/>
      <c r="F1458" s="11"/>
      <c r="G1458" s="13"/>
      <c r="H1458" s="13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36"/>
      <c r="Y1458" s="36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2"/>
      <c r="AL1458" s="12"/>
      <c r="AM1458" s="12"/>
      <c r="AN1458" s="12"/>
      <c r="AO1458" s="11"/>
      <c r="AP1458" s="11"/>
      <c r="AQ1458" s="12"/>
      <c r="AR1458" s="12"/>
      <c r="AS1458" s="12"/>
      <c r="AT1458" s="11"/>
      <c r="AU1458" s="11"/>
      <c r="AV1458" s="11"/>
      <c r="AW1458" s="11"/>
      <c r="AX1458" s="11"/>
      <c r="AY1458" s="11"/>
      <c r="AZ1458" s="11"/>
      <c r="BA1458" s="11"/>
      <c r="BB1458" s="12"/>
      <c r="BC1458" s="11"/>
      <c r="BD1458" s="16"/>
      <c r="BE1458" s="16"/>
    </row>
    <row r="1459" spans="1:57" x14ac:dyDescent="0.3">
      <c r="A1459" s="11"/>
      <c r="B1459" s="11"/>
      <c r="C1459" s="11"/>
      <c r="D1459" s="11"/>
      <c r="E1459" s="11"/>
      <c r="F1459" s="11"/>
      <c r="G1459" s="13"/>
      <c r="H1459" s="13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36"/>
      <c r="Y1459" s="36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6"/>
      <c r="BE1459" s="16"/>
    </row>
    <row r="1460" spans="1:57" x14ac:dyDescent="0.3">
      <c r="A1460" s="11"/>
      <c r="B1460" s="11"/>
      <c r="C1460" s="11"/>
      <c r="D1460" s="11"/>
      <c r="E1460" s="11"/>
      <c r="F1460" s="11"/>
      <c r="G1460" s="13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36"/>
      <c r="Y1460" s="36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6"/>
      <c r="BE1460" s="16"/>
    </row>
    <row r="1461" spans="1:57" x14ac:dyDescent="0.3">
      <c r="A1461" s="11"/>
      <c r="B1461" s="11"/>
      <c r="C1461" s="11"/>
      <c r="D1461" s="11"/>
      <c r="E1461" s="11"/>
      <c r="F1461" s="11"/>
      <c r="G1461" s="13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36"/>
      <c r="Y1461" s="36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2"/>
      <c r="AL1461" s="12"/>
      <c r="AM1461" s="11"/>
      <c r="AN1461" s="11"/>
      <c r="AO1461" s="11"/>
      <c r="AP1461" s="11"/>
      <c r="AQ1461" s="11"/>
      <c r="AR1461" s="11"/>
      <c r="AS1461" s="12"/>
      <c r="AT1461" s="11"/>
      <c r="AU1461" s="11"/>
      <c r="AV1461" s="11"/>
      <c r="AW1461" s="11"/>
      <c r="AX1461" s="11"/>
      <c r="AY1461" s="11"/>
      <c r="AZ1461" s="11"/>
      <c r="BA1461" s="11"/>
      <c r="BB1461" s="12"/>
      <c r="BC1461" s="11"/>
      <c r="BD1461" s="16"/>
      <c r="BE1461" s="16"/>
    </row>
    <row r="1462" spans="1:57" x14ac:dyDescent="0.3">
      <c r="A1462" s="11"/>
      <c r="B1462" s="11"/>
      <c r="C1462" s="11"/>
      <c r="D1462" s="11"/>
      <c r="E1462" s="11"/>
      <c r="F1462" s="11"/>
      <c r="G1462" s="13"/>
      <c r="H1462" s="13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36"/>
      <c r="Y1462" s="36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2"/>
      <c r="AL1462" s="12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2"/>
      <c r="BC1462" s="11"/>
      <c r="BD1462" s="16"/>
      <c r="BE1462" s="16"/>
    </row>
    <row r="1463" spans="1:57" x14ac:dyDescent="0.3">
      <c r="A1463" s="11"/>
      <c r="B1463" s="11"/>
      <c r="C1463" s="11"/>
      <c r="D1463" s="11"/>
      <c r="E1463" s="11"/>
      <c r="F1463" s="11"/>
      <c r="G1463" s="13"/>
      <c r="H1463" s="13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36"/>
      <c r="Y1463" s="36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6"/>
      <c r="BE1463" s="16"/>
    </row>
    <row r="1464" spans="1:57" x14ac:dyDescent="0.3">
      <c r="A1464" s="11"/>
      <c r="B1464" s="11"/>
      <c r="C1464" s="11"/>
      <c r="D1464" s="11"/>
      <c r="E1464" s="11"/>
      <c r="F1464" s="11"/>
      <c r="G1464" s="13"/>
      <c r="H1464" s="13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36"/>
      <c r="Y1464" s="36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2"/>
      <c r="AL1464" s="12"/>
      <c r="AM1464" s="11"/>
      <c r="AN1464" s="11"/>
      <c r="AO1464" s="11"/>
      <c r="AP1464" s="11"/>
      <c r="AQ1464" s="11"/>
      <c r="AR1464" s="11"/>
      <c r="AS1464" s="12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6"/>
      <c r="BE1464" s="16"/>
    </row>
    <row r="1465" spans="1:57" x14ac:dyDescent="0.3">
      <c r="A1465" s="11"/>
      <c r="B1465" s="11"/>
      <c r="C1465" s="11"/>
      <c r="D1465" s="11"/>
      <c r="E1465" s="11"/>
      <c r="F1465" s="11"/>
      <c r="G1465" s="13"/>
      <c r="H1465" s="13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36"/>
      <c r="Y1465" s="36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6"/>
      <c r="BE1465" s="16"/>
    </row>
    <row r="1466" spans="1:57" x14ac:dyDescent="0.3">
      <c r="A1466" s="11"/>
      <c r="B1466" s="11"/>
      <c r="C1466" s="11"/>
      <c r="D1466" s="11"/>
      <c r="E1466" s="11"/>
      <c r="F1466" s="11"/>
      <c r="G1466" s="13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36"/>
      <c r="Y1466" s="36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2"/>
      <c r="AL1466" s="11"/>
      <c r="AM1466" s="12"/>
      <c r="AN1466" s="12"/>
      <c r="AO1466" s="11"/>
      <c r="AP1466" s="11"/>
      <c r="AQ1466" s="12"/>
      <c r="AR1466" s="12"/>
      <c r="AS1466" s="12"/>
      <c r="AT1466" s="11"/>
      <c r="AU1466" s="11"/>
      <c r="AV1466" s="11"/>
      <c r="AW1466" s="11"/>
      <c r="AX1466" s="11"/>
      <c r="AY1466" s="11"/>
      <c r="AZ1466" s="11"/>
      <c r="BA1466" s="11"/>
      <c r="BB1466" s="12"/>
      <c r="BC1466" s="11"/>
      <c r="BD1466" s="16"/>
      <c r="BE1466" s="16"/>
    </row>
    <row r="1467" spans="1:57" x14ac:dyDescent="0.3">
      <c r="A1467" s="11"/>
      <c r="B1467" s="11"/>
      <c r="C1467" s="11"/>
      <c r="D1467" s="11"/>
      <c r="E1467" s="11"/>
      <c r="F1467" s="11"/>
      <c r="G1467" s="13"/>
      <c r="H1467" s="13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36"/>
      <c r="Y1467" s="36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6"/>
      <c r="BE1467" s="16"/>
    </row>
    <row r="1468" spans="1:57" x14ac:dyDescent="0.3">
      <c r="A1468" s="11"/>
      <c r="B1468" s="48"/>
      <c r="C1468" s="11"/>
      <c r="D1468" s="11"/>
      <c r="E1468" s="11"/>
      <c r="F1468" s="11"/>
      <c r="G1468" s="13"/>
      <c r="H1468" s="13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36"/>
      <c r="Y1468" s="36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6"/>
      <c r="BE1468" s="16"/>
    </row>
    <row r="1469" spans="1:57" x14ac:dyDescent="0.3">
      <c r="A1469" s="11"/>
      <c r="B1469" s="11"/>
      <c r="C1469" s="11"/>
      <c r="D1469" s="11"/>
      <c r="E1469" s="11"/>
      <c r="F1469" s="11"/>
      <c r="G1469" s="13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36"/>
      <c r="Y1469" s="36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2"/>
      <c r="AL1469" s="12"/>
      <c r="AM1469" s="12"/>
      <c r="AN1469" s="11"/>
      <c r="AO1469" s="12"/>
      <c r="AP1469" s="12"/>
      <c r="AQ1469" s="12"/>
      <c r="AR1469" s="11"/>
      <c r="AS1469" s="12"/>
      <c r="AT1469" s="11"/>
      <c r="AU1469" s="11"/>
      <c r="AV1469" s="11"/>
      <c r="AW1469" s="11"/>
      <c r="AX1469" s="11"/>
      <c r="AY1469" s="11"/>
      <c r="AZ1469" s="11"/>
      <c r="BA1469" s="11"/>
      <c r="BB1469" s="12"/>
      <c r="BC1469" s="11"/>
      <c r="BD1469" s="16"/>
      <c r="BE1469" s="16"/>
    </row>
    <row r="1470" spans="1:57" x14ac:dyDescent="0.3">
      <c r="A1470" s="11"/>
      <c r="B1470" s="11"/>
      <c r="C1470" s="11"/>
      <c r="D1470" s="11"/>
      <c r="E1470" s="11"/>
      <c r="F1470" s="11"/>
      <c r="G1470" s="13"/>
      <c r="H1470" s="13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36"/>
      <c r="Y1470" s="36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6"/>
      <c r="BE1470" s="16"/>
    </row>
    <row r="1471" spans="1:57" x14ac:dyDescent="0.3">
      <c r="A1471" s="11"/>
      <c r="B1471" s="11"/>
      <c r="C1471" s="11"/>
      <c r="D1471" s="11"/>
      <c r="E1471" s="11"/>
      <c r="F1471" s="11"/>
      <c r="G1471" s="13"/>
      <c r="H1471" s="13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36"/>
      <c r="Y1471" s="36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2"/>
      <c r="AN1471" s="12"/>
      <c r="AO1471" s="11"/>
      <c r="AP1471" s="11"/>
      <c r="AQ1471" s="12"/>
      <c r="AR1471" s="12"/>
      <c r="AS1471" s="12"/>
      <c r="AT1471" s="11"/>
      <c r="AU1471" s="11"/>
      <c r="AV1471" s="11"/>
      <c r="AW1471" s="11"/>
      <c r="AX1471" s="11"/>
      <c r="AY1471" s="11"/>
      <c r="AZ1471" s="11"/>
      <c r="BA1471" s="11"/>
      <c r="BB1471" s="12"/>
      <c r="BC1471" s="11"/>
      <c r="BD1471" s="16"/>
      <c r="BE1471" s="16"/>
    </row>
    <row r="1472" spans="1:57" x14ac:dyDescent="0.3">
      <c r="A1472" s="11"/>
      <c r="B1472" s="11"/>
      <c r="C1472" s="11"/>
      <c r="D1472" s="11"/>
      <c r="E1472" s="11"/>
      <c r="F1472" s="11"/>
      <c r="G1472" s="13"/>
      <c r="H1472" s="13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36"/>
      <c r="Y1472" s="36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2"/>
      <c r="AL1472" s="12"/>
      <c r="AM1472" s="11"/>
      <c r="AN1472" s="11"/>
      <c r="AO1472" s="11"/>
      <c r="AP1472" s="11"/>
      <c r="AQ1472" s="12"/>
      <c r="AR1472" s="12"/>
      <c r="AS1472" s="12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6"/>
      <c r="BE1472" s="16"/>
    </row>
    <row r="1473" spans="1:57" x14ac:dyDescent="0.3">
      <c r="A1473" s="11"/>
      <c r="B1473" s="11"/>
      <c r="C1473" s="11"/>
      <c r="D1473" s="11"/>
      <c r="E1473" s="11"/>
      <c r="F1473" s="11"/>
      <c r="G1473" s="13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36"/>
      <c r="Y1473" s="36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2"/>
      <c r="AL1473" s="12"/>
      <c r="AM1473" s="12"/>
      <c r="AN1473" s="12"/>
      <c r="AO1473" s="11"/>
      <c r="AP1473" s="11"/>
      <c r="AQ1473" s="12"/>
      <c r="AR1473" s="12"/>
      <c r="AS1473" s="12"/>
      <c r="AT1473" s="11"/>
      <c r="AU1473" s="11"/>
      <c r="AV1473" s="11"/>
      <c r="AW1473" s="11"/>
      <c r="AX1473" s="11"/>
      <c r="AY1473" s="11"/>
      <c r="AZ1473" s="11"/>
      <c r="BA1473" s="11"/>
      <c r="BB1473" s="12"/>
      <c r="BC1473" s="11"/>
      <c r="BD1473" s="16"/>
      <c r="BE1473" s="16"/>
    </row>
    <row r="1474" spans="1:57" x14ac:dyDescent="0.3">
      <c r="A1474" s="11"/>
      <c r="B1474" s="11"/>
      <c r="C1474" s="11"/>
      <c r="D1474" s="11"/>
      <c r="E1474" s="11"/>
      <c r="F1474" s="11"/>
      <c r="G1474" s="13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36"/>
      <c r="Y1474" s="36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2"/>
      <c r="BC1474" s="11"/>
      <c r="BD1474" s="16"/>
      <c r="BE1474" s="16"/>
    </row>
    <row r="1475" spans="1:57" x14ac:dyDescent="0.3">
      <c r="A1475" s="11"/>
      <c r="B1475" s="11"/>
      <c r="C1475" s="11"/>
      <c r="D1475" s="11"/>
      <c r="E1475" s="11"/>
      <c r="F1475" s="11"/>
      <c r="G1475" s="13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36"/>
      <c r="Y1475" s="36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1"/>
      <c r="AU1475" s="11"/>
      <c r="AV1475" s="11"/>
      <c r="AW1475" s="11"/>
      <c r="AX1475" s="11"/>
      <c r="AY1475" s="11"/>
      <c r="AZ1475" s="11"/>
      <c r="BA1475" s="11"/>
      <c r="BB1475" s="12"/>
      <c r="BC1475" s="11"/>
      <c r="BD1475" s="16"/>
      <c r="BE1475" s="16"/>
    </row>
    <row r="1476" spans="1:57" x14ac:dyDescent="0.3">
      <c r="A1476" s="11"/>
      <c r="B1476" s="11"/>
      <c r="C1476" s="11"/>
      <c r="D1476" s="11"/>
      <c r="E1476" s="11"/>
      <c r="F1476" s="11"/>
      <c r="G1476" s="13"/>
      <c r="H1476" s="13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36"/>
      <c r="Y1476" s="36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2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6"/>
      <c r="BE1476" s="16"/>
    </row>
    <row r="1477" spans="1:57" x14ac:dyDescent="0.3">
      <c r="A1477" s="11"/>
      <c r="B1477" s="11"/>
      <c r="C1477" s="11"/>
      <c r="D1477" s="11"/>
      <c r="E1477" s="11"/>
      <c r="F1477" s="11"/>
      <c r="G1477" s="13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36"/>
      <c r="Y1477" s="36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6"/>
      <c r="BE1477" s="16"/>
    </row>
    <row r="1478" spans="1:57" x14ac:dyDescent="0.3">
      <c r="A1478" s="11"/>
      <c r="B1478" s="11"/>
      <c r="C1478" s="11"/>
      <c r="D1478" s="11"/>
      <c r="E1478" s="11"/>
      <c r="F1478" s="11"/>
      <c r="G1478" s="13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36"/>
      <c r="Y1478" s="36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2"/>
      <c r="AL1478" s="12"/>
      <c r="AM1478" s="11"/>
      <c r="AN1478" s="11"/>
      <c r="AO1478" s="11"/>
      <c r="AP1478" s="11"/>
      <c r="AQ1478" s="12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6"/>
      <c r="BE1478" s="16"/>
    </row>
    <row r="1479" spans="1:57" x14ac:dyDescent="0.3">
      <c r="A1479" s="11"/>
      <c r="B1479" s="11"/>
      <c r="C1479" s="11"/>
      <c r="D1479" s="11"/>
      <c r="E1479" s="11"/>
      <c r="F1479" s="11"/>
      <c r="G1479" s="13"/>
      <c r="H1479" s="13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36"/>
      <c r="Y1479" s="36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6"/>
      <c r="BE1479" s="16"/>
    </row>
    <row r="1480" spans="1:57" x14ac:dyDescent="0.3">
      <c r="A1480" s="11"/>
      <c r="B1480" s="11"/>
      <c r="C1480" s="11"/>
      <c r="D1480" s="11"/>
      <c r="E1480" s="11"/>
      <c r="F1480" s="11"/>
      <c r="G1480" s="13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36"/>
      <c r="Y1480" s="36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2"/>
      <c r="AL1480" s="12"/>
      <c r="AM1480" s="12"/>
      <c r="AN1480" s="11"/>
      <c r="AO1480" s="11"/>
      <c r="AP1480" s="11"/>
      <c r="AQ1480" s="12"/>
      <c r="AR1480" s="11"/>
      <c r="AS1480" s="12"/>
      <c r="AT1480" s="11"/>
      <c r="AU1480" s="11"/>
      <c r="AV1480" s="11"/>
      <c r="AW1480" s="11"/>
      <c r="AX1480" s="11"/>
      <c r="AY1480" s="11"/>
      <c r="AZ1480" s="11"/>
      <c r="BA1480" s="11"/>
      <c r="BB1480" s="12"/>
      <c r="BC1480" s="11"/>
      <c r="BD1480" s="16"/>
      <c r="BE1480" s="16"/>
    </row>
    <row r="1481" spans="1:57" x14ac:dyDescent="0.3">
      <c r="A1481" s="11"/>
      <c r="B1481" s="11"/>
      <c r="C1481" s="11"/>
      <c r="D1481" s="11"/>
      <c r="E1481" s="11"/>
      <c r="F1481" s="11"/>
      <c r="G1481" s="13"/>
      <c r="H1481" s="13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36"/>
      <c r="Y1481" s="36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2"/>
      <c r="AL1481" s="12"/>
      <c r="AM1481" s="12"/>
      <c r="AN1481" s="12"/>
      <c r="AO1481" s="11"/>
      <c r="AP1481" s="11"/>
      <c r="AQ1481" s="11"/>
      <c r="AR1481" s="11"/>
      <c r="AS1481" s="12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6"/>
      <c r="BE1481" s="16"/>
    </row>
    <row r="1482" spans="1:57" x14ac:dyDescent="0.3">
      <c r="A1482" s="11"/>
      <c r="B1482" s="11"/>
      <c r="C1482" s="11"/>
      <c r="D1482" s="11"/>
      <c r="E1482" s="11"/>
      <c r="F1482" s="11"/>
      <c r="G1482" s="13"/>
      <c r="H1482" s="13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36"/>
      <c r="Y1482" s="36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6"/>
      <c r="BE1482" s="16"/>
    </row>
    <row r="1483" spans="1:57" x14ac:dyDescent="0.3">
      <c r="A1483" s="11"/>
      <c r="B1483" s="11"/>
      <c r="C1483" s="11"/>
      <c r="D1483" s="11"/>
      <c r="E1483" s="11"/>
      <c r="F1483" s="11"/>
      <c r="G1483" s="13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36"/>
      <c r="Y1483" s="36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6"/>
      <c r="BE1483" s="16"/>
    </row>
    <row r="1484" spans="1:57" x14ac:dyDescent="0.3">
      <c r="A1484" s="11"/>
      <c r="B1484" s="11"/>
      <c r="C1484" s="11"/>
      <c r="D1484" s="11"/>
      <c r="E1484" s="11"/>
      <c r="F1484" s="11"/>
      <c r="G1484" s="13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36"/>
      <c r="Y1484" s="36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2"/>
      <c r="AL1484" s="12"/>
      <c r="AM1484" s="11"/>
      <c r="AN1484" s="11"/>
      <c r="AO1484" s="11"/>
      <c r="AP1484" s="11"/>
      <c r="AQ1484" s="11"/>
      <c r="AR1484" s="11"/>
      <c r="AS1484" s="12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6"/>
      <c r="BE1484" s="16"/>
    </row>
    <row r="1485" spans="1:57" x14ac:dyDescent="0.3">
      <c r="A1485" s="11"/>
      <c r="B1485" s="11"/>
      <c r="C1485" s="11"/>
      <c r="D1485" s="11"/>
      <c r="E1485" s="11"/>
      <c r="F1485" s="11"/>
      <c r="G1485" s="13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36"/>
      <c r="Y1485" s="36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2"/>
      <c r="AL1485" s="12"/>
      <c r="AM1485" s="11"/>
      <c r="AN1485" s="11"/>
      <c r="AO1485" s="11"/>
      <c r="AP1485" s="11"/>
      <c r="AQ1485" s="11"/>
      <c r="AR1485" s="11"/>
      <c r="AS1485" s="12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6"/>
      <c r="BE1485" s="16"/>
    </row>
    <row r="1486" spans="1:57" x14ac:dyDescent="0.3">
      <c r="A1486" s="11"/>
      <c r="B1486" s="11"/>
      <c r="C1486" s="11"/>
      <c r="D1486" s="11"/>
      <c r="E1486" s="11"/>
      <c r="F1486" s="11"/>
      <c r="G1486" s="13"/>
      <c r="H1486" s="13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36"/>
      <c r="Y1486" s="36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2"/>
      <c r="AL1486" s="12"/>
      <c r="AM1486" s="11"/>
      <c r="AN1486" s="11"/>
      <c r="AO1486" s="11"/>
      <c r="AP1486" s="11"/>
      <c r="AQ1486" s="11"/>
      <c r="AR1486" s="11"/>
      <c r="AS1486" s="12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6"/>
      <c r="BE1486" s="16"/>
    </row>
    <row r="1487" spans="1:57" x14ac:dyDescent="0.3">
      <c r="A1487" s="11"/>
      <c r="B1487" s="11"/>
      <c r="C1487" s="11"/>
      <c r="D1487" s="11"/>
      <c r="E1487" s="11"/>
      <c r="F1487" s="11"/>
      <c r="G1487" s="13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36"/>
      <c r="Y1487" s="36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2"/>
      <c r="AL1487" s="12"/>
      <c r="AM1487" s="11"/>
      <c r="AN1487" s="11"/>
      <c r="AO1487" s="11"/>
      <c r="AP1487" s="11"/>
      <c r="AQ1487" s="11"/>
      <c r="AR1487" s="11"/>
      <c r="AS1487" s="12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6"/>
      <c r="BE1487" s="16"/>
    </row>
    <row r="1488" spans="1:57" x14ac:dyDescent="0.3">
      <c r="A1488" s="11"/>
      <c r="B1488" s="11"/>
      <c r="C1488" s="11"/>
      <c r="D1488" s="11"/>
      <c r="E1488" s="11"/>
      <c r="F1488" s="11"/>
      <c r="G1488" s="13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36"/>
      <c r="Y1488" s="36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2"/>
      <c r="AL1488" s="12"/>
      <c r="AM1488" s="11"/>
      <c r="AN1488" s="11"/>
      <c r="AO1488" s="11"/>
      <c r="AP1488" s="11"/>
      <c r="AQ1488" s="11"/>
      <c r="AR1488" s="11"/>
      <c r="AS1488" s="12"/>
      <c r="AT1488" s="11"/>
      <c r="AU1488" s="11"/>
      <c r="AV1488" s="11"/>
      <c r="AW1488" s="11"/>
      <c r="AX1488" s="11"/>
      <c r="AY1488" s="11"/>
      <c r="AZ1488" s="11"/>
      <c r="BA1488" s="11"/>
      <c r="BB1488" s="12"/>
      <c r="BC1488" s="11"/>
      <c r="BD1488" s="16"/>
      <c r="BE1488" s="16"/>
    </row>
    <row r="1489" spans="1:57" x14ac:dyDescent="0.3">
      <c r="A1489" s="11"/>
      <c r="B1489" s="11"/>
      <c r="C1489" s="11"/>
      <c r="D1489" s="11"/>
      <c r="E1489" s="11"/>
      <c r="F1489" s="11"/>
      <c r="G1489" s="13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36"/>
      <c r="Y1489" s="36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6"/>
      <c r="BE1489" s="16"/>
    </row>
    <row r="1490" spans="1:57" x14ac:dyDescent="0.3">
      <c r="A1490" s="11"/>
      <c r="B1490" s="11"/>
      <c r="C1490" s="11"/>
      <c r="D1490" s="11"/>
      <c r="E1490" s="11"/>
      <c r="F1490" s="11"/>
      <c r="G1490" s="13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36"/>
      <c r="Y1490" s="36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2"/>
      <c r="AL1490" s="12"/>
      <c r="AM1490" s="11"/>
      <c r="AN1490" s="11"/>
      <c r="AO1490" s="11"/>
      <c r="AP1490" s="11"/>
      <c r="AQ1490" s="12"/>
      <c r="AR1490" s="11"/>
      <c r="AS1490" s="12"/>
      <c r="AT1490" s="11"/>
      <c r="AU1490" s="11"/>
      <c r="AV1490" s="11"/>
      <c r="AW1490" s="11"/>
      <c r="AX1490" s="11"/>
      <c r="AY1490" s="11"/>
      <c r="AZ1490" s="11"/>
      <c r="BA1490" s="11"/>
      <c r="BB1490" s="12"/>
      <c r="BC1490" s="11"/>
      <c r="BD1490" s="16"/>
      <c r="BE1490" s="16"/>
    </row>
    <row r="1491" spans="1:57" x14ac:dyDescent="0.3">
      <c r="A1491" s="11"/>
      <c r="B1491" s="11"/>
      <c r="C1491" s="11"/>
      <c r="D1491" s="11"/>
      <c r="E1491" s="11"/>
      <c r="F1491" s="11"/>
      <c r="G1491" s="13"/>
      <c r="H1491" s="13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36"/>
      <c r="Y1491" s="36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6"/>
      <c r="BE1491" s="16"/>
    </row>
    <row r="1492" spans="1:57" x14ac:dyDescent="0.3">
      <c r="A1492" s="11"/>
      <c r="B1492" s="11"/>
      <c r="C1492" s="11"/>
      <c r="D1492" s="11"/>
      <c r="E1492" s="11"/>
      <c r="F1492" s="11"/>
      <c r="G1492" s="13"/>
      <c r="H1492" s="13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36"/>
      <c r="Y1492" s="36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2"/>
      <c r="AL1492" s="12"/>
      <c r="AM1492" s="12"/>
      <c r="AN1492" s="12"/>
      <c r="AO1492" s="11"/>
      <c r="AP1492" s="11"/>
      <c r="AQ1492" s="12"/>
      <c r="AR1492" s="11"/>
      <c r="AS1492" s="12"/>
      <c r="AT1492" s="11"/>
      <c r="AU1492" s="11"/>
      <c r="AV1492" s="11"/>
      <c r="AW1492" s="11"/>
      <c r="AX1492" s="11"/>
      <c r="AY1492" s="11"/>
      <c r="AZ1492" s="11"/>
      <c r="BA1492" s="11"/>
      <c r="BB1492" s="12"/>
      <c r="BC1492" s="11"/>
      <c r="BD1492" s="16"/>
      <c r="BE1492" s="16"/>
    </row>
    <row r="1493" spans="1:57" x14ac:dyDescent="0.3">
      <c r="A1493" s="11"/>
      <c r="B1493" s="11"/>
      <c r="C1493" s="11"/>
      <c r="D1493" s="11"/>
      <c r="E1493" s="11"/>
      <c r="F1493" s="11"/>
      <c r="G1493" s="13"/>
      <c r="H1493" s="13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36"/>
      <c r="Y1493" s="36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6"/>
      <c r="BE1493" s="16"/>
    </row>
    <row r="1494" spans="1:57" x14ac:dyDescent="0.3">
      <c r="A1494" s="11"/>
      <c r="B1494" s="11"/>
      <c r="C1494" s="11"/>
      <c r="D1494" s="11"/>
      <c r="E1494" s="11"/>
      <c r="F1494" s="11"/>
      <c r="G1494" s="13"/>
      <c r="H1494" s="13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36"/>
      <c r="Y1494" s="36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6"/>
      <c r="BE1494" s="16"/>
    </row>
    <row r="1495" spans="1:57" x14ac:dyDescent="0.3">
      <c r="A1495" s="11"/>
      <c r="B1495" s="11"/>
      <c r="C1495" s="11"/>
      <c r="D1495" s="11"/>
      <c r="E1495" s="11"/>
      <c r="F1495" s="11"/>
      <c r="G1495" s="13"/>
      <c r="H1495" s="13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36"/>
      <c r="Y1495" s="36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6"/>
      <c r="BE1495" s="16"/>
    </row>
    <row r="1496" spans="1:57" x14ac:dyDescent="0.3">
      <c r="A1496" s="11"/>
      <c r="B1496" s="11"/>
      <c r="C1496" s="11"/>
      <c r="D1496" s="11"/>
      <c r="E1496" s="11"/>
      <c r="F1496" s="11"/>
      <c r="G1496" s="13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36"/>
      <c r="Y1496" s="36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2"/>
      <c r="AL1496" s="12"/>
      <c r="AM1496" s="11"/>
      <c r="AN1496" s="11"/>
      <c r="AO1496" s="11"/>
      <c r="AP1496" s="11"/>
      <c r="AQ1496" s="11"/>
      <c r="AR1496" s="11"/>
      <c r="AS1496" s="12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6"/>
      <c r="BE1496" s="16"/>
    </row>
    <row r="1497" spans="1:57" x14ac:dyDescent="0.3">
      <c r="A1497" s="11"/>
      <c r="B1497" s="11"/>
      <c r="C1497" s="11"/>
      <c r="D1497" s="11"/>
      <c r="E1497" s="11"/>
      <c r="F1497" s="11"/>
      <c r="G1497" s="13"/>
      <c r="H1497" s="13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36"/>
      <c r="Y1497" s="36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2"/>
      <c r="AL1497" s="11"/>
      <c r="AM1497" s="11"/>
      <c r="AN1497" s="11"/>
      <c r="AO1497" s="11"/>
      <c r="AP1497" s="11"/>
      <c r="AQ1497" s="11"/>
      <c r="AR1497" s="11"/>
      <c r="AS1497" s="12"/>
      <c r="AT1497" s="11"/>
      <c r="AU1497" s="11"/>
      <c r="AV1497" s="11"/>
      <c r="AW1497" s="11"/>
      <c r="AX1497" s="11"/>
      <c r="AY1497" s="11"/>
      <c r="AZ1497" s="11"/>
      <c r="BA1497" s="11"/>
      <c r="BB1497" s="12"/>
      <c r="BC1497" s="11"/>
      <c r="BD1497" s="16"/>
      <c r="BE1497" s="16"/>
    </row>
    <row r="1498" spans="1:57" x14ac:dyDescent="0.3">
      <c r="A1498" s="11"/>
      <c r="B1498" s="11"/>
      <c r="C1498" s="11"/>
      <c r="D1498" s="11"/>
      <c r="E1498" s="11"/>
      <c r="F1498" s="11"/>
      <c r="G1498" s="13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36"/>
      <c r="Y1498" s="36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2"/>
      <c r="AL1498" s="12"/>
      <c r="AM1498" s="12"/>
      <c r="AN1498" s="12"/>
      <c r="AO1498" s="11"/>
      <c r="AP1498" s="11"/>
      <c r="AQ1498" s="12"/>
      <c r="AR1498" s="12"/>
      <c r="AS1498" s="12"/>
      <c r="AT1498" s="11"/>
      <c r="AU1498" s="11"/>
      <c r="AV1498" s="11"/>
      <c r="AW1498" s="11"/>
      <c r="AX1498" s="11"/>
      <c r="AY1498" s="11"/>
      <c r="AZ1498" s="11"/>
      <c r="BA1498" s="11"/>
      <c r="BB1498" s="12"/>
      <c r="BC1498" s="11"/>
      <c r="BD1498" s="16"/>
      <c r="BE1498" s="16"/>
    </row>
    <row r="1499" spans="1:57" x14ac:dyDescent="0.3">
      <c r="A1499" s="11"/>
      <c r="B1499" s="11"/>
      <c r="C1499" s="11"/>
      <c r="D1499" s="11"/>
      <c r="E1499" s="11"/>
      <c r="F1499" s="11"/>
      <c r="G1499" s="13"/>
      <c r="H1499" s="13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36"/>
      <c r="Y1499" s="36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2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6"/>
      <c r="BE1499" s="16"/>
    </row>
    <row r="1500" spans="1:57" x14ac:dyDescent="0.3">
      <c r="A1500" s="11"/>
      <c r="B1500" s="11"/>
      <c r="C1500" s="11"/>
      <c r="D1500" s="11"/>
      <c r="E1500" s="11"/>
      <c r="F1500" s="11"/>
      <c r="G1500" s="13"/>
      <c r="H1500" s="13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36"/>
      <c r="Y1500" s="36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2"/>
      <c r="AN1500" s="11"/>
      <c r="AO1500" s="11"/>
      <c r="AP1500" s="11"/>
      <c r="AQ1500" s="12"/>
      <c r="AR1500" s="11"/>
      <c r="AS1500" s="12"/>
      <c r="AT1500" s="11"/>
      <c r="AU1500" s="11"/>
      <c r="AV1500" s="11"/>
      <c r="AW1500" s="11"/>
      <c r="AX1500" s="11"/>
      <c r="AY1500" s="11"/>
      <c r="AZ1500" s="11"/>
      <c r="BA1500" s="11"/>
      <c r="BB1500" s="12"/>
      <c r="BC1500" s="11"/>
      <c r="BD1500" s="16"/>
      <c r="BE1500" s="16"/>
    </row>
    <row r="1501" spans="1:57" x14ac:dyDescent="0.3">
      <c r="A1501" s="11"/>
      <c r="B1501" s="11"/>
      <c r="C1501" s="11"/>
      <c r="D1501" s="11"/>
      <c r="E1501" s="11"/>
      <c r="F1501" s="11"/>
      <c r="G1501" s="13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36"/>
      <c r="Y1501" s="36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2"/>
      <c r="AL1501" s="12"/>
      <c r="AM1501" s="12"/>
      <c r="AN1501" s="11"/>
      <c r="AO1501" s="11"/>
      <c r="AP1501" s="11"/>
      <c r="AQ1501" s="12"/>
      <c r="AR1501" s="12"/>
      <c r="AS1501" s="12"/>
      <c r="AT1501" s="11"/>
      <c r="AU1501" s="11"/>
      <c r="AV1501" s="11"/>
      <c r="AW1501" s="11"/>
      <c r="AX1501" s="11"/>
      <c r="AY1501" s="11"/>
      <c r="AZ1501" s="11"/>
      <c r="BA1501" s="11"/>
      <c r="BB1501" s="12"/>
      <c r="BC1501" s="11"/>
      <c r="BD1501" s="16"/>
      <c r="BE1501" s="16"/>
    </row>
    <row r="1502" spans="1:57" x14ac:dyDescent="0.3">
      <c r="A1502" s="11"/>
      <c r="B1502" s="11"/>
      <c r="C1502" s="11"/>
      <c r="D1502" s="11"/>
      <c r="E1502" s="11"/>
      <c r="F1502" s="11"/>
      <c r="G1502" s="13"/>
      <c r="H1502" s="13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36"/>
      <c r="Y1502" s="36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2"/>
      <c r="AN1502" s="11"/>
      <c r="AO1502" s="11"/>
      <c r="AP1502" s="11"/>
      <c r="AQ1502" s="11"/>
      <c r="AR1502" s="11"/>
      <c r="AS1502" s="12"/>
      <c r="AT1502" s="11"/>
      <c r="AU1502" s="11"/>
      <c r="AV1502" s="11"/>
      <c r="AW1502" s="11"/>
      <c r="AX1502" s="11"/>
      <c r="AY1502" s="11"/>
      <c r="AZ1502" s="11"/>
      <c r="BA1502" s="11"/>
      <c r="BB1502" s="12"/>
      <c r="BC1502" s="11"/>
      <c r="BD1502" s="16"/>
      <c r="BE1502" s="16"/>
    </row>
    <row r="1503" spans="1:57" x14ac:dyDescent="0.3">
      <c r="A1503" s="11"/>
      <c r="B1503" s="11"/>
      <c r="C1503" s="11"/>
      <c r="D1503" s="11"/>
      <c r="E1503" s="11"/>
      <c r="F1503" s="11"/>
      <c r="G1503" s="13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36"/>
      <c r="Y1503" s="36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6"/>
      <c r="BE1503" s="16"/>
    </row>
    <row r="1504" spans="1:57" x14ac:dyDescent="0.3">
      <c r="A1504" s="11"/>
      <c r="B1504" s="11"/>
      <c r="C1504" s="11"/>
      <c r="D1504" s="11"/>
      <c r="E1504" s="11"/>
      <c r="F1504" s="11"/>
      <c r="G1504" s="13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36"/>
      <c r="Y1504" s="36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2"/>
      <c r="AL1504" s="12"/>
      <c r="AM1504" s="11"/>
      <c r="AN1504" s="11"/>
      <c r="AO1504" s="11"/>
      <c r="AP1504" s="11"/>
      <c r="AQ1504" s="11"/>
      <c r="AR1504" s="11"/>
      <c r="AS1504" s="12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6"/>
      <c r="BE1504" s="16"/>
    </row>
    <row r="1505" spans="1:57" x14ac:dyDescent="0.3">
      <c r="A1505" s="11"/>
      <c r="B1505" s="11"/>
      <c r="C1505" s="11"/>
      <c r="D1505" s="11"/>
      <c r="E1505" s="11"/>
      <c r="F1505" s="11"/>
      <c r="G1505" s="13"/>
      <c r="H1505" s="13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36"/>
      <c r="Y1505" s="36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2"/>
      <c r="AL1505" s="12"/>
      <c r="AM1505" s="12"/>
      <c r="AN1505" s="12"/>
      <c r="AO1505" s="11"/>
      <c r="AP1505" s="11"/>
      <c r="AQ1505" s="12"/>
      <c r="AR1505" s="12"/>
      <c r="AS1505" s="12"/>
      <c r="AT1505" s="11"/>
      <c r="AU1505" s="11"/>
      <c r="AV1505" s="11"/>
      <c r="AW1505" s="11"/>
      <c r="AX1505" s="11"/>
      <c r="AY1505" s="11"/>
      <c r="AZ1505" s="11"/>
      <c r="BA1505" s="11"/>
      <c r="BB1505" s="12"/>
      <c r="BC1505" s="11"/>
      <c r="BD1505" s="16"/>
      <c r="BE1505" s="16"/>
    </row>
    <row r="1506" spans="1:57" x14ac:dyDescent="0.3">
      <c r="A1506" s="11"/>
      <c r="B1506" s="48"/>
      <c r="C1506" s="11"/>
      <c r="D1506" s="11"/>
      <c r="E1506" s="11"/>
      <c r="F1506" s="11"/>
      <c r="G1506" s="13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36"/>
      <c r="Y1506" s="36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2"/>
      <c r="AL1506" s="11"/>
      <c r="AM1506" s="11"/>
      <c r="AN1506" s="11"/>
      <c r="AO1506" s="11"/>
      <c r="AP1506" s="11"/>
      <c r="AQ1506" s="11"/>
      <c r="AR1506" s="11"/>
      <c r="AS1506" s="12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6"/>
      <c r="BE1506" s="16"/>
    </row>
    <row r="1507" spans="1:57" x14ac:dyDescent="0.3">
      <c r="A1507" s="11"/>
      <c r="B1507" s="11"/>
      <c r="C1507" s="11"/>
      <c r="D1507" s="11"/>
      <c r="E1507" s="11"/>
      <c r="F1507" s="11"/>
      <c r="G1507" s="13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36"/>
      <c r="Y1507" s="36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2"/>
      <c r="AL1507" s="12"/>
      <c r="AM1507" s="11"/>
      <c r="AN1507" s="11"/>
      <c r="AO1507" s="11"/>
      <c r="AP1507" s="11"/>
      <c r="AQ1507" s="12"/>
      <c r="AR1507" s="12"/>
      <c r="AS1507" s="12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6"/>
      <c r="BE1507" s="16"/>
    </row>
    <row r="1508" spans="1:57" x14ac:dyDescent="0.3">
      <c r="A1508" s="11"/>
      <c r="B1508" s="11"/>
      <c r="C1508" s="11"/>
      <c r="D1508" s="11"/>
      <c r="E1508" s="11"/>
      <c r="F1508" s="11"/>
      <c r="G1508" s="13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36"/>
      <c r="Y1508" s="36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2"/>
      <c r="BC1508" s="11"/>
      <c r="BD1508" s="16"/>
      <c r="BE1508" s="16"/>
    </row>
    <row r="1509" spans="1:57" x14ac:dyDescent="0.3">
      <c r="A1509" s="11"/>
      <c r="B1509" s="11"/>
      <c r="C1509" s="11"/>
      <c r="D1509" s="11"/>
      <c r="E1509" s="11"/>
      <c r="F1509" s="11"/>
      <c r="G1509" s="13"/>
      <c r="H1509" s="13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36"/>
      <c r="Y1509" s="36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6"/>
      <c r="BE1509" s="16"/>
    </row>
    <row r="1510" spans="1:57" x14ac:dyDescent="0.3">
      <c r="A1510" s="11"/>
      <c r="B1510" s="11"/>
      <c r="C1510" s="11"/>
      <c r="D1510" s="11"/>
      <c r="E1510" s="11"/>
      <c r="F1510" s="11"/>
      <c r="G1510" s="13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36"/>
      <c r="Y1510" s="36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2"/>
      <c r="AL1510" s="12"/>
      <c r="AM1510" s="12"/>
      <c r="AN1510" s="12"/>
      <c r="AO1510" s="11"/>
      <c r="AP1510" s="11"/>
      <c r="AQ1510" s="12"/>
      <c r="AR1510" s="11"/>
      <c r="AS1510" s="12"/>
      <c r="AT1510" s="11"/>
      <c r="AU1510" s="11"/>
      <c r="AV1510" s="11"/>
      <c r="AW1510" s="11"/>
      <c r="AX1510" s="11"/>
      <c r="AY1510" s="11"/>
      <c r="AZ1510" s="11"/>
      <c r="BA1510" s="11"/>
      <c r="BB1510" s="12"/>
      <c r="BC1510" s="11"/>
      <c r="BD1510" s="16"/>
      <c r="BE1510" s="16"/>
    </row>
    <row r="1511" spans="1:57" x14ac:dyDescent="0.3">
      <c r="A1511" s="11"/>
      <c r="B1511" s="11"/>
      <c r="C1511" s="11"/>
      <c r="D1511" s="11"/>
      <c r="E1511" s="11"/>
      <c r="F1511" s="11"/>
      <c r="G1511" s="13"/>
      <c r="H1511" s="13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36"/>
      <c r="Y1511" s="36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2"/>
      <c r="AL1511" s="12"/>
      <c r="AM1511" s="11"/>
      <c r="AN1511" s="11"/>
      <c r="AO1511" s="11"/>
      <c r="AP1511" s="11"/>
      <c r="AQ1511" s="11"/>
      <c r="AR1511" s="11"/>
      <c r="AS1511" s="12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6"/>
      <c r="BE1511" s="16"/>
    </row>
    <row r="1512" spans="1:57" x14ac:dyDescent="0.3">
      <c r="A1512" s="11"/>
      <c r="B1512" s="11"/>
      <c r="C1512" s="11"/>
      <c r="D1512" s="11"/>
      <c r="E1512" s="11"/>
      <c r="F1512" s="11"/>
      <c r="G1512" s="13"/>
      <c r="H1512" s="13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36"/>
      <c r="Y1512" s="36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2"/>
      <c r="AN1512" s="11"/>
      <c r="AO1512" s="11"/>
      <c r="AP1512" s="11"/>
      <c r="AQ1512" s="11"/>
      <c r="AR1512" s="11"/>
      <c r="AS1512" s="12"/>
      <c r="AT1512" s="11"/>
      <c r="AU1512" s="11"/>
      <c r="AV1512" s="11"/>
      <c r="AW1512" s="11"/>
      <c r="AX1512" s="11"/>
      <c r="AY1512" s="11"/>
      <c r="AZ1512" s="11"/>
      <c r="BA1512" s="11"/>
      <c r="BB1512" s="12"/>
      <c r="BC1512" s="11"/>
      <c r="BD1512" s="16"/>
      <c r="BE1512" s="16"/>
    </row>
    <row r="1513" spans="1:57" x14ac:dyDescent="0.3">
      <c r="A1513" s="11"/>
      <c r="B1513" s="11"/>
      <c r="C1513" s="11"/>
      <c r="D1513" s="11"/>
      <c r="E1513" s="11"/>
      <c r="F1513" s="11"/>
      <c r="G1513" s="13"/>
      <c r="H1513" s="13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36"/>
      <c r="Y1513" s="36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2"/>
      <c r="AL1513" s="12"/>
      <c r="AM1513" s="11"/>
      <c r="AN1513" s="11"/>
      <c r="AO1513" s="11"/>
      <c r="AP1513" s="11"/>
      <c r="AQ1513" s="12"/>
      <c r="AR1513" s="11"/>
      <c r="AS1513" s="12"/>
      <c r="AT1513" s="11"/>
      <c r="AU1513" s="11"/>
      <c r="AV1513" s="11"/>
      <c r="AW1513" s="11"/>
      <c r="AX1513" s="11"/>
      <c r="AY1513" s="11"/>
      <c r="AZ1513" s="11"/>
      <c r="BA1513" s="11"/>
      <c r="BB1513" s="12"/>
      <c r="BC1513" s="11"/>
      <c r="BD1513" s="16"/>
      <c r="BE1513" s="16"/>
    </row>
    <row r="1514" spans="1:57" x14ac:dyDescent="0.3">
      <c r="A1514" s="11"/>
      <c r="B1514" s="11"/>
      <c r="C1514" s="11"/>
      <c r="D1514" s="11"/>
      <c r="E1514" s="11"/>
      <c r="F1514" s="11"/>
      <c r="G1514" s="13"/>
      <c r="H1514" s="13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36"/>
      <c r="Y1514" s="36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2"/>
      <c r="AL1514" s="12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6"/>
      <c r="BE1514" s="16"/>
    </row>
    <row r="1515" spans="1:57" x14ac:dyDescent="0.3">
      <c r="A1515" s="11"/>
      <c r="B1515" s="11"/>
      <c r="C1515" s="11"/>
      <c r="D1515" s="11"/>
      <c r="E1515" s="11"/>
      <c r="F1515" s="11"/>
      <c r="G1515" s="13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36"/>
      <c r="Y1515" s="36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6"/>
      <c r="BE1515" s="16"/>
    </row>
    <row r="1516" spans="1:57" x14ac:dyDescent="0.3">
      <c r="A1516" s="11"/>
      <c r="B1516" s="11"/>
      <c r="C1516" s="11"/>
      <c r="D1516" s="11"/>
      <c r="E1516" s="11"/>
      <c r="F1516" s="11"/>
      <c r="G1516" s="13"/>
      <c r="H1516" s="13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36"/>
      <c r="Y1516" s="36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6"/>
      <c r="BE1516" s="16"/>
    </row>
    <row r="1517" spans="1:57" x14ac:dyDescent="0.3">
      <c r="A1517" s="11"/>
      <c r="B1517" s="11"/>
      <c r="C1517" s="11"/>
      <c r="D1517" s="11"/>
      <c r="E1517" s="11"/>
      <c r="F1517" s="11"/>
      <c r="G1517" s="13"/>
      <c r="H1517" s="13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36"/>
      <c r="Y1517" s="36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2"/>
      <c r="AL1517" s="12"/>
      <c r="AM1517" s="12"/>
      <c r="AN1517" s="12"/>
      <c r="AO1517" s="11"/>
      <c r="AP1517" s="11"/>
      <c r="AQ1517" s="12"/>
      <c r="AR1517" s="11"/>
      <c r="AS1517" s="12"/>
      <c r="AT1517" s="11"/>
      <c r="AU1517" s="11"/>
      <c r="AV1517" s="11"/>
      <c r="AW1517" s="11"/>
      <c r="AX1517" s="11"/>
      <c r="AY1517" s="11"/>
      <c r="AZ1517" s="11"/>
      <c r="BA1517" s="11"/>
      <c r="BB1517" s="12"/>
      <c r="BC1517" s="11"/>
      <c r="BD1517" s="16"/>
      <c r="BE1517" s="16"/>
    </row>
    <row r="1518" spans="1:57" x14ac:dyDescent="0.3">
      <c r="A1518" s="11"/>
      <c r="B1518" s="48"/>
      <c r="C1518" s="11"/>
      <c r="D1518" s="11"/>
      <c r="E1518" s="11"/>
      <c r="F1518" s="11"/>
      <c r="G1518" s="13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36"/>
      <c r="Y1518" s="36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2"/>
      <c r="AL1518" s="11"/>
      <c r="AM1518" s="11"/>
      <c r="AN1518" s="11"/>
      <c r="AO1518" s="11"/>
      <c r="AP1518" s="11"/>
      <c r="AQ1518" s="11"/>
      <c r="AR1518" s="11"/>
      <c r="AS1518" s="12"/>
      <c r="AT1518" s="11"/>
      <c r="AU1518" s="11"/>
      <c r="AV1518" s="11"/>
      <c r="AW1518" s="11"/>
      <c r="AX1518" s="11"/>
      <c r="AY1518" s="11"/>
      <c r="AZ1518" s="11"/>
      <c r="BA1518" s="11"/>
      <c r="BB1518" s="12"/>
      <c r="BC1518" s="11"/>
      <c r="BD1518" s="16"/>
      <c r="BE1518" s="16"/>
    </row>
    <row r="1519" spans="1:57" x14ac:dyDescent="0.3">
      <c r="A1519" s="11"/>
      <c r="B1519" s="11"/>
      <c r="C1519" s="11"/>
      <c r="D1519" s="11"/>
      <c r="E1519" s="11"/>
      <c r="F1519" s="11"/>
      <c r="G1519" s="13"/>
      <c r="H1519" s="13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36"/>
      <c r="Y1519" s="36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2"/>
      <c r="AL1519" s="12"/>
      <c r="AM1519" s="12"/>
      <c r="AN1519" s="12"/>
      <c r="AO1519" s="11"/>
      <c r="AP1519" s="11"/>
      <c r="AQ1519" s="12"/>
      <c r="AR1519" s="11"/>
      <c r="AS1519" s="12"/>
      <c r="AT1519" s="11"/>
      <c r="AU1519" s="11"/>
      <c r="AV1519" s="11"/>
      <c r="AW1519" s="11"/>
      <c r="AX1519" s="11"/>
      <c r="AY1519" s="11"/>
      <c r="AZ1519" s="11"/>
      <c r="BA1519" s="11"/>
      <c r="BB1519" s="12"/>
      <c r="BC1519" s="11"/>
      <c r="BD1519" s="16"/>
      <c r="BE1519" s="16"/>
    </row>
    <row r="1520" spans="1:57" x14ac:dyDescent="0.3">
      <c r="A1520" s="11"/>
      <c r="B1520" s="11"/>
      <c r="C1520" s="11"/>
      <c r="D1520" s="11"/>
      <c r="E1520" s="11"/>
      <c r="F1520" s="11"/>
      <c r="G1520" s="13"/>
      <c r="H1520" s="13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36"/>
      <c r="Y1520" s="36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2"/>
      <c r="AL1520" s="12"/>
      <c r="AM1520" s="12"/>
      <c r="AN1520" s="12"/>
      <c r="AO1520" s="11"/>
      <c r="AP1520" s="11"/>
      <c r="AQ1520" s="12"/>
      <c r="AR1520" s="12"/>
      <c r="AS1520" s="12"/>
      <c r="AT1520" s="11"/>
      <c r="AU1520" s="11"/>
      <c r="AV1520" s="11"/>
      <c r="AW1520" s="11"/>
      <c r="AX1520" s="11"/>
      <c r="AY1520" s="11"/>
      <c r="AZ1520" s="11"/>
      <c r="BA1520" s="11"/>
      <c r="BB1520" s="12"/>
      <c r="BC1520" s="11"/>
      <c r="BD1520" s="16"/>
      <c r="BE1520" s="16"/>
    </row>
    <row r="1521" spans="1:57" x14ac:dyDescent="0.3">
      <c r="A1521" s="11"/>
      <c r="B1521" s="48"/>
      <c r="C1521" s="11"/>
      <c r="D1521" s="11"/>
      <c r="E1521" s="11"/>
      <c r="F1521" s="11"/>
      <c r="G1521" s="13"/>
      <c r="H1521" s="13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36"/>
      <c r="Y1521" s="36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2"/>
      <c r="AN1521" s="12"/>
      <c r="AO1521" s="11"/>
      <c r="AP1521" s="11"/>
      <c r="AQ1521" s="12"/>
      <c r="AR1521" s="12"/>
      <c r="AS1521" s="12"/>
      <c r="AT1521" s="11"/>
      <c r="AU1521" s="11"/>
      <c r="AV1521" s="11"/>
      <c r="AW1521" s="11"/>
      <c r="AX1521" s="11"/>
      <c r="AY1521" s="11"/>
      <c r="AZ1521" s="11"/>
      <c r="BA1521" s="11"/>
      <c r="BB1521" s="12"/>
      <c r="BC1521" s="11"/>
      <c r="BD1521" s="16"/>
      <c r="BE1521" s="16"/>
    </row>
    <row r="1522" spans="1:57" x14ac:dyDescent="0.3">
      <c r="A1522" s="11"/>
      <c r="B1522" s="11"/>
      <c r="C1522" s="11"/>
      <c r="D1522" s="11"/>
      <c r="E1522" s="11"/>
      <c r="F1522" s="11"/>
      <c r="G1522" s="13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36"/>
      <c r="Y1522" s="36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2"/>
      <c r="AN1522" s="12"/>
      <c r="AO1522" s="11"/>
      <c r="AP1522" s="11"/>
      <c r="AQ1522" s="12"/>
      <c r="AR1522" s="12"/>
      <c r="AS1522" s="12"/>
      <c r="AT1522" s="11"/>
      <c r="AU1522" s="11"/>
      <c r="AV1522" s="11"/>
      <c r="AW1522" s="11"/>
      <c r="AX1522" s="11"/>
      <c r="AY1522" s="11"/>
      <c r="AZ1522" s="11"/>
      <c r="BA1522" s="11"/>
      <c r="BB1522" s="12"/>
      <c r="BC1522" s="11"/>
      <c r="BD1522" s="16"/>
      <c r="BE1522" s="16"/>
    </row>
    <row r="1523" spans="1:57" x14ac:dyDescent="0.3">
      <c r="A1523" s="11"/>
      <c r="B1523" s="11"/>
      <c r="C1523" s="11"/>
      <c r="D1523" s="11"/>
      <c r="E1523" s="11"/>
      <c r="F1523" s="11"/>
      <c r="G1523" s="13"/>
      <c r="H1523" s="13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36"/>
      <c r="Y1523" s="36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2"/>
      <c r="AL1523" s="12"/>
      <c r="AM1523" s="11"/>
      <c r="AN1523" s="11"/>
      <c r="AO1523" s="11"/>
      <c r="AP1523" s="11"/>
      <c r="AQ1523" s="11"/>
      <c r="AR1523" s="11"/>
      <c r="AS1523" s="12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6"/>
      <c r="BE1523" s="16"/>
    </row>
    <row r="1524" spans="1:57" x14ac:dyDescent="0.3">
      <c r="A1524" s="11"/>
      <c r="B1524" s="11"/>
      <c r="C1524" s="11"/>
      <c r="D1524" s="11"/>
      <c r="E1524" s="11"/>
      <c r="F1524" s="11"/>
      <c r="G1524" s="13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36"/>
      <c r="Y1524" s="36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2"/>
      <c r="AL1524" s="12"/>
      <c r="AM1524" s="12"/>
      <c r="AN1524" s="12"/>
      <c r="AO1524" s="11"/>
      <c r="AP1524" s="11"/>
      <c r="AQ1524" s="12"/>
      <c r="AR1524" s="11"/>
      <c r="AS1524" s="12"/>
      <c r="AT1524" s="11"/>
      <c r="AU1524" s="11"/>
      <c r="AV1524" s="11"/>
      <c r="AW1524" s="11"/>
      <c r="AX1524" s="11"/>
      <c r="AY1524" s="11"/>
      <c r="AZ1524" s="11"/>
      <c r="BA1524" s="11"/>
      <c r="BB1524" s="12"/>
      <c r="BC1524" s="11"/>
      <c r="BD1524" s="16"/>
      <c r="BE1524" s="16"/>
    </row>
    <row r="1525" spans="1:57" x14ac:dyDescent="0.3">
      <c r="A1525" s="11"/>
      <c r="B1525" s="11"/>
      <c r="C1525" s="11"/>
      <c r="D1525" s="11"/>
      <c r="E1525" s="11"/>
      <c r="F1525" s="11"/>
      <c r="G1525" s="13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36"/>
      <c r="Y1525" s="36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2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6"/>
      <c r="BE1525" s="16"/>
    </row>
    <row r="1526" spans="1:57" x14ac:dyDescent="0.3">
      <c r="A1526" s="11"/>
      <c r="B1526" s="11"/>
      <c r="C1526" s="11"/>
      <c r="D1526" s="11"/>
      <c r="E1526" s="11"/>
      <c r="F1526" s="11"/>
      <c r="G1526" s="13"/>
      <c r="H1526" s="13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36"/>
      <c r="Y1526" s="36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2"/>
      <c r="AL1526" s="12"/>
      <c r="AM1526" s="12"/>
      <c r="AN1526" s="12"/>
      <c r="AO1526" s="11"/>
      <c r="AP1526" s="11"/>
      <c r="AQ1526" s="12"/>
      <c r="AR1526" s="12"/>
      <c r="AS1526" s="12"/>
      <c r="AT1526" s="11"/>
      <c r="AU1526" s="11"/>
      <c r="AV1526" s="11"/>
      <c r="AW1526" s="11"/>
      <c r="AX1526" s="11"/>
      <c r="AY1526" s="11"/>
      <c r="AZ1526" s="11"/>
      <c r="BA1526" s="11"/>
      <c r="BB1526" s="12"/>
      <c r="BC1526" s="11"/>
      <c r="BD1526" s="16"/>
      <c r="BE1526" s="16"/>
    </row>
    <row r="1527" spans="1:57" x14ac:dyDescent="0.3">
      <c r="A1527" s="11"/>
      <c r="B1527" s="11"/>
      <c r="C1527" s="11"/>
      <c r="D1527" s="11"/>
      <c r="E1527" s="11"/>
      <c r="F1527" s="11"/>
      <c r="G1527" s="13"/>
      <c r="H1527" s="13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36"/>
      <c r="Y1527" s="36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2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6"/>
      <c r="BE1527" s="16"/>
    </row>
    <row r="1528" spans="1:57" x14ac:dyDescent="0.3">
      <c r="A1528" s="11"/>
      <c r="B1528" s="11"/>
      <c r="C1528" s="11"/>
      <c r="D1528" s="11"/>
      <c r="E1528" s="11"/>
      <c r="F1528" s="11"/>
      <c r="G1528" s="13"/>
      <c r="H1528" s="13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36"/>
      <c r="Y1528" s="36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2"/>
      <c r="AL1528" s="12"/>
      <c r="AM1528" s="12"/>
      <c r="AN1528" s="11"/>
      <c r="AO1528" s="11"/>
      <c r="AP1528" s="11"/>
      <c r="AQ1528" s="12"/>
      <c r="AR1528" s="11"/>
      <c r="AS1528" s="12"/>
      <c r="AT1528" s="11"/>
      <c r="AU1528" s="11"/>
      <c r="AV1528" s="11"/>
      <c r="AW1528" s="11"/>
      <c r="AX1528" s="11"/>
      <c r="AY1528" s="11"/>
      <c r="AZ1528" s="11"/>
      <c r="BA1528" s="11"/>
      <c r="BB1528" s="12"/>
      <c r="BC1528" s="11"/>
      <c r="BD1528" s="16"/>
      <c r="BE1528" s="16"/>
    </row>
    <row r="1529" spans="1:57" x14ac:dyDescent="0.3">
      <c r="A1529" s="11"/>
      <c r="B1529" s="11"/>
      <c r="C1529" s="11"/>
      <c r="D1529" s="11"/>
      <c r="E1529" s="11"/>
      <c r="F1529" s="11"/>
      <c r="G1529" s="13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36"/>
      <c r="Y1529" s="36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2"/>
      <c r="AL1529" s="12"/>
      <c r="AM1529" s="12"/>
      <c r="AN1529" s="12"/>
      <c r="AO1529" s="11"/>
      <c r="AP1529" s="11"/>
      <c r="AQ1529" s="12"/>
      <c r="AR1529" s="12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2"/>
      <c r="BC1529" s="11"/>
      <c r="BD1529" s="16"/>
      <c r="BE1529" s="16"/>
    </row>
    <row r="1530" spans="1:57" x14ac:dyDescent="0.3">
      <c r="A1530" s="11"/>
      <c r="B1530" s="11"/>
      <c r="C1530" s="11"/>
      <c r="D1530" s="11"/>
      <c r="E1530" s="11"/>
      <c r="F1530" s="11"/>
      <c r="G1530" s="13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36"/>
      <c r="Y1530" s="36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6"/>
      <c r="BE1530" s="16"/>
    </row>
    <row r="1531" spans="1:57" x14ac:dyDescent="0.3">
      <c r="A1531" s="11"/>
      <c r="B1531" s="11"/>
      <c r="C1531" s="11"/>
      <c r="D1531" s="11"/>
      <c r="E1531" s="11"/>
      <c r="F1531" s="11"/>
      <c r="G1531" s="13"/>
      <c r="H1531" s="13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36"/>
      <c r="Y1531" s="36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2"/>
      <c r="AL1531" s="12"/>
      <c r="AM1531" s="11"/>
      <c r="AN1531" s="11"/>
      <c r="AO1531" s="11"/>
      <c r="AP1531" s="11"/>
      <c r="AQ1531" s="11"/>
      <c r="AR1531" s="11"/>
      <c r="AS1531" s="12"/>
      <c r="AT1531" s="11"/>
      <c r="AU1531" s="11"/>
      <c r="AV1531" s="11"/>
      <c r="AW1531" s="11"/>
      <c r="AX1531" s="11"/>
      <c r="AY1531" s="11"/>
      <c r="AZ1531" s="11"/>
      <c r="BA1531" s="11"/>
      <c r="BB1531" s="12"/>
      <c r="BC1531" s="11"/>
      <c r="BD1531" s="16"/>
      <c r="BE1531" s="16"/>
    </row>
    <row r="1532" spans="1:57" x14ac:dyDescent="0.3">
      <c r="A1532" s="11"/>
      <c r="B1532" s="11"/>
      <c r="C1532" s="11"/>
      <c r="D1532" s="11"/>
      <c r="E1532" s="11"/>
      <c r="F1532" s="11"/>
      <c r="G1532" s="13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36"/>
      <c r="Y1532" s="36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6"/>
      <c r="BE1532" s="16"/>
    </row>
    <row r="1533" spans="1:57" x14ac:dyDescent="0.3">
      <c r="A1533" s="11"/>
      <c r="B1533" s="11"/>
      <c r="C1533" s="11"/>
      <c r="D1533" s="11"/>
      <c r="E1533" s="11"/>
      <c r="F1533" s="11"/>
      <c r="G1533" s="13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36"/>
      <c r="Y1533" s="36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2"/>
      <c r="AL1533" s="12"/>
      <c r="AM1533" s="11"/>
      <c r="AN1533" s="11"/>
      <c r="AO1533" s="11"/>
      <c r="AP1533" s="11"/>
      <c r="AQ1533" s="12"/>
      <c r="AR1533" s="11"/>
      <c r="AS1533" s="12"/>
      <c r="AT1533" s="11"/>
      <c r="AU1533" s="11"/>
      <c r="AV1533" s="11"/>
      <c r="AW1533" s="11"/>
      <c r="AX1533" s="11"/>
      <c r="AY1533" s="11"/>
      <c r="AZ1533" s="11"/>
      <c r="BA1533" s="11"/>
      <c r="BB1533" s="12"/>
      <c r="BC1533" s="11"/>
      <c r="BD1533" s="16"/>
      <c r="BE1533" s="16"/>
    </row>
    <row r="1534" spans="1:57" x14ac:dyDescent="0.3">
      <c r="A1534" s="11"/>
      <c r="B1534" s="48"/>
      <c r="C1534" s="11"/>
      <c r="D1534" s="11"/>
      <c r="E1534" s="11"/>
      <c r="F1534" s="11"/>
      <c r="G1534" s="13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36"/>
      <c r="Y1534" s="36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2"/>
      <c r="AL1534" s="12"/>
      <c r="AM1534" s="12"/>
      <c r="AN1534" s="12"/>
      <c r="AO1534" s="11"/>
      <c r="AP1534" s="11"/>
      <c r="AQ1534" s="12"/>
      <c r="AR1534" s="12"/>
      <c r="AS1534" s="12"/>
      <c r="AT1534" s="11"/>
      <c r="AU1534" s="11"/>
      <c r="AV1534" s="11"/>
      <c r="AW1534" s="11"/>
      <c r="AX1534" s="11"/>
      <c r="AY1534" s="11"/>
      <c r="AZ1534" s="11"/>
      <c r="BA1534" s="11"/>
      <c r="BB1534" s="12"/>
      <c r="BC1534" s="11"/>
      <c r="BD1534" s="16"/>
      <c r="BE1534" s="16"/>
    </row>
    <row r="1535" spans="1:57" x14ac:dyDescent="0.3">
      <c r="A1535" s="11"/>
      <c r="B1535" s="11"/>
      <c r="C1535" s="11"/>
      <c r="D1535" s="11"/>
      <c r="E1535" s="11"/>
      <c r="F1535" s="11"/>
      <c r="G1535" s="13"/>
      <c r="H1535" s="13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36"/>
      <c r="Y1535" s="36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2"/>
      <c r="AL1535" s="12"/>
      <c r="AM1535" s="12"/>
      <c r="AN1535" s="11"/>
      <c r="AO1535" s="11"/>
      <c r="AP1535" s="11"/>
      <c r="AQ1535" s="12"/>
      <c r="AR1535" s="11"/>
      <c r="AS1535" s="12"/>
      <c r="AT1535" s="11"/>
      <c r="AU1535" s="11"/>
      <c r="AV1535" s="11"/>
      <c r="AW1535" s="11"/>
      <c r="AX1535" s="11"/>
      <c r="AY1535" s="11"/>
      <c r="AZ1535" s="11"/>
      <c r="BA1535" s="11"/>
      <c r="BB1535" s="12"/>
      <c r="BC1535" s="11"/>
      <c r="BD1535" s="16"/>
      <c r="BE1535" s="16"/>
    </row>
    <row r="1536" spans="1:57" x14ac:dyDescent="0.3">
      <c r="A1536" s="11"/>
      <c r="B1536" s="11"/>
      <c r="C1536" s="11"/>
      <c r="D1536" s="11"/>
      <c r="E1536" s="11"/>
      <c r="F1536" s="11"/>
      <c r="G1536" s="13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36"/>
      <c r="Y1536" s="36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2"/>
      <c r="AL1536" s="12"/>
      <c r="AM1536" s="12"/>
      <c r="AN1536" s="12"/>
      <c r="AO1536" s="11"/>
      <c r="AP1536" s="11"/>
      <c r="AQ1536" s="12"/>
      <c r="AR1536" s="11"/>
      <c r="AS1536" s="12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6"/>
      <c r="BE1536" s="16"/>
    </row>
    <row r="1537" spans="1:57" x14ac:dyDescent="0.3">
      <c r="A1537" s="11"/>
      <c r="B1537" s="11"/>
      <c r="C1537" s="11"/>
      <c r="D1537" s="11"/>
      <c r="E1537" s="11"/>
      <c r="F1537" s="11"/>
      <c r="G1537" s="13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36"/>
      <c r="Y1537" s="36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2"/>
      <c r="AL1537" s="12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6"/>
      <c r="BE1537" s="16"/>
    </row>
    <row r="1538" spans="1:57" x14ac:dyDescent="0.3">
      <c r="A1538" s="11"/>
      <c r="B1538" s="11"/>
      <c r="C1538" s="11"/>
      <c r="D1538" s="11"/>
      <c r="E1538" s="11"/>
      <c r="F1538" s="11"/>
      <c r="G1538" s="13"/>
      <c r="H1538" s="13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36"/>
      <c r="Y1538" s="36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2"/>
      <c r="AN1538" s="11"/>
      <c r="AO1538" s="11"/>
      <c r="AP1538" s="11"/>
      <c r="AQ1538" s="12"/>
      <c r="AR1538" s="11"/>
      <c r="AS1538" s="12"/>
      <c r="AT1538" s="11"/>
      <c r="AU1538" s="11"/>
      <c r="AV1538" s="11"/>
      <c r="AW1538" s="11"/>
      <c r="AX1538" s="11"/>
      <c r="AY1538" s="11"/>
      <c r="AZ1538" s="11"/>
      <c r="BA1538" s="11"/>
      <c r="BB1538" s="12"/>
      <c r="BC1538" s="11"/>
      <c r="BD1538" s="16"/>
      <c r="BE1538" s="16"/>
    </row>
    <row r="1539" spans="1:57" x14ac:dyDescent="0.3">
      <c r="A1539" s="11"/>
      <c r="B1539" s="11"/>
      <c r="C1539" s="11"/>
      <c r="D1539" s="11"/>
      <c r="E1539" s="11"/>
      <c r="F1539" s="11"/>
      <c r="G1539" s="13"/>
      <c r="H1539" s="13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36"/>
      <c r="Y1539" s="36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2"/>
      <c r="AL1539" s="12"/>
      <c r="AM1539" s="11"/>
      <c r="AN1539" s="11"/>
      <c r="AO1539" s="11"/>
      <c r="AP1539" s="11"/>
      <c r="AQ1539" s="11"/>
      <c r="AR1539" s="11"/>
      <c r="AS1539" s="12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6"/>
      <c r="BE1539" s="16"/>
    </row>
    <row r="1540" spans="1:57" x14ac:dyDescent="0.3">
      <c r="A1540" s="11"/>
      <c r="B1540" s="11"/>
      <c r="C1540" s="11"/>
      <c r="D1540" s="11"/>
      <c r="E1540" s="11"/>
      <c r="F1540" s="11"/>
      <c r="G1540" s="13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36"/>
      <c r="Y1540" s="36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6"/>
      <c r="BE1540" s="16"/>
    </row>
    <row r="1541" spans="1:57" x14ac:dyDescent="0.3">
      <c r="A1541" s="11"/>
      <c r="B1541" s="48"/>
      <c r="C1541" s="11"/>
      <c r="D1541" s="11"/>
      <c r="E1541" s="11"/>
      <c r="F1541" s="11"/>
      <c r="G1541" s="13"/>
      <c r="H1541" s="13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36"/>
      <c r="Y1541" s="36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2"/>
      <c r="AL1541" s="12"/>
      <c r="AM1541" s="12"/>
      <c r="AN1541" s="12"/>
      <c r="AO1541" s="11"/>
      <c r="AP1541" s="11"/>
      <c r="AQ1541" s="11"/>
      <c r="AR1541" s="11"/>
      <c r="AS1541" s="12"/>
      <c r="AT1541" s="11"/>
      <c r="AU1541" s="11"/>
      <c r="AV1541" s="11"/>
      <c r="AW1541" s="11"/>
      <c r="AX1541" s="11"/>
      <c r="AY1541" s="11"/>
      <c r="AZ1541" s="11"/>
      <c r="BA1541" s="11"/>
      <c r="BB1541" s="12"/>
      <c r="BC1541" s="11"/>
      <c r="BD1541" s="16"/>
      <c r="BE1541" s="16"/>
    </row>
    <row r="1542" spans="1:57" x14ac:dyDescent="0.3">
      <c r="A1542" s="11"/>
      <c r="B1542" s="11"/>
      <c r="C1542" s="11"/>
      <c r="D1542" s="11"/>
      <c r="E1542" s="11"/>
      <c r="F1542" s="11"/>
      <c r="G1542" s="13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36"/>
      <c r="Y1542" s="36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6"/>
      <c r="BE1542" s="16"/>
    </row>
    <row r="1543" spans="1:57" x14ac:dyDescent="0.3">
      <c r="A1543" s="11"/>
      <c r="B1543" s="11"/>
      <c r="C1543" s="11"/>
      <c r="D1543" s="11"/>
      <c r="E1543" s="11"/>
      <c r="F1543" s="11"/>
      <c r="G1543" s="13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36"/>
      <c r="Y1543" s="36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2"/>
      <c r="AL1543" s="12"/>
      <c r="AM1543" s="11"/>
      <c r="AN1543" s="11"/>
      <c r="AO1543" s="11"/>
      <c r="AP1543" s="11"/>
      <c r="AQ1543" s="11"/>
      <c r="AR1543" s="11"/>
      <c r="AS1543" s="12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6"/>
      <c r="BE1543" s="16"/>
    </row>
    <row r="1544" spans="1:57" x14ac:dyDescent="0.3">
      <c r="A1544" s="11"/>
      <c r="B1544" s="11"/>
      <c r="C1544" s="11"/>
      <c r="D1544" s="11"/>
      <c r="E1544" s="11"/>
      <c r="F1544" s="11"/>
      <c r="G1544" s="13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36"/>
      <c r="Y1544" s="36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6"/>
      <c r="BE1544" s="16"/>
    </row>
    <row r="1545" spans="1:57" x14ac:dyDescent="0.3">
      <c r="A1545" s="11"/>
      <c r="B1545" s="11"/>
      <c r="C1545" s="11"/>
      <c r="D1545" s="11"/>
      <c r="E1545" s="11"/>
      <c r="F1545" s="11"/>
      <c r="G1545" s="13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36"/>
      <c r="Y1545" s="36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2"/>
      <c r="AL1545" s="12"/>
      <c r="AM1545" s="11"/>
      <c r="AN1545" s="11"/>
      <c r="AO1545" s="11"/>
      <c r="AP1545" s="11"/>
      <c r="AQ1545" s="12"/>
      <c r="AR1545" s="12"/>
      <c r="AS1545" s="12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6"/>
      <c r="BE1545" s="16"/>
    </row>
    <row r="1546" spans="1:57" x14ac:dyDescent="0.3">
      <c r="A1546" s="11"/>
      <c r="B1546" s="11"/>
      <c r="C1546" s="11"/>
      <c r="D1546" s="11"/>
      <c r="E1546" s="11"/>
      <c r="F1546" s="11"/>
      <c r="G1546" s="13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36"/>
      <c r="Y1546" s="36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6"/>
      <c r="BE1546" s="16"/>
    </row>
    <row r="1547" spans="1:57" x14ac:dyDescent="0.3">
      <c r="A1547" s="11"/>
      <c r="B1547" s="11"/>
      <c r="C1547" s="11"/>
      <c r="D1547" s="11"/>
      <c r="E1547" s="11"/>
      <c r="F1547" s="11"/>
      <c r="G1547" s="13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36"/>
      <c r="Y1547" s="36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2"/>
      <c r="AN1547" s="11"/>
      <c r="AO1547" s="11"/>
      <c r="AP1547" s="11"/>
      <c r="AQ1547" s="12"/>
      <c r="AR1547" s="11"/>
      <c r="AS1547" s="12"/>
      <c r="AT1547" s="11"/>
      <c r="AU1547" s="11"/>
      <c r="AV1547" s="11"/>
      <c r="AW1547" s="11"/>
      <c r="AX1547" s="11"/>
      <c r="AY1547" s="11"/>
      <c r="AZ1547" s="11"/>
      <c r="BA1547" s="11"/>
      <c r="BB1547" s="12"/>
      <c r="BC1547" s="11"/>
      <c r="BD1547" s="16"/>
      <c r="BE1547" s="16"/>
    </row>
    <row r="1548" spans="1:57" x14ac:dyDescent="0.3">
      <c r="A1548" s="11"/>
      <c r="B1548" s="11"/>
      <c r="C1548" s="11"/>
      <c r="D1548" s="11"/>
      <c r="E1548" s="11"/>
      <c r="F1548" s="11"/>
      <c r="G1548" s="13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36"/>
      <c r="Y1548" s="36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6"/>
      <c r="BE1548" s="16"/>
    </row>
    <row r="1549" spans="1:57" x14ac:dyDescent="0.3">
      <c r="A1549" s="11"/>
      <c r="B1549" s="11"/>
      <c r="C1549" s="11"/>
      <c r="D1549" s="11"/>
      <c r="E1549" s="11"/>
      <c r="F1549" s="11"/>
      <c r="G1549" s="13"/>
      <c r="H1549" s="13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36"/>
      <c r="Y1549" s="36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6"/>
      <c r="BE1549" s="16"/>
    </row>
    <row r="1550" spans="1:57" x14ac:dyDescent="0.3">
      <c r="A1550" s="11"/>
      <c r="B1550" s="11"/>
      <c r="C1550" s="11"/>
      <c r="D1550" s="11"/>
      <c r="E1550" s="11"/>
      <c r="F1550" s="11"/>
      <c r="G1550" s="13"/>
      <c r="H1550" s="13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36"/>
      <c r="Y1550" s="36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6"/>
      <c r="BE1550" s="16"/>
    </row>
    <row r="1551" spans="1:57" x14ac:dyDescent="0.3">
      <c r="A1551" s="11"/>
      <c r="B1551" s="48"/>
      <c r="C1551" s="11"/>
      <c r="D1551" s="11"/>
      <c r="E1551" s="11"/>
      <c r="F1551" s="11"/>
      <c r="G1551" s="13"/>
      <c r="H1551" s="13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36"/>
      <c r="Y1551" s="36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2"/>
      <c r="AL1551" s="12"/>
      <c r="AM1551" s="11"/>
      <c r="AN1551" s="12"/>
      <c r="AO1551" s="12"/>
      <c r="AP1551" s="11"/>
      <c r="AQ1551" s="12"/>
      <c r="AR1551" s="11"/>
      <c r="AS1551" s="12"/>
      <c r="AT1551" s="11"/>
      <c r="AU1551" s="11"/>
      <c r="AV1551" s="11"/>
      <c r="AW1551" s="11"/>
      <c r="AX1551" s="11"/>
      <c r="AY1551" s="11"/>
      <c r="AZ1551" s="11"/>
      <c r="BA1551" s="11"/>
      <c r="BB1551" s="12"/>
      <c r="BC1551" s="11"/>
      <c r="BD1551" s="16"/>
      <c r="BE1551" s="16"/>
    </row>
    <row r="1552" spans="1:57" x14ac:dyDescent="0.3">
      <c r="A1552" s="11"/>
      <c r="B1552" s="48"/>
      <c r="C1552" s="11"/>
      <c r="D1552" s="11"/>
      <c r="E1552" s="11"/>
      <c r="F1552" s="11"/>
      <c r="G1552" s="13"/>
      <c r="H1552" s="13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36"/>
      <c r="Y1552" s="36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2"/>
      <c r="AL1552" s="12"/>
      <c r="AM1552" s="11"/>
      <c r="AN1552" s="11"/>
      <c r="AO1552" s="11"/>
      <c r="AP1552" s="11"/>
      <c r="AQ1552" s="11"/>
      <c r="AR1552" s="11"/>
      <c r="AS1552" s="12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6"/>
      <c r="BE1552" s="16"/>
    </row>
    <row r="1553" spans="1:57" x14ac:dyDescent="0.3">
      <c r="A1553" s="11"/>
      <c r="B1553" s="11"/>
      <c r="C1553" s="11"/>
      <c r="D1553" s="11"/>
      <c r="E1553" s="11"/>
      <c r="F1553" s="11"/>
      <c r="G1553" s="13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36"/>
      <c r="Y1553" s="36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2"/>
      <c r="AL1553" s="12"/>
      <c r="AM1553" s="12"/>
      <c r="AN1553" s="12"/>
      <c r="AO1553" s="11"/>
      <c r="AP1553" s="11"/>
      <c r="AQ1553" s="12"/>
      <c r="AR1553" s="12"/>
      <c r="AS1553" s="12"/>
      <c r="AT1553" s="11"/>
      <c r="AU1553" s="11"/>
      <c r="AV1553" s="11"/>
      <c r="AW1553" s="11"/>
      <c r="AX1553" s="11"/>
      <c r="AY1553" s="11"/>
      <c r="AZ1553" s="11"/>
      <c r="BA1553" s="11"/>
      <c r="BB1553" s="12"/>
      <c r="BC1553" s="11"/>
      <c r="BD1553" s="16"/>
      <c r="BE1553" s="16"/>
    </row>
    <row r="1554" spans="1:57" x14ac:dyDescent="0.3">
      <c r="A1554" s="11"/>
      <c r="B1554" s="11"/>
      <c r="C1554" s="11"/>
      <c r="D1554" s="11"/>
      <c r="E1554" s="11"/>
      <c r="F1554" s="11"/>
      <c r="G1554" s="13"/>
      <c r="H1554" s="13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36"/>
      <c r="Y1554" s="36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6"/>
      <c r="BE1554" s="16"/>
    </row>
    <row r="1555" spans="1:57" x14ac:dyDescent="0.3">
      <c r="A1555" s="11"/>
      <c r="B1555" s="11"/>
      <c r="C1555" s="11"/>
      <c r="D1555" s="11"/>
      <c r="E1555" s="11"/>
      <c r="F1555" s="11"/>
      <c r="G1555" s="13"/>
      <c r="H1555" s="13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36"/>
      <c r="Y1555" s="36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2"/>
      <c r="AN1555" s="12"/>
      <c r="AO1555" s="11"/>
      <c r="AP1555" s="11"/>
      <c r="AQ1555" s="12"/>
      <c r="AR1555" s="12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2"/>
      <c r="BC1555" s="11"/>
      <c r="BD1555" s="16"/>
      <c r="BE1555" s="16"/>
    </row>
    <row r="1556" spans="1:57" x14ac:dyDescent="0.3">
      <c r="A1556" s="11"/>
      <c r="B1556" s="11"/>
      <c r="C1556" s="11"/>
      <c r="D1556" s="11"/>
      <c r="E1556" s="11"/>
      <c r="F1556" s="11"/>
      <c r="G1556" s="13"/>
      <c r="H1556" s="13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36"/>
      <c r="Y1556" s="36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6"/>
      <c r="BE1556" s="16"/>
    </row>
    <row r="1557" spans="1:57" x14ac:dyDescent="0.3">
      <c r="A1557" s="11"/>
      <c r="B1557" s="11"/>
      <c r="C1557" s="11"/>
      <c r="D1557" s="11"/>
      <c r="E1557" s="11"/>
      <c r="F1557" s="11"/>
      <c r="G1557" s="13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36"/>
      <c r="Y1557" s="36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6"/>
      <c r="BE1557" s="16"/>
    </row>
    <row r="1558" spans="1:57" x14ac:dyDescent="0.3">
      <c r="A1558" s="11"/>
      <c r="B1558" s="11"/>
      <c r="C1558" s="11"/>
      <c r="D1558" s="11"/>
      <c r="E1558" s="11"/>
      <c r="F1558" s="11"/>
      <c r="G1558" s="13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36"/>
      <c r="Y1558" s="36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2"/>
      <c r="AL1558" s="12"/>
      <c r="AM1558" s="12"/>
      <c r="AN1558" s="11"/>
      <c r="AO1558" s="11"/>
      <c r="AP1558" s="11"/>
      <c r="AQ1558" s="12"/>
      <c r="AR1558" s="11"/>
      <c r="AS1558" s="12"/>
      <c r="AT1558" s="11"/>
      <c r="AU1558" s="11"/>
      <c r="AV1558" s="11"/>
      <c r="AW1558" s="11"/>
      <c r="AX1558" s="11"/>
      <c r="AY1558" s="11"/>
      <c r="AZ1558" s="11"/>
      <c r="BA1558" s="11"/>
      <c r="BB1558" s="12"/>
      <c r="BC1558" s="11"/>
      <c r="BD1558" s="16"/>
      <c r="BE1558" s="16"/>
    </row>
    <row r="1559" spans="1:57" x14ac:dyDescent="0.3">
      <c r="A1559" s="11"/>
      <c r="B1559" s="11"/>
      <c r="C1559" s="11"/>
      <c r="D1559" s="11"/>
      <c r="E1559" s="11"/>
      <c r="F1559" s="11"/>
      <c r="G1559" s="13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36"/>
      <c r="Y1559" s="36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6"/>
      <c r="BE1559" s="16"/>
    </row>
    <row r="1560" spans="1:57" x14ac:dyDescent="0.3">
      <c r="A1560" s="11"/>
      <c r="B1560" s="11"/>
      <c r="C1560" s="11"/>
      <c r="D1560" s="11"/>
      <c r="E1560" s="11"/>
      <c r="F1560" s="11"/>
      <c r="G1560" s="13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36"/>
      <c r="Y1560" s="36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2"/>
      <c r="AL1560" s="12"/>
      <c r="AM1560" s="12"/>
      <c r="AN1560" s="12"/>
      <c r="AO1560" s="11"/>
      <c r="AP1560" s="11"/>
      <c r="AQ1560" s="12"/>
      <c r="AR1560" s="12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2"/>
      <c r="BC1560" s="11"/>
      <c r="BD1560" s="16"/>
      <c r="BE1560" s="16"/>
    </row>
    <row r="1561" spans="1:57" x14ac:dyDescent="0.3">
      <c r="A1561" s="11"/>
      <c r="B1561" s="11"/>
      <c r="C1561" s="11"/>
      <c r="D1561" s="11"/>
      <c r="E1561" s="11"/>
      <c r="F1561" s="11"/>
      <c r="G1561" s="13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36"/>
      <c r="Y1561" s="36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2"/>
      <c r="AN1561" s="12"/>
      <c r="AO1561" s="11"/>
      <c r="AP1561" s="11"/>
      <c r="AQ1561" s="12"/>
      <c r="AR1561" s="12"/>
      <c r="AS1561" s="12"/>
      <c r="AT1561" s="11"/>
      <c r="AU1561" s="11"/>
      <c r="AV1561" s="11"/>
      <c r="AW1561" s="11"/>
      <c r="AX1561" s="11"/>
      <c r="AY1561" s="11"/>
      <c r="AZ1561" s="11"/>
      <c r="BA1561" s="11"/>
      <c r="BB1561" s="12"/>
      <c r="BC1561" s="11"/>
      <c r="BD1561" s="16"/>
      <c r="BE1561" s="16"/>
    </row>
    <row r="1562" spans="1:57" x14ac:dyDescent="0.3">
      <c r="A1562" s="11"/>
      <c r="B1562" s="11"/>
      <c r="C1562" s="11"/>
      <c r="D1562" s="11"/>
      <c r="E1562" s="11"/>
      <c r="F1562" s="11"/>
      <c r="G1562" s="13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36"/>
      <c r="Y1562" s="36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2"/>
      <c r="AL1562" s="12"/>
      <c r="AM1562" s="11"/>
      <c r="AN1562" s="11"/>
      <c r="AO1562" s="11"/>
      <c r="AP1562" s="11"/>
      <c r="AQ1562" s="11"/>
      <c r="AR1562" s="11"/>
      <c r="AS1562" s="12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6"/>
      <c r="BE1562" s="16"/>
    </row>
    <row r="1563" spans="1:57" x14ac:dyDescent="0.3">
      <c r="A1563" s="11"/>
      <c r="B1563" s="11"/>
      <c r="C1563" s="11"/>
      <c r="D1563" s="11"/>
      <c r="E1563" s="11"/>
      <c r="F1563" s="11"/>
      <c r="G1563" s="13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36"/>
      <c r="Y1563" s="36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2"/>
      <c r="AL1563" s="12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6"/>
      <c r="BE1563" s="16"/>
    </row>
    <row r="1564" spans="1:57" x14ac:dyDescent="0.3">
      <c r="A1564" s="11"/>
      <c r="B1564" s="11"/>
      <c r="C1564" s="11"/>
      <c r="D1564" s="11"/>
      <c r="E1564" s="11"/>
      <c r="F1564" s="11"/>
      <c r="G1564" s="13"/>
      <c r="H1564" s="13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36"/>
      <c r="Y1564" s="36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2"/>
      <c r="AL1564" s="11"/>
      <c r="AM1564" s="12"/>
      <c r="AN1564" s="12"/>
      <c r="AO1564" s="11"/>
      <c r="AP1564" s="11"/>
      <c r="AQ1564" s="12"/>
      <c r="AR1564" s="12"/>
      <c r="AS1564" s="12"/>
      <c r="AT1564" s="11"/>
      <c r="AU1564" s="11"/>
      <c r="AV1564" s="11"/>
      <c r="AW1564" s="11"/>
      <c r="AX1564" s="11"/>
      <c r="AY1564" s="11"/>
      <c r="AZ1564" s="11"/>
      <c r="BA1564" s="11"/>
      <c r="BB1564" s="12"/>
      <c r="BC1564" s="11"/>
      <c r="BD1564" s="16"/>
      <c r="BE1564" s="16"/>
    </row>
    <row r="1565" spans="1:57" x14ac:dyDescent="0.3">
      <c r="A1565" s="11"/>
      <c r="B1565" s="11"/>
      <c r="C1565" s="11"/>
      <c r="D1565" s="11"/>
      <c r="E1565" s="11"/>
      <c r="F1565" s="11"/>
      <c r="G1565" s="13"/>
      <c r="H1565" s="13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36"/>
      <c r="Y1565" s="36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2"/>
      <c r="AN1565" s="12"/>
      <c r="AO1565" s="11"/>
      <c r="AP1565" s="11"/>
      <c r="AQ1565" s="12"/>
      <c r="AR1565" s="11"/>
      <c r="AS1565" s="12"/>
      <c r="AT1565" s="11"/>
      <c r="AU1565" s="11"/>
      <c r="AV1565" s="11"/>
      <c r="AW1565" s="11"/>
      <c r="AX1565" s="11"/>
      <c r="AY1565" s="11"/>
      <c r="AZ1565" s="11"/>
      <c r="BA1565" s="11"/>
      <c r="BB1565" s="12"/>
      <c r="BC1565" s="11"/>
      <c r="BD1565" s="16"/>
      <c r="BE1565" s="16"/>
    </row>
    <row r="1566" spans="1:57" x14ac:dyDescent="0.3">
      <c r="A1566" s="11"/>
      <c r="B1566" s="11"/>
      <c r="C1566" s="11"/>
      <c r="D1566" s="11"/>
      <c r="E1566" s="11"/>
      <c r="F1566" s="11"/>
      <c r="G1566" s="13"/>
      <c r="H1566" s="13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36"/>
      <c r="Y1566" s="36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2"/>
      <c r="AL1566" s="12"/>
      <c r="AM1566" s="12"/>
      <c r="AN1566" s="12"/>
      <c r="AO1566" s="12"/>
      <c r="AP1566" s="11"/>
      <c r="AQ1566" s="12"/>
      <c r="AR1566" s="12"/>
      <c r="AS1566" s="12"/>
      <c r="AT1566" s="11"/>
      <c r="AU1566" s="11"/>
      <c r="AV1566" s="11"/>
      <c r="AW1566" s="11"/>
      <c r="AX1566" s="11"/>
      <c r="AY1566" s="11"/>
      <c r="AZ1566" s="11"/>
      <c r="BA1566" s="11"/>
      <c r="BB1566" s="12"/>
      <c r="BC1566" s="11"/>
      <c r="BD1566" s="16"/>
      <c r="BE1566" s="16"/>
    </row>
    <row r="1567" spans="1:57" x14ac:dyDescent="0.3">
      <c r="A1567" s="11"/>
      <c r="B1567" s="11"/>
      <c r="C1567" s="11"/>
      <c r="D1567" s="11"/>
      <c r="E1567" s="11"/>
      <c r="F1567" s="11"/>
      <c r="G1567" s="13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36"/>
      <c r="Y1567" s="36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6"/>
      <c r="BE1567" s="16"/>
    </row>
    <row r="1568" spans="1:57" x14ac:dyDescent="0.3">
      <c r="A1568" s="11"/>
      <c r="B1568" s="11"/>
      <c r="C1568" s="11"/>
      <c r="D1568" s="11"/>
      <c r="E1568" s="11"/>
      <c r="F1568" s="11"/>
      <c r="G1568" s="13"/>
      <c r="H1568" s="13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36"/>
      <c r="Y1568" s="36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2"/>
      <c r="AN1568" s="12"/>
      <c r="AO1568" s="11"/>
      <c r="AP1568" s="11"/>
      <c r="AQ1568" s="12"/>
      <c r="AR1568" s="12"/>
      <c r="AS1568" s="12"/>
      <c r="AT1568" s="11"/>
      <c r="AU1568" s="11"/>
      <c r="AV1568" s="11"/>
      <c r="AW1568" s="11"/>
      <c r="AX1568" s="11"/>
      <c r="AY1568" s="11"/>
      <c r="AZ1568" s="11"/>
      <c r="BA1568" s="11"/>
      <c r="BB1568" s="12"/>
      <c r="BC1568" s="11"/>
      <c r="BD1568" s="16"/>
      <c r="BE1568" s="16"/>
    </row>
    <row r="1569" spans="1:57" x14ac:dyDescent="0.3">
      <c r="A1569" s="11"/>
      <c r="B1569" s="11"/>
      <c r="C1569" s="11"/>
      <c r="D1569" s="11"/>
      <c r="E1569" s="11"/>
      <c r="F1569" s="11"/>
      <c r="G1569" s="13"/>
      <c r="H1569" s="13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36"/>
      <c r="Y1569" s="36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2"/>
      <c r="AL1569" s="12"/>
      <c r="AM1569" s="12"/>
      <c r="AN1569" s="12"/>
      <c r="AO1569" s="11"/>
      <c r="AP1569" s="11"/>
      <c r="AQ1569" s="12"/>
      <c r="AR1569" s="12"/>
      <c r="AS1569" s="12"/>
      <c r="AT1569" s="11"/>
      <c r="AU1569" s="11"/>
      <c r="AV1569" s="11"/>
      <c r="AW1569" s="11"/>
      <c r="AX1569" s="11"/>
      <c r="AY1569" s="11"/>
      <c r="AZ1569" s="11"/>
      <c r="BA1569" s="11"/>
      <c r="BB1569" s="12"/>
      <c r="BC1569" s="11"/>
      <c r="BD1569" s="16"/>
      <c r="BE1569" s="16"/>
    </row>
    <row r="1570" spans="1:57" x14ac:dyDescent="0.3">
      <c r="A1570" s="11"/>
      <c r="B1570" s="11"/>
      <c r="C1570" s="11"/>
      <c r="D1570" s="11"/>
      <c r="E1570" s="11"/>
      <c r="F1570" s="11"/>
      <c r="G1570" s="13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36"/>
      <c r="Y1570" s="36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6"/>
      <c r="BE1570" s="16"/>
    </row>
    <row r="1571" spans="1:57" x14ac:dyDescent="0.3">
      <c r="A1571" s="11"/>
      <c r="B1571" s="11"/>
      <c r="C1571" s="11"/>
      <c r="D1571" s="11"/>
      <c r="E1571" s="11"/>
      <c r="F1571" s="11"/>
      <c r="G1571" s="13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36"/>
      <c r="Y1571" s="36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2"/>
      <c r="AL1571" s="12"/>
      <c r="AM1571" s="11"/>
      <c r="AN1571" s="11"/>
      <c r="AO1571" s="11"/>
      <c r="AP1571" s="11"/>
      <c r="AQ1571" s="12"/>
      <c r="AR1571" s="12"/>
      <c r="AS1571" s="12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6"/>
      <c r="BE1571" s="16"/>
    </row>
    <row r="1572" spans="1:57" x14ac:dyDescent="0.3">
      <c r="A1572" s="11"/>
      <c r="B1572" s="11"/>
      <c r="C1572" s="11"/>
      <c r="D1572" s="11"/>
      <c r="E1572" s="11"/>
      <c r="F1572" s="11"/>
      <c r="G1572" s="13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36"/>
      <c r="Y1572" s="36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1"/>
      <c r="AU1572" s="11"/>
      <c r="AV1572" s="11"/>
      <c r="AW1572" s="11"/>
      <c r="AX1572" s="11"/>
      <c r="AY1572" s="11"/>
      <c r="AZ1572" s="11"/>
      <c r="BA1572" s="11"/>
      <c r="BB1572" s="12"/>
      <c r="BC1572" s="11"/>
      <c r="BD1572" s="16"/>
      <c r="BE1572" s="16"/>
    </row>
    <row r="1573" spans="1:57" x14ac:dyDescent="0.3">
      <c r="A1573" s="11"/>
      <c r="B1573" s="48"/>
      <c r="C1573" s="11"/>
      <c r="D1573" s="11"/>
      <c r="E1573" s="11"/>
      <c r="F1573" s="11"/>
      <c r="G1573" s="13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36"/>
      <c r="Y1573" s="36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6"/>
      <c r="BE1573" s="16"/>
    </row>
    <row r="1574" spans="1:57" x14ac:dyDescent="0.3">
      <c r="A1574" s="11"/>
      <c r="B1574" s="48"/>
      <c r="C1574" s="11"/>
      <c r="D1574" s="11"/>
      <c r="E1574" s="11"/>
      <c r="F1574" s="11"/>
      <c r="G1574" s="13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36"/>
      <c r="Y1574" s="36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2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6"/>
      <c r="BE1574" s="16"/>
    </row>
    <row r="1575" spans="1:57" x14ac:dyDescent="0.3">
      <c r="A1575" s="11"/>
      <c r="B1575" s="11"/>
      <c r="C1575" s="11"/>
      <c r="D1575" s="11"/>
      <c r="E1575" s="11"/>
      <c r="F1575" s="11"/>
      <c r="G1575" s="13"/>
      <c r="H1575" s="13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36"/>
      <c r="Y1575" s="36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2"/>
      <c r="AL1575" s="12"/>
      <c r="AM1575" s="11"/>
      <c r="AN1575" s="11"/>
      <c r="AO1575" s="11"/>
      <c r="AP1575" s="11"/>
      <c r="AQ1575" s="11"/>
      <c r="AR1575" s="11"/>
      <c r="AS1575" s="12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6"/>
      <c r="BE1575" s="16"/>
    </row>
    <row r="1576" spans="1:57" x14ac:dyDescent="0.3">
      <c r="A1576" s="11"/>
      <c r="B1576" s="11"/>
      <c r="C1576" s="11"/>
      <c r="D1576" s="11"/>
      <c r="E1576" s="11"/>
      <c r="F1576" s="11"/>
      <c r="G1576" s="13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36"/>
      <c r="Y1576" s="36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6"/>
      <c r="BE1576" s="16"/>
    </row>
    <row r="1577" spans="1:57" x14ac:dyDescent="0.3">
      <c r="A1577" s="11"/>
      <c r="B1577" s="11"/>
      <c r="C1577" s="11"/>
      <c r="D1577" s="11"/>
      <c r="E1577" s="11"/>
      <c r="F1577" s="11"/>
      <c r="G1577" s="13"/>
      <c r="H1577" s="13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36"/>
      <c r="Y1577" s="36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6"/>
      <c r="BE1577" s="16"/>
    </row>
    <row r="1578" spans="1:57" x14ac:dyDescent="0.3">
      <c r="A1578" s="11"/>
      <c r="B1578" s="11"/>
      <c r="C1578" s="11"/>
      <c r="D1578" s="11"/>
      <c r="E1578" s="11"/>
      <c r="F1578" s="11"/>
      <c r="G1578" s="13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36"/>
      <c r="Y1578" s="36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2"/>
      <c r="AN1578" s="12"/>
      <c r="AO1578" s="11"/>
      <c r="AP1578" s="11"/>
      <c r="AQ1578" s="12"/>
      <c r="AR1578" s="12"/>
      <c r="AS1578" s="12"/>
      <c r="AT1578" s="11"/>
      <c r="AU1578" s="11"/>
      <c r="AV1578" s="11"/>
      <c r="AW1578" s="11"/>
      <c r="AX1578" s="11"/>
      <c r="AY1578" s="11"/>
      <c r="AZ1578" s="11"/>
      <c r="BA1578" s="11"/>
      <c r="BB1578" s="12"/>
      <c r="BC1578" s="11"/>
      <c r="BD1578" s="16"/>
      <c r="BE1578" s="16"/>
    </row>
    <row r="1579" spans="1:57" x14ac:dyDescent="0.3">
      <c r="A1579" s="11"/>
      <c r="B1579" s="48"/>
      <c r="C1579" s="11"/>
      <c r="D1579" s="11"/>
      <c r="E1579" s="11"/>
      <c r="F1579" s="11"/>
      <c r="G1579" s="13"/>
      <c r="H1579" s="13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36"/>
      <c r="Y1579" s="36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2"/>
      <c r="BC1579" s="11"/>
      <c r="BD1579" s="16"/>
      <c r="BE1579" s="16"/>
    </row>
    <row r="1580" spans="1:57" x14ac:dyDescent="0.3">
      <c r="A1580" s="11"/>
      <c r="B1580" s="11"/>
      <c r="C1580" s="11"/>
      <c r="D1580" s="11"/>
      <c r="E1580" s="11"/>
      <c r="F1580" s="11"/>
      <c r="G1580" s="13"/>
      <c r="H1580" s="13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36"/>
      <c r="Y1580" s="36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6"/>
      <c r="BE1580" s="16"/>
    </row>
    <row r="1581" spans="1:57" x14ac:dyDescent="0.3">
      <c r="A1581" s="11"/>
      <c r="B1581" s="11"/>
      <c r="C1581" s="11"/>
      <c r="D1581" s="11"/>
      <c r="E1581" s="11"/>
      <c r="F1581" s="11"/>
      <c r="G1581" s="13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36"/>
      <c r="Y1581" s="36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6"/>
      <c r="BE1581" s="16"/>
    </row>
    <row r="1582" spans="1:57" x14ac:dyDescent="0.3">
      <c r="A1582" s="11"/>
      <c r="B1582" s="11"/>
      <c r="C1582" s="11"/>
      <c r="D1582" s="11"/>
      <c r="E1582" s="11"/>
      <c r="F1582" s="11"/>
      <c r="G1582" s="13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36"/>
      <c r="Y1582" s="36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6"/>
      <c r="BE1582" s="16"/>
    </row>
    <row r="1583" spans="1:57" x14ac:dyDescent="0.3">
      <c r="A1583" s="11"/>
      <c r="B1583" s="11"/>
      <c r="C1583" s="11"/>
      <c r="D1583" s="11"/>
      <c r="E1583" s="11"/>
      <c r="F1583" s="11"/>
      <c r="G1583" s="13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36"/>
      <c r="Y1583" s="36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2"/>
      <c r="AL1583" s="12"/>
      <c r="AM1583" s="12"/>
      <c r="AN1583" s="12"/>
      <c r="AO1583" s="11"/>
      <c r="AP1583" s="11"/>
      <c r="AQ1583" s="12"/>
      <c r="AR1583" s="11"/>
      <c r="AS1583" s="12"/>
      <c r="AT1583" s="11"/>
      <c r="AU1583" s="11"/>
      <c r="AV1583" s="11"/>
      <c r="AW1583" s="11"/>
      <c r="AX1583" s="11"/>
      <c r="AY1583" s="11"/>
      <c r="AZ1583" s="11"/>
      <c r="BA1583" s="11"/>
      <c r="BB1583" s="12"/>
      <c r="BC1583" s="11"/>
      <c r="BD1583" s="16"/>
      <c r="BE1583" s="16"/>
    </row>
    <row r="1584" spans="1:57" x14ac:dyDescent="0.3">
      <c r="A1584" s="11"/>
      <c r="B1584" s="11"/>
      <c r="C1584" s="11"/>
      <c r="D1584" s="11"/>
      <c r="E1584" s="11"/>
      <c r="F1584" s="11"/>
      <c r="G1584" s="13"/>
      <c r="H1584" s="13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36"/>
      <c r="Y1584" s="36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6"/>
      <c r="BE1584" s="16"/>
    </row>
    <row r="1585" spans="1:57" x14ac:dyDescent="0.3">
      <c r="A1585" s="11"/>
      <c r="B1585" s="11"/>
      <c r="C1585" s="11"/>
      <c r="D1585" s="11"/>
      <c r="E1585" s="11"/>
      <c r="F1585" s="11"/>
      <c r="G1585" s="13"/>
      <c r="H1585" s="13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36"/>
      <c r="Y1585" s="36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2"/>
      <c r="AL1585" s="11"/>
      <c r="AM1585" s="12"/>
      <c r="AN1585" s="11"/>
      <c r="AO1585" s="11"/>
      <c r="AP1585" s="11"/>
      <c r="AQ1585" s="12"/>
      <c r="AR1585" s="11"/>
      <c r="AS1585" s="12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6"/>
      <c r="BE1585" s="16"/>
    </row>
    <row r="1586" spans="1:57" x14ac:dyDescent="0.3">
      <c r="A1586" s="11"/>
      <c r="B1586" s="11"/>
      <c r="C1586" s="11"/>
      <c r="D1586" s="11"/>
      <c r="E1586" s="11"/>
      <c r="F1586" s="11"/>
      <c r="G1586" s="13"/>
      <c r="H1586" s="13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36"/>
      <c r="Y1586" s="36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6"/>
      <c r="BE1586" s="16"/>
    </row>
    <row r="1587" spans="1:57" x14ac:dyDescent="0.3">
      <c r="A1587" s="11"/>
      <c r="B1587" s="11"/>
      <c r="C1587" s="11"/>
      <c r="D1587" s="11"/>
      <c r="E1587" s="11"/>
      <c r="F1587" s="11"/>
      <c r="G1587" s="13"/>
      <c r="H1587" s="13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36"/>
      <c r="Y1587" s="36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6"/>
      <c r="BE1587" s="16"/>
    </row>
    <row r="1588" spans="1:57" x14ac:dyDescent="0.3">
      <c r="A1588" s="11"/>
      <c r="B1588" s="11"/>
      <c r="C1588" s="11"/>
      <c r="D1588" s="11"/>
      <c r="E1588" s="11"/>
      <c r="F1588" s="11"/>
      <c r="G1588" s="13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36"/>
      <c r="Y1588" s="36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6"/>
      <c r="BE1588" s="16"/>
    </row>
    <row r="1589" spans="1:57" x14ac:dyDescent="0.3">
      <c r="A1589" s="11"/>
      <c r="B1589" s="11"/>
      <c r="C1589" s="11"/>
      <c r="D1589" s="11"/>
      <c r="E1589" s="11"/>
      <c r="F1589" s="11"/>
      <c r="G1589" s="13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36"/>
      <c r="Y1589" s="36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2"/>
      <c r="AN1589" s="11"/>
      <c r="AO1589" s="11"/>
      <c r="AP1589" s="11"/>
      <c r="AQ1589" s="12"/>
      <c r="AR1589" s="11"/>
      <c r="AS1589" s="12"/>
      <c r="AT1589" s="11"/>
      <c r="AU1589" s="11"/>
      <c r="AV1589" s="11"/>
      <c r="AW1589" s="11"/>
      <c r="AX1589" s="11"/>
      <c r="AY1589" s="11"/>
      <c r="AZ1589" s="11"/>
      <c r="BA1589" s="11"/>
      <c r="BB1589" s="12"/>
      <c r="BC1589" s="11"/>
      <c r="BD1589" s="16"/>
      <c r="BE1589" s="16"/>
    </row>
    <row r="1590" spans="1:57" x14ac:dyDescent="0.3">
      <c r="A1590" s="11"/>
      <c r="B1590" s="11"/>
      <c r="C1590" s="11"/>
      <c r="D1590" s="11"/>
      <c r="E1590" s="11"/>
      <c r="F1590" s="11"/>
      <c r="G1590" s="13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36"/>
      <c r="Y1590" s="36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6"/>
      <c r="BE1590" s="16"/>
    </row>
    <row r="1591" spans="1:57" x14ac:dyDescent="0.3">
      <c r="A1591" s="11"/>
      <c r="B1591" s="11"/>
      <c r="C1591" s="11"/>
      <c r="D1591" s="11"/>
      <c r="E1591" s="11"/>
      <c r="F1591" s="11"/>
      <c r="G1591" s="13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36"/>
      <c r="Y1591" s="36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2"/>
      <c r="AL1591" s="12"/>
      <c r="AM1591" s="11"/>
      <c r="AN1591" s="11"/>
      <c r="AO1591" s="11"/>
      <c r="AP1591" s="11"/>
      <c r="AQ1591" s="12"/>
      <c r="AR1591" s="11"/>
      <c r="AS1591" s="12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6"/>
      <c r="BE1591" s="16"/>
    </row>
    <row r="1592" spans="1:57" x14ac:dyDescent="0.3">
      <c r="A1592" s="11"/>
      <c r="B1592" s="11"/>
      <c r="C1592" s="11"/>
      <c r="D1592" s="11"/>
      <c r="E1592" s="11"/>
      <c r="F1592" s="11"/>
      <c r="G1592" s="13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36"/>
      <c r="Y1592" s="36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6"/>
      <c r="BE1592" s="16"/>
    </row>
    <row r="1593" spans="1:57" x14ac:dyDescent="0.3">
      <c r="A1593" s="11"/>
      <c r="B1593" s="11"/>
      <c r="C1593" s="11"/>
      <c r="D1593" s="11"/>
      <c r="E1593" s="11"/>
      <c r="F1593" s="11"/>
      <c r="G1593" s="13"/>
      <c r="H1593" s="13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36"/>
      <c r="Y1593" s="36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2"/>
      <c r="AL1593" s="12"/>
      <c r="AM1593" s="11"/>
      <c r="AN1593" s="11"/>
      <c r="AO1593" s="11"/>
      <c r="AP1593" s="11"/>
      <c r="AQ1593" s="11"/>
      <c r="AR1593" s="11"/>
      <c r="AS1593" s="12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6"/>
      <c r="BE1593" s="16"/>
    </row>
    <row r="1594" spans="1:57" x14ac:dyDescent="0.3">
      <c r="A1594" s="11"/>
      <c r="B1594" s="11"/>
      <c r="C1594" s="11"/>
      <c r="D1594" s="11"/>
      <c r="E1594" s="11"/>
      <c r="F1594" s="11"/>
      <c r="G1594" s="13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36"/>
      <c r="Y1594" s="36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2"/>
      <c r="AL1594" s="12"/>
      <c r="AM1594" s="11"/>
      <c r="AN1594" s="11"/>
      <c r="AO1594" s="11"/>
      <c r="AP1594" s="11"/>
      <c r="AQ1594" s="11"/>
      <c r="AR1594" s="11"/>
      <c r="AS1594" s="12"/>
      <c r="AT1594" s="11"/>
      <c r="AU1594" s="11"/>
      <c r="AV1594" s="11"/>
      <c r="AW1594" s="11"/>
      <c r="AX1594" s="11"/>
      <c r="AY1594" s="11"/>
      <c r="AZ1594" s="11"/>
      <c r="BA1594" s="11"/>
      <c r="BB1594" s="12"/>
      <c r="BC1594" s="11"/>
      <c r="BD1594" s="16"/>
      <c r="BE1594" s="16"/>
    </row>
    <row r="1595" spans="1:57" x14ac:dyDescent="0.3">
      <c r="A1595" s="11"/>
      <c r="B1595" s="11"/>
      <c r="C1595" s="11"/>
      <c r="D1595" s="11"/>
      <c r="E1595" s="11"/>
      <c r="F1595" s="11"/>
      <c r="G1595" s="13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36"/>
      <c r="Y1595" s="36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2"/>
      <c r="AL1595" s="12"/>
      <c r="AM1595" s="12"/>
      <c r="AN1595" s="12"/>
      <c r="AO1595" s="11"/>
      <c r="AP1595" s="11"/>
      <c r="AQ1595" s="12"/>
      <c r="AR1595" s="12"/>
      <c r="AS1595" s="12"/>
      <c r="AT1595" s="11"/>
      <c r="AU1595" s="11"/>
      <c r="AV1595" s="11"/>
      <c r="AW1595" s="11"/>
      <c r="AX1595" s="11"/>
      <c r="AY1595" s="11"/>
      <c r="AZ1595" s="11"/>
      <c r="BA1595" s="11"/>
      <c r="BB1595" s="12"/>
      <c r="BC1595" s="11"/>
      <c r="BD1595" s="16"/>
      <c r="BE1595" s="16"/>
    </row>
    <row r="1596" spans="1:57" x14ac:dyDescent="0.3">
      <c r="A1596" s="11"/>
      <c r="B1596" s="11"/>
      <c r="C1596" s="11"/>
      <c r="D1596" s="11"/>
      <c r="E1596" s="11"/>
      <c r="F1596" s="11"/>
      <c r="G1596" s="13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36"/>
      <c r="Y1596" s="36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2"/>
      <c r="AN1596" s="11"/>
      <c r="AO1596" s="11"/>
      <c r="AP1596" s="11"/>
      <c r="AQ1596" s="12"/>
      <c r="AR1596" s="11"/>
      <c r="AS1596" s="12"/>
      <c r="AT1596" s="11"/>
      <c r="AU1596" s="11"/>
      <c r="AV1596" s="11"/>
      <c r="AW1596" s="11"/>
      <c r="AX1596" s="11"/>
      <c r="AY1596" s="11"/>
      <c r="AZ1596" s="11"/>
      <c r="BA1596" s="11"/>
      <c r="BB1596" s="12"/>
      <c r="BC1596" s="11"/>
      <c r="BD1596" s="16"/>
      <c r="BE1596" s="16"/>
    </row>
    <row r="1597" spans="1:57" x14ac:dyDescent="0.3">
      <c r="A1597" s="11"/>
      <c r="B1597" s="11"/>
      <c r="C1597" s="11"/>
      <c r="D1597" s="11"/>
      <c r="E1597" s="11"/>
      <c r="F1597" s="11"/>
      <c r="G1597" s="13"/>
      <c r="H1597" s="13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36"/>
      <c r="Y1597" s="36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6"/>
      <c r="BE1597" s="16"/>
    </row>
    <row r="1598" spans="1:57" x14ac:dyDescent="0.3">
      <c r="A1598" s="11"/>
      <c r="B1598" s="11"/>
      <c r="C1598" s="11"/>
      <c r="D1598" s="11"/>
      <c r="E1598" s="11"/>
      <c r="F1598" s="11"/>
      <c r="G1598" s="13"/>
      <c r="H1598" s="13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36"/>
      <c r="Y1598" s="36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2"/>
      <c r="AL1598" s="12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6"/>
      <c r="BE1598" s="16"/>
    </row>
    <row r="1599" spans="1:57" x14ac:dyDescent="0.3">
      <c r="A1599" s="11"/>
      <c r="B1599" s="11"/>
      <c r="C1599" s="11"/>
      <c r="D1599" s="11"/>
      <c r="E1599" s="11"/>
      <c r="F1599" s="11"/>
      <c r="G1599" s="13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36"/>
      <c r="Y1599" s="36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2"/>
      <c r="AL1599" s="12"/>
      <c r="AM1599" s="11"/>
      <c r="AN1599" s="11"/>
      <c r="AO1599" s="11"/>
      <c r="AP1599" s="11"/>
      <c r="AQ1599" s="11"/>
      <c r="AR1599" s="11"/>
      <c r="AS1599" s="12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6"/>
      <c r="BE1599" s="16"/>
    </row>
    <row r="1600" spans="1:57" x14ac:dyDescent="0.3">
      <c r="A1600" s="11"/>
      <c r="B1600" s="11"/>
      <c r="C1600" s="11"/>
      <c r="D1600" s="11"/>
      <c r="E1600" s="11"/>
      <c r="F1600" s="11"/>
      <c r="G1600" s="13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36"/>
      <c r="Y1600" s="36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2"/>
      <c r="AL1600" s="12"/>
      <c r="AM1600" s="12"/>
      <c r="AN1600" s="12"/>
      <c r="AO1600" s="11"/>
      <c r="AP1600" s="11"/>
      <c r="AQ1600" s="12"/>
      <c r="AR1600" s="12"/>
      <c r="AS1600" s="12"/>
      <c r="AT1600" s="11"/>
      <c r="AU1600" s="11"/>
      <c r="AV1600" s="11"/>
      <c r="AW1600" s="11"/>
      <c r="AX1600" s="11"/>
      <c r="AY1600" s="11"/>
      <c r="AZ1600" s="11"/>
      <c r="BA1600" s="11"/>
      <c r="BB1600" s="12"/>
      <c r="BC1600" s="11"/>
      <c r="BD1600" s="16"/>
      <c r="BE1600" s="16"/>
    </row>
    <row r="1601" spans="1:57" x14ac:dyDescent="0.3">
      <c r="A1601" s="11"/>
      <c r="B1601" s="11"/>
      <c r="C1601" s="11"/>
      <c r="D1601" s="11"/>
      <c r="E1601" s="11"/>
      <c r="F1601" s="11"/>
      <c r="G1601" s="13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36"/>
      <c r="Y1601" s="36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6"/>
      <c r="BE1601" s="16"/>
    </row>
    <row r="1602" spans="1:57" x14ac:dyDescent="0.3">
      <c r="A1602" s="11"/>
      <c r="B1602" s="11"/>
      <c r="C1602" s="11"/>
      <c r="D1602" s="11"/>
      <c r="E1602" s="11"/>
      <c r="F1602" s="11"/>
      <c r="G1602" s="13"/>
      <c r="H1602" s="13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36"/>
      <c r="Y1602" s="36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2"/>
      <c r="AL1602" s="12"/>
      <c r="AM1602" s="11"/>
      <c r="AN1602" s="11"/>
      <c r="AO1602" s="11"/>
      <c r="AP1602" s="11"/>
      <c r="AQ1602" s="11"/>
      <c r="AR1602" s="11"/>
      <c r="AS1602" s="12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6"/>
      <c r="BE1602" s="16"/>
    </row>
    <row r="1603" spans="1:57" x14ac:dyDescent="0.3">
      <c r="A1603" s="11"/>
      <c r="B1603" s="11"/>
      <c r="C1603" s="11"/>
      <c r="D1603" s="11"/>
      <c r="E1603" s="11"/>
      <c r="F1603" s="11"/>
      <c r="G1603" s="13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36"/>
      <c r="Y1603" s="36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2"/>
      <c r="AL1603" s="11"/>
      <c r="AM1603" s="12"/>
      <c r="AN1603" s="12"/>
      <c r="AO1603" s="12"/>
      <c r="AP1603" s="11"/>
      <c r="AQ1603" s="12"/>
      <c r="AR1603" s="11"/>
      <c r="AS1603" s="12"/>
      <c r="AT1603" s="11"/>
      <c r="AU1603" s="11"/>
      <c r="AV1603" s="11"/>
      <c r="AW1603" s="11"/>
      <c r="AX1603" s="11"/>
      <c r="AY1603" s="11"/>
      <c r="AZ1603" s="11"/>
      <c r="BA1603" s="11"/>
      <c r="BB1603" s="12"/>
      <c r="BC1603" s="11"/>
      <c r="BD1603" s="16"/>
      <c r="BE1603" s="16"/>
    </row>
    <row r="1604" spans="1:57" x14ac:dyDescent="0.3">
      <c r="A1604" s="11"/>
      <c r="B1604" s="11"/>
      <c r="C1604" s="11"/>
      <c r="D1604" s="11"/>
      <c r="E1604" s="11"/>
      <c r="F1604" s="11"/>
      <c r="G1604" s="13"/>
      <c r="H1604" s="13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36"/>
      <c r="Y1604" s="36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6"/>
      <c r="BE1604" s="16"/>
    </row>
    <row r="1605" spans="1:57" x14ac:dyDescent="0.3">
      <c r="A1605" s="11"/>
      <c r="B1605" s="11"/>
      <c r="C1605" s="11"/>
      <c r="D1605" s="11"/>
      <c r="E1605" s="11"/>
      <c r="F1605" s="11"/>
      <c r="G1605" s="13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36"/>
      <c r="Y1605" s="36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2"/>
      <c r="AL1605" s="12"/>
      <c r="AM1605" s="12"/>
      <c r="AN1605" s="12"/>
      <c r="AO1605" s="11"/>
      <c r="AP1605" s="11"/>
      <c r="AQ1605" s="12"/>
      <c r="AR1605" s="12"/>
      <c r="AS1605" s="12"/>
      <c r="AT1605" s="11"/>
      <c r="AU1605" s="11"/>
      <c r="AV1605" s="11"/>
      <c r="AW1605" s="11"/>
      <c r="AX1605" s="11"/>
      <c r="AY1605" s="11"/>
      <c r="AZ1605" s="11"/>
      <c r="BA1605" s="11"/>
      <c r="BB1605" s="12"/>
      <c r="BC1605" s="11"/>
      <c r="BD1605" s="16"/>
      <c r="BE1605" s="16"/>
    </row>
    <row r="1606" spans="1:57" x14ac:dyDescent="0.3">
      <c r="A1606" s="11"/>
      <c r="B1606" s="11"/>
      <c r="C1606" s="11"/>
      <c r="D1606" s="11"/>
      <c r="E1606" s="11"/>
      <c r="F1606" s="11"/>
      <c r="G1606" s="13"/>
      <c r="H1606" s="13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36"/>
      <c r="Y1606" s="36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2"/>
      <c r="BC1606" s="11"/>
      <c r="BD1606" s="16"/>
      <c r="BE1606" s="16"/>
    </row>
    <row r="1607" spans="1:57" x14ac:dyDescent="0.3">
      <c r="A1607" s="11"/>
      <c r="B1607" s="11"/>
      <c r="C1607" s="11"/>
      <c r="D1607" s="11"/>
      <c r="E1607" s="11"/>
      <c r="F1607" s="11"/>
      <c r="G1607" s="13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36"/>
      <c r="Y1607" s="36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2"/>
      <c r="AL1607" s="11"/>
      <c r="AM1607" s="11"/>
      <c r="AN1607" s="11"/>
      <c r="AO1607" s="11"/>
      <c r="AP1607" s="11"/>
      <c r="AQ1607" s="11"/>
      <c r="AR1607" s="11"/>
      <c r="AS1607" s="12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6"/>
      <c r="BE1607" s="16"/>
    </row>
    <row r="1608" spans="1:57" x14ac:dyDescent="0.3">
      <c r="A1608" s="11"/>
      <c r="B1608" s="11"/>
      <c r="C1608" s="11"/>
      <c r="D1608" s="11"/>
      <c r="E1608" s="11"/>
      <c r="F1608" s="11"/>
      <c r="G1608" s="13"/>
      <c r="H1608" s="13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36"/>
      <c r="Y1608" s="36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2"/>
      <c r="AL1608" s="12"/>
      <c r="AM1608" s="11"/>
      <c r="AN1608" s="11"/>
      <c r="AO1608" s="11"/>
      <c r="AP1608" s="11"/>
      <c r="AQ1608" s="12"/>
      <c r="AR1608" s="12"/>
      <c r="AS1608" s="12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6"/>
      <c r="BE1608" s="16"/>
    </row>
    <row r="1609" spans="1:57" x14ac:dyDescent="0.3">
      <c r="A1609" s="11"/>
      <c r="B1609" s="48"/>
      <c r="C1609" s="11"/>
      <c r="D1609" s="11"/>
      <c r="E1609" s="11"/>
      <c r="F1609" s="11"/>
      <c r="G1609" s="13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36"/>
      <c r="Y1609" s="36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2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6"/>
      <c r="BE1609" s="16"/>
    </row>
    <row r="1610" spans="1:57" x14ac:dyDescent="0.3">
      <c r="A1610" s="11"/>
      <c r="B1610" s="11"/>
      <c r="C1610" s="11"/>
      <c r="D1610" s="11"/>
      <c r="E1610" s="11"/>
      <c r="F1610" s="11"/>
      <c r="G1610" s="13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36"/>
      <c r="Y1610" s="36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2"/>
      <c r="AL1610" s="12"/>
      <c r="AM1610" s="11"/>
      <c r="AN1610" s="11"/>
      <c r="AO1610" s="11"/>
      <c r="AP1610" s="11"/>
      <c r="AQ1610" s="11"/>
      <c r="AR1610" s="11"/>
      <c r="AS1610" s="12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6"/>
      <c r="BE1610" s="16"/>
    </row>
    <row r="1611" spans="1:57" x14ac:dyDescent="0.3">
      <c r="A1611" s="11"/>
      <c r="B1611" s="11"/>
      <c r="C1611" s="11"/>
      <c r="D1611" s="11"/>
      <c r="E1611" s="11"/>
      <c r="F1611" s="11"/>
      <c r="G1611" s="13"/>
      <c r="H1611" s="13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36"/>
      <c r="Y1611" s="36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6"/>
      <c r="BE1611" s="16"/>
    </row>
    <row r="1612" spans="1:57" x14ac:dyDescent="0.3">
      <c r="A1612" s="11"/>
      <c r="B1612" s="11"/>
      <c r="C1612" s="11"/>
      <c r="D1612" s="11"/>
      <c r="E1612" s="11"/>
      <c r="F1612" s="11"/>
      <c r="G1612" s="13"/>
      <c r="H1612" s="13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36"/>
      <c r="Y1612" s="36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2"/>
      <c r="AN1612" s="12"/>
      <c r="AO1612" s="11"/>
      <c r="AP1612" s="11"/>
      <c r="AQ1612" s="12"/>
      <c r="AR1612" s="12"/>
      <c r="AS1612" s="12"/>
      <c r="AT1612" s="11"/>
      <c r="AU1612" s="11"/>
      <c r="AV1612" s="11"/>
      <c r="AW1612" s="11"/>
      <c r="AX1612" s="11"/>
      <c r="AY1612" s="11"/>
      <c r="AZ1612" s="11"/>
      <c r="BA1612" s="11"/>
      <c r="BB1612" s="12"/>
      <c r="BC1612" s="11"/>
      <c r="BD1612" s="16"/>
      <c r="BE1612" s="16"/>
    </row>
    <row r="1613" spans="1:57" x14ac:dyDescent="0.3">
      <c r="A1613" s="11"/>
      <c r="B1613" s="11"/>
      <c r="C1613" s="11"/>
      <c r="D1613" s="11"/>
      <c r="E1613" s="11"/>
      <c r="F1613" s="11"/>
      <c r="G1613" s="13"/>
      <c r="H1613" s="13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36"/>
      <c r="Y1613" s="36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6"/>
      <c r="BE1613" s="16"/>
    </row>
    <row r="1614" spans="1:57" x14ac:dyDescent="0.3">
      <c r="A1614" s="11"/>
      <c r="B1614" s="11"/>
      <c r="C1614" s="11"/>
      <c r="D1614" s="11"/>
      <c r="E1614" s="11"/>
      <c r="F1614" s="11"/>
      <c r="G1614" s="13"/>
      <c r="H1614" s="13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36"/>
      <c r="Y1614" s="36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2"/>
      <c r="AL1614" s="12"/>
      <c r="AM1614" s="11"/>
      <c r="AN1614" s="11"/>
      <c r="AO1614" s="11"/>
      <c r="AP1614" s="11"/>
      <c r="AQ1614" s="12"/>
      <c r="AR1614" s="12"/>
      <c r="AS1614" s="12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6"/>
      <c r="BE1614" s="16"/>
    </row>
    <row r="1615" spans="1:57" x14ac:dyDescent="0.3">
      <c r="A1615" s="11"/>
      <c r="B1615" s="11"/>
      <c r="C1615" s="11"/>
      <c r="D1615" s="11"/>
      <c r="E1615" s="11"/>
      <c r="F1615" s="11"/>
      <c r="G1615" s="13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36"/>
      <c r="Y1615" s="36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2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6"/>
      <c r="BE1615" s="16"/>
    </row>
    <row r="1616" spans="1:57" x14ac:dyDescent="0.3">
      <c r="A1616" s="11"/>
      <c r="B1616" s="11"/>
      <c r="C1616" s="11"/>
      <c r="D1616" s="11"/>
      <c r="E1616" s="11"/>
      <c r="F1616" s="11"/>
      <c r="G1616" s="13"/>
      <c r="H1616" s="13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36"/>
      <c r="Y1616" s="36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2"/>
      <c r="AN1616" s="11"/>
      <c r="AO1616" s="11"/>
      <c r="AP1616" s="11"/>
      <c r="AQ1616" s="12"/>
      <c r="AR1616" s="11"/>
      <c r="AS1616" s="12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6"/>
      <c r="BE1616" s="16"/>
    </row>
    <row r="1617" spans="1:57" x14ac:dyDescent="0.3">
      <c r="A1617" s="11"/>
      <c r="B1617" s="11"/>
      <c r="C1617" s="11"/>
      <c r="D1617" s="11"/>
      <c r="E1617" s="11"/>
      <c r="F1617" s="11"/>
      <c r="G1617" s="13"/>
      <c r="H1617" s="13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36"/>
      <c r="Y1617" s="36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6"/>
      <c r="BE1617" s="16"/>
    </row>
    <row r="1618" spans="1:57" x14ac:dyDescent="0.3">
      <c r="A1618" s="11"/>
      <c r="B1618" s="11"/>
      <c r="C1618" s="11"/>
      <c r="D1618" s="11"/>
      <c r="E1618" s="11"/>
      <c r="F1618" s="11"/>
      <c r="G1618" s="13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36"/>
      <c r="Y1618" s="36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6"/>
      <c r="BE1618" s="16"/>
    </row>
    <row r="1619" spans="1:57" x14ac:dyDescent="0.3">
      <c r="A1619" s="11"/>
      <c r="B1619" s="11"/>
      <c r="C1619" s="11"/>
      <c r="D1619" s="11"/>
      <c r="E1619" s="11"/>
      <c r="F1619" s="11"/>
      <c r="G1619" s="13"/>
      <c r="H1619" s="13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36"/>
      <c r="Y1619" s="36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2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2"/>
      <c r="BC1619" s="11"/>
      <c r="BD1619" s="16"/>
      <c r="BE1619" s="16"/>
    </row>
    <row r="1620" spans="1:57" x14ac:dyDescent="0.3">
      <c r="A1620" s="11"/>
      <c r="B1620" s="11"/>
      <c r="C1620" s="11"/>
      <c r="D1620" s="11"/>
      <c r="E1620" s="11"/>
      <c r="F1620" s="11"/>
      <c r="G1620" s="13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36"/>
      <c r="Y1620" s="36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2"/>
      <c r="AL1620" s="11"/>
      <c r="AM1620" s="12"/>
      <c r="AN1620" s="12"/>
      <c r="AO1620" s="11"/>
      <c r="AP1620" s="11"/>
      <c r="AQ1620" s="12"/>
      <c r="AR1620" s="11"/>
      <c r="AS1620" s="12"/>
      <c r="AT1620" s="11"/>
      <c r="AU1620" s="11"/>
      <c r="AV1620" s="11"/>
      <c r="AW1620" s="11"/>
      <c r="AX1620" s="11"/>
      <c r="AY1620" s="11"/>
      <c r="AZ1620" s="11"/>
      <c r="BA1620" s="11"/>
      <c r="BB1620" s="12"/>
      <c r="BC1620" s="11"/>
      <c r="BD1620" s="16"/>
      <c r="BE1620" s="16"/>
    </row>
    <row r="1621" spans="1:57" x14ac:dyDescent="0.3">
      <c r="A1621" s="11"/>
      <c r="B1621" s="11"/>
      <c r="C1621" s="11"/>
      <c r="D1621" s="11"/>
      <c r="E1621" s="11"/>
      <c r="F1621" s="11"/>
      <c r="G1621" s="13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36"/>
      <c r="Y1621" s="36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2"/>
      <c r="AL1621" s="12"/>
      <c r="AM1621" s="11"/>
      <c r="AN1621" s="11"/>
      <c r="AO1621" s="11"/>
      <c r="AP1621" s="11"/>
      <c r="AQ1621" s="11"/>
      <c r="AR1621" s="11"/>
      <c r="AS1621" s="12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6"/>
      <c r="BE1621" s="16"/>
    </row>
    <row r="1622" spans="1:57" x14ac:dyDescent="0.3">
      <c r="A1622" s="11"/>
      <c r="B1622" s="11"/>
      <c r="C1622" s="11"/>
      <c r="D1622" s="11"/>
      <c r="E1622" s="11"/>
      <c r="F1622" s="11"/>
      <c r="G1622" s="13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36"/>
      <c r="Y1622" s="36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2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2"/>
      <c r="BC1622" s="11"/>
      <c r="BD1622" s="16"/>
      <c r="BE1622" s="16"/>
    </row>
    <row r="1623" spans="1:57" x14ac:dyDescent="0.3">
      <c r="A1623" s="11"/>
      <c r="B1623" s="11"/>
      <c r="C1623" s="11"/>
      <c r="D1623" s="11"/>
      <c r="E1623" s="11"/>
      <c r="F1623" s="11"/>
      <c r="G1623" s="13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36"/>
      <c r="Y1623" s="36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6"/>
      <c r="BE1623" s="16"/>
    </row>
    <row r="1624" spans="1:57" x14ac:dyDescent="0.3">
      <c r="A1624" s="11"/>
      <c r="B1624" s="11"/>
      <c r="C1624" s="11"/>
      <c r="D1624" s="11"/>
      <c r="E1624" s="11"/>
      <c r="F1624" s="11"/>
      <c r="G1624" s="13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36"/>
      <c r="Y1624" s="36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2"/>
      <c r="AL1624" s="12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6"/>
      <c r="BE1624" s="16"/>
    </row>
    <row r="1625" spans="1:57" x14ac:dyDescent="0.3">
      <c r="A1625" s="11"/>
      <c r="B1625" s="11"/>
      <c r="C1625" s="11"/>
      <c r="D1625" s="11"/>
      <c r="E1625" s="11"/>
      <c r="F1625" s="11"/>
      <c r="G1625" s="13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36"/>
      <c r="Y1625" s="36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2"/>
      <c r="AL1625" s="12"/>
      <c r="AM1625" s="12"/>
      <c r="AN1625" s="12"/>
      <c r="AO1625" s="11"/>
      <c r="AP1625" s="11"/>
      <c r="AQ1625" s="12"/>
      <c r="AR1625" s="12"/>
      <c r="AS1625" s="12"/>
      <c r="AT1625" s="11"/>
      <c r="AU1625" s="11"/>
      <c r="AV1625" s="11"/>
      <c r="AW1625" s="11"/>
      <c r="AX1625" s="11"/>
      <c r="AY1625" s="11"/>
      <c r="AZ1625" s="11"/>
      <c r="BA1625" s="11"/>
      <c r="BB1625" s="12"/>
      <c r="BC1625" s="11"/>
      <c r="BD1625" s="16"/>
      <c r="BE1625" s="16"/>
    </row>
    <row r="1626" spans="1:57" x14ac:dyDescent="0.3">
      <c r="A1626" s="11"/>
      <c r="B1626" s="11"/>
      <c r="C1626" s="11"/>
      <c r="D1626" s="11"/>
      <c r="E1626" s="11"/>
      <c r="F1626" s="11"/>
      <c r="G1626" s="13"/>
      <c r="H1626" s="13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36"/>
      <c r="Y1626" s="36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2"/>
      <c r="AL1626" s="12"/>
      <c r="AM1626" s="12"/>
      <c r="AN1626" s="12"/>
      <c r="AO1626" s="11"/>
      <c r="AP1626" s="11"/>
      <c r="AQ1626" s="11"/>
      <c r="AR1626" s="11"/>
      <c r="AS1626" s="12"/>
      <c r="AT1626" s="11"/>
      <c r="AU1626" s="11"/>
      <c r="AV1626" s="11"/>
      <c r="AW1626" s="11"/>
      <c r="AX1626" s="11"/>
      <c r="AY1626" s="11"/>
      <c r="AZ1626" s="11"/>
      <c r="BA1626" s="11"/>
      <c r="BB1626" s="12"/>
      <c r="BC1626" s="11"/>
      <c r="BD1626" s="16"/>
      <c r="BE1626" s="16"/>
    </row>
    <row r="1627" spans="1:57" x14ac:dyDescent="0.3">
      <c r="A1627" s="11"/>
      <c r="B1627" s="11"/>
      <c r="C1627" s="11"/>
      <c r="D1627" s="11"/>
      <c r="E1627" s="11"/>
      <c r="F1627" s="11"/>
      <c r="G1627" s="13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36"/>
      <c r="Y1627" s="36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6"/>
      <c r="BE1627" s="16"/>
    </row>
    <row r="1628" spans="1:57" x14ac:dyDescent="0.3">
      <c r="A1628" s="11"/>
      <c r="B1628" s="11"/>
      <c r="C1628" s="11"/>
      <c r="D1628" s="11"/>
      <c r="E1628" s="11"/>
      <c r="F1628" s="11"/>
      <c r="G1628" s="13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36"/>
      <c r="Y1628" s="36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6"/>
      <c r="BE1628" s="16"/>
    </row>
    <row r="1629" spans="1:57" x14ac:dyDescent="0.3">
      <c r="A1629" s="11"/>
      <c r="B1629" s="11"/>
      <c r="C1629" s="11"/>
      <c r="D1629" s="11"/>
      <c r="E1629" s="11"/>
      <c r="F1629" s="11"/>
      <c r="G1629" s="13"/>
      <c r="H1629" s="13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36"/>
      <c r="Y1629" s="36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6"/>
      <c r="BE1629" s="16"/>
    </row>
    <row r="1630" spans="1:57" x14ac:dyDescent="0.3">
      <c r="A1630" s="11"/>
      <c r="B1630" s="11"/>
      <c r="C1630" s="11"/>
      <c r="D1630" s="11"/>
      <c r="E1630" s="11"/>
      <c r="F1630" s="11"/>
      <c r="G1630" s="13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36"/>
      <c r="Y1630" s="36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2"/>
      <c r="AN1630" s="11"/>
      <c r="AO1630" s="11"/>
      <c r="AP1630" s="11"/>
      <c r="AQ1630" s="11"/>
      <c r="AR1630" s="11"/>
      <c r="AS1630" s="12"/>
      <c r="AT1630" s="11"/>
      <c r="AU1630" s="11"/>
      <c r="AV1630" s="11"/>
      <c r="AW1630" s="11"/>
      <c r="AX1630" s="11"/>
      <c r="AY1630" s="11"/>
      <c r="AZ1630" s="11"/>
      <c r="BA1630" s="11"/>
      <c r="BB1630" s="12"/>
      <c r="BC1630" s="11"/>
      <c r="BD1630" s="16"/>
      <c r="BE1630" s="16"/>
    </row>
    <row r="1631" spans="1:57" x14ac:dyDescent="0.3">
      <c r="A1631" s="11"/>
      <c r="B1631" s="11"/>
      <c r="C1631" s="11"/>
      <c r="D1631" s="11"/>
      <c r="E1631" s="11"/>
      <c r="F1631" s="11"/>
      <c r="G1631" s="13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36"/>
      <c r="Y1631" s="36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2"/>
      <c r="AN1631" s="11"/>
      <c r="AO1631" s="12"/>
      <c r="AP1631" s="11"/>
      <c r="AQ1631" s="12"/>
      <c r="AR1631" s="12"/>
      <c r="AS1631" s="12"/>
      <c r="AT1631" s="11"/>
      <c r="AU1631" s="11"/>
      <c r="AV1631" s="11"/>
      <c r="AW1631" s="11"/>
      <c r="AX1631" s="11"/>
      <c r="AY1631" s="11"/>
      <c r="AZ1631" s="11"/>
      <c r="BA1631" s="11"/>
      <c r="BB1631" s="12"/>
      <c r="BC1631" s="11"/>
      <c r="BD1631" s="16"/>
      <c r="BE1631" s="16"/>
    </row>
    <row r="1632" spans="1:57" x14ac:dyDescent="0.3">
      <c r="A1632" s="11"/>
      <c r="B1632" s="11"/>
      <c r="C1632" s="11"/>
      <c r="D1632" s="11"/>
      <c r="E1632" s="11"/>
      <c r="F1632" s="11"/>
      <c r="G1632" s="13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36"/>
      <c r="Y1632" s="36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6"/>
      <c r="BE1632" s="16"/>
    </row>
    <row r="1633" spans="1:57" x14ac:dyDescent="0.3">
      <c r="A1633" s="11"/>
      <c r="B1633" s="11"/>
      <c r="C1633" s="11"/>
      <c r="D1633" s="11"/>
      <c r="E1633" s="11"/>
      <c r="F1633" s="11"/>
      <c r="G1633" s="13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36"/>
      <c r="Y1633" s="36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6"/>
      <c r="BE1633" s="16"/>
    </row>
    <row r="1634" spans="1:57" x14ac:dyDescent="0.3">
      <c r="A1634" s="11"/>
      <c r="B1634" s="11"/>
      <c r="C1634" s="11"/>
      <c r="D1634" s="11"/>
      <c r="E1634" s="11"/>
      <c r="F1634" s="11"/>
      <c r="G1634" s="13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36"/>
      <c r="Y1634" s="36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2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6"/>
      <c r="BE1634" s="16"/>
    </row>
    <row r="1635" spans="1:57" x14ac:dyDescent="0.3">
      <c r="A1635" s="11"/>
      <c r="B1635" s="11"/>
      <c r="C1635" s="11"/>
      <c r="D1635" s="11"/>
      <c r="E1635" s="11"/>
      <c r="F1635" s="11"/>
      <c r="G1635" s="13"/>
      <c r="H1635" s="13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36"/>
      <c r="Y1635" s="36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6"/>
      <c r="BE1635" s="16"/>
    </row>
    <row r="1636" spans="1:57" x14ac:dyDescent="0.3">
      <c r="A1636" s="11"/>
      <c r="B1636" s="11"/>
      <c r="C1636" s="11"/>
      <c r="D1636" s="11"/>
      <c r="E1636" s="11"/>
      <c r="F1636" s="11"/>
      <c r="G1636" s="13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36"/>
      <c r="Y1636" s="36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2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6"/>
      <c r="BE1636" s="16"/>
    </row>
    <row r="1637" spans="1:57" x14ac:dyDescent="0.3">
      <c r="A1637" s="11"/>
      <c r="B1637" s="11"/>
      <c r="C1637" s="11"/>
      <c r="D1637" s="11"/>
      <c r="E1637" s="11"/>
      <c r="F1637" s="11"/>
      <c r="G1637" s="13"/>
      <c r="H1637" s="13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36"/>
      <c r="Y1637" s="36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6"/>
      <c r="BE1637" s="16"/>
    </row>
    <row r="1638" spans="1:57" x14ac:dyDescent="0.3">
      <c r="A1638" s="11"/>
      <c r="B1638" s="11"/>
      <c r="C1638" s="11"/>
      <c r="D1638" s="11"/>
      <c r="E1638" s="11"/>
      <c r="F1638" s="11"/>
      <c r="G1638" s="13"/>
      <c r="H1638" s="13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36"/>
      <c r="Y1638" s="36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6"/>
      <c r="BE1638" s="16"/>
    </row>
    <row r="1639" spans="1:57" x14ac:dyDescent="0.3">
      <c r="A1639" s="11"/>
      <c r="B1639" s="11"/>
      <c r="C1639" s="11"/>
      <c r="D1639" s="11"/>
      <c r="E1639" s="11"/>
      <c r="F1639" s="11"/>
      <c r="G1639" s="13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36"/>
      <c r="Y1639" s="36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2"/>
      <c r="BC1639" s="11"/>
      <c r="BD1639" s="16"/>
      <c r="BE1639" s="16"/>
    </row>
    <row r="1640" spans="1:57" x14ac:dyDescent="0.3">
      <c r="A1640" s="11"/>
      <c r="B1640" s="11"/>
      <c r="C1640" s="11"/>
      <c r="D1640" s="11"/>
      <c r="E1640" s="11"/>
      <c r="F1640" s="11"/>
      <c r="G1640" s="13"/>
      <c r="H1640" s="13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36"/>
      <c r="Y1640" s="36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2"/>
      <c r="AL1640" s="12"/>
      <c r="AM1640" s="12"/>
      <c r="AN1640" s="12"/>
      <c r="AO1640" s="11"/>
      <c r="AP1640" s="11"/>
      <c r="AQ1640" s="12"/>
      <c r="AR1640" s="11"/>
      <c r="AS1640" s="12"/>
      <c r="AT1640" s="11"/>
      <c r="AU1640" s="11"/>
      <c r="AV1640" s="11"/>
      <c r="AW1640" s="11"/>
      <c r="AX1640" s="11"/>
      <c r="AY1640" s="11"/>
      <c r="AZ1640" s="11"/>
      <c r="BA1640" s="11"/>
      <c r="BB1640" s="12"/>
      <c r="BC1640" s="11"/>
      <c r="BD1640" s="16"/>
      <c r="BE1640" s="16"/>
    </row>
    <row r="1641" spans="1:57" x14ac:dyDescent="0.3">
      <c r="A1641" s="11"/>
      <c r="B1641" s="11"/>
      <c r="C1641" s="11"/>
      <c r="D1641" s="11"/>
      <c r="E1641" s="11"/>
      <c r="F1641" s="11"/>
      <c r="G1641" s="13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36"/>
      <c r="Y1641" s="36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6"/>
      <c r="BE1641" s="16"/>
    </row>
    <row r="1642" spans="1:57" x14ac:dyDescent="0.3">
      <c r="A1642" s="11"/>
      <c r="B1642" s="11"/>
      <c r="C1642" s="11"/>
      <c r="D1642" s="11"/>
      <c r="E1642" s="11"/>
      <c r="F1642" s="11"/>
      <c r="G1642" s="13"/>
      <c r="H1642" s="13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36"/>
      <c r="Y1642" s="36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6"/>
      <c r="BE1642" s="16"/>
    </row>
    <row r="1643" spans="1:57" x14ac:dyDescent="0.3">
      <c r="A1643" s="11"/>
      <c r="B1643" s="11"/>
      <c r="C1643" s="11"/>
      <c r="D1643" s="11"/>
      <c r="E1643" s="11"/>
      <c r="F1643" s="11"/>
      <c r="G1643" s="13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36"/>
      <c r="Y1643" s="36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6"/>
      <c r="BE1643" s="16"/>
    </row>
    <row r="1644" spans="1:57" x14ac:dyDescent="0.3">
      <c r="A1644" s="11"/>
      <c r="B1644" s="11"/>
      <c r="C1644" s="11"/>
      <c r="D1644" s="11"/>
      <c r="E1644" s="11"/>
      <c r="F1644" s="11"/>
      <c r="G1644" s="13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36"/>
      <c r="Y1644" s="36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2"/>
      <c r="AN1644" s="12"/>
      <c r="AO1644" s="11"/>
      <c r="AP1644" s="11"/>
      <c r="AQ1644" s="12"/>
      <c r="AR1644" s="12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2"/>
      <c r="BC1644" s="11"/>
      <c r="BD1644" s="16"/>
      <c r="BE1644" s="16"/>
    </row>
    <row r="1645" spans="1:57" x14ac:dyDescent="0.3">
      <c r="A1645" s="11"/>
      <c r="B1645" s="11"/>
      <c r="C1645" s="11"/>
      <c r="D1645" s="11"/>
      <c r="E1645" s="11"/>
      <c r="F1645" s="11"/>
      <c r="G1645" s="13"/>
      <c r="H1645" s="13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36"/>
      <c r="Y1645" s="36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6"/>
      <c r="BE1645" s="16"/>
    </row>
    <row r="1646" spans="1:57" x14ac:dyDescent="0.3">
      <c r="A1646" s="11"/>
      <c r="B1646" s="11"/>
      <c r="C1646" s="11"/>
      <c r="D1646" s="11"/>
      <c r="E1646" s="11"/>
      <c r="F1646" s="11"/>
      <c r="G1646" s="13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36"/>
      <c r="Y1646" s="36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2"/>
      <c r="AL1646" s="12"/>
      <c r="AM1646" s="11"/>
      <c r="AN1646" s="11"/>
      <c r="AO1646" s="11"/>
      <c r="AP1646" s="11"/>
      <c r="AQ1646" s="11"/>
      <c r="AR1646" s="11"/>
      <c r="AS1646" s="12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6"/>
      <c r="BE1646" s="16"/>
    </row>
    <row r="1647" spans="1:57" x14ac:dyDescent="0.3">
      <c r="A1647" s="11"/>
      <c r="B1647" s="11"/>
      <c r="C1647" s="11"/>
      <c r="D1647" s="11"/>
      <c r="E1647" s="11"/>
      <c r="F1647" s="11"/>
      <c r="G1647" s="13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36"/>
      <c r="Y1647" s="36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6"/>
      <c r="BE1647" s="16"/>
    </row>
    <row r="1648" spans="1:57" x14ac:dyDescent="0.3">
      <c r="A1648" s="11"/>
      <c r="B1648" s="11"/>
      <c r="C1648" s="11"/>
      <c r="D1648" s="11"/>
      <c r="E1648" s="11"/>
      <c r="F1648" s="11"/>
      <c r="G1648" s="13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36"/>
      <c r="Y1648" s="36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2"/>
      <c r="AL1648" s="12"/>
      <c r="AM1648" s="11"/>
      <c r="AN1648" s="11"/>
      <c r="AO1648" s="11"/>
      <c r="AP1648" s="11"/>
      <c r="AQ1648" s="11"/>
      <c r="AR1648" s="11"/>
      <c r="AS1648" s="12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6"/>
      <c r="BE1648" s="16"/>
    </row>
    <row r="1649" spans="1:57" x14ac:dyDescent="0.3">
      <c r="A1649" s="11"/>
      <c r="B1649" s="11"/>
      <c r="C1649" s="11"/>
      <c r="D1649" s="11"/>
      <c r="E1649" s="11"/>
      <c r="F1649" s="11"/>
      <c r="G1649" s="13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36"/>
      <c r="Y1649" s="36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6"/>
      <c r="BE1649" s="16"/>
    </row>
    <row r="1650" spans="1:57" x14ac:dyDescent="0.3">
      <c r="A1650" s="11"/>
      <c r="B1650" s="11"/>
      <c r="C1650" s="11"/>
      <c r="D1650" s="11"/>
      <c r="E1650" s="11"/>
      <c r="F1650" s="11"/>
      <c r="G1650" s="13"/>
      <c r="H1650" s="13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36"/>
      <c r="Y1650" s="36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6"/>
      <c r="BE1650" s="16"/>
    </row>
    <row r="1651" spans="1:57" x14ac:dyDescent="0.3">
      <c r="A1651" s="11"/>
      <c r="B1651" s="48"/>
      <c r="C1651" s="11"/>
      <c r="D1651" s="11"/>
      <c r="E1651" s="11"/>
      <c r="F1651" s="11"/>
      <c r="G1651" s="13"/>
      <c r="H1651" s="13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36"/>
      <c r="Y1651" s="36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2"/>
      <c r="AL1651" s="11"/>
      <c r="AM1651" s="11"/>
      <c r="AN1651" s="11"/>
      <c r="AO1651" s="11"/>
      <c r="AP1651" s="11"/>
      <c r="AQ1651" s="11"/>
      <c r="AR1651" s="11"/>
      <c r="AS1651" s="12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6"/>
      <c r="BE1651" s="16"/>
    </row>
    <row r="1652" spans="1:57" x14ac:dyDescent="0.3">
      <c r="A1652" s="11"/>
      <c r="B1652" s="11"/>
      <c r="C1652" s="11"/>
      <c r="D1652" s="11"/>
      <c r="E1652" s="11"/>
      <c r="F1652" s="11"/>
      <c r="G1652" s="13"/>
      <c r="H1652" s="13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36"/>
      <c r="Y1652" s="36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6"/>
      <c r="BE1652" s="16"/>
    </row>
    <row r="1653" spans="1:57" x14ac:dyDescent="0.3">
      <c r="A1653" s="11"/>
      <c r="B1653" s="11"/>
      <c r="C1653" s="11"/>
      <c r="D1653" s="11"/>
      <c r="E1653" s="11"/>
      <c r="F1653" s="11"/>
      <c r="G1653" s="13"/>
      <c r="H1653" s="13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36"/>
      <c r="Y1653" s="36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2"/>
      <c r="AL1653" s="12"/>
      <c r="AM1653" s="11"/>
      <c r="AN1653" s="11"/>
      <c r="AO1653" s="11"/>
      <c r="AP1653" s="11"/>
      <c r="AQ1653" s="12"/>
      <c r="AR1653" s="12"/>
      <c r="AS1653" s="12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6"/>
      <c r="BE1653" s="16"/>
    </row>
    <row r="1654" spans="1:57" x14ac:dyDescent="0.3">
      <c r="A1654" s="11"/>
      <c r="B1654" s="11"/>
      <c r="C1654" s="11"/>
      <c r="D1654" s="11"/>
      <c r="E1654" s="11"/>
      <c r="F1654" s="11"/>
      <c r="G1654" s="13"/>
      <c r="H1654" s="13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36"/>
      <c r="Y1654" s="36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2"/>
      <c r="AL1654" s="12"/>
      <c r="AM1654" s="11"/>
      <c r="AN1654" s="11"/>
      <c r="AO1654" s="11"/>
      <c r="AP1654" s="11"/>
      <c r="AQ1654" s="12"/>
      <c r="AR1654" s="12"/>
      <c r="AS1654" s="12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6"/>
      <c r="BE1654" s="16"/>
    </row>
    <row r="1655" spans="1:57" x14ac:dyDescent="0.3">
      <c r="A1655" s="11"/>
      <c r="B1655" s="11"/>
      <c r="C1655" s="11"/>
      <c r="D1655" s="11"/>
      <c r="E1655" s="11"/>
      <c r="F1655" s="11"/>
      <c r="G1655" s="13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36"/>
      <c r="Y1655" s="36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2"/>
      <c r="AL1655" s="12"/>
      <c r="AM1655" s="11"/>
      <c r="AN1655" s="11"/>
      <c r="AO1655" s="11"/>
      <c r="AP1655" s="11"/>
      <c r="AQ1655" s="12"/>
      <c r="AR1655" s="12"/>
      <c r="AS1655" s="12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6"/>
      <c r="BE1655" s="16"/>
    </row>
    <row r="1656" spans="1:57" x14ac:dyDescent="0.3">
      <c r="A1656" s="11"/>
      <c r="B1656" s="11"/>
      <c r="C1656" s="11"/>
      <c r="D1656" s="11"/>
      <c r="E1656" s="11"/>
      <c r="F1656" s="11"/>
      <c r="G1656" s="13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36"/>
      <c r="Y1656" s="36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2"/>
      <c r="AL1656" s="11"/>
      <c r="AM1656" s="11"/>
      <c r="AN1656" s="11"/>
      <c r="AO1656" s="11"/>
      <c r="AP1656" s="11"/>
      <c r="AQ1656" s="12"/>
      <c r="AR1656" s="11"/>
      <c r="AS1656" s="12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6"/>
      <c r="BE1656" s="16"/>
    </row>
    <row r="1657" spans="1:57" x14ac:dyDescent="0.3">
      <c r="A1657" s="11"/>
      <c r="B1657" s="11"/>
      <c r="C1657" s="11"/>
      <c r="D1657" s="11"/>
      <c r="E1657" s="11"/>
      <c r="F1657" s="11"/>
      <c r="G1657" s="13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36"/>
      <c r="Y1657" s="36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2"/>
      <c r="AL1657" s="12"/>
      <c r="AM1657" s="11"/>
      <c r="AN1657" s="11"/>
      <c r="AO1657" s="11"/>
      <c r="AP1657" s="11"/>
      <c r="AQ1657" s="11"/>
      <c r="AR1657" s="11"/>
      <c r="AS1657" s="12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6"/>
      <c r="BE1657" s="16"/>
    </row>
    <row r="1658" spans="1:57" x14ac:dyDescent="0.3">
      <c r="A1658" s="11"/>
      <c r="B1658" s="11"/>
      <c r="C1658" s="11"/>
      <c r="D1658" s="11"/>
      <c r="E1658" s="11"/>
      <c r="F1658" s="11"/>
      <c r="G1658" s="13"/>
      <c r="H1658" s="13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36"/>
      <c r="Y1658" s="36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2"/>
      <c r="AL1658" s="11"/>
      <c r="AM1658" s="11"/>
      <c r="AN1658" s="11"/>
      <c r="AO1658" s="11"/>
      <c r="AP1658" s="11"/>
      <c r="AQ1658" s="11"/>
      <c r="AR1658" s="11"/>
      <c r="AS1658" s="12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6"/>
      <c r="BE1658" s="16"/>
    </row>
    <row r="1659" spans="1:57" x14ac:dyDescent="0.3">
      <c r="A1659" s="11"/>
      <c r="B1659" s="11"/>
      <c r="C1659" s="11"/>
      <c r="D1659" s="11"/>
      <c r="E1659" s="11"/>
      <c r="F1659" s="11"/>
      <c r="G1659" s="13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36"/>
      <c r="Y1659" s="36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6"/>
      <c r="BE1659" s="16"/>
    </row>
    <row r="1660" spans="1:57" x14ac:dyDescent="0.3">
      <c r="A1660" s="11"/>
      <c r="B1660" s="11"/>
      <c r="C1660" s="11"/>
      <c r="D1660" s="11"/>
      <c r="E1660" s="11"/>
      <c r="F1660" s="11"/>
      <c r="G1660" s="13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36"/>
      <c r="Y1660" s="36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2"/>
      <c r="AL1660" s="12"/>
      <c r="AM1660" s="11"/>
      <c r="AN1660" s="11"/>
      <c r="AO1660" s="11"/>
      <c r="AP1660" s="11"/>
      <c r="AQ1660" s="12"/>
      <c r="AR1660" s="12"/>
      <c r="AS1660" s="12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6"/>
      <c r="BE1660" s="16"/>
    </row>
    <row r="1661" spans="1:57" x14ac:dyDescent="0.3">
      <c r="A1661" s="11"/>
      <c r="B1661" s="11"/>
      <c r="C1661" s="11"/>
      <c r="D1661" s="11"/>
      <c r="E1661" s="11"/>
      <c r="F1661" s="11"/>
      <c r="G1661" s="13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36"/>
      <c r="Y1661" s="36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2"/>
      <c r="AL1661" s="12"/>
      <c r="AM1661" s="11"/>
      <c r="AN1661" s="11"/>
      <c r="AO1661" s="11"/>
      <c r="AP1661" s="11"/>
      <c r="AQ1661" s="11"/>
      <c r="AR1661" s="11"/>
      <c r="AS1661" s="12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6"/>
      <c r="BE1661" s="16"/>
    </row>
    <row r="1662" spans="1:57" x14ac:dyDescent="0.3">
      <c r="A1662" s="11"/>
      <c r="B1662" s="11"/>
      <c r="C1662" s="11"/>
      <c r="D1662" s="11"/>
      <c r="E1662" s="11"/>
      <c r="F1662" s="11"/>
      <c r="G1662" s="13"/>
      <c r="H1662" s="13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36"/>
      <c r="Y1662" s="36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2"/>
      <c r="AL1662" s="11"/>
      <c r="AM1662" s="12"/>
      <c r="AN1662" s="11"/>
      <c r="AO1662" s="11"/>
      <c r="AP1662" s="11"/>
      <c r="AQ1662" s="12"/>
      <c r="AR1662" s="11"/>
      <c r="AS1662" s="12"/>
      <c r="AT1662" s="11"/>
      <c r="AU1662" s="11"/>
      <c r="AV1662" s="11"/>
      <c r="AW1662" s="11"/>
      <c r="AX1662" s="11"/>
      <c r="AY1662" s="11"/>
      <c r="AZ1662" s="11"/>
      <c r="BA1662" s="11"/>
      <c r="BB1662" s="12"/>
      <c r="BC1662" s="11"/>
      <c r="BD1662" s="16"/>
      <c r="BE1662" s="16"/>
    </row>
    <row r="1663" spans="1:57" x14ac:dyDescent="0.3">
      <c r="A1663" s="11"/>
      <c r="B1663" s="11"/>
      <c r="C1663" s="11"/>
      <c r="D1663" s="11"/>
      <c r="E1663" s="11"/>
      <c r="F1663" s="11"/>
      <c r="G1663" s="13"/>
      <c r="H1663" s="13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36"/>
      <c r="Y1663" s="36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6"/>
      <c r="BE1663" s="16"/>
    </row>
    <row r="1664" spans="1:57" x14ac:dyDescent="0.3">
      <c r="A1664" s="11"/>
      <c r="B1664" s="11"/>
      <c r="C1664" s="11"/>
      <c r="D1664" s="11"/>
      <c r="E1664" s="11"/>
      <c r="F1664" s="11"/>
      <c r="G1664" s="13"/>
      <c r="H1664" s="13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36"/>
      <c r="Y1664" s="36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2"/>
      <c r="AL1664" s="12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2"/>
      <c r="BC1664" s="11"/>
      <c r="BD1664" s="16"/>
      <c r="BE1664" s="16"/>
    </row>
    <row r="1665" spans="1:57" x14ac:dyDescent="0.3">
      <c r="A1665" s="11"/>
      <c r="B1665" s="11"/>
      <c r="C1665" s="11"/>
      <c r="D1665" s="11"/>
      <c r="E1665" s="11"/>
      <c r="F1665" s="11"/>
      <c r="G1665" s="13"/>
      <c r="H1665" s="13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36"/>
      <c r="Y1665" s="36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2"/>
      <c r="BC1665" s="11"/>
      <c r="BD1665" s="16"/>
      <c r="BE1665" s="16"/>
    </row>
    <row r="1666" spans="1:57" x14ac:dyDescent="0.3">
      <c r="A1666" s="11"/>
      <c r="B1666" s="11"/>
      <c r="C1666" s="11"/>
      <c r="D1666" s="11"/>
      <c r="E1666" s="11"/>
      <c r="F1666" s="11"/>
      <c r="G1666" s="13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36"/>
      <c r="Y1666" s="36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6"/>
      <c r="BE1666" s="16"/>
    </row>
    <row r="1667" spans="1:57" x14ac:dyDescent="0.3">
      <c r="A1667" s="11"/>
      <c r="B1667" s="11"/>
      <c r="C1667" s="11"/>
      <c r="D1667" s="11"/>
      <c r="E1667" s="11"/>
      <c r="F1667" s="11"/>
      <c r="G1667" s="13"/>
      <c r="H1667" s="13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36"/>
      <c r="Y1667" s="36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2"/>
      <c r="AL1667" s="12"/>
      <c r="AM1667" s="11"/>
      <c r="AN1667" s="11"/>
      <c r="AO1667" s="11"/>
      <c r="AP1667" s="11"/>
      <c r="AQ1667" s="11"/>
      <c r="AR1667" s="11"/>
      <c r="AS1667" s="12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6"/>
      <c r="BE1667" s="16"/>
    </row>
    <row r="1668" spans="1:57" x14ac:dyDescent="0.3">
      <c r="A1668" s="11"/>
      <c r="B1668" s="11"/>
      <c r="C1668" s="11"/>
      <c r="D1668" s="11"/>
      <c r="E1668" s="11"/>
      <c r="F1668" s="11"/>
      <c r="G1668" s="13"/>
      <c r="H1668" s="13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36"/>
      <c r="Y1668" s="36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2"/>
      <c r="AL1668" s="12"/>
      <c r="AM1668" s="11"/>
      <c r="AN1668" s="11"/>
      <c r="AO1668" s="11"/>
      <c r="AP1668" s="11"/>
      <c r="AQ1668" s="11"/>
      <c r="AR1668" s="11"/>
      <c r="AS1668" s="12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6"/>
      <c r="BE1668" s="16"/>
    </row>
    <row r="1669" spans="1:57" x14ac:dyDescent="0.3">
      <c r="A1669" s="11"/>
      <c r="B1669" s="11"/>
      <c r="C1669" s="11"/>
      <c r="D1669" s="11"/>
      <c r="E1669" s="11"/>
      <c r="F1669" s="11"/>
      <c r="G1669" s="13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36"/>
      <c r="Y1669" s="36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2"/>
      <c r="AL1669" s="11"/>
      <c r="AM1669" s="12"/>
      <c r="AN1669" s="12"/>
      <c r="AO1669" s="11"/>
      <c r="AP1669" s="11"/>
      <c r="AQ1669" s="12"/>
      <c r="AR1669" s="12"/>
      <c r="AS1669" s="12"/>
      <c r="AT1669" s="11"/>
      <c r="AU1669" s="11"/>
      <c r="AV1669" s="11"/>
      <c r="AW1669" s="11"/>
      <c r="AX1669" s="11"/>
      <c r="AY1669" s="11"/>
      <c r="AZ1669" s="11"/>
      <c r="BA1669" s="11"/>
      <c r="BB1669" s="12"/>
      <c r="BC1669" s="11"/>
      <c r="BD1669" s="16"/>
      <c r="BE1669" s="16"/>
    </row>
    <row r="1670" spans="1:57" x14ac:dyDescent="0.3">
      <c r="A1670" s="11"/>
      <c r="B1670" s="11"/>
      <c r="C1670" s="11"/>
      <c r="D1670" s="11"/>
      <c r="E1670" s="11"/>
      <c r="F1670" s="11"/>
      <c r="G1670" s="13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36"/>
      <c r="Y1670" s="36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2"/>
      <c r="AL1670" s="12"/>
      <c r="AM1670" s="12"/>
      <c r="AN1670" s="12"/>
      <c r="AO1670" s="11"/>
      <c r="AP1670" s="11"/>
      <c r="AQ1670" s="12"/>
      <c r="AR1670" s="12"/>
      <c r="AS1670" s="12"/>
      <c r="AT1670" s="11"/>
      <c r="AU1670" s="11"/>
      <c r="AV1670" s="11"/>
      <c r="AW1670" s="11"/>
      <c r="AX1670" s="11"/>
      <c r="AY1670" s="11"/>
      <c r="AZ1670" s="11"/>
      <c r="BA1670" s="11"/>
      <c r="BB1670" s="12"/>
      <c r="BC1670" s="11"/>
      <c r="BD1670" s="16"/>
      <c r="BE1670" s="16"/>
    </row>
    <row r="1671" spans="1:57" x14ac:dyDescent="0.3">
      <c r="A1671" s="11"/>
      <c r="B1671" s="11"/>
      <c r="C1671" s="11"/>
      <c r="D1671" s="11"/>
      <c r="E1671" s="11"/>
      <c r="F1671" s="11"/>
      <c r="G1671" s="13"/>
      <c r="H1671" s="13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36"/>
      <c r="Y1671" s="36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2"/>
      <c r="AL1671" s="11"/>
      <c r="AM1671" s="12"/>
      <c r="AN1671" s="12"/>
      <c r="AO1671" s="11"/>
      <c r="AP1671" s="11"/>
      <c r="AQ1671" s="12"/>
      <c r="AR1671" s="11"/>
      <c r="AS1671" s="12"/>
      <c r="AT1671" s="11"/>
      <c r="AU1671" s="11"/>
      <c r="AV1671" s="11"/>
      <c r="AW1671" s="11"/>
      <c r="AX1671" s="11"/>
      <c r="AY1671" s="11"/>
      <c r="AZ1671" s="11"/>
      <c r="BA1671" s="11"/>
      <c r="BB1671" s="12"/>
      <c r="BC1671" s="11"/>
      <c r="BD1671" s="16"/>
      <c r="BE1671" s="16"/>
    </row>
    <row r="1672" spans="1:57" x14ac:dyDescent="0.3">
      <c r="A1672" s="11"/>
      <c r="B1672" s="11"/>
      <c r="C1672" s="11"/>
      <c r="D1672" s="11"/>
      <c r="E1672" s="11"/>
      <c r="F1672" s="11"/>
      <c r="G1672" s="13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36"/>
      <c r="Y1672" s="36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2"/>
      <c r="AL1672" s="12"/>
      <c r="AM1672" s="12"/>
      <c r="AN1672" s="12"/>
      <c r="AO1672" s="11"/>
      <c r="AP1672" s="11"/>
      <c r="AQ1672" s="12"/>
      <c r="AR1672" s="12"/>
      <c r="AS1672" s="12"/>
      <c r="AT1672" s="11"/>
      <c r="AU1672" s="11"/>
      <c r="AV1672" s="11"/>
      <c r="AW1672" s="11"/>
      <c r="AX1672" s="11"/>
      <c r="AY1672" s="11"/>
      <c r="AZ1672" s="11"/>
      <c r="BA1672" s="11"/>
      <c r="BB1672" s="12"/>
      <c r="BC1672" s="11"/>
      <c r="BD1672" s="16"/>
      <c r="BE1672" s="16"/>
    </row>
    <row r="1673" spans="1:57" x14ac:dyDescent="0.3">
      <c r="A1673" s="11"/>
      <c r="B1673" s="11"/>
      <c r="C1673" s="11"/>
      <c r="D1673" s="11"/>
      <c r="E1673" s="11"/>
      <c r="F1673" s="11"/>
      <c r="G1673" s="13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36"/>
      <c r="Y1673" s="36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2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6"/>
      <c r="BE1673" s="16"/>
    </row>
    <row r="1674" spans="1:57" x14ac:dyDescent="0.3">
      <c r="A1674" s="11"/>
      <c r="B1674" s="48"/>
      <c r="C1674" s="11"/>
      <c r="D1674" s="11"/>
      <c r="E1674" s="11"/>
      <c r="F1674" s="11"/>
      <c r="G1674" s="13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36"/>
      <c r="Y1674" s="36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6"/>
      <c r="BE1674" s="16"/>
    </row>
    <row r="1675" spans="1:57" x14ac:dyDescent="0.3">
      <c r="A1675" s="11"/>
      <c r="B1675" s="11"/>
      <c r="C1675" s="11"/>
      <c r="D1675" s="11"/>
      <c r="E1675" s="11"/>
      <c r="F1675" s="11"/>
      <c r="G1675" s="13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36"/>
      <c r="Y1675" s="36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6"/>
      <c r="BE1675" s="16"/>
    </row>
    <row r="1676" spans="1:57" x14ac:dyDescent="0.3">
      <c r="A1676" s="11"/>
      <c r="B1676" s="11"/>
      <c r="C1676" s="11"/>
      <c r="D1676" s="11"/>
      <c r="E1676" s="11"/>
      <c r="F1676" s="11"/>
      <c r="G1676" s="13"/>
      <c r="H1676" s="13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36"/>
      <c r="Y1676" s="36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6"/>
      <c r="BE1676" s="16"/>
    </row>
    <row r="1677" spans="1:57" x14ac:dyDescent="0.3">
      <c r="A1677" s="11"/>
      <c r="B1677" s="11"/>
      <c r="C1677" s="11"/>
      <c r="D1677" s="11"/>
      <c r="E1677" s="11"/>
      <c r="F1677" s="11"/>
      <c r="G1677" s="13"/>
      <c r="H1677" s="13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36"/>
      <c r="Y1677" s="36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6"/>
      <c r="BE1677" s="16"/>
    </row>
    <row r="1678" spans="1:57" x14ac:dyDescent="0.3">
      <c r="A1678" s="11"/>
      <c r="B1678" s="11"/>
      <c r="C1678" s="11"/>
      <c r="D1678" s="11"/>
      <c r="E1678" s="11"/>
      <c r="F1678" s="11"/>
      <c r="G1678" s="13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36"/>
      <c r="Y1678" s="36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2"/>
      <c r="AL1678" s="12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6"/>
      <c r="BE1678" s="16"/>
    </row>
    <row r="1679" spans="1:57" x14ac:dyDescent="0.3">
      <c r="A1679" s="11"/>
      <c r="B1679" s="11"/>
      <c r="C1679" s="11"/>
      <c r="D1679" s="11"/>
      <c r="E1679" s="11"/>
      <c r="F1679" s="11"/>
      <c r="G1679" s="13"/>
      <c r="H1679" s="13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36"/>
      <c r="Y1679" s="36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6"/>
      <c r="BE1679" s="16"/>
    </row>
    <row r="1680" spans="1:57" x14ac:dyDescent="0.3">
      <c r="A1680" s="11"/>
      <c r="B1680" s="11"/>
      <c r="C1680" s="11"/>
      <c r="D1680" s="11"/>
      <c r="E1680" s="11"/>
      <c r="F1680" s="11"/>
      <c r="G1680" s="13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36"/>
      <c r="Y1680" s="36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6"/>
      <c r="BE1680" s="16"/>
    </row>
    <row r="1681" spans="1:57" x14ac:dyDescent="0.3">
      <c r="A1681" s="11"/>
      <c r="B1681" s="11"/>
      <c r="C1681" s="11"/>
      <c r="D1681" s="11"/>
      <c r="E1681" s="11"/>
      <c r="F1681" s="11"/>
      <c r="G1681" s="13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36"/>
      <c r="Y1681" s="36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2"/>
      <c r="AT1681" s="11"/>
      <c r="AU1681" s="11"/>
      <c r="AV1681" s="11"/>
      <c r="AW1681" s="11"/>
      <c r="AX1681" s="11"/>
      <c r="AY1681" s="11"/>
      <c r="AZ1681" s="11"/>
      <c r="BA1681" s="11"/>
      <c r="BB1681" s="12"/>
      <c r="BC1681" s="11"/>
      <c r="BD1681" s="16"/>
      <c r="BE1681" s="16"/>
    </row>
    <row r="1682" spans="1:57" x14ac:dyDescent="0.3">
      <c r="A1682" s="11"/>
      <c r="B1682" s="11"/>
      <c r="C1682" s="11"/>
      <c r="D1682" s="11"/>
      <c r="E1682" s="11"/>
      <c r="F1682" s="11"/>
      <c r="G1682" s="13"/>
      <c r="H1682" s="13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36"/>
      <c r="Y1682" s="36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2"/>
      <c r="AL1682" s="12"/>
      <c r="AM1682" s="11"/>
      <c r="AN1682" s="11"/>
      <c r="AO1682" s="11"/>
      <c r="AP1682" s="11"/>
      <c r="AQ1682" s="11"/>
      <c r="AR1682" s="11"/>
      <c r="AS1682" s="12"/>
      <c r="AT1682" s="11"/>
      <c r="AU1682" s="11"/>
      <c r="AV1682" s="11"/>
      <c r="AW1682" s="11"/>
      <c r="AX1682" s="11"/>
      <c r="AY1682" s="11"/>
      <c r="AZ1682" s="11"/>
      <c r="BA1682" s="11"/>
      <c r="BB1682" s="12"/>
      <c r="BC1682" s="11"/>
      <c r="BD1682" s="16"/>
      <c r="BE1682" s="16"/>
    </row>
    <row r="1683" spans="1:57" x14ac:dyDescent="0.3">
      <c r="A1683" s="11"/>
      <c r="B1683" s="11"/>
      <c r="C1683" s="11"/>
      <c r="D1683" s="11"/>
      <c r="E1683" s="11"/>
      <c r="F1683" s="11"/>
      <c r="G1683" s="13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36"/>
      <c r="Y1683" s="36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2"/>
      <c r="AL1683" s="11"/>
      <c r="AM1683" s="11"/>
      <c r="AN1683" s="11"/>
      <c r="AO1683" s="11"/>
      <c r="AP1683" s="11"/>
      <c r="AQ1683" s="12"/>
      <c r="AR1683" s="11"/>
      <c r="AS1683" s="12"/>
      <c r="AT1683" s="11"/>
      <c r="AU1683" s="11"/>
      <c r="AV1683" s="11"/>
      <c r="AW1683" s="11"/>
      <c r="AX1683" s="11"/>
      <c r="AY1683" s="11"/>
      <c r="AZ1683" s="11"/>
      <c r="BA1683" s="11"/>
      <c r="BB1683" s="12"/>
      <c r="BC1683" s="11"/>
      <c r="BD1683" s="16"/>
      <c r="BE1683" s="16"/>
    </row>
    <row r="1684" spans="1:57" x14ac:dyDescent="0.3">
      <c r="A1684" s="11"/>
      <c r="B1684" s="11"/>
      <c r="C1684" s="11"/>
      <c r="D1684" s="11"/>
      <c r="E1684" s="11"/>
      <c r="F1684" s="11"/>
      <c r="G1684" s="13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36"/>
      <c r="Y1684" s="36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6"/>
      <c r="BE1684" s="16"/>
    </row>
    <row r="1685" spans="1:57" x14ac:dyDescent="0.3">
      <c r="A1685" s="11"/>
      <c r="B1685" s="11"/>
      <c r="C1685" s="11"/>
      <c r="D1685" s="11"/>
      <c r="E1685" s="11"/>
      <c r="F1685" s="11"/>
      <c r="G1685" s="13"/>
      <c r="H1685" s="13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36"/>
      <c r="Y1685" s="36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2"/>
      <c r="AL1685" s="12"/>
      <c r="AM1685" s="12"/>
      <c r="AN1685" s="11"/>
      <c r="AO1685" s="11"/>
      <c r="AP1685" s="11"/>
      <c r="AQ1685" s="12"/>
      <c r="AR1685" s="11"/>
      <c r="AS1685" s="12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6"/>
      <c r="BE1685" s="16"/>
    </row>
    <row r="1686" spans="1:57" x14ac:dyDescent="0.3">
      <c r="A1686" s="11"/>
      <c r="B1686" s="11"/>
      <c r="C1686" s="11"/>
      <c r="D1686" s="11"/>
      <c r="E1686" s="11"/>
      <c r="F1686" s="11"/>
      <c r="G1686" s="13"/>
      <c r="H1686" s="13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36"/>
      <c r="Y1686" s="36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6"/>
      <c r="BE1686" s="16"/>
    </row>
    <row r="1687" spans="1:57" x14ac:dyDescent="0.3">
      <c r="A1687" s="11"/>
      <c r="B1687" s="11"/>
      <c r="C1687" s="11"/>
      <c r="D1687" s="11"/>
      <c r="E1687" s="11"/>
      <c r="F1687" s="11"/>
      <c r="G1687" s="13"/>
      <c r="H1687" s="13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36"/>
      <c r="Y1687" s="36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2"/>
      <c r="AL1687" s="12"/>
      <c r="AM1687" s="11"/>
      <c r="AN1687" s="11"/>
      <c r="AO1687" s="11"/>
      <c r="AP1687" s="11"/>
      <c r="AQ1687" s="12"/>
      <c r="AR1687" s="11"/>
      <c r="AS1687" s="12"/>
      <c r="AT1687" s="11"/>
      <c r="AU1687" s="11"/>
      <c r="AV1687" s="11"/>
      <c r="AW1687" s="11"/>
      <c r="AX1687" s="11"/>
      <c r="AY1687" s="11"/>
      <c r="AZ1687" s="11"/>
      <c r="BA1687" s="11"/>
      <c r="BB1687" s="12"/>
      <c r="BC1687" s="11"/>
      <c r="BD1687" s="16"/>
      <c r="BE1687" s="16"/>
    </row>
    <row r="1688" spans="1:57" x14ac:dyDescent="0.3">
      <c r="A1688" s="11"/>
      <c r="B1688" s="11"/>
      <c r="C1688" s="11"/>
      <c r="D1688" s="11"/>
      <c r="E1688" s="11"/>
      <c r="F1688" s="11"/>
      <c r="G1688" s="13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36"/>
      <c r="Y1688" s="36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6"/>
      <c r="BE1688" s="16"/>
    </row>
    <row r="1689" spans="1:57" x14ac:dyDescent="0.3">
      <c r="A1689" s="11"/>
      <c r="B1689" s="11"/>
      <c r="C1689" s="11"/>
      <c r="D1689" s="11"/>
      <c r="E1689" s="11"/>
      <c r="F1689" s="11"/>
      <c r="G1689" s="13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36"/>
      <c r="Y1689" s="36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6"/>
      <c r="BE1689" s="16"/>
    </row>
    <row r="1690" spans="1:57" x14ac:dyDescent="0.3">
      <c r="A1690" s="11"/>
      <c r="B1690" s="11"/>
      <c r="C1690" s="11"/>
      <c r="D1690" s="11"/>
      <c r="E1690" s="11"/>
      <c r="F1690" s="11"/>
      <c r="G1690" s="13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36"/>
      <c r="Y1690" s="36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2"/>
      <c r="BC1690" s="11"/>
      <c r="BD1690" s="16"/>
      <c r="BE1690" s="16"/>
    </row>
    <row r="1691" spans="1:57" x14ac:dyDescent="0.3">
      <c r="A1691" s="11"/>
      <c r="B1691" s="11"/>
      <c r="C1691" s="11"/>
      <c r="D1691" s="11"/>
      <c r="E1691" s="11"/>
      <c r="F1691" s="11"/>
      <c r="G1691" s="13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36"/>
      <c r="Y1691" s="36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2"/>
      <c r="AN1691" s="12"/>
      <c r="AO1691" s="11"/>
      <c r="AP1691" s="11"/>
      <c r="AQ1691" s="12"/>
      <c r="AR1691" s="11"/>
      <c r="AS1691" s="12"/>
      <c r="AT1691" s="11"/>
      <c r="AU1691" s="11"/>
      <c r="AV1691" s="11"/>
      <c r="AW1691" s="11"/>
      <c r="AX1691" s="11"/>
      <c r="AY1691" s="11"/>
      <c r="AZ1691" s="11"/>
      <c r="BA1691" s="11"/>
      <c r="BB1691" s="12"/>
      <c r="BC1691" s="11"/>
      <c r="BD1691" s="16"/>
      <c r="BE1691" s="16"/>
    </row>
    <row r="1692" spans="1:57" x14ac:dyDescent="0.3">
      <c r="A1692" s="11"/>
      <c r="B1692" s="11"/>
      <c r="C1692" s="11"/>
      <c r="D1692" s="11"/>
      <c r="E1692" s="11"/>
      <c r="F1692" s="11"/>
      <c r="G1692" s="13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36"/>
      <c r="Y1692" s="36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2"/>
      <c r="AN1692" s="11"/>
      <c r="AO1692" s="11"/>
      <c r="AP1692" s="11"/>
      <c r="AQ1692" s="12"/>
      <c r="AR1692" s="11"/>
      <c r="AS1692" s="12"/>
      <c r="AT1692" s="11"/>
      <c r="AU1692" s="11"/>
      <c r="AV1692" s="11"/>
      <c r="AW1692" s="11"/>
      <c r="AX1692" s="11"/>
      <c r="AY1692" s="11"/>
      <c r="AZ1692" s="11"/>
      <c r="BA1692" s="11"/>
      <c r="BB1692" s="12"/>
      <c r="BC1692" s="11"/>
      <c r="BD1692" s="16"/>
      <c r="BE1692" s="16"/>
    </row>
    <row r="1693" spans="1:57" x14ac:dyDescent="0.3">
      <c r="A1693" s="11"/>
      <c r="B1693" s="11"/>
      <c r="C1693" s="11"/>
      <c r="D1693" s="11"/>
      <c r="E1693" s="11"/>
      <c r="F1693" s="11"/>
      <c r="G1693" s="13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36"/>
      <c r="Y1693" s="36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2"/>
      <c r="AN1693" s="12"/>
      <c r="AO1693" s="11"/>
      <c r="AP1693" s="11"/>
      <c r="AQ1693" s="12"/>
      <c r="AR1693" s="11"/>
      <c r="AS1693" s="12"/>
      <c r="AT1693" s="11"/>
      <c r="AU1693" s="11"/>
      <c r="AV1693" s="11"/>
      <c r="AW1693" s="11"/>
      <c r="AX1693" s="11"/>
      <c r="AY1693" s="11"/>
      <c r="AZ1693" s="11"/>
      <c r="BA1693" s="11"/>
      <c r="BB1693" s="12"/>
      <c r="BC1693" s="11"/>
      <c r="BD1693" s="16"/>
      <c r="BE1693" s="16"/>
    </row>
    <row r="1694" spans="1:57" x14ac:dyDescent="0.3">
      <c r="A1694" s="11"/>
      <c r="B1694" s="11"/>
      <c r="C1694" s="11"/>
      <c r="D1694" s="11"/>
      <c r="E1694" s="11"/>
      <c r="F1694" s="11"/>
      <c r="G1694" s="13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36"/>
      <c r="Y1694" s="36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6"/>
      <c r="BE1694" s="16"/>
    </row>
    <row r="1695" spans="1:57" x14ac:dyDescent="0.3">
      <c r="A1695" s="11"/>
      <c r="B1695" s="11"/>
      <c r="C1695" s="11"/>
      <c r="D1695" s="11"/>
      <c r="E1695" s="11"/>
      <c r="F1695" s="11"/>
      <c r="G1695" s="13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36"/>
      <c r="Y1695" s="36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2"/>
      <c r="AL1695" s="11"/>
      <c r="AM1695" s="12"/>
      <c r="AN1695" s="11"/>
      <c r="AO1695" s="11"/>
      <c r="AP1695" s="11"/>
      <c r="AQ1695" s="12"/>
      <c r="AR1695" s="11"/>
      <c r="AS1695" s="12"/>
      <c r="AT1695" s="11"/>
      <c r="AU1695" s="11"/>
      <c r="AV1695" s="11"/>
      <c r="AW1695" s="11"/>
      <c r="AX1695" s="11"/>
      <c r="AY1695" s="11"/>
      <c r="AZ1695" s="11"/>
      <c r="BA1695" s="11"/>
      <c r="BB1695" s="12"/>
      <c r="BC1695" s="11"/>
      <c r="BD1695" s="16"/>
      <c r="BE1695" s="16"/>
    </row>
    <row r="1696" spans="1:57" x14ac:dyDescent="0.3">
      <c r="A1696" s="11"/>
      <c r="B1696" s="11"/>
      <c r="C1696" s="11"/>
      <c r="D1696" s="11"/>
      <c r="E1696" s="11"/>
      <c r="F1696" s="11"/>
      <c r="G1696" s="13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36"/>
      <c r="Y1696" s="36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2"/>
      <c r="AL1696" s="11"/>
      <c r="AM1696" s="12"/>
      <c r="AN1696" s="11"/>
      <c r="AO1696" s="11"/>
      <c r="AP1696" s="11"/>
      <c r="AQ1696" s="12"/>
      <c r="AR1696" s="11"/>
      <c r="AS1696" s="12"/>
      <c r="AT1696" s="11"/>
      <c r="AU1696" s="11"/>
      <c r="AV1696" s="11"/>
      <c r="AW1696" s="11"/>
      <c r="AX1696" s="11"/>
      <c r="AY1696" s="11"/>
      <c r="AZ1696" s="11"/>
      <c r="BA1696" s="11"/>
      <c r="BB1696" s="12"/>
      <c r="BC1696" s="11"/>
      <c r="BD1696" s="16"/>
      <c r="BE1696" s="16"/>
    </row>
    <row r="1697" spans="1:57" x14ac:dyDescent="0.3">
      <c r="A1697" s="11"/>
      <c r="B1697" s="48"/>
      <c r="C1697" s="11"/>
      <c r="D1697" s="11"/>
      <c r="E1697" s="11"/>
      <c r="F1697" s="11"/>
      <c r="G1697" s="13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36"/>
      <c r="Y1697" s="36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6"/>
      <c r="BE1697" s="16"/>
    </row>
    <row r="1698" spans="1:57" x14ac:dyDescent="0.3">
      <c r="A1698" s="11"/>
      <c r="B1698" s="11"/>
      <c r="C1698" s="11"/>
      <c r="D1698" s="11"/>
      <c r="E1698" s="11"/>
      <c r="F1698" s="11"/>
      <c r="G1698" s="13"/>
      <c r="H1698" s="13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36"/>
      <c r="Y1698" s="36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6"/>
      <c r="BE1698" s="16"/>
    </row>
    <row r="1699" spans="1:57" x14ac:dyDescent="0.3">
      <c r="A1699" s="11"/>
      <c r="B1699" s="11"/>
      <c r="C1699" s="11"/>
      <c r="D1699" s="11"/>
      <c r="E1699" s="11"/>
      <c r="F1699" s="11"/>
      <c r="G1699" s="13"/>
      <c r="H1699" s="13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36"/>
      <c r="Y1699" s="36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2"/>
      <c r="AL1699" s="12"/>
      <c r="AM1699" s="11"/>
      <c r="AN1699" s="11"/>
      <c r="AO1699" s="11"/>
      <c r="AP1699" s="11"/>
      <c r="AQ1699" s="11"/>
      <c r="AR1699" s="11"/>
      <c r="AS1699" s="12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6"/>
      <c r="BE1699" s="16"/>
    </row>
    <row r="1700" spans="1:57" x14ac:dyDescent="0.3">
      <c r="A1700" s="11"/>
      <c r="B1700" s="11"/>
      <c r="C1700" s="11"/>
      <c r="D1700" s="11"/>
      <c r="E1700" s="11"/>
      <c r="F1700" s="11"/>
      <c r="G1700" s="13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36"/>
      <c r="Y1700" s="36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6"/>
      <c r="BE1700" s="16"/>
    </row>
    <row r="1701" spans="1:57" x14ac:dyDescent="0.3">
      <c r="A1701" s="11"/>
      <c r="B1701" s="11"/>
      <c r="C1701" s="11"/>
      <c r="D1701" s="11"/>
      <c r="E1701" s="11"/>
      <c r="F1701" s="11"/>
      <c r="G1701" s="13"/>
      <c r="H1701" s="13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36"/>
      <c r="Y1701" s="36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2"/>
      <c r="AN1701" s="11"/>
      <c r="AO1701" s="11"/>
      <c r="AP1701" s="11"/>
      <c r="AQ1701" s="12"/>
      <c r="AR1701" s="11"/>
      <c r="AS1701" s="12"/>
      <c r="AT1701" s="11"/>
      <c r="AU1701" s="11"/>
      <c r="AV1701" s="11"/>
      <c r="AW1701" s="11"/>
      <c r="AX1701" s="11"/>
      <c r="AY1701" s="11"/>
      <c r="AZ1701" s="11"/>
      <c r="BA1701" s="11"/>
      <c r="BB1701" s="12"/>
      <c r="BC1701" s="11"/>
      <c r="BD1701" s="16"/>
      <c r="BE1701" s="16"/>
    </row>
    <row r="1702" spans="1:57" x14ac:dyDescent="0.3">
      <c r="A1702" s="11"/>
      <c r="B1702" s="11"/>
      <c r="C1702" s="11"/>
      <c r="D1702" s="11"/>
      <c r="E1702" s="11"/>
      <c r="F1702" s="11"/>
      <c r="G1702" s="13"/>
      <c r="H1702" s="13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36"/>
      <c r="Y1702" s="36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6"/>
      <c r="BE1702" s="16"/>
    </row>
    <row r="1703" spans="1:57" x14ac:dyDescent="0.3">
      <c r="A1703" s="11"/>
      <c r="B1703" s="11"/>
      <c r="C1703" s="11"/>
      <c r="D1703" s="11"/>
      <c r="E1703" s="11"/>
      <c r="F1703" s="11"/>
      <c r="G1703" s="13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36"/>
      <c r="Y1703" s="36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6"/>
      <c r="BE1703" s="16"/>
    </row>
    <row r="1704" spans="1:57" x14ac:dyDescent="0.3">
      <c r="A1704" s="11"/>
      <c r="B1704" s="11"/>
      <c r="C1704" s="11"/>
      <c r="D1704" s="11"/>
      <c r="E1704" s="11"/>
      <c r="F1704" s="11"/>
      <c r="G1704" s="13"/>
      <c r="H1704" s="13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36"/>
      <c r="Y1704" s="36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6"/>
      <c r="BE1704" s="16"/>
    </row>
    <row r="1705" spans="1:57" x14ac:dyDescent="0.3">
      <c r="A1705" s="11"/>
      <c r="B1705" s="11"/>
      <c r="C1705" s="11"/>
      <c r="D1705" s="11"/>
      <c r="E1705" s="11"/>
      <c r="F1705" s="11"/>
      <c r="G1705" s="13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36"/>
      <c r="Y1705" s="36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2"/>
      <c r="AL1705" s="12"/>
      <c r="AM1705" s="12"/>
      <c r="AN1705" s="12"/>
      <c r="AO1705" s="11"/>
      <c r="AP1705" s="11"/>
      <c r="AQ1705" s="11"/>
      <c r="AR1705" s="11"/>
      <c r="AS1705" s="12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6"/>
      <c r="BE1705" s="16"/>
    </row>
    <row r="1706" spans="1:57" x14ac:dyDescent="0.3">
      <c r="A1706" s="11"/>
      <c r="B1706" s="11"/>
      <c r="C1706" s="11"/>
      <c r="D1706" s="11"/>
      <c r="E1706" s="11"/>
      <c r="F1706" s="11"/>
      <c r="G1706" s="13"/>
      <c r="H1706" s="13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36"/>
      <c r="Y1706" s="36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2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6"/>
      <c r="BE1706" s="16"/>
    </row>
    <row r="1707" spans="1:57" x14ac:dyDescent="0.3">
      <c r="A1707" s="11"/>
      <c r="B1707" s="11"/>
      <c r="C1707" s="11"/>
      <c r="D1707" s="11"/>
      <c r="E1707" s="11"/>
      <c r="F1707" s="11"/>
      <c r="G1707" s="13"/>
      <c r="H1707" s="13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36"/>
      <c r="Y1707" s="36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6"/>
      <c r="BE1707" s="16"/>
    </row>
    <row r="1708" spans="1:57" x14ac:dyDescent="0.3">
      <c r="A1708" s="11"/>
      <c r="B1708" s="11"/>
      <c r="C1708" s="11"/>
      <c r="D1708" s="11"/>
      <c r="E1708" s="11"/>
      <c r="F1708" s="11"/>
      <c r="G1708" s="13"/>
      <c r="H1708" s="13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36"/>
      <c r="Y1708" s="36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6"/>
      <c r="BE1708" s="16"/>
    </row>
    <row r="1709" spans="1:57" x14ac:dyDescent="0.3">
      <c r="A1709" s="11"/>
      <c r="B1709" s="11"/>
      <c r="C1709" s="11"/>
      <c r="D1709" s="11"/>
      <c r="E1709" s="11"/>
      <c r="F1709" s="11"/>
      <c r="G1709" s="13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36"/>
      <c r="Y1709" s="36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2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2"/>
      <c r="BC1709" s="11"/>
      <c r="BD1709" s="16"/>
      <c r="BE1709" s="16"/>
    </row>
    <row r="1710" spans="1:57" x14ac:dyDescent="0.3">
      <c r="A1710" s="11"/>
      <c r="B1710" s="11"/>
      <c r="C1710" s="11"/>
      <c r="D1710" s="11"/>
      <c r="E1710" s="11"/>
      <c r="F1710" s="11"/>
      <c r="G1710" s="13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36"/>
      <c r="Y1710" s="36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6"/>
      <c r="BE1710" s="16"/>
    </row>
    <row r="1711" spans="1:57" x14ac:dyDescent="0.3">
      <c r="A1711" s="11"/>
      <c r="B1711" s="11"/>
      <c r="C1711" s="11"/>
      <c r="D1711" s="11"/>
      <c r="E1711" s="11"/>
      <c r="F1711" s="11"/>
      <c r="G1711" s="13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36"/>
      <c r="Y1711" s="36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2"/>
      <c r="AL1711" s="12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2"/>
      <c r="BC1711" s="11"/>
      <c r="BD1711" s="16"/>
      <c r="BE1711" s="16"/>
    </row>
    <row r="1712" spans="1:57" x14ac:dyDescent="0.3">
      <c r="A1712" s="11"/>
      <c r="B1712" s="11"/>
      <c r="C1712" s="11"/>
      <c r="D1712" s="11"/>
      <c r="E1712" s="11"/>
      <c r="F1712" s="11"/>
      <c r="G1712" s="13"/>
      <c r="H1712" s="13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36"/>
      <c r="Y1712" s="36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6"/>
      <c r="BE1712" s="16"/>
    </row>
    <row r="1713" spans="1:57" x14ac:dyDescent="0.3">
      <c r="A1713" s="11"/>
      <c r="B1713" s="11"/>
      <c r="C1713" s="11"/>
      <c r="D1713" s="11"/>
      <c r="E1713" s="11"/>
      <c r="F1713" s="11"/>
      <c r="G1713" s="13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36"/>
      <c r="Y1713" s="36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2"/>
      <c r="AN1713" s="11"/>
      <c r="AO1713" s="11"/>
      <c r="AP1713" s="11"/>
      <c r="AQ1713" s="12"/>
      <c r="AR1713" s="11"/>
      <c r="AS1713" s="12"/>
      <c r="AT1713" s="11"/>
      <c r="AU1713" s="11"/>
      <c r="AV1713" s="11"/>
      <c r="AW1713" s="11"/>
      <c r="AX1713" s="11"/>
      <c r="AY1713" s="11"/>
      <c r="AZ1713" s="11"/>
      <c r="BA1713" s="11"/>
      <c r="BB1713" s="12"/>
      <c r="BC1713" s="11"/>
      <c r="BD1713" s="16"/>
      <c r="BE1713" s="16"/>
    </row>
    <row r="1714" spans="1:57" x14ac:dyDescent="0.3">
      <c r="A1714" s="11"/>
      <c r="B1714" s="11"/>
      <c r="C1714" s="11"/>
      <c r="D1714" s="11"/>
      <c r="E1714" s="11"/>
      <c r="F1714" s="11"/>
      <c r="G1714" s="13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36"/>
      <c r="Y1714" s="36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6"/>
      <c r="BE1714" s="16"/>
    </row>
    <row r="1715" spans="1:57" x14ac:dyDescent="0.3">
      <c r="A1715" s="11"/>
      <c r="B1715" s="11"/>
      <c r="C1715" s="11"/>
      <c r="D1715" s="11"/>
      <c r="E1715" s="11"/>
      <c r="F1715" s="11"/>
      <c r="G1715" s="13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36"/>
      <c r="Y1715" s="36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2"/>
      <c r="AL1715" s="12"/>
      <c r="AM1715" s="11"/>
      <c r="AN1715" s="11"/>
      <c r="AO1715" s="11"/>
      <c r="AP1715" s="11"/>
      <c r="AQ1715" s="11"/>
      <c r="AR1715" s="11"/>
      <c r="AS1715" s="12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6"/>
      <c r="BE1715" s="16"/>
    </row>
    <row r="1716" spans="1:57" x14ac:dyDescent="0.3">
      <c r="A1716" s="11"/>
      <c r="B1716" s="11"/>
      <c r="C1716" s="11"/>
      <c r="D1716" s="11"/>
      <c r="E1716" s="11"/>
      <c r="F1716" s="11"/>
      <c r="G1716" s="13"/>
      <c r="H1716" s="13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36"/>
      <c r="Y1716" s="36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2"/>
      <c r="AL1716" s="12"/>
      <c r="AM1716" s="11"/>
      <c r="AN1716" s="11"/>
      <c r="AO1716" s="11"/>
      <c r="AP1716" s="11"/>
      <c r="AQ1716" s="11"/>
      <c r="AR1716" s="11"/>
      <c r="AS1716" s="12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6"/>
      <c r="BE1716" s="16"/>
    </row>
    <row r="1717" spans="1:57" x14ac:dyDescent="0.3">
      <c r="A1717" s="11"/>
      <c r="B1717" s="11"/>
      <c r="C1717" s="11"/>
      <c r="D1717" s="11"/>
      <c r="E1717" s="11"/>
      <c r="F1717" s="11"/>
      <c r="G1717" s="13"/>
      <c r="H1717" s="13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36"/>
      <c r="Y1717" s="36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6"/>
      <c r="BE1717" s="16"/>
    </row>
    <row r="1718" spans="1:57" x14ac:dyDescent="0.3">
      <c r="A1718" s="11"/>
      <c r="B1718" s="11"/>
      <c r="C1718" s="11"/>
      <c r="D1718" s="11"/>
      <c r="E1718" s="11"/>
      <c r="F1718" s="11"/>
      <c r="G1718" s="13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36"/>
      <c r="Y1718" s="36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6"/>
      <c r="BE1718" s="16"/>
    </row>
    <row r="1719" spans="1:57" x14ac:dyDescent="0.3">
      <c r="A1719" s="11"/>
      <c r="B1719" s="11"/>
      <c r="C1719" s="11"/>
      <c r="D1719" s="11"/>
      <c r="E1719" s="11"/>
      <c r="F1719" s="11"/>
      <c r="G1719" s="13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36"/>
      <c r="Y1719" s="36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2"/>
      <c r="AL1719" s="12"/>
      <c r="AM1719" s="11"/>
      <c r="AN1719" s="11"/>
      <c r="AO1719" s="11"/>
      <c r="AP1719" s="11"/>
      <c r="AQ1719" s="11"/>
      <c r="AR1719" s="11"/>
      <c r="AS1719" s="12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6"/>
      <c r="BE1719" s="16"/>
    </row>
    <row r="1720" spans="1:57" x14ac:dyDescent="0.3">
      <c r="A1720" s="11"/>
      <c r="B1720" s="11"/>
      <c r="C1720" s="11"/>
      <c r="D1720" s="11"/>
      <c r="E1720" s="11"/>
      <c r="F1720" s="11"/>
      <c r="G1720" s="13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36"/>
      <c r="Y1720" s="36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2"/>
      <c r="AL1720" s="12"/>
      <c r="AM1720" s="12"/>
      <c r="AN1720" s="12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6"/>
      <c r="BE1720" s="16"/>
    </row>
    <row r="1721" spans="1:57" x14ac:dyDescent="0.3">
      <c r="A1721" s="11"/>
      <c r="B1721" s="11"/>
      <c r="C1721" s="11"/>
      <c r="D1721" s="11"/>
      <c r="E1721" s="11"/>
      <c r="F1721" s="11"/>
      <c r="G1721" s="13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36"/>
      <c r="Y1721" s="36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2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6"/>
      <c r="BE1721" s="16"/>
    </row>
    <row r="1722" spans="1:57" x14ac:dyDescent="0.3">
      <c r="A1722" s="11"/>
      <c r="B1722" s="11"/>
      <c r="C1722" s="11"/>
      <c r="D1722" s="11"/>
      <c r="E1722" s="11"/>
      <c r="F1722" s="11"/>
      <c r="G1722" s="13"/>
      <c r="H1722" s="13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36"/>
      <c r="Y1722" s="36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6"/>
      <c r="BE1722" s="16"/>
    </row>
    <row r="1723" spans="1:57" x14ac:dyDescent="0.3">
      <c r="A1723" s="11"/>
      <c r="B1723" s="11"/>
      <c r="C1723" s="11"/>
      <c r="D1723" s="11"/>
      <c r="E1723" s="11"/>
      <c r="F1723" s="11"/>
      <c r="G1723" s="13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36"/>
      <c r="Y1723" s="36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6"/>
      <c r="BE1723" s="16"/>
    </row>
    <row r="1724" spans="1:57" x14ac:dyDescent="0.3">
      <c r="A1724" s="11"/>
      <c r="B1724" s="11"/>
      <c r="C1724" s="11"/>
      <c r="D1724" s="11"/>
      <c r="E1724" s="11"/>
      <c r="F1724" s="11"/>
      <c r="G1724" s="13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36"/>
      <c r="Y1724" s="36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6"/>
      <c r="BE1724" s="16"/>
    </row>
    <row r="1725" spans="1:57" x14ac:dyDescent="0.3">
      <c r="A1725" s="11"/>
      <c r="B1725" s="11"/>
      <c r="C1725" s="11"/>
      <c r="D1725" s="11"/>
      <c r="E1725" s="11"/>
      <c r="F1725" s="11"/>
      <c r="G1725" s="13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36"/>
      <c r="Y1725" s="36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2"/>
      <c r="AL1725" s="12"/>
      <c r="AM1725" s="11"/>
      <c r="AN1725" s="11"/>
      <c r="AO1725" s="11"/>
      <c r="AP1725" s="11"/>
      <c r="AQ1725" s="12"/>
      <c r="AR1725" s="11"/>
      <c r="AS1725" s="12"/>
      <c r="AT1725" s="11"/>
      <c r="AU1725" s="11"/>
      <c r="AV1725" s="11"/>
      <c r="AW1725" s="11"/>
      <c r="AX1725" s="11"/>
      <c r="AY1725" s="11"/>
      <c r="AZ1725" s="11"/>
      <c r="BA1725" s="11"/>
      <c r="BB1725" s="12"/>
      <c r="BC1725" s="11"/>
      <c r="BD1725" s="16"/>
      <c r="BE1725" s="16"/>
    </row>
    <row r="1726" spans="1:57" x14ac:dyDescent="0.3">
      <c r="A1726" s="11"/>
      <c r="B1726" s="11"/>
      <c r="C1726" s="11"/>
      <c r="D1726" s="11"/>
      <c r="E1726" s="11"/>
      <c r="F1726" s="11"/>
      <c r="G1726" s="13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36"/>
      <c r="Y1726" s="36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2"/>
      <c r="AL1726" s="12"/>
      <c r="AM1726" s="11"/>
      <c r="AN1726" s="11"/>
      <c r="AO1726" s="11"/>
      <c r="AP1726" s="11"/>
      <c r="AQ1726" s="11"/>
      <c r="AR1726" s="11"/>
      <c r="AS1726" s="12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6"/>
      <c r="BE1726" s="16"/>
    </row>
    <row r="1727" spans="1:57" x14ac:dyDescent="0.3">
      <c r="A1727" s="11"/>
      <c r="B1727" s="11"/>
      <c r="C1727" s="11"/>
      <c r="D1727" s="11"/>
      <c r="E1727" s="11"/>
      <c r="F1727" s="11"/>
      <c r="G1727" s="13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36"/>
      <c r="Y1727" s="36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6"/>
      <c r="BE1727" s="16"/>
    </row>
    <row r="1728" spans="1:57" x14ac:dyDescent="0.3">
      <c r="A1728" s="11"/>
      <c r="B1728" s="11"/>
      <c r="C1728" s="11"/>
      <c r="D1728" s="11"/>
      <c r="E1728" s="11"/>
      <c r="F1728" s="11"/>
      <c r="G1728" s="13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36"/>
      <c r="Y1728" s="36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6"/>
      <c r="BE1728" s="16"/>
    </row>
    <row r="1729" spans="1:57" x14ac:dyDescent="0.3">
      <c r="A1729" s="11"/>
      <c r="B1729" s="11"/>
      <c r="C1729" s="11"/>
      <c r="D1729" s="11"/>
      <c r="E1729" s="11"/>
      <c r="F1729" s="11"/>
      <c r="G1729" s="13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36"/>
      <c r="Y1729" s="36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6"/>
      <c r="BE1729" s="16"/>
    </row>
    <row r="1730" spans="1:57" x14ac:dyDescent="0.3">
      <c r="A1730" s="11"/>
      <c r="B1730" s="11"/>
      <c r="C1730" s="11"/>
      <c r="D1730" s="11"/>
      <c r="E1730" s="11"/>
      <c r="F1730" s="11"/>
      <c r="G1730" s="13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36"/>
      <c r="Y1730" s="36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2"/>
      <c r="AL1730" s="12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6"/>
      <c r="BE1730" s="16"/>
    </row>
    <row r="1731" spans="1:57" x14ac:dyDescent="0.3">
      <c r="A1731" s="11"/>
      <c r="B1731" s="11"/>
      <c r="C1731" s="11"/>
      <c r="D1731" s="11"/>
      <c r="E1731" s="11"/>
      <c r="F1731" s="11"/>
      <c r="G1731" s="13"/>
      <c r="H1731" s="13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36"/>
      <c r="Y1731" s="36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2"/>
      <c r="AL1731" s="12"/>
      <c r="AM1731" s="12"/>
      <c r="AN1731" s="12"/>
      <c r="AO1731" s="11"/>
      <c r="AP1731" s="11"/>
      <c r="AQ1731" s="12"/>
      <c r="AR1731" s="11"/>
      <c r="AS1731" s="12"/>
      <c r="AT1731" s="11"/>
      <c r="AU1731" s="11"/>
      <c r="AV1731" s="11"/>
      <c r="AW1731" s="11"/>
      <c r="AX1731" s="11"/>
      <c r="AY1731" s="11"/>
      <c r="AZ1731" s="11"/>
      <c r="BA1731" s="11"/>
      <c r="BB1731" s="12"/>
      <c r="BC1731" s="11"/>
      <c r="BD1731" s="16"/>
      <c r="BE1731" s="16"/>
    </row>
    <row r="1732" spans="1:57" x14ac:dyDescent="0.3">
      <c r="A1732" s="11"/>
      <c r="B1732" s="11"/>
      <c r="C1732" s="11"/>
      <c r="D1732" s="11"/>
      <c r="E1732" s="11"/>
      <c r="F1732" s="11"/>
      <c r="G1732" s="13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36"/>
      <c r="Y1732" s="36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2"/>
      <c r="AN1732" s="11"/>
      <c r="AO1732" s="11"/>
      <c r="AP1732" s="11"/>
      <c r="AQ1732" s="12"/>
      <c r="AR1732" s="11"/>
      <c r="AS1732" s="12"/>
      <c r="AT1732" s="11"/>
      <c r="AU1732" s="11"/>
      <c r="AV1732" s="11"/>
      <c r="AW1732" s="11"/>
      <c r="AX1732" s="11"/>
      <c r="AY1732" s="11"/>
      <c r="AZ1732" s="11"/>
      <c r="BA1732" s="11"/>
      <c r="BB1732" s="12"/>
      <c r="BC1732" s="11"/>
      <c r="BD1732" s="16"/>
      <c r="BE1732" s="16"/>
    </row>
    <row r="1733" spans="1:57" x14ac:dyDescent="0.3">
      <c r="A1733" s="11"/>
      <c r="B1733" s="11"/>
      <c r="C1733" s="11"/>
      <c r="D1733" s="11"/>
      <c r="E1733" s="11"/>
      <c r="F1733" s="11"/>
      <c r="G1733" s="13"/>
      <c r="H1733" s="13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36"/>
      <c r="Y1733" s="36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2"/>
      <c r="AR1733" s="11"/>
      <c r="AS1733" s="12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6"/>
      <c r="BE1733" s="16"/>
    </row>
    <row r="1734" spans="1:57" x14ac:dyDescent="0.3">
      <c r="A1734" s="11"/>
      <c r="B1734" s="11"/>
      <c r="C1734" s="11"/>
      <c r="D1734" s="11"/>
      <c r="E1734" s="11"/>
      <c r="F1734" s="11"/>
      <c r="G1734" s="13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36"/>
      <c r="Y1734" s="36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2"/>
      <c r="AL1734" s="12"/>
      <c r="AM1734" s="11"/>
      <c r="AN1734" s="11"/>
      <c r="AO1734" s="11"/>
      <c r="AP1734" s="11"/>
      <c r="AQ1734" s="11"/>
      <c r="AR1734" s="11"/>
      <c r="AS1734" s="12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6"/>
      <c r="BE1734" s="16"/>
    </row>
    <row r="1735" spans="1:57" x14ac:dyDescent="0.3">
      <c r="A1735" s="11"/>
      <c r="B1735" s="11"/>
      <c r="C1735" s="11"/>
      <c r="D1735" s="11"/>
      <c r="E1735" s="11"/>
      <c r="F1735" s="11"/>
      <c r="G1735" s="13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36"/>
      <c r="Y1735" s="36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6"/>
      <c r="BE1735" s="16"/>
    </row>
    <row r="1736" spans="1:57" x14ac:dyDescent="0.3">
      <c r="A1736" s="11"/>
      <c r="B1736" s="11"/>
      <c r="C1736" s="11"/>
      <c r="D1736" s="11"/>
      <c r="E1736" s="11"/>
      <c r="F1736" s="11"/>
      <c r="G1736" s="13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36"/>
      <c r="Y1736" s="36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2"/>
      <c r="AL1736" s="12"/>
      <c r="AM1736" s="11"/>
      <c r="AN1736" s="11"/>
      <c r="AO1736" s="11"/>
      <c r="AP1736" s="11"/>
      <c r="AQ1736" s="11"/>
      <c r="AR1736" s="11"/>
      <c r="AS1736" s="12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6"/>
      <c r="BE1736" s="16"/>
    </row>
    <row r="1737" spans="1:57" x14ac:dyDescent="0.3">
      <c r="A1737" s="11"/>
      <c r="B1737" s="11"/>
      <c r="C1737" s="11"/>
      <c r="D1737" s="11"/>
      <c r="E1737" s="11"/>
      <c r="F1737" s="11"/>
      <c r="G1737" s="13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36"/>
      <c r="Y1737" s="36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2"/>
      <c r="AL1737" s="11"/>
      <c r="AM1737" s="11"/>
      <c r="AN1737" s="11"/>
      <c r="AO1737" s="11"/>
      <c r="AP1737" s="11"/>
      <c r="AQ1737" s="11"/>
      <c r="AR1737" s="11"/>
      <c r="AS1737" s="12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6"/>
      <c r="BE1737" s="16"/>
    </row>
    <row r="1738" spans="1:57" x14ac:dyDescent="0.3">
      <c r="A1738" s="11"/>
      <c r="B1738" s="11"/>
      <c r="C1738" s="11"/>
      <c r="D1738" s="11"/>
      <c r="E1738" s="11"/>
      <c r="F1738" s="11"/>
      <c r="G1738" s="13"/>
      <c r="H1738" s="13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36"/>
      <c r="Y1738" s="36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2"/>
      <c r="AL1738" s="11"/>
      <c r="AM1738" s="11"/>
      <c r="AN1738" s="11"/>
      <c r="AO1738" s="11"/>
      <c r="AP1738" s="11"/>
      <c r="AQ1738" s="11"/>
      <c r="AR1738" s="11"/>
      <c r="AS1738" s="12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6"/>
      <c r="BE1738" s="16"/>
    </row>
    <row r="1739" spans="1:57" x14ac:dyDescent="0.3">
      <c r="A1739" s="11"/>
      <c r="B1739" s="11"/>
      <c r="C1739" s="11"/>
      <c r="D1739" s="11"/>
      <c r="E1739" s="11"/>
      <c r="F1739" s="11"/>
      <c r="G1739" s="13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36"/>
      <c r="Y1739" s="36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2"/>
      <c r="AL1739" s="11"/>
      <c r="AM1739" s="11"/>
      <c r="AN1739" s="11"/>
      <c r="AO1739" s="11"/>
      <c r="AP1739" s="11"/>
      <c r="AQ1739" s="11"/>
      <c r="AR1739" s="11"/>
      <c r="AS1739" s="12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6"/>
      <c r="BE1739" s="16"/>
    </row>
    <row r="1740" spans="1:57" x14ac:dyDescent="0.3">
      <c r="A1740" s="11"/>
      <c r="B1740" s="11"/>
      <c r="C1740" s="11"/>
      <c r="D1740" s="11"/>
      <c r="E1740" s="11"/>
      <c r="F1740" s="11"/>
      <c r="G1740" s="13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36"/>
      <c r="Y1740" s="36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2"/>
      <c r="AL1740" s="11"/>
      <c r="AM1740" s="11"/>
      <c r="AN1740" s="11"/>
      <c r="AO1740" s="11"/>
      <c r="AP1740" s="11"/>
      <c r="AQ1740" s="11"/>
      <c r="AR1740" s="11"/>
      <c r="AS1740" s="12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6"/>
      <c r="BE1740" s="16"/>
    </row>
    <row r="1741" spans="1:57" x14ac:dyDescent="0.3">
      <c r="A1741" s="11"/>
      <c r="B1741" s="11"/>
      <c r="C1741" s="11"/>
      <c r="D1741" s="11"/>
      <c r="E1741" s="11"/>
      <c r="F1741" s="11"/>
      <c r="G1741" s="13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36"/>
      <c r="Y1741" s="36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6"/>
      <c r="BE1741" s="16"/>
    </row>
    <row r="1742" spans="1:57" x14ac:dyDescent="0.3">
      <c r="A1742" s="11"/>
      <c r="B1742" s="11"/>
      <c r="C1742" s="11"/>
      <c r="D1742" s="11"/>
      <c r="E1742" s="11"/>
      <c r="F1742" s="11"/>
      <c r="G1742" s="13"/>
      <c r="H1742" s="13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36"/>
      <c r="Y1742" s="36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2"/>
      <c r="AL1742" s="11"/>
      <c r="AM1742" s="11"/>
      <c r="AN1742" s="11"/>
      <c r="AO1742" s="11"/>
      <c r="AP1742" s="11"/>
      <c r="AQ1742" s="11"/>
      <c r="AR1742" s="11"/>
      <c r="AS1742" s="12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6"/>
      <c r="BE1742" s="16"/>
    </row>
    <row r="1743" spans="1:57" x14ac:dyDescent="0.3">
      <c r="A1743" s="11"/>
      <c r="B1743" s="11"/>
      <c r="C1743" s="11"/>
      <c r="D1743" s="11"/>
      <c r="E1743" s="11"/>
      <c r="F1743" s="11"/>
      <c r="G1743" s="13"/>
      <c r="H1743" s="13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36"/>
      <c r="Y1743" s="36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2"/>
      <c r="AL1743" s="11"/>
      <c r="AM1743" s="12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6"/>
      <c r="BE1743" s="16"/>
    </row>
    <row r="1744" spans="1:57" x14ac:dyDescent="0.3">
      <c r="A1744" s="11"/>
      <c r="B1744" s="11"/>
      <c r="C1744" s="11"/>
      <c r="D1744" s="11"/>
      <c r="E1744" s="11"/>
      <c r="F1744" s="11"/>
      <c r="G1744" s="13"/>
      <c r="H1744" s="13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36"/>
      <c r="Y1744" s="36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6"/>
      <c r="BE1744" s="16"/>
    </row>
    <row r="1745" spans="1:57" x14ac:dyDescent="0.3">
      <c r="A1745" s="11"/>
      <c r="B1745" s="11"/>
      <c r="C1745" s="11"/>
      <c r="D1745" s="11"/>
      <c r="E1745" s="11"/>
      <c r="F1745" s="11"/>
      <c r="G1745" s="13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36"/>
      <c r="Y1745" s="36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6"/>
      <c r="BE1745" s="16"/>
    </row>
    <row r="1746" spans="1:57" x14ac:dyDescent="0.3">
      <c r="A1746" s="11"/>
      <c r="B1746" s="11"/>
      <c r="C1746" s="11"/>
      <c r="D1746" s="11"/>
      <c r="E1746" s="11"/>
      <c r="F1746" s="11"/>
      <c r="G1746" s="13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36"/>
      <c r="Y1746" s="36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2"/>
      <c r="AL1746" s="11"/>
      <c r="AM1746" s="11"/>
      <c r="AN1746" s="11"/>
      <c r="AO1746" s="11"/>
      <c r="AP1746" s="11"/>
      <c r="AQ1746" s="11"/>
      <c r="AR1746" s="11"/>
      <c r="AS1746" s="12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6"/>
      <c r="BE1746" s="16"/>
    </row>
    <row r="1747" spans="1:57" x14ac:dyDescent="0.3">
      <c r="A1747" s="11"/>
      <c r="B1747" s="11"/>
      <c r="C1747" s="11"/>
      <c r="D1747" s="11"/>
      <c r="E1747" s="11"/>
      <c r="F1747" s="11"/>
      <c r="G1747" s="13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36"/>
      <c r="Y1747" s="36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2"/>
      <c r="AL1747" s="12"/>
      <c r="AM1747" s="11"/>
      <c r="AN1747" s="11"/>
      <c r="AO1747" s="11"/>
      <c r="AP1747" s="11"/>
      <c r="AQ1747" s="11"/>
      <c r="AR1747" s="11"/>
      <c r="AS1747" s="12"/>
      <c r="AT1747" s="11"/>
      <c r="AU1747" s="11"/>
      <c r="AV1747" s="11"/>
      <c r="AW1747" s="11"/>
      <c r="AX1747" s="11"/>
      <c r="AY1747" s="11"/>
      <c r="AZ1747" s="11"/>
      <c r="BA1747" s="11"/>
      <c r="BB1747" s="12"/>
      <c r="BC1747" s="11"/>
      <c r="BD1747" s="16"/>
      <c r="BE1747" s="16"/>
    </row>
    <row r="1748" spans="1:57" x14ac:dyDescent="0.3">
      <c r="A1748" s="11"/>
      <c r="B1748" s="11"/>
      <c r="C1748" s="11"/>
      <c r="D1748" s="11"/>
      <c r="E1748" s="11"/>
      <c r="F1748" s="11"/>
      <c r="G1748" s="13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36"/>
      <c r="Y1748" s="36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6"/>
      <c r="BE1748" s="16"/>
    </row>
    <row r="1749" spans="1:57" x14ac:dyDescent="0.3">
      <c r="A1749" s="11"/>
      <c r="B1749" s="11"/>
      <c r="C1749" s="11"/>
      <c r="D1749" s="11"/>
      <c r="E1749" s="11"/>
      <c r="F1749" s="11"/>
      <c r="G1749" s="13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36"/>
      <c r="Y1749" s="36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6"/>
      <c r="BE1749" s="16"/>
    </row>
    <row r="1750" spans="1:57" x14ac:dyDescent="0.3">
      <c r="A1750" s="11"/>
      <c r="B1750" s="11"/>
      <c r="C1750" s="11"/>
      <c r="D1750" s="11"/>
      <c r="E1750" s="11"/>
      <c r="F1750" s="11"/>
      <c r="G1750" s="13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36"/>
      <c r="Y1750" s="36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6"/>
      <c r="BE1750" s="16"/>
    </row>
    <row r="1751" spans="1:57" x14ac:dyDescent="0.3">
      <c r="A1751" s="11"/>
      <c r="B1751" s="11"/>
      <c r="C1751" s="11"/>
      <c r="D1751" s="11"/>
      <c r="E1751" s="11"/>
      <c r="F1751" s="11"/>
      <c r="G1751" s="13"/>
      <c r="H1751" s="13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36"/>
      <c r="Y1751" s="36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6"/>
      <c r="BE1751" s="16"/>
    </row>
    <row r="1752" spans="1:57" x14ac:dyDescent="0.3">
      <c r="A1752" s="11"/>
      <c r="B1752" s="11"/>
      <c r="C1752" s="11"/>
      <c r="D1752" s="11"/>
      <c r="E1752" s="11"/>
      <c r="F1752" s="11"/>
      <c r="G1752" s="13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36"/>
      <c r="Y1752" s="36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2"/>
      <c r="AL1752" s="12"/>
      <c r="AM1752" s="11"/>
      <c r="AN1752" s="11"/>
      <c r="AO1752" s="11"/>
      <c r="AP1752" s="11"/>
      <c r="AQ1752" s="11"/>
      <c r="AR1752" s="11"/>
      <c r="AS1752" s="12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6"/>
      <c r="BE1752" s="16"/>
    </row>
    <row r="1753" spans="1:57" x14ac:dyDescent="0.3">
      <c r="A1753" s="11"/>
      <c r="B1753" s="11"/>
      <c r="C1753" s="11"/>
      <c r="D1753" s="11"/>
      <c r="E1753" s="11"/>
      <c r="F1753" s="11"/>
      <c r="G1753" s="13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36"/>
      <c r="Y1753" s="36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2"/>
      <c r="AL1753" s="12"/>
      <c r="AM1753" s="11"/>
      <c r="AN1753" s="11"/>
      <c r="AO1753" s="11"/>
      <c r="AP1753" s="11"/>
      <c r="AQ1753" s="11"/>
      <c r="AR1753" s="11"/>
      <c r="AS1753" s="12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6"/>
      <c r="BE1753" s="16"/>
    </row>
    <row r="1754" spans="1:57" x14ac:dyDescent="0.3">
      <c r="A1754" s="11"/>
      <c r="B1754" s="11"/>
      <c r="C1754" s="11"/>
      <c r="D1754" s="11"/>
      <c r="E1754" s="11"/>
      <c r="F1754" s="11"/>
      <c r="G1754" s="13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36"/>
      <c r="Y1754" s="36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6"/>
      <c r="BE1754" s="16"/>
    </row>
    <row r="1755" spans="1:57" x14ac:dyDescent="0.3">
      <c r="A1755" s="11"/>
      <c r="B1755" s="11"/>
      <c r="C1755" s="11"/>
      <c r="D1755" s="11"/>
      <c r="E1755" s="11"/>
      <c r="F1755" s="11"/>
      <c r="G1755" s="13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36"/>
      <c r="Y1755" s="36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6"/>
      <c r="BE1755" s="16"/>
    </row>
    <row r="1756" spans="1:57" x14ac:dyDescent="0.3">
      <c r="A1756" s="11"/>
      <c r="B1756" s="11"/>
      <c r="C1756" s="11"/>
      <c r="D1756" s="11"/>
      <c r="E1756" s="11"/>
      <c r="F1756" s="11"/>
      <c r="G1756" s="13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36"/>
      <c r="Y1756" s="36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6"/>
      <c r="BE1756" s="16"/>
    </row>
    <row r="1757" spans="1:57" x14ac:dyDescent="0.3">
      <c r="A1757" s="11"/>
      <c r="B1757" s="11"/>
      <c r="C1757" s="11"/>
      <c r="D1757" s="11"/>
      <c r="E1757" s="11"/>
      <c r="F1757" s="11"/>
      <c r="G1757" s="13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36"/>
      <c r="Y1757" s="36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2"/>
      <c r="AL1757" s="12"/>
      <c r="AM1757" s="11"/>
      <c r="AN1757" s="11"/>
      <c r="AO1757" s="11"/>
      <c r="AP1757" s="11"/>
      <c r="AQ1757" s="12"/>
      <c r="AR1757" s="11"/>
      <c r="AS1757" s="12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6"/>
      <c r="BE1757" s="16"/>
    </row>
    <row r="1758" spans="1:57" x14ac:dyDescent="0.3">
      <c r="A1758" s="11"/>
      <c r="B1758" s="11"/>
      <c r="C1758" s="11"/>
      <c r="D1758" s="11"/>
      <c r="E1758" s="11"/>
      <c r="F1758" s="11"/>
      <c r="G1758" s="13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36"/>
      <c r="Y1758" s="36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6"/>
      <c r="BE1758" s="16"/>
    </row>
    <row r="1759" spans="1:57" x14ac:dyDescent="0.3">
      <c r="A1759" s="11"/>
      <c r="B1759" s="11"/>
      <c r="C1759" s="11"/>
      <c r="D1759" s="11"/>
      <c r="E1759" s="11"/>
      <c r="F1759" s="11"/>
      <c r="G1759" s="13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36"/>
      <c r="Y1759" s="36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2"/>
      <c r="AL1759" s="11"/>
      <c r="AM1759" s="11"/>
      <c r="AN1759" s="11"/>
      <c r="AO1759" s="11"/>
      <c r="AP1759" s="11"/>
      <c r="AQ1759" s="11"/>
      <c r="AR1759" s="11"/>
      <c r="AS1759" s="12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6"/>
      <c r="BE1759" s="16"/>
    </row>
    <row r="1760" spans="1:57" x14ac:dyDescent="0.3">
      <c r="A1760" s="11"/>
      <c r="B1760" s="11"/>
      <c r="C1760" s="11"/>
      <c r="D1760" s="11"/>
      <c r="E1760" s="11"/>
      <c r="F1760" s="11"/>
      <c r="G1760" s="13"/>
      <c r="H1760" s="13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36"/>
      <c r="Y1760" s="36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6"/>
      <c r="BE1760" s="16"/>
    </row>
    <row r="1761" spans="1:57" x14ac:dyDescent="0.3">
      <c r="A1761" s="11"/>
      <c r="B1761" s="11"/>
      <c r="C1761" s="11"/>
      <c r="D1761" s="11"/>
      <c r="E1761" s="11"/>
      <c r="F1761" s="11"/>
      <c r="G1761" s="13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36"/>
      <c r="Y1761" s="36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2"/>
      <c r="AL1761" s="12"/>
      <c r="AM1761" s="11"/>
      <c r="AN1761" s="11"/>
      <c r="AO1761" s="11"/>
      <c r="AP1761" s="11"/>
      <c r="AQ1761" s="11"/>
      <c r="AR1761" s="11"/>
      <c r="AS1761" s="12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6"/>
      <c r="BE1761" s="16"/>
    </row>
    <row r="1762" spans="1:57" x14ac:dyDescent="0.3">
      <c r="A1762" s="11"/>
      <c r="B1762" s="11"/>
      <c r="C1762" s="11"/>
      <c r="D1762" s="11"/>
      <c r="E1762" s="11"/>
      <c r="F1762" s="11"/>
      <c r="G1762" s="13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36"/>
      <c r="Y1762" s="36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6"/>
      <c r="BE1762" s="16"/>
    </row>
    <row r="1763" spans="1:57" x14ac:dyDescent="0.3">
      <c r="A1763" s="11"/>
      <c r="B1763" s="11"/>
      <c r="C1763" s="11"/>
      <c r="D1763" s="11"/>
      <c r="E1763" s="11"/>
      <c r="F1763" s="11"/>
      <c r="G1763" s="13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36"/>
      <c r="Y1763" s="36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2"/>
      <c r="AN1763" s="11"/>
      <c r="AO1763" s="11"/>
      <c r="AP1763" s="11"/>
      <c r="AQ1763" s="12"/>
      <c r="AR1763" s="11"/>
      <c r="AS1763" s="12"/>
      <c r="AT1763" s="11"/>
      <c r="AU1763" s="11"/>
      <c r="AV1763" s="11"/>
      <c r="AW1763" s="11"/>
      <c r="AX1763" s="11"/>
      <c r="AY1763" s="11"/>
      <c r="AZ1763" s="11"/>
      <c r="BA1763" s="11"/>
      <c r="BB1763" s="12"/>
      <c r="BC1763" s="11"/>
      <c r="BD1763" s="16"/>
      <c r="BE1763" s="16"/>
    </row>
    <row r="1764" spans="1:57" x14ac:dyDescent="0.3">
      <c r="A1764" s="11"/>
      <c r="B1764" s="11"/>
      <c r="C1764" s="11"/>
      <c r="D1764" s="11"/>
      <c r="E1764" s="11"/>
      <c r="F1764" s="11"/>
      <c r="G1764" s="13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36"/>
      <c r="Y1764" s="36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6"/>
      <c r="BE1764" s="16"/>
    </row>
    <row r="1765" spans="1:57" x14ac:dyDescent="0.3">
      <c r="A1765" s="11"/>
      <c r="B1765" s="11"/>
      <c r="C1765" s="11"/>
      <c r="D1765" s="11"/>
      <c r="E1765" s="11"/>
      <c r="F1765" s="11"/>
      <c r="G1765" s="13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36"/>
      <c r="Y1765" s="36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2"/>
      <c r="AL1765" s="12"/>
      <c r="AM1765" s="11"/>
      <c r="AN1765" s="11"/>
      <c r="AO1765" s="11"/>
      <c r="AP1765" s="11"/>
      <c r="AQ1765" s="11"/>
      <c r="AR1765" s="11"/>
      <c r="AS1765" s="12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6"/>
      <c r="BE1765" s="16"/>
    </row>
    <row r="1766" spans="1:57" x14ac:dyDescent="0.3">
      <c r="A1766" s="11"/>
      <c r="B1766" s="11"/>
      <c r="C1766" s="11"/>
      <c r="D1766" s="11"/>
      <c r="E1766" s="11"/>
      <c r="F1766" s="11"/>
      <c r="G1766" s="13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36"/>
      <c r="Y1766" s="36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2"/>
      <c r="AL1766" s="11"/>
      <c r="AM1766" s="11"/>
      <c r="AN1766" s="11"/>
      <c r="AO1766" s="11"/>
      <c r="AP1766" s="11"/>
      <c r="AQ1766" s="11"/>
      <c r="AR1766" s="11"/>
      <c r="AS1766" s="12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6"/>
      <c r="BE1766" s="16"/>
    </row>
    <row r="1767" spans="1:57" x14ac:dyDescent="0.3">
      <c r="A1767" s="11"/>
      <c r="B1767" s="11"/>
      <c r="C1767" s="11"/>
      <c r="D1767" s="11"/>
      <c r="E1767" s="11"/>
      <c r="F1767" s="11"/>
      <c r="G1767" s="13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36"/>
      <c r="Y1767" s="36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6"/>
      <c r="BE1767" s="16"/>
    </row>
    <row r="1768" spans="1:57" x14ac:dyDescent="0.3">
      <c r="A1768" s="11"/>
      <c r="B1768" s="11"/>
      <c r="C1768" s="11"/>
      <c r="D1768" s="11"/>
      <c r="E1768" s="11"/>
      <c r="F1768" s="11"/>
      <c r="G1768" s="13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36"/>
      <c r="Y1768" s="36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6"/>
      <c r="BE1768" s="16"/>
    </row>
    <row r="1769" spans="1:57" x14ac:dyDescent="0.3">
      <c r="A1769" s="11"/>
      <c r="B1769" s="11"/>
      <c r="C1769" s="11"/>
      <c r="D1769" s="11"/>
      <c r="E1769" s="11"/>
      <c r="F1769" s="11"/>
      <c r="G1769" s="13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36"/>
      <c r="Y1769" s="36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6"/>
      <c r="BE1769" s="16"/>
    </row>
    <row r="1770" spans="1:57" x14ac:dyDescent="0.3">
      <c r="A1770" s="11"/>
      <c r="B1770" s="11"/>
      <c r="C1770" s="11"/>
      <c r="D1770" s="11"/>
      <c r="E1770" s="11"/>
      <c r="F1770" s="11"/>
      <c r="G1770" s="13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36"/>
      <c r="Y1770" s="36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6"/>
      <c r="BE1770" s="16"/>
    </row>
    <row r="1771" spans="1:57" x14ac:dyDescent="0.3">
      <c r="A1771" s="11"/>
      <c r="B1771" s="11"/>
      <c r="C1771" s="11"/>
      <c r="D1771" s="11"/>
      <c r="E1771" s="11"/>
      <c r="F1771" s="11"/>
      <c r="G1771" s="13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36"/>
      <c r="Y1771" s="36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2"/>
      <c r="AL1771" s="12"/>
      <c r="AM1771" s="11"/>
      <c r="AN1771" s="11"/>
      <c r="AO1771" s="11"/>
      <c r="AP1771" s="11"/>
      <c r="AQ1771" s="11"/>
      <c r="AR1771" s="11"/>
      <c r="AS1771" s="12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6"/>
      <c r="BE1771" s="16"/>
    </row>
    <row r="1772" spans="1:57" x14ac:dyDescent="0.3">
      <c r="A1772" s="11"/>
      <c r="B1772" s="11"/>
      <c r="C1772" s="11"/>
      <c r="D1772" s="11"/>
      <c r="E1772" s="11"/>
      <c r="F1772" s="11"/>
      <c r="G1772" s="13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36"/>
      <c r="Y1772" s="36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6"/>
      <c r="BE1772" s="16"/>
    </row>
    <row r="1773" spans="1:57" x14ac:dyDescent="0.3">
      <c r="A1773" s="11"/>
      <c r="B1773" s="11"/>
      <c r="C1773" s="11"/>
      <c r="D1773" s="11"/>
      <c r="E1773" s="11"/>
      <c r="F1773" s="11"/>
      <c r="G1773" s="13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36"/>
      <c r="Y1773" s="36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6"/>
      <c r="BE1773" s="16"/>
    </row>
    <row r="1774" spans="1:57" x14ac:dyDescent="0.3">
      <c r="A1774" s="11"/>
      <c r="B1774" s="11"/>
      <c r="C1774" s="11"/>
      <c r="D1774" s="11"/>
      <c r="E1774" s="11"/>
      <c r="F1774" s="11"/>
      <c r="G1774" s="13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36"/>
      <c r="Y1774" s="36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6"/>
      <c r="BE1774" s="16"/>
    </row>
    <row r="1775" spans="1:57" x14ac:dyDescent="0.3">
      <c r="A1775" s="11"/>
      <c r="B1775" s="11"/>
      <c r="C1775" s="11"/>
      <c r="D1775" s="11"/>
      <c r="E1775" s="11"/>
      <c r="F1775" s="11"/>
      <c r="G1775" s="13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36"/>
      <c r="Y1775" s="36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2"/>
      <c r="AL1775" s="12"/>
      <c r="AM1775" s="11"/>
      <c r="AN1775" s="11"/>
      <c r="AO1775" s="11"/>
      <c r="AP1775" s="11"/>
      <c r="AQ1775" s="11"/>
      <c r="AR1775" s="11"/>
      <c r="AS1775" s="12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6"/>
      <c r="BE1775" s="16"/>
    </row>
    <row r="1776" spans="1:57" x14ac:dyDescent="0.3">
      <c r="A1776" s="11"/>
      <c r="B1776" s="11"/>
      <c r="C1776" s="11"/>
      <c r="D1776" s="11"/>
      <c r="E1776" s="11"/>
      <c r="F1776" s="11"/>
      <c r="G1776" s="13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36"/>
      <c r="Y1776" s="36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6"/>
      <c r="BE1776" s="16"/>
    </row>
    <row r="1777" spans="1:57" x14ac:dyDescent="0.3">
      <c r="A1777" s="11"/>
      <c r="B1777" s="11"/>
      <c r="C1777" s="11"/>
      <c r="D1777" s="11"/>
      <c r="E1777" s="11"/>
      <c r="F1777" s="11"/>
      <c r="G1777" s="13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36"/>
      <c r="Y1777" s="36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6"/>
      <c r="BE1777" s="16"/>
    </row>
    <row r="1778" spans="1:57" x14ac:dyDescent="0.3">
      <c r="A1778" s="11"/>
      <c r="B1778" s="11"/>
      <c r="C1778" s="11"/>
      <c r="D1778" s="11"/>
      <c r="E1778" s="11"/>
      <c r="F1778" s="11"/>
      <c r="G1778" s="13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36"/>
      <c r="Y1778" s="36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6"/>
      <c r="BE1778" s="16"/>
    </row>
    <row r="1779" spans="1:57" x14ac:dyDescent="0.3">
      <c r="A1779" s="11"/>
      <c r="B1779" s="11"/>
      <c r="C1779" s="11"/>
      <c r="D1779" s="11"/>
      <c r="E1779" s="11"/>
      <c r="F1779" s="11"/>
      <c r="G1779" s="13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36"/>
      <c r="Y1779" s="36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6"/>
      <c r="BE1779" s="16"/>
    </row>
    <row r="1780" spans="1:57" x14ac:dyDescent="0.3">
      <c r="A1780" s="11"/>
      <c r="B1780" s="11"/>
      <c r="C1780" s="11"/>
      <c r="D1780" s="11"/>
      <c r="E1780" s="11"/>
      <c r="F1780" s="11"/>
      <c r="G1780" s="13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36"/>
      <c r="Y1780" s="36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6"/>
      <c r="BE1780" s="16"/>
    </row>
    <row r="1781" spans="1:57" x14ac:dyDescent="0.3">
      <c r="A1781" s="11"/>
      <c r="B1781" s="11"/>
      <c r="C1781" s="11"/>
      <c r="D1781" s="11"/>
      <c r="E1781" s="11"/>
      <c r="F1781" s="11"/>
      <c r="G1781" s="13"/>
      <c r="H1781" s="13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36"/>
      <c r="Y1781" s="36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6"/>
      <c r="BE1781" s="16"/>
    </row>
    <row r="1782" spans="1:57" x14ac:dyDescent="0.3">
      <c r="A1782" s="11"/>
      <c r="B1782" s="11"/>
      <c r="C1782" s="11"/>
      <c r="D1782" s="11"/>
      <c r="E1782" s="11"/>
      <c r="F1782" s="11"/>
      <c r="G1782" s="13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36"/>
      <c r="Y1782" s="36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6"/>
      <c r="BE1782" s="16"/>
    </row>
    <row r="1783" spans="1:57" x14ac:dyDescent="0.3">
      <c r="A1783" s="11"/>
      <c r="B1783" s="11"/>
      <c r="C1783" s="11"/>
      <c r="D1783" s="11"/>
      <c r="E1783" s="11"/>
      <c r="F1783" s="11"/>
      <c r="G1783" s="13"/>
      <c r="H1783" s="13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36"/>
      <c r="Y1783" s="36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6"/>
      <c r="BE1783" s="16"/>
    </row>
    <row r="1784" spans="1:57" x14ac:dyDescent="0.3">
      <c r="A1784" s="11"/>
      <c r="B1784" s="11"/>
      <c r="C1784" s="11"/>
      <c r="D1784" s="11"/>
      <c r="E1784" s="11"/>
      <c r="F1784" s="11"/>
      <c r="G1784" s="13"/>
      <c r="H1784" s="13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36"/>
      <c r="Y1784" s="36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2"/>
      <c r="BC1784" s="11"/>
      <c r="BD1784" s="16"/>
      <c r="BE1784" s="16"/>
    </row>
    <row r="1785" spans="1:57" x14ac:dyDescent="0.3">
      <c r="A1785" s="11"/>
      <c r="B1785" s="11"/>
      <c r="C1785" s="11"/>
      <c r="D1785" s="11"/>
      <c r="E1785" s="11"/>
      <c r="F1785" s="11"/>
      <c r="G1785" s="13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36"/>
      <c r="Y1785" s="36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6"/>
      <c r="BE1785" s="16"/>
    </row>
    <row r="1786" spans="1:57" x14ac:dyDescent="0.3">
      <c r="A1786" s="11"/>
      <c r="B1786" s="11"/>
      <c r="C1786" s="11"/>
      <c r="D1786" s="11"/>
      <c r="E1786" s="11"/>
      <c r="F1786" s="11"/>
      <c r="G1786" s="13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36"/>
      <c r="Y1786" s="36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6"/>
      <c r="BE1786" s="16"/>
    </row>
    <row r="1787" spans="1:57" x14ac:dyDescent="0.3">
      <c r="A1787" s="11"/>
      <c r="B1787" s="11"/>
      <c r="C1787" s="11"/>
      <c r="D1787" s="11"/>
      <c r="E1787" s="11"/>
      <c r="F1787" s="11"/>
      <c r="G1787" s="13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36"/>
      <c r="Y1787" s="36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6"/>
      <c r="BE1787" s="16"/>
    </row>
    <row r="1788" spans="1:57" x14ac:dyDescent="0.3">
      <c r="A1788" s="11"/>
      <c r="B1788" s="11"/>
      <c r="C1788" s="11"/>
      <c r="D1788" s="11"/>
      <c r="E1788" s="11"/>
      <c r="F1788" s="11"/>
      <c r="G1788" s="13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36"/>
      <c r="Y1788" s="36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6"/>
      <c r="BE1788" s="16"/>
    </row>
    <row r="1789" spans="1:57" x14ac:dyDescent="0.3">
      <c r="A1789" s="11"/>
      <c r="B1789" s="11"/>
      <c r="C1789" s="11"/>
      <c r="D1789" s="11"/>
      <c r="E1789" s="11"/>
      <c r="F1789" s="11"/>
      <c r="G1789" s="13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36"/>
      <c r="Y1789" s="36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6"/>
      <c r="BE1789" s="16"/>
    </row>
    <row r="1790" spans="1:57" x14ac:dyDescent="0.3">
      <c r="A1790" s="11"/>
      <c r="B1790" s="11"/>
      <c r="C1790" s="11"/>
      <c r="D1790" s="11"/>
      <c r="E1790" s="11"/>
      <c r="F1790" s="11"/>
      <c r="G1790" s="13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36"/>
      <c r="Y1790" s="36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6"/>
      <c r="BE1790" s="16"/>
    </row>
    <row r="1791" spans="1:57" x14ac:dyDescent="0.3">
      <c r="A1791" s="11"/>
      <c r="B1791" s="11"/>
      <c r="C1791" s="11"/>
      <c r="D1791" s="11"/>
      <c r="E1791" s="11"/>
      <c r="F1791" s="11"/>
      <c r="G1791" s="13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36"/>
      <c r="Y1791" s="36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2"/>
      <c r="AN1791" s="11"/>
      <c r="AO1791" s="11"/>
      <c r="AP1791" s="11"/>
      <c r="AQ1791" s="12"/>
      <c r="AR1791" s="11"/>
      <c r="AS1791" s="12"/>
      <c r="AT1791" s="11"/>
      <c r="AU1791" s="11"/>
      <c r="AV1791" s="11"/>
      <c r="AW1791" s="11"/>
      <c r="AX1791" s="11"/>
      <c r="AY1791" s="11"/>
      <c r="AZ1791" s="11"/>
      <c r="BA1791" s="11"/>
      <c r="BB1791" s="12"/>
      <c r="BC1791" s="11"/>
      <c r="BD1791" s="16"/>
      <c r="BE1791" s="16"/>
    </row>
    <row r="1792" spans="1:57" x14ac:dyDescent="0.3">
      <c r="A1792" s="11"/>
      <c r="B1792" s="11"/>
      <c r="C1792" s="11"/>
      <c r="D1792" s="11"/>
      <c r="E1792" s="11"/>
      <c r="F1792" s="11"/>
      <c r="G1792" s="13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36"/>
      <c r="Y1792" s="36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6"/>
      <c r="BE1792" s="16"/>
    </row>
    <row r="1793" spans="1:57" x14ac:dyDescent="0.3">
      <c r="A1793" s="11"/>
      <c r="B1793" s="11"/>
      <c r="C1793" s="11"/>
      <c r="D1793" s="11"/>
      <c r="E1793" s="11"/>
      <c r="F1793" s="11"/>
      <c r="G1793" s="13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36"/>
      <c r="Y1793" s="36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6"/>
      <c r="BE1793" s="16"/>
    </row>
    <row r="1794" spans="1:57" x14ac:dyDescent="0.3">
      <c r="A1794" s="11"/>
      <c r="B1794" s="11"/>
      <c r="C1794" s="11"/>
      <c r="D1794" s="11"/>
      <c r="E1794" s="11"/>
      <c r="F1794" s="11"/>
      <c r="G1794" s="13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36"/>
      <c r="Y1794" s="36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6"/>
      <c r="BE1794" s="16"/>
    </row>
    <row r="1795" spans="1:57" x14ac:dyDescent="0.3">
      <c r="A1795" s="11"/>
      <c r="B1795" s="11"/>
      <c r="C1795" s="11"/>
      <c r="D1795" s="11"/>
      <c r="E1795" s="11"/>
      <c r="F1795" s="11"/>
      <c r="G1795" s="13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36"/>
      <c r="Y1795" s="36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2"/>
      <c r="AL1795" s="12"/>
      <c r="AM1795" s="11"/>
      <c r="AN1795" s="11"/>
      <c r="AO1795" s="11"/>
      <c r="AP1795" s="11"/>
      <c r="AQ1795" s="11"/>
      <c r="AR1795" s="11"/>
      <c r="AS1795" s="12"/>
      <c r="AT1795" s="11"/>
      <c r="AU1795" s="11"/>
      <c r="AV1795" s="11"/>
      <c r="AW1795" s="11"/>
      <c r="AX1795" s="11"/>
      <c r="AY1795" s="11"/>
      <c r="AZ1795" s="11"/>
      <c r="BA1795" s="11"/>
      <c r="BB1795" s="12"/>
      <c r="BC1795" s="11"/>
      <c r="BD1795" s="16"/>
      <c r="BE1795" s="16"/>
    </row>
    <row r="1796" spans="1:57" x14ac:dyDescent="0.3">
      <c r="A1796" s="11"/>
      <c r="B1796" s="11"/>
      <c r="C1796" s="11"/>
      <c r="D1796" s="11"/>
      <c r="E1796" s="11"/>
      <c r="F1796" s="11"/>
      <c r="G1796" s="13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36"/>
      <c r="Y1796" s="36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2"/>
      <c r="AL1796" s="12"/>
      <c r="AM1796" s="11"/>
      <c r="AN1796" s="11"/>
      <c r="AO1796" s="11"/>
      <c r="AP1796" s="11"/>
      <c r="AQ1796" s="11"/>
      <c r="AR1796" s="11"/>
      <c r="AS1796" s="12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6"/>
      <c r="BE1796" s="16"/>
    </row>
    <row r="1797" spans="1:57" x14ac:dyDescent="0.3">
      <c r="A1797" s="11"/>
      <c r="B1797" s="11"/>
      <c r="C1797" s="11"/>
      <c r="D1797" s="11"/>
      <c r="E1797" s="11"/>
      <c r="F1797" s="11"/>
      <c r="G1797" s="13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36"/>
      <c r="Y1797" s="36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6"/>
      <c r="BE1797" s="16"/>
    </row>
    <row r="1798" spans="1:57" x14ac:dyDescent="0.3">
      <c r="A1798" s="11"/>
      <c r="B1798" s="11"/>
      <c r="C1798" s="11"/>
      <c r="D1798" s="11"/>
      <c r="E1798" s="11"/>
      <c r="F1798" s="11"/>
      <c r="G1798" s="13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36"/>
      <c r="Y1798" s="36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6"/>
      <c r="BE1798" s="16"/>
    </row>
    <row r="1799" spans="1:57" x14ac:dyDescent="0.3">
      <c r="A1799" s="11"/>
      <c r="B1799" s="11"/>
      <c r="C1799" s="11"/>
      <c r="D1799" s="11"/>
      <c r="E1799" s="11"/>
      <c r="F1799" s="11"/>
      <c r="G1799" s="13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36"/>
      <c r="Y1799" s="36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6"/>
      <c r="BE1799" s="16"/>
    </row>
    <row r="1800" spans="1:57" x14ac:dyDescent="0.3">
      <c r="A1800" s="11"/>
      <c r="B1800" s="11"/>
      <c r="C1800" s="11"/>
      <c r="D1800" s="11"/>
      <c r="E1800" s="11"/>
      <c r="F1800" s="11"/>
      <c r="G1800" s="13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36"/>
      <c r="Y1800" s="36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2"/>
      <c r="AL1800" s="12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6"/>
      <c r="BE1800" s="16"/>
    </row>
    <row r="1801" spans="1:57" x14ac:dyDescent="0.3">
      <c r="A1801" s="11"/>
      <c r="B1801" s="11"/>
      <c r="C1801" s="11"/>
      <c r="D1801" s="11"/>
      <c r="E1801" s="11"/>
      <c r="F1801" s="11"/>
      <c r="G1801" s="13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36"/>
      <c r="Y1801" s="36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6"/>
      <c r="BE1801" s="16"/>
    </row>
    <row r="1802" spans="1:57" x14ac:dyDescent="0.3">
      <c r="A1802" s="11"/>
      <c r="B1802" s="48"/>
      <c r="C1802" s="11"/>
      <c r="D1802" s="11"/>
      <c r="E1802" s="11"/>
      <c r="F1802" s="11"/>
      <c r="G1802" s="13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36"/>
      <c r="Y1802" s="36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6"/>
      <c r="BE1802" s="16"/>
    </row>
    <row r="1803" spans="1:57" x14ac:dyDescent="0.3">
      <c r="A1803" s="11"/>
      <c r="B1803" s="11"/>
      <c r="C1803" s="11"/>
      <c r="D1803" s="11"/>
      <c r="E1803" s="11"/>
      <c r="F1803" s="11"/>
      <c r="G1803" s="13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36"/>
      <c r="Y1803" s="36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6"/>
      <c r="BE1803" s="16"/>
    </row>
    <row r="1804" spans="1:57" x14ac:dyDescent="0.3">
      <c r="A1804" s="11"/>
      <c r="B1804" s="11"/>
      <c r="C1804" s="11"/>
      <c r="D1804" s="11"/>
      <c r="E1804" s="11"/>
      <c r="F1804" s="11"/>
      <c r="G1804" s="13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36"/>
      <c r="Y1804" s="36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6"/>
      <c r="BE1804" s="16"/>
    </row>
    <row r="1805" spans="1:57" x14ac:dyDescent="0.3">
      <c r="A1805" s="11"/>
      <c r="B1805" s="11"/>
      <c r="C1805" s="11"/>
      <c r="D1805" s="11"/>
      <c r="E1805" s="11"/>
      <c r="F1805" s="11"/>
      <c r="G1805" s="13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36"/>
      <c r="Y1805" s="36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6"/>
      <c r="BE1805" s="16"/>
    </row>
    <row r="1806" spans="1:57" x14ac:dyDescent="0.3">
      <c r="A1806" s="11"/>
      <c r="B1806" s="11"/>
      <c r="C1806" s="11"/>
      <c r="D1806" s="11"/>
      <c r="E1806" s="11"/>
      <c r="F1806" s="11"/>
      <c r="G1806" s="13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36"/>
      <c r="Y1806" s="36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6"/>
      <c r="BE1806" s="16"/>
    </row>
    <row r="1807" spans="1:57" x14ac:dyDescent="0.3">
      <c r="A1807" s="11"/>
      <c r="B1807" s="11"/>
      <c r="C1807" s="11"/>
      <c r="D1807" s="11"/>
      <c r="E1807" s="11"/>
      <c r="F1807" s="11"/>
      <c r="G1807" s="13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36"/>
      <c r="Y1807" s="36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6"/>
      <c r="BE1807" s="16"/>
    </row>
    <row r="1808" spans="1:57" x14ac:dyDescent="0.3">
      <c r="A1808" s="11"/>
      <c r="B1808" s="11"/>
      <c r="C1808" s="11"/>
      <c r="D1808" s="11"/>
      <c r="E1808" s="11"/>
      <c r="F1808" s="11"/>
      <c r="G1808" s="13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36"/>
      <c r="Y1808" s="36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6"/>
      <c r="BE1808" s="16"/>
    </row>
    <row r="1809" spans="1:57" x14ac:dyDescent="0.3">
      <c r="A1809" s="11"/>
      <c r="B1809" s="11"/>
      <c r="C1809" s="11"/>
      <c r="D1809" s="11"/>
      <c r="E1809" s="11"/>
      <c r="F1809" s="11"/>
      <c r="G1809" s="13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36"/>
      <c r="Y1809" s="36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6"/>
      <c r="BE1809" s="16"/>
    </row>
    <row r="1810" spans="1:57" x14ac:dyDescent="0.3">
      <c r="A1810" s="11"/>
      <c r="B1810" s="11"/>
      <c r="C1810" s="11"/>
      <c r="D1810" s="11"/>
      <c r="E1810" s="11"/>
      <c r="F1810" s="11"/>
      <c r="G1810" s="13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36"/>
      <c r="Y1810" s="36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6"/>
      <c r="BE1810" s="16"/>
    </row>
    <row r="1811" spans="1:57" x14ac:dyDescent="0.3">
      <c r="A1811" s="11"/>
      <c r="B1811" s="11"/>
      <c r="C1811" s="11"/>
      <c r="D1811" s="11"/>
      <c r="E1811" s="11"/>
      <c r="F1811" s="11"/>
      <c r="G1811" s="13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36"/>
      <c r="Y1811" s="36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6"/>
      <c r="BE1811" s="16"/>
    </row>
    <row r="1812" spans="1:57" x14ac:dyDescent="0.3">
      <c r="A1812" s="11"/>
      <c r="B1812" s="11"/>
      <c r="C1812" s="11"/>
      <c r="D1812" s="11"/>
      <c r="E1812" s="11"/>
      <c r="F1812" s="11"/>
      <c r="G1812" s="13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36"/>
      <c r="Y1812" s="36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6"/>
      <c r="BE1812" s="16"/>
    </row>
    <row r="1813" spans="1:57" x14ac:dyDescent="0.3">
      <c r="A1813" s="11"/>
      <c r="B1813" s="11"/>
      <c r="C1813" s="11"/>
      <c r="D1813" s="11"/>
      <c r="E1813" s="11"/>
      <c r="F1813" s="11"/>
      <c r="G1813" s="13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36"/>
      <c r="Y1813" s="36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2"/>
      <c r="BC1813" s="11"/>
      <c r="BD1813" s="16"/>
      <c r="BE1813" s="16"/>
    </row>
    <row r="1814" spans="1:57" x14ac:dyDescent="0.3">
      <c r="A1814" s="11"/>
      <c r="B1814" s="11"/>
      <c r="C1814" s="11"/>
      <c r="D1814" s="11"/>
      <c r="E1814" s="11"/>
      <c r="F1814" s="11"/>
      <c r="G1814" s="13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36"/>
      <c r="Y1814" s="36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6"/>
      <c r="BE1814" s="16"/>
    </row>
    <row r="1815" spans="1:57" x14ac:dyDescent="0.3">
      <c r="A1815" s="11"/>
      <c r="B1815" s="11"/>
      <c r="C1815" s="11"/>
      <c r="D1815" s="11"/>
      <c r="E1815" s="11"/>
      <c r="F1815" s="11"/>
      <c r="G1815" s="13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36"/>
      <c r="Y1815" s="36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6"/>
      <c r="BE1815" s="16"/>
    </row>
    <row r="1816" spans="1:57" x14ac:dyDescent="0.3">
      <c r="A1816" s="11"/>
      <c r="B1816" s="11"/>
      <c r="C1816" s="11"/>
      <c r="D1816" s="11"/>
      <c r="E1816" s="11"/>
      <c r="F1816" s="11"/>
      <c r="G1816" s="13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36"/>
      <c r="Y1816" s="36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6"/>
      <c r="BE1816" s="16"/>
    </row>
    <row r="1817" spans="1:57" x14ac:dyDescent="0.3">
      <c r="A1817" s="11"/>
      <c r="B1817" s="11"/>
      <c r="C1817" s="11"/>
      <c r="D1817" s="11"/>
      <c r="E1817" s="11"/>
      <c r="F1817" s="11"/>
      <c r="G1817" s="13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36"/>
      <c r="Y1817" s="36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6"/>
      <c r="BE1817" s="16"/>
    </row>
    <row r="1818" spans="1:57" x14ac:dyDescent="0.3">
      <c r="A1818" s="11"/>
      <c r="B1818" s="11"/>
      <c r="C1818" s="11"/>
      <c r="D1818" s="11"/>
      <c r="E1818" s="11"/>
      <c r="F1818" s="11"/>
      <c r="G1818" s="13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36"/>
      <c r="Y1818" s="36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6"/>
      <c r="BE1818" s="16"/>
    </row>
    <row r="1819" spans="1:57" x14ac:dyDescent="0.3">
      <c r="A1819" s="11"/>
      <c r="B1819" s="11"/>
      <c r="C1819" s="11"/>
      <c r="D1819" s="11"/>
      <c r="E1819" s="11"/>
      <c r="F1819" s="11"/>
      <c r="G1819" s="13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36"/>
      <c r="Y1819" s="36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6"/>
      <c r="BE1819" s="16"/>
    </row>
    <row r="1820" spans="1:57" x14ac:dyDescent="0.3">
      <c r="A1820" s="11"/>
      <c r="B1820" s="11"/>
      <c r="C1820" s="11"/>
      <c r="D1820" s="11"/>
      <c r="E1820" s="11"/>
      <c r="F1820" s="11"/>
      <c r="G1820" s="13"/>
      <c r="H1820" s="13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36"/>
      <c r="Y1820" s="36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6"/>
      <c r="BE1820" s="16"/>
    </row>
    <row r="1821" spans="1:57" x14ac:dyDescent="0.3">
      <c r="A1821" s="11"/>
      <c r="B1821" s="11"/>
      <c r="C1821" s="11"/>
      <c r="D1821" s="11"/>
      <c r="E1821" s="11"/>
      <c r="F1821" s="11"/>
      <c r="G1821" s="13"/>
      <c r="H1821" s="13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36"/>
      <c r="Y1821" s="36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6"/>
      <c r="BE1821" s="16"/>
    </row>
    <row r="1822" spans="1:57" x14ac:dyDescent="0.3">
      <c r="A1822" s="11"/>
      <c r="B1822" s="11"/>
      <c r="C1822" s="11"/>
      <c r="D1822" s="11"/>
      <c r="E1822" s="11"/>
      <c r="F1822" s="11"/>
      <c r="G1822" s="13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36"/>
      <c r="Y1822" s="36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2"/>
      <c r="BC1822" s="11"/>
      <c r="BD1822" s="16"/>
      <c r="BE1822" s="16"/>
    </row>
    <row r="1823" spans="1:57" x14ac:dyDescent="0.3">
      <c r="A1823" s="11"/>
      <c r="B1823" s="11"/>
      <c r="C1823" s="11"/>
      <c r="D1823" s="11"/>
      <c r="E1823" s="11"/>
      <c r="F1823" s="11"/>
      <c r="G1823" s="13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36"/>
      <c r="Y1823" s="36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2"/>
      <c r="BC1823" s="11"/>
      <c r="BD1823" s="16"/>
      <c r="BE1823" s="16"/>
    </row>
    <row r="1824" spans="1:57" x14ac:dyDescent="0.3">
      <c r="A1824" s="11"/>
      <c r="B1824" s="11"/>
      <c r="C1824" s="11"/>
      <c r="D1824" s="11"/>
      <c r="E1824" s="11"/>
      <c r="F1824" s="11"/>
      <c r="G1824" s="13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36"/>
      <c r="Y1824" s="36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6"/>
      <c r="BE1824" s="16"/>
    </row>
    <row r="1825" spans="1:57" x14ac:dyDescent="0.3">
      <c r="A1825" s="11"/>
      <c r="B1825" s="11"/>
      <c r="C1825" s="11"/>
      <c r="D1825" s="11"/>
      <c r="E1825" s="11"/>
      <c r="F1825" s="11"/>
      <c r="G1825" s="13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36"/>
      <c r="Y1825" s="36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2"/>
      <c r="AL1825" s="12"/>
      <c r="AM1825" s="12"/>
      <c r="AN1825" s="12"/>
      <c r="AO1825" s="11"/>
      <c r="AP1825" s="11"/>
      <c r="AQ1825" s="12"/>
      <c r="AR1825" s="12"/>
      <c r="AS1825" s="12"/>
      <c r="AT1825" s="11"/>
      <c r="AU1825" s="11"/>
      <c r="AV1825" s="11"/>
      <c r="AW1825" s="11"/>
      <c r="AX1825" s="11"/>
      <c r="AY1825" s="11"/>
      <c r="AZ1825" s="11"/>
      <c r="BA1825" s="11"/>
      <c r="BB1825" s="12"/>
      <c r="BC1825" s="11"/>
      <c r="BD1825" s="16"/>
      <c r="BE1825" s="16"/>
    </row>
    <row r="1826" spans="1:57" x14ac:dyDescent="0.3">
      <c r="A1826" s="11"/>
      <c r="B1826" s="11"/>
      <c r="C1826" s="11"/>
      <c r="D1826" s="11"/>
      <c r="E1826" s="11"/>
      <c r="F1826" s="11"/>
      <c r="G1826" s="13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36"/>
      <c r="Y1826" s="36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1"/>
      <c r="AU1826" s="11"/>
      <c r="AV1826" s="11"/>
      <c r="AW1826" s="11"/>
      <c r="AX1826" s="11"/>
      <c r="AY1826" s="11"/>
      <c r="AZ1826" s="11"/>
      <c r="BA1826" s="11"/>
      <c r="BB1826" s="12"/>
      <c r="BC1826" s="11"/>
      <c r="BD1826" s="16"/>
      <c r="BE1826" s="16"/>
    </row>
    <row r="1827" spans="1:57" x14ac:dyDescent="0.3">
      <c r="A1827" s="11"/>
      <c r="B1827" s="48"/>
      <c r="C1827" s="11"/>
      <c r="D1827" s="11"/>
      <c r="E1827" s="11"/>
      <c r="F1827" s="11"/>
      <c r="G1827" s="13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36"/>
      <c r="Y1827" s="36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6"/>
      <c r="BE1827" s="16"/>
    </row>
    <row r="1828" spans="1:57" x14ac:dyDescent="0.3">
      <c r="A1828" s="11"/>
      <c r="B1828" s="11"/>
      <c r="C1828" s="11"/>
      <c r="D1828" s="11"/>
      <c r="E1828" s="11"/>
      <c r="F1828" s="11"/>
      <c r="G1828" s="13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36"/>
      <c r="Y1828" s="36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2"/>
      <c r="AL1828" s="12"/>
      <c r="AM1828" s="12"/>
      <c r="AN1828" s="12"/>
      <c r="AO1828" s="11"/>
      <c r="AP1828" s="11"/>
      <c r="AQ1828" s="11"/>
      <c r="AR1828" s="11"/>
      <c r="AS1828" s="12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6"/>
      <c r="BE1828" s="16"/>
    </row>
    <row r="1829" spans="1:57" x14ac:dyDescent="0.3">
      <c r="A1829" s="11"/>
      <c r="B1829" s="11"/>
      <c r="C1829" s="11"/>
      <c r="D1829" s="11"/>
      <c r="E1829" s="11"/>
      <c r="F1829" s="11"/>
      <c r="G1829" s="13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36"/>
      <c r="Y1829" s="36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6"/>
      <c r="BE1829" s="16"/>
    </row>
    <row r="1830" spans="1:57" x14ac:dyDescent="0.3">
      <c r="A1830" s="11"/>
      <c r="B1830" s="11"/>
      <c r="C1830" s="11"/>
      <c r="D1830" s="11"/>
      <c r="E1830" s="11"/>
      <c r="F1830" s="11"/>
      <c r="G1830" s="13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36"/>
      <c r="Y1830" s="36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2"/>
      <c r="AL1830" s="12"/>
      <c r="AM1830" s="11"/>
      <c r="AN1830" s="11"/>
      <c r="AO1830" s="11"/>
      <c r="AP1830" s="11"/>
      <c r="AQ1830" s="11"/>
      <c r="AR1830" s="11"/>
      <c r="AS1830" s="12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6"/>
      <c r="BE1830" s="16"/>
    </row>
    <row r="1831" spans="1:57" x14ac:dyDescent="0.3">
      <c r="A1831" s="11"/>
      <c r="B1831" s="11"/>
      <c r="C1831" s="11"/>
      <c r="D1831" s="11"/>
      <c r="E1831" s="11"/>
      <c r="F1831" s="11"/>
      <c r="G1831" s="13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36"/>
      <c r="Y1831" s="36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6"/>
      <c r="BE1831" s="16"/>
    </row>
    <row r="1832" spans="1:57" x14ac:dyDescent="0.3">
      <c r="A1832" s="11"/>
      <c r="B1832" s="11"/>
      <c r="C1832" s="11"/>
      <c r="D1832" s="11"/>
      <c r="E1832" s="11"/>
      <c r="F1832" s="11"/>
      <c r="G1832" s="13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36"/>
      <c r="Y1832" s="36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2"/>
      <c r="AL1832" s="12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6"/>
      <c r="BE1832" s="16"/>
    </row>
    <row r="1833" spans="1:57" x14ac:dyDescent="0.3">
      <c r="A1833" s="11"/>
      <c r="B1833" s="11"/>
      <c r="C1833" s="11"/>
      <c r="D1833" s="11"/>
      <c r="E1833" s="11"/>
      <c r="F1833" s="11"/>
      <c r="G1833" s="13"/>
      <c r="H1833" s="13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36"/>
      <c r="Y1833" s="36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2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6"/>
      <c r="BE1833" s="16"/>
    </row>
    <row r="1834" spans="1:57" x14ac:dyDescent="0.3">
      <c r="A1834" s="11"/>
      <c r="B1834" s="11"/>
      <c r="C1834" s="11"/>
      <c r="D1834" s="11"/>
      <c r="E1834" s="11"/>
      <c r="F1834" s="11"/>
      <c r="G1834" s="13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36"/>
      <c r="Y1834" s="36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6"/>
      <c r="BE1834" s="16"/>
    </row>
    <row r="1835" spans="1:57" x14ac:dyDescent="0.3">
      <c r="A1835" s="11"/>
      <c r="B1835" s="11"/>
      <c r="C1835" s="11"/>
      <c r="D1835" s="11"/>
      <c r="E1835" s="11"/>
      <c r="F1835" s="11"/>
      <c r="G1835" s="13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36"/>
      <c r="Y1835" s="36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6"/>
      <c r="BE1835" s="16"/>
    </row>
    <row r="1836" spans="1:57" x14ac:dyDescent="0.3">
      <c r="A1836" s="11"/>
      <c r="B1836" s="11"/>
      <c r="C1836" s="11"/>
      <c r="D1836" s="11"/>
      <c r="E1836" s="11"/>
      <c r="F1836" s="11"/>
      <c r="G1836" s="13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36"/>
      <c r="Y1836" s="36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2"/>
      <c r="AL1836" s="12"/>
      <c r="AM1836" s="12"/>
      <c r="AN1836" s="12"/>
      <c r="AO1836" s="11"/>
      <c r="AP1836" s="11"/>
      <c r="AQ1836" s="12"/>
      <c r="AR1836" s="12"/>
      <c r="AS1836" s="12"/>
      <c r="AT1836" s="11"/>
      <c r="AU1836" s="11"/>
      <c r="AV1836" s="11"/>
      <c r="AW1836" s="11"/>
      <c r="AX1836" s="11"/>
      <c r="AY1836" s="11"/>
      <c r="AZ1836" s="11"/>
      <c r="BA1836" s="11"/>
      <c r="BB1836" s="12"/>
      <c r="BC1836" s="11"/>
      <c r="BD1836" s="16"/>
      <c r="BE1836" s="16"/>
    </row>
    <row r="1837" spans="1:57" x14ac:dyDescent="0.3">
      <c r="A1837" s="11"/>
      <c r="B1837" s="11"/>
      <c r="C1837" s="11"/>
      <c r="D1837" s="11"/>
      <c r="E1837" s="11"/>
      <c r="F1837" s="11"/>
      <c r="G1837" s="13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36"/>
      <c r="Y1837" s="36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2"/>
      <c r="AL1837" s="12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6"/>
      <c r="BE1837" s="16"/>
    </row>
    <row r="1838" spans="1:57" x14ac:dyDescent="0.3">
      <c r="A1838" s="11"/>
      <c r="B1838" s="11"/>
      <c r="C1838" s="11"/>
      <c r="D1838" s="11"/>
      <c r="E1838" s="11"/>
      <c r="F1838" s="11"/>
      <c r="G1838" s="13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36"/>
      <c r="Y1838" s="36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2"/>
      <c r="AL1838" s="12"/>
      <c r="AM1838" s="12"/>
      <c r="AN1838" s="12"/>
      <c r="AO1838" s="11"/>
      <c r="AP1838" s="11"/>
      <c r="AQ1838" s="12"/>
      <c r="AR1838" s="12"/>
      <c r="AS1838" s="12"/>
      <c r="AT1838" s="11"/>
      <c r="AU1838" s="11"/>
      <c r="AV1838" s="11"/>
      <c r="AW1838" s="11"/>
      <c r="AX1838" s="11"/>
      <c r="AY1838" s="11"/>
      <c r="AZ1838" s="11"/>
      <c r="BA1838" s="11"/>
      <c r="BB1838" s="12"/>
      <c r="BC1838" s="11"/>
      <c r="BD1838" s="16"/>
      <c r="BE1838" s="16"/>
    </row>
    <row r="1839" spans="1:57" x14ac:dyDescent="0.3">
      <c r="A1839" s="11"/>
      <c r="B1839" s="11"/>
      <c r="C1839" s="11"/>
      <c r="D1839" s="11"/>
      <c r="E1839" s="11"/>
      <c r="F1839" s="11"/>
      <c r="G1839" s="13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36"/>
      <c r="Y1839" s="36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1"/>
      <c r="AU1839" s="11"/>
      <c r="AV1839" s="11"/>
      <c r="AW1839" s="11"/>
      <c r="AX1839" s="11"/>
      <c r="AY1839" s="11"/>
      <c r="AZ1839" s="11"/>
      <c r="BA1839" s="11"/>
      <c r="BB1839" s="12"/>
      <c r="BC1839" s="11"/>
      <c r="BD1839" s="16"/>
      <c r="BE1839" s="16"/>
    </row>
    <row r="1840" spans="1:57" x14ac:dyDescent="0.3">
      <c r="A1840" s="11"/>
      <c r="B1840" s="11"/>
      <c r="C1840" s="11"/>
      <c r="D1840" s="11"/>
      <c r="E1840" s="11"/>
      <c r="F1840" s="11"/>
      <c r="G1840" s="13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36"/>
      <c r="Y1840" s="36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6"/>
      <c r="BE1840" s="16"/>
    </row>
    <row r="1841" spans="1:57" x14ac:dyDescent="0.3">
      <c r="A1841" s="11"/>
      <c r="B1841" s="11"/>
      <c r="C1841" s="11"/>
      <c r="D1841" s="11"/>
      <c r="E1841" s="11"/>
      <c r="F1841" s="11"/>
      <c r="G1841" s="13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36"/>
      <c r="Y1841" s="36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6"/>
      <c r="BE1841" s="16"/>
    </row>
    <row r="1842" spans="1:57" x14ac:dyDescent="0.3">
      <c r="A1842" s="11"/>
      <c r="B1842" s="11"/>
      <c r="C1842" s="11"/>
      <c r="D1842" s="11"/>
      <c r="E1842" s="11"/>
      <c r="F1842" s="11"/>
      <c r="G1842" s="13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36"/>
      <c r="Y1842" s="36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6"/>
      <c r="BE1842" s="16"/>
    </row>
    <row r="1843" spans="1:57" x14ac:dyDescent="0.3">
      <c r="A1843" s="11"/>
      <c r="B1843" s="11"/>
      <c r="C1843" s="11"/>
      <c r="D1843" s="11"/>
      <c r="E1843" s="11"/>
      <c r="F1843" s="11"/>
      <c r="G1843" s="13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36"/>
      <c r="Y1843" s="36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2"/>
      <c r="AN1843" s="12"/>
      <c r="AO1843" s="12"/>
      <c r="AP1843" s="12"/>
      <c r="AQ1843" s="12"/>
      <c r="AR1843" s="11"/>
      <c r="AS1843" s="12"/>
      <c r="AT1843" s="11"/>
      <c r="AU1843" s="11"/>
      <c r="AV1843" s="11"/>
      <c r="AW1843" s="11"/>
      <c r="AX1843" s="11"/>
      <c r="AY1843" s="11"/>
      <c r="AZ1843" s="11"/>
      <c r="BA1843" s="11"/>
      <c r="BB1843" s="12"/>
      <c r="BC1843" s="11"/>
      <c r="BD1843" s="16"/>
      <c r="BE1843" s="16"/>
    </row>
    <row r="1844" spans="1:57" x14ac:dyDescent="0.3">
      <c r="A1844" s="11"/>
      <c r="B1844" s="11"/>
      <c r="C1844" s="11"/>
      <c r="D1844" s="11"/>
      <c r="E1844" s="11"/>
      <c r="F1844" s="11"/>
      <c r="G1844" s="13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36"/>
      <c r="Y1844" s="36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6"/>
      <c r="BE1844" s="16"/>
    </row>
    <row r="1845" spans="1:57" x14ac:dyDescent="0.3">
      <c r="A1845" s="11"/>
      <c r="B1845" s="11"/>
      <c r="C1845" s="11"/>
      <c r="D1845" s="11"/>
      <c r="E1845" s="11"/>
      <c r="F1845" s="11"/>
      <c r="G1845" s="13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36"/>
      <c r="Y1845" s="36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6"/>
      <c r="BE1845" s="16"/>
    </row>
    <row r="1846" spans="1:57" x14ac:dyDescent="0.3">
      <c r="A1846" s="11"/>
      <c r="B1846" s="11"/>
      <c r="C1846" s="11"/>
      <c r="D1846" s="11"/>
      <c r="E1846" s="11"/>
      <c r="F1846" s="11"/>
      <c r="G1846" s="13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36"/>
      <c r="Y1846" s="36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2"/>
      <c r="AL1846" s="12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6"/>
      <c r="BE1846" s="16"/>
    </row>
    <row r="1847" spans="1:57" x14ac:dyDescent="0.3">
      <c r="A1847" s="11"/>
      <c r="B1847" s="11"/>
      <c r="C1847" s="11"/>
      <c r="D1847" s="11"/>
      <c r="E1847" s="11"/>
      <c r="F1847" s="11"/>
      <c r="G1847" s="13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36"/>
      <c r="Y1847" s="36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2"/>
      <c r="AL1847" s="12"/>
      <c r="AM1847" s="12"/>
      <c r="AN1847" s="12"/>
      <c r="AO1847" s="11"/>
      <c r="AP1847" s="11"/>
      <c r="AQ1847" s="12"/>
      <c r="AR1847" s="12"/>
      <c r="AS1847" s="12"/>
      <c r="AT1847" s="11"/>
      <c r="AU1847" s="11"/>
      <c r="AV1847" s="11"/>
      <c r="AW1847" s="11"/>
      <c r="AX1847" s="11"/>
      <c r="AY1847" s="11"/>
      <c r="AZ1847" s="11"/>
      <c r="BA1847" s="11"/>
      <c r="BB1847" s="12"/>
      <c r="BC1847" s="11"/>
      <c r="BD1847" s="16"/>
      <c r="BE1847" s="16"/>
    </row>
    <row r="1848" spans="1:57" x14ac:dyDescent="0.3">
      <c r="A1848" s="11"/>
      <c r="B1848" s="48"/>
      <c r="C1848" s="11"/>
      <c r="D1848" s="11"/>
      <c r="E1848" s="11"/>
      <c r="F1848" s="11"/>
      <c r="G1848" s="13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36"/>
      <c r="Y1848" s="36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2"/>
      <c r="AN1848" s="12"/>
      <c r="AO1848" s="11"/>
      <c r="AP1848" s="12"/>
      <c r="AQ1848" s="12"/>
      <c r="AR1848" s="12"/>
      <c r="AS1848" s="12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6"/>
      <c r="BE1848" s="16"/>
    </row>
    <row r="1849" spans="1:57" x14ac:dyDescent="0.3">
      <c r="A1849" s="11"/>
      <c r="B1849" s="11"/>
      <c r="C1849" s="11"/>
      <c r="D1849" s="11"/>
      <c r="E1849" s="11"/>
      <c r="F1849" s="11"/>
      <c r="G1849" s="13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36"/>
      <c r="Y1849" s="36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2"/>
      <c r="AL1849" s="12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2"/>
      <c r="BC1849" s="11"/>
      <c r="BD1849" s="16"/>
      <c r="BE1849" s="16"/>
    </row>
    <row r="1850" spans="1:57" x14ac:dyDescent="0.3">
      <c r="A1850" s="11"/>
      <c r="B1850" s="11"/>
      <c r="C1850" s="11"/>
      <c r="D1850" s="11"/>
      <c r="E1850" s="11"/>
      <c r="F1850" s="11"/>
      <c r="G1850" s="13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36"/>
      <c r="Y1850" s="36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2"/>
      <c r="AN1850" s="12"/>
      <c r="AO1850" s="11"/>
      <c r="AP1850" s="11"/>
      <c r="AQ1850" s="12"/>
      <c r="AR1850" s="12"/>
      <c r="AS1850" s="12"/>
      <c r="AT1850" s="11"/>
      <c r="AU1850" s="11"/>
      <c r="AV1850" s="11"/>
      <c r="AW1850" s="11"/>
      <c r="AX1850" s="11"/>
      <c r="AY1850" s="11"/>
      <c r="AZ1850" s="11"/>
      <c r="BA1850" s="11"/>
      <c r="BB1850" s="12"/>
      <c r="BC1850" s="11"/>
      <c r="BD1850" s="16"/>
      <c r="BE1850" s="16"/>
    </row>
    <row r="1851" spans="1:57" x14ac:dyDescent="0.3">
      <c r="A1851" s="11"/>
      <c r="B1851" s="11"/>
      <c r="C1851" s="11"/>
      <c r="D1851" s="11"/>
      <c r="E1851" s="11"/>
      <c r="F1851" s="11"/>
      <c r="G1851" s="13"/>
      <c r="H1851" s="13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36"/>
      <c r="Y1851" s="36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2"/>
      <c r="AL1851" s="12"/>
      <c r="AM1851" s="11"/>
      <c r="AN1851" s="11"/>
      <c r="AO1851" s="11"/>
      <c r="AP1851" s="11"/>
      <c r="AQ1851" s="11"/>
      <c r="AR1851" s="11"/>
      <c r="AS1851" s="12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6"/>
      <c r="BE1851" s="16"/>
    </row>
    <row r="1852" spans="1:57" x14ac:dyDescent="0.3">
      <c r="A1852" s="11"/>
      <c r="B1852" s="11"/>
      <c r="C1852" s="11"/>
      <c r="D1852" s="11"/>
      <c r="E1852" s="11"/>
      <c r="F1852" s="11"/>
      <c r="G1852" s="13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36"/>
      <c r="Y1852" s="36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2"/>
      <c r="AL1852" s="12"/>
      <c r="AM1852" s="11"/>
      <c r="AN1852" s="11"/>
      <c r="AO1852" s="11"/>
      <c r="AP1852" s="11"/>
      <c r="AQ1852" s="11"/>
      <c r="AR1852" s="11"/>
      <c r="AS1852" s="12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6"/>
      <c r="BE1852" s="16"/>
    </row>
    <row r="1853" spans="1:57" x14ac:dyDescent="0.3">
      <c r="A1853" s="11"/>
      <c r="B1853" s="11"/>
      <c r="C1853" s="11"/>
      <c r="D1853" s="11"/>
      <c r="E1853" s="11"/>
      <c r="F1853" s="11"/>
      <c r="G1853" s="13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36"/>
      <c r="Y1853" s="36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1"/>
      <c r="AU1853" s="11"/>
      <c r="AV1853" s="11"/>
      <c r="AW1853" s="11"/>
      <c r="AX1853" s="11"/>
      <c r="AY1853" s="11"/>
      <c r="AZ1853" s="11"/>
      <c r="BA1853" s="11"/>
      <c r="BB1853" s="12"/>
      <c r="BC1853" s="11"/>
      <c r="BD1853" s="16"/>
      <c r="BE1853" s="16"/>
    </row>
    <row r="1854" spans="1:57" x14ac:dyDescent="0.3">
      <c r="A1854" s="11"/>
      <c r="B1854" s="11"/>
      <c r="C1854" s="11"/>
      <c r="D1854" s="11"/>
      <c r="E1854" s="11"/>
      <c r="F1854" s="11"/>
      <c r="G1854" s="13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36"/>
      <c r="Y1854" s="36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1"/>
      <c r="AU1854" s="11"/>
      <c r="AV1854" s="11"/>
      <c r="AW1854" s="11"/>
      <c r="AX1854" s="11"/>
      <c r="AY1854" s="11"/>
      <c r="AZ1854" s="11"/>
      <c r="BA1854" s="11"/>
      <c r="BB1854" s="12"/>
      <c r="BC1854" s="11"/>
      <c r="BD1854" s="16"/>
      <c r="BE1854" s="16"/>
    </row>
    <row r="1855" spans="1:57" x14ac:dyDescent="0.3">
      <c r="A1855" s="11"/>
      <c r="B1855" s="11"/>
      <c r="C1855" s="11"/>
      <c r="D1855" s="11"/>
      <c r="E1855" s="11"/>
      <c r="F1855" s="11"/>
      <c r="G1855" s="13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36"/>
      <c r="Y1855" s="36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1"/>
      <c r="AU1855" s="11"/>
      <c r="AV1855" s="11"/>
      <c r="AW1855" s="11"/>
      <c r="AX1855" s="11"/>
      <c r="AY1855" s="11"/>
      <c r="AZ1855" s="11"/>
      <c r="BA1855" s="11"/>
      <c r="BB1855" s="12"/>
      <c r="BC1855" s="11"/>
      <c r="BD1855" s="16"/>
      <c r="BE1855" s="16"/>
    </row>
    <row r="1856" spans="1:57" x14ac:dyDescent="0.3">
      <c r="A1856" s="11"/>
      <c r="B1856" s="11"/>
      <c r="C1856" s="11"/>
      <c r="D1856" s="11"/>
      <c r="E1856" s="11"/>
      <c r="F1856" s="11"/>
      <c r="G1856" s="13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36"/>
      <c r="Y1856" s="36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2"/>
      <c r="AL1856" s="12"/>
      <c r="AM1856" s="12"/>
      <c r="AN1856" s="12"/>
      <c r="AO1856" s="11"/>
      <c r="AP1856" s="11"/>
      <c r="AQ1856" s="12"/>
      <c r="AR1856" s="12"/>
      <c r="AS1856" s="12"/>
      <c r="AT1856" s="11"/>
      <c r="AU1856" s="11"/>
      <c r="AV1856" s="11"/>
      <c r="AW1856" s="11"/>
      <c r="AX1856" s="11"/>
      <c r="AY1856" s="11"/>
      <c r="AZ1856" s="11"/>
      <c r="BA1856" s="11"/>
      <c r="BB1856" s="12"/>
      <c r="BC1856" s="11"/>
      <c r="BD1856" s="16"/>
      <c r="BE1856" s="16"/>
    </row>
    <row r="1857" spans="1:57" x14ac:dyDescent="0.3">
      <c r="A1857" s="11"/>
      <c r="B1857" s="11"/>
      <c r="C1857" s="11"/>
      <c r="D1857" s="11"/>
      <c r="E1857" s="11"/>
      <c r="F1857" s="11"/>
      <c r="G1857" s="13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36"/>
      <c r="Y1857" s="36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2"/>
      <c r="AL1857" s="12"/>
      <c r="AM1857" s="11"/>
      <c r="AN1857" s="11"/>
      <c r="AO1857" s="11"/>
      <c r="AP1857" s="11"/>
      <c r="AQ1857" s="11"/>
      <c r="AR1857" s="11"/>
      <c r="AS1857" s="12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6"/>
      <c r="BE1857" s="16"/>
    </row>
    <row r="1858" spans="1:57" x14ac:dyDescent="0.3">
      <c r="A1858" s="11"/>
      <c r="B1858" s="11"/>
      <c r="C1858" s="11"/>
      <c r="D1858" s="11"/>
      <c r="E1858" s="11"/>
      <c r="F1858" s="11"/>
      <c r="G1858" s="13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36"/>
      <c r="Y1858" s="36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2"/>
      <c r="AL1858" s="12"/>
      <c r="AM1858" s="12"/>
      <c r="AN1858" s="12"/>
      <c r="AO1858" s="11"/>
      <c r="AP1858" s="11"/>
      <c r="AQ1858" s="12"/>
      <c r="AR1858" s="12"/>
      <c r="AS1858" s="12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6"/>
      <c r="BE1858" s="16"/>
    </row>
    <row r="1859" spans="1:57" x14ac:dyDescent="0.3">
      <c r="A1859" s="11"/>
      <c r="B1859" s="11"/>
      <c r="C1859" s="11"/>
      <c r="D1859" s="11"/>
      <c r="E1859" s="11"/>
      <c r="F1859" s="11"/>
      <c r="G1859" s="13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36"/>
      <c r="Y1859" s="36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6"/>
      <c r="BE1859" s="16"/>
    </row>
    <row r="1860" spans="1:57" x14ac:dyDescent="0.3">
      <c r="A1860" s="11"/>
      <c r="B1860" s="11"/>
      <c r="C1860" s="11"/>
      <c r="D1860" s="11"/>
      <c r="E1860" s="11"/>
      <c r="F1860" s="11"/>
      <c r="G1860" s="13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36"/>
      <c r="Y1860" s="36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2"/>
      <c r="AL1860" s="11"/>
      <c r="AM1860" s="11"/>
      <c r="AN1860" s="11"/>
      <c r="AO1860" s="11"/>
      <c r="AP1860" s="11"/>
      <c r="AQ1860" s="11"/>
      <c r="AR1860" s="11"/>
      <c r="AS1860" s="12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6"/>
      <c r="BE1860" s="16"/>
    </row>
    <row r="1861" spans="1:57" x14ac:dyDescent="0.3">
      <c r="A1861" s="11"/>
      <c r="B1861" s="11"/>
      <c r="C1861" s="11"/>
      <c r="D1861" s="11"/>
      <c r="E1861" s="11"/>
      <c r="F1861" s="11"/>
      <c r="G1861" s="13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36"/>
      <c r="Y1861" s="36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6"/>
      <c r="BE1861" s="16"/>
    </row>
    <row r="1862" spans="1:57" x14ac:dyDescent="0.3">
      <c r="A1862" s="11"/>
      <c r="B1862" s="11"/>
      <c r="C1862" s="11"/>
      <c r="D1862" s="11"/>
      <c r="E1862" s="11"/>
      <c r="F1862" s="11"/>
      <c r="G1862" s="13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36"/>
      <c r="Y1862" s="36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2"/>
      <c r="AL1862" s="12"/>
      <c r="AM1862" s="12"/>
      <c r="AN1862" s="12"/>
      <c r="AO1862" s="11"/>
      <c r="AP1862" s="11"/>
      <c r="AQ1862" s="12"/>
      <c r="AR1862" s="12"/>
      <c r="AS1862" s="12"/>
      <c r="AT1862" s="11"/>
      <c r="AU1862" s="11"/>
      <c r="AV1862" s="11"/>
      <c r="AW1862" s="11"/>
      <c r="AX1862" s="11"/>
      <c r="AY1862" s="11"/>
      <c r="AZ1862" s="11"/>
      <c r="BA1862" s="11"/>
      <c r="BB1862" s="12"/>
      <c r="BC1862" s="11"/>
      <c r="BD1862" s="16"/>
      <c r="BE1862" s="16"/>
    </row>
    <row r="1863" spans="1:57" x14ac:dyDescent="0.3">
      <c r="A1863" s="11"/>
      <c r="B1863" s="11"/>
      <c r="C1863" s="11"/>
      <c r="D1863" s="11"/>
      <c r="E1863" s="11"/>
      <c r="F1863" s="11"/>
      <c r="G1863" s="13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36"/>
      <c r="Y1863" s="36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2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6"/>
      <c r="BE1863" s="16"/>
    </row>
    <row r="1864" spans="1:57" x14ac:dyDescent="0.3">
      <c r="A1864" s="11"/>
      <c r="B1864" s="11"/>
      <c r="C1864" s="11"/>
      <c r="D1864" s="11"/>
      <c r="E1864" s="11"/>
      <c r="F1864" s="11"/>
      <c r="G1864" s="13"/>
      <c r="H1864" s="13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36"/>
      <c r="Y1864" s="36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2"/>
      <c r="AL1864" s="12"/>
      <c r="AM1864" s="11"/>
      <c r="AN1864" s="11"/>
      <c r="AO1864" s="11"/>
      <c r="AP1864" s="11"/>
      <c r="AQ1864" s="11"/>
      <c r="AR1864" s="11"/>
      <c r="AS1864" s="12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6"/>
      <c r="BE1864" s="16"/>
    </row>
    <row r="1865" spans="1:57" x14ac:dyDescent="0.3">
      <c r="A1865" s="11"/>
      <c r="B1865" s="11"/>
      <c r="C1865" s="11"/>
      <c r="D1865" s="11"/>
      <c r="E1865" s="11"/>
      <c r="F1865" s="11"/>
      <c r="G1865" s="13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36"/>
      <c r="Y1865" s="36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2"/>
      <c r="AL1865" s="12"/>
      <c r="AM1865" s="12"/>
      <c r="AN1865" s="12"/>
      <c r="AO1865" s="11"/>
      <c r="AP1865" s="11"/>
      <c r="AQ1865" s="11"/>
      <c r="AR1865" s="11"/>
      <c r="AS1865" s="12"/>
      <c r="AT1865" s="11"/>
      <c r="AU1865" s="11"/>
      <c r="AV1865" s="11"/>
      <c r="AW1865" s="11"/>
      <c r="AX1865" s="11"/>
      <c r="AY1865" s="11"/>
      <c r="AZ1865" s="11"/>
      <c r="BA1865" s="11"/>
      <c r="BB1865" s="12"/>
      <c r="BC1865" s="11"/>
      <c r="BD1865" s="16"/>
      <c r="BE1865" s="16"/>
    </row>
    <row r="1866" spans="1:57" x14ac:dyDescent="0.3">
      <c r="A1866" s="11"/>
      <c r="B1866" s="11"/>
      <c r="C1866" s="11"/>
      <c r="D1866" s="11"/>
      <c r="E1866" s="11"/>
      <c r="F1866" s="11"/>
      <c r="G1866" s="13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36"/>
      <c r="Y1866" s="36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6"/>
      <c r="BE1866" s="16"/>
    </row>
    <row r="1867" spans="1:57" x14ac:dyDescent="0.3">
      <c r="A1867" s="11"/>
      <c r="B1867" s="11"/>
      <c r="C1867" s="11"/>
      <c r="D1867" s="11"/>
      <c r="E1867" s="11"/>
      <c r="F1867" s="11"/>
      <c r="G1867" s="13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36"/>
      <c r="Y1867" s="36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6"/>
      <c r="BE1867" s="16"/>
    </row>
    <row r="1868" spans="1:57" x14ac:dyDescent="0.3">
      <c r="A1868" s="11"/>
      <c r="B1868" s="11"/>
      <c r="C1868" s="11"/>
      <c r="D1868" s="11"/>
      <c r="E1868" s="11"/>
      <c r="F1868" s="11"/>
      <c r="G1868" s="13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36"/>
      <c r="Y1868" s="36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6"/>
      <c r="BE1868" s="16"/>
    </row>
    <row r="1869" spans="1:57" x14ac:dyDescent="0.3">
      <c r="A1869" s="11"/>
      <c r="B1869" s="11"/>
      <c r="C1869" s="11"/>
      <c r="D1869" s="11"/>
      <c r="E1869" s="11"/>
      <c r="F1869" s="11"/>
      <c r="G1869" s="13"/>
      <c r="H1869" s="13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36"/>
      <c r="Y1869" s="36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1"/>
      <c r="AU1869" s="11"/>
      <c r="AV1869" s="11"/>
      <c r="AW1869" s="11"/>
      <c r="AX1869" s="11"/>
      <c r="AY1869" s="11"/>
      <c r="AZ1869" s="11"/>
      <c r="BA1869" s="11"/>
      <c r="BB1869" s="12"/>
      <c r="BC1869" s="11"/>
      <c r="BD1869" s="16"/>
      <c r="BE1869" s="16"/>
    </row>
    <row r="1870" spans="1:57" x14ac:dyDescent="0.3">
      <c r="A1870" s="11"/>
      <c r="B1870" s="11"/>
      <c r="C1870" s="11"/>
      <c r="D1870" s="11"/>
      <c r="E1870" s="11"/>
      <c r="F1870" s="11"/>
      <c r="G1870" s="13"/>
      <c r="H1870" s="13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36"/>
      <c r="Y1870" s="36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2"/>
      <c r="AL1870" s="12"/>
      <c r="AM1870" s="12"/>
      <c r="AN1870" s="12"/>
      <c r="AO1870" s="12"/>
      <c r="AP1870" s="11"/>
      <c r="AQ1870" s="12"/>
      <c r="AR1870" s="12"/>
      <c r="AS1870" s="12"/>
      <c r="AT1870" s="11"/>
      <c r="AU1870" s="11"/>
      <c r="AV1870" s="11"/>
      <c r="AW1870" s="11"/>
      <c r="AX1870" s="11"/>
      <c r="AY1870" s="11"/>
      <c r="AZ1870" s="11"/>
      <c r="BA1870" s="11"/>
      <c r="BB1870" s="12"/>
      <c r="BC1870" s="11"/>
      <c r="BD1870" s="16"/>
      <c r="BE1870" s="16"/>
    </row>
    <row r="1871" spans="1:57" x14ac:dyDescent="0.3">
      <c r="A1871" s="11"/>
      <c r="B1871" s="11"/>
      <c r="C1871" s="11"/>
      <c r="D1871" s="11"/>
      <c r="E1871" s="11"/>
      <c r="F1871" s="11"/>
      <c r="G1871" s="13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36"/>
      <c r="Y1871" s="36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1"/>
      <c r="AU1871" s="11"/>
      <c r="AV1871" s="11"/>
      <c r="AW1871" s="11"/>
      <c r="AX1871" s="11"/>
      <c r="AY1871" s="11"/>
      <c r="AZ1871" s="11"/>
      <c r="BA1871" s="11"/>
      <c r="BB1871" s="12"/>
      <c r="BC1871" s="11"/>
      <c r="BD1871" s="16"/>
      <c r="BE1871" s="16"/>
    </row>
    <row r="1872" spans="1:57" x14ac:dyDescent="0.3">
      <c r="A1872" s="11"/>
      <c r="B1872" s="11"/>
      <c r="C1872" s="11"/>
      <c r="D1872" s="11"/>
      <c r="E1872" s="11"/>
      <c r="F1872" s="11"/>
      <c r="G1872" s="13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36"/>
      <c r="Y1872" s="36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2"/>
      <c r="AL1872" s="12"/>
      <c r="AM1872" s="12"/>
      <c r="AN1872" s="12"/>
      <c r="AO1872" s="11"/>
      <c r="AP1872" s="11"/>
      <c r="AQ1872" s="12"/>
      <c r="AR1872" s="12"/>
      <c r="AS1872" s="12"/>
      <c r="AT1872" s="11"/>
      <c r="AU1872" s="11"/>
      <c r="AV1872" s="11"/>
      <c r="AW1872" s="11"/>
      <c r="AX1872" s="11"/>
      <c r="AY1872" s="11"/>
      <c r="AZ1872" s="11"/>
      <c r="BA1872" s="11"/>
      <c r="BB1872" s="12"/>
      <c r="BC1872" s="11"/>
      <c r="BD1872" s="16"/>
      <c r="BE1872" s="16"/>
    </row>
    <row r="1873" spans="1:57" x14ac:dyDescent="0.3">
      <c r="A1873" s="11"/>
      <c r="B1873" s="11"/>
      <c r="C1873" s="11"/>
      <c r="D1873" s="11"/>
      <c r="E1873" s="11"/>
      <c r="F1873" s="11"/>
      <c r="G1873" s="13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36"/>
      <c r="Y1873" s="36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2"/>
      <c r="AN1873" s="12"/>
      <c r="AO1873" s="12"/>
      <c r="AP1873" s="11"/>
      <c r="AQ1873" s="12"/>
      <c r="AR1873" s="12"/>
      <c r="AS1873" s="12"/>
      <c r="AT1873" s="11"/>
      <c r="AU1873" s="11"/>
      <c r="AV1873" s="11"/>
      <c r="AW1873" s="11"/>
      <c r="AX1873" s="11"/>
      <c r="AY1873" s="11"/>
      <c r="AZ1873" s="11"/>
      <c r="BA1873" s="11"/>
      <c r="BB1873" s="12"/>
      <c r="BC1873" s="11"/>
      <c r="BD1873" s="16"/>
      <c r="BE1873" s="16"/>
    </row>
    <row r="1874" spans="1:57" x14ac:dyDescent="0.3">
      <c r="A1874" s="11"/>
      <c r="B1874" s="11"/>
      <c r="C1874" s="11"/>
      <c r="D1874" s="11"/>
      <c r="E1874" s="11"/>
      <c r="F1874" s="11"/>
      <c r="G1874" s="13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36"/>
      <c r="Y1874" s="36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2"/>
      <c r="AN1874" s="12"/>
      <c r="AO1874" s="12"/>
      <c r="AP1874" s="12"/>
      <c r="AQ1874" s="11"/>
      <c r="AR1874" s="11"/>
      <c r="AS1874" s="12"/>
      <c r="AT1874" s="11"/>
      <c r="AU1874" s="11"/>
      <c r="AV1874" s="11"/>
      <c r="AW1874" s="11"/>
      <c r="AX1874" s="11"/>
      <c r="AY1874" s="11"/>
      <c r="AZ1874" s="11"/>
      <c r="BA1874" s="11"/>
      <c r="BB1874" s="12"/>
      <c r="BC1874" s="11"/>
      <c r="BD1874" s="16"/>
      <c r="BE1874" s="16"/>
    </row>
    <row r="1875" spans="1:57" x14ac:dyDescent="0.3">
      <c r="A1875" s="11"/>
      <c r="B1875" s="11"/>
      <c r="C1875" s="11"/>
      <c r="D1875" s="11"/>
      <c r="E1875" s="11"/>
      <c r="F1875" s="11"/>
      <c r="G1875" s="13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36"/>
      <c r="Y1875" s="36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2"/>
      <c r="AL1875" s="12"/>
      <c r="AM1875" s="11"/>
      <c r="AN1875" s="11"/>
      <c r="AO1875" s="11"/>
      <c r="AP1875" s="11"/>
      <c r="AQ1875" s="11"/>
      <c r="AR1875" s="11"/>
      <c r="AS1875" s="12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6"/>
      <c r="BE1875" s="16"/>
    </row>
    <row r="1876" spans="1:57" x14ac:dyDescent="0.3">
      <c r="A1876" s="11"/>
      <c r="B1876" s="11"/>
      <c r="C1876" s="11"/>
      <c r="D1876" s="11"/>
      <c r="E1876" s="11"/>
      <c r="F1876" s="11"/>
      <c r="G1876" s="13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36"/>
      <c r="Y1876" s="36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6"/>
      <c r="BE1876" s="16"/>
    </row>
    <row r="1877" spans="1:57" x14ac:dyDescent="0.3">
      <c r="A1877" s="11"/>
      <c r="B1877" s="11"/>
      <c r="C1877" s="11"/>
      <c r="D1877" s="11"/>
      <c r="E1877" s="11"/>
      <c r="F1877" s="11"/>
      <c r="G1877" s="13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36"/>
      <c r="Y1877" s="36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2"/>
      <c r="AL1877" s="12"/>
      <c r="AM1877" s="11"/>
      <c r="AN1877" s="11"/>
      <c r="AO1877" s="11"/>
      <c r="AP1877" s="11"/>
      <c r="AQ1877" s="12"/>
      <c r="AR1877" s="12"/>
      <c r="AS1877" s="12"/>
      <c r="AT1877" s="11"/>
      <c r="AU1877" s="11"/>
      <c r="AV1877" s="11"/>
      <c r="AW1877" s="11"/>
      <c r="AX1877" s="11"/>
      <c r="AY1877" s="11"/>
      <c r="AZ1877" s="11"/>
      <c r="BA1877" s="11"/>
      <c r="BB1877" s="12"/>
      <c r="BC1877" s="11"/>
      <c r="BD1877" s="16"/>
      <c r="BE1877" s="16"/>
    </row>
    <row r="1878" spans="1:57" x14ac:dyDescent="0.3">
      <c r="A1878" s="11"/>
      <c r="B1878" s="11"/>
      <c r="C1878" s="11"/>
      <c r="D1878" s="11"/>
      <c r="E1878" s="11"/>
      <c r="F1878" s="11"/>
      <c r="G1878" s="13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36"/>
      <c r="Y1878" s="36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2"/>
      <c r="AL1878" s="12"/>
      <c r="AM1878" s="12"/>
      <c r="AN1878" s="12"/>
      <c r="AO1878" s="11"/>
      <c r="AP1878" s="11"/>
      <c r="AQ1878" s="12"/>
      <c r="AR1878" s="12"/>
      <c r="AS1878" s="12"/>
      <c r="AT1878" s="11"/>
      <c r="AU1878" s="11"/>
      <c r="AV1878" s="11"/>
      <c r="AW1878" s="11"/>
      <c r="AX1878" s="11"/>
      <c r="AY1878" s="11"/>
      <c r="AZ1878" s="11"/>
      <c r="BA1878" s="11"/>
      <c r="BB1878" s="12"/>
      <c r="BC1878" s="11"/>
      <c r="BD1878" s="16"/>
      <c r="BE1878" s="16"/>
    </row>
    <row r="1879" spans="1:57" x14ac:dyDescent="0.3">
      <c r="A1879" s="11"/>
      <c r="B1879" s="11"/>
      <c r="C1879" s="11"/>
      <c r="D1879" s="11"/>
      <c r="E1879" s="11"/>
      <c r="F1879" s="11"/>
      <c r="G1879" s="13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36"/>
      <c r="Y1879" s="36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2"/>
      <c r="AL1879" s="12"/>
      <c r="AM1879" s="11"/>
      <c r="AN1879" s="11"/>
      <c r="AO1879" s="11"/>
      <c r="AP1879" s="11"/>
      <c r="AQ1879" s="12"/>
      <c r="AR1879" s="12"/>
      <c r="AS1879" s="12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6"/>
      <c r="BE1879" s="16"/>
    </row>
    <row r="1880" spans="1:57" x14ac:dyDescent="0.3">
      <c r="A1880" s="11"/>
      <c r="B1880" s="48"/>
      <c r="C1880" s="11"/>
      <c r="D1880" s="11"/>
      <c r="E1880" s="11"/>
      <c r="F1880" s="11"/>
      <c r="G1880" s="13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36"/>
      <c r="Y1880" s="36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6"/>
      <c r="BE1880" s="16"/>
    </row>
    <row r="1881" spans="1:57" x14ac:dyDescent="0.3">
      <c r="A1881" s="11"/>
      <c r="B1881" s="11"/>
      <c r="C1881" s="11"/>
      <c r="D1881" s="11"/>
      <c r="E1881" s="11"/>
      <c r="F1881" s="11"/>
      <c r="G1881" s="13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36"/>
      <c r="Y1881" s="36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2"/>
      <c r="AL1881" s="12"/>
      <c r="AM1881" s="11"/>
      <c r="AN1881" s="11"/>
      <c r="AO1881" s="11"/>
      <c r="AP1881" s="11"/>
      <c r="AQ1881" s="11"/>
      <c r="AR1881" s="11"/>
      <c r="AS1881" s="12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6"/>
      <c r="BE1881" s="16"/>
    </row>
    <row r="1882" spans="1:57" x14ac:dyDescent="0.3">
      <c r="A1882" s="11"/>
      <c r="B1882" s="11"/>
      <c r="C1882" s="11"/>
      <c r="D1882" s="11"/>
      <c r="E1882" s="11"/>
      <c r="F1882" s="11"/>
      <c r="G1882" s="13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36"/>
      <c r="Y1882" s="36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2"/>
      <c r="AL1882" s="12"/>
      <c r="AM1882" s="11"/>
      <c r="AN1882" s="11"/>
      <c r="AO1882" s="11"/>
      <c r="AP1882" s="11"/>
      <c r="AQ1882" s="11"/>
      <c r="AR1882" s="11"/>
      <c r="AS1882" s="12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6"/>
      <c r="BE1882" s="16"/>
    </row>
    <row r="1883" spans="1:57" x14ac:dyDescent="0.3">
      <c r="A1883" s="11"/>
      <c r="B1883" s="11"/>
      <c r="C1883" s="11"/>
      <c r="D1883" s="11"/>
      <c r="E1883" s="11"/>
      <c r="F1883" s="11"/>
      <c r="G1883" s="13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36"/>
      <c r="Y1883" s="36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2"/>
      <c r="AL1883" s="12"/>
      <c r="AM1883" s="12"/>
      <c r="AN1883" s="12"/>
      <c r="AO1883" s="11"/>
      <c r="AP1883" s="11"/>
      <c r="AQ1883" s="12"/>
      <c r="AR1883" s="12"/>
      <c r="AS1883" s="12"/>
      <c r="AT1883" s="11"/>
      <c r="AU1883" s="11"/>
      <c r="AV1883" s="11"/>
      <c r="AW1883" s="11"/>
      <c r="AX1883" s="11"/>
      <c r="AY1883" s="11"/>
      <c r="AZ1883" s="11"/>
      <c r="BA1883" s="11"/>
      <c r="BB1883" s="12"/>
      <c r="BC1883" s="11"/>
      <c r="BD1883" s="16"/>
      <c r="BE1883" s="16"/>
    </row>
    <row r="1884" spans="1:57" x14ac:dyDescent="0.3">
      <c r="A1884" s="11"/>
      <c r="B1884" s="11"/>
      <c r="C1884" s="11"/>
      <c r="D1884" s="11"/>
      <c r="E1884" s="11"/>
      <c r="F1884" s="11"/>
      <c r="G1884" s="13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36"/>
      <c r="Y1884" s="36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2"/>
      <c r="AL1884" s="12"/>
      <c r="AM1884" s="12"/>
      <c r="AN1884" s="12"/>
      <c r="AO1884" s="11"/>
      <c r="AP1884" s="11"/>
      <c r="AQ1884" s="12"/>
      <c r="AR1884" s="12"/>
      <c r="AS1884" s="12"/>
      <c r="AT1884" s="11"/>
      <c r="AU1884" s="11"/>
      <c r="AV1884" s="11"/>
      <c r="AW1884" s="11"/>
      <c r="AX1884" s="11"/>
      <c r="AY1884" s="11"/>
      <c r="AZ1884" s="11"/>
      <c r="BA1884" s="11"/>
      <c r="BB1884" s="12"/>
      <c r="BC1884" s="11"/>
      <c r="BD1884" s="16"/>
      <c r="BE1884" s="16"/>
    </row>
    <row r="1885" spans="1:57" x14ac:dyDescent="0.3">
      <c r="A1885" s="11"/>
      <c r="B1885" s="11"/>
      <c r="C1885" s="11"/>
      <c r="D1885" s="11"/>
      <c r="E1885" s="11"/>
      <c r="F1885" s="11"/>
      <c r="G1885" s="13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36"/>
      <c r="Y1885" s="36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2"/>
      <c r="AL1885" s="12"/>
      <c r="AM1885" s="11"/>
      <c r="AN1885" s="11"/>
      <c r="AO1885" s="11"/>
      <c r="AP1885" s="11"/>
      <c r="AQ1885" s="11"/>
      <c r="AR1885" s="11"/>
      <c r="AS1885" s="12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6"/>
      <c r="BE1885" s="16"/>
    </row>
    <row r="1886" spans="1:57" x14ac:dyDescent="0.3">
      <c r="A1886" s="11"/>
      <c r="B1886" s="11"/>
      <c r="C1886" s="11"/>
      <c r="D1886" s="11"/>
      <c r="E1886" s="11"/>
      <c r="F1886" s="11"/>
      <c r="G1886" s="13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36"/>
      <c r="Y1886" s="36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2"/>
      <c r="AL1886" s="12"/>
      <c r="AM1886" s="11"/>
      <c r="AN1886" s="11"/>
      <c r="AO1886" s="11"/>
      <c r="AP1886" s="11"/>
      <c r="AQ1886" s="11"/>
      <c r="AR1886" s="11"/>
      <c r="AS1886" s="12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6"/>
      <c r="BE1886" s="16"/>
    </row>
    <row r="1887" spans="1:57" x14ac:dyDescent="0.3">
      <c r="A1887" s="11"/>
      <c r="B1887" s="11"/>
      <c r="C1887" s="11"/>
      <c r="D1887" s="11"/>
      <c r="E1887" s="11"/>
      <c r="F1887" s="11"/>
      <c r="G1887" s="13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36"/>
      <c r="Y1887" s="36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6"/>
      <c r="BE1887" s="16"/>
    </row>
    <row r="1888" spans="1:57" x14ac:dyDescent="0.3">
      <c r="A1888" s="11"/>
      <c r="B1888" s="48"/>
      <c r="C1888" s="11"/>
      <c r="D1888" s="11"/>
      <c r="E1888" s="11"/>
      <c r="F1888" s="11"/>
      <c r="G1888" s="13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36"/>
      <c r="Y1888" s="36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2"/>
      <c r="AL1888" s="11"/>
      <c r="AM1888" s="11"/>
      <c r="AN1888" s="11"/>
      <c r="AO1888" s="11"/>
      <c r="AP1888" s="11"/>
      <c r="AQ1888" s="12"/>
      <c r="AR1888" s="11"/>
      <c r="AS1888" s="12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6"/>
      <c r="BE1888" s="16"/>
    </row>
    <row r="1889" spans="1:57" x14ac:dyDescent="0.3">
      <c r="A1889" s="11"/>
      <c r="B1889" s="11"/>
      <c r="C1889" s="11"/>
      <c r="D1889" s="11"/>
      <c r="E1889" s="11"/>
      <c r="F1889" s="11"/>
      <c r="G1889" s="13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36"/>
      <c r="Y1889" s="36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6"/>
      <c r="BE1889" s="16"/>
    </row>
    <row r="1890" spans="1:57" x14ac:dyDescent="0.3">
      <c r="A1890" s="11"/>
      <c r="B1890" s="11"/>
      <c r="C1890" s="11"/>
      <c r="D1890" s="11"/>
      <c r="E1890" s="11"/>
      <c r="F1890" s="11"/>
      <c r="G1890" s="13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36"/>
      <c r="Y1890" s="36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6"/>
      <c r="BE1890" s="16"/>
    </row>
    <row r="1891" spans="1:57" x14ac:dyDescent="0.3">
      <c r="A1891" s="11"/>
      <c r="B1891" s="11"/>
      <c r="C1891" s="11"/>
      <c r="D1891" s="11"/>
      <c r="E1891" s="11"/>
      <c r="F1891" s="11"/>
      <c r="G1891" s="13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36"/>
      <c r="Y1891" s="36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6"/>
      <c r="BE1891" s="16"/>
    </row>
    <row r="1892" spans="1:57" x14ac:dyDescent="0.3">
      <c r="A1892" s="11"/>
      <c r="B1892" s="11"/>
      <c r="C1892" s="11"/>
      <c r="D1892" s="11"/>
      <c r="E1892" s="11"/>
      <c r="F1892" s="11"/>
      <c r="G1892" s="13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36"/>
      <c r="Y1892" s="36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2"/>
      <c r="AL1892" s="12"/>
      <c r="AM1892" s="11"/>
      <c r="AN1892" s="11"/>
      <c r="AO1892" s="11"/>
      <c r="AP1892" s="11"/>
      <c r="AQ1892" s="11"/>
      <c r="AR1892" s="11"/>
      <c r="AS1892" s="12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6"/>
      <c r="BE1892" s="16"/>
    </row>
    <row r="1893" spans="1:57" x14ac:dyDescent="0.3">
      <c r="A1893" s="11"/>
      <c r="B1893" s="11"/>
      <c r="C1893" s="11"/>
      <c r="D1893" s="11"/>
      <c r="E1893" s="11"/>
      <c r="F1893" s="11"/>
      <c r="G1893" s="13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36"/>
      <c r="Y1893" s="36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6"/>
      <c r="BE1893" s="16"/>
    </row>
    <row r="1894" spans="1:57" x14ac:dyDescent="0.3">
      <c r="A1894" s="11"/>
      <c r="B1894" s="11"/>
      <c r="C1894" s="11"/>
      <c r="D1894" s="11"/>
      <c r="E1894" s="11"/>
      <c r="F1894" s="11"/>
      <c r="G1894" s="13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36"/>
      <c r="Y1894" s="36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6"/>
      <c r="BE1894" s="16"/>
    </row>
    <row r="1895" spans="1:57" x14ac:dyDescent="0.3">
      <c r="A1895" s="11"/>
      <c r="B1895" s="11"/>
      <c r="C1895" s="11"/>
      <c r="D1895" s="11"/>
      <c r="E1895" s="11"/>
      <c r="F1895" s="11"/>
      <c r="G1895" s="13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36"/>
      <c r="Y1895" s="36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2"/>
      <c r="AL1895" s="11"/>
      <c r="AM1895" s="12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6"/>
      <c r="BE1895" s="16"/>
    </row>
    <row r="1896" spans="1:57" x14ac:dyDescent="0.3">
      <c r="A1896" s="11"/>
      <c r="B1896" s="11"/>
      <c r="C1896" s="11"/>
      <c r="D1896" s="11"/>
      <c r="E1896" s="11"/>
      <c r="F1896" s="11"/>
      <c r="G1896" s="13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36"/>
      <c r="Y1896" s="36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2"/>
      <c r="AN1896" s="12"/>
      <c r="AO1896" s="11"/>
      <c r="AP1896" s="11"/>
      <c r="AQ1896" s="11"/>
      <c r="AR1896" s="11"/>
      <c r="AS1896" s="12"/>
      <c r="AT1896" s="11"/>
      <c r="AU1896" s="11"/>
      <c r="AV1896" s="11"/>
      <c r="AW1896" s="11"/>
      <c r="AX1896" s="11"/>
      <c r="AY1896" s="11"/>
      <c r="AZ1896" s="11"/>
      <c r="BA1896" s="11"/>
      <c r="BB1896" s="12"/>
      <c r="BC1896" s="11"/>
      <c r="BD1896" s="16"/>
      <c r="BE1896" s="16"/>
    </row>
    <row r="1897" spans="1:57" x14ac:dyDescent="0.3">
      <c r="A1897" s="11"/>
      <c r="B1897" s="11"/>
      <c r="C1897" s="11"/>
      <c r="D1897" s="11"/>
      <c r="E1897" s="11"/>
      <c r="F1897" s="11"/>
      <c r="G1897" s="13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36"/>
      <c r="Y1897" s="36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2"/>
      <c r="AL1897" s="12"/>
      <c r="AM1897" s="12"/>
      <c r="AN1897" s="12"/>
      <c r="AO1897" s="11"/>
      <c r="AP1897" s="11"/>
      <c r="AQ1897" s="12"/>
      <c r="AR1897" s="12"/>
      <c r="AS1897" s="12"/>
      <c r="AT1897" s="11"/>
      <c r="AU1897" s="11"/>
      <c r="AV1897" s="11"/>
      <c r="AW1897" s="11"/>
      <c r="AX1897" s="11"/>
      <c r="AY1897" s="11"/>
      <c r="AZ1897" s="11"/>
      <c r="BA1897" s="11"/>
      <c r="BB1897" s="12"/>
      <c r="BC1897" s="11"/>
      <c r="BD1897" s="16"/>
      <c r="BE1897" s="16"/>
    </row>
    <row r="1898" spans="1:57" x14ac:dyDescent="0.3">
      <c r="A1898" s="11"/>
      <c r="B1898" s="11"/>
      <c r="C1898" s="11"/>
      <c r="D1898" s="11"/>
      <c r="E1898" s="11"/>
      <c r="F1898" s="11"/>
      <c r="G1898" s="13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36"/>
      <c r="Y1898" s="36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2"/>
      <c r="AL1898" s="12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6"/>
      <c r="BE1898" s="16"/>
    </row>
    <row r="1899" spans="1:57" x14ac:dyDescent="0.3">
      <c r="A1899" s="11"/>
      <c r="B1899" s="11"/>
      <c r="C1899" s="11"/>
      <c r="D1899" s="11"/>
      <c r="E1899" s="11"/>
      <c r="F1899" s="11"/>
      <c r="G1899" s="13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36"/>
      <c r="Y1899" s="36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2"/>
      <c r="AL1899" s="11"/>
      <c r="AM1899" s="11"/>
      <c r="AN1899" s="11"/>
      <c r="AO1899" s="11"/>
      <c r="AP1899" s="11"/>
      <c r="AQ1899" s="11"/>
      <c r="AR1899" s="11"/>
      <c r="AS1899" s="12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6"/>
      <c r="BE1899" s="16"/>
    </row>
    <row r="1900" spans="1:57" x14ac:dyDescent="0.3">
      <c r="A1900" s="11"/>
      <c r="B1900" s="11"/>
      <c r="C1900" s="11"/>
      <c r="D1900" s="11"/>
      <c r="E1900" s="11"/>
      <c r="F1900" s="11"/>
      <c r="G1900" s="13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36"/>
      <c r="Y1900" s="36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2"/>
      <c r="AL1900" s="12"/>
      <c r="AM1900" s="12"/>
      <c r="AN1900" s="12"/>
      <c r="AO1900" s="11"/>
      <c r="AP1900" s="11"/>
      <c r="AQ1900" s="12"/>
      <c r="AR1900" s="12"/>
      <c r="AS1900" s="12"/>
      <c r="AT1900" s="11"/>
      <c r="AU1900" s="11"/>
      <c r="AV1900" s="11"/>
      <c r="AW1900" s="11"/>
      <c r="AX1900" s="11"/>
      <c r="AY1900" s="11"/>
      <c r="AZ1900" s="11"/>
      <c r="BA1900" s="11"/>
      <c r="BB1900" s="12"/>
      <c r="BC1900" s="11"/>
      <c r="BD1900" s="16"/>
      <c r="BE1900" s="16"/>
    </row>
    <row r="1901" spans="1:57" x14ac:dyDescent="0.3">
      <c r="A1901" s="11"/>
      <c r="B1901" s="11"/>
      <c r="C1901" s="11"/>
      <c r="D1901" s="11"/>
      <c r="E1901" s="11"/>
      <c r="F1901" s="11"/>
      <c r="G1901" s="13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36"/>
      <c r="Y1901" s="36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2"/>
      <c r="AL1901" s="12"/>
      <c r="AM1901" s="12"/>
      <c r="AN1901" s="12"/>
      <c r="AO1901" s="11"/>
      <c r="AP1901" s="11"/>
      <c r="AQ1901" s="12"/>
      <c r="AR1901" s="12"/>
      <c r="AS1901" s="12"/>
      <c r="AT1901" s="11"/>
      <c r="AU1901" s="11"/>
      <c r="AV1901" s="11"/>
      <c r="AW1901" s="11"/>
      <c r="AX1901" s="11"/>
      <c r="AY1901" s="11"/>
      <c r="AZ1901" s="11"/>
      <c r="BA1901" s="11"/>
      <c r="BB1901" s="12"/>
      <c r="BC1901" s="11"/>
      <c r="BD1901" s="16"/>
      <c r="BE1901" s="16"/>
    </row>
    <row r="1902" spans="1:57" x14ac:dyDescent="0.3">
      <c r="A1902" s="11"/>
      <c r="B1902" s="11"/>
      <c r="C1902" s="11"/>
      <c r="D1902" s="11"/>
      <c r="E1902" s="11"/>
      <c r="F1902" s="11"/>
      <c r="G1902" s="13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36"/>
      <c r="Y1902" s="36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2"/>
      <c r="AN1902" s="12"/>
      <c r="AO1902" s="11"/>
      <c r="AP1902" s="11"/>
      <c r="AQ1902" s="12"/>
      <c r="AR1902" s="12"/>
      <c r="AS1902" s="12"/>
      <c r="AT1902" s="11"/>
      <c r="AU1902" s="11"/>
      <c r="AV1902" s="11"/>
      <c r="AW1902" s="11"/>
      <c r="AX1902" s="11"/>
      <c r="AY1902" s="11"/>
      <c r="AZ1902" s="11"/>
      <c r="BA1902" s="11"/>
      <c r="BB1902" s="12"/>
      <c r="BC1902" s="11"/>
      <c r="BD1902" s="16"/>
      <c r="BE1902" s="16"/>
    </row>
    <row r="1903" spans="1:57" x14ac:dyDescent="0.3">
      <c r="A1903" s="11"/>
      <c r="B1903" s="11"/>
      <c r="C1903" s="11"/>
      <c r="D1903" s="11"/>
      <c r="E1903" s="11"/>
      <c r="F1903" s="11"/>
      <c r="G1903" s="13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36"/>
      <c r="Y1903" s="36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2"/>
      <c r="AN1903" s="12"/>
      <c r="AO1903" s="11"/>
      <c r="AP1903" s="11"/>
      <c r="AQ1903" s="12"/>
      <c r="AR1903" s="12"/>
      <c r="AS1903" s="12"/>
      <c r="AT1903" s="11"/>
      <c r="AU1903" s="11"/>
      <c r="AV1903" s="11"/>
      <c r="AW1903" s="11"/>
      <c r="AX1903" s="11"/>
      <c r="AY1903" s="11"/>
      <c r="AZ1903" s="11"/>
      <c r="BA1903" s="11"/>
      <c r="BB1903" s="12"/>
      <c r="BC1903" s="11"/>
      <c r="BD1903" s="16"/>
      <c r="BE1903" s="16"/>
    </row>
    <row r="1904" spans="1:57" x14ac:dyDescent="0.3">
      <c r="A1904" s="11"/>
      <c r="B1904" s="11"/>
      <c r="C1904" s="11"/>
      <c r="D1904" s="11"/>
      <c r="E1904" s="11"/>
      <c r="F1904" s="11"/>
      <c r="G1904" s="13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36"/>
      <c r="Y1904" s="36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2"/>
      <c r="AN1904" s="12"/>
      <c r="AO1904" s="12"/>
      <c r="AP1904" s="12"/>
      <c r="AQ1904" s="12"/>
      <c r="AR1904" s="12"/>
      <c r="AS1904" s="12"/>
      <c r="AT1904" s="11"/>
      <c r="AU1904" s="11"/>
      <c r="AV1904" s="11"/>
      <c r="AW1904" s="11"/>
      <c r="AX1904" s="11"/>
      <c r="AY1904" s="11"/>
      <c r="AZ1904" s="11"/>
      <c r="BA1904" s="11"/>
      <c r="BB1904" s="12"/>
      <c r="BC1904" s="11"/>
      <c r="BD1904" s="16"/>
      <c r="BE1904" s="16"/>
    </row>
    <row r="1905" spans="1:57" x14ac:dyDescent="0.3">
      <c r="A1905" s="11"/>
      <c r="B1905" s="11"/>
      <c r="C1905" s="11"/>
      <c r="D1905" s="11"/>
      <c r="E1905" s="11"/>
      <c r="F1905" s="11"/>
      <c r="G1905" s="13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36"/>
      <c r="Y1905" s="36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2"/>
      <c r="AL1905" s="12"/>
      <c r="AM1905" s="12"/>
      <c r="AN1905" s="12"/>
      <c r="AO1905" s="11"/>
      <c r="AP1905" s="11"/>
      <c r="AQ1905" s="12"/>
      <c r="AR1905" s="12"/>
      <c r="AS1905" s="12"/>
      <c r="AT1905" s="11"/>
      <c r="AU1905" s="11"/>
      <c r="AV1905" s="11"/>
      <c r="AW1905" s="11"/>
      <c r="AX1905" s="11"/>
      <c r="AY1905" s="11"/>
      <c r="AZ1905" s="11"/>
      <c r="BA1905" s="11"/>
      <c r="BB1905" s="12"/>
      <c r="BC1905" s="11"/>
      <c r="BD1905" s="16"/>
      <c r="BE1905" s="16"/>
    </row>
    <row r="1906" spans="1:57" x14ac:dyDescent="0.3">
      <c r="A1906" s="11"/>
      <c r="B1906" s="11"/>
      <c r="C1906" s="11"/>
      <c r="D1906" s="11"/>
      <c r="E1906" s="11"/>
      <c r="F1906" s="11"/>
      <c r="G1906" s="13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36"/>
      <c r="Y1906" s="36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2"/>
      <c r="AN1906" s="12"/>
      <c r="AO1906" s="11"/>
      <c r="AP1906" s="11"/>
      <c r="AQ1906" s="12"/>
      <c r="AR1906" s="12"/>
      <c r="AS1906" s="12"/>
      <c r="AT1906" s="11"/>
      <c r="AU1906" s="11"/>
      <c r="AV1906" s="11"/>
      <c r="AW1906" s="11"/>
      <c r="AX1906" s="11"/>
      <c r="AY1906" s="11"/>
      <c r="AZ1906" s="11"/>
      <c r="BA1906" s="11"/>
      <c r="BB1906" s="12"/>
      <c r="BC1906" s="11"/>
      <c r="BD1906" s="16"/>
      <c r="BE1906" s="16"/>
    </row>
    <row r="1907" spans="1:57" x14ac:dyDescent="0.3">
      <c r="A1907" s="11"/>
      <c r="B1907" s="11"/>
      <c r="C1907" s="11"/>
      <c r="D1907" s="11"/>
      <c r="E1907" s="11"/>
      <c r="F1907" s="11"/>
      <c r="G1907" s="13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36"/>
      <c r="Y1907" s="36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2"/>
      <c r="AN1907" s="12"/>
      <c r="AO1907" s="11"/>
      <c r="AP1907" s="11"/>
      <c r="AQ1907" s="12"/>
      <c r="AR1907" s="12"/>
      <c r="AS1907" s="12"/>
      <c r="AT1907" s="11"/>
      <c r="AU1907" s="11"/>
      <c r="AV1907" s="11"/>
      <c r="AW1907" s="11"/>
      <c r="AX1907" s="11"/>
      <c r="AY1907" s="11"/>
      <c r="AZ1907" s="11"/>
      <c r="BA1907" s="11"/>
      <c r="BB1907" s="12"/>
      <c r="BC1907" s="11"/>
      <c r="BD1907" s="16"/>
      <c r="BE1907" s="16"/>
    </row>
    <row r="1908" spans="1:57" x14ac:dyDescent="0.3">
      <c r="A1908" s="11"/>
      <c r="B1908" s="11"/>
      <c r="C1908" s="11"/>
      <c r="D1908" s="11"/>
      <c r="E1908" s="11"/>
      <c r="F1908" s="11"/>
      <c r="G1908" s="13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36"/>
      <c r="Y1908" s="36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2"/>
      <c r="AL1908" s="12"/>
      <c r="AM1908" s="12"/>
      <c r="AN1908" s="12"/>
      <c r="AO1908" s="11"/>
      <c r="AP1908" s="11"/>
      <c r="AQ1908" s="12"/>
      <c r="AR1908" s="12"/>
      <c r="AS1908" s="12"/>
      <c r="AT1908" s="11"/>
      <c r="AU1908" s="11"/>
      <c r="AV1908" s="11"/>
      <c r="AW1908" s="11"/>
      <c r="AX1908" s="11"/>
      <c r="AY1908" s="11"/>
      <c r="AZ1908" s="11"/>
      <c r="BA1908" s="11"/>
      <c r="BB1908" s="12"/>
      <c r="BC1908" s="11"/>
      <c r="BD1908" s="16"/>
      <c r="BE1908" s="16"/>
    </row>
    <row r="1909" spans="1:57" x14ac:dyDescent="0.3">
      <c r="A1909" s="11"/>
      <c r="B1909" s="11"/>
      <c r="C1909" s="11"/>
      <c r="D1909" s="11"/>
      <c r="E1909" s="11"/>
      <c r="F1909" s="11"/>
      <c r="G1909" s="13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36"/>
      <c r="Y1909" s="36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2"/>
      <c r="AN1909" s="12"/>
      <c r="AO1909" s="11"/>
      <c r="AP1909" s="11"/>
      <c r="AQ1909" s="12"/>
      <c r="AR1909" s="12"/>
      <c r="AS1909" s="12"/>
      <c r="AT1909" s="11"/>
      <c r="AU1909" s="11"/>
      <c r="AV1909" s="11"/>
      <c r="AW1909" s="11"/>
      <c r="AX1909" s="11"/>
      <c r="AY1909" s="11"/>
      <c r="AZ1909" s="11"/>
      <c r="BA1909" s="11"/>
      <c r="BB1909" s="12"/>
      <c r="BC1909" s="11"/>
      <c r="BD1909" s="16"/>
      <c r="BE1909" s="16"/>
    </row>
    <row r="1910" spans="1:57" x14ac:dyDescent="0.3">
      <c r="A1910" s="11"/>
      <c r="B1910" s="11"/>
      <c r="C1910" s="11"/>
      <c r="D1910" s="11"/>
      <c r="E1910" s="11"/>
      <c r="F1910" s="11"/>
      <c r="G1910" s="13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36"/>
      <c r="Y1910" s="36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2"/>
      <c r="AL1910" s="12"/>
      <c r="AM1910" s="11"/>
      <c r="AN1910" s="12"/>
      <c r="AO1910" s="12"/>
      <c r="AP1910" s="12"/>
      <c r="AQ1910" s="12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2"/>
      <c r="BC1910" s="11"/>
      <c r="BD1910" s="16"/>
      <c r="BE1910" s="16"/>
    </row>
    <row r="1911" spans="1:57" x14ac:dyDescent="0.3">
      <c r="A1911" s="11"/>
      <c r="B1911" s="11"/>
      <c r="C1911" s="11"/>
      <c r="D1911" s="11"/>
      <c r="E1911" s="11"/>
      <c r="F1911" s="11"/>
      <c r="G1911" s="13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36"/>
      <c r="Y1911" s="36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2"/>
      <c r="AL1911" s="12"/>
      <c r="AM1911" s="12"/>
      <c r="AN1911" s="12"/>
      <c r="AO1911" s="11"/>
      <c r="AP1911" s="11"/>
      <c r="AQ1911" s="12"/>
      <c r="AR1911" s="12"/>
      <c r="AS1911" s="12"/>
      <c r="AT1911" s="11"/>
      <c r="AU1911" s="11"/>
      <c r="AV1911" s="11"/>
      <c r="AW1911" s="11"/>
      <c r="AX1911" s="11"/>
      <c r="AY1911" s="11"/>
      <c r="AZ1911" s="11"/>
      <c r="BA1911" s="11"/>
      <c r="BB1911" s="12"/>
      <c r="BC1911" s="11"/>
      <c r="BD1911" s="16"/>
      <c r="BE1911" s="16"/>
    </row>
    <row r="1912" spans="1:57" x14ac:dyDescent="0.3">
      <c r="A1912" s="11"/>
      <c r="B1912" s="11"/>
      <c r="C1912" s="11"/>
      <c r="D1912" s="11"/>
      <c r="E1912" s="11"/>
      <c r="F1912" s="11"/>
      <c r="G1912" s="13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36"/>
      <c r="Y1912" s="36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2"/>
      <c r="AL1912" s="12"/>
      <c r="AM1912" s="12"/>
      <c r="AN1912" s="11"/>
      <c r="AO1912" s="11"/>
      <c r="AP1912" s="11"/>
      <c r="AQ1912" s="12"/>
      <c r="AR1912" s="12"/>
      <c r="AS1912" s="12"/>
      <c r="AT1912" s="11"/>
      <c r="AU1912" s="11"/>
      <c r="AV1912" s="11"/>
      <c r="AW1912" s="11"/>
      <c r="AX1912" s="11"/>
      <c r="AY1912" s="11"/>
      <c r="AZ1912" s="11"/>
      <c r="BA1912" s="11"/>
      <c r="BB1912" s="12"/>
      <c r="BC1912" s="11"/>
      <c r="BD1912" s="16"/>
      <c r="BE1912" s="16"/>
    </row>
    <row r="1913" spans="1:57" x14ac:dyDescent="0.3">
      <c r="A1913" s="11"/>
      <c r="B1913" s="11"/>
      <c r="C1913" s="11"/>
      <c r="D1913" s="11"/>
      <c r="E1913" s="11"/>
      <c r="F1913" s="11"/>
      <c r="G1913" s="13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36"/>
      <c r="Y1913" s="36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2"/>
      <c r="AL1913" s="12"/>
      <c r="AM1913" s="12"/>
      <c r="AN1913" s="12"/>
      <c r="AO1913" s="11"/>
      <c r="AP1913" s="11"/>
      <c r="AQ1913" s="12"/>
      <c r="AR1913" s="12"/>
      <c r="AS1913" s="12"/>
      <c r="AT1913" s="11"/>
      <c r="AU1913" s="11"/>
      <c r="AV1913" s="11"/>
      <c r="AW1913" s="11"/>
      <c r="AX1913" s="11"/>
      <c r="AY1913" s="11"/>
      <c r="AZ1913" s="11"/>
      <c r="BA1913" s="11"/>
      <c r="BB1913" s="12"/>
      <c r="BC1913" s="11"/>
      <c r="BD1913" s="16"/>
      <c r="BE1913" s="16"/>
    </row>
    <row r="1914" spans="1:57" x14ac:dyDescent="0.3">
      <c r="A1914" s="11"/>
      <c r="B1914" s="11"/>
      <c r="C1914" s="11"/>
      <c r="D1914" s="11"/>
      <c r="E1914" s="11"/>
      <c r="F1914" s="11"/>
      <c r="G1914" s="13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36"/>
      <c r="Y1914" s="36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2"/>
      <c r="AL1914" s="11"/>
      <c r="AM1914" s="11"/>
      <c r="AN1914" s="11"/>
      <c r="AO1914" s="11"/>
      <c r="AP1914" s="11"/>
      <c r="AQ1914" s="11"/>
      <c r="AR1914" s="11"/>
      <c r="AS1914" s="12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6"/>
      <c r="BE1914" s="16"/>
    </row>
    <row r="1915" spans="1:57" x14ac:dyDescent="0.3">
      <c r="A1915" s="11"/>
      <c r="B1915" s="11"/>
      <c r="C1915" s="11"/>
      <c r="D1915" s="11"/>
      <c r="E1915" s="11"/>
      <c r="F1915" s="11"/>
      <c r="G1915" s="13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36"/>
      <c r="Y1915" s="36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2"/>
      <c r="AN1915" s="12"/>
      <c r="AO1915" s="11"/>
      <c r="AP1915" s="11"/>
      <c r="AQ1915" s="12"/>
      <c r="AR1915" s="11"/>
      <c r="AS1915" s="12"/>
      <c r="AT1915" s="11"/>
      <c r="AU1915" s="11"/>
      <c r="AV1915" s="11"/>
      <c r="AW1915" s="11"/>
      <c r="AX1915" s="11"/>
      <c r="AY1915" s="11"/>
      <c r="AZ1915" s="11"/>
      <c r="BA1915" s="11"/>
      <c r="BB1915" s="12"/>
      <c r="BC1915" s="11"/>
      <c r="BD1915" s="16"/>
      <c r="BE1915" s="16"/>
    </row>
    <row r="1916" spans="1:57" x14ac:dyDescent="0.3">
      <c r="A1916" s="11"/>
      <c r="B1916" s="11"/>
      <c r="C1916" s="11"/>
      <c r="D1916" s="11"/>
      <c r="E1916" s="11"/>
      <c r="F1916" s="11"/>
      <c r="G1916" s="13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36"/>
      <c r="Y1916" s="36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2"/>
      <c r="AN1916" s="12"/>
      <c r="AO1916" s="11"/>
      <c r="AP1916" s="11"/>
      <c r="AQ1916" s="12"/>
      <c r="AR1916" s="12"/>
      <c r="AS1916" s="12"/>
      <c r="AT1916" s="11"/>
      <c r="AU1916" s="11"/>
      <c r="AV1916" s="11"/>
      <c r="AW1916" s="11"/>
      <c r="AX1916" s="11"/>
      <c r="AY1916" s="11"/>
      <c r="AZ1916" s="11"/>
      <c r="BA1916" s="11"/>
      <c r="BB1916" s="12"/>
      <c r="BC1916" s="11"/>
      <c r="BD1916" s="16"/>
      <c r="BE1916" s="16"/>
    </row>
    <row r="1917" spans="1:57" x14ac:dyDescent="0.3">
      <c r="A1917" s="11"/>
      <c r="B1917" s="11"/>
      <c r="C1917" s="11"/>
      <c r="D1917" s="11"/>
      <c r="E1917" s="11"/>
      <c r="F1917" s="11"/>
      <c r="G1917" s="13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36"/>
      <c r="Y1917" s="36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2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6"/>
      <c r="BE1917" s="16"/>
    </row>
    <row r="1918" spans="1:57" x14ac:dyDescent="0.3">
      <c r="A1918" s="11"/>
      <c r="B1918" s="11"/>
      <c r="C1918" s="11"/>
      <c r="D1918" s="11"/>
      <c r="E1918" s="11"/>
      <c r="F1918" s="11"/>
      <c r="G1918" s="13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36"/>
      <c r="Y1918" s="36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2"/>
      <c r="AL1918" s="12"/>
      <c r="AM1918" s="12"/>
      <c r="AN1918" s="12"/>
      <c r="AO1918" s="11"/>
      <c r="AP1918" s="11"/>
      <c r="AQ1918" s="12"/>
      <c r="AR1918" s="12"/>
      <c r="AS1918" s="12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6"/>
      <c r="BE1918" s="16"/>
    </row>
    <row r="1919" spans="1:57" x14ac:dyDescent="0.3">
      <c r="A1919" s="11"/>
      <c r="B1919" s="11"/>
      <c r="C1919" s="11"/>
      <c r="D1919" s="11"/>
      <c r="E1919" s="11"/>
      <c r="F1919" s="11"/>
      <c r="G1919" s="13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36"/>
      <c r="Y1919" s="36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6"/>
      <c r="BE1919" s="16"/>
    </row>
    <row r="1920" spans="1:57" x14ac:dyDescent="0.3">
      <c r="A1920" s="11"/>
      <c r="B1920" s="11"/>
      <c r="C1920" s="11"/>
      <c r="D1920" s="11"/>
      <c r="E1920" s="11"/>
      <c r="F1920" s="11"/>
      <c r="G1920" s="13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36"/>
      <c r="Y1920" s="36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2"/>
      <c r="AN1920" s="12"/>
      <c r="AO1920" s="11"/>
      <c r="AP1920" s="11"/>
      <c r="AQ1920" s="12"/>
      <c r="AR1920" s="12"/>
      <c r="AS1920" s="12"/>
      <c r="AT1920" s="11"/>
      <c r="AU1920" s="11"/>
      <c r="AV1920" s="11"/>
      <c r="AW1920" s="11"/>
      <c r="AX1920" s="11"/>
      <c r="AY1920" s="11"/>
      <c r="AZ1920" s="11"/>
      <c r="BA1920" s="11"/>
      <c r="BB1920" s="12"/>
      <c r="BC1920" s="11"/>
      <c r="BD1920" s="16"/>
      <c r="BE1920" s="16"/>
    </row>
    <row r="1921" spans="1:57" x14ac:dyDescent="0.3">
      <c r="A1921" s="11"/>
      <c r="B1921" s="11"/>
      <c r="C1921" s="11"/>
      <c r="D1921" s="11"/>
      <c r="E1921" s="11"/>
      <c r="F1921" s="11"/>
      <c r="G1921" s="13"/>
      <c r="H1921" s="13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36"/>
      <c r="Y1921" s="36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2"/>
      <c r="BC1921" s="11"/>
      <c r="BD1921" s="16"/>
      <c r="BE1921" s="16"/>
    </row>
    <row r="1922" spans="1:57" x14ac:dyDescent="0.3">
      <c r="A1922" s="11"/>
      <c r="B1922" s="11"/>
      <c r="C1922" s="11"/>
      <c r="D1922" s="11"/>
      <c r="E1922" s="11"/>
      <c r="F1922" s="11"/>
      <c r="G1922" s="13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36"/>
      <c r="Y1922" s="36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2"/>
      <c r="AL1922" s="12"/>
      <c r="AM1922" s="11"/>
      <c r="AN1922" s="11"/>
      <c r="AO1922" s="11"/>
      <c r="AP1922" s="11"/>
      <c r="AQ1922" s="11"/>
      <c r="AR1922" s="11"/>
      <c r="AS1922" s="12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6"/>
      <c r="BE1922" s="16"/>
    </row>
    <row r="1923" spans="1:57" x14ac:dyDescent="0.3">
      <c r="A1923" s="11"/>
      <c r="B1923" s="11"/>
      <c r="C1923" s="11"/>
      <c r="D1923" s="11"/>
      <c r="E1923" s="11"/>
      <c r="F1923" s="11"/>
      <c r="G1923" s="13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36"/>
      <c r="Y1923" s="36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2"/>
      <c r="AL1923" s="12"/>
      <c r="AM1923" s="11"/>
      <c r="AN1923" s="11"/>
      <c r="AO1923" s="11"/>
      <c r="AP1923" s="11"/>
      <c r="AQ1923" s="11"/>
      <c r="AR1923" s="11"/>
      <c r="AS1923" s="12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6"/>
      <c r="BE1923" s="16"/>
    </row>
    <row r="1924" spans="1:57" x14ac:dyDescent="0.3">
      <c r="A1924" s="11"/>
      <c r="B1924" s="48"/>
      <c r="C1924" s="11"/>
      <c r="D1924" s="11"/>
      <c r="E1924" s="11"/>
      <c r="F1924" s="11"/>
      <c r="G1924" s="13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36"/>
      <c r="Y1924" s="36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6"/>
      <c r="BE1924" s="16"/>
    </row>
    <row r="1925" spans="1:57" x14ac:dyDescent="0.3">
      <c r="A1925" s="11"/>
      <c r="B1925" s="11"/>
      <c r="C1925" s="11"/>
      <c r="D1925" s="11"/>
      <c r="E1925" s="11"/>
      <c r="F1925" s="11"/>
      <c r="G1925" s="13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36"/>
      <c r="Y1925" s="36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6"/>
      <c r="BE1925" s="16"/>
    </row>
    <row r="1926" spans="1:57" x14ac:dyDescent="0.3">
      <c r="A1926" s="11"/>
      <c r="B1926" s="11"/>
      <c r="C1926" s="11"/>
      <c r="D1926" s="11"/>
      <c r="E1926" s="11"/>
      <c r="F1926" s="11"/>
      <c r="G1926" s="13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36"/>
      <c r="Y1926" s="36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1"/>
      <c r="AU1926" s="11"/>
      <c r="AV1926" s="11"/>
      <c r="AW1926" s="11"/>
      <c r="AX1926" s="11"/>
      <c r="AY1926" s="11"/>
      <c r="AZ1926" s="11"/>
      <c r="BA1926" s="11"/>
      <c r="BB1926" s="12"/>
      <c r="BC1926" s="11"/>
      <c r="BD1926" s="16"/>
      <c r="BE1926" s="16"/>
    </row>
    <row r="1927" spans="1:57" x14ac:dyDescent="0.3">
      <c r="A1927" s="11"/>
      <c r="B1927" s="11"/>
      <c r="C1927" s="11"/>
      <c r="D1927" s="11"/>
      <c r="E1927" s="11"/>
      <c r="F1927" s="11"/>
      <c r="G1927" s="13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36"/>
      <c r="Y1927" s="36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2"/>
      <c r="AN1927" s="12"/>
      <c r="AO1927" s="11"/>
      <c r="AP1927" s="11"/>
      <c r="AQ1927" s="12"/>
      <c r="AR1927" s="12"/>
      <c r="AS1927" s="12"/>
      <c r="AT1927" s="11"/>
      <c r="AU1927" s="11"/>
      <c r="AV1927" s="11"/>
      <c r="AW1927" s="11"/>
      <c r="AX1927" s="11"/>
      <c r="AY1927" s="11"/>
      <c r="AZ1927" s="11"/>
      <c r="BA1927" s="11"/>
      <c r="BB1927" s="12"/>
      <c r="BC1927" s="11"/>
      <c r="BD1927" s="16"/>
      <c r="BE1927" s="16"/>
    </row>
    <row r="1928" spans="1:57" x14ac:dyDescent="0.3">
      <c r="A1928" s="11"/>
      <c r="B1928" s="11"/>
      <c r="C1928" s="11"/>
      <c r="D1928" s="11"/>
      <c r="E1928" s="11"/>
      <c r="F1928" s="11"/>
      <c r="G1928" s="13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36"/>
      <c r="Y1928" s="36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2"/>
      <c r="BC1928" s="11"/>
      <c r="BD1928" s="16"/>
      <c r="BE1928" s="16"/>
    </row>
    <row r="1929" spans="1:57" x14ac:dyDescent="0.3">
      <c r="A1929" s="11"/>
      <c r="B1929" s="11"/>
      <c r="C1929" s="11"/>
      <c r="D1929" s="11"/>
      <c r="E1929" s="11"/>
      <c r="F1929" s="11"/>
      <c r="G1929" s="13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36"/>
      <c r="Y1929" s="36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2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6"/>
      <c r="BE1929" s="16"/>
    </row>
    <row r="1930" spans="1:57" x14ac:dyDescent="0.3">
      <c r="A1930" s="11"/>
      <c r="B1930" s="11"/>
      <c r="C1930" s="11"/>
      <c r="D1930" s="11"/>
      <c r="E1930" s="11"/>
      <c r="F1930" s="11"/>
      <c r="G1930" s="13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36"/>
      <c r="Y1930" s="36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6"/>
      <c r="BE1930" s="16"/>
    </row>
    <row r="1931" spans="1:57" x14ac:dyDescent="0.3">
      <c r="A1931" s="11"/>
      <c r="B1931" s="11"/>
      <c r="C1931" s="11"/>
      <c r="D1931" s="11"/>
      <c r="E1931" s="11"/>
      <c r="F1931" s="11"/>
      <c r="G1931" s="13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36"/>
      <c r="Y1931" s="36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2"/>
      <c r="AL1931" s="12"/>
      <c r="AM1931" s="12"/>
      <c r="AN1931" s="11"/>
      <c r="AO1931" s="11"/>
      <c r="AP1931" s="11"/>
      <c r="AQ1931" s="12"/>
      <c r="AR1931" s="11"/>
      <c r="AS1931" s="12"/>
      <c r="AT1931" s="11"/>
      <c r="AU1931" s="11"/>
      <c r="AV1931" s="11"/>
      <c r="AW1931" s="11"/>
      <c r="AX1931" s="11"/>
      <c r="AY1931" s="11"/>
      <c r="AZ1931" s="11"/>
      <c r="BA1931" s="11"/>
      <c r="BB1931" s="12"/>
      <c r="BC1931" s="11"/>
      <c r="BD1931" s="16"/>
      <c r="BE1931" s="16"/>
    </row>
    <row r="1932" spans="1:57" x14ac:dyDescent="0.3">
      <c r="A1932" s="11"/>
      <c r="B1932" s="11"/>
      <c r="C1932" s="11"/>
      <c r="D1932" s="11"/>
      <c r="E1932" s="11"/>
      <c r="F1932" s="11"/>
      <c r="G1932" s="13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36"/>
      <c r="Y1932" s="36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6"/>
      <c r="BE1932" s="16"/>
    </row>
    <row r="1933" spans="1:57" x14ac:dyDescent="0.3">
      <c r="A1933" s="11"/>
      <c r="B1933" s="11"/>
      <c r="C1933" s="11"/>
      <c r="D1933" s="11"/>
      <c r="E1933" s="11"/>
      <c r="F1933" s="11"/>
      <c r="G1933" s="13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36"/>
      <c r="Y1933" s="36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6"/>
      <c r="BE1933" s="16"/>
    </row>
    <row r="1934" spans="1:57" x14ac:dyDescent="0.3">
      <c r="A1934" s="11"/>
      <c r="B1934" s="11"/>
      <c r="C1934" s="11"/>
      <c r="D1934" s="11"/>
      <c r="E1934" s="11"/>
      <c r="F1934" s="11"/>
      <c r="G1934" s="13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36"/>
      <c r="Y1934" s="36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6"/>
      <c r="BE1934" s="16"/>
    </row>
    <row r="1935" spans="1:57" x14ac:dyDescent="0.3">
      <c r="A1935" s="11"/>
      <c r="B1935" s="48"/>
      <c r="C1935" s="11"/>
      <c r="D1935" s="11"/>
      <c r="E1935" s="11"/>
      <c r="F1935" s="11"/>
      <c r="G1935" s="13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36"/>
      <c r="Y1935" s="36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2"/>
      <c r="AL1935" s="12"/>
      <c r="AM1935" s="12"/>
      <c r="AN1935" s="12"/>
      <c r="AO1935" s="11"/>
      <c r="AP1935" s="11"/>
      <c r="AQ1935" s="12"/>
      <c r="AR1935" s="12"/>
      <c r="AS1935" s="12"/>
      <c r="AT1935" s="11"/>
      <c r="AU1935" s="11"/>
      <c r="AV1935" s="11"/>
      <c r="AW1935" s="11"/>
      <c r="AX1935" s="11"/>
      <c r="AY1935" s="11"/>
      <c r="AZ1935" s="11"/>
      <c r="BA1935" s="11"/>
      <c r="BB1935" s="12"/>
      <c r="BC1935" s="11"/>
      <c r="BD1935" s="16"/>
      <c r="BE1935" s="16"/>
    </row>
    <row r="1936" spans="1:57" x14ac:dyDescent="0.3">
      <c r="A1936" s="11"/>
      <c r="B1936" s="11"/>
      <c r="C1936" s="11"/>
      <c r="D1936" s="11"/>
      <c r="E1936" s="11"/>
      <c r="F1936" s="11"/>
      <c r="G1936" s="13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36"/>
      <c r="Y1936" s="36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6"/>
      <c r="BE1936" s="16"/>
    </row>
    <row r="1937" spans="1:57" x14ac:dyDescent="0.3">
      <c r="A1937" s="11"/>
      <c r="B1937" s="11"/>
      <c r="C1937" s="11"/>
      <c r="D1937" s="11"/>
      <c r="E1937" s="11"/>
      <c r="F1937" s="11"/>
      <c r="G1937" s="13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36"/>
      <c r="Y1937" s="36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6"/>
      <c r="BE1937" s="16"/>
    </row>
    <row r="1938" spans="1:57" x14ac:dyDescent="0.3">
      <c r="A1938" s="11"/>
      <c r="B1938" s="11"/>
      <c r="C1938" s="11"/>
      <c r="D1938" s="11"/>
      <c r="E1938" s="11"/>
      <c r="F1938" s="11"/>
      <c r="G1938" s="13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36"/>
      <c r="Y1938" s="36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6"/>
      <c r="BE1938" s="16"/>
    </row>
    <row r="1939" spans="1:57" x14ac:dyDescent="0.3">
      <c r="A1939" s="11"/>
      <c r="B1939" s="11"/>
      <c r="C1939" s="11"/>
      <c r="D1939" s="11"/>
      <c r="E1939" s="11"/>
      <c r="F1939" s="11"/>
      <c r="G1939" s="13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36"/>
      <c r="Y1939" s="36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2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6"/>
      <c r="BE1939" s="16"/>
    </row>
    <row r="1940" spans="1:57" x14ac:dyDescent="0.3">
      <c r="A1940" s="11"/>
      <c r="B1940" s="11"/>
      <c r="C1940" s="11"/>
      <c r="D1940" s="11"/>
      <c r="E1940" s="11"/>
      <c r="F1940" s="11"/>
      <c r="G1940" s="13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36"/>
      <c r="Y1940" s="36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6"/>
      <c r="BE1940" s="16"/>
    </row>
    <row r="1941" spans="1:57" x14ac:dyDescent="0.3">
      <c r="A1941" s="11"/>
      <c r="B1941" s="11"/>
      <c r="C1941" s="11"/>
      <c r="D1941" s="11"/>
      <c r="E1941" s="11"/>
      <c r="F1941" s="11"/>
      <c r="G1941" s="13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36"/>
      <c r="Y1941" s="36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2"/>
      <c r="AL1941" s="12"/>
      <c r="AM1941" s="11"/>
      <c r="AN1941" s="11"/>
      <c r="AO1941" s="11"/>
      <c r="AP1941" s="11"/>
      <c r="AQ1941" s="11"/>
      <c r="AR1941" s="11"/>
      <c r="AS1941" s="12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6"/>
      <c r="BE1941" s="16"/>
    </row>
    <row r="1942" spans="1:57" x14ac:dyDescent="0.3">
      <c r="A1942" s="11"/>
      <c r="B1942" s="11"/>
      <c r="C1942" s="11"/>
      <c r="D1942" s="11"/>
      <c r="E1942" s="11"/>
      <c r="F1942" s="11"/>
      <c r="G1942" s="13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36"/>
      <c r="Y1942" s="36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2"/>
      <c r="AL1942" s="12"/>
      <c r="AM1942" s="12"/>
      <c r="AN1942" s="12"/>
      <c r="AO1942" s="11"/>
      <c r="AP1942" s="11"/>
      <c r="AQ1942" s="12"/>
      <c r="AR1942" s="12"/>
      <c r="AS1942" s="12"/>
      <c r="AT1942" s="11"/>
      <c r="AU1942" s="11"/>
      <c r="AV1942" s="11"/>
      <c r="AW1942" s="11"/>
      <c r="AX1942" s="11"/>
      <c r="AY1942" s="11"/>
      <c r="AZ1942" s="11"/>
      <c r="BA1942" s="11"/>
      <c r="BB1942" s="12"/>
      <c r="BC1942" s="11"/>
      <c r="BD1942" s="16"/>
      <c r="BE1942" s="16"/>
    </row>
    <row r="1943" spans="1:57" x14ac:dyDescent="0.3">
      <c r="A1943" s="11"/>
      <c r="B1943" s="11"/>
      <c r="C1943" s="11"/>
      <c r="D1943" s="11"/>
      <c r="E1943" s="11"/>
      <c r="F1943" s="12"/>
      <c r="G1943" s="11"/>
      <c r="H1943" s="13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2"/>
      <c r="U1943" s="11"/>
      <c r="V1943" s="11"/>
      <c r="W1943" s="11"/>
      <c r="X1943" s="36"/>
      <c r="Y1943" s="36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2"/>
      <c r="BC1943" s="11"/>
      <c r="BD1943" s="16"/>
      <c r="BE1943" s="16"/>
    </row>
    <row r="1944" spans="1:57" x14ac:dyDescent="0.3">
      <c r="A1944" s="11"/>
      <c r="B1944" s="11"/>
      <c r="C1944" s="11"/>
      <c r="D1944" s="11"/>
      <c r="E1944" s="11"/>
      <c r="F1944" s="12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2"/>
      <c r="U1944" s="11"/>
      <c r="V1944" s="11"/>
      <c r="W1944" s="11"/>
      <c r="X1944" s="36"/>
      <c r="Y1944" s="36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6"/>
      <c r="BE1944" s="16"/>
    </row>
    <row r="1945" spans="1:57" x14ac:dyDescent="0.3">
      <c r="A1945" s="11"/>
      <c r="B1945" s="11"/>
      <c r="C1945" s="11"/>
      <c r="D1945" s="11"/>
      <c r="E1945" s="11"/>
      <c r="F1945" s="12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2"/>
      <c r="U1945" s="11"/>
      <c r="V1945" s="11"/>
      <c r="W1945" s="11"/>
      <c r="X1945" s="36"/>
      <c r="Y1945" s="36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2"/>
      <c r="BC1945" s="11"/>
      <c r="BD1945" s="16"/>
      <c r="BE1945" s="16"/>
    </row>
    <row r="1946" spans="1:57" x14ac:dyDescent="0.3">
      <c r="A1946" s="11"/>
      <c r="B1946" s="11"/>
      <c r="C1946" s="11"/>
      <c r="D1946" s="11"/>
      <c r="E1946" s="11"/>
      <c r="F1946" s="12"/>
      <c r="G1946" s="12"/>
      <c r="H1946" s="13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2"/>
      <c r="U1946" s="11"/>
      <c r="V1946" s="11"/>
      <c r="W1946" s="11"/>
      <c r="X1946" s="36"/>
      <c r="Y1946" s="36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2"/>
      <c r="AL1946" s="12"/>
      <c r="AM1946" s="12"/>
      <c r="AN1946" s="12"/>
      <c r="AO1946" s="11"/>
      <c r="AP1946" s="11"/>
      <c r="AQ1946" s="12"/>
      <c r="AR1946" s="12"/>
      <c r="AS1946" s="12"/>
      <c r="AT1946" s="11"/>
      <c r="AU1946" s="11"/>
      <c r="AV1946" s="11"/>
      <c r="AW1946" s="11"/>
      <c r="AX1946" s="11"/>
      <c r="AY1946" s="11"/>
      <c r="AZ1946" s="11"/>
      <c r="BA1946" s="11"/>
      <c r="BB1946" s="12"/>
      <c r="BC1946" s="11"/>
      <c r="BD1946" s="16"/>
      <c r="BE1946" s="16"/>
    </row>
    <row r="1947" spans="1:57" x14ac:dyDescent="0.3">
      <c r="A1947" s="11"/>
      <c r="B1947" s="11"/>
      <c r="C1947" s="11"/>
      <c r="D1947" s="11"/>
      <c r="E1947" s="11"/>
      <c r="F1947" s="12"/>
      <c r="G1947" s="11"/>
      <c r="H1947" s="13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2"/>
      <c r="U1947" s="11"/>
      <c r="V1947" s="11"/>
      <c r="W1947" s="11"/>
      <c r="X1947" s="36"/>
      <c r="Y1947" s="36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2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2"/>
      <c r="BC1947" s="11"/>
      <c r="BD1947" s="16"/>
      <c r="BE1947" s="16"/>
    </row>
    <row r="1948" spans="1:57" x14ac:dyDescent="0.3">
      <c r="A1948" s="11"/>
      <c r="B1948" s="11"/>
      <c r="C1948" s="11"/>
      <c r="D1948" s="11"/>
      <c r="E1948" s="11"/>
      <c r="F1948" s="12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2"/>
      <c r="U1948" s="11"/>
      <c r="V1948" s="11"/>
      <c r="W1948" s="11"/>
      <c r="X1948" s="36"/>
      <c r="Y1948" s="36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2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2"/>
      <c r="BC1948" s="11"/>
      <c r="BD1948" s="16"/>
      <c r="BE1948" s="16"/>
    </row>
    <row r="1949" spans="1:57" x14ac:dyDescent="0.3">
      <c r="A1949" s="11"/>
      <c r="B1949" s="11"/>
      <c r="C1949" s="11"/>
      <c r="D1949" s="11"/>
      <c r="E1949" s="11"/>
      <c r="F1949" s="12"/>
      <c r="G1949" s="11"/>
      <c r="H1949" s="13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2"/>
      <c r="U1949" s="11"/>
      <c r="V1949" s="11"/>
      <c r="W1949" s="11"/>
      <c r="X1949" s="36"/>
      <c r="Y1949" s="36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2"/>
      <c r="AL1949" s="11"/>
      <c r="AM1949" s="12"/>
      <c r="AN1949" s="11"/>
      <c r="AO1949" s="11"/>
      <c r="AP1949" s="11"/>
      <c r="AQ1949" s="12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2"/>
      <c r="BC1949" s="11"/>
      <c r="BD1949" s="16"/>
      <c r="BE1949" s="16"/>
    </row>
    <row r="1950" spans="1:57" x14ac:dyDescent="0.3">
      <c r="A1950" s="11"/>
      <c r="B1950" s="11"/>
      <c r="C1950" s="11"/>
      <c r="D1950" s="11"/>
      <c r="E1950" s="11"/>
      <c r="F1950" s="12"/>
      <c r="G1950" s="12"/>
      <c r="H1950" s="13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2"/>
      <c r="U1950" s="11"/>
      <c r="V1950" s="11"/>
      <c r="W1950" s="11"/>
      <c r="X1950" s="36"/>
      <c r="Y1950" s="36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2"/>
      <c r="AN1950" s="12"/>
      <c r="AO1950" s="11"/>
      <c r="AP1950" s="11"/>
      <c r="AQ1950" s="12"/>
      <c r="AR1950" s="12"/>
      <c r="AS1950" s="12"/>
      <c r="AT1950" s="11"/>
      <c r="AU1950" s="11"/>
      <c r="AV1950" s="11"/>
      <c r="AW1950" s="11"/>
      <c r="AX1950" s="11"/>
      <c r="AY1950" s="11"/>
      <c r="AZ1950" s="11"/>
      <c r="BA1950" s="11"/>
      <c r="BB1950" s="12"/>
      <c r="BC1950" s="11"/>
      <c r="BD1950" s="16"/>
      <c r="BE1950" s="16"/>
    </row>
    <row r="1951" spans="1:57" x14ac:dyDescent="0.3">
      <c r="A1951" s="11"/>
      <c r="B1951" s="11"/>
      <c r="C1951" s="11"/>
      <c r="D1951" s="11"/>
      <c r="E1951" s="11"/>
      <c r="F1951" s="12"/>
      <c r="G1951" s="12"/>
      <c r="H1951" s="13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2"/>
      <c r="U1951" s="11"/>
      <c r="V1951" s="11"/>
      <c r="W1951" s="11"/>
      <c r="X1951" s="36"/>
      <c r="Y1951" s="36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2"/>
      <c r="AL1951" s="12"/>
      <c r="AM1951" s="12"/>
      <c r="AN1951" s="12"/>
      <c r="AO1951" s="11"/>
      <c r="AP1951" s="11"/>
      <c r="AQ1951" s="11"/>
      <c r="AR1951" s="11"/>
      <c r="AS1951" s="12"/>
      <c r="AT1951" s="11"/>
      <c r="AU1951" s="11"/>
      <c r="AV1951" s="11"/>
      <c r="AW1951" s="11"/>
      <c r="AX1951" s="11"/>
      <c r="AY1951" s="11"/>
      <c r="AZ1951" s="11"/>
      <c r="BA1951" s="11"/>
      <c r="BB1951" s="12"/>
      <c r="BC1951" s="11"/>
      <c r="BD1951" s="16"/>
      <c r="BE1951" s="16"/>
    </row>
    <row r="1952" spans="1:57" x14ac:dyDescent="0.3">
      <c r="A1952" s="11"/>
      <c r="B1952" s="11"/>
      <c r="C1952" s="11"/>
      <c r="D1952" s="11"/>
      <c r="E1952" s="11"/>
      <c r="F1952" s="12"/>
      <c r="G1952" s="12"/>
      <c r="H1952" s="13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2"/>
      <c r="U1952" s="11"/>
      <c r="V1952" s="11"/>
      <c r="W1952" s="11"/>
      <c r="X1952" s="36"/>
      <c r="Y1952" s="36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2"/>
      <c r="AL1952" s="12"/>
      <c r="AM1952" s="12"/>
      <c r="AN1952" s="11"/>
      <c r="AO1952" s="11"/>
      <c r="AP1952" s="11"/>
      <c r="AQ1952" s="12"/>
      <c r="AR1952" s="12"/>
      <c r="AS1952" s="12"/>
      <c r="AT1952" s="11"/>
      <c r="AU1952" s="11"/>
      <c r="AV1952" s="11"/>
      <c r="AW1952" s="11"/>
      <c r="AX1952" s="11"/>
      <c r="AY1952" s="11"/>
      <c r="AZ1952" s="11"/>
      <c r="BA1952" s="11"/>
      <c r="BB1952" s="12"/>
      <c r="BC1952" s="11"/>
      <c r="BD1952" s="16"/>
      <c r="BE1952" s="16"/>
    </row>
    <row r="1953" spans="1:57" x14ac:dyDescent="0.3">
      <c r="A1953" s="11"/>
      <c r="B1953" s="11"/>
      <c r="C1953" s="11"/>
      <c r="D1953" s="11"/>
      <c r="E1953" s="11"/>
      <c r="F1953" s="12"/>
      <c r="G1953" s="12"/>
      <c r="H1953" s="13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2"/>
      <c r="U1953" s="11"/>
      <c r="V1953" s="11"/>
      <c r="W1953" s="11"/>
      <c r="X1953" s="36"/>
      <c r="Y1953" s="36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2"/>
      <c r="AL1953" s="12"/>
      <c r="AM1953" s="12"/>
      <c r="AN1953" s="12"/>
      <c r="AO1953" s="11"/>
      <c r="AP1953" s="11"/>
      <c r="AQ1953" s="12"/>
      <c r="AR1953" s="12"/>
      <c r="AS1953" s="12"/>
      <c r="AT1953" s="11"/>
      <c r="AU1953" s="11"/>
      <c r="AV1953" s="11"/>
      <c r="AW1953" s="11"/>
      <c r="AX1953" s="11"/>
      <c r="AY1953" s="11"/>
      <c r="AZ1953" s="11"/>
      <c r="BA1953" s="11"/>
      <c r="BB1953" s="12"/>
      <c r="BC1953" s="11"/>
      <c r="BD1953" s="16"/>
      <c r="BE1953" s="16"/>
    </row>
    <row r="1954" spans="1:57" x14ac:dyDescent="0.3">
      <c r="A1954" s="11"/>
      <c r="B1954" s="11"/>
      <c r="C1954" s="11"/>
      <c r="D1954" s="11"/>
      <c r="E1954" s="11"/>
      <c r="F1954" s="12"/>
      <c r="G1954" s="12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2"/>
      <c r="U1954" s="11"/>
      <c r="V1954" s="11"/>
      <c r="W1954" s="11"/>
      <c r="X1954" s="36"/>
      <c r="Y1954" s="36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2"/>
      <c r="AL1954" s="11"/>
      <c r="AM1954" s="12"/>
      <c r="AN1954" s="12"/>
      <c r="AO1954" s="11"/>
      <c r="AP1954" s="11"/>
      <c r="AQ1954" s="12"/>
      <c r="AR1954" s="12"/>
      <c r="AS1954" s="12"/>
      <c r="AT1954" s="11"/>
      <c r="AU1954" s="11"/>
      <c r="AV1954" s="11"/>
      <c r="AW1954" s="11"/>
      <c r="AX1954" s="11"/>
      <c r="AY1954" s="11"/>
      <c r="AZ1954" s="11"/>
      <c r="BA1954" s="11"/>
      <c r="BB1954" s="12"/>
      <c r="BC1954" s="11"/>
      <c r="BD1954" s="16"/>
      <c r="BE1954" s="16"/>
    </row>
    <row r="1955" spans="1:57" x14ac:dyDescent="0.3">
      <c r="A1955" s="11"/>
      <c r="B1955" s="11"/>
      <c r="C1955" s="11"/>
      <c r="D1955" s="11"/>
      <c r="E1955" s="11"/>
      <c r="F1955" s="12"/>
      <c r="G1955" s="12"/>
      <c r="H1955" s="13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2"/>
      <c r="U1955" s="11"/>
      <c r="V1955" s="11"/>
      <c r="W1955" s="11"/>
      <c r="X1955" s="36"/>
      <c r="Y1955" s="36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6"/>
      <c r="BE1955" s="16"/>
    </row>
    <row r="1956" spans="1:57" x14ac:dyDescent="0.3">
      <c r="A1956" s="11"/>
      <c r="B1956" s="11"/>
      <c r="C1956" s="11"/>
      <c r="D1956" s="11"/>
      <c r="E1956" s="11"/>
      <c r="F1956" s="12"/>
      <c r="G1956" s="12"/>
      <c r="H1956" s="13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2"/>
      <c r="U1956" s="11"/>
      <c r="V1956" s="11"/>
      <c r="W1956" s="11"/>
      <c r="X1956" s="36"/>
      <c r="Y1956" s="36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2"/>
      <c r="AL1956" s="11"/>
      <c r="AM1956" s="12"/>
      <c r="AN1956" s="12"/>
      <c r="AO1956" s="11"/>
      <c r="AP1956" s="11"/>
      <c r="AQ1956" s="12"/>
      <c r="AR1956" s="12"/>
      <c r="AS1956" s="12"/>
      <c r="AT1956" s="11"/>
      <c r="AU1956" s="11"/>
      <c r="AV1956" s="11"/>
      <c r="AW1956" s="11"/>
      <c r="AX1956" s="11"/>
      <c r="AY1956" s="11"/>
      <c r="AZ1956" s="11"/>
      <c r="BA1956" s="11"/>
      <c r="BB1956" s="12"/>
      <c r="BC1956" s="11"/>
      <c r="BD1956" s="16"/>
      <c r="BE1956" s="16"/>
    </row>
    <row r="1957" spans="1:57" x14ac:dyDescent="0.3">
      <c r="A1957" s="11"/>
      <c r="B1957" s="11"/>
      <c r="C1957" s="11"/>
      <c r="D1957" s="11"/>
      <c r="E1957" s="11"/>
      <c r="F1957" s="12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2"/>
      <c r="U1957" s="11"/>
      <c r="V1957" s="11"/>
      <c r="W1957" s="11"/>
      <c r="X1957" s="36"/>
      <c r="Y1957" s="36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6"/>
      <c r="BE1957" s="16"/>
    </row>
    <row r="1958" spans="1:57" x14ac:dyDescent="0.3">
      <c r="A1958" s="11"/>
      <c r="B1958" s="11"/>
      <c r="C1958" s="11"/>
      <c r="D1958" s="11"/>
      <c r="E1958" s="11"/>
      <c r="F1958" s="12"/>
      <c r="G1958" s="11"/>
      <c r="H1958" s="13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2"/>
      <c r="U1958" s="11"/>
      <c r="V1958" s="11"/>
      <c r="W1958" s="11"/>
      <c r="X1958" s="36"/>
      <c r="Y1958" s="36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2"/>
      <c r="AL1958" s="11"/>
      <c r="AM1958" s="12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2"/>
      <c r="BC1958" s="11"/>
      <c r="BD1958" s="16"/>
      <c r="BE1958" s="16"/>
    </row>
    <row r="1959" spans="1:57" x14ac:dyDescent="0.3">
      <c r="A1959" s="11"/>
      <c r="B1959" s="11"/>
      <c r="C1959" s="11"/>
      <c r="D1959" s="11"/>
      <c r="E1959" s="11"/>
      <c r="F1959" s="12"/>
      <c r="G1959" s="12"/>
      <c r="H1959" s="13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2"/>
      <c r="U1959" s="11"/>
      <c r="V1959" s="11"/>
      <c r="W1959" s="11"/>
      <c r="X1959" s="36"/>
      <c r="Y1959" s="36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1"/>
      <c r="AU1959" s="11"/>
      <c r="AV1959" s="11"/>
      <c r="AW1959" s="11"/>
      <c r="AX1959" s="11"/>
      <c r="AY1959" s="11"/>
      <c r="AZ1959" s="11"/>
      <c r="BA1959" s="11"/>
      <c r="BB1959" s="12"/>
      <c r="BC1959" s="11"/>
      <c r="BD1959" s="16"/>
      <c r="BE1959" s="16"/>
    </row>
    <row r="1960" spans="1:57" x14ac:dyDescent="0.3">
      <c r="A1960" s="11"/>
      <c r="B1960" s="11"/>
      <c r="C1960" s="11"/>
      <c r="D1960" s="11"/>
      <c r="E1960" s="11"/>
      <c r="F1960" s="12"/>
      <c r="G1960" s="12"/>
      <c r="H1960" s="13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2"/>
      <c r="U1960" s="11"/>
      <c r="V1960" s="11"/>
      <c r="W1960" s="11"/>
      <c r="X1960" s="36"/>
      <c r="Y1960" s="36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2"/>
      <c r="AL1960" s="12"/>
      <c r="AM1960" s="12"/>
      <c r="AN1960" s="12"/>
      <c r="AO1960" s="11"/>
      <c r="AP1960" s="11"/>
      <c r="AQ1960" s="12"/>
      <c r="AR1960" s="12"/>
      <c r="AS1960" s="12"/>
      <c r="AT1960" s="11"/>
      <c r="AU1960" s="11"/>
      <c r="AV1960" s="11"/>
      <c r="AW1960" s="11"/>
      <c r="AX1960" s="11"/>
      <c r="AY1960" s="11"/>
      <c r="AZ1960" s="11"/>
      <c r="BA1960" s="11"/>
      <c r="BB1960" s="12"/>
      <c r="BC1960" s="11"/>
      <c r="BD1960" s="16"/>
      <c r="BE1960" s="16"/>
    </row>
    <row r="1961" spans="1:57" x14ac:dyDescent="0.3">
      <c r="A1961" s="11"/>
      <c r="B1961" s="11"/>
      <c r="C1961" s="11"/>
      <c r="D1961" s="11"/>
      <c r="E1961" s="11"/>
      <c r="F1961" s="12"/>
      <c r="G1961" s="12"/>
      <c r="H1961" s="13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2"/>
      <c r="U1961" s="11"/>
      <c r="V1961" s="11"/>
      <c r="W1961" s="11"/>
      <c r="X1961" s="36"/>
      <c r="Y1961" s="36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2"/>
      <c r="AN1961" s="12"/>
      <c r="AO1961" s="11"/>
      <c r="AP1961" s="11"/>
      <c r="AQ1961" s="12"/>
      <c r="AR1961" s="12"/>
      <c r="AS1961" s="12"/>
      <c r="AT1961" s="11"/>
      <c r="AU1961" s="11"/>
      <c r="AV1961" s="11"/>
      <c r="AW1961" s="11"/>
      <c r="AX1961" s="11"/>
      <c r="AY1961" s="11"/>
      <c r="AZ1961" s="11"/>
      <c r="BA1961" s="11"/>
      <c r="BB1961" s="12"/>
      <c r="BC1961" s="11"/>
      <c r="BD1961" s="16"/>
      <c r="BE1961" s="16"/>
    </row>
    <row r="1962" spans="1:57" x14ac:dyDescent="0.3">
      <c r="A1962" s="11"/>
      <c r="B1962" s="11"/>
      <c r="C1962" s="11"/>
      <c r="D1962" s="11"/>
      <c r="E1962" s="11"/>
      <c r="F1962" s="12"/>
      <c r="G1962" s="12"/>
      <c r="H1962" s="13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2"/>
      <c r="U1962" s="11"/>
      <c r="V1962" s="11"/>
      <c r="W1962" s="11"/>
      <c r="X1962" s="36"/>
      <c r="Y1962" s="36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2"/>
      <c r="AN1962" s="12"/>
      <c r="AO1962" s="11"/>
      <c r="AP1962" s="11"/>
      <c r="AQ1962" s="12"/>
      <c r="AR1962" s="12"/>
      <c r="AS1962" s="12"/>
      <c r="AT1962" s="11"/>
      <c r="AU1962" s="11"/>
      <c r="AV1962" s="11"/>
      <c r="AW1962" s="11"/>
      <c r="AX1962" s="11"/>
      <c r="AY1962" s="11"/>
      <c r="AZ1962" s="11"/>
      <c r="BA1962" s="11"/>
      <c r="BB1962" s="12"/>
      <c r="BC1962" s="11"/>
      <c r="BD1962" s="16"/>
      <c r="BE1962" s="16"/>
    </row>
    <row r="1963" spans="1:57" x14ac:dyDescent="0.3">
      <c r="A1963" s="11"/>
      <c r="B1963" s="11"/>
      <c r="C1963" s="11"/>
      <c r="D1963" s="11"/>
      <c r="E1963" s="11"/>
      <c r="F1963" s="12"/>
      <c r="G1963" s="12"/>
      <c r="H1963" s="13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2"/>
      <c r="U1963" s="11"/>
      <c r="V1963" s="11"/>
      <c r="W1963" s="11"/>
      <c r="X1963" s="36"/>
      <c r="Y1963" s="36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2"/>
      <c r="AN1963" s="12"/>
      <c r="AO1963" s="11"/>
      <c r="AP1963" s="11"/>
      <c r="AQ1963" s="12"/>
      <c r="AR1963" s="12"/>
      <c r="AS1963" s="12"/>
      <c r="AT1963" s="11"/>
      <c r="AU1963" s="11"/>
      <c r="AV1963" s="11"/>
      <c r="AW1963" s="11"/>
      <c r="AX1963" s="11"/>
      <c r="AY1963" s="11"/>
      <c r="AZ1963" s="11"/>
      <c r="BA1963" s="11"/>
      <c r="BB1963" s="12"/>
      <c r="BC1963" s="11"/>
      <c r="BD1963" s="16"/>
      <c r="BE1963" s="16"/>
    </row>
    <row r="1964" spans="1:57" x14ac:dyDescent="0.3">
      <c r="A1964" s="11"/>
      <c r="B1964" s="11"/>
      <c r="C1964" s="11"/>
      <c r="D1964" s="11"/>
      <c r="E1964" s="11"/>
      <c r="F1964" s="12"/>
      <c r="G1964" s="12"/>
      <c r="H1964" s="13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2"/>
      <c r="U1964" s="11"/>
      <c r="V1964" s="11"/>
      <c r="W1964" s="11"/>
      <c r="X1964" s="36"/>
      <c r="Y1964" s="36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2"/>
      <c r="AN1964" s="12"/>
      <c r="AO1964" s="11"/>
      <c r="AP1964" s="11"/>
      <c r="AQ1964" s="12"/>
      <c r="AR1964" s="12"/>
      <c r="AS1964" s="12"/>
      <c r="AT1964" s="11"/>
      <c r="AU1964" s="11"/>
      <c r="AV1964" s="11"/>
      <c r="AW1964" s="11"/>
      <c r="AX1964" s="11"/>
      <c r="AY1964" s="11"/>
      <c r="AZ1964" s="11"/>
      <c r="BA1964" s="11"/>
      <c r="BB1964" s="12"/>
      <c r="BC1964" s="11"/>
      <c r="BD1964" s="16"/>
      <c r="BE1964" s="16"/>
    </row>
    <row r="1965" spans="1:57" x14ac:dyDescent="0.3">
      <c r="A1965" s="11"/>
      <c r="B1965" s="11"/>
      <c r="C1965" s="11"/>
      <c r="D1965" s="11"/>
      <c r="E1965" s="11"/>
      <c r="F1965" s="12"/>
      <c r="G1965" s="12"/>
      <c r="H1965" s="13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2"/>
      <c r="U1965" s="11"/>
      <c r="V1965" s="11"/>
      <c r="W1965" s="11"/>
      <c r="X1965" s="36"/>
      <c r="Y1965" s="36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2"/>
      <c r="AN1965" s="12"/>
      <c r="AO1965" s="11"/>
      <c r="AP1965" s="11"/>
      <c r="AQ1965" s="12"/>
      <c r="AR1965" s="12"/>
      <c r="AS1965" s="12"/>
      <c r="AT1965" s="11"/>
      <c r="AU1965" s="11"/>
      <c r="AV1965" s="11"/>
      <c r="AW1965" s="11"/>
      <c r="AX1965" s="11"/>
      <c r="AY1965" s="11"/>
      <c r="AZ1965" s="11"/>
      <c r="BA1965" s="11"/>
      <c r="BB1965" s="12"/>
      <c r="BC1965" s="11"/>
      <c r="BD1965" s="16"/>
      <c r="BE1965" s="16"/>
    </row>
    <row r="1966" spans="1:57" x14ac:dyDescent="0.3">
      <c r="A1966" s="11"/>
      <c r="B1966" s="11"/>
      <c r="C1966" s="11"/>
      <c r="D1966" s="11"/>
      <c r="E1966" s="11"/>
      <c r="F1966" s="12"/>
      <c r="G1966" s="12"/>
      <c r="H1966" s="13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2"/>
      <c r="U1966" s="11"/>
      <c r="V1966" s="11"/>
      <c r="W1966" s="11"/>
      <c r="X1966" s="36"/>
      <c r="Y1966" s="36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2"/>
      <c r="AN1966" s="12"/>
      <c r="AO1966" s="11"/>
      <c r="AP1966" s="11"/>
      <c r="AQ1966" s="12"/>
      <c r="AR1966" s="12"/>
      <c r="AS1966" s="12"/>
      <c r="AT1966" s="11"/>
      <c r="AU1966" s="11"/>
      <c r="AV1966" s="11"/>
      <c r="AW1966" s="11"/>
      <c r="AX1966" s="11"/>
      <c r="AY1966" s="11"/>
      <c r="AZ1966" s="11"/>
      <c r="BA1966" s="11"/>
      <c r="BB1966" s="12"/>
      <c r="BC1966" s="11"/>
      <c r="BD1966" s="16"/>
      <c r="BE1966" s="16"/>
    </row>
    <row r="1967" spans="1:57" x14ac:dyDescent="0.3">
      <c r="A1967" s="11"/>
      <c r="B1967" s="11"/>
      <c r="C1967" s="11"/>
      <c r="D1967" s="11"/>
      <c r="E1967" s="11"/>
      <c r="F1967" s="12"/>
      <c r="G1967" s="12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2"/>
      <c r="U1967" s="11"/>
      <c r="V1967" s="11"/>
      <c r="W1967" s="11"/>
      <c r="X1967" s="36"/>
      <c r="Y1967" s="36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2"/>
      <c r="AL1967" s="12"/>
      <c r="AM1967" s="12"/>
      <c r="AN1967" s="12"/>
      <c r="AO1967" s="11"/>
      <c r="AP1967" s="11"/>
      <c r="AQ1967" s="12"/>
      <c r="AR1967" s="11"/>
      <c r="AS1967" s="12"/>
      <c r="AT1967" s="11"/>
      <c r="AU1967" s="11"/>
      <c r="AV1967" s="11"/>
      <c r="AW1967" s="11"/>
      <c r="AX1967" s="11"/>
      <c r="AY1967" s="11"/>
      <c r="AZ1967" s="11"/>
      <c r="BA1967" s="11"/>
      <c r="BB1967" s="12"/>
      <c r="BC1967" s="11"/>
      <c r="BD1967" s="16"/>
      <c r="BE1967" s="16"/>
    </row>
    <row r="1968" spans="1:57" x14ac:dyDescent="0.3">
      <c r="A1968" s="11"/>
      <c r="B1968" s="11"/>
      <c r="C1968" s="11"/>
      <c r="D1968" s="11"/>
      <c r="E1968" s="11"/>
      <c r="F1968" s="12"/>
      <c r="G1968" s="12"/>
      <c r="H1968" s="13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2"/>
      <c r="U1968" s="11"/>
      <c r="V1968" s="11"/>
      <c r="W1968" s="11"/>
      <c r="X1968" s="36"/>
      <c r="Y1968" s="36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2"/>
      <c r="AN1968" s="12"/>
      <c r="AO1968" s="11"/>
      <c r="AP1968" s="11"/>
      <c r="AQ1968" s="12"/>
      <c r="AR1968" s="12"/>
      <c r="AS1968" s="12"/>
      <c r="AT1968" s="11"/>
      <c r="AU1968" s="11"/>
      <c r="AV1968" s="11"/>
      <c r="AW1968" s="11"/>
      <c r="AX1968" s="11"/>
      <c r="AY1968" s="11"/>
      <c r="AZ1968" s="11"/>
      <c r="BA1968" s="11"/>
      <c r="BB1968" s="12"/>
      <c r="BC1968" s="11"/>
      <c r="BD1968" s="16"/>
      <c r="BE1968" s="16"/>
    </row>
    <row r="1969" spans="1:57" x14ac:dyDescent="0.3">
      <c r="A1969" s="11"/>
      <c r="B1969" s="11"/>
      <c r="C1969" s="11"/>
      <c r="D1969" s="11"/>
      <c r="E1969" s="11"/>
      <c r="F1969" s="12"/>
      <c r="G1969" s="12"/>
      <c r="H1969" s="13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2"/>
      <c r="U1969" s="11"/>
      <c r="V1969" s="11"/>
      <c r="W1969" s="11"/>
      <c r="X1969" s="36"/>
      <c r="Y1969" s="36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2"/>
      <c r="AN1969" s="12"/>
      <c r="AO1969" s="11"/>
      <c r="AP1969" s="11"/>
      <c r="AQ1969" s="12"/>
      <c r="AR1969" s="12"/>
      <c r="AS1969" s="12"/>
      <c r="AT1969" s="11"/>
      <c r="AU1969" s="11"/>
      <c r="AV1969" s="11"/>
      <c r="AW1969" s="11"/>
      <c r="AX1969" s="11"/>
      <c r="AY1969" s="11"/>
      <c r="AZ1969" s="11"/>
      <c r="BA1969" s="11"/>
      <c r="BB1969" s="12"/>
      <c r="BC1969" s="11"/>
      <c r="BD1969" s="16"/>
      <c r="BE1969" s="16"/>
    </row>
    <row r="1970" spans="1:57" x14ac:dyDescent="0.3">
      <c r="A1970" s="11"/>
      <c r="B1970" s="11"/>
      <c r="C1970" s="11"/>
      <c r="D1970" s="11"/>
      <c r="E1970" s="11"/>
      <c r="F1970" s="12"/>
      <c r="G1970" s="12"/>
      <c r="H1970" s="13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2"/>
      <c r="U1970" s="11"/>
      <c r="V1970" s="11"/>
      <c r="W1970" s="11"/>
      <c r="X1970" s="36"/>
      <c r="Y1970" s="36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2"/>
      <c r="AL1970" s="12"/>
      <c r="AM1970" s="12"/>
      <c r="AN1970" s="12"/>
      <c r="AO1970" s="11"/>
      <c r="AP1970" s="11"/>
      <c r="AQ1970" s="12"/>
      <c r="AR1970" s="12"/>
      <c r="AS1970" s="12"/>
      <c r="AT1970" s="11"/>
      <c r="AU1970" s="11"/>
      <c r="AV1970" s="11"/>
      <c r="AW1970" s="11"/>
      <c r="AX1970" s="11"/>
      <c r="AY1970" s="11"/>
      <c r="AZ1970" s="11"/>
      <c r="BA1970" s="11"/>
      <c r="BB1970" s="12"/>
      <c r="BC1970" s="11"/>
      <c r="BD1970" s="16"/>
      <c r="BE1970" s="16"/>
    </row>
    <row r="1971" spans="1:57" x14ac:dyDescent="0.3">
      <c r="A1971" s="11"/>
      <c r="B1971" s="11"/>
      <c r="C1971" s="11"/>
      <c r="D1971" s="11"/>
      <c r="E1971" s="11"/>
      <c r="F1971" s="12"/>
      <c r="G1971" s="12"/>
      <c r="H1971" s="13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2"/>
      <c r="U1971" s="11"/>
      <c r="V1971" s="11"/>
      <c r="W1971" s="11"/>
      <c r="X1971" s="36"/>
      <c r="Y1971" s="36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2"/>
      <c r="AL1971" s="12"/>
      <c r="AM1971" s="12"/>
      <c r="AN1971" s="12"/>
      <c r="AO1971" s="11"/>
      <c r="AP1971" s="11"/>
      <c r="AQ1971" s="12"/>
      <c r="AR1971" s="12"/>
      <c r="AS1971" s="12"/>
      <c r="AT1971" s="11"/>
      <c r="AU1971" s="11"/>
      <c r="AV1971" s="11"/>
      <c r="AW1971" s="11"/>
      <c r="AX1971" s="11"/>
      <c r="AY1971" s="11"/>
      <c r="AZ1971" s="11"/>
      <c r="BA1971" s="11"/>
      <c r="BB1971" s="12"/>
      <c r="BC1971" s="11"/>
      <c r="BD1971" s="16"/>
      <c r="BE1971" s="16"/>
    </row>
    <row r="1972" spans="1:57" x14ac:dyDescent="0.3">
      <c r="A1972" s="11"/>
      <c r="B1972" s="11"/>
      <c r="C1972" s="11"/>
      <c r="D1972" s="11"/>
      <c r="E1972" s="11"/>
      <c r="F1972" s="12"/>
      <c r="G1972" s="11"/>
      <c r="H1972" s="13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2"/>
      <c r="U1972" s="11"/>
      <c r="V1972" s="11"/>
      <c r="W1972" s="11"/>
      <c r="X1972" s="36"/>
      <c r="Y1972" s="36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6"/>
      <c r="BE1972" s="16"/>
    </row>
    <row r="1973" spans="1:57" x14ac:dyDescent="0.3">
      <c r="A1973" s="11"/>
      <c r="B1973" s="11"/>
      <c r="C1973" s="11"/>
      <c r="D1973" s="11"/>
      <c r="E1973" s="11"/>
      <c r="F1973" s="12"/>
      <c r="G1973" s="12"/>
      <c r="H1973" s="13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2"/>
      <c r="U1973" s="11"/>
      <c r="V1973" s="11"/>
      <c r="W1973" s="11"/>
      <c r="X1973" s="36"/>
      <c r="Y1973" s="36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2"/>
      <c r="AL1973" s="12"/>
      <c r="AM1973" s="12"/>
      <c r="AN1973" s="12"/>
      <c r="AO1973" s="11"/>
      <c r="AP1973" s="11"/>
      <c r="AQ1973" s="12"/>
      <c r="AR1973" s="12"/>
      <c r="AS1973" s="12"/>
      <c r="AT1973" s="11"/>
      <c r="AU1973" s="11"/>
      <c r="AV1973" s="11"/>
      <c r="AW1973" s="11"/>
      <c r="AX1973" s="11"/>
      <c r="AY1973" s="11"/>
      <c r="AZ1973" s="11"/>
      <c r="BA1973" s="11"/>
      <c r="BB1973" s="12"/>
      <c r="BC1973" s="11"/>
      <c r="BD1973" s="16"/>
      <c r="BE1973" s="16"/>
    </row>
    <row r="1974" spans="1:57" x14ac:dyDescent="0.3">
      <c r="A1974" s="11"/>
      <c r="B1974" s="11"/>
      <c r="C1974" s="11"/>
      <c r="D1974" s="11"/>
      <c r="E1974" s="11"/>
      <c r="F1974" s="12"/>
      <c r="G1974" s="12"/>
      <c r="H1974" s="13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2"/>
      <c r="U1974" s="11"/>
      <c r="V1974" s="11"/>
      <c r="W1974" s="11"/>
      <c r="X1974" s="36"/>
      <c r="Y1974" s="36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2"/>
      <c r="AL1974" s="12"/>
      <c r="AM1974" s="11"/>
      <c r="AN1974" s="11"/>
      <c r="AO1974" s="12"/>
      <c r="AP1974" s="12"/>
      <c r="AQ1974" s="11"/>
      <c r="AR1974" s="11"/>
      <c r="AS1974" s="12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6"/>
      <c r="BE1974" s="16"/>
    </row>
    <row r="1975" spans="1:57" x14ac:dyDescent="0.3">
      <c r="A1975" s="11"/>
      <c r="B1975" s="11"/>
      <c r="C1975" s="11"/>
      <c r="D1975" s="11"/>
      <c r="E1975" s="11"/>
      <c r="F1975" s="12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2"/>
      <c r="U1975" s="11"/>
      <c r="V1975" s="11"/>
      <c r="W1975" s="11"/>
      <c r="X1975" s="36"/>
      <c r="Y1975" s="36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6"/>
      <c r="BE1975" s="16"/>
    </row>
    <row r="1976" spans="1:57" x14ac:dyDescent="0.3">
      <c r="A1976" s="11"/>
      <c r="B1976" s="11"/>
      <c r="C1976" s="11"/>
      <c r="D1976" s="11"/>
      <c r="E1976" s="11"/>
      <c r="F1976" s="12"/>
      <c r="G1976" s="12"/>
      <c r="H1976" s="13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2"/>
      <c r="U1976" s="11"/>
      <c r="V1976" s="11"/>
      <c r="W1976" s="11"/>
      <c r="X1976" s="36"/>
      <c r="Y1976" s="36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2"/>
      <c r="AL1976" s="12"/>
      <c r="AM1976" s="12"/>
      <c r="AN1976" s="12"/>
      <c r="AO1976" s="11"/>
      <c r="AP1976" s="11"/>
      <c r="AQ1976" s="12"/>
      <c r="AR1976" s="12"/>
      <c r="AS1976" s="12"/>
      <c r="AT1976" s="11"/>
      <c r="AU1976" s="11"/>
      <c r="AV1976" s="11"/>
      <c r="AW1976" s="11"/>
      <c r="AX1976" s="11"/>
      <c r="AY1976" s="11"/>
      <c r="AZ1976" s="11"/>
      <c r="BA1976" s="11"/>
      <c r="BB1976" s="12"/>
      <c r="BC1976" s="11"/>
      <c r="BD1976" s="16"/>
      <c r="BE1976" s="16"/>
    </row>
    <row r="1977" spans="1:57" x14ac:dyDescent="0.3">
      <c r="A1977" s="11"/>
      <c r="B1977" s="11"/>
      <c r="C1977" s="11"/>
      <c r="D1977" s="11"/>
      <c r="E1977" s="11"/>
      <c r="F1977" s="12"/>
      <c r="G1977" s="12"/>
      <c r="H1977" s="13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2"/>
      <c r="U1977" s="11"/>
      <c r="V1977" s="11"/>
      <c r="W1977" s="11"/>
      <c r="X1977" s="36"/>
      <c r="Y1977" s="36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2"/>
      <c r="AL1977" s="11"/>
      <c r="AM1977" s="11"/>
      <c r="AN1977" s="11"/>
      <c r="AO1977" s="11"/>
      <c r="AP1977" s="11"/>
      <c r="AQ1977" s="11"/>
      <c r="AR1977" s="11"/>
      <c r="AS1977" s="12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6"/>
      <c r="BE1977" s="16"/>
    </row>
    <row r="1978" spans="1:57" x14ac:dyDescent="0.3">
      <c r="A1978" s="11"/>
      <c r="B1978" s="11"/>
      <c r="C1978" s="11"/>
      <c r="D1978" s="11"/>
      <c r="E1978" s="11"/>
      <c r="F1978" s="12"/>
      <c r="G1978" s="12"/>
      <c r="H1978" s="13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2"/>
      <c r="U1978" s="11"/>
      <c r="V1978" s="11"/>
      <c r="W1978" s="11"/>
      <c r="X1978" s="36"/>
      <c r="Y1978" s="36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2"/>
      <c r="AL1978" s="11"/>
      <c r="AM1978" s="11"/>
      <c r="AN1978" s="11"/>
      <c r="AO1978" s="11"/>
      <c r="AP1978" s="11"/>
      <c r="AQ1978" s="11"/>
      <c r="AR1978" s="11"/>
      <c r="AS1978" s="12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6"/>
      <c r="BE1978" s="16"/>
    </row>
    <row r="1979" spans="1:57" x14ac:dyDescent="0.3">
      <c r="A1979" s="11"/>
      <c r="B1979" s="11"/>
      <c r="C1979" s="11"/>
      <c r="D1979" s="11"/>
      <c r="E1979" s="11"/>
      <c r="F1979" s="12"/>
      <c r="G1979" s="12"/>
      <c r="H1979" s="13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2"/>
      <c r="U1979" s="11"/>
      <c r="V1979" s="11"/>
      <c r="W1979" s="11"/>
      <c r="X1979" s="36"/>
      <c r="Y1979" s="36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2"/>
      <c r="AL1979" s="11"/>
      <c r="AM1979" s="11"/>
      <c r="AN1979" s="11"/>
      <c r="AO1979" s="11"/>
      <c r="AP1979" s="11"/>
      <c r="AQ1979" s="11"/>
      <c r="AR1979" s="11"/>
      <c r="AS1979" s="12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6"/>
      <c r="BE1979" s="16"/>
    </row>
    <row r="1980" spans="1:57" x14ac:dyDescent="0.3">
      <c r="A1980" s="11"/>
      <c r="B1980" s="11"/>
      <c r="C1980" s="11"/>
      <c r="D1980" s="11"/>
      <c r="E1980" s="11"/>
      <c r="F1980" s="12"/>
      <c r="G1980" s="12"/>
      <c r="H1980" s="13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2"/>
      <c r="U1980" s="11"/>
      <c r="V1980" s="11"/>
      <c r="W1980" s="11"/>
      <c r="X1980" s="36"/>
      <c r="Y1980" s="36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2"/>
      <c r="AL1980" s="12"/>
      <c r="AM1980" s="12"/>
      <c r="AN1980" s="12"/>
      <c r="AO1980" s="11"/>
      <c r="AP1980" s="11"/>
      <c r="AQ1980" s="12"/>
      <c r="AR1980" s="12"/>
      <c r="AS1980" s="12"/>
      <c r="AT1980" s="11"/>
      <c r="AU1980" s="11"/>
      <c r="AV1980" s="11"/>
      <c r="AW1980" s="11"/>
      <c r="AX1980" s="11"/>
      <c r="AY1980" s="11"/>
      <c r="AZ1980" s="11"/>
      <c r="BA1980" s="11"/>
      <c r="BB1980" s="12"/>
      <c r="BC1980" s="11"/>
      <c r="BD1980" s="16"/>
      <c r="BE1980" s="16"/>
    </row>
    <row r="1981" spans="1:57" x14ac:dyDescent="0.3">
      <c r="A1981" s="11"/>
      <c r="B1981" s="11"/>
      <c r="C1981" s="11"/>
      <c r="D1981" s="11"/>
      <c r="E1981" s="11"/>
      <c r="F1981" s="12"/>
      <c r="G1981" s="12"/>
      <c r="H1981" s="13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2"/>
      <c r="U1981" s="11"/>
      <c r="V1981" s="11"/>
      <c r="W1981" s="11"/>
      <c r="X1981" s="36"/>
      <c r="Y1981" s="36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2"/>
      <c r="AL1981" s="12"/>
      <c r="AM1981" s="12"/>
      <c r="AN1981" s="12"/>
      <c r="AO1981" s="11"/>
      <c r="AP1981" s="11"/>
      <c r="AQ1981" s="12"/>
      <c r="AR1981" s="12"/>
      <c r="AS1981" s="12"/>
      <c r="AT1981" s="11"/>
      <c r="AU1981" s="11"/>
      <c r="AV1981" s="11"/>
      <c r="AW1981" s="11"/>
      <c r="AX1981" s="11"/>
      <c r="AY1981" s="11"/>
      <c r="AZ1981" s="11"/>
      <c r="BA1981" s="11"/>
      <c r="BB1981" s="12"/>
      <c r="BC1981" s="11"/>
      <c r="BD1981" s="16"/>
      <c r="BE1981" s="16"/>
    </row>
    <row r="1982" spans="1:57" x14ac:dyDescent="0.3">
      <c r="A1982" s="11"/>
      <c r="B1982" s="11"/>
      <c r="C1982" s="11"/>
      <c r="D1982" s="11"/>
      <c r="E1982" s="11"/>
      <c r="F1982" s="12"/>
      <c r="G1982" s="12"/>
      <c r="H1982" s="13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2"/>
      <c r="U1982" s="11"/>
      <c r="V1982" s="11"/>
      <c r="W1982" s="11"/>
      <c r="X1982" s="36"/>
      <c r="Y1982" s="36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2"/>
      <c r="AL1982" s="12"/>
      <c r="AM1982" s="12"/>
      <c r="AN1982" s="12"/>
      <c r="AO1982" s="11"/>
      <c r="AP1982" s="11"/>
      <c r="AQ1982" s="12"/>
      <c r="AR1982" s="12"/>
      <c r="AS1982" s="12"/>
      <c r="AT1982" s="11"/>
      <c r="AU1982" s="11"/>
      <c r="AV1982" s="11"/>
      <c r="AW1982" s="11"/>
      <c r="AX1982" s="11"/>
      <c r="AY1982" s="11"/>
      <c r="AZ1982" s="11"/>
      <c r="BA1982" s="11"/>
      <c r="BB1982" s="12"/>
      <c r="BC1982" s="11"/>
      <c r="BD1982" s="16"/>
      <c r="BE1982" s="16"/>
    </row>
    <row r="1983" spans="1:57" x14ac:dyDescent="0.3">
      <c r="A1983" s="11"/>
      <c r="B1983" s="11"/>
      <c r="C1983" s="11"/>
      <c r="D1983" s="11"/>
      <c r="E1983" s="11"/>
      <c r="F1983" s="12"/>
      <c r="G1983" s="12"/>
      <c r="H1983" s="13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2"/>
      <c r="U1983" s="11"/>
      <c r="V1983" s="11"/>
      <c r="W1983" s="11"/>
      <c r="X1983" s="36"/>
      <c r="Y1983" s="36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2"/>
      <c r="AL1983" s="12"/>
      <c r="AM1983" s="11"/>
      <c r="AN1983" s="11"/>
      <c r="AO1983" s="11"/>
      <c r="AP1983" s="11"/>
      <c r="AQ1983" s="11"/>
      <c r="AR1983" s="11"/>
      <c r="AS1983" s="12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6"/>
      <c r="BE1983" s="16"/>
    </row>
    <row r="1984" spans="1:57" x14ac:dyDescent="0.3">
      <c r="A1984" s="11"/>
      <c r="B1984" s="11"/>
      <c r="C1984" s="11"/>
      <c r="D1984" s="11"/>
      <c r="E1984" s="11"/>
      <c r="F1984" s="12"/>
      <c r="G1984" s="12"/>
      <c r="H1984" s="13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2"/>
      <c r="U1984" s="11"/>
      <c r="V1984" s="11"/>
      <c r="W1984" s="11"/>
      <c r="X1984" s="36"/>
      <c r="Y1984" s="36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2"/>
      <c r="AN1984" s="12"/>
      <c r="AO1984" s="11"/>
      <c r="AP1984" s="11"/>
      <c r="AQ1984" s="12"/>
      <c r="AR1984" s="12"/>
      <c r="AS1984" s="12"/>
      <c r="AT1984" s="11"/>
      <c r="AU1984" s="11"/>
      <c r="AV1984" s="11"/>
      <c r="AW1984" s="11"/>
      <c r="AX1984" s="11"/>
      <c r="AY1984" s="11"/>
      <c r="AZ1984" s="11"/>
      <c r="BA1984" s="11"/>
      <c r="BB1984" s="12"/>
      <c r="BC1984" s="11"/>
      <c r="BD1984" s="16"/>
      <c r="BE1984" s="16"/>
    </row>
    <row r="1985" spans="1:57" x14ac:dyDescent="0.3">
      <c r="A1985" s="11"/>
      <c r="B1985" s="11"/>
      <c r="C1985" s="11"/>
      <c r="D1985" s="11"/>
      <c r="E1985" s="11"/>
      <c r="F1985" s="12"/>
      <c r="G1985" s="12"/>
      <c r="H1985" s="13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2"/>
      <c r="U1985" s="11"/>
      <c r="V1985" s="11"/>
      <c r="W1985" s="11"/>
      <c r="X1985" s="36"/>
      <c r="Y1985" s="36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2"/>
      <c r="AL1985" s="12"/>
      <c r="AM1985" s="11"/>
      <c r="AN1985" s="11"/>
      <c r="AO1985" s="11"/>
      <c r="AP1985" s="11"/>
      <c r="AQ1985" s="11"/>
      <c r="AR1985" s="11"/>
      <c r="AS1985" s="12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6"/>
      <c r="BE1985" s="16"/>
    </row>
    <row r="1986" spans="1:57" x14ac:dyDescent="0.3">
      <c r="A1986" s="11"/>
      <c r="B1986" s="11"/>
      <c r="C1986" s="11"/>
      <c r="D1986" s="11"/>
      <c r="E1986" s="11"/>
      <c r="F1986" s="12"/>
      <c r="G1986" s="12"/>
      <c r="H1986" s="13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2"/>
      <c r="U1986" s="11"/>
      <c r="V1986" s="11"/>
      <c r="W1986" s="11"/>
      <c r="X1986" s="36"/>
      <c r="Y1986" s="36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2"/>
      <c r="AL1986" s="12"/>
      <c r="AM1986" s="12"/>
      <c r="AN1986" s="12"/>
      <c r="AO1986" s="11"/>
      <c r="AP1986" s="11"/>
      <c r="AQ1986" s="12"/>
      <c r="AR1986" s="12"/>
      <c r="AS1986" s="12"/>
      <c r="AT1986" s="11"/>
      <c r="AU1986" s="11"/>
      <c r="AV1986" s="11"/>
      <c r="AW1986" s="11"/>
      <c r="AX1986" s="11"/>
      <c r="AY1986" s="11"/>
      <c r="AZ1986" s="11"/>
      <c r="BA1986" s="11"/>
      <c r="BB1986" s="12"/>
      <c r="BC1986" s="11"/>
      <c r="BD1986" s="16"/>
      <c r="BE1986" s="16"/>
    </row>
    <row r="1987" spans="1:57" x14ac:dyDescent="0.3">
      <c r="A1987" s="11"/>
      <c r="B1987" s="11"/>
      <c r="C1987" s="11"/>
      <c r="D1987" s="11"/>
      <c r="E1987" s="11"/>
      <c r="F1987" s="12"/>
      <c r="G1987" s="12"/>
      <c r="H1987" s="13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2"/>
      <c r="U1987" s="11"/>
      <c r="V1987" s="11"/>
      <c r="W1987" s="11"/>
      <c r="X1987" s="36"/>
      <c r="Y1987" s="36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2"/>
      <c r="AL1987" s="12"/>
      <c r="AM1987" s="11"/>
      <c r="AN1987" s="11"/>
      <c r="AO1987" s="11"/>
      <c r="AP1987" s="11"/>
      <c r="AQ1987" s="11"/>
      <c r="AR1987" s="11"/>
      <c r="AS1987" s="12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6"/>
      <c r="BE1987" s="16"/>
    </row>
    <row r="1988" spans="1:57" x14ac:dyDescent="0.3">
      <c r="A1988" s="11"/>
      <c r="B1988" s="11"/>
      <c r="C1988" s="11"/>
      <c r="D1988" s="11"/>
      <c r="E1988" s="11"/>
      <c r="F1988" s="12"/>
      <c r="G1988" s="12"/>
      <c r="H1988" s="13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2"/>
      <c r="U1988" s="11"/>
      <c r="V1988" s="11"/>
      <c r="W1988" s="11"/>
      <c r="X1988" s="36"/>
      <c r="Y1988" s="36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2"/>
      <c r="AL1988" s="12"/>
      <c r="AM1988" s="12"/>
      <c r="AN1988" s="12"/>
      <c r="AO1988" s="11"/>
      <c r="AP1988" s="11"/>
      <c r="AQ1988" s="12"/>
      <c r="AR1988" s="12"/>
      <c r="AS1988" s="12"/>
      <c r="AT1988" s="11"/>
      <c r="AU1988" s="11"/>
      <c r="AV1988" s="11"/>
      <c r="AW1988" s="11"/>
      <c r="AX1988" s="11"/>
      <c r="AY1988" s="11"/>
      <c r="AZ1988" s="11"/>
      <c r="BA1988" s="11"/>
      <c r="BB1988" s="12"/>
      <c r="BC1988" s="11"/>
      <c r="BD1988" s="16"/>
      <c r="BE1988" s="16"/>
    </row>
    <row r="1989" spans="1:57" x14ac:dyDescent="0.3">
      <c r="A1989" s="11"/>
      <c r="B1989" s="11"/>
      <c r="C1989" s="11"/>
      <c r="D1989" s="11"/>
      <c r="E1989" s="11"/>
      <c r="F1989" s="12"/>
      <c r="G1989" s="12"/>
      <c r="H1989" s="13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2"/>
      <c r="U1989" s="11"/>
      <c r="V1989" s="11"/>
      <c r="W1989" s="11"/>
      <c r="X1989" s="36"/>
      <c r="Y1989" s="36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2"/>
      <c r="AL1989" s="12"/>
      <c r="AM1989" s="11"/>
      <c r="AN1989" s="11"/>
      <c r="AO1989" s="11"/>
      <c r="AP1989" s="11"/>
      <c r="AQ1989" s="11"/>
      <c r="AR1989" s="11"/>
      <c r="AS1989" s="12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6"/>
      <c r="BE1989" s="16"/>
    </row>
    <row r="1990" spans="1:57" x14ac:dyDescent="0.3">
      <c r="A1990" s="11"/>
      <c r="B1990" s="11"/>
      <c r="C1990" s="11"/>
      <c r="D1990" s="11"/>
      <c r="E1990" s="11"/>
      <c r="F1990" s="12"/>
      <c r="G1990" s="11"/>
      <c r="H1990" s="13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2"/>
      <c r="U1990" s="11"/>
      <c r="V1990" s="11"/>
      <c r="W1990" s="11"/>
      <c r="X1990" s="36"/>
      <c r="Y1990" s="36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2"/>
      <c r="AN1990" s="12"/>
      <c r="AO1990" s="11"/>
      <c r="AP1990" s="11"/>
      <c r="AQ1990" s="12"/>
      <c r="AR1990" s="12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2"/>
      <c r="BC1990" s="11"/>
      <c r="BD1990" s="16"/>
      <c r="BE1990" s="16"/>
    </row>
    <row r="1991" spans="1:57" x14ac:dyDescent="0.3">
      <c r="A1991" s="11"/>
      <c r="B1991" s="11"/>
      <c r="C1991" s="11"/>
      <c r="D1991" s="11"/>
      <c r="E1991" s="11"/>
      <c r="F1991" s="12"/>
      <c r="G1991" s="12"/>
      <c r="H1991" s="13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2"/>
      <c r="U1991" s="11"/>
      <c r="V1991" s="11"/>
      <c r="W1991" s="11"/>
      <c r="X1991" s="36"/>
      <c r="Y1991" s="36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2"/>
      <c r="AL1991" s="12"/>
      <c r="AM1991" s="12"/>
      <c r="AN1991" s="12"/>
      <c r="AO1991" s="11"/>
      <c r="AP1991" s="11"/>
      <c r="AQ1991" s="12"/>
      <c r="AR1991" s="12"/>
      <c r="AS1991" s="12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6"/>
      <c r="BE1991" s="16"/>
    </row>
    <row r="1992" spans="1:57" x14ac:dyDescent="0.3">
      <c r="A1992" s="11"/>
      <c r="B1992" s="11"/>
      <c r="C1992" s="11"/>
      <c r="D1992" s="11"/>
      <c r="E1992" s="11"/>
      <c r="F1992" s="12"/>
      <c r="G1992" s="12"/>
      <c r="H1992" s="13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2"/>
      <c r="U1992" s="11"/>
      <c r="V1992" s="11"/>
      <c r="W1992" s="11"/>
      <c r="X1992" s="36"/>
      <c r="Y1992" s="36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2"/>
      <c r="AN1992" s="12"/>
      <c r="AO1992" s="11"/>
      <c r="AP1992" s="11"/>
      <c r="AQ1992" s="12"/>
      <c r="AR1992" s="12"/>
      <c r="AS1992" s="12"/>
      <c r="AT1992" s="11"/>
      <c r="AU1992" s="11"/>
      <c r="AV1992" s="11"/>
      <c r="AW1992" s="11"/>
      <c r="AX1992" s="11"/>
      <c r="AY1992" s="11"/>
      <c r="AZ1992" s="11"/>
      <c r="BA1992" s="11"/>
      <c r="BB1992" s="12"/>
      <c r="BC1992" s="11"/>
      <c r="BD1992" s="16"/>
      <c r="BE1992" s="16"/>
    </row>
    <row r="1993" spans="1:57" x14ac:dyDescent="0.3">
      <c r="A1993" s="11"/>
      <c r="B1993" s="11"/>
      <c r="C1993" s="11"/>
      <c r="D1993" s="11"/>
      <c r="E1993" s="11"/>
      <c r="F1993" s="12"/>
      <c r="G1993" s="12"/>
      <c r="H1993" s="13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2"/>
      <c r="U1993" s="11"/>
      <c r="V1993" s="11"/>
      <c r="W1993" s="11"/>
      <c r="X1993" s="36"/>
      <c r="Y1993" s="36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2"/>
      <c r="AL1993" s="12"/>
      <c r="AM1993" s="12"/>
      <c r="AN1993" s="12"/>
      <c r="AO1993" s="11"/>
      <c r="AP1993" s="11"/>
      <c r="AQ1993" s="12"/>
      <c r="AR1993" s="12"/>
      <c r="AS1993" s="12"/>
      <c r="AT1993" s="11"/>
      <c r="AU1993" s="11"/>
      <c r="AV1993" s="11"/>
      <c r="AW1993" s="11"/>
      <c r="AX1993" s="11"/>
      <c r="AY1993" s="11"/>
      <c r="AZ1993" s="11"/>
      <c r="BA1993" s="11"/>
      <c r="BB1993" s="12"/>
      <c r="BC1993" s="11"/>
      <c r="BD1993" s="16"/>
      <c r="BE1993" s="16"/>
    </row>
    <row r="1994" spans="1:57" x14ac:dyDescent="0.3">
      <c r="A1994" s="11"/>
      <c r="B1994" s="11"/>
      <c r="C1994" s="11"/>
      <c r="D1994" s="11"/>
      <c r="E1994" s="11"/>
      <c r="F1994" s="12"/>
      <c r="G1994" s="12"/>
      <c r="H1994" s="13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2"/>
      <c r="U1994" s="11"/>
      <c r="V1994" s="11"/>
      <c r="W1994" s="11"/>
      <c r="X1994" s="36"/>
      <c r="Y1994" s="36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2"/>
      <c r="AL1994" s="12"/>
      <c r="AM1994" s="11"/>
      <c r="AN1994" s="11"/>
      <c r="AO1994" s="11"/>
      <c r="AP1994" s="11"/>
      <c r="AQ1994" s="11"/>
      <c r="AR1994" s="11"/>
      <c r="AS1994" s="12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6"/>
      <c r="BE1994" s="16"/>
    </row>
    <row r="1995" spans="1:57" x14ac:dyDescent="0.3">
      <c r="A1995" s="11"/>
      <c r="B1995" s="11"/>
      <c r="C1995" s="11"/>
      <c r="D1995" s="11"/>
      <c r="E1995" s="11"/>
      <c r="F1995" s="12"/>
      <c r="G1995" s="12"/>
      <c r="H1995" s="13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2"/>
      <c r="U1995" s="11"/>
      <c r="V1995" s="11"/>
      <c r="W1995" s="11"/>
      <c r="X1995" s="36"/>
      <c r="Y1995" s="36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2"/>
      <c r="AL1995" s="12"/>
      <c r="AM1995" s="12"/>
      <c r="AN1995" s="12"/>
      <c r="AO1995" s="11"/>
      <c r="AP1995" s="11"/>
      <c r="AQ1995" s="12"/>
      <c r="AR1995" s="12"/>
      <c r="AS1995" s="12"/>
      <c r="AT1995" s="11"/>
      <c r="AU1995" s="11"/>
      <c r="AV1995" s="11"/>
      <c r="AW1995" s="11"/>
      <c r="AX1995" s="11"/>
      <c r="AY1995" s="11"/>
      <c r="AZ1995" s="11"/>
      <c r="BA1995" s="11"/>
      <c r="BB1995" s="12"/>
      <c r="BC1995" s="11"/>
      <c r="BD1995" s="16"/>
      <c r="BE1995" s="16"/>
    </row>
    <row r="1996" spans="1:57" x14ac:dyDescent="0.3">
      <c r="A1996" s="11"/>
      <c r="B1996" s="11"/>
      <c r="C1996" s="11"/>
      <c r="D1996" s="11"/>
      <c r="E1996" s="11"/>
      <c r="F1996" s="12"/>
      <c r="G1996" s="12"/>
      <c r="H1996" s="13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2"/>
      <c r="U1996" s="11"/>
      <c r="V1996" s="11"/>
      <c r="W1996" s="11"/>
      <c r="X1996" s="36"/>
      <c r="Y1996" s="36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2"/>
      <c r="AL1996" s="12"/>
      <c r="AM1996" s="11"/>
      <c r="AN1996" s="11"/>
      <c r="AO1996" s="11"/>
      <c r="AP1996" s="11"/>
      <c r="AQ1996" s="12"/>
      <c r="AR1996" s="12"/>
      <c r="AS1996" s="12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6"/>
      <c r="BE1996" s="16"/>
    </row>
    <row r="1997" spans="1:57" x14ac:dyDescent="0.3">
      <c r="A1997" s="11"/>
      <c r="B1997" s="11"/>
      <c r="C1997" s="11"/>
      <c r="D1997" s="11"/>
      <c r="E1997" s="11"/>
      <c r="F1997" s="12"/>
      <c r="G1997" s="12"/>
      <c r="H1997" s="13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2"/>
      <c r="U1997" s="11"/>
      <c r="V1997" s="11"/>
      <c r="W1997" s="11"/>
      <c r="X1997" s="36"/>
      <c r="Y1997" s="36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2"/>
      <c r="AL1997" s="12"/>
      <c r="AM1997" s="11"/>
      <c r="AN1997" s="11"/>
      <c r="AO1997" s="11"/>
      <c r="AP1997" s="11"/>
      <c r="AQ1997" s="11"/>
      <c r="AR1997" s="11"/>
      <c r="AS1997" s="12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6"/>
      <c r="BE1997" s="16"/>
    </row>
    <row r="1998" spans="1:57" x14ac:dyDescent="0.3">
      <c r="A1998" s="11"/>
      <c r="B1998" s="11"/>
      <c r="C1998" s="11"/>
      <c r="D1998" s="11"/>
      <c r="E1998" s="11"/>
      <c r="F1998" s="12"/>
      <c r="G1998" s="12"/>
      <c r="H1998" s="13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2"/>
      <c r="U1998" s="11"/>
      <c r="V1998" s="11"/>
      <c r="W1998" s="11"/>
      <c r="X1998" s="36"/>
      <c r="Y1998" s="36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2"/>
      <c r="AL1998" s="12"/>
      <c r="AM1998" s="11"/>
      <c r="AN1998" s="11"/>
      <c r="AO1998" s="11"/>
      <c r="AP1998" s="11"/>
      <c r="AQ1998" s="12"/>
      <c r="AR1998" s="12"/>
      <c r="AS1998" s="12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6"/>
      <c r="BE1998" s="16"/>
    </row>
    <row r="1999" spans="1:57" x14ac:dyDescent="0.3">
      <c r="A1999" s="11"/>
      <c r="B1999" s="11"/>
      <c r="C1999" s="11"/>
      <c r="D1999" s="11"/>
      <c r="E1999" s="11"/>
      <c r="F1999" s="12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2"/>
      <c r="U1999" s="11"/>
      <c r="V1999" s="11"/>
      <c r="W1999" s="11"/>
      <c r="X1999" s="36"/>
      <c r="Y1999" s="36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6"/>
      <c r="BE1999" s="16"/>
    </row>
    <row r="2000" spans="1:57" x14ac:dyDescent="0.3">
      <c r="A2000" s="11"/>
      <c r="B2000" s="11"/>
      <c r="C2000" s="11"/>
      <c r="D2000" s="11"/>
      <c r="E2000" s="11"/>
      <c r="F2000" s="12"/>
      <c r="G2000" s="11"/>
      <c r="H2000" s="13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2"/>
      <c r="U2000" s="11"/>
      <c r="V2000" s="11"/>
      <c r="W2000" s="11"/>
      <c r="X2000" s="36"/>
      <c r="Y2000" s="36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2"/>
      <c r="BC2000" s="11"/>
      <c r="BD2000" s="16"/>
      <c r="BE2000" s="16"/>
    </row>
    <row r="2001" spans="1:57" x14ac:dyDescent="0.3">
      <c r="A2001" s="11"/>
      <c r="B2001" s="11"/>
      <c r="C2001" s="11"/>
      <c r="D2001" s="11"/>
      <c r="E2001" s="11"/>
      <c r="F2001" s="12"/>
      <c r="G2001" s="11"/>
      <c r="H2001" s="12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2"/>
      <c r="U2001" s="11"/>
      <c r="V2001" s="11"/>
      <c r="W2001" s="11"/>
      <c r="X2001" s="36"/>
      <c r="Y2001" s="36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6"/>
      <c r="BE2001" s="16"/>
    </row>
    <row r="2002" spans="1:57" x14ac:dyDescent="0.3">
      <c r="A2002" s="11"/>
      <c r="B2002" s="11"/>
      <c r="C2002" s="11"/>
      <c r="D2002" s="11"/>
      <c r="E2002" s="11"/>
      <c r="F2002" s="12"/>
      <c r="G2002" s="11"/>
      <c r="H2002" s="12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2"/>
      <c r="U2002" s="11"/>
      <c r="V2002" s="11"/>
      <c r="W2002" s="11"/>
      <c r="X2002" s="36"/>
      <c r="Y2002" s="36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2"/>
      <c r="BC2002" s="11"/>
      <c r="BD2002" s="16"/>
      <c r="BE2002" s="16"/>
    </row>
    <row r="2003" spans="1:57" x14ac:dyDescent="0.3">
      <c r="A2003" s="11"/>
      <c r="B2003" s="11"/>
      <c r="C2003" s="11"/>
      <c r="D2003" s="11"/>
      <c r="E2003" s="11"/>
      <c r="F2003" s="12"/>
      <c r="G2003" s="11"/>
      <c r="H2003" s="12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2"/>
      <c r="U2003" s="11"/>
      <c r="V2003" s="11"/>
      <c r="W2003" s="11"/>
      <c r="X2003" s="36"/>
      <c r="Y2003" s="36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2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6"/>
      <c r="BE2003" s="16"/>
    </row>
    <row r="2004" spans="1:57" x14ac:dyDescent="0.3">
      <c r="A2004" s="11"/>
      <c r="B2004" s="11"/>
      <c r="C2004" s="11"/>
      <c r="D2004" s="11"/>
      <c r="E2004" s="11"/>
      <c r="F2004" s="12"/>
      <c r="G2004" s="11"/>
      <c r="H2004" s="12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36"/>
      <c r="Y2004" s="36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6"/>
      <c r="BE2004" s="16"/>
    </row>
    <row r="2005" spans="1:57" x14ac:dyDescent="0.3">
      <c r="A2005" s="11"/>
      <c r="B2005" s="11"/>
      <c r="C2005" s="11"/>
      <c r="D2005" s="11"/>
      <c r="E2005" s="11"/>
      <c r="F2005" s="12"/>
      <c r="G2005" s="11"/>
      <c r="H2005" s="13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2"/>
      <c r="U2005" s="11"/>
      <c r="V2005" s="11"/>
      <c r="W2005" s="11"/>
      <c r="X2005" s="36"/>
      <c r="Y2005" s="36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2"/>
      <c r="BC2005" s="11"/>
      <c r="BD2005" s="16"/>
      <c r="BE2005" s="16"/>
    </row>
    <row r="2006" spans="1:57" x14ac:dyDescent="0.3">
      <c r="A2006" s="11"/>
      <c r="B2006" s="11"/>
      <c r="C2006" s="11"/>
      <c r="D2006" s="11"/>
      <c r="E2006" s="11"/>
      <c r="F2006" s="12"/>
      <c r="G2006" s="11"/>
      <c r="H2006" s="13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2"/>
      <c r="U2006" s="11"/>
      <c r="V2006" s="11"/>
      <c r="W2006" s="11"/>
      <c r="X2006" s="36"/>
      <c r="Y2006" s="36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2"/>
      <c r="AN2006" s="12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2"/>
      <c r="BC2006" s="11"/>
      <c r="BD2006" s="16"/>
      <c r="BE2006" s="16"/>
    </row>
    <row r="2007" spans="1:57" x14ac:dyDescent="0.3">
      <c r="A2007" s="11"/>
      <c r="B2007" s="11"/>
      <c r="C2007" s="11"/>
      <c r="D2007" s="11"/>
      <c r="E2007" s="11"/>
      <c r="F2007" s="12"/>
      <c r="G2007" s="12"/>
      <c r="H2007" s="12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2"/>
      <c r="U2007" s="11"/>
      <c r="V2007" s="11"/>
      <c r="W2007" s="11"/>
      <c r="X2007" s="36"/>
      <c r="Y2007" s="36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2"/>
      <c r="AN2007" s="12"/>
      <c r="AO2007" s="11"/>
      <c r="AP2007" s="11"/>
      <c r="AQ2007" s="12"/>
      <c r="AR2007" s="12"/>
      <c r="AS2007" s="12"/>
      <c r="AT2007" s="11"/>
      <c r="AU2007" s="11"/>
      <c r="AV2007" s="11"/>
      <c r="AW2007" s="11"/>
      <c r="AX2007" s="11"/>
      <c r="AY2007" s="11"/>
      <c r="AZ2007" s="11"/>
      <c r="BA2007" s="11"/>
      <c r="BB2007" s="12"/>
      <c r="BC2007" s="11"/>
      <c r="BD2007" s="16"/>
      <c r="BE2007" s="16"/>
    </row>
    <row r="2008" spans="1:57" x14ac:dyDescent="0.3">
      <c r="A2008" s="11"/>
      <c r="B2008" s="11"/>
      <c r="C2008" s="11"/>
      <c r="D2008" s="11"/>
      <c r="E2008" s="11"/>
      <c r="F2008" s="12"/>
      <c r="G2008" s="11"/>
      <c r="H2008" s="12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2"/>
      <c r="U2008" s="11"/>
      <c r="V2008" s="11"/>
      <c r="W2008" s="11"/>
      <c r="X2008" s="36"/>
      <c r="Y2008" s="36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2"/>
      <c r="BC2008" s="11"/>
      <c r="BD2008" s="16"/>
      <c r="BE2008" s="16"/>
    </row>
    <row r="2009" spans="1:57" x14ac:dyDescent="0.3">
      <c r="A2009" s="11"/>
      <c r="B2009" s="11"/>
      <c r="C2009" s="11"/>
      <c r="D2009" s="11"/>
      <c r="E2009" s="11"/>
      <c r="F2009" s="12"/>
      <c r="G2009" s="11"/>
      <c r="H2009" s="13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2"/>
      <c r="U2009" s="11"/>
      <c r="V2009" s="11"/>
      <c r="W2009" s="11"/>
      <c r="X2009" s="36"/>
      <c r="Y2009" s="36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2"/>
      <c r="AN2009" s="12"/>
      <c r="AO2009" s="11"/>
      <c r="AP2009" s="11"/>
      <c r="AQ2009" s="12"/>
      <c r="AR2009" s="12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2"/>
      <c r="BC2009" s="11"/>
      <c r="BD2009" s="16"/>
      <c r="BE2009" s="16"/>
    </row>
    <row r="2010" spans="1:57" x14ac:dyDescent="0.3">
      <c r="A2010" s="11"/>
      <c r="B2010" s="11"/>
      <c r="C2010" s="11"/>
      <c r="D2010" s="11"/>
      <c r="E2010" s="11"/>
      <c r="F2010" s="12"/>
      <c r="G2010" s="12"/>
      <c r="H2010" s="13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2"/>
      <c r="U2010" s="11"/>
      <c r="V2010" s="11"/>
      <c r="W2010" s="11"/>
      <c r="X2010" s="36"/>
      <c r="Y2010" s="36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2"/>
      <c r="AN2010" s="12"/>
      <c r="AO2010" s="11"/>
      <c r="AP2010" s="11"/>
      <c r="AQ2010" s="12"/>
      <c r="AR2010" s="11"/>
      <c r="AS2010" s="12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6"/>
      <c r="BE2010" s="16"/>
    </row>
    <row r="2011" spans="1:57" x14ac:dyDescent="0.3">
      <c r="A2011" s="11"/>
      <c r="B2011" s="11"/>
      <c r="C2011" s="11"/>
      <c r="D2011" s="11"/>
      <c r="E2011" s="11"/>
      <c r="F2011" s="12"/>
      <c r="G2011" s="11"/>
      <c r="H2011" s="13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2"/>
      <c r="U2011" s="11"/>
      <c r="V2011" s="11"/>
      <c r="W2011" s="11"/>
      <c r="X2011" s="36"/>
      <c r="Y2011" s="36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2"/>
      <c r="BC2011" s="11"/>
      <c r="BD2011" s="16"/>
      <c r="BE2011" s="16"/>
    </row>
    <row r="2012" spans="1:57" x14ac:dyDescent="0.3">
      <c r="A2012" s="11"/>
      <c r="B2012" s="11"/>
      <c r="C2012" s="11"/>
      <c r="D2012" s="11"/>
      <c r="E2012" s="11"/>
      <c r="F2012" s="12"/>
      <c r="G2012" s="12"/>
      <c r="H2012" s="13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2"/>
      <c r="U2012" s="11"/>
      <c r="V2012" s="11"/>
      <c r="W2012" s="11"/>
      <c r="X2012" s="36"/>
      <c r="Y2012" s="36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2"/>
      <c r="AL2012" s="12"/>
      <c r="AM2012" s="12"/>
      <c r="AN2012" s="12"/>
      <c r="AO2012" s="11"/>
      <c r="AP2012" s="11"/>
      <c r="AQ2012" s="12"/>
      <c r="AR2012" s="12"/>
      <c r="AS2012" s="12"/>
      <c r="AT2012" s="11"/>
      <c r="AU2012" s="11"/>
      <c r="AV2012" s="11"/>
      <c r="AW2012" s="11"/>
      <c r="AX2012" s="11"/>
      <c r="AY2012" s="11"/>
      <c r="AZ2012" s="11"/>
      <c r="BA2012" s="11"/>
      <c r="BB2012" s="12"/>
      <c r="BC2012" s="11"/>
      <c r="BD2012" s="16"/>
      <c r="BE2012" s="16"/>
    </row>
    <row r="2013" spans="1:57" x14ac:dyDescent="0.3">
      <c r="A2013" s="11"/>
      <c r="B2013" s="11"/>
      <c r="C2013" s="11"/>
      <c r="D2013" s="11"/>
      <c r="E2013" s="11"/>
      <c r="F2013" s="12"/>
      <c r="G2013" s="12"/>
      <c r="H2013" s="13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2"/>
      <c r="U2013" s="11"/>
      <c r="V2013" s="11"/>
      <c r="W2013" s="11"/>
      <c r="X2013" s="36"/>
      <c r="Y2013" s="36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2"/>
      <c r="AL2013" s="12"/>
      <c r="AM2013" s="12"/>
      <c r="AN2013" s="12"/>
      <c r="AO2013" s="11"/>
      <c r="AP2013" s="11"/>
      <c r="AQ2013" s="12"/>
      <c r="AR2013" s="12"/>
      <c r="AS2013" s="12"/>
      <c r="AT2013" s="11"/>
      <c r="AU2013" s="11"/>
      <c r="AV2013" s="11"/>
      <c r="AW2013" s="11"/>
      <c r="AX2013" s="11"/>
      <c r="AY2013" s="11"/>
      <c r="AZ2013" s="11"/>
      <c r="BA2013" s="11"/>
      <c r="BB2013" s="12"/>
      <c r="BC2013" s="11"/>
      <c r="BD2013" s="16"/>
      <c r="BE2013" s="16"/>
    </row>
    <row r="2014" spans="1:57" x14ac:dyDescent="0.3">
      <c r="A2014" s="11"/>
      <c r="B2014" s="11"/>
      <c r="C2014" s="11"/>
      <c r="D2014" s="11"/>
      <c r="E2014" s="11"/>
      <c r="F2014" s="12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2"/>
      <c r="U2014" s="11"/>
      <c r="V2014" s="11"/>
      <c r="W2014" s="11"/>
      <c r="X2014" s="36"/>
      <c r="Y2014" s="36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6"/>
      <c r="BE2014" s="16"/>
    </row>
    <row r="2015" spans="1:57" x14ac:dyDescent="0.3">
      <c r="A2015" s="11"/>
      <c r="B2015" s="11"/>
      <c r="C2015" s="11"/>
      <c r="D2015" s="11"/>
      <c r="E2015" s="11"/>
      <c r="F2015" s="12"/>
      <c r="G2015" s="12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2"/>
      <c r="U2015" s="11"/>
      <c r="V2015" s="11"/>
      <c r="W2015" s="11"/>
      <c r="X2015" s="36"/>
      <c r="Y2015" s="36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2"/>
      <c r="AL2015" s="11"/>
      <c r="AM2015" s="12"/>
      <c r="AN2015" s="12"/>
      <c r="AO2015" s="11"/>
      <c r="AP2015" s="11"/>
      <c r="AQ2015" s="12"/>
      <c r="AR2015" s="11"/>
      <c r="AS2015" s="12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6"/>
      <c r="BE2015" s="16"/>
    </row>
    <row r="2016" spans="1:57" x14ac:dyDescent="0.3">
      <c r="A2016" s="11"/>
      <c r="B2016" s="11"/>
      <c r="C2016" s="11"/>
      <c r="D2016" s="11"/>
      <c r="E2016" s="11"/>
      <c r="F2016" s="12"/>
      <c r="G2016" s="12"/>
      <c r="H2016" s="13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2"/>
      <c r="U2016" s="11"/>
      <c r="V2016" s="11"/>
      <c r="W2016" s="11"/>
      <c r="X2016" s="36"/>
      <c r="Y2016" s="36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1"/>
      <c r="AU2016" s="11"/>
      <c r="AV2016" s="11"/>
      <c r="AW2016" s="11"/>
      <c r="AX2016" s="11"/>
      <c r="AY2016" s="11"/>
      <c r="AZ2016" s="11"/>
      <c r="BA2016" s="11"/>
      <c r="BB2016" s="12"/>
      <c r="BC2016" s="11"/>
      <c r="BD2016" s="16"/>
      <c r="BE2016" s="16"/>
    </row>
    <row r="2017" spans="1:57" x14ac:dyDescent="0.3">
      <c r="A2017" s="11"/>
      <c r="B2017" s="11"/>
      <c r="C2017" s="11"/>
      <c r="D2017" s="11"/>
      <c r="E2017" s="11"/>
      <c r="F2017" s="12"/>
      <c r="G2017" s="11"/>
      <c r="H2017" s="13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2"/>
      <c r="U2017" s="11"/>
      <c r="V2017" s="11"/>
      <c r="W2017" s="11"/>
      <c r="X2017" s="36"/>
      <c r="Y2017" s="36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6"/>
      <c r="BE2017" s="16"/>
    </row>
    <row r="2018" spans="1:57" x14ac:dyDescent="0.3">
      <c r="A2018" s="11"/>
      <c r="B2018" s="11"/>
      <c r="C2018" s="11"/>
      <c r="D2018" s="11"/>
      <c r="E2018" s="11"/>
      <c r="F2018" s="12"/>
      <c r="G2018" s="11"/>
      <c r="H2018" s="13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2"/>
      <c r="U2018" s="11"/>
      <c r="V2018" s="11"/>
      <c r="W2018" s="11"/>
      <c r="X2018" s="36"/>
      <c r="Y2018" s="36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2"/>
      <c r="BC2018" s="11"/>
      <c r="BD2018" s="16"/>
      <c r="BE2018" s="16"/>
    </row>
    <row r="2019" spans="1:57" x14ac:dyDescent="0.3">
      <c r="A2019" s="11"/>
      <c r="B2019" s="11"/>
      <c r="C2019" s="11"/>
      <c r="D2019" s="11"/>
      <c r="E2019" s="11"/>
      <c r="F2019" s="12"/>
      <c r="G2019" s="12"/>
      <c r="H2019" s="13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2"/>
      <c r="U2019" s="11"/>
      <c r="V2019" s="11"/>
      <c r="W2019" s="11"/>
      <c r="X2019" s="36"/>
      <c r="Y2019" s="36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2"/>
      <c r="AL2019" s="12"/>
      <c r="AM2019" s="11"/>
      <c r="AN2019" s="11"/>
      <c r="AO2019" s="11"/>
      <c r="AP2019" s="11"/>
      <c r="AQ2019" s="12"/>
      <c r="AR2019" s="12"/>
      <c r="AS2019" s="12"/>
      <c r="AT2019" s="11"/>
      <c r="AU2019" s="11"/>
      <c r="AV2019" s="11"/>
      <c r="AW2019" s="11"/>
      <c r="AX2019" s="11"/>
      <c r="AY2019" s="11"/>
      <c r="AZ2019" s="11"/>
      <c r="BA2019" s="11"/>
      <c r="BB2019" s="12"/>
      <c r="BC2019" s="11"/>
      <c r="BD2019" s="16"/>
      <c r="BE2019" s="16"/>
    </row>
    <row r="2020" spans="1:57" x14ac:dyDescent="0.3">
      <c r="A2020" s="11"/>
      <c r="B2020" s="11"/>
      <c r="C2020" s="11"/>
      <c r="D2020" s="11"/>
      <c r="E2020" s="11"/>
      <c r="F2020" s="12"/>
      <c r="G2020" s="12"/>
      <c r="H2020" s="13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2"/>
      <c r="U2020" s="11"/>
      <c r="V2020" s="11"/>
      <c r="W2020" s="11"/>
      <c r="X2020" s="36"/>
      <c r="Y2020" s="36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2"/>
      <c r="AL2020" s="12"/>
      <c r="AM2020" s="11"/>
      <c r="AN2020" s="11"/>
      <c r="AO2020" s="11"/>
      <c r="AP2020" s="11"/>
      <c r="AQ2020" s="11"/>
      <c r="AR2020" s="11"/>
      <c r="AS2020" s="12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6"/>
      <c r="BE2020" s="16"/>
    </row>
    <row r="2021" spans="1:57" x14ac:dyDescent="0.3">
      <c r="A2021" s="11"/>
      <c r="B2021" s="11"/>
      <c r="C2021" s="11"/>
      <c r="D2021" s="11"/>
      <c r="E2021" s="11"/>
      <c r="F2021" s="12"/>
      <c r="G2021" s="11"/>
      <c r="H2021" s="13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2"/>
      <c r="U2021" s="11"/>
      <c r="V2021" s="11"/>
      <c r="W2021" s="11"/>
      <c r="X2021" s="36"/>
      <c r="Y2021" s="36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2"/>
      <c r="AL2021" s="12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6"/>
      <c r="BE2021" s="16"/>
    </row>
    <row r="2022" spans="1:57" x14ac:dyDescent="0.3">
      <c r="A2022" s="11"/>
      <c r="B2022" s="11"/>
      <c r="C2022" s="11"/>
      <c r="D2022" s="11"/>
      <c r="E2022" s="11"/>
      <c r="F2022" s="12"/>
      <c r="G2022" s="11"/>
      <c r="H2022" s="12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2"/>
      <c r="U2022" s="11"/>
      <c r="V2022" s="11"/>
      <c r="W2022" s="11"/>
      <c r="X2022" s="36"/>
      <c r="Y2022" s="36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6"/>
      <c r="BE2022" s="16"/>
    </row>
    <row r="2023" spans="1:57" x14ac:dyDescent="0.3">
      <c r="A2023" s="11"/>
      <c r="B2023" s="11"/>
      <c r="C2023" s="11"/>
      <c r="D2023" s="11"/>
      <c r="E2023" s="11"/>
      <c r="F2023" s="12"/>
      <c r="G2023" s="11"/>
      <c r="H2023" s="12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2"/>
      <c r="U2023" s="11"/>
      <c r="V2023" s="11"/>
      <c r="W2023" s="11"/>
      <c r="X2023" s="36"/>
      <c r="Y2023" s="36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6"/>
      <c r="BE2023" s="16"/>
    </row>
    <row r="2024" spans="1:57" x14ac:dyDescent="0.3">
      <c r="A2024" s="11"/>
      <c r="B2024" s="11"/>
      <c r="C2024" s="11"/>
      <c r="D2024" s="11"/>
      <c r="E2024" s="11"/>
      <c r="F2024" s="12"/>
      <c r="G2024" s="11"/>
      <c r="H2024" s="12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2"/>
      <c r="U2024" s="11"/>
      <c r="V2024" s="11"/>
      <c r="W2024" s="11"/>
      <c r="X2024" s="36"/>
      <c r="Y2024" s="36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6"/>
      <c r="BE2024" s="16"/>
    </row>
    <row r="2025" spans="1:57" x14ac:dyDescent="0.3">
      <c r="A2025" s="11"/>
      <c r="B2025" s="11"/>
      <c r="C2025" s="11"/>
      <c r="D2025" s="11"/>
      <c r="E2025" s="11"/>
      <c r="F2025" s="12"/>
      <c r="G2025" s="11"/>
      <c r="H2025" s="12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2"/>
      <c r="U2025" s="11"/>
      <c r="V2025" s="11"/>
      <c r="W2025" s="11"/>
      <c r="X2025" s="36"/>
      <c r="Y2025" s="36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6"/>
      <c r="BE2025" s="16"/>
    </row>
    <row r="2026" spans="1:57" x14ac:dyDescent="0.3">
      <c r="A2026" s="11"/>
      <c r="B2026" s="11"/>
      <c r="C2026" s="11"/>
      <c r="D2026" s="11"/>
      <c r="E2026" s="11"/>
      <c r="F2026" s="12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2"/>
      <c r="U2026" s="11"/>
      <c r="V2026" s="11"/>
      <c r="W2026" s="11"/>
      <c r="X2026" s="36"/>
      <c r="Y2026" s="36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6"/>
      <c r="BE2026" s="16"/>
    </row>
    <row r="2027" spans="1:57" x14ac:dyDescent="0.3">
      <c r="A2027" s="11"/>
      <c r="B2027" s="11"/>
      <c r="C2027" s="11"/>
      <c r="D2027" s="11"/>
      <c r="E2027" s="11"/>
      <c r="F2027" s="12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2"/>
      <c r="U2027" s="11"/>
      <c r="V2027" s="11"/>
      <c r="W2027" s="11"/>
      <c r="X2027" s="36"/>
      <c r="Y2027" s="36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6"/>
      <c r="BE2027" s="16"/>
    </row>
    <row r="2028" spans="1:57" x14ac:dyDescent="0.3">
      <c r="A2028" s="11"/>
      <c r="B2028" s="11"/>
      <c r="C2028" s="11"/>
      <c r="D2028" s="11"/>
      <c r="E2028" s="11"/>
      <c r="F2028" s="12"/>
      <c r="G2028" s="12"/>
      <c r="H2028" s="13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2"/>
      <c r="U2028" s="11"/>
      <c r="V2028" s="11"/>
      <c r="W2028" s="11"/>
      <c r="X2028" s="36"/>
      <c r="Y2028" s="36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2"/>
      <c r="AL2028" s="12"/>
      <c r="AM2028" s="11"/>
      <c r="AN2028" s="11"/>
      <c r="AO2028" s="11"/>
      <c r="AP2028" s="11"/>
      <c r="AQ2028" s="12"/>
      <c r="AR2028" s="12"/>
      <c r="AS2028" s="12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6"/>
      <c r="BE2028" s="16"/>
    </row>
    <row r="2029" spans="1:57" x14ac:dyDescent="0.3">
      <c r="A2029" s="11"/>
      <c r="B2029" s="11"/>
      <c r="C2029" s="11"/>
      <c r="D2029" s="11"/>
      <c r="E2029" s="11"/>
      <c r="F2029" s="12"/>
      <c r="G2029" s="12"/>
      <c r="H2029" s="13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2"/>
      <c r="U2029" s="11"/>
      <c r="V2029" s="11"/>
      <c r="W2029" s="11"/>
      <c r="X2029" s="36"/>
      <c r="Y2029" s="36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2"/>
      <c r="AL2029" s="12"/>
      <c r="AM2029" s="11"/>
      <c r="AN2029" s="11"/>
      <c r="AO2029" s="11"/>
      <c r="AP2029" s="11"/>
      <c r="AQ2029" s="11"/>
      <c r="AR2029" s="11"/>
      <c r="AS2029" s="12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6"/>
      <c r="BE2029" s="16"/>
    </row>
    <row r="2030" spans="1:57" x14ac:dyDescent="0.3">
      <c r="A2030" s="11"/>
      <c r="B2030" s="11"/>
      <c r="C2030" s="11"/>
      <c r="D2030" s="11"/>
      <c r="E2030" s="11"/>
      <c r="F2030" s="12"/>
      <c r="G2030" s="12"/>
      <c r="H2030" s="13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2"/>
      <c r="U2030" s="11"/>
      <c r="V2030" s="11"/>
      <c r="W2030" s="11"/>
      <c r="X2030" s="36"/>
      <c r="Y2030" s="36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2"/>
      <c r="AL2030" s="12"/>
      <c r="AM2030" s="11"/>
      <c r="AN2030" s="11"/>
      <c r="AO2030" s="11"/>
      <c r="AP2030" s="11"/>
      <c r="AQ2030" s="12"/>
      <c r="AR2030" s="12"/>
      <c r="AS2030" s="12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6"/>
      <c r="BE2030" s="16"/>
    </row>
    <row r="2031" spans="1:57" x14ac:dyDescent="0.3">
      <c r="A2031" s="11"/>
      <c r="B2031" s="11"/>
      <c r="C2031" s="11"/>
      <c r="D2031" s="11"/>
      <c r="E2031" s="11"/>
      <c r="F2031" s="12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2"/>
      <c r="U2031" s="11"/>
      <c r="V2031" s="11"/>
      <c r="W2031" s="11"/>
      <c r="X2031" s="36"/>
      <c r="Y2031" s="36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6"/>
      <c r="BE2031" s="16"/>
    </row>
    <row r="2032" spans="1:57" x14ac:dyDescent="0.3">
      <c r="A2032" s="11"/>
      <c r="B2032" s="11"/>
      <c r="C2032" s="11"/>
      <c r="D2032" s="11"/>
      <c r="E2032" s="11"/>
      <c r="F2032" s="12"/>
      <c r="G2032" s="12"/>
      <c r="H2032" s="13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2"/>
      <c r="U2032" s="11"/>
      <c r="V2032" s="11"/>
      <c r="W2032" s="11"/>
      <c r="X2032" s="36"/>
      <c r="Y2032" s="36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2"/>
      <c r="AL2032" s="11"/>
      <c r="AM2032" s="11"/>
      <c r="AN2032" s="11"/>
      <c r="AO2032" s="11"/>
      <c r="AP2032" s="11"/>
      <c r="AQ2032" s="11"/>
      <c r="AR2032" s="11"/>
      <c r="AS2032" s="12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6"/>
      <c r="BE2032" s="16"/>
    </row>
    <row r="2033" spans="1:57" x14ac:dyDescent="0.3">
      <c r="A2033" s="11"/>
      <c r="B2033" s="11"/>
      <c r="C2033" s="11"/>
      <c r="D2033" s="11"/>
      <c r="E2033" s="11"/>
      <c r="F2033" s="12"/>
      <c r="G2033" s="12"/>
      <c r="H2033" s="13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2"/>
      <c r="U2033" s="11"/>
      <c r="V2033" s="11"/>
      <c r="W2033" s="11"/>
      <c r="X2033" s="36"/>
      <c r="Y2033" s="36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2"/>
      <c r="AL2033" s="12"/>
      <c r="AM2033" s="11"/>
      <c r="AN2033" s="11"/>
      <c r="AO2033" s="11"/>
      <c r="AP2033" s="11"/>
      <c r="AQ2033" s="11"/>
      <c r="AR2033" s="11"/>
      <c r="AS2033" s="12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6"/>
      <c r="BE2033" s="16"/>
    </row>
    <row r="2034" spans="1:57" x14ac:dyDescent="0.3">
      <c r="A2034" s="11"/>
      <c r="B2034" s="11"/>
      <c r="C2034" s="11"/>
      <c r="D2034" s="11"/>
      <c r="E2034" s="11"/>
      <c r="F2034" s="12"/>
      <c r="G2034" s="12"/>
      <c r="H2034" s="13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2"/>
      <c r="U2034" s="11"/>
      <c r="V2034" s="11"/>
      <c r="W2034" s="11"/>
      <c r="X2034" s="36"/>
      <c r="Y2034" s="36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2"/>
      <c r="AL2034" s="12"/>
      <c r="AM2034" s="12"/>
      <c r="AN2034" s="12"/>
      <c r="AO2034" s="11"/>
      <c r="AP2034" s="11"/>
      <c r="AQ2034" s="12"/>
      <c r="AR2034" s="12"/>
      <c r="AS2034" s="12"/>
      <c r="AT2034" s="11"/>
      <c r="AU2034" s="11"/>
      <c r="AV2034" s="11"/>
      <c r="AW2034" s="11"/>
      <c r="AX2034" s="11"/>
      <c r="AY2034" s="11"/>
      <c r="AZ2034" s="11"/>
      <c r="BA2034" s="11"/>
      <c r="BB2034" s="12"/>
      <c r="BC2034" s="11"/>
      <c r="BD2034" s="16"/>
      <c r="BE2034" s="16"/>
    </row>
    <row r="2035" spans="1:57" x14ac:dyDescent="0.3">
      <c r="A2035" s="11"/>
      <c r="B2035" s="11"/>
      <c r="C2035" s="11"/>
      <c r="D2035" s="11"/>
      <c r="E2035" s="11"/>
      <c r="F2035" s="12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2"/>
      <c r="U2035" s="11"/>
      <c r="V2035" s="11"/>
      <c r="W2035" s="11"/>
      <c r="X2035" s="36"/>
      <c r="Y2035" s="36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6"/>
      <c r="BE2035" s="16"/>
    </row>
    <row r="2036" spans="1:57" x14ac:dyDescent="0.3">
      <c r="A2036" s="11"/>
      <c r="B2036" s="11"/>
      <c r="C2036" s="11"/>
      <c r="D2036" s="11"/>
      <c r="E2036" s="11"/>
      <c r="F2036" s="12"/>
      <c r="G2036" s="12"/>
      <c r="H2036" s="13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2"/>
      <c r="U2036" s="11"/>
      <c r="V2036" s="11"/>
      <c r="W2036" s="11"/>
      <c r="X2036" s="36"/>
      <c r="Y2036" s="36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2"/>
      <c r="AL2036" s="12"/>
      <c r="AM2036" s="11"/>
      <c r="AN2036" s="11"/>
      <c r="AO2036" s="11"/>
      <c r="AP2036" s="11"/>
      <c r="AQ2036" s="11"/>
      <c r="AR2036" s="11"/>
      <c r="AS2036" s="12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6"/>
      <c r="BE2036" s="16"/>
    </row>
    <row r="2037" spans="1:57" x14ac:dyDescent="0.3">
      <c r="A2037" s="11"/>
      <c r="B2037" s="11"/>
      <c r="C2037" s="11"/>
      <c r="D2037" s="11"/>
      <c r="E2037" s="11"/>
      <c r="F2037" s="12"/>
      <c r="G2037" s="12"/>
      <c r="H2037" s="13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2"/>
      <c r="U2037" s="11"/>
      <c r="V2037" s="11"/>
      <c r="W2037" s="11"/>
      <c r="X2037" s="36"/>
      <c r="Y2037" s="36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2"/>
      <c r="AL2037" s="12"/>
      <c r="AM2037" s="11"/>
      <c r="AN2037" s="11"/>
      <c r="AO2037" s="11"/>
      <c r="AP2037" s="11"/>
      <c r="AQ2037" s="11"/>
      <c r="AR2037" s="11"/>
      <c r="AS2037" s="12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6"/>
      <c r="BE2037" s="16"/>
    </row>
    <row r="2038" spans="1:57" x14ac:dyDescent="0.3">
      <c r="A2038" s="11"/>
      <c r="B2038" s="11"/>
      <c r="C2038" s="11"/>
      <c r="D2038" s="11"/>
      <c r="E2038" s="11"/>
      <c r="F2038" s="12"/>
      <c r="G2038" s="12"/>
      <c r="H2038" s="13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2"/>
      <c r="U2038" s="11"/>
      <c r="V2038" s="11"/>
      <c r="W2038" s="11"/>
      <c r="X2038" s="36"/>
      <c r="Y2038" s="36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2"/>
      <c r="AL2038" s="12"/>
      <c r="AM2038" s="11"/>
      <c r="AN2038" s="11"/>
      <c r="AO2038" s="11"/>
      <c r="AP2038" s="11"/>
      <c r="AQ2038" s="12"/>
      <c r="AR2038" s="12"/>
      <c r="AS2038" s="12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6"/>
      <c r="BE2038" s="16"/>
    </row>
    <row r="2039" spans="1:57" x14ac:dyDescent="0.3">
      <c r="A2039" s="11"/>
      <c r="B2039" s="11"/>
      <c r="C2039" s="11"/>
      <c r="D2039" s="11"/>
      <c r="E2039" s="11"/>
      <c r="F2039" s="12"/>
      <c r="G2039" s="11"/>
      <c r="H2039" s="13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2"/>
      <c r="U2039" s="11"/>
      <c r="V2039" s="11"/>
      <c r="W2039" s="11"/>
      <c r="X2039" s="36"/>
      <c r="Y2039" s="36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6"/>
      <c r="BE2039" s="16"/>
    </row>
    <row r="2040" spans="1:57" x14ac:dyDescent="0.3">
      <c r="A2040" s="11"/>
      <c r="B2040" s="11"/>
      <c r="C2040" s="11"/>
      <c r="D2040" s="11"/>
      <c r="E2040" s="11"/>
      <c r="F2040" s="12"/>
      <c r="G2040" s="11"/>
      <c r="H2040" s="12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2"/>
      <c r="U2040" s="11"/>
      <c r="V2040" s="11"/>
      <c r="W2040" s="11"/>
      <c r="X2040" s="36"/>
      <c r="Y2040" s="36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6"/>
      <c r="BE2040" s="16"/>
    </row>
    <row r="2041" spans="1:57" x14ac:dyDescent="0.3">
      <c r="A2041" s="11"/>
      <c r="B2041" s="11"/>
      <c r="C2041" s="11"/>
      <c r="D2041" s="11"/>
      <c r="E2041" s="11"/>
      <c r="F2041" s="12"/>
      <c r="G2041" s="11"/>
      <c r="H2041" s="12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36"/>
      <c r="Y2041" s="36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2"/>
      <c r="BC2041" s="11"/>
      <c r="BD2041" s="16"/>
      <c r="BE2041" s="16"/>
    </row>
    <row r="2042" spans="1:57" x14ac:dyDescent="0.3">
      <c r="A2042" s="11"/>
      <c r="B2042" s="11"/>
      <c r="C2042" s="11"/>
      <c r="D2042" s="11"/>
      <c r="E2042" s="11"/>
      <c r="F2042" s="12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2"/>
      <c r="U2042" s="11"/>
      <c r="V2042" s="11"/>
      <c r="W2042" s="11"/>
      <c r="X2042" s="36"/>
      <c r="Y2042" s="36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6"/>
      <c r="BE2042" s="16"/>
    </row>
    <row r="2043" spans="1:57" x14ac:dyDescent="0.3">
      <c r="A2043" s="11"/>
      <c r="B2043" s="11"/>
      <c r="C2043" s="11"/>
      <c r="D2043" s="11"/>
      <c r="E2043" s="11"/>
      <c r="F2043" s="12"/>
      <c r="G2043" s="12"/>
      <c r="H2043" s="13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2"/>
      <c r="U2043" s="11"/>
      <c r="V2043" s="11"/>
      <c r="W2043" s="11"/>
      <c r="X2043" s="36"/>
      <c r="Y2043" s="36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1"/>
      <c r="AU2043" s="11"/>
      <c r="AV2043" s="11"/>
      <c r="AW2043" s="11"/>
      <c r="AX2043" s="11"/>
      <c r="AY2043" s="11"/>
      <c r="AZ2043" s="11"/>
      <c r="BA2043" s="11"/>
      <c r="BB2043" s="12"/>
      <c r="BC2043" s="11"/>
      <c r="BD2043" s="16"/>
      <c r="BE2043" s="16"/>
    </row>
    <row r="2044" spans="1:57" x14ac:dyDescent="0.3">
      <c r="A2044" s="11"/>
      <c r="B2044" s="11"/>
      <c r="C2044" s="11"/>
      <c r="D2044" s="11"/>
      <c r="E2044" s="11"/>
      <c r="F2044" s="12"/>
      <c r="G2044" s="12"/>
      <c r="H2044" s="13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2"/>
      <c r="U2044" s="11"/>
      <c r="V2044" s="11"/>
      <c r="W2044" s="11"/>
      <c r="X2044" s="36"/>
      <c r="Y2044" s="36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2"/>
      <c r="AL2044" s="12"/>
      <c r="AM2044" s="12"/>
      <c r="AN2044" s="12"/>
      <c r="AO2044" s="11"/>
      <c r="AP2044" s="11"/>
      <c r="AQ2044" s="12"/>
      <c r="AR2044" s="12"/>
      <c r="AS2044" s="12"/>
      <c r="AT2044" s="11"/>
      <c r="AU2044" s="11"/>
      <c r="AV2044" s="11"/>
      <c r="AW2044" s="11"/>
      <c r="AX2044" s="11"/>
      <c r="AY2044" s="11"/>
      <c r="AZ2044" s="11"/>
      <c r="BA2044" s="11"/>
      <c r="BB2044" s="12"/>
      <c r="BC2044" s="11"/>
      <c r="BD2044" s="16"/>
      <c r="BE2044" s="16"/>
    </row>
    <row r="2045" spans="1:57" x14ac:dyDescent="0.3">
      <c r="A2045" s="11"/>
      <c r="B2045" s="11"/>
      <c r="C2045" s="11"/>
      <c r="D2045" s="11"/>
      <c r="E2045" s="11"/>
      <c r="F2045" s="12"/>
      <c r="G2045" s="12"/>
      <c r="H2045" s="13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2"/>
      <c r="U2045" s="11"/>
      <c r="V2045" s="11"/>
      <c r="W2045" s="11"/>
      <c r="X2045" s="36"/>
      <c r="Y2045" s="36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2"/>
      <c r="AL2045" s="12"/>
      <c r="AM2045" s="12"/>
      <c r="AN2045" s="12"/>
      <c r="AO2045" s="11"/>
      <c r="AP2045" s="11"/>
      <c r="AQ2045" s="12"/>
      <c r="AR2045" s="12"/>
      <c r="AS2045" s="12"/>
      <c r="AT2045" s="11"/>
      <c r="AU2045" s="11"/>
      <c r="AV2045" s="11"/>
      <c r="AW2045" s="11"/>
      <c r="AX2045" s="11"/>
      <c r="AY2045" s="11"/>
      <c r="AZ2045" s="11"/>
      <c r="BA2045" s="11"/>
      <c r="BB2045" s="12"/>
      <c r="BC2045" s="11"/>
      <c r="BD2045" s="16"/>
      <c r="BE2045" s="16"/>
    </row>
    <row r="2046" spans="1:57" x14ac:dyDescent="0.3">
      <c r="A2046" s="11"/>
      <c r="B2046" s="11"/>
      <c r="C2046" s="11"/>
      <c r="D2046" s="11"/>
      <c r="E2046" s="11"/>
      <c r="F2046" s="12"/>
      <c r="G2046" s="12"/>
      <c r="H2046" s="13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2"/>
      <c r="U2046" s="11"/>
      <c r="V2046" s="11"/>
      <c r="W2046" s="11"/>
      <c r="X2046" s="36"/>
      <c r="Y2046" s="36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2"/>
      <c r="AM2046" s="12"/>
      <c r="AN2046" s="11"/>
      <c r="AO2046" s="12"/>
      <c r="AP2046" s="12"/>
      <c r="AQ2046" s="12"/>
      <c r="AR2046" s="12"/>
      <c r="AS2046" s="12"/>
      <c r="AT2046" s="11"/>
      <c r="AU2046" s="11"/>
      <c r="AV2046" s="11"/>
      <c r="AW2046" s="11"/>
      <c r="AX2046" s="11"/>
      <c r="AY2046" s="11"/>
      <c r="AZ2046" s="11"/>
      <c r="BA2046" s="11"/>
      <c r="BB2046" s="12"/>
      <c r="BC2046" s="11"/>
      <c r="BD2046" s="16"/>
      <c r="BE2046" s="16"/>
    </row>
    <row r="2047" spans="1:57" x14ac:dyDescent="0.3">
      <c r="A2047" s="11"/>
      <c r="B2047" s="11"/>
      <c r="C2047" s="11"/>
      <c r="D2047" s="11"/>
      <c r="E2047" s="11"/>
      <c r="F2047" s="12"/>
      <c r="G2047" s="11"/>
      <c r="H2047" s="13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2"/>
      <c r="U2047" s="11"/>
      <c r="V2047" s="11"/>
      <c r="W2047" s="11"/>
      <c r="X2047" s="36"/>
      <c r="Y2047" s="36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6"/>
      <c r="BE2047" s="16"/>
    </row>
    <row r="2048" spans="1:57" x14ac:dyDescent="0.3">
      <c r="A2048" s="11"/>
      <c r="B2048" s="11"/>
      <c r="C2048" s="11"/>
      <c r="D2048" s="11"/>
      <c r="E2048" s="11"/>
      <c r="F2048" s="12"/>
      <c r="G2048" s="12"/>
      <c r="H2048" s="13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2"/>
      <c r="U2048" s="11"/>
      <c r="V2048" s="11"/>
      <c r="W2048" s="11"/>
      <c r="X2048" s="36"/>
      <c r="Y2048" s="36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2"/>
      <c r="AN2048" s="12"/>
      <c r="AO2048" s="11"/>
      <c r="AP2048" s="11"/>
      <c r="AQ2048" s="12"/>
      <c r="AR2048" s="11"/>
      <c r="AS2048" s="12"/>
      <c r="AT2048" s="11"/>
      <c r="AU2048" s="11"/>
      <c r="AV2048" s="11"/>
      <c r="AW2048" s="11"/>
      <c r="AX2048" s="11"/>
      <c r="AY2048" s="11"/>
      <c r="AZ2048" s="11"/>
      <c r="BA2048" s="11"/>
      <c r="BB2048" s="12"/>
      <c r="BC2048" s="11"/>
      <c r="BD2048" s="16"/>
      <c r="BE2048" s="16"/>
    </row>
    <row r="2049" spans="1:57" x14ac:dyDescent="0.3">
      <c r="A2049" s="11"/>
      <c r="B2049" s="11"/>
      <c r="C2049" s="11"/>
      <c r="D2049" s="11"/>
      <c r="E2049" s="11"/>
      <c r="F2049" s="12"/>
      <c r="G2049" s="12"/>
      <c r="H2049" s="13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2"/>
      <c r="U2049" s="11"/>
      <c r="V2049" s="11"/>
      <c r="W2049" s="11"/>
      <c r="X2049" s="36"/>
      <c r="Y2049" s="36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2"/>
      <c r="AL2049" s="12"/>
      <c r="AM2049" s="12"/>
      <c r="AN2049" s="12"/>
      <c r="AO2049" s="11"/>
      <c r="AP2049" s="11"/>
      <c r="AQ2049" s="12"/>
      <c r="AR2049" s="12"/>
      <c r="AS2049" s="12"/>
      <c r="AT2049" s="11"/>
      <c r="AU2049" s="11"/>
      <c r="AV2049" s="11"/>
      <c r="AW2049" s="11"/>
      <c r="AX2049" s="11"/>
      <c r="AY2049" s="11"/>
      <c r="AZ2049" s="11"/>
      <c r="BA2049" s="11"/>
      <c r="BB2049" s="12"/>
      <c r="BC2049" s="11"/>
      <c r="BD2049" s="16"/>
      <c r="BE2049" s="16"/>
    </row>
    <row r="2050" spans="1:57" x14ac:dyDescent="0.3">
      <c r="A2050" s="11"/>
      <c r="B2050" s="11"/>
      <c r="C2050" s="11"/>
      <c r="D2050" s="11"/>
      <c r="E2050" s="11"/>
      <c r="F2050" s="12"/>
      <c r="G2050" s="11"/>
      <c r="H2050" s="13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2"/>
      <c r="U2050" s="11"/>
      <c r="V2050" s="11"/>
      <c r="W2050" s="11"/>
      <c r="X2050" s="36"/>
      <c r="Y2050" s="36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2"/>
      <c r="AL2050" s="12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6"/>
      <c r="BE2050" s="16"/>
    </row>
    <row r="2051" spans="1:57" x14ac:dyDescent="0.3">
      <c r="A2051" s="11"/>
      <c r="B2051" s="11"/>
      <c r="C2051" s="11"/>
      <c r="D2051" s="11"/>
      <c r="E2051" s="11"/>
      <c r="F2051" s="12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2"/>
      <c r="U2051" s="11"/>
      <c r="V2051" s="11"/>
      <c r="W2051" s="11"/>
      <c r="X2051" s="36"/>
      <c r="Y2051" s="36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2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6"/>
      <c r="BE2051" s="16"/>
    </row>
    <row r="2052" spans="1:57" x14ac:dyDescent="0.3">
      <c r="A2052" s="11"/>
      <c r="B2052" s="11"/>
      <c r="C2052" s="11"/>
      <c r="D2052" s="11"/>
      <c r="E2052" s="11"/>
      <c r="F2052" s="12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2"/>
      <c r="U2052" s="11"/>
      <c r="V2052" s="11"/>
      <c r="W2052" s="11"/>
      <c r="X2052" s="36"/>
      <c r="Y2052" s="36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6"/>
      <c r="BE2052" s="16"/>
    </row>
    <row r="2053" spans="1:57" x14ac:dyDescent="0.3">
      <c r="A2053" s="11"/>
      <c r="B2053" s="11"/>
      <c r="C2053" s="11"/>
      <c r="D2053" s="11"/>
      <c r="E2053" s="11"/>
      <c r="F2053" s="12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2"/>
      <c r="U2053" s="11"/>
      <c r="V2053" s="11"/>
      <c r="W2053" s="11"/>
      <c r="X2053" s="36"/>
      <c r="Y2053" s="36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6"/>
      <c r="BE2053" s="16"/>
    </row>
    <row r="2054" spans="1:57" x14ac:dyDescent="0.3">
      <c r="A2054" s="11"/>
      <c r="B2054" s="11"/>
      <c r="C2054" s="11"/>
      <c r="D2054" s="11"/>
      <c r="E2054" s="11"/>
      <c r="F2054" s="12"/>
      <c r="G2054" s="12"/>
      <c r="H2054" s="13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2"/>
      <c r="U2054" s="11"/>
      <c r="V2054" s="11"/>
      <c r="W2054" s="11"/>
      <c r="X2054" s="36"/>
      <c r="Y2054" s="36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2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6"/>
      <c r="BE2054" s="16"/>
    </row>
    <row r="2055" spans="1:57" x14ac:dyDescent="0.3">
      <c r="A2055" s="11"/>
      <c r="B2055" s="11"/>
      <c r="C2055" s="11"/>
      <c r="D2055" s="11"/>
      <c r="E2055" s="11"/>
      <c r="F2055" s="12"/>
      <c r="G2055" s="12"/>
      <c r="H2055" s="13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2"/>
      <c r="U2055" s="11"/>
      <c r="V2055" s="11"/>
      <c r="W2055" s="11"/>
      <c r="X2055" s="36"/>
      <c r="Y2055" s="36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1"/>
      <c r="AU2055" s="11"/>
      <c r="AV2055" s="11"/>
      <c r="AW2055" s="11"/>
      <c r="AX2055" s="11"/>
      <c r="AY2055" s="11"/>
      <c r="AZ2055" s="11"/>
      <c r="BA2055" s="11"/>
      <c r="BB2055" s="12"/>
      <c r="BC2055" s="11"/>
      <c r="BD2055" s="16"/>
      <c r="BE2055" s="16"/>
    </row>
    <row r="2056" spans="1:57" x14ac:dyDescent="0.3">
      <c r="A2056" s="11"/>
      <c r="B2056" s="11"/>
      <c r="C2056" s="11"/>
      <c r="D2056" s="11"/>
      <c r="E2056" s="11"/>
      <c r="F2056" s="12"/>
      <c r="G2056" s="12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2"/>
      <c r="U2056" s="11"/>
      <c r="V2056" s="11"/>
      <c r="W2056" s="11"/>
      <c r="X2056" s="36"/>
      <c r="Y2056" s="36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2"/>
      <c r="AL2056" s="12"/>
      <c r="AM2056" s="12"/>
      <c r="AN2056" s="11"/>
      <c r="AO2056" s="11"/>
      <c r="AP2056" s="11"/>
      <c r="AQ2056" s="12"/>
      <c r="AR2056" s="11"/>
      <c r="AS2056" s="12"/>
      <c r="AT2056" s="11"/>
      <c r="AU2056" s="11"/>
      <c r="AV2056" s="11"/>
      <c r="AW2056" s="11"/>
      <c r="AX2056" s="11"/>
      <c r="AY2056" s="11"/>
      <c r="AZ2056" s="11"/>
      <c r="BA2056" s="11"/>
      <c r="BB2056" s="12"/>
      <c r="BC2056" s="11"/>
      <c r="BD2056" s="16"/>
      <c r="BE2056" s="16"/>
    </row>
    <row r="2057" spans="1:57" x14ac:dyDescent="0.3">
      <c r="A2057" s="11"/>
      <c r="B2057" s="11"/>
      <c r="C2057" s="11"/>
      <c r="D2057" s="11"/>
      <c r="E2057" s="11"/>
      <c r="F2057" s="12"/>
      <c r="G2057" s="12"/>
      <c r="H2057" s="13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2"/>
      <c r="U2057" s="11"/>
      <c r="V2057" s="11"/>
      <c r="W2057" s="11"/>
      <c r="X2057" s="36"/>
      <c r="Y2057" s="36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2"/>
      <c r="AL2057" s="12"/>
      <c r="AM2057" s="12"/>
      <c r="AN2057" s="12"/>
      <c r="AO2057" s="11"/>
      <c r="AP2057" s="11"/>
      <c r="AQ2057" s="12"/>
      <c r="AR2057" s="12"/>
      <c r="AS2057" s="12"/>
      <c r="AT2057" s="11"/>
      <c r="AU2057" s="11"/>
      <c r="AV2057" s="11"/>
      <c r="AW2057" s="11"/>
      <c r="AX2057" s="11"/>
      <c r="AY2057" s="11"/>
      <c r="AZ2057" s="11"/>
      <c r="BA2057" s="11"/>
      <c r="BB2057" s="12"/>
      <c r="BC2057" s="11"/>
      <c r="BD2057" s="16"/>
      <c r="BE2057" s="16"/>
    </row>
    <row r="2058" spans="1:57" x14ac:dyDescent="0.3">
      <c r="A2058" s="11"/>
      <c r="B2058" s="11"/>
      <c r="C2058" s="11"/>
      <c r="D2058" s="11"/>
      <c r="E2058" s="11"/>
      <c r="F2058" s="12"/>
      <c r="G2058" s="12"/>
      <c r="H2058" s="13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2"/>
      <c r="U2058" s="11"/>
      <c r="V2058" s="11"/>
      <c r="W2058" s="11"/>
      <c r="X2058" s="36"/>
      <c r="Y2058" s="36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2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6"/>
      <c r="BE2058" s="16"/>
    </row>
    <row r="2059" spans="1:57" x14ac:dyDescent="0.3">
      <c r="A2059" s="11"/>
      <c r="B2059" s="11"/>
      <c r="C2059" s="11"/>
      <c r="D2059" s="11"/>
      <c r="E2059" s="11"/>
      <c r="F2059" s="12"/>
      <c r="G2059" s="11"/>
      <c r="H2059" s="13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2"/>
      <c r="U2059" s="11"/>
      <c r="V2059" s="11"/>
      <c r="W2059" s="11"/>
      <c r="X2059" s="36"/>
      <c r="Y2059" s="36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6"/>
      <c r="BE2059" s="16"/>
    </row>
    <row r="2060" spans="1:57" x14ac:dyDescent="0.3">
      <c r="A2060" s="11"/>
      <c r="B2060" s="11"/>
      <c r="C2060" s="11"/>
      <c r="D2060" s="11"/>
      <c r="E2060" s="11"/>
      <c r="F2060" s="12"/>
      <c r="G2060" s="11"/>
      <c r="H2060" s="13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2"/>
      <c r="U2060" s="11"/>
      <c r="V2060" s="11"/>
      <c r="W2060" s="11"/>
      <c r="X2060" s="36"/>
      <c r="Y2060" s="36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6"/>
      <c r="BE2060" s="16"/>
    </row>
    <row r="2061" spans="1:57" x14ac:dyDescent="0.3">
      <c r="A2061" s="11"/>
      <c r="B2061" s="11"/>
      <c r="C2061" s="11"/>
      <c r="D2061" s="11"/>
      <c r="E2061" s="11"/>
      <c r="F2061" s="12"/>
      <c r="G2061" s="12"/>
      <c r="H2061" s="13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2"/>
      <c r="U2061" s="11"/>
      <c r="V2061" s="11"/>
      <c r="W2061" s="11"/>
      <c r="X2061" s="36"/>
      <c r="Y2061" s="36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2"/>
      <c r="AL2061" s="12"/>
      <c r="AM2061" s="11"/>
      <c r="AN2061" s="11"/>
      <c r="AO2061" s="11"/>
      <c r="AP2061" s="11"/>
      <c r="AQ2061" s="11"/>
      <c r="AR2061" s="11"/>
      <c r="AS2061" s="12"/>
      <c r="AT2061" s="11"/>
      <c r="AU2061" s="11"/>
      <c r="AV2061" s="11"/>
      <c r="AW2061" s="11"/>
      <c r="AX2061" s="11"/>
      <c r="AY2061" s="11"/>
      <c r="AZ2061" s="11"/>
      <c r="BA2061" s="11"/>
      <c r="BB2061" s="12"/>
      <c r="BC2061" s="11"/>
      <c r="BD2061" s="16"/>
      <c r="BE2061" s="16"/>
    </row>
    <row r="2062" spans="1:57" x14ac:dyDescent="0.3">
      <c r="A2062" s="11"/>
      <c r="B2062" s="11"/>
      <c r="C2062" s="11"/>
      <c r="D2062" s="11"/>
      <c r="E2062" s="11"/>
      <c r="F2062" s="12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2"/>
      <c r="U2062" s="11"/>
      <c r="V2062" s="11"/>
      <c r="W2062" s="11"/>
      <c r="X2062" s="36"/>
      <c r="Y2062" s="36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6"/>
      <c r="BE2062" s="16"/>
    </row>
    <row r="2063" spans="1:57" x14ac:dyDescent="0.3">
      <c r="A2063" s="11"/>
      <c r="B2063" s="11"/>
      <c r="C2063" s="11"/>
      <c r="D2063" s="11"/>
      <c r="E2063" s="11"/>
      <c r="F2063" s="12"/>
      <c r="G2063" s="12"/>
      <c r="H2063" s="13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2"/>
      <c r="U2063" s="11"/>
      <c r="V2063" s="11"/>
      <c r="W2063" s="11"/>
      <c r="X2063" s="36"/>
      <c r="Y2063" s="36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2"/>
      <c r="AL2063" s="11"/>
      <c r="AM2063" s="11"/>
      <c r="AN2063" s="11"/>
      <c r="AO2063" s="11"/>
      <c r="AP2063" s="11"/>
      <c r="AQ2063" s="11"/>
      <c r="AR2063" s="11"/>
      <c r="AS2063" s="12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6"/>
      <c r="BE2063" s="16"/>
    </row>
    <row r="2064" spans="1:57" x14ac:dyDescent="0.3">
      <c r="A2064" s="11"/>
      <c r="B2064" s="11"/>
      <c r="C2064" s="11"/>
      <c r="D2064" s="11"/>
      <c r="E2064" s="11"/>
      <c r="F2064" s="12"/>
      <c r="G2064" s="11"/>
      <c r="H2064" s="13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2"/>
      <c r="U2064" s="11"/>
      <c r="V2064" s="11"/>
      <c r="W2064" s="11"/>
      <c r="X2064" s="36"/>
      <c r="Y2064" s="36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6"/>
      <c r="BE2064" s="16"/>
    </row>
    <row r="2065" spans="1:57" x14ac:dyDescent="0.3">
      <c r="A2065" s="11"/>
      <c r="B2065" s="11"/>
      <c r="C2065" s="11"/>
      <c r="D2065" s="11"/>
      <c r="E2065" s="11"/>
      <c r="F2065" s="12"/>
      <c r="G2065" s="12"/>
      <c r="H2065" s="13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2"/>
      <c r="U2065" s="11"/>
      <c r="V2065" s="11"/>
      <c r="W2065" s="11"/>
      <c r="X2065" s="36"/>
      <c r="Y2065" s="36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2"/>
      <c r="AL2065" s="12"/>
      <c r="AM2065" s="11"/>
      <c r="AN2065" s="11"/>
      <c r="AO2065" s="11"/>
      <c r="AP2065" s="11"/>
      <c r="AQ2065" s="11"/>
      <c r="AR2065" s="11"/>
      <c r="AS2065" s="12"/>
      <c r="AT2065" s="11"/>
      <c r="AU2065" s="11"/>
      <c r="AV2065" s="11"/>
      <c r="AW2065" s="11"/>
      <c r="AX2065" s="11"/>
      <c r="AY2065" s="11"/>
      <c r="AZ2065" s="11"/>
      <c r="BA2065" s="11"/>
      <c r="BB2065" s="12"/>
      <c r="BC2065" s="11"/>
      <c r="BD2065" s="16"/>
      <c r="BE2065" s="16"/>
    </row>
    <row r="2066" spans="1:57" x14ac:dyDescent="0.3">
      <c r="A2066" s="11"/>
      <c r="B2066" s="11"/>
      <c r="C2066" s="11"/>
      <c r="D2066" s="11"/>
      <c r="E2066" s="11"/>
      <c r="F2066" s="12"/>
      <c r="G2066" s="12"/>
      <c r="H2066" s="13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2"/>
      <c r="U2066" s="11"/>
      <c r="V2066" s="11"/>
      <c r="W2066" s="11"/>
      <c r="X2066" s="36"/>
      <c r="Y2066" s="36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2"/>
      <c r="AL2066" s="11"/>
      <c r="AM2066" s="12"/>
      <c r="AN2066" s="12"/>
      <c r="AO2066" s="12"/>
      <c r="AP2066" s="12"/>
      <c r="AQ2066" s="12"/>
      <c r="AR2066" s="12"/>
      <c r="AS2066" s="12"/>
      <c r="AT2066" s="11"/>
      <c r="AU2066" s="11"/>
      <c r="AV2066" s="11"/>
      <c r="AW2066" s="11"/>
      <c r="AX2066" s="11"/>
      <c r="AY2066" s="11"/>
      <c r="AZ2066" s="11"/>
      <c r="BA2066" s="11"/>
      <c r="BB2066" s="12"/>
      <c r="BC2066" s="11"/>
      <c r="BD2066" s="16"/>
      <c r="BE2066" s="16"/>
    </row>
    <row r="2067" spans="1:57" x14ac:dyDescent="0.3">
      <c r="A2067" s="11"/>
      <c r="B2067" s="11"/>
      <c r="C2067" s="11"/>
      <c r="D2067" s="11"/>
      <c r="E2067" s="11"/>
      <c r="F2067" s="12"/>
      <c r="G2067" s="12"/>
      <c r="H2067" s="13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2"/>
      <c r="U2067" s="11"/>
      <c r="V2067" s="11"/>
      <c r="W2067" s="11"/>
      <c r="X2067" s="36"/>
      <c r="Y2067" s="36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2"/>
      <c r="AN2067" s="12"/>
      <c r="AO2067" s="11"/>
      <c r="AP2067" s="11"/>
      <c r="AQ2067" s="12"/>
      <c r="AR2067" s="12"/>
      <c r="AS2067" s="12"/>
      <c r="AT2067" s="11"/>
      <c r="AU2067" s="11"/>
      <c r="AV2067" s="11"/>
      <c r="AW2067" s="11"/>
      <c r="AX2067" s="11"/>
      <c r="AY2067" s="11"/>
      <c r="AZ2067" s="11"/>
      <c r="BA2067" s="11"/>
      <c r="BB2067" s="12"/>
      <c r="BC2067" s="11"/>
      <c r="BD2067" s="16"/>
      <c r="BE2067" s="16"/>
    </row>
    <row r="2068" spans="1:57" x14ac:dyDescent="0.3">
      <c r="A2068" s="11"/>
      <c r="B2068" s="11"/>
      <c r="C2068" s="11"/>
      <c r="D2068" s="11"/>
      <c r="E2068" s="11"/>
      <c r="F2068" s="12"/>
      <c r="G2068" s="12"/>
      <c r="H2068" s="13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2"/>
      <c r="U2068" s="11"/>
      <c r="V2068" s="11"/>
      <c r="W2068" s="11"/>
      <c r="X2068" s="36"/>
      <c r="Y2068" s="36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2"/>
      <c r="AL2068" s="12"/>
      <c r="AM2068" s="12"/>
      <c r="AN2068" s="12"/>
      <c r="AO2068" s="11"/>
      <c r="AP2068" s="11"/>
      <c r="AQ2068" s="12"/>
      <c r="AR2068" s="12"/>
      <c r="AS2068" s="12"/>
      <c r="AT2068" s="11"/>
      <c r="AU2068" s="11"/>
      <c r="AV2068" s="11"/>
      <c r="AW2068" s="11"/>
      <c r="AX2068" s="11"/>
      <c r="AY2068" s="11"/>
      <c r="AZ2068" s="11"/>
      <c r="BA2068" s="11"/>
      <c r="BB2068" s="12"/>
      <c r="BC2068" s="11"/>
      <c r="BD2068" s="16"/>
      <c r="BE2068" s="16"/>
    </row>
    <row r="2069" spans="1:57" x14ac:dyDescent="0.3">
      <c r="A2069" s="11"/>
      <c r="B2069" s="11"/>
      <c r="C2069" s="11"/>
      <c r="D2069" s="11"/>
      <c r="E2069" s="11"/>
      <c r="F2069" s="12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2"/>
      <c r="U2069" s="11"/>
      <c r="V2069" s="11"/>
      <c r="W2069" s="11"/>
      <c r="X2069" s="36"/>
      <c r="Y2069" s="36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6"/>
      <c r="BE2069" s="16"/>
    </row>
    <row r="2070" spans="1:57" x14ac:dyDescent="0.3">
      <c r="A2070" s="11"/>
      <c r="B2070" s="11"/>
      <c r="C2070" s="11"/>
      <c r="D2070" s="11"/>
      <c r="E2070" s="11"/>
      <c r="F2070" s="12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2"/>
      <c r="U2070" s="11"/>
      <c r="V2070" s="11"/>
      <c r="W2070" s="11"/>
      <c r="X2070" s="36"/>
      <c r="Y2070" s="36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6"/>
      <c r="BE2070" s="16"/>
    </row>
    <row r="2071" spans="1:57" x14ac:dyDescent="0.3">
      <c r="A2071" s="11"/>
      <c r="B2071" s="11"/>
      <c r="C2071" s="11"/>
      <c r="D2071" s="11"/>
      <c r="E2071" s="11"/>
      <c r="F2071" s="12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2"/>
      <c r="U2071" s="11"/>
      <c r="V2071" s="11"/>
      <c r="W2071" s="11"/>
      <c r="X2071" s="36"/>
      <c r="Y2071" s="36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6"/>
      <c r="BE2071" s="16"/>
    </row>
    <row r="2072" spans="1:57" x14ac:dyDescent="0.3">
      <c r="A2072" s="11"/>
      <c r="B2072" s="11"/>
      <c r="C2072" s="11"/>
      <c r="D2072" s="11"/>
      <c r="E2072" s="11"/>
      <c r="F2072" s="12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2"/>
      <c r="U2072" s="11"/>
      <c r="V2072" s="11"/>
      <c r="W2072" s="11"/>
      <c r="X2072" s="36"/>
      <c r="Y2072" s="36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6"/>
      <c r="BE2072" s="16"/>
    </row>
    <row r="2073" spans="1:57" x14ac:dyDescent="0.3">
      <c r="A2073" s="11"/>
      <c r="B2073" s="11"/>
      <c r="C2073" s="11"/>
      <c r="D2073" s="11"/>
      <c r="E2073" s="11"/>
      <c r="F2073" s="12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2"/>
      <c r="U2073" s="11"/>
      <c r="V2073" s="11"/>
      <c r="W2073" s="11"/>
      <c r="X2073" s="36"/>
      <c r="Y2073" s="36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6"/>
      <c r="BE2073" s="16"/>
    </row>
    <row r="2074" spans="1:57" x14ac:dyDescent="0.3">
      <c r="A2074" s="11"/>
      <c r="B2074" s="11"/>
      <c r="C2074" s="11"/>
      <c r="D2074" s="11"/>
      <c r="E2074" s="11"/>
      <c r="F2074" s="12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2"/>
      <c r="U2074" s="11"/>
      <c r="V2074" s="11"/>
      <c r="W2074" s="11"/>
      <c r="X2074" s="36"/>
      <c r="Y2074" s="36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6"/>
      <c r="BE2074" s="16"/>
    </row>
    <row r="2075" spans="1:57" x14ac:dyDescent="0.3">
      <c r="A2075" s="11"/>
      <c r="B2075" s="11"/>
      <c r="C2075" s="11"/>
      <c r="D2075" s="11"/>
      <c r="E2075" s="11"/>
      <c r="F2075" s="12"/>
      <c r="G2075" s="12"/>
      <c r="H2075" s="13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2"/>
      <c r="U2075" s="11"/>
      <c r="V2075" s="11"/>
      <c r="W2075" s="11"/>
      <c r="X2075" s="36"/>
      <c r="Y2075" s="36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2"/>
      <c r="AL2075" s="12"/>
      <c r="AM2075" s="11"/>
      <c r="AN2075" s="11"/>
      <c r="AO2075" s="11"/>
      <c r="AP2075" s="11"/>
      <c r="AQ2075" s="11"/>
      <c r="AR2075" s="11"/>
      <c r="AS2075" s="12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6"/>
      <c r="BE2075" s="16"/>
    </row>
    <row r="2076" spans="1:57" x14ac:dyDescent="0.3">
      <c r="A2076" s="11"/>
      <c r="B2076" s="11"/>
      <c r="C2076" s="11"/>
      <c r="D2076" s="11"/>
      <c r="E2076" s="11"/>
      <c r="F2076" s="12"/>
      <c r="G2076" s="12"/>
      <c r="H2076" s="13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2"/>
      <c r="U2076" s="11"/>
      <c r="V2076" s="11"/>
      <c r="W2076" s="11"/>
      <c r="X2076" s="36"/>
      <c r="Y2076" s="36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2"/>
      <c r="AL2076" s="12"/>
      <c r="AM2076" s="12"/>
      <c r="AN2076" s="12"/>
      <c r="AO2076" s="11"/>
      <c r="AP2076" s="11"/>
      <c r="AQ2076" s="12"/>
      <c r="AR2076" s="12"/>
      <c r="AS2076" s="12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6"/>
      <c r="BE2076" s="16"/>
    </row>
    <row r="2077" spans="1:57" x14ac:dyDescent="0.3">
      <c r="A2077" s="11"/>
      <c r="B2077" s="11"/>
      <c r="C2077" s="11"/>
      <c r="D2077" s="11"/>
      <c r="E2077" s="11"/>
      <c r="F2077" s="12"/>
      <c r="G2077" s="12"/>
      <c r="H2077" s="13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2"/>
      <c r="U2077" s="11"/>
      <c r="V2077" s="11"/>
      <c r="W2077" s="11"/>
      <c r="X2077" s="36"/>
      <c r="Y2077" s="36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2"/>
      <c r="AL2077" s="12"/>
      <c r="AM2077" s="12"/>
      <c r="AN2077" s="12"/>
      <c r="AO2077" s="12"/>
      <c r="AP2077" s="11"/>
      <c r="AQ2077" s="12"/>
      <c r="AR2077" s="12"/>
      <c r="AS2077" s="12"/>
      <c r="AT2077" s="11"/>
      <c r="AU2077" s="11"/>
      <c r="AV2077" s="11"/>
      <c r="AW2077" s="11"/>
      <c r="AX2077" s="11"/>
      <c r="AY2077" s="11"/>
      <c r="AZ2077" s="11"/>
      <c r="BA2077" s="11"/>
      <c r="BB2077" s="12"/>
      <c r="BC2077" s="11"/>
      <c r="BD2077" s="16"/>
      <c r="BE2077" s="16"/>
    </row>
    <row r="2078" spans="1:57" x14ac:dyDescent="0.3">
      <c r="A2078" s="11"/>
      <c r="B2078" s="11"/>
      <c r="C2078" s="11"/>
      <c r="D2078" s="11"/>
      <c r="E2078" s="11"/>
      <c r="F2078" s="12"/>
      <c r="G2078" s="12"/>
      <c r="H2078" s="13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2"/>
      <c r="U2078" s="11"/>
      <c r="V2078" s="11"/>
      <c r="W2078" s="11"/>
      <c r="X2078" s="36"/>
      <c r="Y2078" s="36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2"/>
      <c r="AL2078" s="12"/>
      <c r="AM2078" s="11"/>
      <c r="AN2078" s="11"/>
      <c r="AO2078" s="11"/>
      <c r="AP2078" s="11"/>
      <c r="AQ2078" s="11"/>
      <c r="AR2078" s="11"/>
      <c r="AS2078" s="12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6"/>
      <c r="BE2078" s="16"/>
    </row>
    <row r="2079" spans="1:57" x14ac:dyDescent="0.3">
      <c r="A2079" s="11"/>
      <c r="B2079" s="11"/>
      <c r="C2079" s="11"/>
      <c r="D2079" s="11"/>
      <c r="E2079" s="11"/>
      <c r="F2079" s="12"/>
      <c r="G2079" s="12"/>
      <c r="H2079" s="13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2"/>
      <c r="U2079" s="11"/>
      <c r="V2079" s="11"/>
      <c r="W2079" s="11"/>
      <c r="X2079" s="36"/>
      <c r="Y2079" s="36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2"/>
      <c r="AR2079" s="12"/>
      <c r="AS2079" s="12"/>
      <c r="AT2079" s="11"/>
      <c r="AU2079" s="11"/>
      <c r="AV2079" s="11"/>
      <c r="AW2079" s="11"/>
      <c r="AX2079" s="11"/>
      <c r="AY2079" s="11"/>
      <c r="AZ2079" s="11"/>
      <c r="BA2079" s="11"/>
      <c r="BB2079" s="12"/>
      <c r="BC2079" s="11"/>
      <c r="BD2079" s="16"/>
      <c r="BE2079" s="16"/>
    </row>
    <row r="2080" spans="1:57" x14ac:dyDescent="0.3">
      <c r="A2080" s="11"/>
      <c r="B2080" s="11"/>
      <c r="C2080" s="11"/>
      <c r="D2080" s="11"/>
      <c r="E2080" s="11"/>
      <c r="F2080" s="12"/>
      <c r="G2080" s="12"/>
      <c r="H2080" s="13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2"/>
      <c r="U2080" s="11"/>
      <c r="V2080" s="11"/>
      <c r="W2080" s="11"/>
      <c r="X2080" s="36"/>
      <c r="Y2080" s="36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2"/>
      <c r="AN2080" s="12"/>
      <c r="AO2080" s="12"/>
      <c r="AP2080" s="12"/>
      <c r="AQ2080" s="12"/>
      <c r="AR2080" s="12"/>
      <c r="AS2080" s="12"/>
      <c r="AT2080" s="11"/>
      <c r="AU2080" s="11"/>
      <c r="AV2080" s="11"/>
      <c r="AW2080" s="11"/>
      <c r="AX2080" s="11"/>
      <c r="AY2080" s="11"/>
      <c r="AZ2080" s="11"/>
      <c r="BA2080" s="11"/>
      <c r="BB2080" s="12"/>
      <c r="BC2080" s="11"/>
      <c r="BD2080" s="16"/>
      <c r="BE2080" s="16"/>
    </row>
    <row r="2081" spans="1:57" x14ac:dyDescent="0.3">
      <c r="A2081" s="11"/>
      <c r="B2081" s="11"/>
      <c r="C2081" s="11"/>
      <c r="D2081" s="11"/>
      <c r="E2081" s="11"/>
      <c r="F2081" s="12"/>
      <c r="G2081" s="12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2"/>
      <c r="U2081" s="11"/>
      <c r="V2081" s="11"/>
      <c r="W2081" s="11"/>
      <c r="X2081" s="36"/>
      <c r="Y2081" s="36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2"/>
      <c r="AN2081" s="12"/>
      <c r="AO2081" s="11"/>
      <c r="AP2081" s="11"/>
      <c r="AQ2081" s="11"/>
      <c r="AR2081" s="11"/>
      <c r="AS2081" s="12"/>
      <c r="AT2081" s="11"/>
      <c r="AU2081" s="11"/>
      <c r="AV2081" s="11"/>
      <c r="AW2081" s="11"/>
      <c r="AX2081" s="11"/>
      <c r="AY2081" s="11"/>
      <c r="AZ2081" s="11"/>
      <c r="BA2081" s="11"/>
      <c r="BB2081" s="12"/>
      <c r="BC2081" s="11"/>
      <c r="BD2081" s="16"/>
      <c r="BE2081" s="16"/>
    </row>
    <row r="2082" spans="1:57" x14ac:dyDescent="0.3">
      <c r="A2082" s="11"/>
      <c r="B2082" s="11"/>
      <c r="C2082" s="11"/>
      <c r="D2082" s="11"/>
      <c r="E2082" s="11"/>
      <c r="F2082" s="12"/>
      <c r="G2082" s="12"/>
      <c r="H2082" s="13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2"/>
      <c r="U2082" s="11"/>
      <c r="V2082" s="11"/>
      <c r="W2082" s="11"/>
      <c r="X2082" s="36"/>
      <c r="Y2082" s="36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2"/>
      <c r="AL2082" s="12"/>
      <c r="AM2082" s="11"/>
      <c r="AN2082" s="11"/>
      <c r="AO2082" s="11"/>
      <c r="AP2082" s="11"/>
      <c r="AQ2082" s="12"/>
      <c r="AR2082" s="12"/>
      <c r="AS2082" s="12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6"/>
      <c r="BE2082" s="16"/>
    </row>
    <row r="2083" spans="1:57" x14ac:dyDescent="0.3">
      <c r="A2083" s="11"/>
      <c r="B2083" s="11"/>
      <c r="C2083" s="11"/>
      <c r="D2083" s="11"/>
      <c r="E2083" s="11"/>
      <c r="F2083" s="12"/>
      <c r="G2083" s="12"/>
      <c r="H2083" s="13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2"/>
      <c r="U2083" s="11"/>
      <c r="V2083" s="11"/>
      <c r="W2083" s="11"/>
      <c r="X2083" s="36"/>
      <c r="Y2083" s="36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2"/>
      <c r="AL2083" s="12"/>
      <c r="AM2083" s="11"/>
      <c r="AN2083" s="11"/>
      <c r="AO2083" s="11"/>
      <c r="AP2083" s="11"/>
      <c r="AQ2083" s="12"/>
      <c r="AR2083" s="12"/>
      <c r="AS2083" s="12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6"/>
      <c r="BE2083" s="16"/>
    </row>
    <row r="2084" spans="1:57" x14ac:dyDescent="0.3">
      <c r="A2084" s="11"/>
      <c r="B2084" s="11"/>
      <c r="C2084" s="11"/>
      <c r="D2084" s="11"/>
      <c r="E2084" s="11"/>
      <c r="F2084" s="12"/>
      <c r="G2084" s="11"/>
      <c r="H2084" s="13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2"/>
      <c r="U2084" s="11"/>
      <c r="V2084" s="11"/>
      <c r="W2084" s="11"/>
      <c r="X2084" s="36"/>
      <c r="Y2084" s="36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6"/>
      <c r="BE2084" s="16"/>
    </row>
    <row r="2085" spans="1:57" x14ac:dyDescent="0.3">
      <c r="A2085" s="11"/>
      <c r="B2085" s="11"/>
      <c r="C2085" s="11"/>
      <c r="D2085" s="11"/>
      <c r="E2085" s="11"/>
      <c r="F2085" s="12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2"/>
      <c r="U2085" s="11"/>
      <c r="V2085" s="11"/>
      <c r="W2085" s="11"/>
      <c r="X2085" s="36"/>
      <c r="Y2085" s="36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6"/>
      <c r="BE2085" s="16"/>
    </row>
    <row r="2086" spans="1:57" x14ac:dyDescent="0.3">
      <c r="A2086" s="11"/>
      <c r="B2086" s="11"/>
      <c r="C2086" s="11"/>
      <c r="D2086" s="11"/>
      <c r="E2086" s="11"/>
      <c r="F2086" s="12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2"/>
      <c r="U2086" s="11"/>
      <c r="V2086" s="11"/>
      <c r="W2086" s="11"/>
      <c r="X2086" s="36"/>
      <c r="Y2086" s="36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6"/>
      <c r="BE2086" s="16"/>
    </row>
    <row r="2087" spans="1:57" x14ac:dyDescent="0.3">
      <c r="A2087" s="11"/>
      <c r="B2087" s="11"/>
      <c r="C2087" s="11"/>
      <c r="D2087" s="11"/>
      <c r="E2087" s="11"/>
      <c r="F2087" s="12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2"/>
      <c r="U2087" s="11"/>
      <c r="V2087" s="11"/>
      <c r="W2087" s="11"/>
      <c r="X2087" s="36"/>
      <c r="Y2087" s="36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6"/>
      <c r="BE2087" s="16"/>
    </row>
    <row r="2088" spans="1:57" x14ac:dyDescent="0.3">
      <c r="A2088" s="11"/>
      <c r="B2088" s="11"/>
      <c r="C2088" s="11"/>
      <c r="D2088" s="11"/>
      <c r="E2088" s="11"/>
      <c r="F2088" s="12"/>
      <c r="G2088" s="12"/>
      <c r="H2088" s="13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2"/>
      <c r="U2088" s="11"/>
      <c r="V2088" s="11"/>
      <c r="W2088" s="11"/>
      <c r="X2088" s="36"/>
      <c r="Y2088" s="36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2"/>
      <c r="AN2088" s="12"/>
      <c r="AO2088" s="11"/>
      <c r="AP2088" s="11"/>
      <c r="AQ2088" s="12"/>
      <c r="AR2088" s="12"/>
      <c r="AS2088" s="12"/>
      <c r="AT2088" s="11"/>
      <c r="AU2088" s="11"/>
      <c r="AV2088" s="11"/>
      <c r="AW2088" s="11"/>
      <c r="AX2088" s="11"/>
      <c r="AY2088" s="11"/>
      <c r="AZ2088" s="11"/>
      <c r="BA2088" s="11"/>
      <c r="BB2088" s="12"/>
      <c r="BC2088" s="11"/>
      <c r="BD2088" s="16"/>
      <c r="BE2088" s="16"/>
    </row>
    <row r="2089" spans="1:57" x14ac:dyDescent="0.3">
      <c r="A2089" s="11"/>
      <c r="B2089" s="11"/>
      <c r="C2089" s="11"/>
      <c r="D2089" s="11"/>
      <c r="E2089" s="11"/>
      <c r="F2089" s="12"/>
      <c r="G2089" s="12"/>
      <c r="H2089" s="13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2"/>
      <c r="U2089" s="11"/>
      <c r="V2089" s="11"/>
      <c r="W2089" s="11"/>
      <c r="X2089" s="36"/>
      <c r="Y2089" s="36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1"/>
      <c r="AU2089" s="11"/>
      <c r="AV2089" s="11"/>
      <c r="AW2089" s="11"/>
      <c r="AX2089" s="11"/>
      <c r="AY2089" s="11"/>
      <c r="AZ2089" s="11"/>
      <c r="BA2089" s="11"/>
      <c r="BB2089" s="12"/>
      <c r="BC2089" s="11"/>
      <c r="BD2089" s="16"/>
      <c r="BE2089" s="16"/>
    </row>
    <row r="2090" spans="1:57" x14ac:dyDescent="0.3">
      <c r="A2090" s="11"/>
      <c r="B2090" s="11"/>
      <c r="C2090" s="11"/>
      <c r="D2090" s="11"/>
      <c r="E2090" s="11"/>
      <c r="F2090" s="12"/>
      <c r="G2090" s="12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2"/>
      <c r="U2090" s="11"/>
      <c r="V2090" s="11"/>
      <c r="W2090" s="11"/>
      <c r="X2090" s="36"/>
      <c r="Y2090" s="36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2"/>
      <c r="AL2090" s="12"/>
      <c r="AM2090" s="12"/>
      <c r="AN2090" s="12"/>
      <c r="AO2090" s="11"/>
      <c r="AP2090" s="11"/>
      <c r="AQ2090" s="12"/>
      <c r="AR2090" s="12"/>
      <c r="AS2090" s="12"/>
      <c r="AT2090" s="11"/>
      <c r="AU2090" s="11"/>
      <c r="AV2090" s="11"/>
      <c r="AW2090" s="11"/>
      <c r="AX2090" s="11"/>
      <c r="AY2090" s="11"/>
      <c r="AZ2090" s="11"/>
      <c r="BA2090" s="11"/>
      <c r="BB2090" s="12"/>
      <c r="BC2090" s="11"/>
      <c r="BD2090" s="16"/>
      <c r="BE2090" s="16"/>
    </row>
    <row r="2091" spans="1:57" x14ac:dyDescent="0.3">
      <c r="A2091" s="11"/>
      <c r="B2091" s="11"/>
      <c r="C2091" s="11"/>
      <c r="D2091" s="11"/>
      <c r="E2091" s="11"/>
      <c r="F2091" s="12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2"/>
      <c r="U2091" s="11"/>
      <c r="V2091" s="11"/>
      <c r="W2091" s="11"/>
      <c r="X2091" s="36"/>
      <c r="Y2091" s="36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6"/>
      <c r="BE2091" s="16"/>
    </row>
    <row r="2092" spans="1:57" x14ac:dyDescent="0.3">
      <c r="A2092" s="11"/>
      <c r="B2092" s="11"/>
      <c r="C2092" s="11"/>
      <c r="D2092" s="11"/>
      <c r="E2092" s="11"/>
      <c r="F2092" s="12"/>
      <c r="G2092" s="12"/>
      <c r="H2092" s="13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2"/>
      <c r="U2092" s="11"/>
      <c r="V2092" s="11"/>
      <c r="W2092" s="11"/>
      <c r="X2092" s="36"/>
      <c r="Y2092" s="36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2"/>
      <c r="AL2092" s="12"/>
      <c r="AM2092" s="12"/>
      <c r="AN2092" s="12"/>
      <c r="AO2092" s="11"/>
      <c r="AP2092" s="11"/>
      <c r="AQ2092" s="12"/>
      <c r="AR2092" s="12"/>
      <c r="AS2092" s="12"/>
      <c r="AT2092" s="11"/>
      <c r="AU2092" s="11"/>
      <c r="AV2092" s="11"/>
      <c r="AW2092" s="11"/>
      <c r="AX2092" s="11"/>
      <c r="AY2092" s="11"/>
      <c r="AZ2092" s="11"/>
      <c r="BA2092" s="11"/>
      <c r="BB2092" s="12"/>
      <c r="BC2092" s="11"/>
      <c r="BD2092" s="16"/>
      <c r="BE2092" s="16"/>
    </row>
    <row r="2093" spans="1:57" x14ac:dyDescent="0.3">
      <c r="A2093" s="11"/>
      <c r="B2093" s="11"/>
      <c r="C2093" s="11"/>
      <c r="D2093" s="11"/>
      <c r="E2093" s="11"/>
      <c r="F2093" s="12"/>
      <c r="G2093" s="12"/>
      <c r="H2093" s="13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2"/>
      <c r="U2093" s="11"/>
      <c r="V2093" s="11"/>
      <c r="W2093" s="11"/>
      <c r="X2093" s="36"/>
      <c r="Y2093" s="36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2"/>
      <c r="AL2093" s="12"/>
      <c r="AM2093" s="11"/>
      <c r="AN2093" s="11"/>
      <c r="AO2093" s="11"/>
      <c r="AP2093" s="11"/>
      <c r="AQ2093" s="11"/>
      <c r="AR2093" s="11"/>
      <c r="AS2093" s="12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6"/>
      <c r="BE2093" s="16"/>
    </row>
    <row r="2094" spans="1:57" x14ac:dyDescent="0.3">
      <c r="A2094" s="11"/>
      <c r="B2094" s="11"/>
      <c r="C2094" s="11"/>
      <c r="D2094" s="11"/>
      <c r="E2094" s="11"/>
      <c r="F2094" s="12"/>
      <c r="G2094" s="12"/>
      <c r="H2094" s="13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2"/>
      <c r="U2094" s="11"/>
      <c r="V2094" s="11"/>
      <c r="W2094" s="11"/>
      <c r="X2094" s="36"/>
      <c r="Y2094" s="36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2"/>
      <c r="AM2094" s="12"/>
      <c r="AN2094" s="12"/>
      <c r="AO2094" s="11"/>
      <c r="AP2094" s="11"/>
      <c r="AQ2094" s="12"/>
      <c r="AR2094" s="11"/>
      <c r="AS2094" s="12"/>
      <c r="AT2094" s="11"/>
      <c r="AU2094" s="11"/>
      <c r="AV2094" s="11"/>
      <c r="AW2094" s="11"/>
      <c r="AX2094" s="11"/>
      <c r="AY2094" s="11"/>
      <c r="AZ2094" s="11"/>
      <c r="BA2094" s="11"/>
      <c r="BB2094" s="12"/>
      <c r="BC2094" s="11"/>
      <c r="BD2094" s="16"/>
      <c r="BE2094" s="16"/>
    </row>
    <row r="2095" spans="1:57" x14ac:dyDescent="0.3">
      <c r="A2095" s="11"/>
      <c r="B2095" s="11"/>
      <c r="C2095" s="11"/>
      <c r="D2095" s="11"/>
      <c r="E2095" s="11"/>
      <c r="F2095" s="12"/>
      <c r="G2095" s="12"/>
      <c r="H2095" s="13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2"/>
      <c r="U2095" s="11"/>
      <c r="V2095" s="11"/>
      <c r="W2095" s="11"/>
      <c r="X2095" s="36"/>
      <c r="Y2095" s="36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2"/>
      <c r="AL2095" s="12"/>
      <c r="AM2095" s="12"/>
      <c r="AN2095" s="11"/>
      <c r="AO2095" s="12"/>
      <c r="AP2095" s="12"/>
      <c r="AQ2095" s="12"/>
      <c r="AR2095" s="12"/>
      <c r="AS2095" s="12"/>
      <c r="AT2095" s="11"/>
      <c r="AU2095" s="11"/>
      <c r="AV2095" s="11"/>
      <c r="AW2095" s="11"/>
      <c r="AX2095" s="11"/>
      <c r="AY2095" s="11"/>
      <c r="AZ2095" s="11"/>
      <c r="BA2095" s="11"/>
      <c r="BB2095" s="12"/>
      <c r="BC2095" s="11"/>
      <c r="BD2095" s="16"/>
      <c r="BE2095" s="16"/>
    </row>
    <row r="2096" spans="1:57" x14ac:dyDescent="0.3">
      <c r="A2096" s="11"/>
      <c r="B2096" s="11"/>
      <c r="C2096" s="11"/>
      <c r="D2096" s="11"/>
      <c r="E2096" s="11"/>
      <c r="F2096" s="12"/>
      <c r="G2096" s="12"/>
      <c r="H2096" s="13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2"/>
      <c r="U2096" s="11"/>
      <c r="V2096" s="11"/>
      <c r="W2096" s="11"/>
      <c r="X2096" s="36"/>
      <c r="Y2096" s="36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2"/>
      <c r="AL2096" s="12"/>
      <c r="AM2096" s="12"/>
      <c r="AN2096" s="11"/>
      <c r="AO2096" s="12"/>
      <c r="AP2096" s="11"/>
      <c r="AQ2096" s="12"/>
      <c r="AR2096" s="12"/>
      <c r="AS2096" s="12"/>
      <c r="AT2096" s="11"/>
      <c r="AU2096" s="11"/>
      <c r="AV2096" s="11"/>
      <c r="AW2096" s="11"/>
      <c r="AX2096" s="11"/>
      <c r="AY2096" s="11"/>
      <c r="AZ2096" s="11"/>
      <c r="BA2096" s="11"/>
      <c r="BB2096" s="12"/>
      <c r="BC2096" s="11"/>
      <c r="BD2096" s="16"/>
      <c r="BE2096" s="16"/>
    </row>
    <row r="2097" spans="1:57" x14ac:dyDescent="0.3">
      <c r="A2097" s="11"/>
      <c r="B2097" s="11"/>
      <c r="C2097" s="11"/>
      <c r="D2097" s="11"/>
      <c r="E2097" s="11"/>
      <c r="F2097" s="12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2"/>
      <c r="U2097" s="11"/>
      <c r="V2097" s="11"/>
      <c r="W2097" s="11"/>
      <c r="X2097" s="36"/>
      <c r="Y2097" s="36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6"/>
      <c r="BE2097" s="16"/>
    </row>
    <row r="2098" spans="1:57" x14ac:dyDescent="0.3">
      <c r="A2098" s="11"/>
      <c r="B2098" s="11"/>
      <c r="C2098" s="11"/>
      <c r="D2098" s="11"/>
      <c r="E2098" s="11"/>
      <c r="F2098" s="12"/>
      <c r="G2098" s="12"/>
      <c r="H2098" s="13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2"/>
      <c r="U2098" s="11"/>
      <c r="V2098" s="11"/>
      <c r="W2098" s="11"/>
      <c r="X2098" s="36"/>
      <c r="Y2098" s="36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2"/>
      <c r="AN2098" s="11"/>
      <c r="AO2098" s="11"/>
      <c r="AP2098" s="11"/>
      <c r="AQ2098" s="12"/>
      <c r="AR2098" s="12"/>
      <c r="AS2098" s="12"/>
      <c r="AT2098" s="11"/>
      <c r="AU2098" s="11"/>
      <c r="AV2098" s="11"/>
      <c r="AW2098" s="11"/>
      <c r="AX2098" s="11"/>
      <c r="AY2098" s="11"/>
      <c r="AZ2098" s="11"/>
      <c r="BA2098" s="11"/>
      <c r="BB2098" s="12"/>
      <c r="BC2098" s="11"/>
      <c r="BD2098" s="16"/>
      <c r="BE2098" s="16"/>
    </row>
    <row r="2099" spans="1:57" x14ac:dyDescent="0.3">
      <c r="A2099" s="11"/>
      <c r="B2099" s="11"/>
      <c r="C2099" s="11"/>
      <c r="D2099" s="11"/>
      <c r="E2099" s="11"/>
      <c r="F2099" s="12"/>
      <c r="G2099" s="12"/>
      <c r="H2099" s="13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2"/>
      <c r="U2099" s="11"/>
      <c r="V2099" s="11"/>
      <c r="W2099" s="11"/>
      <c r="X2099" s="36"/>
      <c r="Y2099" s="36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2"/>
      <c r="AL2099" s="12"/>
      <c r="AM2099" s="11"/>
      <c r="AN2099" s="11"/>
      <c r="AO2099" s="11"/>
      <c r="AP2099" s="11"/>
      <c r="AQ2099" s="12"/>
      <c r="AR2099" s="12"/>
      <c r="AS2099" s="12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6"/>
      <c r="BE2099" s="16"/>
    </row>
    <row r="2100" spans="1:57" x14ac:dyDescent="0.3">
      <c r="A2100" s="11"/>
      <c r="B2100" s="11"/>
      <c r="C2100" s="11"/>
      <c r="D2100" s="11"/>
      <c r="E2100" s="11"/>
      <c r="F2100" s="12"/>
      <c r="G2100" s="12"/>
      <c r="H2100" s="13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2"/>
      <c r="U2100" s="11"/>
      <c r="V2100" s="11"/>
      <c r="W2100" s="11"/>
      <c r="X2100" s="36"/>
      <c r="Y2100" s="36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2"/>
      <c r="AL2100" s="12"/>
      <c r="AM2100" s="12"/>
      <c r="AN2100" s="12"/>
      <c r="AO2100" s="11"/>
      <c r="AP2100" s="11"/>
      <c r="AQ2100" s="12"/>
      <c r="AR2100" s="12"/>
      <c r="AS2100" s="12"/>
      <c r="AT2100" s="11"/>
      <c r="AU2100" s="11"/>
      <c r="AV2100" s="11"/>
      <c r="AW2100" s="11"/>
      <c r="AX2100" s="11"/>
      <c r="AY2100" s="11"/>
      <c r="AZ2100" s="11"/>
      <c r="BA2100" s="11"/>
      <c r="BB2100" s="12"/>
      <c r="BC2100" s="11"/>
      <c r="BD2100" s="16"/>
      <c r="BE2100" s="16"/>
    </row>
    <row r="2101" spans="1:57" x14ac:dyDescent="0.3">
      <c r="A2101" s="11"/>
      <c r="B2101" s="11"/>
      <c r="C2101" s="11"/>
      <c r="D2101" s="11"/>
      <c r="E2101" s="11"/>
      <c r="F2101" s="12"/>
      <c r="G2101" s="12"/>
      <c r="H2101" s="13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2"/>
      <c r="U2101" s="11"/>
      <c r="V2101" s="11"/>
      <c r="W2101" s="11"/>
      <c r="X2101" s="36"/>
      <c r="Y2101" s="36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2"/>
      <c r="AL2101" s="12"/>
      <c r="AM2101" s="12"/>
      <c r="AN2101" s="12"/>
      <c r="AO2101" s="11"/>
      <c r="AP2101" s="11"/>
      <c r="AQ2101" s="12"/>
      <c r="AR2101" s="12"/>
      <c r="AS2101" s="12"/>
      <c r="AT2101" s="11"/>
      <c r="AU2101" s="11"/>
      <c r="AV2101" s="11"/>
      <c r="AW2101" s="11"/>
      <c r="AX2101" s="11"/>
      <c r="AY2101" s="11"/>
      <c r="AZ2101" s="11"/>
      <c r="BA2101" s="11"/>
      <c r="BB2101" s="12"/>
      <c r="BC2101" s="11"/>
      <c r="BD2101" s="16"/>
      <c r="BE2101" s="16"/>
    </row>
    <row r="2102" spans="1:57" x14ac:dyDescent="0.3">
      <c r="A2102" s="11"/>
      <c r="B2102" s="11"/>
      <c r="C2102" s="11"/>
      <c r="D2102" s="11"/>
      <c r="E2102" s="11"/>
      <c r="F2102" s="12"/>
      <c r="G2102" s="12"/>
      <c r="H2102" s="13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2"/>
      <c r="U2102" s="11"/>
      <c r="V2102" s="11"/>
      <c r="W2102" s="11"/>
      <c r="X2102" s="36"/>
      <c r="Y2102" s="36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2"/>
      <c r="AL2102" s="11"/>
      <c r="AM2102" s="12"/>
      <c r="AN2102" s="11"/>
      <c r="AO2102" s="11"/>
      <c r="AP2102" s="11"/>
      <c r="AQ2102" s="12"/>
      <c r="AR2102" s="11"/>
      <c r="AS2102" s="12"/>
      <c r="AT2102" s="11"/>
      <c r="AU2102" s="11"/>
      <c r="AV2102" s="11"/>
      <c r="AW2102" s="11"/>
      <c r="AX2102" s="11"/>
      <c r="AY2102" s="11"/>
      <c r="AZ2102" s="11"/>
      <c r="BA2102" s="11"/>
      <c r="BB2102" s="12"/>
      <c r="BC2102" s="11"/>
      <c r="BD2102" s="16"/>
      <c r="BE2102" s="16"/>
    </row>
    <row r="2103" spans="1:57" x14ac:dyDescent="0.3">
      <c r="A2103" s="11"/>
      <c r="B2103" s="11"/>
      <c r="C2103" s="11"/>
      <c r="D2103" s="11"/>
      <c r="E2103" s="11"/>
      <c r="F2103" s="12"/>
      <c r="G2103" s="12"/>
      <c r="H2103" s="13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2"/>
      <c r="U2103" s="11"/>
      <c r="V2103" s="11"/>
      <c r="W2103" s="11"/>
      <c r="X2103" s="36"/>
      <c r="Y2103" s="36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2"/>
      <c r="AL2103" s="12"/>
      <c r="AM2103" s="12"/>
      <c r="AN2103" s="12"/>
      <c r="AO2103" s="11"/>
      <c r="AP2103" s="11"/>
      <c r="AQ2103" s="12"/>
      <c r="AR2103" s="12"/>
      <c r="AS2103" s="12"/>
      <c r="AT2103" s="11"/>
      <c r="AU2103" s="11"/>
      <c r="AV2103" s="11"/>
      <c r="AW2103" s="11"/>
      <c r="AX2103" s="11"/>
      <c r="AY2103" s="11"/>
      <c r="AZ2103" s="11"/>
      <c r="BA2103" s="11"/>
      <c r="BB2103" s="12"/>
      <c r="BC2103" s="11"/>
      <c r="BD2103" s="16"/>
      <c r="BE2103" s="16"/>
    </row>
    <row r="2104" spans="1:57" x14ac:dyDescent="0.3">
      <c r="A2104" s="11"/>
      <c r="B2104" s="11"/>
      <c r="C2104" s="11"/>
      <c r="D2104" s="11"/>
      <c r="E2104" s="11"/>
      <c r="F2104" s="12"/>
      <c r="G2104" s="12"/>
      <c r="H2104" s="13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2"/>
      <c r="U2104" s="11"/>
      <c r="V2104" s="11"/>
      <c r="W2104" s="11"/>
      <c r="X2104" s="36"/>
      <c r="Y2104" s="36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2"/>
      <c r="AL2104" s="12"/>
      <c r="AM2104" s="12"/>
      <c r="AN2104" s="12"/>
      <c r="AO2104" s="11"/>
      <c r="AP2104" s="11"/>
      <c r="AQ2104" s="12"/>
      <c r="AR2104" s="12"/>
      <c r="AS2104" s="12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6"/>
      <c r="BE2104" s="16"/>
    </row>
    <row r="2105" spans="1:57" x14ac:dyDescent="0.3">
      <c r="A2105" s="11"/>
      <c r="B2105" s="11"/>
      <c r="C2105" s="11"/>
      <c r="D2105" s="11"/>
      <c r="E2105" s="11"/>
      <c r="F2105" s="12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2"/>
      <c r="U2105" s="11"/>
      <c r="V2105" s="11"/>
      <c r="W2105" s="11"/>
      <c r="X2105" s="36"/>
      <c r="Y2105" s="36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6"/>
      <c r="BE2105" s="16"/>
    </row>
    <row r="2106" spans="1:57" x14ac:dyDescent="0.3">
      <c r="A2106" s="11"/>
      <c r="B2106" s="11"/>
      <c r="C2106" s="11"/>
      <c r="D2106" s="11"/>
      <c r="E2106" s="11"/>
      <c r="F2106" s="12"/>
      <c r="G2106" s="12"/>
      <c r="H2106" s="13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2"/>
      <c r="U2106" s="11"/>
      <c r="V2106" s="11"/>
      <c r="W2106" s="11"/>
      <c r="X2106" s="36"/>
      <c r="Y2106" s="36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2"/>
      <c r="AL2106" s="12"/>
      <c r="AM2106" s="12"/>
      <c r="AN2106" s="12"/>
      <c r="AO2106" s="11"/>
      <c r="AP2106" s="11"/>
      <c r="AQ2106" s="12"/>
      <c r="AR2106" s="12"/>
      <c r="AS2106" s="12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6"/>
      <c r="BE2106" s="16"/>
    </row>
    <row r="2107" spans="1:57" x14ac:dyDescent="0.3">
      <c r="A2107" s="11"/>
      <c r="B2107" s="11"/>
      <c r="C2107" s="11"/>
      <c r="D2107" s="11"/>
      <c r="E2107" s="11"/>
      <c r="F2107" s="12"/>
      <c r="G2107" s="12"/>
      <c r="H2107" s="13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2"/>
      <c r="U2107" s="11"/>
      <c r="V2107" s="11"/>
      <c r="W2107" s="11"/>
      <c r="X2107" s="36"/>
      <c r="Y2107" s="36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2"/>
      <c r="AL2107" s="12"/>
      <c r="AM2107" s="12"/>
      <c r="AN2107" s="12"/>
      <c r="AO2107" s="11"/>
      <c r="AP2107" s="11"/>
      <c r="AQ2107" s="12"/>
      <c r="AR2107" s="12"/>
      <c r="AS2107" s="12"/>
      <c r="AT2107" s="11"/>
      <c r="AU2107" s="11"/>
      <c r="AV2107" s="11"/>
      <c r="AW2107" s="11"/>
      <c r="AX2107" s="11"/>
      <c r="AY2107" s="11"/>
      <c r="AZ2107" s="11"/>
      <c r="BA2107" s="11"/>
      <c r="BB2107" s="12"/>
      <c r="BC2107" s="11"/>
      <c r="BD2107" s="16"/>
      <c r="BE2107" s="16"/>
    </row>
    <row r="2108" spans="1:57" x14ac:dyDescent="0.3">
      <c r="A2108" s="11"/>
      <c r="B2108" s="11"/>
      <c r="C2108" s="11"/>
      <c r="D2108" s="11"/>
      <c r="E2108" s="11"/>
      <c r="F2108" s="12"/>
      <c r="G2108" s="12"/>
      <c r="H2108" s="13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2"/>
      <c r="U2108" s="11"/>
      <c r="V2108" s="11"/>
      <c r="W2108" s="11"/>
      <c r="X2108" s="36"/>
      <c r="Y2108" s="36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2"/>
      <c r="AL2108" s="12"/>
      <c r="AM2108" s="12"/>
      <c r="AN2108" s="12"/>
      <c r="AO2108" s="11"/>
      <c r="AP2108" s="11"/>
      <c r="AQ2108" s="12"/>
      <c r="AR2108" s="12"/>
      <c r="AS2108" s="12"/>
      <c r="AT2108" s="11"/>
      <c r="AU2108" s="11"/>
      <c r="AV2108" s="11"/>
      <c r="AW2108" s="11"/>
      <c r="AX2108" s="11"/>
      <c r="AY2108" s="11"/>
      <c r="AZ2108" s="11"/>
      <c r="BA2108" s="11"/>
      <c r="BB2108" s="12"/>
      <c r="BC2108" s="11"/>
      <c r="BD2108" s="16"/>
      <c r="BE2108" s="16"/>
    </row>
    <row r="2109" spans="1:57" x14ac:dyDescent="0.3">
      <c r="A2109" s="11"/>
      <c r="B2109" s="11"/>
      <c r="C2109" s="11"/>
      <c r="D2109" s="11"/>
      <c r="E2109" s="11"/>
      <c r="F2109" s="12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2"/>
      <c r="U2109" s="11"/>
      <c r="V2109" s="11"/>
      <c r="W2109" s="11"/>
      <c r="X2109" s="36"/>
      <c r="Y2109" s="36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6"/>
      <c r="BE2109" s="16"/>
    </row>
    <row r="2110" spans="1:57" x14ac:dyDescent="0.3">
      <c r="A2110" s="11"/>
      <c r="B2110" s="11"/>
      <c r="C2110" s="11"/>
      <c r="D2110" s="11"/>
      <c r="E2110" s="11"/>
      <c r="F2110" s="12"/>
      <c r="G2110" s="12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2"/>
      <c r="U2110" s="11"/>
      <c r="V2110" s="11"/>
      <c r="W2110" s="11"/>
      <c r="X2110" s="36"/>
      <c r="Y2110" s="36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2"/>
      <c r="AL2110" s="12"/>
      <c r="AM2110" s="12"/>
      <c r="AN2110" s="12"/>
      <c r="AO2110" s="11"/>
      <c r="AP2110" s="11"/>
      <c r="AQ2110" s="12"/>
      <c r="AR2110" s="11"/>
      <c r="AS2110" s="12"/>
      <c r="AT2110" s="11"/>
      <c r="AU2110" s="11"/>
      <c r="AV2110" s="11"/>
      <c r="AW2110" s="11"/>
      <c r="AX2110" s="11"/>
      <c r="AY2110" s="11"/>
      <c r="AZ2110" s="11"/>
      <c r="BA2110" s="11"/>
      <c r="BB2110" s="12"/>
      <c r="BC2110" s="11"/>
      <c r="BD2110" s="16"/>
      <c r="BE2110" s="16"/>
    </row>
    <row r="2111" spans="1:57" x14ac:dyDescent="0.3">
      <c r="A2111" s="11"/>
      <c r="B2111" s="11"/>
      <c r="C2111" s="11"/>
      <c r="D2111" s="11"/>
      <c r="E2111" s="11"/>
      <c r="F2111" s="12"/>
      <c r="G2111" s="12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2"/>
      <c r="U2111" s="11"/>
      <c r="V2111" s="11"/>
      <c r="W2111" s="11"/>
      <c r="X2111" s="36"/>
      <c r="Y2111" s="36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2"/>
      <c r="AL2111" s="12"/>
      <c r="AM2111" s="12"/>
      <c r="AN2111" s="12"/>
      <c r="AO2111" s="11"/>
      <c r="AP2111" s="11"/>
      <c r="AQ2111" s="12"/>
      <c r="AR2111" s="11"/>
      <c r="AS2111" s="12"/>
      <c r="AT2111" s="11"/>
      <c r="AU2111" s="11"/>
      <c r="AV2111" s="11"/>
      <c r="AW2111" s="11"/>
      <c r="AX2111" s="11"/>
      <c r="AY2111" s="11"/>
      <c r="AZ2111" s="11"/>
      <c r="BA2111" s="11"/>
      <c r="BB2111" s="12"/>
      <c r="BC2111" s="11"/>
      <c r="BD2111" s="16"/>
      <c r="BE2111" s="16"/>
    </row>
    <row r="2112" spans="1:57" x14ac:dyDescent="0.3">
      <c r="A2112" s="11"/>
      <c r="B2112" s="11"/>
      <c r="C2112" s="11"/>
      <c r="D2112" s="11"/>
      <c r="E2112" s="11"/>
      <c r="F2112" s="12"/>
      <c r="G2112" s="11"/>
      <c r="H2112" s="13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2"/>
      <c r="U2112" s="11"/>
      <c r="V2112" s="11"/>
      <c r="W2112" s="11"/>
      <c r="X2112" s="36"/>
      <c r="Y2112" s="36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6"/>
      <c r="BE2112" s="16"/>
    </row>
    <row r="2113" spans="1:57" x14ac:dyDescent="0.3">
      <c r="A2113" s="11"/>
      <c r="B2113" s="11"/>
      <c r="C2113" s="11"/>
      <c r="D2113" s="11"/>
      <c r="E2113" s="11"/>
      <c r="F2113" s="12"/>
      <c r="G2113" s="11"/>
      <c r="H2113" s="13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2"/>
      <c r="U2113" s="11"/>
      <c r="V2113" s="11"/>
      <c r="W2113" s="11"/>
      <c r="X2113" s="36"/>
      <c r="Y2113" s="36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6"/>
      <c r="BE2113" s="16"/>
    </row>
    <row r="2114" spans="1:57" x14ac:dyDescent="0.3">
      <c r="A2114" s="11"/>
      <c r="B2114" s="11"/>
      <c r="C2114" s="11"/>
      <c r="D2114" s="11"/>
      <c r="E2114" s="11"/>
      <c r="F2114" s="12"/>
      <c r="G2114" s="12"/>
      <c r="H2114" s="13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2"/>
      <c r="U2114" s="11"/>
      <c r="V2114" s="11"/>
      <c r="W2114" s="11"/>
      <c r="X2114" s="36"/>
      <c r="Y2114" s="36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2"/>
      <c r="AN2114" s="11"/>
      <c r="AO2114" s="11"/>
      <c r="AP2114" s="11"/>
      <c r="AQ2114" s="12"/>
      <c r="AR2114" s="11"/>
      <c r="AS2114" s="12"/>
      <c r="AT2114" s="11"/>
      <c r="AU2114" s="11"/>
      <c r="AV2114" s="11"/>
      <c r="AW2114" s="11"/>
      <c r="AX2114" s="11"/>
      <c r="AY2114" s="11"/>
      <c r="AZ2114" s="11"/>
      <c r="BA2114" s="11"/>
      <c r="BB2114" s="12"/>
      <c r="BC2114" s="11"/>
      <c r="BD2114" s="16"/>
      <c r="BE2114" s="16"/>
    </row>
    <row r="2115" spans="1:57" x14ac:dyDescent="0.3">
      <c r="A2115" s="11"/>
      <c r="B2115" s="11"/>
      <c r="C2115" s="11"/>
      <c r="D2115" s="11"/>
      <c r="E2115" s="11"/>
      <c r="F2115" s="12"/>
      <c r="G2115" s="12"/>
      <c r="H2115" s="13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2"/>
      <c r="U2115" s="11"/>
      <c r="V2115" s="11"/>
      <c r="W2115" s="11"/>
      <c r="X2115" s="36"/>
      <c r="Y2115" s="36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2"/>
      <c r="AL2115" s="12"/>
      <c r="AM2115" s="11"/>
      <c r="AN2115" s="11"/>
      <c r="AO2115" s="11"/>
      <c r="AP2115" s="11"/>
      <c r="AQ2115" s="12"/>
      <c r="AR2115" s="12"/>
      <c r="AS2115" s="12"/>
      <c r="AT2115" s="11"/>
      <c r="AU2115" s="11"/>
      <c r="AV2115" s="11"/>
      <c r="AW2115" s="11"/>
      <c r="AX2115" s="11"/>
      <c r="AY2115" s="11"/>
      <c r="AZ2115" s="11"/>
      <c r="BA2115" s="11"/>
      <c r="BB2115" s="12"/>
      <c r="BC2115" s="11"/>
      <c r="BD2115" s="16"/>
      <c r="BE2115" s="16"/>
    </row>
    <row r="2116" spans="1:57" x14ac:dyDescent="0.3">
      <c r="A2116" s="11"/>
      <c r="B2116" s="11"/>
      <c r="C2116" s="11"/>
      <c r="D2116" s="11"/>
      <c r="E2116" s="11"/>
      <c r="F2116" s="12"/>
      <c r="G2116" s="12"/>
      <c r="H2116" s="13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2"/>
      <c r="U2116" s="11"/>
      <c r="V2116" s="11"/>
      <c r="W2116" s="11"/>
      <c r="X2116" s="36"/>
      <c r="Y2116" s="36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2"/>
      <c r="AL2116" s="12"/>
      <c r="AM2116" s="11"/>
      <c r="AN2116" s="11"/>
      <c r="AO2116" s="11"/>
      <c r="AP2116" s="11"/>
      <c r="AQ2116" s="12"/>
      <c r="AR2116" s="12"/>
      <c r="AS2116" s="12"/>
      <c r="AT2116" s="11"/>
      <c r="AU2116" s="11"/>
      <c r="AV2116" s="11"/>
      <c r="AW2116" s="11"/>
      <c r="AX2116" s="11"/>
      <c r="AY2116" s="11"/>
      <c r="AZ2116" s="11"/>
      <c r="BA2116" s="11"/>
      <c r="BB2116" s="12"/>
      <c r="BC2116" s="11"/>
      <c r="BD2116" s="16"/>
      <c r="BE2116" s="16"/>
    </row>
    <row r="2117" spans="1:57" x14ac:dyDescent="0.3">
      <c r="A2117" s="11"/>
      <c r="B2117" s="11"/>
      <c r="C2117" s="11"/>
      <c r="D2117" s="11"/>
      <c r="E2117" s="11"/>
      <c r="F2117" s="12"/>
      <c r="G2117" s="12"/>
      <c r="H2117" s="13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2"/>
      <c r="U2117" s="11"/>
      <c r="V2117" s="11"/>
      <c r="W2117" s="11"/>
      <c r="X2117" s="36"/>
      <c r="Y2117" s="36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2"/>
      <c r="AL2117" s="12"/>
      <c r="AM2117" s="12"/>
      <c r="AN2117" s="12"/>
      <c r="AO2117" s="11"/>
      <c r="AP2117" s="11"/>
      <c r="AQ2117" s="12"/>
      <c r="AR2117" s="12"/>
      <c r="AS2117" s="12"/>
      <c r="AT2117" s="11"/>
      <c r="AU2117" s="11"/>
      <c r="AV2117" s="11"/>
      <c r="AW2117" s="11"/>
      <c r="AX2117" s="11"/>
      <c r="AY2117" s="11"/>
      <c r="AZ2117" s="11"/>
      <c r="BA2117" s="11"/>
      <c r="BB2117" s="12"/>
      <c r="BC2117" s="11"/>
      <c r="BD2117" s="16"/>
      <c r="BE2117" s="16"/>
    </row>
    <row r="2118" spans="1:57" x14ac:dyDescent="0.3">
      <c r="A2118" s="11"/>
      <c r="B2118" s="11"/>
      <c r="C2118" s="11"/>
      <c r="D2118" s="11"/>
      <c r="E2118" s="11"/>
      <c r="F2118" s="12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2"/>
      <c r="U2118" s="11"/>
      <c r="V2118" s="11"/>
      <c r="W2118" s="11"/>
      <c r="X2118" s="36"/>
      <c r="Y2118" s="36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6"/>
      <c r="BE2118" s="16"/>
    </row>
    <row r="2119" spans="1:57" x14ac:dyDescent="0.3">
      <c r="A2119" s="11"/>
      <c r="B2119" s="11"/>
      <c r="C2119" s="11"/>
      <c r="D2119" s="11"/>
      <c r="E2119" s="11"/>
      <c r="F2119" s="12"/>
      <c r="G2119" s="12"/>
      <c r="H2119" s="13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2"/>
      <c r="U2119" s="11"/>
      <c r="V2119" s="11"/>
      <c r="W2119" s="11"/>
      <c r="X2119" s="36"/>
      <c r="Y2119" s="36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2"/>
      <c r="AL2119" s="12"/>
      <c r="AM2119" s="12"/>
      <c r="AN2119" s="12"/>
      <c r="AO2119" s="11"/>
      <c r="AP2119" s="11"/>
      <c r="AQ2119" s="12"/>
      <c r="AR2119" s="12"/>
      <c r="AS2119" s="12"/>
      <c r="AT2119" s="11"/>
      <c r="AU2119" s="11"/>
      <c r="AV2119" s="11"/>
      <c r="AW2119" s="11"/>
      <c r="AX2119" s="11"/>
      <c r="AY2119" s="11"/>
      <c r="AZ2119" s="11"/>
      <c r="BA2119" s="11"/>
      <c r="BB2119" s="12"/>
      <c r="BC2119" s="11"/>
      <c r="BD2119" s="16"/>
      <c r="BE2119" s="16"/>
    </row>
    <row r="2120" spans="1:57" x14ac:dyDescent="0.3">
      <c r="A2120" s="11"/>
      <c r="B2120" s="11"/>
      <c r="C2120" s="11"/>
      <c r="D2120" s="11"/>
      <c r="E2120" s="11"/>
      <c r="F2120" s="12"/>
      <c r="G2120" s="11"/>
      <c r="H2120" s="13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2"/>
      <c r="U2120" s="11"/>
      <c r="V2120" s="11"/>
      <c r="W2120" s="11"/>
      <c r="X2120" s="36"/>
      <c r="Y2120" s="36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6"/>
      <c r="BE2120" s="16"/>
    </row>
    <row r="2121" spans="1:57" x14ac:dyDescent="0.3">
      <c r="A2121" s="11"/>
      <c r="B2121" s="11"/>
      <c r="C2121" s="11"/>
      <c r="D2121" s="11"/>
      <c r="E2121" s="11"/>
      <c r="F2121" s="12"/>
      <c r="G2121" s="12"/>
      <c r="H2121" s="13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2"/>
      <c r="U2121" s="11"/>
      <c r="V2121" s="11"/>
      <c r="W2121" s="11"/>
      <c r="X2121" s="36"/>
      <c r="Y2121" s="36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2"/>
      <c r="AL2121" s="11"/>
      <c r="AM2121" s="12"/>
      <c r="AN2121" s="12"/>
      <c r="AO2121" s="12"/>
      <c r="AP2121" s="11"/>
      <c r="AQ2121" s="12"/>
      <c r="AR2121" s="12"/>
      <c r="AS2121" s="12"/>
      <c r="AT2121" s="11"/>
      <c r="AU2121" s="11"/>
      <c r="AV2121" s="11"/>
      <c r="AW2121" s="11"/>
      <c r="AX2121" s="11"/>
      <c r="AY2121" s="11"/>
      <c r="AZ2121" s="11"/>
      <c r="BA2121" s="11"/>
      <c r="BB2121" s="12"/>
      <c r="BC2121" s="11"/>
      <c r="BD2121" s="16"/>
      <c r="BE2121" s="16"/>
    </row>
    <row r="2122" spans="1:57" x14ac:dyDescent="0.3">
      <c r="A2122" s="11"/>
      <c r="B2122" s="11"/>
      <c r="C2122" s="11"/>
      <c r="D2122" s="11"/>
      <c r="E2122" s="11"/>
      <c r="F2122" s="12"/>
      <c r="G2122" s="12"/>
      <c r="H2122" s="13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2"/>
      <c r="U2122" s="11"/>
      <c r="V2122" s="11"/>
      <c r="W2122" s="11"/>
      <c r="X2122" s="36"/>
      <c r="Y2122" s="36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1"/>
      <c r="AU2122" s="11"/>
      <c r="AV2122" s="11"/>
      <c r="AW2122" s="11"/>
      <c r="AX2122" s="11"/>
      <c r="AY2122" s="11"/>
      <c r="AZ2122" s="11"/>
      <c r="BA2122" s="11"/>
      <c r="BB2122" s="12"/>
      <c r="BC2122" s="11"/>
      <c r="BD2122" s="16"/>
      <c r="BE2122" s="16"/>
    </row>
    <row r="2123" spans="1:57" x14ac:dyDescent="0.3">
      <c r="A2123" s="11"/>
      <c r="B2123" s="11"/>
      <c r="C2123" s="11"/>
      <c r="D2123" s="11"/>
      <c r="E2123" s="11"/>
      <c r="F2123" s="12"/>
      <c r="G2123" s="12"/>
      <c r="H2123" s="13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2"/>
      <c r="U2123" s="11"/>
      <c r="V2123" s="11"/>
      <c r="W2123" s="11"/>
      <c r="X2123" s="36"/>
      <c r="Y2123" s="36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2"/>
      <c r="AL2123" s="12"/>
      <c r="AM2123" s="12"/>
      <c r="AN2123" s="12"/>
      <c r="AO2123" s="11"/>
      <c r="AP2123" s="11"/>
      <c r="AQ2123" s="12"/>
      <c r="AR2123" s="12"/>
      <c r="AS2123" s="12"/>
      <c r="AT2123" s="11"/>
      <c r="AU2123" s="11"/>
      <c r="AV2123" s="11"/>
      <c r="AW2123" s="11"/>
      <c r="AX2123" s="11"/>
      <c r="AY2123" s="11"/>
      <c r="AZ2123" s="11"/>
      <c r="BA2123" s="11"/>
      <c r="BB2123" s="12"/>
      <c r="BC2123" s="11"/>
      <c r="BD2123" s="16"/>
      <c r="BE2123" s="16"/>
    </row>
    <row r="2124" spans="1:57" x14ac:dyDescent="0.3">
      <c r="A2124" s="11"/>
      <c r="B2124" s="11"/>
      <c r="C2124" s="11"/>
      <c r="D2124" s="11"/>
      <c r="E2124" s="11"/>
      <c r="F2124" s="12"/>
      <c r="G2124" s="12"/>
      <c r="H2124" s="13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2"/>
      <c r="U2124" s="11"/>
      <c r="V2124" s="11"/>
      <c r="W2124" s="11"/>
      <c r="X2124" s="36"/>
      <c r="Y2124" s="36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2"/>
      <c r="AL2124" s="12"/>
      <c r="AM2124" s="12"/>
      <c r="AN2124" s="12"/>
      <c r="AO2124" s="11"/>
      <c r="AP2124" s="11"/>
      <c r="AQ2124" s="12"/>
      <c r="AR2124" s="12"/>
      <c r="AS2124" s="12"/>
      <c r="AT2124" s="11"/>
      <c r="AU2124" s="11"/>
      <c r="AV2124" s="11"/>
      <c r="AW2124" s="11"/>
      <c r="AX2124" s="11"/>
      <c r="AY2124" s="11"/>
      <c r="AZ2124" s="11"/>
      <c r="BA2124" s="11"/>
      <c r="BB2124" s="12"/>
      <c r="BC2124" s="11"/>
      <c r="BD2124" s="16"/>
      <c r="BE2124" s="16"/>
    </row>
    <row r="2125" spans="1:57" x14ac:dyDescent="0.3">
      <c r="A2125" s="11"/>
      <c r="B2125" s="11"/>
      <c r="C2125" s="11"/>
      <c r="D2125" s="11"/>
      <c r="E2125" s="11"/>
      <c r="F2125" s="12"/>
      <c r="G2125" s="12"/>
      <c r="H2125" s="13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2"/>
      <c r="U2125" s="11"/>
      <c r="V2125" s="11"/>
      <c r="W2125" s="11"/>
      <c r="X2125" s="36"/>
      <c r="Y2125" s="36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2"/>
      <c r="AL2125" s="12"/>
      <c r="AM2125" s="11"/>
      <c r="AN2125" s="11"/>
      <c r="AO2125" s="11"/>
      <c r="AP2125" s="11"/>
      <c r="AQ2125" s="11"/>
      <c r="AR2125" s="11"/>
      <c r="AS2125" s="12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6"/>
      <c r="BE2125" s="16"/>
    </row>
    <row r="2126" spans="1:57" x14ac:dyDescent="0.3">
      <c r="A2126" s="11"/>
      <c r="B2126" s="11"/>
      <c r="C2126" s="11"/>
      <c r="D2126" s="11"/>
      <c r="E2126" s="11"/>
      <c r="F2126" s="12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2"/>
      <c r="U2126" s="11"/>
      <c r="V2126" s="11"/>
      <c r="W2126" s="11"/>
      <c r="X2126" s="36"/>
      <c r="Y2126" s="36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6"/>
      <c r="BE2126" s="16"/>
    </row>
    <row r="2127" spans="1:57" x14ac:dyDescent="0.3">
      <c r="A2127" s="11"/>
      <c r="B2127" s="11"/>
      <c r="C2127" s="11"/>
      <c r="D2127" s="11"/>
      <c r="E2127" s="11"/>
      <c r="F2127" s="12"/>
      <c r="G2127" s="11"/>
      <c r="H2127" s="13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2"/>
      <c r="U2127" s="11"/>
      <c r="V2127" s="11"/>
      <c r="W2127" s="11"/>
      <c r="X2127" s="36"/>
      <c r="Y2127" s="36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2"/>
      <c r="AN2127" s="12"/>
      <c r="AO2127" s="11"/>
      <c r="AP2127" s="11"/>
      <c r="AQ2127" s="12"/>
      <c r="AR2127" s="12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2"/>
      <c r="BC2127" s="11"/>
      <c r="BD2127" s="16"/>
      <c r="BE2127" s="16"/>
    </row>
    <row r="2128" spans="1:57" x14ac:dyDescent="0.3">
      <c r="A2128" s="11"/>
      <c r="B2128" s="11"/>
      <c r="C2128" s="11"/>
      <c r="D2128" s="11"/>
      <c r="E2128" s="11"/>
      <c r="F2128" s="12"/>
      <c r="G2128" s="12"/>
      <c r="H2128" s="13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2"/>
      <c r="U2128" s="11"/>
      <c r="V2128" s="11"/>
      <c r="W2128" s="11"/>
      <c r="X2128" s="36"/>
      <c r="Y2128" s="36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1"/>
      <c r="AU2128" s="11"/>
      <c r="AV2128" s="11"/>
      <c r="AW2128" s="11"/>
      <c r="AX2128" s="11"/>
      <c r="AY2128" s="11"/>
      <c r="AZ2128" s="11"/>
      <c r="BA2128" s="11"/>
      <c r="BB2128" s="12"/>
      <c r="BC2128" s="11"/>
      <c r="BD2128" s="16"/>
      <c r="BE2128" s="16"/>
    </row>
    <row r="2129" spans="1:57" x14ac:dyDescent="0.3">
      <c r="A2129" s="11"/>
      <c r="B2129" s="11"/>
      <c r="C2129" s="11"/>
      <c r="D2129" s="11"/>
      <c r="E2129" s="11"/>
      <c r="F2129" s="12"/>
      <c r="G2129" s="12"/>
      <c r="H2129" s="13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2"/>
      <c r="U2129" s="11"/>
      <c r="V2129" s="11"/>
      <c r="W2129" s="11"/>
      <c r="X2129" s="36"/>
      <c r="Y2129" s="36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1"/>
      <c r="AU2129" s="11"/>
      <c r="AV2129" s="11"/>
      <c r="AW2129" s="11"/>
      <c r="AX2129" s="11"/>
      <c r="AY2129" s="11"/>
      <c r="AZ2129" s="11"/>
      <c r="BA2129" s="11"/>
      <c r="BB2129" s="12"/>
      <c r="BC2129" s="11"/>
      <c r="BD2129" s="16"/>
      <c r="BE2129" s="16"/>
    </row>
    <row r="2130" spans="1:57" x14ac:dyDescent="0.3">
      <c r="A2130" s="11"/>
      <c r="B2130" s="11"/>
      <c r="C2130" s="11"/>
      <c r="D2130" s="11"/>
      <c r="E2130" s="11"/>
      <c r="F2130" s="12"/>
      <c r="G2130" s="12"/>
      <c r="H2130" s="13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2"/>
      <c r="U2130" s="11"/>
      <c r="V2130" s="11"/>
      <c r="W2130" s="11"/>
      <c r="X2130" s="36"/>
      <c r="Y2130" s="36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2"/>
      <c r="AL2130" s="12"/>
      <c r="AM2130" s="12"/>
      <c r="AN2130" s="12"/>
      <c r="AO2130" s="11"/>
      <c r="AP2130" s="11"/>
      <c r="AQ2130" s="12"/>
      <c r="AR2130" s="12"/>
      <c r="AS2130" s="12"/>
      <c r="AT2130" s="11"/>
      <c r="AU2130" s="11"/>
      <c r="AV2130" s="11"/>
      <c r="AW2130" s="11"/>
      <c r="AX2130" s="11"/>
      <c r="AY2130" s="11"/>
      <c r="AZ2130" s="11"/>
      <c r="BA2130" s="11"/>
      <c r="BB2130" s="12"/>
      <c r="BC2130" s="11"/>
      <c r="BD2130" s="16"/>
      <c r="BE2130" s="16"/>
    </row>
    <row r="2131" spans="1:57" x14ac:dyDescent="0.3">
      <c r="A2131" s="11"/>
      <c r="B2131" s="11"/>
      <c r="C2131" s="11"/>
      <c r="D2131" s="11"/>
      <c r="E2131" s="11"/>
      <c r="F2131" s="12"/>
      <c r="G2131" s="12"/>
      <c r="H2131" s="13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2"/>
      <c r="U2131" s="11"/>
      <c r="V2131" s="11"/>
      <c r="W2131" s="11"/>
      <c r="X2131" s="36"/>
      <c r="Y2131" s="36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2"/>
      <c r="AL2131" s="12"/>
      <c r="AM2131" s="12"/>
      <c r="AN2131" s="11"/>
      <c r="AO2131" s="11"/>
      <c r="AP2131" s="11"/>
      <c r="AQ2131" s="12"/>
      <c r="AR2131" s="11"/>
      <c r="AS2131" s="12"/>
      <c r="AT2131" s="11"/>
      <c r="AU2131" s="11"/>
      <c r="AV2131" s="11"/>
      <c r="AW2131" s="11"/>
      <c r="AX2131" s="11"/>
      <c r="AY2131" s="11"/>
      <c r="AZ2131" s="11"/>
      <c r="BA2131" s="11"/>
      <c r="BB2131" s="12"/>
      <c r="BC2131" s="11"/>
      <c r="BD2131" s="16"/>
      <c r="BE2131" s="16"/>
    </row>
    <row r="2132" spans="1:57" x14ac:dyDescent="0.3">
      <c r="A2132" s="11"/>
      <c r="B2132" s="11"/>
      <c r="C2132" s="11"/>
      <c r="D2132" s="11"/>
      <c r="E2132" s="11"/>
      <c r="F2132" s="12"/>
      <c r="G2132" s="12"/>
      <c r="H2132" s="13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2"/>
      <c r="U2132" s="11"/>
      <c r="V2132" s="11"/>
      <c r="W2132" s="11"/>
      <c r="X2132" s="36"/>
      <c r="Y2132" s="36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2"/>
      <c r="AL2132" s="11"/>
      <c r="AM2132" s="11"/>
      <c r="AN2132" s="11"/>
      <c r="AO2132" s="11"/>
      <c r="AP2132" s="11"/>
      <c r="AQ2132" s="12"/>
      <c r="AR2132" s="12"/>
      <c r="AS2132" s="12"/>
      <c r="AT2132" s="11"/>
      <c r="AU2132" s="11"/>
      <c r="AV2132" s="11"/>
      <c r="AW2132" s="11"/>
      <c r="AX2132" s="11"/>
      <c r="AY2132" s="11"/>
      <c r="AZ2132" s="11"/>
      <c r="BA2132" s="11"/>
      <c r="BB2132" s="12"/>
      <c r="BC2132" s="11"/>
      <c r="BD2132" s="16"/>
      <c r="BE2132" s="16"/>
    </row>
    <row r="2133" spans="1:57" x14ac:dyDescent="0.3">
      <c r="A2133" s="11"/>
      <c r="B2133" s="11"/>
      <c r="C2133" s="11"/>
      <c r="D2133" s="11"/>
      <c r="E2133" s="11"/>
      <c r="F2133" s="12"/>
      <c r="G2133" s="12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2"/>
      <c r="U2133" s="11"/>
      <c r="V2133" s="11"/>
      <c r="W2133" s="11"/>
      <c r="X2133" s="36"/>
      <c r="Y2133" s="36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2"/>
      <c r="AL2133" s="11"/>
      <c r="AM2133" s="11"/>
      <c r="AN2133" s="11"/>
      <c r="AO2133" s="11"/>
      <c r="AP2133" s="11"/>
      <c r="AQ2133" s="12"/>
      <c r="AR2133" s="11"/>
      <c r="AS2133" s="12"/>
      <c r="AT2133" s="11"/>
      <c r="AU2133" s="11"/>
      <c r="AV2133" s="11"/>
      <c r="AW2133" s="11"/>
      <c r="AX2133" s="11"/>
      <c r="AY2133" s="11"/>
      <c r="AZ2133" s="11"/>
      <c r="BA2133" s="11"/>
      <c r="BB2133" s="12"/>
      <c r="BC2133" s="11"/>
      <c r="BD2133" s="16"/>
      <c r="BE2133" s="16"/>
    </row>
    <row r="2134" spans="1:57" x14ac:dyDescent="0.3">
      <c r="A2134" s="11"/>
      <c r="B2134" s="11"/>
      <c r="C2134" s="11"/>
      <c r="D2134" s="11"/>
      <c r="E2134" s="11"/>
      <c r="F2134" s="12"/>
      <c r="G2134" s="12"/>
      <c r="H2134" s="13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2"/>
      <c r="U2134" s="11"/>
      <c r="V2134" s="11"/>
      <c r="W2134" s="11"/>
      <c r="X2134" s="36"/>
      <c r="Y2134" s="36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2"/>
      <c r="AL2134" s="12"/>
      <c r="AM2134" s="11"/>
      <c r="AN2134" s="12"/>
      <c r="AO2134" s="11"/>
      <c r="AP2134" s="11"/>
      <c r="AQ2134" s="12"/>
      <c r="AR2134" s="12"/>
      <c r="AS2134" s="12"/>
      <c r="AT2134" s="11"/>
      <c r="AU2134" s="11"/>
      <c r="AV2134" s="11"/>
      <c r="AW2134" s="11"/>
      <c r="AX2134" s="11"/>
      <c r="AY2134" s="11"/>
      <c r="AZ2134" s="11"/>
      <c r="BA2134" s="11"/>
      <c r="BB2134" s="12"/>
      <c r="BC2134" s="11"/>
      <c r="BD2134" s="16"/>
      <c r="BE2134" s="16"/>
    </row>
    <row r="2135" spans="1:57" x14ac:dyDescent="0.3">
      <c r="A2135" s="11"/>
      <c r="B2135" s="11"/>
      <c r="C2135" s="11"/>
      <c r="D2135" s="11"/>
      <c r="E2135" s="11"/>
      <c r="F2135" s="12"/>
      <c r="G2135" s="12"/>
      <c r="H2135" s="13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2"/>
      <c r="U2135" s="11"/>
      <c r="V2135" s="11"/>
      <c r="W2135" s="11"/>
      <c r="X2135" s="36"/>
      <c r="Y2135" s="36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2"/>
      <c r="AL2135" s="12"/>
      <c r="AM2135" s="11"/>
      <c r="AN2135" s="11"/>
      <c r="AO2135" s="11"/>
      <c r="AP2135" s="11"/>
      <c r="AQ2135" s="11"/>
      <c r="AR2135" s="11"/>
      <c r="AS2135" s="12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6"/>
      <c r="BE2135" s="16"/>
    </row>
    <row r="2136" spans="1:57" x14ac:dyDescent="0.3">
      <c r="A2136" s="11"/>
      <c r="B2136" s="11"/>
      <c r="C2136" s="11"/>
      <c r="D2136" s="11"/>
      <c r="E2136" s="11"/>
      <c r="F2136" s="12"/>
      <c r="G2136" s="11"/>
      <c r="H2136" s="13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2"/>
      <c r="U2136" s="11"/>
      <c r="V2136" s="11"/>
      <c r="W2136" s="11"/>
      <c r="X2136" s="36"/>
      <c r="Y2136" s="36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2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6"/>
      <c r="BE2136" s="16"/>
    </row>
    <row r="2137" spans="1:57" x14ac:dyDescent="0.3">
      <c r="A2137" s="11"/>
      <c r="B2137" s="11"/>
      <c r="C2137" s="11"/>
      <c r="D2137" s="11"/>
      <c r="E2137" s="11"/>
      <c r="F2137" s="12"/>
      <c r="G2137" s="11"/>
      <c r="H2137" s="13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2"/>
      <c r="U2137" s="11"/>
      <c r="V2137" s="11"/>
      <c r="W2137" s="11"/>
      <c r="X2137" s="36"/>
      <c r="Y2137" s="36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2"/>
      <c r="AL2137" s="12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6"/>
      <c r="BE2137" s="16"/>
    </row>
    <row r="2138" spans="1:57" x14ac:dyDescent="0.3">
      <c r="A2138" s="11"/>
      <c r="B2138" s="11"/>
      <c r="C2138" s="11"/>
      <c r="D2138" s="11"/>
      <c r="E2138" s="11"/>
      <c r="F2138" s="12"/>
      <c r="G2138" s="12"/>
      <c r="H2138" s="13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2"/>
      <c r="U2138" s="11"/>
      <c r="V2138" s="11"/>
      <c r="W2138" s="11"/>
      <c r="X2138" s="36"/>
      <c r="Y2138" s="36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2"/>
      <c r="AL2138" s="12"/>
      <c r="AM2138" s="12"/>
      <c r="AN2138" s="12"/>
      <c r="AO2138" s="11"/>
      <c r="AP2138" s="11"/>
      <c r="AQ2138" s="12"/>
      <c r="AR2138" s="12"/>
      <c r="AS2138" s="12"/>
      <c r="AT2138" s="11"/>
      <c r="AU2138" s="11"/>
      <c r="AV2138" s="11"/>
      <c r="AW2138" s="11"/>
      <c r="AX2138" s="11"/>
      <c r="AY2138" s="11"/>
      <c r="AZ2138" s="11"/>
      <c r="BA2138" s="11"/>
      <c r="BB2138" s="12"/>
      <c r="BC2138" s="11"/>
      <c r="BD2138" s="16"/>
      <c r="BE2138" s="16"/>
    </row>
    <row r="2139" spans="1:57" x14ac:dyDescent="0.3">
      <c r="A2139" s="11"/>
      <c r="B2139" s="11"/>
      <c r="C2139" s="11"/>
      <c r="D2139" s="11"/>
      <c r="E2139" s="11"/>
      <c r="F2139" s="12"/>
      <c r="G2139" s="12"/>
      <c r="H2139" s="13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2"/>
      <c r="U2139" s="11"/>
      <c r="V2139" s="11"/>
      <c r="W2139" s="11"/>
      <c r="X2139" s="36"/>
      <c r="Y2139" s="36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2"/>
      <c r="AL2139" s="12"/>
      <c r="AM2139" s="12"/>
      <c r="AN2139" s="12"/>
      <c r="AO2139" s="11"/>
      <c r="AP2139" s="11"/>
      <c r="AQ2139" s="12"/>
      <c r="AR2139" s="12"/>
      <c r="AS2139" s="12"/>
      <c r="AT2139" s="11"/>
      <c r="AU2139" s="11"/>
      <c r="AV2139" s="11"/>
      <c r="AW2139" s="11"/>
      <c r="AX2139" s="11"/>
      <c r="AY2139" s="11"/>
      <c r="AZ2139" s="11"/>
      <c r="BA2139" s="11"/>
      <c r="BB2139" s="12"/>
      <c r="BC2139" s="11"/>
      <c r="BD2139" s="16"/>
      <c r="BE2139" s="16"/>
    </row>
    <row r="2140" spans="1:57" x14ac:dyDescent="0.3">
      <c r="A2140" s="11"/>
      <c r="B2140" s="11"/>
      <c r="C2140" s="11"/>
      <c r="D2140" s="11"/>
      <c r="E2140" s="11"/>
      <c r="F2140" s="12"/>
      <c r="G2140" s="12"/>
      <c r="H2140" s="13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2"/>
      <c r="U2140" s="11"/>
      <c r="V2140" s="11"/>
      <c r="W2140" s="11"/>
      <c r="X2140" s="36"/>
      <c r="Y2140" s="36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2"/>
      <c r="AL2140" s="12"/>
      <c r="AM2140" s="12"/>
      <c r="AN2140" s="12"/>
      <c r="AO2140" s="11"/>
      <c r="AP2140" s="11"/>
      <c r="AQ2140" s="12"/>
      <c r="AR2140" s="12"/>
      <c r="AS2140" s="12"/>
      <c r="AT2140" s="11"/>
      <c r="AU2140" s="11"/>
      <c r="AV2140" s="11"/>
      <c r="AW2140" s="11"/>
      <c r="AX2140" s="11"/>
      <c r="AY2140" s="11"/>
      <c r="AZ2140" s="11"/>
      <c r="BA2140" s="11"/>
      <c r="BB2140" s="12"/>
      <c r="BC2140" s="11"/>
      <c r="BD2140" s="16"/>
      <c r="BE2140" s="16"/>
    </row>
    <row r="2141" spans="1:57" x14ac:dyDescent="0.3">
      <c r="A2141" s="11"/>
      <c r="B2141" s="11"/>
      <c r="C2141" s="11"/>
      <c r="D2141" s="11"/>
      <c r="E2141" s="11"/>
      <c r="F2141" s="12"/>
      <c r="G2141" s="12"/>
      <c r="H2141" s="13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2"/>
      <c r="U2141" s="11"/>
      <c r="V2141" s="11"/>
      <c r="W2141" s="11"/>
      <c r="X2141" s="36"/>
      <c r="Y2141" s="36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2"/>
      <c r="AL2141" s="12"/>
      <c r="AM2141" s="12"/>
      <c r="AN2141" s="12"/>
      <c r="AO2141" s="11"/>
      <c r="AP2141" s="11"/>
      <c r="AQ2141" s="12"/>
      <c r="AR2141" s="12"/>
      <c r="AS2141" s="12"/>
      <c r="AT2141" s="11"/>
      <c r="AU2141" s="11"/>
      <c r="AV2141" s="11"/>
      <c r="AW2141" s="11"/>
      <c r="AX2141" s="11"/>
      <c r="AY2141" s="11"/>
      <c r="AZ2141" s="11"/>
      <c r="BA2141" s="11"/>
      <c r="BB2141" s="12"/>
      <c r="BC2141" s="11"/>
      <c r="BD2141" s="16"/>
      <c r="BE2141" s="16"/>
    </row>
    <row r="2142" spans="1:57" x14ac:dyDescent="0.3">
      <c r="A2142" s="11"/>
      <c r="B2142" s="11"/>
      <c r="C2142" s="11"/>
      <c r="D2142" s="11"/>
      <c r="E2142" s="11"/>
      <c r="F2142" s="12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2"/>
      <c r="U2142" s="11"/>
      <c r="V2142" s="11"/>
      <c r="W2142" s="11"/>
      <c r="X2142" s="36"/>
      <c r="Y2142" s="36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6"/>
      <c r="BE2142" s="16"/>
    </row>
    <row r="2143" spans="1:57" x14ac:dyDescent="0.3">
      <c r="A2143" s="11"/>
      <c r="B2143" s="11"/>
      <c r="C2143" s="11"/>
      <c r="D2143" s="11"/>
      <c r="E2143" s="11"/>
      <c r="F2143" s="12"/>
      <c r="G2143" s="11"/>
      <c r="H2143" s="13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2"/>
      <c r="U2143" s="11"/>
      <c r="V2143" s="11"/>
      <c r="W2143" s="11"/>
      <c r="X2143" s="36"/>
      <c r="Y2143" s="36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6"/>
      <c r="BE2143" s="16"/>
    </row>
    <row r="2144" spans="1:57" x14ac:dyDescent="0.3">
      <c r="A2144" s="11"/>
      <c r="B2144" s="11"/>
      <c r="C2144" s="11"/>
      <c r="D2144" s="11"/>
      <c r="E2144" s="11"/>
      <c r="F2144" s="12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2"/>
      <c r="U2144" s="11"/>
      <c r="V2144" s="11"/>
      <c r="W2144" s="11"/>
      <c r="X2144" s="36"/>
      <c r="Y2144" s="36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6"/>
      <c r="BE2144" s="16"/>
    </row>
    <row r="2145" spans="1:57" x14ac:dyDescent="0.3">
      <c r="A2145" s="11"/>
      <c r="B2145" s="11"/>
      <c r="C2145" s="11"/>
      <c r="D2145" s="11"/>
      <c r="E2145" s="11"/>
      <c r="F2145" s="12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2"/>
      <c r="U2145" s="11"/>
      <c r="V2145" s="11"/>
      <c r="W2145" s="11"/>
      <c r="X2145" s="36"/>
      <c r="Y2145" s="36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6"/>
      <c r="BE2145" s="16"/>
    </row>
    <row r="2146" spans="1:57" x14ac:dyDescent="0.3">
      <c r="A2146" s="11"/>
      <c r="B2146" s="11"/>
      <c r="C2146" s="11"/>
      <c r="D2146" s="11"/>
      <c r="E2146" s="11"/>
      <c r="F2146" s="12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2"/>
      <c r="U2146" s="11"/>
      <c r="V2146" s="11"/>
      <c r="W2146" s="11"/>
      <c r="X2146" s="36"/>
      <c r="Y2146" s="36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6"/>
      <c r="BE2146" s="16"/>
    </row>
    <row r="2147" spans="1:57" x14ac:dyDescent="0.3">
      <c r="A2147" s="11"/>
      <c r="B2147" s="11"/>
      <c r="C2147" s="11"/>
      <c r="D2147" s="11"/>
      <c r="E2147" s="11"/>
      <c r="F2147" s="12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2"/>
      <c r="U2147" s="11"/>
      <c r="V2147" s="11"/>
      <c r="W2147" s="11"/>
      <c r="X2147" s="36"/>
      <c r="Y2147" s="36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6"/>
      <c r="BE2147" s="16"/>
    </row>
    <row r="2148" spans="1:57" x14ac:dyDescent="0.3">
      <c r="A2148" s="11"/>
      <c r="B2148" s="11"/>
      <c r="C2148" s="11"/>
      <c r="D2148" s="11"/>
      <c r="E2148" s="11"/>
      <c r="F2148" s="12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2"/>
      <c r="U2148" s="11"/>
      <c r="V2148" s="11"/>
      <c r="W2148" s="11"/>
      <c r="X2148" s="36"/>
      <c r="Y2148" s="36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6"/>
      <c r="BE2148" s="16"/>
    </row>
    <row r="2149" spans="1:57" x14ac:dyDescent="0.3">
      <c r="A2149" s="11"/>
      <c r="B2149" s="11"/>
      <c r="C2149" s="11"/>
      <c r="D2149" s="11"/>
      <c r="E2149" s="11"/>
      <c r="F2149" s="12"/>
      <c r="G2149" s="12"/>
      <c r="H2149" s="13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2"/>
      <c r="U2149" s="11"/>
      <c r="V2149" s="11"/>
      <c r="W2149" s="11"/>
      <c r="X2149" s="36"/>
      <c r="Y2149" s="36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2"/>
      <c r="AL2149" s="12"/>
      <c r="AM2149" s="12"/>
      <c r="AN2149" s="12"/>
      <c r="AO2149" s="11"/>
      <c r="AP2149" s="11"/>
      <c r="AQ2149" s="12"/>
      <c r="AR2149" s="12"/>
      <c r="AS2149" s="12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6"/>
      <c r="BE2149" s="16"/>
    </row>
    <row r="2150" spans="1:57" x14ac:dyDescent="0.3">
      <c r="A2150" s="11"/>
      <c r="B2150" s="11"/>
      <c r="C2150" s="11"/>
      <c r="D2150" s="11"/>
      <c r="E2150" s="11"/>
      <c r="F2150" s="12"/>
      <c r="G2150" s="12"/>
      <c r="H2150" s="13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2"/>
      <c r="U2150" s="11"/>
      <c r="V2150" s="11"/>
      <c r="W2150" s="11"/>
      <c r="X2150" s="36"/>
      <c r="Y2150" s="36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2"/>
      <c r="AL2150" s="12"/>
      <c r="AM2150" s="12"/>
      <c r="AN2150" s="12"/>
      <c r="AO2150" s="11"/>
      <c r="AP2150" s="11"/>
      <c r="AQ2150" s="12"/>
      <c r="AR2150" s="12"/>
      <c r="AS2150" s="12"/>
      <c r="AT2150" s="11"/>
      <c r="AU2150" s="11"/>
      <c r="AV2150" s="11"/>
      <c r="AW2150" s="11"/>
      <c r="AX2150" s="11"/>
      <c r="AY2150" s="11"/>
      <c r="AZ2150" s="11"/>
      <c r="BA2150" s="11"/>
      <c r="BB2150" s="12"/>
      <c r="BC2150" s="11"/>
      <c r="BD2150" s="16"/>
      <c r="BE2150" s="16"/>
    </row>
    <row r="2151" spans="1:57" x14ac:dyDescent="0.3">
      <c r="A2151" s="11"/>
      <c r="B2151" s="11"/>
      <c r="C2151" s="11"/>
      <c r="D2151" s="11"/>
      <c r="E2151" s="11"/>
      <c r="F2151" s="12"/>
      <c r="G2151" s="11"/>
      <c r="H2151" s="13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2"/>
      <c r="U2151" s="11"/>
      <c r="V2151" s="11"/>
      <c r="W2151" s="11"/>
      <c r="X2151" s="36"/>
      <c r="Y2151" s="36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2"/>
      <c r="AL2151" s="12"/>
      <c r="AM2151" s="11"/>
      <c r="AN2151" s="12"/>
      <c r="AO2151" s="11"/>
      <c r="AP2151" s="11"/>
      <c r="AQ2151" s="11"/>
      <c r="AR2151" s="12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6"/>
      <c r="BE2151" s="16"/>
    </row>
    <row r="2152" spans="1:57" x14ac:dyDescent="0.3">
      <c r="A2152" s="11"/>
      <c r="B2152" s="11"/>
      <c r="C2152" s="11"/>
      <c r="D2152" s="11"/>
      <c r="E2152" s="11"/>
      <c r="F2152" s="12"/>
      <c r="G2152" s="12"/>
      <c r="H2152" s="13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2"/>
      <c r="U2152" s="11"/>
      <c r="V2152" s="11"/>
      <c r="W2152" s="11"/>
      <c r="X2152" s="36"/>
      <c r="Y2152" s="36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2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6"/>
      <c r="BE2152" s="16"/>
    </row>
    <row r="2153" spans="1:57" x14ac:dyDescent="0.3">
      <c r="A2153" s="11"/>
      <c r="B2153" s="11"/>
      <c r="C2153" s="11"/>
      <c r="D2153" s="11"/>
      <c r="E2153" s="11"/>
      <c r="F2153" s="12"/>
      <c r="G2153" s="12"/>
      <c r="H2153" s="13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2"/>
      <c r="U2153" s="11"/>
      <c r="V2153" s="11"/>
      <c r="W2153" s="11"/>
      <c r="X2153" s="36"/>
      <c r="Y2153" s="36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2"/>
      <c r="AN2153" s="12"/>
      <c r="AO2153" s="11"/>
      <c r="AP2153" s="11"/>
      <c r="AQ2153" s="12"/>
      <c r="AR2153" s="12"/>
      <c r="AS2153" s="12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6"/>
      <c r="BE2153" s="16"/>
    </row>
    <row r="2154" spans="1:57" x14ac:dyDescent="0.3">
      <c r="A2154" s="11"/>
      <c r="B2154" s="11"/>
      <c r="C2154" s="11"/>
      <c r="D2154" s="11"/>
      <c r="E2154" s="11"/>
      <c r="F2154" s="12"/>
      <c r="G2154" s="12"/>
      <c r="H2154" s="13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2"/>
      <c r="U2154" s="11"/>
      <c r="V2154" s="11"/>
      <c r="W2154" s="11"/>
      <c r="X2154" s="36"/>
      <c r="Y2154" s="36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2"/>
      <c r="AL2154" s="12"/>
      <c r="AM2154" s="11"/>
      <c r="AN2154" s="11"/>
      <c r="AO2154" s="11"/>
      <c r="AP2154" s="11"/>
      <c r="AQ2154" s="12"/>
      <c r="AR2154" s="12"/>
      <c r="AS2154" s="12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6"/>
      <c r="BE2154" s="16"/>
    </row>
    <row r="2155" spans="1:57" x14ac:dyDescent="0.3">
      <c r="A2155" s="11"/>
      <c r="B2155" s="11"/>
      <c r="C2155" s="11"/>
      <c r="D2155" s="11"/>
      <c r="E2155" s="11"/>
      <c r="F2155" s="12"/>
      <c r="G2155" s="12"/>
      <c r="H2155" s="13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2"/>
      <c r="U2155" s="11"/>
      <c r="V2155" s="11"/>
      <c r="W2155" s="11"/>
      <c r="X2155" s="36"/>
      <c r="Y2155" s="36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2"/>
      <c r="AL2155" s="12"/>
      <c r="AM2155" s="12"/>
      <c r="AN2155" s="11"/>
      <c r="AO2155" s="11"/>
      <c r="AP2155" s="11"/>
      <c r="AQ2155" s="12"/>
      <c r="AR2155" s="12"/>
      <c r="AS2155" s="12"/>
      <c r="AT2155" s="11"/>
      <c r="AU2155" s="11"/>
      <c r="AV2155" s="11"/>
      <c r="AW2155" s="11"/>
      <c r="AX2155" s="11"/>
      <c r="AY2155" s="11"/>
      <c r="AZ2155" s="11"/>
      <c r="BA2155" s="11"/>
      <c r="BB2155" s="12"/>
      <c r="BC2155" s="11"/>
      <c r="BD2155" s="16"/>
      <c r="BE2155" s="16"/>
    </row>
    <row r="2156" spans="1:57" x14ac:dyDescent="0.3">
      <c r="A2156" s="11"/>
      <c r="B2156" s="11"/>
      <c r="C2156" s="11"/>
      <c r="D2156" s="11"/>
      <c r="E2156" s="11"/>
      <c r="F2156" s="12"/>
      <c r="G2156" s="12"/>
      <c r="H2156" s="13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2"/>
      <c r="U2156" s="11"/>
      <c r="V2156" s="11"/>
      <c r="W2156" s="11"/>
      <c r="X2156" s="36"/>
      <c r="Y2156" s="36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2"/>
      <c r="AL2156" s="12"/>
      <c r="AM2156" s="12"/>
      <c r="AN2156" s="12"/>
      <c r="AO2156" s="11"/>
      <c r="AP2156" s="11"/>
      <c r="AQ2156" s="12"/>
      <c r="AR2156" s="12"/>
      <c r="AS2156" s="12"/>
      <c r="AT2156" s="11"/>
      <c r="AU2156" s="11"/>
      <c r="AV2156" s="11"/>
      <c r="AW2156" s="11"/>
      <c r="AX2156" s="11"/>
      <c r="AY2156" s="11"/>
      <c r="AZ2156" s="11"/>
      <c r="BA2156" s="11"/>
      <c r="BB2156" s="12"/>
      <c r="BC2156" s="11"/>
      <c r="BD2156" s="16"/>
      <c r="BE2156" s="16"/>
    </row>
    <row r="2157" spans="1:57" x14ac:dyDescent="0.3">
      <c r="A2157" s="11"/>
      <c r="B2157" s="11"/>
      <c r="C2157" s="11"/>
      <c r="D2157" s="11"/>
      <c r="E2157" s="11"/>
      <c r="F2157" s="12"/>
      <c r="G2157" s="12"/>
      <c r="H2157" s="13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2"/>
      <c r="U2157" s="11"/>
      <c r="V2157" s="11"/>
      <c r="W2157" s="11"/>
      <c r="X2157" s="36"/>
      <c r="Y2157" s="36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2"/>
      <c r="AL2157" s="12"/>
      <c r="AM2157" s="12"/>
      <c r="AN2157" s="12"/>
      <c r="AO2157" s="11"/>
      <c r="AP2157" s="11"/>
      <c r="AQ2157" s="12"/>
      <c r="AR2157" s="12"/>
      <c r="AS2157" s="12"/>
      <c r="AT2157" s="11"/>
      <c r="AU2157" s="11"/>
      <c r="AV2157" s="11"/>
      <c r="AW2157" s="11"/>
      <c r="AX2157" s="11"/>
      <c r="AY2157" s="11"/>
      <c r="AZ2157" s="11"/>
      <c r="BA2157" s="11"/>
      <c r="BB2157" s="12"/>
      <c r="BC2157" s="11"/>
      <c r="BD2157" s="16"/>
      <c r="BE2157" s="16"/>
    </row>
    <row r="2158" spans="1:57" x14ac:dyDescent="0.3">
      <c r="A2158" s="11"/>
      <c r="B2158" s="11"/>
      <c r="C2158" s="11"/>
      <c r="D2158" s="11"/>
      <c r="E2158" s="11"/>
      <c r="F2158" s="12"/>
      <c r="G2158" s="12"/>
      <c r="H2158" s="13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2"/>
      <c r="U2158" s="11"/>
      <c r="V2158" s="11"/>
      <c r="W2158" s="11"/>
      <c r="X2158" s="36"/>
      <c r="Y2158" s="36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2"/>
      <c r="AL2158" s="12"/>
      <c r="AM2158" s="11"/>
      <c r="AN2158" s="11"/>
      <c r="AO2158" s="11"/>
      <c r="AP2158" s="11"/>
      <c r="AQ2158" s="11"/>
      <c r="AR2158" s="11"/>
      <c r="AS2158" s="12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6"/>
      <c r="BE2158" s="16"/>
    </row>
    <row r="2159" spans="1:57" x14ac:dyDescent="0.3">
      <c r="A2159" s="11"/>
      <c r="B2159" s="11"/>
      <c r="C2159" s="11"/>
      <c r="D2159" s="11"/>
      <c r="E2159" s="11"/>
      <c r="F2159" s="12"/>
      <c r="G2159" s="11"/>
      <c r="H2159" s="13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2"/>
      <c r="U2159" s="11"/>
      <c r="V2159" s="11"/>
      <c r="W2159" s="11"/>
      <c r="X2159" s="36"/>
      <c r="Y2159" s="36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6"/>
      <c r="BE2159" s="16"/>
    </row>
    <row r="2160" spans="1:57" x14ac:dyDescent="0.3">
      <c r="A2160" s="11"/>
      <c r="B2160" s="11"/>
      <c r="C2160" s="11"/>
      <c r="D2160" s="11"/>
      <c r="E2160" s="11"/>
      <c r="F2160" s="12"/>
      <c r="G2160" s="12"/>
      <c r="H2160" s="13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2"/>
      <c r="U2160" s="11"/>
      <c r="V2160" s="11"/>
      <c r="W2160" s="11"/>
      <c r="X2160" s="36"/>
      <c r="Y2160" s="36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2"/>
      <c r="AN2160" s="12"/>
      <c r="AO2160" s="11"/>
      <c r="AP2160" s="11"/>
      <c r="AQ2160" s="12"/>
      <c r="AR2160" s="12"/>
      <c r="AS2160" s="12"/>
      <c r="AT2160" s="11"/>
      <c r="AU2160" s="11"/>
      <c r="AV2160" s="11"/>
      <c r="AW2160" s="11"/>
      <c r="AX2160" s="11"/>
      <c r="AY2160" s="11"/>
      <c r="AZ2160" s="11"/>
      <c r="BA2160" s="11"/>
      <c r="BB2160" s="12"/>
      <c r="BC2160" s="11"/>
      <c r="BD2160" s="16"/>
      <c r="BE2160" s="16"/>
    </row>
    <row r="2161" spans="1:57" x14ac:dyDescent="0.3">
      <c r="A2161" s="11"/>
      <c r="B2161" s="11"/>
      <c r="C2161" s="11"/>
      <c r="D2161" s="11"/>
      <c r="E2161" s="11"/>
      <c r="F2161" s="12"/>
      <c r="G2161" s="12"/>
      <c r="H2161" s="13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2"/>
      <c r="U2161" s="11"/>
      <c r="V2161" s="11"/>
      <c r="W2161" s="11"/>
      <c r="X2161" s="36"/>
      <c r="Y2161" s="36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2"/>
      <c r="AL2161" s="12"/>
      <c r="AM2161" s="12"/>
      <c r="AN2161" s="12"/>
      <c r="AO2161" s="11"/>
      <c r="AP2161" s="11"/>
      <c r="AQ2161" s="12"/>
      <c r="AR2161" s="12"/>
      <c r="AS2161" s="12"/>
      <c r="AT2161" s="11"/>
      <c r="AU2161" s="11"/>
      <c r="AV2161" s="11"/>
      <c r="AW2161" s="11"/>
      <c r="AX2161" s="11"/>
      <c r="AY2161" s="11"/>
      <c r="AZ2161" s="11"/>
      <c r="BA2161" s="11"/>
      <c r="BB2161" s="12"/>
      <c r="BC2161" s="11"/>
      <c r="BD2161" s="16"/>
      <c r="BE2161" s="16"/>
    </row>
    <row r="2162" spans="1:57" x14ac:dyDescent="0.3">
      <c r="A2162" s="11"/>
      <c r="B2162" s="11"/>
      <c r="C2162" s="11"/>
      <c r="D2162" s="11"/>
      <c r="E2162" s="11"/>
      <c r="F2162" s="12"/>
      <c r="G2162" s="12"/>
      <c r="H2162" s="13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2"/>
      <c r="U2162" s="11"/>
      <c r="V2162" s="11"/>
      <c r="W2162" s="11"/>
      <c r="X2162" s="36"/>
      <c r="Y2162" s="36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2"/>
      <c r="AL2162" s="12"/>
      <c r="AM2162" s="12"/>
      <c r="AN2162" s="12"/>
      <c r="AO2162" s="11"/>
      <c r="AP2162" s="11"/>
      <c r="AQ2162" s="12"/>
      <c r="AR2162" s="12"/>
      <c r="AS2162" s="12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6"/>
      <c r="BE2162" s="16"/>
    </row>
    <row r="2163" spans="1:57" x14ac:dyDescent="0.3">
      <c r="A2163" s="11"/>
      <c r="B2163" s="11"/>
      <c r="C2163" s="11"/>
      <c r="D2163" s="11"/>
      <c r="E2163" s="11"/>
      <c r="F2163" s="12"/>
      <c r="G2163" s="12"/>
      <c r="H2163" s="13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2"/>
      <c r="U2163" s="11"/>
      <c r="V2163" s="11"/>
      <c r="W2163" s="11"/>
      <c r="X2163" s="36"/>
      <c r="Y2163" s="36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2"/>
      <c r="AN2163" s="12"/>
      <c r="AO2163" s="11"/>
      <c r="AP2163" s="11"/>
      <c r="AQ2163" s="12"/>
      <c r="AR2163" s="12"/>
      <c r="AS2163" s="12"/>
      <c r="AT2163" s="11"/>
      <c r="AU2163" s="11"/>
      <c r="AV2163" s="11"/>
      <c r="AW2163" s="11"/>
      <c r="AX2163" s="11"/>
      <c r="AY2163" s="11"/>
      <c r="AZ2163" s="11"/>
      <c r="BA2163" s="11"/>
      <c r="BB2163" s="12"/>
      <c r="BC2163" s="11"/>
      <c r="BD2163" s="16"/>
      <c r="BE2163" s="16"/>
    </row>
    <row r="2164" spans="1:57" x14ac:dyDescent="0.3">
      <c r="A2164" s="11"/>
      <c r="B2164" s="11"/>
      <c r="C2164" s="11"/>
      <c r="D2164" s="11"/>
      <c r="E2164" s="11"/>
      <c r="F2164" s="12"/>
      <c r="G2164" s="12"/>
      <c r="H2164" s="13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2"/>
      <c r="U2164" s="11"/>
      <c r="V2164" s="11"/>
      <c r="W2164" s="11"/>
      <c r="X2164" s="36"/>
      <c r="Y2164" s="36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2"/>
      <c r="AL2164" s="12"/>
      <c r="AM2164" s="12"/>
      <c r="AN2164" s="12"/>
      <c r="AO2164" s="11"/>
      <c r="AP2164" s="11"/>
      <c r="AQ2164" s="12"/>
      <c r="AR2164" s="12"/>
      <c r="AS2164" s="12"/>
      <c r="AT2164" s="11"/>
      <c r="AU2164" s="11"/>
      <c r="AV2164" s="11"/>
      <c r="AW2164" s="11"/>
      <c r="AX2164" s="11"/>
      <c r="AY2164" s="11"/>
      <c r="AZ2164" s="11"/>
      <c r="BA2164" s="11"/>
      <c r="BB2164" s="12"/>
      <c r="BC2164" s="11"/>
      <c r="BD2164" s="16"/>
      <c r="BE2164" s="16"/>
    </row>
    <row r="2165" spans="1:57" x14ac:dyDescent="0.3">
      <c r="A2165" s="11"/>
      <c r="B2165" s="11"/>
      <c r="C2165" s="11"/>
      <c r="D2165" s="11"/>
      <c r="E2165" s="11"/>
      <c r="F2165" s="12"/>
      <c r="G2165" s="12"/>
      <c r="H2165" s="13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2"/>
      <c r="U2165" s="11"/>
      <c r="V2165" s="11"/>
      <c r="W2165" s="11"/>
      <c r="X2165" s="36"/>
      <c r="Y2165" s="36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2"/>
      <c r="AL2165" s="12"/>
      <c r="AM2165" s="11"/>
      <c r="AN2165" s="11"/>
      <c r="AO2165" s="11"/>
      <c r="AP2165" s="11"/>
      <c r="AQ2165" s="11"/>
      <c r="AR2165" s="11"/>
      <c r="AS2165" s="12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6"/>
      <c r="BE2165" s="16"/>
    </row>
    <row r="2166" spans="1:57" x14ac:dyDescent="0.3">
      <c r="A2166" s="11"/>
      <c r="B2166" s="11"/>
      <c r="C2166" s="11"/>
      <c r="D2166" s="11"/>
      <c r="E2166" s="11"/>
      <c r="F2166" s="12"/>
      <c r="G2166" s="12"/>
      <c r="H2166" s="13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2"/>
      <c r="U2166" s="11"/>
      <c r="V2166" s="11"/>
      <c r="W2166" s="11"/>
      <c r="X2166" s="36"/>
      <c r="Y2166" s="36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2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6"/>
      <c r="BE2166" s="16"/>
    </row>
    <row r="2167" spans="1:57" x14ac:dyDescent="0.3">
      <c r="A2167" s="11"/>
      <c r="B2167" s="11"/>
      <c r="C2167" s="11"/>
      <c r="D2167" s="11"/>
      <c r="E2167" s="11"/>
      <c r="F2167" s="12"/>
      <c r="G2167" s="11"/>
      <c r="H2167" s="13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2"/>
      <c r="U2167" s="11"/>
      <c r="V2167" s="11"/>
      <c r="W2167" s="11"/>
      <c r="X2167" s="36"/>
      <c r="Y2167" s="36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6"/>
      <c r="BE2167" s="16"/>
    </row>
    <row r="2168" spans="1:57" x14ac:dyDescent="0.3">
      <c r="A2168" s="11"/>
      <c r="B2168" s="11"/>
      <c r="C2168" s="11"/>
      <c r="D2168" s="11"/>
      <c r="E2168" s="11"/>
      <c r="F2168" s="12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2"/>
      <c r="U2168" s="11"/>
      <c r="V2168" s="11"/>
      <c r="W2168" s="11"/>
      <c r="X2168" s="36"/>
      <c r="Y2168" s="36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6"/>
      <c r="BE2168" s="16"/>
    </row>
    <row r="2169" spans="1:57" x14ac:dyDescent="0.3">
      <c r="A2169" s="11"/>
      <c r="B2169" s="11"/>
      <c r="C2169" s="11"/>
      <c r="D2169" s="11"/>
      <c r="E2169" s="11"/>
      <c r="F2169" s="12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2"/>
      <c r="U2169" s="11"/>
      <c r="V2169" s="11"/>
      <c r="W2169" s="11"/>
      <c r="X2169" s="36"/>
      <c r="Y2169" s="36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6"/>
      <c r="BE2169" s="16"/>
    </row>
    <row r="2170" spans="1:57" x14ac:dyDescent="0.3">
      <c r="A2170" s="11"/>
      <c r="B2170" s="11"/>
      <c r="C2170" s="11"/>
      <c r="D2170" s="11"/>
      <c r="E2170" s="11"/>
      <c r="F2170" s="12"/>
      <c r="G2170" s="12"/>
      <c r="H2170" s="13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2"/>
      <c r="U2170" s="11"/>
      <c r="V2170" s="11"/>
      <c r="W2170" s="11"/>
      <c r="X2170" s="36"/>
      <c r="Y2170" s="36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2"/>
      <c r="AL2170" s="12"/>
      <c r="AM2170" s="12"/>
      <c r="AN2170" s="12"/>
      <c r="AO2170" s="11"/>
      <c r="AP2170" s="11"/>
      <c r="AQ2170" s="12"/>
      <c r="AR2170" s="12"/>
      <c r="AS2170" s="12"/>
      <c r="AT2170" s="11"/>
      <c r="AU2170" s="11"/>
      <c r="AV2170" s="11"/>
      <c r="AW2170" s="11"/>
      <c r="AX2170" s="11"/>
      <c r="AY2170" s="11"/>
      <c r="AZ2170" s="11"/>
      <c r="BA2170" s="11"/>
      <c r="BB2170" s="12"/>
      <c r="BC2170" s="11"/>
      <c r="BD2170" s="16"/>
      <c r="BE2170" s="16"/>
    </row>
    <row r="2171" spans="1:57" x14ac:dyDescent="0.3">
      <c r="A2171" s="11"/>
      <c r="B2171" s="11"/>
      <c r="C2171" s="11"/>
      <c r="D2171" s="11"/>
      <c r="E2171" s="11"/>
      <c r="F2171" s="12"/>
      <c r="G2171" s="12"/>
      <c r="H2171" s="13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2"/>
      <c r="U2171" s="11"/>
      <c r="V2171" s="11"/>
      <c r="W2171" s="11"/>
      <c r="X2171" s="36"/>
      <c r="Y2171" s="36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2"/>
      <c r="AL2171" s="12"/>
      <c r="AM2171" s="11"/>
      <c r="AN2171" s="11"/>
      <c r="AO2171" s="11"/>
      <c r="AP2171" s="11"/>
      <c r="AQ2171" s="11"/>
      <c r="AR2171" s="11"/>
      <c r="AS2171" s="12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6"/>
      <c r="BE2171" s="16"/>
    </row>
    <row r="2172" spans="1:57" x14ac:dyDescent="0.3">
      <c r="A2172" s="11"/>
      <c r="B2172" s="11"/>
      <c r="C2172" s="11"/>
      <c r="D2172" s="11"/>
      <c r="E2172" s="11"/>
      <c r="F2172" s="12"/>
      <c r="G2172" s="12"/>
      <c r="H2172" s="13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2"/>
      <c r="U2172" s="11"/>
      <c r="V2172" s="11"/>
      <c r="W2172" s="11"/>
      <c r="X2172" s="36"/>
      <c r="Y2172" s="36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2"/>
      <c r="AL2172" s="12"/>
      <c r="AM2172" s="11"/>
      <c r="AN2172" s="11"/>
      <c r="AO2172" s="11"/>
      <c r="AP2172" s="11"/>
      <c r="AQ2172" s="12"/>
      <c r="AR2172" s="12"/>
      <c r="AS2172" s="12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6"/>
      <c r="BE2172" s="16"/>
    </row>
    <row r="2173" spans="1:57" x14ac:dyDescent="0.3">
      <c r="A2173" s="11"/>
      <c r="B2173" s="11"/>
      <c r="C2173" s="11"/>
      <c r="D2173" s="11"/>
      <c r="E2173" s="11"/>
      <c r="F2173" s="12"/>
      <c r="G2173" s="11"/>
      <c r="H2173" s="13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2"/>
      <c r="U2173" s="11"/>
      <c r="V2173" s="11"/>
      <c r="W2173" s="11"/>
      <c r="X2173" s="36"/>
      <c r="Y2173" s="36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6"/>
      <c r="BE2173" s="16"/>
    </row>
    <row r="2174" spans="1:57" x14ac:dyDescent="0.3">
      <c r="A2174" s="11"/>
      <c r="B2174" s="11"/>
      <c r="C2174" s="11"/>
      <c r="D2174" s="11"/>
      <c r="E2174" s="11"/>
      <c r="F2174" s="12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2"/>
      <c r="U2174" s="11"/>
      <c r="V2174" s="11"/>
      <c r="W2174" s="11"/>
      <c r="X2174" s="36"/>
      <c r="Y2174" s="36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6"/>
      <c r="BE2174" s="16"/>
    </row>
    <row r="2175" spans="1:57" x14ac:dyDescent="0.3">
      <c r="A2175" s="11"/>
      <c r="B2175" s="11"/>
      <c r="C2175" s="11"/>
      <c r="D2175" s="11"/>
      <c r="E2175" s="11"/>
      <c r="F2175" s="12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2"/>
      <c r="U2175" s="11"/>
      <c r="V2175" s="11"/>
      <c r="W2175" s="11"/>
      <c r="X2175" s="36"/>
      <c r="Y2175" s="36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6"/>
      <c r="BE2175" s="16"/>
    </row>
    <row r="2176" spans="1:57" x14ac:dyDescent="0.3">
      <c r="A2176" s="11"/>
      <c r="B2176" s="11"/>
      <c r="C2176" s="11"/>
      <c r="D2176" s="11"/>
      <c r="E2176" s="11"/>
      <c r="F2176" s="12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2"/>
      <c r="U2176" s="11"/>
      <c r="V2176" s="11"/>
      <c r="W2176" s="11"/>
      <c r="X2176" s="36"/>
      <c r="Y2176" s="36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6"/>
      <c r="BE2176" s="16"/>
    </row>
    <row r="2177" spans="1:57" x14ac:dyDescent="0.3">
      <c r="A2177" s="11"/>
      <c r="B2177" s="11"/>
      <c r="C2177" s="11"/>
      <c r="D2177" s="11"/>
      <c r="E2177" s="11"/>
      <c r="F2177" s="12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2"/>
      <c r="U2177" s="11"/>
      <c r="V2177" s="11"/>
      <c r="W2177" s="11"/>
      <c r="X2177" s="36"/>
      <c r="Y2177" s="36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6"/>
      <c r="BE2177" s="16"/>
    </row>
    <row r="2178" spans="1:57" x14ac:dyDescent="0.3">
      <c r="A2178" s="11"/>
      <c r="B2178" s="11"/>
      <c r="C2178" s="11"/>
      <c r="D2178" s="11"/>
      <c r="E2178" s="11"/>
      <c r="F2178" s="12"/>
      <c r="G2178" s="12"/>
      <c r="H2178" s="13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2"/>
      <c r="U2178" s="11"/>
      <c r="V2178" s="11"/>
      <c r="W2178" s="11"/>
      <c r="X2178" s="36"/>
      <c r="Y2178" s="36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2"/>
      <c r="AL2178" s="12"/>
      <c r="AM2178" s="12"/>
      <c r="AN2178" s="12"/>
      <c r="AO2178" s="11"/>
      <c r="AP2178" s="11"/>
      <c r="AQ2178" s="12"/>
      <c r="AR2178" s="12"/>
      <c r="AS2178" s="12"/>
      <c r="AT2178" s="11"/>
      <c r="AU2178" s="11"/>
      <c r="AV2178" s="11"/>
      <c r="AW2178" s="11"/>
      <c r="AX2178" s="11"/>
      <c r="AY2178" s="11"/>
      <c r="AZ2178" s="11"/>
      <c r="BA2178" s="11"/>
      <c r="BB2178" s="12"/>
      <c r="BC2178" s="11"/>
      <c r="BD2178" s="16"/>
      <c r="BE2178" s="16"/>
    </row>
    <row r="2179" spans="1:57" x14ac:dyDescent="0.3">
      <c r="A2179" s="11"/>
      <c r="B2179" s="11"/>
      <c r="C2179" s="11"/>
      <c r="D2179" s="11"/>
      <c r="E2179" s="11"/>
      <c r="F2179" s="12"/>
      <c r="G2179" s="12"/>
      <c r="H2179" s="13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2"/>
      <c r="U2179" s="11"/>
      <c r="V2179" s="11"/>
      <c r="W2179" s="11"/>
      <c r="X2179" s="36"/>
      <c r="Y2179" s="36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2"/>
      <c r="AL2179" s="12"/>
      <c r="AM2179" s="11"/>
      <c r="AN2179" s="11"/>
      <c r="AO2179" s="11"/>
      <c r="AP2179" s="11"/>
      <c r="AQ2179" s="11"/>
      <c r="AR2179" s="11"/>
      <c r="AS2179" s="12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6"/>
      <c r="BE2179" s="16"/>
    </row>
    <row r="2180" spans="1:57" x14ac:dyDescent="0.3">
      <c r="A2180" s="11"/>
      <c r="B2180" s="11"/>
      <c r="C2180" s="11"/>
      <c r="D2180" s="11"/>
      <c r="E2180" s="11"/>
      <c r="F2180" s="12"/>
      <c r="G2180" s="12"/>
      <c r="H2180" s="13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2"/>
      <c r="U2180" s="11"/>
      <c r="V2180" s="11"/>
      <c r="W2180" s="11"/>
      <c r="X2180" s="36"/>
      <c r="Y2180" s="36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2"/>
      <c r="AL2180" s="12"/>
      <c r="AM2180" s="12"/>
      <c r="AN2180" s="11"/>
      <c r="AO2180" s="12"/>
      <c r="AP2180" s="11"/>
      <c r="AQ2180" s="12"/>
      <c r="AR2180" s="12"/>
      <c r="AS2180" s="12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6"/>
      <c r="BE2180" s="16"/>
    </row>
    <row r="2181" spans="1:57" x14ac:dyDescent="0.3">
      <c r="A2181" s="11"/>
      <c r="B2181" s="11"/>
      <c r="C2181" s="11"/>
      <c r="D2181" s="11"/>
      <c r="E2181" s="11"/>
      <c r="F2181" s="12"/>
      <c r="G2181" s="12"/>
      <c r="H2181" s="13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2"/>
      <c r="U2181" s="11"/>
      <c r="V2181" s="11"/>
      <c r="W2181" s="11"/>
      <c r="X2181" s="36"/>
      <c r="Y2181" s="36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2"/>
      <c r="AL2181" s="12"/>
      <c r="AM2181" s="11"/>
      <c r="AN2181" s="11"/>
      <c r="AO2181" s="11"/>
      <c r="AP2181" s="11"/>
      <c r="AQ2181" s="11"/>
      <c r="AR2181" s="11"/>
      <c r="AS2181" s="12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6"/>
      <c r="BE2181" s="16"/>
    </row>
    <row r="2182" spans="1:57" x14ac:dyDescent="0.3">
      <c r="A2182" s="11"/>
      <c r="B2182" s="11"/>
      <c r="C2182" s="11"/>
      <c r="D2182" s="11"/>
      <c r="E2182" s="11"/>
      <c r="F2182" s="12"/>
      <c r="G2182" s="12"/>
      <c r="H2182" s="13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2"/>
      <c r="U2182" s="11"/>
      <c r="V2182" s="11"/>
      <c r="W2182" s="11"/>
      <c r="X2182" s="36"/>
      <c r="Y2182" s="36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1"/>
      <c r="AU2182" s="11"/>
      <c r="AV2182" s="11"/>
      <c r="AW2182" s="11"/>
      <c r="AX2182" s="11"/>
      <c r="AY2182" s="11"/>
      <c r="AZ2182" s="11"/>
      <c r="BA2182" s="11"/>
      <c r="BB2182" s="12"/>
      <c r="BC2182" s="11"/>
      <c r="BD2182" s="16"/>
      <c r="BE2182" s="16"/>
    </row>
    <row r="2183" spans="1:57" x14ac:dyDescent="0.3">
      <c r="A2183" s="11"/>
      <c r="B2183" s="11"/>
      <c r="C2183" s="11"/>
      <c r="D2183" s="11"/>
      <c r="E2183" s="11"/>
      <c r="F2183" s="12"/>
      <c r="G2183" s="12"/>
      <c r="H2183" s="13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2"/>
      <c r="U2183" s="11"/>
      <c r="V2183" s="11"/>
      <c r="W2183" s="11"/>
      <c r="X2183" s="36"/>
      <c r="Y2183" s="36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2"/>
      <c r="AL2183" s="12"/>
      <c r="AM2183" s="11"/>
      <c r="AN2183" s="11"/>
      <c r="AO2183" s="11"/>
      <c r="AP2183" s="11"/>
      <c r="AQ2183" s="11"/>
      <c r="AR2183" s="11"/>
      <c r="AS2183" s="12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6"/>
      <c r="BE2183" s="16"/>
    </row>
    <row r="2184" spans="1:57" x14ac:dyDescent="0.3">
      <c r="A2184" s="11"/>
      <c r="B2184" s="11"/>
      <c r="C2184" s="11"/>
      <c r="D2184" s="11"/>
      <c r="E2184" s="11"/>
      <c r="F2184" s="12"/>
      <c r="G2184" s="12"/>
      <c r="H2184" s="13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2"/>
      <c r="U2184" s="11"/>
      <c r="V2184" s="11"/>
      <c r="W2184" s="11"/>
      <c r="X2184" s="36"/>
      <c r="Y2184" s="36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2"/>
      <c r="AN2184" s="11"/>
      <c r="AO2184" s="11"/>
      <c r="AP2184" s="11"/>
      <c r="AQ2184" s="12"/>
      <c r="AR2184" s="11"/>
      <c r="AS2184" s="12"/>
      <c r="AT2184" s="11"/>
      <c r="AU2184" s="11"/>
      <c r="AV2184" s="11"/>
      <c r="AW2184" s="11"/>
      <c r="AX2184" s="11"/>
      <c r="AY2184" s="11"/>
      <c r="AZ2184" s="11"/>
      <c r="BA2184" s="11"/>
      <c r="BB2184" s="12"/>
      <c r="BC2184" s="11"/>
      <c r="BD2184" s="16"/>
      <c r="BE2184" s="16"/>
    </row>
    <row r="2185" spans="1:57" x14ac:dyDescent="0.3">
      <c r="A2185" s="11"/>
      <c r="B2185" s="11"/>
      <c r="C2185" s="11"/>
      <c r="D2185" s="11"/>
      <c r="E2185" s="11"/>
      <c r="F2185" s="12"/>
      <c r="G2185" s="12"/>
      <c r="H2185" s="13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2"/>
      <c r="U2185" s="11"/>
      <c r="V2185" s="11"/>
      <c r="W2185" s="11"/>
      <c r="X2185" s="36"/>
      <c r="Y2185" s="36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2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6"/>
      <c r="BE2185" s="16"/>
    </row>
    <row r="2186" spans="1:57" x14ac:dyDescent="0.3">
      <c r="A2186" s="11"/>
      <c r="B2186" s="11"/>
      <c r="C2186" s="11"/>
      <c r="D2186" s="11"/>
      <c r="E2186" s="11"/>
      <c r="F2186" s="12"/>
      <c r="G2186" s="12"/>
      <c r="H2186" s="13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2"/>
      <c r="U2186" s="11"/>
      <c r="V2186" s="11"/>
      <c r="W2186" s="11"/>
      <c r="X2186" s="36"/>
      <c r="Y2186" s="36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2"/>
      <c r="AL2186" s="12"/>
      <c r="AM2186" s="11"/>
      <c r="AN2186" s="11"/>
      <c r="AO2186" s="11"/>
      <c r="AP2186" s="11"/>
      <c r="AQ2186" s="11"/>
      <c r="AR2186" s="11"/>
      <c r="AS2186" s="12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6"/>
      <c r="BE2186" s="16"/>
    </row>
    <row r="2187" spans="1:57" x14ac:dyDescent="0.3">
      <c r="A2187" s="11"/>
      <c r="B2187" s="11"/>
      <c r="C2187" s="11"/>
      <c r="D2187" s="11"/>
      <c r="E2187" s="11"/>
      <c r="F2187" s="12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2"/>
      <c r="U2187" s="11"/>
      <c r="V2187" s="11"/>
      <c r="W2187" s="11"/>
      <c r="X2187" s="36"/>
      <c r="Y2187" s="36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6"/>
      <c r="BE2187" s="16"/>
    </row>
    <row r="2188" spans="1:57" x14ac:dyDescent="0.3">
      <c r="A2188" s="11"/>
      <c r="B2188" s="11"/>
      <c r="C2188" s="11"/>
      <c r="D2188" s="11"/>
      <c r="E2188" s="11"/>
      <c r="F2188" s="12"/>
      <c r="G2188" s="12"/>
      <c r="H2188" s="13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2"/>
      <c r="U2188" s="11"/>
      <c r="V2188" s="11"/>
      <c r="W2188" s="11"/>
      <c r="X2188" s="36"/>
      <c r="Y2188" s="36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2"/>
      <c r="AL2188" s="12"/>
      <c r="AM2188" s="11"/>
      <c r="AN2188" s="11"/>
      <c r="AO2188" s="11"/>
      <c r="AP2188" s="11"/>
      <c r="AQ2188" s="11"/>
      <c r="AR2188" s="11"/>
      <c r="AS2188" s="12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6"/>
      <c r="BE2188" s="16"/>
    </row>
    <row r="2189" spans="1:57" x14ac:dyDescent="0.3">
      <c r="A2189" s="11"/>
      <c r="B2189" s="11"/>
      <c r="C2189" s="11"/>
      <c r="D2189" s="11"/>
      <c r="E2189" s="11"/>
      <c r="F2189" s="12"/>
      <c r="G2189" s="12"/>
      <c r="H2189" s="13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2"/>
      <c r="U2189" s="11"/>
      <c r="V2189" s="11"/>
      <c r="W2189" s="11"/>
      <c r="X2189" s="36"/>
      <c r="Y2189" s="36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2"/>
      <c r="AR2189" s="11"/>
      <c r="AS2189" s="12"/>
      <c r="AT2189" s="11"/>
      <c r="AU2189" s="11"/>
      <c r="AV2189" s="11"/>
      <c r="AW2189" s="11"/>
      <c r="AX2189" s="11"/>
      <c r="AY2189" s="11"/>
      <c r="AZ2189" s="11"/>
      <c r="BA2189" s="11"/>
      <c r="BB2189" s="12"/>
      <c r="BC2189" s="11"/>
      <c r="BD2189" s="16"/>
      <c r="BE2189" s="16"/>
    </row>
    <row r="2190" spans="1:57" x14ac:dyDescent="0.3">
      <c r="A2190" s="11"/>
      <c r="B2190" s="11"/>
      <c r="C2190" s="11"/>
      <c r="D2190" s="11"/>
      <c r="E2190" s="11"/>
      <c r="F2190" s="12"/>
      <c r="G2190" s="12"/>
      <c r="H2190" s="13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2"/>
      <c r="U2190" s="11"/>
      <c r="V2190" s="11"/>
      <c r="W2190" s="11"/>
      <c r="X2190" s="36"/>
      <c r="Y2190" s="36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2"/>
      <c r="AL2190" s="12"/>
      <c r="AM2190" s="11"/>
      <c r="AN2190" s="11"/>
      <c r="AO2190" s="11"/>
      <c r="AP2190" s="11"/>
      <c r="AQ2190" s="11"/>
      <c r="AR2190" s="11"/>
      <c r="AS2190" s="12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6"/>
      <c r="BE2190" s="16"/>
    </row>
    <row r="2191" spans="1:57" x14ac:dyDescent="0.3">
      <c r="A2191" s="11"/>
      <c r="B2191" s="11"/>
      <c r="C2191" s="11"/>
      <c r="D2191" s="11"/>
      <c r="E2191" s="11"/>
      <c r="F2191" s="12"/>
      <c r="G2191" s="12"/>
      <c r="H2191" s="13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2"/>
      <c r="U2191" s="11"/>
      <c r="V2191" s="11"/>
      <c r="W2191" s="11"/>
      <c r="X2191" s="36"/>
      <c r="Y2191" s="36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2"/>
      <c r="AL2191" s="11"/>
      <c r="AM2191" s="12"/>
      <c r="AN2191" s="12"/>
      <c r="AO2191" s="11"/>
      <c r="AP2191" s="11"/>
      <c r="AQ2191" s="12"/>
      <c r="AR2191" s="12"/>
      <c r="AS2191" s="12"/>
      <c r="AT2191" s="11"/>
      <c r="AU2191" s="11"/>
      <c r="AV2191" s="11"/>
      <c r="AW2191" s="11"/>
      <c r="AX2191" s="11"/>
      <c r="AY2191" s="11"/>
      <c r="AZ2191" s="11"/>
      <c r="BA2191" s="11"/>
      <c r="BB2191" s="12"/>
      <c r="BC2191" s="11"/>
      <c r="BD2191" s="16"/>
      <c r="BE2191" s="16"/>
    </row>
    <row r="2192" spans="1:57" x14ac:dyDescent="0.3">
      <c r="A2192" s="11"/>
      <c r="B2192" s="11"/>
      <c r="C2192" s="11"/>
      <c r="D2192" s="11"/>
      <c r="E2192" s="11"/>
      <c r="F2192" s="12"/>
      <c r="G2192" s="12"/>
      <c r="H2192" s="13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2"/>
      <c r="U2192" s="11"/>
      <c r="V2192" s="11"/>
      <c r="W2192" s="11"/>
      <c r="X2192" s="36"/>
      <c r="Y2192" s="36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1"/>
      <c r="AU2192" s="11"/>
      <c r="AV2192" s="11"/>
      <c r="AW2192" s="11"/>
      <c r="AX2192" s="11"/>
      <c r="AY2192" s="11"/>
      <c r="AZ2192" s="11"/>
      <c r="BA2192" s="11"/>
      <c r="BB2192" s="12"/>
      <c r="BC2192" s="11"/>
      <c r="BD2192" s="16"/>
      <c r="BE2192" s="16"/>
    </row>
    <row r="2193" spans="1:57" x14ac:dyDescent="0.3">
      <c r="A2193" s="11"/>
      <c r="B2193" s="11"/>
      <c r="C2193" s="11"/>
      <c r="D2193" s="11"/>
      <c r="E2193" s="11"/>
      <c r="F2193" s="12"/>
      <c r="G2193" s="11"/>
      <c r="H2193" s="13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2"/>
      <c r="U2193" s="11"/>
      <c r="V2193" s="11"/>
      <c r="W2193" s="11"/>
      <c r="X2193" s="36"/>
      <c r="Y2193" s="36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2"/>
      <c r="AL2193" s="12"/>
      <c r="AM2193" s="12"/>
      <c r="AN2193" s="12"/>
      <c r="AO2193" s="11"/>
      <c r="AP2193" s="11"/>
      <c r="AQ2193" s="12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2"/>
      <c r="BC2193" s="11"/>
      <c r="BD2193" s="16"/>
      <c r="BE2193" s="16"/>
    </row>
    <row r="2194" spans="1:57" x14ac:dyDescent="0.3">
      <c r="A2194" s="11"/>
      <c r="B2194" s="11"/>
      <c r="C2194" s="11"/>
      <c r="D2194" s="11"/>
      <c r="E2194" s="11"/>
      <c r="F2194" s="12"/>
      <c r="G2194" s="12"/>
      <c r="H2194" s="13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2"/>
      <c r="U2194" s="11"/>
      <c r="V2194" s="11"/>
      <c r="W2194" s="11"/>
      <c r="X2194" s="36"/>
      <c r="Y2194" s="36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2"/>
      <c r="AL2194" s="12"/>
      <c r="AM2194" s="12"/>
      <c r="AN2194" s="12"/>
      <c r="AO2194" s="11"/>
      <c r="AP2194" s="11"/>
      <c r="AQ2194" s="12"/>
      <c r="AR2194" s="12"/>
      <c r="AS2194" s="12"/>
      <c r="AT2194" s="11"/>
      <c r="AU2194" s="11"/>
      <c r="AV2194" s="11"/>
      <c r="AW2194" s="11"/>
      <c r="AX2194" s="11"/>
      <c r="AY2194" s="11"/>
      <c r="AZ2194" s="11"/>
      <c r="BA2194" s="11"/>
      <c r="BB2194" s="12"/>
      <c r="BC2194" s="11"/>
      <c r="BD2194" s="16"/>
      <c r="BE2194" s="16"/>
    </row>
    <row r="2195" spans="1:57" x14ac:dyDescent="0.3">
      <c r="A2195" s="11"/>
      <c r="B2195" s="11"/>
      <c r="C2195" s="11"/>
      <c r="D2195" s="11"/>
      <c r="E2195" s="11"/>
      <c r="F2195" s="12"/>
      <c r="G2195" s="12"/>
      <c r="H2195" s="13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2"/>
      <c r="U2195" s="11"/>
      <c r="V2195" s="11"/>
      <c r="W2195" s="11"/>
      <c r="X2195" s="36"/>
      <c r="Y2195" s="36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2"/>
      <c r="AN2195" s="12"/>
      <c r="AO2195" s="11"/>
      <c r="AP2195" s="11"/>
      <c r="AQ2195" s="12"/>
      <c r="AR2195" s="11"/>
      <c r="AS2195" s="12"/>
      <c r="AT2195" s="11"/>
      <c r="AU2195" s="11"/>
      <c r="AV2195" s="11"/>
      <c r="AW2195" s="11"/>
      <c r="AX2195" s="11"/>
      <c r="AY2195" s="11"/>
      <c r="AZ2195" s="11"/>
      <c r="BA2195" s="11"/>
      <c r="BB2195" s="12"/>
      <c r="BC2195" s="11"/>
      <c r="BD2195" s="16"/>
      <c r="BE2195" s="16"/>
    </row>
    <row r="2196" spans="1:57" x14ac:dyDescent="0.3">
      <c r="A2196" s="11"/>
      <c r="B2196" s="11"/>
      <c r="C2196" s="11"/>
      <c r="D2196" s="11"/>
      <c r="E2196" s="11"/>
      <c r="F2196" s="12"/>
      <c r="G2196" s="12"/>
      <c r="H2196" s="13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2"/>
      <c r="U2196" s="11"/>
      <c r="V2196" s="11"/>
      <c r="W2196" s="11"/>
      <c r="X2196" s="36"/>
      <c r="Y2196" s="36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2"/>
      <c r="AL2196" s="12"/>
      <c r="AM2196" s="12"/>
      <c r="AN2196" s="12"/>
      <c r="AO2196" s="11"/>
      <c r="AP2196" s="11"/>
      <c r="AQ2196" s="12"/>
      <c r="AR2196" s="12"/>
      <c r="AS2196" s="12"/>
      <c r="AT2196" s="11"/>
      <c r="AU2196" s="11"/>
      <c r="AV2196" s="11"/>
      <c r="AW2196" s="11"/>
      <c r="AX2196" s="11"/>
      <c r="AY2196" s="11"/>
      <c r="AZ2196" s="11"/>
      <c r="BA2196" s="11"/>
      <c r="BB2196" s="12"/>
      <c r="BC2196" s="11"/>
      <c r="BD2196" s="16"/>
      <c r="BE2196" s="16"/>
    </row>
    <row r="2197" spans="1:57" x14ac:dyDescent="0.3">
      <c r="A2197" s="11"/>
      <c r="B2197" s="11"/>
      <c r="C2197" s="11"/>
      <c r="D2197" s="11"/>
      <c r="E2197" s="11"/>
      <c r="F2197" s="12"/>
      <c r="G2197" s="12"/>
      <c r="H2197" s="13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2"/>
      <c r="U2197" s="11"/>
      <c r="V2197" s="11"/>
      <c r="W2197" s="11"/>
      <c r="X2197" s="36"/>
      <c r="Y2197" s="36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2"/>
      <c r="AL2197" s="11"/>
      <c r="AM2197" s="11"/>
      <c r="AN2197" s="11"/>
      <c r="AO2197" s="11"/>
      <c r="AP2197" s="11"/>
      <c r="AQ2197" s="11"/>
      <c r="AR2197" s="11"/>
      <c r="AS2197" s="12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6"/>
      <c r="BE2197" s="16"/>
    </row>
    <row r="2198" spans="1:57" x14ac:dyDescent="0.3">
      <c r="A2198" s="11"/>
      <c r="B2198" s="11"/>
      <c r="C2198" s="11"/>
      <c r="D2198" s="11"/>
      <c r="E2198" s="11"/>
      <c r="F2198" s="12"/>
      <c r="G2198" s="12"/>
      <c r="H2198" s="13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2"/>
      <c r="U2198" s="11"/>
      <c r="V2198" s="11"/>
      <c r="W2198" s="11"/>
      <c r="X2198" s="36"/>
      <c r="Y2198" s="36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2"/>
      <c r="AL2198" s="11"/>
      <c r="AM2198" s="11"/>
      <c r="AN2198" s="11"/>
      <c r="AO2198" s="11"/>
      <c r="AP2198" s="11"/>
      <c r="AQ2198" s="11"/>
      <c r="AR2198" s="11"/>
      <c r="AS2198" s="12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6"/>
      <c r="BE2198" s="16"/>
    </row>
    <row r="2199" spans="1:57" x14ac:dyDescent="0.3">
      <c r="A2199" s="11"/>
      <c r="B2199" s="11"/>
      <c r="C2199" s="11"/>
      <c r="D2199" s="11"/>
      <c r="E2199" s="11"/>
      <c r="F2199" s="12"/>
      <c r="G2199" s="12"/>
      <c r="H2199" s="13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2"/>
      <c r="U2199" s="11"/>
      <c r="V2199" s="11"/>
      <c r="W2199" s="11"/>
      <c r="X2199" s="36"/>
      <c r="Y2199" s="36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2"/>
      <c r="AL2199" s="11"/>
      <c r="AM2199" s="11"/>
      <c r="AN2199" s="11"/>
      <c r="AO2199" s="11"/>
      <c r="AP2199" s="11"/>
      <c r="AQ2199" s="11"/>
      <c r="AR2199" s="11"/>
      <c r="AS2199" s="12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6"/>
      <c r="BE2199" s="16"/>
    </row>
    <row r="2200" spans="1:57" x14ac:dyDescent="0.3">
      <c r="A2200" s="11"/>
      <c r="B2200" s="11"/>
      <c r="C2200" s="11"/>
      <c r="D2200" s="11"/>
      <c r="E2200" s="11"/>
      <c r="F2200" s="12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2"/>
      <c r="U2200" s="11"/>
      <c r="V2200" s="11"/>
      <c r="W2200" s="11"/>
      <c r="X2200" s="36"/>
      <c r="Y2200" s="36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6"/>
      <c r="BE2200" s="16"/>
    </row>
    <row r="2201" spans="1:57" x14ac:dyDescent="0.3">
      <c r="A2201" s="11"/>
      <c r="B2201" s="11"/>
      <c r="C2201" s="11"/>
      <c r="D2201" s="11"/>
      <c r="E2201" s="11"/>
      <c r="F2201" s="12"/>
      <c r="G2201" s="12"/>
      <c r="H2201" s="13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2"/>
      <c r="U2201" s="11"/>
      <c r="V2201" s="11"/>
      <c r="W2201" s="11"/>
      <c r="X2201" s="36"/>
      <c r="Y2201" s="36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2"/>
      <c r="AN2201" s="12"/>
      <c r="AO2201" s="11"/>
      <c r="AP2201" s="11"/>
      <c r="AQ2201" s="12"/>
      <c r="AR2201" s="12"/>
      <c r="AS2201" s="12"/>
      <c r="AT2201" s="11"/>
      <c r="AU2201" s="11"/>
      <c r="AV2201" s="11"/>
      <c r="AW2201" s="11"/>
      <c r="AX2201" s="11"/>
      <c r="AY2201" s="11"/>
      <c r="AZ2201" s="11"/>
      <c r="BA2201" s="11"/>
      <c r="BB2201" s="12"/>
      <c r="BC2201" s="11"/>
      <c r="BD2201" s="16"/>
      <c r="BE2201" s="16"/>
    </row>
    <row r="2202" spans="1:57" x14ac:dyDescent="0.3">
      <c r="A2202" s="11"/>
      <c r="B2202" s="11"/>
      <c r="C2202" s="11"/>
      <c r="D2202" s="11"/>
      <c r="E2202" s="11"/>
      <c r="F2202" s="12"/>
      <c r="G2202" s="12"/>
      <c r="H2202" s="13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2"/>
      <c r="U2202" s="11"/>
      <c r="V2202" s="11"/>
      <c r="W2202" s="11"/>
      <c r="X2202" s="36"/>
      <c r="Y2202" s="36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2"/>
      <c r="AN2202" s="12"/>
      <c r="AO2202" s="11"/>
      <c r="AP2202" s="11"/>
      <c r="AQ2202" s="12"/>
      <c r="AR2202" s="12"/>
      <c r="AS2202" s="12"/>
      <c r="AT2202" s="11"/>
      <c r="AU2202" s="11"/>
      <c r="AV2202" s="11"/>
      <c r="AW2202" s="11"/>
      <c r="AX2202" s="11"/>
      <c r="AY2202" s="11"/>
      <c r="AZ2202" s="11"/>
      <c r="BA2202" s="11"/>
      <c r="BB2202" s="12"/>
      <c r="BC2202" s="11"/>
      <c r="BD2202" s="16"/>
      <c r="BE2202" s="16"/>
    </row>
    <row r="2203" spans="1:57" x14ac:dyDescent="0.3">
      <c r="A2203" s="11"/>
      <c r="B2203" s="11"/>
      <c r="C2203" s="11"/>
      <c r="D2203" s="11"/>
      <c r="E2203" s="11"/>
      <c r="F2203" s="12"/>
      <c r="G2203" s="12"/>
      <c r="H2203" s="13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2"/>
      <c r="U2203" s="11"/>
      <c r="V2203" s="11"/>
      <c r="W2203" s="11"/>
      <c r="X2203" s="36"/>
      <c r="Y2203" s="36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2"/>
      <c r="AL2203" s="12"/>
      <c r="AM2203" s="12"/>
      <c r="AN2203" s="12"/>
      <c r="AO2203" s="11"/>
      <c r="AP2203" s="11"/>
      <c r="AQ2203" s="12"/>
      <c r="AR2203" s="12"/>
      <c r="AS2203" s="12"/>
      <c r="AT2203" s="11"/>
      <c r="AU2203" s="11"/>
      <c r="AV2203" s="11"/>
      <c r="AW2203" s="11"/>
      <c r="AX2203" s="11"/>
      <c r="AY2203" s="11"/>
      <c r="AZ2203" s="11"/>
      <c r="BA2203" s="11"/>
      <c r="BB2203" s="12"/>
      <c r="BC2203" s="11"/>
      <c r="BD2203" s="16"/>
      <c r="BE2203" s="16"/>
    </row>
    <row r="2204" spans="1:57" x14ac:dyDescent="0.3">
      <c r="A2204" s="11"/>
      <c r="B2204" s="11"/>
      <c r="C2204" s="11"/>
      <c r="D2204" s="11"/>
      <c r="E2204" s="11"/>
      <c r="F2204" s="12"/>
      <c r="G2204" s="12"/>
      <c r="H2204" s="13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2"/>
      <c r="U2204" s="11"/>
      <c r="V2204" s="11"/>
      <c r="W2204" s="11"/>
      <c r="X2204" s="36"/>
      <c r="Y2204" s="36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2"/>
      <c r="AL2204" s="12"/>
      <c r="AM2204" s="11"/>
      <c r="AN2204" s="11"/>
      <c r="AO2204" s="11"/>
      <c r="AP2204" s="11"/>
      <c r="AQ2204" s="11"/>
      <c r="AR2204" s="11"/>
      <c r="AS2204" s="12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6"/>
      <c r="BE2204" s="16"/>
    </row>
    <row r="2205" spans="1:57" x14ac:dyDescent="0.3">
      <c r="A2205" s="11"/>
      <c r="B2205" s="11"/>
      <c r="C2205" s="11"/>
      <c r="D2205" s="11"/>
      <c r="E2205" s="11"/>
      <c r="F2205" s="12"/>
      <c r="G2205" s="12"/>
      <c r="H2205" s="13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2"/>
      <c r="U2205" s="11"/>
      <c r="V2205" s="11"/>
      <c r="W2205" s="11"/>
      <c r="X2205" s="36"/>
      <c r="Y2205" s="36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2"/>
      <c r="AL2205" s="12"/>
      <c r="AM2205" s="12"/>
      <c r="AN2205" s="12"/>
      <c r="AO2205" s="11"/>
      <c r="AP2205" s="11"/>
      <c r="AQ2205" s="12"/>
      <c r="AR2205" s="12"/>
      <c r="AS2205" s="12"/>
      <c r="AT2205" s="11"/>
      <c r="AU2205" s="11"/>
      <c r="AV2205" s="11"/>
      <c r="AW2205" s="11"/>
      <c r="AX2205" s="11"/>
      <c r="AY2205" s="11"/>
      <c r="AZ2205" s="11"/>
      <c r="BA2205" s="11"/>
      <c r="BB2205" s="12"/>
      <c r="BC2205" s="11"/>
      <c r="BD2205" s="16"/>
      <c r="BE2205" s="16"/>
    </row>
    <row r="2206" spans="1:57" x14ac:dyDescent="0.3">
      <c r="A2206" s="11"/>
      <c r="B2206" s="11"/>
      <c r="C2206" s="11"/>
      <c r="D2206" s="11"/>
      <c r="E2206" s="11"/>
      <c r="F2206" s="12"/>
      <c r="G2206" s="12"/>
      <c r="H2206" s="13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2"/>
      <c r="U2206" s="11"/>
      <c r="V2206" s="11"/>
      <c r="W2206" s="11"/>
      <c r="X2206" s="36"/>
      <c r="Y2206" s="36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2"/>
      <c r="AL2206" s="12"/>
      <c r="AM2206" s="12"/>
      <c r="AN2206" s="11"/>
      <c r="AO2206" s="11"/>
      <c r="AP2206" s="11"/>
      <c r="AQ2206" s="12"/>
      <c r="AR2206" s="12"/>
      <c r="AS2206" s="12"/>
      <c r="AT2206" s="11"/>
      <c r="AU2206" s="11"/>
      <c r="AV2206" s="11"/>
      <c r="AW2206" s="11"/>
      <c r="AX2206" s="11"/>
      <c r="AY2206" s="11"/>
      <c r="AZ2206" s="11"/>
      <c r="BA2206" s="11"/>
      <c r="BB2206" s="12"/>
      <c r="BC2206" s="11"/>
      <c r="BD2206" s="16"/>
      <c r="BE2206" s="16"/>
    </row>
    <row r="2207" spans="1:57" x14ac:dyDescent="0.3">
      <c r="A2207" s="11"/>
      <c r="B2207" s="11"/>
      <c r="C2207" s="11"/>
      <c r="D2207" s="11"/>
      <c r="E2207" s="11"/>
      <c r="F2207" s="12"/>
      <c r="G2207" s="12"/>
      <c r="H2207" s="13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2"/>
      <c r="U2207" s="11"/>
      <c r="V2207" s="11"/>
      <c r="W2207" s="11"/>
      <c r="X2207" s="36"/>
      <c r="Y2207" s="36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2"/>
      <c r="AL2207" s="11"/>
      <c r="AM2207" s="12"/>
      <c r="AN2207" s="12"/>
      <c r="AO2207" s="11"/>
      <c r="AP2207" s="11"/>
      <c r="AQ2207" s="12"/>
      <c r="AR2207" s="12"/>
      <c r="AS2207" s="12"/>
      <c r="AT2207" s="11"/>
      <c r="AU2207" s="11"/>
      <c r="AV2207" s="11"/>
      <c r="AW2207" s="11"/>
      <c r="AX2207" s="11"/>
      <c r="AY2207" s="11"/>
      <c r="AZ2207" s="11"/>
      <c r="BA2207" s="11"/>
      <c r="BB2207" s="12"/>
      <c r="BC2207" s="11"/>
      <c r="BD2207" s="16"/>
      <c r="BE2207" s="16"/>
    </row>
    <row r="2208" spans="1:57" x14ac:dyDescent="0.3">
      <c r="A2208" s="11"/>
      <c r="B2208" s="11"/>
      <c r="C2208" s="11"/>
      <c r="D2208" s="11"/>
      <c r="E2208" s="11"/>
      <c r="F2208" s="12"/>
      <c r="G2208" s="12"/>
      <c r="H2208" s="13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2"/>
      <c r="U2208" s="11"/>
      <c r="V2208" s="11"/>
      <c r="W2208" s="11"/>
      <c r="X2208" s="36"/>
      <c r="Y2208" s="36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2"/>
      <c r="AL2208" s="12"/>
      <c r="AM2208" s="11"/>
      <c r="AN2208" s="11"/>
      <c r="AO2208" s="11"/>
      <c r="AP2208" s="11"/>
      <c r="AQ2208" s="11"/>
      <c r="AR2208" s="11"/>
      <c r="AS2208" s="12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6"/>
      <c r="BE2208" s="16"/>
    </row>
    <row r="2209" spans="1:57" x14ac:dyDescent="0.3">
      <c r="A2209" s="11"/>
      <c r="B2209" s="11"/>
      <c r="C2209" s="11"/>
      <c r="D2209" s="11"/>
      <c r="E2209" s="11"/>
      <c r="F2209" s="12"/>
      <c r="G2209" s="12"/>
      <c r="H2209" s="13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2"/>
      <c r="U2209" s="11"/>
      <c r="V2209" s="11"/>
      <c r="W2209" s="11"/>
      <c r="X2209" s="36"/>
      <c r="Y2209" s="36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2"/>
      <c r="AL2209" s="12"/>
      <c r="AM2209" s="12"/>
      <c r="AN2209" s="12"/>
      <c r="AO2209" s="11"/>
      <c r="AP2209" s="11"/>
      <c r="AQ2209" s="12"/>
      <c r="AR2209" s="12"/>
      <c r="AS2209" s="12"/>
      <c r="AT2209" s="11"/>
      <c r="AU2209" s="11"/>
      <c r="AV2209" s="11"/>
      <c r="AW2209" s="11"/>
      <c r="AX2209" s="11"/>
      <c r="AY2209" s="11"/>
      <c r="AZ2209" s="11"/>
      <c r="BA2209" s="11"/>
      <c r="BB2209" s="12"/>
      <c r="BC2209" s="11"/>
      <c r="BD2209" s="16"/>
      <c r="BE2209" s="16"/>
    </row>
    <row r="2210" spans="1:57" x14ac:dyDescent="0.3">
      <c r="A2210" s="11"/>
      <c r="B2210" s="11"/>
      <c r="C2210" s="11"/>
      <c r="D2210" s="11"/>
      <c r="E2210" s="11"/>
      <c r="F2210" s="12"/>
      <c r="G2210" s="12"/>
      <c r="H2210" s="13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2"/>
      <c r="U2210" s="11"/>
      <c r="V2210" s="11"/>
      <c r="W2210" s="11"/>
      <c r="X2210" s="36"/>
      <c r="Y2210" s="36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2"/>
      <c r="AL2210" s="12"/>
      <c r="AM2210" s="12"/>
      <c r="AN2210" s="12"/>
      <c r="AO2210" s="11"/>
      <c r="AP2210" s="11"/>
      <c r="AQ2210" s="12"/>
      <c r="AR2210" s="12"/>
      <c r="AS2210" s="12"/>
      <c r="AT2210" s="11"/>
      <c r="AU2210" s="11"/>
      <c r="AV2210" s="11"/>
      <c r="AW2210" s="11"/>
      <c r="AX2210" s="11"/>
      <c r="AY2210" s="11"/>
      <c r="AZ2210" s="11"/>
      <c r="BA2210" s="11"/>
      <c r="BB2210" s="12"/>
      <c r="BC2210" s="11"/>
      <c r="BD2210" s="16"/>
      <c r="BE2210" s="16"/>
    </row>
    <row r="2211" spans="1:57" x14ac:dyDescent="0.3">
      <c r="A2211" s="11"/>
      <c r="B2211" s="11"/>
      <c r="C2211" s="11"/>
      <c r="D2211" s="11"/>
      <c r="E2211" s="11"/>
      <c r="F2211" s="12"/>
      <c r="G2211" s="12"/>
      <c r="H2211" s="13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2"/>
      <c r="U2211" s="11"/>
      <c r="V2211" s="11"/>
      <c r="W2211" s="11"/>
      <c r="X2211" s="36"/>
      <c r="Y2211" s="36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2"/>
      <c r="AL2211" s="12"/>
      <c r="AM2211" s="12"/>
      <c r="AN2211" s="12"/>
      <c r="AO2211" s="11"/>
      <c r="AP2211" s="11"/>
      <c r="AQ2211" s="12"/>
      <c r="AR2211" s="12"/>
      <c r="AS2211" s="12"/>
      <c r="AT2211" s="11"/>
      <c r="AU2211" s="11"/>
      <c r="AV2211" s="11"/>
      <c r="AW2211" s="11"/>
      <c r="AX2211" s="11"/>
      <c r="AY2211" s="11"/>
      <c r="AZ2211" s="11"/>
      <c r="BA2211" s="11"/>
      <c r="BB2211" s="12"/>
      <c r="BC2211" s="11"/>
      <c r="BD2211" s="16"/>
      <c r="BE2211" s="16"/>
    </row>
    <row r="2212" spans="1:57" x14ac:dyDescent="0.3">
      <c r="A2212" s="11"/>
      <c r="B2212" s="11"/>
      <c r="C2212" s="11"/>
      <c r="D2212" s="11"/>
      <c r="E2212" s="11"/>
      <c r="F2212" s="12"/>
      <c r="G2212" s="12"/>
      <c r="H2212" s="13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2"/>
      <c r="U2212" s="11"/>
      <c r="V2212" s="11"/>
      <c r="W2212" s="11"/>
      <c r="X2212" s="36"/>
      <c r="Y2212" s="36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2"/>
      <c r="AL2212" s="12"/>
      <c r="AM2212" s="12"/>
      <c r="AN2212" s="12"/>
      <c r="AO2212" s="11"/>
      <c r="AP2212" s="11"/>
      <c r="AQ2212" s="12"/>
      <c r="AR2212" s="12"/>
      <c r="AS2212" s="12"/>
      <c r="AT2212" s="11"/>
      <c r="AU2212" s="11"/>
      <c r="AV2212" s="11"/>
      <c r="AW2212" s="11"/>
      <c r="AX2212" s="11"/>
      <c r="AY2212" s="11"/>
      <c r="AZ2212" s="11"/>
      <c r="BA2212" s="11"/>
      <c r="BB2212" s="12"/>
      <c r="BC2212" s="11"/>
      <c r="BD2212" s="16"/>
      <c r="BE2212" s="16"/>
    </row>
    <row r="2213" spans="1:57" x14ac:dyDescent="0.3">
      <c r="A2213" s="11"/>
      <c r="B2213" s="11"/>
      <c r="C2213" s="11"/>
      <c r="D2213" s="11"/>
      <c r="E2213" s="11"/>
      <c r="F2213" s="12"/>
      <c r="G2213" s="12"/>
      <c r="H2213" s="13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2"/>
      <c r="U2213" s="11"/>
      <c r="V2213" s="11"/>
      <c r="W2213" s="11"/>
      <c r="X2213" s="36"/>
      <c r="Y2213" s="36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2"/>
      <c r="AL2213" s="12"/>
      <c r="AM2213" s="12"/>
      <c r="AN2213" s="12"/>
      <c r="AO2213" s="11"/>
      <c r="AP2213" s="11"/>
      <c r="AQ2213" s="12"/>
      <c r="AR2213" s="12"/>
      <c r="AS2213" s="12"/>
      <c r="AT2213" s="11"/>
      <c r="AU2213" s="11"/>
      <c r="AV2213" s="11"/>
      <c r="AW2213" s="11"/>
      <c r="AX2213" s="11"/>
      <c r="AY2213" s="11"/>
      <c r="AZ2213" s="11"/>
      <c r="BA2213" s="11"/>
      <c r="BB2213" s="12"/>
      <c r="BC2213" s="11"/>
      <c r="BD2213" s="16"/>
      <c r="BE2213" s="16"/>
    </row>
    <row r="2214" spans="1:57" x14ac:dyDescent="0.3">
      <c r="A2214" s="11"/>
      <c r="B2214" s="11"/>
      <c r="C2214" s="11"/>
      <c r="D2214" s="11"/>
      <c r="E2214" s="11"/>
      <c r="F2214" s="12"/>
      <c r="G2214" s="12"/>
      <c r="H2214" s="13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2"/>
      <c r="U2214" s="11"/>
      <c r="V2214" s="11"/>
      <c r="W2214" s="11"/>
      <c r="X2214" s="36"/>
      <c r="Y2214" s="36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2"/>
      <c r="AL2214" s="12"/>
      <c r="AM2214" s="11"/>
      <c r="AN2214" s="11"/>
      <c r="AO2214" s="11"/>
      <c r="AP2214" s="11"/>
      <c r="AQ2214" s="11"/>
      <c r="AR2214" s="11"/>
      <c r="AS2214" s="12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6"/>
      <c r="BE2214" s="16"/>
    </row>
    <row r="2215" spans="1:57" x14ac:dyDescent="0.3">
      <c r="A2215" s="11"/>
      <c r="B2215" s="11"/>
      <c r="C2215" s="11"/>
      <c r="D2215" s="11"/>
      <c r="E2215" s="11"/>
      <c r="F2215" s="12"/>
      <c r="G2215" s="12"/>
      <c r="H2215" s="13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2"/>
      <c r="U2215" s="11"/>
      <c r="V2215" s="11"/>
      <c r="W2215" s="11"/>
      <c r="X2215" s="36"/>
      <c r="Y2215" s="36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2"/>
      <c r="AL2215" s="12"/>
      <c r="AM2215" s="12"/>
      <c r="AN2215" s="12"/>
      <c r="AO2215" s="11"/>
      <c r="AP2215" s="11"/>
      <c r="AQ2215" s="12"/>
      <c r="AR2215" s="12"/>
      <c r="AS2215" s="12"/>
      <c r="AT2215" s="11"/>
      <c r="AU2215" s="11"/>
      <c r="AV2215" s="11"/>
      <c r="AW2215" s="11"/>
      <c r="AX2215" s="11"/>
      <c r="AY2215" s="11"/>
      <c r="AZ2215" s="11"/>
      <c r="BA2215" s="11"/>
      <c r="BB2215" s="12"/>
      <c r="BC2215" s="11"/>
      <c r="BD2215" s="16"/>
      <c r="BE2215" s="16"/>
    </row>
    <row r="2216" spans="1:57" x14ac:dyDescent="0.3">
      <c r="A2216" s="11"/>
      <c r="B2216" s="11"/>
      <c r="C2216" s="11"/>
      <c r="D2216" s="11"/>
      <c r="E2216" s="11"/>
      <c r="F2216" s="12"/>
      <c r="G2216" s="12"/>
      <c r="H2216" s="13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2"/>
      <c r="U2216" s="11"/>
      <c r="V2216" s="11"/>
      <c r="W2216" s="11"/>
      <c r="X2216" s="36"/>
      <c r="Y2216" s="36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2"/>
      <c r="AN2216" s="12"/>
      <c r="AO2216" s="12"/>
      <c r="AP2216" s="12"/>
      <c r="AQ2216" s="12"/>
      <c r="AR2216" s="12"/>
      <c r="AS2216" s="12"/>
      <c r="AT2216" s="11"/>
      <c r="AU2216" s="11"/>
      <c r="AV2216" s="11"/>
      <c r="AW2216" s="11"/>
      <c r="AX2216" s="11"/>
      <c r="AY2216" s="11"/>
      <c r="AZ2216" s="11"/>
      <c r="BA2216" s="11"/>
      <c r="BB2216" s="12"/>
      <c r="BC2216" s="11"/>
      <c r="BD2216" s="16"/>
      <c r="BE2216" s="16"/>
    </row>
    <row r="2217" spans="1:57" x14ac:dyDescent="0.3">
      <c r="A2217" s="11"/>
      <c r="B2217" s="11"/>
      <c r="C2217" s="11"/>
      <c r="D2217" s="11"/>
      <c r="E2217" s="11"/>
      <c r="F2217" s="12"/>
      <c r="G2217" s="12"/>
      <c r="H2217" s="13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2"/>
      <c r="U2217" s="11"/>
      <c r="V2217" s="11"/>
      <c r="W2217" s="11"/>
      <c r="X2217" s="36"/>
      <c r="Y2217" s="36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2"/>
      <c r="AL2217" s="12"/>
      <c r="AM2217" s="12"/>
      <c r="AN2217" s="11"/>
      <c r="AO2217" s="11"/>
      <c r="AP2217" s="11"/>
      <c r="AQ2217" s="12"/>
      <c r="AR2217" s="12"/>
      <c r="AS2217" s="12"/>
      <c r="AT2217" s="11"/>
      <c r="AU2217" s="11"/>
      <c r="AV2217" s="11"/>
      <c r="AW2217" s="11"/>
      <c r="AX2217" s="11"/>
      <c r="AY2217" s="11"/>
      <c r="AZ2217" s="11"/>
      <c r="BA2217" s="11"/>
      <c r="BB2217" s="12"/>
      <c r="BC2217" s="11"/>
      <c r="BD2217" s="16"/>
      <c r="BE2217" s="16"/>
    </row>
    <row r="2218" spans="1:57" x14ac:dyDescent="0.3">
      <c r="A2218" s="11"/>
      <c r="B2218" s="11"/>
      <c r="C2218" s="11"/>
      <c r="D2218" s="11"/>
      <c r="E2218" s="11"/>
      <c r="F2218" s="12"/>
      <c r="G2218" s="12"/>
      <c r="H2218" s="13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2"/>
      <c r="U2218" s="11"/>
      <c r="V2218" s="11"/>
      <c r="W2218" s="11"/>
      <c r="X2218" s="36"/>
      <c r="Y2218" s="36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2"/>
      <c r="AL2218" s="12"/>
      <c r="AM2218" s="11"/>
      <c r="AN2218" s="11"/>
      <c r="AO2218" s="11"/>
      <c r="AP2218" s="11"/>
      <c r="AQ2218" s="11"/>
      <c r="AR2218" s="11"/>
      <c r="AS2218" s="12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6"/>
      <c r="BE2218" s="16"/>
    </row>
    <row r="2219" spans="1:57" x14ac:dyDescent="0.3">
      <c r="A2219" s="11"/>
      <c r="B2219" s="11"/>
      <c r="C2219" s="11"/>
      <c r="D2219" s="11"/>
      <c r="E2219" s="11"/>
      <c r="F2219" s="12"/>
      <c r="G2219" s="12"/>
      <c r="H2219" s="13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2"/>
      <c r="U2219" s="11"/>
      <c r="V2219" s="11"/>
      <c r="W2219" s="11"/>
      <c r="X2219" s="36"/>
      <c r="Y2219" s="36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2"/>
      <c r="AL2219" s="12"/>
      <c r="AM2219" s="12"/>
      <c r="AN2219" s="12"/>
      <c r="AO2219" s="11"/>
      <c r="AP2219" s="11"/>
      <c r="AQ2219" s="12"/>
      <c r="AR2219" s="12"/>
      <c r="AS2219" s="12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6"/>
      <c r="BE2219" s="16"/>
    </row>
    <row r="2220" spans="1:57" x14ac:dyDescent="0.3">
      <c r="A2220" s="11"/>
      <c r="B2220" s="11"/>
      <c r="C2220" s="11"/>
      <c r="D2220" s="11"/>
      <c r="E2220" s="11"/>
      <c r="F2220" s="12"/>
      <c r="G2220" s="12"/>
      <c r="H2220" s="13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2"/>
      <c r="U2220" s="11"/>
      <c r="V2220" s="11"/>
      <c r="W2220" s="11"/>
      <c r="X2220" s="36"/>
      <c r="Y2220" s="36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2"/>
      <c r="AL2220" s="12"/>
      <c r="AM2220" s="11"/>
      <c r="AN2220" s="11"/>
      <c r="AO2220" s="11"/>
      <c r="AP2220" s="11"/>
      <c r="AQ2220" s="11"/>
      <c r="AR2220" s="11"/>
      <c r="AS2220" s="12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6"/>
      <c r="BE2220" s="16"/>
    </row>
    <row r="2221" spans="1:57" x14ac:dyDescent="0.3">
      <c r="A2221" s="11"/>
      <c r="B2221" s="11"/>
      <c r="C2221" s="11"/>
      <c r="D2221" s="11"/>
      <c r="E2221" s="11"/>
      <c r="F2221" s="12"/>
      <c r="G2221" s="12"/>
      <c r="H2221" s="13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2"/>
      <c r="U2221" s="11"/>
      <c r="V2221" s="11"/>
      <c r="W2221" s="11"/>
      <c r="X2221" s="36"/>
      <c r="Y2221" s="36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2"/>
      <c r="AL2221" s="12"/>
      <c r="AM2221" s="11"/>
      <c r="AN2221" s="11"/>
      <c r="AO2221" s="11"/>
      <c r="AP2221" s="11"/>
      <c r="AQ2221" s="11"/>
      <c r="AR2221" s="11"/>
      <c r="AS2221" s="12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6"/>
      <c r="BE2221" s="16"/>
    </row>
    <row r="2222" spans="1:57" x14ac:dyDescent="0.3">
      <c r="A2222" s="11"/>
      <c r="B2222" s="11"/>
      <c r="C2222" s="11"/>
      <c r="D2222" s="11"/>
      <c r="E2222" s="11"/>
      <c r="F2222" s="12"/>
      <c r="G2222" s="12"/>
      <c r="H2222" s="13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2"/>
      <c r="U2222" s="11"/>
      <c r="V2222" s="11"/>
      <c r="W2222" s="11"/>
      <c r="X2222" s="36"/>
      <c r="Y2222" s="36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2"/>
      <c r="AL2222" s="12"/>
      <c r="AM2222" s="11"/>
      <c r="AN2222" s="11"/>
      <c r="AO2222" s="11"/>
      <c r="AP2222" s="11"/>
      <c r="AQ2222" s="11"/>
      <c r="AR2222" s="11"/>
      <c r="AS2222" s="12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6"/>
      <c r="BE2222" s="16"/>
    </row>
    <row r="2223" spans="1:57" x14ac:dyDescent="0.3">
      <c r="A2223" s="11"/>
      <c r="B2223" s="11"/>
      <c r="C2223" s="11"/>
      <c r="D2223" s="11"/>
      <c r="E2223" s="11"/>
      <c r="F2223" s="12"/>
      <c r="G2223" s="12"/>
      <c r="H2223" s="13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2"/>
      <c r="U2223" s="11"/>
      <c r="V2223" s="11"/>
      <c r="W2223" s="11"/>
      <c r="X2223" s="36"/>
      <c r="Y2223" s="36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2"/>
      <c r="AL2223" s="12"/>
      <c r="AM2223" s="11"/>
      <c r="AN2223" s="11"/>
      <c r="AO2223" s="11"/>
      <c r="AP2223" s="11"/>
      <c r="AQ2223" s="11"/>
      <c r="AR2223" s="11"/>
      <c r="AS2223" s="12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6"/>
      <c r="BE2223" s="16"/>
    </row>
    <row r="2224" spans="1:57" x14ac:dyDescent="0.3">
      <c r="A2224" s="11"/>
      <c r="B2224" s="11"/>
      <c r="C2224" s="11"/>
      <c r="D2224" s="11"/>
      <c r="E2224" s="11"/>
      <c r="F2224" s="12"/>
      <c r="G2224" s="12"/>
      <c r="H2224" s="13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2"/>
      <c r="U2224" s="11"/>
      <c r="V2224" s="11"/>
      <c r="W2224" s="11"/>
      <c r="X2224" s="36"/>
      <c r="Y2224" s="36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2"/>
      <c r="AL2224" s="12"/>
      <c r="AM2224" s="12"/>
      <c r="AN2224" s="12"/>
      <c r="AO2224" s="11"/>
      <c r="AP2224" s="11"/>
      <c r="AQ2224" s="12"/>
      <c r="AR2224" s="12"/>
      <c r="AS2224" s="12"/>
      <c r="AT2224" s="11"/>
      <c r="AU2224" s="11"/>
      <c r="AV2224" s="11"/>
      <c r="AW2224" s="11"/>
      <c r="AX2224" s="11"/>
      <c r="AY2224" s="11"/>
      <c r="AZ2224" s="11"/>
      <c r="BA2224" s="11"/>
      <c r="BB2224" s="12"/>
      <c r="BC2224" s="11"/>
      <c r="BD2224" s="16"/>
      <c r="BE2224" s="16"/>
    </row>
    <row r="2225" spans="1:57" x14ac:dyDescent="0.3">
      <c r="A2225" s="11"/>
      <c r="B2225" s="11"/>
      <c r="C2225" s="11"/>
      <c r="D2225" s="11"/>
      <c r="E2225" s="11"/>
      <c r="F2225" s="12"/>
      <c r="G2225" s="12"/>
      <c r="H2225" s="13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2"/>
      <c r="U2225" s="11"/>
      <c r="V2225" s="11"/>
      <c r="W2225" s="11"/>
      <c r="X2225" s="36"/>
      <c r="Y2225" s="36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2"/>
      <c r="AL2225" s="12"/>
      <c r="AM2225" s="12"/>
      <c r="AN2225" s="12"/>
      <c r="AO2225" s="11"/>
      <c r="AP2225" s="11"/>
      <c r="AQ2225" s="12"/>
      <c r="AR2225" s="12"/>
      <c r="AS2225" s="12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6"/>
      <c r="BE2225" s="16"/>
    </row>
    <row r="2226" spans="1:57" x14ac:dyDescent="0.3">
      <c r="A2226" s="11"/>
      <c r="B2226" s="11"/>
      <c r="C2226" s="11"/>
      <c r="D2226" s="11"/>
      <c r="E2226" s="11"/>
      <c r="F2226" s="12"/>
      <c r="G2226" s="12"/>
      <c r="H2226" s="13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2"/>
      <c r="U2226" s="11"/>
      <c r="V2226" s="11"/>
      <c r="W2226" s="11"/>
      <c r="X2226" s="36"/>
      <c r="Y2226" s="36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2"/>
      <c r="AL2226" s="12"/>
      <c r="AM2226" s="12"/>
      <c r="AN2226" s="12"/>
      <c r="AO2226" s="11"/>
      <c r="AP2226" s="11"/>
      <c r="AQ2226" s="12"/>
      <c r="AR2226" s="12"/>
      <c r="AS2226" s="12"/>
      <c r="AT2226" s="11"/>
      <c r="AU2226" s="11"/>
      <c r="AV2226" s="11"/>
      <c r="AW2226" s="11"/>
      <c r="AX2226" s="11"/>
      <c r="AY2226" s="11"/>
      <c r="AZ2226" s="11"/>
      <c r="BA2226" s="11"/>
      <c r="BB2226" s="12"/>
      <c r="BC2226" s="11"/>
      <c r="BD2226" s="16"/>
      <c r="BE2226" s="16"/>
    </row>
    <row r="2227" spans="1:57" x14ac:dyDescent="0.3">
      <c r="A2227" s="11"/>
      <c r="B2227" s="11"/>
      <c r="C2227" s="11"/>
      <c r="D2227" s="11"/>
      <c r="E2227" s="11"/>
      <c r="F2227" s="12"/>
      <c r="G2227" s="12"/>
      <c r="H2227" s="13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2"/>
      <c r="U2227" s="11"/>
      <c r="V2227" s="11"/>
      <c r="W2227" s="11"/>
      <c r="X2227" s="36"/>
      <c r="Y2227" s="36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6"/>
      <c r="BE2227" s="16"/>
    </row>
    <row r="2228" spans="1:57" x14ac:dyDescent="0.3">
      <c r="A2228" s="11"/>
      <c r="B2228" s="11"/>
      <c r="C2228" s="11"/>
      <c r="D2228" s="11"/>
      <c r="E2228" s="11"/>
      <c r="F2228" s="12"/>
      <c r="G2228" s="11"/>
      <c r="H2228" s="13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2"/>
      <c r="U2228" s="11"/>
      <c r="V2228" s="11"/>
      <c r="W2228" s="11"/>
      <c r="X2228" s="36"/>
      <c r="Y2228" s="36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6"/>
      <c r="BE2228" s="16"/>
    </row>
    <row r="2229" spans="1:57" x14ac:dyDescent="0.3">
      <c r="A2229" s="11"/>
      <c r="B2229" s="11"/>
      <c r="C2229" s="11"/>
      <c r="D2229" s="11"/>
      <c r="E2229" s="11"/>
      <c r="F2229" s="12"/>
      <c r="G2229" s="12"/>
      <c r="H2229" s="13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2"/>
      <c r="U2229" s="11"/>
      <c r="V2229" s="11"/>
      <c r="W2229" s="11"/>
      <c r="X2229" s="36"/>
      <c r="Y2229" s="36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2"/>
      <c r="AL2229" s="12"/>
      <c r="AM2229" s="12"/>
      <c r="AN2229" s="12"/>
      <c r="AO2229" s="11"/>
      <c r="AP2229" s="11"/>
      <c r="AQ2229" s="12"/>
      <c r="AR2229" s="12"/>
      <c r="AS2229" s="12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6"/>
      <c r="BE2229" s="16"/>
    </row>
    <row r="2230" spans="1:57" x14ac:dyDescent="0.3">
      <c r="A2230" s="11"/>
      <c r="B2230" s="11"/>
      <c r="C2230" s="11"/>
      <c r="D2230" s="11"/>
      <c r="E2230" s="11"/>
      <c r="F2230" s="12"/>
      <c r="G2230" s="11"/>
      <c r="H2230" s="13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2"/>
      <c r="U2230" s="11"/>
      <c r="V2230" s="11"/>
      <c r="W2230" s="11"/>
      <c r="X2230" s="36"/>
      <c r="Y2230" s="36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6"/>
      <c r="BE2230" s="16"/>
    </row>
    <row r="2231" spans="1:57" x14ac:dyDescent="0.3">
      <c r="A2231" s="11"/>
      <c r="B2231" s="11"/>
      <c r="C2231" s="11"/>
      <c r="D2231" s="11"/>
      <c r="E2231" s="11"/>
      <c r="F2231" s="12"/>
      <c r="G2231" s="12"/>
      <c r="H2231" s="13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2"/>
      <c r="U2231" s="11"/>
      <c r="V2231" s="11"/>
      <c r="W2231" s="11"/>
      <c r="X2231" s="36"/>
      <c r="Y2231" s="36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1"/>
      <c r="AU2231" s="11"/>
      <c r="AV2231" s="11"/>
      <c r="AW2231" s="11"/>
      <c r="AX2231" s="11"/>
      <c r="AY2231" s="11"/>
      <c r="AZ2231" s="11"/>
      <c r="BA2231" s="11"/>
      <c r="BB2231" s="12"/>
      <c r="BC2231" s="11"/>
      <c r="BD2231" s="16"/>
      <c r="BE2231" s="16"/>
    </row>
    <row r="2232" spans="1:57" x14ac:dyDescent="0.3">
      <c r="A2232" s="11"/>
      <c r="B2232" s="11"/>
      <c r="C2232" s="11"/>
      <c r="D2232" s="11"/>
      <c r="E2232" s="11"/>
      <c r="F2232" s="12"/>
      <c r="G2232" s="12"/>
      <c r="H2232" s="13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2"/>
      <c r="U2232" s="11"/>
      <c r="V2232" s="11"/>
      <c r="W2232" s="11"/>
      <c r="X2232" s="36"/>
      <c r="Y2232" s="36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2"/>
      <c r="AL2232" s="12"/>
      <c r="AM2232" s="12"/>
      <c r="AN2232" s="12"/>
      <c r="AO2232" s="11"/>
      <c r="AP2232" s="11"/>
      <c r="AQ2232" s="12"/>
      <c r="AR2232" s="12"/>
      <c r="AS2232" s="12"/>
      <c r="AT2232" s="11"/>
      <c r="AU2232" s="11"/>
      <c r="AV2232" s="11"/>
      <c r="AW2232" s="11"/>
      <c r="AX2232" s="11"/>
      <c r="AY2232" s="11"/>
      <c r="AZ2232" s="11"/>
      <c r="BA2232" s="11"/>
      <c r="BB2232" s="12"/>
      <c r="BC2232" s="11"/>
      <c r="BD2232" s="16"/>
      <c r="BE2232" s="16"/>
    </row>
    <row r="2233" spans="1:57" x14ac:dyDescent="0.3">
      <c r="A2233" s="11"/>
      <c r="B2233" s="11"/>
      <c r="C2233" s="11"/>
      <c r="D2233" s="11"/>
      <c r="E2233" s="11"/>
      <c r="F2233" s="12"/>
      <c r="G2233" s="12"/>
      <c r="H2233" s="13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2"/>
      <c r="U2233" s="11"/>
      <c r="V2233" s="11"/>
      <c r="W2233" s="11"/>
      <c r="X2233" s="36"/>
      <c r="Y2233" s="36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2"/>
      <c r="AL2233" s="12"/>
      <c r="AM2233" s="12"/>
      <c r="AN2233" s="12"/>
      <c r="AO2233" s="11"/>
      <c r="AP2233" s="11"/>
      <c r="AQ2233" s="12"/>
      <c r="AR2233" s="12"/>
      <c r="AS2233" s="12"/>
      <c r="AT2233" s="11"/>
      <c r="AU2233" s="11"/>
      <c r="AV2233" s="11"/>
      <c r="AW2233" s="11"/>
      <c r="AX2233" s="11"/>
      <c r="AY2233" s="11"/>
      <c r="AZ2233" s="11"/>
      <c r="BA2233" s="11"/>
      <c r="BB2233" s="12"/>
      <c r="BC2233" s="11"/>
      <c r="BD2233" s="16"/>
      <c r="BE2233" s="16"/>
    </row>
    <row r="2234" spans="1:57" x14ac:dyDescent="0.3">
      <c r="A2234" s="11"/>
      <c r="B2234" s="11"/>
      <c r="C2234" s="11"/>
      <c r="D2234" s="11"/>
      <c r="E2234" s="11"/>
      <c r="F2234" s="12"/>
      <c r="G2234" s="12"/>
      <c r="H2234" s="13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2"/>
      <c r="U2234" s="11"/>
      <c r="V2234" s="11"/>
      <c r="W2234" s="11"/>
      <c r="X2234" s="36"/>
      <c r="Y2234" s="36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2"/>
      <c r="AL2234" s="12"/>
      <c r="AM2234" s="12"/>
      <c r="AN2234" s="12"/>
      <c r="AO2234" s="11"/>
      <c r="AP2234" s="11"/>
      <c r="AQ2234" s="12"/>
      <c r="AR2234" s="12"/>
      <c r="AS2234" s="12"/>
      <c r="AT2234" s="11"/>
      <c r="AU2234" s="11"/>
      <c r="AV2234" s="11"/>
      <c r="AW2234" s="11"/>
      <c r="AX2234" s="11"/>
      <c r="AY2234" s="11"/>
      <c r="AZ2234" s="11"/>
      <c r="BA2234" s="11"/>
      <c r="BB2234" s="12"/>
      <c r="BC2234" s="11"/>
      <c r="BD2234" s="16"/>
      <c r="BE2234" s="16"/>
    </row>
    <row r="2235" spans="1:57" x14ac:dyDescent="0.3">
      <c r="A2235" s="11"/>
      <c r="B2235" s="11"/>
      <c r="C2235" s="11"/>
      <c r="D2235" s="11"/>
      <c r="E2235" s="11"/>
      <c r="F2235" s="12"/>
      <c r="G2235" s="12"/>
      <c r="H2235" s="13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2"/>
      <c r="U2235" s="11"/>
      <c r="V2235" s="11"/>
      <c r="W2235" s="11"/>
      <c r="X2235" s="36"/>
      <c r="Y2235" s="36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2"/>
      <c r="AL2235" s="12"/>
      <c r="AM2235" s="12"/>
      <c r="AN2235" s="12"/>
      <c r="AO2235" s="11"/>
      <c r="AP2235" s="11"/>
      <c r="AQ2235" s="12"/>
      <c r="AR2235" s="12"/>
      <c r="AS2235" s="12"/>
      <c r="AT2235" s="11"/>
      <c r="AU2235" s="11"/>
      <c r="AV2235" s="11"/>
      <c r="AW2235" s="11"/>
      <c r="AX2235" s="11"/>
      <c r="AY2235" s="11"/>
      <c r="AZ2235" s="11"/>
      <c r="BA2235" s="11"/>
      <c r="BB2235" s="12"/>
      <c r="BC2235" s="11"/>
      <c r="BD2235" s="16"/>
      <c r="BE2235" s="16"/>
    </row>
    <row r="2236" spans="1:57" x14ac:dyDescent="0.3">
      <c r="A2236" s="11"/>
      <c r="B2236" s="11"/>
      <c r="C2236" s="11"/>
      <c r="D2236" s="11"/>
      <c r="E2236" s="11"/>
      <c r="F2236" s="12"/>
      <c r="G2236" s="12"/>
      <c r="H2236" s="13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2"/>
      <c r="U2236" s="11"/>
      <c r="V2236" s="11"/>
      <c r="W2236" s="11"/>
      <c r="X2236" s="36"/>
      <c r="Y2236" s="36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2"/>
      <c r="AL2236" s="12"/>
      <c r="AM2236" s="12"/>
      <c r="AN2236" s="12"/>
      <c r="AO2236" s="11"/>
      <c r="AP2236" s="11"/>
      <c r="AQ2236" s="12"/>
      <c r="AR2236" s="12"/>
      <c r="AS2236" s="12"/>
      <c r="AT2236" s="11"/>
      <c r="AU2236" s="11"/>
      <c r="AV2236" s="11"/>
      <c r="AW2236" s="11"/>
      <c r="AX2236" s="11"/>
      <c r="AY2236" s="11"/>
      <c r="AZ2236" s="11"/>
      <c r="BA2236" s="11"/>
      <c r="BB2236" s="12"/>
      <c r="BC2236" s="11"/>
      <c r="BD2236" s="16"/>
      <c r="BE2236" s="16"/>
    </row>
    <row r="2237" spans="1:57" x14ac:dyDescent="0.3">
      <c r="A2237" s="11"/>
      <c r="B2237" s="11"/>
      <c r="C2237" s="11"/>
      <c r="D2237" s="11"/>
      <c r="E2237" s="11"/>
      <c r="F2237" s="12"/>
      <c r="G2237" s="12"/>
      <c r="H2237" s="13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2"/>
      <c r="U2237" s="11"/>
      <c r="V2237" s="11"/>
      <c r="W2237" s="11"/>
      <c r="X2237" s="36"/>
      <c r="Y2237" s="36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2"/>
      <c r="AL2237" s="12"/>
      <c r="AM2237" s="11"/>
      <c r="AN2237" s="11"/>
      <c r="AO2237" s="11"/>
      <c r="AP2237" s="11"/>
      <c r="AQ2237" s="12"/>
      <c r="AR2237" s="12"/>
      <c r="AS2237" s="12"/>
      <c r="AT2237" s="11"/>
      <c r="AU2237" s="11"/>
      <c r="AV2237" s="11"/>
      <c r="AW2237" s="11"/>
      <c r="AX2237" s="11"/>
      <c r="AY2237" s="11"/>
      <c r="AZ2237" s="11"/>
      <c r="BA2237" s="11"/>
      <c r="BB2237" s="12"/>
      <c r="BC2237" s="11"/>
      <c r="BD2237" s="16"/>
      <c r="BE2237" s="16"/>
    </row>
    <row r="2238" spans="1:57" x14ac:dyDescent="0.3">
      <c r="A2238" s="11"/>
      <c r="B2238" s="11"/>
      <c r="C2238" s="11"/>
      <c r="D2238" s="11"/>
      <c r="E2238" s="11"/>
      <c r="F2238" s="12"/>
      <c r="G2238" s="12"/>
      <c r="H2238" s="13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2"/>
      <c r="U2238" s="11"/>
      <c r="V2238" s="11"/>
      <c r="W2238" s="11"/>
      <c r="X2238" s="36"/>
      <c r="Y2238" s="36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2"/>
      <c r="AL2238" s="12"/>
      <c r="AM2238" s="11"/>
      <c r="AN2238" s="11"/>
      <c r="AO2238" s="11"/>
      <c r="AP2238" s="11"/>
      <c r="AQ2238" s="12"/>
      <c r="AR2238" s="12"/>
      <c r="AS2238" s="12"/>
      <c r="AT2238" s="11"/>
      <c r="AU2238" s="11"/>
      <c r="AV2238" s="11"/>
      <c r="AW2238" s="11"/>
      <c r="AX2238" s="11"/>
      <c r="AY2238" s="11"/>
      <c r="AZ2238" s="11"/>
      <c r="BA2238" s="11"/>
      <c r="BB2238" s="12"/>
      <c r="BC2238" s="11"/>
      <c r="BD2238" s="16"/>
      <c r="BE2238" s="16"/>
    </row>
    <row r="2239" spans="1:57" x14ac:dyDescent="0.3">
      <c r="A2239" s="11"/>
      <c r="B2239" s="11"/>
      <c r="C2239" s="11"/>
      <c r="D2239" s="11"/>
      <c r="E2239" s="11"/>
      <c r="F2239" s="12"/>
      <c r="G2239" s="12"/>
      <c r="H2239" s="13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2"/>
      <c r="U2239" s="11"/>
      <c r="V2239" s="11"/>
      <c r="W2239" s="11"/>
      <c r="X2239" s="36"/>
      <c r="Y2239" s="36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2"/>
      <c r="AT2239" s="11"/>
      <c r="AU2239" s="11"/>
      <c r="AV2239" s="11"/>
      <c r="AW2239" s="11"/>
      <c r="AX2239" s="11"/>
      <c r="AY2239" s="11"/>
      <c r="AZ2239" s="11"/>
      <c r="BA2239" s="11"/>
      <c r="BB2239" s="12"/>
      <c r="BC2239" s="11"/>
      <c r="BD2239" s="16"/>
      <c r="BE2239" s="16"/>
    </row>
    <row r="2240" spans="1:57" x14ac:dyDescent="0.3">
      <c r="A2240" s="11"/>
      <c r="B2240" s="11"/>
      <c r="C2240" s="11"/>
      <c r="D2240" s="11"/>
      <c r="E2240" s="11"/>
      <c r="F2240" s="12"/>
      <c r="G2240" s="12"/>
      <c r="H2240" s="13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2"/>
      <c r="U2240" s="11"/>
      <c r="V2240" s="11"/>
      <c r="W2240" s="11"/>
      <c r="X2240" s="36"/>
      <c r="Y2240" s="36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2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6"/>
      <c r="BE2240" s="16"/>
    </row>
    <row r="2241" spans="1:57" x14ac:dyDescent="0.3">
      <c r="A2241" s="11"/>
      <c r="B2241" s="11"/>
      <c r="C2241" s="11"/>
      <c r="D2241" s="11"/>
      <c r="E2241" s="11"/>
      <c r="F2241" s="12"/>
      <c r="G2241" s="12"/>
      <c r="H2241" s="13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2"/>
      <c r="U2241" s="11"/>
      <c r="V2241" s="11"/>
      <c r="W2241" s="11"/>
      <c r="X2241" s="36"/>
      <c r="Y2241" s="36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2"/>
      <c r="AL2241" s="12"/>
      <c r="AM2241" s="12"/>
      <c r="AN2241" s="11"/>
      <c r="AO2241" s="11"/>
      <c r="AP2241" s="11"/>
      <c r="AQ2241" s="12"/>
      <c r="AR2241" s="12"/>
      <c r="AS2241" s="12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6"/>
      <c r="BE2241" s="16"/>
    </row>
    <row r="2242" spans="1:57" x14ac:dyDescent="0.3">
      <c r="A2242" s="11"/>
      <c r="B2242" s="11"/>
      <c r="C2242" s="11"/>
      <c r="D2242" s="11"/>
      <c r="E2242" s="11"/>
      <c r="F2242" s="12"/>
      <c r="G2242" s="12"/>
      <c r="H2242" s="13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2"/>
      <c r="U2242" s="11"/>
      <c r="V2242" s="11"/>
      <c r="W2242" s="11"/>
      <c r="X2242" s="36"/>
      <c r="Y2242" s="36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2"/>
      <c r="AL2242" s="12"/>
      <c r="AM2242" s="12"/>
      <c r="AN2242" s="12"/>
      <c r="AO2242" s="11"/>
      <c r="AP2242" s="11"/>
      <c r="AQ2242" s="12"/>
      <c r="AR2242" s="12"/>
      <c r="AS2242" s="12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6"/>
      <c r="BE2242" s="16"/>
    </row>
    <row r="2243" spans="1:57" x14ac:dyDescent="0.3">
      <c r="A2243" s="11"/>
      <c r="B2243" s="11"/>
      <c r="C2243" s="11"/>
      <c r="D2243" s="11"/>
      <c r="E2243" s="11"/>
      <c r="F2243" s="12"/>
      <c r="G2243" s="12"/>
      <c r="H2243" s="13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2"/>
      <c r="U2243" s="11"/>
      <c r="V2243" s="11"/>
      <c r="W2243" s="11"/>
      <c r="X2243" s="36"/>
      <c r="Y2243" s="36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1"/>
      <c r="AU2243" s="11"/>
      <c r="AV2243" s="11"/>
      <c r="AW2243" s="11"/>
      <c r="AX2243" s="11"/>
      <c r="AY2243" s="11"/>
      <c r="AZ2243" s="11"/>
      <c r="BA2243" s="11"/>
      <c r="BB2243" s="12"/>
      <c r="BC2243" s="11"/>
      <c r="BD2243" s="16"/>
      <c r="BE2243" s="16"/>
    </row>
    <row r="2244" spans="1:57" x14ac:dyDescent="0.3">
      <c r="A2244" s="11"/>
      <c r="B2244" s="11"/>
      <c r="C2244" s="11"/>
      <c r="D2244" s="11"/>
      <c r="E2244" s="11"/>
      <c r="F2244" s="12"/>
      <c r="G2244" s="12"/>
      <c r="H2244" s="13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2"/>
      <c r="U2244" s="11"/>
      <c r="V2244" s="11"/>
      <c r="W2244" s="11"/>
      <c r="X2244" s="36"/>
      <c r="Y2244" s="36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2"/>
      <c r="AL2244" s="12"/>
      <c r="AM2244" s="12"/>
      <c r="AN2244" s="12"/>
      <c r="AO2244" s="11"/>
      <c r="AP2244" s="11"/>
      <c r="AQ2244" s="12"/>
      <c r="AR2244" s="12"/>
      <c r="AS2244" s="12"/>
      <c r="AT2244" s="11"/>
      <c r="AU2244" s="11"/>
      <c r="AV2244" s="11"/>
      <c r="AW2244" s="11"/>
      <c r="AX2244" s="11"/>
      <c r="AY2244" s="11"/>
      <c r="AZ2244" s="11"/>
      <c r="BA2244" s="11"/>
      <c r="BB2244" s="12"/>
      <c r="BC2244" s="11"/>
      <c r="BD2244" s="16"/>
      <c r="BE2244" s="16"/>
    </row>
    <row r="2245" spans="1:57" x14ac:dyDescent="0.3">
      <c r="A2245" s="11"/>
      <c r="B2245" s="11"/>
      <c r="C2245" s="11"/>
      <c r="D2245" s="11"/>
      <c r="E2245" s="11"/>
      <c r="F2245" s="12"/>
      <c r="G2245" s="11"/>
      <c r="H2245" s="13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2"/>
      <c r="U2245" s="11"/>
      <c r="V2245" s="11"/>
      <c r="W2245" s="11"/>
      <c r="X2245" s="36"/>
      <c r="Y2245" s="36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6"/>
      <c r="BE2245" s="16"/>
    </row>
    <row r="2246" spans="1:57" x14ac:dyDescent="0.3">
      <c r="A2246" s="11"/>
      <c r="B2246" s="11"/>
      <c r="C2246" s="11"/>
      <c r="D2246" s="11"/>
      <c r="E2246" s="11"/>
      <c r="F2246" s="12"/>
      <c r="G2246" s="12"/>
      <c r="H2246" s="13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2"/>
      <c r="U2246" s="11"/>
      <c r="V2246" s="11"/>
      <c r="W2246" s="11"/>
      <c r="X2246" s="36"/>
      <c r="Y2246" s="36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2"/>
      <c r="AR2246" s="12"/>
      <c r="AS2246" s="12"/>
      <c r="AT2246" s="11"/>
      <c r="AU2246" s="11"/>
      <c r="AV2246" s="11"/>
      <c r="AW2246" s="11"/>
      <c r="AX2246" s="11"/>
      <c r="AY2246" s="11"/>
      <c r="AZ2246" s="11"/>
      <c r="BA2246" s="11"/>
      <c r="BB2246" s="12"/>
      <c r="BC2246" s="11"/>
      <c r="BD2246" s="16"/>
      <c r="BE2246" s="16"/>
    </row>
    <row r="2247" spans="1:57" x14ac:dyDescent="0.3">
      <c r="A2247" s="11"/>
      <c r="B2247" s="11"/>
      <c r="C2247" s="11"/>
      <c r="D2247" s="11"/>
      <c r="E2247" s="11"/>
      <c r="F2247" s="12"/>
      <c r="G2247" s="12"/>
      <c r="H2247" s="13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2"/>
      <c r="U2247" s="11"/>
      <c r="V2247" s="11"/>
      <c r="W2247" s="11"/>
      <c r="X2247" s="36"/>
      <c r="Y2247" s="36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2"/>
      <c r="AL2247" s="12"/>
      <c r="AM2247" s="11"/>
      <c r="AN2247" s="11"/>
      <c r="AO2247" s="11"/>
      <c r="AP2247" s="11"/>
      <c r="AQ2247" s="11"/>
      <c r="AR2247" s="11"/>
      <c r="AS2247" s="12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6"/>
      <c r="BE2247" s="16"/>
    </row>
    <row r="2248" spans="1:57" x14ac:dyDescent="0.3">
      <c r="A2248" s="11"/>
      <c r="B2248" s="11"/>
      <c r="C2248" s="11"/>
      <c r="D2248" s="11"/>
      <c r="E2248" s="11"/>
      <c r="F2248" s="12"/>
      <c r="G2248" s="12"/>
      <c r="H2248" s="13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2"/>
      <c r="U2248" s="11"/>
      <c r="V2248" s="11"/>
      <c r="W2248" s="11"/>
      <c r="X2248" s="36"/>
      <c r="Y2248" s="36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2"/>
      <c r="AL2248" s="12"/>
      <c r="AM2248" s="12"/>
      <c r="AN2248" s="11"/>
      <c r="AO2248" s="11"/>
      <c r="AP2248" s="11"/>
      <c r="AQ2248" s="12"/>
      <c r="AR2248" s="12"/>
      <c r="AS2248" s="12"/>
      <c r="AT2248" s="11"/>
      <c r="AU2248" s="11"/>
      <c r="AV2248" s="11"/>
      <c r="AW2248" s="11"/>
      <c r="AX2248" s="11"/>
      <c r="AY2248" s="11"/>
      <c r="AZ2248" s="11"/>
      <c r="BA2248" s="11"/>
      <c r="BB2248" s="12"/>
      <c r="BC2248" s="11"/>
      <c r="BD2248" s="16"/>
      <c r="BE2248" s="16"/>
    </row>
    <row r="2249" spans="1:57" x14ac:dyDescent="0.3">
      <c r="A2249" s="11"/>
      <c r="B2249" s="11"/>
      <c r="C2249" s="11"/>
      <c r="D2249" s="11"/>
      <c r="E2249" s="11"/>
      <c r="F2249" s="12"/>
      <c r="G2249" s="12"/>
      <c r="H2249" s="13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2"/>
      <c r="U2249" s="11"/>
      <c r="V2249" s="11"/>
      <c r="W2249" s="11"/>
      <c r="X2249" s="36"/>
      <c r="Y2249" s="36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2"/>
      <c r="AL2249" s="12"/>
      <c r="AM2249" s="11"/>
      <c r="AN2249" s="11"/>
      <c r="AO2249" s="11"/>
      <c r="AP2249" s="11"/>
      <c r="AQ2249" s="11"/>
      <c r="AR2249" s="11"/>
      <c r="AS2249" s="12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6"/>
      <c r="BE2249" s="16"/>
    </row>
    <row r="2250" spans="1:57" x14ac:dyDescent="0.3">
      <c r="A2250" s="11"/>
      <c r="B2250" s="11"/>
      <c r="C2250" s="11"/>
      <c r="D2250" s="11"/>
      <c r="E2250" s="11"/>
      <c r="F2250" s="12"/>
      <c r="G2250" s="12"/>
      <c r="H2250" s="13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2"/>
      <c r="U2250" s="11"/>
      <c r="V2250" s="11"/>
      <c r="W2250" s="11"/>
      <c r="X2250" s="36"/>
      <c r="Y2250" s="36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2"/>
      <c r="AL2250" s="12"/>
      <c r="AM2250" s="11"/>
      <c r="AN2250" s="11"/>
      <c r="AO2250" s="11"/>
      <c r="AP2250" s="11"/>
      <c r="AQ2250" s="11"/>
      <c r="AR2250" s="11"/>
      <c r="AS2250" s="12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6"/>
      <c r="BE2250" s="16"/>
    </row>
    <row r="2251" spans="1:57" x14ac:dyDescent="0.3">
      <c r="A2251" s="11"/>
      <c r="B2251" s="11"/>
      <c r="C2251" s="11"/>
      <c r="D2251" s="11"/>
      <c r="E2251" s="11"/>
      <c r="F2251" s="12"/>
      <c r="G2251" s="12"/>
      <c r="H2251" s="13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2"/>
      <c r="U2251" s="11"/>
      <c r="V2251" s="11"/>
      <c r="W2251" s="11"/>
      <c r="X2251" s="36"/>
      <c r="Y2251" s="36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2"/>
      <c r="AL2251" s="12"/>
      <c r="AM2251" s="11"/>
      <c r="AN2251" s="11"/>
      <c r="AO2251" s="11"/>
      <c r="AP2251" s="11"/>
      <c r="AQ2251" s="11"/>
      <c r="AR2251" s="11"/>
      <c r="AS2251" s="12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6"/>
      <c r="BE2251" s="16"/>
    </row>
    <row r="2252" spans="1:57" x14ac:dyDescent="0.3">
      <c r="A2252" s="11"/>
      <c r="B2252" s="11"/>
      <c r="C2252" s="11"/>
      <c r="D2252" s="11"/>
      <c r="E2252" s="11"/>
      <c r="F2252" s="12"/>
      <c r="G2252" s="12"/>
      <c r="H2252" s="13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2"/>
      <c r="U2252" s="11"/>
      <c r="V2252" s="11"/>
      <c r="W2252" s="11"/>
      <c r="X2252" s="36"/>
      <c r="Y2252" s="36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2"/>
      <c r="AL2252" s="11"/>
      <c r="AM2252" s="11"/>
      <c r="AN2252" s="11"/>
      <c r="AO2252" s="11"/>
      <c r="AP2252" s="11"/>
      <c r="AQ2252" s="12"/>
      <c r="AR2252" s="11"/>
      <c r="AS2252" s="12"/>
      <c r="AT2252" s="11"/>
      <c r="AU2252" s="11"/>
      <c r="AV2252" s="11"/>
      <c r="AW2252" s="11"/>
      <c r="AX2252" s="11"/>
      <c r="AY2252" s="11"/>
      <c r="AZ2252" s="11"/>
      <c r="BA2252" s="11"/>
      <c r="BB2252" s="12"/>
      <c r="BC2252" s="11"/>
      <c r="BD2252" s="16"/>
      <c r="BE2252" s="16"/>
    </row>
    <row r="2253" spans="1:57" x14ac:dyDescent="0.3">
      <c r="A2253" s="11"/>
      <c r="B2253" s="11"/>
      <c r="C2253" s="11"/>
      <c r="D2253" s="11"/>
      <c r="E2253" s="11"/>
      <c r="F2253" s="12"/>
      <c r="G2253" s="12"/>
      <c r="H2253" s="13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2"/>
      <c r="U2253" s="11"/>
      <c r="V2253" s="11"/>
      <c r="W2253" s="11"/>
      <c r="X2253" s="36"/>
      <c r="Y2253" s="36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2"/>
      <c r="AL2253" s="11"/>
      <c r="AM2253" s="12"/>
      <c r="AN2253" s="11"/>
      <c r="AO2253" s="11"/>
      <c r="AP2253" s="11"/>
      <c r="AQ2253" s="12"/>
      <c r="AR2253" s="11"/>
      <c r="AS2253" s="12"/>
      <c r="AT2253" s="11"/>
      <c r="AU2253" s="11"/>
      <c r="AV2253" s="11"/>
      <c r="AW2253" s="11"/>
      <c r="AX2253" s="11"/>
      <c r="AY2253" s="11"/>
      <c r="AZ2253" s="11"/>
      <c r="BA2253" s="11"/>
      <c r="BB2253" s="12"/>
      <c r="BC2253" s="11"/>
      <c r="BD2253" s="16"/>
      <c r="BE2253" s="16"/>
    </row>
    <row r="2254" spans="1:57" x14ac:dyDescent="0.3">
      <c r="A2254" s="11"/>
      <c r="B2254" s="11"/>
      <c r="C2254" s="11"/>
      <c r="D2254" s="11"/>
      <c r="E2254" s="11"/>
      <c r="F2254" s="12"/>
      <c r="G2254" s="12"/>
      <c r="H2254" s="13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2"/>
      <c r="U2254" s="11"/>
      <c r="V2254" s="11"/>
      <c r="W2254" s="11"/>
      <c r="X2254" s="36"/>
      <c r="Y2254" s="36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2"/>
      <c r="AL2254" s="12"/>
      <c r="AM2254" s="12"/>
      <c r="AN2254" s="11"/>
      <c r="AO2254" s="11"/>
      <c r="AP2254" s="11"/>
      <c r="AQ2254" s="12"/>
      <c r="AR2254" s="12"/>
      <c r="AS2254" s="12"/>
      <c r="AT2254" s="11"/>
      <c r="AU2254" s="11"/>
      <c r="AV2254" s="11"/>
      <c r="AW2254" s="11"/>
      <c r="AX2254" s="11"/>
      <c r="AY2254" s="11"/>
      <c r="AZ2254" s="11"/>
      <c r="BA2254" s="11"/>
      <c r="BB2254" s="12"/>
      <c r="BC2254" s="11"/>
      <c r="BD2254" s="16"/>
      <c r="BE2254" s="16"/>
    </row>
    <row r="2255" spans="1:57" x14ac:dyDescent="0.3">
      <c r="A2255" s="11"/>
      <c r="B2255" s="11"/>
      <c r="C2255" s="11"/>
      <c r="D2255" s="11"/>
      <c r="E2255" s="11"/>
      <c r="F2255" s="12"/>
      <c r="G2255" s="12"/>
      <c r="H2255" s="13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2"/>
      <c r="U2255" s="11"/>
      <c r="V2255" s="11"/>
      <c r="W2255" s="11"/>
      <c r="X2255" s="36"/>
      <c r="Y2255" s="36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2"/>
      <c r="AL2255" s="12"/>
      <c r="AM2255" s="12"/>
      <c r="AN2255" s="12"/>
      <c r="AO2255" s="11"/>
      <c r="AP2255" s="11"/>
      <c r="AQ2255" s="12"/>
      <c r="AR2255" s="12"/>
      <c r="AS2255" s="12"/>
      <c r="AT2255" s="11"/>
      <c r="AU2255" s="11"/>
      <c r="AV2255" s="11"/>
      <c r="AW2255" s="11"/>
      <c r="AX2255" s="11"/>
      <c r="AY2255" s="11"/>
      <c r="AZ2255" s="11"/>
      <c r="BA2255" s="11"/>
      <c r="BB2255" s="12"/>
      <c r="BC2255" s="11"/>
      <c r="BD2255" s="16"/>
      <c r="BE2255" s="16"/>
    </row>
    <row r="2256" spans="1:57" x14ac:dyDescent="0.3">
      <c r="A2256" s="11"/>
      <c r="B2256" s="11"/>
      <c r="C2256" s="11"/>
      <c r="D2256" s="11"/>
      <c r="E2256" s="11"/>
      <c r="F2256" s="12"/>
      <c r="G2256" s="12"/>
      <c r="H2256" s="13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2"/>
      <c r="U2256" s="11"/>
      <c r="V2256" s="11"/>
      <c r="W2256" s="11"/>
      <c r="X2256" s="36"/>
      <c r="Y2256" s="36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2"/>
      <c r="AL2256" s="12"/>
      <c r="AM2256" s="12"/>
      <c r="AN2256" s="12"/>
      <c r="AO2256" s="11"/>
      <c r="AP2256" s="11"/>
      <c r="AQ2256" s="12"/>
      <c r="AR2256" s="12"/>
      <c r="AS2256" s="12"/>
      <c r="AT2256" s="11"/>
      <c r="AU2256" s="11"/>
      <c r="AV2256" s="11"/>
      <c r="AW2256" s="11"/>
      <c r="AX2256" s="11"/>
      <c r="AY2256" s="11"/>
      <c r="AZ2256" s="11"/>
      <c r="BA2256" s="11"/>
      <c r="BB2256" s="12"/>
      <c r="BC2256" s="11"/>
      <c r="BD2256" s="16"/>
      <c r="BE2256" s="16"/>
    </row>
    <row r="2257" spans="1:57" x14ac:dyDescent="0.3">
      <c r="A2257" s="11"/>
      <c r="B2257" s="11"/>
      <c r="C2257" s="11"/>
      <c r="D2257" s="11"/>
      <c r="E2257" s="11"/>
      <c r="F2257" s="12"/>
      <c r="G2257" s="12"/>
      <c r="H2257" s="13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2"/>
      <c r="U2257" s="11"/>
      <c r="V2257" s="11"/>
      <c r="W2257" s="11"/>
      <c r="X2257" s="36"/>
      <c r="Y2257" s="36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2"/>
      <c r="AL2257" s="12"/>
      <c r="AM2257" s="11"/>
      <c r="AN2257" s="11"/>
      <c r="AO2257" s="11"/>
      <c r="AP2257" s="11"/>
      <c r="AQ2257" s="11"/>
      <c r="AR2257" s="11"/>
      <c r="AS2257" s="12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6"/>
      <c r="BE2257" s="16"/>
    </row>
    <row r="2258" spans="1:57" x14ac:dyDescent="0.3">
      <c r="A2258" s="11"/>
      <c r="B2258" s="11"/>
      <c r="C2258" s="11"/>
      <c r="D2258" s="11"/>
      <c r="E2258" s="11"/>
      <c r="F2258" s="12"/>
      <c r="G2258" s="12"/>
      <c r="H2258" s="13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2"/>
      <c r="U2258" s="11"/>
      <c r="V2258" s="11"/>
      <c r="W2258" s="11"/>
      <c r="X2258" s="36"/>
      <c r="Y2258" s="36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2"/>
      <c r="AL2258" s="12"/>
      <c r="AM2258" s="11"/>
      <c r="AN2258" s="11"/>
      <c r="AO2258" s="11"/>
      <c r="AP2258" s="11"/>
      <c r="AQ2258" s="11"/>
      <c r="AR2258" s="11"/>
      <c r="AS2258" s="12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6"/>
      <c r="BE2258" s="16"/>
    </row>
    <row r="2259" spans="1:57" x14ac:dyDescent="0.3">
      <c r="A2259" s="11"/>
      <c r="B2259" s="11"/>
      <c r="C2259" s="11"/>
      <c r="D2259" s="11"/>
      <c r="E2259" s="11"/>
      <c r="F2259" s="12"/>
      <c r="G2259" s="12"/>
      <c r="H2259" s="13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2"/>
      <c r="U2259" s="11"/>
      <c r="V2259" s="11"/>
      <c r="W2259" s="11"/>
      <c r="X2259" s="36"/>
      <c r="Y2259" s="36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2"/>
      <c r="AL2259" s="12"/>
      <c r="AM2259" s="12"/>
      <c r="AN2259" s="12"/>
      <c r="AO2259" s="11"/>
      <c r="AP2259" s="11"/>
      <c r="AQ2259" s="12"/>
      <c r="AR2259" s="12"/>
      <c r="AS2259" s="12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6"/>
      <c r="BE2259" s="16"/>
    </row>
    <row r="2260" spans="1:57" x14ac:dyDescent="0.3">
      <c r="A2260" s="11"/>
      <c r="B2260" s="11"/>
      <c r="C2260" s="11"/>
      <c r="D2260" s="11"/>
      <c r="E2260" s="11"/>
      <c r="F2260" s="12"/>
      <c r="G2260" s="12"/>
      <c r="H2260" s="13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2"/>
      <c r="U2260" s="11"/>
      <c r="V2260" s="11"/>
      <c r="W2260" s="11"/>
      <c r="X2260" s="36"/>
      <c r="Y2260" s="36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2"/>
      <c r="AL2260" s="12"/>
      <c r="AM2260" s="11"/>
      <c r="AN2260" s="11"/>
      <c r="AO2260" s="11"/>
      <c r="AP2260" s="11"/>
      <c r="AQ2260" s="11"/>
      <c r="AR2260" s="11"/>
      <c r="AS2260" s="12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6"/>
      <c r="BE2260" s="16"/>
    </row>
    <row r="2261" spans="1:57" x14ac:dyDescent="0.3">
      <c r="A2261" s="11"/>
      <c r="B2261" s="11"/>
      <c r="C2261" s="11"/>
      <c r="D2261" s="11"/>
      <c r="E2261" s="11"/>
      <c r="F2261" s="12"/>
      <c r="G2261" s="12"/>
      <c r="H2261" s="13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2"/>
      <c r="U2261" s="11"/>
      <c r="V2261" s="11"/>
      <c r="W2261" s="11"/>
      <c r="X2261" s="36"/>
      <c r="Y2261" s="36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2"/>
      <c r="AL2261" s="12"/>
      <c r="AM2261" s="11"/>
      <c r="AN2261" s="11"/>
      <c r="AO2261" s="11"/>
      <c r="AP2261" s="11"/>
      <c r="AQ2261" s="11"/>
      <c r="AR2261" s="11"/>
      <c r="AS2261" s="12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6"/>
      <c r="BE2261" s="16"/>
    </row>
    <row r="2262" spans="1:57" x14ac:dyDescent="0.3">
      <c r="A2262" s="11"/>
      <c r="B2262" s="11"/>
      <c r="C2262" s="11"/>
      <c r="D2262" s="11"/>
      <c r="E2262" s="11"/>
      <c r="F2262" s="12"/>
      <c r="G2262" s="12"/>
      <c r="H2262" s="13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2"/>
      <c r="U2262" s="11"/>
      <c r="V2262" s="11"/>
      <c r="W2262" s="11"/>
      <c r="X2262" s="36"/>
      <c r="Y2262" s="36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2"/>
      <c r="AL2262" s="12"/>
      <c r="AM2262" s="11"/>
      <c r="AN2262" s="11"/>
      <c r="AO2262" s="11"/>
      <c r="AP2262" s="11"/>
      <c r="AQ2262" s="11"/>
      <c r="AR2262" s="11"/>
      <c r="AS2262" s="12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6"/>
      <c r="BE2262" s="16"/>
    </row>
    <row r="2263" spans="1:57" x14ac:dyDescent="0.3">
      <c r="A2263" s="11"/>
      <c r="B2263" s="11"/>
      <c r="C2263" s="11"/>
      <c r="D2263" s="11"/>
      <c r="E2263" s="11"/>
      <c r="F2263" s="12"/>
      <c r="G2263" s="12"/>
      <c r="H2263" s="13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2"/>
      <c r="U2263" s="11"/>
      <c r="V2263" s="11"/>
      <c r="W2263" s="11"/>
      <c r="X2263" s="36"/>
      <c r="Y2263" s="36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2"/>
      <c r="AL2263" s="12"/>
      <c r="AM2263" s="12"/>
      <c r="AN2263" s="12"/>
      <c r="AO2263" s="11"/>
      <c r="AP2263" s="11"/>
      <c r="AQ2263" s="12"/>
      <c r="AR2263" s="12"/>
      <c r="AS2263" s="12"/>
      <c r="AT2263" s="11"/>
      <c r="AU2263" s="11"/>
      <c r="AV2263" s="11"/>
      <c r="AW2263" s="11"/>
      <c r="AX2263" s="11"/>
      <c r="AY2263" s="11"/>
      <c r="AZ2263" s="11"/>
      <c r="BA2263" s="11"/>
      <c r="BB2263" s="12"/>
      <c r="BC2263" s="11"/>
      <c r="BD2263" s="16"/>
      <c r="BE2263" s="16"/>
    </row>
    <row r="2264" spans="1:57" x14ac:dyDescent="0.3">
      <c r="A2264" s="11"/>
      <c r="B2264" s="11"/>
      <c r="C2264" s="11"/>
      <c r="D2264" s="11"/>
      <c r="E2264" s="11"/>
      <c r="F2264" s="12"/>
      <c r="G2264" s="12"/>
      <c r="H2264" s="13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2"/>
      <c r="U2264" s="11"/>
      <c r="V2264" s="11"/>
      <c r="W2264" s="11"/>
      <c r="X2264" s="36"/>
      <c r="Y2264" s="36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2"/>
      <c r="AL2264" s="12"/>
      <c r="AM2264" s="12"/>
      <c r="AN2264" s="12"/>
      <c r="AO2264" s="11"/>
      <c r="AP2264" s="11"/>
      <c r="AQ2264" s="12"/>
      <c r="AR2264" s="12"/>
      <c r="AS2264" s="12"/>
      <c r="AT2264" s="11"/>
      <c r="AU2264" s="11"/>
      <c r="AV2264" s="11"/>
      <c r="AW2264" s="11"/>
      <c r="AX2264" s="11"/>
      <c r="AY2264" s="11"/>
      <c r="AZ2264" s="11"/>
      <c r="BA2264" s="11"/>
      <c r="BB2264" s="12"/>
      <c r="BC2264" s="11"/>
      <c r="BD2264" s="16"/>
      <c r="BE2264" s="16"/>
    </row>
    <row r="2265" spans="1:57" x14ac:dyDescent="0.3">
      <c r="A2265" s="11"/>
      <c r="B2265" s="11"/>
      <c r="C2265" s="11"/>
      <c r="D2265" s="11"/>
      <c r="E2265" s="11"/>
      <c r="F2265" s="12"/>
      <c r="G2265" s="12"/>
      <c r="H2265" s="13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2"/>
      <c r="U2265" s="11"/>
      <c r="V2265" s="11"/>
      <c r="W2265" s="11"/>
      <c r="X2265" s="36"/>
      <c r="Y2265" s="36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2"/>
      <c r="AL2265" s="12"/>
      <c r="AM2265" s="11"/>
      <c r="AN2265" s="11"/>
      <c r="AO2265" s="11"/>
      <c r="AP2265" s="11"/>
      <c r="AQ2265" s="11"/>
      <c r="AR2265" s="11"/>
      <c r="AS2265" s="12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6"/>
      <c r="BE2265" s="16"/>
    </row>
    <row r="2266" spans="1:57" x14ac:dyDescent="0.3">
      <c r="A2266" s="11"/>
      <c r="B2266" s="11"/>
      <c r="C2266" s="11"/>
      <c r="D2266" s="11"/>
      <c r="E2266" s="11"/>
      <c r="F2266" s="12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2"/>
      <c r="U2266" s="11"/>
      <c r="V2266" s="11"/>
      <c r="W2266" s="11"/>
      <c r="X2266" s="36"/>
      <c r="Y2266" s="36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6"/>
      <c r="BE2266" s="16"/>
    </row>
    <row r="2267" spans="1:57" x14ac:dyDescent="0.3">
      <c r="A2267" s="11"/>
      <c r="B2267" s="11"/>
      <c r="C2267" s="11"/>
      <c r="D2267" s="11"/>
      <c r="E2267" s="11"/>
      <c r="F2267" s="12"/>
      <c r="G2267" s="12"/>
      <c r="H2267" s="13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2"/>
      <c r="U2267" s="11"/>
      <c r="V2267" s="11"/>
      <c r="W2267" s="11"/>
      <c r="X2267" s="36"/>
      <c r="Y2267" s="36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2"/>
      <c r="AL2267" s="12"/>
      <c r="AM2267" s="11"/>
      <c r="AN2267" s="11"/>
      <c r="AO2267" s="11"/>
      <c r="AP2267" s="11"/>
      <c r="AQ2267" s="11"/>
      <c r="AR2267" s="11"/>
      <c r="AS2267" s="12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6"/>
      <c r="BE2267" s="16"/>
    </row>
    <row r="2268" spans="1:57" x14ac:dyDescent="0.3">
      <c r="A2268" s="11"/>
      <c r="B2268" s="11"/>
      <c r="C2268" s="11"/>
      <c r="D2268" s="11"/>
      <c r="E2268" s="11"/>
      <c r="F2268" s="12"/>
      <c r="G2268" s="12"/>
      <c r="H2268" s="13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2"/>
      <c r="U2268" s="11"/>
      <c r="V2268" s="11"/>
      <c r="W2268" s="11"/>
      <c r="X2268" s="36"/>
      <c r="Y2268" s="36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2"/>
      <c r="AL2268" s="12"/>
      <c r="AM2268" s="11"/>
      <c r="AN2268" s="11"/>
      <c r="AO2268" s="11"/>
      <c r="AP2268" s="11"/>
      <c r="AQ2268" s="11"/>
      <c r="AR2268" s="11"/>
      <c r="AS2268" s="12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6"/>
      <c r="BE2268" s="16"/>
    </row>
    <row r="2269" spans="1:57" x14ac:dyDescent="0.3">
      <c r="A2269" s="11"/>
      <c r="B2269" s="11"/>
      <c r="C2269" s="11"/>
      <c r="D2269" s="11"/>
      <c r="E2269" s="11"/>
      <c r="F2269" s="12"/>
      <c r="G2269" s="12"/>
      <c r="H2269" s="13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2"/>
      <c r="U2269" s="11"/>
      <c r="V2269" s="11"/>
      <c r="W2269" s="11"/>
      <c r="X2269" s="36"/>
      <c r="Y2269" s="36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2"/>
      <c r="AL2269" s="12"/>
      <c r="AM2269" s="12"/>
      <c r="AN2269" s="12"/>
      <c r="AO2269" s="11"/>
      <c r="AP2269" s="11"/>
      <c r="AQ2269" s="12"/>
      <c r="AR2269" s="12"/>
      <c r="AS2269" s="12"/>
      <c r="AT2269" s="11"/>
      <c r="AU2269" s="11"/>
      <c r="AV2269" s="11"/>
      <c r="AW2269" s="11"/>
      <c r="AX2269" s="11"/>
      <c r="AY2269" s="11"/>
      <c r="AZ2269" s="11"/>
      <c r="BA2269" s="11"/>
      <c r="BB2269" s="12"/>
      <c r="BC2269" s="11"/>
      <c r="BD2269" s="16"/>
      <c r="BE2269" s="16"/>
    </row>
    <row r="2270" spans="1:57" x14ac:dyDescent="0.3">
      <c r="A2270" s="11"/>
      <c r="B2270" s="11"/>
      <c r="C2270" s="11"/>
      <c r="D2270" s="11"/>
      <c r="E2270" s="11"/>
      <c r="F2270" s="12"/>
      <c r="G2270" s="12"/>
      <c r="H2270" s="13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2"/>
      <c r="U2270" s="11"/>
      <c r="V2270" s="11"/>
      <c r="W2270" s="11"/>
      <c r="X2270" s="36"/>
      <c r="Y2270" s="36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2"/>
      <c r="AL2270" s="12"/>
      <c r="AM2270" s="11"/>
      <c r="AN2270" s="11"/>
      <c r="AO2270" s="11"/>
      <c r="AP2270" s="11"/>
      <c r="AQ2270" s="11"/>
      <c r="AR2270" s="11"/>
      <c r="AS2270" s="12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6"/>
      <c r="BE2270" s="16"/>
    </row>
    <row r="2271" spans="1:57" x14ac:dyDescent="0.3">
      <c r="A2271" s="11"/>
      <c r="B2271" s="11"/>
      <c r="C2271" s="11"/>
      <c r="D2271" s="11"/>
      <c r="E2271" s="11"/>
      <c r="F2271" s="12"/>
      <c r="G2271" s="12"/>
      <c r="H2271" s="13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2"/>
      <c r="U2271" s="11"/>
      <c r="V2271" s="11"/>
      <c r="W2271" s="11"/>
      <c r="X2271" s="36"/>
      <c r="Y2271" s="36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2"/>
      <c r="AL2271" s="12"/>
      <c r="AM2271" s="11"/>
      <c r="AN2271" s="11"/>
      <c r="AO2271" s="11"/>
      <c r="AP2271" s="11"/>
      <c r="AQ2271" s="11"/>
      <c r="AR2271" s="11"/>
      <c r="AS2271" s="12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6"/>
      <c r="BE2271" s="16"/>
    </row>
    <row r="2272" spans="1:57" x14ac:dyDescent="0.3">
      <c r="A2272" s="11"/>
      <c r="B2272" s="11"/>
      <c r="C2272" s="11"/>
      <c r="D2272" s="11"/>
      <c r="E2272" s="11"/>
      <c r="F2272" s="12"/>
      <c r="G2272" s="12"/>
      <c r="H2272" s="13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2"/>
      <c r="U2272" s="11"/>
      <c r="V2272" s="11"/>
      <c r="W2272" s="11"/>
      <c r="X2272" s="36"/>
      <c r="Y2272" s="36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2"/>
      <c r="AL2272" s="12"/>
      <c r="AM2272" s="11"/>
      <c r="AN2272" s="11"/>
      <c r="AO2272" s="11"/>
      <c r="AP2272" s="11"/>
      <c r="AQ2272" s="11"/>
      <c r="AR2272" s="11"/>
      <c r="AS2272" s="12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6"/>
      <c r="BE2272" s="16"/>
    </row>
    <row r="2273" spans="1:57" x14ac:dyDescent="0.3">
      <c r="A2273" s="11"/>
      <c r="B2273" s="11"/>
      <c r="C2273" s="11"/>
      <c r="D2273" s="11"/>
      <c r="E2273" s="11"/>
      <c r="F2273" s="12"/>
      <c r="G2273" s="12"/>
      <c r="H2273" s="13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2"/>
      <c r="U2273" s="11"/>
      <c r="V2273" s="11"/>
      <c r="W2273" s="11"/>
      <c r="X2273" s="36"/>
      <c r="Y2273" s="36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2"/>
      <c r="AL2273" s="12"/>
      <c r="AM2273" s="11"/>
      <c r="AN2273" s="11"/>
      <c r="AO2273" s="11"/>
      <c r="AP2273" s="11"/>
      <c r="AQ2273" s="11"/>
      <c r="AR2273" s="11"/>
      <c r="AS2273" s="12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6"/>
      <c r="BE2273" s="16"/>
    </row>
    <row r="2274" spans="1:57" x14ac:dyDescent="0.3">
      <c r="A2274" s="11"/>
      <c r="B2274" s="11"/>
      <c r="C2274" s="11"/>
      <c r="D2274" s="11"/>
      <c r="E2274" s="11"/>
      <c r="F2274" s="12"/>
      <c r="G2274" s="12"/>
      <c r="H2274" s="13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2"/>
      <c r="U2274" s="11"/>
      <c r="V2274" s="11"/>
      <c r="W2274" s="11"/>
      <c r="X2274" s="36"/>
      <c r="Y2274" s="36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2"/>
      <c r="AL2274" s="12"/>
      <c r="AM2274" s="12"/>
      <c r="AN2274" s="12"/>
      <c r="AO2274" s="11"/>
      <c r="AP2274" s="11"/>
      <c r="AQ2274" s="12"/>
      <c r="AR2274" s="12"/>
      <c r="AS2274" s="12"/>
      <c r="AT2274" s="11"/>
      <c r="AU2274" s="11"/>
      <c r="AV2274" s="11"/>
      <c r="AW2274" s="11"/>
      <c r="AX2274" s="11"/>
      <c r="AY2274" s="11"/>
      <c r="AZ2274" s="11"/>
      <c r="BA2274" s="11"/>
      <c r="BB2274" s="12"/>
      <c r="BC2274" s="11"/>
      <c r="BD2274" s="16"/>
      <c r="BE2274" s="16"/>
    </row>
    <row r="2275" spans="1:57" x14ac:dyDescent="0.3">
      <c r="A2275" s="11"/>
      <c r="B2275" s="11"/>
      <c r="C2275" s="11"/>
      <c r="D2275" s="11"/>
      <c r="E2275" s="11"/>
      <c r="F2275" s="12"/>
      <c r="G2275" s="12"/>
      <c r="H2275" s="13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2"/>
      <c r="U2275" s="11"/>
      <c r="V2275" s="11"/>
      <c r="W2275" s="11"/>
      <c r="X2275" s="36"/>
      <c r="Y2275" s="36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2"/>
      <c r="AL2275" s="12"/>
      <c r="AM2275" s="12"/>
      <c r="AN2275" s="12"/>
      <c r="AO2275" s="11"/>
      <c r="AP2275" s="11"/>
      <c r="AQ2275" s="12"/>
      <c r="AR2275" s="12"/>
      <c r="AS2275" s="12"/>
      <c r="AT2275" s="11"/>
      <c r="AU2275" s="11"/>
      <c r="AV2275" s="11"/>
      <c r="AW2275" s="11"/>
      <c r="AX2275" s="11"/>
      <c r="AY2275" s="11"/>
      <c r="AZ2275" s="11"/>
      <c r="BA2275" s="11"/>
      <c r="BB2275" s="12"/>
      <c r="BC2275" s="11"/>
      <c r="BD2275" s="16"/>
      <c r="BE2275" s="16"/>
    </row>
    <row r="2276" spans="1:57" x14ac:dyDescent="0.3">
      <c r="A2276" s="11"/>
      <c r="B2276" s="11"/>
      <c r="C2276" s="11"/>
      <c r="D2276" s="11"/>
      <c r="E2276" s="11"/>
      <c r="F2276" s="12"/>
      <c r="G2276" s="12"/>
      <c r="H2276" s="13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2"/>
      <c r="U2276" s="11"/>
      <c r="V2276" s="11"/>
      <c r="W2276" s="11"/>
      <c r="X2276" s="36"/>
      <c r="Y2276" s="36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2"/>
      <c r="AL2276" s="12"/>
      <c r="AM2276" s="12"/>
      <c r="AN2276" s="12"/>
      <c r="AO2276" s="11"/>
      <c r="AP2276" s="11"/>
      <c r="AQ2276" s="12"/>
      <c r="AR2276" s="12"/>
      <c r="AS2276" s="12"/>
      <c r="AT2276" s="11"/>
      <c r="AU2276" s="11"/>
      <c r="AV2276" s="11"/>
      <c r="AW2276" s="11"/>
      <c r="AX2276" s="11"/>
      <c r="AY2276" s="11"/>
      <c r="AZ2276" s="11"/>
      <c r="BA2276" s="11"/>
      <c r="BB2276" s="12"/>
      <c r="BC2276" s="11"/>
      <c r="BD2276" s="16"/>
      <c r="BE2276" s="16"/>
    </row>
    <row r="2277" spans="1:57" x14ac:dyDescent="0.3">
      <c r="A2277" s="11"/>
      <c r="B2277" s="11"/>
      <c r="C2277" s="11"/>
      <c r="D2277" s="11"/>
      <c r="E2277" s="11"/>
      <c r="F2277" s="12"/>
      <c r="G2277" s="12"/>
      <c r="H2277" s="13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2"/>
      <c r="U2277" s="11"/>
      <c r="V2277" s="11"/>
      <c r="W2277" s="11"/>
      <c r="X2277" s="36"/>
      <c r="Y2277" s="36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2"/>
      <c r="AL2277" s="12"/>
      <c r="AM2277" s="12"/>
      <c r="AN2277" s="12"/>
      <c r="AO2277" s="11"/>
      <c r="AP2277" s="11"/>
      <c r="AQ2277" s="12"/>
      <c r="AR2277" s="12"/>
      <c r="AS2277" s="12"/>
      <c r="AT2277" s="11"/>
      <c r="AU2277" s="11"/>
      <c r="AV2277" s="11"/>
      <c r="AW2277" s="11"/>
      <c r="AX2277" s="11"/>
      <c r="AY2277" s="11"/>
      <c r="AZ2277" s="11"/>
      <c r="BA2277" s="11"/>
      <c r="BB2277" s="12"/>
      <c r="BC2277" s="11"/>
      <c r="BD2277" s="16"/>
      <c r="BE2277" s="16"/>
    </row>
    <row r="2278" spans="1:57" x14ac:dyDescent="0.3">
      <c r="A2278" s="11"/>
      <c r="B2278" s="11"/>
      <c r="C2278" s="11"/>
      <c r="D2278" s="11"/>
      <c r="E2278" s="11"/>
      <c r="F2278" s="12"/>
      <c r="G2278" s="12"/>
      <c r="H2278" s="13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2"/>
      <c r="U2278" s="11"/>
      <c r="V2278" s="11"/>
      <c r="W2278" s="11"/>
      <c r="X2278" s="36"/>
      <c r="Y2278" s="36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2"/>
      <c r="AL2278" s="12"/>
      <c r="AM2278" s="11"/>
      <c r="AN2278" s="11"/>
      <c r="AO2278" s="11"/>
      <c r="AP2278" s="11"/>
      <c r="AQ2278" s="11"/>
      <c r="AR2278" s="11"/>
      <c r="AS2278" s="12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6"/>
      <c r="BE2278" s="16"/>
    </row>
    <row r="2279" spans="1:57" x14ac:dyDescent="0.3">
      <c r="A2279" s="11"/>
      <c r="B2279" s="11"/>
      <c r="C2279" s="11"/>
      <c r="D2279" s="11"/>
      <c r="E2279" s="11"/>
      <c r="F2279" s="12"/>
      <c r="G2279" s="12"/>
      <c r="H2279" s="13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2"/>
      <c r="U2279" s="11"/>
      <c r="V2279" s="11"/>
      <c r="W2279" s="11"/>
      <c r="X2279" s="36"/>
      <c r="Y2279" s="36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2"/>
      <c r="AL2279" s="12"/>
      <c r="AM2279" s="11"/>
      <c r="AN2279" s="11"/>
      <c r="AO2279" s="11"/>
      <c r="AP2279" s="11"/>
      <c r="AQ2279" s="11"/>
      <c r="AR2279" s="11"/>
      <c r="AS2279" s="12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6"/>
      <c r="BE2279" s="16"/>
    </row>
    <row r="2280" spans="1:57" x14ac:dyDescent="0.3">
      <c r="A2280" s="11"/>
      <c r="B2280" s="11"/>
      <c r="C2280" s="11"/>
      <c r="D2280" s="11"/>
      <c r="E2280" s="11"/>
      <c r="F2280" s="12"/>
      <c r="G2280" s="12"/>
      <c r="H2280" s="13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2"/>
      <c r="U2280" s="11"/>
      <c r="V2280" s="11"/>
      <c r="W2280" s="11"/>
      <c r="X2280" s="36"/>
      <c r="Y2280" s="36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2"/>
      <c r="AL2280" s="12"/>
      <c r="AM2280" s="11"/>
      <c r="AN2280" s="11"/>
      <c r="AO2280" s="11"/>
      <c r="AP2280" s="11"/>
      <c r="AQ2280" s="11"/>
      <c r="AR2280" s="11"/>
      <c r="AS2280" s="12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6"/>
      <c r="BE2280" s="16"/>
    </row>
    <row r="2281" spans="1:57" x14ac:dyDescent="0.3">
      <c r="A2281" s="11"/>
      <c r="B2281" s="11"/>
      <c r="C2281" s="11"/>
      <c r="D2281" s="11"/>
      <c r="E2281" s="11"/>
      <c r="F2281" s="12"/>
      <c r="G2281" s="12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2"/>
      <c r="U2281" s="11"/>
      <c r="V2281" s="11"/>
      <c r="W2281" s="11"/>
      <c r="X2281" s="36"/>
      <c r="Y2281" s="36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2"/>
      <c r="AL2281" s="12"/>
      <c r="AM2281" s="11"/>
      <c r="AN2281" s="11"/>
      <c r="AO2281" s="11"/>
      <c r="AP2281" s="11"/>
      <c r="AQ2281" s="11"/>
      <c r="AR2281" s="11"/>
      <c r="AS2281" s="12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6"/>
      <c r="BE2281" s="16"/>
    </row>
    <row r="2282" spans="1:57" x14ac:dyDescent="0.3">
      <c r="A2282" s="11"/>
      <c r="B2282" s="11"/>
      <c r="C2282" s="11"/>
      <c r="D2282" s="11"/>
      <c r="E2282" s="11"/>
      <c r="F2282" s="12"/>
      <c r="G2282" s="12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2"/>
      <c r="U2282" s="11"/>
      <c r="V2282" s="11"/>
      <c r="W2282" s="11"/>
      <c r="X2282" s="36"/>
      <c r="Y2282" s="36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2"/>
      <c r="AL2282" s="12"/>
      <c r="AM2282" s="11"/>
      <c r="AN2282" s="11"/>
      <c r="AO2282" s="11"/>
      <c r="AP2282" s="11"/>
      <c r="AQ2282" s="11"/>
      <c r="AR2282" s="11"/>
      <c r="AS2282" s="12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6"/>
      <c r="BE2282" s="16"/>
    </row>
    <row r="2283" spans="1:57" x14ac:dyDescent="0.3">
      <c r="A2283" s="11"/>
      <c r="B2283" s="11"/>
      <c r="C2283" s="11"/>
      <c r="D2283" s="11"/>
      <c r="E2283" s="11"/>
      <c r="F2283" s="12"/>
      <c r="G2283" s="12"/>
      <c r="H2283" s="13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2"/>
      <c r="U2283" s="11"/>
      <c r="V2283" s="11"/>
      <c r="W2283" s="11"/>
      <c r="X2283" s="36"/>
      <c r="Y2283" s="36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2"/>
      <c r="AL2283" s="12"/>
      <c r="AM2283" s="12"/>
      <c r="AN2283" s="12"/>
      <c r="AO2283" s="11"/>
      <c r="AP2283" s="11"/>
      <c r="AQ2283" s="12"/>
      <c r="AR2283" s="12"/>
      <c r="AS2283" s="12"/>
      <c r="AT2283" s="11"/>
      <c r="AU2283" s="11"/>
      <c r="AV2283" s="11"/>
      <c r="AW2283" s="11"/>
      <c r="AX2283" s="11"/>
      <c r="AY2283" s="11"/>
      <c r="AZ2283" s="11"/>
      <c r="BA2283" s="11"/>
      <c r="BB2283" s="12"/>
      <c r="BC2283" s="11"/>
      <c r="BD2283" s="16"/>
      <c r="BE2283" s="16"/>
    </row>
    <row r="2284" spans="1:57" x14ac:dyDescent="0.3">
      <c r="A2284" s="11"/>
      <c r="B2284" s="11"/>
      <c r="C2284" s="11"/>
      <c r="D2284" s="11"/>
      <c r="E2284" s="11"/>
      <c r="F2284" s="12"/>
      <c r="G2284" s="12"/>
      <c r="H2284" s="13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2"/>
      <c r="U2284" s="11"/>
      <c r="V2284" s="11"/>
      <c r="W2284" s="11"/>
      <c r="X2284" s="36"/>
      <c r="Y2284" s="36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2"/>
      <c r="AL2284" s="12"/>
      <c r="AM2284" s="12"/>
      <c r="AN2284" s="12"/>
      <c r="AO2284" s="11"/>
      <c r="AP2284" s="11"/>
      <c r="AQ2284" s="12"/>
      <c r="AR2284" s="12"/>
      <c r="AS2284" s="12"/>
      <c r="AT2284" s="11"/>
      <c r="AU2284" s="11"/>
      <c r="AV2284" s="11"/>
      <c r="AW2284" s="11"/>
      <c r="AX2284" s="11"/>
      <c r="AY2284" s="11"/>
      <c r="AZ2284" s="11"/>
      <c r="BA2284" s="11"/>
      <c r="BB2284" s="12"/>
      <c r="BC2284" s="11"/>
      <c r="BD2284" s="16"/>
      <c r="BE2284" s="16"/>
    </row>
    <row r="2285" spans="1:57" x14ac:dyDescent="0.3">
      <c r="A2285" s="11"/>
      <c r="B2285" s="11"/>
      <c r="C2285" s="11"/>
      <c r="D2285" s="11"/>
      <c r="E2285" s="11"/>
      <c r="F2285" s="12"/>
      <c r="G2285" s="12"/>
      <c r="H2285" s="13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2"/>
      <c r="U2285" s="11"/>
      <c r="V2285" s="11"/>
      <c r="W2285" s="11"/>
      <c r="X2285" s="36"/>
      <c r="Y2285" s="36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2"/>
      <c r="AL2285" s="12"/>
      <c r="AM2285" s="11"/>
      <c r="AN2285" s="11"/>
      <c r="AO2285" s="11"/>
      <c r="AP2285" s="11"/>
      <c r="AQ2285" s="11"/>
      <c r="AR2285" s="11"/>
      <c r="AS2285" s="12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6"/>
      <c r="BE2285" s="16"/>
    </row>
    <row r="2286" spans="1:57" x14ac:dyDescent="0.3">
      <c r="A2286" s="11"/>
      <c r="B2286" s="11"/>
      <c r="C2286" s="11"/>
      <c r="D2286" s="11"/>
      <c r="E2286" s="11"/>
      <c r="F2286" s="12"/>
      <c r="G2286" s="12"/>
      <c r="H2286" s="13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2"/>
      <c r="U2286" s="11"/>
      <c r="V2286" s="11"/>
      <c r="W2286" s="11"/>
      <c r="X2286" s="36"/>
      <c r="Y2286" s="36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2"/>
      <c r="AN2286" s="12"/>
      <c r="AO2286" s="11"/>
      <c r="AP2286" s="11"/>
      <c r="AQ2286" s="12"/>
      <c r="AR2286" s="12"/>
      <c r="AS2286" s="12"/>
      <c r="AT2286" s="11"/>
      <c r="AU2286" s="11"/>
      <c r="AV2286" s="11"/>
      <c r="AW2286" s="11"/>
      <c r="AX2286" s="11"/>
      <c r="AY2286" s="11"/>
      <c r="AZ2286" s="11"/>
      <c r="BA2286" s="11"/>
      <c r="BB2286" s="12"/>
      <c r="BC2286" s="11"/>
      <c r="BD2286" s="16"/>
      <c r="BE2286" s="16"/>
    </row>
    <row r="2287" spans="1:57" x14ac:dyDescent="0.3">
      <c r="A2287" s="11"/>
      <c r="B2287" s="11"/>
      <c r="C2287" s="11"/>
      <c r="D2287" s="11"/>
      <c r="E2287" s="11"/>
      <c r="F2287" s="12"/>
      <c r="G2287" s="12"/>
      <c r="H2287" s="13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2"/>
      <c r="U2287" s="11"/>
      <c r="V2287" s="11"/>
      <c r="W2287" s="11"/>
      <c r="X2287" s="36"/>
      <c r="Y2287" s="36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2"/>
      <c r="AL2287" s="12"/>
      <c r="AM2287" s="11"/>
      <c r="AN2287" s="11"/>
      <c r="AO2287" s="11"/>
      <c r="AP2287" s="11"/>
      <c r="AQ2287" s="11"/>
      <c r="AR2287" s="11"/>
      <c r="AS2287" s="12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6"/>
      <c r="BE2287" s="16"/>
    </row>
    <row r="2288" spans="1:57" x14ac:dyDescent="0.3">
      <c r="A2288" s="11"/>
      <c r="B2288" s="11"/>
      <c r="C2288" s="11"/>
      <c r="D2288" s="11"/>
      <c r="E2288" s="11"/>
      <c r="F2288" s="12"/>
      <c r="G2288" s="12"/>
      <c r="H2288" s="13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2"/>
      <c r="U2288" s="11"/>
      <c r="V2288" s="11"/>
      <c r="W2288" s="11"/>
      <c r="X2288" s="36"/>
      <c r="Y2288" s="36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2"/>
      <c r="AL2288" s="12"/>
      <c r="AM2288" s="11"/>
      <c r="AN2288" s="11"/>
      <c r="AO2288" s="11"/>
      <c r="AP2288" s="11"/>
      <c r="AQ2288" s="12"/>
      <c r="AR2288" s="12"/>
      <c r="AS2288" s="12"/>
      <c r="AT2288" s="11"/>
      <c r="AU2288" s="11"/>
      <c r="AV2288" s="11"/>
      <c r="AW2288" s="11"/>
      <c r="AX2288" s="11"/>
      <c r="AY2288" s="11"/>
      <c r="AZ2288" s="11"/>
      <c r="BA2288" s="11"/>
      <c r="BB2288" s="12"/>
      <c r="BC2288" s="11"/>
      <c r="BD2288" s="16"/>
      <c r="BE2288" s="16"/>
    </row>
    <row r="2289" spans="1:57" x14ac:dyDescent="0.3">
      <c r="A2289" s="11"/>
      <c r="B2289" s="11"/>
      <c r="C2289" s="11"/>
      <c r="D2289" s="11"/>
      <c r="E2289" s="11"/>
      <c r="F2289" s="12"/>
      <c r="G2289" s="12"/>
      <c r="H2289" s="13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2"/>
      <c r="U2289" s="11"/>
      <c r="V2289" s="11"/>
      <c r="W2289" s="11"/>
      <c r="X2289" s="36"/>
      <c r="Y2289" s="36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2"/>
      <c r="AL2289" s="12"/>
      <c r="AM2289" s="11"/>
      <c r="AN2289" s="11"/>
      <c r="AO2289" s="11"/>
      <c r="AP2289" s="11"/>
      <c r="AQ2289" s="11"/>
      <c r="AR2289" s="11"/>
      <c r="AS2289" s="12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6"/>
      <c r="BE2289" s="16"/>
    </row>
    <row r="2290" spans="1:57" x14ac:dyDescent="0.3">
      <c r="A2290" s="11"/>
      <c r="B2290" s="11"/>
      <c r="C2290" s="11"/>
      <c r="D2290" s="11"/>
      <c r="E2290" s="11"/>
      <c r="F2290" s="12"/>
      <c r="G2290" s="12"/>
      <c r="H2290" s="13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2"/>
      <c r="U2290" s="11"/>
      <c r="V2290" s="11"/>
      <c r="W2290" s="11"/>
      <c r="X2290" s="36"/>
      <c r="Y2290" s="36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2"/>
      <c r="AL2290" s="12"/>
      <c r="AM2290" s="12"/>
      <c r="AN2290" s="12"/>
      <c r="AO2290" s="11"/>
      <c r="AP2290" s="11"/>
      <c r="AQ2290" s="12"/>
      <c r="AR2290" s="12"/>
      <c r="AS2290" s="12"/>
      <c r="AT2290" s="11"/>
      <c r="AU2290" s="11"/>
      <c r="AV2290" s="11"/>
      <c r="AW2290" s="11"/>
      <c r="AX2290" s="11"/>
      <c r="AY2290" s="11"/>
      <c r="AZ2290" s="11"/>
      <c r="BA2290" s="11"/>
      <c r="BB2290" s="12"/>
      <c r="BC2290" s="11"/>
      <c r="BD2290" s="16"/>
      <c r="BE2290" s="16"/>
    </row>
    <row r="2291" spans="1:57" x14ac:dyDescent="0.3">
      <c r="A2291" s="11"/>
      <c r="B2291" s="11"/>
      <c r="C2291" s="11"/>
      <c r="D2291" s="11"/>
      <c r="E2291" s="11"/>
      <c r="F2291" s="12"/>
      <c r="G2291" s="12"/>
      <c r="H2291" s="13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2"/>
      <c r="U2291" s="11"/>
      <c r="V2291" s="11"/>
      <c r="W2291" s="11"/>
      <c r="X2291" s="36"/>
      <c r="Y2291" s="36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2"/>
      <c r="AL2291" s="12"/>
      <c r="AM2291" s="11"/>
      <c r="AN2291" s="11"/>
      <c r="AO2291" s="11"/>
      <c r="AP2291" s="11"/>
      <c r="AQ2291" s="11"/>
      <c r="AR2291" s="11"/>
      <c r="AS2291" s="12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6"/>
      <c r="BE2291" s="16"/>
    </row>
    <row r="2292" spans="1:57" x14ac:dyDescent="0.3">
      <c r="A2292" s="11"/>
      <c r="B2292" s="11"/>
      <c r="C2292" s="11"/>
      <c r="D2292" s="11"/>
      <c r="E2292" s="11"/>
      <c r="F2292" s="12"/>
      <c r="G2292" s="12"/>
      <c r="H2292" s="13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2"/>
      <c r="U2292" s="11"/>
      <c r="V2292" s="11"/>
      <c r="W2292" s="11"/>
      <c r="X2292" s="36"/>
      <c r="Y2292" s="36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2"/>
      <c r="AL2292" s="12"/>
      <c r="AM2292" s="11"/>
      <c r="AN2292" s="11"/>
      <c r="AO2292" s="11"/>
      <c r="AP2292" s="11"/>
      <c r="AQ2292" s="11"/>
      <c r="AR2292" s="11"/>
      <c r="AS2292" s="12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6"/>
      <c r="BE2292" s="16"/>
    </row>
    <row r="2293" spans="1:57" x14ac:dyDescent="0.3">
      <c r="A2293" s="11"/>
      <c r="B2293" s="11"/>
      <c r="C2293" s="11"/>
      <c r="D2293" s="11"/>
      <c r="E2293" s="11"/>
      <c r="F2293" s="12"/>
      <c r="G2293" s="12"/>
      <c r="H2293" s="13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2"/>
      <c r="U2293" s="11"/>
      <c r="V2293" s="11"/>
      <c r="W2293" s="11"/>
      <c r="X2293" s="36"/>
      <c r="Y2293" s="36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2"/>
      <c r="AN2293" s="12"/>
      <c r="AO2293" s="11"/>
      <c r="AP2293" s="11"/>
      <c r="AQ2293" s="12"/>
      <c r="AR2293" s="12"/>
      <c r="AS2293" s="12"/>
      <c r="AT2293" s="11"/>
      <c r="AU2293" s="11"/>
      <c r="AV2293" s="11"/>
      <c r="AW2293" s="11"/>
      <c r="AX2293" s="11"/>
      <c r="AY2293" s="11"/>
      <c r="AZ2293" s="11"/>
      <c r="BA2293" s="11"/>
      <c r="BB2293" s="12"/>
      <c r="BC2293" s="11"/>
      <c r="BD2293" s="16"/>
      <c r="BE2293" s="16"/>
    </row>
    <row r="2294" spans="1:57" x14ac:dyDescent="0.3">
      <c r="A2294" s="11"/>
      <c r="B2294" s="11"/>
      <c r="C2294" s="11"/>
      <c r="D2294" s="11"/>
      <c r="E2294" s="11"/>
      <c r="F2294" s="12"/>
      <c r="G2294" s="12"/>
      <c r="H2294" s="13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2"/>
      <c r="U2294" s="11"/>
      <c r="V2294" s="11"/>
      <c r="W2294" s="11"/>
      <c r="X2294" s="36"/>
      <c r="Y2294" s="36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2"/>
      <c r="AL2294" s="12"/>
      <c r="AM2294" s="11"/>
      <c r="AN2294" s="11"/>
      <c r="AO2294" s="11"/>
      <c r="AP2294" s="11"/>
      <c r="AQ2294" s="11"/>
      <c r="AR2294" s="11"/>
      <c r="AS2294" s="12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6"/>
      <c r="BE2294" s="16"/>
    </row>
    <row r="2295" spans="1:57" x14ac:dyDescent="0.3">
      <c r="A2295" s="11"/>
      <c r="B2295" s="11"/>
      <c r="C2295" s="11"/>
      <c r="D2295" s="11"/>
      <c r="E2295" s="11"/>
      <c r="F2295" s="12"/>
      <c r="G2295" s="12"/>
      <c r="H2295" s="13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2"/>
      <c r="U2295" s="11"/>
      <c r="V2295" s="11"/>
      <c r="W2295" s="11"/>
      <c r="X2295" s="36"/>
      <c r="Y2295" s="36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2"/>
      <c r="AL2295" s="12"/>
      <c r="AM2295" s="12"/>
      <c r="AN2295" s="12"/>
      <c r="AO2295" s="11"/>
      <c r="AP2295" s="11"/>
      <c r="AQ2295" s="12"/>
      <c r="AR2295" s="12"/>
      <c r="AS2295" s="12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6"/>
      <c r="BE2295" s="16"/>
    </row>
    <row r="2296" spans="1:57" x14ac:dyDescent="0.3">
      <c r="A2296" s="11"/>
      <c r="B2296" s="11"/>
      <c r="C2296" s="11"/>
      <c r="D2296" s="11"/>
      <c r="E2296" s="11"/>
      <c r="F2296" s="12"/>
      <c r="G2296" s="12"/>
      <c r="H2296" s="13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2"/>
      <c r="U2296" s="11"/>
      <c r="V2296" s="11"/>
      <c r="W2296" s="11"/>
      <c r="X2296" s="36"/>
      <c r="Y2296" s="36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2"/>
      <c r="AL2296" s="12"/>
      <c r="AM2296" s="11"/>
      <c r="AN2296" s="11"/>
      <c r="AO2296" s="11"/>
      <c r="AP2296" s="11"/>
      <c r="AQ2296" s="11"/>
      <c r="AR2296" s="11"/>
      <c r="AS2296" s="12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6"/>
      <c r="BE2296" s="16"/>
    </row>
    <row r="2297" spans="1:57" x14ac:dyDescent="0.3">
      <c r="A2297" s="11"/>
      <c r="B2297" s="11"/>
      <c r="C2297" s="11"/>
      <c r="D2297" s="11"/>
      <c r="E2297" s="11"/>
      <c r="F2297" s="12"/>
      <c r="G2297" s="12"/>
      <c r="H2297" s="13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2"/>
      <c r="U2297" s="11"/>
      <c r="V2297" s="11"/>
      <c r="W2297" s="11"/>
      <c r="X2297" s="36"/>
      <c r="Y2297" s="36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2"/>
      <c r="AL2297" s="12"/>
      <c r="AM2297" s="11"/>
      <c r="AN2297" s="11"/>
      <c r="AO2297" s="11"/>
      <c r="AP2297" s="11"/>
      <c r="AQ2297" s="12"/>
      <c r="AR2297" s="12"/>
      <c r="AS2297" s="12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6"/>
      <c r="BE2297" s="16"/>
    </row>
    <row r="2298" spans="1:57" x14ac:dyDescent="0.3">
      <c r="A2298" s="11"/>
      <c r="B2298" s="11"/>
      <c r="C2298" s="11"/>
      <c r="D2298" s="11"/>
      <c r="E2298" s="11"/>
      <c r="F2298" s="12"/>
      <c r="G2298" s="12"/>
      <c r="H2298" s="13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2"/>
      <c r="U2298" s="11"/>
      <c r="V2298" s="11"/>
      <c r="W2298" s="11"/>
      <c r="X2298" s="36"/>
      <c r="Y2298" s="36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2"/>
      <c r="AL2298" s="12"/>
      <c r="AM2298" s="11"/>
      <c r="AN2298" s="11"/>
      <c r="AO2298" s="11"/>
      <c r="AP2298" s="11"/>
      <c r="AQ2298" s="12"/>
      <c r="AR2298" s="12"/>
      <c r="AS2298" s="12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6"/>
      <c r="BE2298" s="16"/>
    </row>
    <row r="2299" spans="1:57" x14ac:dyDescent="0.3">
      <c r="A2299" s="11"/>
      <c r="B2299" s="11"/>
      <c r="C2299" s="11"/>
      <c r="D2299" s="11"/>
      <c r="E2299" s="11"/>
      <c r="F2299" s="12"/>
      <c r="G2299" s="12"/>
      <c r="H2299" s="13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2"/>
      <c r="U2299" s="11"/>
      <c r="V2299" s="11"/>
      <c r="W2299" s="11"/>
      <c r="X2299" s="36"/>
      <c r="Y2299" s="36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2"/>
      <c r="AL2299" s="12"/>
      <c r="AM2299" s="11"/>
      <c r="AN2299" s="11"/>
      <c r="AO2299" s="11"/>
      <c r="AP2299" s="11"/>
      <c r="AQ2299" s="11"/>
      <c r="AR2299" s="11"/>
      <c r="AS2299" s="12"/>
      <c r="AT2299" s="11"/>
      <c r="AU2299" s="11"/>
      <c r="AV2299" s="11"/>
      <c r="AW2299" s="11"/>
      <c r="AX2299" s="11"/>
      <c r="AY2299" s="11"/>
      <c r="AZ2299" s="11"/>
      <c r="BA2299" s="11"/>
      <c r="BB2299" s="12"/>
      <c r="BC2299" s="11"/>
      <c r="BD2299" s="16"/>
      <c r="BE2299" s="16"/>
    </row>
    <row r="2300" spans="1:57" x14ac:dyDescent="0.3">
      <c r="A2300" s="11"/>
      <c r="B2300" s="11"/>
      <c r="C2300" s="11"/>
      <c r="D2300" s="11"/>
      <c r="E2300" s="11"/>
      <c r="F2300" s="12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2"/>
      <c r="U2300" s="11"/>
      <c r="V2300" s="11"/>
      <c r="W2300" s="11"/>
      <c r="X2300" s="36"/>
      <c r="Y2300" s="36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2"/>
      <c r="AL2300" s="11"/>
      <c r="AM2300" s="12"/>
      <c r="AN2300" s="12"/>
      <c r="AO2300" s="11"/>
      <c r="AP2300" s="11"/>
      <c r="AQ2300" s="12"/>
      <c r="AR2300" s="12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2"/>
      <c r="BC2300" s="11"/>
      <c r="BD2300" s="16"/>
      <c r="BE2300" s="16"/>
    </row>
    <row r="2301" spans="1:57" x14ac:dyDescent="0.3">
      <c r="A2301" s="11"/>
      <c r="B2301" s="11"/>
      <c r="C2301" s="11"/>
      <c r="D2301" s="11"/>
      <c r="E2301" s="11"/>
      <c r="F2301" s="12"/>
      <c r="G2301" s="12"/>
      <c r="H2301" s="13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2"/>
      <c r="U2301" s="11"/>
      <c r="V2301" s="11"/>
      <c r="W2301" s="11"/>
      <c r="X2301" s="36"/>
      <c r="Y2301" s="36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2"/>
      <c r="AL2301" s="12"/>
      <c r="AM2301" s="12"/>
      <c r="AN2301" s="12"/>
      <c r="AO2301" s="11"/>
      <c r="AP2301" s="11"/>
      <c r="AQ2301" s="12"/>
      <c r="AR2301" s="12"/>
      <c r="AS2301" s="12"/>
      <c r="AT2301" s="11"/>
      <c r="AU2301" s="11"/>
      <c r="AV2301" s="11"/>
      <c r="AW2301" s="11"/>
      <c r="AX2301" s="11"/>
      <c r="AY2301" s="11"/>
      <c r="AZ2301" s="11"/>
      <c r="BA2301" s="11"/>
      <c r="BB2301" s="12"/>
      <c r="BC2301" s="11"/>
      <c r="BD2301" s="16"/>
      <c r="BE2301" s="16"/>
    </row>
    <row r="2302" spans="1:57" x14ac:dyDescent="0.3">
      <c r="A2302" s="11"/>
      <c r="B2302" s="11"/>
      <c r="C2302" s="11"/>
      <c r="D2302" s="11"/>
      <c r="E2302" s="11"/>
      <c r="F2302" s="12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2"/>
      <c r="U2302" s="11"/>
      <c r="V2302" s="11"/>
      <c r="W2302" s="11"/>
      <c r="X2302" s="36"/>
      <c r="Y2302" s="36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6"/>
      <c r="BE2302" s="16"/>
    </row>
    <row r="2303" spans="1:57" x14ac:dyDescent="0.3">
      <c r="A2303" s="11"/>
      <c r="B2303" s="11"/>
      <c r="C2303" s="11"/>
      <c r="D2303" s="11"/>
      <c r="E2303" s="11"/>
      <c r="F2303" s="12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2"/>
      <c r="U2303" s="11"/>
      <c r="V2303" s="11"/>
      <c r="W2303" s="11"/>
      <c r="X2303" s="36"/>
      <c r="Y2303" s="36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2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6"/>
      <c r="BE2303" s="16"/>
    </row>
    <row r="2304" spans="1:57" x14ac:dyDescent="0.3">
      <c r="A2304" s="11"/>
      <c r="B2304" s="11"/>
      <c r="C2304" s="11"/>
      <c r="D2304" s="11"/>
      <c r="E2304" s="11"/>
      <c r="F2304" s="12"/>
      <c r="G2304" s="12"/>
      <c r="H2304" s="13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2"/>
      <c r="U2304" s="11"/>
      <c r="V2304" s="11"/>
      <c r="W2304" s="11"/>
      <c r="X2304" s="36"/>
      <c r="Y2304" s="36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2"/>
      <c r="AL2304" s="12"/>
      <c r="AM2304" s="12"/>
      <c r="AN2304" s="12"/>
      <c r="AO2304" s="11"/>
      <c r="AP2304" s="11"/>
      <c r="AQ2304" s="12"/>
      <c r="AR2304" s="12"/>
      <c r="AS2304" s="12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6"/>
      <c r="BE2304" s="16"/>
    </row>
    <row r="2305" spans="1:57" x14ac:dyDescent="0.3">
      <c r="A2305" s="11"/>
      <c r="B2305" s="11"/>
      <c r="C2305" s="11"/>
      <c r="D2305" s="11"/>
      <c r="E2305" s="11"/>
      <c r="F2305" s="12"/>
      <c r="G2305" s="12"/>
      <c r="H2305" s="13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2"/>
      <c r="U2305" s="11"/>
      <c r="V2305" s="11"/>
      <c r="W2305" s="11"/>
      <c r="X2305" s="36"/>
      <c r="Y2305" s="36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2"/>
      <c r="AL2305" s="12"/>
      <c r="AM2305" s="12"/>
      <c r="AN2305" s="12"/>
      <c r="AO2305" s="11"/>
      <c r="AP2305" s="11"/>
      <c r="AQ2305" s="12"/>
      <c r="AR2305" s="12"/>
      <c r="AS2305" s="12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6"/>
      <c r="BE2305" s="16"/>
    </row>
    <row r="2306" spans="1:57" x14ac:dyDescent="0.3">
      <c r="A2306" s="11"/>
      <c r="B2306" s="11"/>
      <c r="C2306" s="11"/>
      <c r="D2306" s="11"/>
      <c r="E2306" s="11"/>
      <c r="F2306" s="12"/>
      <c r="G2306" s="12"/>
      <c r="H2306" s="13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2"/>
      <c r="U2306" s="11"/>
      <c r="V2306" s="11"/>
      <c r="W2306" s="11"/>
      <c r="X2306" s="36"/>
      <c r="Y2306" s="36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2"/>
      <c r="AL2306" s="12"/>
      <c r="AM2306" s="12"/>
      <c r="AN2306" s="12"/>
      <c r="AO2306" s="12"/>
      <c r="AP2306" s="11"/>
      <c r="AQ2306" s="12"/>
      <c r="AR2306" s="12"/>
      <c r="AS2306" s="12"/>
      <c r="AT2306" s="11"/>
      <c r="AU2306" s="11"/>
      <c r="AV2306" s="11"/>
      <c r="AW2306" s="11"/>
      <c r="AX2306" s="11"/>
      <c r="AY2306" s="11"/>
      <c r="AZ2306" s="11"/>
      <c r="BA2306" s="11"/>
      <c r="BB2306" s="12"/>
      <c r="BC2306" s="11"/>
      <c r="BD2306" s="16"/>
      <c r="BE2306" s="16"/>
    </row>
    <row r="2307" spans="1:57" x14ac:dyDescent="0.3">
      <c r="A2307" s="11"/>
      <c r="B2307" s="11"/>
      <c r="C2307" s="11"/>
      <c r="D2307" s="11"/>
      <c r="E2307" s="11"/>
      <c r="F2307" s="12"/>
      <c r="G2307" s="12"/>
      <c r="H2307" s="13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2"/>
      <c r="U2307" s="11"/>
      <c r="V2307" s="11"/>
      <c r="W2307" s="11"/>
      <c r="X2307" s="36"/>
      <c r="Y2307" s="36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1"/>
      <c r="AU2307" s="11"/>
      <c r="AV2307" s="11"/>
      <c r="AW2307" s="11"/>
      <c r="AX2307" s="11"/>
      <c r="AY2307" s="11"/>
      <c r="AZ2307" s="11"/>
      <c r="BA2307" s="11"/>
      <c r="BB2307" s="12"/>
      <c r="BC2307" s="11"/>
      <c r="BD2307" s="16"/>
      <c r="BE2307" s="16"/>
    </row>
    <row r="2308" spans="1:57" x14ac:dyDescent="0.3">
      <c r="A2308" s="11"/>
      <c r="B2308" s="11"/>
      <c r="C2308" s="11"/>
      <c r="D2308" s="11"/>
      <c r="E2308" s="11"/>
      <c r="F2308" s="12"/>
      <c r="G2308" s="12"/>
      <c r="H2308" s="13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2"/>
      <c r="U2308" s="11"/>
      <c r="V2308" s="11"/>
      <c r="W2308" s="11"/>
      <c r="X2308" s="36"/>
      <c r="Y2308" s="36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2"/>
      <c r="AL2308" s="11"/>
      <c r="AM2308" s="12"/>
      <c r="AN2308" s="12"/>
      <c r="AO2308" s="11"/>
      <c r="AP2308" s="11"/>
      <c r="AQ2308" s="12"/>
      <c r="AR2308" s="12"/>
      <c r="AS2308" s="12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6"/>
      <c r="BE2308" s="16"/>
    </row>
    <row r="2309" spans="1:57" x14ac:dyDescent="0.3">
      <c r="A2309" s="11"/>
      <c r="B2309" s="11"/>
      <c r="C2309" s="11"/>
      <c r="D2309" s="11"/>
      <c r="E2309" s="11"/>
      <c r="F2309" s="12"/>
      <c r="G2309" s="12"/>
      <c r="H2309" s="13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2"/>
      <c r="U2309" s="11"/>
      <c r="V2309" s="11"/>
      <c r="W2309" s="11"/>
      <c r="X2309" s="36"/>
      <c r="Y2309" s="36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1"/>
      <c r="AU2309" s="11"/>
      <c r="AV2309" s="11"/>
      <c r="AW2309" s="11"/>
      <c r="AX2309" s="11"/>
      <c r="AY2309" s="11"/>
      <c r="AZ2309" s="11"/>
      <c r="BA2309" s="11"/>
      <c r="BB2309" s="12"/>
      <c r="BC2309" s="11"/>
      <c r="BD2309" s="16"/>
      <c r="BE2309" s="16"/>
    </row>
    <row r="2310" spans="1:57" x14ac:dyDescent="0.3">
      <c r="A2310" s="11"/>
      <c r="B2310" s="11"/>
      <c r="C2310" s="11"/>
      <c r="D2310" s="11"/>
      <c r="E2310" s="11"/>
      <c r="F2310" s="12"/>
      <c r="G2310" s="12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2"/>
      <c r="U2310" s="11"/>
      <c r="V2310" s="11"/>
      <c r="W2310" s="11"/>
      <c r="X2310" s="36"/>
      <c r="Y2310" s="36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2"/>
      <c r="AL2310" s="12"/>
      <c r="AM2310" s="11"/>
      <c r="AN2310" s="11"/>
      <c r="AO2310" s="11"/>
      <c r="AP2310" s="11"/>
      <c r="AQ2310" s="11"/>
      <c r="AR2310" s="11"/>
      <c r="AS2310" s="12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6"/>
      <c r="BE2310" s="16"/>
    </row>
    <row r="2311" spans="1:57" x14ac:dyDescent="0.3">
      <c r="A2311" s="11"/>
      <c r="B2311" s="11"/>
      <c r="C2311" s="11"/>
      <c r="D2311" s="11"/>
      <c r="E2311" s="11"/>
      <c r="F2311" s="12"/>
      <c r="G2311" s="12"/>
      <c r="H2311" s="13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2"/>
      <c r="U2311" s="11"/>
      <c r="V2311" s="11"/>
      <c r="W2311" s="11"/>
      <c r="X2311" s="36"/>
      <c r="Y2311" s="36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2"/>
      <c r="AL2311" s="11"/>
      <c r="AM2311" s="11"/>
      <c r="AN2311" s="11"/>
      <c r="AO2311" s="11"/>
      <c r="AP2311" s="11"/>
      <c r="AQ2311" s="12"/>
      <c r="AR2311" s="12"/>
      <c r="AS2311" s="12"/>
      <c r="AT2311" s="11"/>
      <c r="AU2311" s="11"/>
      <c r="AV2311" s="11"/>
      <c r="AW2311" s="11"/>
      <c r="AX2311" s="11"/>
      <c r="AY2311" s="11"/>
      <c r="AZ2311" s="11"/>
      <c r="BA2311" s="11"/>
      <c r="BB2311" s="12"/>
      <c r="BC2311" s="11"/>
      <c r="BD2311" s="16"/>
      <c r="BE2311" s="16"/>
    </row>
    <row r="2312" spans="1:57" x14ac:dyDescent="0.3">
      <c r="A2312" s="11"/>
      <c r="B2312" s="11"/>
      <c r="C2312" s="11"/>
      <c r="D2312" s="11"/>
      <c r="E2312" s="11"/>
      <c r="F2312" s="12"/>
      <c r="G2312" s="12"/>
      <c r="H2312" s="13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2"/>
      <c r="U2312" s="11"/>
      <c r="V2312" s="11"/>
      <c r="W2312" s="11"/>
      <c r="X2312" s="36"/>
      <c r="Y2312" s="36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2"/>
      <c r="AN2312" s="12"/>
      <c r="AO2312" s="11"/>
      <c r="AP2312" s="11"/>
      <c r="AQ2312" s="12"/>
      <c r="AR2312" s="12"/>
      <c r="AS2312" s="12"/>
      <c r="AT2312" s="11"/>
      <c r="AU2312" s="11"/>
      <c r="AV2312" s="11"/>
      <c r="AW2312" s="11"/>
      <c r="AX2312" s="11"/>
      <c r="AY2312" s="11"/>
      <c r="AZ2312" s="11"/>
      <c r="BA2312" s="11"/>
      <c r="BB2312" s="12"/>
      <c r="BC2312" s="11"/>
      <c r="BD2312" s="16"/>
      <c r="BE2312" s="16"/>
    </row>
    <row r="2313" spans="1:57" x14ac:dyDescent="0.3">
      <c r="A2313" s="11"/>
      <c r="B2313" s="11"/>
      <c r="C2313" s="11"/>
      <c r="D2313" s="11"/>
      <c r="E2313" s="11"/>
      <c r="F2313" s="12"/>
      <c r="G2313" s="12"/>
      <c r="H2313" s="13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2"/>
      <c r="U2313" s="11"/>
      <c r="V2313" s="11"/>
      <c r="W2313" s="11"/>
      <c r="X2313" s="36"/>
      <c r="Y2313" s="36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2"/>
      <c r="AL2313" s="12"/>
      <c r="AM2313" s="12"/>
      <c r="AN2313" s="12"/>
      <c r="AO2313" s="11"/>
      <c r="AP2313" s="11"/>
      <c r="AQ2313" s="12"/>
      <c r="AR2313" s="12"/>
      <c r="AS2313" s="12"/>
      <c r="AT2313" s="11"/>
      <c r="AU2313" s="11"/>
      <c r="AV2313" s="11"/>
      <c r="AW2313" s="11"/>
      <c r="AX2313" s="11"/>
      <c r="AY2313" s="11"/>
      <c r="AZ2313" s="11"/>
      <c r="BA2313" s="11"/>
      <c r="BB2313" s="12"/>
      <c r="BC2313" s="11"/>
      <c r="BD2313" s="16"/>
      <c r="BE2313" s="16"/>
    </row>
    <row r="2314" spans="1:57" x14ac:dyDescent="0.3">
      <c r="A2314" s="11"/>
      <c r="B2314" s="11"/>
      <c r="C2314" s="11"/>
      <c r="D2314" s="11"/>
      <c r="E2314" s="11"/>
      <c r="F2314" s="12"/>
      <c r="G2314" s="12"/>
      <c r="H2314" s="13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2"/>
      <c r="U2314" s="11"/>
      <c r="V2314" s="11"/>
      <c r="W2314" s="11"/>
      <c r="X2314" s="36"/>
      <c r="Y2314" s="36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2"/>
      <c r="AN2314" s="12"/>
      <c r="AO2314" s="11"/>
      <c r="AP2314" s="11"/>
      <c r="AQ2314" s="12"/>
      <c r="AR2314" s="12"/>
      <c r="AS2314" s="12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6"/>
      <c r="BE2314" s="16"/>
    </row>
    <row r="2315" spans="1:57" x14ac:dyDescent="0.3">
      <c r="A2315" s="11"/>
      <c r="B2315" s="11"/>
      <c r="C2315" s="11"/>
      <c r="D2315" s="11"/>
      <c r="E2315" s="11"/>
      <c r="F2315" s="12"/>
      <c r="G2315" s="12"/>
      <c r="H2315" s="13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2"/>
      <c r="U2315" s="11"/>
      <c r="V2315" s="11"/>
      <c r="W2315" s="11"/>
      <c r="X2315" s="36"/>
      <c r="Y2315" s="36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2"/>
      <c r="AL2315" s="12"/>
      <c r="AM2315" s="12"/>
      <c r="AN2315" s="12"/>
      <c r="AO2315" s="11"/>
      <c r="AP2315" s="11"/>
      <c r="AQ2315" s="12"/>
      <c r="AR2315" s="12"/>
      <c r="AS2315" s="12"/>
      <c r="AT2315" s="11"/>
      <c r="AU2315" s="11"/>
      <c r="AV2315" s="11"/>
      <c r="AW2315" s="11"/>
      <c r="AX2315" s="11"/>
      <c r="AY2315" s="11"/>
      <c r="AZ2315" s="11"/>
      <c r="BA2315" s="11"/>
      <c r="BB2315" s="12"/>
      <c r="BC2315" s="11"/>
      <c r="BD2315" s="16"/>
      <c r="BE2315" s="16"/>
    </row>
    <row r="2316" spans="1:57" x14ac:dyDescent="0.3">
      <c r="A2316" s="11"/>
      <c r="B2316" s="11"/>
      <c r="C2316" s="11"/>
      <c r="D2316" s="11"/>
      <c r="E2316" s="11"/>
      <c r="F2316" s="12"/>
      <c r="G2316" s="12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2"/>
      <c r="U2316" s="11"/>
      <c r="V2316" s="11"/>
      <c r="W2316" s="11"/>
      <c r="X2316" s="36"/>
      <c r="Y2316" s="36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2"/>
      <c r="AN2316" s="11"/>
      <c r="AO2316" s="11"/>
      <c r="AP2316" s="11"/>
      <c r="AQ2316" s="12"/>
      <c r="AR2316" s="11"/>
      <c r="AS2316" s="12"/>
      <c r="AT2316" s="11"/>
      <c r="AU2316" s="11"/>
      <c r="AV2316" s="11"/>
      <c r="AW2316" s="11"/>
      <c r="AX2316" s="11"/>
      <c r="AY2316" s="11"/>
      <c r="AZ2316" s="11"/>
      <c r="BA2316" s="11"/>
      <c r="BB2316" s="12"/>
      <c r="BC2316" s="11"/>
      <c r="BD2316" s="16"/>
      <c r="BE2316" s="16"/>
    </row>
    <row r="2317" spans="1:57" x14ac:dyDescent="0.3">
      <c r="A2317" s="11"/>
      <c r="B2317" s="11"/>
      <c r="C2317" s="11"/>
      <c r="D2317" s="11"/>
      <c r="E2317" s="11"/>
      <c r="F2317" s="12"/>
      <c r="G2317" s="12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2"/>
      <c r="U2317" s="11"/>
      <c r="V2317" s="11"/>
      <c r="W2317" s="11"/>
      <c r="X2317" s="36"/>
      <c r="Y2317" s="36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2"/>
      <c r="AN2317" s="11"/>
      <c r="AO2317" s="11"/>
      <c r="AP2317" s="11"/>
      <c r="AQ2317" s="12"/>
      <c r="AR2317" s="11"/>
      <c r="AS2317" s="12"/>
      <c r="AT2317" s="11"/>
      <c r="AU2317" s="11"/>
      <c r="AV2317" s="11"/>
      <c r="AW2317" s="11"/>
      <c r="AX2317" s="11"/>
      <c r="AY2317" s="11"/>
      <c r="AZ2317" s="11"/>
      <c r="BA2317" s="11"/>
      <c r="BB2317" s="12"/>
      <c r="BC2317" s="11"/>
      <c r="BD2317" s="16"/>
      <c r="BE2317" s="16"/>
    </row>
    <row r="2318" spans="1:57" x14ac:dyDescent="0.3">
      <c r="A2318" s="11"/>
      <c r="B2318" s="11"/>
      <c r="C2318" s="11"/>
      <c r="D2318" s="11"/>
      <c r="E2318" s="11"/>
      <c r="F2318" s="12"/>
      <c r="G2318" s="12"/>
      <c r="H2318" s="13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2"/>
      <c r="U2318" s="11"/>
      <c r="V2318" s="11"/>
      <c r="W2318" s="11"/>
      <c r="X2318" s="36"/>
      <c r="Y2318" s="36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2"/>
      <c r="AL2318" s="12"/>
      <c r="AM2318" s="11"/>
      <c r="AN2318" s="11"/>
      <c r="AO2318" s="11"/>
      <c r="AP2318" s="11"/>
      <c r="AQ2318" s="11"/>
      <c r="AR2318" s="11"/>
      <c r="AS2318" s="12"/>
      <c r="AT2318" s="11"/>
      <c r="AU2318" s="11"/>
      <c r="AV2318" s="11"/>
      <c r="AW2318" s="11"/>
      <c r="AX2318" s="11"/>
      <c r="AY2318" s="11"/>
      <c r="AZ2318" s="11"/>
      <c r="BA2318" s="11"/>
      <c r="BB2318" s="12"/>
      <c r="BC2318" s="11"/>
      <c r="BD2318" s="16"/>
      <c r="BE2318" s="16"/>
    </row>
    <row r="2319" spans="1:57" x14ac:dyDescent="0.3">
      <c r="A2319" s="11"/>
      <c r="B2319" s="11"/>
      <c r="C2319" s="11"/>
      <c r="D2319" s="11"/>
      <c r="E2319" s="11"/>
      <c r="F2319" s="12"/>
      <c r="G2319" s="12"/>
      <c r="H2319" s="13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2"/>
      <c r="U2319" s="11"/>
      <c r="V2319" s="11"/>
      <c r="W2319" s="11"/>
      <c r="X2319" s="36"/>
      <c r="Y2319" s="36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2"/>
      <c r="AN2319" s="12"/>
      <c r="AO2319" s="11"/>
      <c r="AP2319" s="11"/>
      <c r="AQ2319" s="12"/>
      <c r="AR2319" s="12"/>
      <c r="AS2319" s="12"/>
      <c r="AT2319" s="11"/>
      <c r="AU2319" s="11"/>
      <c r="AV2319" s="11"/>
      <c r="AW2319" s="11"/>
      <c r="AX2319" s="11"/>
      <c r="AY2319" s="11"/>
      <c r="AZ2319" s="11"/>
      <c r="BA2319" s="11"/>
      <c r="BB2319" s="12"/>
      <c r="BC2319" s="11"/>
      <c r="BD2319" s="16"/>
      <c r="BE2319" s="16"/>
    </row>
    <row r="2320" spans="1:57" x14ac:dyDescent="0.3">
      <c r="A2320" s="11"/>
      <c r="B2320" s="11"/>
      <c r="C2320" s="11"/>
      <c r="D2320" s="11"/>
      <c r="E2320" s="11"/>
      <c r="F2320" s="12"/>
      <c r="G2320" s="12"/>
      <c r="H2320" s="13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2"/>
      <c r="U2320" s="11"/>
      <c r="V2320" s="11"/>
      <c r="W2320" s="11"/>
      <c r="X2320" s="36"/>
      <c r="Y2320" s="36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2"/>
      <c r="AL2320" s="11"/>
      <c r="AM2320" s="11"/>
      <c r="AN2320" s="11"/>
      <c r="AO2320" s="11"/>
      <c r="AP2320" s="11"/>
      <c r="AQ2320" s="11"/>
      <c r="AR2320" s="11"/>
      <c r="AS2320" s="12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6"/>
      <c r="BE2320" s="16"/>
    </row>
    <row r="2321" spans="1:57" x14ac:dyDescent="0.3">
      <c r="A2321" s="11"/>
      <c r="B2321" s="11"/>
      <c r="C2321" s="11"/>
      <c r="D2321" s="11"/>
      <c r="E2321" s="11"/>
      <c r="F2321" s="12"/>
      <c r="G2321" s="12"/>
      <c r="H2321" s="13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2"/>
      <c r="U2321" s="11"/>
      <c r="V2321" s="11"/>
      <c r="W2321" s="11"/>
      <c r="X2321" s="36"/>
      <c r="Y2321" s="36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2"/>
      <c r="AR2321" s="12"/>
      <c r="AS2321" s="12"/>
      <c r="AT2321" s="11"/>
      <c r="AU2321" s="11"/>
      <c r="AV2321" s="11"/>
      <c r="AW2321" s="11"/>
      <c r="AX2321" s="11"/>
      <c r="AY2321" s="11"/>
      <c r="AZ2321" s="11"/>
      <c r="BA2321" s="11"/>
      <c r="BB2321" s="12"/>
      <c r="BC2321" s="11"/>
      <c r="BD2321" s="16"/>
      <c r="BE2321" s="16"/>
    </row>
    <row r="2322" spans="1:57" x14ac:dyDescent="0.3">
      <c r="A2322" s="11"/>
      <c r="B2322" s="11"/>
      <c r="C2322" s="11"/>
      <c r="D2322" s="11"/>
      <c r="E2322" s="11"/>
      <c r="F2322" s="12"/>
      <c r="G2322" s="12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2"/>
      <c r="U2322" s="11"/>
      <c r="V2322" s="11"/>
      <c r="W2322" s="11"/>
      <c r="X2322" s="36"/>
      <c r="Y2322" s="36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2"/>
      <c r="AT2322" s="11"/>
      <c r="AU2322" s="11"/>
      <c r="AV2322" s="11"/>
      <c r="AW2322" s="11"/>
      <c r="AX2322" s="11"/>
      <c r="AY2322" s="11"/>
      <c r="AZ2322" s="11"/>
      <c r="BA2322" s="11"/>
      <c r="BB2322" s="12"/>
      <c r="BC2322" s="11"/>
      <c r="BD2322" s="16"/>
      <c r="BE2322" s="16"/>
    </row>
    <row r="2323" spans="1:57" x14ac:dyDescent="0.3">
      <c r="A2323" s="11"/>
      <c r="B2323" s="11"/>
      <c r="C2323" s="11"/>
      <c r="D2323" s="11"/>
      <c r="E2323" s="11"/>
      <c r="F2323" s="12"/>
      <c r="G2323" s="12"/>
      <c r="H2323" s="13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2"/>
      <c r="U2323" s="11"/>
      <c r="V2323" s="11"/>
      <c r="W2323" s="11"/>
      <c r="X2323" s="36"/>
      <c r="Y2323" s="36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2"/>
      <c r="AL2323" s="12"/>
      <c r="AM2323" s="11"/>
      <c r="AN2323" s="11"/>
      <c r="AO2323" s="11"/>
      <c r="AP2323" s="11"/>
      <c r="AQ2323" s="11"/>
      <c r="AR2323" s="11"/>
      <c r="AS2323" s="12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6"/>
      <c r="BE2323" s="16"/>
    </row>
    <row r="2324" spans="1:57" x14ac:dyDescent="0.3">
      <c r="A2324" s="11"/>
      <c r="B2324" s="11"/>
      <c r="C2324" s="11"/>
      <c r="D2324" s="11"/>
      <c r="E2324" s="11"/>
      <c r="F2324" s="12"/>
      <c r="G2324" s="12"/>
      <c r="H2324" s="13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2"/>
      <c r="U2324" s="11"/>
      <c r="V2324" s="11"/>
      <c r="W2324" s="11"/>
      <c r="X2324" s="36"/>
      <c r="Y2324" s="36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2"/>
      <c r="AL2324" s="12"/>
      <c r="AM2324" s="12"/>
      <c r="AN2324" s="12"/>
      <c r="AO2324" s="11"/>
      <c r="AP2324" s="11"/>
      <c r="AQ2324" s="12"/>
      <c r="AR2324" s="11"/>
      <c r="AS2324" s="12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6"/>
      <c r="BE2324" s="16"/>
    </row>
    <row r="2325" spans="1:57" x14ac:dyDescent="0.3">
      <c r="A2325" s="11"/>
      <c r="B2325" s="11"/>
      <c r="C2325" s="11"/>
      <c r="D2325" s="11"/>
      <c r="E2325" s="11"/>
      <c r="F2325" s="12"/>
      <c r="G2325" s="12"/>
      <c r="H2325" s="13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2"/>
      <c r="U2325" s="11"/>
      <c r="V2325" s="11"/>
      <c r="W2325" s="11"/>
      <c r="X2325" s="36"/>
      <c r="Y2325" s="36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2"/>
      <c r="AN2325" s="12"/>
      <c r="AO2325" s="12"/>
      <c r="AP2325" s="12"/>
      <c r="AQ2325" s="12"/>
      <c r="AR2325" s="12"/>
      <c r="AS2325" s="12"/>
      <c r="AT2325" s="11"/>
      <c r="AU2325" s="11"/>
      <c r="AV2325" s="11"/>
      <c r="AW2325" s="11"/>
      <c r="AX2325" s="11"/>
      <c r="AY2325" s="11"/>
      <c r="AZ2325" s="11"/>
      <c r="BA2325" s="11"/>
      <c r="BB2325" s="12"/>
      <c r="BC2325" s="11"/>
      <c r="BD2325" s="16"/>
      <c r="BE2325" s="16"/>
    </row>
    <row r="2326" spans="1:57" x14ac:dyDescent="0.3">
      <c r="A2326" s="11"/>
      <c r="B2326" s="11"/>
      <c r="C2326" s="11"/>
      <c r="D2326" s="11"/>
      <c r="E2326" s="11"/>
      <c r="F2326" s="12"/>
      <c r="G2326" s="12"/>
      <c r="H2326" s="13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2"/>
      <c r="U2326" s="11"/>
      <c r="V2326" s="11"/>
      <c r="W2326" s="11"/>
      <c r="X2326" s="36"/>
      <c r="Y2326" s="36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1"/>
      <c r="AU2326" s="11"/>
      <c r="AV2326" s="11"/>
      <c r="AW2326" s="11"/>
      <c r="AX2326" s="11"/>
      <c r="AY2326" s="11"/>
      <c r="AZ2326" s="11"/>
      <c r="BA2326" s="11"/>
      <c r="BB2326" s="12"/>
      <c r="BC2326" s="11"/>
      <c r="BD2326" s="16"/>
      <c r="BE2326" s="16"/>
    </row>
    <row r="2327" spans="1:57" x14ac:dyDescent="0.3">
      <c r="A2327" s="11"/>
      <c r="B2327" s="11"/>
      <c r="C2327" s="11"/>
      <c r="D2327" s="11"/>
      <c r="E2327" s="11"/>
      <c r="F2327" s="12"/>
      <c r="G2327" s="12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2"/>
      <c r="U2327" s="11"/>
      <c r="V2327" s="11"/>
      <c r="W2327" s="11"/>
      <c r="X2327" s="36"/>
      <c r="Y2327" s="36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2"/>
      <c r="AL2327" s="11"/>
      <c r="AM2327" s="11"/>
      <c r="AN2327" s="11"/>
      <c r="AO2327" s="11"/>
      <c r="AP2327" s="11"/>
      <c r="AQ2327" s="11"/>
      <c r="AR2327" s="11"/>
      <c r="AS2327" s="12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6"/>
      <c r="BE2327" s="16"/>
    </row>
    <row r="2328" spans="1:57" x14ac:dyDescent="0.3">
      <c r="A2328" s="11"/>
      <c r="B2328" s="11"/>
      <c r="C2328" s="11"/>
      <c r="D2328" s="11"/>
      <c r="E2328" s="11"/>
      <c r="F2328" s="12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2"/>
      <c r="U2328" s="11"/>
      <c r="V2328" s="11"/>
      <c r="W2328" s="11"/>
      <c r="X2328" s="36"/>
      <c r="Y2328" s="36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6"/>
      <c r="BE2328" s="16"/>
    </row>
    <row r="2329" spans="1:57" x14ac:dyDescent="0.3">
      <c r="A2329" s="11"/>
      <c r="B2329" s="11"/>
      <c r="C2329" s="11"/>
      <c r="D2329" s="11"/>
      <c r="E2329" s="11"/>
      <c r="F2329" s="12"/>
      <c r="G2329" s="12"/>
      <c r="H2329" s="13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2"/>
      <c r="U2329" s="11"/>
      <c r="V2329" s="11"/>
      <c r="W2329" s="11"/>
      <c r="X2329" s="36"/>
      <c r="Y2329" s="36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2"/>
      <c r="AL2329" s="12"/>
      <c r="AM2329" s="11"/>
      <c r="AN2329" s="11"/>
      <c r="AO2329" s="11"/>
      <c r="AP2329" s="11"/>
      <c r="AQ2329" s="11"/>
      <c r="AR2329" s="11"/>
      <c r="AS2329" s="12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6"/>
      <c r="BE2329" s="16"/>
    </row>
    <row r="2330" spans="1:57" x14ac:dyDescent="0.3">
      <c r="A2330" s="11"/>
      <c r="B2330" s="11"/>
      <c r="C2330" s="11"/>
      <c r="D2330" s="11"/>
      <c r="E2330" s="11"/>
      <c r="F2330" s="12"/>
      <c r="G2330" s="12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2"/>
      <c r="U2330" s="11"/>
      <c r="V2330" s="11"/>
      <c r="W2330" s="11"/>
      <c r="X2330" s="36"/>
      <c r="Y2330" s="36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2"/>
      <c r="AR2330" s="11"/>
      <c r="AS2330" s="12"/>
      <c r="AT2330" s="11"/>
      <c r="AU2330" s="11"/>
      <c r="AV2330" s="11"/>
      <c r="AW2330" s="11"/>
      <c r="AX2330" s="11"/>
      <c r="AY2330" s="11"/>
      <c r="AZ2330" s="11"/>
      <c r="BA2330" s="11"/>
      <c r="BB2330" s="12"/>
      <c r="BC2330" s="11"/>
      <c r="BD2330" s="16"/>
      <c r="BE2330" s="16"/>
    </row>
    <row r="2331" spans="1:57" x14ac:dyDescent="0.3">
      <c r="A2331" s="11"/>
      <c r="B2331" s="11"/>
      <c r="C2331" s="11"/>
      <c r="D2331" s="11"/>
      <c r="E2331" s="11"/>
      <c r="F2331" s="12"/>
      <c r="G2331" s="12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2"/>
      <c r="U2331" s="11"/>
      <c r="V2331" s="11"/>
      <c r="W2331" s="11"/>
      <c r="X2331" s="36"/>
      <c r="Y2331" s="36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2"/>
      <c r="AR2331" s="11"/>
      <c r="AS2331" s="12"/>
      <c r="AT2331" s="11"/>
      <c r="AU2331" s="11"/>
      <c r="AV2331" s="11"/>
      <c r="AW2331" s="11"/>
      <c r="AX2331" s="11"/>
      <c r="AY2331" s="11"/>
      <c r="AZ2331" s="11"/>
      <c r="BA2331" s="11"/>
      <c r="BB2331" s="12"/>
      <c r="BC2331" s="11"/>
      <c r="BD2331" s="16"/>
      <c r="BE2331" s="16"/>
    </row>
    <row r="2332" spans="1:57" x14ac:dyDescent="0.3">
      <c r="A2332" s="11"/>
      <c r="B2332" s="11"/>
      <c r="C2332" s="11"/>
      <c r="D2332" s="11"/>
      <c r="E2332" s="11"/>
      <c r="F2332" s="12"/>
      <c r="G2332" s="12"/>
      <c r="H2332" s="13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2"/>
      <c r="U2332" s="11"/>
      <c r="V2332" s="11"/>
      <c r="W2332" s="11"/>
      <c r="X2332" s="36"/>
      <c r="Y2332" s="36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6"/>
      <c r="BE2332" s="16"/>
    </row>
    <row r="2333" spans="1:57" x14ac:dyDescent="0.3">
      <c r="A2333" s="11"/>
      <c r="B2333" s="11"/>
      <c r="C2333" s="11"/>
      <c r="D2333" s="11"/>
      <c r="E2333" s="11"/>
      <c r="F2333" s="12"/>
      <c r="G2333" s="12"/>
      <c r="H2333" s="13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2"/>
      <c r="U2333" s="11"/>
      <c r="V2333" s="11"/>
      <c r="W2333" s="11"/>
      <c r="X2333" s="36"/>
      <c r="Y2333" s="36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2"/>
      <c r="AL2333" s="12"/>
      <c r="AM2333" s="12"/>
      <c r="AN2333" s="12"/>
      <c r="AO2333" s="11"/>
      <c r="AP2333" s="11"/>
      <c r="AQ2333" s="12"/>
      <c r="AR2333" s="12"/>
      <c r="AS2333" s="12"/>
      <c r="AT2333" s="11"/>
      <c r="AU2333" s="11"/>
      <c r="AV2333" s="11"/>
      <c r="AW2333" s="11"/>
      <c r="AX2333" s="11"/>
      <c r="AY2333" s="11"/>
      <c r="AZ2333" s="11"/>
      <c r="BA2333" s="11"/>
      <c r="BB2333" s="12"/>
      <c r="BC2333" s="11"/>
      <c r="BD2333" s="16"/>
      <c r="BE2333" s="16"/>
    </row>
    <row r="2334" spans="1:57" x14ac:dyDescent="0.3">
      <c r="A2334" s="11"/>
      <c r="B2334" s="11"/>
      <c r="C2334" s="11"/>
      <c r="D2334" s="11"/>
      <c r="E2334" s="11"/>
      <c r="F2334" s="12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2"/>
      <c r="U2334" s="11"/>
      <c r="V2334" s="11"/>
      <c r="W2334" s="11"/>
      <c r="X2334" s="36"/>
      <c r="Y2334" s="36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6"/>
      <c r="BE2334" s="16"/>
    </row>
    <row r="2335" spans="1:57" x14ac:dyDescent="0.3">
      <c r="A2335" s="11"/>
      <c r="B2335" s="11"/>
      <c r="C2335" s="11"/>
      <c r="D2335" s="11"/>
      <c r="E2335" s="11"/>
      <c r="F2335" s="12"/>
      <c r="G2335" s="12"/>
      <c r="H2335" s="13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2"/>
      <c r="U2335" s="11"/>
      <c r="V2335" s="11"/>
      <c r="W2335" s="11"/>
      <c r="X2335" s="36"/>
      <c r="Y2335" s="36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2"/>
      <c r="AL2335" s="11"/>
      <c r="AM2335" s="12"/>
      <c r="AN2335" s="12"/>
      <c r="AO2335" s="12"/>
      <c r="AP2335" s="12"/>
      <c r="AQ2335" s="12"/>
      <c r="AR2335" s="12"/>
      <c r="AS2335" s="12"/>
      <c r="AT2335" s="11"/>
      <c r="AU2335" s="11"/>
      <c r="AV2335" s="11"/>
      <c r="AW2335" s="11"/>
      <c r="AX2335" s="11"/>
      <c r="AY2335" s="11"/>
      <c r="AZ2335" s="11"/>
      <c r="BA2335" s="11"/>
      <c r="BB2335" s="12"/>
      <c r="BC2335" s="11"/>
      <c r="BD2335" s="16"/>
      <c r="BE2335" s="16"/>
    </row>
    <row r="2336" spans="1:57" x14ac:dyDescent="0.3">
      <c r="A2336" s="11"/>
      <c r="B2336" s="11"/>
      <c r="C2336" s="11"/>
      <c r="D2336" s="11"/>
      <c r="E2336" s="11"/>
      <c r="F2336" s="12"/>
      <c r="G2336" s="12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2"/>
      <c r="U2336" s="11"/>
      <c r="V2336" s="11"/>
      <c r="W2336" s="11"/>
      <c r="X2336" s="36"/>
      <c r="Y2336" s="36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2"/>
      <c r="AL2336" s="12"/>
      <c r="AM2336" s="12"/>
      <c r="AN2336" s="11"/>
      <c r="AO2336" s="11"/>
      <c r="AP2336" s="11"/>
      <c r="AQ2336" s="12"/>
      <c r="AR2336" s="11"/>
      <c r="AS2336" s="12"/>
      <c r="AT2336" s="11"/>
      <c r="AU2336" s="11"/>
      <c r="AV2336" s="11"/>
      <c r="AW2336" s="11"/>
      <c r="AX2336" s="11"/>
      <c r="AY2336" s="11"/>
      <c r="AZ2336" s="11"/>
      <c r="BA2336" s="11"/>
      <c r="BB2336" s="12"/>
      <c r="BC2336" s="11"/>
      <c r="BD2336" s="16"/>
      <c r="BE2336" s="16"/>
    </row>
    <row r="2337" spans="1:57" x14ac:dyDescent="0.3">
      <c r="A2337" s="11"/>
      <c r="B2337" s="11"/>
      <c r="C2337" s="11"/>
      <c r="D2337" s="11"/>
      <c r="E2337" s="11"/>
      <c r="F2337" s="12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2"/>
      <c r="U2337" s="11"/>
      <c r="V2337" s="11"/>
      <c r="W2337" s="11"/>
      <c r="X2337" s="36"/>
      <c r="Y2337" s="36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6"/>
      <c r="BE2337" s="16"/>
    </row>
    <row r="2338" spans="1:57" x14ac:dyDescent="0.3">
      <c r="A2338" s="11"/>
      <c r="B2338" s="11"/>
      <c r="C2338" s="11"/>
      <c r="D2338" s="11"/>
      <c r="E2338" s="11"/>
      <c r="F2338" s="12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2"/>
      <c r="U2338" s="11"/>
      <c r="V2338" s="11"/>
      <c r="W2338" s="11"/>
      <c r="X2338" s="36"/>
      <c r="Y2338" s="36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6"/>
      <c r="BE2338" s="16"/>
    </row>
    <row r="2339" spans="1:57" x14ac:dyDescent="0.3">
      <c r="A2339" s="11"/>
      <c r="B2339" s="11"/>
      <c r="C2339" s="11"/>
      <c r="D2339" s="11"/>
      <c r="E2339" s="11"/>
      <c r="F2339" s="12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2"/>
      <c r="U2339" s="11"/>
      <c r="V2339" s="11"/>
      <c r="W2339" s="11"/>
      <c r="X2339" s="36"/>
      <c r="Y2339" s="36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6"/>
      <c r="BE2339" s="16"/>
    </row>
    <row r="2340" spans="1:57" x14ac:dyDescent="0.3">
      <c r="A2340" s="11"/>
      <c r="B2340" s="11"/>
      <c r="C2340" s="11"/>
      <c r="D2340" s="11"/>
      <c r="E2340" s="11"/>
      <c r="F2340" s="12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2"/>
      <c r="U2340" s="11"/>
      <c r="V2340" s="11"/>
      <c r="W2340" s="11"/>
      <c r="X2340" s="36"/>
      <c r="Y2340" s="36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6"/>
      <c r="BE2340" s="16"/>
    </row>
    <row r="2341" spans="1:57" x14ac:dyDescent="0.3">
      <c r="A2341" s="11"/>
      <c r="B2341" s="11"/>
      <c r="C2341" s="11"/>
      <c r="D2341" s="11"/>
      <c r="E2341" s="11"/>
      <c r="F2341" s="12"/>
      <c r="G2341" s="12"/>
      <c r="H2341" s="13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2"/>
      <c r="U2341" s="11"/>
      <c r="V2341" s="11"/>
      <c r="W2341" s="11"/>
      <c r="X2341" s="36"/>
      <c r="Y2341" s="36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2"/>
      <c r="AL2341" s="11"/>
      <c r="AM2341" s="11"/>
      <c r="AN2341" s="11"/>
      <c r="AO2341" s="11"/>
      <c r="AP2341" s="11"/>
      <c r="AQ2341" s="12"/>
      <c r="AR2341" s="12"/>
      <c r="AS2341" s="12"/>
      <c r="AT2341" s="11"/>
      <c r="AU2341" s="11"/>
      <c r="AV2341" s="11"/>
      <c r="AW2341" s="11"/>
      <c r="AX2341" s="11"/>
      <c r="AY2341" s="11"/>
      <c r="AZ2341" s="11"/>
      <c r="BA2341" s="11"/>
      <c r="BB2341" s="12"/>
      <c r="BC2341" s="11"/>
      <c r="BD2341" s="16"/>
      <c r="BE2341" s="16"/>
    </row>
    <row r="2342" spans="1:57" x14ac:dyDescent="0.3">
      <c r="A2342" s="11"/>
      <c r="B2342" s="11"/>
      <c r="C2342" s="11"/>
      <c r="D2342" s="11"/>
      <c r="E2342" s="11"/>
      <c r="F2342" s="12"/>
      <c r="G2342" s="12"/>
      <c r="H2342" s="13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2"/>
      <c r="U2342" s="11"/>
      <c r="V2342" s="11"/>
      <c r="W2342" s="11"/>
      <c r="X2342" s="36"/>
      <c r="Y2342" s="36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2"/>
      <c r="AL2342" s="11"/>
      <c r="AM2342" s="12"/>
      <c r="AN2342" s="12"/>
      <c r="AO2342" s="11"/>
      <c r="AP2342" s="11"/>
      <c r="AQ2342" s="12"/>
      <c r="AR2342" s="12"/>
      <c r="AS2342" s="12"/>
      <c r="AT2342" s="11"/>
      <c r="AU2342" s="11"/>
      <c r="AV2342" s="11"/>
      <c r="AW2342" s="11"/>
      <c r="AX2342" s="11"/>
      <c r="AY2342" s="11"/>
      <c r="AZ2342" s="11"/>
      <c r="BA2342" s="11"/>
      <c r="BB2342" s="12"/>
      <c r="BC2342" s="11"/>
      <c r="BD2342" s="16"/>
      <c r="BE2342" s="16"/>
    </row>
    <row r="2343" spans="1:57" x14ac:dyDescent="0.3">
      <c r="A2343" s="11"/>
      <c r="B2343" s="11"/>
      <c r="C2343" s="11"/>
      <c r="D2343" s="11"/>
      <c r="E2343" s="11"/>
      <c r="F2343" s="12"/>
      <c r="G2343" s="12"/>
      <c r="H2343" s="13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2"/>
      <c r="U2343" s="11"/>
      <c r="V2343" s="11"/>
      <c r="W2343" s="11"/>
      <c r="X2343" s="36"/>
      <c r="Y2343" s="36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2"/>
      <c r="AL2343" s="12"/>
      <c r="AM2343" s="12"/>
      <c r="AN2343" s="12"/>
      <c r="AO2343" s="11"/>
      <c r="AP2343" s="11"/>
      <c r="AQ2343" s="12"/>
      <c r="AR2343" s="12"/>
      <c r="AS2343" s="12"/>
      <c r="AT2343" s="11"/>
      <c r="AU2343" s="11"/>
      <c r="AV2343" s="11"/>
      <c r="AW2343" s="11"/>
      <c r="AX2343" s="11"/>
      <c r="AY2343" s="11"/>
      <c r="AZ2343" s="11"/>
      <c r="BA2343" s="11"/>
      <c r="BB2343" s="12"/>
      <c r="BC2343" s="11"/>
      <c r="BD2343" s="16"/>
      <c r="BE2343" s="16"/>
    </row>
    <row r="2344" spans="1:57" x14ac:dyDescent="0.3">
      <c r="A2344" s="11"/>
      <c r="B2344" s="11"/>
      <c r="C2344" s="11"/>
      <c r="D2344" s="11"/>
      <c r="E2344" s="11"/>
      <c r="F2344" s="12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2"/>
      <c r="U2344" s="11"/>
      <c r="V2344" s="11"/>
      <c r="W2344" s="11"/>
      <c r="X2344" s="36"/>
      <c r="Y2344" s="36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6"/>
      <c r="BE2344" s="16"/>
    </row>
    <row r="2345" spans="1:57" x14ac:dyDescent="0.3">
      <c r="A2345" s="11"/>
      <c r="B2345" s="11"/>
      <c r="C2345" s="11"/>
      <c r="D2345" s="11"/>
      <c r="E2345" s="11"/>
      <c r="F2345" s="12"/>
      <c r="G2345" s="12"/>
      <c r="H2345" s="13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2"/>
      <c r="U2345" s="11"/>
      <c r="V2345" s="11"/>
      <c r="W2345" s="11"/>
      <c r="X2345" s="36"/>
      <c r="Y2345" s="36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2"/>
      <c r="AL2345" s="12"/>
      <c r="AM2345" s="11"/>
      <c r="AN2345" s="11"/>
      <c r="AO2345" s="11"/>
      <c r="AP2345" s="11"/>
      <c r="AQ2345" s="11"/>
      <c r="AR2345" s="11"/>
      <c r="AS2345" s="12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6"/>
      <c r="BE2345" s="16"/>
    </row>
    <row r="2346" spans="1:57" x14ac:dyDescent="0.3">
      <c r="A2346" s="11"/>
      <c r="B2346" s="11"/>
      <c r="C2346" s="11"/>
      <c r="D2346" s="11"/>
      <c r="E2346" s="11"/>
      <c r="F2346" s="12"/>
      <c r="G2346" s="12"/>
      <c r="H2346" s="13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2"/>
      <c r="U2346" s="11"/>
      <c r="V2346" s="11"/>
      <c r="W2346" s="11"/>
      <c r="X2346" s="36"/>
      <c r="Y2346" s="36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2"/>
      <c r="AL2346" s="12"/>
      <c r="AM2346" s="12"/>
      <c r="AN2346" s="12"/>
      <c r="AO2346" s="11"/>
      <c r="AP2346" s="11"/>
      <c r="AQ2346" s="12"/>
      <c r="AR2346" s="12"/>
      <c r="AS2346" s="12"/>
      <c r="AT2346" s="11"/>
      <c r="AU2346" s="11"/>
      <c r="AV2346" s="11"/>
      <c r="AW2346" s="11"/>
      <c r="AX2346" s="11"/>
      <c r="AY2346" s="11"/>
      <c r="AZ2346" s="11"/>
      <c r="BA2346" s="11"/>
      <c r="BB2346" s="12"/>
      <c r="BC2346" s="11"/>
      <c r="BD2346" s="16"/>
      <c r="BE2346" s="16"/>
    </row>
    <row r="2347" spans="1:57" x14ac:dyDescent="0.3">
      <c r="A2347" s="11"/>
      <c r="B2347" s="11"/>
      <c r="C2347" s="11"/>
      <c r="D2347" s="11"/>
      <c r="E2347" s="11"/>
      <c r="F2347" s="12"/>
      <c r="G2347" s="12"/>
      <c r="H2347" s="13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2"/>
      <c r="U2347" s="11"/>
      <c r="V2347" s="11"/>
      <c r="W2347" s="11"/>
      <c r="X2347" s="36"/>
      <c r="Y2347" s="36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2"/>
      <c r="AL2347" s="12"/>
      <c r="AM2347" s="12"/>
      <c r="AN2347" s="11"/>
      <c r="AO2347" s="11"/>
      <c r="AP2347" s="11"/>
      <c r="AQ2347" s="12"/>
      <c r="AR2347" s="12"/>
      <c r="AS2347" s="12"/>
      <c r="AT2347" s="11"/>
      <c r="AU2347" s="11"/>
      <c r="AV2347" s="11"/>
      <c r="AW2347" s="11"/>
      <c r="AX2347" s="11"/>
      <c r="AY2347" s="11"/>
      <c r="AZ2347" s="11"/>
      <c r="BA2347" s="11"/>
      <c r="BB2347" s="12"/>
      <c r="BC2347" s="11"/>
      <c r="BD2347" s="16"/>
      <c r="BE2347" s="16"/>
    </row>
    <row r="2348" spans="1:57" x14ac:dyDescent="0.3">
      <c r="A2348" s="11"/>
      <c r="B2348" s="11"/>
      <c r="C2348" s="11"/>
      <c r="D2348" s="11"/>
      <c r="E2348" s="11"/>
      <c r="F2348" s="12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2"/>
      <c r="U2348" s="11"/>
      <c r="V2348" s="11"/>
      <c r="W2348" s="11"/>
      <c r="X2348" s="36"/>
      <c r="Y2348" s="36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6"/>
      <c r="BE2348" s="16"/>
    </row>
    <row r="2349" spans="1:57" x14ac:dyDescent="0.3">
      <c r="A2349" s="11"/>
      <c r="B2349" s="11"/>
      <c r="C2349" s="11"/>
      <c r="D2349" s="11"/>
      <c r="E2349" s="11"/>
      <c r="F2349" s="12"/>
      <c r="G2349" s="12"/>
      <c r="H2349" s="13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2"/>
      <c r="U2349" s="11"/>
      <c r="V2349" s="11"/>
      <c r="W2349" s="11"/>
      <c r="X2349" s="36"/>
      <c r="Y2349" s="36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2"/>
      <c r="AL2349" s="12"/>
      <c r="AM2349" s="12"/>
      <c r="AN2349" s="12"/>
      <c r="AO2349" s="11"/>
      <c r="AP2349" s="11"/>
      <c r="AQ2349" s="12"/>
      <c r="AR2349" s="12"/>
      <c r="AS2349" s="12"/>
      <c r="AT2349" s="11"/>
      <c r="AU2349" s="11"/>
      <c r="AV2349" s="11"/>
      <c r="AW2349" s="11"/>
      <c r="AX2349" s="11"/>
      <c r="AY2349" s="11"/>
      <c r="AZ2349" s="11"/>
      <c r="BA2349" s="11"/>
      <c r="BB2349" s="12"/>
      <c r="BC2349" s="11"/>
      <c r="BD2349" s="16"/>
      <c r="BE2349" s="16"/>
    </row>
    <row r="2350" spans="1:57" x14ac:dyDescent="0.3">
      <c r="A2350" s="11"/>
      <c r="B2350" s="11"/>
      <c r="C2350" s="11"/>
      <c r="D2350" s="11"/>
      <c r="E2350" s="11"/>
      <c r="F2350" s="12"/>
      <c r="G2350" s="12"/>
      <c r="H2350" s="13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2"/>
      <c r="U2350" s="11"/>
      <c r="V2350" s="11"/>
      <c r="W2350" s="11"/>
      <c r="X2350" s="36"/>
      <c r="Y2350" s="36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2"/>
      <c r="AL2350" s="12"/>
      <c r="AM2350" s="12"/>
      <c r="AN2350" s="12"/>
      <c r="AO2350" s="11"/>
      <c r="AP2350" s="11"/>
      <c r="AQ2350" s="12"/>
      <c r="AR2350" s="12"/>
      <c r="AS2350" s="12"/>
      <c r="AT2350" s="11"/>
      <c r="AU2350" s="11"/>
      <c r="AV2350" s="11"/>
      <c r="AW2350" s="11"/>
      <c r="AX2350" s="11"/>
      <c r="AY2350" s="11"/>
      <c r="AZ2350" s="11"/>
      <c r="BA2350" s="11"/>
      <c r="BB2350" s="12"/>
      <c r="BC2350" s="11"/>
      <c r="BD2350" s="16"/>
      <c r="BE2350" s="16"/>
    </row>
    <row r="2351" spans="1:57" x14ac:dyDescent="0.3">
      <c r="A2351" s="11"/>
      <c r="B2351" s="11"/>
      <c r="C2351" s="11"/>
      <c r="D2351" s="11"/>
      <c r="E2351" s="11"/>
      <c r="F2351" s="12"/>
      <c r="G2351" s="12"/>
      <c r="H2351" s="13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2"/>
      <c r="U2351" s="11"/>
      <c r="V2351" s="11"/>
      <c r="W2351" s="11"/>
      <c r="X2351" s="36"/>
      <c r="Y2351" s="36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2"/>
      <c r="AL2351" s="12"/>
      <c r="AM2351" s="12"/>
      <c r="AN2351" s="12"/>
      <c r="AO2351" s="11"/>
      <c r="AP2351" s="11"/>
      <c r="AQ2351" s="12"/>
      <c r="AR2351" s="12"/>
      <c r="AS2351" s="12"/>
      <c r="AT2351" s="11"/>
      <c r="AU2351" s="11"/>
      <c r="AV2351" s="11"/>
      <c r="AW2351" s="11"/>
      <c r="AX2351" s="11"/>
      <c r="AY2351" s="11"/>
      <c r="AZ2351" s="11"/>
      <c r="BA2351" s="11"/>
      <c r="BB2351" s="12"/>
      <c r="BC2351" s="11"/>
      <c r="BD2351" s="16"/>
      <c r="BE2351" s="16"/>
    </row>
    <row r="2352" spans="1:57" x14ac:dyDescent="0.3">
      <c r="A2352" s="11"/>
      <c r="B2352" s="11"/>
      <c r="C2352" s="11"/>
      <c r="D2352" s="11"/>
      <c r="E2352" s="11"/>
      <c r="F2352" s="12"/>
      <c r="G2352" s="12"/>
      <c r="H2352" s="13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2"/>
      <c r="U2352" s="11"/>
      <c r="V2352" s="11"/>
      <c r="W2352" s="11"/>
      <c r="X2352" s="36"/>
      <c r="Y2352" s="36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2"/>
      <c r="AL2352" s="11"/>
      <c r="AM2352" s="11"/>
      <c r="AN2352" s="12"/>
      <c r="AO2352" s="11"/>
      <c r="AP2352" s="11"/>
      <c r="AQ2352" s="12"/>
      <c r="AR2352" s="12"/>
      <c r="AS2352" s="12"/>
      <c r="AT2352" s="11"/>
      <c r="AU2352" s="11"/>
      <c r="AV2352" s="11"/>
      <c r="AW2352" s="11"/>
      <c r="AX2352" s="11"/>
      <c r="AY2352" s="11"/>
      <c r="AZ2352" s="11"/>
      <c r="BA2352" s="11"/>
      <c r="BB2352" s="12"/>
      <c r="BC2352" s="11"/>
      <c r="BD2352" s="16"/>
      <c r="BE2352" s="16"/>
    </row>
    <row r="2353" spans="1:57" x14ac:dyDescent="0.3">
      <c r="A2353" s="11"/>
      <c r="B2353" s="11"/>
      <c r="C2353" s="11"/>
      <c r="D2353" s="11"/>
      <c r="E2353" s="11"/>
      <c r="F2353" s="12"/>
      <c r="G2353" s="12"/>
      <c r="H2353" s="13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2"/>
      <c r="U2353" s="11"/>
      <c r="V2353" s="11"/>
      <c r="W2353" s="11"/>
      <c r="X2353" s="36"/>
      <c r="Y2353" s="36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2"/>
      <c r="AL2353" s="11"/>
      <c r="AM2353" s="12"/>
      <c r="AN2353" s="12"/>
      <c r="AO2353" s="11"/>
      <c r="AP2353" s="11"/>
      <c r="AQ2353" s="12"/>
      <c r="AR2353" s="12"/>
      <c r="AS2353" s="12"/>
      <c r="AT2353" s="11"/>
      <c r="AU2353" s="11"/>
      <c r="AV2353" s="11"/>
      <c r="AW2353" s="11"/>
      <c r="AX2353" s="11"/>
      <c r="AY2353" s="11"/>
      <c r="AZ2353" s="11"/>
      <c r="BA2353" s="11"/>
      <c r="BB2353" s="12"/>
      <c r="BC2353" s="11"/>
      <c r="BD2353" s="16"/>
      <c r="BE2353" s="16"/>
    </row>
    <row r="2354" spans="1:57" x14ac:dyDescent="0.3">
      <c r="A2354" s="11"/>
      <c r="B2354" s="11"/>
      <c r="C2354" s="11"/>
      <c r="D2354" s="11"/>
      <c r="E2354" s="11"/>
      <c r="F2354" s="12"/>
      <c r="G2354" s="12"/>
      <c r="H2354" s="13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2"/>
      <c r="U2354" s="11"/>
      <c r="V2354" s="11"/>
      <c r="W2354" s="11"/>
      <c r="X2354" s="36"/>
      <c r="Y2354" s="36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2"/>
      <c r="AR2354" s="11"/>
      <c r="AS2354" s="12"/>
      <c r="AT2354" s="11"/>
      <c r="AU2354" s="11"/>
      <c r="AV2354" s="11"/>
      <c r="AW2354" s="11"/>
      <c r="AX2354" s="11"/>
      <c r="AY2354" s="11"/>
      <c r="AZ2354" s="11"/>
      <c r="BA2354" s="11"/>
      <c r="BB2354" s="12"/>
      <c r="BC2354" s="11"/>
      <c r="BD2354" s="16"/>
      <c r="BE2354" s="16"/>
    </row>
    <row r="2355" spans="1:57" x14ac:dyDescent="0.3">
      <c r="A2355" s="11"/>
      <c r="B2355" s="11"/>
      <c r="C2355" s="11"/>
      <c r="D2355" s="11"/>
      <c r="E2355" s="11"/>
      <c r="F2355" s="12"/>
      <c r="G2355" s="12"/>
      <c r="H2355" s="13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2"/>
      <c r="U2355" s="11"/>
      <c r="V2355" s="11"/>
      <c r="W2355" s="11"/>
      <c r="X2355" s="36"/>
      <c r="Y2355" s="36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2"/>
      <c r="AL2355" s="12"/>
      <c r="AM2355" s="11"/>
      <c r="AN2355" s="11"/>
      <c r="AO2355" s="11"/>
      <c r="AP2355" s="11"/>
      <c r="AQ2355" s="11"/>
      <c r="AR2355" s="11"/>
      <c r="AS2355" s="12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6"/>
      <c r="BE2355" s="16"/>
    </row>
    <row r="2356" spans="1:57" x14ac:dyDescent="0.3">
      <c r="A2356" s="11"/>
      <c r="B2356" s="11"/>
      <c r="C2356" s="11"/>
      <c r="D2356" s="11"/>
      <c r="E2356" s="11"/>
      <c r="F2356" s="12"/>
      <c r="G2356" s="12"/>
      <c r="H2356" s="13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2"/>
      <c r="U2356" s="11"/>
      <c r="V2356" s="11"/>
      <c r="W2356" s="11"/>
      <c r="X2356" s="36"/>
      <c r="Y2356" s="36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2"/>
      <c r="AN2356" s="12"/>
      <c r="AO2356" s="11"/>
      <c r="AP2356" s="11"/>
      <c r="AQ2356" s="12"/>
      <c r="AR2356" s="12"/>
      <c r="AS2356" s="12"/>
      <c r="AT2356" s="11"/>
      <c r="AU2356" s="11"/>
      <c r="AV2356" s="11"/>
      <c r="AW2356" s="11"/>
      <c r="AX2356" s="11"/>
      <c r="AY2356" s="11"/>
      <c r="AZ2356" s="11"/>
      <c r="BA2356" s="11"/>
      <c r="BB2356" s="12"/>
      <c r="BC2356" s="11"/>
      <c r="BD2356" s="16"/>
      <c r="BE2356" s="16"/>
    </row>
    <row r="2357" spans="1:57" x14ac:dyDescent="0.3">
      <c r="A2357" s="11"/>
      <c r="B2357" s="11"/>
      <c r="C2357" s="11"/>
      <c r="D2357" s="11"/>
      <c r="E2357" s="11"/>
      <c r="F2357" s="12"/>
      <c r="G2357" s="12"/>
      <c r="H2357" s="13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2"/>
      <c r="U2357" s="11"/>
      <c r="V2357" s="11"/>
      <c r="W2357" s="11"/>
      <c r="X2357" s="36"/>
      <c r="Y2357" s="36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2"/>
      <c r="AL2357" s="12"/>
      <c r="AM2357" s="12"/>
      <c r="AN2357" s="12"/>
      <c r="AO2357" s="11"/>
      <c r="AP2357" s="11"/>
      <c r="AQ2357" s="12"/>
      <c r="AR2357" s="12"/>
      <c r="AS2357" s="12"/>
      <c r="AT2357" s="11"/>
      <c r="AU2357" s="11"/>
      <c r="AV2357" s="11"/>
      <c r="AW2357" s="11"/>
      <c r="AX2357" s="11"/>
      <c r="AY2357" s="11"/>
      <c r="AZ2357" s="11"/>
      <c r="BA2357" s="11"/>
      <c r="BB2357" s="12"/>
      <c r="BC2357" s="11"/>
      <c r="BD2357" s="16"/>
      <c r="BE2357" s="16"/>
    </row>
    <row r="2358" spans="1:57" x14ac:dyDescent="0.3">
      <c r="A2358" s="11"/>
      <c r="B2358" s="11"/>
      <c r="C2358" s="11"/>
      <c r="D2358" s="11"/>
      <c r="E2358" s="11"/>
      <c r="F2358" s="12"/>
      <c r="G2358" s="12"/>
      <c r="H2358" s="13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2"/>
      <c r="U2358" s="11"/>
      <c r="V2358" s="11"/>
      <c r="W2358" s="11"/>
      <c r="X2358" s="36"/>
      <c r="Y2358" s="36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2"/>
      <c r="AL2358" s="12"/>
      <c r="AM2358" s="12"/>
      <c r="AN2358" s="12"/>
      <c r="AO2358" s="11"/>
      <c r="AP2358" s="11"/>
      <c r="AQ2358" s="12"/>
      <c r="AR2358" s="12"/>
      <c r="AS2358" s="12"/>
      <c r="AT2358" s="11"/>
      <c r="AU2358" s="11"/>
      <c r="AV2358" s="11"/>
      <c r="AW2358" s="11"/>
      <c r="AX2358" s="11"/>
      <c r="AY2358" s="11"/>
      <c r="AZ2358" s="11"/>
      <c r="BA2358" s="11"/>
      <c r="BB2358" s="12"/>
      <c r="BC2358" s="11"/>
      <c r="BD2358" s="16"/>
      <c r="BE2358" s="16"/>
    </row>
    <row r="2359" spans="1:57" x14ac:dyDescent="0.3">
      <c r="A2359" s="11"/>
      <c r="B2359" s="11"/>
      <c r="C2359" s="11"/>
      <c r="D2359" s="11"/>
      <c r="E2359" s="11"/>
      <c r="F2359" s="12"/>
      <c r="G2359" s="12"/>
      <c r="H2359" s="13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2"/>
      <c r="U2359" s="11"/>
      <c r="V2359" s="11"/>
      <c r="W2359" s="11"/>
      <c r="X2359" s="36"/>
      <c r="Y2359" s="36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2"/>
      <c r="AL2359" s="12"/>
      <c r="AM2359" s="11"/>
      <c r="AN2359" s="11"/>
      <c r="AO2359" s="11"/>
      <c r="AP2359" s="11"/>
      <c r="AQ2359" s="11"/>
      <c r="AR2359" s="11"/>
      <c r="AS2359" s="12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6"/>
      <c r="BE2359" s="16"/>
    </row>
    <row r="2360" spans="1:57" x14ac:dyDescent="0.3">
      <c r="A2360" s="11"/>
      <c r="B2360" s="11"/>
      <c r="C2360" s="11"/>
      <c r="D2360" s="11"/>
      <c r="E2360" s="11"/>
      <c r="F2360" s="12"/>
      <c r="G2360" s="12"/>
      <c r="H2360" s="13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2"/>
      <c r="U2360" s="11"/>
      <c r="V2360" s="11"/>
      <c r="W2360" s="11"/>
      <c r="X2360" s="36"/>
      <c r="Y2360" s="36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2"/>
      <c r="AL2360" s="12"/>
      <c r="AM2360" s="12"/>
      <c r="AN2360" s="12"/>
      <c r="AO2360" s="11"/>
      <c r="AP2360" s="11"/>
      <c r="AQ2360" s="12"/>
      <c r="AR2360" s="12"/>
      <c r="AS2360" s="12"/>
      <c r="AT2360" s="11"/>
      <c r="AU2360" s="11"/>
      <c r="AV2360" s="11"/>
      <c r="AW2360" s="11"/>
      <c r="AX2360" s="11"/>
      <c r="AY2360" s="11"/>
      <c r="AZ2360" s="11"/>
      <c r="BA2360" s="11"/>
      <c r="BB2360" s="12"/>
      <c r="BC2360" s="11"/>
      <c r="BD2360" s="16"/>
      <c r="BE2360" s="16"/>
    </row>
    <row r="2361" spans="1:57" x14ac:dyDescent="0.3">
      <c r="A2361" s="11"/>
      <c r="B2361" s="11"/>
      <c r="C2361" s="11"/>
      <c r="D2361" s="11"/>
      <c r="E2361" s="11"/>
      <c r="F2361" s="12"/>
      <c r="G2361" s="12"/>
      <c r="H2361" s="13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2"/>
      <c r="U2361" s="11"/>
      <c r="V2361" s="11"/>
      <c r="W2361" s="11"/>
      <c r="X2361" s="36"/>
      <c r="Y2361" s="36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2"/>
      <c r="AL2361" s="11"/>
      <c r="AM2361" s="12"/>
      <c r="AN2361" s="12"/>
      <c r="AO2361" s="11"/>
      <c r="AP2361" s="11"/>
      <c r="AQ2361" s="12"/>
      <c r="AR2361" s="12"/>
      <c r="AS2361" s="12"/>
      <c r="AT2361" s="11"/>
      <c r="AU2361" s="11"/>
      <c r="AV2361" s="11"/>
      <c r="AW2361" s="11"/>
      <c r="AX2361" s="11"/>
      <c r="AY2361" s="11"/>
      <c r="AZ2361" s="11"/>
      <c r="BA2361" s="11"/>
      <c r="BB2361" s="12"/>
      <c r="BC2361" s="11"/>
      <c r="BD2361" s="16"/>
      <c r="BE2361" s="16"/>
    </row>
    <row r="2362" spans="1:57" x14ac:dyDescent="0.3">
      <c r="A2362" s="11"/>
      <c r="B2362" s="11"/>
      <c r="C2362" s="11"/>
      <c r="D2362" s="11"/>
      <c r="E2362" s="11"/>
      <c r="F2362" s="12"/>
      <c r="G2362" s="12"/>
      <c r="H2362" s="13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2"/>
      <c r="U2362" s="11"/>
      <c r="V2362" s="11"/>
      <c r="W2362" s="11"/>
      <c r="X2362" s="36"/>
      <c r="Y2362" s="36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1"/>
      <c r="AU2362" s="11"/>
      <c r="AV2362" s="11"/>
      <c r="AW2362" s="11"/>
      <c r="AX2362" s="11"/>
      <c r="AY2362" s="11"/>
      <c r="AZ2362" s="11"/>
      <c r="BA2362" s="11"/>
      <c r="BB2362" s="12"/>
      <c r="BC2362" s="11"/>
      <c r="BD2362" s="16"/>
      <c r="BE2362" s="16"/>
    </row>
    <row r="2363" spans="1:57" x14ac:dyDescent="0.3">
      <c r="A2363" s="11"/>
      <c r="B2363" s="11"/>
      <c r="C2363" s="11"/>
      <c r="D2363" s="11"/>
      <c r="E2363" s="11"/>
      <c r="F2363" s="12"/>
      <c r="G2363" s="12"/>
      <c r="H2363" s="13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2"/>
      <c r="U2363" s="11"/>
      <c r="V2363" s="11"/>
      <c r="W2363" s="11"/>
      <c r="X2363" s="36"/>
      <c r="Y2363" s="36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2"/>
      <c r="AL2363" s="12"/>
      <c r="AM2363" s="11"/>
      <c r="AN2363" s="11"/>
      <c r="AO2363" s="11"/>
      <c r="AP2363" s="11"/>
      <c r="AQ2363" s="11"/>
      <c r="AR2363" s="11"/>
      <c r="AS2363" s="12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6"/>
      <c r="BE2363" s="16"/>
    </row>
    <row r="2364" spans="1:57" x14ac:dyDescent="0.3">
      <c r="X2364" s="36"/>
      <c r="Y2364" s="36"/>
    </row>
    <row r="2365" spans="1:57" x14ac:dyDescent="0.3">
      <c r="X2365" s="36"/>
      <c r="Y2365" s="36"/>
    </row>
    <row r="2366" spans="1:57" x14ac:dyDescent="0.3">
      <c r="X2366" s="36"/>
      <c r="Y2366" s="36"/>
    </row>
    <row r="2367" spans="1:57" x14ac:dyDescent="0.3">
      <c r="X2367" s="36"/>
      <c r="Y2367" s="36"/>
    </row>
    <row r="2368" spans="1:57" x14ac:dyDescent="0.3">
      <c r="X2368" s="36"/>
      <c r="Y2368" s="36"/>
    </row>
    <row r="2369" spans="24:25" x14ac:dyDescent="0.3">
      <c r="X2369" s="36"/>
      <c r="Y2369" s="36"/>
    </row>
    <row r="2370" spans="24:25" x14ac:dyDescent="0.3">
      <c r="X2370" s="36"/>
      <c r="Y2370" s="36"/>
    </row>
    <row r="2371" spans="24:25" x14ac:dyDescent="0.3">
      <c r="X2371" s="36"/>
      <c r="Y2371" s="36"/>
    </row>
    <row r="2372" spans="24:25" x14ac:dyDescent="0.3">
      <c r="X2372" s="36"/>
      <c r="Y2372" s="36"/>
    </row>
    <row r="2373" spans="24:25" x14ac:dyDescent="0.3">
      <c r="X2373" s="36"/>
      <c r="Y2373" s="36"/>
    </row>
    <row r="2374" spans="24:25" x14ac:dyDescent="0.3">
      <c r="X2374" s="36"/>
      <c r="Y2374" s="36"/>
    </row>
    <row r="2375" spans="24:25" x14ac:dyDescent="0.3">
      <c r="X2375" s="36"/>
      <c r="Y2375" s="36"/>
    </row>
    <row r="2376" spans="24:25" x14ac:dyDescent="0.3">
      <c r="X2376" s="36"/>
      <c r="Y2376" s="36"/>
    </row>
    <row r="2377" spans="24:25" x14ac:dyDescent="0.3">
      <c r="X2377" s="36"/>
      <c r="Y2377" s="36"/>
    </row>
    <row r="2378" spans="24:25" x14ac:dyDescent="0.3">
      <c r="X2378" s="36"/>
      <c r="Y2378" s="36"/>
    </row>
    <row r="2379" spans="24:25" x14ac:dyDescent="0.3">
      <c r="X2379" s="36"/>
      <c r="Y2379" s="36"/>
    </row>
    <row r="2380" spans="24:25" x14ac:dyDescent="0.3">
      <c r="X2380" s="36"/>
      <c r="Y2380" s="36"/>
    </row>
    <row r="2381" spans="24:25" x14ac:dyDescent="0.3">
      <c r="X2381" s="36"/>
      <c r="Y2381" s="36"/>
    </row>
    <row r="2382" spans="24:25" x14ac:dyDescent="0.3">
      <c r="X2382" s="36"/>
      <c r="Y2382" s="36"/>
    </row>
    <row r="2383" spans="24:25" x14ac:dyDescent="0.3">
      <c r="X2383" s="36"/>
      <c r="Y2383" s="36"/>
    </row>
    <row r="2384" spans="24:25" x14ac:dyDescent="0.3">
      <c r="X2384" s="36"/>
      <c r="Y2384" s="36"/>
    </row>
    <row r="2385" spans="24:25" x14ac:dyDescent="0.3">
      <c r="X2385" s="36"/>
      <c r="Y2385" s="36"/>
    </row>
    <row r="2386" spans="24:25" x14ac:dyDescent="0.3">
      <c r="X2386" s="36"/>
      <c r="Y2386" s="36"/>
    </row>
    <row r="2387" spans="24:25" x14ac:dyDescent="0.3">
      <c r="X2387" s="36"/>
      <c r="Y2387" s="36"/>
    </row>
    <row r="2388" spans="24:25" x14ac:dyDescent="0.3">
      <c r="X2388" s="36"/>
      <c r="Y2388" s="36"/>
    </row>
    <row r="2389" spans="24:25" x14ac:dyDescent="0.3">
      <c r="X2389" s="36"/>
      <c r="Y2389" s="36"/>
    </row>
    <row r="2390" spans="24:25" x14ac:dyDescent="0.3">
      <c r="X2390" s="36"/>
      <c r="Y2390" s="36"/>
    </row>
    <row r="2391" spans="24:25" x14ac:dyDescent="0.3">
      <c r="X2391" s="36"/>
      <c r="Y2391" s="36"/>
    </row>
    <row r="2392" spans="24:25" x14ac:dyDescent="0.3">
      <c r="X2392" s="36"/>
      <c r="Y2392" s="36"/>
    </row>
    <row r="2393" spans="24:25" x14ac:dyDescent="0.3">
      <c r="X2393" s="36"/>
      <c r="Y2393" s="36"/>
    </row>
    <row r="2394" spans="24:25" x14ac:dyDescent="0.3">
      <c r="X2394" s="36"/>
      <c r="Y2394" s="36"/>
    </row>
    <row r="2395" spans="24:25" x14ac:dyDescent="0.3">
      <c r="X2395" s="36"/>
      <c r="Y2395" s="36"/>
    </row>
    <row r="2396" spans="24:25" x14ac:dyDescent="0.3">
      <c r="X2396" s="36"/>
      <c r="Y2396" s="36"/>
    </row>
    <row r="2397" spans="24:25" x14ac:dyDescent="0.3">
      <c r="X2397" s="36"/>
      <c r="Y2397" s="36"/>
    </row>
    <row r="2398" spans="24:25" x14ac:dyDescent="0.3">
      <c r="X2398" s="36"/>
      <c r="Y2398" s="36"/>
    </row>
    <row r="2399" spans="24:25" x14ac:dyDescent="0.3">
      <c r="X2399" s="36"/>
      <c r="Y2399" s="36"/>
    </row>
    <row r="2400" spans="24:25" x14ac:dyDescent="0.3">
      <c r="X2400" s="36"/>
      <c r="Y2400" s="36"/>
    </row>
    <row r="2401" spans="24:25" x14ac:dyDescent="0.3">
      <c r="X2401" s="36"/>
      <c r="Y2401" s="36"/>
    </row>
    <row r="2402" spans="24:25" x14ac:dyDescent="0.3">
      <c r="X2402" s="36"/>
      <c r="Y2402" s="36"/>
    </row>
    <row r="2403" spans="24:25" x14ac:dyDescent="0.3">
      <c r="X2403" s="36"/>
      <c r="Y2403" s="36"/>
    </row>
    <row r="2404" spans="24:25" x14ac:dyDescent="0.3">
      <c r="X2404" s="36"/>
      <c r="Y2404" s="36"/>
    </row>
    <row r="2405" spans="24:25" x14ac:dyDescent="0.3">
      <c r="X2405" s="36"/>
      <c r="Y2405" s="36"/>
    </row>
    <row r="2406" spans="24:25" x14ac:dyDescent="0.3">
      <c r="X2406" s="36"/>
      <c r="Y2406" s="36"/>
    </row>
    <row r="2407" spans="24:25" x14ac:dyDescent="0.3">
      <c r="X2407" s="36"/>
      <c r="Y2407" s="36"/>
    </row>
    <row r="2408" spans="24:25" x14ac:dyDescent="0.3">
      <c r="X2408" s="36"/>
      <c r="Y2408" s="36"/>
    </row>
    <row r="2409" spans="24:25" x14ac:dyDescent="0.3">
      <c r="X2409" s="36"/>
      <c r="Y2409" s="36"/>
    </row>
    <row r="2410" spans="24:25" x14ac:dyDescent="0.3">
      <c r="X2410" s="36"/>
      <c r="Y2410" s="36"/>
    </row>
    <row r="2411" spans="24:25" x14ac:dyDescent="0.3">
      <c r="X2411" s="36"/>
      <c r="Y2411" s="36"/>
    </row>
    <row r="2412" spans="24:25" x14ac:dyDescent="0.3">
      <c r="X2412" s="36"/>
      <c r="Y2412" s="36"/>
    </row>
    <row r="2413" spans="24:25" x14ac:dyDescent="0.3">
      <c r="X2413" s="36"/>
      <c r="Y2413" s="36"/>
    </row>
    <row r="2414" spans="24:25" x14ac:dyDescent="0.3">
      <c r="X2414" s="36"/>
      <c r="Y2414" s="36"/>
    </row>
    <row r="2415" spans="24:25" x14ac:dyDescent="0.3">
      <c r="X2415" s="36"/>
      <c r="Y2415" s="36"/>
    </row>
    <row r="2416" spans="24:25" x14ac:dyDescent="0.3">
      <c r="X2416" s="36"/>
      <c r="Y2416" s="36"/>
    </row>
    <row r="2417" spans="24:25" x14ac:dyDescent="0.3">
      <c r="X2417" s="36"/>
      <c r="Y2417" s="36"/>
    </row>
    <row r="2418" spans="24:25" x14ac:dyDescent="0.3">
      <c r="X2418" s="36"/>
      <c r="Y2418" s="36"/>
    </row>
    <row r="2419" spans="24:25" x14ac:dyDescent="0.3">
      <c r="X2419" s="36"/>
      <c r="Y2419" s="36"/>
    </row>
    <row r="2420" spans="24:25" x14ac:dyDescent="0.3">
      <c r="X2420" s="36"/>
      <c r="Y2420" s="36"/>
    </row>
    <row r="2421" spans="24:25" x14ac:dyDescent="0.3">
      <c r="X2421" s="36"/>
      <c r="Y2421" s="36"/>
    </row>
    <row r="2422" spans="24:25" x14ac:dyDescent="0.3">
      <c r="X2422" s="36"/>
      <c r="Y2422" s="36"/>
    </row>
    <row r="2423" spans="24:25" x14ac:dyDescent="0.3">
      <c r="X2423" s="36"/>
      <c r="Y2423" s="36"/>
    </row>
    <row r="2424" spans="24:25" x14ac:dyDescent="0.3">
      <c r="X2424" s="36"/>
      <c r="Y2424" s="36"/>
    </row>
    <row r="2425" spans="24:25" x14ac:dyDescent="0.3">
      <c r="X2425" s="36"/>
      <c r="Y2425" s="36"/>
    </row>
    <row r="2426" spans="24:25" x14ac:dyDescent="0.3">
      <c r="X2426" s="36"/>
      <c r="Y2426" s="36"/>
    </row>
    <row r="2427" spans="24:25" x14ac:dyDescent="0.3">
      <c r="X2427" s="36"/>
      <c r="Y2427" s="36"/>
    </row>
    <row r="2428" spans="24:25" x14ac:dyDescent="0.3">
      <c r="X2428" s="36"/>
      <c r="Y2428" s="36"/>
    </row>
    <row r="2429" spans="24:25" x14ac:dyDescent="0.3">
      <c r="X2429" s="36"/>
      <c r="Y2429" s="36"/>
    </row>
    <row r="2430" spans="24:25" x14ac:dyDescent="0.3">
      <c r="X2430" s="36"/>
      <c r="Y2430" s="36"/>
    </row>
    <row r="2431" spans="24:25" x14ac:dyDescent="0.3">
      <c r="X2431" s="36"/>
      <c r="Y2431" s="36"/>
    </row>
    <row r="2432" spans="24:25" x14ac:dyDescent="0.3">
      <c r="X2432" s="36"/>
      <c r="Y2432" s="36"/>
    </row>
    <row r="2433" spans="24:25" x14ac:dyDescent="0.3">
      <c r="X2433" s="36"/>
      <c r="Y2433" s="36"/>
    </row>
    <row r="2434" spans="24:25" x14ac:dyDescent="0.3">
      <c r="X2434" s="36"/>
      <c r="Y2434" s="36"/>
    </row>
    <row r="2435" spans="24:25" x14ac:dyDescent="0.3">
      <c r="X2435" s="36"/>
      <c r="Y2435" s="36"/>
    </row>
    <row r="2436" spans="24:25" x14ac:dyDescent="0.3">
      <c r="X2436" s="36"/>
      <c r="Y2436" s="36"/>
    </row>
    <row r="2437" spans="24:25" x14ac:dyDescent="0.3">
      <c r="X2437" s="36"/>
      <c r="Y2437" s="36"/>
    </row>
    <row r="2438" spans="24:25" x14ac:dyDescent="0.3">
      <c r="X2438" s="36"/>
      <c r="Y2438" s="36"/>
    </row>
    <row r="2439" spans="24:25" x14ac:dyDescent="0.3">
      <c r="X2439" s="36"/>
      <c r="Y2439" s="36"/>
    </row>
    <row r="2440" spans="24:25" x14ac:dyDescent="0.3">
      <c r="X2440" s="36"/>
      <c r="Y2440" s="36"/>
    </row>
    <row r="2441" spans="24:25" x14ac:dyDescent="0.3">
      <c r="X2441" s="36"/>
      <c r="Y2441" s="36"/>
    </row>
    <row r="2442" spans="24:25" x14ac:dyDescent="0.3">
      <c r="X2442" s="36"/>
      <c r="Y2442" s="36"/>
    </row>
    <row r="2443" spans="24:25" x14ac:dyDescent="0.3">
      <c r="X2443" s="36"/>
      <c r="Y2443" s="36"/>
    </row>
    <row r="2444" spans="24:25" x14ac:dyDescent="0.3">
      <c r="X2444" s="36"/>
      <c r="Y2444" s="36"/>
    </row>
    <row r="2445" spans="24:25" x14ac:dyDescent="0.3">
      <c r="X2445" s="36"/>
      <c r="Y2445" s="36"/>
    </row>
    <row r="2446" spans="24:25" x14ac:dyDescent="0.3">
      <c r="X2446" s="36"/>
      <c r="Y2446" s="36"/>
    </row>
    <row r="2447" spans="24:25" x14ac:dyDescent="0.3">
      <c r="X2447" s="36"/>
      <c r="Y2447" s="36"/>
    </row>
    <row r="2448" spans="24:25" x14ac:dyDescent="0.3">
      <c r="X2448" s="36"/>
      <c r="Y2448" s="36"/>
    </row>
    <row r="2449" spans="24:25" x14ac:dyDescent="0.3">
      <c r="X2449" s="36"/>
      <c r="Y2449" s="36"/>
    </row>
    <row r="2450" spans="24:25" x14ac:dyDescent="0.3">
      <c r="X2450" s="36"/>
      <c r="Y2450" s="36"/>
    </row>
    <row r="2451" spans="24:25" x14ac:dyDescent="0.3">
      <c r="X2451" s="36"/>
      <c r="Y2451" s="36"/>
    </row>
    <row r="2452" spans="24:25" x14ac:dyDescent="0.3">
      <c r="X2452" s="36"/>
      <c r="Y2452" s="36"/>
    </row>
    <row r="2453" spans="24:25" x14ac:dyDescent="0.3">
      <c r="X2453" s="36"/>
      <c r="Y2453" s="36"/>
    </row>
    <row r="2454" spans="24:25" x14ac:dyDescent="0.3">
      <c r="X2454" s="36"/>
      <c r="Y2454" s="36"/>
    </row>
    <row r="2455" spans="24:25" x14ac:dyDescent="0.3">
      <c r="X2455" s="36"/>
      <c r="Y2455" s="36"/>
    </row>
    <row r="2456" spans="24:25" x14ac:dyDescent="0.3">
      <c r="X2456" s="36"/>
      <c r="Y2456" s="36"/>
    </row>
    <row r="2457" spans="24:25" x14ac:dyDescent="0.3">
      <c r="X2457" s="36"/>
      <c r="Y2457" s="36"/>
    </row>
    <row r="2458" spans="24:25" x14ac:dyDescent="0.3">
      <c r="X2458" s="36"/>
      <c r="Y2458" s="36"/>
    </row>
    <row r="2459" spans="24:25" x14ac:dyDescent="0.3">
      <c r="X2459" s="36"/>
      <c r="Y2459" s="36"/>
    </row>
    <row r="2460" spans="24:25" x14ac:dyDescent="0.3">
      <c r="X2460" s="36"/>
      <c r="Y2460" s="36"/>
    </row>
    <row r="2461" spans="24:25" x14ac:dyDescent="0.3">
      <c r="X2461" s="36"/>
      <c r="Y2461" s="36"/>
    </row>
    <row r="2462" spans="24:25" x14ac:dyDescent="0.3">
      <c r="X2462" s="36"/>
      <c r="Y2462" s="36"/>
    </row>
    <row r="2463" spans="24:25" x14ac:dyDescent="0.3">
      <c r="X2463" s="36"/>
      <c r="Y2463" s="36"/>
    </row>
    <row r="2464" spans="24:25" x14ac:dyDescent="0.3">
      <c r="X2464" s="36"/>
      <c r="Y2464" s="36"/>
    </row>
    <row r="2465" spans="24:25" x14ac:dyDescent="0.3">
      <c r="X2465" s="36"/>
      <c r="Y2465" s="36"/>
    </row>
    <row r="2466" spans="24:25" x14ac:dyDescent="0.3">
      <c r="X2466" s="36"/>
      <c r="Y2466" s="36"/>
    </row>
    <row r="2467" spans="24:25" x14ac:dyDescent="0.3">
      <c r="X2467" s="36"/>
      <c r="Y2467" s="36"/>
    </row>
    <row r="2468" spans="24:25" x14ac:dyDescent="0.3">
      <c r="X2468" s="36"/>
      <c r="Y2468" s="36"/>
    </row>
    <row r="2469" spans="24:25" x14ac:dyDescent="0.3">
      <c r="X2469" s="36"/>
      <c r="Y2469" s="36"/>
    </row>
    <row r="2470" spans="24:25" x14ac:dyDescent="0.3">
      <c r="X2470" s="36"/>
      <c r="Y2470" s="36"/>
    </row>
    <row r="2471" spans="24:25" x14ac:dyDescent="0.3">
      <c r="X2471" s="36"/>
      <c r="Y2471" s="36"/>
    </row>
    <row r="2472" spans="24:25" x14ac:dyDescent="0.3">
      <c r="X2472" s="36"/>
      <c r="Y2472" s="36"/>
    </row>
    <row r="2473" spans="24:25" x14ac:dyDescent="0.3">
      <c r="X2473" s="36"/>
      <c r="Y2473" s="36"/>
    </row>
    <row r="2474" spans="24:25" x14ac:dyDescent="0.3">
      <c r="X2474" s="36"/>
      <c r="Y2474" s="36"/>
    </row>
    <row r="2475" spans="24:25" x14ac:dyDescent="0.3">
      <c r="X2475" s="36"/>
      <c r="Y2475" s="36"/>
    </row>
    <row r="2476" spans="24:25" x14ac:dyDescent="0.3">
      <c r="X2476" s="36"/>
      <c r="Y2476" s="36"/>
    </row>
    <row r="2477" spans="24:25" x14ac:dyDescent="0.3">
      <c r="X2477" s="36"/>
      <c r="Y2477" s="36"/>
    </row>
    <row r="2478" spans="24:25" x14ac:dyDescent="0.3">
      <c r="X2478" s="36"/>
      <c r="Y2478" s="36"/>
    </row>
    <row r="2479" spans="24:25" x14ac:dyDescent="0.3">
      <c r="X2479" s="36"/>
      <c r="Y2479" s="36"/>
    </row>
    <row r="2480" spans="24:25" x14ac:dyDescent="0.3">
      <c r="X2480" s="36"/>
      <c r="Y2480" s="36"/>
    </row>
    <row r="2481" spans="24:25" x14ac:dyDescent="0.3">
      <c r="X2481" s="36"/>
      <c r="Y2481" s="36"/>
    </row>
    <row r="2482" spans="24:25" x14ac:dyDescent="0.3">
      <c r="X2482" s="36"/>
      <c r="Y2482" s="36"/>
    </row>
    <row r="2483" spans="24:25" x14ac:dyDescent="0.3">
      <c r="X2483" s="36"/>
      <c r="Y2483" s="36"/>
    </row>
    <row r="2484" spans="24:25" x14ac:dyDescent="0.3">
      <c r="X2484" s="36"/>
      <c r="Y2484" s="36"/>
    </row>
    <row r="2485" spans="24:25" x14ac:dyDescent="0.3">
      <c r="X2485" s="36"/>
      <c r="Y2485" s="36"/>
    </row>
    <row r="2486" spans="24:25" x14ac:dyDescent="0.3">
      <c r="X2486" s="36"/>
      <c r="Y2486" s="36"/>
    </row>
    <row r="2487" spans="24:25" x14ac:dyDescent="0.3">
      <c r="X2487" s="36"/>
      <c r="Y2487" s="36"/>
    </row>
    <row r="2488" spans="24:25" x14ac:dyDescent="0.3">
      <c r="X2488" s="36"/>
      <c r="Y2488" s="36"/>
    </row>
    <row r="2489" spans="24:25" x14ac:dyDescent="0.3">
      <c r="X2489" s="36"/>
      <c r="Y2489" s="36"/>
    </row>
    <row r="2490" spans="24:25" x14ac:dyDescent="0.3">
      <c r="X2490" s="36"/>
      <c r="Y2490" s="36"/>
    </row>
    <row r="2491" spans="24:25" x14ac:dyDescent="0.3">
      <c r="X2491" s="36"/>
      <c r="Y2491" s="36"/>
    </row>
    <row r="2492" spans="24:25" x14ac:dyDescent="0.3">
      <c r="X2492" s="36"/>
      <c r="Y2492" s="36"/>
    </row>
    <row r="2493" spans="24:25" x14ac:dyDescent="0.3">
      <c r="X2493" s="36"/>
      <c r="Y2493" s="36"/>
    </row>
    <row r="2494" spans="24:25" x14ac:dyDescent="0.3">
      <c r="X2494" s="36"/>
      <c r="Y2494" s="36"/>
    </row>
    <row r="2495" spans="24:25" x14ac:dyDescent="0.3">
      <c r="X2495" s="36"/>
      <c r="Y2495" s="36"/>
    </row>
    <row r="2496" spans="24:25" x14ac:dyDescent="0.3">
      <c r="X2496" s="36"/>
      <c r="Y2496" s="36"/>
    </row>
    <row r="2497" spans="24:25" x14ac:dyDescent="0.3">
      <c r="X2497" s="36"/>
      <c r="Y2497" s="36"/>
    </row>
    <row r="2498" spans="24:25" x14ac:dyDescent="0.3">
      <c r="X2498" s="36"/>
      <c r="Y2498" s="36"/>
    </row>
    <row r="2499" spans="24:25" x14ac:dyDescent="0.3">
      <c r="X2499" s="36"/>
      <c r="Y2499" s="36"/>
    </row>
    <row r="2500" spans="24:25" x14ac:dyDescent="0.3">
      <c r="X2500" s="36"/>
      <c r="Y2500" s="36"/>
    </row>
    <row r="2501" spans="24:25" x14ac:dyDescent="0.3">
      <c r="X2501" s="36"/>
      <c r="Y2501" s="36"/>
    </row>
    <row r="2502" spans="24:25" x14ac:dyDescent="0.3">
      <c r="X2502" s="36"/>
      <c r="Y2502" s="36"/>
    </row>
    <row r="2503" spans="24:25" x14ac:dyDescent="0.3">
      <c r="X2503" s="36"/>
      <c r="Y2503" s="36"/>
    </row>
    <row r="2504" spans="24:25" x14ac:dyDescent="0.3">
      <c r="X2504" s="36"/>
      <c r="Y2504" s="36"/>
    </row>
    <row r="2505" spans="24:25" x14ac:dyDescent="0.3">
      <c r="X2505" s="36"/>
      <c r="Y2505" s="36"/>
    </row>
    <row r="2506" spans="24:25" x14ac:dyDescent="0.3">
      <c r="X2506" s="36"/>
      <c r="Y2506" s="36"/>
    </row>
    <row r="2507" spans="24:25" x14ac:dyDescent="0.3">
      <c r="X2507" s="36"/>
      <c r="Y2507" s="36"/>
    </row>
    <row r="2508" spans="24:25" x14ac:dyDescent="0.3">
      <c r="X2508" s="36"/>
      <c r="Y2508" s="36"/>
    </row>
    <row r="2509" spans="24:25" x14ac:dyDescent="0.3">
      <c r="X2509" s="36"/>
      <c r="Y2509" s="36"/>
    </row>
    <row r="2510" spans="24:25" x14ac:dyDescent="0.3">
      <c r="X2510" s="36"/>
      <c r="Y2510" s="36"/>
    </row>
    <row r="2511" spans="24:25" x14ac:dyDescent="0.3">
      <c r="X2511" s="36"/>
      <c r="Y2511" s="36"/>
    </row>
    <row r="2512" spans="24:25" x14ac:dyDescent="0.3">
      <c r="X2512" s="36"/>
      <c r="Y2512" s="36"/>
    </row>
    <row r="2513" spans="24:25" x14ac:dyDescent="0.3">
      <c r="X2513" s="36"/>
      <c r="Y2513" s="36"/>
    </row>
    <row r="2514" spans="24:25" x14ac:dyDescent="0.3">
      <c r="X2514" s="36"/>
      <c r="Y2514" s="36"/>
    </row>
    <row r="2515" spans="24:25" x14ac:dyDescent="0.3">
      <c r="X2515" s="36"/>
      <c r="Y2515" s="36"/>
    </row>
    <row r="2516" spans="24:25" x14ac:dyDescent="0.3">
      <c r="X2516" s="36"/>
      <c r="Y2516" s="36"/>
    </row>
    <row r="2517" spans="24:25" x14ac:dyDescent="0.3">
      <c r="X2517" s="36"/>
      <c r="Y2517" s="36"/>
    </row>
    <row r="2518" spans="24:25" x14ac:dyDescent="0.3">
      <c r="X2518" s="36"/>
      <c r="Y2518" s="36"/>
    </row>
    <row r="2519" spans="24:25" x14ac:dyDescent="0.3">
      <c r="X2519" s="36"/>
      <c r="Y2519" s="36"/>
    </row>
    <row r="2520" spans="24:25" x14ac:dyDescent="0.3">
      <c r="X2520" s="36"/>
      <c r="Y2520" s="36"/>
    </row>
    <row r="2521" spans="24:25" x14ac:dyDescent="0.3">
      <c r="X2521" s="36"/>
      <c r="Y2521" s="36"/>
    </row>
    <row r="2522" spans="24:25" x14ac:dyDescent="0.3">
      <c r="X2522" s="36"/>
      <c r="Y2522" s="36"/>
    </row>
    <row r="2523" spans="24:25" x14ac:dyDescent="0.3">
      <c r="X2523" s="36"/>
      <c r="Y2523" s="36"/>
    </row>
    <row r="2524" spans="24:25" x14ac:dyDescent="0.3">
      <c r="X2524" s="36"/>
      <c r="Y2524" s="36"/>
    </row>
    <row r="2525" spans="24:25" x14ac:dyDescent="0.3">
      <c r="X2525" s="36"/>
      <c r="Y2525" s="36"/>
    </row>
    <row r="2526" spans="24:25" x14ac:dyDescent="0.3">
      <c r="X2526" s="36"/>
      <c r="Y2526" s="36"/>
    </row>
    <row r="2527" spans="24:25" x14ac:dyDescent="0.3">
      <c r="X2527" s="36"/>
      <c r="Y2527" s="36"/>
    </row>
    <row r="2528" spans="24:25" x14ac:dyDescent="0.3">
      <c r="X2528" s="36"/>
      <c r="Y2528" s="36"/>
    </row>
    <row r="2529" spans="24:25" x14ac:dyDescent="0.3">
      <c r="X2529" s="36"/>
      <c r="Y2529" s="36"/>
    </row>
    <row r="2530" spans="24:25" x14ac:dyDescent="0.3">
      <c r="X2530" s="36"/>
      <c r="Y2530" s="36"/>
    </row>
    <row r="2531" spans="24:25" x14ac:dyDescent="0.3">
      <c r="X2531" s="36"/>
      <c r="Y2531" s="36"/>
    </row>
    <row r="2532" spans="24:25" x14ac:dyDescent="0.3">
      <c r="X2532" s="36"/>
      <c r="Y2532" s="36"/>
    </row>
    <row r="2533" spans="24:25" x14ac:dyDescent="0.3">
      <c r="X2533" s="36"/>
      <c r="Y2533" s="36"/>
    </row>
    <row r="2534" spans="24:25" x14ac:dyDescent="0.3">
      <c r="X2534" s="36"/>
      <c r="Y2534" s="36"/>
    </row>
    <row r="2535" spans="24:25" x14ac:dyDescent="0.3">
      <c r="X2535" s="36"/>
      <c r="Y2535" s="36"/>
    </row>
    <row r="2536" spans="24:25" x14ac:dyDescent="0.3">
      <c r="X2536" s="36"/>
      <c r="Y2536" s="36"/>
    </row>
    <row r="2537" spans="24:25" x14ac:dyDescent="0.3">
      <c r="X2537" s="36"/>
      <c r="Y2537" s="36"/>
    </row>
    <row r="2538" spans="24:25" x14ac:dyDescent="0.3">
      <c r="X2538" s="36"/>
      <c r="Y2538" s="36"/>
    </row>
    <row r="2539" spans="24:25" x14ac:dyDescent="0.3">
      <c r="X2539" s="36"/>
      <c r="Y2539" s="36"/>
    </row>
    <row r="2540" spans="24:25" x14ac:dyDescent="0.3">
      <c r="X2540" s="36"/>
      <c r="Y2540" s="36"/>
    </row>
    <row r="2541" spans="24:25" x14ac:dyDescent="0.3">
      <c r="X2541" s="36"/>
      <c r="Y2541" s="36"/>
    </row>
    <row r="2542" spans="24:25" x14ac:dyDescent="0.3">
      <c r="X2542" s="36"/>
      <c r="Y2542" s="36"/>
    </row>
    <row r="2543" spans="24:25" x14ac:dyDescent="0.3">
      <c r="X2543" s="36"/>
      <c r="Y2543" s="36"/>
    </row>
    <row r="2544" spans="24:25" x14ac:dyDescent="0.3">
      <c r="X2544" s="36"/>
      <c r="Y2544" s="36"/>
    </row>
    <row r="2545" spans="24:25" x14ac:dyDescent="0.3">
      <c r="X2545" s="36"/>
      <c r="Y2545" s="36"/>
    </row>
    <row r="2546" spans="24:25" x14ac:dyDescent="0.3">
      <c r="X2546" s="36"/>
      <c r="Y2546" s="36"/>
    </row>
    <row r="2547" spans="24:25" x14ac:dyDescent="0.3">
      <c r="X2547" s="36"/>
      <c r="Y2547" s="36"/>
    </row>
    <row r="2548" spans="24:25" x14ac:dyDescent="0.3">
      <c r="X2548" s="36"/>
      <c r="Y2548" s="36"/>
    </row>
    <row r="2549" spans="24:25" x14ac:dyDescent="0.3">
      <c r="X2549" s="36"/>
      <c r="Y2549" s="36"/>
    </row>
    <row r="2550" spans="24:25" x14ac:dyDescent="0.3">
      <c r="X2550" s="36"/>
      <c r="Y2550" s="36"/>
    </row>
    <row r="2551" spans="24:25" x14ac:dyDescent="0.3">
      <c r="X2551" s="36"/>
      <c r="Y2551" s="36"/>
    </row>
    <row r="2552" spans="24:25" x14ac:dyDescent="0.3">
      <c r="X2552" s="36"/>
      <c r="Y2552" s="36"/>
    </row>
    <row r="2553" spans="24:25" x14ac:dyDescent="0.3">
      <c r="X2553" s="36"/>
      <c r="Y2553" s="36"/>
    </row>
    <row r="2554" spans="24:25" x14ac:dyDescent="0.3">
      <c r="X2554" s="36"/>
      <c r="Y2554" s="36"/>
    </row>
    <row r="2555" spans="24:25" x14ac:dyDescent="0.3">
      <c r="X2555" s="36"/>
      <c r="Y2555" s="36"/>
    </row>
    <row r="2556" spans="24:25" x14ac:dyDescent="0.3">
      <c r="X2556" s="36"/>
      <c r="Y2556" s="36"/>
    </row>
    <row r="2557" spans="24:25" x14ac:dyDescent="0.3">
      <c r="X2557" s="36"/>
      <c r="Y2557" s="36"/>
    </row>
    <row r="2558" spans="24:25" x14ac:dyDescent="0.3">
      <c r="X2558" s="36"/>
      <c r="Y2558" s="36"/>
    </row>
    <row r="2559" spans="24:25" x14ac:dyDescent="0.3">
      <c r="X2559" s="36"/>
      <c r="Y2559" s="36"/>
    </row>
    <row r="2560" spans="24:25" x14ac:dyDescent="0.3">
      <c r="X2560" s="36"/>
      <c r="Y2560" s="36"/>
    </row>
    <row r="2561" spans="24:25" x14ac:dyDescent="0.3">
      <c r="X2561" s="36"/>
      <c r="Y2561" s="36"/>
    </row>
    <row r="2562" spans="24:25" x14ac:dyDescent="0.3">
      <c r="X2562" s="36"/>
      <c r="Y2562" s="36"/>
    </row>
    <row r="2563" spans="24:25" x14ac:dyDescent="0.3">
      <c r="X2563" s="36"/>
      <c r="Y2563" s="36"/>
    </row>
    <row r="2564" spans="24:25" x14ac:dyDescent="0.3">
      <c r="X2564" s="36"/>
      <c r="Y2564" s="36"/>
    </row>
    <row r="2565" spans="24:25" x14ac:dyDescent="0.3">
      <c r="X2565" s="36"/>
      <c r="Y2565" s="36"/>
    </row>
    <row r="2566" spans="24:25" x14ac:dyDescent="0.3">
      <c r="X2566" s="36"/>
      <c r="Y2566" s="36"/>
    </row>
    <row r="2567" spans="24:25" x14ac:dyDescent="0.3">
      <c r="X2567" s="36"/>
      <c r="Y2567" s="36"/>
    </row>
    <row r="2568" spans="24:25" x14ac:dyDescent="0.3">
      <c r="X2568" s="36"/>
      <c r="Y2568" s="36"/>
    </row>
    <row r="2569" spans="24:25" x14ac:dyDescent="0.3">
      <c r="X2569" s="36"/>
      <c r="Y2569" s="36"/>
    </row>
    <row r="2570" spans="24:25" x14ac:dyDescent="0.3">
      <c r="X2570" s="36"/>
      <c r="Y2570" s="36"/>
    </row>
    <row r="2571" spans="24:25" x14ac:dyDescent="0.3">
      <c r="X2571" s="36"/>
      <c r="Y2571" s="36"/>
    </row>
    <row r="2572" spans="24:25" x14ac:dyDescent="0.3">
      <c r="X2572" s="36"/>
      <c r="Y2572" s="36"/>
    </row>
    <row r="2573" spans="24:25" x14ac:dyDescent="0.3">
      <c r="X2573" s="36"/>
      <c r="Y2573" s="36"/>
    </row>
    <row r="2574" spans="24:25" x14ac:dyDescent="0.3">
      <c r="X2574" s="36"/>
      <c r="Y2574" s="36"/>
    </row>
    <row r="2575" spans="24:25" x14ac:dyDescent="0.3">
      <c r="X2575" s="36"/>
      <c r="Y2575" s="36"/>
    </row>
    <row r="2576" spans="24:25" x14ac:dyDescent="0.3">
      <c r="X2576" s="36"/>
      <c r="Y2576" s="36"/>
    </row>
    <row r="2577" spans="24:25" x14ac:dyDescent="0.3">
      <c r="X2577" s="36"/>
      <c r="Y2577" s="36"/>
    </row>
    <row r="2578" spans="24:25" x14ac:dyDescent="0.3">
      <c r="X2578" s="36"/>
      <c r="Y2578" s="36"/>
    </row>
    <row r="2579" spans="24:25" x14ac:dyDescent="0.3">
      <c r="X2579" s="36"/>
      <c r="Y2579" s="36"/>
    </row>
    <row r="2580" spans="24:25" x14ac:dyDescent="0.3">
      <c r="X2580" s="36"/>
      <c r="Y2580" s="36"/>
    </row>
    <row r="2581" spans="24:25" x14ac:dyDescent="0.3">
      <c r="X2581" s="36"/>
      <c r="Y2581" s="36"/>
    </row>
    <row r="2582" spans="24:25" x14ac:dyDescent="0.3">
      <c r="X2582" s="36"/>
      <c r="Y2582" s="36"/>
    </row>
    <row r="2583" spans="24:25" x14ac:dyDescent="0.3">
      <c r="X2583" s="36"/>
      <c r="Y2583" s="36"/>
    </row>
    <row r="2584" spans="24:25" x14ac:dyDescent="0.3">
      <c r="X2584" s="36"/>
      <c r="Y2584" s="36"/>
    </row>
    <row r="2585" spans="24:25" x14ac:dyDescent="0.3">
      <c r="X2585" s="36"/>
      <c r="Y2585" s="36"/>
    </row>
    <row r="2586" spans="24:25" x14ac:dyDescent="0.3">
      <c r="X2586" s="36"/>
      <c r="Y2586" s="36"/>
    </row>
    <row r="2587" spans="24:25" x14ac:dyDescent="0.3">
      <c r="X2587" s="36"/>
      <c r="Y2587" s="36"/>
    </row>
    <row r="2588" spans="24:25" x14ac:dyDescent="0.3">
      <c r="X2588" s="36"/>
      <c r="Y2588" s="36"/>
    </row>
    <row r="2589" spans="24:25" x14ac:dyDescent="0.3">
      <c r="X2589" s="36"/>
      <c r="Y2589" s="36"/>
    </row>
    <row r="2590" spans="24:25" x14ac:dyDescent="0.3">
      <c r="X2590" s="36"/>
      <c r="Y2590" s="36"/>
    </row>
    <row r="2591" spans="24:25" x14ac:dyDescent="0.3">
      <c r="X2591" s="36"/>
      <c r="Y2591" s="36"/>
    </row>
    <row r="2592" spans="24:25" x14ac:dyDescent="0.3">
      <c r="X2592" s="36"/>
      <c r="Y2592" s="36"/>
    </row>
    <row r="2593" spans="24:25" x14ac:dyDescent="0.3">
      <c r="X2593" s="36"/>
      <c r="Y2593" s="36"/>
    </row>
    <row r="2594" spans="24:25" x14ac:dyDescent="0.3">
      <c r="X2594" s="36"/>
      <c r="Y2594" s="36"/>
    </row>
    <row r="2595" spans="24:25" x14ac:dyDescent="0.3">
      <c r="X2595" s="36"/>
      <c r="Y2595" s="36"/>
    </row>
    <row r="2596" spans="24:25" x14ac:dyDescent="0.3">
      <c r="X2596" s="36"/>
      <c r="Y2596" s="36"/>
    </row>
    <row r="2597" spans="24:25" x14ac:dyDescent="0.3">
      <c r="X2597" s="36"/>
      <c r="Y2597" s="36"/>
    </row>
    <row r="2598" spans="24:25" x14ac:dyDescent="0.3">
      <c r="X2598" s="36"/>
      <c r="Y2598" s="36"/>
    </row>
    <row r="2599" spans="24:25" x14ac:dyDescent="0.3">
      <c r="X2599" s="36"/>
      <c r="Y2599" s="36"/>
    </row>
    <row r="2600" spans="24:25" x14ac:dyDescent="0.3">
      <c r="X2600" s="36"/>
      <c r="Y2600" s="36"/>
    </row>
    <row r="2601" spans="24:25" x14ac:dyDescent="0.3">
      <c r="X2601" s="36"/>
      <c r="Y2601" s="36"/>
    </row>
    <row r="2602" spans="24:25" x14ac:dyDescent="0.3">
      <c r="X2602" s="36"/>
      <c r="Y2602" s="36"/>
    </row>
    <row r="2603" spans="24:25" x14ac:dyDescent="0.3">
      <c r="X2603" s="36"/>
      <c r="Y2603" s="36"/>
    </row>
    <row r="2604" spans="24:25" x14ac:dyDescent="0.3">
      <c r="X2604" s="36"/>
      <c r="Y2604" s="36"/>
    </row>
    <row r="2605" spans="24:25" x14ac:dyDescent="0.3">
      <c r="X2605" s="36"/>
      <c r="Y2605" s="36"/>
    </row>
    <row r="2606" spans="24:25" x14ac:dyDescent="0.3">
      <c r="X2606" s="36"/>
      <c r="Y2606" s="36"/>
    </row>
    <row r="2607" spans="24:25" x14ac:dyDescent="0.3">
      <c r="X2607" s="36"/>
      <c r="Y2607" s="36"/>
    </row>
    <row r="2608" spans="24:25" x14ac:dyDescent="0.3">
      <c r="X2608" s="36"/>
      <c r="Y2608" s="36"/>
    </row>
    <row r="2609" spans="24:25" x14ac:dyDescent="0.3">
      <c r="X2609" s="36"/>
      <c r="Y2609" s="36"/>
    </row>
    <row r="2610" spans="24:25" x14ac:dyDescent="0.3">
      <c r="X2610" s="36"/>
      <c r="Y2610" s="36"/>
    </row>
    <row r="2611" spans="24:25" x14ac:dyDescent="0.3">
      <c r="X2611" s="36"/>
      <c r="Y2611" s="36"/>
    </row>
    <row r="2612" spans="24:25" x14ac:dyDescent="0.3">
      <c r="X2612" s="36"/>
      <c r="Y2612" s="36"/>
    </row>
    <row r="2613" spans="24:25" x14ac:dyDescent="0.3">
      <c r="X2613" s="36"/>
      <c r="Y2613" s="36"/>
    </row>
    <row r="2614" spans="24:25" x14ac:dyDescent="0.3">
      <c r="X2614" s="36"/>
      <c r="Y2614" s="36"/>
    </row>
    <row r="2615" spans="24:25" x14ac:dyDescent="0.3">
      <c r="X2615" s="36"/>
      <c r="Y2615" s="36"/>
    </row>
    <row r="2616" spans="24:25" x14ac:dyDescent="0.3">
      <c r="X2616" s="36"/>
      <c r="Y2616" s="36"/>
    </row>
    <row r="2617" spans="24:25" x14ac:dyDescent="0.3">
      <c r="X2617" s="36"/>
      <c r="Y2617" s="36"/>
    </row>
    <row r="2618" spans="24:25" x14ac:dyDescent="0.3">
      <c r="X2618" s="36"/>
      <c r="Y2618" s="36"/>
    </row>
    <row r="2619" spans="24:25" x14ac:dyDescent="0.3">
      <c r="X2619" s="36"/>
      <c r="Y2619" s="36"/>
    </row>
    <row r="2620" spans="24:25" x14ac:dyDescent="0.3">
      <c r="X2620" s="36"/>
      <c r="Y2620" s="36"/>
    </row>
    <row r="2621" spans="24:25" x14ac:dyDescent="0.3">
      <c r="X2621" s="36"/>
      <c r="Y2621" s="36"/>
    </row>
    <row r="2622" spans="24:25" x14ac:dyDescent="0.3">
      <c r="X2622" s="36"/>
      <c r="Y2622" s="36"/>
    </row>
    <row r="2623" spans="24:25" x14ac:dyDescent="0.3">
      <c r="X2623" s="36"/>
      <c r="Y2623" s="36"/>
    </row>
    <row r="2624" spans="24:25" x14ac:dyDescent="0.3">
      <c r="X2624" s="36"/>
      <c r="Y2624" s="36"/>
    </row>
    <row r="2625" spans="24:25" x14ac:dyDescent="0.3">
      <c r="X2625" s="36"/>
      <c r="Y2625" s="36"/>
    </row>
    <row r="2626" spans="24:25" x14ac:dyDescent="0.3">
      <c r="X2626" s="36"/>
      <c r="Y2626" s="36"/>
    </row>
    <row r="2627" spans="24:25" x14ac:dyDescent="0.3">
      <c r="X2627" s="36"/>
      <c r="Y2627" s="36"/>
    </row>
    <row r="2628" spans="24:25" x14ac:dyDescent="0.3">
      <c r="X2628" s="36"/>
      <c r="Y2628" s="36"/>
    </row>
    <row r="2629" spans="24:25" x14ac:dyDescent="0.3">
      <c r="X2629" s="36"/>
      <c r="Y2629" s="36"/>
    </row>
    <row r="2630" spans="24:25" x14ac:dyDescent="0.3">
      <c r="X2630" s="36"/>
      <c r="Y2630" s="36"/>
    </row>
    <row r="2631" spans="24:25" x14ac:dyDescent="0.3">
      <c r="X2631" s="36"/>
      <c r="Y2631" s="36"/>
    </row>
    <row r="2632" spans="24:25" x14ac:dyDescent="0.3">
      <c r="X2632" s="36"/>
      <c r="Y2632" s="36"/>
    </row>
    <row r="2633" spans="24:25" x14ac:dyDescent="0.3">
      <c r="X2633" s="36"/>
      <c r="Y2633" s="36"/>
    </row>
    <row r="2634" spans="24:25" x14ac:dyDescent="0.3">
      <c r="X2634" s="36"/>
      <c r="Y2634" s="36"/>
    </row>
    <row r="2635" spans="24:25" x14ac:dyDescent="0.3">
      <c r="X2635" s="36"/>
      <c r="Y2635" s="36"/>
    </row>
    <row r="2636" spans="24:25" x14ac:dyDescent="0.3">
      <c r="X2636" s="36"/>
      <c r="Y2636" s="36"/>
    </row>
    <row r="2637" spans="24:25" x14ac:dyDescent="0.3">
      <c r="X2637" s="36"/>
      <c r="Y2637" s="36"/>
    </row>
    <row r="2638" spans="24:25" x14ac:dyDescent="0.3">
      <c r="X2638" s="36"/>
      <c r="Y2638" s="36"/>
    </row>
    <row r="2639" spans="24:25" x14ac:dyDescent="0.3">
      <c r="X2639" s="36"/>
      <c r="Y2639" s="36"/>
    </row>
    <row r="2640" spans="24:25" x14ac:dyDescent="0.3">
      <c r="X2640" s="36"/>
      <c r="Y2640" s="36"/>
    </row>
    <row r="2641" spans="24:25" x14ac:dyDescent="0.3">
      <c r="X2641" s="36"/>
      <c r="Y2641" s="36"/>
    </row>
    <row r="2642" spans="24:25" x14ac:dyDescent="0.3">
      <c r="X2642" s="36"/>
      <c r="Y2642" s="36"/>
    </row>
    <row r="2643" spans="24:25" x14ac:dyDescent="0.3">
      <c r="X2643" s="36"/>
      <c r="Y2643" s="36"/>
    </row>
    <row r="2644" spans="24:25" x14ac:dyDescent="0.3">
      <c r="X2644" s="36"/>
      <c r="Y2644" s="36"/>
    </row>
    <row r="2645" spans="24:25" x14ac:dyDescent="0.3">
      <c r="X2645" s="36"/>
      <c r="Y2645" s="36"/>
    </row>
    <row r="2646" spans="24:25" x14ac:dyDescent="0.3">
      <c r="X2646" s="36"/>
      <c r="Y2646" s="36"/>
    </row>
    <row r="2647" spans="24:25" x14ac:dyDescent="0.3">
      <c r="X2647" s="36"/>
      <c r="Y2647" s="36"/>
    </row>
    <row r="2648" spans="24:25" x14ac:dyDescent="0.3">
      <c r="X2648" s="36"/>
      <c r="Y2648" s="36"/>
    </row>
    <row r="2649" spans="24:25" x14ac:dyDescent="0.3">
      <c r="X2649" s="36"/>
      <c r="Y2649" s="36"/>
    </row>
    <row r="2650" spans="24:25" x14ac:dyDescent="0.3">
      <c r="X2650" s="36"/>
      <c r="Y2650" s="36"/>
    </row>
    <row r="2651" spans="24:25" x14ac:dyDescent="0.3">
      <c r="X2651" s="36"/>
      <c r="Y2651" s="36"/>
    </row>
    <row r="2652" spans="24:25" x14ac:dyDescent="0.3">
      <c r="X2652" s="36"/>
      <c r="Y2652" s="36"/>
    </row>
    <row r="2653" spans="24:25" x14ac:dyDescent="0.3">
      <c r="X2653" s="36"/>
      <c r="Y2653" s="36"/>
    </row>
    <row r="2654" spans="24:25" x14ac:dyDescent="0.3">
      <c r="X2654" s="36"/>
      <c r="Y2654" s="36"/>
    </row>
    <row r="2655" spans="24:25" x14ac:dyDescent="0.3">
      <c r="X2655" s="36"/>
      <c r="Y2655" s="36"/>
    </row>
    <row r="2656" spans="24:25" x14ac:dyDescent="0.3">
      <c r="X2656" s="36"/>
      <c r="Y2656" s="36"/>
    </row>
    <row r="2657" spans="24:25" x14ac:dyDescent="0.3">
      <c r="X2657" s="36"/>
      <c r="Y2657" s="36"/>
    </row>
    <row r="2658" spans="24:25" x14ac:dyDescent="0.3">
      <c r="X2658" s="36"/>
      <c r="Y2658" s="36"/>
    </row>
    <row r="2659" spans="24:25" x14ac:dyDescent="0.3">
      <c r="X2659" s="36"/>
      <c r="Y2659" s="36"/>
    </row>
    <row r="2660" spans="24:25" x14ac:dyDescent="0.3">
      <c r="X2660" s="36"/>
      <c r="Y2660" s="36"/>
    </row>
    <row r="2661" spans="24:25" x14ac:dyDescent="0.3">
      <c r="X2661" s="36"/>
      <c r="Y2661" s="36"/>
    </row>
    <row r="2662" spans="24:25" x14ac:dyDescent="0.3">
      <c r="X2662" s="36"/>
      <c r="Y2662" s="36"/>
    </row>
    <row r="2663" spans="24:25" x14ac:dyDescent="0.3">
      <c r="X2663" s="36"/>
      <c r="Y2663" s="36"/>
    </row>
    <row r="2664" spans="24:25" x14ac:dyDescent="0.3">
      <c r="X2664" s="36"/>
      <c r="Y2664" s="36"/>
    </row>
    <row r="2665" spans="24:25" x14ac:dyDescent="0.3">
      <c r="X2665" s="36"/>
      <c r="Y2665" s="36"/>
    </row>
    <row r="2666" spans="24:25" x14ac:dyDescent="0.3">
      <c r="X2666" s="36"/>
      <c r="Y2666" s="36"/>
    </row>
    <row r="2667" spans="24:25" x14ac:dyDescent="0.3">
      <c r="X2667" s="36"/>
      <c r="Y2667" s="36"/>
    </row>
    <row r="2668" spans="24:25" x14ac:dyDescent="0.3">
      <c r="X2668" s="36"/>
      <c r="Y2668" s="36"/>
    </row>
    <row r="2669" spans="24:25" x14ac:dyDescent="0.3">
      <c r="X2669" s="36"/>
      <c r="Y2669" s="36"/>
    </row>
    <row r="2670" spans="24:25" x14ac:dyDescent="0.3">
      <c r="X2670" s="36"/>
      <c r="Y2670" s="36"/>
    </row>
    <row r="2671" spans="24:25" x14ac:dyDescent="0.3">
      <c r="X2671" s="36"/>
      <c r="Y2671" s="36"/>
    </row>
    <row r="2672" spans="24:25" x14ac:dyDescent="0.3">
      <c r="X2672" s="36"/>
      <c r="Y2672" s="36"/>
    </row>
    <row r="2673" spans="24:25" x14ac:dyDescent="0.3">
      <c r="X2673" s="36"/>
      <c r="Y2673" s="36"/>
    </row>
    <row r="2674" spans="24:25" x14ac:dyDescent="0.3">
      <c r="X2674" s="36"/>
      <c r="Y2674" s="36"/>
    </row>
    <row r="2675" spans="24:25" x14ac:dyDescent="0.3">
      <c r="X2675" s="36"/>
      <c r="Y2675" s="36"/>
    </row>
    <row r="2676" spans="24:25" x14ac:dyDescent="0.3">
      <c r="X2676" s="36"/>
      <c r="Y2676" s="36"/>
    </row>
    <row r="2677" spans="24:25" x14ac:dyDescent="0.3">
      <c r="X2677" s="36"/>
      <c r="Y2677" s="36"/>
    </row>
    <row r="2678" spans="24:25" x14ac:dyDescent="0.3">
      <c r="X2678" s="36"/>
      <c r="Y2678" s="36"/>
    </row>
    <row r="2679" spans="24:25" x14ac:dyDescent="0.3">
      <c r="X2679" s="36"/>
      <c r="Y2679" s="36"/>
    </row>
    <row r="2680" spans="24:25" x14ac:dyDescent="0.3">
      <c r="X2680" s="36"/>
      <c r="Y2680" s="36"/>
    </row>
    <row r="2681" spans="24:25" x14ac:dyDescent="0.3">
      <c r="X2681" s="36"/>
      <c r="Y2681" s="36"/>
    </row>
    <row r="2682" spans="24:25" x14ac:dyDescent="0.3">
      <c r="X2682" s="36"/>
      <c r="Y2682" s="36"/>
    </row>
    <row r="2683" spans="24:25" x14ac:dyDescent="0.3">
      <c r="X2683" s="36"/>
      <c r="Y2683" s="36"/>
    </row>
    <row r="2684" spans="24:25" x14ac:dyDescent="0.3">
      <c r="X2684" s="36"/>
      <c r="Y2684" s="36"/>
    </row>
    <row r="2685" spans="24:25" x14ac:dyDescent="0.3">
      <c r="X2685" s="36"/>
      <c r="Y2685" s="36"/>
    </row>
    <row r="2686" spans="24:25" x14ac:dyDescent="0.3">
      <c r="X2686" s="36"/>
      <c r="Y2686" s="36"/>
    </row>
    <row r="2687" spans="24:25" x14ac:dyDescent="0.3">
      <c r="X2687" s="36"/>
      <c r="Y2687" s="36"/>
    </row>
    <row r="2688" spans="24:25" x14ac:dyDescent="0.3">
      <c r="X2688" s="36"/>
      <c r="Y2688" s="36"/>
    </row>
    <row r="2689" spans="24:25" x14ac:dyDescent="0.3">
      <c r="X2689" s="36"/>
      <c r="Y2689" s="36"/>
    </row>
    <row r="2690" spans="24:25" x14ac:dyDescent="0.3">
      <c r="X2690" s="36"/>
      <c r="Y2690" s="36"/>
    </row>
    <row r="2691" spans="24:25" x14ac:dyDescent="0.3">
      <c r="X2691" s="36"/>
      <c r="Y2691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213"/>
  <sheetViews>
    <sheetView workbookViewId="0">
      <selection activeCell="A2" sqref="A2:AJ213"/>
    </sheetView>
  </sheetViews>
  <sheetFormatPr defaultRowHeight="14.4" x14ac:dyDescent="0.3"/>
  <cols>
    <col min="1" max="1" width="41" bestFit="1" customWidth="1"/>
    <col min="2" max="2" width="25.77734375" bestFit="1" customWidth="1"/>
    <col min="3" max="3" width="11" bestFit="1" customWidth="1"/>
    <col min="4" max="4" width="25.77734375" bestFit="1" customWidth="1"/>
    <col min="5" max="5" width="19.88671875" bestFit="1" customWidth="1"/>
    <col min="6" max="6" width="16.77734375" bestFit="1" customWidth="1"/>
    <col min="7" max="7" width="15.109375" bestFit="1" customWidth="1"/>
    <col min="8" max="8" width="17.44140625" bestFit="1" customWidth="1"/>
    <col min="9" max="9" width="22.77734375" bestFit="1" customWidth="1"/>
    <col min="10" max="10" width="24.6640625" bestFit="1" customWidth="1"/>
    <col min="11" max="12" width="17.88671875" bestFit="1" customWidth="1"/>
    <col min="13" max="13" width="24.6640625" bestFit="1" customWidth="1"/>
    <col min="14" max="14" width="21.44140625" bestFit="1" customWidth="1"/>
    <col min="15" max="15" width="19.88671875" bestFit="1" customWidth="1"/>
    <col min="16" max="16" width="9.33203125" bestFit="1" customWidth="1"/>
    <col min="17" max="17" width="18.44140625" bestFit="1" customWidth="1"/>
    <col min="18" max="18" width="31.33203125" bestFit="1" customWidth="1"/>
    <col min="19" max="19" width="16.6640625" bestFit="1" customWidth="1"/>
    <col min="20" max="20" width="13.21875" bestFit="1" customWidth="1"/>
    <col min="21" max="21" width="28.5546875" bestFit="1" customWidth="1"/>
    <col min="22" max="22" width="11.88671875" bestFit="1" customWidth="1"/>
    <col min="23" max="23" width="15.21875" bestFit="1" customWidth="1"/>
    <col min="24" max="24" width="11.88671875" bestFit="1" customWidth="1"/>
    <col min="25" max="25" width="23" bestFit="1" customWidth="1"/>
    <col min="26" max="26" width="11.88671875" bestFit="1" customWidth="1"/>
    <col min="27" max="27" width="16.6640625" bestFit="1" customWidth="1"/>
    <col min="28" max="28" width="13.21875" bestFit="1" customWidth="1"/>
    <col min="29" max="29" width="23" bestFit="1" customWidth="1"/>
    <col min="30" max="30" width="11.88671875" bestFit="1" customWidth="1"/>
    <col min="31" max="31" width="11.77734375" bestFit="1" customWidth="1"/>
    <col min="32" max="32" width="11.88671875" bestFit="1" customWidth="1"/>
    <col min="33" max="33" width="9.77734375" bestFit="1" customWidth="1"/>
    <col min="34" max="34" width="11.88671875" bestFit="1" customWidth="1"/>
    <col min="35" max="35" width="8" bestFit="1" customWidth="1"/>
  </cols>
  <sheetData>
    <row r="1" spans="1:35" x14ac:dyDescent="0.3">
      <c r="A1" s="50" t="s">
        <v>247</v>
      </c>
      <c r="B1" s="50" t="s">
        <v>714</v>
      </c>
      <c r="C1" s="50" t="s">
        <v>246</v>
      </c>
      <c r="D1" s="50" t="s">
        <v>715</v>
      </c>
      <c r="E1" s="50" t="s">
        <v>9</v>
      </c>
      <c r="F1" s="50" t="s">
        <v>249</v>
      </c>
      <c r="G1" s="50" t="s">
        <v>716</v>
      </c>
      <c r="H1" s="50" t="s">
        <v>717</v>
      </c>
      <c r="I1" s="50" t="s">
        <v>718</v>
      </c>
      <c r="J1" s="50" t="s">
        <v>44</v>
      </c>
      <c r="K1" s="50" t="s">
        <v>10</v>
      </c>
      <c r="L1" s="50" t="s">
        <v>719</v>
      </c>
      <c r="M1" s="50" t="s">
        <v>720</v>
      </c>
      <c r="N1" s="50" t="s">
        <v>721</v>
      </c>
      <c r="O1" s="50" t="s">
        <v>722</v>
      </c>
      <c r="P1" s="50" t="s">
        <v>723</v>
      </c>
      <c r="Q1" s="50" t="s">
        <v>724</v>
      </c>
      <c r="R1" s="50" t="s">
        <v>725</v>
      </c>
      <c r="S1" s="50" t="s">
        <v>726</v>
      </c>
      <c r="T1" s="50" t="s">
        <v>727</v>
      </c>
      <c r="U1" s="50" t="s">
        <v>728</v>
      </c>
      <c r="V1" s="50" t="s">
        <v>729</v>
      </c>
      <c r="W1" s="50" t="s">
        <v>730</v>
      </c>
      <c r="X1" s="50" t="s">
        <v>729</v>
      </c>
      <c r="Y1" s="50" t="s">
        <v>731</v>
      </c>
      <c r="Z1" s="50" t="s">
        <v>729</v>
      </c>
      <c r="AA1" s="50" t="s">
        <v>732</v>
      </c>
      <c r="AB1" s="50" t="s">
        <v>733</v>
      </c>
      <c r="AC1" s="50" t="s">
        <v>728</v>
      </c>
      <c r="AD1" s="50" t="s">
        <v>729</v>
      </c>
      <c r="AE1" s="50" t="s">
        <v>730</v>
      </c>
      <c r="AF1" s="50" t="s">
        <v>729</v>
      </c>
      <c r="AG1" s="50" t="s">
        <v>731</v>
      </c>
      <c r="AH1" s="50" t="s">
        <v>729</v>
      </c>
      <c r="AI1" s="50" t="s">
        <v>734</v>
      </c>
    </row>
    <row r="2" spans="1:35" x14ac:dyDescent="0.3">
      <c r="A2" t="s">
        <v>309</v>
      </c>
      <c r="B2" t="s">
        <v>815</v>
      </c>
      <c r="C2" t="s">
        <v>99</v>
      </c>
      <c r="D2" t="s">
        <v>816</v>
      </c>
      <c r="E2" t="s">
        <v>817</v>
      </c>
      <c r="F2" t="s">
        <v>275</v>
      </c>
      <c r="G2">
        <v>41801</v>
      </c>
      <c r="H2">
        <v>3</v>
      </c>
      <c r="I2" t="s">
        <v>818</v>
      </c>
      <c r="J2" t="s">
        <v>48</v>
      </c>
      <c r="K2" t="s">
        <v>799</v>
      </c>
      <c r="L2" t="s">
        <v>819</v>
      </c>
      <c r="P2" t="s">
        <v>820</v>
      </c>
      <c r="Q2">
        <v>2</v>
      </c>
      <c r="R2" t="s">
        <v>821</v>
      </c>
      <c r="S2" t="s">
        <v>278</v>
      </c>
      <c r="T2">
        <v>0.5</v>
      </c>
      <c r="U2" t="s">
        <v>800</v>
      </c>
      <c r="V2">
        <v>0.25</v>
      </c>
      <c r="AA2" t="s">
        <v>46</v>
      </c>
      <c r="AB2">
        <v>0.5</v>
      </c>
      <c r="AC2" t="s">
        <v>809</v>
      </c>
      <c r="AD2">
        <v>0.5</v>
      </c>
      <c r="AI2">
        <v>1</v>
      </c>
    </row>
    <row r="3" spans="1:35" x14ac:dyDescent="0.3">
      <c r="A3" t="s">
        <v>822</v>
      </c>
      <c r="B3" t="s">
        <v>823</v>
      </c>
      <c r="C3" t="s">
        <v>824</v>
      </c>
      <c r="D3" t="s">
        <v>816</v>
      </c>
      <c r="E3" t="s">
        <v>817</v>
      </c>
      <c r="F3" t="s">
        <v>275</v>
      </c>
      <c r="G3">
        <v>42783</v>
      </c>
      <c r="H3">
        <v>0.3</v>
      </c>
      <c r="I3" t="s">
        <v>825</v>
      </c>
      <c r="J3" t="s">
        <v>813</v>
      </c>
      <c r="K3" t="s">
        <v>799</v>
      </c>
      <c r="L3" t="s">
        <v>819</v>
      </c>
      <c r="P3" t="s">
        <v>820</v>
      </c>
      <c r="Q3">
        <v>1</v>
      </c>
      <c r="R3" t="s">
        <v>820</v>
      </c>
      <c r="S3" t="s">
        <v>283</v>
      </c>
      <c r="T3">
        <v>1</v>
      </c>
      <c r="U3" t="s">
        <v>810</v>
      </c>
      <c r="V3">
        <v>1</v>
      </c>
      <c r="AI3">
        <v>1</v>
      </c>
    </row>
    <row r="4" spans="1:35" x14ac:dyDescent="0.3">
      <c r="A4" t="s">
        <v>826</v>
      </c>
      <c r="B4" t="s">
        <v>827</v>
      </c>
      <c r="C4" t="s">
        <v>828</v>
      </c>
      <c r="D4" t="s">
        <v>816</v>
      </c>
      <c r="E4" t="s">
        <v>817</v>
      </c>
      <c r="F4" t="s">
        <v>275</v>
      </c>
      <c r="G4">
        <v>42655</v>
      </c>
      <c r="H4">
        <v>0.6</v>
      </c>
      <c r="I4" t="s">
        <v>829</v>
      </c>
      <c r="J4" t="s">
        <v>797</v>
      </c>
      <c r="K4" t="s">
        <v>830</v>
      </c>
      <c r="L4" t="s">
        <v>819</v>
      </c>
      <c r="P4" t="s">
        <v>820</v>
      </c>
      <c r="Q4">
        <v>1</v>
      </c>
      <c r="R4" t="s">
        <v>820</v>
      </c>
      <c r="S4" t="s">
        <v>284</v>
      </c>
      <c r="T4">
        <v>1</v>
      </c>
      <c r="U4" t="s">
        <v>805</v>
      </c>
      <c r="V4">
        <v>1</v>
      </c>
      <c r="AI4">
        <v>1</v>
      </c>
    </row>
    <row r="5" spans="1:35" x14ac:dyDescent="0.3">
      <c r="A5" t="s">
        <v>831</v>
      </c>
      <c r="B5" t="s">
        <v>832</v>
      </c>
      <c r="C5" t="s">
        <v>709</v>
      </c>
      <c r="D5" t="s">
        <v>811</v>
      </c>
      <c r="E5" t="s">
        <v>817</v>
      </c>
      <c r="F5" t="s">
        <v>275</v>
      </c>
      <c r="G5">
        <v>42492</v>
      </c>
      <c r="H5">
        <v>1.1000000000000001</v>
      </c>
      <c r="I5" t="s">
        <v>833</v>
      </c>
      <c r="J5" t="s">
        <v>814</v>
      </c>
      <c r="K5" t="s">
        <v>647</v>
      </c>
      <c r="L5" t="s">
        <v>819</v>
      </c>
      <c r="P5" t="s">
        <v>820</v>
      </c>
      <c r="Q5">
        <v>2</v>
      </c>
      <c r="R5" t="s">
        <v>820</v>
      </c>
      <c r="S5" t="s">
        <v>812</v>
      </c>
      <c r="T5">
        <v>0.5</v>
      </c>
      <c r="U5" t="s">
        <v>834</v>
      </c>
      <c r="V5">
        <v>0.5</v>
      </c>
      <c r="AA5" t="s">
        <v>283</v>
      </c>
      <c r="AB5">
        <v>0.5</v>
      </c>
      <c r="AC5" t="s">
        <v>800</v>
      </c>
      <c r="AD5">
        <v>0.5</v>
      </c>
      <c r="AI5">
        <v>1</v>
      </c>
    </row>
    <row r="6" spans="1:35" x14ac:dyDescent="0.3">
      <c r="A6" t="s">
        <v>835</v>
      </c>
      <c r="B6" t="s">
        <v>836</v>
      </c>
      <c r="C6" t="s">
        <v>837</v>
      </c>
      <c r="D6" t="s">
        <v>816</v>
      </c>
      <c r="E6" t="s">
        <v>817</v>
      </c>
      <c r="F6" t="s">
        <v>275</v>
      </c>
      <c r="G6">
        <v>42807</v>
      </c>
      <c r="H6">
        <v>0.2</v>
      </c>
      <c r="I6" t="s">
        <v>838</v>
      </c>
      <c r="J6" t="s">
        <v>813</v>
      </c>
      <c r="K6" t="s">
        <v>793</v>
      </c>
      <c r="L6" t="s">
        <v>819</v>
      </c>
      <c r="P6" t="s">
        <v>820</v>
      </c>
      <c r="Q6">
        <v>1</v>
      </c>
      <c r="R6" t="s">
        <v>820</v>
      </c>
      <c r="S6" t="s">
        <v>283</v>
      </c>
      <c r="T6">
        <v>1</v>
      </c>
      <c r="U6" t="s">
        <v>792</v>
      </c>
      <c r="V6">
        <v>1</v>
      </c>
      <c r="AI6">
        <v>1</v>
      </c>
    </row>
    <row r="7" spans="1:35" x14ac:dyDescent="0.3">
      <c r="A7" t="s">
        <v>419</v>
      </c>
      <c r="B7" t="s">
        <v>839</v>
      </c>
      <c r="C7" t="s">
        <v>840</v>
      </c>
      <c r="D7" t="s">
        <v>841</v>
      </c>
      <c r="E7" t="s">
        <v>842</v>
      </c>
      <c r="F7" t="s">
        <v>305</v>
      </c>
      <c r="G7">
        <v>40119</v>
      </c>
      <c r="H7">
        <v>7.6</v>
      </c>
      <c r="I7" t="s">
        <v>843</v>
      </c>
      <c r="J7" t="s">
        <v>813</v>
      </c>
      <c r="K7" t="s">
        <v>799</v>
      </c>
      <c r="L7" t="s">
        <v>819</v>
      </c>
      <c r="P7" t="s">
        <v>820</v>
      </c>
      <c r="Q7">
        <v>1</v>
      </c>
      <c r="R7" t="s">
        <v>820</v>
      </c>
      <c r="S7" t="s">
        <v>283</v>
      </c>
      <c r="T7">
        <v>1</v>
      </c>
      <c r="U7" t="s">
        <v>798</v>
      </c>
      <c r="V7">
        <v>1</v>
      </c>
      <c r="AI7">
        <v>1</v>
      </c>
    </row>
    <row r="8" spans="1:35" x14ac:dyDescent="0.3">
      <c r="A8" t="s">
        <v>844</v>
      </c>
      <c r="B8" t="s">
        <v>845</v>
      </c>
      <c r="C8" t="s">
        <v>846</v>
      </c>
      <c r="D8" t="s">
        <v>816</v>
      </c>
      <c r="E8" t="s">
        <v>847</v>
      </c>
      <c r="F8" t="s">
        <v>295</v>
      </c>
      <c r="G8">
        <v>42667</v>
      </c>
      <c r="H8">
        <v>0.6</v>
      </c>
      <c r="I8" t="s">
        <v>829</v>
      </c>
      <c r="J8" t="s">
        <v>813</v>
      </c>
      <c r="K8" t="s">
        <v>799</v>
      </c>
      <c r="L8" t="s">
        <v>819</v>
      </c>
      <c r="P8" t="s">
        <v>821</v>
      </c>
      <c r="Q8">
        <v>1</v>
      </c>
      <c r="R8" t="s">
        <v>820</v>
      </c>
      <c r="S8" t="s">
        <v>283</v>
      </c>
      <c r="T8">
        <v>1</v>
      </c>
      <c r="U8" t="s">
        <v>810</v>
      </c>
      <c r="V8">
        <v>1</v>
      </c>
      <c r="AI8">
        <v>1</v>
      </c>
    </row>
    <row r="9" spans="1:35" x14ac:dyDescent="0.3">
      <c r="A9" t="s">
        <v>519</v>
      </c>
      <c r="B9" t="s">
        <v>848</v>
      </c>
      <c r="C9" t="s">
        <v>515</v>
      </c>
      <c r="D9" t="s">
        <v>816</v>
      </c>
      <c r="E9" t="s">
        <v>817</v>
      </c>
      <c r="F9" t="s">
        <v>275</v>
      </c>
      <c r="G9">
        <v>42467</v>
      </c>
      <c r="H9">
        <v>1.1000000000000001</v>
      </c>
      <c r="I9" t="s">
        <v>833</v>
      </c>
      <c r="J9" t="s">
        <v>813</v>
      </c>
      <c r="K9" t="s">
        <v>799</v>
      </c>
      <c r="L9" t="s">
        <v>819</v>
      </c>
      <c r="P9" t="s">
        <v>820</v>
      </c>
      <c r="Q9">
        <v>1</v>
      </c>
      <c r="R9" t="s">
        <v>820</v>
      </c>
      <c r="S9" t="s">
        <v>283</v>
      </c>
      <c r="T9">
        <v>1</v>
      </c>
      <c r="U9" t="s">
        <v>810</v>
      </c>
      <c r="V9">
        <v>1</v>
      </c>
      <c r="AI9">
        <v>1</v>
      </c>
    </row>
    <row r="10" spans="1:35" x14ac:dyDescent="0.3">
      <c r="A10" t="s">
        <v>418</v>
      </c>
      <c r="B10" t="s">
        <v>849</v>
      </c>
      <c r="C10" t="s">
        <v>207</v>
      </c>
      <c r="D10" t="s">
        <v>811</v>
      </c>
      <c r="E10" t="s">
        <v>842</v>
      </c>
      <c r="F10" t="s">
        <v>305</v>
      </c>
      <c r="G10">
        <v>40157</v>
      </c>
      <c r="H10">
        <v>7.5</v>
      </c>
      <c r="I10" t="s">
        <v>843</v>
      </c>
      <c r="J10" t="s">
        <v>797</v>
      </c>
      <c r="K10" t="s">
        <v>830</v>
      </c>
      <c r="L10" t="s">
        <v>819</v>
      </c>
      <c r="P10" t="s">
        <v>820</v>
      </c>
      <c r="Q10">
        <v>1</v>
      </c>
      <c r="R10" t="s">
        <v>820</v>
      </c>
      <c r="S10" t="s">
        <v>284</v>
      </c>
      <c r="T10">
        <v>1</v>
      </c>
      <c r="U10" t="s">
        <v>808</v>
      </c>
      <c r="V10">
        <v>1</v>
      </c>
      <c r="AI10">
        <v>1</v>
      </c>
    </row>
    <row r="11" spans="1:35" x14ac:dyDescent="0.3">
      <c r="A11" t="s">
        <v>381</v>
      </c>
      <c r="B11" t="s">
        <v>850</v>
      </c>
      <c r="C11" t="s">
        <v>134</v>
      </c>
      <c r="D11" t="s">
        <v>43</v>
      </c>
      <c r="E11" t="s">
        <v>847</v>
      </c>
      <c r="F11" t="s">
        <v>305</v>
      </c>
      <c r="G11">
        <v>41001</v>
      </c>
      <c r="H11">
        <v>5.2</v>
      </c>
      <c r="I11" t="s">
        <v>843</v>
      </c>
      <c r="J11" t="s">
        <v>797</v>
      </c>
      <c r="K11" t="s">
        <v>830</v>
      </c>
      <c r="L11" t="s">
        <v>819</v>
      </c>
      <c r="P11" t="s">
        <v>820</v>
      </c>
      <c r="Q11">
        <v>2</v>
      </c>
      <c r="R11" t="s">
        <v>820</v>
      </c>
      <c r="S11" t="s">
        <v>284</v>
      </c>
      <c r="T11">
        <v>0.5</v>
      </c>
      <c r="U11" t="s">
        <v>804</v>
      </c>
      <c r="V11">
        <v>0.5</v>
      </c>
      <c r="AA11" t="s">
        <v>283</v>
      </c>
      <c r="AB11">
        <v>0.5</v>
      </c>
      <c r="AC11" t="s">
        <v>803</v>
      </c>
      <c r="AD11">
        <v>0.5</v>
      </c>
      <c r="AI11">
        <v>1</v>
      </c>
    </row>
    <row r="12" spans="1:35" x14ac:dyDescent="0.3">
      <c r="A12" t="s">
        <v>851</v>
      </c>
      <c r="B12" t="s">
        <v>852</v>
      </c>
      <c r="C12" t="s">
        <v>699</v>
      </c>
      <c r="D12" t="s">
        <v>816</v>
      </c>
      <c r="E12" t="s">
        <v>817</v>
      </c>
      <c r="F12" t="s">
        <v>275</v>
      </c>
      <c r="G12">
        <v>42702</v>
      </c>
      <c r="H12">
        <v>0.5</v>
      </c>
      <c r="I12" t="s">
        <v>829</v>
      </c>
      <c r="J12" t="s">
        <v>797</v>
      </c>
      <c r="K12" t="s">
        <v>830</v>
      </c>
      <c r="L12" t="s">
        <v>819</v>
      </c>
      <c r="M12" t="s">
        <v>853</v>
      </c>
      <c r="N12">
        <v>42900</v>
      </c>
      <c r="P12" t="s">
        <v>820</v>
      </c>
      <c r="Q12">
        <v>1</v>
      </c>
      <c r="R12" t="s">
        <v>820</v>
      </c>
      <c r="S12" t="s">
        <v>284</v>
      </c>
      <c r="T12">
        <v>1</v>
      </c>
      <c r="U12" t="s">
        <v>804</v>
      </c>
      <c r="V12">
        <v>1</v>
      </c>
      <c r="AI12">
        <v>1</v>
      </c>
    </row>
    <row r="13" spans="1:35" x14ac:dyDescent="0.3">
      <c r="A13" t="s">
        <v>299</v>
      </c>
      <c r="B13" t="s">
        <v>854</v>
      </c>
      <c r="C13" t="s">
        <v>203</v>
      </c>
      <c r="D13" t="s">
        <v>811</v>
      </c>
      <c r="E13" t="s">
        <v>855</v>
      </c>
      <c r="F13" t="s">
        <v>275</v>
      </c>
      <c r="G13">
        <v>41843</v>
      </c>
      <c r="H13">
        <v>2.9</v>
      </c>
      <c r="I13" t="s">
        <v>818</v>
      </c>
      <c r="J13" t="s">
        <v>797</v>
      </c>
      <c r="K13" t="s">
        <v>799</v>
      </c>
      <c r="L13" t="s">
        <v>819</v>
      </c>
      <c r="P13" t="s">
        <v>820</v>
      </c>
      <c r="Q13">
        <v>1</v>
      </c>
      <c r="R13" t="s">
        <v>820</v>
      </c>
      <c r="S13" t="s">
        <v>284</v>
      </c>
      <c r="T13">
        <v>1</v>
      </c>
      <c r="U13" t="s">
        <v>856</v>
      </c>
      <c r="V13">
        <v>1</v>
      </c>
      <c r="AI13">
        <v>1</v>
      </c>
    </row>
    <row r="14" spans="1:35" x14ac:dyDescent="0.3">
      <c r="A14" t="s">
        <v>329</v>
      </c>
      <c r="B14" t="s">
        <v>857</v>
      </c>
      <c r="C14" t="s">
        <v>172</v>
      </c>
      <c r="D14" t="s">
        <v>858</v>
      </c>
      <c r="E14" t="s">
        <v>855</v>
      </c>
      <c r="F14" t="s">
        <v>275</v>
      </c>
      <c r="G14">
        <v>41610</v>
      </c>
      <c r="H14">
        <v>3.5</v>
      </c>
      <c r="I14" t="s">
        <v>859</v>
      </c>
      <c r="J14" t="s">
        <v>797</v>
      </c>
      <c r="K14" t="s">
        <v>799</v>
      </c>
      <c r="L14" t="s">
        <v>819</v>
      </c>
      <c r="P14" t="s">
        <v>820</v>
      </c>
      <c r="Q14">
        <v>1</v>
      </c>
      <c r="R14" t="s">
        <v>820</v>
      </c>
      <c r="S14" t="s">
        <v>284</v>
      </c>
      <c r="T14">
        <v>1</v>
      </c>
      <c r="U14" t="s">
        <v>860</v>
      </c>
      <c r="V14">
        <v>1</v>
      </c>
      <c r="AI14">
        <v>1</v>
      </c>
    </row>
    <row r="15" spans="1:35" x14ac:dyDescent="0.3">
      <c r="A15" t="s">
        <v>861</v>
      </c>
      <c r="B15" t="s">
        <v>862</v>
      </c>
      <c r="C15" t="s">
        <v>691</v>
      </c>
      <c r="D15" t="s">
        <v>816</v>
      </c>
      <c r="E15" t="s">
        <v>817</v>
      </c>
      <c r="F15" t="s">
        <v>275</v>
      </c>
      <c r="G15">
        <v>42690</v>
      </c>
      <c r="H15">
        <v>0.5</v>
      </c>
      <c r="I15" t="s">
        <v>829</v>
      </c>
      <c r="J15" t="s">
        <v>813</v>
      </c>
      <c r="K15" t="s">
        <v>799</v>
      </c>
      <c r="L15" t="s">
        <v>819</v>
      </c>
      <c r="P15" t="s">
        <v>820</v>
      </c>
      <c r="Q15">
        <v>1</v>
      </c>
      <c r="R15" t="s">
        <v>820</v>
      </c>
      <c r="S15" t="s">
        <v>283</v>
      </c>
      <c r="T15">
        <v>1</v>
      </c>
      <c r="U15" t="s">
        <v>798</v>
      </c>
      <c r="V15">
        <v>1</v>
      </c>
      <c r="AI15">
        <v>1</v>
      </c>
    </row>
    <row r="16" spans="1:35" x14ac:dyDescent="0.3">
      <c r="A16" t="s">
        <v>863</v>
      </c>
      <c r="B16" t="s">
        <v>864</v>
      </c>
      <c r="C16" t="s">
        <v>865</v>
      </c>
      <c r="D16" t="s">
        <v>816</v>
      </c>
      <c r="E16" t="s">
        <v>817</v>
      </c>
      <c r="F16" t="s">
        <v>275</v>
      </c>
      <c r="G16">
        <v>42710</v>
      </c>
      <c r="H16">
        <v>0.5</v>
      </c>
      <c r="I16" t="s">
        <v>825</v>
      </c>
      <c r="J16" t="s">
        <v>813</v>
      </c>
      <c r="K16" t="s">
        <v>799</v>
      </c>
      <c r="L16" t="s">
        <v>819</v>
      </c>
      <c r="P16" t="s">
        <v>820</v>
      </c>
      <c r="Q16">
        <v>1</v>
      </c>
      <c r="R16" t="s">
        <v>820</v>
      </c>
      <c r="S16" t="s">
        <v>283</v>
      </c>
      <c r="T16">
        <v>1</v>
      </c>
      <c r="U16" t="s">
        <v>810</v>
      </c>
      <c r="V16">
        <v>1</v>
      </c>
      <c r="AI16">
        <v>1</v>
      </c>
    </row>
    <row r="17" spans="1:35" x14ac:dyDescent="0.3">
      <c r="A17" t="s">
        <v>277</v>
      </c>
      <c r="B17" t="s">
        <v>866</v>
      </c>
      <c r="C17" t="s">
        <v>145</v>
      </c>
      <c r="D17" t="s">
        <v>816</v>
      </c>
      <c r="E17" t="s">
        <v>817</v>
      </c>
      <c r="F17" t="s">
        <v>275</v>
      </c>
      <c r="G17">
        <v>42115</v>
      </c>
      <c r="H17">
        <v>2.1</v>
      </c>
      <c r="I17" t="s">
        <v>818</v>
      </c>
      <c r="J17" t="s">
        <v>48</v>
      </c>
      <c r="K17" t="s">
        <v>793</v>
      </c>
      <c r="L17" t="s">
        <v>819</v>
      </c>
      <c r="P17" t="s">
        <v>820</v>
      </c>
      <c r="Q17">
        <v>1</v>
      </c>
      <c r="R17" t="s">
        <v>821</v>
      </c>
      <c r="S17" t="s">
        <v>278</v>
      </c>
      <c r="T17">
        <v>1</v>
      </c>
      <c r="U17" t="s">
        <v>807</v>
      </c>
      <c r="V17">
        <v>0.5</v>
      </c>
      <c r="W17" t="s">
        <v>795</v>
      </c>
      <c r="X17">
        <v>0.25</v>
      </c>
      <c r="Y17" t="s">
        <v>800</v>
      </c>
      <c r="Z17">
        <v>0.25</v>
      </c>
      <c r="AI17">
        <v>1</v>
      </c>
    </row>
    <row r="18" spans="1:35" x14ac:dyDescent="0.3">
      <c r="A18" t="s">
        <v>867</v>
      </c>
      <c r="B18" t="s">
        <v>868</v>
      </c>
      <c r="C18" t="s">
        <v>869</v>
      </c>
      <c r="D18" t="s">
        <v>811</v>
      </c>
      <c r="E18" t="s">
        <v>817</v>
      </c>
      <c r="F18" t="s">
        <v>275</v>
      </c>
      <c r="G18">
        <v>42793</v>
      </c>
      <c r="H18">
        <v>0.3</v>
      </c>
      <c r="I18" t="s">
        <v>825</v>
      </c>
      <c r="J18" t="s">
        <v>48</v>
      </c>
      <c r="K18" t="s">
        <v>830</v>
      </c>
      <c r="L18" t="s">
        <v>819</v>
      </c>
      <c r="P18" t="s">
        <v>820</v>
      </c>
      <c r="Q18">
        <v>1</v>
      </c>
      <c r="R18" t="s">
        <v>820</v>
      </c>
      <c r="S18" t="s">
        <v>278</v>
      </c>
      <c r="T18">
        <v>1</v>
      </c>
      <c r="U18" t="s">
        <v>802</v>
      </c>
      <c r="V18">
        <v>1</v>
      </c>
      <c r="AI18">
        <v>1</v>
      </c>
    </row>
    <row r="19" spans="1:35" x14ac:dyDescent="0.3">
      <c r="A19" t="s">
        <v>870</v>
      </c>
      <c r="B19" t="s">
        <v>871</v>
      </c>
      <c r="C19" t="s">
        <v>664</v>
      </c>
      <c r="D19" t="s">
        <v>816</v>
      </c>
      <c r="E19" t="s">
        <v>817</v>
      </c>
      <c r="F19" t="s">
        <v>275</v>
      </c>
      <c r="G19">
        <v>42494</v>
      </c>
      <c r="H19">
        <v>1.1000000000000001</v>
      </c>
      <c r="I19" t="s">
        <v>833</v>
      </c>
      <c r="J19" t="s">
        <v>813</v>
      </c>
      <c r="K19" t="s">
        <v>799</v>
      </c>
      <c r="L19" t="s">
        <v>819</v>
      </c>
      <c r="P19" t="s">
        <v>820</v>
      </c>
      <c r="Q19">
        <v>1</v>
      </c>
      <c r="R19" t="s">
        <v>820</v>
      </c>
      <c r="S19" t="s">
        <v>283</v>
      </c>
      <c r="T19">
        <v>1</v>
      </c>
      <c r="U19" t="s">
        <v>810</v>
      </c>
      <c r="V19">
        <v>1</v>
      </c>
      <c r="AI19">
        <v>1</v>
      </c>
    </row>
    <row r="20" spans="1:35" x14ac:dyDescent="0.3">
      <c r="A20" t="s">
        <v>872</v>
      </c>
      <c r="B20" t="s">
        <v>873</v>
      </c>
      <c r="C20" t="s">
        <v>695</v>
      </c>
      <c r="D20" t="s">
        <v>816</v>
      </c>
      <c r="E20" t="s">
        <v>817</v>
      </c>
      <c r="F20" t="s">
        <v>275</v>
      </c>
      <c r="G20">
        <v>42705</v>
      </c>
      <c r="H20">
        <v>0.5</v>
      </c>
      <c r="I20" t="s">
        <v>825</v>
      </c>
      <c r="J20" t="s">
        <v>813</v>
      </c>
      <c r="K20" t="s">
        <v>799</v>
      </c>
      <c r="L20" t="s">
        <v>819</v>
      </c>
      <c r="P20" t="s">
        <v>820</v>
      </c>
      <c r="Q20">
        <v>1</v>
      </c>
      <c r="R20" t="s">
        <v>820</v>
      </c>
      <c r="S20" t="s">
        <v>283</v>
      </c>
      <c r="T20">
        <v>1</v>
      </c>
      <c r="U20" t="s">
        <v>810</v>
      </c>
      <c r="V20">
        <v>1</v>
      </c>
      <c r="AI20">
        <v>1</v>
      </c>
    </row>
    <row r="21" spans="1:35" x14ac:dyDescent="0.3">
      <c r="A21" t="s">
        <v>394</v>
      </c>
      <c r="B21" t="s">
        <v>874</v>
      </c>
      <c r="C21" t="s">
        <v>875</v>
      </c>
      <c r="D21" t="s">
        <v>811</v>
      </c>
      <c r="E21" t="s">
        <v>817</v>
      </c>
      <c r="F21" t="s">
        <v>275</v>
      </c>
      <c r="G21">
        <v>40806</v>
      </c>
      <c r="H21">
        <v>5.7</v>
      </c>
      <c r="I21" t="s">
        <v>843</v>
      </c>
      <c r="J21" t="s">
        <v>48</v>
      </c>
      <c r="K21" t="s">
        <v>799</v>
      </c>
      <c r="L21" t="s">
        <v>819</v>
      </c>
      <c r="P21" t="s">
        <v>820</v>
      </c>
      <c r="Q21">
        <v>1</v>
      </c>
      <c r="R21" t="s">
        <v>820</v>
      </c>
      <c r="S21" t="s">
        <v>278</v>
      </c>
      <c r="T21">
        <v>1</v>
      </c>
      <c r="U21" t="s">
        <v>800</v>
      </c>
      <c r="V21">
        <v>1</v>
      </c>
      <c r="AI21">
        <v>1</v>
      </c>
    </row>
    <row r="22" spans="1:35" x14ac:dyDescent="0.3">
      <c r="A22" t="s">
        <v>353</v>
      </c>
      <c r="B22" t="s">
        <v>876</v>
      </c>
      <c r="C22" t="s">
        <v>170</v>
      </c>
      <c r="D22" t="s">
        <v>816</v>
      </c>
      <c r="E22" t="s">
        <v>817</v>
      </c>
      <c r="F22" t="s">
        <v>275</v>
      </c>
      <c r="G22">
        <v>41368</v>
      </c>
      <c r="H22">
        <v>4.2</v>
      </c>
      <c r="I22" t="s">
        <v>859</v>
      </c>
      <c r="J22" t="s">
        <v>48</v>
      </c>
      <c r="K22" t="s">
        <v>793</v>
      </c>
      <c r="L22" t="s">
        <v>819</v>
      </c>
      <c r="P22" t="s">
        <v>820</v>
      </c>
      <c r="Q22">
        <v>1</v>
      </c>
      <c r="R22" t="s">
        <v>821</v>
      </c>
      <c r="S22" t="s">
        <v>278</v>
      </c>
      <c r="T22">
        <v>1</v>
      </c>
      <c r="U22" t="s">
        <v>792</v>
      </c>
      <c r="V22">
        <v>0.75</v>
      </c>
      <c r="W22" t="s">
        <v>800</v>
      </c>
      <c r="X22">
        <v>0.25</v>
      </c>
      <c r="AI22">
        <v>1</v>
      </c>
    </row>
    <row r="23" spans="1:35" x14ac:dyDescent="0.3">
      <c r="A23" t="s">
        <v>403</v>
      </c>
      <c r="B23" t="s">
        <v>771</v>
      </c>
      <c r="C23" t="s">
        <v>665</v>
      </c>
      <c r="D23" t="s">
        <v>811</v>
      </c>
      <c r="E23" t="s">
        <v>855</v>
      </c>
      <c r="F23" t="s">
        <v>275</v>
      </c>
      <c r="G23">
        <v>40567</v>
      </c>
      <c r="H23">
        <v>6.4</v>
      </c>
      <c r="I23" t="s">
        <v>843</v>
      </c>
      <c r="J23" t="s">
        <v>48</v>
      </c>
      <c r="K23" t="s">
        <v>793</v>
      </c>
      <c r="L23" t="s">
        <v>819</v>
      </c>
      <c r="P23" t="s">
        <v>820</v>
      </c>
      <c r="Q23">
        <v>1</v>
      </c>
      <c r="R23" t="s">
        <v>820</v>
      </c>
      <c r="S23" t="s">
        <v>274</v>
      </c>
      <c r="T23">
        <v>1</v>
      </c>
      <c r="U23" t="s">
        <v>795</v>
      </c>
      <c r="V23">
        <v>1</v>
      </c>
      <c r="AI23">
        <v>1</v>
      </c>
    </row>
    <row r="24" spans="1:35" x14ac:dyDescent="0.3">
      <c r="A24" t="s">
        <v>877</v>
      </c>
      <c r="B24" t="s">
        <v>878</v>
      </c>
      <c r="C24" t="s">
        <v>879</v>
      </c>
      <c r="D24" t="s">
        <v>816</v>
      </c>
      <c r="E24" t="s">
        <v>817</v>
      </c>
      <c r="F24" t="s">
        <v>275</v>
      </c>
      <c r="G24">
        <v>42737</v>
      </c>
      <c r="H24">
        <v>0.4</v>
      </c>
      <c r="I24" t="s">
        <v>825</v>
      </c>
      <c r="J24" t="s">
        <v>48</v>
      </c>
      <c r="K24" t="s">
        <v>799</v>
      </c>
      <c r="L24" t="s">
        <v>819</v>
      </c>
      <c r="P24" t="s">
        <v>820</v>
      </c>
      <c r="Q24">
        <v>1</v>
      </c>
      <c r="R24" t="s">
        <v>820</v>
      </c>
      <c r="S24" t="s">
        <v>278</v>
      </c>
      <c r="T24">
        <v>1</v>
      </c>
      <c r="U24" t="s">
        <v>800</v>
      </c>
      <c r="V24">
        <v>1</v>
      </c>
      <c r="AI24">
        <v>1</v>
      </c>
    </row>
    <row r="25" spans="1:35" x14ac:dyDescent="0.3">
      <c r="A25" t="s">
        <v>374</v>
      </c>
      <c r="B25" t="s">
        <v>880</v>
      </c>
      <c r="C25" t="s">
        <v>127</v>
      </c>
      <c r="D25" t="s">
        <v>811</v>
      </c>
      <c r="E25" t="s">
        <v>842</v>
      </c>
      <c r="F25" t="s">
        <v>305</v>
      </c>
      <c r="G25">
        <v>41087</v>
      </c>
      <c r="H25">
        <v>4.9000000000000004</v>
      </c>
      <c r="I25" t="s">
        <v>859</v>
      </c>
      <c r="J25" t="s">
        <v>813</v>
      </c>
      <c r="K25" t="s">
        <v>793</v>
      </c>
      <c r="L25" t="s">
        <v>819</v>
      </c>
      <c r="P25" t="s">
        <v>820</v>
      </c>
      <c r="Q25">
        <v>1</v>
      </c>
      <c r="R25" t="s">
        <v>820</v>
      </c>
      <c r="S25" t="s">
        <v>283</v>
      </c>
      <c r="T25">
        <v>1</v>
      </c>
      <c r="U25" t="s">
        <v>792</v>
      </c>
      <c r="V25">
        <v>1</v>
      </c>
      <c r="AI25">
        <v>1</v>
      </c>
    </row>
    <row r="26" spans="1:35" x14ac:dyDescent="0.3">
      <c r="A26" t="s">
        <v>444</v>
      </c>
      <c r="B26" t="s">
        <v>881</v>
      </c>
      <c r="C26" t="s">
        <v>195</v>
      </c>
      <c r="D26" t="s">
        <v>816</v>
      </c>
      <c r="E26" t="s">
        <v>817</v>
      </c>
      <c r="F26" t="s">
        <v>275</v>
      </c>
      <c r="G26">
        <v>42256</v>
      </c>
      <c r="H26">
        <v>1.7</v>
      </c>
      <c r="I26" t="s">
        <v>882</v>
      </c>
      <c r="J26" t="s">
        <v>814</v>
      </c>
      <c r="K26" t="s">
        <v>647</v>
      </c>
      <c r="L26" t="s">
        <v>819</v>
      </c>
      <c r="P26" t="s">
        <v>820</v>
      </c>
      <c r="Q26">
        <v>1</v>
      </c>
      <c r="R26" t="s">
        <v>820</v>
      </c>
      <c r="S26" t="s">
        <v>812</v>
      </c>
      <c r="T26">
        <v>1</v>
      </c>
      <c r="U26" t="s">
        <v>834</v>
      </c>
      <c r="V26">
        <v>1</v>
      </c>
      <c r="AI26">
        <v>1</v>
      </c>
    </row>
    <row r="27" spans="1:35" x14ac:dyDescent="0.3">
      <c r="A27" t="s">
        <v>293</v>
      </c>
      <c r="B27" t="s">
        <v>883</v>
      </c>
      <c r="C27" t="s">
        <v>108</v>
      </c>
      <c r="D27" t="s">
        <v>816</v>
      </c>
      <c r="E27" t="s">
        <v>817</v>
      </c>
      <c r="F27" t="s">
        <v>275</v>
      </c>
      <c r="G27">
        <v>41862</v>
      </c>
      <c r="H27">
        <v>2.8</v>
      </c>
      <c r="I27" t="s">
        <v>818</v>
      </c>
      <c r="J27" t="s">
        <v>814</v>
      </c>
      <c r="K27" t="s">
        <v>647</v>
      </c>
      <c r="L27" t="s">
        <v>819</v>
      </c>
      <c r="P27" t="s">
        <v>820</v>
      </c>
      <c r="Q27">
        <v>1</v>
      </c>
      <c r="R27" t="s">
        <v>820</v>
      </c>
      <c r="S27" t="s">
        <v>812</v>
      </c>
      <c r="T27">
        <v>1</v>
      </c>
      <c r="U27" t="s">
        <v>834</v>
      </c>
      <c r="V27">
        <v>1</v>
      </c>
      <c r="AI27">
        <v>1</v>
      </c>
    </row>
    <row r="28" spans="1:35" x14ac:dyDescent="0.3">
      <c r="A28" t="s">
        <v>425</v>
      </c>
      <c r="B28" t="s">
        <v>813</v>
      </c>
      <c r="C28" t="s">
        <v>700</v>
      </c>
      <c r="D28" t="s">
        <v>44</v>
      </c>
      <c r="E28" t="s">
        <v>884</v>
      </c>
      <c r="F28" t="s">
        <v>275</v>
      </c>
      <c r="G28">
        <v>39168</v>
      </c>
      <c r="H28">
        <v>10.199999999999999</v>
      </c>
      <c r="I28" t="s">
        <v>843</v>
      </c>
      <c r="J28" t="s">
        <v>813</v>
      </c>
      <c r="K28" t="s">
        <v>799</v>
      </c>
      <c r="L28" t="s">
        <v>819</v>
      </c>
      <c r="P28" t="s">
        <v>820</v>
      </c>
      <c r="Q28">
        <v>1</v>
      </c>
      <c r="R28" t="s">
        <v>820</v>
      </c>
      <c r="S28" t="s">
        <v>283</v>
      </c>
      <c r="T28">
        <v>1</v>
      </c>
      <c r="U28" t="s">
        <v>798</v>
      </c>
      <c r="V28">
        <v>1</v>
      </c>
      <c r="AI28">
        <v>1</v>
      </c>
    </row>
    <row r="29" spans="1:35" x14ac:dyDescent="0.3">
      <c r="A29" t="s">
        <v>406</v>
      </c>
      <c r="B29" t="s">
        <v>885</v>
      </c>
      <c r="C29" t="s">
        <v>182</v>
      </c>
      <c r="D29" t="s">
        <v>816</v>
      </c>
      <c r="E29" t="s">
        <v>847</v>
      </c>
      <c r="F29" t="s">
        <v>305</v>
      </c>
      <c r="G29">
        <v>40441</v>
      </c>
      <c r="H29">
        <v>6.7</v>
      </c>
      <c r="I29" t="s">
        <v>843</v>
      </c>
      <c r="J29" t="s">
        <v>814</v>
      </c>
      <c r="K29" t="s">
        <v>647</v>
      </c>
      <c r="L29" t="s">
        <v>819</v>
      </c>
      <c r="P29" t="s">
        <v>820</v>
      </c>
      <c r="Q29">
        <v>1</v>
      </c>
      <c r="R29" t="s">
        <v>820</v>
      </c>
      <c r="S29" t="s">
        <v>812</v>
      </c>
      <c r="T29">
        <v>1</v>
      </c>
      <c r="U29" t="s">
        <v>834</v>
      </c>
      <c r="V29">
        <v>1</v>
      </c>
      <c r="AI29">
        <v>1</v>
      </c>
    </row>
    <row r="30" spans="1:35" x14ac:dyDescent="0.3">
      <c r="A30" t="s">
        <v>886</v>
      </c>
      <c r="B30" t="s">
        <v>887</v>
      </c>
      <c r="C30" t="s">
        <v>888</v>
      </c>
      <c r="D30" t="s">
        <v>816</v>
      </c>
      <c r="E30" t="s">
        <v>817</v>
      </c>
      <c r="F30" t="s">
        <v>275</v>
      </c>
      <c r="G30">
        <v>42516</v>
      </c>
      <c r="H30">
        <v>1</v>
      </c>
      <c r="I30" t="s">
        <v>833</v>
      </c>
      <c r="J30" t="s">
        <v>78</v>
      </c>
      <c r="K30" t="s">
        <v>799</v>
      </c>
      <c r="L30" t="s">
        <v>819</v>
      </c>
      <c r="P30" t="s">
        <v>820</v>
      </c>
      <c r="Q30">
        <v>1</v>
      </c>
      <c r="R30" t="s">
        <v>820</v>
      </c>
      <c r="S30" t="s">
        <v>356</v>
      </c>
      <c r="T30">
        <v>1</v>
      </c>
      <c r="U30" t="s">
        <v>46</v>
      </c>
      <c r="V30">
        <v>1</v>
      </c>
      <c r="AI30">
        <v>1</v>
      </c>
    </row>
    <row r="31" spans="1:35" x14ac:dyDescent="0.3">
      <c r="A31" t="s">
        <v>889</v>
      </c>
      <c r="B31" t="s">
        <v>890</v>
      </c>
      <c r="C31" t="s">
        <v>891</v>
      </c>
      <c r="D31" t="s">
        <v>816</v>
      </c>
      <c r="E31" t="s">
        <v>847</v>
      </c>
      <c r="F31" t="s">
        <v>305</v>
      </c>
      <c r="G31">
        <v>42646</v>
      </c>
      <c r="H31">
        <v>0.7</v>
      </c>
      <c r="I31" t="s">
        <v>829</v>
      </c>
      <c r="J31" t="s">
        <v>797</v>
      </c>
      <c r="K31" t="s">
        <v>793</v>
      </c>
      <c r="L31" t="s">
        <v>819</v>
      </c>
      <c r="P31" t="s">
        <v>820</v>
      </c>
      <c r="Q31">
        <v>1</v>
      </c>
      <c r="R31" t="s">
        <v>820</v>
      </c>
      <c r="S31" t="s">
        <v>284</v>
      </c>
      <c r="T31">
        <v>1</v>
      </c>
      <c r="U31" t="s">
        <v>807</v>
      </c>
      <c r="V31">
        <v>1</v>
      </c>
      <c r="AI31">
        <v>1</v>
      </c>
    </row>
    <row r="32" spans="1:35" x14ac:dyDescent="0.3">
      <c r="A32" t="s">
        <v>523</v>
      </c>
      <c r="B32" t="s">
        <v>892</v>
      </c>
      <c r="C32" t="s">
        <v>511</v>
      </c>
      <c r="D32" t="s">
        <v>816</v>
      </c>
      <c r="E32" t="s">
        <v>817</v>
      </c>
      <c r="F32" t="s">
        <v>275</v>
      </c>
      <c r="G32">
        <v>42464</v>
      </c>
      <c r="H32">
        <v>1.2</v>
      </c>
      <c r="I32" t="s">
        <v>833</v>
      </c>
      <c r="J32" t="s">
        <v>48</v>
      </c>
      <c r="K32" t="s">
        <v>799</v>
      </c>
      <c r="L32" t="s">
        <v>819</v>
      </c>
      <c r="P32" t="s">
        <v>820</v>
      </c>
      <c r="Q32">
        <v>1</v>
      </c>
      <c r="R32" t="s">
        <v>820</v>
      </c>
      <c r="S32" t="s">
        <v>278</v>
      </c>
      <c r="T32">
        <v>1</v>
      </c>
      <c r="U32" t="s">
        <v>800</v>
      </c>
      <c r="V32">
        <v>1</v>
      </c>
      <c r="AI32">
        <v>1</v>
      </c>
    </row>
    <row r="33" spans="1:35" x14ac:dyDescent="0.3">
      <c r="A33" t="s">
        <v>408</v>
      </c>
      <c r="B33" t="s">
        <v>893</v>
      </c>
      <c r="C33" t="s">
        <v>83</v>
      </c>
      <c r="D33" t="s">
        <v>811</v>
      </c>
      <c r="E33" t="s">
        <v>855</v>
      </c>
      <c r="F33" t="s">
        <v>275</v>
      </c>
      <c r="G33">
        <v>40417</v>
      </c>
      <c r="H33">
        <v>6.8</v>
      </c>
      <c r="I33" t="s">
        <v>843</v>
      </c>
      <c r="J33" t="s">
        <v>813</v>
      </c>
      <c r="K33" t="s">
        <v>799</v>
      </c>
      <c r="L33" t="s">
        <v>819</v>
      </c>
      <c r="P33" t="s">
        <v>821</v>
      </c>
      <c r="Q33">
        <v>1</v>
      </c>
      <c r="R33" t="s">
        <v>820</v>
      </c>
      <c r="S33" t="s">
        <v>283</v>
      </c>
      <c r="T33">
        <v>1</v>
      </c>
      <c r="U33" t="s">
        <v>798</v>
      </c>
      <c r="V33">
        <v>1</v>
      </c>
      <c r="AI33">
        <v>1</v>
      </c>
    </row>
    <row r="34" spans="1:35" x14ac:dyDescent="0.3">
      <c r="A34" t="s">
        <v>894</v>
      </c>
      <c r="B34" t="s">
        <v>895</v>
      </c>
      <c r="C34" t="s">
        <v>683</v>
      </c>
      <c r="D34" t="s">
        <v>816</v>
      </c>
      <c r="E34" t="s">
        <v>817</v>
      </c>
      <c r="F34" t="s">
        <v>275</v>
      </c>
      <c r="G34">
        <v>42642</v>
      </c>
      <c r="H34">
        <v>0.7</v>
      </c>
      <c r="I34" t="s">
        <v>829</v>
      </c>
      <c r="J34" t="s">
        <v>814</v>
      </c>
      <c r="K34" t="s">
        <v>647</v>
      </c>
      <c r="L34" t="s">
        <v>819</v>
      </c>
      <c r="M34" t="s">
        <v>853</v>
      </c>
      <c r="N34">
        <v>42916</v>
      </c>
      <c r="P34" t="s">
        <v>820</v>
      </c>
      <c r="Q34">
        <v>1</v>
      </c>
      <c r="R34" t="s">
        <v>820</v>
      </c>
      <c r="S34" t="s">
        <v>812</v>
      </c>
      <c r="T34">
        <v>1</v>
      </c>
      <c r="U34" t="s">
        <v>834</v>
      </c>
      <c r="V34">
        <v>1</v>
      </c>
      <c r="AI34">
        <v>1</v>
      </c>
    </row>
    <row r="35" spans="1:35" x14ac:dyDescent="0.3">
      <c r="A35" t="s">
        <v>896</v>
      </c>
      <c r="B35" t="s">
        <v>897</v>
      </c>
      <c r="C35" t="s">
        <v>676</v>
      </c>
      <c r="D35" t="s">
        <v>816</v>
      </c>
      <c r="E35" t="s">
        <v>817</v>
      </c>
      <c r="F35" t="s">
        <v>275</v>
      </c>
      <c r="G35">
        <v>42472</v>
      </c>
      <c r="H35">
        <v>1.1000000000000001</v>
      </c>
      <c r="I35" t="s">
        <v>833</v>
      </c>
      <c r="J35" t="s">
        <v>48</v>
      </c>
      <c r="K35" t="s">
        <v>793</v>
      </c>
      <c r="L35" t="s">
        <v>819</v>
      </c>
      <c r="P35" t="s">
        <v>820</v>
      </c>
      <c r="Q35">
        <v>1</v>
      </c>
      <c r="R35" t="s">
        <v>820</v>
      </c>
      <c r="S35" t="s">
        <v>274</v>
      </c>
      <c r="T35">
        <v>1</v>
      </c>
      <c r="U35" t="s">
        <v>795</v>
      </c>
      <c r="V35">
        <v>1</v>
      </c>
      <c r="AI35">
        <v>1</v>
      </c>
    </row>
    <row r="36" spans="1:35" x14ac:dyDescent="0.3">
      <c r="A36" t="s">
        <v>898</v>
      </c>
      <c r="B36" t="s">
        <v>899</v>
      </c>
      <c r="C36" t="s">
        <v>900</v>
      </c>
      <c r="D36" t="s">
        <v>816</v>
      </c>
      <c r="E36" t="s">
        <v>817</v>
      </c>
      <c r="F36" t="s">
        <v>275</v>
      </c>
      <c r="G36">
        <v>42481</v>
      </c>
      <c r="H36">
        <v>1.1000000000000001</v>
      </c>
      <c r="I36" t="s">
        <v>833</v>
      </c>
      <c r="J36" t="s">
        <v>814</v>
      </c>
      <c r="K36" t="s">
        <v>647</v>
      </c>
      <c r="L36" t="s">
        <v>819</v>
      </c>
      <c r="P36" t="s">
        <v>820</v>
      </c>
      <c r="Q36">
        <v>1</v>
      </c>
      <c r="R36" t="s">
        <v>820</v>
      </c>
      <c r="S36" t="s">
        <v>812</v>
      </c>
      <c r="T36">
        <v>1</v>
      </c>
      <c r="U36" t="s">
        <v>834</v>
      </c>
      <c r="V36">
        <v>1</v>
      </c>
      <c r="AI36">
        <v>1</v>
      </c>
    </row>
    <row r="37" spans="1:35" x14ac:dyDescent="0.3">
      <c r="A37" t="s">
        <v>901</v>
      </c>
      <c r="B37" t="s">
        <v>902</v>
      </c>
      <c r="C37" t="s">
        <v>903</v>
      </c>
      <c r="D37" t="s">
        <v>816</v>
      </c>
      <c r="E37" t="s">
        <v>817</v>
      </c>
      <c r="F37" t="s">
        <v>275</v>
      </c>
      <c r="G37">
        <v>42866</v>
      </c>
      <c r="H37">
        <v>0.1</v>
      </c>
      <c r="I37" t="s">
        <v>838</v>
      </c>
      <c r="J37" t="s">
        <v>814</v>
      </c>
      <c r="K37" t="s">
        <v>647</v>
      </c>
      <c r="L37" t="s">
        <v>819</v>
      </c>
      <c r="P37" t="s">
        <v>820</v>
      </c>
      <c r="Q37">
        <v>1</v>
      </c>
      <c r="R37" t="s">
        <v>820</v>
      </c>
      <c r="S37" t="s">
        <v>812</v>
      </c>
      <c r="T37">
        <v>1</v>
      </c>
      <c r="U37" t="s">
        <v>834</v>
      </c>
      <c r="V37">
        <v>1</v>
      </c>
      <c r="AI37">
        <v>1</v>
      </c>
    </row>
    <row r="38" spans="1:35" x14ac:dyDescent="0.3">
      <c r="A38" t="s">
        <v>904</v>
      </c>
      <c r="B38" t="s">
        <v>905</v>
      </c>
      <c r="C38" t="s">
        <v>686</v>
      </c>
      <c r="D38" t="s">
        <v>841</v>
      </c>
      <c r="E38" t="s">
        <v>817</v>
      </c>
      <c r="F38" t="s">
        <v>275</v>
      </c>
      <c r="G38">
        <v>42605</v>
      </c>
      <c r="H38">
        <v>0.8</v>
      </c>
      <c r="I38" t="s">
        <v>829</v>
      </c>
      <c r="J38" t="s">
        <v>813</v>
      </c>
      <c r="K38" t="s">
        <v>799</v>
      </c>
      <c r="L38" t="s">
        <v>819</v>
      </c>
      <c r="P38" t="s">
        <v>820</v>
      </c>
      <c r="Q38">
        <v>1</v>
      </c>
      <c r="R38" t="s">
        <v>820</v>
      </c>
      <c r="S38" t="s">
        <v>283</v>
      </c>
      <c r="T38">
        <v>1</v>
      </c>
      <c r="U38" t="s">
        <v>798</v>
      </c>
      <c r="V38">
        <v>1</v>
      </c>
      <c r="AI38">
        <v>1</v>
      </c>
    </row>
    <row r="39" spans="1:35" x14ac:dyDescent="0.3">
      <c r="A39" t="s">
        <v>906</v>
      </c>
      <c r="B39" t="s">
        <v>907</v>
      </c>
      <c r="C39" t="s">
        <v>681</v>
      </c>
      <c r="D39" t="s">
        <v>816</v>
      </c>
      <c r="E39" t="s">
        <v>817</v>
      </c>
      <c r="F39" t="s">
        <v>275</v>
      </c>
      <c r="G39">
        <v>42641</v>
      </c>
      <c r="H39">
        <v>0.7</v>
      </c>
      <c r="I39" t="s">
        <v>829</v>
      </c>
      <c r="J39" t="s">
        <v>814</v>
      </c>
      <c r="K39" t="s">
        <v>647</v>
      </c>
      <c r="L39" t="s">
        <v>819</v>
      </c>
      <c r="P39" t="s">
        <v>820</v>
      </c>
      <c r="Q39">
        <v>1</v>
      </c>
      <c r="R39" t="s">
        <v>820</v>
      </c>
      <c r="S39" t="s">
        <v>812</v>
      </c>
      <c r="T39">
        <v>1</v>
      </c>
      <c r="U39" t="s">
        <v>834</v>
      </c>
      <c r="V39">
        <v>1</v>
      </c>
      <c r="AI39">
        <v>1</v>
      </c>
    </row>
    <row r="40" spans="1:35" x14ac:dyDescent="0.3">
      <c r="A40" t="s">
        <v>908</v>
      </c>
      <c r="B40" t="s">
        <v>909</v>
      </c>
      <c r="C40" t="s">
        <v>685</v>
      </c>
      <c r="D40" t="s">
        <v>811</v>
      </c>
      <c r="E40" t="s">
        <v>817</v>
      </c>
      <c r="F40" t="s">
        <v>275</v>
      </c>
      <c r="G40">
        <v>42492</v>
      </c>
      <c r="H40">
        <v>1.1000000000000001</v>
      </c>
      <c r="I40" t="s">
        <v>833</v>
      </c>
      <c r="J40" t="s">
        <v>813</v>
      </c>
      <c r="K40" t="s">
        <v>799</v>
      </c>
      <c r="L40" t="s">
        <v>819</v>
      </c>
      <c r="P40" t="s">
        <v>820</v>
      </c>
      <c r="Q40">
        <v>1</v>
      </c>
      <c r="R40" t="s">
        <v>820</v>
      </c>
      <c r="S40" t="s">
        <v>283</v>
      </c>
      <c r="T40">
        <v>1</v>
      </c>
      <c r="U40" t="s">
        <v>800</v>
      </c>
      <c r="V40">
        <v>1</v>
      </c>
      <c r="AI40">
        <v>1</v>
      </c>
    </row>
    <row r="41" spans="1:35" x14ac:dyDescent="0.3">
      <c r="A41" t="s">
        <v>910</v>
      </c>
      <c r="B41" t="s">
        <v>911</v>
      </c>
      <c r="C41" t="s">
        <v>912</v>
      </c>
      <c r="D41" t="s">
        <v>816</v>
      </c>
      <c r="E41" t="s">
        <v>817</v>
      </c>
      <c r="F41" t="s">
        <v>275</v>
      </c>
      <c r="G41">
        <v>42866</v>
      </c>
      <c r="H41">
        <v>0.1</v>
      </c>
      <c r="I41" t="s">
        <v>838</v>
      </c>
      <c r="J41" t="s">
        <v>814</v>
      </c>
      <c r="K41" t="s">
        <v>647</v>
      </c>
      <c r="L41" t="s">
        <v>819</v>
      </c>
      <c r="P41" t="s">
        <v>820</v>
      </c>
      <c r="Q41">
        <v>1</v>
      </c>
      <c r="R41" t="s">
        <v>820</v>
      </c>
      <c r="S41" t="s">
        <v>812</v>
      </c>
      <c r="T41">
        <v>1</v>
      </c>
      <c r="U41" t="s">
        <v>834</v>
      </c>
      <c r="V41">
        <v>1</v>
      </c>
      <c r="AI41">
        <v>1</v>
      </c>
    </row>
    <row r="42" spans="1:35" x14ac:dyDescent="0.3">
      <c r="A42" t="s">
        <v>280</v>
      </c>
      <c r="B42" t="s">
        <v>913</v>
      </c>
      <c r="C42" t="s">
        <v>142</v>
      </c>
      <c r="D42" t="s">
        <v>816</v>
      </c>
      <c r="E42" t="s">
        <v>817</v>
      </c>
      <c r="F42" t="s">
        <v>305</v>
      </c>
      <c r="G42">
        <v>42040</v>
      </c>
      <c r="H42">
        <v>2.2999999999999998</v>
      </c>
      <c r="I42" t="s">
        <v>818</v>
      </c>
      <c r="J42" t="s">
        <v>48</v>
      </c>
      <c r="K42" t="s">
        <v>793</v>
      </c>
      <c r="L42" t="s">
        <v>819</v>
      </c>
      <c r="P42" t="s">
        <v>820</v>
      </c>
      <c r="Q42">
        <v>2</v>
      </c>
      <c r="R42" t="s">
        <v>820</v>
      </c>
      <c r="S42" t="s">
        <v>274</v>
      </c>
      <c r="T42">
        <v>0.5</v>
      </c>
      <c r="U42" t="s">
        <v>794</v>
      </c>
      <c r="V42">
        <v>0.5</v>
      </c>
      <c r="AA42" t="s">
        <v>812</v>
      </c>
      <c r="AB42">
        <v>0.5</v>
      </c>
      <c r="AC42" t="s">
        <v>834</v>
      </c>
      <c r="AD42">
        <v>0.5</v>
      </c>
      <c r="AI42">
        <v>1</v>
      </c>
    </row>
    <row r="43" spans="1:35" x14ac:dyDescent="0.3">
      <c r="A43" t="s">
        <v>445</v>
      </c>
      <c r="B43" t="s">
        <v>914</v>
      </c>
      <c r="C43" t="s">
        <v>194</v>
      </c>
      <c r="D43" t="s">
        <v>816</v>
      </c>
      <c r="E43" t="s">
        <v>817</v>
      </c>
      <c r="F43" t="s">
        <v>275</v>
      </c>
      <c r="G43">
        <v>42256</v>
      </c>
      <c r="H43">
        <v>1.7</v>
      </c>
      <c r="I43" t="s">
        <v>882</v>
      </c>
      <c r="J43" t="s">
        <v>814</v>
      </c>
      <c r="K43" t="s">
        <v>647</v>
      </c>
      <c r="L43" t="s">
        <v>819</v>
      </c>
      <c r="P43" t="s">
        <v>820</v>
      </c>
      <c r="Q43">
        <v>1</v>
      </c>
      <c r="R43" t="s">
        <v>820</v>
      </c>
      <c r="S43" t="s">
        <v>812</v>
      </c>
      <c r="T43">
        <v>1</v>
      </c>
      <c r="U43" t="s">
        <v>834</v>
      </c>
      <c r="V43">
        <v>1</v>
      </c>
      <c r="AI43">
        <v>1</v>
      </c>
    </row>
    <row r="44" spans="1:35" x14ac:dyDescent="0.3">
      <c r="A44" t="s">
        <v>915</v>
      </c>
      <c r="B44" t="s">
        <v>916</v>
      </c>
      <c r="C44" t="s">
        <v>917</v>
      </c>
      <c r="D44" t="s">
        <v>816</v>
      </c>
      <c r="E44" t="s">
        <v>817</v>
      </c>
      <c r="F44" t="s">
        <v>275</v>
      </c>
      <c r="G44">
        <v>42691</v>
      </c>
      <c r="H44">
        <v>0.5</v>
      </c>
      <c r="I44" t="s">
        <v>829</v>
      </c>
      <c r="J44" t="s">
        <v>813</v>
      </c>
      <c r="K44" t="s">
        <v>799</v>
      </c>
      <c r="L44" t="s">
        <v>819</v>
      </c>
      <c r="P44" t="s">
        <v>820</v>
      </c>
      <c r="Q44">
        <v>1</v>
      </c>
      <c r="R44" t="s">
        <v>820</v>
      </c>
      <c r="S44" t="s">
        <v>283</v>
      </c>
      <c r="T44">
        <v>1</v>
      </c>
      <c r="U44" t="s">
        <v>810</v>
      </c>
      <c r="V44">
        <v>1</v>
      </c>
      <c r="AI44">
        <v>1</v>
      </c>
    </row>
    <row r="45" spans="1:35" x14ac:dyDescent="0.3">
      <c r="A45" t="s">
        <v>436</v>
      </c>
      <c r="B45" t="s">
        <v>918</v>
      </c>
      <c r="C45" t="s">
        <v>175</v>
      </c>
      <c r="D45" t="s">
        <v>816</v>
      </c>
      <c r="E45" t="s">
        <v>817</v>
      </c>
      <c r="F45" t="s">
        <v>275</v>
      </c>
      <c r="G45">
        <v>42212</v>
      </c>
      <c r="H45">
        <v>1.8</v>
      </c>
      <c r="I45" t="s">
        <v>882</v>
      </c>
      <c r="J45" t="s">
        <v>814</v>
      </c>
      <c r="K45" t="s">
        <v>647</v>
      </c>
      <c r="L45" t="s">
        <v>819</v>
      </c>
      <c r="P45" t="s">
        <v>820</v>
      </c>
      <c r="Q45">
        <v>1</v>
      </c>
      <c r="R45" t="s">
        <v>820</v>
      </c>
      <c r="S45" t="s">
        <v>812</v>
      </c>
      <c r="T45">
        <v>1</v>
      </c>
      <c r="U45" t="s">
        <v>834</v>
      </c>
      <c r="V45">
        <v>1</v>
      </c>
      <c r="AI45">
        <v>1</v>
      </c>
    </row>
    <row r="46" spans="1:35" x14ac:dyDescent="0.3">
      <c r="A46" t="s">
        <v>919</v>
      </c>
      <c r="B46" t="s">
        <v>920</v>
      </c>
      <c r="C46" t="s">
        <v>704</v>
      </c>
      <c r="D46" t="s">
        <v>816</v>
      </c>
      <c r="E46" t="s">
        <v>817</v>
      </c>
      <c r="F46" t="s">
        <v>275</v>
      </c>
      <c r="G46">
        <v>42760</v>
      </c>
      <c r="H46">
        <v>0.3</v>
      </c>
      <c r="I46" t="s">
        <v>825</v>
      </c>
      <c r="J46" t="s">
        <v>813</v>
      </c>
      <c r="K46" t="s">
        <v>793</v>
      </c>
      <c r="L46" t="s">
        <v>819</v>
      </c>
      <c r="P46" t="s">
        <v>820</v>
      </c>
      <c r="Q46">
        <v>1</v>
      </c>
      <c r="R46" t="s">
        <v>820</v>
      </c>
      <c r="S46" t="s">
        <v>283</v>
      </c>
      <c r="T46">
        <v>1</v>
      </c>
      <c r="U46" t="s">
        <v>792</v>
      </c>
      <c r="V46">
        <v>1</v>
      </c>
      <c r="AI46">
        <v>1</v>
      </c>
    </row>
    <row r="47" spans="1:35" x14ac:dyDescent="0.3">
      <c r="A47" t="s">
        <v>921</v>
      </c>
      <c r="B47" t="s">
        <v>922</v>
      </c>
      <c r="C47" t="s">
        <v>663</v>
      </c>
      <c r="D47" t="s">
        <v>816</v>
      </c>
      <c r="E47" t="s">
        <v>817</v>
      </c>
      <c r="F47" t="s">
        <v>275</v>
      </c>
      <c r="G47">
        <v>42494</v>
      </c>
      <c r="H47">
        <v>1.1000000000000001</v>
      </c>
      <c r="I47" t="s">
        <v>833</v>
      </c>
      <c r="J47" t="s">
        <v>814</v>
      </c>
      <c r="K47" t="s">
        <v>647</v>
      </c>
      <c r="L47" t="s">
        <v>819</v>
      </c>
      <c r="P47" t="s">
        <v>820</v>
      </c>
      <c r="Q47">
        <v>1</v>
      </c>
      <c r="R47" t="s">
        <v>820</v>
      </c>
      <c r="S47" t="s">
        <v>812</v>
      </c>
      <c r="T47">
        <v>1</v>
      </c>
      <c r="U47" t="s">
        <v>834</v>
      </c>
      <c r="V47">
        <v>1</v>
      </c>
      <c r="AI47">
        <v>1</v>
      </c>
    </row>
    <row r="48" spans="1:35" x14ac:dyDescent="0.3">
      <c r="A48" t="s">
        <v>300</v>
      </c>
      <c r="B48" t="s">
        <v>923</v>
      </c>
      <c r="C48" t="s">
        <v>924</v>
      </c>
      <c r="D48" t="s">
        <v>301</v>
      </c>
      <c r="E48" t="s">
        <v>301</v>
      </c>
      <c r="F48" t="s">
        <v>275</v>
      </c>
      <c r="G48">
        <v>41843</v>
      </c>
      <c r="H48">
        <v>2.9</v>
      </c>
      <c r="I48" t="s">
        <v>818</v>
      </c>
      <c r="J48" t="s">
        <v>925</v>
      </c>
      <c r="K48" t="s">
        <v>647</v>
      </c>
      <c r="L48" t="s">
        <v>819</v>
      </c>
      <c r="P48" t="s">
        <v>820</v>
      </c>
      <c r="Q48">
        <v>1</v>
      </c>
      <c r="R48" t="s">
        <v>820</v>
      </c>
      <c r="S48" t="s">
        <v>301</v>
      </c>
      <c r="T48">
        <v>1</v>
      </c>
      <c r="U48" t="s">
        <v>301</v>
      </c>
      <c r="V48">
        <v>1</v>
      </c>
      <c r="AI48">
        <v>1</v>
      </c>
    </row>
    <row r="49" spans="1:35" x14ac:dyDescent="0.3">
      <c r="A49" t="s">
        <v>463</v>
      </c>
      <c r="B49" t="s">
        <v>926</v>
      </c>
      <c r="C49" t="s">
        <v>205</v>
      </c>
      <c r="D49" t="s">
        <v>301</v>
      </c>
      <c r="E49" t="s">
        <v>817</v>
      </c>
      <c r="F49" t="s">
        <v>275</v>
      </c>
      <c r="G49">
        <v>42340</v>
      </c>
      <c r="H49">
        <v>1.5</v>
      </c>
      <c r="I49" t="s">
        <v>833</v>
      </c>
      <c r="J49" t="s">
        <v>78</v>
      </c>
      <c r="K49" t="s">
        <v>647</v>
      </c>
      <c r="L49" t="s">
        <v>819</v>
      </c>
      <c r="P49" t="s">
        <v>820</v>
      </c>
      <c r="Q49">
        <v>1</v>
      </c>
      <c r="R49" t="s">
        <v>820</v>
      </c>
      <c r="S49" t="s">
        <v>46</v>
      </c>
      <c r="T49">
        <v>1</v>
      </c>
      <c r="U49" t="s">
        <v>46</v>
      </c>
      <c r="V49">
        <v>1</v>
      </c>
      <c r="AI49">
        <v>1</v>
      </c>
    </row>
    <row r="50" spans="1:35" x14ac:dyDescent="0.3">
      <c r="A50" t="s">
        <v>370</v>
      </c>
      <c r="B50" t="s">
        <v>927</v>
      </c>
      <c r="C50" t="s">
        <v>131</v>
      </c>
      <c r="D50" t="s">
        <v>816</v>
      </c>
      <c r="E50" t="s">
        <v>847</v>
      </c>
      <c r="F50" t="s">
        <v>305</v>
      </c>
      <c r="G50">
        <v>41162</v>
      </c>
      <c r="H50">
        <v>4.7</v>
      </c>
      <c r="I50" t="s">
        <v>859</v>
      </c>
      <c r="J50" t="s">
        <v>813</v>
      </c>
      <c r="K50" t="s">
        <v>799</v>
      </c>
      <c r="L50" t="s">
        <v>819</v>
      </c>
      <c r="P50" t="s">
        <v>820</v>
      </c>
      <c r="Q50">
        <v>1</v>
      </c>
      <c r="R50" t="s">
        <v>820</v>
      </c>
      <c r="S50" t="s">
        <v>283</v>
      </c>
      <c r="T50">
        <v>1</v>
      </c>
      <c r="U50" t="s">
        <v>810</v>
      </c>
      <c r="V50">
        <v>1</v>
      </c>
      <c r="AI50">
        <v>1</v>
      </c>
    </row>
    <row r="51" spans="1:35" x14ac:dyDescent="0.3">
      <c r="A51" t="s">
        <v>452</v>
      </c>
      <c r="B51" t="s">
        <v>928</v>
      </c>
      <c r="C51" t="s">
        <v>158</v>
      </c>
      <c r="D51" t="s">
        <v>816</v>
      </c>
      <c r="E51" t="s">
        <v>817</v>
      </c>
      <c r="F51" t="s">
        <v>275</v>
      </c>
      <c r="G51">
        <v>42310</v>
      </c>
      <c r="H51">
        <v>1.6</v>
      </c>
      <c r="I51" t="s">
        <v>882</v>
      </c>
      <c r="J51" t="s">
        <v>814</v>
      </c>
      <c r="K51" t="s">
        <v>647</v>
      </c>
      <c r="L51" t="s">
        <v>819</v>
      </c>
      <c r="P51" t="s">
        <v>820</v>
      </c>
      <c r="Q51">
        <v>1</v>
      </c>
      <c r="R51" t="s">
        <v>820</v>
      </c>
      <c r="S51" t="s">
        <v>812</v>
      </c>
      <c r="T51">
        <v>1</v>
      </c>
      <c r="U51" t="s">
        <v>834</v>
      </c>
      <c r="V51">
        <v>1</v>
      </c>
      <c r="AI51">
        <v>1</v>
      </c>
    </row>
    <row r="52" spans="1:35" x14ac:dyDescent="0.3">
      <c r="A52" t="s">
        <v>929</v>
      </c>
      <c r="B52" t="s">
        <v>930</v>
      </c>
      <c r="C52" t="s">
        <v>931</v>
      </c>
      <c r="D52" t="s">
        <v>816</v>
      </c>
      <c r="E52" t="s">
        <v>817</v>
      </c>
      <c r="F52" t="s">
        <v>275</v>
      </c>
      <c r="G52">
        <v>42815</v>
      </c>
      <c r="H52">
        <v>0.2</v>
      </c>
      <c r="I52" t="s">
        <v>838</v>
      </c>
      <c r="J52" t="s">
        <v>813</v>
      </c>
      <c r="K52" t="s">
        <v>830</v>
      </c>
      <c r="L52" t="s">
        <v>819</v>
      </c>
      <c r="P52" t="s">
        <v>820</v>
      </c>
      <c r="Q52">
        <v>1</v>
      </c>
      <c r="R52" t="s">
        <v>820</v>
      </c>
      <c r="S52" t="s">
        <v>283</v>
      </c>
      <c r="T52">
        <v>1</v>
      </c>
      <c r="U52" t="s">
        <v>803</v>
      </c>
      <c r="V52">
        <v>1</v>
      </c>
      <c r="AI52">
        <v>1</v>
      </c>
    </row>
    <row r="53" spans="1:35" x14ac:dyDescent="0.3">
      <c r="A53" t="s">
        <v>525</v>
      </c>
      <c r="B53" t="s">
        <v>779</v>
      </c>
      <c r="C53" t="s">
        <v>508</v>
      </c>
      <c r="D53" t="s">
        <v>841</v>
      </c>
      <c r="E53" t="s">
        <v>855</v>
      </c>
      <c r="F53" t="s">
        <v>275</v>
      </c>
      <c r="G53">
        <v>42404</v>
      </c>
      <c r="H53">
        <v>1.3</v>
      </c>
      <c r="I53" t="s">
        <v>833</v>
      </c>
      <c r="J53" t="s">
        <v>813</v>
      </c>
      <c r="K53" t="s">
        <v>799</v>
      </c>
      <c r="L53" t="s">
        <v>819</v>
      </c>
      <c r="P53" t="s">
        <v>820</v>
      </c>
      <c r="Q53">
        <v>1</v>
      </c>
      <c r="R53" t="s">
        <v>820</v>
      </c>
      <c r="S53" t="s">
        <v>283</v>
      </c>
      <c r="T53">
        <v>1</v>
      </c>
      <c r="U53" t="s">
        <v>798</v>
      </c>
      <c r="V53">
        <v>1</v>
      </c>
      <c r="AI53">
        <v>1</v>
      </c>
    </row>
    <row r="54" spans="1:35" x14ac:dyDescent="0.3">
      <c r="A54" t="s">
        <v>932</v>
      </c>
      <c r="B54" t="s">
        <v>933</v>
      </c>
      <c r="C54" t="s">
        <v>934</v>
      </c>
      <c r="D54" t="s">
        <v>816</v>
      </c>
      <c r="E54" t="s">
        <v>817</v>
      </c>
      <c r="F54" t="s">
        <v>275</v>
      </c>
      <c r="G54">
        <v>42823</v>
      </c>
      <c r="H54">
        <v>0.2</v>
      </c>
      <c r="I54" t="s">
        <v>838</v>
      </c>
      <c r="J54" t="s">
        <v>797</v>
      </c>
      <c r="K54" t="s">
        <v>799</v>
      </c>
      <c r="L54" t="s">
        <v>819</v>
      </c>
      <c r="P54" t="s">
        <v>820</v>
      </c>
      <c r="Q54">
        <v>1</v>
      </c>
      <c r="R54" t="s">
        <v>820</v>
      </c>
      <c r="S54" t="s">
        <v>284</v>
      </c>
      <c r="T54">
        <v>1</v>
      </c>
      <c r="U54" t="s">
        <v>856</v>
      </c>
      <c r="V54">
        <v>1</v>
      </c>
      <c r="AI54">
        <v>1</v>
      </c>
    </row>
    <row r="55" spans="1:35" x14ac:dyDescent="0.3">
      <c r="A55" t="s">
        <v>935</v>
      </c>
      <c r="B55" t="s">
        <v>936</v>
      </c>
      <c r="C55" t="s">
        <v>694</v>
      </c>
      <c r="D55" t="s">
        <v>816</v>
      </c>
      <c r="E55" t="s">
        <v>817</v>
      </c>
      <c r="F55" t="s">
        <v>275</v>
      </c>
      <c r="G55">
        <v>42705</v>
      </c>
      <c r="H55">
        <v>0.5</v>
      </c>
      <c r="I55" t="s">
        <v>825</v>
      </c>
      <c r="J55" t="s">
        <v>813</v>
      </c>
      <c r="K55" t="s">
        <v>830</v>
      </c>
      <c r="L55" t="s">
        <v>819</v>
      </c>
      <c r="P55" t="s">
        <v>820</v>
      </c>
      <c r="Q55">
        <v>1</v>
      </c>
      <c r="R55" t="s">
        <v>820</v>
      </c>
      <c r="S55" t="s">
        <v>283</v>
      </c>
      <c r="T55">
        <v>1</v>
      </c>
      <c r="U55" t="s">
        <v>803</v>
      </c>
      <c r="V55">
        <v>1</v>
      </c>
      <c r="AI55">
        <v>1</v>
      </c>
    </row>
    <row r="56" spans="1:35" x14ac:dyDescent="0.3">
      <c r="A56" t="s">
        <v>937</v>
      </c>
      <c r="B56" t="s">
        <v>938</v>
      </c>
      <c r="C56" t="s">
        <v>659</v>
      </c>
      <c r="D56" t="s">
        <v>816</v>
      </c>
      <c r="E56" t="s">
        <v>817</v>
      </c>
      <c r="F56" t="s">
        <v>275</v>
      </c>
      <c r="G56">
        <v>42758</v>
      </c>
      <c r="H56">
        <v>0.3</v>
      </c>
      <c r="I56" t="s">
        <v>825</v>
      </c>
      <c r="J56" t="s">
        <v>813</v>
      </c>
      <c r="K56" t="s">
        <v>830</v>
      </c>
      <c r="L56" t="s">
        <v>819</v>
      </c>
      <c r="P56" t="s">
        <v>821</v>
      </c>
      <c r="Q56">
        <v>1</v>
      </c>
      <c r="R56" t="s">
        <v>820</v>
      </c>
      <c r="S56" t="s">
        <v>283</v>
      </c>
      <c r="T56">
        <v>1</v>
      </c>
      <c r="U56" t="s">
        <v>803</v>
      </c>
      <c r="V56">
        <v>1</v>
      </c>
      <c r="AI56">
        <v>1</v>
      </c>
    </row>
    <row r="57" spans="1:35" x14ac:dyDescent="0.3">
      <c r="A57" t="s">
        <v>433</v>
      </c>
      <c r="B57" t="s">
        <v>939</v>
      </c>
      <c r="C57" t="s">
        <v>177</v>
      </c>
      <c r="D57" t="s">
        <v>816</v>
      </c>
      <c r="E57" t="s">
        <v>817</v>
      </c>
      <c r="F57" t="s">
        <v>275</v>
      </c>
      <c r="G57">
        <v>42158</v>
      </c>
      <c r="H57">
        <v>2</v>
      </c>
      <c r="I57" t="s">
        <v>882</v>
      </c>
      <c r="J57" t="s">
        <v>813</v>
      </c>
      <c r="K57" t="s">
        <v>799</v>
      </c>
      <c r="L57" t="s">
        <v>819</v>
      </c>
      <c r="P57" t="s">
        <v>820</v>
      </c>
      <c r="Q57">
        <v>1</v>
      </c>
      <c r="R57" t="s">
        <v>820</v>
      </c>
      <c r="S57" t="s">
        <v>283</v>
      </c>
      <c r="T57">
        <v>1</v>
      </c>
      <c r="U57" t="s">
        <v>800</v>
      </c>
      <c r="V57">
        <v>1</v>
      </c>
      <c r="AI57">
        <v>1</v>
      </c>
    </row>
    <row r="58" spans="1:35" x14ac:dyDescent="0.3">
      <c r="A58" t="s">
        <v>448</v>
      </c>
      <c r="B58" t="s">
        <v>940</v>
      </c>
      <c r="C58" t="s">
        <v>204</v>
      </c>
      <c r="D58" t="s">
        <v>816</v>
      </c>
      <c r="E58" t="s">
        <v>817</v>
      </c>
      <c r="F58" t="s">
        <v>275</v>
      </c>
      <c r="G58">
        <v>42270</v>
      </c>
      <c r="H58">
        <v>1.7</v>
      </c>
      <c r="I58" t="s">
        <v>882</v>
      </c>
      <c r="J58" t="s">
        <v>48</v>
      </c>
      <c r="K58" t="s">
        <v>830</v>
      </c>
      <c r="L58" t="s">
        <v>819</v>
      </c>
      <c r="P58" t="s">
        <v>820</v>
      </c>
      <c r="Q58">
        <v>1</v>
      </c>
      <c r="R58" t="s">
        <v>821</v>
      </c>
      <c r="S58" t="s">
        <v>278</v>
      </c>
      <c r="T58">
        <v>1</v>
      </c>
      <c r="U58" t="s">
        <v>802</v>
      </c>
      <c r="V58">
        <v>0.5</v>
      </c>
      <c r="W58" t="s">
        <v>800</v>
      </c>
      <c r="X58">
        <v>0.5</v>
      </c>
      <c r="AI58">
        <v>1</v>
      </c>
    </row>
    <row r="59" spans="1:35" x14ac:dyDescent="0.3">
      <c r="A59" t="s">
        <v>941</v>
      </c>
      <c r="B59" t="s">
        <v>942</v>
      </c>
      <c r="C59" t="s">
        <v>705</v>
      </c>
      <c r="D59" t="s">
        <v>816</v>
      </c>
      <c r="E59" t="s">
        <v>817</v>
      </c>
      <c r="F59" t="s">
        <v>275</v>
      </c>
      <c r="G59">
        <v>42506</v>
      </c>
      <c r="H59">
        <v>1</v>
      </c>
      <c r="I59" t="s">
        <v>833</v>
      </c>
      <c r="J59" t="s">
        <v>813</v>
      </c>
      <c r="K59" t="s">
        <v>793</v>
      </c>
      <c r="L59" t="s">
        <v>819</v>
      </c>
      <c r="P59" t="s">
        <v>820</v>
      </c>
      <c r="Q59">
        <v>1</v>
      </c>
      <c r="R59" t="s">
        <v>820</v>
      </c>
      <c r="S59" t="s">
        <v>283</v>
      </c>
      <c r="T59">
        <v>1</v>
      </c>
      <c r="U59" t="s">
        <v>792</v>
      </c>
      <c r="V59">
        <v>1</v>
      </c>
      <c r="AI59">
        <v>1</v>
      </c>
    </row>
    <row r="60" spans="1:35" x14ac:dyDescent="0.3">
      <c r="A60" t="s">
        <v>943</v>
      </c>
      <c r="B60" t="s">
        <v>944</v>
      </c>
      <c r="C60" t="s">
        <v>945</v>
      </c>
      <c r="D60" t="s">
        <v>816</v>
      </c>
      <c r="E60" t="s">
        <v>817</v>
      </c>
      <c r="F60" t="s">
        <v>275</v>
      </c>
      <c r="G60">
        <v>42866</v>
      </c>
      <c r="H60">
        <v>0.1</v>
      </c>
      <c r="I60" t="s">
        <v>838</v>
      </c>
      <c r="J60" t="s">
        <v>813</v>
      </c>
      <c r="K60" t="s">
        <v>799</v>
      </c>
      <c r="L60" t="s">
        <v>819</v>
      </c>
      <c r="P60" t="s">
        <v>820</v>
      </c>
      <c r="Q60">
        <v>1</v>
      </c>
      <c r="R60" t="s">
        <v>820</v>
      </c>
      <c r="S60" t="s">
        <v>283</v>
      </c>
      <c r="T60">
        <v>1</v>
      </c>
      <c r="U60" t="s">
        <v>798</v>
      </c>
      <c r="V60">
        <v>1</v>
      </c>
      <c r="AI60">
        <v>1</v>
      </c>
    </row>
    <row r="61" spans="1:35" x14ac:dyDescent="0.3">
      <c r="A61" t="s">
        <v>946</v>
      </c>
      <c r="B61" t="s">
        <v>947</v>
      </c>
      <c r="C61" t="s">
        <v>712</v>
      </c>
      <c r="D61" t="s">
        <v>811</v>
      </c>
      <c r="E61" t="s">
        <v>817</v>
      </c>
      <c r="F61" t="s">
        <v>275</v>
      </c>
      <c r="G61">
        <v>42828</v>
      </c>
      <c r="H61">
        <v>0.2</v>
      </c>
      <c r="I61" t="s">
        <v>838</v>
      </c>
      <c r="J61" t="s">
        <v>797</v>
      </c>
      <c r="K61" t="s">
        <v>799</v>
      </c>
      <c r="L61" t="s">
        <v>819</v>
      </c>
      <c r="P61" t="s">
        <v>820</v>
      </c>
      <c r="Q61">
        <v>1</v>
      </c>
      <c r="R61" t="s">
        <v>820</v>
      </c>
      <c r="S61" t="s">
        <v>284</v>
      </c>
      <c r="T61">
        <v>1</v>
      </c>
      <c r="U61" t="s">
        <v>856</v>
      </c>
      <c r="V61">
        <v>1</v>
      </c>
      <c r="AI61">
        <v>1</v>
      </c>
    </row>
    <row r="62" spans="1:35" x14ac:dyDescent="0.3">
      <c r="A62" t="s">
        <v>420</v>
      </c>
      <c r="B62" t="s">
        <v>948</v>
      </c>
      <c r="C62" t="s">
        <v>949</v>
      </c>
      <c r="D62" t="s">
        <v>44</v>
      </c>
      <c r="E62" t="s">
        <v>884</v>
      </c>
      <c r="F62" t="s">
        <v>275</v>
      </c>
      <c r="G62">
        <v>39853</v>
      </c>
      <c r="H62">
        <v>8.3000000000000007</v>
      </c>
      <c r="I62" t="s">
        <v>843</v>
      </c>
      <c r="J62" t="s">
        <v>48</v>
      </c>
      <c r="K62" t="s">
        <v>793</v>
      </c>
      <c r="L62" t="s">
        <v>819</v>
      </c>
      <c r="P62" t="s">
        <v>820</v>
      </c>
      <c r="Q62">
        <v>1</v>
      </c>
      <c r="R62" t="s">
        <v>821</v>
      </c>
      <c r="S62" t="s">
        <v>274</v>
      </c>
      <c r="T62">
        <v>1</v>
      </c>
      <c r="U62" t="s">
        <v>795</v>
      </c>
      <c r="V62">
        <v>0.5</v>
      </c>
      <c r="W62" t="s">
        <v>63</v>
      </c>
      <c r="X62">
        <v>0.25</v>
      </c>
      <c r="Y62" t="s">
        <v>801</v>
      </c>
      <c r="Z62">
        <v>0.25</v>
      </c>
      <c r="AI62">
        <v>1</v>
      </c>
    </row>
    <row r="63" spans="1:35" x14ac:dyDescent="0.3">
      <c r="A63" t="s">
        <v>314</v>
      </c>
      <c r="B63" t="s">
        <v>950</v>
      </c>
      <c r="C63" t="s">
        <v>212</v>
      </c>
      <c r="D63" t="s">
        <v>816</v>
      </c>
      <c r="E63" t="s">
        <v>817</v>
      </c>
      <c r="F63" t="s">
        <v>275</v>
      </c>
      <c r="G63">
        <v>41779</v>
      </c>
      <c r="H63">
        <v>3</v>
      </c>
      <c r="I63" t="s">
        <v>859</v>
      </c>
      <c r="J63" t="s">
        <v>813</v>
      </c>
      <c r="K63" t="s">
        <v>799</v>
      </c>
      <c r="L63" t="s">
        <v>819</v>
      </c>
      <c r="P63" t="s">
        <v>820</v>
      </c>
      <c r="Q63">
        <v>1</v>
      </c>
      <c r="R63" t="s">
        <v>820</v>
      </c>
      <c r="S63" t="s">
        <v>283</v>
      </c>
      <c r="T63">
        <v>1</v>
      </c>
      <c r="U63" t="s">
        <v>798</v>
      </c>
      <c r="V63">
        <v>1</v>
      </c>
      <c r="AI63">
        <v>1</v>
      </c>
    </row>
    <row r="64" spans="1:35" x14ac:dyDescent="0.3">
      <c r="A64" t="s">
        <v>342</v>
      </c>
      <c r="B64" t="s">
        <v>951</v>
      </c>
      <c r="C64" t="s">
        <v>188</v>
      </c>
      <c r="D64" t="s">
        <v>816</v>
      </c>
      <c r="E64" t="s">
        <v>817</v>
      </c>
      <c r="F64" t="s">
        <v>305</v>
      </c>
      <c r="G64">
        <v>41484</v>
      </c>
      <c r="H64">
        <v>3.8</v>
      </c>
      <c r="I64" t="s">
        <v>859</v>
      </c>
      <c r="J64" t="s">
        <v>814</v>
      </c>
      <c r="K64" t="s">
        <v>647</v>
      </c>
      <c r="L64" t="s">
        <v>819</v>
      </c>
      <c r="P64" t="s">
        <v>820</v>
      </c>
      <c r="Q64">
        <v>1</v>
      </c>
      <c r="R64" t="s">
        <v>821</v>
      </c>
      <c r="S64" t="s">
        <v>812</v>
      </c>
      <c r="T64">
        <v>1</v>
      </c>
      <c r="U64" t="s">
        <v>802</v>
      </c>
      <c r="V64">
        <v>0.5</v>
      </c>
      <c r="W64" t="s">
        <v>800</v>
      </c>
      <c r="X64">
        <v>0.5</v>
      </c>
      <c r="AI64">
        <v>1</v>
      </c>
    </row>
    <row r="65" spans="1:35" x14ac:dyDescent="0.3">
      <c r="A65" t="s">
        <v>323</v>
      </c>
      <c r="B65" t="s">
        <v>775</v>
      </c>
      <c r="C65" t="s">
        <v>90</v>
      </c>
      <c r="D65" t="s">
        <v>811</v>
      </c>
      <c r="E65" t="s">
        <v>855</v>
      </c>
      <c r="F65" t="s">
        <v>275</v>
      </c>
      <c r="G65">
        <v>41697</v>
      </c>
      <c r="H65">
        <v>3.3</v>
      </c>
      <c r="I65" t="s">
        <v>859</v>
      </c>
      <c r="J65" t="s">
        <v>813</v>
      </c>
      <c r="K65" t="s">
        <v>799</v>
      </c>
      <c r="L65" t="s">
        <v>819</v>
      </c>
      <c r="P65" t="s">
        <v>821</v>
      </c>
      <c r="Q65">
        <v>1</v>
      </c>
      <c r="R65" t="s">
        <v>820</v>
      </c>
      <c r="S65" t="s">
        <v>283</v>
      </c>
      <c r="T65">
        <v>1</v>
      </c>
      <c r="U65" t="s">
        <v>798</v>
      </c>
      <c r="V65">
        <v>1</v>
      </c>
      <c r="AI65">
        <v>1</v>
      </c>
    </row>
    <row r="66" spans="1:35" x14ac:dyDescent="0.3">
      <c r="A66" t="s">
        <v>952</v>
      </c>
      <c r="B66" t="s">
        <v>953</v>
      </c>
      <c r="C66" t="s">
        <v>672</v>
      </c>
      <c r="D66" t="s">
        <v>816</v>
      </c>
      <c r="E66" t="s">
        <v>817</v>
      </c>
      <c r="F66" t="s">
        <v>275</v>
      </c>
      <c r="G66">
        <v>42576</v>
      </c>
      <c r="H66">
        <v>0.8</v>
      </c>
      <c r="I66" t="s">
        <v>829</v>
      </c>
      <c r="J66" t="s">
        <v>78</v>
      </c>
      <c r="K66" t="s">
        <v>819</v>
      </c>
      <c r="L66" t="s">
        <v>819</v>
      </c>
      <c r="P66" t="s">
        <v>820</v>
      </c>
      <c r="Q66">
        <v>1</v>
      </c>
      <c r="R66" t="s">
        <v>820</v>
      </c>
      <c r="S66" t="s">
        <v>356</v>
      </c>
      <c r="T66">
        <v>1</v>
      </c>
      <c r="U66" t="s">
        <v>301</v>
      </c>
      <c r="V66">
        <v>1</v>
      </c>
      <c r="AI66">
        <v>1</v>
      </c>
    </row>
    <row r="67" spans="1:35" x14ac:dyDescent="0.3">
      <c r="A67" t="s">
        <v>287</v>
      </c>
      <c r="B67" t="s">
        <v>790</v>
      </c>
      <c r="C67" t="s">
        <v>130</v>
      </c>
      <c r="D67" t="s">
        <v>841</v>
      </c>
      <c r="E67" t="s">
        <v>855</v>
      </c>
      <c r="F67" t="s">
        <v>275</v>
      </c>
      <c r="G67">
        <v>41927</v>
      </c>
      <c r="H67">
        <v>2.6</v>
      </c>
      <c r="I67" t="s">
        <v>818</v>
      </c>
      <c r="J67" t="s">
        <v>48</v>
      </c>
      <c r="K67" t="s">
        <v>793</v>
      </c>
      <c r="L67" t="s">
        <v>819</v>
      </c>
      <c r="P67" t="s">
        <v>820</v>
      </c>
      <c r="Q67">
        <v>1</v>
      </c>
      <c r="R67" t="s">
        <v>820</v>
      </c>
      <c r="S67" t="s">
        <v>274</v>
      </c>
      <c r="T67">
        <v>1</v>
      </c>
      <c r="U67" t="s">
        <v>795</v>
      </c>
      <c r="V67">
        <v>1</v>
      </c>
      <c r="AI67">
        <v>1</v>
      </c>
    </row>
    <row r="68" spans="1:35" x14ac:dyDescent="0.3">
      <c r="A68" t="s">
        <v>352</v>
      </c>
      <c r="B68" t="s">
        <v>954</v>
      </c>
      <c r="C68" t="s">
        <v>169</v>
      </c>
      <c r="D68" t="s">
        <v>816</v>
      </c>
      <c r="E68" t="s">
        <v>817</v>
      </c>
      <c r="F68" t="s">
        <v>305</v>
      </c>
      <c r="G68">
        <v>41372</v>
      </c>
      <c r="H68">
        <v>4.0999999999999996</v>
      </c>
      <c r="I68" t="s">
        <v>859</v>
      </c>
      <c r="J68" t="s">
        <v>48</v>
      </c>
      <c r="K68" t="s">
        <v>647</v>
      </c>
      <c r="L68" t="s">
        <v>819</v>
      </c>
      <c r="P68" t="s">
        <v>820</v>
      </c>
      <c r="Q68">
        <v>1</v>
      </c>
      <c r="R68" t="s">
        <v>821</v>
      </c>
      <c r="S68" t="s">
        <v>274</v>
      </c>
      <c r="T68">
        <v>1</v>
      </c>
      <c r="U68" t="s">
        <v>63</v>
      </c>
      <c r="V68">
        <v>0.7</v>
      </c>
      <c r="W68" t="s">
        <v>801</v>
      </c>
      <c r="X68">
        <v>0.2</v>
      </c>
      <c r="Y68" t="s">
        <v>802</v>
      </c>
      <c r="Z68">
        <v>0.1</v>
      </c>
      <c r="AI68">
        <v>1</v>
      </c>
    </row>
    <row r="69" spans="1:35" x14ac:dyDescent="0.3">
      <c r="A69" t="s">
        <v>955</v>
      </c>
      <c r="B69" t="s">
        <v>956</v>
      </c>
      <c r="C69" t="s">
        <v>669</v>
      </c>
      <c r="D69" t="s">
        <v>816</v>
      </c>
      <c r="E69" t="s">
        <v>817</v>
      </c>
      <c r="F69" t="s">
        <v>275</v>
      </c>
      <c r="G69">
        <v>42576</v>
      </c>
      <c r="H69">
        <v>0.8</v>
      </c>
      <c r="I69" t="s">
        <v>829</v>
      </c>
      <c r="J69" t="s">
        <v>814</v>
      </c>
      <c r="K69" t="s">
        <v>647</v>
      </c>
      <c r="L69" t="s">
        <v>819</v>
      </c>
      <c r="P69" t="s">
        <v>820</v>
      </c>
      <c r="Q69">
        <v>1</v>
      </c>
      <c r="R69" t="s">
        <v>820</v>
      </c>
      <c r="S69" t="s">
        <v>812</v>
      </c>
      <c r="T69">
        <v>1</v>
      </c>
      <c r="U69" t="s">
        <v>834</v>
      </c>
      <c r="V69">
        <v>1</v>
      </c>
      <c r="AI69">
        <v>1</v>
      </c>
    </row>
    <row r="70" spans="1:35" x14ac:dyDescent="0.3">
      <c r="A70" t="s">
        <v>390</v>
      </c>
      <c r="B70" t="s">
        <v>777</v>
      </c>
      <c r="C70" t="s">
        <v>957</v>
      </c>
      <c r="D70" t="s">
        <v>841</v>
      </c>
      <c r="E70" t="s">
        <v>855</v>
      </c>
      <c r="F70" t="s">
        <v>275</v>
      </c>
      <c r="G70">
        <v>40828</v>
      </c>
      <c r="H70">
        <v>5.6</v>
      </c>
      <c r="I70" t="s">
        <v>843</v>
      </c>
      <c r="J70" t="s">
        <v>813</v>
      </c>
      <c r="K70" t="s">
        <v>799</v>
      </c>
      <c r="L70" t="s">
        <v>819</v>
      </c>
      <c r="P70" t="s">
        <v>820</v>
      </c>
      <c r="Q70">
        <v>1</v>
      </c>
      <c r="R70" t="s">
        <v>820</v>
      </c>
      <c r="S70" t="s">
        <v>283</v>
      </c>
      <c r="T70">
        <v>1</v>
      </c>
      <c r="U70" t="s">
        <v>798</v>
      </c>
      <c r="V70">
        <v>1</v>
      </c>
      <c r="AI70">
        <v>1</v>
      </c>
    </row>
    <row r="71" spans="1:35" x14ac:dyDescent="0.3">
      <c r="A71" t="s">
        <v>527</v>
      </c>
      <c r="B71" t="s">
        <v>958</v>
      </c>
      <c r="C71" t="s">
        <v>516</v>
      </c>
      <c r="D71" t="s">
        <v>811</v>
      </c>
      <c r="E71" t="s">
        <v>959</v>
      </c>
      <c r="F71" t="s">
        <v>275</v>
      </c>
      <c r="G71">
        <v>42422</v>
      </c>
      <c r="H71">
        <v>1.3</v>
      </c>
      <c r="I71" t="s">
        <v>833</v>
      </c>
      <c r="J71" t="s">
        <v>78</v>
      </c>
      <c r="K71" t="s">
        <v>830</v>
      </c>
      <c r="L71" t="s">
        <v>819</v>
      </c>
      <c r="P71" t="s">
        <v>820</v>
      </c>
      <c r="Q71">
        <v>1</v>
      </c>
      <c r="R71" t="s">
        <v>820</v>
      </c>
      <c r="S71" t="s">
        <v>356</v>
      </c>
      <c r="T71">
        <v>1</v>
      </c>
      <c r="U71" t="s">
        <v>46</v>
      </c>
      <c r="V71">
        <v>1</v>
      </c>
      <c r="AI71">
        <v>1</v>
      </c>
    </row>
    <row r="72" spans="1:35" x14ac:dyDescent="0.3">
      <c r="A72" t="s">
        <v>960</v>
      </c>
      <c r="B72" t="s">
        <v>961</v>
      </c>
      <c r="C72" t="s">
        <v>660</v>
      </c>
      <c r="D72" t="s">
        <v>816</v>
      </c>
      <c r="E72" t="s">
        <v>817</v>
      </c>
      <c r="F72" t="s">
        <v>275</v>
      </c>
      <c r="G72">
        <v>42842</v>
      </c>
      <c r="H72">
        <v>0.1</v>
      </c>
      <c r="I72" t="s">
        <v>838</v>
      </c>
      <c r="M72" t="s">
        <v>853</v>
      </c>
      <c r="N72">
        <v>42916</v>
      </c>
      <c r="P72" t="s">
        <v>821</v>
      </c>
      <c r="Q72">
        <v>1</v>
      </c>
      <c r="R72" t="s">
        <v>820</v>
      </c>
      <c r="S72" t="s">
        <v>274</v>
      </c>
      <c r="T72">
        <v>1</v>
      </c>
      <c r="U72" t="s">
        <v>795</v>
      </c>
      <c r="V72">
        <v>1</v>
      </c>
      <c r="AI72">
        <v>1</v>
      </c>
    </row>
    <row r="73" spans="1:35" x14ac:dyDescent="0.3">
      <c r="A73" t="s">
        <v>962</v>
      </c>
      <c r="B73" t="s">
        <v>963</v>
      </c>
      <c r="C73" t="s">
        <v>697</v>
      </c>
      <c r="D73" t="s">
        <v>816</v>
      </c>
      <c r="E73" t="s">
        <v>817</v>
      </c>
      <c r="F73" t="s">
        <v>275</v>
      </c>
      <c r="G73">
        <v>42711</v>
      </c>
      <c r="H73">
        <v>0.5</v>
      </c>
      <c r="I73" t="s">
        <v>825</v>
      </c>
      <c r="J73" t="s">
        <v>48</v>
      </c>
      <c r="K73" t="s">
        <v>793</v>
      </c>
      <c r="L73" t="s">
        <v>819</v>
      </c>
      <c r="P73" t="s">
        <v>820</v>
      </c>
      <c r="Q73">
        <v>1</v>
      </c>
      <c r="R73" t="s">
        <v>820</v>
      </c>
      <c r="S73" t="s">
        <v>274</v>
      </c>
      <c r="T73">
        <v>1</v>
      </c>
      <c r="U73" t="s">
        <v>794</v>
      </c>
      <c r="V73">
        <v>1</v>
      </c>
      <c r="AI73">
        <v>1</v>
      </c>
    </row>
    <row r="74" spans="1:35" x14ac:dyDescent="0.3">
      <c r="A74" t="s">
        <v>964</v>
      </c>
      <c r="B74" t="s">
        <v>965</v>
      </c>
      <c r="C74" t="s">
        <v>966</v>
      </c>
      <c r="D74" t="s">
        <v>816</v>
      </c>
      <c r="E74" t="s">
        <v>817</v>
      </c>
      <c r="F74" t="s">
        <v>275</v>
      </c>
      <c r="G74">
        <v>42598</v>
      </c>
      <c r="H74">
        <v>0.8</v>
      </c>
      <c r="I74" t="s">
        <v>829</v>
      </c>
      <c r="J74" t="s">
        <v>48</v>
      </c>
      <c r="K74" t="s">
        <v>793</v>
      </c>
      <c r="L74" t="s">
        <v>819</v>
      </c>
      <c r="P74" t="s">
        <v>820</v>
      </c>
      <c r="Q74">
        <v>1</v>
      </c>
      <c r="R74" t="s">
        <v>820</v>
      </c>
      <c r="S74" t="s">
        <v>274</v>
      </c>
      <c r="T74">
        <v>1</v>
      </c>
      <c r="U74" t="s">
        <v>795</v>
      </c>
      <c r="V74">
        <v>1</v>
      </c>
      <c r="AI74">
        <v>1</v>
      </c>
    </row>
    <row r="75" spans="1:35" x14ac:dyDescent="0.3">
      <c r="A75" t="s">
        <v>453</v>
      </c>
      <c r="B75" t="s">
        <v>967</v>
      </c>
      <c r="C75" t="s">
        <v>196</v>
      </c>
      <c r="D75" t="s">
        <v>816</v>
      </c>
      <c r="E75" t="s">
        <v>817</v>
      </c>
      <c r="F75" t="s">
        <v>275</v>
      </c>
      <c r="G75">
        <v>42310</v>
      </c>
      <c r="H75">
        <v>1.6</v>
      </c>
      <c r="I75" t="s">
        <v>882</v>
      </c>
      <c r="J75" t="s">
        <v>814</v>
      </c>
      <c r="K75" t="s">
        <v>647</v>
      </c>
      <c r="L75" t="s">
        <v>819</v>
      </c>
      <c r="P75" t="s">
        <v>820</v>
      </c>
      <c r="Q75">
        <v>1</v>
      </c>
      <c r="R75" t="s">
        <v>820</v>
      </c>
      <c r="S75" t="s">
        <v>812</v>
      </c>
      <c r="T75">
        <v>1</v>
      </c>
      <c r="U75" t="s">
        <v>834</v>
      </c>
      <c r="V75">
        <v>1</v>
      </c>
      <c r="AI75">
        <v>1</v>
      </c>
    </row>
    <row r="76" spans="1:35" x14ac:dyDescent="0.3">
      <c r="A76" t="s">
        <v>968</v>
      </c>
      <c r="B76" t="s">
        <v>969</v>
      </c>
      <c r="C76" t="s">
        <v>702</v>
      </c>
      <c r="D76" t="s">
        <v>816</v>
      </c>
      <c r="E76" t="s">
        <v>817</v>
      </c>
      <c r="F76" t="s">
        <v>275</v>
      </c>
      <c r="G76">
        <v>42667</v>
      </c>
      <c r="H76">
        <v>0.6</v>
      </c>
      <c r="I76" t="s">
        <v>829</v>
      </c>
      <c r="J76" t="s">
        <v>814</v>
      </c>
      <c r="K76" t="s">
        <v>647</v>
      </c>
      <c r="L76" t="s">
        <v>819</v>
      </c>
      <c r="P76" t="s">
        <v>820</v>
      </c>
      <c r="Q76">
        <v>1</v>
      </c>
      <c r="R76" t="s">
        <v>820</v>
      </c>
      <c r="S76" t="s">
        <v>812</v>
      </c>
      <c r="T76">
        <v>1</v>
      </c>
      <c r="U76" t="s">
        <v>834</v>
      </c>
      <c r="V76">
        <v>1</v>
      </c>
      <c r="AI76">
        <v>1</v>
      </c>
    </row>
    <row r="77" spans="1:35" x14ac:dyDescent="0.3">
      <c r="A77" t="s">
        <v>970</v>
      </c>
      <c r="B77" t="s">
        <v>971</v>
      </c>
      <c r="C77" t="s">
        <v>972</v>
      </c>
      <c r="D77" t="s">
        <v>973</v>
      </c>
      <c r="E77" t="s">
        <v>847</v>
      </c>
      <c r="F77" t="s">
        <v>305</v>
      </c>
      <c r="G77">
        <v>42849</v>
      </c>
      <c r="H77">
        <v>0.1</v>
      </c>
      <c r="I77" t="s">
        <v>838</v>
      </c>
      <c r="J77" t="s">
        <v>797</v>
      </c>
      <c r="K77" t="s">
        <v>830</v>
      </c>
      <c r="L77" t="s">
        <v>819</v>
      </c>
      <c r="P77" t="s">
        <v>820</v>
      </c>
      <c r="Q77">
        <v>1</v>
      </c>
      <c r="R77" t="s">
        <v>820</v>
      </c>
      <c r="S77" t="s">
        <v>284</v>
      </c>
      <c r="T77">
        <v>1</v>
      </c>
      <c r="U77" t="s">
        <v>809</v>
      </c>
      <c r="V77">
        <v>1</v>
      </c>
      <c r="AI77">
        <v>1</v>
      </c>
    </row>
    <row r="78" spans="1:35" x14ac:dyDescent="0.3">
      <c r="A78" t="s">
        <v>407</v>
      </c>
      <c r="B78" t="s">
        <v>974</v>
      </c>
      <c r="C78" t="s">
        <v>173</v>
      </c>
      <c r="D78" t="s">
        <v>841</v>
      </c>
      <c r="E78" t="s">
        <v>842</v>
      </c>
      <c r="F78" t="s">
        <v>305</v>
      </c>
      <c r="G78">
        <v>40420</v>
      </c>
      <c r="H78">
        <v>6.8</v>
      </c>
      <c r="I78" t="s">
        <v>843</v>
      </c>
      <c r="J78" t="s">
        <v>48</v>
      </c>
      <c r="K78" t="s">
        <v>793</v>
      </c>
      <c r="L78" t="s">
        <v>819</v>
      </c>
      <c r="P78" t="s">
        <v>820</v>
      </c>
      <c r="Q78">
        <v>1</v>
      </c>
      <c r="R78" t="s">
        <v>820</v>
      </c>
      <c r="S78" t="s">
        <v>274</v>
      </c>
      <c r="T78">
        <v>1</v>
      </c>
      <c r="U78" t="s">
        <v>795</v>
      </c>
      <c r="V78">
        <v>1</v>
      </c>
      <c r="AI78">
        <v>1</v>
      </c>
    </row>
    <row r="79" spans="1:35" x14ac:dyDescent="0.3">
      <c r="A79" t="s">
        <v>294</v>
      </c>
      <c r="B79" t="s">
        <v>788</v>
      </c>
      <c r="C79" t="s">
        <v>215</v>
      </c>
      <c r="D79" t="s">
        <v>816</v>
      </c>
      <c r="E79" t="s">
        <v>847</v>
      </c>
      <c r="F79" t="s">
        <v>295</v>
      </c>
      <c r="G79">
        <v>41920</v>
      </c>
      <c r="H79">
        <v>2.6</v>
      </c>
      <c r="I79" t="s">
        <v>818</v>
      </c>
      <c r="J79" t="s">
        <v>48</v>
      </c>
      <c r="K79" t="s">
        <v>647</v>
      </c>
      <c r="L79" t="s">
        <v>819</v>
      </c>
      <c r="P79" t="s">
        <v>821</v>
      </c>
      <c r="Q79">
        <v>1</v>
      </c>
      <c r="R79" t="s">
        <v>820</v>
      </c>
      <c r="S79" t="s">
        <v>274</v>
      </c>
      <c r="T79">
        <v>1</v>
      </c>
      <c r="U79" t="s">
        <v>63</v>
      </c>
      <c r="V79">
        <v>1</v>
      </c>
      <c r="AI79">
        <v>1</v>
      </c>
    </row>
    <row r="80" spans="1:35" x14ac:dyDescent="0.3">
      <c r="A80" t="s">
        <v>975</v>
      </c>
      <c r="B80" t="s">
        <v>976</v>
      </c>
      <c r="C80" t="s">
        <v>977</v>
      </c>
      <c r="D80" t="s">
        <v>816</v>
      </c>
      <c r="E80" t="s">
        <v>817</v>
      </c>
      <c r="F80" t="s">
        <v>275</v>
      </c>
      <c r="G80">
        <v>42481</v>
      </c>
      <c r="H80">
        <v>1.1000000000000001</v>
      </c>
      <c r="I80" t="s">
        <v>833</v>
      </c>
      <c r="J80" t="s">
        <v>814</v>
      </c>
      <c r="K80" t="s">
        <v>647</v>
      </c>
      <c r="L80" t="s">
        <v>819</v>
      </c>
      <c r="P80" t="s">
        <v>820</v>
      </c>
      <c r="Q80">
        <v>1</v>
      </c>
      <c r="R80" t="s">
        <v>820</v>
      </c>
      <c r="S80" t="s">
        <v>812</v>
      </c>
      <c r="T80">
        <v>1</v>
      </c>
      <c r="U80" t="s">
        <v>834</v>
      </c>
      <c r="V80">
        <v>1</v>
      </c>
      <c r="AI80">
        <v>1</v>
      </c>
    </row>
    <row r="81" spans="1:35" x14ac:dyDescent="0.3">
      <c r="A81" t="s">
        <v>975</v>
      </c>
      <c r="B81" t="s">
        <v>976</v>
      </c>
      <c r="C81" t="s">
        <v>977</v>
      </c>
      <c r="D81" t="s">
        <v>816</v>
      </c>
      <c r="E81" t="s">
        <v>817</v>
      </c>
      <c r="F81" t="s">
        <v>275</v>
      </c>
      <c r="G81">
        <v>42481</v>
      </c>
      <c r="H81">
        <v>1.1000000000000001</v>
      </c>
      <c r="I81" t="s">
        <v>833</v>
      </c>
      <c r="J81" t="s">
        <v>814</v>
      </c>
      <c r="K81" t="s">
        <v>647</v>
      </c>
      <c r="L81" t="s">
        <v>819</v>
      </c>
      <c r="P81" t="s">
        <v>820</v>
      </c>
      <c r="Q81">
        <v>1</v>
      </c>
      <c r="R81" t="s">
        <v>820</v>
      </c>
      <c r="S81" t="s">
        <v>812</v>
      </c>
      <c r="T81">
        <v>1</v>
      </c>
      <c r="U81" t="s">
        <v>834</v>
      </c>
      <c r="V81">
        <v>1</v>
      </c>
      <c r="AI81">
        <v>1</v>
      </c>
    </row>
    <row r="82" spans="1:35" x14ac:dyDescent="0.3">
      <c r="A82" t="s">
        <v>978</v>
      </c>
      <c r="B82" t="s">
        <v>979</v>
      </c>
      <c r="C82" t="s">
        <v>675</v>
      </c>
      <c r="D82" t="s">
        <v>816</v>
      </c>
      <c r="E82" t="s">
        <v>817</v>
      </c>
      <c r="F82" t="s">
        <v>275</v>
      </c>
      <c r="G82">
        <v>42521</v>
      </c>
      <c r="H82">
        <v>1</v>
      </c>
      <c r="I82" t="s">
        <v>829</v>
      </c>
      <c r="J82" t="s">
        <v>813</v>
      </c>
      <c r="K82" t="s">
        <v>793</v>
      </c>
      <c r="L82" t="s">
        <v>819</v>
      </c>
      <c r="P82" t="s">
        <v>820</v>
      </c>
      <c r="Q82">
        <v>1</v>
      </c>
      <c r="R82" t="s">
        <v>820</v>
      </c>
      <c r="S82" t="s">
        <v>283</v>
      </c>
      <c r="T82">
        <v>1</v>
      </c>
      <c r="U82" t="s">
        <v>792</v>
      </c>
      <c r="V82">
        <v>1</v>
      </c>
      <c r="AI82">
        <v>1</v>
      </c>
    </row>
    <row r="83" spans="1:35" x14ac:dyDescent="0.3">
      <c r="A83" t="s">
        <v>307</v>
      </c>
      <c r="B83" t="s">
        <v>980</v>
      </c>
      <c r="C83" t="s">
        <v>102</v>
      </c>
      <c r="D83" t="s">
        <v>816</v>
      </c>
      <c r="E83" t="s">
        <v>817</v>
      </c>
      <c r="F83" t="s">
        <v>275</v>
      </c>
      <c r="G83">
        <v>41822</v>
      </c>
      <c r="H83">
        <v>2.9</v>
      </c>
      <c r="I83" t="s">
        <v>818</v>
      </c>
      <c r="J83" t="s">
        <v>797</v>
      </c>
      <c r="K83" t="s">
        <v>793</v>
      </c>
      <c r="L83" t="s">
        <v>819</v>
      </c>
      <c r="P83" t="s">
        <v>820</v>
      </c>
      <c r="Q83">
        <v>2</v>
      </c>
      <c r="R83" t="s">
        <v>820</v>
      </c>
      <c r="S83" t="s">
        <v>284</v>
      </c>
      <c r="T83">
        <v>0.9</v>
      </c>
      <c r="U83" t="s">
        <v>981</v>
      </c>
      <c r="V83">
        <v>0.9</v>
      </c>
      <c r="AA83" t="s">
        <v>274</v>
      </c>
      <c r="AB83">
        <v>0.1</v>
      </c>
      <c r="AC83" t="s">
        <v>795</v>
      </c>
      <c r="AD83">
        <v>0.1</v>
      </c>
      <c r="AI83">
        <v>1</v>
      </c>
    </row>
    <row r="84" spans="1:35" x14ac:dyDescent="0.3">
      <c r="A84" t="s">
        <v>322</v>
      </c>
      <c r="B84" t="s">
        <v>982</v>
      </c>
      <c r="C84" t="s">
        <v>122</v>
      </c>
      <c r="D84" t="s">
        <v>841</v>
      </c>
      <c r="E84" t="s">
        <v>817</v>
      </c>
      <c r="F84" t="s">
        <v>275</v>
      </c>
      <c r="G84">
        <v>41701</v>
      </c>
      <c r="H84">
        <v>3.2</v>
      </c>
      <c r="I84" t="s">
        <v>859</v>
      </c>
      <c r="J84" t="s">
        <v>813</v>
      </c>
      <c r="K84" t="s">
        <v>793</v>
      </c>
      <c r="L84" t="s">
        <v>819</v>
      </c>
      <c r="M84" t="s">
        <v>853</v>
      </c>
      <c r="N84">
        <v>42888</v>
      </c>
      <c r="P84" t="s">
        <v>820</v>
      </c>
      <c r="Q84">
        <v>1</v>
      </c>
      <c r="R84" t="s">
        <v>820</v>
      </c>
      <c r="S84" t="s">
        <v>283</v>
      </c>
      <c r="T84">
        <v>1</v>
      </c>
      <c r="U84" t="s">
        <v>792</v>
      </c>
      <c r="V84">
        <v>1</v>
      </c>
      <c r="AI84">
        <v>1</v>
      </c>
    </row>
    <row r="85" spans="1:35" x14ac:dyDescent="0.3">
      <c r="A85" t="s">
        <v>348</v>
      </c>
      <c r="B85" t="s">
        <v>983</v>
      </c>
      <c r="C85" t="s">
        <v>181</v>
      </c>
      <c r="D85" t="s">
        <v>811</v>
      </c>
      <c r="E85" t="s">
        <v>817</v>
      </c>
      <c r="F85" t="s">
        <v>275</v>
      </c>
      <c r="G85">
        <v>41430</v>
      </c>
      <c r="H85">
        <v>4</v>
      </c>
      <c r="I85" t="s">
        <v>859</v>
      </c>
      <c r="J85" t="s">
        <v>48</v>
      </c>
      <c r="K85" t="s">
        <v>799</v>
      </c>
      <c r="L85" t="s">
        <v>819</v>
      </c>
      <c r="P85" t="s">
        <v>820</v>
      </c>
      <c r="Q85">
        <v>1</v>
      </c>
      <c r="R85" t="s">
        <v>820</v>
      </c>
      <c r="S85" t="s">
        <v>278</v>
      </c>
      <c r="T85">
        <v>1</v>
      </c>
      <c r="U85" t="s">
        <v>806</v>
      </c>
      <c r="V85">
        <v>1</v>
      </c>
      <c r="AI85">
        <v>1</v>
      </c>
    </row>
    <row r="86" spans="1:35" x14ac:dyDescent="0.3">
      <c r="A86" t="s">
        <v>377</v>
      </c>
      <c r="B86" t="s">
        <v>78</v>
      </c>
      <c r="C86" t="s">
        <v>984</v>
      </c>
      <c r="D86" t="s">
        <v>985</v>
      </c>
      <c r="E86" t="s">
        <v>884</v>
      </c>
      <c r="F86" t="s">
        <v>275</v>
      </c>
      <c r="G86">
        <v>41057</v>
      </c>
      <c r="H86">
        <v>5</v>
      </c>
      <c r="I86" t="s">
        <v>843</v>
      </c>
      <c r="J86" t="s">
        <v>78</v>
      </c>
      <c r="K86" t="s">
        <v>986</v>
      </c>
      <c r="L86" t="s">
        <v>986</v>
      </c>
      <c r="P86" t="s">
        <v>820</v>
      </c>
      <c r="Q86">
        <v>1</v>
      </c>
      <c r="R86" t="s">
        <v>820</v>
      </c>
      <c r="S86" t="s">
        <v>46</v>
      </c>
      <c r="T86">
        <v>1</v>
      </c>
      <c r="U86" t="s">
        <v>46</v>
      </c>
      <c r="V86">
        <v>1</v>
      </c>
      <c r="AI86">
        <v>1</v>
      </c>
    </row>
    <row r="87" spans="1:35" x14ac:dyDescent="0.3">
      <c r="A87" t="s">
        <v>303</v>
      </c>
      <c r="B87" t="s">
        <v>987</v>
      </c>
      <c r="C87" t="s">
        <v>101</v>
      </c>
      <c r="D87" t="s">
        <v>816</v>
      </c>
      <c r="E87" t="s">
        <v>817</v>
      </c>
      <c r="F87" t="s">
        <v>275</v>
      </c>
      <c r="G87">
        <v>41828</v>
      </c>
      <c r="H87">
        <v>2.9</v>
      </c>
      <c r="I87" t="s">
        <v>818</v>
      </c>
      <c r="J87" t="s">
        <v>48</v>
      </c>
      <c r="K87" t="s">
        <v>793</v>
      </c>
      <c r="L87" t="s">
        <v>819</v>
      </c>
      <c r="P87" t="s">
        <v>820</v>
      </c>
      <c r="Q87">
        <v>1</v>
      </c>
      <c r="R87" t="s">
        <v>821</v>
      </c>
      <c r="S87" t="s">
        <v>274</v>
      </c>
      <c r="T87">
        <v>1</v>
      </c>
      <c r="U87" t="s">
        <v>801</v>
      </c>
      <c r="V87">
        <v>0.5</v>
      </c>
      <c r="W87" t="s">
        <v>795</v>
      </c>
      <c r="X87">
        <v>0.25</v>
      </c>
      <c r="Y87" t="s">
        <v>802</v>
      </c>
      <c r="Z87">
        <v>0.25</v>
      </c>
      <c r="AI87">
        <v>1</v>
      </c>
    </row>
    <row r="88" spans="1:35" x14ac:dyDescent="0.3">
      <c r="A88" t="s">
        <v>313</v>
      </c>
      <c r="B88" t="s">
        <v>988</v>
      </c>
      <c r="C88" t="s">
        <v>87</v>
      </c>
      <c r="D88" t="s">
        <v>301</v>
      </c>
      <c r="E88" t="s">
        <v>301</v>
      </c>
      <c r="F88" t="s">
        <v>275</v>
      </c>
      <c r="G88">
        <v>41785</v>
      </c>
      <c r="H88">
        <v>3</v>
      </c>
      <c r="I88" t="s">
        <v>859</v>
      </c>
      <c r="J88" t="s">
        <v>925</v>
      </c>
      <c r="K88" t="s">
        <v>647</v>
      </c>
      <c r="L88" t="s">
        <v>819</v>
      </c>
      <c r="P88" t="s">
        <v>821</v>
      </c>
      <c r="Q88">
        <v>1</v>
      </c>
      <c r="R88" t="s">
        <v>820</v>
      </c>
      <c r="S88" t="s">
        <v>301</v>
      </c>
      <c r="T88">
        <v>1</v>
      </c>
      <c r="U88" t="s">
        <v>301</v>
      </c>
      <c r="V88">
        <v>1</v>
      </c>
      <c r="AI88">
        <v>1</v>
      </c>
    </row>
    <row r="89" spans="1:35" x14ac:dyDescent="0.3">
      <c r="A89" t="s">
        <v>389</v>
      </c>
      <c r="B89" t="s">
        <v>989</v>
      </c>
      <c r="C89" t="s">
        <v>84</v>
      </c>
      <c r="D89" t="s">
        <v>301</v>
      </c>
      <c r="E89" t="s">
        <v>301</v>
      </c>
      <c r="F89" t="s">
        <v>275</v>
      </c>
      <c r="G89">
        <v>40844</v>
      </c>
      <c r="H89">
        <v>5.6</v>
      </c>
      <c r="I89" t="s">
        <v>843</v>
      </c>
      <c r="J89" t="s">
        <v>925</v>
      </c>
      <c r="K89" t="s">
        <v>830</v>
      </c>
      <c r="L89" t="s">
        <v>819</v>
      </c>
      <c r="P89" t="s">
        <v>821</v>
      </c>
      <c r="Q89">
        <v>1</v>
      </c>
      <c r="R89" t="s">
        <v>820</v>
      </c>
      <c r="S89" t="s">
        <v>356</v>
      </c>
      <c r="T89">
        <v>1</v>
      </c>
      <c r="U89" t="s">
        <v>301</v>
      </c>
      <c r="V89">
        <v>1</v>
      </c>
      <c r="AI89">
        <v>1</v>
      </c>
    </row>
    <row r="90" spans="1:35" x14ac:dyDescent="0.3">
      <c r="A90" t="s">
        <v>990</v>
      </c>
      <c r="B90" t="s">
        <v>991</v>
      </c>
      <c r="C90" t="s">
        <v>992</v>
      </c>
      <c r="D90" t="s">
        <v>816</v>
      </c>
      <c r="E90" t="s">
        <v>817</v>
      </c>
      <c r="F90" t="s">
        <v>275</v>
      </c>
      <c r="G90">
        <v>42656</v>
      </c>
      <c r="H90">
        <v>0.6</v>
      </c>
      <c r="I90" t="s">
        <v>829</v>
      </c>
      <c r="J90" t="s">
        <v>813</v>
      </c>
      <c r="K90" t="s">
        <v>799</v>
      </c>
      <c r="L90" t="s">
        <v>819</v>
      </c>
      <c r="P90" t="s">
        <v>820</v>
      </c>
      <c r="Q90">
        <v>1</v>
      </c>
      <c r="R90" t="s">
        <v>820</v>
      </c>
      <c r="S90" t="s">
        <v>283</v>
      </c>
      <c r="T90">
        <v>1</v>
      </c>
      <c r="U90" t="s">
        <v>810</v>
      </c>
      <c r="V90">
        <v>1</v>
      </c>
      <c r="AI90">
        <v>1</v>
      </c>
    </row>
    <row r="91" spans="1:35" x14ac:dyDescent="0.3">
      <c r="A91" t="s">
        <v>368</v>
      </c>
      <c r="B91" t="s">
        <v>993</v>
      </c>
      <c r="C91" t="s">
        <v>146</v>
      </c>
      <c r="D91" t="s">
        <v>816</v>
      </c>
      <c r="E91" t="s">
        <v>817</v>
      </c>
      <c r="F91" t="s">
        <v>275</v>
      </c>
      <c r="G91">
        <v>41225</v>
      </c>
      <c r="H91">
        <v>4.5</v>
      </c>
      <c r="I91" t="s">
        <v>859</v>
      </c>
      <c r="J91" t="s">
        <v>813</v>
      </c>
      <c r="K91" t="s">
        <v>799</v>
      </c>
      <c r="L91" t="s">
        <v>819</v>
      </c>
      <c r="P91" t="s">
        <v>820</v>
      </c>
      <c r="Q91">
        <v>1</v>
      </c>
      <c r="R91" t="s">
        <v>820</v>
      </c>
      <c r="S91" t="s">
        <v>283</v>
      </c>
      <c r="T91">
        <v>1</v>
      </c>
      <c r="U91" t="s">
        <v>810</v>
      </c>
      <c r="V91">
        <v>1</v>
      </c>
      <c r="AI91">
        <v>1</v>
      </c>
    </row>
    <row r="92" spans="1:35" x14ac:dyDescent="0.3">
      <c r="A92" t="s">
        <v>994</v>
      </c>
      <c r="B92" t="s">
        <v>995</v>
      </c>
      <c r="C92" t="s">
        <v>996</v>
      </c>
      <c r="D92" t="s">
        <v>986</v>
      </c>
      <c r="E92" t="s">
        <v>847</v>
      </c>
      <c r="F92" t="s">
        <v>295</v>
      </c>
      <c r="G92">
        <v>42536</v>
      </c>
      <c r="H92">
        <v>1</v>
      </c>
      <c r="I92" t="s">
        <v>829</v>
      </c>
      <c r="J92" t="s">
        <v>78</v>
      </c>
      <c r="K92" t="s">
        <v>647</v>
      </c>
      <c r="L92" t="s">
        <v>819</v>
      </c>
      <c r="P92" t="s">
        <v>820</v>
      </c>
      <c r="Q92">
        <v>1</v>
      </c>
      <c r="R92" t="s">
        <v>820</v>
      </c>
      <c r="S92" t="s">
        <v>46</v>
      </c>
      <c r="T92">
        <v>1</v>
      </c>
      <c r="U92" t="s">
        <v>46</v>
      </c>
      <c r="V92">
        <v>1</v>
      </c>
      <c r="AI92">
        <v>1</v>
      </c>
    </row>
    <row r="93" spans="1:35" x14ac:dyDescent="0.3">
      <c r="A93" t="s">
        <v>997</v>
      </c>
      <c r="B93" t="s">
        <v>998</v>
      </c>
      <c r="C93" t="s">
        <v>679</v>
      </c>
      <c r="D93" t="s">
        <v>816</v>
      </c>
      <c r="E93" t="s">
        <v>817</v>
      </c>
      <c r="F93" t="s">
        <v>275</v>
      </c>
      <c r="G93">
        <v>42608</v>
      </c>
      <c r="H93">
        <v>0.8</v>
      </c>
      <c r="I93" t="s">
        <v>829</v>
      </c>
      <c r="J93" t="s">
        <v>814</v>
      </c>
      <c r="K93" t="s">
        <v>647</v>
      </c>
      <c r="L93" t="s">
        <v>819</v>
      </c>
      <c r="P93" t="s">
        <v>820</v>
      </c>
      <c r="Q93">
        <v>1</v>
      </c>
      <c r="R93" t="s">
        <v>820</v>
      </c>
      <c r="S93" t="s">
        <v>812</v>
      </c>
      <c r="T93">
        <v>1</v>
      </c>
      <c r="U93" t="s">
        <v>834</v>
      </c>
      <c r="V93">
        <v>1</v>
      </c>
      <c r="AI93">
        <v>1</v>
      </c>
    </row>
    <row r="94" spans="1:35" x14ac:dyDescent="0.3">
      <c r="A94" t="s">
        <v>455</v>
      </c>
      <c r="B94" t="s">
        <v>999</v>
      </c>
      <c r="C94" t="s">
        <v>176</v>
      </c>
      <c r="D94" t="s">
        <v>816</v>
      </c>
      <c r="E94" t="s">
        <v>817</v>
      </c>
      <c r="F94" t="s">
        <v>275</v>
      </c>
      <c r="G94">
        <v>42310</v>
      </c>
      <c r="H94">
        <v>1.6</v>
      </c>
      <c r="I94" t="s">
        <v>882</v>
      </c>
      <c r="J94" t="s">
        <v>797</v>
      </c>
      <c r="K94" t="s">
        <v>793</v>
      </c>
      <c r="L94" t="s">
        <v>819</v>
      </c>
      <c r="P94" t="s">
        <v>820</v>
      </c>
      <c r="Q94">
        <v>1</v>
      </c>
      <c r="R94" t="s">
        <v>820</v>
      </c>
      <c r="S94" t="s">
        <v>284</v>
      </c>
      <c r="T94">
        <v>1</v>
      </c>
      <c r="U94" t="s">
        <v>1000</v>
      </c>
      <c r="V94">
        <v>1</v>
      </c>
      <c r="AI94">
        <v>1</v>
      </c>
    </row>
    <row r="95" spans="1:35" x14ac:dyDescent="0.3">
      <c r="A95" t="s">
        <v>379</v>
      </c>
      <c r="B95" t="s">
        <v>1001</v>
      </c>
      <c r="C95" t="s">
        <v>114</v>
      </c>
      <c r="D95" t="s">
        <v>816</v>
      </c>
      <c r="E95" t="s">
        <v>817</v>
      </c>
      <c r="F95" t="s">
        <v>275</v>
      </c>
      <c r="G95">
        <v>41008</v>
      </c>
      <c r="H95">
        <v>5.0999999999999996</v>
      </c>
      <c r="I95" t="s">
        <v>843</v>
      </c>
      <c r="J95" t="s">
        <v>813</v>
      </c>
      <c r="K95" t="s">
        <v>799</v>
      </c>
      <c r="L95" t="s">
        <v>819</v>
      </c>
      <c r="P95" t="s">
        <v>820</v>
      </c>
      <c r="Q95">
        <v>1</v>
      </c>
      <c r="R95" t="s">
        <v>820</v>
      </c>
      <c r="S95" t="s">
        <v>283</v>
      </c>
      <c r="T95">
        <v>1</v>
      </c>
      <c r="U95" t="s">
        <v>798</v>
      </c>
      <c r="V95">
        <v>1</v>
      </c>
      <c r="AI95">
        <v>1</v>
      </c>
    </row>
    <row r="96" spans="1:35" x14ac:dyDescent="0.3">
      <c r="A96" t="s">
        <v>330</v>
      </c>
      <c r="B96" t="s">
        <v>786</v>
      </c>
      <c r="C96" t="s">
        <v>168</v>
      </c>
      <c r="D96" t="s">
        <v>841</v>
      </c>
      <c r="E96" t="s">
        <v>855</v>
      </c>
      <c r="F96" t="s">
        <v>275</v>
      </c>
      <c r="G96">
        <v>41603</v>
      </c>
      <c r="H96">
        <v>3.5</v>
      </c>
      <c r="I96" t="s">
        <v>859</v>
      </c>
      <c r="J96" t="s">
        <v>48</v>
      </c>
      <c r="K96" t="s">
        <v>793</v>
      </c>
      <c r="L96" t="s">
        <v>819</v>
      </c>
      <c r="P96" t="s">
        <v>820</v>
      </c>
      <c r="Q96">
        <v>1</v>
      </c>
      <c r="R96" t="s">
        <v>820</v>
      </c>
      <c r="S96" t="s">
        <v>274</v>
      </c>
      <c r="T96">
        <v>1</v>
      </c>
      <c r="U96" t="s">
        <v>795</v>
      </c>
      <c r="V96">
        <v>1</v>
      </c>
      <c r="AI96">
        <v>1</v>
      </c>
    </row>
    <row r="97" spans="1:35" x14ac:dyDescent="0.3">
      <c r="A97" t="s">
        <v>1002</v>
      </c>
      <c r="B97" t="s">
        <v>1003</v>
      </c>
      <c r="C97" t="s">
        <v>1004</v>
      </c>
      <c r="D97" t="s">
        <v>1005</v>
      </c>
      <c r="E97" t="s">
        <v>817</v>
      </c>
      <c r="F97" t="s">
        <v>275</v>
      </c>
      <c r="G97">
        <v>42675</v>
      </c>
      <c r="H97">
        <v>0.6</v>
      </c>
      <c r="I97" t="s">
        <v>829</v>
      </c>
      <c r="J97" t="s">
        <v>813</v>
      </c>
      <c r="K97" t="s">
        <v>799</v>
      </c>
      <c r="L97" t="s">
        <v>819</v>
      </c>
      <c r="P97" t="s">
        <v>820</v>
      </c>
      <c r="Q97">
        <v>1</v>
      </c>
      <c r="R97" t="s">
        <v>820</v>
      </c>
      <c r="S97" t="s">
        <v>283</v>
      </c>
      <c r="T97">
        <v>1</v>
      </c>
      <c r="U97" t="s">
        <v>46</v>
      </c>
      <c r="V97">
        <v>1</v>
      </c>
      <c r="AI97">
        <v>1</v>
      </c>
    </row>
    <row r="98" spans="1:35" x14ac:dyDescent="0.3">
      <c r="A98" t="s">
        <v>365</v>
      </c>
      <c r="B98" t="s">
        <v>1006</v>
      </c>
      <c r="C98" t="s">
        <v>107</v>
      </c>
      <c r="D98" t="s">
        <v>816</v>
      </c>
      <c r="E98" t="s">
        <v>847</v>
      </c>
      <c r="F98" t="s">
        <v>305</v>
      </c>
      <c r="G98">
        <v>41248</v>
      </c>
      <c r="H98">
        <v>4.5</v>
      </c>
      <c r="I98" t="s">
        <v>859</v>
      </c>
      <c r="J98" t="s">
        <v>797</v>
      </c>
      <c r="K98" t="s">
        <v>830</v>
      </c>
      <c r="L98" t="s">
        <v>819</v>
      </c>
      <c r="P98" t="s">
        <v>820</v>
      </c>
      <c r="Q98">
        <v>1</v>
      </c>
      <c r="R98" t="s">
        <v>820</v>
      </c>
      <c r="S98" t="s">
        <v>284</v>
      </c>
      <c r="T98">
        <v>1</v>
      </c>
      <c r="U98" t="s">
        <v>804</v>
      </c>
      <c r="V98">
        <v>1</v>
      </c>
      <c r="AI98">
        <v>1</v>
      </c>
    </row>
    <row r="99" spans="1:35" x14ac:dyDescent="0.3">
      <c r="A99" t="s">
        <v>1007</v>
      </c>
      <c r="B99" t="s">
        <v>1008</v>
      </c>
      <c r="C99" t="s">
        <v>1009</v>
      </c>
      <c r="D99" t="s">
        <v>1010</v>
      </c>
      <c r="E99" t="s">
        <v>1011</v>
      </c>
      <c r="F99" t="s">
        <v>295</v>
      </c>
      <c r="G99">
        <v>42522</v>
      </c>
      <c r="H99">
        <v>1</v>
      </c>
      <c r="I99" t="s">
        <v>829</v>
      </c>
      <c r="J99" t="s">
        <v>986</v>
      </c>
      <c r="K99" t="s">
        <v>986</v>
      </c>
      <c r="L99" t="s">
        <v>986</v>
      </c>
      <c r="P99" t="s">
        <v>820</v>
      </c>
      <c r="Q99">
        <v>1</v>
      </c>
      <c r="R99" t="s">
        <v>820</v>
      </c>
      <c r="S99" t="s">
        <v>46</v>
      </c>
      <c r="T99">
        <v>1</v>
      </c>
      <c r="U99" t="s">
        <v>46</v>
      </c>
      <c r="V99">
        <v>1</v>
      </c>
      <c r="AI99">
        <v>1</v>
      </c>
    </row>
    <row r="100" spans="1:35" x14ac:dyDescent="0.3">
      <c r="A100" t="s">
        <v>1012</v>
      </c>
      <c r="B100" t="s">
        <v>1013</v>
      </c>
      <c r="C100" t="s">
        <v>668</v>
      </c>
      <c r="D100" t="s">
        <v>816</v>
      </c>
      <c r="E100" t="s">
        <v>817</v>
      </c>
      <c r="F100" t="s">
        <v>275</v>
      </c>
      <c r="G100">
        <v>42632</v>
      </c>
      <c r="H100">
        <v>0.7</v>
      </c>
      <c r="I100" t="s">
        <v>829</v>
      </c>
      <c r="J100" t="s">
        <v>48</v>
      </c>
      <c r="K100" t="s">
        <v>793</v>
      </c>
      <c r="L100" t="s">
        <v>819</v>
      </c>
      <c r="M100" t="s">
        <v>1014</v>
      </c>
      <c r="N100">
        <v>42881</v>
      </c>
      <c r="O100">
        <v>42881</v>
      </c>
      <c r="P100" t="s">
        <v>820</v>
      </c>
      <c r="Q100">
        <v>1</v>
      </c>
      <c r="R100" t="s">
        <v>820</v>
      </c>
      <c r="S100" t="s">
        <v>274</v>
      </c>
      <c r="T100">
        <v>1</v>
      </c>
      <c r="U100" t="s">
        <v>795</v>
      </c>
      <c r="V100">
        <v>1</v>
      </c>
      <c r="AI100">
        <v>1</v>
      </c>
    </row>
    <row r="101" spans="1:35" x14ac:dyDescent="0.3">
      <c r="A101" t="s">
        <v>1015</v>
      </c>
      <c r="B101" t="s">
        <v>1016</v>
      </c>
      <c r="C101" t="s">
        <v>1017</v>
      </c>
      <c r="D101" t="s">
        <v>808</v>
      </c>
      <c r="E101" t="s">
        <v>817</v>
      </c>
      <c r="F101" t="s">
        <v>275</v>
      </c>
      <c r="G101">
        <v>42745</v>
      </c>
      <c r="H101">
        <v>0.4</v>
      </c>
      <c r="I101" t="s">
        <v>825</v>
      </c>
      <c r="J101" t="s">
        <v>797</v>
      </c>
      <c r="K101" t="s">
        <v>830</v>
      </c>
      <c r="L101" t="s">
        <v>819</v>
      </c>
      <c r="P101" t="s">
        <v>820</v>
      </c>
      <c r="Q101">
        <v>1</v>
      </c>
      <c r="R101" t="s">
        <v>820</v>
      </c>
      <c r="S101" t="s">
        <v>284</v>
      </c>
      <c r="T101">
        <v>1</v>
      </c>
      <c r="U101" t="s">
        <v>808</v>
      </c>
      <c r="V101">
        <v>1</v>
      </c>
      <c r="AI101">
        <v>1</v>
      </c>
    </row>
    <row r="102" spans="1:35" x14ac:dyDescent="0.3">
      <c r="A102" t="s">
        <v>288</v>
      </c>
      <c r="B102" t="s">
        <v>1018</v>
      </c>
      <c r="C102" t="s">
        <v>125</v>
      </c>
      <c r="D102" t="s">
        <v>1019</v>
      </c>
      <c r="E102" t="s">
        <v>817</v>
      </c>
      <c r="F102" t="s">
        <v>275</v>
      </c>
      <c r="G102">
        <v>41926.395833333336</v>
      </c>
      <c r="H102">
        <v>2.6</v>
      </c>
      <c r="I102" t="s">
        <v>818</v>
      </c>
      <c r="J102" t="s">
        <v>813</v>
      </c>
      <c r="K102" t="s">
        <v>830</v>
      </c>
      <c r="L102" t="s">
        <v>819</v>
      </c>
      <c r="P102" t="s">
        <v>820</v>
      </c>
      <c r="Q102">
        <v>1</v>
      </c>
      <c r="R102" t="s">
        <v>820</v>
      </c>
      <c r="S102" t="s">
        <v>283</v>
      </c>
      <c r="T102">
        <v>1</v>
      </c>
      <c r="U102" t="s">
        <v>803</v>
      </c>
      <c r="V102">
        <v>1</v>
      </c>
      <c r="AI102">
        <v>1</v>
      </c>
    </row>
    <row r="103" spans="1:35" x14ac:dyDescent="0.3">
      <c r="A103" t="s">
        <v>1020</v>
      </c>
      <c r="B103" t="s">
        <v>1021</v>
      </c>
      <c r="C103" t="s">
        <v>701</v>
      </c>
      <c r="D103" t="s">
        <v>816</v>
      </c>
      <c r="E103" t="s">
        <v>817</v>
      </c>
      <c r="F103" t="s">
        <v>275</v>
      </c>
      <c r="G103">
        <v>42814</v>
      </c>
      <c r="H103">
        <v>0.2</v>
      </c>
      <c r="I103" t="s">
        <v>838</v>
      </c>
      <c r="J103" t="s">
        <v>797</v>
      </c>
      <c r="K103" t="s">
        <v>793</v>
      </c>
      <c r="L103" t="s">
        <v>819</v>
      </c>
      <c r="P103" t="s">
        <v>820</v>
      </c>
      <c r="Q103">
        <v>1</v>
      </c>
      <c r="R103" t="s">
        <v>820</v>
      </c>
      <c r="S103" t="s">
        <v>284</v>
      </c>
      <c r="T103">
        <v>1</v>
      </c>
      <c r="U103" t="s">
        <v>796</v>
      </c>
      <c r="V103">
        <v>1</v>
      </c>
      <c r="AI103">
        <v>1</v>
      </c>
    </row>
    <row r="104" spans="1:35" x14ac:dyDescent="0.3">
      <c r="A104" t="s">
        <v>471</v>
      </c>
      <c r="B104" t="s">
        <v>1022</v>
      </c>
      <c r="C104" t="s">
        <v>470</v>
      </c>
      <c r="D104" t="s">
        <v>816</v>
      </c>
      <c r="E104" t="s">
        <v>817</v>
      </c>
      <c r="F104" t="s">
        <v>275</v>
      </c>
      <c r="G104">
        <v>42341</v>
      </c>
      <c r="H104">
        <v>1.5</v>
      </c>
      <c r="I104" t="s">
        <v>833</v>
      </c>
      <c r="J104" t="s">
        <v>814</v>
      </c>
      <c r="K104" t="s">
        <v>647</v>
      </c>
      <c r="L104" t="s">
        <v>819</v>
      </c>
      <c r="P104" t="s">
        <v>820</v>
      </c>
      <c r="Q104">
        <v>1</v>
      </c>
      <c r="R104" t="s">
        <v>820</v>
      </c>
      <c r="S104" t="s">
        <v>812</v>
      </c>
      <c r="T104">
        <v>1</v>
      </c>
      <c r="U104" t="s">
        <v>834</v>
      </c>
      <c r="V104">
        <v>1</v>
      </c>
      <c r="AI104">
        <v>1</v>
      </c>
    </row>
    <row r="105" spans="1:35" x14ac:dyDescent="0.3">
      <c r="A105" t="s">
        <v>469</v>
      </c>
      <c r="B105" t="s">
        <v>1625</v>
      </c>
      <c r="C105" t="s">
        <v>468</v>
      </c>
      <c r="D105" t="s">
        <v>816</v>
      </c>
      <c r="E105" t="s">
        <v>817</v>
      </c>
      <c r="F105" t="s">
        <v>275</v>
      </c>
      <c r="G105">
        <v>42341</v>
      </c>
      <c r="H105">
        <v>1.5</v>
      </c>
      <c r="I105" t="s">
        <v>833</v>
      </c>
      <c r="J105" t="s">
        <v>814</v>
      </c>
      <c r="K105" t="s">
        <v>647</v>
      </c>
      <c r="L105" t="s">
        <v>819</v>
      </c>
      <c r="P105" t="s">
        <v>820</v>
      </c>
      <c r="Q105">
        <v>1</v>
      </c>
      <c r="R105" t="s">
        <v>820</v>
      </c>
      <c r="S105" t="s">
        <v>812</v>
      </c>
      <c r="T105">
        <v>1</v>
      </c>
      <c r="U105" t="s">
        <v>834</v>
      </c>
      <c r="V105">
        <v>1</v>
      </c>
      <c r="AI105">
        <v>1</v>
      </c>
    </row>
    <row r="106" spans="1:35" x14ac:dyDescent="0.3">
      <c r="A106" t="s">
        <v>328</v>
      </c>
      <c r="B106" t="s">
        <v>1626</v>
      </c>
      <c r="C106" t="s">
        <v>662</v>
      </c>
      <c r="D106" t="s">
        <v>816</v>
      </c>
      <c r="E106" t="s">
        <v>847</v>
      </c>
      <c r="F106" t="s">
        <v>305</v>
      </c>
      <c r="G106">
        <v>41638</v>
      </c>
      <c r="H106">
        <v>3.4</v>
      </c>
      <c r="I106" t="s">
        <v>859</v>
      </c>
      <c r="J106" t="s">
        <v>48</v>
      </c>
      <c r="K106" t="s">
        <v>793</v>
      </c>
      <c r="L106" t="s">
        <v>819</v>
      </c>
      <c r="P106" t="s">
        <v>820</v>
      </c>
      <c r="Q106">
        <v>1</v>
      </c>
      <c r="R106" t="s">
        <v>820</v>
      </c>
      <c r="S106" t="s">
        <v>278</v>
      </c>
      <c r="T106">
        <v>1</v>
      </c>
      <c r="U106" t="s">
        <v>792</v>
      </c>
      <c r="V106">
        <v>1</v>
      </c>
      <c r="AI106">
        <v>1</v>
      </c>
    </row>
    <row r="107" spans="1:35" x14ac:dyDescent="0.3">
      <c r="A107" t="s">
        <v>409</v>
      </c>
      <c r="B107" t="s">
        <v>768</v>
      </c>
      <c r="C107" t="s">
        <v>156</v>
      </c>
      <c r="D107" t="s">
        <v>1627</v>
      </c>
      <c r="E107" t="s">
        <v>847</v>
      </c>
      <c r="F107" t="s">
        <v>305</v>
      </c>
      <c r="G107">
        <v>40415</v>
      </c>
      <c r="H107">
        <v>6.8</v>
      </c>
      <c r="I107" t="s">
        <v>843</v>
      </c>
      <c r="J107" t="s">
        <v>814</v>
      </c>
      <c r="K107" t="s">
        <v>647</v>
      </c>
      <c r="L107" t="s">
        <v>819</v>
      </c>
      <c r="P107" t="s">
        <v>820</v>
      </c>
      <c r="Q107">
        <v>1</v>
      </c>
      <c r="R107" t="s">
        <v>820</v>
      </c>
      <c r="S107" t="s">
        <v>812</v>
      </c>
      <c r="T107">
        <v>1</v>
      </c>
      <c r="U107" t="s">
        <v>834</v>
      </c>
      <c r="V107">
        <v>1</v>
      </c>
      <c r="AI107">
        <v>1</v>
      </c>
    </row>
    <row r="108" spans="1:35" x14ac:dyDescent="0.3">
      <c r="A108" t="s">
        <v>428</v>
      </c>
      <c r="B108" t="s">
        <v>1628</v>
      </c>
      <c r="C108" t="s">
        <v>1629</v>
      </c>
      <c r="D108" t="s">
        <v>811</v>
      </c>
      <c r="E108" t="s">
        <v>842</v>
      </c>
      <c r="F108" t="s">
        <v>305</v>
      </c>
      <c r="G108">
        <v>38756</v>
      </c>
      <c r="H108">
        <v>11.3</v>
      </c>
      <c r="I108" t="s">
        <v>843</v>
      </c>
      <c r="J108" t="s">
        <v>48</v>
      </c>
      <c r="K108" t="s">
        <v>793</v>
      </c>
      <c r="L108" t="s">
        <v>819</v>
      </c>
      <c r="P108" t="s">
        <v>820</v>
      </c>
      <c r="Q108">
        <v>1</v>
      </c>
      <c r="R108" t="s">
        <v>820</v>
      </c>
      <c r="S108" t="s">
        <v>274</v>
      </c>
      <c r="T108">
        <v>1</v>
      </c>
      <c r="U108" t="s">
        <v>795</v>
      </c>
      <c r="V108">
        <v>1</v>
      </c>
      <c r="AI108">
        <v>1</v>
      </c>
    </row>
    <row r="109" spans="1:35" x14ac:dyDescent="0.3">
      <c r="A109" t="s">
        <v>310</v>
      </c>
      <c r="B109" t="s">
        <v>1630</v>
      </c>
      <c r="C109" t="s">
        <v>112</v>
      </c>
      <c r="D109" t="s">
        <v>816</v>
      </c>
      <c r="E109" t="s">
        <v>817</v>
      </c>
      <c r="F109" t="s">
        <v>275</v>
      </c>
      <c r="G109">
        <v>41799</v>
      </c>
      <c r="H109">
        <v>3</v>
      </c>
      <c r="I109" t="s">
        <v>818</v>
      </c>
      <c r="J109" t="s">
        <v>48</v>
      </c>
      <c r="K109" t="s">
        <v>799</v>
      </c>
      <c r="L109" t="s">
        <v>819</v>
      </c>
      <c r="P109" t="s">
        <v>820</v>
      </c>
      <c r="Q109">
        <v>1</v>
      </c>
      <c r="R109" t="s">
        <v>820</v>
      </c>
      <c r="S109" t="s">
        <v>278</v>
      </c>
      <c r="T109">
        <v>1</v>
      </c>
      <c r="U109" t="s">
        <v>800</v>
      </c>
      <c r="V109">
        <v>1</v>
      </c>
      <c r="AI109">
        <v>1</v>
      </c>
    </row>
    <row r="110" spans="1:35" x14ac:dyDescent="0.3">
      <c r="A110" t="s">
        <v>528</v>
      </c>
      <c r="B110" t="s">
        <v>1631</v>
      </c>
      <c r="C110" t="s">
        <v>513</v>
      </c>
      <c r="D110" t="s">
        <v>816</v>
      </c>
      <c r="E110" t="s">
        <v>959</v>
      </c>
      <c r="F110" t="s">
        <v>275</v>
      </c>
      <c r="G110">
        <v>42415</v>
      </c>
      <c r="H110">
        <v>1.3</v>
      </c>
      <c r="I110" t="s">
        <v>833</v>
      </c>
      <c r="J110" t="s">
        <v>78</v>
      </c>
      <c r="K110" t="s">
        <v>799</v>
      </c>
      <c r="L110" t="s">
        <v>819</v>
      </c>
      <c r="P110" t="s">
        <v>820</v>
      </c>
      <c r="Q110">
        <v>1</v>
      </c>
      <c r="R110" t="s">
        <v>820</v>
      </c>
      <c r="S110" t="s">
        <v>356</v>
      </c>
      <c r="T110">
        <v>1</v>
      </c>
      <c r="U110" t="s">
        <v>798</v>
      </c>
      <c r="V110">
        <v>1</v>
      </c>
      <c r="AI110">
        <v>1</v>
      </c>
    </row>
    <row r="111" spans="1:35" x14ac:dyDescent="0.3">
      <c r="A111" t="s">
        <v>401</v>
      </c>
      <c r="B111" t="s">
        <v>784</v>
      </c>
      <c r="C111" t="s">
        <v>91</v>
      </c>
      <c r="D111" t="s">
        <v>811</v>
      </c>
      <c r="E111" t="s">
        <v>855</v>
      </c>
      <c r="F111" t="s">
        <v>275</v>
      </c>
      <c r="G111">
        <v>40620</v>
      </c>
      <c r="H111">
        <v>6.2</v>
      </c>
      <c r="I111" t="s">
        <v>843</v>
      </c>
      <c r="J111" t="s">
        <v>48</v>
      </c>
      <c r="K111" t="s">
        <v>799</v>
      </c>
      <c r="L111" t="s">
        <v>819</v>
      </c>
      <c r="P111" t="s">
        <v>821</v>
      </c>
      <c r="Q111">
        <v>1</v>
      </c>
      <c r="R111" t="s">
        <v>820</v>
      </c>
      <c r="S111" t="s">
        <v>278</v>
      </c>
      <c r="T111">
        <v>1</v>
      </c>
      <c r="U111" t="s">
        <v>800</v>
      </c>
      <c r="V111">
        <v>1</v>
      </c>
      <c r="AI111">
        <v>1</v>
      </c>
    </row>
    <row r="112" spans="1:35" x14ac:dyDescent="0.3">
      <c r="A112" t="s">
        <v>339</v>
      </c>
      <c r="B112" t="s">
        <v>1632</v>
      </c>
      <c r="C112" t="s">
        <v>192</v>
      </c>
      <c r="D112" t="s">
        <v>841</v>
      </c>
      <c r="E112" t="s">
        <v>817</v>
      </c>
      <c r="F112" t="s">
        <v>275</v>
      </c>
      <c r="G112">
        <v>41505</v>
      </c>
      <c r="H112">
        <v>3.8</v>
      </c>
      <c r="I112" t="s">
        <v>859</v>
      </c>
      <c r="J112" t="s">
        <v>48</v>
      </c>
      <c r="K112" t="s">
        <v>793</v>
      </c>
      <c r="L112" t="s">
        <v>819</v>
      </c>
      <c r="P112" t="s">
        <v>820</v>
      </c>
      <c r="Q112">
        <v>1</v>
      </c>
      <c r="R112" t="s">
        <v>820</v>
      </c>
      <c r="S112" t="s">
        <v>278</v>
      </c>
      <c r="T112">
        <v>1</v>
      </c>
      <c r="U112" t="s">
        <v>792</v>
      </c>
      <c r="V112">
        <v>1</v>
      </c>
      <c r="AI112">
        <v>1</v>
      </c>
    </row>
    <row r="113" spans="1:35" x14ac:dyDescent="0.3">
      <c r="A113" t="s">
        <v>1633</v>
      </c>
      <c r="B113" t="s">
        <v>1634</v>
      </c>
      <c r="C113" t="s">
        <v>682</v>
      </c>
      <c r="D113" t="s">
        <v>816</v>
      </c>
      <c r="E113" t="s">
        <v>817</v>
      </c>
      <c r="F113" t="s">
        <v>275</v>
      </c>
      <c r="G113">
        <v>42641</v>
      </c>
      <c r="H113">
        <v>0.7</v>
      </c>
      <c r="I113" t="s">
        <v>829</v>
      </c>
      <c r="J113" t="s">
        <v>813</v>
      </c>
      <c r="K113" t="s">
        <v>793</v>
      </c>
      <c r="L113" t="s">
        <v>819</v>
      </c>
      <c r="P113" t="s">
        <v>820</v>
      </c>
      <c r="Q113">
        <v>1</v>
      </c>
      <c r="R113" t="s">
        <v>820</v>
      </c>
      <c r="S113" t="s">
        <v>283</v>
      </c>
      <c r="T113">
        <v>1</v>
      </c>
      <c r="U113" t="s">
        <v>792</v>
      </c>
      <c r="V113">
        <v>1</v>
      </c>
      <c r="AI113">
        <v>1</v>
      </c>
    </row>
    <row r="114" spans="1:35" x14ac:dyDescent="0.3">
      <c r="A114" t="s">
        <v>362</v>
      </c>
      <c r="B114" t="s">
        <v>1635</v>
      </c>
      <c r="C114" t="s">
        <v>151</v>
      </c>
      <c r="D114" t="s">
        <v>816</v>
      </c>
      <c r="E114" t="s">
        <v>817</v>
      </c>
      <c r="F114" t="s">
        <v>275</v>
      </c>
      <c r="G114">
        <v>41292</v>
      </c>
      <c r="H114">
        <v>4.4000000000000004</v>
      </c>
      <c r="I114" t="s">
        <v>859</v>
      </c>
      <c r="J114" t="s">
        <v>813</v>
      </c>
      <c r="K114" t="s">
        <v>799</v>
      </c>
      <c r="L114" t="s">
        <v>819</v>
      </c>
      <c r="P114" t="s">
        <v>820</v>
      </c>
      <c r="Q114">
        <v>1</v>
      </c>
      <c r="R114" t="s">
        <v>821</v>
      </c>
      <c r="S114" t="s">
        <v>283</v>
      </c>
      <c r="T114">
        <v>1</v>
      </c>
      <c r="U114" t="s">
        <v>798</v>
      </c>
      <c r="V114">
        <v>0.5</v>
      </c>
      <c r="W114" t="s">
        <v>800</v>
      </c>
      <c r="X114">
        <v>0.5</v>
      </c>
      <c r="AI114">
        <v>1</v>
      </c>
    </row>
    <row r="115" spans="1:35" x14ac:dyDescent="0.3">
      <c r="A115" t="s">
        <v>324</v>
      </c>
      <c r="B115" t="s">
        <v>1636</v>
      </c>
      <c r="C115" t="s">
        <v>100</v>
      </c>
      <c r="D115" t="s">
        <v>1005</v>
      </c>
      <c r="E115" t="s">
        <v>817</v>
      </c>
      <c r="F115" t="s">
        <v>275</v>
      </c>
      <c r="G115">
        <v>41694</v>
      </c>
      <c r="H115">
        <v>3.3</v>
      </c>
      <c r="I115" t="s">
        <v>859</v>
      </c>
      <c r="J115" t="s">
        <v>48</v>
      </c>
      <c r="K115" t="s">
        <v>647</v>
      </c>
      <c r="L115" t="s">
        <v>819</v>
      </c>
      <c r="P115" t="s">
        <v>820</v>
      </c>
      <c r="Q115">
        <v>1</v>
      </c>
      <c r="R115" t="s">
        <v>820</v>
      </c>
      <c r="S115" t="s">
        <v>274</v>
      </c>
      <c r="T115">
        <v>1</v>
      </c>
      <c r="U115" t="s">
        <v>63</v>
      </c>
      <c r="V115">
        <v>1</v>
      </c>
      <c r="AI115">
        <v>1</v>
      </c>
    </row>
    <row r="116" spans="1:35" x14ac:dyDescent="0.3">
      <c r="A116" t="s">
        <v>337</v>
      </c>
      <c r="B116" t="s">
        <v>793</v>
      </c>
      <c r="C116" t="s">
        <v>1637</v>
      </c>
      <c r="D116" t="s">
        <v>43</v>
      </c>
      <c r="E116" t="s">
        <v>847</v>
      </c>
      <c r="F116" t="s">
        <v>305</v>
      </c>
      <c r="G116">
        <v>41513</v>
      </c>
      <c r="H116">
        <v>3.8</v>
      </c>
      <c r="I116" t="s">
        <v>859</v>
      </c>
      <c r="J116" t="s">
        <v>813</v>
      </c>
      <c r="K116" t="s">
        <v>793</v>
      </c>
      <c r="L116" t="s">
        <v>819</v>
      </c>
      <c r="P116" t="s">
        <v>820</v>
      </c>
      <c r="Q116">
        <v>2</v>
      </c>
      <c r="R116" t="s">
        <v>820</v>
      </c>
      <c r="S116" t="s">
        <v>283</v>
      </c>
      <c r="T116">
        <v>0.5</v>
      </c>
      <c r="U116" t="s">
        <v>792</v>
      </c>
      <c r="V116">
        <v>0.5</v>
      </c>
      <c r="AA116" t="s">
        <v>274</v>
      </c>
      <c r="AB116">
        <v>0.5</v>
      </c>
      <c r="AC116" t="s">
        <v>795</v>
      </c>
      <c r="AD116">
        <v>0.5</v>
      </c>
      <c r="AI116">
        <v>1</v>
      </c>
    </row>
    <row r="117" spans="1:35" x14ac:dyDescent="0.3">
      <c r="A117" t="s">
        <v>367</v>
      </c>
      <c r="B117" t="s">
        <v>1638</v>
      </c>
      <c r="C117" t="s">
        <v>147</v>
      </c>
      <c r="D117" t="s">
        <v>816</v>
      </c>
      <c r="E117" t="s">
        <v>817</v>
      </c>
      <c r="F117" t="s">
        <v>275</v>
      </c>
      <c r="G117">
        <v>41239</v>
      </c>
      <c r="H117">
        <v>4.5</v>
      </c>
      <c r="I117" t="s">
        <v>859</v>
      </c>
      <c r="J117" t="s">
        <v>797</v>
      </c>
      <c r="K117" t="s">
        <v>647</v>
      </c>
      <c r="L117" t="s">
        <v>819</v>
      </c>
      <c r="P117" t="s">
        <v>820</v>
      </c>
      <c r="Q117">
        <v>2</v>
      </c>
      <c r="R117" t="s">
        <v>820</v>
      </c>
      <c r="S117" t="s">
        <v>284</v>
      </c>
      <c r="T117">
        <v>0.99</v>
      </c>
      <c r="U117" t="s">
        <v>1191</v>
      </c>
      <c r="V117">
        <v>0.99</v>
      </c>
      <c r="AA117" t="s">
        <v>274</v>
      </c>
      <c r="AB117">
        <v>0.01</v>
      </c>
      <c r="AC117" t="s">
        <v>63</v>
      </c>
      <c r="AD117">
        <v>0.01</v>
      </c>
      <c r="AI117">
        <v>1</v>
      </c>
    </row>
    <row r="118" spans="1:35" x14ac:dyDescent="0.3">
      <c r="A118" t="s">
        <v>304</v>
      </c>
      <c r="B118" t="s">
        <v>799</v>
      </c>
      <c r="C118" t="s">
        <v>133</v>
      </c>
      <c r="D118" t="s">
        <v>43</v>
      </c>
      <c r="E118" t="s">
        <v>847</v>
      </c>
      <c r="F118" t="s">
        <v>305</v>
      </c>
      <c r="G118">
        <v>41828</v>
      </c>
      <c r="H118">
        <v>2.9</v>
      </c>
      <c r="I118" t="s">
        <v>818</v>
      </c>
      <c r="J118" t="s">
        <v>48</v>
      </c>
      <c r="K118" t="s">
        <v>799</v>
      </c>
      <c r="L118" t="s">
        <v>819</v>
      </c>
      <c r="P118" t="s">
        <v>820</v>
      </c>
      <c r="Q118">
        <v>2</v>
      </c>
      <c r="R118" t="s">
        <v>820</v>
      </c>
      <c r="S118" t="s">
        <v>278</v>
      </c>
      <c r="T118">
        <v>0.75</v>
      </c>
      <c r="U118" t="s">
        <v>800</v>
      </c>
      <c r="V118">
        <v>0.75</v>
      </c>
      <c r="AA118" t="s">
        <v>283</v>
      </c>
      <c r="AB118">
        <v>0.25</v>
      </c>
      <c r="AC118" t="s">
        <v>798</v>
      </c>
      <c r="AD118">
        <v>0.25</v>
      </c>
      <c r="AI118">
        <v>1</v>
      </c>
    </row>
    <row r="119" spans="1:35" x14ac:dyDescent="0.3">
      <c r="A119" t="s">
        <v>439</v>
      </c>
      <c r="B119" t="s">
        <v>1639</v>
      </c>
      <c r="C119" t="s">
        <v>179</v>
      </c>
      <c r="D119" t="s">
        <v>816</v>
      </c>
      <c r="E119" t="s">
        <v>817</v>
      </c>
      <c r="F119" t="s">
        <v>275</v>
      </c>
      <c r="G119">
        <v>42233</v>
      </c>
      <c r="H119">
        <v>1.8</v>
      </c>
      <c r="I119" t="s">
        <v>882</v>
      </c>
      <c r="J119" t="s">
        <v>814</v>
      </c>
      <c r="K119" t="s">
        <v>647</v>
      </c>
      <c r="L119" t="s">
        <v>819</v>
      </c>
      <c r="P119" t="s">
        <v>820</v>
      </c>
      <c r="Q119">
        <v>1</v>
      </c>
      <c r="R119" t="s">
        <v>820</v>
      </c>
      <c r="S119" t="s">
        <v>812</v>
      </c>
      <c r="T119">
        <v>1</v>
      </c>
      <c r="U119" t="s">
        <v>834</v>
      </c>
      <c r="V119">
        <v>1</v>
      </c>
      <c r="AI119">
        <v>1</v>
      </c>
    </row>
    <row r="120" spans="1:35" x14ac:dyDescent="0.3">
      <c r="A120" t="s">
        <v>1640</v>
      </c>
      <c r="B120" t="s">
        <v>1641</v>
      </c>
      <c r="C120" t="s">
        <v>708</v>
      </c>
      <c r="D120" t="s">
        <v>816</v>
      </c>
      <c r="E120" t="s">
        <v>817</v>
      </c>
      <c r="F120" t="s">
        <v>275</v>
      </c>
      <c r="G120">
        <v>42531</v>
      </c>
      <c r="H120">
        <v>1</v>
      </c>
      <c r="I120" t="s">
        <v>829</v>
      </c>
      <c r="J120" t="s">
        <v>797</v>
      </c>
      <c r="K120" t="s">
        <v>793</v>
      </c>
      <c r="L120" t="s">
        <v>819</v>
      </c>
      <c r="P120" t="s">
        <v>820</v>
      </c>
      <c r="Q120">
        <v>1</v>
      </c>
      <c r="R120" t="s">
        <v>820</v>
      </c>
      <c r="S120" t="s">
        <v>284</v>
      </c>
      <c r="T120">
        <v>1</v>
      </c>
      <c r="U120" t="s">
        <v>1000</v>
      </c>
      <c r="V120">
        <v>1</v>
      </c>
      <c r="AI120">
        <v>1</v>
      </c>
    </row>
    <row r="121" spans="1:35" x14ac:dyDescent="0.3">
      <c r="A121" t="s">
        <v>350</v>
      </c>
      <c r="B121" t="s">
        <v>1642</v>
      </c>
      <c r="C121" t="s">
        <v>154</v>
      </c>
      <c r="D121" t="s">
        <v>1005</v>
      </c>
      <c r="E121" t="s">
        <v>817</v>
      </c>
      <c r="F121" t="s">
        <v>275</v>
      </c>
      <c r="G121">
        <v>41414</v>
      </c>
      <c r="H121">
        <v>4</v>
      </c>
      <c r="I121" t="s">
        <v>859</v>
      </c>
      <c r="J121" t="s">
        <v>48</v>
      </c>
      <c r="K121" t="s">
        <v>647</v>
      </c>
      <c r="L121" t="s">
        <v>819</v>
      </c>
      <c r="P121" t="s">
        <v>820</v>
      </c>
      <c r="Q121">
        <v>2</v>
      </c>
      <c r="R121" t="s">
        <v>820</v>
      </c>
      <c r="S121" t="s">
        <v>274</v>
      </c>
      <c r="T121">
        <v>0.75</v>
      </c>
      <c r="U121" t="s">
        <v>63</v>
      </c>
      <c r="V121">
        <v>0.75</v>
      </c>
      <c r="AA121" t="s">
        <v>46</v>
      </c>
      <c r="AB121">
        <v>0.25</v>
      </c>
      <c r="AC121" t="s">
        <v>46</v>
      </c>
      <c r="AD121">
        <v>0.25</v>
      </c>
      <c r="AI121">
        <v>1</v>
      </c>
    </row>
    <row r="122" spans="1:35" x14ac:dyDescent="0.3">
      <c r="A122" t="s">
        <v>1643</v>
      </c>
      <c r="B122" t="s">
        <v>1644</v>
      </c>
      <c r="C122" t="s">
        <v>703</v>
      </c>
      <c r="D122" t="s">
        <v>816</v>
      </c>
      <c r="E122" t="s">
        <v>817</v>
      </c>
      <c r="F122" t="s">
        <v>275</v>
      </c>
      <c r="G122">
        <v>42873</v>
      </c>
      <c r="H122">
        <v>0</v>
      </c>
      <c r="I122" t="s">
        <v>838</v>
      </c>
      <c r="J122" t="s">
        <v>797</v>
      </c>
      <c r="K122" t="s">
        <v>830</v>
      </c>
      <c r="L122" t="s">
        <v>819</v>
      </c>
      <c r="P122" t="s">
        <v>820</v>
      </c>
      <c r="Q122">
        <v>1</v>
      </c>
      <c r="R122" t="s">
        <v>820</v>
      </c>
      <c r="S122" t="s">
        <v>284</v>
      </c>
      <c r="T122">
        <v>1</v>
      </c>
      <c r="U122" t="s">
        <v>804</v>
      </c>
      <c r="V122">
        <v>1</v>
      </c>
      <c r="AI122">
        <v>1</v>
      </c>
    </row>
    <row r="123" spans="1:35" x14ac:dyDescent="0.3">
      <c r="A123" t="s">
        <v>1645</v>
      </c>
      <c r="B123" t="s">
        <v>1646</v>
      </c>
      <c r="C123" t="s">
        <v>661</v>
      </c>
      <c r="D123" t="s">
        <v>816</v>
      </c>
      <c r="E123" t="s">
        <v>817</v>
      </c>
      <c r="F123" t="s">
        <v>275</v>
      </c>
      <c r="G123">
        <v>42782</v>
      </c>
      <c r="H123">
        <v>0.3</v>
      </c>
      <c r="I123" t="s">
        <v>825</v>
      </c>
      <c r="J123" t="s">
        <v>814</v>
      </c>
      <c r="K123" t="s">
        <v>647</v>
      </c>
      <c r="L123" t="s">
        <v>819</v>
      </c>
      <c r="P123" t="s">
        <v>820</v>
      </c>
      <c r="Q123">
        <v>1</v>
      </c>
      <c r="R123" t="s">
        <v>820</v>
      </c>
      <c r="S123" t="s">
        <v>812</v>
      </c>
      <c r="T123">
        <v>1</v>
      </c>
      <c r="U123" t="s">
        <v>834</v>
      </c>
      <c r="V123">
        <v>1</v>
      </c>
      <c r="AI123">
        <v>1</v>
      </c>
    </row>
    <row r="124" spans="1:35" x14ac:dyDescent="0.3">
      <c r="A124" t="s">
        <v>369</v>
      </c>
      <c r="B124" t="s">
        <v>1647</v>
      </c>
      <c r="C124" t="s">
        <v>157</v>
      </c>
      <c r="D124" t="s">
        <v>811</v>
      </c>
      <c r="E124" t="s">
        <v>847</v>
      </c>
      <c r="F124" t="s">
        <v>305</v>
      </c>
      <c r="G124">
        <v>41225</v>
      </c>
      <c r="H124">
        <v>4.5</v>
      </c>
      <c r="I124" t="s">
        <v>859</v>
      </c>
      <c r="J124" t="s">
        <v>813</v>
      </c>
      <c r="K124" t="s">
        <v>830</v>
      </c>
      <c r="L124" t="s">
        <v>819</v>
      </c>
      <c r="P124" t="s">
        <v>820</v>
      </c>
      <c r="Q124">
        <v>1</v>
      </c>
      <c r="R124" t="s">
        <v>820</v>
      </c>
      <c r="S124" t="s">
        <v>283</v>
      </c>
      <c r="T124">
        <v>1</v>
      </c>
      <c r="U124" t="s">
        <v>803</v>
      </c>
      <c r="V124">
        <v>1</v>
      </c>
      <c r="AI124">
        <v>1</v>
      </c>
    </row>
    <row r="125" spans="1:35" x14ac:dyDescent="0.3">
      <c r="A125" t="s">
        <v>1648</v>
      </c>
      <c r="B125" t="s">
        <v>1649</v>
      </c>
      <c r="C125" t="s">
        <v>680</v>
      </c>
      <c r="D125" t="s">
        <v>816</v>
      </c>
      <c r="E125" t="s">
        <v>817</v>
      </c>
      <c r="F125" t="s">
        <v>275</v>
      </c>
      <c r="G125">
        <v>42608</v>
      </c>
      <c r="H125">
        <v>0.8</v>
      </c>
      <c r="I125" t="s">
        <v>829</v>
      </c>
      <c r="J125" t="s">
        <v>797</v>
      </c>
      <c r="K125" t="s">
        <v>793</v>
      </c>
      <c r="L125" t="s">
        <v>819</v>
      </c>
      <c r="M125" t="s">
        <v>853</v>
      </c>
      <c r="N125">
        <v>42916</v>
      </c>
      <c r="P125" t="s">
        <v>820</v>
      </c>
      <c r="Q125">
        <v>1</v>
      </c>
      <c r="R125" t="s">
        <v>820</v>
      </c>
      <c r="S125" t="s">
        <v>284</v>
      </c>
      <c r="T125">
        <v>1</v>
      </c>
      <c r="U125" t="s">
        <v>46</v>
      </c>
      <c r="V125">
        <v>1</v>
      </c>
      <c r="AI125">
        <v>1</v>
      </c>
    </row>
    <row r="126" spans="1:35" x14ac:dyDescent="0.3">
      <c r="A126" t="s">
        <v>380</v>
      </c>
      <c r="B126" t="s">
        <v>773</v>
      </c>
      <c r="C126" t="s">
        <v>123</v>
      </c>
      <c r="D126" t="s">
        <v>816</v>
      </c>
      <c r="E126" t="s">
        <v>842</v>
      </c>
      <c r="F126" t="s">
        <v>305</v>
      </c>
      <c r="G126">
        <v>41002</v>
      </c>
      <c r="H126">
        <v>5.2</v>
      </c>
      <c r="I126" t="s">
        <v>843</v>
      </c>
      <c r="J126" t="s">
        <v>813</v>
      </c>
      <c r="K126" t="s">
        <v>793</v>
      </c>
      <c r="L126" t="s">
        <v>819</v>
      </c>
      <c r="P126" t="s">
        <v>820</v>
      </c>
      <c r="Q126">
        <v>1</v>
      </c>
      <c r="R126" t="s">
        <v>820</v>
      </c>
      <c r="S126" t="s">
        <v>283</v>
      </c>
      <c r="T126">
        <v>1</v>
      </c>
      <c r="U126" t="s">
        <v>792</v>
      </c>
      <c r="V126">
        <v>1</v>
      </c>
      <c r="AI126">
        <v>1</v>
      </c>
    </row>
    <row r="127" spans="1:35" x14ac:dyDescent="0.3">
      <c r="A127" t="s">
        <v>1650</v>
      </c>
      <c r="B127" t="s">
        <v>797</v>
      </c>
      <c r="C127" t="s">
        <v>1651</v>
      </c>
      <c r="D127" t="s">
        <v>44</v>
      </c>
      <c r="E127" t="s">
        <v>817</v>
      </c>
      <c r="F127" t="s">
        <v>275</v>
      </c>
      <c r="G127">
        <v>42548</v>
      </c>
      <c r="H127">
        <v>0.9</v>
      </c>
      <c r="I127" t="s">
        <v>829</v>
      </c>
      <c r="J127" t="s">
        <v>797</v>
      </c>
      <c r="K127" t="s">
        <v>793</v>
      </c>
      <c r="L127" t="s">
        <v>819</v>
      </c>
      <c r="P127" t="s">
        <v>820</v>
      </c>
      <c r="Q127">
        <v>1</v>
      </c>
      <c r="R127" t="s">
        <v>820</v>
      </c>
      <c r="S127" t="s">
        <v>284</v>
      </c>
      <c r="T127">
        <v>1</v>
      </c>
      <c r="U127" t="s">
        <v>807</v>
      </c>
      <c r="V127">
        <v>1</v>
      </c>
      <c r="AI127">
        <v>1</v>
      </c>
    </row>
    <row r="128" spans="1:35" x14ac:dyDescent="0.3">
      <c r="A128" t="s">
        <v>415</v>
      </c>
      <c r="B128" t="s">
        <v>647</v>
      </c>
      <c r="C128" t="s">
        <v>667</v>
      </c>
      <c r="D128" t="s">
        <v>43</v>
      </c>
      <c r="E128" t="s">
        <v>847</v>
      </c>
      <c r="F128" t="s">
        <v>305</v>
      </c>
      <c r="G128">
        <v>40217</v>
      </c>
      <c r="H128">
        <v>7.3</v>
      </c>
      <c r="I128" t="s">
        <v>843</v>
      </c>
      <c r="J128" t="s">
        <v>48</v>
      </c>
      <c r="K128" t="s">
        <v>647</v>
      </c>
      <c r="L128" t="s">
        <v>819</v>
      </c>
      <c r="P128" t="s">
        <v>820</v>
      </c>
      <c r="Q128">
        <v>1</v>
      </c>
      <c r="R128" t="s">
        <v>820</v>
      </c>
      <c r="S128" t="s">
        <v>274</v>
      </c>
      <c r="T128">
        <v>1</v>
      </c>
      <c r="U128" t="s">
        <v>63</v>
      </c>
      <c r="V128">
        <v>1</v>
      </c>
      <c r="AI128">
        <v>1</v>
      </c>
    </row>
    <row r="129" spans="1:35" x14ac:dyDescent="0.3">
      <c r="A129" t="s">
        <v>1652</v>
      </c>
      <c r="B129" t="s">
        <v>1653</v>
      </c>
      <c r="C129" t="s">
        <v>1654</v>
      </c>
      <c r="D129" t="s">
        <v>841</v>
      </c>
      <c r="E129" t="s">
        <v>817</v>
      </c>
      <c r="F129" t="s">
        <v>275</v>
      </c>
      <c r="G129">
        <v>42837</v>
      </c>
      <c r="H129">
        <v>0.1</v>
      </c>
      <c r="I129" t="s">
        <v>838</v>
      </c>
      <c r="J129" t="s">
        <v>78</v>
      </c>
      <c r="K129" t="s">
        <v>819</v>
      </c>
      <c r="L129" t="s">
        <v>819</v>
      </c>
      <c r="P129" t="s">
        <v>820</v>
      </c>
      <c r="Q129">
        <v>1</v>
      </c>
      <c r="R129" t="s">
        <v>820</v>
      </c>
      <c r="S129" t="s">
        <v>46</v>
      </c>
      <c r="T129">
        <v>1</v>
      </c>
      <c r="U129" t="s">
        <v>46</v>
      </c>
      <c r="V129">
        <v>1</v>
      </c>
      <c r="AI129">
        <v>1</v>
      </c>
    </row>
    <row r="130" spans="1:35" x14ac:dyDescent="0.3">
      <c r="A130" t="s">
        <v>529</v>
      </c>
      <c r="B130" t="s">
        <v>1655</v>
      </c>
      <c r="C130" t="s">
        <v>517</v>
      </c>
      <c r="D130" t="s">
        <v>816</v>
      </c>
      <c r="E130" t="s">
        <v>817</v>
      </c>
      <c r="F130" t="s">
        <v>275</v>
      </c>
      <c r="G130">
        <v>42467</v>
      </c>
      <c r="H130">
        <v>1.1000000000000001</v>
      </c>
      <c r="I130" t="s">
        <v>833</v>
      </c>
      <c r="J130" t="s">
        <v>814</v>
      </c>
      <c r="K130" t="s">
        <v>647</v>
      </c>
      <c r="L130" t="s">
        <v>819</v>
      </c>
      <c r="P130" t="s">
        <v>820</v>
      </c>
      <c r="Q130">
        <v>1</v>
      </c>
      <c r="R130" t="s">
        <v>820</v>
      </c>
      <c r="S130" t="s">
        <v>812</v>
      </c>
      <c r="T130">
        <v>1</v>
      </c>
      <c r="U130" t="s">
        <v>834</v>
      </c>
      <c r="V130">
        <v>1</v>
      </c>
      <c r="AI130">
        <v>1</v>
      </c>
    </row>
    <row r="131" spans="1:35" x14ac:dyDescent="0.3">
      <c r="A131" t="s">
        <v>1656</v>
      </c>
      <c r="B131" t="s">
        <v>1657</v>
      </c>
      <c r="C131" t="s">
        <v>1658</v>
      </c>
      <c r="D131" t="s">
        <v>811</v>
      </c>
      <c r="E131" t="s">
        <v>959</v>
      </c>
      <c r="F131" t="s">
        <v>275</v>
      </c>
      <c r="G131">
        <v>42604</v>
      </c>
      <c r="H131">
        <v>0.8</v>
      </c>
      <c r="I131" t="s">
        <v>829</v>
      </c>
      <c r="J131" t="s">
        <v>78</v>
      </c>
      <c r="K131" t="s">
        <v>830</v>
      </c>
      <c r="L131" t="s">
        <v>819</v>
      </c>
      <c r="P131" t="s">
        <v>820</v>
      </c>
      <c r="Q131">
        <v>1</v>
      </c>
      <c r="R131" t="s">
        <v>820</v>
      </c>
      <c r="S131" t="s">
        <v>356</v>
      </c>
      <c r="T131">
        <v>1</v>
      </c>
      <c r="U131" t="s">
        <v>46</v>
      </c>
      <c r="V131">
        <v>1</v>
      </c>
      <c r="AI131">
        <v>1</v>
      </c>
    </row>
    <row r="132" spans="1:35" x14ac:dyDescent="0.3">
      <c r="A132" t="s">
        <v>376</v>
      </c>
      <c r="B132" t="s">
        <v>787</v>
      </c>
      <c r="C132" t="s">
        <v>111</v>
      </c>
      <c r="D132" t="s">
        <v>816</v>
      </c>
      <c r="E132" t="s">
        <v>817</v>
      </c>
      <c r="F132" t="s">
        <v>275</v>
      </c>
      <c r="G132">
        <v>42751</v>
      </c>
      <c r="H132">
        <v>0.4</v>
      </c>
      <c r="I132" t="s">
        <v>825</v>
      </c>
      <c r="J132" t="s">
        <v>797</v>
      </c>
      <c r="K132" t="s">
        <v>799</v>
      </c>
      <c r="L132" t="s">
        <v>819</v>
      </c>
      <c r="P132" t="s">
        <v>820</v>
      </c>
      <c r="Q132">
        <v>1</v>
      </c>
      <c r="R132" t="s">
        <v>820</v>
      </c>
      <c r="S132" t="s">
        <v>284</v>
      </c>
      <c r="T132">
        <v>1</v>
      </c>
      <c r="U132" t="s">
        <v>800</v>
      </c>
      <c r="V132">
        <v>1</v>
      </c>
      <c r="AI132">
        <v>1</v>
      </c>
    </row>
    <row r="133" spans="1:35" x14ac:dyDescent="0.3">
      <c r="A133" t="s">
        <v>1659</v>
      </c>
      <c r="B133" t="s">
        <v>785</v>
      </c>
      <c r="C133" t="s">
        <v>711</v>
      </c>
      <c r="D133" t="s">
        <v>816</v>
      </c>
      <c r="E133" t="s">
        <v>817</v>
      </c>
      <c r="F133" t="s">
        <v>275</v>
      </c>
      <c r="G133">
        <v>42706</v>
      </c>
      <c r="H133">
        <v>0.5</v>
      </c>
      <c r="I133" t="s">
        <v>825</v>
      </c>
      <c r="J133" t="s">
        <v>48</v>
      </c>
      <c r="K133" t="s">
        <v>799</v>
      </c>
      <c r="L133" t="s">
        <v>819</v>
      </c>
      <c r="P133" t="s">
        <v>820</v>
      </c>
      <c r="Q133">
        <v>1</v>
      </c>
      <c r="R133" t="s">
        <v>820</v>
      </c>
      <c r="S133" t="s">
        <v>278</v>
      </c>
      <c r="T133">
        <v>1</v>
      </c>
      <c r="U133" t="s">
        <v>806</v>
      </c>
      <c r="V133">
        <v>1</v>
      </c>
      <c r="AI133">
        <v>1</v>
      </c>
    </row>
    <row r="134" spans="1:35" x14ac:dyDescent="0.3">
      <c r="A134" t="s">
        <v>372</v>
      </c>
      <c r="B134" t="s">
        <v>1660</v>
      </c>
      <c r="C134" t="s">
        <v>109</v>
      </c>
      <c r="D134" t="s">
        <v>841</v>
      </c>
      <c r="E134" t="s">
        <v>847</v>
      </c>
      <c r="F134" t="s">
        <v>305</v>
      </c>
      <c r="G134">
        <v>41106</v>
      </c>
      <c r="H134">
        <v>4.9000000000000004</v>
      </c>
      <c r="I134" t="s">
        <v>859</v>
      </c>
      <c r="J134" t="s">
        <v>48</v>
      </c>
      <c r="K134" t="s">
        <v>793</v>
      </c>
      <c r="L134" t="s">
        <v>819</v>
      </c>
      <c r="P134" t="s">
        <v>820</v>
      </c>
      <c r="Q134">
        <v>1</v>
      </c>
      <c r="R134" t="s">
        <v>820</v>
      </c>
      <c r="S134" t="s">
        <v>274</v>
      </c>
      <c r="T134">
        <v>1</v>
      </c>
      <c r="U134" t="s">
        <v>795</v>
      </c>
      <c r="V134">
        <v>1</v>
      </c>
      <c r="AI134">
        <v>1</v>
      </c>
    </row>
    <row r="135" spans="1:35" x14ac:dyDescent="0.3">
      <c r="A135" t="s">
        <v>1661</v>
      </c>
      <c r="B135" t="s">
        <v>1662</v>
      </c>
      <c r="C135" t="s">
        <v>1663</v>
      </c>
      <c r="D135" t="s">
        <v>1019</v>
      </c>
      <c r="E135" t="s">
        <v>817</v>
      </c>
      <c r="F135" t="s">
        <v>275</v>
      </c>
      <c r="G135">
        <v>42711</v>
      </c>
      <c r="H135">
        <v>0.5</v>
      </c>
      <c r="I135" t="s">
        <v>825</v>
      </c>
      <c r="J135" t="s">
        <v>813</v>
      </c>
      <c r="K135" t="s">
        <v>830</v>
      </c>
      <c r="L135" t="s">
        <v>819</v>
      </c>
      <c r="P135" t="s">
        <v>820</v>
      </c>
      <c r="Q135">
        <v>1</v>
      </c>
      <c r="R135" t="s">
        <v>820</v>
      </c>
      <c r="S135" t="s">
        <v>283</v>
      </c>
      <c r="T135">
        <v>1</v>
      </c>
      <c r="U135" t="s">
        <v>803</v>
      </c>
      <c r="V135">
        <v>1</v>
      </c>
      <c r="AI135">
        <v>1</v>
      </c>
    </row>
    <row r="136" spans="1:35" x14ac:dyDescent="0.3">
      <c r="A136" t="s">
        <v>1664</v>
      </c>
      <c r="B136" t="s">
        <v>1665</v>
      </c>
      <c r="C136" t="s">
        <v>666</v>
      </c>
      <c r="D136" t="s">
        <v>301</v>
      </c>
      <c r="E136" t="s">
        <v>817</v>
      </c>
      <c r="F136" t="s">
        <v>275</v>
      </c>
      <c r="G136">
        <v>42493</v>
      </c>
      <c r="H136">
        <v>1.1000000000000001</v>
      </c>
      <c r="I136" t="s">
        <v>833</v>
      </c>
      <c r="J136" t="s">
        <v>925</v>
      </c>
      <c r="K136" t="s">
        <v>819</v>
      </c>
      <c r="L136" t="s">
        <v>819</v>
      </c>
      <c r="P136" t="s">
        <v>820</v>
      </c>
      <c r="Q136">
        <v>1</v>
      </c>
      <c r="R136" t="s">
        <v>820</v>
      </c>
      <c r="S136" t="s">
        <v>301</v>
      </c>
      <c r="T136">
        <v>1</v>
      </c>
      <c r="U136" t="s">
        <v>301</v>
      </c>
      <c r="V136">
        <v>1</v>
      </c>
      <c r="AI136">
        <v>1</v>
      </c>
    </row>
    <row r="137" spans="1:35" x14ac:dyDescent="0.3">
      <c r="A137" t="s">
        <v>1666</v>
      </c>
      <c r="B137" t="s">
        <v>1667</v>
      </c>
      <c r="C137" t="s">
        <v>1668</v>
      </c>
      <c r="D137" t="s">
        <v>816</v>
      </c>
      <c r="E137" t="s">
        <v>847</v>
      </c>
      <c r="F137" t="s">
        <v>305</v>
      </c>
      <c r="G137">
        <v>42856</v>
      </c>
      <c r="H137">
        <v>0.1</v>
      </c>
      <c r="I137" t="s">
        <v>838</v>
      </c>
      <c r="J137" t="s">
        <v>797</v>
      </c>
      <c r="K137" t="s">
        <v>830</v>
      </c>
      <c r="L137" t="s">
        <v>819</v>
      </c>
      <c r="P137" t="s">
        <v>820</v>
      </c>
      <c r="Q137">
        <v>1</v>
      </c>
      <c r="R137" t="s">
        <v>820</v>
      </c>
      <c r="S137" t="s">
        <v>284</v>
      </c>
      <c r="T137">
        <v>1</v>
      </c>
      <c r="U137" t="s">
        <v>804</v>
      </c>
      <c r="V137">
        <v>1</v>
      </c>
      <c r="AI137">
        <v>1</v>
      </c>
    </row>
    <row r="138" spans="1:35" x14ac:dyDescent="0.3">
      <c r="A138" t="s">
        <v>273</v>
      </c>
      <c r="B138" t="s">
        <v>1669</v>
      </c>
      <c r="C138" t="s">
        <v>153</v>
      </c>
      <c r="D138" t="s">
        <v>816</v>
      </c>
      <c r="E138" t="s">
        <v>817</v>
      </c>
      <c r="F138" t="s">
        <v>275</v>
      </c>
      <c r="G138">
        <v>42107</v>
      </c>
      <c r="H138">
        <v>2.1</v>
      </c>
      <c r="I138" t="s">
        <v>818</v>
      </c>
      <c r="J138" t="s">
        <v>48</v>
      </c>
      <c r="K138" t="s">
        <v>793</v>
      </c>
      <c r="L138" t="s">
        <v>819</v>
      </c>
      <c r="P138" t="s">
        <v>820</v>
      </c>
      <c r="Q138">
        <v>1</v>
      </c>
      <c r="R138" t="s">
        <v>820</v>
      </c>
      <c r="S138" t="s">
        <v>274</v>
      </c>
      <c r="T138">
        <v>1</v>
      </c>
      <c r="U138" t="s">
        <v>795</v>
      </c>
      <c r="V138">
        <v>1</v>
      </c>
      <c r="AI138">
        <v>1</v>
      </c>
    </row>
    <row r="139" spans="1:35" x14ac:dyDescent="0.3">
      <c r="A139" t="s">
        <v>1670</v>
      </c>
      <c r="B139" t="s">
        <v>781</v>
      </c>
      <c r="C139" t="s">
        <v>687</v>
      </c>
      <c r="D139" t="s">
        <v>841</v>
      </c>
      <c r="E139" t="s">
        <v>817</v>
      </c>
      <c r="F139" t="s">
        <v>275</v>
      </c>
      <c r="G139">
        <v>42744</v>
      </c>
      <c r="H139">
        <v>0.4</v>
      </c>
      <c r="I139" t="s">
        <v>825</v>
      </c>
      <c r="J139" t="s">
        <v>813</v>
      </c>
      <c r="K139" t="s">
        <v>799</v>
      </c>
      <c r="L139" t="s">
        <v>819</v>
      </c>
      <c r="P139" t="s">
        <v>820</v>
      </c>
      <c r="Q139">
        <v>1</v>
      </c>
      <c r="R139" t="s">
        <v>820</v>
      </c>
      <c r="S139" t="s">
        <v>283</v>
      </c>
      <c r="T139">
        <v>1</v>
      </c>
      <c r="U139" t="s">
        <v>798</v>
      </c>
      <c r="V139">
        <v>1</v>
      </c>
      <c r="AI139">
        <v>1</v>
      </c>
    </row>
    <row r="140" spans="1:35" x14ac:dyDescent="0.3">
      <c r="A140" t="s">
        <v>1671</v>
      </c>
      <c r="B140" t="s">
        <v>1672</v>
      </c>
      <c r="C140" t="s">
        <v>1673</v>
      </c>
      <c r="D140" t="s">
        <v>816</v>
      </c>
      <c r="E140" t="s">
        <v>817</v>
      </c>
      <c r="F140" t="s">
        <v>275</v>
      </c>
      <c r="G140">
        <v>42872</v>
      </c>
      <c r="H140">
        <v>0</v>
      </c>
      <c r="I140" t="s">
        <v>838</v>
      </c>
      <c r="J140" t="s">
        <v>813</v>
      </c>
      <c r="K140" t="s">
        <v>793</v>
      </c>
      <c r="L140" t="s">
        <v>819</v>
      </c>
      <c r="P140" t="s">
        <v>820</v>
      </c>
      <c r="Q140">
        <v>1</v>
      </c>
      <c r="R140" t="s">
        <v>820</v>
      </c>
      <c r="S140" t="s">
        <v>283</v>
      </c>
      <c r="T140">
        <v>1</v>
      </c>
      <c r="U140" t="s">
        <v>792</v>
      </c>
      <c r="V140">
        <v>1</v>
      </c>
      <c r="AI140">
        <v>1</v>
      </c>
    </row>
    <row r="141" spans="1:35" x14ac:dyDescent="0.3">
      <c r="A141" t="s">
        <v>1674</v>
      </c>
      <c r="B141" t="s">
        <v>1675</v>
      </c>
      <c r="C141" t="s">
        <v>1676</v>
      </c>
      <c r="D141" t="s">
        <v>816</v>
      </c>
      <c r="E141" t="s">
        <v>817</v>
      </c>
      <c r="F141" t="s">
        <v>275</v>
      </c>
      <c r="G141">
        <v>42500</v>
      </c>
      <c r="H141">
        <v>1.1000000000000001</v>
      </c>
      <c r="I141" t="s">
        <v>833</v>
      </c>
      <c r="J141" t="s">
        <v>814</v>
      </c>
      <c r="K141" t="s">
        <v>647</v>
      </c>
      <c r="L141" t="s">
        <v>819</v>
      </c>
      <c r="P141" t="s">
        <v>820</v>
      </c>
      <c r="Q141">
        <v>1</v>
      </c>
      <c r="R141" t="s">
        <v>820</v>
      </c>
      <c r="S141" t="s">
        <v>812</v>
      </c>
      <c r="T141">
        <v>1</v>
      </c>
      <c r="U141" t="s">
        <v>834</v>
      </c>
      <c r="V141">
        <v>1</v>
      </c>
      <c r="AI141">
        <v>1</v>
      </c>
    </row>
    <row r="142" spans="1:35" x14ac:dyDescent="0.3">
      <c r="A142" t="s">
        <v>430</v>
      </c>
      <c r="B142" t="s">
        <v>1677</v>
      </c>
      <c r="C142" t="s">
        <v>213</v>
      </c>
      <c r="D142" t="s">
        <v>816</v>
      </c>
      <c r="E142" t="s">
        <v>842</v>
      </c>
      <c r="F142" t="s">
        <v>295</v>
      </c>
      <c r="G142">
        <v>38489</v>
      </c>
      <c r="H142">
        <v>12</v>
      </c>
      <c r="I142" t="s">
        <v>843</v>
      </c>
      <c r="J142" t="s">
        <v>48</v>
      </c>
      <c r="K142" t="s">
        <v>799</v>
      </c>
      <c r="L142" t="s">
        <v>819</v>
      </c>
      <c r="P142" t="s">
        <v>820</v>
      </c>
      <c r="Q142">
        <v>1</v>
      </c>
      <c r="R142" t="s">
        <v>820</v>
      </c>
      <c r="S142" t="s">
        <v>278</v>
      </c>
      <c r="T142">
        <v>1</v>
      </c>
      <c r="U142" t="s">
        <v>806</v>
      </c>
      <c r="V142">
        <v>1</v>
      </c>
      <c r="AI142">
        <v>1</v>
      </c>
    </row>
    <row r="143" spans="1:35" x14ac:dyDescent="0.3">
      <c r="A143" t="s">
        <v>289</v>
      </c>
      <c r="B143" t="s">
        <v>1678</v>
      </c>
      <c r="C143" t="s">
        <v>116</v>
      </c>
      <c r="D143" t="s">
        <v>1019</v>
      </c>
      <c r="E143" t="s">
        <v>817</v>
      </c>
      <c r="F143" t="s">
        <v>275</v>
      </c>
      <c r="G143">
        <v>41911.395833333336</v>
      </c>
      <c r="H143">
        <v>2.7</v>
      </c>
      <c r="I143" t="s">
        <v>818</v>
      </c>
      <c r="J143" t="s">
        <v>813</v>
      </c>
      <c r="K143" t="s">
        <v>830</v>
      </c>
      <c r="L143" t="s">
        <v>819</v>
      </c>
      <c r="M143" t="s">
        <v>1679</v>
      </c>
      <c r="N143">
        <v>42895</v>
      </c>
      <c r="P143" t="s">
        <v>820</v>
      </c>
      <c r="Q143">
        <v>1</v>
      </c>
      <c r="R143" t="s">
        <v>820</v>
      </c>
      <c r="S143" t="s">
        <v>283</v>
      </c>
      <c r="T143">
        <v>1</v>
      </c>
      <c r="U143" t="s">
        <v>803</v>
      </c>
      <c r="V143">
        <v>1</v>
      </c>
      <c r="AI143">
        <v>1</v>
      </c>
    </row>
    <row r="144" spans="1:35" x14ac:dyDescent="0.3">
      <c r="A144" t="s">
        <v>1680</v>
      </c>
      <c r="B144" t="s">
        <v>1681</v>
      </c>
      <c r="C144" t="s">
        <v>710</v>
      </c>
      <c r="D144" t="s">
        <v>816</v>
      </c>
      <c r="E144" t="s">
        <v>817</v>
      </c>
      <c r="F144" t="s">
        <v>275</v>
      </c>
      <c r="G144">
        <v>42753</v>
      </c>
      <c r="H144">
        <v>0.4</v>
      </c>
      <c r="I144" t="s">
        <v>825</v>
      </c>
      <c r="J144" t="s">
        <v>813</v>
      </c>
      <c r="K144" t="s">
        <v>799</v>
      </c>
      <c r="L144" t="s">
        <v>819</v>
      </c>
      <c r="P144" t="s">
        <v>820</v>
      </c>
      <c r="Q144">
        <v>1</v>
      </c>
      <c r="R144" t="s">
        <v>820</v>
      </c>
      <c r="S144" t="s">
        <v>283</v>
      </c>
      <c r="T144">
        <v>1</v>
      </c>
      <c r="U144" t="s">
        <v>798</v>
      </c>
      <c r="V144">
        <v>1</v>
      </c>
      <c r="AI144">
        <v>1</v>
      </c>
    </row>
    <row r="145" spans="1:35" x14ac:dyDescent="0.3">
      <c r="A145" t="s">
        <v>1682</v>
      </c>
      <c r="B145" t="s">
        <v>1683</v>
      </c>
      <c r="C145" t="s">
        <v>674</v>
      </c>
      <c r="D145" t="s">
        <v>816</v>
      </c>
      <c r="E145" t="s">
        <v>817</v>
      </c>
      <c r="F145" t="s">
        <v>275</v>
      </c>
      <c r="G145">
        <v>42556</v>
      </c>
      <c r="H145">
        <v>0.9</v>
      </c>
      <c r="I145" t="s">
        <v>829</v>
      </c>
      <c r="J145" t="s">
        <v>797</v>
      </c>
      <c r="K145" t="s">
        <v>830</v>
      </c>
      <c r="L145" t="s">
        <v>819</v>
      </c>
      <c r="P145" t="s">
        <v>820</v>
      </c>
      <c r="Q145">
        <v>1</v>
      </c>
      <c r="R145" t="s">
        <v>820</v>
      </c>
      <c r="S145" t="s">
        <v>284</v>
      </c>
      <c r="T145">
        <v>1</v>
      </c>
      <c r="U145" t="s">
        <v>805</v>
      </c>
      <c r="V145">
        <v>1</v>
      </c>
      <c r="AI145">
        <v>1</v>
      </c>
    </row>
    <row r="146" spans="1:35" x14ac:dyDescent="0.3">
      <c r="A146" t="s">
        <v>431</v>
      </c>
      <c r="B146" t="s">
        <v>1684</v>
      </c>
      <c r="C146" t="s">
        <v>171</v>
      </c>
      <c r="D146" t="s">
        <v>841</v>
      </c>
      <c r="E146" t="s">
        <v>855</v>
      </c>
      <c r="F146" t="s">
        <v>275</v>
      </c>
      <c r="G146">
        <v>42143</v>
      </c>
      <c r="H146">
        <v>2</v>
      </c>
      <c r="I146" t="s">
        <v>818</v>
      </c>
      <c r="J146" t="s">
        <v>813</v>
      </c>
      <c r="K146" t="s">
        <v>799</v>
      </c>
      <c r="L146" t="s">
        <v>819</v>
      </c>
      <c r="P146" t="s">
        <v>820</v>
      </c>
      <c r="Q146">
        <v>1</v>
      </c>
      <c r="R146" t="s">
        <v>820</v>
      </c>
      <c r="S146" t="s">
        <v>283</v>
      </c>
      <c r="T146">
        <v>1</v>
      </c>
      <c r="U146" t="s">
        <v>798</v>
      </c>
      <c r="V146">
        <v>1</v>
      </c>
      <c r="AI146">
        <v>1</v>
      </c>
    </row>
    <row r="147" spans="1:35" x14ac:dyDescent="0.3">
      <c r="A147" t="s">
        <v>1685</v>
      </c>
      <c r="B147" t="s">
        <v>1686</v>
      </c>
      <c r="C147" t="s">
        <v>673</v>
      </c>
      <c r="D147" t="s">
        <v>816</v>
      </c>
      <c r="E147" t="s">
        <v>817</v>
      </c>
      <c r="F147" t="s">
        <v>275</v>
      </c>
      <c r="G147">
        <v>42646</v>
      </c>
      <c r="H147">
        <v>0.7</v>
      </c>
      <c r="I147" t="s">
        <v>829</v>
      </c>
      <c r="J147" t="s">
        <v>797</v>
      </c>
      <c r="K147" t="s">
        <v>799</v>
      </c>
      <c r="L147" t="s">
        <v>819</v>
      </c>
      <c r="M147" t="s">
        <v>853</v>
      </c>
      <c r="N147">
        <v>42891</v>
      </c>
      <c r="P147" t="s">
        <v>820</v>
      </c>
      <c r="Q147">
        <v>1</v>
      </c>
      <c r="R147" t="s">
        <v>820</v>
      </c>
      <c r="S147" t="s">
        <v>284</v>
      </c>
      <c r="T147">
        <v>1</v>
      </c>
      <c r="U147" t="s">
        <v>856</v>
      </c>
      <c r="V147">
        <v>1</v>
      </c>
      <c r="AI147">
        <v>1</v>
      </c>
    </row>
    <row r="148" spans="1:35" x14ac:dyDescent="0.3">
      <c r="A148" t="s">
        <v>459</v>
      </c>
      <c r="B148" t="s">
        <v>1687</v>
      </c>
      <c r="C148" t="s">
        <v>1688</v>
      </c>
      <c r="D148" t="s">
        <v>811</v>
      </c>
      <c r="E148" t="s">
        <v>842</v>
      </c>
      <c r="F148" t="s">
        <v>305</v>
      </c>
      <c r="G148">
        <v>42324</v>
      </c>
      <c r="H148">
        <v>1.5</v>
      </c>
      <c r="I148" t="s">
        <v>882</v>
      </c>
      <c r="J148" t="s">
        <v>797</v>
      </c>
      <c r="K148" t="s">
        <v>799</v>
      </c>
      <c r="L148" t="s">
        <v>819</v>
      </c>
      <c r="P148" t="s">
        <v>820</v>
      </c>
      <c r="Q148">
        <v>1</v>
      </c>
      <c r="R148" t="s">
        <v>820</v>
      </c>
      <c r="S148" t="s">
        <v>284</v>
      </c>
      <c r="T148">
        <v>1</v>
      </c>
      <c r="U148" t="s">
        <v>860</v>
      </c>
      <c r="V148">
        <v>1</v>
      </c>
      <c r="AI148">
        <v>1</v>
      </c>
    </row>
    <row r="149" spans="1:35" x14ac:dyDescent="0.3">
      <c r="A149" t="s">
        <v>416</v>
      </c>
      <c r="B149" t="s">
        <v>1689</v>
      </c>
      <c r="C149" t="s">
        <v>135</v>
      </c>
      <c r="D149" t="s">
        <v>841</v>
      </c>
      <c r="E149" t="s">
        <v>855</v>
      </c>
      <c r="F149" t="s">
        <v>275</v>
      </c>
      <c r="G149">
        <v>40200</v>
      </c>
      <c r="H149">
        <v>7.4</v>
      </c>
      <c r="I149" t="s">
        <v>843</v>
      </c>
      <c r="J149" t="s">
        <v>813</v>
      </c>
      <c r="K149" t="s">
        <v>799</v>
      </c>
      <c r="L149" t="s">
        <v>819</v>
      </c>
      <c r="P149" t="s">
        <v>820</v>
      </c>
      <c r="Q149">
        <v>1</v>
      </c>
      <c r="R149" t="s">
        <v>820</v>
      </c>
      <c r="S149" t="s">
        <v>283</v>
      </c>
      <c r="T149">
        <v>1</v>
      </c>
      <c r="U149" t="s">
        <v>798</v>
      </c>
      <c r="V149">
        <v>1</v>
      </c>
      <c r="AI149">
        <v>1</v>
      </c>
    </row>
    <row r="150" spans="1:35" x14ac:dyDescent="0.3">
      <c r="A150" t="s">
        <v>1690</v>
      </c>
      <c r="B150" t="s">
        <v>1691</v>
      </c>
      <c r="C150" t="s">
        <v>1692</v>
      </c>
      <c r="D150" t="s">
        <v>816</v>
      </c>
      <c r="E150" t="s">
        <v>817</v>
      </c>
      <c r="F150" t="s">
        <v>275</v>
      </c>
      <c r="G150">
        <v>42670</v>
      </c>
      <c r="H150">
        <v>0.6</v>
      </c>
      <c r="I150" t="s">
        <v>829</v>
      </c>
      <c r="J150" t="s">
        <v>48</v>
      </c>
      <c r="K150" t="s">
        <v>793</v>
      </c>
      <c r="L150" t="s">
        <v>819</v>
      </c>
      <c r="P150" t="s">
        <v>820</v>
      </c>
      <c r="Q150">
        <v>1</v>
      </c>
      <c r="R150" t="s">
        <v>820</v>
      </c>
      <c r="S150" t="s">
        <v>274</v>
      </c>
      <c r="T150">
        <v>1</v>
      </c>
      <c r="U150" t="s">
        <v>794</v>
      </c>
      <c r="V150">
        <v>1</v>
      </c>
      <c r="AI150">
        <v>1</v>
      </c>
    </row>
    <row r="151" spans="1:35" x14ac:dyDescent="0.3">
      <c r="A151" t="s">
        <v>316</v>
      </c>
      <c r="B151" t="s">
        <v>1693</v>
      </c>
      <c r="C151" t="s">
        <v>211</v>
      </c>
      <c r="D151" t="s">
        <v>816</v>
      </c>
      <c r="E151" t="s">
        <v>817</v>
      </c>
      <c r="F151" t="s">
        <v>275</v>
      </c>
      <c r="G151">
        <v>41743</v>
      </c>
      <c r="H151">
        <v>3.1</v>
      </c>
      <c r="I151" t="s">
        <v>859</v>
      </c>
      <c r="J151" t="s">
        <v>48</v>
      </c>
      <c r="K151" t="s">
        <v>793</v>
      </c>
      <c r="L151" t="s">
        <v>819</v>
      </c>
      <c r="P151" t="s">
        <v>820</v>
      </c>
      <c r="Q151">
        <v>1</v>
      </c>
      <c r="R151" t="s">
        <v>821</v>
      </c>
      <c r="S151" t="s">
        <v>274</v>
      </c>
      <c r="T151">
        <v>1</v>
      </c>
      <c r="U151" t="s">
        <v>795</v>
      </c>
      <c r="V151">
        <v>0.7</v>
      </c>
      <c r="W151" t="s">
        <v>802</v>
      </c>
      <c r="X151">
        <v>0.2</v>
      </c>
      <c r="Y151" t="s">
        <v>856</v>
      </c>
      <c r="Z151">
        <v>0.1</v>
      </c>
      <c r="AI151">
        <v>1</v>
      </c>
    </row>
    <row r="152" spans="1:35" x14ac:dyDescent="0.3">
      <c r="A152" t="s">
        <v>442</v>
      </c>
      <c r="B152" t="s">
        <v>1694</v>
      </c>
      <c r="C152" t="s">
        <v>185</v>
      </c>
      <c r="D152" t="s">
        <v>816</v>
      </c>
      <c r="E152" t="s">
        <v>817</v>
      </c>
      <c r="F152" t="s">
        <v>275</v>
      </c>
      <c r="G152">
        <v>42247</v>
      </c>
      <c r="H152">
        <v>1.7</v>
      </c>
      <c r="I152" t="s">
        <v>882</v>
      </c>
      <c r="J152" t="s">
        <v>48</v>
      </c>
      <c r="K152" t="s">
        <v>793</v>
      </c>
      <c r="L152" t="s">
        <v>819</v>
      </c>
      <c r="P152" t="s">
        <v>820</v>
      </c>
      <c r="Q152">
        <v>1</v>
      </c>
      <c r="R152" t="s">
        <v>820</v>
      </c>
      <c r="S152" t="s">
        <v>274</v>
      </c>
      <c r="T152">
        <v>1</v>
      </c>
      <c r="U152" t="s">
        <v>795</v>
      </c>
      <c r="V152">
        <v>1</v>
      </c>
      <c r="AI152">
        <v>1</v>
      </c>
    </row>
    <row r="153" spans="1:35" x14ac:dyDescent="0.3">
      <c r="A153" t="s">
        <v>400</v>
      </c>
      <c r="B153" t="s">
        <v>783</v>
      </c>
      <c r="C153" t="s">
        <v>201</v>
      </c>
      <c r="D153" t="s">
        <v>811</v>
      </c>
      <c r="E153" t="s">
        <v>847</v>
      </c>
      <c r="F153" t="s">
        <v>305</v>
      </c>
      <c r="G153">
        <v>40689</v>
      </c>
      <c r="H153">
        <v>6</v>
      </c>
      <c r="I153" t="s">
        <v>843</v>
      </c>
      <c r="J153" t="s">
        <v>48</v>
      </c>
      <c r="K153" t="s">
        <v>799</v>
      </c>
      <c r="L153" t="s">
        <v>819</v>
      </c>
      <c r="P153" t="s">
        <v>820</v>
      </c>
      <c r="Q153">
        <v>1</v>
      </c>
      <c r="R153" t="s">
        <v>820</v>
      </c>
      <c r="S153" t="s">
        <v>278</v>
      </c>
      <c r="T153">
        <v>1</v>
      </c>
      <c r="U153" t="s">
        <v>806</v>
      </c>
      <c r="V153">
        <v>1</v>
      </c>
      <c r="AI153">
        <v>1</v>
      </c>
    </row>
    <row r="154" spans="1:35" x14ac:dyDescent="0.3">
      <c r="A154" t="s">
        <v>1695</v>
      </c>
      <c r="B154" t="s">
        <v>1696</v>
      </c>
      <c r="C154" t="s">
        <v>1697</v>
      </c>
      <c r="D154" t="s">
        <v>816</v>
      </c>
      <c r="E154" t="s">
        <v>817</v>
      </c>
      <c r="F154" t="s">
        <v>275</v>
      </c>
      <c r="G154">
        <v>42723</v>
      </c>
      <c r="H154">
        <v>0.4</v>
      </c>
      <c r="I154" t="s">
        <v>825</v>
      </c>
      <c r="J154" t="s">
        <v>48</v>
      </c>
      <c r="K154" t="s">
        <v>793</v>
      </c>
      <c r="L154" t="s">
        <v>819</v>
      </c>
      <c r="P154" t="s">
        <v>820</v>
      </c>
      <c r="Q154">
        <v>1</v>
      </c>
      <c r="R154" t="s">
        <v>820</v>
      </c>
      <c r="S154" t="s">
        <v>274</v>
      </c>
      <c r="T154">
        <v>1</v>
      </c>
      <c r="U154" t="s">
        <v>794</v>
      </c>
      <c r="V154">
        <v>1</v>
      </c>
      <c r="AI154">
        <v>1</v>
      </c>
    </row>
    <row r="155" spans="1:35" x14ac:dyDescent="0.3">
      <c r="A155" t="s">
        <v>427</v>
      </c>
      <c r="B155" t="s">
        <v>1698</v>
      </c>
      <c r="C155" t="s">
        <v>1699</v>
      </c>
      <c r="D155" t="s">
        <v>811</v>
      </c>
      <c r="E155" t="s">
        <v>842</v>
      </c>
      <c r="F155" t="s">
        <v>305</v>
      </c>
      <c r="G155">
        <v>38758</v>
      </c>
      <c r="H155">
        <v>11.3</v>
      </c>
      <c r="I155" t="s">
        <v>843</v>
      </c>
      <c r="J155" t="s">
        <v>48</v>
      </c>
      <c r="K155" t="s">
        <v>793</v>
      </c>
      <c r="L155" t="s">
        <v>819</v>
      </c>
      <c r="P155" t="s">
        <v>820</v>
      </c>
      <c r="Q155">
        <v>1</v>
      </c>
      <c r="R155" t="s">
        <v>820</v>
      </c>
      <c r="S155" t="s">
        <v>274</v>
      </c>
      <c r="T155">
        <v>1</v>
      </c>
      <c r="U155" t="s">
        <v>801</v>
      </c>
      <c r="V155">
        <v>1</v>
      </c>
      <c r="AI155">
        <v>1</v>
      </c>
    </row>
    <row r="156" spans="1:35" x14ac:dyDescent="0.3">
      <c r="A156" t="s">
        <v>422</v>
      </c>
      <c r="B156" t="s">
        <v>1700</v>
      </c>
      <c r="C156" t="s">
        <v>678</v>
      </c>
      <c r="D156" t="s">
        <v>841</v>
      </c>
      <c r="E156" t="s">
        <v>842</v>
      </c>
      <c r="F156" t="s">
        <v>305</v>
      </c>
      <c r="G156">
        <v>39353</v>
      </c>
      <c r="H156">
        <v>9.6999999999999993</v>
      </c>
      <c r="I156" t="s">
        <v>843</v>
      </c>
      <c r="J156" t="s">
        <v>48</v>
      </c>
      <c r="K156" t="s">
        <v>830</v>
      </c>
      <c r="L156" t="s">
        <v>819</v>
      </c>
      <c r="P156" t="s">
        <v>820</v>
      </c>
      <c r="Q156">
        <v>2</v>
      </c>
      <c r="R156" t="s">
        <v>820</v>
      </c>
      <c r="S156" t="s">
        <v>284</v>
      </c>
      <c r="T156">
        <v>0.25</v>
      </c>
      <c r="U156" t="s">
        <v>802</v>
      </c>
      <c r="V156">
        <v>0.25</v>
      </c>
      <c r="AA156" t="s">
        <v>278</v>
      </c>
      <c r="AB156">
        <v>0.75</v>
      </c>
      <c r="AC156" t="s">
        <v>806</v>
      </c>
      <c r="AD156">
        <v>0.75</v>
      </c>
      <c r="AI156">
        <v>1</v>
      </c>
    </row>
    <row r="157" spans="1:35" x14ac:dyDescent="0.3">
      <c r="A157" t="s">
        <v>382</v>
      </c>
      <c r="B157" t="s">
        <v>789</v>
      </c>
      <c r="C157" t="s">
        <v>115</v>
      </c>
      <c r="D157" t="s">
        <v>1701</v>
      </c>
      <c r="E157" t="s">
        <v>817</v>
      </c>
      <c r="F157" t="s">
        <v>275</v>
      </c>
      <c r="G157">
        <v>41001</v>
      </c>
      <c r="H157">
        <v>5.2</v>
      </c>
      <c r="I157" t="s">
        <v>843</v>
      </c>
      <c r="J157" t="s">
        <v>797</v>
      </c>
      <c r="K157" t="s">
        <v>793</v>
      </c>
      <c r="L157" t="s">
        <v>819</v>
      </c>
      <c r="P157" t="s">
        <v>820</v>
      </c>
      <c r="Q157">
        <v>2</v>
      </c>
      <c r="R157" t="s">
        <v>821</v>
      </c>
      <c r="S157" t="s">
        <v>284</v>
      </c>
      <c r="T157">
        <v>0.9</v>
      </c>
      <c r="U157" t="s">
        <v>981</v>
      </c>
      <c r="V157">
        <v>0.5</v>
      </c>
      <c r="AA157" t="s">
        <v>274</v>
      </c>
      <c r="AB157">
        <v>0.1</v>
      </c>
      <c r="AC157" t="s">
        <v>795</v>
      </c>
      <c r="AD157">
        <v>0.1</v>
      </c>
      <c r="AI157">
        <v>1</v>
      </c>
    </row>
    <row r="158" spans="1:35" x14ac:dyDescent="0.3">
      <c r="A158" t="s">
        <v>396</v>
      </c>
      <c r="B158" t="s">
        <v>1702</v>
      </c>
      <c r="C158" t="s">
        <v>1703</v>
      </c>
      <c r="D158" t="s">
        <v>816</v>
      </c>
      <c r="E158" t="s">
        <v>847</v>
      </c>
      <c r="F158" t="s">
        <v>305</v>
      </c>
      <c r="G158">
        <v>40791</v>
      </c>
      <c r="H158">
        <v>5.7</v>
      </c>
      <c r="I158" t="s">
        <v>843</v>
      </c>
      <c r="J158" t="s">
        <v>813</v>
      </c>
      <c r="K158" t="s">
        <v>799</v>
      </c>
      <c r="L158" t="s">
        <v>819</v>
      </c>
      <c r="P158" t="s">
        <v>820</v>
      </c>
      <c r="Q158">
        <v>1</v>
      </c>
      <c r="R158" t="s">
        <v>821</v>
      </c>
      <c r="S158" t="s">
        <v>283</v>
      </c>
      <c r="T158">
        <v>1</v>
      </c>
      <c r="U158" t="s">
        <v>798</v>
      </c>
      <c r="V158">
        <v>0.9</v>
      </c>
      <c r="W158" t="s">
        <v>800</v>
      </c>
      <c r="X158">
        <v>0.1</v>
      </c>
      <c r="AI158">
        <v>1</v>
      </c>
    </row>
    <row r="159" spans="1:35" x14ac:dyDescent="0.3">
      <c r="A159" t="s">
        <v>290</v>
      </c>
      <c r="B159" t="s">
        <v>770</v>
      </c>
      <c r="C159" t="s">
        <v>120</v>
      </c>
      <c r="D159" t="s">
        <v>841</v>
      </c>
      <c r="E159" t="s">
        <v>817</v>
      </c>
      <c r="F159" t="s">
        <v>275</v>
      </c>
      <c r="G159">
        <v>41884</v>
      </c>
      <c r="H159">
        <v>2.7</v>
      </c>
      <c r="I159" t="s">
        <v>818</v>
      </c>
      <c r="J159" t="s">
        <v>48</v>
      </c>
      <c r="K159" t="s">
        <v>799</v>
      </c>
      <c r="L159" t="s">
        <v>819</v>
      </c>
      <c r="P159" t="s">
        <v>820</v>
      </c>
      <c r="Q159">
        <v>1</v>
      </c>
      <c r="R159" t="s">
        <v>820</v>
      </c>
      <c r="S159" t="s">
        <v>278</v>
      </c>
      <c r="T159">
        <v>1</v>
      </c>
      <c r="U159" t="s">
        <v>800</v>
      </c>
      <c r="V159">
        <v>1</v>
      </c>
      <c r="AI159">
        <v>1</v>
      </c>
    </row>
    <row r="160" spans="1:35" x14ac:dyDescent="0.3">
      <c r="A160" t="s">
        <v>1704</v>
      </c>
      <c r="B160" t="s">
        <v>1705</v>
      </c>
      <c r="C160" t="s">
        <v>1706</v>
      </c>
      <c r="D160" t="s">
        <v>816</v>
      </c>
      <c r="E160" t="s">
        <v>817</v>
      </c>
      <c r="F160" t="s">
        <v>275</v>
      </c>
      <c r="G160">
        <v>42732</v>
      </c>
      <c r="H160">
        <v>0.4</v>
      </c>
      <c r="I160" t="s">
        <v>825</v>
      </c>
      <c r="J160" t="s">
        <v>48</v>
      </c>
      <c r="K160" t="s">
        <v>793</v>
      </c>
      <c r="L160" t="s">
        <v>819</v>
      </c>
      <c r="P160" t="s">
        <v>820</v>
      </c>
      <c r="Q160">
        <v>1</v>
      </c>
      <c r="R160" t="s">
        <v>820</v>
      </c>
      <c r="S160" t="s">
        <v>274</v>
      </c>
      <c r="T160">
        <v>1</v>
      </c>
      <c r="U160" t="s">
        <v>1316</v>
      </c>
      <c r="V160">
        <v>1</v>
      </c>
      <c r="AI160">
        <v>1</v>
      </c>
    </row>
    <row r="161" spans="1:35" x14ac:dyDescent="0.3">
      <c r="A161" t="s">
        <v>393</v>
      </c>
      <c r="B161" t="s">
        <v>1707</v>
      </c>
      <c r="C161" t="s">
        <v>1708</v>
      </c>
      <c r="D161" t="s">
        <v>1709</v>
      </c>
      <c r="E161" t="s">
        <v>884</v>
      </c>
      <c r="F161" t="s">
        <v>275</v>
      </c>
      <c r="G161">
        <v>40808</v>
      </c>
      <c r="H161">
        <v>5.7</v>
      </c>
      <c r="I161" t="s">
        <v>843</v>
      </c>
      <c r="J161" t="s">
        <v>78</v>
      </c>
      <c r="K161" t="s">
        <v>986</v>
      </c>
      <c r="L161" t="s">
        <v>986</v>
      </c>
      <c r="P161" t="s">
        <v>820</v>
      </c>
      <c r="Q161">
        <v>1</v>
      </c>
      <c r="R161" t="s">
        <v>820</v>
      </c>
      <c r="S161" t="s">
        <v>46</v>
      </c>
      <c r="T161">
        <v>1</v>
      </c>
      <c r="U161" t="s">
        <v>46</v>
      </c>
      <c r="V161">
        <v>1</v>
      </c>
      <c r="AI161">
        <v>1</v>
      </c>
    </row>
    <row r="162" spans="1:35" x14ac:dyDescent="0.3">
      <c r="A162" t="s">
        <v>447</v>
      </c>
      <c r="B162" t="s">
        <v>1710</v>
      </c>
      <c r="C162" t="s">
        <v>163</v>
      </c>
      <c r="D162" t="s">
        <v>1019</v>
      </c>
      <c r="E162" t="s">
        <v>817</v>
      </c>
      <c r="F162" t="s">
        <v>275</v>
      </c>
      <c r="G162">
        <v>42257</v>
      </c>
      <c r="H162">
        <v>1.7</v>
      </c>
      <c r="I162" t="s">
        <v>882</v>
      </c>
      <c r="J162" t="s">
        <v>813</v>
      </c>
      <c r="K162" t="s">
        <v>830</v>
      </c>
      <c r="L162" t="s">
        <v>819</v>
      </c>
      <c r="P162" t="s">
        <v>820</v>
      </c>
      <c r="Q162">
        <v>1</v>
      </c>
      <c r="R162" t="s">
        <v>820</v>
      </c>
      <c r="S162" t="s">
        <v>283</v>
      </c>
      <c r="T162">
        <v>1</v>
      </c>
      <c r="U162" t="s">
        <v>803</v>
      </c>
      <c r="V162">
        <v>1</v>
      </c>
      <c r="AI162">
        <v>1</v>
      </c>
    </row>
    <row r="163" spans="1:35" x14ac:dyDescent="0.3">
      <c r="A163" t="s">
        <v>432</v>
      </c>
      <c r="B163" t="s">
        <v>1711</v>
      </c>
      <c r="C163" t="s">
        <v>149</v>
      </c>
      <c r="D163" t="s">
        <v>816</v>
      </c>
      <c r="E163" t="s">
        <v>817</v>
      </c>
      <c r="F163" t="s">
        <v>275</v>
      </c>
      <c r="G163">
        <v>42149</v>
      </c>
      <c r="H163">
        <v>2</v>
      </c>
      <c r="I163" t="s">
        <v>818</v>
      </c>
      <c r="J163" t="s">
        <v>813</v>
      </c>
      <c r="K163" t="s">
        <v>799</v>
      </c>
      <c r="L163" t="s">
        <v>819</v>
      </c>
      <c r="P163" t="s">
        <v>820</v>
      </c>
      <c r="Q163">
        <v>1</v>
      </c>
      <c r="R163" t="s">
        <v>821</v>
      </c>
      <c r="S163" t="s">
        <v>283</v>
      </c>
      <c r="T163">
        <v>1</v>
      </c>
      <c r="U163" t="s">
        <v>798</v>
      </c>
      <c r="V163">
        <v>0.5</v>
      </c>
      <c r="W163" t="s">
        <v>800</v>
      </c>
      <c r="X163">
        <v>0.5</v>
      </c>
      <c r="AI163">
        <v>1</v>
      </c>
    </row>
    <row r="164" spans="1:35" x14ac:dyDescent="0.3">
      <c r="A164" t="s">
        <v>1712</v>
      </c>
      <c r="B164" t="s">
        <v>1713</v>
      </c>
      <c r="C164" t="s">
        <v>1714</v>
      </c>
      <c r="D164" t="s">
        <v>816</v>
      </c>
      <c r="E164" t="s">
        <v>817</v>
      </c>
      <c r="F164" t="s">
        <v>275</v>
      </c>
      <c r="G164">
        <v>42688</v>
      </c>
      <c r="H164">
        <v>0.5</v>
      </c>
      <c r="I164" t="s">
        <v>829</v>
      </c>
      <c r="J164" t="s">
        <v>814</v>
      </c>
      <c r="K164" t="s">
        <v>799</v>
      </c>
      <c r="L164" t="s">
        <v>819</v>
      </c>
      <c r="P164" t="s">
        <v>820</v>
      </c>
      <c r="Q164">
        <v>1</v>
      </c>
      <c r="R164" t="s">
        <v>820</v>
      </c>
      <c r="S164" t="s">
        <v>812</v>
      </c>
      <c r="T164">
        <v>1</v>
      </c>
      <c r="U164" t="s">
        <v>800</v>
      </c>
      <c r="V164">
        <v>1</v>
      </c>
      <c r="AI164">
        <v>1</v>
      </c>
    </row>
    <row r="165" spans="1:35" x14ac:dyDescent="0.3">
      <c r="A165" t="s">
        <v>388</v>
      </c>
      <c r="B165" t="s">
        <v>774</v>
      </c>
      <c r="C165" t="s">
        <v>1715</v>
      </c>
      <c r="D165" t="s">
        <v>816</v>
      </c>
      <c r="E165" t="s">
        <v>842</v>
      </c>
      <c r="F165" t="s">
        <v>305</v>
      </c>
      <c r="G165">
        <v>40876</v>
      </c>
      <c r="H165">
        <v>5.5</v>
      </c>
      <c r="I165" t="s">
        <v>843</v>
      </c>
      <c r="J165" t="s">
        <v>48</v>
      </c>
      <c r="K165" t="s">
        <v>799</v>
      </c>
      <c r="L165" t="s">
        <v>819</v>
      </c>
      <c r="P165" t="s">
        <v>820</v>
      </c>
      <c r="Q165">
        <v>1</v>
      </c>
      <c r="R165" t="s">
        <v>820</v>
      </c>
      <c r="S165" t="s">
        <v>278</v>
      </c>
      <c r="T165">
        <v>1</v>
      </c>
      <c r="U165" t="s">
        <v>800</v>
      </c>
      <c r="V165">
        <v>1</v>
      </c>
      <c r="AI165">
        <v>1</v>
      </c>
    </row>
    <row r="166" spans="1:35" x14ac:dyDescent="0.3">
      <c r="A166" t="s">
        <v>1716</v>
      </c>
      <c r="B166" t="s">
        <v>1717</v>
      </c>
      <c r="C166" t="s">
        <v>1718</v>
      </c>
      <c r="D166" t="s">
        <v>816</v>
      </c>
      <c r="E166" t="s">
        <v>817</v>
      </c>
      <c r="F166" t="s">
        <v>275</v>
      </c>
      <c r="G166">
        <v>42832</v>
      </c>
      <c r="H166">
        <v>0.1</v>
      </c>
      <c r="I166" t="s">
        <v>838</v>
      </c>
      <c r="J166" t="s">
        <v>814</v>
      </c>
      <c r="K166" t="s">
        <v>647</v>
      </c>
      <c r="L166" t="s">
        <v>819</v>
      </c>
      <c r="P166" t="s">
        <v>820</v>
      </c>
      <c r="Q166">
        <v>1</v>
      </c>
      <c r="R166" t="s">
        <v>820</v>
      </c>
      <c r="S166" t="s">
        <v>812</v>
      </c>
      <c r="T166">
        <v>1</v>
      </c>
      <c r="U166" t="s">
        <v>834</v>
      </c>
      <c r="V166">
        <v>1</v>
      </c>
      <c r="AI166">
        <v>1</v>
      </c>
    </row>
    <row r="167" spans="1:35" x14ac:dyDescent="0.3">
      <c r="A167" t="s">
        <v>1719</v>
      </c>
      <c r="B167" t="s">
        <v>1720</v>
      </c>
      <c r="C167" t="s">
        <v>684</v>
      </c>
      <c r="D167" t="s">
        <v>816</v>
      </c>
      <c r="E167" t="s">
        <v>817</v>
      </c>
      <c r="F167" t="s">
        <v>275</v>
      </c>
      <c r="G167">
        <v>42678</v>
      </c>
      <c r="H167">
        <v>0.6</v>
      </c>
      <c r="I167" t="s">
        <v>829</v>
      </c>
      <c r="J167" t="s">
        <v>797</v>
      </c>
      <c r="K167" t="s">
        <v>793</v>
      </c>
      <c r="L167" t="s">
        <v>819</v>
      </c>
      <c r="P167" t="s">
        <v>820</v>
      </c>
      <c r="Q167">
        <v>1</v>
      </c>
      <c r="R167" t="s">
        <v>820</v>
      </c>
      <c r="S167" t="s">
        <v>284</v>
      </c>
      <c r="T167">
        <v>1</v>
      </c>
      <c r="U167" t="s">
        <v>796</v>
      </c>
      <c r="V167">
        <v>1</v>
      </c>
      <c r="AI167">
        <v>1</v>
      </c>
    </row>
    <row r="168" spans="1:35" x14ac:dyDescent="0.3">
      <c r="A168" t="s">
        <v>460</v>
      </c>
      <c r="B168" t="s">
        <v>1721</v>
      </c>
      <c r="C168" t="s">
        <v>150</v>
      </c>
      <c r="D168" t="s">
        <v>1005</v>
      </c>
      <c r="E168" t="s">
        <v>855</v>
      </c>
      <c r="F168" t="s">
        <v>275</v>
      </c>
      <c r="G168">
        <v>42338</v>
      </c>
      <c r="H168">
        <v>1.5</v>
      </c>
      <c r="I168" t="s">
        <v>882</v>
      </c>
      <c r="J168" t="s">
        <v>48</v>
      </c>
      <c r="K168" t="s">
        <v>793</v>
      </c>
      <c r="L168" t="s">
        <v>819</v>
      </c>
      <c r="P168" t="s">
        <v>820</v>
      </c>
      <c r="Q168">
        <v>1</v>
      </c>
      <c r="R168" t="s">
        <v>820</v>
      </c>
      <c r="S168" t="s">
        <v>274</v>
      </c>
      <c r="T168">
        <v>1</v>
      </c>
      <c r="U168" t="s">
        <v>795</v>
      </c>
      <c r="V168">
        <v>1</v>
      </c>
      <c r="AI168">
        <v>1</v>
      </c>
    </row>
    <row r="169" spans="1:35" x14ac:dyDescent="0.3">
      <c r="A169" t="s">
        <v>456</v>
      </c>
      <c r="B169" t="s">
        <v>1722</v>
      </c>
      <c r="C169" t="s">
        <v>155</v>
      </c>
      <c r="D169" t="s">
        <v>816</v>
      </c>
      <c r="E169" t="s">
        <v>817</v>
      </c>
      <c r="F169" t="s">
        <v>275</v>
      </c>
      <c r="G169">
        <v>42310</v>
      </c>
      <c r="H169">
        <v>1.6</v>
      </c>
      <c r="I169" t="s">
        <v>882</v>
      </c>
      <c r="J169" t="s">
        <v>814</v>
      </c>
      <c r="K169" t="s">
        <v>647</v>
      </c>
      <c r="L169" t="s">
        <v>819</v>
      </c>
      <c r="P169" t="s">
        <v>820</v>
      </c>
      <c r="Q169">
        <v>1</v>
      </c>
      <c r="R169" t="s">
        <v>820</v>
      </c>
      <c r="S169" t="s">
        <v>812</v>
      </c>
      <c r="T169">
        <v>1</v>
      </c>
      <c r="U169" t="s">
        <v>834</v>
      </c>
      <c r="V169">
        <v>1</v>
      </c>
      <c r="AI169">
        <v>1</v>
      </c>
    </row>
    <row r="170" spans="1:35" x14ac:dyDescent="0.3">
      <c r="A170" t="s">
        <v>1723</v>
      </c>
      <c r="B170" t="s">
        <v>1724</v>
      </c>
      <c r="C170" t="s">
        <v>671</v>
      </c>
      <c r="D170" t="s">
        <v>816</v>
      </c>
      <c r="E170" t="s">
        <v>817</v>
      </c>
      <c r="F170" t="s">
        <v>275</v>
      </c>
      <c r="G170">
        <v>42706</v>
      </c>
      <c r="H170">
        <v>0.5</v>
      </c>
      <c r="I170" t="s">
        <v>825</v>
      </c>
      <c r="J170" t="s">
        <v>814</v>
      </c>
      <c r="K170" t="s">
        <v>647</v>
      </c>
      <c r="L170" t="s">
        <v>819</v>
      </c>
      <c r="P170" t="s">
        <v>820</v>
      </c>
      <c r="Q170">
        <v>1</v>
      </c>
      <c r="R170" t="s">
        <v>820</v>
      </c>
      <c r="S170" t="s">
        <v>812</v>
      </c>
      <c r="T170">
        <v>1</v>
      </c>
      <c r="U170" t="s">
        <v>834</v>
      </c>
      <c r="V170">
        <v>1</v>
      </c>
      <c r="AI170">
        <v>1</v>
      </c>
    </row>
    <row r="171" spans="1:35" x14ac:dyDescent="0.3">
      <c r="A171" t="s">
        <v>1725</v>
      </c>
      <c r="B171" t="s">
        <v>1726</v>
      </c>
      <c r="C171" t="s">
        <v>706</v>
      </c>
      <c r="D171" t="s">
        <v>816</v>
      </c>
      <c r="E171" t="s">
        <v>817</v>
      </c>
      <c r="F171" t="s">
        <v>275</v>
      </c>
      <c r="G171">
        <v>42697</v>
      </c>
      <c r="H171">
        <v>0.5</v>
      </c>
      <c r="I171" t="s">
        <v>829</v>
      </c>
      <c r="J171" t="s">
        <v>813</v>
      </c>
      <c r="K171" t="s">
        <v>830</v>
      </c>
      <c r="L171" t="s">
        <v>819</v>
      </c>
      <c r="P171" t="s">
        <v>820</v>
      </c>
      <c r="Q171">
        <v>1</v>
      </c>
      <c r="R171" t="s">
        <v>820</v>
      </c>
      <c r="S171" t="s">
        <v>283</v>
      </c>
      <c r="T171">
        <v>1</v>
      </c>
      <c r="U171" t="s">
        <v>803</v>
      </c>
      <c r="V171">
        <v>1</v>
      </c>
      <c r="AI171">
        <v>1</v>
      </c>
    </row>
    <row r="172" spans="1:35" x14ac:dyDescent="0.3">
      <c r="A172" t="s">
        <v>1727</v>
      </c>
      <c r="B172" t="s">
        <v>925</v>
      </c>
      <c r="C172" t="s">
        <v>1728</v>
      </c>
      <c r="D172" t="s">
        <v>1005</v>
      </c>
      <c r="E172" t="s">
        <v>817</v>
      </c>
      <c r="F172" t="s">
        <v>275</v>
      </c>
      <c r="G172">
        <v>42676</v>
      </c>
      <c r="H172">
        <v>0.6</v>
      </c>
      <c r="I172" t="s">
        <v>829</v>
      </c>
      <c r="J172" t="s">
        <v>78</v>
      </c>
      <c r="K172" t="s">
        <v>647</v>
      </c>
      <c r="L172" t="s">
        <v>819</v>
      </c>
      <c r="P172" t="s">
        <v>820</v>
      </c>
      <c r="Q172">
        <v>1</v>
      </c>
      <c r="R172" t="s">
        <v>820</v>
      </c>
      <c r="S172" t="s">
        <v>46</v>
      </c>
      <c r="T172">
        <v>1</v>
      </c>
      <c r="U172" t="s">
        <v>46</v>
      </c>
      <c r="V172">
        <v>1</v>
      </c>
      <c r="AI172">
        <v>1</v>
      </c>
    </row>
    <row r="173" spans="1:35" x14ac:dyDescent="0.3">
      <c r="A173" t="s">
        <v>383</v>
      </c>
      <c r="B173" t="s">
        <v>1729</v>
      </c>
      <c r="C173" t="s">
        <v>113</v>
      </c>
      <c r="D173" t="s">
        <v>816</v>
      </c>
      <c r="E173" t="s">
        <v>847</v>
      </c>
      <c r="F173" t="s">
        <v>305</v>
      </c>
      <c r="G173">
        <v>40987</v>
      </c>
      <c r="H173">
        <v>5.2</v>
      </c>
      <c r="I173" t="s">
        <v>843</v>
      </c>
      <c r="J173" t="s">
        <v>797</v>
      </c>
      <c r="K173" t="s">
        <v>793</v>
      </c>
      <c r="L173" t="s">
        <v>819</v>
      </c>
      <c r="P173" t="s">
        <v>820</v>
      </c>
      <c r="Q173">
        <v>1</v>
      </c>
      <c r="R173" t="s">
        <v>821</v>
      </c>
      <c r="S173" t="s">
        <v>284</v>
      </c>
      <c r="T173">
        <v>1</v>
      </c>
      <c r="U173" t="s">
        <v>981</v>
      </c>
      <c r="V173">
        <v>0.75</v>
      </c>
      <c r="W173" t="s">
        <v>804</v>
      </c>
      <c r="X173">
        <v>0.25</v>
      </c>
      <c r="AI173">
        <v>1</v>
      </c>
    </row>
    <row r="174" spans="1:35" x14ac:dyDescent="0.3">
      <c r="A174" t="s">
        <v>1730</v>
      </c>
      <c r="B174" t="s">
        <v>1731</v>
      </c>
      <c r="C174" t="s">
        <v>657</v>
      </c>
      <c r="D174" t="s">
        <v>816</v>
      </c>
      <c r="E174" t="s">
        <v>817</v>
      </c>
      <c r="F174" t="s">
        <v>275</v>
      </c>
      <c r="G174">
        <v>42551</v>
      </c>
      <c r="H174">
        <v>0.9</v>
      </c>
      <c r="I174" t="s">
        <v>829</v>
      </c>
      <c r="J174" t="s">
        <v>814</v>
      </c>
      <c r="K174" t="s">
        <v>647</v>
      </c>
      <c r="L174" t="s">
        <v>819</v>
      </c>
      <c r="P174" t="s">
        <v>821</v>
      </c>
      <c r="Q174">
        <v>1</v>
      </c>
      <c r="R174" t="s">
        <v>820</v>
      </c>
      <c r="S174" t="s">
        <v>812</v>
      </c>
      <c r="T174">
        <v>1</v>
      </c>
      <c r="U174" t="s">
        <v>834</v>
      </c>
      <c r="V174">
        <v>1</v>
      </c>
      <c r="AI174">
        <v>1</v>
      </c>
    </row>
    <row r="175" spans="1:35" x14ac:dyDescent="0.3">
      <c r="A175" t="s">
        <v>366</v>
      </c>
      <c r="B175" t="s">
        <v>1732</v>
      </c>
      <c r="C175" t="s">
        <v>95</v>
      </c>
      <c r="D175" t="s">
        <v>1019</v>
      </c>
      <c r="E175" t="s">
        <v>847</v>
      </c>
      <c r="F175" t="s">
        <v>295</v>
      </c>
      <c r="G175">
        <v>41241</v>
      </c>
      <c r="H175">
        <v>4.5</v>
      </c>
      <c r="I175" t="s">
        <v>859</v>
      </c>
      <c r="J175" t="s">
        <v>813</v>
      </c>
      <c r="K175" t="s">
        <v>830</v>
      </c>
      <c r="L175" t="s">
        <v>819</v>
      </c>
      <c r="P175" t="s">
        <v>821</v>
      </c>
      <c r="Q175">
        <v>1</v>
      </c>
      <c r="R175" t="s">
        <v>820</v>
      </c>
      <c r="S175" t="s">
        <v>283</v>
      </c>
      <c r="T175">
        <v>1</v>
      </c>
      <c r="U175" t="s">
        <v>803</v>
      </c>
      <c r="V175">
        <v>1</v>
      </c>
      <c r="AI175">
        <v>1</v>
      </c>
    </row>
    <row r="176" spans="1:35" x14ac:dyDescent="0.3">
      <c r="A176" t="s">
        <v>434</v>
      </c>
      <c r="B176" t="s">
        <v>1733</v>
      </c>
      <c r="C176" t="s">
        <v>117</v>
      </c>
      <c r="D176" t="s">
        <v>811</v>
      </c>
      <c r="E176" t="s">
        <v>817</v>
      </c>
      <c r="F176" t="s">
        <v>275</v>
      </c>
      <c r="G176">
        <v>42170</v>
      </c>
      <c r="H176">
        <v>2</v>
      </c>
      <c r="I176" t="s">
        <v>882</v>
      </c>
      <c r="J176" t="s">
        <v>797</v>
      </c>
      <c r="K176" t="s">
        <v>793</v>
      </c>
      <c r="L176" t="s">
        <v>819</v>
      </c>
      <c r="P176" t="s">
        <v>820</v>
      </c>
      <c r="Q176">
        <v>1</v>
      </c>
      <c r="R176" t="s">
        <v>820</v>
      </c>
      <c r="S176" t="s">
        <v>284</v>
      </c>
      <c r="T176">
        <v>1</v>
      </c>
      <c r="U176" t="s">
        <v>807</v>
      </c>
      <c r="V176">
        <v>1</v>
      </c>
      <c r="AI176">
        <v>1</v>
      </c>
    </row>
    <row r="177" spans="1:35" x14ac:dyDescent="0.3">
      <c r="A177" t="s">
        <v>1734</v>
      </c>
      <c r="B177" t="s">
        <v>1735</v>
      </c>
      <c r="C177" t="s">
        <v>690</v>
      </c>
      <c r="D177" t="s">
        <v>816</v>
      </c>
      <c r="E177" t="s">
        <v>817</v>
      </c>
      <c r="F177" t="s">
        <v>275</v>
      </c>
      <c r="G177">
        <v>42625</v>
      </c>
      <c r="H177">
        <v>0.7</v>
      </c>
      <c r="I177" t="s">
        <v>829</v>
      </c>
      <c r="J177" t="s">
        <v>48</v>
      </c>
      <c r="K177" t="s">
        <v>830</v>
      </c>
      <c r="L177" t="s">
        <v>819</v>
      </c>
      <c r="P177" t="s">
        <v>820</v>
      </c>
      <c r="Q177">
        <v>1</v>
      </c>
      <c r="R177" t="s">
        <v>820</v>
      </c>
      <c r="S177" t="s">
        <v>278</v>
      </c>
      <c r="T177">
        <v>1</v>
      </c>
      <c r="U177" t="s">
        <v>802</v>
      </c>
      <c r="V177">
        <v>1</v>
      </c>
      <c r="AI177">
        <v>1</v>
      </c>
    </row>
    <row r="178" spans="1:35" x14ac:dyDescent="0.3">
      <c r="A178" t="s">
        <v>312</v>
      </c>
      <c r="B178" t="s">
        <v>1736</v>
      </c>
      <c r="C178" t="s">
        <v>98</v>
      </c>
      <c r="D178" t="s">
        <v>816</v>
      </c>
      <c r="E178" t="s">
        <v>817</v>
      </c>
      <c r="F178" t="s">
        <v>275</v>
      </c>
      <c r="G178">
        <v>41788</v>
      </c>
      <c r="H178">
        <v>3</v>
      </c>
      <c r="I178" t="s">
        <v>859</v>
      </c>
      <c r="J178" t="s">
        <v>48</v>
      </c>
      <c r="K178" t="s">
        <v>799</v>
      </c>
      <c r="L178" t="s">
        <v>819</v>
      </c>
      <c r="P178" t="s">
        <v>820</v>
      </c>
      <c r="Q178">
        <v>1</v>
      </c>
      <c r="R178" t="s">
        <v>820</v>
      </c>
      <c r="S178" t="s">
        <v>278</v>
      </c>
      <c r="T178">
        <v>1</v>
      </c>
      <c r="U178" t="s">
        <v>800</v>
      </c>
      <c r="V178">
        <v>1</v>
      </c>
      <c r="AI178">
        <v>1</v>
      </c>
    </row>
    <row r="179" spans="1:35" x14ac:dyDescent="0.3">
      <c r="A179" t="s">
        <v>1737</v>
      </c>
      <c r="B179" t="s">
        <v>1738</v>
      </c>
      <c r="C179" t="s">
        <v>670</v>
      </c>
      <c r="D179" t="s">
        <v>816</v>
      </c>
      <c r="E179" t="s">
        <v>817</v>
      </c>
      <c r="F179" t="s">
        <v>275</v>
      </c>
      <c r="G179">
        <v>42620</v>
      </c>
      <c r="H179">
        <v>0.7</v>
      </c>
      <c r="I179" t="s">
        <v>829</v>
      </c>
      <c r="J179" t="s">
        <v>48</v>
      </c>
      <c r="K179" t="s">
        <v>799</v>
      </c>
      <c r="L179" t="s">
        <v>819</v>
      </c>
      <c r="P179" t="s">
        <v>820</v>
      </c>
      <c r="Q179">
        <v>1</v>
      </c>
      <c r="R179" t="s">
        <v>820</v>
      </c>
      <c r="S179" t="s">
        <v>278</v>
      </c>
      <c r="T179">
        <v>1</v>
      </c>
      <c r="U179" t="s">
        <v>806</v>
      </c>
      <c r="V179">
        <v>1</v>
      </c>
      <c r="AI179">
        <v>1</v>
      </c>
    </row>
    <row r="180" spans="1:35" x14ac:dyDescent="0.3">
      <c r="A180" t="s">
        <v>364</v>
      </c>
      <c r="B180" t="s">
        <v>1739</v>
      </c>
      <c r="C180" t="s">
        <v>148</v>
      </c>
      <c r="D180" t="s">
        <v>816</v>
      </c>
      <c r="E180" t="s">
        <v>847</v>
      </c>
      <c r="F180" t="s">
        <v>305</v>
      </c>
      <c r="G180">
        <v>41260</v>
      </c>
      <c r="H180">
        <v>4.5</v>
      </c>
      <c r="I180" t="s">
        <v>859</v>
      </c>
      <c r="J180" t="s">
        <v>48</v>
      </c>
      <c r="K180" t="s">
        <v>793</v>
      </c>
      <c r="L180" t="s">
        <v>819</v>
      </c>
      <c r="P180" t="s">
        <v>820</v>
      </c>
      <c r="Q180">
        <v>1</v>
      </c>
      <c r="R180" t="s">
        <v>820</v>
      </c>
      <c r="S180" t="s">
        <v>274</v>
      </c>
      <c r="T180">
        <v>1</v>
      </c>
      <c r="U180" t="s">
        <v>795</v>
      </c>
      <c r="V180">
        <v>1</v>
      </c>
      <c r="AI180">
        <v>1</v>
      </c>
    </row>
    <row r="181" spans="1:35" x14ac:dyDescent="0.3">
      <c r="A181" t="s">
        <v>467</v>
      </c>
      <c r="B181" t="s">
        <v>1740</v>
      </c>
      <c r="C181" t="s">
        <v>466</v>
      </c>
      <c r="D181" t="s">
        <v>816</v>
      </c>
      <c r="E181" t="s">
        <v>817</v>
      </c>
      <c r="F181" t="s">
        <v>275</v>
      </c>
      <c r="G181">
        <v>42341</v>
      </c>
      <c r="H181">
        <v>1.5</v>
      </c>
      <c r="I181" t="s">
        <v>833</v>
      </c>
      <c r="J181" t="s">
        <v>813</v>
      </c>
      <c r="K181" t="s">
        <v>799</v>
      </c>
      <c r="L181" t="s">
        <v>819</v>
      </c>
      <c r="P181" t="s">
        <v>820</v>
      </c>
      <c r="Q181">
        <v>1</v>
      </c>
      <c r="R181" t="s">
        <v>820</v>
      </c>
      <c r="S181" t="s">
        <v>283</v>
      </c>
      <c r="T181">
        <v>1</v>
      </c>
      <c r="U181" t="s">
        <v>798</v>
      </c>
      <c r="V181">
        <v>1</v>
      </c>
      <c r="AI181">
        <v>1</v>
      </c>
    </row>
    <row r="182" spans="1:35" x14ac:dyDescent="0.3">
      <c r="A182" t="s">
        <v>1741</v>
      </c>
      <c r="B182" t="s">
        <v>1742</v>
      </c>
      <c r="C182" t="s">
        <v>696</v>
      </c>
      <c r="D182" t="s">
        <v>816</v>
      </c>
      <c r="E182" t="s">
        <v>817</v>
      </c>
      <c r="F182" t="s">
        <v>275</v>
      </c>
      <c r="G182">
        <v>42711</v>
      </c>
      <c r="H182">
        <v>0.5</v>
      </c>
      <c r="I182" t="s">
        <v>825</v>
      </c>
      <c r="J182" t="s">
        <v>814</v>
      </c>
      <c r="K182" t="s">
        <v>647</v>
      </c>
      <c r="L182" t="s">
        <v>819</v>
      </c>
      <c r="P182" t="s">
        <v>820</v>
      </c>
      <c r="Q182">
        <v>1</v>
      </c>
      <c r="R182" t="s">
        <v>820</v>
      </c>
      <c r="S182" t="s">
        <v>812</v>
      </c>
      <c r="T182">
        <v>1</v>
      </c>
      <c r="U182" t="s">
        <v>834</v>
      </c>
      <c r="V182">
        <v>1</v>
      </c>
      <c r="AI182">
        <v>1</v>
      </c>
    </row>
    <row r="183" spans="1:35" x14ac:dyDescent="0.3">
      <c r="A183" t="s">
        <v>1743</v>
      </c>
      <c r="B183" t="s">
        <v>1744</v>
      </c>
      <c r="C183" t="s">
        <v>707</v>
      </c>
      <c r="D183" t="s">
        <v>816</v>
      </c>
      <c r="E183" t="s">
        <v>817</v>
      </c>
      <c r="F183" t="s">
        <v>275</v>
      </c>
      <c r="G183">
        <v>42684</v>
      </c>
      <c r="H183">
        <v>0.6</v>
      </c>
      <c r="I183" t="s">
        <v>829</v>
      </c>
      <c r="J183" t="s">
        <v>48</v>
      </c>
      <c r="K183" t="s">
        <v>793</v>
      </c>
      <c r="L183" t="s">
        <v>819</v>
      </c>
      <c r="P183" t="s">
        <v>820</v>
      </c>
      <c r="Q183">
        <v>1</v>
      </c>
      <c r="R183" t="s">
        <v>820</v>
      </c>
      <c r="S183" t="s">
        <v>274</v>
      </c>
      <c r="T183">
        <v>1</v>
      </c>
      <c r="U183" t="s">
        <v>795</v>
      </c>
      <c r="V183">
        <v>1</v>
      </c>
      <c r="AI183">
        <v>1</v>
      </c>
    </row>
    <row r="184" spans="1:35" x14ac:dyDescent="0.3">
      <c r="A184" t="s">
        <v>443</v>
      </c>
      <c r="B184" t="s">
        <v>1745</v>
      </c>
      <c r="C184" t="s">
        <v>202</v>
      </c>
      <c r="D184" t="s">
        <v>811</v>
      </c>
      <c r="E184" t="s">
        <v>855</v>
      </c>
      <c r="F184" t="s">
        <v>275</v>
      </c>
      <c r="G184">
        <v>42248</v>
      </c>
      <c r="H184">
        <v>1.7</v>
      </c>
      <c r="I184" t="s">
        <v>882</v>
      </c>
      <c r="J184" t="s">
        <v>797</v>
      </c>
      <c r="K184" t="s">
        <v>793</v>
      </c>
      <c r="L184" t="s">
        <v>819</v>
      </c>
      <c r="P184" t="s">
        <v>820</v>
      </c>
      <c r="Q184">
        <v>1</v>
      </c>
      <c r="R184" t="s">
        <v>820</v>
      </c>
      <c r="S184" t="s">
        <v>284</v>
      </c>
      <c r="T184">
        <v>1</v>
      </c>
      <c r="U184" t="s">
        <v>796</v>
      </c>
      <c r="V184">
        <v>1</v>
      </c>
      <c r="AI184">
        <v>1</v>
      </c>
    </row>
    <row r="185" spans="1:35" x14ac:dyDescent="0.3">
      <c r="A185" t="s">
        <v>391</v>
      </c>
      <c r="B185" t="s">
        <v>1746</v>
      </c>
      <c r="C185" t="s">
        <v>1747</v>
      </c>
      <c r="D185" t="s">
        <v>816</v>
      </c>
      <c r="E185" t="s">
        <v>817</v>
      </c>
      <c r="F185" t="s">
        <v>305</v>
      </c>
      <c r="G185">
        <v>40828</v>
      </c>
      <c r="H185">
        <v>5.6</v>
      </c>
      <c r="I185" t="s">
        <v>843</v>
      </c>
      <c r="J185" t="s">
        <v>797</v>
      </c>
      <c r="K185" t="s">
        <v>830</v>
      </c>
      <c r="L185" t="s">
        <v>819</v>
      </c>
      <c r="P185" t="s">
        <v>820</v>
      </c>
      <c r="Q185">
        <v>2</v>
      </c>
      <c r="R185" t="s">
        <v>820</v>
      </c>
      <c r="S185" t="s">
        <v>284</v>
      </c>
      <c r="T185">
        <v>0.75</v>
      </c>
      <c r="U185" t="s">
        <v>804</v>
      </c>
      <c r="V185">
        <v>0.75</v>
      </c>
      <c r="AA185" t="s">
        <v>274</v>
      </c>
      <c r="AB185">
        <v>0.25</v>
      </c>
      <c r="AC185" t="s">
        <v>63</v>
      </c>
      <c r="AD185">
        <v>0.25</v>
      </c>
      <c r="AI185">
        <v>1</v>
      </c>
    </row>
    <row r="186" spans="1:35" x14ac:dyDescent="0.3">
      <c r="A186" t="s">
        <v>392</v>
      </c>
      <c r="B186" t="s">
        <v>1748</v>
      </c>
      <c r="C186" t="s">
        <v>1749</v>
      </c>
      <c r="D186" t="s">
        <v>816</v>
      </c>
      <c r="E186" t="s">
        <v>817</v>
      </c>
      <c r="F186" t="s">
        <v>275</v>
      </c>
      <c r="G186">
        <v>40828</v>
      </c>
      <c r="H186">
        <v>5.6</v>
      </c>
      <c r="I186" t="s">
        <v>843</v>
      </c>
      <c r="J186" t="s">
        <v>813</v>
      </c>
      <c r="K186" t="s">
        <v>799</v>
      </c>
      <c r="L186" t="s">
        <v>819</v>
      </c>
      <c r="P186" t="s">
        <v>820</v>
      </c>
      <c r="Q186">
        <v>1</v>
      </c>
      <c r="R186" t="s">
        <v>821</v>
      </c>
      <c r="S186" t="s">
        <v>283</v>
      </c>
      <c r="T186">
        <v>1</v>
      </c>
      <c r="U186" t="s">
        <v>798</v>
      </c>
      <c r="V186">
        <v>0.8</v>
      </c>
      <c r="W186" t="s">
        <v>800</v>
      </c>
      <c r="X186">
        <v>0.2</v>
      </c>
      <c r="AI186">
        <v>1</v>
      </c>
    </row>
    <row r="187" spans="1:35" x14ac:dyDescent="0.3">
      <c r="A187" t="s">
        <v>302</v>
      </c>
      <c r="B187" t="s">
        <v>1750</v>
      </c>
      <c r="C187" t="s">
        <v>689</v>
      </c>
      <c r="D187" t="s">
        <v>1005</v>
      </c>
      <c r="E187" t="s">
        <v>817</v>
      </c>
      <c r="F187" t="s">
        <v>305</v>
      </c>
      <c r="G187">
        <v>41836</v>
      </c>
      <c r="H187">
        <v>2.9</v>
      </c>
      <c r="I187" t="s">
        <v>818</v>
      </c>
      <c r="J187" t="s">
        <v>48</v>
      </c>
      <c r="K187" t="s">
        <v>819</v>
      </c>
      <c r="L187" t="s">
        <v>819</v>
      </c>
      <c r="P187" t="s">
        <v>820</v>
      </c>
      <c r="Q187">
        <v>1</v>
      </c>
      <c r="R187" t="s">
        <v>820</v>
      </c>
      <c r="S187" t="s">
        <v>274</v>
      </c>
      <c r="T187">
        <v>1</v>
      </c>
      <c r="U187" t="s">
        <v>46</v>
      </c>
      <c r="V187">
        <v>1</v>
      </c>
      <c r="AI187">
        <v>1</v>
      </c>
    </row>
    <row r="188" spans="1:35" x14ac:dyDescent="0.3">
      <c r="A188" t="s">
        <v>315</v>
      </c>
      <c r="B188" t="s">
        <v>782</v>
      </c>
      <c r="C188" t="s">
        <v>164</v>
      </c>
      <c r="D188" t="s">
        <v>811</v>
      </c>
      <c r="E188" t="s">
        <v>817</v>
      </c>
      <c r="F188" t="s">
        <v>275</v>
      </c>
      <c r="G188">
        <v>41771</v>
      </c>
      <c r="H188">
        <v>3.1</v>
      </c>
      <c r="I188" t="s">
        <v>859</v>
      </c>
      <c r="J188" t="s">
        <v>48</v>
      </c>
      <c r="K188" t="s">
        <v>799</v>
      </c>
      <c r="L188" t="s">
        <v>819</v>
      </c>
      <c r="P188" t="s">
        <v>820</v>
      </c>
      <c r="Q188">
        <v>1</v>
      </c>
      <c r="R188" t="s">
        <v>820</v>
      </c>
      <c r="S188" t="s">
        <v>278</v>
      </c>
      <c r="T188">
        <v>1</v>
      </c>
      <c r="U188" t="s">
        <v>806</v>
      </c>
      <c r="V188">
        <v>1</v>
      </c>
      <c r="AI188">
        <v>1</v>
      </c>
    </row>
    <row r="189" spans="1:35" x14ac:dyDescent="0.3">
      <c r="A189" t="s">
        <v>532</v>
      </c>
      <c r="B189" t="s">
        <v>1751</v>
      </c>
      <c r="C189" t="s">
        <v>518</v>
      </c>
      <c r="D189" t="s">
        <v>816</v>
      </c>
      <c r="E189" t="s">
        <v>817</v>
      </c>
      <c r="F189" t="s">
        <v>275</v>
      </c>
      <c r="G189">
        <v>42447</v>
      </c>
      <c r="H189">
        <v>1.2</v>
      </c>
      <c r="I189" t="s">
        <v>833</v>
      </c>
      <c r="J189" t="s">
        <v>814</v>
      </c>
      <c r="K189" t="s">
        <v>647</v>
      </c>
      <c r="L189" t="s">
        <v>819</v>
      </c>
      <c r="P189" t="s">
        <v>820</v>
      </c>
      <c r="Q189">
        <v>1</v>
      </c>
      <c r="R189" t="s">
        <v>820</v>
      </c>
      <c r="S189" t="s">
        <v>812</v>
      </c>
      <c r="T189">
        <v>1</v>
      </c>
      <c r="U189" t="s">
        <v>834</v>
      </c>
      <c r="V189">
        <v>1</v>
      </c>
      <c r="AI189">
        <v>1</v>
      </c>
    </row>
    <row r="190" spans="1:35" x14ac:dyDescent="0.3">
      <c r="A190" t="s">
        <v>532</v>
      </c>
      <c r="B190" t="s">
        <v>1751</v>
      </c>
      <c r="C190" t="s">
        <v>518</v>
      </c>
      <c r="D190" t="s">
        <v>816</v>
      </c>
      <c r="E190" t="s">
        <v>817</v>
      </c>
      <c r="F190" t="s">
        <v>275</v>
      </c>
      <c r="G190">
        <v>42447</v>
      </c>
      <c r="H190">
        <v>1.2</v>
      </c>
      <c r="I190" t="s">
        <v>833</v>
      </c>
      <c r="J190" t="s">
        <v>814</v>
      </c>
      <c r="K190" t="s">
        <v>647</v>
      </c>
      <c r="L190" t="s">
        <v>819</v>
      </c>
      <c r="P190" t="s">
        <v>820</v>
      </c>
      <c r="Q190">
        <v>1</v>
      </c>
      <c r="R190" t="s">
        <v>820</v>
      </c>
      <c r="S190" t="s">
        <v>812</v>
      </c>
      <c r="T190">
        <v>1</v>
      </c>
      <c r="U190" t="s">
        <v>834</v>
      </c>
      <c r="V190">
        <v>1</v>
      </c>
      <c r="AI190">
        <v>1</v>
      </c>
    </row>
    <row r="191" spans="1:35" x14ac:dyDescent="0.3">
      <c r="A191" t="s">
        <v>429</v>
      </c>
      <c r="B191" t="s">
        <v>1752</v>
      </c>
      <c r="C191" t="s">
        <v>677</v>
      </c>
      <c r="D191" t="s">
        <v>811</v>
      </c>
      <c r="E191" t="s">
        <v>842</v>
      </c>
      <c r="F191" t="s">
        <v>305</v>
      </c>
      <c r="G191">
        <v>38516</v>
      </c>
      <c r="H191">
        <v>12</v>
      </c>
      <c r="I191" t="s">
        <v>843</v>
      </c>
      <c r="J191" t="s">
        <v>48</v>
      </c>
      <c r="K191" t="s">
        <v>793</v>
      </c>
      <c r="L191" t="s">
        <v>819</v>
      </c>
      <c r="P191" t="s">
        <v>820</v>
      </c>
      <c r="Q191">
        <v>1</v>
      </c>
      <c r="R191" t="s">
        <v>820</v>
      </c>
      <c r="S191" t="s">
        <v>278</v>
      </c>
      <c r="T191">
        <v>1</v>
      </c>
      <c r="U191" t="s">
        <v>801</v>
      </c>
      <c r="V191">
        <v>1</v>
      </c>
      <c r="AI191">
        <v>1</v>
      </c>
    </row>
    <row r="192" spans="1:35" x14ac:dyDescent="0.3">
      <c r="A192" t="s">
        <v>1753</v>
      </c>
      <c r="B192" t="s">
        <v>1754</v>
      </c>
      <c r="C192" t="s">
        <v>1755</v>
      </c>
      <c r="D192" t="s">
        <v>816</v>
      </c>
      <c r="E192" t="s">
        <v>817</v>
      </c>
      <c r="F192" t="s">
        <v>275</v>
      </c>
      <c r="G192">
        <v>42781</v>
      </c>
      <c r="H192">
        <v>0.3</v>
      </c>
      <c r="I192" t="s">
        <v>825</v>
      </c>
      <c r="J192" t="s">
        <v>813</v>
      </c>
      <c r="K192" t="s">
        <v>799</v>
      </c>
      <c r="L192" t="s">
        <v>819</v>
      </c>
      <c r="P192" t="s">
        <v>820</v>
      </c>
      <c r="Q192">
        <v>1</v>
      </c>
      <c r="R192" t="s">
        <v>820</v>
      </c>
      <c r="S192" t="s">
        <v>283</v>
      </c>
      <c r="T192">
        <v>1</v>
      </c>
      <c r="U192" t="s">
        <v>810</v>
      </c>
      <c r="V192">
        <v>1</v>
      </c>
      <c r="AI192">
        <v>1</v>
      </c>
    </row>
    <row r="193" spans="1:35" x14ac:dyDescent="0.3">
      <c r="A193" t="s">
        <v>1756</v>
      </c>
      <c r="B193" t="s">
        <v>1757</v>
      </c>
      <c r="C193" t="s">
        <v>1758</v>
      </c>
      <c r="D193" t="s">
        <v>816</v>
      </c>
      <c r="E193" t="s">
        <v>817</v>
      </c>
      <c r="F193" t="s">
        <v>275</v>
      </c>
      <c r="G193">
        <v>42662</v>
      </c>
      <c r="H193">
        <v>0.6</v>
      </c>
      <c r="I193" t="s">
        <v>829</v>
      </c>
      <c r="J193" t="s">
        <v>797</v>
      </c>
      <c r="K193" t="s">
        <v>799</v>
      </c>
      <c r="L193" t="s">
        <v>819</v>
      </c>
      <c r="P193" t="s">
        <v>820</v>
      </c>
      <c r="Q193">
        <v>1</v>
      </c>
      <c r="R193" t="s">
        <v>820</v>
      </c>
      <c r="S193" t="s">
        <v>284</v>
      </c>
      <c r="T193">
        <v>1</v>
      </c>
      <c r="U193" t="s">
        <v>860</v>
      </c>
      <c r="V193">
        <v>1</v>
      </c>
      <c r="AI193">
        <v>1</v>
      </c>
    </row>
    <row r="194" spans="1:35" x14ac:dyDescent="0.3">
      <c r="A194" t="s">
        <v>1759</v>
      </c>
      <c r="B194" t="s">
        <v>1760</v>
      </c>
      <c r="C194" t="s">
        <v>698</v>
      </c>
      <c r="D194" t="s">
        <v>816</v>
      </c>
      <c r="E194" t="s">
        <v>817</v>
      </c>
      <c r="F194" t="s">
        <v>275</v>
      </c>
      <c r="G194">
        <v>42702</v>
      </c>
      <c r="H194">
        <v>0.5</v>
      </c>
      <c r="I194" t="s">
        <v>829</v>
      </c>
      <c r="J194" t="s">
        <v>797</v>
      </c>
      <c r="K194" t="s">
        <v>830</v>
      </c>
      <c r="L194" t="s">
        <v>819</v>
      </c>
      <c r="P194" t="s">
        <v>820</v>
      </c>
      <c r="Q194">
        <v>1</v>
      </c>
      <c r="R194" t="s">
        <v>820</v>
      </c>
      <c r="S194" t="s">
        <v>284</v>
      </c>
      <c r="T194">
        <v>1</v>
      </c>
      <c r="U194" t="s">
        <v>804</v>
      </c>
      <c r="V194">
        <v>1</v>
      </c>
      <c r="AI194">
        <v>1</v>
      </c>
    </row>
    <row r="195" spans="1:35" x14ac:dyDescent="0.3">
      <c r="A195" t="s">
        <v>503</v>
      </c>
      <c r="B195" t="s">
        <v>1761</v>
      </c>
      <c r="C195" t="s">
        <v>498</v>
      </c>
      <c r="D195" t="s">
        <v>816</v>
      </c>
      <c r="E195" t="s">
        <v>959</v>
      </c>
      <c r="F195" t="s">
        <v>275</v>
      </c>
      <c r="G195">
        <v>41240</v>
      </c>
      <c r="H195">
        <v>4.5</v>
      </c>
      <c r="I195" t="s">
        <v>859</v>
      </c>
      <c r="J195" t="s">
        <v>78</v>
      </c>
      <c r="K195" t="s">
        <v>819</v>
      </c>
      <c r="L195" t="s">
        <v>819</v>
      </c>
      <c r="P195" t="s">
        <v>820</v>
      </c>
      <c r="Q195">
        <v>1</v>
      </c>
      <c r="R195" t="s">
        <v>820</v>
      </c>
      <c r="S195" t="s">
        <v>356</v>
      </c>
      <c r="T195">
        <v>1</v>
      </c>
      <c r="U195" t="s">
        <v>46</v>
      </c>
      <c r="V195">
        <v>1</v>
      </c>
      <c r="AI195">
        <v>1</v>
      </c>
    </row>
    <row r="196" spans="1:35" x14ac:dyDescent="0.3">
      <c r="A196" t="s">
        <v>1762</v>
      </c>
      <c r="B196" t="s">
        <v>1763</v>
      </c>
      <c r="C196" t="s">
        <v>1764</v>
      </c>
      <c r="D196" t="s">
        <v>816</v>
      </c>
      <c r="E196" t="s">
        <v>817</v>
      </c>
      <c r="F196" t="s">
        <v>275</v>
      </c>
      <c r="G196">
        <v>42866</v>
      </c>
      <c r="H196">
        <v>0.1</v>
      </c>
      <c r="I196" t="s">
        <v>838</v>
      </c>
      <c r="J196" t="s">
        <v>813</v>
      </c>
      <c r="K196" t="s">
        <v>793</v>
      </c>
      <c r="L196" t="s">
        <v>819</v>
      </c>
      <c r="P196" t="s">
        <v>820</v>
      </c>
      <c r="Q196">
        <v>1</v>
      </c>
      <c r="R196" t="s">
        <v>820</v>
      </c>
      <c r="S196" t="s">
        <v>283</v>
      </c>
      <c r="T196">
        <v>1</v>
      </c>
      <c r="U196" t="s">
        <v>792</v>
      </c>
      <c r="V196">
        <v>1</v>
      </c>
      <c r="AI196">
        <v>1</v>
      </c>
    </row>
    <row r="197" spans="1:35" x14ac:dyDescent="0.3">
      <c r="A197" t="s">
        <v>1765</v>
      </c>
      <c r="B197" t="s">
        <v>1766</v>
      </c>
      <c r="C197" t="s">
        <v>658</v>
      </c>
      <c r="D197" t="s">
        <v>816</v>
      </c>
      <c r="E197" t="s">
        <v>959</v>
      </c>
      <c r="F197" t="s">
        <v>275</v>
      </c>
      <c r="G197">
        <v>42758</v>
      </c>
      <c r="H197">
        <v>0.3</v>
      </c>
      <c r="I197" t="s">
        <v>825</v>
      </c>
      <c r="J197" t="s">
        <v>78</v>
      </c>
      <c r="K197" t="s">
        <v>830</v>
      </c>
      <c r="L197" t="s">
        <v>819</v>
      </c>
      <c r="P197" t="s">
        <v>821</v>
      </c>
      <c r="Q197">
        <v>1</v>
      </c>
      <c r="R197" t="s">
        <v>820</v>
      </c>
      <c r="S197" t="s">
        <v>356</v>
      </c>
      <c r="T197">
        <v>1</v>
      </c>
      <c r="U197" t="s">
        <v>1767</v>
      </c>
      <c r="V197">
        <v>1</v>
      </c>
      <c r="AI197">
        <v>1</v>
      </c>
    </row>
    <row r="198" spans="1:35" x14ac:dyDescent="0.3">
      <c r="A198" t="s">
        <v>336</v>
      </c>
      <c r="B198" t="s">
        <v>1768</v>
      </c>
      <c r="C198" t="s">
        <v>126</v>
      </c>
      <c r="D198" t="s">
        <v>816</v>
      </c>
      <c r="E198" t="s">
        <v>847</v>
      </c>
      <c r="F198" t="s">
        <v>305</v>
      </c>
      <c r="G198">
        <v>41535</v>
      </c>
      <c r="H198">
        <v>3.7</v>
      </c>
      <c r="I198" t="s">
        <v>859</v>
      </c>
      <c r="J198" t="s">
        <v>48</v>
      </c>
      <c r="K198" t="s">
        <v>647</v>
      </c>
      <c r="L198" t="s">
        <v>819</v>
      </c>
      <c r="P198" t="s">
        <v>820</v>
      </c>
      <c r="Q198">
        <v>2</v>
      </c>
      <c r="R198" t="s">
        <v>820</v>
      </c>
      <c r="S198" t="s">
        <v>274</v>
      </c>
      <c r="T198">
        <v>0.5</v>
      </c>
      <c r="U198" t="s">
        <v>63</v>
      </c>
      <c r="V198">
        <v>0.5</v>
      </c>
      <c r="AA198" t="s">
        <v>283</v>
      </c>
      <c r="AC198" t="s">
        <v>792</v>
      </c>
      <c r="AI198">
        <v>1</v>
      </c>
    </row>
    <row r="199" spans="1:35" x14ac:dyDescent="0.3">
      <c r="A199" t="s">
        <v>533</v>
      </c>
      <c r="B199" t="s">
        <v>1769</v>
      </c>
      <c r="C199" t="s">
        <v>509</v>
      </c>
      <c r="D199" t="s">
        <v>816</v>
      </c>
      <c r="E199" t="s">
        <v>817</v>
      </c>
      <c r="F199" t="s">
        <v>275</v>
      </c>
      <c r="G199">
        <v>42405</v>
      </c>
      <c r="H199">
        <v>1.3</v>
      </c>
      <c r="I199" t="s">
        <v>833</v>
      </c>
      <c r="J199" t="s">
        <v>797</v>
      </c>
      <c r="K199" t="s">
        <v>830</v>
      </c>
      <c r="L199" t="s">
        <v>819</v>
      </c>
      <c r="M199" t="s">
        <v>1014</v>
      </c>
      <c r="N199">
        <v>42909</v>
      </c>
      <c r="P199" t="s">
        <v>820</v>
      </c>
      <c r="Q199">
        <v>2</v>
      </c>
      <c r="R199" t="s">
        <v>820</v>
      </c>
      <c r="S199" t="s">
        <v>284</v>
      </c>
      <c r="T199">
        <v>0.99</v>
      </c>
      <c r="U199" t="s">
        <v>805</v>
      </c>
      <c r="V199">
        <v>0.99</v>
      </c>
      <c r="AA199" t="s">
        <v>283</v>
      </c>
      <c r="AB199">
        <v>0.01</v>
      </c>
      <c r="AC199" t="s">
        <v>792</v>
      </c>
      <c r="AD199">
        <v>0.01</v>
      </c>
      <c r="AI199">
        <v>1</v>
      </c>
    </row>
    <row r="200" spans="1:35" x14ac:dyDescent="0.3">
      <c r="A200" t="s">
        <v>1770</v>
      </c>
      <c r="B200" t="s">
        <v>1771</v>
      </c>
      <c r="C200" t="s">
        <v>1772</v>
      </c>
      <c r="D200" t="s">
        <v>816</v>
      </c>
      <c r="E200" t="s">
        <v>817</v>
      </c>
      <c r="F200" t="s">
        <v>275</v>
      </c>
      <c r="G200">
        <v>42711</v>
      </c>
      <c r="H200">
        <v>0.5</v>
      </c>
      <c r="I200" t="s">
        <v>825</v>
      </c>
      <c r="J200" t="s">
        <v>78</v>
      </c>
      <c r="K200" t="s">
        <v>799</v>
      </c>
      <c r="L200" t="s">
        <v>819</v>
      </c>
      <c r="P200" t="s">
        <v>820</v>
      </c>
      <c r="Q200">
        <v>1</v>
      </c>
      <c r="R200" t="s">
        <v>820</v>
      </c>
      <c r="S200" t="s">
        <v>46</v>
      </c>
      <c r="T200">
        <v>1</v>
      </c>
      <c r="U200" t="s">
        <v>810</v>
      </c>
      <c r="V200">
        <v>1</v>
      </c>
      <c r="AI200">
        <v>1</v>
      </c>
    </row>
    <row r="201" spans="1:35" x14ac:dyDescent="0.3">
      <c r="A201" t="s">
        <v>405</v>
      </c>
      <c r="B201" t="s">
        <v>780</v>
      </c>
      <c r="C201" t="s">
        <v>191</v>
      </c>
      <c r="D201" t="s">
        <v>841</v>
      </c>
      <c r="E201" t="s">
        <v>855</v>
      </c>
      <c r="F201" t="s">
        <v>275</v>
      </c>
      <c r="G201">
        <v>40560</v>
      </c>
      <c r="H201">
        <v>6.4</v>
      </c>
      <c r="I201" t="s">
        <v>843</v>
      </c>
      <c r="J201" t="s">
        <v>813</v>
      </c>
      <c r="K201" t="s">
        <v>799</v>
      </c>
      <c r="L201" t="s">
        <v>819</v>
      </c>
      <c r="P201" t="s">
        <v>820</v>
      </c>
      <c r="Q201">
        <v>1</v>
      </c>
      <c r="R201" t="s">
        <v>820</v>
      </c>
      <c r="S201" t="s">
        <v>283</v>
      </c>
      <c r="T201">
        <v>1</v>
      </c>
      <c r="U201" t="s">
        <v>798</v>
      </c>
      <c r="V201">
        <v>1</v>
      </c>
      <c r="AI201">
        <v>1</v>
      </c>
    </row>
    <row r="202" spans="1:35" x14ac:dyDescent="0.3">
      <c r="A202" t="s">
        <v>411</v>
      </c>
      <c r="B202" t="s">
        <v>1773</v>
      </c>
      <c r="C202" t="s">
        <v>141</v>
      </c>
      <c r="D202" t="s">
        <v>816</v>
      </c>
      <c r="E202" t="s">
        <v>847</v>
      </c>
      <c r="F202" t="s">
        <v>305</v>
      </c>
      <c r="G202">
        <v>40309</v>
      </c>
      <c r="H202">
        <v>7.1</v>
      </c>
      <c r="I202" t="s">
        <v>843</v>
      </c>
      <c r="J202" t="s">
        <v>814</v>
      </c>
      <c r="K202" t="s">
        <v>647</v>
      </c>
      <c r="L202" t="s">
        <v>819</v>
      </c>
      <c r="P202" t="s">
        <v>820</v>
      </c>
      <c r="Q202">
        <v>2</v>
      </c>
      <c r="R202" t="s">
        <v>820</v>
      </c>
      <c r="S202" t="s">
        <v>812</v>
      </c>
      <c r="T202">
        <v>0.5</v>
      </c>
      <c r="U202" t="s">
        <v>834</v>
      </c>
      <c r="V202">
        <v>0.5</v>
      </c>
      <c r="AA202" t="s">
        <v>274</v>
      </c>
      <c r="AB202">
        <v>0.5</v>
      </c>
      <c r="AC202" t="s">
        <v>802</v>
      </c>
      <c r="AD202">
        <v>0.5</v>
      </c>
      <c r="AI202">
        <v>1</v>
      </c>
    </row>
    <row r="203" spans="1:35" x14ac:dyDescent="0.3">
      <c r="A203" t="s">
        <v>282</v>
      </c>
      <c r="B203" t="s">
        <v>1774</v>
      </c>
      <c r="C203" t="s">
        <v>137</v>
      </c>
      <c r="D203" t="s">
        <v>816</v>
      </c>
      <c r="E203" t="s">
        <v>817</v>
      </c>
      <c r="F203" t="s">
        <v>275</v>
      </c>
      <c r="G203">
        <v>41988</v>
      </c>
      <c r="H203">
        <v>2.5</v>
      </c>
      <c r="I203" t="s">
        <v>818</v>
      </c>
      <c r="J203" t="s">
        <v>813</v>
      </c>
      <c r="K203" t="s">
        <v>793</v>
      </c>
      <c r="L203" t="s">
        <v>819</v>
      </c>
      <c r="P203" t="s">
        <v>820</v>
      </c>
      <c r="Q203">
        <v>1</v>
      </c>
      <c r="R203" t="s">
        <v>820</v>
      </c>
      <c r="S203" t="s">
        <v>283</v>
      </c>
      <c r="T203">
        <v>1</v>
      </c>
      <c r="U203" t="s">
        <v>792</v>
      </c>
      <c r="V203">
        <v>1</v>
      </c>
      <c r="AI203">
        <v>1</v>
      </c>
    </row>
    <row r="204" spans="1:35" x14ac:dyDescent="0.3">
      <c r="A204" t="s">
        <v>358</v>
      </c>
      <c r="B204" t="s">
        <v>1775</v>
      </c>
      <c r="C204" t="s">
        <v>693</v>
      </c>
      <c r="D204" t="s">
        <v>44</v>
      </c>
      <c r="E204" t="s">
        <v>817</v>
      </c>
      <c r="F204" t="s">
        <v>275</v>
      </c>
      <c r="G204">
        <v>41351</v>
      </c>
      <c r="H204">
        <v>4.2</v>
      </c>
      <c r="I204" t="s">
        <v>859</v>
      </c>
      <c r="J204" t="s">
        <v>986</v>
      </c>
      <c r="K204" t="s">
        <v>647</v>
      </c>
      <c r="L204" t="s">
        <v>819</v>
      </c>
      <c r="P204" t="s">
        <v>820</v>
      </c>
      <c r="Q204">
        <v>1</v>
      </c>
      <c r="R204" t="s">
        <v>820</v>
      </c>
      <c r="S204" t="s">
        <v>812</v>
      </c>
      <c r="T204">
        <v>1</v>
      </c>
      <c r="U204" t="s">
        <v>834</v>
      </c>
      <c r="V204">
        <v>1</v>
      </c>
      <c r="AI204">
        <v>1</v>
      </c>
    </row>
    <row r="205" spans="1:35" x14ac:dyDescent="0.3">
      <c r="A205" t="s">
        <v>458</v>
      </c>
      <c r="B205" t="s">
        <v>819</v>
      </c>
      <c r="C205" t="s">
        <v>216</v>
      </c>
      <c r="D205" t="s">
        <v>1776</v>
      </c>
      <c r="E205" t="s">
        <v>1011</v>
      </c>
      <c r="F205" t="s">
        <v>295</v>
      </c>
      <c r="G205">
        <v>42320</v>
      </c>
      <c r="H205">
        <v>1.5</v>
      </c>
      <c r="I205" t="s">
        <v>882</v>
      </c>
      <c r="J205" t="s">
        <v>78</v>
      </c>
      <c r="K205" t="s">
        <v>819</v>
      </c>
      <c r="L205" t="s">
        <v>819</v>
      </c>
      <c r="P205" t="s">
        <v>820</v>
      </c>
      <c r="Q205">
        <v>1</v>
      </c>
      <c r="R205" t="s">
        <v>820</v>
      </c>
      <c r="S205" t="s">
        <v>46</v>
      </c>
      <c r="T205">
        <v>1</v>
      </c>
      <c r="U205" t="s">
        <v>46</v>
      </c>
      <c r="V205">
        <v>1</v>
      </c>
      <c r="AI205">
        <v>1</v>
      </c>
    </row>
    <row r="206" spans="1:35" x14ac:dyDescent="0.3">
      <c r="A206" t="s">
        <v>412</v>
      </c>
      <c r="B206" t="s">
        <v>778</v>
      </c>
      <c r="C206" t="s">
        <v>143</v>
      </c>
      <c r="D206" t="s">
        <v>816</v>
      </c>
      <c r="E206" t="s">
        <v>847</v>
      </c>
      <c r="F206" t="s">
        <v>305</v>
      </c>
      <c r="G206">
        <v>40301</v>
      </c>
      <c r="H206">
        <v>7.1</v>
      </c>
      <c r="I206" t="s">
        <v>843</v>
      </c>
      <c r="J206" t="s">
        <v>797</v>
      </c>
      <c r="K206" t="s">
        <v>830</v>
      </c>
      <c r="L206" t="s">
        <v>819</v>
      </c>
      <c r="P206" t="s">
        <v>820</v>
      </c>
      <c r="Q206">
        <v>1</v>
      </c>
      <c r="R206" t="s">
        <v>820</v>
      </c>
      <c r="S206" t="s">
        <v>284</v>
      </c>
      <c r="T206">
        <v>1</v>
      </c>
      <c r="U206" t="s">
        <v>804</v>
      </c>
      <c r="V206">
        <v>1</v>
      </c>
      <c r="AI206">
        <v>1</v>
      </c>
    </row>
    <row r="207" spans="1:35" x14ac:dyDescent="0.3">
      <c r="A207" t="s">
        <v>1777</v>
      </c>
      <c r="B207" t="s">
        <v>1778</v>
      </c>
      <c r="C207" t="s">
        <v>692</v>
      </c>
      <c r="D207" t="s">
        <v>816</v>
      </c>
      <c r="E207" t="s">
        <v>817</v>
      </c>
      <c r="F207" t="s">
        <v>275</v>
      </c>
      <c r="G207">
        <v>42737</v>
      </c>
      <c r="H207">
        <v>0.4</v>
      </c>
      <c r="I207" t="s">
        <v>825</v>
      </c>
      <c r="J207" t="s">
        <v>48</v>
      </c>
      <c r="K207" t="s">
        <v>799</v>
      </c>
      <c r="L207" t="s">
        <v>819</v>
      </c>
      <c r="P207" t="s">
        <v>820</v>
      </c>
      <c r="Q207">
        <v>1</v>
      </c>
      <c r="R207" t="s">
        <v>820</v>
      </c>
      <c r="S207" t="s">
        <v>278</v>
      </c>
      <c r="T207">
        <v>1</v>
      </c>
      <c r="U207" t="s">
        <v>800</v>
      </c>
      <c r="V207">
        <v>1</v>
      </c>
      <c r="AI207">
        <v>1</v>
      </c>
    </row>
    <row r="208" spans="1:35" x14ac:dyDescent="0.3">
      <c r="A208" t="s">
        <v>1779</v>
      </c>
      <c r="B208" t="s">
        <v>1780</v>
      </c>
      <c r="C208" t="s">
        <v>1781</v>
      </c>
      <c r="D208" t="s">
        <v>816</v>
      </c>
      <c r="E208" t="s">
        <v>817</v>
      </c>
      <c r="F208" t="s">
        <v>275</v>
      </c>
      <c r="G208">
        <v>42584</v>
      </c>
      <c r="H208">
        <v>0.8</v>
      </c>
      <c r="I208" t="s">
        <v>829</v>
      </c>
      <c r="J208" t="s">
        <v>814</v>
      </c>
      <c r="K208" t="s">
        <v>647</v>
      </c>
      <c r="L208" t="s">
        <v>819</v>
      </c>
      <c r="P208" t="s">
        <v>820</v>
      </c>
      <c r="Q208">
        <v>1</v>
      </c>
      <c r="R208" t="s">
        <v>820</v>
      </c>
      <c r="S208" t="s">
        <v>812</v>
      </c>
      <c r="T208">
        <v>1</v>
      </c>
      <c r="U208" t="s">
        <v>834</v>
      </c>
      <c r="V208">
        <v>1</v>
      </c>
      <c r="AI208">
        <v>1</v>
      </c>
    </row>
    <row r="209" spans="1:35" x14ac:dyDescent="0.3">
      <c r="A209" t="s">
        <v>1782</v>
      </c>
      <c r="B209" t="s">
        <v>1783</v>
      </c>
      <c r="C209" t="s">
        <v>1784</v>
      </c>
      <c r="D209" t="s">
        <v>1005</v>
      </c>
      <c r="E209" t="s">
        <v>817</v>
      </c>
      <c r="F209" t="s">
        <v>275</v>
      </c>
      <c r="G209">
        <v>42744</v>
      </c>
      <c r="H209">
        <v>0.4</v>
      </c>
      <c r="I209" t="s">
        <v>825</v>
      </c>
      <c r="J209" t="s">
        <v>813</v>
      </c>
      <c r="K209" t="s">
        <v>830</v>
      </c>
      <c r="L209" t="s">
        <v>819</v>
      </c>
      <c r="P209" t="s">
        <v>820</v>
      </c>
      <c r="Q209">
        <v>2</v>
      </c>
      <c r="R209" t="s">
        <v>820</v>
      </c>
      <c r="S209" t="s">
        <v>283</v>
      </c>
      <c r="T209">
        <v>0.5</v>
      </c>
      <c r="U209" t="s">
        <v>803</v>
      </c>
      <c r="V209">
        <v>0.5</v>
      </c>
      <c r="AA209" t="s">
        <v>46</v>
      </c>
      <c r="AB209">
        <v>0.5</v>
      </c>
      <c r="AC209" t="s">
        <v>856</v>
      </c>
      <c r="AD209">
        <v>0.5</v>
      </c>
      <c r="AI209">
        <v>1</v>
      </c>
    </row>
    <row r="210" spans="1:35" x14ac:dyDescent="0.3">
      <c r="A210" t="s">
        <v>1785</v>
      </c>
      <c r="B210" t="s">
        <v>1786</v>
      </c>
      <c r="C210" t="s">
        <v>1787</v>
      </c>
      <c r="D210" t="s">
        <v>816</v>
      </c>
      <c r="E210" t="s">
        <v>817</v>
      </c>
      <c r="F210" t="s">
        <v>275</v>
      </c>
      <c r="G210">
        <v>42713</v>
      </c>
      <c r="H210">
        <v>0.5</v>
      </c>
      <c r="I210" t="s">
        <v>825</v>
      </c>
      <c r="J210" t="s">
        <v>48</v>
      </c>
      <c r="K210" t="s">
        <v>799</v>
      </c>
      <c r="L210" t="s">
        <v>819</v>
      </c>
      <c r="P210" t="s">
        <v>820</v>
      </c>
      <c r="Q210">
        <v>1</v>
      </c>
      <c r="R210" t="s">
        <v>820</v>
      </c>
      <c r="S210" t="s">
        <v>278</v>
      </c>
      <c r="T210">
        <v>1</v>
      </c>
      <c r="U210" t="s">
        <v>800</v>
      </c>
      <c r="V210">
        <v>1</v>
      </c>
      <c r="AI210">
        <v>1</v>
      </c>
    </row>
    <row r="211" spans="1:35" x14ac:dyDescent="0.3">
      <c r="A211" t="s">
        <v>465</v>
      </c>
      <c r="B211" t="s">
        <v>1788</v>
      </c>
      <c r="C211" t="s">
        <v>464</v>
      </c>
      <c r="D211" t="s">
        <v>816</v>
      </c>
      <c r="E211" t="s">
        <v>817</v>
      </c>
      <c r="F211" t="s">
        <v>275</v>
      </c>
      <c r="G211">
        <v>42341</v>
      </c>
      <c r="H211">
        <v>1.5</v>
      </c>
      <c r="I211" t="s">
        <v>833</v>
      </c>
      <c r="J211" t="s">
        <v>813</v>
      </c>
      <c r="K211" t="s">
        <v>799</v>
      </c>
      <c r="L211" t="s">
        <v>819</v>
      </c>
      <c r="P211" t="s">
        <v>820</v>
      </c>
      <c r="Q211">
        <v>1</v>
      </c>
      <c r="R211" t="s">
        <v>820</v>
      </c>
      <c r="S211" t="s">
        <v>283</v>
      </c>
      <c r="T211">
        <v>1</v>
      </c>
      <c r="U211" t="s">
        <v>798</v>
      </c>
      <c r="V211">
        <v>1</v>
      </c>
      <c r="AI211">
        <v>1</v>
      </c>
    </row>
    <row r="212" spans="1:35" x14ac:dyDescent="0.3">
      <c r="A212" t="s">
        <v>1789</v>
      </c>
      <c r="B212" t="s">
        <v>1790</v>
      </c>
      <c r="C212" t="s">
        <v>1791</v>
      </c>
      <c r="D212" t="s">
        <v>816</v>
      </c>
      <c r="E212" t="s">
        <v>817</v>
      </c>
      <c r="F212" t="s">
        <v>275</v>
      </c>
      <c r="G212">
        <v>42737</v>
      </c>
      <c r="H212">
        <v>0.4</v>
      </c>
      <c r="I212" t="s">
        <v>825</v>
      </c>
      <c r="J212" t="s">
        <v>48</v>
      </c>
      <c r="K212" t="s">
        <v>799</v>
      </c>
      <c r="L212" t="s">
        <v>819</v>
      </c>
      <c r="M212" t="s">
        <v>853</v>
      </c>
      <c r="N212">
        <v>42900</v>
      </c>
      <c r="P212" t="s">
        <v>820</v>
      </c>
      <c r="Q212">
        <v>1</v>
      </c>
      <c r="R212" t="s">
        <v>820</v>
      </c>
      <c r="S212" t="s">
        <v>278</v>
      </c>
      <c r="T212">
        <v>1</v>
      </c>
      <c r="U212" t="s">
        <v>800</v>
      </c>
      <c r="V212">
        <v>1</v>
      </c>
      <c r="AI212">
        <v>1</v>
      </c>
    </row>
    <row r="213" spans="1:35" x14ac:dyDescent="0.3">
      <c r="A213" t="s">
        <v>1792</v>
      </c>
      <c r="B213" t="s">
        <v>1793</v>
      </c>
      <c r="C213" t="s">
        <v>688</v>
      </c>
      <c r="D213" t="s">
        <v>1019</v>
      </c>
      <c r="E213" t="s">
        <v>817</v>
      </c>
      <c r="F213" t="s">
        <v>275</v>
      </c>
      <c r="G213">
        <v>42605</v>
      </c>
      <c r="H213">
        <v>0.8</v>
      </c>
      <c r="I213" t="s">
        <v>829</v>
      </c>
      <c r="J213" t="s">
        <v>813</v>
      </c>
      <c r="K213" t="s">
        <v>830</v>
      </c>
      <c r="L213" t="s">
        <v>819</v>
      </c>
      <c r="P213" t="s">
        <v>820</v>
      </c>
      <c r="Q213">
        <v>1</v>
      </c>
      <c r="R213" t="s">
        <v>820</v>
      </c>
      <c r="S213" t="s">
        <v>283</v>
      </c>
      <c r="T213">
        <v>1</v>
      </c>
      <c r="U213" t="s">
        <v>803</v>
      </c>
      <c r="V213">
        <v>1</v>
      </c>
      <c r="AI21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AK231"/>
  <sheetViews>
    <sheetView topLeftCell="A3" workbookViewId="0">
      <selection activeCell="D4" sqref="D4"/>
    </sheetView>
  </sheetViews>
  <sheetFormatPr defaultColWidth="9.109375" defaultRowHeight="14.4" x14ac:dyDescent="0.3"/>
  <cols>
    <col min="1" max="1" width="12.109375" style="27" bestFit="1" customWidth="1"/>
    <col min="2" max="2" width="41.44140625" style="27" bestFit="1" customWidth="1"/>
    <col min="3" max="3" width="17.88671875" style="27" bestFit="1" customWidth="1"/>
    <col min="4" max="4" width="18.109375" style="27" bestFit="1" customWidth="1"/>
    <col min="5" max="5" width="10.5546875" style="27" bestFit="1" customWidth="1"/>
    <col min="6" max="6" width="5.109375" style="27" customWidth="1"/>
    <col min="7" max="7" width="6.109375" style="27" customWidth="1"/>
    <col min="8" max="8" width="5.5546875" style="27" bestFit="1" customWidth="1"/>
    <col min="9" max="9" width="5.6640625" style="27" customWidth="1"/>
    <col min="10" max="10" width="4.5546875" style="27" customWidth="1"/>
    <col min="11" max="11" width="5.109375" style="27" bestFit="1" customWidth="1"/>
    <col min="12" max="12" width="5.5546875" style="27" bestFit="1" customWidth="1"/>
    <col min="13" max="13" width="5.33203125" style="27" bestFit="1" customWidth="1"/>
    <col min="14" max="14" width="6" style="27" customWidth="1"/>
    <col min="15" max="17" width="6" style="27" bestFit="1" customWidth="1"/>
    <col min="18" max="18" width="3" style="27" bestFit="1" customWidth="1"/>
    <col min="19" max="19" width="3.44140625" style="27" bestFit="1" customWidth="1"/>
    <col min="20" max="20" width="3.88671875" style="27" bestFit="1" customWidth="1"/>
    <col min="21" max="21" width="4" style="27" bestFit="1" customWidth="1"/>
    <col min="22" max="23" width="6" style="27" bestFit="1" customWidth="1"/>
    <col min="24" max="25" width="5" style="27" bestFit="1" customWidth="1"/>
    <col min="26" max="26" width="4" style="27" bestFit="1" customWidth="1"/>
    <col min="27" max="27" width="3.6640625" style="27" bestFit="1" customWidth="1"/>
    <col min="28" max="28" width="4" style="27" bestFit="1" customWidth="1"/>
    <col min="29" max="29" width="3.109375" style="27" bestFit="1" customWidth="1"/>
    <col min="30" max="30" width="4" style="27" bestFit="1" customWidth="1"/>
    <col min="31" max="31" width="5" style="27" bestFit="1" customWidth="1"/>
    <col min="32" max="32" width="9.109375" style="27"/>
    <col min="33" max="33" width="7.6640625" style="27" bestFit="1" customWidth="1"/>
    <col min="34" max="34" width="8.109375" style="27" bestFit="1" customWidth="1"/>
    <col min="35" max="35" width="5.109375" style="27" bestFit="1" customWidth="1"/>
    <col min="36" max="36" width="9.44140625" style="27" bestFit="1" customWidth="1"/>
    <col min="37" max="37" width="5.44140625" style="27" bestFit="1" customWidth="1"/>
    <col min="38" max="16384" width="9.109375" style="27"/>
  </cols>
  <sheetData>
    <row r="3" spans="1:37" x14ac:dyDescent="0.3">
      <c r="A3" s="52" t="s">
        <v>242</v>
      </c>
      <c r="B3" s="52"/>
      <c r="C3" s="52"/>
      <c r="D3" s="52"/>
      <c r="E3" s="52"/>
      <c r="G3" s="53" t="s">
        <v>472</v>
      </c>
      <c r="H3" s="54"/>
      <c r="I3" s="55"/>
      <c r="J3" s="32"/>
      <c r="K3" s="53" t="s">
        <v>243</v>
      </c>
      <c r="L3" s="54"/>
      <c r="M3" s="55"/>
      <c r="O3" s="52" t="s">
        <v>244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G3" s="52" t="s">
        <v>245</v>
      </c>
      <c r="AH3" s="52"/>
      <c r="AI3" s="52"/>
      <c r="AJ3" s="52"/>
      <c r="AK3" s="52"/>
    </row>
    <row r="4" spans="1:37" x14ac:dyDescent="0.3">
      <c r="A4" s="30" t="s">
        <v>246</v>
      </c>
      <c r="B4" s="30" t="s">
        <v>247</v>
      </c>
      <c r="C4" s="30" t="s">
        <v>248</v>
      </c>
      <c r="D4" s="30" t="s">
        <v>249</v>
      </c>
      <c r="E4" s="30" t="s">
        <v>250</v>
      </c>
      <c r="G4" s="31" t="s">
        <v>649</v>
      </c>
      <c r="H4" s="31" t="s">
        <v>650</v>
      </c>
      <c r="I4" s="31" t="s">
        <v>535</v>
      </c>
      <c r="J4" s="33"/>
      <c r="K4" s="31" t="s">
        <v>649</v>
      </c>
      <c r="L4" s="31" t="s">
        <v>650</v>
      </c>
      <c r="M4" s="31" t="s">
        <v>535</v>
      </c>
      <c r="O4" s="31" t="s">
        <v>251</v>
      </c>
      <c r="P4" s="31" t="s">
        <v>252</v>
      </c>
      <c r="Q4" s="31" t="s">
        <v>253</v>
      </c>
      <c r="R4" s="31" t="s">
        <v>254</v>
      </c>
      <c r="S4" s="31" t="s">
        <v>255</v>
      </c>
      <c r="T4" s="31" t="s">
        <v>256</v>
      </c>
      <c r="U4" s="31" t="s">
        <v>257</v>
      </c>
      <c r="V4" s="31" t="s">
        <v>258</v>
      </c>
      <c r="W4" s="31" t="s">
        <v>259</v>
      </c>
      <c r="X4" s="31" t="s">
        <v>260</v>
      </c>
      <c r="Y4" s="31" t="s">
        <v>261</v>
      </c>
      <c r="Z4" s="31" t="s">
        <v>262</v>
      </c>
      <c r="AA4" s="31" t="s">
        <v>263</v>
      </c>
      <c r="AB4" s="31" t="s">
        <v>264</v>
      </c>
      <c r="AC4" s="31" t="s">
        <v>265</v>
      </c>
      <c r="AD4" s="31" t="s">
        <v>266</v>
      </c>
      <c r="AE4" s="31" t="s">
        <v>267</v>
      </c>
      <c r="AG4" s="31" t="s">
        <v>268</v>
      </c>
      <c r="AH4" s="31" t="s">
        <v>269</v>
      </c>
      <c r="AI4" s="31" t="s">
        <v>270</v>
      </c>
      <c r="AJ4" s="31" t="s">
        <v>271</v>
      </c>
      <c r="AK4" s="31" t="s">
        <v>272</v>
      </c>
    </row>
    <row r="5" spans="1:37" x14ac:dyDescent="0.3">
      <c r="A5" s="40" t="s">
        <v>200</v>
      </c>
      <c r="B5" s="11" t="s">
        <v>332</v>
      </c>
      <c r="C5" s="11" t="s">
        <v>278</v>
      </c>
      <c r="D5" s="11" t="s">
        <v>275</v>
      </c>
      <c r="E5" s="11" t="s">
        <v>276</v>
      </c>
      <c r="G5" s="28">
        <f>SUMPRODUCT(('ILC Report'!$A$2:$A$8000='Active WWML'!$A5)*('ILC Report'!$BA$2:$BA$8000='Active WWML'!G$4)*('ILC Report'!$F$2:$F$8000))</f>
        <v>0</v>
      </c>
      <c r="H5" s="28">
        <f>SUMPRODUCT(('ILC Report'!$A$2:$A$8000='Active WWML'!$A5)*('ILC Report'!$BA$2:$BA$8000='Active WWML'!H$4)*('ILC Report'!$F$2:$F$8000))</f>
        <v>0</v>
      </c>
      <c r="I5" s="28">
        <f>SUMPRODUCT(('ILC Report'!$A$2:$A$8000='Active WWML'!$A5)*('ILC Report'!$BA$2:$BA$8000='Active WWML'!I$4)*('ILC Report'!$F$2:$F$8000))</f>
        <v>0</v>
      </c>
      <c r="K5" s="28" t="str">
        <f t="shared" ref="K5:K68" si="0">IF(G5=0,"0",IF(G5&gt;0,"1"))</f>
        <v>0</v>
      </c>
      <c r="L5" s="28" t="str">
        <f t="shared" ref="L5:L68" si="1">IF(H5=0,"0",IF(H5&gt;0,"1"))</f>
        <v>0</v>
      </c>
      <c r="M5" s="28" t="str">
        <f t="shared" ref="M5:M68" si="2">IF(I5=0,"0",IF(I5&gt;0,"1"))</f>
        <v>0</v>
      </c>
      <c r="O5" s="28">
        <f>SUMPRODUCT(('ILC Report'!$A$2:$A$8000='Active WWML'!$A5)*('ILC Report'!$BB$2:$BB$8000='Active WWML'!O$4)*('ILC Report'!$F$2:$F$8000))</f>
        <v>0</v>
      </c>
      <c r="P5" s="28">
        <f>SUMPRODUCT(('ILC Report'!$A$2:$A$8000='Active WWML'!$A5)*('ILC Report'!$BB$2:$BB$8000='Active WWML'!P$4)*('ILC Report'!$F$2:$F$8000))</f>
        <v>0</v>
      </c>
      <c r="Q5" s="28">
        <f>SUMPRODUCT(('ILC Report'!$A$2:$A$8000='Active WWML'!$A5)*('ILC Report'!$BB$2:$BB$8000='Active WWML'!Q$4)*('ILC Report'!$F$2:$F$8000))</f>
        <v>0</v>
      </c>
      <c r="R5" s="28">
        <f>SUMPRODUCT(('ILC Report'!$A$2:$A$8000='Active WWML'!$A5)*('ILC Report'!$BB$2:$BB$8000='Active WWML'!R$4)*('ILC Report'!$F$2:$F$8000))</f>
        <v>0</v>
      </c>
      <c r="S5" s="28">
        <f>SUMPRODUCT(('ILC Report'!$A$2:$A$8000='Active WWML'!$A5)*('ILC Report'!$BB$2:$BB$8000='Active WWML'!S$4)*('ILC Report'!$F$2:$F$8000))</f>
        <v>0</v>
      </c>
      <c r="T5" s="28">
        <f>SUMPRODUCT(('ILC Report'!$A$2:$A$8000='Active WWML'!$A5)*('ILC Report'!$BB$2:$BB$8000='Active WWML'!T$4)*('ILC Report'!$F$2:$F$8000))</f>
        <v>0</v>
      </c>
      <c r="U5" s="28">
        <f>SUMPRODUCT(('ILC Report'!$A$2:$A$8000='Active WWML'!$A5)*('ILC Report'!$BB$2:$BB$8000='Active WWML'!U$4)*('ILC Report'!$F$2:$F$8000))</f>
        <v>0</v>
      </c>
      <c r="V5" s="28">
        <f>SUMPRODUCT(('ILC Report'!$A$2:$A$8000='Active WWML'!$A5)*('ILC Report'!$BB$2:$BB$8000='Active WWML'!V$4)*('ILC Report'!$F$2:$F$8000))</f>
        <v>0</v>
      </c>
      <c r="W5" s="28">
        <f>SUMPRODUCT(('ILC Report'!$A$2:$A$8000='Active WWML'!$A5)*('ILC Report'!$BB$2:$BB$8000='Active WWML'!W$4)*('ILC Report'!$F$2:$F$8000))</f>
        <v>0</v>
      </c>
      <c r="X5" s="28">
        <f>SUMPRODUCT(('ILC Report'!$A$2:$A$8000='Active WWML'!$A5)*('ILC Report'!$BB$2:$BB$8000='Active WWML'!X$4)*('ILC Report'!$F$2:$F$8000))</f>
        <v>0</v>
      </c>
      <c r="Y5" s="28">
        <f>SUMPRODUCT(('ILC Report'!$A$2:$A$8000='Active WWML'!$A5)*('ILC Report'!$BB$2:$BB$8000='Active WWML'!Y$4)*('ILC Report'!$F$2:$F$8000))</f>
        <v>0</v>
      </c>
      <c r="Z5" s="28">
        <f>SUMPRODUCT(('ILC Report'!$A$2:$A$8000='Active WWML'!$A5)*('ILC Report'!$BB$2:$BB$8000='Active WWML'!Z$4)*('ILC Report'!$F$2:$F$8000))</f>
        <v>0</v>
      </c>
      <c r="AA5" s="28">
        <f>SUMPRODUCT(('ILC Report'!$A$2:$A$8000='Active WWML'!$A5)*('ILC Report'!$BB$2:$BB$8000='Active WWML'!AA$4)*('ILC Report'!$F$2:$F$8000))</f>
        <v>0</v>
      </c>
      <c r="AB5" s="28">
        <f>SUMPRODUCT(('ILC Report'!$A$2:$A$8000='Active WWML'!$A5)*('ILC Report'!$BB$2:$BB$8000='Active WWML'!AB$4)*('ILC Report'!$F$2:$F$8000))</f>
        <v>0</v>
      </c>
      <c r="AC5" s="28">
        <f>SUMPRODUCT(('ILC Report'!$A$2:$A$8000='Active WWML'!$A5)*('ILC Report'!$BB$2:$BB$8000='Active WWML'!AC$4)*('ILC Report'!$F$2:$F$8000))</f>
        <v>0</v>
      </c>
      <c r="AD5" s="28">
        <f>SUMPRODUCT(('ILC Report'!$A$2:$A$8000='Active WWML'!$A5)*('ILC Report'!$BB$2:$BB$8000='Active WWML'!AD$4)*('ILC Report'!$F$2:$F$8000))</f>
        <v>0</v>
      </c>
      <c r="AE5" s="28">
        <f>SUMPRODUCT(('ILC Report'!$A$2:$A$8000='Active WWML'!$A5)*('ILC Report'!$BB$2:$BB$8000='Active WWML'!AE$4)*('ILC Report'!$F$2:$F$8000))</f>
        <v>0</v>
      </c>
      <c r="AG5" s="28">
        <f>SUMPRODUCT(('ILC Report'!$A$2:$A$8000='Active WWML'!$A5)*('ILC Report'!$H$2:$H$8000='Active WWML'!AG$4)*('ILC Report'!$F$2:$F$8000))</f>
        <v>0</v>
      </c>
      <c r="AH5" s="28">
        <f>SUMPRODUCT(('ILC Report'!$A$2:$A$8000='Active WWML'!$A5)*('ILC Report'!$H$2:$H$8000='Active WWML'!AH$4)*('ILC Report'!$F$2:$F$8000))</f>
        <v>0</v>
      </c>
      <c r="AI5" s="28">
        <f>SUMPRODUCT(('ILC Report'!$A$2:$A$8000='Active WWML'!$A5)*('ILC Report'!$H$2:$H$8000='Active WWML'!AI$4)*('ILC Report'!$F$2:$F$8000))</f>
        <v>0</v>
      </c>
      <c r="AJ5" s="28">
        <f>SUMPRODUCT(('ILC Report'!$A$2:$A$8000='Active WWML'!$A5)*('ILC Report'!$H$2:$H$8000='Active WWML'!AJ$4)*('ILC Report'!$F$2:$F$8000))</f>
        <v>0</v>
      </c>
      <c r="AK5" s="28">
        <f>SUM(AG5:AJ5)</f>
        <v>0</v>
      </c>
    </row>
    <row r="6" spans="1:37" x14ac:dyDescent="0.3">
      <c r="A6" s="40" t="s">
        <v>99</v>
      </c>
      <c r="B6" s="11" t="s">
        <v>309</v>
      </c>
      <c r="C6" s="11" t="s">
        <v>278</v>
      </c>
      <c r="D6" s="11" t="s">
        <v>275</v>
      </c>
      <c r="E6" s="11" t="s">
        <v>276</v>
      </c>
      <c r="G6" s="28">
        <f>SUMPRODUCT(('ILC Report'!$A$2:$A$8000='Active WWML'!$A6)*('ILC Report'!$BA$2:$BA$8000='Active WWML'!G$4)*('ILC Report'!$F$2:$F$8000))</f>
        <v>454</v>
      </c>
      <c r="H6" s="28">
        <f>SUMPRODUCT(('ILC Report'!$A$2:$A$8000='Active WWML'!$A6)*('ILC Report'!$BA$2:$BA$8000='Active WWML'!H$4)*('ILC Report'!$F$2:$F$8000))</f>
        <v>0</v>
      </c>
      <c r="I6" s="28">
        <f>SUMPRODUCT(('ILC Report'!$A$2:$A$8000='Active WWML'!$A6)*('ILC Report'!$BA$2:$BA$8000='Active WWML'!I$4)*('ILC Report'!$F$2:$F$8000))</f>
        <v>0</v>
      </c>
      <c r="K6" s="28" t="str">
        <f t="shared" si="0"/>
        <v>1</v>
      </c>
      <c r="L6" s="28" t="str">
        <f t="shared" si="1"/>
        <v>0</v>
      </c>
      <c r="M6" s="28" t="str">
        <f t="shared" si="2"/>
        <v>0</v>
      </c>
      <c r="O6" s="28">
        <f>SUMPRODUCT(('ILC Report'!$A$2:$A$8000='Active WWML'!$A6)*('ILC Report'!$BB$2:$BB$8000='Active WWML'!O$4)*('ILC Report'!$F$2:$F$8000))</f>
        <v>0</v>
      </c>
      <c r="P6" s="28">
        <f>SUMPRODUCT(('ILC Report'!$A$2:$A$8000='Active WWML'!$A6)*('ILC Report'!$BB$2:$BB$8000='Active WWML'!P$4)*('ILC Report'!$F$2:$F$8000))</f>
        <v>26</v>
      </c>
      <c r="Q6" s="28">
        <f>SUMPRODUCT(('ILC Report'!$A$2:$A$8000='Active WWML'!$A6)*('ILC Report'!$BB$2:$BB$8000='Active WWML'!Q$4)*('ILC Report'!$F$2:$F$8000))</f>
        <v>40</v>
      </c>
      <c r="R6" s="28">
        <f>SUMPRODUCT(('ILC Report'!$A$2:$A$8000='Active WWML'!$A6)*('ILC Report'!$BB$2:$BB$8000='Active WWML'!R$4)*('ILC Report'!$F$2:$F$8000))</f>
        <v>0</v>
      </c>
      <c r="S6" s="28">
        <f>SUMPRODUCT(('ILC Report'!$A$2:$A$8000='Active WWML'!$A6)*('ILC Report'!$BB$2:$BB$8000='Active WWML'!S$4)*('ILC Report'!$F$2:$F$8000))</f>
        <v>0</v>
      </c>
      <c r="T6" s="28">
        <f>SUMPRODUCT(('ILC Report'!$A$2:$A$8000='Active WWML'!$A6)*('ILC Report'!$BB$2:$BB$8000='Active WWML'!T$4)*('ILC Report'!$F$2:$F$8000))</f>
        <v>0</v>
      </c>
      <c r="U6" s="28">
        <f>SUMPRODUCT(('ILC Report'!$A$2:$A$8000='Active WWML'!$A6)*('ILC Report'!$BB$2:$BB$8000='Active WWML'!U$4)*('ILC Report'!$F$2:$F$8000))</f>
        <v>0</v>
      </c>
      <c r="V6" s="28">
        <f>SUMPRODUCT(('ILC Report'!$A$2:$A$8000='Active WWML'!$A6)*('ILC Report'!$BB$2:$BB$8000='Active WWML'!V$4)*('ILC Report'!$F$2:$F$8000))</f>
        <v>0</v>
      </c>
      <c r="W6" s="28">
        <f>SUMPRODUCT(('ILC Report'!$A$2:$A$8000='Active WWML'!$A6)*('ILC Report'!$BB$2:$BB$8000='Active WWML'!W$4)*('ILC Report'!$F$2:$F$8000))</f>
        <v>388</v>
      </c>
      <c r="X6" s="28">
        <f>SUMPRODUCT(('ILC Report'!$A$2:$A$8000='Active WWML'!$A6)*('ILC Report'!$BB$2:$BB$8000='Active WWML'!X$4)*('ILC Report'!$F$2:$F$8000))</f>
        <v>0</v>
      </c>
      <c r="Y6" s="28">
        <f>SUMPRODUCT(('ILC Report'!$A$2:$A$8000='Active WWML'!$A6)*('ILC Report'!$BB$2:$BB$8000='Active WWML'!Y$4)*('ILC Report'!$F$2:$F$8000))</f>
        <v>0</v>
      </c>
      <c r="Z6" s="28">
        <f>SUMPRODUCT(('ILC Report'!$A$2:$A$8000='Active WWML'!$A6)*('ILC Report'!$BB$2:$BB$8000='Active WWML'!Z$4)*('ILC Report'!$F$2:$F$8000))</f>
        <v>0</v>
      </c>
      <c r="AA6" s="28">
        <f>SUMPRODUCT(('ILC Report'!$A$2:$A$8000='Active WWML'!$A6)*('ILC Report'!$BB$2:$BB$8000='Active WWML'!AA$4)*('ILC Report'!$F$2:$F$8000))</f>
        <v>0</v>
      </c>
      <c r="AB6" s="28">
        <f>SUMPRODUCT(('ILC Report'!$A$2:$A$8000='Active WWML'!$A6)*('ILC Report'!$BB$2:$BB$8000='Active WWML'!AB$4)*('ILC Report'!$F$2:$F$8000))</f>
        <v>0</v>
      </c>
      <c r="AC6" s="28">
        <f>SUMPRODUCT(('ILC Report'!$A$2:$A$8000='Active WWML'!$A6)*('ILC Report'!$BB$2:$BB$8000='Active WWML'!AC$4)*('ILC Report'!$F$2:$F$8000))</f>
        <v>0</v>
      </c>
      <c r="AD6" s="28">
        <f>SUMPRODUCT(('ILC Report'!$A$2:$A$8000='Active WWML'!$A6)*('ILC Report'!$BB$2:$BB$8000='Active WWML'!AD$4)*('ILC Report'!$F$2:$F$8000))</f>
        <v>0</v>
      </c>
      <c r="AE6" s="28">
        <f>SUMPRODUCT(('ILC Report'!$A$2:$A$8000='Active WWML'!$A6)*('ILC Report'!$BB$2:$BB$8000='Active WWML'!AE$4)*('ILC Report'!$F$2:$F$8000))</f>
        <v>0</v>
      </c>
      <c r="AG6" s="28">
        <f>SUMPRODUCT(('ILC Report'!$A$2:$A$8000='Active WWML'!$A6)*('ILC Report'!$H$2:$H$8000='Active WWML'!AG$4)*('ILC Report'!$F$2:$F$8000))</f>
        <v>218</v>
      </c>
      <c r="AH6" s="28">
        <f>SUMPRODUCT(('ILC Report'!$A$2:$A$8000='Active WWML'!$A6)*('ILC Report'!$H$2:$H$8000='Active WWML'!AH$4)*('ILC Report'!$F$2:$F$8000))</f>
        <v>236</v>
      </c>
      <c r="AI6" s="28">
        <f>SUMPRODUCT(('ILC Report'!$A$2:$A$8000='Active WWML'!$A6)*('ILC Report'!$H$2:$H$8000='Active WWML'!AI$4)*('ILC Report'!$F$2:$F$8000))</f>
        <v>0</v>
      </c>
      <c r="AJ6" s="28">
        <f>SUMPRODUCT(('ILC Report'!$A$2:$A$8000='Active WWML'!$A6)*('ILC Report'!$H$2:$H$8000='Active WWML'!AJ$4)*('ILC Report'!$F$2:$F$8000))</f>
        <v>0</v>
      </c>
      <c r="AK6" s="28">
        <f t="shared" ref="AK6:AK69" si="3">SUM(AG6:AJ6)</f>
        <v>454</v>
      </c>
    </row>
    <row r="7" spans="1:37" x14ac:dyDescent="0.3">
      <c r="A7" s="40">
        <v>465536</v>
      </c>
      <c r="B7" s="11" t="s">
        <v>327</v>
      </c>
      <c r="C7" s="11" t="s">
        <v>46</v>
      </c>
      <c r="D7" s="11" t="s">
        <v>275</v>
      </c>
      <c r="E7" s="11" t="s">
        <v>276</v>
      </c>
      <c r="G7" s="28">
        <f>SUMPRODUCT(('ILC Report'!$A$2:$A$8000='Active WWML'!$A7)*('ILC Report'!$BA$2:$BA$8000='Active WWML'!G$4)*('ILC Report'!$F$2:$F$8000))</f>
        <v>0</v>
      </c>
      <c r="H7" s="28">
        <f>SUMPRODUCT(('ILC Report'!$A$2:$A$8000='Active WWML'!$A7)*('ILC Report'!$BA$2:$BA$8000='Active WWML'!H$4)*('ILC Report'!$F$2:$F$8000))</f>
        <v>0</v>
      </c>
      <c r="I7" s="28">
        <f>SUMPRODUCT(('ILC Report'!$A$2:$A$8000='Active WWML'!$A7)*('ILC Report'!$BA$2:$BA$8000='Active WWML'!I$4)*('ILC Report'!$F$2:$F$8000))</f>
        <v>0</v>
      </c>
      <c r="K7" s="28" t="str">
        <f t="shared" si="0"/>
        <v>0</v>
      </c>
      <c r="L7" s="28" t="str">
        <f t="shared" si="1"/>
        <v>0</v>
      </c>
      <c r="M7" s="28" t="str">
        <f t="shared" si="2"/>
        <v>0</v>
      </c>
      <c r="O7" s="28">
        <f>SUMPRODUCT(('ILC Report'!$A$2:$A$8000='Active WWML'!$A7)*('ILC Report'!$BB$2:$BB$8000='Active WWML'!O$4)*('ILC Report'!$F$2:$F$8000))</f>
        <v>0</v>
      </c>
      <c r="P7" s="28">
        <f>SUMPRODUCT(('ILC Report'!$A$2:$A$8000='Active WWML'!$A7)*('ILC Report'!$BB$2:$BB$8000='Active WWML'!P$4)*('ILC Report'!$F$2:$F$8000))</f>
        <v>0</v>
      </c>
      <c r="Q7" s="28">
        <f>SUMPRODUCT(('ILC Report'!$A$2:$A$8000='Active WWML'!$A7)*('ILC Report'!$BB$2:$BB$8000='Active WWML'!Q$4)*('ILC Report'!$F$2:$F$8000))</f>
        <v>0</v>
      </c>
      <c r="R7" s="28">
        <f>SUMPRODUCT(('ILC Report'!$A$2:$A$8000='Active WWML'!$A7)*('ILC Report'!$BB$2:$BB$8000='Active WWML'!R$4)*('ILC Report'!$F$2:$F$8000))</f>
        <v>0</v>
      </c>
      <c r="S7" s="28">
        <f>SUMPRODUCT(('ILC Report'!$A$2:$A$8000='Active WWML'!$A7)*('ILC Report'!$BB$2:$BB$8000='Active WWML'!S$4)*('ILC Report'!$F$2:$F$8000))</f>
        <v>0</v>
      </c>
      <c r="T7" s="28">
        <f>SUMPRODUCT(('ILC Report'!$A$2:$A$8000='Active WWML'!$A7)*('ILC Report'!$BB$2:$BB$8000='Active WWML'!T$4)*('ILC Report'!$F$2:$F$8000))</f>
        <v>0</v>
      </c>
      <c r="U7" s="28">
        <f>SUMPRODUCT(('ILC Report'!$A$2:$A$8000='Active WWML'!$A7)*('ILC Report'!$BB$2:$BB$8000='Active WWML'!U$4)*('ILC Report'!$F$2:$F$8000))</f>
        <v>0</v>
      </c>
      <c r="V7" s="28">
        <f>SUMPRODUCT(('ILC Report'!$A$2:$A$8000='Active WWML'!$A7)*('ILC Report'!$BB$2:$BB$8000='Active WWML'!V$4)*('ILC Report'!$F$2:$F$8000))</f>
        <v>0</v>
      </c>
      <c r="W7" s="28">
        <f>SUMPRODUCT(('ILC Report'!$A$2:$A$8000='Active WWML'!$A7)*('ILC Report'!$BB$2:$BB$8000='Active WWML'!W$4)*('ILC Report'!$F$2:$F$8000))</f>
        <v>0</v>
      </c>
      <c r="X7" s="28">
        <f>SUMPRODUCT(('ILC Report'!$A$2:$A$8000='Active WWML'!$A7)*('ILC Report'!$BB$2:$BB$8000='Active WWML'!X$4)*('ILC Report'!$F$2:$F$8000))</f>
        <v>0</v>
      </c>
      <c r="Y7" s="28">
        <f>SUMPRODUCT(('ILC Report'!$A$2:$A$8000='Active WWML'!$A7)*('ILC Report'!$BB$2:$BB$8000='Active WWML'!Y$4)*('ILC Report'!$F$2:$F$8000))</f>
        <v>0</v>
      </c>
      <c r="Z7" s="28">
        <f>SUMPRODUCT(('ILC Report'!$A$2:$A$8000='Active WWML'!$A7)*('ILC Report'!$BB$2:$BB$8000='Active WWML'!Z$4)*('ILC Report'!$F$2:$F$8000))</f>
        <v>0</v>
      </c>
      <c r="AA7" s="28">
        <f>SUMPRODUCT(('ILC Report'!$A$2:$A$8000='Active WWML'!$A7)*('ILC Report'!$BB$2:$BB$8000='Active WWML'!AA$4)*('ILC Report'!$F$2:$F$8000))</f>
        <v>0</v>
      </c>
      <c r="AB7" s="28">
        <f>SUMPRODUCT(('ILC Report'!$A$2:$A$8000='Active WWML'!$A7)*('ILC Report'!$BB$2:$BB$8000='Active WWML'!AB$4)*('ILC Report'!$F$2:$F$8000))</f>
        <v>0</v>
      </c>
      <c r="AC7" s="28">
        <f>SUMPRODUCT(('ILC Report'!$A$2:$A$8000='Active WWML'!$A7)*('ILC Report'!$BB$2:$BB$8000='Active WWML'!AC$4)*('ILC Report'!$F$2:$F$8000))</f>
        <v>0</v>
      </c>
      <c r="AD7" s="28">
        <f>SUMPRODUCT(('ILC Report'!$A$2:$A$8000='Active WWML'!$A7)*('ILC Report'!$BB$2:$BB$8000='Active WWML'!AD$4)*('ILC Report'!$F$2:$F$8000))</f>
        <v>0</v>
      </c>
      <c r="AE7" s="28">
        <f>SUMPRODUCT(('ILC Report'!$A$2:$A$8000='Active WWML'!$A7)*('ILC Report'!$BB$2:$BB$8000='Active WWML'!AE$4)*('ILC Report'!$F$2:$F$8000))</f>
        <v>0</v>
      </c>
      <c r="AG7" s="28">
        <f>SUMPRODUCT(('ILC Report'!$A$2:$A$8000='Active WWML'!$A7)*('ILC Report'!$H$2:$H$8000='Active WWML'!AG$4)*('ILC Report'!$F$2:$F$8000))</f>
        <v>0</v>
      </c>
      <c r="AH7" s="28">
        <f>SUMPRODUCT(('ILC Report'!$A$2:$A$8000='Active WWML'!$A7)*('ILC Report'!$H$2:$H$8000='Active WWML'!AH$4)*('ILC Report'!$F$2:$F$8000))</f>
        <v>0</v>
      </c>
      <c r="AI7" s="28">
        <f>SUMPRODUCT(('ILC Report'!$A$2:$A$8000='Active WWML'!$A7)*('ILC Report'!$H$2:$H$8000='Active WWML'!AI$4)*('ILC Report'!$F$2:$F$8000))</f>
        <v>0</v>
      </c>
      <c r="AJ7" s="28">
        <f>SUMPRODUCT(('ILC Report'!$A$2:$A$8000='Active WWML'!$A7)*('ILC Report'!$H$2:$H$8000='Active WWML'!AJ$4)*('ILC Report'!$F$2:$F$8000))</f>
        <v>0</v>
      </c>
      <c r="AK7" s="28">
        <f t="shared" si="3"/>
        <v>0</v>
      </c>
    </row>
    <row r="8" spans="1:37" x14ac:dyDescent="0.3">
      <c r="A8" s="40">
        <v>455274</v>
      </c>
      <c r="B8" s="11" t="s">
        <v>419</v>
      </c>
      <c r="C8" s="11" t="s">
        <v>283</v>
      </c>
      <c r="D8" s="11" t="s">
        <v>305</v>
      </c>
      <c r="E8" s="11" t="s">
        <v>534</v>
      </c>
      <c r="G8" s="28">
        <f>SUMPRODUCT(('ILC Report'!$A$2:$A$8000='Active WWML'!$A8)*('ILC Report'!$BA$2:$BA$8000='Active WWML'!G$4)*('ILC Report'!$F$2:$F$8000))</f>
        <v>0</v>
      </c>
      <c r="H8" s="28">
        <f>SUMPRODUCT(('ILC Report'!$A$2:$A$8000='Active WWML'!$A8)*('ILC Report'!$BA$2:$BA$8000='Active WWML'!H$4)*('ILC Report'!$F$2:$F$8000))</f>
        <v>0</v>
      </c>
      <c r="I8" s="28">
        <f>SUMPRODUCT(('ILC Report'!$A$2:$A$8000='Active WWML'!$A8)*('ILC Report'!$BA$2:$BA$8000='Active WWML'!I$4)*('ILC Report'!$F$2:$F$8000))</f>
        <v>0</v>
      </c>
      <c r="K8" s="28" t="str">
        <f t="shared" si="0"/>
        <v>0</v>
      </c>
      <c r="L8" s="28" t="str">
        <f t="shared" si="1"/>
        <v>0</v>
      </c>
      <c r="M8" s="28" t="str">
        <f t="shared" si="2"/>
        <v>0</v>
      </c>
      <c r="O8" s="28">
        <f>SUMPRODUCT(('ILC Report'!$A$2:$A$8000='Active WWML'!$A8)*('ILC Report'!$BB$2:$BB$8000='Active WWML'!O$4)*('ILC Report'!$F$2:$F$8000))</f>
        <v>0</v>
      </c>
      <c r="P8" s="28">
        <f>SUMPRODUCT(('ILC Report'!$A$2:$A$8000='Active WWML'!$A8)*('ILC Report'!$BB$2:$BB$8000='Active WWML'!P$4)*('ILC Report'!$F$2:$F$8000))</f>
        <v>0</v>
      </c>
      <c r="Q8" s="28">
        <f>SUMPRODUCT(('ILC Report'!$A$2:$A$8000='Active WWML'!$A8)*('ILC Report'!$BB$2:$BB$8000='Active WWML'!Q$4)*('ILC Report'!$F$2:$F$8000))</f>
        <v>0</v>
      </c>
      <c r="R8" s="28">
        <f>SUMPRODUCT(('ILC Report'!$A$2:$A$8000='Active WWML'!$A8)*('ILC Report'!$BB$2:$BB$8000='Active WWML'!R$4)*('ILC Report'!$F$2:$F$8000))</f>
        <v>0</v>
      </c>
      <c r="S8" s="28">
        <f>SUMPRODUCT(('ILC Report'!$A$2:$A$8000='Active WWML'!$A8)*('ILC Report'!$BB$2:$BB$8000='Active WWML'!S$4)*('ILC Report'!$F$2:$F$8000))</f>
        <v>0</v>
      </c>
      <c r="T8" s="28">
        <f>SUMPRODUCT(('ILC Report'!$A$2:$A$8000='Active WWML'!$A8)*('ILC Report'!$BB$2:$BB$8000='Active WWML'!T$4)*('ILC Report'!$F$2:$F$8000))</f>
        <v>0</v>
      </c>
      <c r="U8" s="28">
        <f>SUMPRODUCT(('ILC Report'!$A$2:$A$8000='Active WWML'!$A8)*('ILC Report'!$BB$2:$BB$8000='Active WWML'!U$4)*('ILC Report'!$F$2:$F$8000))</f>
        <v>0</v>
      </c>
      <c r="V8" s="28">
        <f>SUMPRODUCT(('ILC Report'!$A$2:$A$8000='Active WWML'!$A8)*('ILC Report'!$BB$2:$BB$8000='Active WWML'!V$4)*('ILC Report'!$F$2:$F$8000))</f>
        <v>0</v>
      </c>
      <c r="W8" s="28">
        <f>SUMPRODUCT(('ILC Report'!$A$2:$A$8000='Active WWML'!$A8)*('ILC Report'!$BB$2:$BB$8000='Active WWML'!W$4)*('ILC Report'!$F$2:$F$8000))</f>
        <v>0</v>
      </c>
      <c r="X8" s="28">
        <f>SUMPRODUCT(('ILC Report'!$A$2:$A$8000='Active WWML'!$A8)*('ILC Report'!$BB$2:$BB$8000='Active WWML'!X$4)*('ILC Report'!$F$2:$F$8000))</f>
        <v>0</v>
      </c>
      <c r="Y8" s="28">
        <f>SUMPRODUCT(('ILC Report'!$A$2:$A$8000='Active WWML'!$A8)*('ILC Report'!$BB$2:$BB$8000='Active WWML'!Y$4)*('ILC Report'!$F$2:$F$8000))</f>
        <v>0</v>
      </c>
      <c r="Z8" s="28">
        <f>SUMPRODUCT(('ILC Report'!$A$2:$A$8000='Active WWML'!$A8)*('ILC Report'!$BB$2:$BB$8000='Active WWML'!Z$4)*('ILC Report'!$F$2:$F$8000))</f>
        <v>0</v>
      </c>
      <c r="AA8" s="28">
        <f>SUMPRODUCT(('ILC Report'!$A$2:$A$8000='Active WWML'!$A8)*('ILC Report'!$BB$2:$BB$8000='Active WWML'!AA$4)*('ILC Report'!$F$2:$F$8000))</f>
        <v>0</v>
      </c>
      <c r="AB8" s="28">
        <f>SUMPRODUCT(('ILC Report'!$A$2:$A$8000='Active WWML'!$A8)*('ILC Report'!$BB$2:$BB$8000='Active WWML'!AB$4)*('ILC Report'!$F$2:$F$8000))</f>
        <v>0</v>
      </c>
      <c r="AC8" s="28">
        <f>SUMPRODUCT(('ILC Report'!$A$2:$A$8000='Active WWML'!$A8)*('ILC Report'!$BB$2:$BB$8000='Active WWML'!AC$4)*('ILC Report'!$F$2:$F$8000))</f>
        <v>0</v>
      </c>
      <c r="AD8" s="28">
        <f>SUMPRODUCT(('ILC Report'!$A$2:$A$8000='Active WWML'!$A8)*('ILC Report'!$BB$2:$BB$8000='Active WWML'!AD$4)*('ILC Report'!$F$2:$F$8000))</f>
        <v>0</v>
      </c>
      <c r="AE8" s="28">
        <f>SUMPRODUCT(('ILC Report'!$A$2:$A$8000='Active WWML'!$A8)*('ILC Report'!$BB$2:$BB$8000='Active WWML'!AE$4)*('ILC Report'!$F$2:$F$8000))</f>
        <v>0</v>
      </c>
      <c r="AG8" s="28">
        <f>SUMPRODUCT(('ILC Report'!$A$2:$A$8000='Active WWML'!$A8)*('ILC Report'!$H$2:$H$8000='Active WWML'!AG$4)*('ILC Report'!$F$2:$F$8000))</f>
        <v>0</v>
      </c>
      <c r="AH8" s="28">
        <f>SUMPRODUCT(('ILC Report'!$A$2:$A$8000='Active WWML'!$A8)*('ILC Report'!$H$2:$H$8000='Active WWML'!AH$4)*('ILC Report'!$F$2:$F$8000))</f>
        <v>0</v>
      </c>
      <c r="AI8" s="28">
        <f>SUMPRODUCT(('ILC Report'!$A$2:$A$8000='Active WWML'!$A8)*('ILC Report'!$H$2:$H$8000='Active WWML'!AI$4)*('ILC Report'!$F$2:$F$8000))</f>
        <v>0</v>
      </c>
      <c r="AJ8" s="28">
        <f>SUMPRODUCT(('ILC Report'!$A$2:$A$8000='Active WWML'!$A8)*('ILC Report'!$H$2:$H$8000='Active WWML'!AJ$4)*('ILC Report'!$F$2:$F$8000))</f>
        <v>0</v>
      </c>
      <c r="AK8" s="28">
        <f t="shared" si="3"/>
        <v>0</v>
      </c>
    </row>
    <row r="9" spans="1:37" x14ac:dyDescent="0.3">
      <c r="A9" s="40" t="s">
        <v>497</v>
      </c>
      <c r="B9" s="11" t="s">
        <v>499</v>
      </c>
      <c r="C9" s="11" t="s">
        <v>356</v>
      </c>
      <c r="D9" s="11" t="s">
        <v>275</v>
      </c>
      <c r="E9" s="11" t="s">
        <v>276</v>
      </c>
      <c r="G9" s="28">
        <f>SUMPRODUCT(('ILC Report'!$A$2:$A$8000='Active WWML'!$A9)*('ILC Report'!$BA$2:$BA$8000='Active WWML'!G$4)*('ILC Report'!$F$2:$F$8000))</f>
        <v>0</v>
      </c>
      <c r="H9" s="28">
        <f>SUMPRODUCT(('ILC Report'!$A$2:$A$8000='Active WWML'!$A9)*('ILC Report'!$BA$2:$BA$8000='Active WWML'!H$4)*('ILC Report'!$F$2:$F$8000))</f>
        <v>0</v>
      </c>
      <c r="I9" s="28">
        <f>SUMPRODUCT(('ILC Report'!$A$2:$A$8000='Active WWML'!$A9)*('ILC Report'!$BA$2:$BA$8000='Active WWML'!I$4)*('ILC Report'!$F$2:$F$8000))</f>
        <v>0</v>
      </c>
      <c r="K9" s="28" t="str">
        <f t="shared" si="0"/>
        <v>0</v>
      </c>
      <c r="L9" s="28" t="str">
        <f t="shared" si="1"/>
        <v>0</v>
      </c>
      <c r="M9" s="28" t="str">
        <f t="shared" si="2"/>
        <v>0</v>
      </c>
      <c r="O9" s="28">
        <f>SUMPRODUCT(('ILC Report'!$A$2:$A$8000='Active WWML'!$A9)*('ILC Report'!$BB$2:$BB$8000='Active WWML'!O$4)*('ILC Report'!$F$2:$F$8000))</f>
        <v>0</v>
      </c>
      <c r="P9" s="28">
        <f>SUMPRODUCT(('ILC Report'!$A$2:$A$8000='Active WWML'!$A9)*('ILC Report'!$BB$2:$BB$8000='Active WWML'!P$4)*('ILC Report'!$F$2:$F$8000))</f>
        <v>0</v>
      </c>
      <c r="Q9" s="28">
        <f>SUMPRODUCT(('ILC Report'!$A$2:$A$8000='Active WWML'!$A9)*('ILC Report'!$BB$2:$BB$8000='Active WWML'!Q$4)*('ILC Report'!$F$2:$F$8000))</f>
        <v>0</v>
      </c>
      <c r="R9" s="28">
        <f>SUMPRODUCT(('ILC Report'!$A$2:$A$8000='Active WWML'!$A9)*('ILC Report'!$BB$2:$BB$8000='Active WWML'!R$4)*('ILC Report'!$F$2:$F$8000))</f>
        <v>0</v>
      </c>
      <c r="S9" s="28">
        <f>SUMPRODUCT(('ILC Report'!$A$2:$A$8000='Active WWML'!$A9)*('ILC Report'!$BB$2:$BB$8000='Active WWML'!S$4)*('ILC Report'!$F$2:$F$8000))</f>
        <v>0</v>
      </c>
      <c r="T9" s="28">
        <f>SUMPRODUCT(('ILC Report'!$A$2:$A$8000='Active WWML'!$A9)*('ILC Report'!$BB$2:$BB$8000='Active WWML'!T$4)*('ILC Report'!$F$2:$F$8000))</f>
        <v>0</v>
      </c>
      <c r="U9" s="28">
        <f>SUMPRODUCT(('ILC Report'!$A$2:$A$8000='Active WWML'!$A9)*('ILC Report'!$BB$2:$BB$8000='Active WWML'!U$4)*('ILC Report'!$F$2:$F$8000))</f>
        <v>0</v>
      </c>
      <c r="V9" s="28">
        <f>SUMPRODUCT(('ILC Report'!$A$2:$A$8000='Active WWML'!$A9)*('ILC Report'!$BB$2:$BB$8000='Active WWML'!V$4)*('ILC Report'!$F$2:$F$8000))</f>
        <v>0</v>
      </c>
      <c r="W9" s="28">
        <f>SUMPRODUCT(('ILC Report'!$A$2:$A$8000='Active WWML'!$A9)*('ILC Report'!$BB$2:$BB$8000='Active WWML'!W$4)*('ILC Report'!$F$2:$F$8000))</f>
        <v>0</v>
      </c>
      <c r="X9" s="28">
        <f>SUMPRODUCT(('ILC Report'!$A$2:$A$8000='Active WWML'!$A9)*('ILC Report'!$BB$2:$BB$8000='Active WWML'!X$4)*('ILC Report'!$F$2:$F$8000))</f>
        <v>0</v>
      </c>
      <c r="Y9" s="28">
        <f>SUMPRODUCT(('ILC Report'!$A$2:$A$8000='Active WWML'!$A9)*('ILC Report'!$BB$2:$BB$8000='Active WWML'!Y$4)*('ILC Report'!$F$2:$F$8000))</f>
        <v>0</v>
      </c>
      <c r="Z9" s="28">
        <f>SUMPRODUCT(('ILC Report'!$A$2:$A$8000='Active WWML'!$A9)*('ILC Report'!$BB$2:$BB$8000='Active WWML'!Z$4)*('ILC Report'!$F$2:$F$8000))</f>
        <v>0</v>
      </c>
      <c r="AA9" s="28">
        <f>SUMPRODUCT(('ILC Report'!$A$2:$A$8000='Active WWML'!$A9)*('ILC Report'!$BB$2:$BB$8000='Active WWML'!AA$4)*('ILC Report'!$F$2:$F$8000))</f>
        <v>0</v>
      </c>
      <c r="AB9" s="28">
        <f>SUMPRODUCT(('ILC Report'!$A$2:$A$8000='Active WWML'!$A9)*('ILC Report'!$BB$2:$BB$8000='Active WWML'!AB$4)*('ILC Report'!$F$2:$F$8000))</f>
        <v>0</v>
      </c>
      <c r="AC9" s="28">
        <f>SUMPRODUCT(('ILC Report'!$A$2:$A$8000='Active WWML'!$A9)*('ILC Report'!$BB$2:$BB$8000='Active WWML'!AC$4)*('ILC Report'!$F$2:$F$8000))</f>
        <v>0</v>
      </c>
      <c r="AD9" s="28">
        <f>SUMPRODUCT(('ILC Report'!$A$2:$A$8000='Active WWML'!$A9)*('ILC Report'!$BB$2:$BB$8000='Active WWML'!AD$4)*('ILC Report'!$F$2:$F$8000))</f>
        <v>0</v>
      </c>
      <c r="AE9" s="28">
        <f>SUMPRODUCT(('ILC Report'!$A$2:$A$8000='Active WWML'!$A9)*('ILC Report'!$BB$2:$BB$8000='Active WWML'!AE$4)*('ILC Report'!$F$2:$F$8000))</f>
        <v>0</v>
      </c>
      <c r="AG9" s="28">
        <f>SUMPRODUCT(('ILC Report'!$A$2:$A$8000='Active WWML'!$A9)*('ILC Report'!$H$2:$H$8000='Active WWML'!AG$4)*('ILC Report'!$F$2:$F$8000))</f>
        <v>0</v>
      </c>
      <c r="AH9" s="28">
        <f>SUMPRODUCT(('ILC Report'!$A$2:$A$8000='Active WWML'!$A9)*('ILC Report'!$H$2:$H$8000='Active WWML'!AH$4)*('ILC Report'!$F$2:$F$8000))</f>
        <v>0</v>
      </c>
      <c r="AI9" s="28">
        <f>SUMPRODUCT(('ILC Report'!$A$2:$A$8000='Active WWML'!$A9)*('ILC Report'!$H$2:$H$8000='Active WWML'!AI$4)*('ILC Report'!$F$2:$F$8000))</f>
        <v>0</v>
      </c>
      <c r="AJ9" s="28">
        <f>SUMPRODUCT(('ILC Report'!$A$2:$A$8000='Active WWML'!$A9)*('ILC Report'!$H$2:$H$8000='Active WWML'!AJ$4)*('ILC Report'!$F$2:$F$8000))</f>
        <v>0</v>
      </c>
      <c r="AK9" s="28">
        <f t="shared" si="3"/>
        <v>0</v>
      </c>
    </row>
    <row r="10" spans="1:37" x14ac:dyDescent="0.3">
      <c r="A10" s="40" t="s">
        <v>515</v>
      </c>
      <c r="B10" s="11" t="s">
        <v>519</v>
      </c>
      <c r="C10" s="11" t="s">
        <v>278</v>
      </c>
      <c r="D10" s="11" t="s">
        <v>275</v>
      </c>
      <c r="E10" s="11" t="s">
        <v>276</v>
      </c>
      <c r="G10" s="28">
        <f>SUMPRODUCT(('ILC Report'!$A$2:$A$8000='Active WWML'!$A10)*('ILC Report'!$BA$2:$BA$8000='Active WWML'!G$4)*('ILC Report'!$F$2:$F$8000))</f>
        <v>0</v>
      </c>
      <c r="H10" s="28">
        <f>SUMPRODUCT(('ILC Report'!$A$2:$A$8000='Active WWML'!$A10)*('ILC Report'!$BA$2:$BA$8000='Active WWML'!H$4)*('ILC Report'!$F$2:$F$8000))</f>
        <v>0</v>
      </c>
      <c r="I10" s="28">
        <f>SUMPRODUCT(('ILC Report'!$A$2:$A$8000='Active WWML'!$A10)*('ILC Report'!$BA$2:$BA$8000='Active WWML'!I$4)*('ILC Report'!$F$2:$F$8000))</f>
        <v>0</v>
      </c>
      <c r="K10" s="28" t="str">
        <f t="shared" si="0"/>
        <v>0</v>
      </c>
      <c r="L10" s="28" t="str">
        <f t="shared" si="1"/>
        <v>0</v>
      </c>
      <c r="M10" s="28" t="str">
        <f t="shared" si="2"/>
        <v>0</v>
      </c>
      <c r="O10" s="28">
        <f>SUMPRODUCT(('ILC Report'!$A$2:$A$8000='Active WWML'!$A10)*('ILC Report'!$BB$2:$BB$8000='Active WWML'!O$4)*('ILC Report'!$F$2:$F$8000))</f>
        <v>0</v>
      </c>
      <c r="P10" s="28">
        <f>SUMPRODUCT(('ILC Report'!$A$2:$A$8000='Active WWML'!$A10)*('ILC Report'!$BB$2:$BB$8000='Active WWML'!P$4)*('ILC Report'!$F$2:$F$8000))</f>
        <v>0</v>
      </c>
      <c r="Q10" s="28">
        <f>SUMPRODUCT(('ILC Report'!$A$2:$A$8000='Active WWML'!$A10)*('ILC Report'!$BB$2:$BB$8000='Active WWML'!Q$4)*('ILC Report'!$F$2:$F$8000))</f>
        <v>0</v>
      </c>
      <c r="R10" s="28">
        <f>SUMPRODUCT(('ILC Report'!$A$2:$A$8000='Active WWML'!$A10)*('ILC Report'!$BB$2:$BB$8000='Active WWML'!R$4)*('ILC Report'!$F$2:$F$8000))</f>
        <v>0</v>
      </c>
      <c r="S10" s="28">
        <f>SUMPRODUCT(('ILC Report'!$A$2:$A$8000='Active WWML'!$A10)*('ILC Report'!$BB$2:$BB$8000='Active WWML'!S$4)*('ILC Report'!$F$2:$F$8000))</f>
        <v>0</v>
      </c>
      <c r="T10" s="28">
        <f>SUMPRODUCT(('ILC Report'!$A$2:$A$8000='Active WWML'!$A10)*('ILC Report'!$BB$2:$BB$8000='Active WWML'!T$4)*('ILC Report'!$F$2:$F$8000))</f>
        <v>0</v>
      </c>
      <c r="U10" s="28">
        <f>SUMPRODUCT(('ILC Report'!$A$2:$A$8000='Active WWML'!$A10)*('ILC Report'!$BB$2:$BB$8000='Active WWML'!U$4)*('ILC Report'!$F$2:$F$8000))</f>
        <v>0</v>
      </c>
      <c r="V10" s="28">
        <f>SUMPRODUCT(('ILC Report'!$A$2:$A$8000='Active WWML'!$A10)*('ILC Report'!$BB$2:$BB$8000='Active WWML'!V$4)*('ILC Report'!$F$2:$F$8000))</f>
        <v>0</v>
      </c>
      <c r="W10" s="28">
        <f>SUMPRODUCT(('ILC Report'!$A$2:$A$8000='Active WWML'!$A10)*('ILC Report'!$BB$2:$BB$8000='Active WWML'!W$4)*('ILC Report'!$F$2:$F$8000))</f>
        <v>0</v>
      </c>
      <c r="X10" s="28">
        <f>SUMPRODUCT(('ILC Report'!$A$2:$A$8000='Active WWML'!$A10)*('ILC Report'!$BB$2:$BB$8000='Active WWML'!X$4)*('ILC Report'!$F$2:$F$8000))</f>
        <v>0</v>
      </c>
      <c r="Y10" s="28">
        <f>SUMPRODUCT(('ILC Report'!$A$2:$A$8000='Active WWML'!$A10)*('ILC Report'!$BB$2:$BB$8000='Active WWML'!Y$4)*('ILC Report'!$F$2:$F$8000))</f>
        <v>0</v>
      </c>
      <c r="Z10" s="28">
        <f>SUMPRODUCT(('ILC Report'!$A$2:$A$8000='Active WWML'!$A10)*('ILC Report'!$BB$2:$BB$8000='Active WWML'!Z$4)*('ILC Report'!$F$2:$F$8000))</f>
        <v>0</v>
      </c>
      <c r="AA10" s="28">
        <f>SUMPRODUCT(('ILC Report'!$A$2:$A$8000='Active WWML'!$A10)*('ILC Report'!$BB$2:$BB$8000='Active WWML'!AA$4)*('ILC Report'!$F$2:$F$8000))</f>
        <v>0</v>
      </c>
      <c r="AB10" s="28">
        <f>SUMPRODUCT(('ILC Report'!$A$2:$A$8000='Active WWML'!$A10)*('ILC Report'!$BB$2:$BB$8000='Active WWML'!AB$4)*('ILC Report'!$F$2:$F$8000))</f>
        <v>0</v>
      </c>
      <c r="AC10" s="28">
        <f>SUMPRODUCT(('ILC Report'!$A$2:$A$8000='Active WWML'!$A10)*('ILC Report'!$BB$2:$BB$8000='Active WWML'!AC$4)*('ILC Report'!$F$2:$F$8000))</f>
        <v>0</v>
      </c>
      <c r="AD10" s="28">
        <f>SUMPRODUCT(('ILC Report'!$A$2:$A$8000='Active WWML'!$A10)*('ILC Report'!$BB$2:$BB$8000='Active WWML'!AD$4)*('ILC Report'!$F$2:$F$8000))</f>
        <v>0</v>
      </c>
      <c r="AE10" s="28">
        <f>SUMPRODUCT(('ILC Report'!$A$2:$A$8000='Active WWML'!$A10)*('ILC Report'!$BB$2:$BB$8000='Active WWML'!AE$4)*('ILC Report'!$F$2:$F$8000))</f>
        <v>0</v>
      </c>
      <c r="AG10" s="28">
        <f>SUMPRODUCT(('ILC Report'!$A$2:$A$8000='Active WWML'!$A10)*('ILC Report'!$H$2:$H$8000='Active WWML'!AG$4)*('ILC Report'!$F$2:$F$8000))</f>
        <v>0</v>
      </c>
      <c r="AH10" s="28">
        <f>SUMPRODUCT(('ILC Report'!$A$2:$A$8000='Active WWML'!$A10)*('ILC Report'!$H$2:$H$8000='Active WWML'!AH$4)*('ILC Report'!$F$2:$F$8000))</f>
        <v>0</v>
      </c>
      <c r="AI10" s="28">
        <f>SUMPRODUCT(('ILC Report'!$A$2:$A$8000='Active WWML'!$A10)*('ILC Report'!$H$2:$H$8000='Active WWML'!AI$4)*('ILC Report'!$F$2:$F$8000))</f>
        <v>0</v>
      </c>
      <c r="AJ10" s="28">
        <f>SUMPRODUCT(('ILC Report'!$A$2:$A$8000='Active WWML'!$A10)*('ILC Report'!$H$2:$H$8000='Active WWML'!AJ$4)*('ILC Report'!$F$2:$F$8000))</f>
        <v>0</v>
      </c>
      <c r="AK10" s="28">
        <f t="shared" si="3"/>
        <v>0</v>
      </c>
    </row>
    <row r="11" spans="1:37" x14ac:dyDescent="0.3">
      <c r="A11" s="40" t="s">
        <v>207</v>
      </c>
      <c r="B11" s="11" t="s">
        <v>418</v>
      </c>
      <c r="C11" s="11" t="s">
        <v>284</v>
      </c>
      <c r="D11" s="11" t="s">
        <v>305</v>
      </c>
      <c r="E11" s="11" t="s">
        <v>534</v>
      </c>
      <c r="G11" s="28">
        <f>SUMPRODUCT(('ILC Report'!$A$2:$A$8000='Active WWML'!$A11)*('ILC Report'!$BA$2:$BA$8000='Active WWML'!G$4)*('ILC Report'!$F$2:$F$8000))</f>
        <v>0</v>
      </c>
      <c r="H11" s="28">
        <f>SUMPRODUCT(('ILC Report'!$A$2:$A$8000='Active WWML'!$A11)*('ILC Report'!$BA$2:$BA$8000='Active WWML'!H$4)*('ILC Report'!$F$2:$F$8000))</f>
        <v>0</v>
      </c>
      <c r="I11" s="28">
        <f>SUMPRODUCT(('ILC Report'!$A$2:$A$8000='Active WWML'!$A11)*('ILC Report'!$BA$2:$BA$8000='Active WWML'!I$4)*('ILC Report'!$F$2:$F$8000))</f>
        <v>0</v>
      </c>
      <c r="K11" s="28" t="str">
        <f t="shared" si="0"/>
        <v>0</v>
      </c>
      <c r="L11" s="28" t="str">
        <f t="shared" si="1"/>
        <v>0</v>
      </c>
      <c r="M11" s="28" t="str">
        <f t="shared" si="2"/>
        <v>0</v>
      </c>
      <c r="O11" s="28">
        <f>SUMPRODUCT(('ILC Report'!$A$2:$A$8000='Active WWML'!$A11)*('ILC Report'!$BB$2:$BB$8000='Active WWML'!O$4)*('ILC Report'!$F$2:$F$8000))</f>
        <v>0</v>
      </c>
      <c r="P11" s="28">
        <f>SUMPRODUCT(('ILC Report'!$A$2:$A$8000='Active WWML'!$A11)*('ILC Report'!$BB$2:$BB$8000='Active WWML'!P$4)*('ILC Report'!$F$2:$F$8000))</f>
        <v>0</v>
      </c>
      <c r="Q11" s="28">
        <f>SUMPRODUCT(('ILC Report'!$A$2:$A$8000='Active WWML'!$A11)*('ILC Report'!$BB$2:$BB$8000='Active WWML'!Q$4)*('ILC Report'!$F$2:$F$8000))</f>
        <v>0</v>
      </c>
      <c r="R11" s="28">
        <f>SUMPRODUCT(('ILC Report'!$A$2:$A$8000='Active WWML'!$A11)*('ILC Report'!$BB$2:$BB$8000='Active WWML'!R$4)*('ILC Report'!$F$2:$F$8000))</f>
        <v>0</v>
      </c>
      <c r="S11" s="28">
        <f>SUMPRODUCT(('ILC Report'!$A$2:$A$8000='Active WWML'!$A11)*('ILC Report'!$BB$2:$BB$8000='Active WWML'!S$4)*('ILC Report'!$F$2:$F$8000))</f>
        <v>0</v>
      </c>
      <c r="T11" s="28">
        <f>SUMPRODUCT(('ILC Report'!$A$2:$A$8000='Active WWML'!$A11)*('ILC Report'!$BB$2:$BB$8000='Active WWML'!T$4)*('ILC Report'!$F$2:$F$8000))</f>
        <v>0</v>
      </c>
      <c r="U11" s="28">
        <f>SUMPRODUCT(('ILC Report'!$A$2:$A$8000='Active WWML'!$A11)*('ILC Report'!$BB$2:$BB$8000='Active WWML'!U$4)*('ILC Report'!$F$2:$F$8000))</f>
        <v>0</v>
      </c>
      <c r="V11" s="28">
        <f>SUMPRODUCT(('ILC Report'!$A$2:$A$8000='Active WWML'!$A11)*('ILC Report'!$BB$2:$BB$8000='Active WWML'!V$4)*('ILC Report'!$F$2:$F$8000))</f>
        <v>0</v>
      </c>
      <c r="W11" s="28">
        <f>SUMPRODUCT(('ILC Report'!$A$2:$A$8000='Active WWML'!$A11)*('ILC Report'!$BB$2:$BB$8000='Active WWML'!W$4)*('ILC Report'!$F$2:$F$8000))</f>
        <v>0</v>
      </c>
      <c r="X11" s="28">
        <f>SUMPRODUCT(('ILC Report'!$A$2:$A$8000='Active WWML'!$A11)*('ILC Report'!$BB$2:$BB$8000='Active WWML'!X$4)*('ILC Report'!$F$2:$F$8000))</f>
        <v>0</v>
      </c>
      <c r="Y11" s="28">
        <f>SUMPRODUCT(('ILC Report'!$A$2:$A$8000='Active WWML'!$A11)*('ILC Report'!$BB$2:$BB$8000='Active WWML'!Y$4)*('ILC Report'!$F$2:$F$8000))</f>
        <v>0</v>
      </c>
      <c r="Z11" s="28">
        <f>SUMPRODUCT(('ILC Report'!$A$2:$A$8000='Active WWML'!$A11)*('ILC Report'!$BB$2:$BB$8000='Active WWML'!Z$4)*('ILC Report'!$F$2:$F$8000))</f>
        <v>0</v>
      </c>
      <c r="AA11" s="28">
        <f>SUMPRODUCT(('ILC Report'!$A$2:$A$8000='Active WWML'!$A11)*('ILC Report'!$BB$2:$BB$8000='Active WWML'!AA$4)*('ILC Report'!$F$2:$F$8000))</f>
        <v>0</v>
      </c>
      <c r="AB11" s="28">
        <f>SUMPRODUCT(('ILC Report'!$A$2:$A$8000='Active WWML'!$A11)*('ILC Report'!$BB$2:$BB$8000='Active WWML'!AB$4)*('ILC Report'!$F$2:$F$8000))</f>
        <v>0</v>
      </c>
      <c r="AC11" s="28">
        <f>SUMPRODUCT(('ILC Report'!$A$2:$A$8000='Active WWML'!$A11)*('ILC Report'!$BB$2:$BB$8000='Active WWML'!AC$4)*('ILC Report'!$F$2:$F$8000))</f>
        <v>0</v>
      </c>
      <c r="AD11" s="28">
        <f>SUMPRODUCT(('ILC Report'!$A$2:$A$8000='Active WWML'!$A11)*('ILC Report'!$BB$2:$BB$8000='Active WWML'!AD$4)*('ILC Report'!$F$2:$F$8000))</f>
        <v>0</v>
      </c>
      <c r="AE11" s="28">
        <f>SUMPRODUCT(('ILC Report'!$A$2:$A$8000='Active WWML'!$A11)*('ILC Report'!$BB$2:$BB$8000='Active WWML'!AE$4)*('ILC Report'!$F$2:$F$8000))</f>
        <v>0</v>
      </c>
      <c r="AG11" s="28">
        <f>SUMPRODUCT(('ILC Report'!$A$2:$A$8000='Active WWML'!$A11)*('ILC Report'!$H$2:$H$8000='Active WWML'!AG$4)*('ILC Report'!$F$2:$F$8000))</f>
        <v>0</v>
      </c>
      <c r="AH11" s="28">
        <f>SUMPRODUCT(('ILC Report'!$A$2:$A$8000='Active WWML'!$A11)*('ILC Report'!$H$2:$H$8000='Active WWML'!AH$4)*('ILC Report'!$F$2:$F$8000))</f>
        <v>0</v>
      </c>
      <c r="AI11" s="28">
        <f>SUMPRODUCT(('ILC Report'!$A$2:$A$8000='Active WWML'!$A11)*('ILC Report'!$H$2:$H$8000='Active WWML'!AI$4)*('ILC Report'!$F$2:$F$8000))</f>
        <v>0</v>
      </c>
      <c r="AJ11" s="28">
        <f>SUMPRODUCT(('ILC Report'!$A$2:$A$8000='Active WWML'!$A11)*('ILC Report'!$H$2:$H$8000='Active WWML'!AJ$4)*('ILC Report'!$F$2:$F$8000))</f>
        <v>0</v>
      </c>
      <c r="AK11" s="28">
        <f t="shared" si="3"/>
        <v>0</v>
      </c>
    </row>
    <row r="12" spans="1:37" x14ac:dyDescent="0.3">
      <c r="A12" s="40" t="s">
        <v>187</v>
      </c>
      <c r="B12" s="11" t="s">
        <v>341</v>
      </c>
      <c r="C12" s="11" t="s">
        <v>283</v>
      </c>
      <c r="D12" s="11" t="s">
        <v>275</v>
      </c>
      <c r="E12" s="11" t="s">
        <v>276</v>
      </c>
      <c r="G12" s="28">
        <f>SUMPRODUCT(('ILC Report'!$A$2:$A$8000='Active WWML'!$A12)*('ILC Report'!$BA$2:$BA$8000='Active WWML'!G$4)*('ILC Report'!$F$2:$F$8000))</f>
        <v>0</v>
      </c>
      <c r="H12" s="28">
        <f>SUMPRODUCT(('ILC Report'!$A$2:$A$8000='Active WWML'!$A12)*('ILC Report'!$BA$2:$BA$8000='Active WWML'!H$4)*('ILC Report'!$F$2:$F$8000))</f>
        <v>0</v>
      </c>
      <c r="I12" s="28">
        <f>SUMPRODUCT(('ILC Report'!$A$2:$A$8000='Active WWML'!$A12)*('ILC Report'!$BA$2:$BA$8000='Active WWML'!I$4)*('ILC Report'!$F$2:$F$8000))</f>
        <v>0</v>
      </c>
      <c r="K12" s="28" t="str">
        <f t="shared" si="0"/>
        <v>0</v>
      </c>
      <c r="L12" s="28" t="str">
        <f t="shared" si="1"/>
        <v>0</v>
      </c>
      <c r="M12" s="28" t="str">
        <f t="shared" si="2"/>
        <v>0</v>
      </c>
      <c r="O12" s="28">
        <f>SUMPRODUCT(('ILC Report'!$A$2:$A$8000='Active WWML'!$A12)*('ILC Report'!$BB$2:$BB$8000='Active WWML'!O$4)*('ILC Report'!$F$2:$F$8000))</f>
        <v>0</v>
      </c>
      <c r="P12" s="28">
        <f>SUMPRODUCT(('ILC Report'!$A$2:$A$8000='Active WWML'!$A12)*('ILC Report'!$BB$2:$BB$8000='Active WWML'!P$4)*('ILC Report'!$F$2:$F$8000))</f>
        <v>0</v>
      </c>
      <c r="Q12" s="28">
        <f>SUMPRODUCT(('ILC Report'!$A$2:$A$8000='Active WWML'!$A12)*('ILC Report'!$BB$2:$BB$8000='Active WWML'!Q$4)*('ILC Report'!$F$2:$F$8000))</f>
        <v>0</v>
      </c>
      <c r="R12" s="28">
        <f>SUMPRODUCT(('ILC Report'!$A$2:$A$8000='Active WWML'!$A12)*('ILC Report'!$BB$2:$BB$8000='Active WWML'!R$4)*('ILC Report'!$F$2:$F$8000))</f>
        <v>0</v>
      </c>
      <c r="S12" s="28">
        <f>SUMPRODUCT(('ILC Report'!$A$2:$A$8000='Active WWML'!$A12)*('ILC Report'!$BB$2:$BB$8000='Active WWML'!S$4)*('ILC Report'!$F$2:$F$8000))</f>
        <v>0</v>
      </c>
      <c r="T12" s="28">
        <f>SUMPRODUCT(('ILC Report'!$A$2:$A$8000='Active WWML'!$A12)*('ILC Report'!$BB$2:$BB$8000='Active WWML'!T$4)*('ILC Report'!$F$2:$F$8000))</f>
        <v>0</v>
      </c>
      <c r="U12" s="28">
        <f>SUMPRODUCT(('ILC Report'!$A$2:$A$8000='Active WWML'!$A12)*('ILC Report'!$BB$2:$BB$8000='Active WWML'!U$4)*('ILC Report'!$F$2:$F$8000))</f>
        <v>0</v>
      </c>
      <c r="V12" s="28">
        <f>SUMPRODUCT(('ILC Report'!$A$2:$A$8000='Active WWML'!$A12)*('ILC Report'!$BB$2:$BB$8000='Active WWML'!V$4)*('ILC Report'!$F$2:$F$8000))</f>
        <v>0</v>
      </c>
      <c r="W12" s="28">
        <f>SUMPRODUCT(('ILC Report'!$A$2:$A$8000='Active WWML'!$A12)*('ILC Report'!$BB$2:$BB$8000='Active WWML'!W$4)*('ILC Report'!$F$2:$F$8000))</f>
        <v>0</v>
      </c>
      <c r="X12" s="28">
        <f>SUMPRODUCT(('ILC Report'!$A$2:$A$8000='Active WWML'!$A12)*('ILC Report'!$BB$2:$BB$8000='Active WWML'!X$4)*('ILC Report'!$F$2:$F$8000))</f>
        <v>0</v>
      </c>
      <c r="Y12" s="28">
        <f>SUMPRODUCT(('ILC Report'!$A$2:$A$8000='Active WWML'!$A12)*('ILC Report'!$BB$2:$BB$8000='Active WWML'!Y$4)*('ILC Report'!$F$2:$F$8000))</f>
        <v>0</v>
      </c>
      <c r="Z12" s="28">
        <f>SUMPRODUCT(('ILC Report'!$A$2:$A$8000='Active WWML'!$A12)*('ILC Report'!$BB$2:$BB$8000='Active WWML'!Z$4)*('ILC Report'!$F$2:$F$8000))</f>
        <v>0</v>
      </c>
      <c r="AA12" s="28">
        <f>SUMPRODUCT(('ILC Report'!$A$2:$A$8000='Active WWML'!$A12)*('ILC Report'!$BB$2:$BB$8000='Active WWML'!AA$4)*('ILC Report'!$F$2:$F$8000))</f>
        <v>0</v>
      </c>
      <c r="AB12" s="28">
        <f>SUMPRODUCT(('ILC Report'!$A$2:$A$8000='Active WWML'!$A12)*('ILC Report'!$BB$2:$BB$8000='Active WWML'!AB$4)*('ILC Report'!$F$2:$F$8000))</f>
        <v>0</v>
      </c>
      <c r="AC12" s="28">
        <f>SUMPRODUCT(('ILC Report'!$A$2:$A$8000='Active WWML'!$A12)*('ILC Report'!$BB$2:$BB$8000='Active WWML'!AC$4)*('ILC Report'!$F$2:$F$8000))</f>
        <v>0</v>
      </c>
      <c r="AD12" s="28">
        <f>SUMPRODUCT(('ILC Report'!$A$2:$A$8000='Active WWML'!$A12)*('ILC Report'!$BB$2:$BB$8000='Active WWML'!AD$4)*('ILC Report'!$F$2:$F$8000))</f>
        <v>0</v>
      </c>
      <c r="AE12" s="28">
        <f>SUMPRODUCT(('ILC Report'!$A$2:$A$8000='Active WWML'!$A12)*('ILC Report'!$BB$2:$BB$8000='Active WWML'!AE$4)*('ILC Report'!$F$2:$F$8000))</f>
        <v>0</v>
      </c>
      <c r="AG12" s="28">
        <f>SUMPRODUCT(('ILC Report'!$A$2:$A$8000='Active WWML'!$A12)*('ILC Report'!$H$2:$H$8000='Active WWML'!AG$4)*('ILC Report'!$F$2:$F$8000))</f>
        <v>0</v>
      </c>
      <c r="AH12" s="28">
        <f>SUMPRODUCT(('ILC Report'!$A$2:$A$8000='Active WWML'!$A12)*('ILC Report'!$H$2:$H$8000='Active WWML'!AH$4)*('ILC Report'!$F$2:$F$8000))</f>
        <v>0</v>
      </c>
      <c r="AI12" s="28">
        <f>SUMPRODUCT(('ILC Report'!$A$2:$A$8000='Active WWML'!$A12)*('ILC Report'!$H$2:$H$8000='Active WWML'!AI$4)*('ILC Report'!$F$2:$F$8000))</f>
        <v>0</v>
      </c>
      <c r="AJ12" s="28">
        <f>SUMPRODUCT(('ILC Report'!$A$2:$A$8000='Active WWML'!$A12)*('ILC Report'!$H$2:$H$8000='Active WWML'!AJ$4)*('ILC Report'!$F$2:$F$8000))</f>
        <v>0</v>
      </c>
      <c r="AK12" s="28">
        <f t="shared" si="3"/>
        <v>0</v>
      </c>
    </row>
    <row r="13" spans="1:37" x14ac:dyDescent="0.3">
      <c r="A13" s="40" t="s">
        <v>134</v>
      </c>
      <c r="B13" s="11" t="s">
        <v>381</v>
      </c>
      <c r="C13" s="11" t="s">
        <v>82</v>
      </c>
      <c r="D13" s="11" t="s">
        <v>305</v>
      </c>
      <c r="E13" s="11" t="s">
        <v>534</v>
      </c>
      <c r="G13" s="28">
        <f>SUMPRODUCT(('ILC Report'!$A$2:$A$8000='Active WWML'!$A13)*('ILC Report'!$BA$2:$BA$8000='Active WWML'!G$4)*('ILC Report'!$F$2:$F$8000))</f>
        <v>0</v>
      </c>
      <c r="H13" s="28">
        <f>SUMPRODUCT(('ILC Report'!$A$2:$A$8000='Active WWML'!$A13)*('ILC Report'!$BA$2:$BA$8000='Active WWML'!H$4)*('ILC Report'!$F$2:$F$8000))</f>
        <v>225</v>
      </c>
      <c r="I13" s="28">
        <f>SUMPRODUCT(('ILC Report'!$A$2:$A$8000='Active WWML'!$A13)*('ILC Report'!$BA$2:$BA$8000='Active WWML'!I$4)*('ILC Report'!$F$2:$F$8000))</f>
        <v>0</v>
      </c>
      <c r="K13" s="28" t="str">
        <f t="shared" si="0"/>
        <v>0</v>
      </c>
      <c r="L13" s="28" t="str">
        <f t="shared" si="1"/>
        <v>1</v>
      </c>
      <c r="M13" s="28" t="str">
        <f t="shared" si="2"/>
        <v>0</v>
      </c>
      <c r="O13" s="28">
        <f>SUMPRODUCT(('ILC Report'!$A$2:$A$8000='Active WWML'!$A13)*('ILC Report'!$BB$2:$BB$8000='Active WWML'!O$4)*('ILC Report'!$F$2:$F$8000))</f>
        <v>0</v>
      </c>
      <c r="P13" s="28">
        <f>SUMPRODUCT(('ILC Report'!$A$2:$A$8000='Active WWML'!$A13)*('ILC Report'!$BB$2:$BB$8000='Active WWML'!P$4)*('ILC Report'!$F$2:$F$8000))</f>
        <v>57</v>
      </c>
      <c r="Q13" s="28">
        <f>SUMPRODUCT(('ILC Report'!$A$2:$A$8000='Active WWML'!$A13)*('ILC Report'!$BB$2:$BB$8000='Active WWML'!Q$4)*('ILC Report'!$F$2:$F$8000))</f>
        <v>0</v>
      </c>
      <c r="R13" s="28">
        <f>SUMPRODUCT(('ILC Report'!$A$2:$A$8000='Active WWML'!$A13)*('ILC Report'!$BB$2:$BB$8000='Active WWML'!R$4)*('ILC Report'!$F$2:$F$8000))</f>
        <v>0</v>
      </c>
      <c r="S13" s="28">
        <f>SUMPRODUCT(('ILC Report'!$A$2:$A$8000='Active WWML'!$A13)*('ILC Report'!$BB$2:$BB$8000='Active WWML'!S$4)*('ILC Report'!$F$2:$F$8000))</f>
        <v>0</v>
      </c>
      <c r="T13" s="28">
        <f>SUMPRODUCT(('ILC Report'!$A$2:$A$8000='Active WWML'!$A13)*('ILC Report'!$BB$2:$BB$8000='Active WWML'!T$4)*('ILC Report'!$F$2:$F$8000))</f>
        <v>0</v>
      </c>
      <c r="U13" s="28">
        <f>SUMPRODUCT(('ILC Report'!$A$2:$A$8000='Active WWML'!$A13)*('ILC Report'!$BB$2:$BB$8000='Active WWML'!U$4)*('ILC Report'!$F$2:$F$8000))</f>
        <v>0</v>
      </c>
      <c r="V13" s="28">
        <f>SUMPRODUCT(('ILC Report'!$A$2:$A$8000='Active WWML'!$A13)*('ILC Report'!$BB$2:$BB$8000='Active WWML'!V$4)*('ILC Report'!$F$2:$F$8000))</f>
        <v>168</v>
      </c>
      <c r="W13" s="28">
        <f>SUMPRODUCT(('ILC Report'!$A$2:$A$8000='Active WWML'!$A13)*('ILC Report'!$BB$2:$BB$8000='Active WWML'!W$4)*('ILC Report'!$F$2:$F$8000))</f>
        <v>0</v>
      </c>
      <c r="X13" s="28">
        <f>SUMPRODUCT(('ILC Report'!$A$2:$A$8000='Active WWML'!$A13)*('ILC Report'!$BB$2:$BB$8000='Active WWML'!X$4)*('ILC Report'!$F$2:$F$8000))</f>
        <v>0</v>
      </c>
      <c r="Y13" s="28">
        <f>SUMPRODUCT(('ILC Report'!$A$2:$A$8000='Active WWML'!$A13)*('ILC Report'!$BB$2:$BB$8000='Active WWML'!Y$4)*('ILC Report'!$F$2:$F$8000))</f>
        <v>0</v>
      </c>
      <c r="Z13" s="28">
        <f>SUMPRODUCT(('ILC Report'!$A$2:$A$8000='Active WWML'!$A13)*('ILC Report'!$BB$2:$BB$8000='Active WWML'!Z$4)*('ILC Report'!$F$2:$F$8000))</f>
        <v>0</v>
      </c>
      <c r="AA13" s="28">
        <f>SUMPRODUCT(('ILC Report'!$A$2:$A$8000='Active WWML'!$A13)*('ILC Report'!$BB$2:$BB$8000='Active WWML'!AA$4)*('ILC Report'!$F$2:$F$8000))</f>
        <v>0</v>
      </c>
      <c r="AB13" s="28">
        <f>SUMPRODUCT(('ILC Report'!$A$2:$A$8000='Active WWML'!$A13)*('ILC Report'!$BB$2:$BB$8000='Active WWML'!AB$4)*('ILC Report'!$F$2:$F$8000))</f>
        <v>0</v>
      </c>
      <c r="AC13" s="28">
        <f>SUMPRODUCT(('ILC Report'!$A$2:$A$8000='Active WWML'!$A13)*('ILC Report'!$BB$2:$BB$8000='Active WWML'!AC$4)*('ILC Report'!$F$2:$F$8000))</f>
        <v>0</v>
      </c>
      <c r="AD13" s="28">
        <f>SUMPRODUCT(('ILC Report'!$A$2:$A$8000='Active WWML'!$A13)*('ILC Report'!$BB$2:$BB$8000='Active WWML'!AD$4)*('ILC Report'!$F$2:$F$8000))</f>
        <v>0</v>
      </c>
      <c r="AE13" s="28">
        <f>SUMPRODUCT(('ILC Report'!$A$2:$A$8000='Active WWML'!$A13)*('ILC Report'!$BB$2:$BB$8000='Active WWML'!AE$4)*('ILC Report'!$F$2:$F$8000))</f>
        <v>0</v>
      </c>
      <c r="AG13" s="28">
        <f>SUMPRODUCT(('ILC Report'!$A$2:$A$8000='Active WWML'!$A13)*('ILC Report'!$H$2:$H$8000='Active WWML'!AG$4)*('ILC Report'!$F$2:$F$8000))</f>
        <v>225</v>
      </c>
      <c r="AH13" s="28">
        <f>SUMPRODUCT(('ILC Report'!$A$2:$A$8000='Active WWML'!$A13)*('ILC Report'!$H$2:$H$8000='Active WWML'!AH$4)*('ILC Report'!$F$2:$F$8000))</f>
        <v>0</v>
      </c>
      <c r="AI13" s="28">
        <f>SUMPRODUCT(('ILC Report'!$A$2:$A$8000='Active WWML'!$A13)*('ILC Report'!$H$2:$H$8000='Active WWML'!AI$4)*('ILC Report'!$F$2:$F$8000))</f>
        <v>0</v>
      </c>
      <c r="AJ13" s="28">
        <f>SUMPRODUCT(('ILC Report'!$A$2:$A$8000='Active WWML'!$A13)*('ILC Report'!$H$2:$H$8000='Active WWML'!AJ$4)*('ILC Report'!$F$2:$F$8000))</f>
        <v>0</v>
      </c>
      <c r="AK13" s="28">
        <f t="shared" si="3"/>
        <v>225</v>
      </c>
    </row>
    <row r="14" spans="1:37" x14ac:dyDescent="0.3">
      <c r="A14" s="40">
        <v>26578</v>
      </c>
      <c r="B14" s="11" t="s">
        <v>423</v>
      </c>
      <c r="C14" s="11" t="s">
        <v>274</v>
      </c>
      <c r="D14" s="11" t="s">
        <v>305</v>
      </c>
      <c r="E14" s="11" t="s">
        <v>534</v>
      </c>
      <c r="G14" s="28">
        <f>SUMPRODUCT(('ILC Report'!$A$2:$A$8000='Active WWML'!$A14)*('ILC Report'!$BA$2:$BA$8000='Active WWML'!G$4)*('ILC Report'!$F$2:$F$8000))</f>
        <v>0</v>
      </c>
      <c r="H14" s="28">
        <f>SUMPRODUCT(('ILC Report'!$A$2:$A$8000='Active WWML'!$A14)*('ILC Report'!$BA$2:$BA$8000='Active WWML'!H$4)*('ILC Report'!$F$2:$F$8000))</f>
        <v>0</v>
      </c>
      <c r="I14" s="28">
        <f>SUMPRODUCT(('ILC Report'!$A$2:$A$8000='Active WWML'!$A14)*('ILC Report'!$BA$2:$BA$8000='Active WWML'!I$4)*('ILC Report'!$F$2:$F$8000))</f>
        <v>0</v>
      </c>
      <c r="K14" s="28" t="str">
        <f t="shared" si="0"/>
        <v>0</v>
      </c>
      <c r="L14" s="28" t="str">
        <f t="shared" si="1"/>
        <v>0</v>
      </c>
      <c r="M14" s="28" t="str">
        <f t="shared" si="2"/>
        <v>0</v>
      </c>
      <c r="O14" s="28">
        <f>SUMPRODUCT(('ILC Report'!$A$2:$A$8000='Active WWML'!$A14)*('ILC Report'!$BB$2:$BB$8000='Active WWML'!O$4)*('ILC Report'!$F$2:$F$8000))</f>
        <v>0</v>
      </c>
      <c r="P14" s="28">
        <f>SUMPRODUCT(('ILC Report'!$A$2:$A$8000='Active WWML'!$A14)*('ILC Report'!$BB$2:$BB$8000='Active WWML'!P$4)*('ILC Report'!$F$2:$F$8000))</f>
        <v>0</v>
      </c>
      <c r="Q14" s="28">
        <f>SUMPRODUCT(('ILC Report'!$A$2:$A$8000='Active WWML'!$A14)*('ILC Report'!$BB$2:$BB$8000='Active WWML'!Q$4)*('ILC Report'!$F$2:$F$8000))</f>
        <v>0</v>
      </c>
      <c r="R14" s="28">
        <f>SUMPRODUCT(('ILC Report'!$A$2:$A$8000='Active WWML'!$A14)*('ILC Report'!$BB$2:$BB$8000='Active WWML'!R$4)*('ILC Report'!$F$2:$F$8000))</f>
        <v>0</v>
      </c>
      <c r="S14" s="28">
        <f>SUMPRODUCT(('ILC Report'!$A$2:$A$8000='Active WWML'!$A14)*('ILC Report'!$BB$2:$BB$8000='Active WWML'!S$4)*('ILC Report'!$F$2:$F$8000))</f>
        <v>0</v>
      </c>
      <c r="T14" s="28">
        <f>SUMPRODUCT(('ILC Report'!$A$2:$A$8000='Active WWML'!$A14)*('ILC Report'!$BB$2:$BB$8000='Active WWML'!T$4)*('ILC Report'!$F$2:$F$8000))</f>
        <v>0</v>
      </c>
      <c r="U14" s="28">
        <f>SUMPRODUCT(('ILC Report'!$A$2:$A$8000='Active WWML'!$A14)*('ILC Report'!$BB$2:$BB$8000='Active WWML'!U$4)*('ILC Report'!$F$2:$F$8000))</f>
        <v>0</v>
      </c>
      <c r="V14" s="28">
        <f>SUMPRODUCT(('ILC Report'!$A$2:$A$8000='Active WWML'!$A14)*('ILC Report'!$BB$2:$BB$8000='Active WWML'!V$4)*('ILC Report'!$F$2:$F$8000))</f>
        <v>0</v>
      </c>
      <c r="W14" s="28">
        <f>SUMPRODUCT(('ILC Report'!$A$2:$A$8000='Active WWML'!$A14)*('ILC Report'!$BB$2:$BB$8000='Active WWML'!W$4)*('ILC Report'!$F$2:$F$8000))</f>
        <v>0</v>
      </c>
      <c r="X14" s="28">
        <f>SUMPRODUCT(('ILC Report'!$A$2:$A$8000='Active WWML'!$A14)*('ILC Report'!$BB$2:$BB$8000='Active WWML'!X$4)*('ILC Report'!$F$2:$F$8000))</f>
        <v>0</v>
      </c>
      <c r="Y14" s="28">
        <f>SUMPRODUCT(('ILC Report'!$A$2:$A$8000='Active WWML'!$A14)*('ILC Report'!$BB$2:$BB$8000='Active WWML'!Y$4)*('ILC Report'!$F$2:$F$8000))</f>
        <v>0</v>
      </c>
      <c r="Z14" s="28">
        <f>SUMPRODUCT(('ILC Report'!$A$2:$A$8000='Active WWML'!$A14)*('ILC Report'!$BB$2:$BB$8000='Active WWML'!Z$4)*('ILC Report'!$F$2:$F$8000))</f>
        <v>0</v>
      </c>
      <c r="AA14" s="28">
        <f>SUMPRODUCT(('ILC Report'!$A$2:$A$8000='Active WWML'!$A14)*('ILC Report'!$BB$2:$BB$8000='Active WWML'!AA$4)*('ILC Report'!$F$2:$F$8000))</f>
        <v>0</v>
      </c>
      <c r="AB14" s="28">
        <f>SUMPRODUCT(('ILC Report'!$A$2:$A$8000='Active WWML'!$A14)*('ILC Report'!$BB$2:$BB$8000='Active WWML'!AB$4)*('ILC Report'!$F$2:$F$8000))</f>
        <v>0</v>
      </c>
      <c r="AC14" s="28">
        <f>SUMPRODUCT(('ILC Report'!$A$2:$A$8000='Active WWML'!$A14)*('ILC Report'!$BB$2:$BB$8000='Active WWML'!AC$4)*('ILC Report'!$F$2:$F$8000))</f>
        <v>0</v>
      </c>
      <c r="AD14" s="28">
        <f>SUMPRODUCT(('ILC Report'!$A$2:$A$8000='Active WWML'!$A14)*('ILC Report'!$BB$2:$BB$8000='Active WWML'!AD$4)*('ILC Report'!$F$2:$F$8000))</f>
        <v>0</v>
      </c>
      <c r="AE14" s="28">
        <f>SUMPRODUCT(('ILC Report'!$A$2:$A$8000='Active WWML'!$A14)*('ILC Report'!$BB$2:$BB$8000='Active WWML'!AE$4)*('ILC Report'!$F$2:$F$8000))</f>
        <v>0</v>
      </c>
      <c r="AG14" s="28">
        <f>SUMPRODUCT(('ILC Report'!$A$2:$A$8000='Active WWML'!$A14)*('ILC Report'!$H$2:$H$8000='Active WWML'!AG$4)*('ILC Report'!$F$2:$F$8000))</f>
        <v>0</v>
      </c>
      <c r="AH14" s="28">
        <f>SUMPRODUCT(('ILC Report'!$A$2:$A$8000='Active WWML'!$A14)*('ILC Report'!$H$2:$H$8000='Active WWML'!AH$4)*('ILC Report'!$F$2:$F$8000))</f>
        <v>0</v>
      </c>
      <c r="AI14" s="28">
        <f>SUMPRODUCT(('ILC Report'!$A$2:$A$8000='Active WWML'!$A14)*('ILC Report'!$H$2:$H$8000='Active WWML'!AI$4)*('ILC Report'!$F$2:$F$8000))</f>
        <v>0</v>
      </c>
      <c r="AJ14" s="28">
        <f>SUMPRODUCT(('ILC Report'!$A$2:$A$8000='Active WWML'!$A14)*('ILC Report'!$H$2:$H$8000='Active WWML'!AJ$4)*('ILC Report'!$F$2:$F$8000))</f>
        <v>0</v>
      </c>
      <c r="AK14" s="28">
        <f t="shared" si="3"/>
        <v>0</v>
      </c>
    </row>
    <row r="15" spans="1:37" x14ac:dyDescent="0.3">
      <c r="A15" s="40" t="s">
        <v>190</v>
      </c>
      <c r="B15" s="11" t="s">
        <v>340</v>
      </c>
      <c r="C15" s="11" t="s">
        <v>278</v>
      </c>
      <c r="D15" s="11" t="s">
        <v>275</v>
      </c>
      <c r="E15" s="11" t="s">
        <v>276</v>
      </c>
      <c r="G15" s="28">
        <f>SUMPRODUCT(('ILC Report'!$A$2:$A$8000='Active WWML'!$A15)*('ILC Report'!$BA$2:$BA$8000='Active WWML'!G$4)*('ILC Report'!$F$2:$F$8000))</f>
        <v>0</v>
      </c>
      <c r="H15" s="28">
        <f>SUMPRODUCT(('ILC Report'!$A$2:$A$8000='Active WWML'!$A15)*('ILC Report'!$BA$2:$BA$8000='Active WWML'!H$4)*('ILC Report'!$F$2:$F$8000))</f>
        <v>0</v>
      </c>
      <c r="I15" s="28">
        <f>SUMPRODUCT(('ILC Report'!$A$2:$A$8000='Active WWML'!$A15)*('ILC Report'!$BA$2:$BA$8000='Active WWML'!I$4)*('ILC Report'!$F$2:$F$8000))</f>
        <v>0</v>
      </c>
      <c r="K15" s="28" t="str">
        <f t="shared" si="0"/>
        <v>0</v>
      </c>
      <c r="L15" s="28" t="str">
        <f t="shared" si="1"/>
        <v>0</v>
      </c>
      <c r="M15" s="28" t="str">
        <f t="shared" si="2"/>
        <v>0</v>
      </c>
      <c r="O15" s="28">
        <f>SUMPRODUCT(('ILC Report'!$A$2:$A$8000='Active WWML'!$A15)*('ILC Report'!$BB$2:$BB$8000='Active WWML'!O$4)*('ILC Report'!$F$2:$F$8000))</f>
        <v>0</v>
      </c>
      <c r="P15" s="28">
        <f>SUMPRODUCT(('ILC Report'!$A$2:$A$8000='Active WWML'!$A15)*('ILC Report'!$BB$2:$BB$8000='Active WWML'!P$4)*('ILC Report'!$F$2:$F$8000))</f>
        <v>0</v>
      </c>
      <c r="Q15" s="28">
        <f>SUMPRODUCT(('ILC Report'!$A$2:$A$8000='Active WWML'!$A15)*('ILC Report'!$BB$2:$BB$8000='Active WWML'!Q$4)*('ILC Report'!$F$2:$F$8000))</f>
        <v>0</v>
      </c>
      <c r="R15" s="28">
        <f>SUMPRODUCT(('ILC Report'!$A$2:$A$8000='Active WWML'!$A15)*('ILC Report'!$BB$2:$BB$8000='Active WWML'!R$4)*('ILC Report'!$F$2:$F$8000))</f>
        <v>0</v>
      </c>
      <c r="S15" s="28">
        <f>SUMPRODUCT(('ILC Report'!$A$2:$A$8000='Active WWML'!$A15)*('ILC Report'!$BB$2:$BB$8000='Active WWML'!S$4)*('ILC Report'!$F$2:$F$8000))</f>
        <v>0</v>
      </c>
      <c r="T15" s="28">
        <f>SUMPRODUCT(('ILC Report'!$A$2:$A$8000='Active WWML'!$A15)*('ILC Report'!$BB$2:$BB$8000='Active WWML'!T$4)*('ILC Report'!$F$2:$F$8000))</f>
        <v>0</v>
      </c>
      <c r="U15" s="28">
        <f>SUMPRODUCT(('ILC Report'!$A$2:$A$8000='Active WWML'!$A15)*('ILC Report'!$BB$2:$BB$8000='Active WWML'!U$4)*('ILC Report'!$F$2:$F$8000))</f>
        <v>0</v>
      </c>
      <c r="V15" s="28">
        <f>SUMPRODUCT(('ILC Report'!$A$2:$A$8000='Active WWML'!$A15)*('ILC Report'!$BB$2:$BB$8000='Active WWML'!V$4)*('ILC Report'!$F$2:$F$8000))</f>
        <v>0</v>
      </c>
      <c r="W15" s="28">
        <f>SUMPRODUCT(('ILC Report'!$A$2:$A$8000='Active WWML'!$A15)*('ILC Report'!$BB$2:$BB$8000='Active WWML'!W$4)*('ILC Report'!$F$2:$F$8000))</f>
        <v>0</v>
      </c>
      <c r="X15" s="28">
        <f>SUMPRODUCT(('ILC Report'!$A$2:$A$8000='Active WWML'!$A15)*('ILC Report'!$BB$2:$BB$8000='Active WWML'!X$4)*('ILC Report'!$F$2:$F$8000))</f>
        <v>0</v>
      </c>
      <c r="Y15" s="28">
        <f>SUMPRODUCT(('ILC Report'!$A$2:$A$8000='Active WWML'!$A15)*('ILC Report'!$BB$2:$BB$8000='Active WWML'!Y$4)*('ILC Report'!$F$2:$F$8000))</f>
        <v>0</v>
      </c>
      <c r="Z15" s="28">
        <f>SUMPRODUCT(('ILC Report'!$A$2:$A$8000='Active WWML'!$A15)*('ILC Report'!$BB$2:$BB$8000='Active WWML'!Z$4)*('ILC Report'!$F$2:$F$8000))</f>
        <v>0</v>
      </c>
      <c r="AA15" s="28">
        <f>SUMPRODUCT(('ILC Report'!$A$2:$A$8000='Active WWML'!$A15)*('ILC Report'!$BB$2:$BB$8000='Active WWML'!AA$4)*('ILC Report'!$F$2:$F$8000))</f>
        <v>0</v>
      </c>
      <c r="AB15" s="28">
        <f>SUMPRODUCT(('ILC Report'!$A$2:$A$8000='Active WWML'!$A15)*('ILC Report'!$BB$2:$BB$8000='Active WWML'!AB$4)*('ILC Report'!$F$2:$F$8000))</f>
        <v>0</v>
      </c>
      <c r="AC15" s="28">
        <f>SUMPRODUCT(('ILC Report'!$A$2:$A$8000='Active WWML'!$A15)*('ILC Report'!$BB$2:$BB$8000='Active WWML'!AC$4)*('ILC Report'!$F$2:$F$8000))</f>
        <v>0</v>
      </c>
      <c r="AD15" s="28">
        <f>SUMPRODUCT(('ILC Report'!$A$2:$A$8000='Active WWML'!$A15)*('ILC Report'!$BB$2:$BB$8000='Active WWML'!AD$4)*('ILC Report'!$F$2:$F$8000))</f>
        <v>0</v>
      </c>
      <c r="AE15" s="28">
        <f>SUMPRODUCT(('ILC Report'!$A$2:$A$8000='Active WWML'!$A15)*('ILC Report'!$BB$2:$BB$8000='Active WWML'!AE$4)*('ILC Report'!$F$2:$F$8000))</f>
        <v>0</v>
      </c>
      <c r="AG15" s="28">
        <f>SUMPRODUCT(('ILC Report'!$A$2:$A$8000='Active WWML'!$A15)*('ILC Report'!$H$2:$H$8000='Active WWML'!AG$4)*('ILC Report'!$F$2:$F$8000))</f>
        <v>0</v>
      </c>
      <c r="AH15" s="28">
        <f>SUMPRODUCT(('ILC Report'!$A$2:$A$8000='Active WWML'!$A15)*('ILC Report'!$H$2:$H$8000='Active WWML'!AH$4)*('ILC Report'!$F$2:$F$8000))</f>
        <v>0</v>
      </c>
      <c r="AI15" s="28">
        <f>SUMPRODUCT(('ILC Report'!$A$2:$A$8000='Active WWML'!$A15)*('ILC Report'!$H$2:$H$8000='Active WWML'!AI$4)*('ILC Report'!$F$2:$F$8000))</f>
        <v>0</v>
      </c>
      <c r="AJ15" s="28">
        <f>SUMPRODUCT(('ILC Report'!$A$2:$A$8000='Active WWML'!$A15)*('ILC Report'!$H$2:$H$8000='Active WWML'!AJ$4)*('ILC Report'!$F$2:$F$8000))</f>
        <v>0</v>
      </c>
      <c r="AK15" s="28">
        <f t="shared" si="3"/>
        <v>0</v>
      </c>
    </row>
    <row r="16" spans="1:37" x14ac:dyDescent="0.3">
      <c r="A16" s="40" t="s">
        <v>510</v>
      </c>
      <c r="B16" s="11" t="s">
        <v>520</v>
      </c>
      <c r="C16" s="11" t="s">
        <v>278</v>
      </c>
      <c r="D16" s="11" t="s">
        <v>275</v>
      </c>
      <c r="E16" s="11" t="s">
        <v>276</v>
      </c>
      <c r="G16" s="28">
        <f>SUMPRODUCT(('ILC Report'!$A$2:$A$8000='Active WWML'!$A16)*('ILC Report'!$BA$2:$BA$8000='Active WWML'!G$4)*('ILC Report'!$F$2:$F$8000))</f>
        <v>0</v>
      </c>
      <c r="H16" s="28">
        <f>SUMPRODUCT(('ILC Report'!$A$2:$A$8000='Active WWML'!$A16)*('ILC Report'!$BA$2:$BA$8000='Active WWML'!H$4)*('ILC Report'!$F$2:$F$8000))</f>
        <v>0</v>
      </c>
      <c r="I16" s="28">
        <f>SUMPRODUCT(('ILC Report'!$A$2:$A$8000='Active WWML'!$A16)*('ILC Report'!$BA$2:$BA$8000='Active WWML'!I$4)*('ILC Report'!$F$2:$F$8000))</f>
        <v>0</v>
      </c>
      <c r="K16" s="28" t="str">
        <f t="shared" si="0"/>
        <v>0</v>
      </c>
      <c r="L16" s="28" t="str">
        <f t="shared" si="1"/>
        <v>0</v>
      </c>
      <c r="M16" s="28" t="str">
        <f t="shared" si="2"/>
        <v>0</v>
      </c>
      <c r="O16" s="28">
        <f>SUMPRODUCT(('ILC Report'!$A$2:$A$8000='Active WWML'!$A16)*('ILC Report'!$BB$2:$BB$8000='Active WWML'!O$4)*('ILC Report'!$F$2:$F$8000))</f>
        <v>0</v>
      </c>
      <c r="P16" s="28">
        <f>SUMPRODUCT(('ILC Report'!$A$2:$A$8000='Active WWML'!$A16)*('ILC Report'!$BB$2:$BB$8000='Active WWML'!P$4)*('ILC Report'!$F$2:$F$8000))</f>
        <v>0</v>
      </c>
      <c r="Q16" s="28">
        <f>SUMPRODUCT(('ILC Report'!$A$2:$A$8000='Active WWML'!$A16)*('ILC Report'!$BB$2:$BB$8000='Active WWML'!Q$4)*('ILC Report'!$F$2:$F$8000))</f>
        <v>0</v>
      </c>
      <c r="R16" s="28">
        <f>SUMPRODUCT(('ILC Report'!$A$2:$A$8000='Active WWML'!$A16)*('ILC Report'!$BB$2:$BB$8000='Active WWML'!R$4)*('ILC Report'!$F$2:$F$8000))</f>
        <v>0</v>
      </c>
      <c r="S16" s="28">
        <f>SUMPRODUCT(('ILC Report'!$A$2:$A$8000='Active WWML'!$A16)*('ILC Report'!$BB$2:$BB$8000='Active WWML'!S$4)*('ILC Report'!$F$2:$F$8000))</f>
        <v>0</v>
      </c>
      <c r="T16" s="28">
        <f>SUMPRODUCT(('ILC Report'!$A$2:$A$8000='Active WWML'!$A16)*('ILC Report'!$BB$2:$BB$8000='Active WWML'!T$4)*('ILC Report'!$F$2:$F$8000))</f>
        <v>0</v>
      </c>
      <c r="U16" s="28">
        <f>SUMPRODUCT(('ILC Report'!$A$2:$A$8000='Active WWML'!$A16)*('ILC Report'!$BB$2:$BB$8000='Active WWML'!U$4)*('ILC Report'!$F$2:$F$8000))</f>
        <v>0</v>
      </c>
      <c r="V16" s="28">
        <f>SUMPRODUCT(('ILC Report'!$A$2:$A$8000='Active WWML'!$A16)*('ILC Report'!$BB$2:$BB$8000='Active WWML'!V$4)*('ILC Report'!$F$2:$F$8000))</f>
        <v>0</v>
      </c>
      <c r="W16" s="28">
        <f>SUMPRODUCT(('ILC Report'!$A$2:$A$8000='Active WWML'!$A16)*('ILC Report'!$BB$2:$BB$8000='Active WWML'!W$4)*('ILC Report'!$F$2:$F$8000))</f>
        <v>0</v>
      </c>
      <c r="X16" s="28">
        <f>SUMPRODUCT(('ILC Report'!$A$2:$A$8000='Active WWML'!$A16)*('ILC Report'!$BB$2:$BB$8000='Active WWML'!X$4)*('ILC Report'!$F$2:$F$8000))</f>
        <v>0</v>
      </c>
      <c r="Y16" s="28">
        <f>SUMPRODUCT(('ILC Report'!$A$2:$A$8000='Active WWML'!$A16)*('ILC Report'!$BB$2:$BB$8000='Active WWML'!Y$4)*('ILC Report'!$F$2:$F$8000))</f>
        <v>0</v>
      </c>
      <c r="Z16" s="28">
        <f>SUMPRODUCT(('ILC Report'!$A$2:$A$8000='Active WWML'!$A16)*('ILC Report'!$BB$2:$BB$8000='Active WWML'!Z$4)*('ILC Report'!$F$2:$F$8000))</f>
        <v>0</v>
      </c>
      <c r="AA16" s="28">
        <f>SUMPRODUCT(('ILC Report'!$A$2:$A$8000='Active WWML'!$A16)*('ILC Report'!$BB$2:$BB$8000='Active WWML'!AA$4)*('ILC Report'!$F$2:$F$8000))</f>
        <v>0</v>
      </c>
      <c r="AB16" s="28">
        <f>SUMPRODUCT(('ILC Report'!$A$2:$A$8000='Active WWML'!$A16)*('ILC Report'!$BB$2:$BB$8000='Active WWML'!AB$4)*('ILC Report'!$F$2:$F$8000))</f>
        <v>0</v>
      </c>
      <c r="AC16" s="28">
        <f>SUMPRODUCT(('ILC Report'!$A$2:$A$8000='Active WWML'!$A16)*('ILC Report'!$BB$2:$BB$8000='Active WWML'!AC$4)*('ILC Report'!$F$2:$F$8000))</f>
        <v>0</v>
      </c>
      <c r="AD16" s="28">
        <f>SUMPRODUCT(('ILC Report'!$A$2:$A$8000='Active WWML'!$A16)*('ILC Report'!$BB$2:$BB$8000='Active WWML'!AD$4)*('ILC Report'!$F$2:$F$8000))</f>
        <v>0</v>
      </c>
      <c r="AE16" s="28">
        <f>SUMPRODUCT(('ILC Report'!$A$2:$A$8000='Active WWML'!$A16)*('ILC Report'!$BB$2:$BB$8000='Active WWML'!AE$4)*('ILC Report'!$F$2:$F$8000))</f>
        <v>0</v>
      </c>
      <c r="AG16" s="28">
        <f>SUMPRODUCT(('ILC Report'!$A$2:$A$8000='Active WWML'!$A16)*('ILC Report'!$H$2:$H$8000='Active WWML'!AG$4)*('ILC Report'!$F$2:$F$8000))</f>
        <v>0</v>
      </c>
      <c r="AH16" s="28">
        <f>SUMPRODUCT(('ILC Report'!$A$2:$A$8000='Active WWML'!$A16)*('ILC Report'!$H$2:$H$8000='Active WWML'!AH$4)*('ILC Report'!$F$2:$F$8000))</f>
        <v>0</v>
      </c>
      <c r="AI16" s="28">
        <f>SUMPRODUCT(('ILC Report'!$A$2:$A$8000='Active WWML'!$A16)*('ILC Report'!$H$2:$H$8000='Active WWML'!AI$4)*('ILC Report'!$F$2:$F$8000))</f>
        <v>0</v>
      </c>
      <c r="AJ16" s="28">
        <f>SUMPRODUCT(('ILC Report'!$A$2:$A$8000='Active WWML'!$A16)*('ILC Report'!$H$2:$H$8000='Active WWML'!AJ$4)*('ILC Report'!$F$2:$F$8000))</f>
        <v>0</v>
      </c>
      <c r="AK16" s="28">
        <f t="shared" si="3"/>
        <v>0</v>
      </c>
    </row>
    <row r="17" spans="1:37" x14ac:dyDescent="0.3">
      <c r="A17" s="40">
        <v>80726</v>
      </c>
      <c r="B17" s="11" t="s">
        <v>363</v>
      </c>
      <c r="C17" s="11" t="s">
        <v>274</v>
      </c>
      <c r="D17" s="11" t="s">
        <v>275</v>
      </c>
      <c r="E17" s="11" t="s">
        <v>276</v>
      </c>
      <c r="G17" s="28">
        <f>SUMPRODUCT(('ILC Report'!$A$2:$A$8000='Active WWML'!$A17)*('ILC Report'!$BA$2:$BA$8000='Active WWML'!G$4)*('ILC Report'!$F$2:$F$8000))</f>
        <v>0</v>
      </c>
      <c r="H17" s="28">
        <f>SUMPRODUCT(('ILC Report'!$A$2:$A$8000='Active WWML'!$A17)*('ILC Report'!$BA$2:$BA$8000='Active WWML'!H$4)*('ILC Report'!$F$2:$F$8000))</f>
        <v>0</v>
      </c>
      <c r="I17" s="28">
        <f>SUMPRODUCT(('ILC Report'!$A$2:$A$8000='Active WWML'!$A17)*('ILC Report'!$BA$2:$BA$8000='Active WWML'!I$4)*('ILC Report'!$F$2:$F$8000))</f>
        <v>0</v>
      </c>
      <c r="K17" s="28" t="str">
        <f t="shared" si="0"/>
        <v>0</v>
      </c>
      <c r="L17" s="28" t="str">
        <f t="shared" si="1"/>
        <v>0</v>
      </c>
      <c r="M17" s="28" t="str">
        <f t="shared" si="2"/>
        <v>0</v>
      </c>
      <c r="O17" s="28">
        <f>SUMPRODUCT(('ILC Report'!$A$2:$A$8000='Active WWML'!$A17)*('ILC Report'!$BB$2:$BB$8000='Active WWML'!O$4)*('ILC Report'!$F$2:$F$8000))</f>
        <v>0</v>
      </c>
      <c r="P17" s="28">
        <f>SUMPRODUCT(('ILC Report'!$A$2:$A$8000='Active WWML'!$A17)*('ILC Report'!$BB$2:$BB$8000='Active WWML'!P$4)*('ILC Report'!$F$2:$F$8000))</f>
        <v>0</v>
      </c>
      <c r="Q17" s="28">
        <f>SUMPRODUCT(('ILC Report'!$A$2:$A$8000='Active WWML'!$A17)*('ILC Report'!$BB$2:$BB$8000='Active WWML'!Q$4)*('ILC Report'!$F$2:$F$8000))</f>
        <v>0</v>
      </c>
      <c r="R17" s="28">
        <f>SUMPRODUCT(('ILC Report'!$A$2:$A$8000='Active WWML'!$A17)*('ILC Report'!$BB$2:$BB$8000='Active WWML'!R$4)*('ILC Report'!$F$2:$F$8000))</f>
        <v>0</v>
      </c>
      <c r="S17" s="28">
        <f>SUMPRODUCT(('ILC Report'!$A$2:$A$8000='Active WWML'!$A17)*('ILC Report'!$BB$2:$BB$8000='Active WWML'!S$4)*('ILC Report'!$F$2:$F$8000))</f>
        <v>0</v>
      </c>
      <c r="T17" s="28">
        <f>SUMPRODUCT(('ILC Report'!$A$2:$A$8000='Active WWML'!$A17)*('ILC Report'!$BB$2:$BB$8000='Active WWML'!T$4)*('ILC Report'!$F$2:$F$8000))</f>
        <v>0</v>
      </c>
      <c r="U17" s="28">
        <f>SUMPRODUCT(('ILC Report'!$A$2:$A$8000='Active WWML'!$A17)*('ILC Report'!$BB$2:$BB$8000='Active WWML'!U$4)*('ILC Report'!$F$2:$F$8000))</f>
        <v>0</v>
      </c>
      <c r="V17" s="28">
        <f>SUMPRODUCT(('ILC Report'!$A$2:$A$8000='Active WWML'!$A17)*('ILC Report'!$BB$2:$BB$8000='Active WWML'!V$4)*('ILC Report'!$F$2:$F$8000))</f>
        <v>0</v>
      </c>
      <c r="W17" s="28">
        <f>SUMPRODUCT(('ILC Report'!$A$2:$A$8000='Active WWML'!$A17)*('ILC Report'!$BB$2:$BB$8000='Active WWML'!W$4)*('ILC Report'!$F$2:$F$8000))</f>
        <v>0</v>
      </c>
      <c r="X17" s="28">
        <f>SUMPRODUCT(('ILC Report'!$A$2:$A$8000='Active WWML'!$A17)*('ILC Report'!$BB$2:$BB$8000='Active WWML'!X$4)*('ILC Report'!$F$2:$F$8000))</f>
        <v>0</v>
      </c>
      <c r="Y17" s="28">
        <f>SUMPRODUCT(('ILC Report'!$A$2:$A$8000='Active WWML'!$A17)*('ILC Report'!$BB$2:$BB$8000='Active WWML'!Y$4)*('ILC Report'!$F$2:$F$8000))</f>
        <v>0</v>
      </c>
      <c r="Z17" s="28">
        <f>SUMPRODUCT(('ILC Report'!$A$2:$A$8000='Active WWML'!$A17)*('ILC Report'!$BB$2:$BB$8000='Active WWML'!Z$4)*('ILC Report'!$F$2:$F$8000))</f>
        <v>0</v>
      </c>
      <c r="AA17" s="28">
        <f>SUMPRODUCT(('ILC Report'!$A$2:$A$8000='Active WWML'!$A17)*('ILC Report'!$BB$2:$BB$8000='Active WWML'!AA$4)*('ILC Report'!$F$2:$F$8000))</f>
        <v>0</v>
      </c>
      <c r="AB17" s="28">
        <f>SUMPRODUCT(('ILC Report'!$A$2:$A$8000='Active WWML'!$A17)*('ILC Report'!$BB$2:$BB$8000='Active WWML'!AB$4)*('ILC Report'!$F$2:$F$8000))</f>
        <v>0</v>
      </c>
      <c r="AC17" s="28">
        <f>SUMPRODUCT(('ILC Report'!$A$2:$A$8000='Active WWML'!$A17)*('ILC Report'!$BB$2:$BB$8000='Active WWML'!AC$4)*('ILC Report'!$F$2:$F$8000))</f>
        <v>0</v>
      </c>
      <c r="AD17" s="28">
        <f>SUMPRODUCT(('ILC Report'!$A$2:$A$8000='Active WWML'!$A17)*('ILC Report'!$BB$2:$BB$8000='Active WWML'!AD$4)*('ILC Report'!$F$2:$F$8000))</f>
        <v>0</v>
      </c>
      <c r="AE17" s="28">
        <f>SUMPRODUCT(('ILC Report'!$A$2:$A$8000='Active WWML'!$A17)*('ILC Report'!$BB$2:$BB$8000='Active WWML'!AE$4)*('ILC Report'!$F$2:$F$8000))</f>
        <v>0</v>
      </c>
      <c r="AG17" s="28">
        <f>SUMPRODUCT(('ILC Report'!$A$2:$A$8000='Active WWML'!$A17)*('ILC Report'!$H$2:$H$8000='Active WWML'!AG$4)*('ILC Report'!$F$2:$F$8000))</f>
        <v>0</v>
      </c>
      <c r="AH17" s="28">
        <f>SUMPRODUCT(('ILC Report'!$A$2:$A$8000='Active WWML'!$A17)*('ILC Report'!$H$2:$H$8000='Active WWML'!AH$4)*('ILC Report'!$F$2:$F$8000))</f>
        <v>0</v>
      </c>
      <c r="AI17" s="28">
        <f>SUMPRODUCT(('ILC Report'!$A$2:$A$8000='Active WWML'!$A17)*('ILC Report'!$H$2:$H$8000='Active WWML'!AI$4)*('ILC Report'!$F$2:$F$8000))</f>
        <v>0</v>
      </c>
      <c r="AJ17" s="28">
        <f>SUMPRODUCT(('ILC Report'!$A$2:$A$8000='Active WWML'!$A17)*('ILC Report'!$H$2:$H$8000='Active WWML'!AJ$4)*('ILC Report'!$F$2:$F$8000))</f>
        <v>0</v>
      </c>
      <c r="AK17" s="28">
        <f t="shared" si="3"/>
        <v>0</v>
      </c>
    </row>
    <row r="18" spans="1:37" x14ac:dyDescent="0.3">
      <c r="A18" s="40" t="s">
        <v>203</v>
      </c>
      <c r="B18" s="11" t="s">
        <v>299</v>
      </c>
      <c r="C18" s="11" t="s">
        <v>284</v>
      </c>
      <c r="D18" s="11" t="s">
        <v>275</v>
      </c>
      <c r="E18" s="11" t="s">
        <v>276</v>
      </c>
      <c r="G18" s="28">
        <f>SUMPRODUCT(('ILC Report'!$A$2:$A$8000='Active WWML'!$A18)*('ILC Report'!$BA$2:$BA$8000='Active WWML'!G$4)*('ILC Report'!$F$2:$F$8000))</f>
        <v>0</v>
      </c>
      <c r="H18" s="28">
        <f>SUMPRODUCT(('ILC Report'!$A$2:$A$8000='Active WWML'!$A18)*('ILC Report'!$BA$2:$BA$8000='Active WWML'!H$4)*('ILC Report'!$F$2:$F$8000))</f>
        <v>0</v>
      </c>
      <c r="I18" s="28">
        <f>SUMPRODUCT(('ILC Report'!$A$2:$A$8000='Active WWML'!$A18)*('ILC Report'!$BA$2:$BA$8000='Active WWML'!I$4)*('ILC Report'!$F$2:$F$8000))</f>
        <v>0</v>
      </c>
      <c r="K18" s="28" t="str">
        <f t="shared" si="0"/>
        <v>0</v>
      </c>
      <c r="L18" s="28" t="str">
        <f t="shared" si="1"/>
        <v>0</v>
      </c>
      <c r="M18" s="28" t="str">
        <f t="shared" si="2"/>
        <v>0</v>
      </c>
      <c r="O18" s="28">
        <f>SUMPRODUCT(('ILC Report'!$A$2:$A$8000='Active WWML'!$A18)*('ILC Report'!$BB$2:$BB$8000='Active WWML'!O$4)*('ILC Report'!$F$2:$F$8000))</f>
        <v>0</v>
      </c>
      <c r="P18" s="28">
        <f>SUMPRODUCT(('ILC Report'!$A$2:$A$8000='Active WWML'!$A18)*('ILC Report'!$BB$2:$BB$8000='Active WWML'!P$4)*('ILC Report'!$F$2:$F$8000))</f>
        <v>0</v>
      </c>
      <c r="Q18" s="28">
        <f>SUMPRODUCT(('ILC Report'!$A$2:$A$8000='Active WWML'!$A18)*('ILC Report'!$BB$2:$BB$8000='Active WWML'!Q$4)*('ILC Report'!$F$2:$F$8000))</f>
        <v>0</v>
      </c>
      <c r="R18" s="28">
        <f>SUMPRODUCT(('ILC Report'!$A$2:$A$8000='Active WWML'!$A18)*('ILC Report'!$BB$2:$BB$8000='Active WWML'!R$4)*('ILC Report'!$F$2:$F$8000))</f>
        <v>0</v>
      </c>
      <c r="S18" s="28">
        <f>SUMPRODUCT(('ILC Report'!$A$2:$A$8000='Active WWML'!$A18)*('ILC Report'!$BB$2:$BB$8000='Active WWML'!S$4)*('ILC Report'!$F$2:$F$8000))</f>
        <v>0</v>
      </c>
      <c r="T18" s="28">
        <f>SUMPRODUCT(('ILC Report'!$A$2:$A$8000='Active WWML'!$A18)*('ILC Report'!$BB$2:$BB$8000='Active WWML'!T$4)*('ILC Report'!$F$2:$F$8000))</f>
        <v>0</v>
      </c>
      <c r="U18" s="28">
        <f>SUMPRODUCT(('ILC Report'!$A$2:$A$8000='Active WWML'!$A18)*('ILC Report'!$BB$2:$BB$8000='Active WWML'!U$4)*('ILC Report'!$F$2:$F$8000))</f>
        <v>0</v>
      </c>
      <c r="V18" s="28">
        <f>SUMPRODUCT(('ILC Report'!$A$2:$A$8000='Active WWML'!$A18)*('ILC Report'!$BB$2:$BB$8000='Active WWML'!V$4)*('ILC Report'!$F$2:$F$8000))</f>
        <v>0</v>
      </c>
      <c r="W18" s="28">
        <f>SUMPRODUCT(('ILC Report'!$A$2:$A$8000='Active WWML'!$A18)*('ILC Report'!$BB$2:$BB$8000='Active WWML'!W$4)*('ILC Report'!$F$2:$F$8000))</f>
        <v>0</v>
      </c>
      <c r="X18" s="28">
        <f>SUMPRODUCT(('ILC Report'!$A$2:$A$8000='Active WWML'!$A18)*('ILC Report'!$BB$2:$BB$8000='Active WWML'!X$4)*('ILC Report'!$F$2:$F$8000))</f>
        <v>0</v>
      </c>
      <c r="Y18" s="28">
        <f>SUMPRODUCT(('ILC Report'!$A$2:$A$8000='Active WWML'!$A18)*('ILC Report'!$BB$2:$BB$8000='Active WWML'!Y$4)*('ILC Report'!$F$2:$F$8000))</f>
        <v>0</v>
      </c>
      <c r="Z18" s="28">
        <f>SUMPRODUCT(('ILC Report'!$A$2:$A$8000='Active WWML'!$A18)*('ILC Report'!$BB$2:$BB$8000='Active WWML'!Z$4)*('ILC Report'!$F$2:$F$8000))</f>
        <v>0</v>
      </c>
      <c r="AA18" s="28">
        <f>SUMPRODUCT(('ILC Report'!$A$2:$A$8000='Active WWML'!$A18)*('ILC Report'!$BB$2:$BB$8000='Active WWML'!AA$4)*('ILC Report'!$F$2:$F$8000))</f>
        <v>0</v>
      </c>
      <c r="AB18" s="28">
        <f>SUMPRODUCT(('ILC Report'!$A$2:$A$8000='Active WWML'!$A18)*('ILC Report'!$BB$2:$BB$8000='Active WWML'!AB$4)*('ILC Report'!$F$2:$F$8000))</f>
        <v>0</v>
      </c>
      <c r="AC18" s="28">
        <f>SUMPRODUCT(('ILC Report'!$A$2:$A$8000='Active WWML'!$A18)*('ILC Report'!$BB$2:$BB$8000='Active WWML'!AC$4)*('ILC Report'!$F$2:$F$8000))</f>
        <v>0</v>
      </c>
      <c r="AD18" s="28">
        <f>SUMPRODUCT(('ILC Report'!$A$2:$A$8000='Active WWML'!$A18)*('ILC Report'!$BB$2:$BB$8000='Active WWML'!AD$4)*('ILC Report'!$F$2:$F$8000))</f>
        <v>0</v>
      </c>
      <c r="AE18" s="28">
        <f>SUMPRODUCT(('ILC Report'!$A$2:$A$8000='Active WWML'!$A18)*('ILC Report'!$BB$2:$BB$8000='Active WWML'!AE$4)*('ILC Report'!$F$2:$F$8000))</f>
        <v>0</v>
      </c>
      <c r="AG18" s="28">
        <f>SUMPRODUCT(('ILC Report'!$A$2:$A$8000='Active WWML'!$A18)*('ILC Report'!$H$2:$H$8000='Active WWML'!AG$4)*('ILC Report'!$F$2:$F$8000))</f>
        <v>0</v>
      </c>
      <c r="AH18" s="28">
        <f>SUMPRODUCT(('ILC Report'!$A$2:$A$8000='Active WWML'!$A18)*('ILC Report'!$H$2:$H$8000='Active WWML'!AH$4)*('ILC Report'!$F$2:$F$8000))</f>
        <v>0</v>
      </c>
      <c r="AI18" s="28">
        <f>SUMPRODUCT(('ILC Report'!$A$2:$A$8000='Active WWML'!$A18)*('ILC Report'!$H$2:$H$8000='Active WWML'!AI$4)*('ILC Report'!$F$2:$F$8000))</f>
        <v>0</v>
      </c>
      <c r="AJ18" s="28">
        <f>SUMPRODUCT(('ILC Report'!$A$2:$A$8000='Active WWML'!$A18)*('ILC Report'!$H$2:$H$8000='Active WWML'!AJ$4)*('ILC Report'!$F$2:$F$8000))</f>
        <v>0</v>
      </c>
      <c r="AK18" s="28">
        <f t="shared" si="3"/>
        <v>0</v>
      </c>
    </row>
    <row r="19" spans="1:37" x14ac:dyDescent="0.3">
      <c r="A19" s="40" t="s">
        <v>172</v>
      </c>
      <c r="B19" s="11" t="s">
        <v>329</v>
      </c>
      <c r="C19" s="11" t="s">
        <v>284</v>
      </c>
      <c r="D19" s="11" t="s">
        <v>275</v>
      </c>
      <c r="E19" s="11" t="s">
        <v>276</v>
      </c>
      <c r="G19" s="28">
        <f>SUMPRODUCT(('ILC Report'!$A$2:$A$8000='Active WWML'!$A19)*('ILC Report'!$BA$2:$BA$8000='Active WWML'!G$4)*('ILC Report'!$F$2:$F$8000))</f>
        <v>0</v>
      </c>
      <c r="H19" s="28">
        <f>SUMPRODUCT(('ILC Report'!$A$2:$A$8000='Active WWML'!$A19)*('ILC Report'!$BA$2:$BA$8000='Active WWML'!H$4)*('ILC Report'!$F$2:$F$8000))</f>
        <v>0</v>
      </c>
      <c r="I19" s="28">
        <f>SUMPRODUCT(('ILC Report'!$A$2:$A$8000='Active WWML'!$A19)*('ILC Report'!$BA$2:$BA$8000='Active WWML'!I$4)*('ILC Report'!$F$2:$F$8000))</f>
        <v>0</v>
      </c>
      <c r="K19" s="28" t="str">
        <f t="shared" si="0"/>
        <v>0</v>
      </c>
      <c r="L19" s="28" t="str">
        <f t="shared" si="1"/>
        <v>0</v>
      </c>
      <c r="M19" s="28" t="str">
        <f t="shared" si="2"/>
        <v>0</v>
      </c>
      <c r="O19" s="28">
        <f>SUMPRODUCT(('ILC Report'!$A$2:$A$8000='Active WWML'!$A19)*('ILC Report'!$BB$2:$BB$8000='Active WWML'!O$4)*('ILC Report'!$F$2:$F$8000))</f>
        <v>0</v>
      </c>
      <c r="P19" s="28">
        <f>SUMPRODUCT(('ILC Report'!$A$2:$A$8000='Active WWML'!$A19)*('ILC Report'!$BB$2:$BB$8000='Active WWML'!P$4)*('ILC Report'!$F$2:$F$8000))</f>
        <v>0</v>
      </c>
      <c r="Q19" s="28">
        <f>SUMPRODUCT(('ILC Report'!$A$2:$A$8000='Active WWML'!$A19)*('ILC Report'!$BB$2:$BB$8000='Active WWML'!Q$4)*('ILC Report'!$F$2:$F$8000))</f>
        <v>0</v>
      </c>
      <c r="R19" s="28">
        <f>SUMPRODUCT(('ILC Report'!$A$2:$A$8000='Active WWML'!$A19)*('ILC Report'!$BB$2:$BB$8000='Active WWML'!R$4)*('ILC Report'!$F$2:$F$8000))</f>
        <v>0</v>
      </c>
      <c r="S19" s="28">
        <f>SUMPRODUCT(('ILC Report'!$A$2:$A$8000='Active WWML'!$A19)*('ILC Report'!$BB$2:$BB$8000='Active WWML'!S$4)*('ILC Report'!$F$2:$F$8000))</f>
        <v>0</v>
      </c>
      <c r="T19" s="28">
        <f>SUMPRODUCT(('ILC Report'!$A$2:$A$8000='Active WWML'!$A19)*('ILC Report'!$BB$2:$BB$8000='Active WWML'!T$4)*('ILC Report'!$F$2:$F$8000))</f>
        <v>0</v>
      </c>
      <c r="U19" s="28">
        <f>SUMPRODUCT(('ILC Report'!$A$2:$A$8000='Active WWML'!$A19)*('ILC Report'!$BB$2:$BB$8000='Active WWML'!U$4)*('ILC Report'!$F$2:$F$8000))</f>
        <v>0</v>
      </c>
      <c r="V19" s="28">
        <f>SUMPRODUCT(('ILC Report'!$A$2:$A$8000='Active WWML'!$A19)*('ILC Report'!$BB$2:$BB$8000='Active WWML'!V$4)*('ILC Report'!$F$2:$F$8000))</f>
        <v>0</v>
      </c>
      <c r="W19" s="28">
        <f>SUMPRODUCT(('ILC Report'!$A$2:$A$8000='Active WWML'!$A19)*('ILC Report'!$BB$2:$BB$8000='Active WWML'!W$4)*('ILC Report'!$F$2:$F$8000))</f>
        <v>0</v>
      </c>
      <c r="X19" s="28">
        <f>SUMPRODUCT(('ILC Report'!$A$2:$A$8000='Active WWML'!$A19)*('ILC Report'!$BB$2:$BB$8000='Active WWML'!X$4)*('ILC Report'!$F$2:$F$8000))</f>
        <v>0</v>
      </c>
      <c r="Y19" s="28">
        <f>SUMPRODUCT(('ILC Report'!$A$2:$A$8000='Active WWML'!$A19)*('ILC Report'!$BB$2:$BB$8000='Active WWML'!Y$4)*('ILC Report'!$F$2:$F$8000))</f>
        <v>0</v>
      </c>
      <c r="Z19" s="28">
        <f>SUMPRODUCT(('ILC Report'!$A$2:$A$8000='Active WWML'!$A19)*('ILC Report'!$BB$2:$BB$8000='Active WWML'!Z$4)*('ILC Report'!$F$2:$F$8000))</f>
        <v>0</v>
      </c>
      <c r="AA19" s="28">
        <f>SUMPRODUCT(('ILC Report'!$A$2:$A$8000='Active WWML'!$A19)*('ILC Report'!$BB$2:$BB$8000='Active WWML'!AA$4)*('ILC Report'!$F$2:$F$8000))</f>
        <v>0</v>
      </c>
      <c r="AB19" s="28">
        <f>SUMPRODUCT(('ILC Report'!$A$2:$A$8000='Active WWML'!$A19)*('ILC Report'!$BB$2:$BB$8000='Active WWML'!AB$4)*('ILC Report'!$F$2:$F$8000))</f>
        <v>0</v>
      </c>
      <c r="AC19" s="28">
        <f>SUMPRODUCT(('ILC Report'!$A$2:$A$8000='Active WWML'!$A19)*('ILC Report'!$BB$2:$BB$8000='Active WWML'!AC$4)*('ILC Report'!$F$2:$F$8000))</f>
        <v>0</v>
      </c>
      <c r="AD19" s="28">
        <f>SUMPRODUCT(('ILC Report'!$A$2:$A$8000='Active WWML'!$A19)*('ILC Report'!$BB$2:$BB$8000='Active WWML'!AD$4)*('ILC Report'!$F$2:$F$8000))</f>
        <v>0</v>
      </c>
      <c r="AE19" s="28">
        <f>SUMPRODUCT(('ILC Report'!$A$2:$A$8000='Active WWML'!$A19)*('ILC Report'!$BB$2:$BB$8000='Active WWML'!AE$4)*('ILC Report'!$F$2:$F$8000))</f>
        <v>0</v>
      </c>
      <c r="AG19" s="28">
        <f>SUMPRODUCT(('ILC Report'!$A$2:$A$8000='Active WWML'!$A19)*('ILC Report'!$H$2:$H$8000='Active WWML'!AG$4)*('ILC Report'!$F$2:$F$8000))</f>
        <v>0</v>
      </c>
      <c r="AH19" s="28">
        <f>SUMPRODUCT(('ILC Report'!$A$2:$A$8000='Active WWML'!$A19)*('ILC Report'!$H$2:$H$8000='Active WWML'!AH$4)*('ILC Report'!$F$2:$F$8000))</f>
        <v>0</v>
      </c>
      <c r="AI19" s="28">
        <f>SUMPRODUCT(('ILC Report'!$A$2:$A$8000='Active WWML'!$A19)*('ILC Report'!$H$2:$H$8000='Active WWML'!AI$4)*('ILC Report'!$F$2:$F$8000))</f>
        <v>0</v>
      </c>
      <c r="AJ19" s="28">
        <f>SUMPRODUCT(('ILC Report'!$A$2:$A$8000='Active WWML'!$A19)*('ILC Report'!$H$2:$H$8000='Active WWML'!AJ$4)*('ILC Report'!$F$2:$F$8000))</f>
        <v>0</v>
      </c>
      <c r="AK19" s="28">
        <f t="shared" si="3"/>
        <v>0</v>
      </c>
    </row>
    <row r="20" spans="1:37" x14ac:dyDescent="0.3">
      <c r="A20" s="40" t="s">
        <v>161</v>
      </c>
      <c r="B20" s="11" t="s">
        <v>359</v>
      </c>
      <c r="C20" s="11" t="s">
        <v>274</v>
      </c>
      <c r="D20" s="11" t="s">
        <v>275</v>
      </c>
      <c r="E20" s="11" t="s">
        <v>276</v>
      </c>
      <c r="G20" s="28">
        <f>SUMPRODUCT(('ILC Report'!$A$2:$A$8000='Active WWML'!$A20)*('ILC Report'!$BA$2:$BA$8000='Active WWML'!G$4)*('ILC Report'!$F$2:$F$8000))</f>
        <v>0</v>
      </c>
      <c r="H20" s="28">
        <f>SUMPRODUCT(('ILC Report'!$A$2:$A$8000='Active WWML'!$A20)*('ILC Report'!$BA$2:$BA$8000='Active WWML'!H$4)*('ILC Report'!$F$2:$F$8000))</f>
        <v>0</v>
      </c>
      <c r="I20" s="28">
        <f>SUMPRODUCT(('ILC Report'!$A$2:$A$8000='Active WWML'!$A20)*('ILC Report'!$BA$2:$BA$8000='Active WWML'!I$4)*('ILC Report'!$F$2:$F$8000))</f>
        <v>0</v>
      </c>
      <c r="K20" s="28" t="str">
        <f t="shared" si="0"/>
        <v>0</v>
      </c>
      <c r="L20" s="28" t="str">
        <f t="shared" si="1"/>
        <v>0</v>
      </c>
      <c r="M20" s="28" t="str">
        <f t="shared" si="2"/>
        <v>0</v>
      </c>
      <c r="O20" s="28">
        <f>SUMPRODUCT(('ILC Report'!$A$2:$A$8000='Active WWML'!$A20)*('ILC Report'!$BB$2:$BB$8000='Active WWML'!O$4)*('ILC Report'!$F$2:$F$8000))</f>
        <v>0</v>
      </c>
      <c r="P20" s="28">
        <f>SUMPRODUCT(('ILC Report'!$A$2:$A$8000='Active WWML'!$A20)*('ILC Report'!$BB$2:$BB$8000='Active WWML'!P$4)*('ILC Report'!$F$2:$F$8000))</f>
        <v>0</v>
      </c>
      <c r="Q20" s="28">
        <f>SUMPRODUCT(('ILC Report'!$A$2:$A$8000='Active WWML'!$A20)*('ILC Report'!$BB$2:$BB$8000='Active WWML'!Q$4)*('ILC Report'!$F$2:$F$8000))</f>
        <v>0</v>
      </c>
      <c r="R20" s="28">
        <f>SUMPRODUCT(('ILC Report'!$A$2:$A$8000='Active WWML'!$A20)*('ILC Report'!$BB$2:$BB$8000='Active WWML'!R$4)*('ILC Report'!$F$2:$F$8000))</f>
        <v>0</v>
      </c>
      <c r="S20" s="28">
        <f>SUMPRODUCT(('ILC Report'!$A$2:$A$8000='Active WWML'!$A20)*('ILC Report'!$BB$2:$BB$8000='Active WWML'!S$4)*('ILC Report'!$F$2:$F$8000))</f>
        <v>0</v>
      </c>
      <c r="T20" s="28">
        <f>SUMPRODUCT(('ILC Report'!$A$2:$A$8000='Active WWML'!$A20)*('ILC Report'!$BB$2:$BB$8000='Active WWML'!T$4)*('ILC Report'!$F$2:$F$8000))</f>
        <v>0</v>
      </c>
      <c r="U20" s="28">
        <f>SUMPRODUCT(('ILC Report'!$A$2:$A$8000='Active WWML'!$A20)*('ILC Report'!$BB$2:$BB$8000='Active WWML'!U$4)*('ILC Report'!$F$2:$F$8000))</f>
        <v>0</v>
      </c>
      <c r="V20" s="28">
        <f>SUMPRODUCT(('ILC Report'!$A$2:$A$8000='Active WWML'!$A20)*('ILC Report'!$BB$2:$BB$8000='Active WWML'!V$4)*('ILC Report'!$F$2:$F$8000))</f>
        <v>0</v>
      </c>
      <c r="W20" s="28">
        <f>SUMPRODUCT(('ILC Report'!$A$2:$A$8000='Active WWML'!$A20)*('ILC Report'!$BB$2:$BB$8000='Active WWML'!W$4)*('ILC Report'!$F$2:$F$8000))</f>
        <v>0</v>
      </c>
      <c r="X20" s="28">
        <f>SUMPRODUCT(('ILC Report'!$A$2:$A$8000='Active WWML'!$A20)*('ILC Report'!$BB$2:$BB$8000='Active WWML'!X$4)*('ILC Report'!$F$2:$F$8000))</f>
        <v>0</v>
      </c>
      <c r="Y20" s="28">
        <f>SUMPRODUCT(('ILC Report'!$A$2:$A$8000='Active WWML'!$A20)*('ILC Report'!$BB$2:$BB$8000='Active WWML'!Y$4)*('ILC Report'!$F$2:$F$8000))</f>
        <v>0</v>
      </c>
      <c r="Z20" s="28">
        <f>SUMPRODUCT(('ILC Report'!$A$2:$A$8000='Active WWML'!$A20)*('ILC Report'!$BB$2:$BB$8000='Active WWML'!Z$4)*('ILC Report'!$F$2:$F$8000))</f>
        <v>0</v>
      </c>
      <c r="AA20" s="28">
        <f>SUMPRODUCT(('ILC Report'!$A$2:$A$8000='Active WWML'!$A20)*('ILC Report'!$BB$2:$BB$8000='Active WWML'!AA$4)*('ILC Report'!$F$2:$F$8000))</f>
        <v>0</v>
      </c>
      <c r="AB20" s="28">
        <f>SUMPRODUCT(('ILC Report'!$A$2:$A$8000='Active WWML'!$A20)*('ILC Report'!$BB$2:$BB$8000='Active WWML'!AB$4)*('ILC Report'!$F$2:$F$8000))</f>
        <v>0</v>
      </c>
      <c r="AC20" s="28">
        <f>SUMPRODUCT(('ILC Report'!$A$2:$A$8000='Active WWML'!$A20)*('ILC Report'!$BB$2:$BB$8000='Active WWML'!AC$4)*('ILC Report'!$F$2:$F$8000))</f>
        <v>0</v>
      </c>
      <c r="AD20" s="28">
        <f>SUMPRODUCT(('ILC Report'!$A$2:$A$8000='Active WWML'!$A20)*('ILC Report'!$BB$2:$BB$8000='Active WWML'!AD$4)*('ILC Report'!$F$2:$F$8000))</f>
        <v>0</v>
      </c>
      <c r="AE20" s="28">
        <f>SUMPRODUCT(('ILC Report'!$A$2:$A$8000='Active WWML'!$A20)*('ILC Report'!$BB$2:$BB$8000='Active WWML'!AE$4)*('ILC Report'!$F$2:$F$8000))</f>
        <v>0</v>
      </c>
      <c r="AG20" s="28">
        <f>SUMPRODUCT(('ILC Report'!$A$2:$A$8000='Active WWML'!$A20)*('ILC Report'!$H$2:$H$8000='Active WWML'!AG$4)*('ILC Report'!$F$2:$F$8000))</f>
        <v>0</v>
      </c>
      <c r="AH20" s="28">
        <f>SUMPRODUCT(('ILC Report'!$A$2:$A$8000='Active WWML'!$A20)*('ILC Report'!$H$2:$H$8000='Active WWML'!AH$4)*('ILC Report'!$F$2:$F$8000))</f>
        <v>0</v>
      </c>
      <c r="AI20" s="28">
        <f>SUMPRODUCT(('ILC Report'!$A$2:$A$8000='Active WWML'!$A20)*('ILC Report'!$H$2:$H$8000='Active WWML'!AI$4)*('ILC Report'!$F$2:$F$8000))</f>
        <v>0</v>
      </c>
      <c r="AJ20" s="28">
        <f>SUMPRODUCT(('ILC Report'!$A$2:$A$8000='Active WWML'!$A20)*('ILC Report'!$H$2:$H$8000='Active WWML'!AJ$4)*('ILC Report'!$F$2:$F$8000))</f>
        <v>0</v>
      </c>
      <c r="AK20" s="28">
        <f t="shared" si="3"/>
        <v>0</v>
      </c>
    </row>
    <row r="21" spans="1:37" x14ac:dyDescent="0.3">
      <c r="A21" s="40" t="s">
        <v>514</v>
      </c>
      <c r="B21" s="11" t="s">
        <v>521</v>
      </c>
      <c r="C21" s="11" t="s">
        <v>46</v>
      </c>
      <c r="D21" s="11" t="s">
        <v>275</v>
      </c>
      <c r="E21" s="11" t="s">
        <v>276</v>
      </c>
      <c r="G21" s="28">
        <f>SUMPRODUCT(('ILC Report'!$A$2:$A$8000='Active WWML'!$A21)*('ILC Report'!$BA$2:$BA$8000='Active WWML'!G$4)*('ILC Report'!$F$2:$F$8000))</f>
        <v>0</v>
      </c>
      <c r="H21" s="28">
        <f>SUMPRODUCT(('ILC Report'!$A$2:$A$8000='Active WWML'!$A21)*('ILC Report'!$BA$2:$BA$8000='Active WWML'!H$4)*('ILC Report'!$F$2:$F$8000))</f>
        <v>0</v>
      </c>
      <c r="I21" s="28">
        <f>SUMPRODUCT(('ILC Report'!$A$2:$A$8000='Active WWML'!$A21)*('ILC Report'!$BA$2:$BA$8000='Active WWML'!I$4)*('ILC Report'!$F$2:$F$8000))</f>
        <v>0</v>
      </c>
      <c r="K21" s="28" t="str">
        <f t="shared" si="0"/>
        <v>0</v>
      </c>
      <c r="L21" s="28" t="str">
        <f t="shared" si="1"/>
        <v>0</v>
      </c>
      <c r="M21" s="28" t="str">
        <f t="shared" si="2"/>
        <v>0</v>
      </c>
      <c r="O21" s="28">
        <f>SUMPRODUCT(('ILC Report'!$A$2:$A$8000='Active WWML'!$A21)*('ILC Report'!$BB$2:$BB$8000='Active WWML'!O$4)*('ILC Report'!$F$2:$F$8000))</f>
        <v>0</v>
      </c>
      <c r="P21" s="28">
        <f>SUMPRODUCT(('ILC Report'!$A$2:$A$8000='Active WWML'!$A21)*('ILC Report'!$BB$2:$BB$8000='Active WWML'!P$4)*('ILC Report'!$F$2:$F$8000))</f>
        <v>0</v>
      </c>
      <c r="Q21" s="28">
        <f>SUMPRODUCT(('ILC Report'!$A$2:$A$8000='Active WWML'!$A21)*('ILC Report'!$BB$2:$BB$8000='Active WWML'!Q$4)*('ILC Report'!$F$2:$F$8000))</f>
        <v>0</v>
      </c>
      <c r="R21" s="28">
        <f>SUMPRODUCT(('ILC Report'!$A$2:$A$8000='Active WWML'!$A21)*('ILC Report'!$BB$2:$BB$8000='Active WWML'!R$4)*('ILC Report'!$F$2:$F$8000))</f>
        <v>0</v>
      </c>
      <c r="S21" s="28">
        <f>SUMPRODUCT(('ILC Report'!$A$2:$A$8000='Active WWML'!$A21)*('ILC Report'!$BB$2:$BB$8000='Active WWML'!S$4)*('ILC Report'!$F$2:$F$8000))</f>
        <v>0</v>
      </c>
      <c r="T21" s="28">
        <f>SUMPRODUCT(('ILC Report'!$A$2:$A$8000='Active WWML'!$A21)*('ILC Report'!$BB$2:$BB$8000='Active WWML'!T$4)*('ILC Report'!$F$2:$F$8000))</f>
        <v>0</v>
      </c>
      <c r="U21" s="28">
        <f>SUMPRODUCT(('ILC Report'!$A$2:$A$8000='Active WWML'!$A21)*('ILC Report'!$BB$2:$BB$8000='Active WWML'!U$4)*('ILC Report'!$F$2:$F$8000))</f>
        <v>0</v>
      </c>
      <c r="V21" s="28">
        <f>SUMPRODUCT(('ILC Report'!$A$2:$A$8000='Active WWML'!$A21)*('ILC Report'!$BB$2:$BB$8000='Active WWML'!V$4)*('ILC Report'!$F$2:$F$8000))</f>
        <v>0</v>
      </c>
      <c r="W21" s="28">
        <f>SUMPRODUCT(('ILC Report'!$A$2:$A$8000='Active WWML'!$A21)*('ILC Report'!$BB$2:$BB$8000='Active WWML'!W$4)*('ILC Report'!$F$2:$F$8000))</f>
        <v>0</v>
      </c>
      <c r="X21" s="28">
        <f>SUMPRODUCT(('ILC Report'!$A$2:$A$8000='Active WWML'!$A21)*('ILC Report'!$BB$2:$BB$8000='Active WWML'!X$4)*('ILC Report'!$F$2:$F$8000))</f>
        <v>0</v>
      </c>
      <c r="Y21" s="28">
        <f>SUMPRODUCT(('ILC Report'!$A$2:$A$8000='Active WWML'!$A21)*('ILC Report'!$BB$2:$BB$8000='Active WWML'!Y$4)*('ILC Report'!$F$2:$F$8000))</f>
        <v>0</v>
      </c>
      <c r="Z21" s="28">
        <f>SUMPRODUCT(('ILC Report'!$A$2:$A$8000='Active WWML'!$A21)*('ILC Report'!$BB$2:$BB$8000='Active WWML'!Z$4)*('ILC Report'!$F$2:$F$8000))</f>
        <v>0</v>
      </c>
      <c r="AA21" s="28">
        <f>SUMPRODUCT(('ILC Report'!$A$2:$A$8000='Active WWML'!$A21)*('ILC Report'!$BB$2:$BB$8000='Active WWML'!AA$4)*('ILC Report'!$F$2:$F$8000))</f>
        <v>0</v>
      </c>
      <c r="AB21" s="28">
        <f>SUMPRODUCT(('ILC Report'!$A$2:$A$8000='Active WWML'!$A21)*('ILC Report'!$BB$2:$BB$8000='Active WWML'!AB$4)*('ILC Report'!$F$2:$F$8000))</f>
        <v>0</v>
      </c>
      <c r="AC21" s="28">
        <f>SUMPRODUCT(('ILC Report'!$A$2:$A$8000='Active WWML'!$A21)*('ILC Report'!$BB$2:$BB$8000='Active WWML'!AC$4)*('ILC Report'!$F$2:$F$8000))</f>
        <v>0</v>
      </c>
      <c r="AD21" s="28">
        <f>SUMPRODUCT(('ILC Report'!$A$2:$A$8000='Active WWML'!$A21)*('ILC Report'!$BB$2:$BB$8000='Active WWML'!AD$4)*('ILC Report'!$F$2:$F$8000))</f>
        <v>0</v>
      </c>
      <c r="AE21" s="28">
        <f>SUMPRODUCT(('ILC Report'!$A$2:$A$8000='Active WWML'!$A21)*('ILC Report'!$BB$2:$BB$8000='Active WWML'!AE$4)*('ILC Report'!$F$2:$F$8000))</f>
        <v>0</v>
      </c>
      <c r="AG21" s="28">
        <f>SUMPRODUCT(('ILC Report'!$A$2:$A$8000='Active WWML'!$A21)*('ILC Report'!$H$2:$H$8000='Active WWML'!AG$4)*('ILC Report'!$F$2:$F$8000))</f>
        <v>0</v>
      </c>
      <c r="AH21" s="28">
        <f>SUMPRODUCT(('ILC Report'!$A$2:$A$8000='Active WWML'!$A21)*('ILC Report'!$H$2:$H$8000='Active WWML'!AH$4)*('ILC Report'!$F$2:$F$8000))</f>
        <v>0</v>
      </c>
      <c r="AI21" s="28">
        <f>SUMPRODUCT(('ILC Report'!$A$2:$A$8000='Active WWML'!$A21)*('ILC Report'!$H$2:$H$8000='Active WWML'!AI$4)*('ILC Report'!$F$2:$F$8000))</f>
        <v>0</v>
      </c>
      <c r="AJ21" s="28">
        <f>SUMPRODUCT(('ILC Report'!$A$2:$A$8000='Active WWML'!$A21)*('ILC Report'!$H$2:$H$8000='Active WWML'!AJ$4)*('ILC Report'!$F$2:$F$8000))</f>
        <v>0</v>
      </c>
      <c r="AK21" s="28">
        <f t="shared" si="3"/>
        <v>0</v>
      </c>
    </row>
    <row r="22" spans="1:37" x14ac:dyDescent="0.3">
      <c r="A22" s="40">
        <v>27181</v>
      </c>
      <c r="B22" s="11" t="s">
        <v>426</v>
      </c>
      <c r="C22" s="11" t="s">
        <v>283</v>
      </c>
      <c r="D22" s="11" t="s">
        <v>305</v>
      </c>
      <c r="E22" s="11" t="s">
        <v>534</v>
      </c>
      <c r="G22" s="28">
        <f>SUMPRODUCT(('ILC Report'!$A$2:$A$8000='Active WWML'!$A22)*('ILC Report'!$BA$2:$BA$8000='Active WWML'!G$4)*('ILC Report'!$F$2:$F$8000))</f>
        <v>0</v>
      </c>
      <c r="H22" s="28">
        <f>SUMPRODUCT(('ILC Report'!$A$2:$A$8000='Active WWML'!$A22)*('ILC Report'!$BA$2:$BA$8000='Active WWML'!H$4)*('ILC Report'!$F$2:$F$8000))</f>
        <v>0</v>
      </c>
      <c r="I22" s="28">
        <f>SUMPRODUCT(('ILC Report'!$A$2:$A$8000='Active WWML'!$A22)*('ILC Report'!$BA$2:$BA$8000='Active WWML'!I$4)*('ILC Report'!$F$2:$F$8000))</f>
        <v>0</v>
      </c>
      <c r="K22" s="28" t="str">
        <f t="shared" si="0"/>
        <v>0</v>
      </c>
      <c r="L22" s="28" t="str">
        <f t="shared" si="1"/>
        <v>0</v>
      </c>
      <c r="M22" s="28" t="str">
        <f t="shared" si="2"/>
        <v>0</v>
      </c>
      <c r="O22" s="28">
        <f>SUMPRODUCT(('ILC Report'!$A$2:$A$8000='Active WWML'!$A22)*('ILC Report'!$BB$2:$BB$8000='Active WWML'!O$4)*('ILC Report'!$F$2:$F$8000))</f>
        <v>0</v>
      </c>
      <c r="P22" s="28">
        <f>SUMPRODUCT(('ILC Report'!$A$2:$A$8000='Active WWML'!$A22)*('ILC Report'!$BB$2:$BB$8000='Active WWML'!P$4)*('ILC Report'!$F$2:$F$8000))</f>
        <v>0</v>
      </c>
      <c r="Q22" s="28">
        <f>SUMPRODUCT(('ILC Report'!$A$2:$A$8000='Active WWML'!$A22)*('ILC Report'!$BB$2:$BB$8000='Active WWML'!Q$4)*('ILC Report'!$F$2:$F$8000))</f>
        <v>0</v>
      </c>
      <c r="R22" s="28">
        <f>SUMPRODUCT(('ILC Report'!$A$2:$A$8000='Active WWML'!$A22)*('ILC Report'!$BB$2:$BB$8000='Active WWML'!R$4)*('ILC Report'!$F$2:$F$8000))</f>
        <v>0</v>
      </c>
      <c r="S22" s="28">
        <f>SUMPRODUCT(('ILC Report'!$A$2:$A$8000='Active WWML'!$A22)*('ILC Report'!$BB$2:$BB$8000='Active WWML'!S$4)*('ILC Report'!$F$2:$F$8000))</f>
        <v>0</v>
      </c>
      <c r="T22" s="28">
        <f>SUMPRODUCT(('ILC Report'!$A$2:$A$8000='Active WWML'!$A22)*('ILC Report'!$BB$2:$BB$8000='Active WWML'!T$4)*('ILC Report'!$F$2:$F$8000))</f>
        <v>0</v>
      </c>
      <c r="U22" s="28">
        <f>SUMPRODUCT(('ILC Report'!$A$2:$A$8000='Active WWML'!$A22)*('ILC Report'!$BB$2:$BB$8000='Active WWML'!U$4)*('ILC Report'!$F$2:$F$8000))</f>
        <v>0</v>
      </c>
      <c r="V22" s="28">
        <f>SUMPRODUCT(('ILC Report'!$A$2:$A$8000='Active WWML'!$A22)*('ILC Report'!$BB$2:$BB$8000='Active WWML'!V$4)*('ILC Report'!$F$2:$F$8000))</f>
        <v>0</v>
      </c>
      <c r="W22" s="28">
        <f>SUMPRODUCT(('ILC Report'!$A$2:$A$8000='Active WWML'!$A22)*('ILC Report'!$BB$2:$BB$8000='Active WWML'!W$4)*('ILC Report'!$F$2:$F$8000))</f>
        <v>0</v>
      </c>
      <c r="X22" s="28">
        <f>SUMPRODUCT(('ILC Report'!$A$2:$A$8000='Active WWML'!$A22)*('ILC Report'!$BB$2:$BB$8000='Active WWML'!X$4)*('ILC Report'!$F$2:$F$8000))</f>
        <v>0</v>
      </c>
      <c r="Y22" s="28">
        <f>SUMPRODUCT(('ILC Report'!$A$2:$A$8000='Active WWML'!$A22)*('ILC Report'!$BB$2:$BB$8000='Active WWML'!Y$4)*('ILC Report'!$F$2:$F$8000))</f>
        <v>0</v>
      </c>
      <c r="Z22" s="28">
        <f>SUMPRODUCT(('ILC Report'!$A$2:$A$8000='Active WWML'!$A22)*('ILC Report'!$BB$2:$BB$8000='Active WWML'!Z$4)*('ILC Report'!$F$2:$F$8000))</f>
        <v>0</v>
      </c>
      <c r="AA22" s="28">
        <f>SUMPRODUCT(('ILC Report'!$A$2:$A$8000='Active WWML'!$A22)*('ILC Report'!$BB$2:$BB$8000='Active WWML'!AA$4)*('ILC Report'!$F$2:$F$8000))</f>
        <v>0</v>
      </c>
      <c r="AB22" s="28">
        <f>SUMPRODUCT(('ILC Report'!$A$2:$A$8000='Active WWML'!$A22)*('ILC Report'!$BB$2:$BB$8000='Active WWML'!AB$4)*('ILC Report'!$F$2:$F$8000))</f>
        <v>0</v>
      </c>
      <c r="AC22" s="28">
        <f>SUMPRODUCT(('ILC Report'!$A$2:$A$8000='Active WWML'!$A22)*('ILC Report'!$BB$2:$BB$8000='Active WWML'!AC$4)*('ILC Report'!$F$2:$F$8000))</f>
        <v>0</v>
      </c>
      <c r="AD22" s="28">
        <f>SUMPRODUCT(('ILC Report'!$A$2:$A$8000='Active WWML'!$A22)*('ILC Report'!$BB$2:$BB$8000='Active WWML'!AD$4)*('ILC Report'!$F$2:$F$8000))</f>
        <v>0</v>
      </c>
      <c r="AE22" s="28">
        <f>SUMPRODUCT(('ILC Report'!$A$2:$A$8000='Active WWML'!$A22)*('ILC Report'!$BB$2:$BB$8000='Active WWML'!AE$4)*('ILC Report'!$F$2:$F$8000))</f>
        <v>0</v>
      </c>
      <c r="AG22" s="28">
        <f>SUMPRODUCT(('ILC Report'!$A$2:$A$8000='Active WWML'!$A22)*('ILC Report'!$H$2:$H$8000='Active WWML'!AG$4)*('ILC Report'!$F$2:$F$8000))</f>
        <v>0</v>
      </c>
      <c r="AH22" s="28">
        <f>SUMPRODUCT(('ILC Report'!$A$2:$A$8000='Active WWML'!$A22)*('ILC Report'!$H$2:$H$8000='Active WWML'!AH$4)*('ILC Report'!$F$2:$F$8000))</f>
        <v>0</v>
      </c>
      <c r="AI22" s="28">
        <f>SUMPRODUCT(('ILC Report'!$A$2:$A$8000='Active WWML'!$A22)*('ILC Report'!$H$2:$H$8000='Active WWML'!AI$4)*('ILC Report'!$F$2:$F$8000))</f>
        <v>0</v>
      </c>
      <c r="AJ22" s="28">
        <f>SUMPRODUCT(('ILC Report'!$A$2:$A$8000='Active WWML'!$A22)*('ILC Report'!$H$2:$H$8000='Active WWML'!AJ$4)*('ILC Report'!$F$2:$F$8000))</f>
        <v>0</v>
      </c>
      <c r="AK22" s="28">
        <f t="shared" si="3"/>
        <v>0</v>
      </c>
    </row>
    <row r="23" spans="1:37" x14ac:dyDescent="0.3">
      <c r="A23" s="40" t="s">
        <v>140</v>
      </c>
      <c r="B23" s="11" t="s">
        <v>292</v>
      </c>
      <c r="C23" s="11" t="s">
        <v>274</v>
      </c>
      <c r="D23" s="11" t="s">
        <v>275</v>
      </c>
      <c r="E23" s="11" t="s">
        <v>276</v>
      </c>
      <c r="G23" s="28">
        <f>SUMPRODUCT(('ILC Report'!$A$2:$A$8000='Active WWML'!$A23)*('ILC Report'!$BA$2:$BA$8000='Active WWML'!G$4)*('ILC Report'!$F$2:$F$8000))</f>
        <v>0</v>
      </c>
      <c r="H23" s="28">
        <f>SUMPRODUCT(('ILC Report'!$A$2:$A$8000='Active WWML'!$A23)*('ILC Report'!$BA$2:$BA$8000='Active WWML'!H$4)*('ILC Report'!$F$2:$F$8000))</f>
        <v>0</v>
      </c>
      <c r="I23" s="28">
        <f>SUMPRODUCT(('ILC Report'!$A$2:$A$8000='Active WWML'!$A23)*('ILC Report'!$BA$2:$BA$8000='Active WWML'!I$4)*('ILC Report'!$F$2:$F$8000))</f>
        <v>0</v>
      </c>
      <c r="K23" s="28" t="str">
        <f t="shared" si="0"/>
        <v>0</v>
      </c>
      <c r="L23" s="28" t="str">
        <f t="shared" si="1"/>
        <v>0</v>
      </c>
      <c r="M23" s="28" t="str">
        <f t="shared" si="2"/>
        <v>0</v>
      </c>
      <c r="O23" s="28">
        <f>SUMPRODUCT(('ILC Report'!$A$2:$A$8000='Active WWML'!$A23)*('ILC Report'!$BB$2:$BB$8000='Active WWML'!O$4)*('ILC Report'!$F$2:$F$8000))</f>
        <v>0</v>
      </c>
      <c r="P23" s="28">
        <f>SUMPRODUCT(('ILC Report'!$A$2:$A$8000='Active WWML'!$A23)*('ILC Report'!$BB$2:$BB$8000='Active WWML'!P$4)*('ILC Report'!$F$2:$F$8000))</f>
        <v>0</v>
      </c>
      <c r="Q23" s="28">
        <f>SUMPRODUCT(('ILC Report'!$A$2:$A$8000='Active WWML'!$A23)*('ILC Report'!$BB$2:$BB$8000='Active WWML'!Q$4)*('ILC Report'!$F$2:$F$8000))</f>
        <v>0</v>
      </c>
      <c r="R23" s="28">
        <f>SUMPRODUCT(('ILC Report'!$A$2:$A$8000='Active WWML'!$A23)*('ILC Report'!$BB$2:$BB$8000='Active WWML'!R$4)*('ILC Report'!$F$2:$F$8000))</f>
        <v>0</v>
      </c>
      <c r="S23" s="28">
        <f>SUMPRODUCT(('ILC Report'!$A$2:$A$8000='Active WWML'!$A23)*('ILC Report'!$BB$2:$BB$8000='Active WWML'!S$4)*('ILC Report'!$F$2:$F$8000))</f>
        <v>0</v>
      </c>
      <c r="T23" s="28">
        <f>SUMPRODUCT(('ILC Report'!$A$2:$A$8000='Active WWML'!$A23)*('ILC Report'!$BB$2:$BB$8000='Active WWML'!T$4)*('ILC Report'!$F$2:$F$8000))</f>
        <v>0</v>
      </c>
      <c r="U23" s="28">
        <f>SUMPRODUCT(('ILC Report'!$A$2:$A$8000='Active WWML'!$A23)*('ILC Report'!$BB$2:$BB$8000='Active WWML'!U$4)*('ILC Report'!$F$2:$F$8000))</f>
        <v>0</v>
      </c>
      <c r="V23" s="28">
        <f>SUMPRODUCT(('ILC Report'!$A$2:$A$8000='Active WWML'!$A23)*('ILC Report'!$BB$2:$BB$8000='Active WWML'!V$4)*('ILC Report'!$F$2:$F$8000))</f>
        <v>0</v>
      </c>
      <c r="W23" s="28">
        <f>SUMPRODUCT(('ILC Report'!$A$2:$A$8000='Active WWML'!$A23)*('ILC Report'!$BB$2:$BB$8000='Active WWML'!W$4)*('ILC Report'!$F$2:$F$8000))</f>
        <v>0</v>
      </c>
      <c r="X23" s="28">
        <f>SUMPRODUCT(('ILC Report'!$A$2:$A$8000='Active WWML'!$A23)*('ILC Report'!$BB$2:$BB$8000='Active WWML'!X$4)*('ILC Report'!$F$2:$F$8000))</f>
        <v>0</v>
      </c>
      <c r="Y23" s="28">
        <f>SUMPRODUCT(('ILC Report'!$A$2:$A$8000='Active WWML'!$A23)*('ILC Report'!$BB$2:$BB$8000='Active WWML'!Y$4)*('ILC Report'!$F$2:$F$8000))</f>
        <v>0</v>
      </c>
      <c r="Z23" s="28">
        <f>SUMPRODUCT(('ILC Report'!$A$2:$A$8000='Active WWML'!$A23)*('ILC Report'!$BB$2:$BB$8000='Active WWML'!Z$4)*('ILC Report'!$F$2:$F$8000))</f>
        <v>0</v>
      </c>
      <c r="AA23" s="28">
        <f>SUMPRODUCT(('ILC Report'!$A$2:$A$8000='Active WWML'!$A23)*('ILC Report'!$BB$2:$BB$8000='Active WWML'!AA$4)*('ILC Report'!$F$2:$F$8000))</f>
        <v>0</v>
      </c>
      <c r="AB23" s="28">
        <f>SUMPRODUCT(('ILC Report'!$A$2:$A$8000='Active WWML'!$A23)*('ILC Report'!$BB$2:$BB$8000='Active WWML'!AB$4)*('ILC Report'!$F$2:$F$8000))</f>
        <v>0</v>
      </c>
      <c r="AC23" s="28">
        <f>SUMPRODUCT(('ILC Report'!$A$2:$A$8000='Active WWML'!$A23)*('ILC Report'!$BB$2:$BB$8000='Active WWML'!AC$4)*('ILC Report'!$F$2:$F$8000))</f>
        <v>0</v>
      </c>
      <c r="AD23" s="28">
        <f>SUMPRODUCT(('ILC Report'!$A$2:$A$8000='Active WWML'!$A23)*('ILC Report'!$BB$2:$BB$8000='Active WWML'!AD$4)*('ILC Report'!$F$2:$F$8000))</f>
        <v>0</v>
      </c>
      <c r="AE23" s="28">
        <f>SUMPRODUCT(('ILC Report'!$A$2:$A$8000='Active WWML'!$A23)*('ILC Report'!$BB$2:$BB$8000='Active WWML'!AE$4)*('ILC Report'!$F$2:$F$8000))</f>
        <v>0</v>
      </c>
      <c r="AG23" s="28">
        <f>SUMPRODUCT(('ILC Report'!$A$2:$A$8000='Active WWML'!$A23)*('ILC Report'!$H$2:$H$8000='Active WWML'!AG$4)*('ILC Report'!$F$2:$F$8000))</f>
        <v>0</v>
      </c>
      <c r="AH23" s="28">
        <f>SUMPRODUCT(('ILC Report'!$A$2:$A$8000='Active WWML'!$A23)*('ILC Report'!$H$2:$H$8000='Active WWML'!AH$4)*('ILC Report'!$F$2:$F$8000))</f>
        <v>0</v>
      </c>
      <c r="AI23" s="28">
        <f>SUMPRODUCT(('ILC Report'!$A$2:$A$8000='Active WWML'!$A23)*('ILC Report'!$H$2:$H$8000='Active WWML'!AI$4)*('ILC Report'!$F$2:$F$8000))</f>
        <v>0</v>
      </c>
      <c r="AJ23" s="28">
        <f>SUMPRODUCT(('ILC Report'!$A$2:$A$8000='Active WWML'!$A23)*('ILC Report'!$H$2:$H$8000='Active WWML'!AJ$4)*('ILC Report'!$F$2:$F$8000))</f>
        <v>0</v>
      </c>
      <c r="AK23" s="28">
        <f t="shared" si="3"/>
        <v>0</v>
      </c>
    </row>
    <row r="24" spans="1:37" x14ac:dyDescent="0.3">
      <c r="A24" s="40" t="s">
        <v>145</v>
      </c>
      <c r="B24" s="11" t="s">
        <v>277</v>
      </c>
      <c r="C24" s="11" t="s">
        <v>278</v>
      </c>
      <c r="D24" s="11" t="s">
        <v>275</v>
      </c>
      <c r="E24" s="11" t="s">
        <v>276</v>
      </c>
      <c r="G24" s="28">
        <f>SUMPRODUCT(('ILC Report'!$A$2:$A$8000='Active WWML'!$A24)*('ILC Report'!$BA$2:$BA$8000='Active WWML'!G$4)*('ILC Report'!$F$2:$F$8000))</f>
        <v>484</v>
      </c>
      <c r="H24" s="28">
        <f>SUMPRODUCT(('ILC Report'!$A$2:$A$8000='Active WWML'!$A24)*('ILC Report'!$BA$2:$BA$8000='Active WWML'!H$4)*('ILC Report'!$F$2:$F$8000))</f>
        <v>0</v>
      </c>
      <c r="I24" s="28">
        <f>SUMPRODUCT(('ILC Report'!$A$2:$A$8000='Active WWML'!$A24)*('ILC Report'!$BA$2:$BA$8000='Active WWML'!I$4)*('ILC Report'!$F$2:$F$8000))</f>
        <v>0</v>
      </c>
      <c r="K24" s="28" t="str">
        <f t="shared" si="0"/>
        <v>1</v>
      </c>
      <c r="L24" s="28" t="str">
        <f t="shared" si="1"/>
        <v>0</v>
      </c>
      <c r="M24" s="28" t="str">
        <f t="shared" si="2"/>
        <v>0</v>
      </c>
      <c r="O24" s="28">
        <f>SUMPRODUCT(('ILC Report'!$A$2:$A$8000='Active WWML'!$A24)*('ILC Report'!$BB$2:$BB$8000='Active WWML'!O$4)*('ILC Report'!$F$2:$F$8000))</f>
        <v>0</v>
      </c>
      <c r="P24" s="28">
        <f>SUMPRODUCT(('ILC Report'!$A$2:$A$8000='Active WWML'!$A24)*('ILC Report'!$BB$2:$BB$8000='Active WWML'!P$4)*('ILC Report'!$F$2:$F$8000))</f>
        <v>16</v>
      </c>
      <c r="Q24" s="28">
        <f>SUMPRODUCT(('ILC Report'!$A$2:$A$8000='Active WWML'!$A24)*('ILC Report'!$BB$2:$BB$8000='Active WWML'!Q$4)*('ILC Report'!$F$2:$F$8000))</f>
        <v>210</v>
      </c>
      <c r="R24" s="28">
        <f>SUMPRODUCT(('ILC Report'!$A$2:$A$8000='Active WWML'!$A24)*('ILC Report'!$BB$2:$BB$8000='Active WWML'!R$4)*('ILC Report'!$F$2:$F$8000))</f>
        <v>0</v>
      </c>
      <c r="S24" s="28">
        <f>SUMPRODUCT(('ILC Report'!$A$2:$A$8000='Active WWML'!$A24)*('ILC Report'!$BB$2:$BB$8000='Active WWML'!S$4)*('ILC Report'!$F$2:$F$8000))</f>
        <v>0</v>
      </c>
      <c r="T24" s="28">
        <f>SUMPRODUCT(('ILC Report'!$A$2:$A$8000='Active WWML'!$A24)*('ILC Report'!$BB$2:$BB$8000='Active WWML'!T$4)*('ILC Report'!$F$2:$F$8000))</f>
        <v>0</v>
      </c>
      <c r="U24" s="28">
        <f>SUMPRODUCT(('ILC Report'!$A$2:$A$8000='Active WWML'!$A24)*('ILC Report'!$BB$2:$BB$8000='Active WWML'!U$4)*('ILC Report'!$F$2:$F$8000))</f>
        <v>0</v>
      </c>
      <c r="V24" s="28">
        <f>SUMPRODUCT(('ILC Report'!$A$2:$A$8000='Active WWML'!$A24)*('ILC Report'!$BB$2:$BB$8000='Active WWML'!V$4)*('ILC Report'!$F$2:$F$8000))</f>
        <v>0</v>
      </c>
      <c r="W24" s="28">
        <f>SUMPRODUCT(('ILC Report'!$A$2:$A$8000='Active WWML'!$A24)*('ILC Report'!$BB$2:$BB$8000='Active WWML'!W$4)*('ILC Report'!$F$2:$F$8000))</f>
        <v>258</v>
      </c>
      <c r="X24" s="28">
        <f>SUMPRODUCT(('ILC Report'!$A$2:$A$8000='Active WWML'!$A24)*('ILC Report'!$BB$2:$BB$8000='Active WWML'!X$4)*('ILC Report'!$F$2:$F$8000))</f>
        <v>0</v>
      </c>
      <c r="Y24" s="28">
        <f>SUMPRODUCT(('ILC Report'!$A$2:$A$8000='Active WWML'!$A24)*('ILC Report'!$BB$2:$BB$8000='Active WWML'!Y$4)*('ILC Report'!$F$2:$F$8000))</f>
        <v>0</v>
      </c>
      <c r="Z24" s="28">
        <f>SUMPRODUCT(('ILC Report'!$A$2:$A$8000='Active WWML'!$A24)*('ILC Report'!$BB$2:$BB$8000='Active WWML'!Z$4)*('ILC Report'!$F$2:$F$8000))</f>
        <v>0</v>
      </c>
      <c r="AA24" s="28">
        <f>SUMPRODUCT(('ILC Report'!$A$2:$A$8000='Active WWML'!$A24)*('ILC Report'!$BB$2:$BB$8000='Active WWML'!AA$4)*('ILC Report'!$F$2:$F$8000))</f>
        <v>0</v>
      </c>
      <c r="AB24" s="28">
        <f>SUMPRODUCT(('ILC Report'!$A$2:$A$8000='Active WWML'!$A24)*('ILC Report'!$BB$2:$BB$8000='Active WWML'!AB$4)*('ILC Report'!$F$2:$F$8000))</f>
        <v>0</v>
      </c>
      <c r="AC24" s="28">
        <f>SUMPRODUCT(('ILC Report'!$A$2:$A$8000='Active WWML'!$A24)*('ILC Report'!$BB$2:$BB$8000='Active WWML'!AC$4)*('ILC Report'!$F$2:$F$8000))</f>
        <v>0</v>
      </c>
      <c r="AD24" s="28">
        <f>SUMPRODUCT(('ILC Report'!$A$2:$A$8000='Active WWML'!$A24)*('ILC Report'!$BB$2:$BB$8000='Active WWML'!AD$4)*('ILC Report'!$F$2:$F$8000))</f>
        <v>0</v>
      </c>
      <c r="AE24" s="28">
        <f>SUMPRODUCT(('ILC Report'!$A$2:$A$8000='Active WWML'!$A24)*('ILC Report'!$BB$2:$BB$8000='Active WWML'!AE$4)*('ILC Report'!$F$2:$F$8000))</f>
        <v>0</v>
      </c>
      <c r="AG24" s="28">
        <f>SUMPRODUCT(('ILC Report'!$A$2:$A$8000='Active WWML'!$A24)*('ILC Report'!$H$2:$H$8000='Active WWML'!AG$4)*('ILC Report'!$F$2:$F$8000))</f>
        <v>244</v>
      </c>
      <c r="AH24" s="28">
        <f>SUMPRODUCT(('ILC Report'!$A$2:$A$8000='Active WWML'!$A24)*('ILC Report'!$H$2:$H$8000='Active WWML'!AH$4)*('ILC Report'!$F$2:$F$8000))</f>
        <v>240</v>
      </c>
      <c r="AI24" s="28">
        <f>SUMPRODUCT(('ILC Report'!$A$2:$A$8000='Active WWML'!$A24)*('ILC Report'!$H$2:$H$8000='Active WWML'!AI$4)*('ILC Report'!$F$2:$F$8000))</f>
        <v>0</v>
      </c>
      <c r="AJ24" s="28">
        <f>SUMPRODUCT(('ILC Report'!$A$2:$A$8000='Active WWML'!$A24)*('ILC Report'!$H$2:$H$8000='Active WWML'!AJ$4)*('ILC Report'!$F$2:$F$8000))</f>
        <v>0</v>
      </c>
      <c r="AK24" s="28">
        <f t="shared" si="3"/>
        <v>484</v>
      </c>
    </row>
    <row r="25" spans="1:37" x14ac:dyDescent="0.3">
      <c r="A25" s="40">
        <v>98275</v>
      </c>
      <c r="B25" s="11" t="s">
        <v>394</v>
      </c>
      <c r="C25" s="11" t="s">
        <v>278</v>
      </c>
      <c r="D25" s="11" t="s">
        <v>275</v>
      </c>
      <c r="E25" s="11" t="s">
        <v>276</v>
      </c>
      <c r="G25" s="28">
        <f>SUMPRODUCT(('ILC Report'!$A$2:$A$8000='Active WWML'!$A25)*('ILC Report'!$BA$2:$BA$8000='Active WWML'!G$4)*('ILC Report'!$F$2:$F$8000))</f>
        <v>0</v>
      </c>
      <c r="H25" s="28">
        <f>SUMPRODUCT(('ILC Report'!$A$2:$A$8000='Active WWML'!$A25)*('ILC Report'!$BA$2:$BA$8000='Active WWML'!H$4)*('ILC Report'!$F$2:$F$8000))</f>
        <v>0</v>
      </c>
      <c r="I25" s="28">
        <f>SUMPRODUCT(('ILC Report'!$A$2:$A$8000='Active WWML'!$A25)*('ILC Report'!$BA$2:$BA$8000='Active WWML'!I$4)*('ILC Report'!$F$2:$F$8000))</f>
        <v>0</v>
      </c>
      <c r="K25" s="28" t="str">
        <f t="shared" si="0"/>
        <v>0</v>
      </c>
      <c r="L25" s="28" t="str">
        <f t="shared" si="1"/>
        <v>0</v>
      </c>
      <c r="M25" s="28" t="str">
        <f t="shared" si="2"/>
        <v>0</v>
      </c>
      <c r="O25" s="28">
        <f>SUMPRODUCT(('ILC Report'!$A$2:$A$8000='Active WWML'!$A25)*('ILC Report'!$BB$2:$BB$8000='Active WWML'!O$4)*('ILC Report'!$F$2:$F$8000))</f>
        <v>0</v>
      </c>
      <c r="P25" s="28">
        <f>SUMPRODUCT(('ILC Report'!$A$2:$A$8000='Active WWML'!$A25)*('ILC Report'!$BB$2:$BB$8000='Active WWML'!P$4)*('ILC Report'!$F$2:$F$8000))</f>
        <v>0</v>
      </c>
      <c r="Q25" s="28">
        <f>SUMPRODUCT(('ILC Report'!$A$2:$A$8000='Active WWML'!$A25)*('ILC Report'!$BB$2:$BB$8000='Active WWML'!Q$4)*('ILC Report'!$F$2:$F$8000))</f>
        <v>0</v>
      </c>
      <c r="R25" s="28">
        <f>SUMPRODUCT(('ILC Report'!$A$2:$A$8000='Active WWML'!$A25)*('ILC Report'!$BB$2:$BB$8000='Active WWML'!R$4)*('ILC Report'!$F$2:$F$8000))</f>
        <v>0</v>
      </c>
      <c r="S25" s="28">
        <f>SUMPRODUCT(('ILC Report'!$A$2:$A$8000='Active WWML'!$A25)*('ILC Report'!$BB$2:$BB$8000='Active WWML'!S$4)*('ILC Report'!$F$2:$F$8000))</f>
        <v>0</v>
      </c>
      <c r="T25" s="28">
        <f>SUMPRODUCT(('ILC Report'!$A$2:$A$8000='Active WWML'!$A25)*('ILC Report'!$BB$2:$BB$8000='Active WWML'!T$4)*('ILC Report'!$F$2:$F$8000))</f>
        <v>0</v>
      </c>
      <c r="U25" s="28">
        <f>SUMPRODUCT(('ILC Report'!$A$2:$A$8000='Active WWML'!$A25)*('ILC Report'!$BB$2:$BB$8000='Active WWML'!U$4)*('ILC Report'!$F$2:$F$8000))</f>
        <v>0</v>
      </c>
      <c r="V25" s="28">
        <f>SUMPRODUCT(('ILC Report'!$A$2:$A$8000='Active WWML'!$A25)*('ILC Report'!$BB$2:$BB$8000='Active WWML'!V$4)*('ILC Report'!$F$2:$F$8000))</f>
        <v>0</v>
      </c>
      <c r="W25" s="28">
        <f>SUMPRODUCT(('ILC Report'!$A$2:$A$8000='Active WWML'!$A25)*('ILC Report'!$BB$2:$BB$8000='Active WWML'!W$4)*('ILC Report'!$F$2:$F$8000))</f>
        <v>0</v>
      </c>
      <c r="X25" s="28">
        <f>SUMPRODUCT(('ILC Report'!$A$2:$A$8000='Active WWML'!$A25)*('ILC Report'!$BB$2:$BB$8000='Active WWML'!X$4)*('ILC Report'!$F$2:$F$8000))</f>
        <v>0</v>
      </c>
      <c r="Y25" s="28">
        <f>SUMPRODUCT(('ILC Report'!$A$2:$A$8000='Active WWML'!$A25)*('ILC Report'!$BB$2:$BB$8000='Active WWML'!Y$4)*('ILC Report'!$F$2:$F$8000))</f>
        <v>0</v>
      </c>
      <c r="Z25" s="28">
        <f>SUMPRODUCT(('ILC Report'!$A$2:$A$8000='Active WWML'!$A25)*('ILC Report'!$BB$2:$BB$8000='Active WWML'!Z$4)*('ILC Report'!$F$2:$F$8000))</f>
        <v>0</v>
      </c>
      <c r="AA25" s="28">
        <f>SUMPRODUCT(('ILC Report'!$A$2:$A$8000='Active WWML'!$A25)*('ILC Report'!$BB$2:$BB$8000='Active WWML'!AA$4)*('ILC Report'!$F$2:$F$8000))</f>
        <v>0</v>
      </c>
      <c r="AB25" s="28">
        <f>SUMPRODUCT(('ILC Report'!$A$2:$A$8000='Active WWML'!$A25)*('ILC Report'!$BB$2:$BB$8000='Active WWML'!AB$4)*('ILC Report'!$F$2:$F$8000))</f>
        <v>0</v>
      </c>
      <c r="AC25" s="28">
        <f>SUMPRODUCT(('ILC Report'!$A$2:$A$8000='Active WWML'!$A25)*('ILC Report'!$BB$2:$BB$8000='Active WWML'!AC$4)*('ILC Report'!$F$2:$F$8000))</f>
        <v>0</v>
      </c>
      <c r="AD25" s="28">
        <f>SUMPRODUCT(('ILC Report'!$A$2:$A$8000='Active WWML'!$A25)*('ILC Report'!$BB$2:$BB$8000='Active WWML'!AD$4)*('ILC Report'!$F$2:$F$8000))</f>
        <v>0</v>
      </c>
      <c r="AE25" s="28">
        <f>SUMPRODUCT(('ILC Report'!$A$2:$A$8000='Active WWML'!$A25)*('ILC Report'!$BB$2:$BB$8000='Active WWML'!AE$4)*('ILC Report'!$F$2:$F$8000))</f>
        <v>0</v>
      </c>
      <c r="AG25" s="28">
        <f>SUMPRODUCT(('ILC Report'!$A$2:$A$8000='Active WWML'!$A25)*('ILC Report'!$H$2:$H$8000='Active WWML'!AG$4)*('ILC Report'!$F$2:$F$8000))</f>
        <v>0</v>
      </c>
      <c r="AH25" s="28">
        <f>SUMPRODUCT(('ILC Report'!$A$2:$A$8000='Active WWML'!$A25)*('ILC Report'!$H$2:$H$8000='Active WWML'!AH$4)*('ILC Report'!$F$2:$F$8000))</f>
        <v>0</v>
      </c>
      <c r="AI25" s="28">
        <f>SUMPRODUCT(('ILC Report'!$A$2:$A$8000='Active WWML'!$A25)*('ILC Report'!$H$2:$H$8000='Active WWML'!AI$4)*('ILC Report'!$F$2:$F$8000))</f>
        <v>0</v>
      </c>
      <c r="AJ25" s="28">
        <f>SUMPRODUCT(('ILC Report'!$A$2:$A$8000='Active WWML'!$A25)*('ILC Report'!$H$2:$H$8000='Active WWML'!AJ$4)*('ILC Report'!$F$2:$F$8000))</f>
        <v>0</v>
      </c>
      <c r="AK25" s="28">
        <f t="shared" si="3"/>
        <v>0</v>
      </c>
    </row>
    <row r="26" spans="1:37" x14ac:dyDescent="0.3">
      <c r="A26" s="40">
        <v>74754</v>
      </c>
      <c r="B26" s="11" t="s">
        <v>440</v>
      </c>
      <c r="C26" s="11" t="s">
        <v>283</v>
      </c>
      <c r="D26" s="11" t="s">
        <v>275</v>
      </c>
      <c r="E26" s="11" t="s">
        <v>276</v>
      </c>
      <c r="G26" s="28">
        <f>SUMPRODUCT(('ILC Report'!$A$2:$A$8000='Active WWML'!$A26)*('ILC Report'!$BA$2:$BA$8000='Active WWML'!G$4)*('ILC Report'!$F$2:$F$8000))</f>
        <v>0</v>
      </c>
      <c r="H26" s="28">
        <f>SUMPRODUCT(('ILC Report'!$A$2:$A$8000='Active WWML'!$A26)*('ILC Report'!$BA$2:$BA$8000='Active WWML'!H$4)*('ILC Report'!$F$2:$F$8000))</f>
        <v>0</v>
      </c>
      <c r="I26" s="28">
        <f>SUMPRODUCT(('ILC Report'!$A$2:$A$8000='Active WWML'!$A26)*('ILC Report'!$BA$2:$BA$8000='Active WWML'!I$4)*('ILC Report'!$F$2:$F$8000))</f>
        <v>0</v>
      </c>
      <c r="K26" s="28" t="str">
        <f t="shared" si="0"/>
        <v>0</v>
      </c>
      <c r="L26" s="28" t="str">
        <f t="shared" si="1"/>
        <v>0</v>
      </c>
      <c r="M26" s="28" t="str">
        <f t="shared" si="2"/>
        <v>0</v>
      </c>
      <c r="O26" s="28">
        <f>SUMPRODUCT(('ILC Report'!$A$2:$A$8000='Active WWML'!$A26)*('ILC Report'!$BB$2:$BB$8000='Active WWML'!O$4)*('ILC Report'!$F$2:$F$8000))</f>
        <v>0</v>
      </c>
      <c r="P26" s="28">
        <f>SUMPRODUCT(('ILC Report'!$A$2:$A$8000='Active WWML'!$A26)*('ILC Report'!$BB$2:$BB$8000='Active WWML'!P$4)*('ILC Report'!$F$2:$F$8000))</f>
        <v>0</v>
      </c>
      <c r="Q26" s="28">
        <f>SUMPRODUCT(('ILC Report'!$A$2:$A$8000='Active WWML'!$A26)*('ILC Report'!$BB$2:$BB$8000='Active WWML'!Q$4)*('ILC Report'!$F$2:$F$8000))</f>
        <v>0</v>
      </c>
      <c r="R26" s="28">
        <f>SUMPRODUCT(('ILC Report'!$A$2:$A$8000='Active WWML'!$A26)*('ILC Report'!$BB$2:$BB$8000='Active WWML'!R$4)*('ILC Report'!$F$2:$F$8000))</f>
        <v>0</v>
      </c>
      <c r="S26" s="28">
        <f>SUMPRODUCT(('ILC Report'!$A$2:$A$8000='Active WWML'!$A26)*('ILC Report'!$BB$2:$BB$8000='Active WWML'!S$4)*('ILC Report'!$F$2:$F$8000))</f>
        <v>0</v>
      </c>
      <c r="T26" s="28">
        <f>SUMPRODUCT(('ILC Report'!$A$2:$A$8000='Active WWML'!$A26)*('ILC Report'!$BB$2:$BB$8000='Active WWML'!T$4)*('ILC Report'!$F$2:$F$8000))</f>
        <v>0</v>
      </c>
      <c r="U26" s="28">
        <f>SUMPRODUCT(('ILC Report'!$A$2:$A$8000='Active WWML'!$A26)*('ILC Report'!$BB$2:$BB$8000='Active WWML'!U$4)*('ILC Report'!$F$2:$F$8000))</f>
        <v>0</v>
      </c>
      <c r="V26" s="28">
        <f>SUMPRODUCT(('ILC Report'!$A$2:$A$8000='Active WWML'!$A26)*('ILC Report'!$BB$2:$BB$8000='Active WWML'!V$4)*('ILC Report'!$F$2:$F$8000))</f>
        <v>0</v>
      </c>
      <c r="W26" s="28">
        <f>SUMPRODUCT(('ILC Report'!$A$2:$A$8000='Active WWML'!$A26)*('ILC Report'!$BB$2:$BB$8000='Active WWML'!W$4)*('ILC Report'!$F$2:$F$8000))</f>
        <v>0</v>
      </c>
      <c r="X26" s="28">
        <f>SUMPRODUCT(('ILC Report'!$A$2:$A$8000='Active WWML'!$A26)*('ILC Report'!$BB$2:$BB$8000='Active WWML'!X$4)*('ILC Report'!$F$2:$F$8000))</f>
        <v>0</v>
      </c>
      <c r="Y26" s="28">
        <f>SUMPRODUCT(('ILC Report'!$A$2:$A$8000='Active WWML'!$A26)*('ILC Report'!$BB$2:$BB$8000='Active WWML'!Y$4)*('ILC Report'!$F$2:$F$8000))</f>
        <v>0</v>
      </c>
      <c r="Z26" s="28">
        <f>SUMPRODUCT(('ILC Report'!$A$2:$A$8000='Active WWML'!$A26)*('ILC Report'!$BB$2:$BB$8000='Active WWML'!Z$4)*('ILC Report'!$F$2:$F$8000))</f>
        <v>0</v>
      </c>
      <c r="AA26" s="28">
        <f>SUMPRODUCT(('ILC Report'!$A$2:$A$8000='Active WWML'!$A26)*('ILC Report'!$BB$2:$BB$8000='Active WWML'!AA$4)*('ILC Report'!$F$2:$F$8000))</f>
        <v>0</v>
      </c>
      <c r="AB26" s="28">
        <f>SUMPRODUCT(('ILC Report'!$A$2:$A$8000='Active WWML'!$A26)*('ILC Report'!$BB$2:$BB$8000='Active WWML'!AB$4)*('ILC Report'!$F$2:$F$8000))</f>
        <v>0</v>
      </c>
      <c r="AC26" s="28">
        <f>SUMPRODUCT(('ILC Report'!$A$2:$A$8000='Active WWML'!$A26)*('ILC Report'!$BB$2:$BB$8000='Active WWML'!AC$4)*('ILC Report'!$F$2:$F$8000))</f>
        <v>0</v>
      </c>
      <c r="AD26" s="28">
        <f>SUMPRODUCT(('ILC Report'!$A$2:$A$8000='Active WWML'!$A26)*('ILC Report'!$BB$2:$BB$8000='Active WWML'!AD$4)*('ILC Report'!$F$2:$F$8000))</f>
        <v>0</v>
      </c>
      <c r="AE26" s="28">
        <f>SUMPRODUCT(('ILC Report'!$A$2:$A$8000='Active WWML'!$A26)*('ILC Report'!$BB$2:$BB$8000='Active WWML'!AE$4)*('ILC Report'!$F$2:$F$8000))</f>
        <v>0</v>
      </c>
      <c r="AG26" s="28">
        <f>SUMPRODUCT(('ILC Report'!$A$2:$A$8000='Active WWML'!$A26)*('ILC Report'!$H$2:$H$8000='Active WWML'!AG$4)*('ILC Report'!$F$2:$F$8000))</f>
        <v>0</v>
      </c>
      <c r="AH26" s="28">
        <f>SUMPRODUCT(('ILC Report'!$A$2:$A$8000='Active WWML'!$A26)*('ILC Report'!$H$2:$H$8000='Active WWML'!AH$4)*('ILC Report'!$F$2:$F$8000))</f>
        <v>0</v>
      </c>
      <c r="AI26" s="28">
        <f>SUMPRODUCT(('ILC Report'!$A$2:$A$8000='Active WWML'!$A26)*('ILC Report'!$H$2:$H$8000='Active WWML'!AI$4)*('ILC Report'!$F$2:$F$8000))</f>
        <v>0</v>
      </c>
      <c r="AJ26" s="28">
        <f>SUMPRODUCT(('ILC Report'!$A$2:$A$8000='Active WWML'!$A26)*('ILC Report'!$H$2:$H$8000='Active WWML'!AJ$4)*('ILC Report'!$F$2:$F$8000))</f>
        <v>0</v>
      </c>
      <c r="AK26" s="28">
        <f t="shared" si="3"/>
        <v>0</v>
      </c>
    </row>
    <row r="27" spans="1:37" x14ac:dyDescent="0.3">
      <c r="A27" s="40" t="s">
        <v>167</v>
      </c>
      <c r="B27" s="11" t="s">
        <v>317</v>
      </c>
      <c r="C27" s="11" t="s">
        <v>284</v>
      </c>
      <c r="D27" s="11" t="s">
        <v>275</v>
      </c>
      <c r="E27" s="11" t="s">
        <v>276</v>
      </c>
      <c r="G27" s="28">
        <f>SUMPRODUCT(('ILC Report'!$A$2:$A$8000='Active WWML'!$A27)*('ILC Report'!$BA$2:$BA$8000='Active WWML'!G$4)*('ILC Report'!$F$2:$F$8000))</f>
        <v>0</v>
      </c>
      <c r="H27" s="28">
        <f>SUMPRODUCT(('ILC Report'!$A$2:$A$8000='Active WWML'!$A27)*('ILC Report'!$BA$2:$BA$8000='Active WWML'!H$4)*('ILC Report'!$F$2:$F$8000))</f>
        <v>0</v>
      </c>
      <c r="I27" s="28">
        <f>SUMPRODUCT(('ILC Report'!$A$2:$A$8000='Active WWML'!$A27)*('ILC Report'!$BA$2:$BA$8000='Active WWML'!I$4)*('ILC Report'!$F$2:$F$8000))</f>
        <v>0</v>
      </c>
      <c r="K27" s="28" t="str">
        <f t="shared" si="0"/>
        <v>0</v>
      </c>
      <c r="L27" s="28" t="str">
        <f t="shared" si="1"/>
        <v>0</v>
      </c>
      <c r="M27" s="28" t="str">
        <f t="shared" si="2"/>
        <v>0</v>
      </c>
      <c r="O27" s="28">
        <f>SUMPRODUCT(('ILC Report'!$A$2:$A$8000='Active WWML'!$A27)*('ILC Report'!$BB$2:$BB$8000='Active WWML'!O$4)*('ILC Report'!$F$2:$F$8000))</f>
        <v>0</v>
      </c>
      <c r="P27" s="28">
        <f>SUMPRODUCT(('ILC Report'!$A$2:$A$8000='Active WWML'!$A27)*('ILC Report'!$BB$2:$BB$8000='Active WWML'!P$4)*('ILC Report'!$F$2:$F$8000))</f>
        <v>0</v>
      </c>
      <c r="Q27" s="28">
        <f>SUMPRODUCT(('ILC Report'!$A$2:$A$8000='Active WWML'!$A27)*('ILC Report'!$BB$2:$BB$8000='Active WWML'!Q$4)*('ILC Report'!$F$2:$F$8000))</f>
        <v>0</v>
      </c>
      <c r="R27" s="28">
        <f>SUMPRODUCT(('ILC Report'!$A$2:$A$8000='Active WWML'!$A27)*('ILC Report'!$BB$2:$BB$8000='Active WWML'!R$4)*('ILC Report'!$F$2:$F$8000))</f>
        <v>0</v>
      </c>
      <c r="S27" s="28">
        <f>SUMPRODUCT(('ILC Report'!$A$2:$A$8000='Active WWML'!$A27)*('ILC Report'!$BB$2:$BB$8000='Active WWML'!S$4)*('ILC Report'!$F$2:$F$8000))</f>
        <v>0</v>
      </c>
      <c r="T27" s="28">
        <f>SUMPRODUCT(('ILC Report'!$A$2:$A$8000='Active WWML'!$A27)*('ILC Report'!$BB$2:$BB$8000='Active WWML'!T$4)*('ILC Report'!$F$2:$F$8000))</f>
        <v>0</v>
      </c>
      <c r="U27" s="28">
        <f>SUMPRODUCT(('ILC Report'!$A$2:$A$8000='Active WWML'!$A27)*('ILC Report'!$BB$2:$BB$8000='Active WWML'!U$4)*('ILC Report'!$F$2:$F$8000))</f>
        <v>0</v>
      </c>
      <c r="V27" s="28">
        <f>SUMPRODUCT(('ILC Report'!$A$2:$A$8000='Active WWML'!$A27)*('ILC Report'!$BB$2:$BB$8000='Active WWML'!V$4)*('ILC Report'!$F$2:$F$8000))</f>
        <v>0</v>
      </c>
      <c r="W27" s="28">
        <f>SUMPRODUCT(('ILC Report'!$A$2:$A$8000='Active WWML'!$A27)*('ILC Report'!$BB$2:$BB$8000='Active WWML'!W$4)*('ILC Report'!$F$2:$F$8000))</f>
        <v>0</v>
      </c>
      <c r="X27" s="28">
        <f>SUMPRODUCT(('ILC Report'!$A$2:$A$8000='Active WWML'!$A27)*('ILC Report'!$BB$2:$BB$8000='Active WWML'!X$4)*('ILC Report'!$F$2:$F$8000))</f>
        <v>0</v>
      </c>
      <c r="Y27" s="28">
        <f>SUMPRODUCT(('ILC Report'!$A$2:$A$8000='Active WWML'!$A27)*('ILC Report'!$BB$2:$BB$8000='Active WWML'!Y$4)*('ILC Report'!$F$2:$F$8000))</f>
        <v>0</v>
      </c>
      <c r="Z27" s="28">
        <f>SUMPRODUCT(('ILC Report'!$A$2:$A$8000='Active WWML'!$A27)*('ILC Report'!$BB$2:$BB$8000='Active WWML'!Z$4)*('ILC Report'!$F$2:$F$8000))</f>
        <v>0</v>
      </c>
      <c r="AA27" s="28">
        <f>SUMPRODUCT(('ILC Report'!$A$2:$A$8000='Active WWML'!$A27)*('ILC Report'!$BB$2:$BB$8000='Active WWML'!AA$4)*('ILC Report'!$F$2:$F$8000))</f>
        <v>0</v>
      </c>
      <c r="AB27" s="28">
        <f>SUMPRODUCT(('ILC Report'!$A$2:$A$8000='Active WWML'!$A27)*('ILC Report'!$BB$2:$BB$8000='Active WWML'!AB$4)*('ILC Report'!$F$2:$F$8000))</f>
        <v>0</v>
      </c>
      <c r="AC27" s="28">
        <f>SUMPRODUCT(('ILC Report'!$A$2:$A$8000='Active WWML'!$A27)*('ILC Report'!$BB$2:$BB$8000='Active WWML'!AC$4)*('ILC Report'!$F$2:$F$8000))</f>
        <v>0</v>
      </c>
      <c r="AD27" s="28">
        <f>SUMPRODUCT(('ILC Report'!$A$2:$A$8000='Active WWML'!$A27)*('ILC Report'!$BB$2:$BB$8000='Active WWML'!AD$4)*('ILC Report'!$F$2:$F$8000))</f>
        <v>0</v>
      </c>
      <c r="AE27" s="28">
        <f>SUMPRODUCT(('ILC Report'!$A$2:$A$8000='Active WWML'!$A27)*('ILC Report'!$BB$2:$BB$8000='Active WWML'!AE$4)*('ILC Report'!$F$2:$F$8000))</f>
        <v>0</v>
      </c>
      <c r="AG27" s="28">
        <f>SUMPRODUCT(('ILC Report'!$A$2:$A$8000='Active WWML'!$A27)*('ILC Report'!$H$2:$H$8000='Active WWML'!AG$4)*('ILC Report'!$F$2:$F$8000))</f>
        <v>0</v>
      </c>
      <c r="AH27" s="28">
        <f>SUMPRODUCT(('ILC Report'!$A$2:$A$8000='Active WWML'!$A27)*('ILC Report'!$H$2:$H$8000='Active WWML'!AH$4)*('ILC Report'!$F$2:$F$8000))</f>
        <v>0</v>
      </c>
      <c r="AI27" s="28">
        <f>SUMPRODUCT(('ILC Report'!$A$2:$A$8000='Active WWML'!$A27)*('ILC Report'!$H$2:$H$8000='Active WWML'!AI$4)*('ILC Report'!$F$2:$F$8000))</f>
        <v>0</v>
      </c>
      <c r="AJ27" s="28">
        <f>SUMPRODUCT(('ILC Report'!$A$2:$A$8000='Active WWML'!$A27)*('ILC Report'!$H$2:$H$8000='Active WWML'!AJ$4)*('ILC Report'!$F$2:$F$8000))</f>
        <v>0</v>
      </c>
      <c r="AK27" s="28">
        <f t="shared" si="3"/>
        <v>0</v>
      </c>
    </row>
    <row r="28" spans="1:37" x14ac:dyDescent="0.3">
      <c r="A28" s="40" t="s">
        <v>170</v>
      </c>
      <c r="B28" s="11" t="s">
        <v>353</v>
      </c>
      <c r="C28" s="11" t="s">
        <v>278</v>
      </c>
      <c r="D28" s="11" t="s">
        <v>275</v>
      </c>
      <c r="E28" s="11" t="s">
        <v>276</v>
      </c>
      <c r="G28" s="28">
        <f>SUMPRODUCT(('ILC Report'!$A$2:$A$8000='Active WWML'!$A28)*('ILC Report'!$BA$2:$BA$8000='Active WWML'!G$4)*('ILC Report'!$F$2:$F$8000))</f>
        <v>0</v>
      </c>
      <c r="H28" s="28">
        <f>SUMPRODUCT(('ILC Report'!$A$2:$A$8000='Active WWML'!$A28)*('ILC Report'!$BA$2:$BA$8000='Active WWML'!H$4)*('ILC Report'!$F$2:$F$8000))</f>
        <v>0</v>
      </c>
      <c r="I28" s="28">
        <f>SUMPRODUCT(('ILC Report'!$A$2:$A$8000='Active WWML'!$A28)*('ILC Report'!$BA$2:$BA$8000='Active WWML'!I$4)*('ILC Report'!$F$2:$F$8000))</f>
        <v>0</v>
      </c>
      <c r="K28" s="28" t="str">
        <f t="shared" si="0"/>
        <v>0</v>
      </c>
      <c r="L28" s="28" t="str">
        <f t="shared" si="1"/>
        <v>0</v>
      </c>
      <c r="M28" s="28" t="str">
        <f t="shared" si="2"/>
        <v>0</v>
      </c>
      <c r="O28" s="28">
        <f>SUMPRODUCT(('ILC Report'!$A$2:$A$8000='Active WWML'!$A28)*('ILC Report'!$BB$2:$BB$8000='Active WWML'!O$4)*('ILC Report'!$F$2:$F$8000))</f>
        <v>0</v>
      </c>
      <c r="P28" s="28">
        <f>SUMPRODUCT(('ILC Report'!$A$2:$A$8000='Active WWML'!$A28)*('ILC Report'!$BB$2:$BB$8000='Active WWML'!P$4)*('ILC Report'!$F$2:$F$8000))</f>
        <v>0</v>
      </c>
      <c r="Q28" s="28">
        <f>SUMPRODUCT(('ILC Report'!$A$2:$A$8000='Active WWML'!$A28)*('ILC Report'!$BB$2:$BB$8000='Active WWML'!Q$4)*('ILC Report'!$F$2:$F$8000))</f>
        <v>0</v>
      </c>
      <c r="R28" s="28">
        <f>SUMPRODUCT(('ILC Report'!$A$2:$A$8000='Active WWML'!$A28)*('ILC Report'!$BB$2:$BB$8000='Active WWML'!R$4)*('ILC Report'!$F$2:$F$8000))</f>
        <v>0</v>
      </c>
      <c r="S28" s="28">
        <f>SUMPRODUCT(('ILC Report'!$A$2:$A$8000='Active WWML'!$A28)*('ILC Report'!$BB$2:$BB$8000='Active WWML'!S$4)*('ILC Report'!$F$2:$F$8000))</f>
        <v>0</v>
      </c>
      <c r="T28" s="28">
        <f>SUMPRODUCT(('ILC Report'!$A$2:$A$8000='Active WWML'!$A28)*('ILC Report'!$BB$2:$BB$8000='Active WWML'!T$4)*('ILC Report'!$F$2:$F$8000))</f>
        <v>0</v>
      </c>
      <c r="U28" s="28">
        <f>SUMPRODUCT(('ILC Report'!$A$2:$A$8000='Active WWML'!$A28)*('ILC Report'!$BB$2:$BB$8000='Active WWML'!U$4)*('ILC Report'!$F$2:$F$8000))</f>
        <v>0</v>
      </c>
      <c r="V28" s="28">
        <f>SUMPRODUCT(('ILC Report'!$A$2:$A$8000='Active WWML'!$A28)*('ILC Report'!$BB$2:$BB$8000='Active WWML'!V$4)*('ILC Report'!$F$2:$F$8000))</f>
        <v>0</v>
      </c>
      <c r="W28" s="28">
        <f>SUMPRODUCT(('ILC Report'!$A$2:$A$8000='Active WWML'!$A28)*('ILC Report'!$BB$2:$BB$8000='Active WWML'!W$4)*('ILC Report'!$F$2:$F$8000))</f>
        <v>0</v>
      </c>
      <c r="X28" s="28">
        <f>SUMPRODUCT(('ILC Report'!$A$2:$A$8000='Active WWML'!$A28)*('ILC Report'!$BB$2:$BB$8000='Active WWML'!X$4)*('ILC Report'!$F$2:$F$8000))</f>
        <v>0</v>
      </c>
      <c r="Y28" s="28">
        <f>SUMPRODUCT(('ILC Report'!$A$2:$A$8000='Active WWML'!$A28)*('ILC Report'!$BB$2:$BB$8000='Active WWML'!Y$4)*('ILC Report'!$F$2:$F$8000))</f>
        <v>0</v>
      </c>
      <c r="Z28" s="28">
        <f>SUMPRODUCT(('ILC Report'!$A$2:$A$8000='Active WWML'!$A28)*('ILC Report'!$BB$2:$BB$8000='Active WWML'!Z$4)*('ILC Report'!$F$2:$F$8000))</f>
        <v>0</v>
      </c>
      <c r="AA28" s="28">
        <f>SUMPRODUCT(('ILC Report'!$A$2:$A$8000='Active WWML'!$A28)*('ILC Report'!$BB$2:$BB$8000='Active WWML'!AA$4)*('ILC Report'!$F$2:$F$8000))</f>
        <v>0</v>
      </c>
      <c r="AB28" s="28">
        <f>SUMPRODUCT(('ILC Report'!$A$2:$A$8000='Active WWML'!$A28)*('ILC Report'!$BB$2:$BB$8000='Active WWML'!AB$4)*('ILC Report'!$F$2:$F$8000))</f>
        <v>0</v>
      </c>
      <c r="AC28" s="28">
        <f>SUMPRODUCT(('ILC Report'!$A$2:$A$8000='Active WWML'!$A28)*('ILC Report'!$BB$2:$BB$8000='Active WWML'!AC$4)*('ILC Report'!$F$2:$F$8000))</f>
        <v>0</v>
      </c>
      <c r="AD28" s="28">
        <f>SUMPRODUCT(('ILC Report'!$A$2:$A$8000='Active WWML'!$A28)*('ILC Report'!$BB$2:$BB$8000='Active WWML'!AD$4)*('ILC Report'!$F$2:$F$8000))</f>
        <v>0</v>
      </c>
      <c r="AE28" s="28">
        <f>SUMPRODUCT(('ILC Report'!$A$2:$A$8000='Active WWML'!$A28)*('ILC Report'!$BB$2:$BB$8000='Active WWML'!AE$4)*('ILC Report'!$F$2:$F$8000))</f>
        <v>0</v>
      </c>
      <c r="AG28" s="28">
        <f>SUMPRODUCT(('ILC Report'!$A$2:$A$8000='Active WWML'!$A28)*('ILC Report'!$H$2:$H$8000='Active WWML'!AG$4)*('ILC Report'!$F$2:$F$8000))</f>
        <v>0</v>
      </c>
      <c r="AH28" s="28">
        <f>SUMPRODUCT(('ILC Report'!$A$2:$A$8000='Active WWML'!$A28)*('ILC Report'!$H$2:$H$8000='Active WWML'!AH$4)*('ILC Report'!$F$2:$F$8000))</f>
        <v>0</v>
      </c>
      <c r="AI28" s="28">
        <f>SUMPRODUCT(('ILC Report'!$A$2:$A$8000='Active WWML'!$A28)*('ILC Report'!$H$2:$H$8000='Active WWML'!AI$4)*('ILC Report'!$F$2:$F$8000))</f>
        <v>0</v>
      </c>
      <c r="AJ28" s="28">
        <f>SUMPRODUCT(('ILC Report'!$A$2:$A$8000='Active WWML'!$A28)*('ILC Report'!$H$2:$H$8000='Active WWML'!AJ$4)*('ILC Report'!$F$2:$F$8000))</f>
        <v>0</v>
      </c>
      <c r="AK28" s="28">
        <f t="shared" si="3"/>
        <v>0</v>
      </c>
    </row>
    <row r="29" spans="1:37" x14ac:dyDescent="0.3">
      <c r="A29" s="40">
        <v>4939</v>
      </c>
      <c r="B29" s="11" t="s">
        <v>403</v>
      </c>
      <c r="C29" s="11" t="s">
        <v>284</v>
      </c>
      <c r="D29" s="11" t="s">
        <v>275</v>
      </c>
      <c r="E29" s="11" t="s">
        <v>276</v>
      </c>
      <c r="G29" s="28">
        <f>SUMPRODUCT(('ILC Report'!$A$2:$A$8000='Active WWML'!$A29)*('ILC Report'!$BA$2:$BA$8000='Active WWML'!G$4)*('ILC Report'!$F$2:$F$8000))</f>
        <v>0</v>
      </c>
      <c r="H29" s="28">
        <f>SUMPRODUCT(('ILC Report'!$A$2:$A$8000='Active WWML'!$A29)*('ILC Report'!$BA$2:$BA$8000='Active WWML'!H$4)*('ILC Report'!$F$2:$F$8000))</f>
        <v>0</v>
      </c>
      <c r="I29" s="28">
        <f>SUMPRODUCT(('ILC Report'!$A$2:$A$8000='Active WWML'!$A29)*('ILC Report'!$BA$2:$BA$8000='Active WWML'!I$4)*('ILC Report'!$F$2:$F$8000))</f>
        <v>0</v>
      </c>
      <c r="K29" s="28" t="str">
        <f t="shared" si="0"/>
        <v>0</v>
      </c>
      <c r="L29" s="28" t="str">
        <f t="shared" si="1"/>
        <v>0</v>
      </c>
      <c r="M29" s="28" t="str">
        <f t="shared" si="2"/>
        <v>0</v>
      </c>
      <c r="O29" s="28">
        <f>SUMPRODUCT(('ILC Report'!$A$2:$A$8000='Active WWML'!$A29)*('ILC Report'!$BB$2:$BB$8000='Active WWML'!O$4)*('ILC Report'!$F$2:$F$8000))</f>
        <v>0</v>
      </c>
      <c r="P29" s="28">
        <f>SUMPRODUCT(('ILC Report'!$A$2:$A$8000='Active WWML'!$A29)*('ILC Report'!$BB$2:$BB$8000='Active WWML'!P$4)*('ILC Report'!$F$2:$F$8000))</f>
        <v>0</v>
      </c>
      <c r="Q29" s="28">
        <f>SUMPRODUCT(('ILC Report'!$A$2:$A$8000='Active WWML'!$A29)*('ILC Report'!$BB$2:$BB$8000='Active WWML'!Q$4)*('ILC Report'!$F$2:$F$8000))</f>
        <v>0</v>
      </c>
      <c r="R29" s="28">
        <f>SUMPRODUCT(('ILC Report'!$A$2:$A$8000='Active WWML'!$A29)*('ILC Report'!$BB$2:$BB$8000='Active WWML'!R$4)*('ILC Report'!$F$2:$F$8000))</f>
        <v>0</v>
      </c>
      <c r="S29" s="28">
        <f>SUMPRODUCT(('ILC Report'!$A$2:$A$8000='Active WWML'!$A29)*('ILC Report'!$BB$2:$BB$8000='Active WWML'!S$4)*('ILC Report'!$F$2:$F$8000))</f>
        <v>0</v>
      </c>
      <c r="T29" s="28">
        <f>SUMPRODUCT(('ILC Report'!$A$2:$A$8000='Active WWML'!$A29)*('ILC Report'!$BB$2:$BB$8000='Active WWML'!T$4)*('ILC Report'!$F$2:$F$8000))</f>
        <v>0</v>
      </c>
      <c r="U29" s="28">
        <f>SUMPRODUCT(('ILC Report'!$A$2:$A$8000='Active WWML'!$A29)*('ILC Report'!$BB$2:$BB$8000='Active WWML'!U$4)*('ILC Report'!$F$2:$F$8000))</f>
        <v>0</v>
      </c>
      <c r="V29" s="28">
        <f>SUMPRODUCT(('ILC Report'!$A$2:$A$8000='Active WWML'!$A29)*('ILC Report'!$BB$2:$BB$8000='Active WWML'!V$4)*('ILC Report'!$F$2:$F$8000))</f>
        <v>0</v>
      </c>
      <c r="W29" s="28">
        <f>SUMPRODUCT(('ILC Report'!$A$2:$A$8000='Active WWML'!$A29)*('ILC Report'!$BB$2:$BB$8000='Active WWML'!W$4)*('ILC Report'!$F$2:$F$8000))</f>
        <v>0</v>
      </c>
      <c r="X29" s="28">
        <f>SUMPRODUCT(('ILC Report'!$A$2:$A$8000='Active WWML'!$A29)*('ILC Report'!$BB$2:$BB$8000='Active WWML'!X$4)*('ILC Report'!$F$2:$F$8000))</f>
        <v>0</v>
      </c>
      <c r="Y29" s="28">
        <f>SUMPRODUCT(('ILC Report'!$A$2:$A$8000='Active WWML'!$A29)*('ILC Report'!$BB$2:$BB$8000='Active WWML'!Y$4)*('ILC Report'!$F$2:$F$8000))</f>
        <v>0</v>
      </c>
      <c r="Z29" s="28">
        <f>SUMPRODUCT(('ILC Report'!$A$2:$A$8000='Active WWML'!$A29)*('ILC Report'!$BB$2:$BB$8000='Active WWML'!Z$4)*('ILC Report'!$F$2:$F$8000))</f>
        <v>0</v>
      </c>
      <c r="AA29" s="28">
        <f>SUMPRODUCT(('ILC Report'!$A$2:$A$8000='Active WWML'!$A29)*('ILC Report'!$BB$2:$BB$8000='Active WWML'!AA$4)*('ILC Report'!$F$2:$F$8000))</f>
        <v>0</v>
      </c>
      <c r="AB29" s="28">
        <f>SUMPRODUCT(('ILC Report'!$A$2:$A$8000='Active WWML'!$A29)*('ILC Report'!$BB$2:$BB$8000='Active WWML'!AB$4)*('ILC Report'!$F$2:$F$8000))</f>
        <v>0</v>
      </c>
      <c r="AC29" s="28">
        <f>SUMPRODUCT(('ILC Report'!$A$2:$A$8000='Active WWML'!$A29)*('ILC Report'!$BB$2:$BB$8000='Active WWML'!AC$4)*('ILC Report'!$F$2:$F$8000))</f>
        <v>0</v>
      </c>
      <c r="AD29" s="28">
        <f>SUMPRODUCT(('ILC Report'!$A$2:$A$8000='Active WWML'!$A29)*('ILC Report'!$BB$2:$BB$8000='Active WWML'!AD$4)*('ILC Report'!$F$2:$F$8000))</f>
        <v>0</v>
      </c>
      <c r="AE29" s="28">
        <f>SUMPRODUCT(('ILC Report'!$A$2:$A$8000='Active WWML'!$A29)*('ILC Report'!$BB$2:$BB$8000='Active WWML'!AE$4)*('ILC Report'!$F$2:$F$8000))</f>
        <v>0</v>
      </c>
      <c r="AG29" s="28">
        <f>SUMPRODUCT(('ILC Report'!$A$2:$A$8000='Active WWML'!$A29)*('ILC Report'!$H$2:$H$8000='Active WWML'!AG$4)*('ILC Report'!$F$2:$F$8000))</f>
        <v>0</v>
      </c>
      <c r="AH29" s="28">
        <f>SUMPRODUCT(('ILC Report'!$A$2:$A$8000='Active WWML'!$A29)*('ILC Report'!$H$2:$H$8000='Active WWML'!AH$4)*('ILC Report'!$F$2:$F$8000))</f>
        <v>0</v>
      </c>
      <c r="AI29" s="28">
        <f>SUMPRODUCT(('ILC Report'!$A$2:$A$8000='Active WWML'!$A29)*('ILC Report'!$H$2:$H$8000='Active WWML'!AI$4)*('ILC Report'!$F$2:$F$8000))</f>
        <v>0</v>
      </c>
      <c r="AJ29" s="28">
        <f>SUMPRODUCT(('ILC Report'!$A$2:$A$8000='Active WWML'!$A29)*('ILC Report'!$H$2:$H$8000='Active WWML'!AJ$4)*('ILC Report'!$F$2:$F$8000))</f>
        <v>0</v>
      </c>
      <c r="AK29" s="28">
        <f t="shared" si="3"/>
        <v>0</v>
      </c>
    </row>
    <row r="30" spans="1:37" x14ac:dyDescent="0.3">
      <c r="A30" s="40" t="s">
        <v>127</v>
      </c>
      <c r="B30" s="11" t="s">
        <v>374</v>
      </c>
      <c r="C30" s="11" t="s">
        <v>283</v>
      </c>
      <c r="D30" s="11" t="s">
        <v>275</v>
      </c>
      <c r="E30" s="11" t="s">
        <v>276</v>
      </c>
      <c r="G30" s="28">
        <f>SUMPRODUCT(('ILC Report'!$A$2:$A$8000='Active WWML'!$A30)*('ILC Report'!$BA$2:$BA$8000='Active WWML'!G$4)*('ILC Report'!$F$2:$F$8000))</f>
        <v>0</v>
      </c>
      <c r="H30" s="28">
        <f>SUMPRODUCT(('ILC Report'!$A$2:$A$8000='Active WWML'!$A30)*('ILC Report'!$BA$2:$BA$8000='Active WWML'!H$4)*('ILC Report'!$F$2:$F$8000))</f>
        <v>233</v>
      </c>
      <c r="I30" s="28">
        <f>SUMPRODUCT(('ILC Report'!$A$2:$A$8000='Active WWML'!$A30)*('ILC Report'!$BA$2:$BA$8000='Active WWML'!I$4)*('ILC Report'!$F$2:$F$8000))</f>
        <v>0</v>
      </c>
      <c r="K30" s="28" t="str">
        <f t="shared" si="0"/>
        <v>0</v>
      </c>
      <c r="L30" s="28" t="str">
        <f t="shared" si="1"/>
        <v>1</v>
      </c>
      <c r="M30" s="28" t="str">
        <f t="shared" si="2"/>
        <v>0</v>
      </c>
      <c r="O30" s="28">
        <f>SUMPRODUCT(('ILC Report'!$A$2:$A$8000='Active WWML'!$A30)*('ILC Report'!$BB$2:$BB$8000='Active WWML'!O$4)*('ILC Report'!$F$2:$F$8000))</f>
        <v>200</v>
      </c>
      <c r="P30" s="28">
        <f>SUMPRODUCT(('ILC Report'!$A$2:$A$8000='Active WWML'!$A30)*('ILC Report'!$BB$2:$BB$8000='Active WWML'!P$4)*('ILC Report'!$F$2:$F$8000))</f>
        <v>0</v>
      </c>
      <c r="Q30" s="28">
        <f>SUMPRODUCT(('ILC Report'!$A$2:$A$8000='Active WWML'!$A30)*('ILC Report'!$BB$2:$BB$8000='Active WWML'!Q$4)*('ILC Report'!$F$2:$F$8000))</f>
        <v>0</v>
      </c>
      <c r="R30" s="28">
        <f>SUMPRODUCT(('ILC Report'!$A$2:$A$8000='Active WWML'!$A30)*('ILC Report'!$BB$2:$BB$8000='Active WWML'!R$4)*('ILC Report'!$F$2:$F$8000))</f>
        <v>0</v>
      </c>
      <c r="S30" s="28">
        <f>SUMPRODUCT(('ILC Report'!$A$2:$A$8000='Active WWML'!$A30)*('ILC Report'!$BB$2:$BB$8000='Active WWML'!S$4)*('ILC Report'!$F$2:$F$8000))</f>
        <v>0</v>
      </c>
      <c r="T30" s="28">
        <f>SUMPRODUCT(('ILC Report'!$A$2:$A$8000='Active WWML'!$A30)*('ILC Report'!$BB$2:$BB$8000='Active WWML'!T$4)*('ILC Report'!$F$2:$F$8000))</f>
        <v>0</v>
      </c>
      <c r="U30" s="28">
        <f>SUMPRODUCT(('ILC Report'!$A$2:$A$8000='Active WWML'!$A30)*('ILC Report'!$BB$2:$BB$8000='Active WWML'!U$4)*('ILC Report'!$F$2:$F$8000))</f>
        <v>0</v>
      </c>
      <c r="V30" s="28">
        <f>SUMPRODUCT(('ILC Report'!$A$2:$A$8000='Active WWML'!$A30)*('ILC Report'!$BB$2:$BB$8000='Active WWML'!V$4)*('ILC Report'!$F$2:$F$8000))</f>
        <v>0</v>
      </c>
      <c r="W30" s="28">
        <f>SUMPRODUCT(('ILC Report'!$A$2:$A$8000='Active WWML'!$A30)*('ILC Report'!$BB$2:$BB$8000='Active WWML'!W$4)*('ILC Report'!$F$2:$F$8000))</f>
        <v>33</v>
      </c>
      <c r="X30" s="28">
        <f>SUMPRODUCT(('ILC Report'!$A$2:$A$8000='Active WWML'!$A30)*('ILC Report'!$BB$2:$BB$8000='Active WWML'!X$4)*('ILC Report'!$F$2:$F$8000))</f>
        <v>0</v>
      </c>
      <c r="Y30" s="28">
        <f>SUMPRODUCT(('ILC Report'!$A$2:$A$8000='Active WWML'!$A30)*('ILC Report'!$BB$2:$BB$8000='Active WWML'!Y$4)*('ILC Report'!$F$2:$F$8000))</f>
        <v>0</v>
      </c>
      <c r="Z30" s="28">
        <f>SUMPRODUCT(('ILC Report'!$A$2:$A$8000='Active WWML'!$A30)*('ILC Report'!$BB$2:$BB$8000='Active WWML'!Z$4)*('ILC Report'!$F$2:$F$8000))</f>
        <v>0</v>
      </c>
      <c r="AA30" s="28">
        <f>SUMPRODUCT(('ILC Report'!$A$2:$A$8000='Active WWML'!$A30)*('ILC Report'!$BB$2:$BB$8000='Active WWML'!AA$4)*('ILC Report'!$F$2:$F$8000))</f>
        <v>0</v>
      </c>
      <c r="AB30" s="28">
        <f>SUMPRODUCT(('ILC Report'!$A$2:$A$8000='Active WWML'!$A30)*('ILC Report'!$BB$2:$BB$8000='Active WWML'!AB$4)*('ILC Report'!$F$2:$F$8000))</f>
        <v>0</v>
      </c>
      <c r="AC30" s="28">
        <f>SUMPRODUCT(('ILC Report'!$A$2:$A$8000='Active WWML'!$A30)*('ILC Report'!$BB$2:$BB$8000='Active WWML'!AC$4)*('ILC Report'!$F$2:$F$8000))</f>
        <v>0</v>
      </c>
      <c r="AD30" s="28">
        <f>SUMPRODUCT(('ILC Report'!$A$2:$A$8000='Active WWML'!$A30)*('ILC Report'!$BB$2:$BB$8000='Active WWML'!AD$4)*('ILC Report'!$F$2:$F$8000))</f>
        <v>0</v>
      </c>
      <c r="AE30" s="28">
        <f>SUMPRODUCT(('ILC Report'!$A$2:$A$8000='Active WWML'!$A30)*('ILC Report'!$BB$2:$BB$8000='Active WWML'!AE$4)*('ILC Report'!$F$2:$F$8000))</f>
        <v>0</v>
      </c>
      <c r="AG30" s="28">
        <f>SUMPRODUCT(('ILC Report'!$A$2:$A$8000='Active WWML'!$A30)*('ILC Report'!$H$2:$H$8000='Active WWML'!AG$4)*('ILC Report'!$F$2:$F$8000))</f>
        <v>233</v>
      </c>
      <c r="AH30" s="28">
        <f>SUMPRODUCT(('ILC Report'!$A$2:$A$8000='Active WWML'!$A30)*('ILC Report'!$H$2:$H$8000='Active WWML'!AH$4)*('ILC Report'!$F$2:$F$8000))</f>
        <v>0</v>
      </c>
      <c r="AI30" s="28">
        <f>SUMPRODUCT(('ILC Report'!$A$2:$A$8000='Active WWML'!$A30)*('ILC Report'!$H$2:$H$8000='Active WWML'!AI$4)*('ILC Report'!$F$2:$F$8000))</f>
        <v>0</v>
      </c>
      <c r="AJ30" s="28">
        <f>SUMPRODUCT(('ILC Report'!$A$2:$A$8000='Active WWML'!$A30)*('ILC Report'!$H$2:$H$8000='Active WWML'!AJ$4)*('ILC Report'!$F$2:$F$8000))</f>
        <v>0</v>
      </c>
      <c r="AK30" s="28">
        <f t="shared" si="3"/>
        <v>233</v>
      </c>
    </row>
    <row r="31" spans="1:37" x14ac:dyDescent="0.3">
      <c r="A31" s="40">
        <v>21766</v>
      </c>
      <c r="B31" s="11" t="s">
        <v>522</v>
      </c>
      <c r="C31" s="11" t="s">
        <v>278</v>
      </c>
      <c r="D31" s="11" t="s">
        <v>275</v>
      </c>
      <c r="E31" s="11" t="s">
        <v>276</v>
      </c>
      <c r="G31" s="28">
        <f>SUMPRODUCT(('ILC Report'!$A$2:$A$8000='Active WWML'!$A31)*('ILC Report'!$BA$2:$BA$8000='Active WWML'!G$4)*('ILC Report'!$F$2:$F$8000))</f>
        <v>0</v>
      </c>
      <c r="H31" s="28">
        <f>SUMPRODUCT(('ILC Report'!$A$2:$A$8000='Active WWML'!$A31)*('ILC Report'!$BA$2:$BA$8000='Active WWML'!H$4)*('ILC Report'!$F$2:$F$8000))</f>
        <v>0</v>
      </c>
      <c r="I31" s="28">
        <f>SUMPRODUCT(('ILC Report'!$A$2:$A$8000='Active WWML'!$A31)*('ILC Report'!$BA$2:$BA$8000='Active WWML'!I$4)*('ILC Report'!$F$2:$F$8000))</f>
        <v>0</v>
      </c>
      <c r="K31" s="28" t="str">
        <f t="shared" si="0"/>
        <v>0</v>
      </c>
      <c r="L31" s="28" t="str">
        <f t="shared" si="1"/>
        <v>0</v>
      </c>
      <c r="M31" s="28" t="str">
        <f t="shared" si="2"/>
        <v>0</v>
      </c>
      <c r="O31" s="28">
        <f>SUMPRODUCT(('ILC Report'!$A$2:$A$8000='Active WWML'!$A31)*('ILC Report'!$BB$2:$BB$8000='Active WWML'!O$4)*('ILC Report'!$F$2:$F$8000))</f>
        <v>0</v>
      </c>
      <c r="P31" s="28">
        <f>SUMPRODUCT(('ILC Report'!$A$2:$A$8000='Active WWML'!$A31)*('ILC Report'!$BB$2:$BB$8000='Active WWML'!P$4)*('ILC Report'!$F$2:$F$8000))</f>
        <v>0</v>
      </c>
      <c r="Q31" s="28">
        <f>SUMPRODUCT(('ILC Report'!$A$2:$A$8000='Active WWML'!$A31)*('ILC Report'!$BB$2:$BB$8000='Active WWML'!Q$4)*('ILC Report'!$F$2:$F$8000))</f>
        <v>0</v>
      </c>
      <c r="R31" s="28">
        <f>SUMPRODUCT(('ILC Report'!$A$2:$A$8000='Active WWML'!$A31)*('ILC Report'!$BB$2:$BB$8000='Active WWML'!R$4)*('ILC Report'!$F$2:$F$8000))</f>
        <v>0</v>
      </c>
      <c r="S31" s="28">
        <f>SUMPRODUCT(('ILC Report'!$A$2:$A$8000='Active WWML'!$A31)*('ILC Report'!$BB$2:$BB$8000='Active WWML'!S$4)*('ILC Report'!$F$2:$F$8000))</f>
        <v>0</v>
      </c>
      <c r="T31" s="28">
        <f>SUMPRODUCT(('ILC Report'!$A$2:$A$8000='Active WWML'!$A31)*('ILC Report'!$BB$2:$BB$8000='Active WWML'!T$4)*('ILC Report'!$F$2:$F$8000))</f>
        <v>0</v>
      </c>
      <c r="U31" s="28">
        <f>SUMPRODUCT(('ILC Report'!$A$2:$A$8000='Active WWML'!$A31)*('ILC Report'!$BB$2:$BB$8000='Active WWML'!U$4)*('ILC Report'!$F$2:$F$8000))</f>
        <v>0</v>
      </c>
      <c r="V31" s="28">
        <f>SUMPRODUCT(('ILC Report'!$A$2:$A$8000='Active WWML'!$A31)*('ILC Report'!$BB$2:$BB$8000='Active WWML'!V$4)*('ILC Report'!$F$2:$F$8000))</f>
        <v>0</v>
      </c>
      <c r="W31" s="28">
        <f>SUMPRODUCT(('ILC Report'!$A$2:$A$8000='Active WWML'!$A31)*('ILC Report'!$BB$2:$BB$8000='Active WWML'!W$4)*('ILC Report'!$F$2:$F$8000))</f>
        <v>0</v>
      </c>
      <c r="X31" s="28">
        <f>SUMPRODUCT(('ILC Report'!$A$2:$A$8000='Active WWML'!$A31)*('ILC Report'!$BB$2:$BB$8000='Active WWML'!X$4)*('ILC Report'!$F$2:$F$8000))</f>
        <v>0</v>
      </c>
      <c r="Y31" s="28">
        <f>SUMPRODUCT(('ILC Report'!$A$2:$A$8000='Active WWML'!$A31)*('ILC Report'!$BB$2:$BB$8000='Active WWML'!Y$4)*('ILC Report'!$F$2:$F$8000))</f>
        <v>0</v>
      </c>
      <c r="Z31" s="28">
        <f>SUMPRODUCT(('ILC Report'!$A$2:$A$8000='Active WWML'!$A31)*('ILC Report'!$BB$2:$BB$8000='Active WWML'!Z$4)*('ILC Report'!$F$2:$F$8000))</f>
        <v>0</v>
      </c>
      <c r="AA31" s="28">
        <f>SUMPRODUCT(('ILC Report'!$A$2:$A$8000='Active WWML'!$A31)*('ILC Report'!$BB$2:$BB$8000='Active WWML'!AA$4)*('ILC Report'!$F$2:$F$8000))</f>
        <v>0</v>
      </c>
      <c r="AB31" s="28">
        <f>SUMPRODUCT(('ILC Report'!$A$2:$A$8000='Active WWML'!$A31)*('ILC Report'!$BB$2:$BB$8000='Active WWML'!AB$4)*('ILC Report'!$F$2:$F$8000))</f>
        <v>0</v>
      </c>
      <c r="AC31" s="28">
        <f>SUMPRODUCT(('ILC Report'!$A$2:$A$8000='Active WWML'!$A31)*('ILC Report'!$BB$2:$BB$8000='Active WWML'!AC$4)*('ILC Report'!$F$2:$F$8000))</f>
        <v>0</v>
      </c>
      <c r="AD31" s="28">
        <f>SUMPRODUCT(('ILC Report'!$A$2:$A$8000='Active WWML'!$A31)*('ILC Report'!$BB$2:$BB$8000='Active WWML'!AD$4)*('ILC Report'!$F$2:$F$8000))</f>
        <v>0</v>
      </c>
      <c r="AE31" s="28">
        <f>SUMPRODUCT(('ILC Report'!$A$2:$A$8000='Active WWML'!$A31)*('ILC Report'!$BB$2:$BB$8000='Active WWML'!AE$4)*('ILC Report'!$F$2:$F$8000))</f>
        <v>0</v>
      </c>
      <c r="AG31" s="28">
        <f>SUMPRODUCT(('ILC Report'!$A$2:$A$8000='Active WWML'!$A31)*('ILC Report'!$H$2:$H$8000='Active WWML'!AG$4)*('ILC Report'!$F$2:$F$8000))</f>
        <v>0</v>
      </c>
      <c r="AH31" s="28">
        <f>SUMPRODUCT(('ILC Report'!$A$2:$A$8000='Active WWML'!$A31)*('ILC Report'!$H$2:$H$8000='Active WWML'!AH$4)*('ILC Report'!$F$2:$F$8000))</f>
        <v>0</v>
      </c>
      <c r="AI31" s="28">
        <f>SUMPRODUCT(('ILC Report'!$A$2:$A$8000='Active WWML'!$A31)*('ILC Report'!$H$2:$H$8000='Active WWML'!AI$4)*('ILC Report'!$F$2:$F$8000))</f>
        <v>0</v>
      </c>
      <c r="AJ31" s="28">
        <f>SUMPRODUCT(('ILC Report'!$A$2:$A$8000='Active WWML'!$A31)*('ILC Report'!$H$2:$H$8000='Active WWML'!AJ$4)*('ILC Report'!$F$2:$F$8000))</f>
        <v>0</v>
      </c>
      <c r="AK31" s="28">
        <f t="shared" si="3"/>
        <v>0</v>
      </c>
    </row>
    <row r="32" spans="1:37" x14ac:dyDescent="0.3">
      <c r="A32" s="40" t="s">
        <v>195</v>
      </c>
      <c r="B32" s="11" t="s">
        <v>444</v>
      </c>
      <c r="C32" s="11" t="s">
        <v>283</v>
      </c>
      <c r="D32" s="11" t="s">
        <v>275</v>
      </c>
      <c r="E32" s="11" t="s">
        <v>276</v>
      </c>
      <c r="G32" s="28">
        <f>SUMPRODUCT(('ILC Report'!$A$2:$A$8000='Active WWML'!$A32)*('ILC Report'!$BA$2:$BA$8000='Active WWML'!G$4)*('ILC Report'!$F$2:$F$8000))</f>
        <v>0</v>
      </c>
      <c r="H32" s="28">
        <f>SUMPRODUCT(('ILC Report'!$A$2:$A$8000='Active WWML'!$A32)*('ILC Report'!$BA$2:$BA$8000='Active WWML'!H$4)*('ILC Report'!$F$2:$F$8000))</f>
        <v>0</v>
      </c>
      <c r="I32" s="28">
        <f>SUMPRODUCT(('ILC Report'!$A$2:$A$8000='Active WWML'!$A32)*('ILC Report'!$BA$2:$BA$8000='Active WWML'!I$4)*('ILC Report'!$F$2:$F$8000))</f>
        <v>0</v>
      </c>
      <c r="K32" s="28" t="str">
        <f t="shared" si="0"/>
        <v>0</v>
      </c>
      <c r="L32" s="28" t="str">
        <f t="shared" si="1"/>
        <v>0</v>
      </c>
      <c r="M32" s="28" t="str">
        <f t="shared" si="2"/>
        <v>0</v>
      </c>
      <c r="O32" s="28">
        <f>SUMPRODUCT(('ILC Report'!$A$2:$A$8000='Active WWML'!$A32)*('ILC Report'!$BB$2:$BB$8000='Active WWML'!O$4)*('ILC Report'!$F$2:$F$8000))</f>
        <v>0</v>
      </c>
      <c r="P32" s="28">
        <f>SUMPRODUCT(('ILC Report'!$A$2:$A$8000='Active WWML'!$A32)*('ILC Report'!$BB$2:$BB$8000='Active WWML'!P$4)*('ILC Report'!$F$2:$F$8000))</f>
        <v>0</v>
      </c>
      <c r="Q32" s="28">
        <f>SUMPRODUCT(('ILC Report'!$A$2:$A$8000='Active WWML'!$A32)*('ILC Report'!$BB$2:$BB$8000='Active WWML'!Q$4)*('ILC Report'!$F$2:$F$8000))</f>
        <v>0</v>
      </c>
      <c r="R32" s="28">
        <f>SUMPRODUCT(('ILC Report'!$A$2:$A$8000='Active WWML'!$A32)*('ILC Report'!$BB$2:$BB$8000='Active WWML'!R$4)*('ILC Report'!$F$2:$F$8000))</f>
        <v>0</v>
      </c>
      <c r="S32" s="28">
        <f>SUMPRODUCT(('ILC Report'!$A$2:$A$8000='Active WWML'!$A32)*('ILC Report'!$BB$2:$BB$8000='Active WWML'!S$4)*('ILC Report'!$F$2:$F$8000))</f>
        <v>0</v>
      </c>
      <c r="T32" s="28">
        <f>SUMPRODUCT(('ILC Report'!$A$2:$A$8000='Active WWML'!$A32)*('ILC Report'!$BB$2:$BB$8000='Active WWML'!T$4)*('ILC Report'!$F$2:$F$8000))</f>
        <v>0</v>
      </c>
      <c r="U32" s="28">
        <f>SUMPRODUCT(('ILC Report'!$A$2:$A$8000='Active WWML'!$A32)*('ILC Report'!$BB$2:$BB$8000='Active WWML'!U$4)*('ILC Report'!$F$2:$F$8000))</f>
        <v>0</v>
      </c>
      <c r="V32" s="28">
        <f>SUMPRODUCT(('ILC Report'!$A$2:$A$8000='Active WWML'!$A32)*('ILC Report'!$BB$2:$BB$8000='Active WWML'!V$4)*('ILC Report'!$F$2:$F$8000))</f>
        <v>0</v>
      </c>
      <c r="W32" s="28">
        <f>SUMPRODUCT(('ILC Report'!$A$2:$A$8000='Active WWML'!$A32)*('ILC Report'!$BB$2:$BB$8000='Active WWML'!W$4)*('ILC Report'!$F$2:$F$8000))</f>
        <v>0</v>
      </c>
      <c r="X32" s="28">
        <f>SUMPRODUCT(('ILC Report'!$A$2:$A$8000='Active WWML'!$A32)*('ILC Report'!$BB$2:$BB$8000='Active WWML'!X$4)*('ILC Report'!$F$2:$F$8000))</f>
        <v>0</v>
      </c>
      <c r="Y32" s="28">
        <f>SUMPRODUCT(('ILC Report'!$A$2:$A$8000='Active WWML'!$A32)*('ILC Report'!$BB$2:$BB$8000='Active WWML'!Y$4)*('ILC Report'!$F$2:$F$8000))</f>
        <v>0</v>
      </c>
      <c r="Z32" s="28">
        <f>SUMPRODUCT(('ILC Report'!$A$2:$A$8000='Active WWML'!$A32)*('ILC Report'!$BB$2:$BB$8000='Active WWML'!Z$4)*('ILC Report'!$F$2:$F$8000))</f>
        <v>0</v>
      </c>
      <c r="AA32" s="28">
        <f>SUMPRODUCT(('ILC Report'!$A$2:$A$8000='Active WWML'!$A32)*('ILC Report'!$BB$2:$BB$8000='Active WWML'!AA$4)*('ILC Report'!$F$2:$F$8000))</f>
        <v>0</v>
      </c>
      <c r="AB32" s="28">
        <f>SUMPRODUCT(('ILC Report'!$A$2:$A$8000='Active WWML'!$A32)*('ILC Report'!$BB$2:$BB$8000='Active WWML'!AB$4)*('ILC Report'!$F$2:$F$8000))</f>
        <v>0</v>
      </c>
      <c r="AC32" s="28">
        <f>SUMPRODUCT(('ILC Report'!$A$2:$A$8000='Active WWML'!$A32)*('ILC Report'!$BB$2:$BB$8000='Active WWML'!AC$4)*('ILC Report'!$F$2:$F$8000))</f>
        <v>0</v>
      </c>
      <c r="AD32" s="28">
        <f>SUMPRODUCT(('ILC Report'!$A$2:$A$8000='Active WWML'!$A32)*('ILC Report'!$BB$2:$BB$8000='Active WWML'!AD$4)*('ILC Report'!$F$2:$F$8000))</f>
        <v>0</v>
      </c>
      <c r="AE32" s="28">
        <f>SUMPRODUCT(('ILC Report'!$A$2:$A$8000='Active WWML'!$A32)*('ILC Report'!$BB$2:$BB$8000='Active WWML'!AE$4)*('ILC Report'!$F$2:$F$8000))</f>
        <v>0</v>
      </c>
      <c r="AG32" s="28">
        <f>SUMPRODUCT(('ILC Report'!$A$2:$A$8000='Active WWML'!$A32)*('ILC Report'!$H$2:$H$8000='Active WWML'!AG$4)*('ILC Report'!$F$2:$F$8000))</f>
        <v>0</v>
      </c>
      <c r="AH32" s="28">
        <f>SUMPRODUCT(('ILC Report'!$A$2:$A$8000='Active WWML'!$A32)*('ILC Report'!$H$2:$H$8000='Active WWML'!AH$4)*('ILC Report'!$F$2:$F$8000))</f>
        <v>0</v>
      </c>
      <c r="AI32" s="28">
        <f>SUMPRODUCT(('ILC Report'!$A$2:$A$8000='Active WWML'!$A32)*('ILC Report'!$H$2:$H$8000='Active WWML'!AI$4)*('ILC Report'!$F$2:$F$8000))</f>
        <v>0</v>
      </c>
      <c r="AJ32" s="28">
        <f>SUMPRODUCT(('ILC Report'!$A$2:$A$8000='Active WWML'!$A32)*('ILC Report'!$H$2:$H$8000='Active WWML'!AJ$4)*('ILC Report'!$F$2:$F$8000))</f>
        <v>0</v>
      </c>
      <c r="AK32" s="28">
        <f t="shared" si="3"/>
        <v>0</v>
      </c>
    </row>
    <row r="33" spans="1:37" x14ac:dyDescent="0.3">
      <c r="A33" s="40" t="s">
        <v>108</v>
      </c>
      <c r="B33" s="11" t="s">
        <v>293</v>
      </c>
      <c r="C33" s="11" t="s">
        <v>278</v>
      </c>
      <c r="D33" s="11" t="s">
        <v>275</v>
      </c>
      <c r="E33" s="11" t="s">
        <v>276</v>
      </c>
      <c r="G33" s="28">
        <f>SUMPRODUCT(('ILC Report'!$A$2:$A$8000='Active WWML'!$A33)*('ILC Report'!$BA$2:$BA$8000='Active WWML'!G$4)*('ILC Report'!$F$2:$F$8000))</f>
        <v>552</v>
      </c>
      <c r="H33" s="28">
        <f>SUMPRODUCT(('ILC Report'!$A$2:$A$8000='Active WWML'!$A33)*('ILC Report'!$BA$2:$BA$8000='Active WWML'!H$4)*('ILC Report'!$F$2:$F$8000))</f>
        <v>0</v>
      </c>
      <c r="I33" s="28">
        <f>SUMPRODUCT(('ILC Report'!$A$2:$A$8000='Active WWML'!$A33)*('ILC Report'!$BA$2:$BA$8000='Active WWML'!I$4)*('ILC Report'!$F$2:$F$8000))</f>
        <v>0</v>
      </c>
      <c r="K33" s="28" t="str">
        <f t="shared" si="0"/>
        <v>1</v>
      </c>
      <c r="L33" s="28" t="str">
        <f t="shared" si="1"/>
        <v>0</v>
      </c>
      <c r="M33" s="28" t="str">
        <f t="shared" si="2"/>
        <v>0</v>
      </c>
      <c r="O33" s="28">
        <f>SUMPRODUCT(('ILC Report'!$A$2:$A$8000='Active WWML'!$A33)*('ILC Report'!$BB$2:$BB$8000='Active WWML'!O$4)*('ILC Report'!$F$2:$F$8000))</f>
        <v>0</v>
      </c>
      <c r="P33" s="28">
        <f>SUMPRODUCT(('ILC Report'!$A$2:$A$8000='Active WWML'!$A33)*('ILC Report'!$BB$2:$BB$8000='Active WWML'!P$4)*('ILC Report'!$F$2:$F$8000))</f>
        <v>0</v>
      </c>
      <c r="Q33" s="28">
        <f>SUMPRODUCT(('ILC Report'!$A$2:$A$8000='Active WWML'!$A33)*('ILC Report'!$BB$2:$BB$8000='Active WWML'!Q$4)*('ILC Report'!$F$2:$F$8000))</f>
        <v>0</v>
      </c>
      <c r="R33" s="28">
        <f>SUMPRODUCT(('ILC Report'!$A$2:$A$8000='Active WWML'!$A33)*('ILC Report'!$BB$2:$BB$8000='Active WWML'!R$4)*('ILC Report'!$F$2:$F$8000))</f>
        <v>0</v>
      </c>
      <c r="S33" s="28">
        <f>SUMPRODUCT(('ILC Report'!$A$2:$A$8000='Active WWML'!$A33)*('ILC Report'!$BB$2:$BB$8000='Active WWML'!S$4)*('ILC Report'!$F$2:$F$8000))</f>
        <v>0</v>
      </c>
      <c r="T33" s="28">
        <f>SUMPRODUCT(('ILC Report'!$A$2:$A$8000='Active WWML'!$A33)*('ILC Report'!$BB$2:$BB$8000='Active WWML'!T$4)*('ILC Report'!$F$2:$F$8000))</f>
        <v>0</v>
      </c>
      <c r="U33" s="28">
        <f>SUMPRODUCT(('ILC Report'!$A$2:$A$8000='Active WWML'!$A33)*('ILC Report'!$BB$2:$BB$8000='Active WWML'!U$4)*('ILC Report'!$F$2:$F$8000))</f>
        <v>0</v>
      </c>
      <c r="V33" s="28">
        <f>SUMPRODUCT(('ILC Report'!$A$2:$A$8000='Active WWML'!$A33)*('ILC Report'!$BB$2:$BB$8000='Active WWML'!V$4)*('ILC Report'!$F$2:$F$8000))</f>
        <v>0</v>
      </c>
      <c r="W33" s="28">
        <f>SUMPRODUCT(('ILC Report'!$A$2:$A$8000='Active WWML'!$A33)*('ILC Report'!$BB$2:$BB$8000='Active WWML'!W$4)*('ILC Report'!$F$2:$F$8000))</f>
        <v>552</v>
      </c>
      <c r="X33" s="28">
        <f>SUMPRODUCT(('ILC Report'!$A$2:$A$8000='Active WWML'!$A33)*('ILC Report'!$BB$2:$BB$8000='Active WWML'!X$4)*('ILC Report'!$F$2:$F$8000))</f>
        <v>0</v>
      </c>
      <c r="Y33" s="28">
        <f>SUMPRODUCT(('ILC Report'!$A$2:$A$8000='Active WWML'!$A33)*('ILC Report'!$BB$2:$BB$8000='Active WWML'!Y$4)*('ILC Report'!$F$2:$F$8000))</f>
        <v>0</v>
      </c>
      <c r="Z33" s="28">
        <f>SUMPRODUCT(('ILC Report'!$A$2:$A$8000='Active WWML'!$A33)*('ILC Report'!$BB$2:$BB$8000='Active WWML'!Z$4)*('ILC Report'!$F$2:$F$8000))</f>
        <v>0</v>
      </c>
      <c r="AA33" s="28">
        <f>SUMPRODUCT(('ILC Report'!$A$2:$A$8000='Active WWML'!$A33)*('ILC Report'!$BB$2:$BB$8000='Active WWML'!AA$4)*('ILC Report'!$F$2:$F$8000))</f>
        <v>0</v>
      </c>
      <c r="AB33" s="28">
        <f>SUMPRODUCT(('ILC Report'!$A$2:$A$8000='Active WWML'!$A33)*('ILC Report'!$BB$2:$BB$8000='Active WWML'!AB$4)*('ILC Report'!$F$2:$F$8000))</f>
        <v>0</v>
      </c>
      <c r="AC33" s="28">
        <f>SUMPRODUCT(('ILC Report'!$A$2:$A$8000='Active WWML'!$A33)*('ILC Report'!$BB$2:$BB$8000='Active WWML'!AC$4)*('ILC Report'!$F$2:$F$8000))</f>
        <v>0</v>
      </c>
      <c r="AD33" s="28">
        <f>SUMPRODUCT(('ILC Report'!$A$2:$A$8000='Active WWML'!$A33)*('ILC Report'!$BB$2:$BB$8000='Active WWML'!AD$4)*('ILC Report'!$F$2:$F$8000))</f>
        <v>0</v>
      </c>
      <c r="AE33" s="28">
        <f>SUMPRODUCT(('ILC Report'!$A$2:$A$8000='Active WWML'!$A33)*('ILC Report'!$BB$2:$BB$8000='Active WWML'!AE$4)*('ILC Report'!$F$2:$F$8000))</f>
        <v>0</v>
      </c>
      <c r="AG33" s="28">
        <f>SUMPRODUCT(('ILC Report'!$A$2:$A$8000='Active WWML'!$A33)*('ILC Report'!$H$2:$H$8000='Active WWML'!AG$4)*('ILC Report'!$F$2:$F$8000))</f>
        <v>228</v>
      </c>
      <c r="AH33" s="28">
        <f>SUMPRODUCT(('ILC Report'!$A$2:$A$8000='Active WWML'!$A33)*('ILC Report'!$H$2:$H$8000='Active WWML'!AH$4)*('ILC Report'!$F$2:$F$8000))</f>
        <v>324</v>
      </c>
      <c r="AI33" s="28">
        <f>SUMPRODUCT(('ILC Report'!$A$2:$A$8000='Active WWML'!$A33)*('ILC Report'!$H$2:$H$8000='Active WWML'!AI$4)*('ILC Report'!$F$2:$F$8000))</f>
        <v>0</v>
      </c>
      <c r="AJ33" s="28">
        <f>SUMPRODUCT(('ILC Report'!$A$2:$A$8000='Active WWML'!$A33)*('ILC Report'!$H$2:$H$8000='Active WWML'!AJ$4)*('ILC Report'!$F$2:$F$8000))</f>
        <v>0</v>
      </c>
      <c r="AK33" s="28">
        <f t="shared" si="3"/>
        <v>552</v>
      </c>
    </row>
    <row r="34" spans="1:37" x14ac:dyDescent="0.3">
      <c r="A34" s="40" t="s">
        <v>186</v>
      </c>
      <c r="B34" s="11" t="s">
        <v>357</v>
      </c>
      <c r="C34" s="11" t="s">
        <v>82</v>
      </c>
      <c r="D34" s="11" t="s">
        <v>275</v>
      </c>
      <c r="E34" s="11" t="s">
        <v>276</v>
      </c>
      <c r="G34" s="28">
        <f>SUMPRODUCT(('ILC Report'!$A$2:$A$8000='Active WWML'!$A34)*('ILC Report'!$BA$2:$BA$8000='Active WWML'!G$4)*('ILC Report'!$F$2:$F$8000))</f>
        <v>0</v>
      </c>
      <c r="H34" s="28">
        <f>SUMPRODUCT(('ILC Report'!$A$2:$A$8000='Active WWML'!$A34)*('ILC Report'!$BA$2:$BA$8000='Active WWML'!H$4)*('ILC Report'!$F$2:$F$8000))</f>
        <v>0</v>
      </c>
      <c r="I34" s="28">
        <f>SUMPRODUCT(('ILC Report'!$A$2:$A$8000='Active WWML'!$A34)*('ILC Report'!$BA$2:$BA$8000='Active WWML'!I$4)*('ILC Report'!$F$2:$F$8000))</f>
        <v>0</v>
      </c>
      <c r="K34" s="28" t="str">
        <f t="shared" si="0"/>
        <v>0</v>
      </c>
      <c r="L34" s="28" t="str">
        <f t="shared" si="1"/>
        <v>0</v>
      </c>
      <c r="M34" s="28" t="str">
        <f t="shared" si="2"/>
        <v>0</v>
      </c>
      <c r="O34" s="28">
        <f>SUMPRODUCT(('ILC Report'!$A$2:$A$8000='Active WWML'!$A34)*('ILC Report'!$BB$2:$BB$8000='Active WWML'!O$4)*('ILC Report'!$F$2:$F$8000))</f>
        <v>0</v>
      </c>
      <c r="P34" s="28">
        <f>SUMPRODUCT(('ILC Report'!$A$2:$A$8000='Active WWML'!$A34)*('ILC Report'!$BB$2:$BB$8000='Active WWML'!P$4)*('ILC Report'!$F$2:$F$8000))</f>
        <v>0</v>
      </c>
      <c r="Q34" s="28">
        <f>SUMPRODUCT(('ILC Report'!$A$2:$A$8000='Active WWML'!$A34)*('ILC Report'!$BB$2:$BB$8000='Active WWML'!Q$4)*('ILC Report'!$F$2:$F$8000))</f>
        <v>0</v>
      </c>
      <c r="R34" s="28">
        <f>SUMPRODUCT(('ILC Report'!$A$2:$A$8000='Active WWML'!$A34)*('ILC Report'!$BB$2:$BB$8000='Active WWML'!R$4)*('ILC Report'!$F$2:$F$8000))</f>
        <v>0</v>
      </c>
      <c r="S34" s="28">
        <f>SUMPRODUCT(('ILC Report'!$A$2:$A$8000='Active WWML'!$A34)*('ILC Report'!$BB$2:$BB$8000='Active WWML'!S$4)*('ILC Report'!$F$2:$F$8000))</f>
        <v>0</v>
      </c>
      <c r="T34" s="28">
        <f>SUMPRODUCT(('ILC Report'!$A$2:$A$8000='Active WWML'!$A34)*('ILC Report'!$BB$2:$BB$8000='Active WWML'!T$4)*('ILC Report'!$F$2:$F$8000))</f>
        <v>0</v>
      </c>
      <c r="U34" s="28">
        <f>SUMPRODUCT(('ILC Report'!$A$2:$A$8000='Active WWML'!$A34)*('ILC Report'!$BB$2:$BB$8000='Active WWML'!U$4)*('ILC Report'!$F$2:$F$8000))</f>
        <v>0</v>
      </c>
      <c r="V34" s="28">
        <f>SUMPRODUCT(('ILC Report'!$A$2:$A$8000='Active WWML'!$A34)*('ILC Report'!$BB$2:$BB$8000='Active WWML'!V$4)*('ILC Report'!$F$2:$F$8000))</f>
        <v>0</v>
      </c>
      <c r="W34" s="28">
        <f>SUMPRODUCT(('ILC Report'!$A$2:$A$8000='Active WWML'!$A34)*('ILC Report'!$BB$2:$BB$8000='Active WWML'!W$4)*('ILC Report'!$F$2:$F$8000))</f>
        <v>0</v>
      </c>
      <c r="X34" s="28">
        <f>SUMPRODUCT(('ILC Report'!$A$2:$A$8000='Active WWML'!$A34)*('ILC Report'!$BB$2:$BB$8000='Active WWML'!X$4)*('ILC Report'!$F$2:$F$8000))</f>
        <v>0</v>
      </c>
      <c r="Y34" s="28">
        <f>SUMPRODUCT(('ILC Report'!$A$2:$A$8000='Active WWML'!$A34)*('ILC Report'!$BB$2:$BB$8000='Active WWML'!Y$4)*('ILC Report'!$F$2:$F$8000))</f>
        <v>0</v>
      </c>
      <c r="Z34" s="28">
        <f>SUMPRODUCT(('ILC Report'!$A$2:$A$8000='Active WWML'!$A34)*('ILC Report'!$BB$2:$BB$8000='Active WWML'!Z$4)*('ILC Report'!$F$2:$F$8000))</f>
        <v>0</v>
      </c>
      <c r="AA34" s="28">
        <f>SUMPRODUCT(('ILC Report'!$A$2:$A$8000='Active WWML'!$A34)*('ILC Report'!$BB$2:$BB$8000='Active WWML'!AA$4)*('ILC Report'!$F$2:$F$8000))</f>
        <v>0</v>
      </c>
      <c r="AB34" s="28">
        <f>SUMPRODUCT(('ILC Report'!$A$2:$A$8000='Active WWML'!$A34)*('ILC Report'!$BB$2:$BB$8000='Active WWML'!AB$4)*('ILC Report'!$F$2:$F$8000))</f>
        <v>0</v>
      </c>
      <c r="AC34" s="28">
        <f>SUMPRODUCT(('ILC Report'!$A$2:$A$8000='Active WWML'!$A34)*('ILC Report'!$BB$2:$BB$8000='Active WWML'!AC$4)*('ILC Report'!$F$2:$F$8000))</f>
        <v>0</v>
      </c>
      <c r="AD34" s="28">
        <f>SUMPRODUCT(('ILC Report'!$A$2:$A$8000='Active WWML'!$A34)*('ILC Report'!$BB$2:$BB$8000='Active WWML'!AD$4)*('ILC Report'!$F$2:$F$8000))</f>
        <v>0</v>
      </c>
      <c r="AE34" s="28">
        <f>SUMPRODUCT(('ILC Report'!$A$2:$A$8000='Active WWML'!$A34)*('ILC Report'!$BB$2:$BB$8000='Active WWML'!AE$4)*('ILC Report'!$F$2:$F$8000))</f>
        <v>0</v>
      </c>
      <c r="AG34" s="28">
        <f>SUMPRODUCT(('ILC Report'!$A$2:$A$8000='Active WWML'!$A34)*('ILC Report'!$H$2:$H$8000='Active WWML'!AG$4)*('ILC Report'!$F$2:$F$8000))</f>
        <v>0</v>
      </c>
      <c r="AH34" s="28">
        <f>SUMPRODUCT(('ILC Report'!$A$2:$A$8000='Active WWML'!$A34)*('ILC Report'!$H$2:$H$8000='Active WWML'!AH$4)*('ILC Report'!$F$2:$F$8000))</f>
        <v>0</v>
      </c>
      <c r="AI34" s="28">
        <f>SUMPRODUCT(('ILC Report'!$A$2:$A$8000='Active WWML'!$A34)*('ILC Report'!$H$2:$H$8000='Active WWML'!AI$4)*('ILC Report'!$F$2:$F$8000))</f>
        <v>0</v>
      </c>
      <c r="AJ34" s="28">
        <f>SUMPRODUCT(('ILC Report'!$A$2:$A$8000='Active WWML'!$A34)*('ILC Report'!$H$2:$H$8000='Active WWML'!AJ$4)*('ILC Report'!$F$2:$F$8000))</f>
        <v>0</v>
      </c>
      <c r="AK34" s="28">
        <f t="shared" si="3"/>
        <v>0</v>
      </c>
    </row>
    <row r="35" spans="1:37" x14ac:dyDescent="0.3">
      <c r="A35" s="40">
        <v>31598</v>
      </c>
      <c r="B35" s="11" t="s">
        <v>425</v>
      </c>
      <c r="C35" s="11" t="s">
        <v>283</v>
      </c>
      <c r="D35" s="11" t="s">
        <v>275</v>
      </c>
      <c r="E35" s="11" t="s">
        <v>276</v>
      </c>
      <c r="G35" s="28">
        <f>SUMPRODUCT(('ILC Report'!$A$2:$A$8000='Active WWML'!$A35)*('ILC Report'!$BA$2:$BA$8000='Active WWML'!G$4)*('ILC Report'!$F$2:$F$8000))</f>
        <v>0</v>
      </c>
      <c r="H35" s="28">
        <f>SUMPRODUCT(('ILC Report'!$A$2:$A$8000='Active WWML'!$A35)*('ILC Report'!$BA$2:$BA$8000='Active WWML'!H$4)*('ILC Report'!$F$2:$F$8000))</f>
        <v>0</v>
      </c>
      <c r="I35" s="28">
        <f>SUMPRODUCT(('ILC Report'!$A$2:$A$8000='Active WWML'!$A35)*('ILC Report'!$BA$2:$BA$8000='Active WWML'!I$4)*('ILC Report'!$F$2:$F$8000))</f>
        <v>0</v>
      </c>
      <c r="K35" s="28" t="str">
        <f t="shared" si="0"/>
        <v>0</v>
      </c>
      <c r="L35" s="28" t="str">
        <f t="shared" si="1"/>
        <v>0</v>
      </c>
      <c r="M35" s="28" t="str">
        <f t="shared" si="2"/>
        <v>0</v>
      </c>
      <c r="O35" s="28">
        <f>SUMPRODUCT(('ILC Report'!$A$2:$A$8000='Active WWML'!$A35)*('ILC Report'!$BB$2:$BB$8000='Active WWML'!O$4)*('ILC Report'!$F$2:$F$8000))</f>
        <v>0</v>
      </c>
      <c r="P35" s="28">
        <f>SUMPRODUCT(('ILC Report'!$A$2:$A$8000='Active WWML'!$A35)*('ILC Report'!$BB$2:$BB$8000='Active WWML'!P$4)*('ILC Report'!$F$2:$F$8000))</f>
        <v>0</v>
      </c>
      <c r="Q35" s="28">
        <f>SUMPRODUCT(('ILC Report'!$A$2:$A$8000='Active WWML'!$A35)*('ILC Report'!$BB$2:$BB$8000='Active WWML'!Q$4)*('ILC Report'!$F$2:$F$8000))</f>
        <v>0</v>
      </c>
      <c r="R35" s="28">
        <f>SUMPRODUCT(('ILC Report'!$A$2:$A$8000='Active WWML'!$A35)*('ILC Report'!$BB$2:$BB$8000='Active WWML'!R$4)*('ILC Report'!$F$2:$F$8000))</f>
        <v>0</v>
      </c>
      <c r="S35" s="28">
        <f>SUMPRODUCT(('ILC Report'!$A$2:$A$8000='Active WWML'!$A35)*('ILC Report'!$BB$2:$BB$8000='Active WWML'!S$4)*('ILC Report'!$F$2:$F$8000))</f>
        <v>0</v>
      </c>
      <c r="T35" s="28">
        <f>SUMPRODUCT(('ILC Report'!$A$2:$A$8000='Active WWML'!$A35)*('ILC Report'!$BB$2:$BB$8000='Active WWML'!T$4)*('ILC Report'!$F$2:$F$8000))</f>
        <v>0</v>
      </c>
      <c r="U35" s="28">
        <f>SUMPRODUCT(('ILC Report'!$A$2:$A$8000='Active WWML'!$A35)*('ILC Report'!$BB$2:$BB$8000='Active WWML'!U$4)*('ILC Report'!$F$2:$F$8000))</f>
        <v>0</v>
      </c>
      <c r="V35" s="28">
        <f>SUMPRODUCT(('ILC Report'!$A$2:$A$8000='Active WWML'!$A35)*('ILC Report'!$BB$2:$BB$8000='Active WWML'!V$4)*('ILC Report'!$F$2:$F$8000))</f>
        <v>0</v>
      </c>
      <c r="W35" s="28">
        <f>SUMPRODUCT(('ILC Report'!$A$2:$A$8000='Active WWML'!$A35)*('ILC Report'!$BB$2:$BB$8000='Active WWML'!W$4)*('ILC Report'!$F$2:$F$8000))</f>
        <v>0</v>
      </c>
      <c r="X35" s="28">
        <f>SUMPRODUCT(('ILC Report'!$A$2:$A$8000='Active WWML'!$A35)*('ILC Report'!$BB$2:$BB$8000='Active WWML'!X$4)*('ILC Report'!$F$2:$F$8000))</f>
        <v>0</v>
      </c>
      <c r="Y35" s="28">
        <f>SUMPRODUCT(('ILC Report'!$A$2:$A$8000='Active WWML'!$A35)*('ILC Report'!$BB$2:$BB$8000='Active WWML'!Y$4)*('ILC Report'!$F$2:$F$8000))</f>
        <v>0</v>
      </c>
      <c r="Z35" s="28">
        <f>SUMPRODUCT(('ILC Report'!$A$2:$A$8000='Active WWML'!$A35)*('ILC Report'!$BB$2:$BB$8000='Active WWML'!Z$4)*('ILC Report'!$F$2:$F$8000))</f>
        <v>0</v>
      </c>
      <c r="AA35" s="28">
        <f>SUMPRODUCT(('ILC Report'!$A$2:$A$8000='Active WWML'!$A35)*('ILC Report'!$BB$2:$BB$8000='Active WWML'!AA$4)*('ILC Report'!$F$2:$F$8000))</f>
        <v>0</v>
      </c>
      <c r="AB35" s="28">
        <f>SUMPRODUCT(('ILC Report'!$A$2:$A$8000='Active WWML'!$A35)*('ILC Report'!$BB$2:$BB$8000='Active WWML'!AB$4)*('ILC Report'!$F$2:$F$8000))</f>
        <v>0</v>
      </c>
      <c r="AC35" s="28">
        <f>SUMPRODUCT(('ILC Report'!$A$2:$A$8000='Active WWML'!$A35)*('ILC Report'!$BB$2:$BB$8000='Active WWML'!AC$4)*('ILC Report'!$F$2:$F$8000))</f>
        <v>0</v>
      </c>
      <c r="AD35" s="28">
        <f>SUMPRODUCT(('ILC Report'!$A$2:$A$8000='Active WWML'!$A35)*('ILC Report'!$BB$2:$BB$8000='Active WWML'!AD$4)*('ILC Report'!$F$2:$F$8000))</f>
        <v>0</v>
      </c>
      <c r="AE35" s="28">
        <f>SUMPRODUCT(('ILC Report'!$A$2:$A$8000='Active WWML'!$A35)*('ILC Report'!$BB$2:$BB$8000='Active WWML'!AE$4)*('ILC Report'!$F$2:$F$8000))</f>
        <v>0</v>
      </c>
      <c r="AG35" s="28">
        <f>SUMPRODUCT(('ILC Report'!$A$2:$A$8000='Active WWML'!$A35)*('ILC Report'!$H$2:$H$8000='Active WWML'!AG$4)*('ILC Report'!$F$2:$F$8000))</f>
        <v>0</v>
      </c>
      <c r="AH35" s="28">
        <f>SUMPRODUCT(('ILC Report'!$A$2:$A$8000='Active WWML'!$A35)*('ILC Report'!$H$2:$H$8000='Active WWML'!AH$4)*('ILC Report'!$F$2:$F$8000))</f>
        <v>0</v>
      </c>
      <c r="AI35" s="28">
        <f>SUMPRODUCT(('ILC Report'!$A$2:$A$8000='Active WWML'!$A35)*('ILC Report'!$H$2:$H$8000='Active WWML'!AI$4)*('ILC Report'!$F$2:$F$8000))</f>
        <v>0</v>
      </c>
      <c r="AJ35" s="28">
        <f>SUMPRODUCT(('ILC Report'!$A$2:$A$8000='Active WWML'!$A35)*('ILC Report'!$H$2:$H$8000='Active WWML'!AJ$4)*('ILC Report'!$F$2:$F$8000))</f>
        <v>0</v>
      </c>
      <c r="AK35" s="28">
        <f t="shared" si="3"/>
        <v>0</v>
      </c>
    </row>
    <row r="36" spans="1:37" x14ac:dyDescent="0.3">
      <c r="A36" s="40" t="s">
        <v>182</v>
      </c>
      <c r="B36" s="11" t="s">
        <v>406</v>
      </c>
      <c r="C36" s="11" t="s">
        <v>284</v>
      </c>
      <c r="D36" s="11" t="s">
        <v>275</v>
      </c>
      <c r="E36" s="11" t="s">
        <v>276</v>
      </c>
      <c r="G36" s="28">
        <f>SUMPRODUCT(('ILC Report'!$A$2:$A$8000='Active WWML'!$A36)*('ILC Report'!$BA$2:$BA$8000='Active WWML'!G$4)*('ILC Report'!$F$2:$F$8000))</f>
        <v>0</v>
      </c>
      <c r="H36" s="28">
        <f>SUMPRODUCT(('ILC Report'!$A$2:$A$8000='Active WWML'!$A36)*('ILC Report'!$BA$2:$BA$8000='Active WWML'!H$4)*('ILC Report'!$F$2:$F$8000))</f>
        <v>0</v>
      </c>
      <c r="I36" s="28">
        <f>SUMPRODUCT(('ILC Report'!$A$2:$A$8000='Active WWML'!$A36)*('ILC Report'!$BA$2:$BA$8000='Active WWML'!I$4)*('ILC Report'!$F$2:$F$8000))</f>
        <v>0</v>
      </c>
      <c r="K36" s="28" t="str">
        <f t="shared" si="0"/>
        <v>0</v>
      </c>
      <c r="L36" s="28" t="str">
        <f t="shared" si="1"/>
        <v>0</v>
      </c>
      <c r="M36" s="28" t="str">
        <f t="shared" si="2"/>
        <v>0</v>
      </c>
      <c r="O36" s="28">
        <f>SUMPRODUCT(('ILC Report'!$A$2:$A$8000='Active WWML'!$A36)*('ILC Report'!$BB$2:$BB$8000='Active WWML'!O$4)*('ILC Report'!$F$2:$F$8000))</f>
        <v>0</v>
      </c>
      <c r="P36" s="28">
        <f>SUMPRODUCT(('ILC Report'!$A$2:$A$8000='Active WWML'!$A36)*('ILC Report'!$BB$2:$BB$8000='Active WWML'!P$4)*('ILC Report'!$F$2:$F$8000))</f>
        <v>0</v>
      </c>
      <c r="Q36" s="28">
        <f>SUMPRODUCT(('ILC Report'!$A$2:$A$8000='Active WWML'!$A36)*('ILC Report'!$BB$2:$BB$8000='Active WWML'!Q$4)*('ILC Report'!$F$2:$F$8000))</f>
        <v>0</v>
      </c>
      <c r="R36" s="28">
        <f>SUMPRODUCT(('ILC Report'!$A$2:$A$8000='Active WWML'!$A36)*('ILC Report'!$BB$2:$BB$8000='Active WWML'!R$4)*('ILC Report'!$F$2:$F$8000))</f>
        <v>0</v>
      </c>
      <c r="S36" s="28">
        <f>SUMPRODUCT(('ILC Report'!$A$2:$A$8000='Active WWML'!$A36)*('ILC Report'!$BB$2:$BB$8000='Active WWML'!S$4)*('ILC Report'!$F$2:$F$8000))</f>
        <v>0</v>
      </c>
      <c r="T36" s="28">
        <f>SUMPRODUCT(('ILC Report'!$A$2:$A$8000='Active WWML'!$A36)*('ILC Report'!$BB$2:$BB$8000='Active WWML'!T$4)*('ILC Report'!$F$2:$F$8000))</f>
        <v>0</v>
      </c>
      <c r="U36" s="28">
        <f>SUMPRODUCT(('ILC Report'!$A$2:$A$8000='Active WWML'!$A36)*('ILC Report'!$BB$2:$BB$8000='Active WWML'!U$4)*('ILC Report'!$F$2:$F$8000))</f>
        <v>0</v>
      </c>
      <c r="V36" s="28">
        <f>SUMPRODUCT(('ILC Report'!$A$2:$A$8000='Active WWML'!$A36)*('ILC Report'!$BB$2:$BB$8000='Active WWML'!V$4)*('ILC Report'!$F$2:$F$8000))</f>
        <v>0</v>
      </c>
      <c r="W36" s="28">
        <f>SUMPRODUCT(('ILC Report'!$A$2:$A$8000='Active WWML'!$A36)*('ILC Report'!$BB$2:$BB$8000='Active WWML'!W$4)*('ILC Report'!$F$2:$F$8000))</f>
        <v>0</v>
      </c>
      <c r="X36" s="28">
        <f>SUMPRODUCT(('ILC Report'!$A$2:$A$8000='Active WWML'!$A36)*('ILC Report'!$BB$2:$BB$8000='Active WWML'!X$4)*('ILC Report'!$F$2:$F$8000))</f>
        <v>0</v>
      </c>
      <c r="Y36" s="28">
        <f>SUMPRODUCT(('ILC Report'!$A$2:$A$8000='Active WWML'!$A36)*('ILC Report'!$BB$2:$BB$8000='Active WWML'!Y$4)*('ILC Report'!$F$2:$F$8000))</f>
        <v>0</v>
      </c>
      <c r="Z36" s="28">
        <f>SUMPRODUCT(('ILC Report'!$A$2:$A$8000='Active WWML'!$A36)*('ILC Report'!$BB$2:$BB$8000='Active WWML'!Z$4)*('ILC Report'!$F$2:$F$8000))</f>
        <v>0</v>
      </c>
      <c r="AA36" s="28">
        <f>SUMPRODUCT(('ILC Report'!$A$2:$A$8000='Active WWML'!$A36)*('ILC Report'!$BB$2:$BB$8000='Active WWML'!AA$4)*('ILC Report'!$F$2:$F$8000))</f>
        <v>0</v>
      </c>
      <c r="AB36" s="28">
        <f>SUMPRODUCT(('ILC Report'!$A$2:$A$8000='Active WWML'!$A36)*('ILC Report'!$BB$2:$BB$8000='Active WWML'!AB$4)*('ILC Report'!$F$2:$F$8000))</f>
        <v>0</v>
      </c>
      <c r="AC36" s="28">
        <f>SUMPRODUCT(('ILC Report'!$A$2:$A$8000='Active WWML'!$A36)*('ILC Report'!$BB$2:$BB$8000='Active WWML'!AC$4)*('ILC Report'!$F$2:$F$8000))</f>
        <v>0</v>
      </c>
      <c r="AD36" s="28">
        <f>SUMPRODUCT(('ILC Report'!$A$2:$A$8000='Active WWML'!$A36)*('ILC Report'!$BB$2:$BB$8000='Active WWML'!AD$4)*('ILC Report'!$F$2:$F$8000))</f>
        <v>0</v>
      </c>
      <c r="AE36" s="28">
        <f>SUMPRODUCT(('ILC Report'!$A$2:$A$8000='Active WWML'!$A36)*('ILC Report'!$BB$2:$BB$8000='Active WWML'!AE$4)*('ILC Report'!$F$2:$F$8000))</f>
        <v>0</v>
      </c>
      <c r="AG36" s="28">
        <f>SUMPRODUCT(('ILC Report'!$A$2:$A$8000='Active WWML'!$A36)*('ILC Report'!$H$2:$H$8000='Active WWML'!AG$4)*('ILC Report'!$F$2:$F$8000))</f>
        <v>0</v>
      </c>
      <c r="AH36" s="28">
        <f>SUMPRODUCT(('ILC Report'!$A$2:$A$8000='Active WWML'!$A36)*('ILC Report'!$H$2:$H$8000='Active WWML'!AH$4)*('ILC Report'!$F$2:$F$8000))</f>
        <v>0</v>
      </c>
      <c r="AI36" s="28">
        <f>SUMPRODUCT(('ILC Report'!$A$2:$A$8000='Active WWML'!$A36)*('ILC Report'!$H$2:$H$8000='Active WWML'!AI$4)*('ILC Report'!$F$2:$F$8000))</f>
        <v>0</v>
      </c>
      <c r="AJ36" s="28">
        <f>SUMPRODUCT(('ILC Report'!$A$2:$A$8000='Active WWML'!$A36)*('ILC Report'!$H$2:$H$8000='Active WWML'!AJ$4)*('ILC Report'!$F$2:$F$8000))</f>
        <v>0</v>
      </c>
      <c r="AK36" s="28">
        <f t="shared" si="3"/>
        <v>0</v>
      </c>
    </row>
    <row r="37" spans="1:37" x14ac:dyDescent="0.3">
      <c r="A37" s="40" t="s">
        <v>511</v>
      </c>
      <c r="B37" s="11" t="s">
        <v>523</v>
      </c>
      <c r="C37" s="11" t="s">
        <v>278</v>
      </c>
      <c r="D37" s="11" t="s">
        <v>275</v>
      </c>
      <c r="E37" s="11" t="s">
        <v>276</v>
      </c>
      <c r="G37" s="28">
        <f>SUMPRODUCT(('ILC Report'!$A$2:$A$8000='Active WWML'!$A37)*('ILC Report'!$BA$2:$BA$8000='Active WWML'!G$4)*('ILC Report'!$F$2:$F$8000))</f>
        <v>171</v>
      </c>
      <c r="H37" s="28">
        <f>SUMPRODUCT(('ILC Report'!$A$2:$A$8000='Active WWML'!$A37)*('ILC Report'!$BA$2:$BA$8000='Active WWML'!H$4)*('ILC Report'!$F$2:$F$8000))</f>
        <v>0</v>
      </c>
      <c r="I37" s="28">
        <f>SUMPRODUCT(('ILC Report'!$A$2:$A$8000='Active WWML'!$A37)*('ILC Report'!$BA$2:$BA$8000='Active WWML'!I$4)*('ILC Report'!$F$2:$F$8000))</f>
        <v>0</v>
      </c>
      <c r="K37" s="28" t="str">
        <f t="shared" si="0"/>
        <v>1</v>
      </c>
      <c r="L37" s="28" t="str">
        <f t="shared" si="1"/>
        <v>0</v>
      </c>
      <c r="M37" s="28" t="str">
        <f t="shared" si="2"/>
        <v>0</v>
      </c>
      <c r="O37" s="28">
        <f>SUMPRODUCT(('ILC Report'!$A$2:$A$8000='Active WWML'!$A37)*('ILC Report'!$BB$2:$BB$8000='Active WWML'!O$4)*('ILC Report'!$F$2:$F$8000))</f>
        <v>0</v>
      </c>
      <c r="P37" s="28">
        <f>SUMPRODUCT(('ILC Report'!$A$2:$A$8000='Active WWML'!$A37)*('ILC Report'!$BB$2:$BB$8000='Active WWML'!P$4)*('ILC Report'!$F$2:$F$8000))</f>
        <v>0</v>
      </c>
      <c r="Q37" s="28">
        <f>SUMPRODUCT(('ILC Report'!$A$2:$A$8000='Active WWML'!$A37)*('ILC Report'!$BB$2:$BB$8000='Active WWML'!Q$4)*('ILC Report'!$F$2:$F$8000))</f>
        <v>90</v>
      </c>
      <c r="R37" s="28">
        <f>SUMPRODUCT(('ILC Report'!$A$2:$A$8000='Active WWML'!$A37)*('ILC Report'!$BB$2:$BB$8000='Active WWML'!R$4)*('ILC Report'!$F$2:$F$8000))</f>
        <v>0</v>
      </c>
      <c r="S37" s="28">
        <f>SUMPRODUCT(('ILC Report'!$A$2:$A$8000='Active WWML'!$A37)*('ILC Report'!$BB$2:$BB$8000='Active WWML'!S$4)*('ILC Report'!$F$2:$F$8000))</f>
        <v>0</v>
      </c>
      <c r="T37" s="28">
        <f>SUMPRODUCT(('ILC Report'!$A$2:$A$8000='Active WWML'!$A37)*('ILC Report'!$BB$2:$BB$8000='Active WWML'!T$4)*('ILC Report'!$F$2:$F$8000))</f>
        <v>0</v>
      </c>
      <c r="U37" s="28">
        <f>SUMPRODUCT(('ILC Report'!$A$2:$A$8000='Active WWML'!$A37)*('ILC Report'!$BB$2:$BB$8000='Active WWML'!U$4)*('ILC Report'!$F$2:$F$8000))</f>
        <v>0</v>
      </c>
      <c r="V37" s="28">
        <f>SUMPRODUCT(('ILC Report'!$A$2:$A$8000='Active WWML'!$A37)*('ILC Report'!$BB$2:$BB$8000='Active WWML'!V$4)*('ILC Report'!$F$2:$F$8000))</f>
        <v>0</v>
      </c>
      <c r="W37" s="28">
        <f>SUMPRODUCT(('ILC Report'!$A$2:$A$8000='Active WWML'!$A37)*('ILC Report'!$BB$2:$BB$8000='Active WWML'!W$4)*('ILC Report'!$F$2:$F$8000))</f>
        <v>81</v>
      </c>
      <c r="X37" s="28">
        <f>SUMPRODUCT(('ILC Report'!$A$2:$A$8000='Active WWML'!$A37)*('ILC Report'!$BB$2:$BB$8000='Active WWML'!X$4)*('ILC Report'!$F$2:$F$8000))</f>
        <v>0</v>
      </c>
      <c r="Y37" s="28">
        <f>SUMPRODUCT(('ILC Report'!$A$2:$A$8000='Active WWML'!$A37)*('ILC Report'!$BB$2:$BB$8000='Active WWML'!Y$4)*('ILC Report'!$F$2:$F$8000))</f>
        <v>0</v>
      </c>
      <c r="Z37" s="28">
        <f>SUMPRODUCT(('ILC Report'!$A$2:$A$8000='Active WWML'!$A37)*('ILC Report'!$BB$2:$BB$8000='Active WWML'!Z$4)*('ILC Report'!$F$2:$F$8000))</f>
        <v>0</v>
      </c>
      <c r="AA37" s="28">
        <f>SUMPRODUCT(('ILC Report'!$A$2:$A$8000='Active WWML'!$A37)*('ILC Report'!$BB$2:$BB$8000='Active WWML'!AA$4)*('ILC Report'!$F$2:$F$8000))</f>
        <v>0</v>
      </c>
      <c r="AB37" s="28">
        <f>SUMPRODUCT(('ILC Report'!$A$2:$A$8000='Active WWML'!$A37)*('ILC Report'!$BB$2:$BB$8000='Active WWML'!AB$4)*('ILC Report'!$F$2:$F$8000))</f>
        <v>0</v>
      </c>
      <c r="AC37" s="28">
        <f>SUMPRODUCT(('ILC Report'!$A$2:$A$8000='Active WWML'!$A37)*('ILC Report'!$BB$2:$BB$8000='Active WWML'!AC$4)*('ILC Report'!$F$2:$F$8000))</f>
        <v>0</v>
      </c>
      <c r="AD37" s="28">
        <f>SUMPRODUCT(('ILC Report'!$A$2:$A$8000='Active WWML'!$A37)*('ILC Report'!$BB$2:$BB$8000='Active WWML'!AD$4)*('ILC Report'!$F$2:$F$8000))</f>
        <v>0</v>
      </c>
      <c r="AE37" s="28">
        <f>SUMPRODUCT(('ILC Report'!$A$2:$A$8000='Active WWML'!$A37)*('ILC Report'!$BB$2:$BB$8000='Active WWML'!AE$4)*('ILC Report'!$F$2:$F$8000))</f>
        <v>0</v>
      </c>
      <c r="AG37" s="28">
        <f>SUMPRODUCT(('ILC Report'!$A$2:$A$8000='Active WWML'!$A37)*('ILC Report'!$H$2:$H$8000='Active WWML'!AG$4)*('ILC Report'!$F$2:$F$8000))</f>
        <v>171</v>
      </c>
      <c r="AH37" s="28">
        <f>SUMPRODUCT(('ILC Report'!$A$2:$A$8000='Active WWML'!$A37)*('ILC Report'!$H$2:$H$8000='Active WWML'!AH$4)*('ILC Report'!$F$2:$F$8000))</f>
        <v>0</v>
      </c>
      <c r="AI37" s="28">
        <f>SUMPRODUCT(('ILC Report'!$A$2:$A$8000='Active WWML'!$A37)*('ILC Report'!$H$2:$H$8000='Active WWML'!AI$4)*('ILC Report'!$F$2:$F$8000))</f>
        <v>0</v>
      </c>
      <c r="AJ37" s="28">
        <f>SUMPRODUCT(('ILC Report'!$A$2:$A$8000='Active WWML'!$A37)*('ILC Report'!$H$2:$H$8000='Active WWML'!AJ$4)*('ILC Report'!$F$2:$F$8000))</f>
        <v>0</v>
      </c>
      <c r="AK37" s="28">
        <f t="shared" si="3"/>
        <v>171</v>
      </c>
    </row>
    <row r="38" spans="1:37" x14ac:dyDescent="0.3">
      <c r="A38" s="40" t="s">
        <v>83</v>
      </c>
      <c r="B38" s="11" t="s">
        <v>408</v>
      </c>
      <c r="C38" s="11" t="s">
        <v>283</v>
      </c>
      <c r="D38" s="11" t="s">
        <v>275</v>
      </c>
      <c r="E38" s="11" t="s">
        <v>276</v>
      </c>
      <c r="G38" s="28">
        <f>SUMPRODUCT(('ILC Report'!$A$2:$A$8000='Active WWML'!$A38)*('ILC Report'!$BA$2:$BA$8000='Active WWML'!G$4)*('ILC Report'!$F$2:$F$8000))</f>
        <v>20</v>
      </c>
      <c r="H38" s="28">
        <f>SUMPRODUCT(('ILC Report'!$A$2:$A$8000='Active WWML'!$A38)*('ILC Report'!$BA$2:$BA$8000='Active WWML'!H$4)*('ILC Report'!$F$2:$F$8000))</f>
        <v>0</v>
      </c>
      <c r="I38" s="28">
        <f>SUMPRODUCT(('ILC Report'!$A$2:$A$8000='Active WWML'!$A38)*('ILC Report'!$BA$2:$BA$8000='Active WWML'!I$4)*('ILC Report'!$F$2:$F$8000))</f>
        <v>0</v>
      </c>
      <c r="K38" s="28" t="str">
        <f t="shared" si="0"/>
        <v>1</v>
      </c>
      <c r="L38" s="28" t="str">
        <f t="shared" si="1"/>
        <v>0</v>
      </c>
      <c r="M38" s="28" t="str">
        <f t="shared" si="2"/>
        <v>0</v>
      </c>
      <c r="O38" s="28">
        <f>SUMPRODUCT(('ILC Report'!$A$2:$A$8000='Active WWML'!$A38)*('ILC Report'!$BB$2:$BB$8000='Active WWML'!O$4)*('ILC Report'!$F$2:$F$8000))</f>
        <v>20</v>
      </c>
      <c r="P38" s="28">
        <f>SUMPRODUCT(('ILC Report'!$A$2:$A$8000='Active WWML'!$A38)*('ILC Report'!$BB$2:$BB$8000='Active WWML'!P$4)*('ILC Report'!$F$2:$F$8000))</f>
        <v>0</v>
      </c>
      <c r="Q38" s="28">
        <f>SUMPRODUCT(('ILC Report'!$A$2:$A$8000='Active WWML'!$A38)*('ILC Report'!$BB$2:$BB$8000='Active WWML'!Q$4)*('ILC Report'!$F$2:$F$8000))</f>
        <v>0</v>
      </c>
      <c r="R38" s="28">
        <f>SUMPRODUCT(('ILC Report'!$A$2:$A$8000='Active WWML'!$A38)*('ILC Report'!$BB$2:$BB$8000='Active WWML'!R$4)*('ILC Report'!$F$2:$F$8000))</f>
        <v>0</v>
      </c>
      <c r="S38" s="28">
        <f>SUMPRODUCT(('ILC Report'!$A$2:$A$8000='Active WWML'!$A38)*('ILC Report'!$BB$2:$BB$8000='Active WWML'!S$4)*('ILC Report'!$F$2:$F$8000))</f>
        <v>0</v>
      </c>
      <c r="T38" s="28">
        <f>SUMPRODUCT(('ILC Report'!$A$2:$A$8000='Active WWML'!$A38)*('ILC Report'!$BB$2:$BB$8000='Active WWML'!T$4)*('ILC Report'!$F$2:$F$8000))</f>
        <v>0</v>
      </c>
      <c r="U38" s="28">
        <f>SUMPRODUCT(('ILC Report'!$A$2:$A$8000='Active WWML'!$A38)*('ILC Report'!$BB$2:$BB$8000='Active WWML'!U$4)*('ILC Report'!$F$2:$F$8000))</f>
        <v>0</v>
      </c>
      <c r="V38" s="28">
        <f>SUMPRODUCT(('ILC Report'!$A$2:$A$8000='Active WWML'!$A38)*('ILC Report'!$BB$2:$BB$8000='Active WWML'!V$4)*('ILC Report'!$F$2:$F$8000))</f>
        <v>0</v>
      </c>
      <c r="W38" s="28">
        <f>SUMPRODUCT(('ILC Report'!$A$2:$A$8000='Active WWML'!$A38)*('ILC Report'!$BB$2:$BB$8000='Active WWML'!W$4)*('ILC Report'!$F$2:$F$8000))</f>
        <v>0</v>
      </c>
      <c r="X38" s="28">
        <f>SUMPRODUCT(('ILC Report'!$A$2:$A$8000='Active WWML'!$A38)*('ILC Report'!$BB$2:$BB$8000='Active WWML'!X$4)*('ILC Report'!$F$2:$F$8000))</f>
        <v>0</v>
      </c>
      <c r="Y38" s="28">
        <f>SUMPRODUCT(('ILC Report'!$A$2:$A$8000='Active WWML'!$A38)*('ILC Report'!$BB$2:$BB$8000='Active WWML'!Y$4)*('ILC Report'!$F$2:$F$8000))</f>
        <v>0</v>
      </c>
      <c r="Z38" s="28">
        <f>SUMPRODUCT(('ILC Report'!$A$2:$A$8000='Active WWML'!$A38)*('ILC Report'!$BB$2:$BB$8000='Active WWML'!Z$4)*('ILC Report'!$F$2:$F$8000))</f>
        <v>0</v>
      </c>
      <c r="AA38" s="28">
        <f>SUMPRODUCT(('ILC Report'!$A$2:$A$8000='Active WWML'!$A38)*('ILC Report'!$BB$2:$BB$8000='Active WWML'!AA$4)*('ILC Report'!$F$2:$F$8000))</f>
        <v>0</v>
      </c>
      <c r="AB38" s="28">
        <f>SUMPRODUCT(('ILC Report'!$A$2:$A$8000='Active WWML'!$A38)*('ILC Report'!$BB$2:$BB$8000='Active WWML'!AB$4)*('ILC Report'!$F$2:$F$8000))</f>
        <v>0</v>
      </c>
      <c r="AC38" s="28">
        <f>SUMPRODUCT(('ILC Report'!$A$2:$A$8000='Active WWML'!$A38)*('ILC Report'!$BB$2:$BB$8000='Active WWML'!AC$4)*('ILC Report'!$F$2:$F$8000))</f>
        <v>0</v>
      </c>
      <c r="AD38" s="28">
        <f>SUMPRODUCT(('ILC Report'!$A$2:$A$8000='Active WWML'!$A38)*('ILC Report'!$BB$2:$BB$8000='Active WWML'!AD$4)*('ILC Report'!$F$2:$F$8000))</f>
        <v>0</v>
      </c>
      <c r="AE38" s="28">
        <f>SUMPRODUCT(('ILC Report'!$A$2:$A$8000='Active WWML'!$A38)*('ILC Report'!$BB$2:$BB$8000='Active WWML'!AE$4)*('ILC Report'!$F$2:$F$8000))</f>
        <v>0</v>
      </c>
      <c r="AG38" s="28">
        <f>SUMPRODUCT(('ILC Report'!$A$2:$A$8000='Active WWML'!$A38)*('ILC Report'!$H$2:$H$8000='Active WWML'!AG$4)*('ILC Report'!$F$2:$F$8000))</f>
        <v>10</v>
      </c>
      <c r="AH38" s="28">
        <f>SUMPRODUCT(('ILC Report'!$A$2:$A$8000='Active WWML'!$A38)*('ILC Report'!$H$2:$H$8000='Active WWML'!AH$4)*('ILC Report'!$F$2:$F$8000))</f>
        <v>0</v>
      </c>
      <c r="AI38" s="28">
        <f>SUMPRODUCT(('ILC Report'!$A$2:$A$8000='Active WWML'!$A38)*('ILC Report'!$H$2:$H$8000='Active WWML'!AI$4)*('ILC Report'!$F$2:$F$8000))</f>
        <v>10</v>
      </c>
      <c r="AJ38" s="28">
        <f>SUMPRODUCT(('ILC Report'!$A$2:$A$8000='Active WWML'!$A38)*('ILC Report'!$H$2:$H$8000='Active WWML'!AJ$4)*('ILC Report'!$F$2:$F$8000))</f>
        <v>0</v>
      </c>
      <c r="AK38" s="28">
        <f t="shared" si="3"/>
        <v>20</v>
      </c>
    </row>
    <row r="39" spans="1:37" x14ac:dyDescent="0.3">
      <c r="A39" s="40">
        <v>841496</v>
      </c>
      <c r="B39" s="11" t="s">
        <v>524</v>
      </c>
      <c r="C39" s="11" t="s">
        <v>46</v>
      </c>
      <c r="D39" s="11" t="s">
        <v>295</v>
      </c>
      <c r="E39" s="11" t="s">
        <v>534</v>
      </c>
      <c r="G39" s="28">
        <f>SUMPRODUCT(('ILC Report'!$A$2:$A$8000='Active WWML'!$A39)*('ILC Report'!$BA$2:$BA$8000='Active WWML'!G$4)*('ILC Report'!$F$2:$F$8000))</f>
        <v>0</v>
      </c>
      <c r="H39" s="28">
        <f>SUMPRODUCT(('ILC Report'!$A$2:$A$8000='Active WWML'!$A39)*('ILC Report'!$BA$2:$BA$8000='Active WWML'!H$4)*('ILC Report'!$F$2:$F$8000))</f>
        <v>0</v>
      </c>
      <c r="I39" s="28">
        <f>SUMPRODUCT(('ILC Report'!$A$2:$A$8000='Active WWML'!$A39)*('ILC Report'!$BA$2:$BA$8000='Active WWML'!I$4)*('ILC Report'!$F$2:$F$8000))</f>
        <v>0</v>
      </c>
      <c r="K39" s="28" t="str">
        <f t="shared" si="0"/>
        <v>0</v>
      </c>
      <c r="L39" s="28" t="str">
        <f t="shared" si="1"/>
        <v>0</v>
      </c>
      <c r="M39" s="28" t="str">
        <f t="shared" si="2"/>
        <v>0</v>
      </c>
      <c r="O39" s="28">
        <f>SUMPRODUCT(('ILC Report'!$A$2:$A$8000='Active WWML'!$A39)*('ILC Report'!$BB$2:$BB$8000='Active WWML'!O$4)*('ILC Report'!$F$2:$F$8000))</f>
        <v>0</v>
      </c>
      <c r="P39" s="28">
        <f>SUMPRODUCT(('ILC Report'!$A$2:$A$8000='Active WWML'!$A39)*('ILC Report'!$BB$2:$BB$8000='Active WWML'!P$4)*('ILC Report'!$F$2:$F$8000))</f>
        <v>0</v>
      </c>
      <c r="Q39" s="28">
        <f>SUMPRODUCT(('ILC Report'!$A$2:$A$8000='Active WWML'!$A39)*('ILC Report'!$BB$2:$BB$8000='Active WWML'!Q$4)*('ILC Report'!$F$2:$F$8000))</f>
        <v>0</v>
      </c>
      <c r="R39" s="28">
        <f>SUMPRODUCT(('ILC Report'!$A$2:$A$8000='Active WWML'!$A39)*('ILC Report'!$BB$2:$BB$8000='Active WWML'!R$4)*('ILC Report'!$F$2:$F$8000))</f>
        <v>0</v>
      </c>
      <c r="S39" s="28">
        <f>SUMPRODUCT(('ILC Report'!$A$2:$A$8000='Active WWML'!$A39)*('ILC Report'!$BB$2:$BB$8000='Active WWML'!S$4)*('ILC Report'!$F$2:$F$8000))</f>
        <v>0</v>
      </c>
      <c r="T39" s="28">
        <f>SUMPRODUCT(('ILC Report'!$A$2:$A$8000='Active WWML'!$A39)*('ILC Report'!$BB$2:$BB$8000='Active WWML'!T$4)*('ILC Report'!$F$2:$F$8000))</f>
        <v>0</v>
      </c>
      <c r="U39" s="28">
        <f>SUMPRODUCT(('ILC Report'!$A$2:$A$8000='Active WWML'!$A39)*('ILC Report'!$BB$2:$BB$8000='Active WWML'!U$4)*('ILC Report'!$F$2:$F$8000))</f>
        <v>0</v>
      </c>
      <c r="V39" s="28">
        <f>SUMPRODUCT(('ILC Report'!$A$2:$A$8000='Active WWML'!$A39)*('ILC Report'!$BB$2:$BB$8000='Active WWML'!V$4)*('ILC Report'!$F$2:$F$8000))</f>
        <v>0</v>
      </c>
      <c r="W39" s="28">
        <f>SUMPRODUCT(('ILC Report'!$A$2:$A$8000='Active WWML'!$A39)*('ILC Report'!$BB$2:$BB$8000='Active WWML'!W$4)*('ILC Report'!$F$2:$F$8000))</f>
        <v>0</v>
      </c>
      <c r="X39" s="28">
        <f>SUMPRODUCT(('ILC Report'!$A$2:$A$8000='Active WWML'!$A39)*('ILC Report'!$BB$2:$BB$8000='Active WWML'!X$4)*('ILC Report'!$F$2:$F$8000))</f>
        <v>0</v>
      </c>
      <c r="Y39" s="28">
        <f>SUMPRODUCT(('ILC Report'!$A$2:$A$8000='Active WWML'!$A39)*('ILC Report'!$BB$2:$BB$8000='Active WWML'!Y$4)*('ILC Report'!$F$2:$F$8000))</f>
        <v>0</v>
      </c>
      <c r="Z39" s="28">
        <f>SUMPRODUCT(('ILC Report'!$A$2:$A$8000='Active WWML'!$A39)*('ILC Report'!$BB$2:$BB$8000='Active WWML'!Z$4)*('ILC Report'!$F$2:$F$8000))</f>
        <v>0</v>
      </c>
      <c r="AA39" s="28">
        <f>SUMPRODUCT(('ILC Report'!$A$2:$A$8000='Active WWML'!$A39)*('ILC Report'!$BB$2:$BB$8000='Active WWML'!AA$4)*('ILC Report'!$F$2:$F$8000))</f>
        <v>0</v>
      </c>
      <c r="AB39" s="28">
        <f>SUMPRODUCT(('ILC Report'!$A$2:$A$8000='Active WWML'!$A39)*('ILC Report'!$BB$2:$BB$8000='Active WWML'!AB$4)*('ILC Report'!$F$2:$F$8000))</f>
        <v>0</v>
      </c>
      <c r="AC39" s="28">
        <f>SUMPRODUCT(('ILC Report'!$A$2:$A$8000='Active WWML'!$A39)*('ILC Report'!$BB$2:$BB$8000='Active WWML'!AC$4)*('ILC Report'!$F$2:$F$8000))</f>
        <v>0</v>
      </c>
      <c r="AD39" s="28">
        <f>SUMPRODUCT(('ILC Report'!$A$2:$A$8000='Active WWML'!$A39)*('ILC Report'!$BB$2:$BB$8000='Active WWML'!AD$4)*('ILC Report'!$F$2:$F$8000))</f>
        <v>0</v>
      </c>
      <c r="AE39" s="28">
        <f>SUMPRODUCT(('ILC Report'!$A$2:$A$8000='Active WWML'!$A39)*('ILC Report'!$BB$2:$BB$8000='Active WWML'!AE$4)*('ILC Report'!$F$2:$F$8000))</f>
        <v>0</v>
      </c>
      <c r="AG39" s="28">
        <f>SUMPRODUCT(('ILC Report'!$A$2:$A$8000='Active WWML'!$A39)*('ILC Report'!$H$2:$H$8000='Active WWML'!AG$4)*('ILC Report'!$F$2:$F$8000))</f>
        <v>0</v>
      </c>
      <c r="AH39" s="28">
        <f>SUMPRODUCT(('ILC Report'!$A$2:$A$8000='Active WWML'!$A39)*('ILC Report'!$H$2:$H$8000='Active WWML'!AH$4)*('ILC Report'!$F$2:$F$8000))</f>
        <v>0</v>
      </c>
      <c r="AI39" s="28">
        <f>SUMPRODUCT(('ILC Report'!$A$2:$A$8000='Active WWML'!$A39)*('ILC Report'!$H$2:$H$8000='Active WWML'!AI$4)*('ILC Report'!$F$2:$F$8000))</f>
        <v>0</v>
      </c>
      <c r="AJ39" s="28">
        <f>SUMPRODUCT(('ILC Report'!$A$2:$A$8000='Active WWML'!$A39)*('ILC Report'!$H$2:$H$8000='Active WWML'!AJ$4)*('ILC Report'!$F$2:$F$8000))</f>
        <v>0</v>
      </c>
      <c r="AK39" s="28">
        <f t="shared" si="3"/>
        <v>0</v>
      </c>
    </row>
    <row r="40" spans="1:37" x14ac:dyDescent="0.3">
      <c r="A40" s="40" t="s">
        <v>178</v>
      </c>
      <c r="B40" s="11" t="s">
        <v>325</v>
      </c>
      <c r="C40" s="11" t="s">
        <v>283</v>
      </c>
      <c r="D40" s="11" t="s">
        <v>305</v>
      </c>
      <c r="E40" s="11" t="s">
        <v>534</v>
      </c>
      <c r="G40" s="28">
        <f>SUMPRODUCT(('ILC Report'!$A$2:$A$8000='Active WWML'!$A40)*('ILC Report'!$BA$2:$BA$8000='Active WWML'!G$4)*('ILC Report'!$F$2:$F$8000))</f>
        <v>0</v>
      </c>
      <c r="H40" s="28">
        <f>SUMPRODUCT(('ILC Report'!$A$2:$A$8000='Active WWML'!$A40)*('ILC Report'!$BA$2:$BA$8000='Active WWML'!H$4)*('ILC Report'!$F$2:$F$8000))</f>
        <v>0</v>
      </c>
      <c r="I40" s="28">
        <f>SUMPRODUCT(('ILC Report'!$A$2:$A$8000='Active WWML'!$A40)*('ILC Report'!$BA$2:$BA$8000='Active WWML'!I$4)*('ILC Report'!$F$2:$F$8000))</f>
        <v>0</v>
      </c>
      <c r="K40" s="28" t="str">
        <f t="shared" si="0"/>
        <v>0</v>
      </c>
      <c r="L40" s="28" t="str">
        <f t="shared" si="1"/>
        <v>0</v>
      </c>
      <c r="M40" s="28" t="str">
        <f t="shared" si="2"/>
        <v>0</v>
      </c>
      <c r="O40" s="28">
        <f>SUMPRODUCT(('ILC Report'!$A$2:$A$8000='Active WWML'!$A40)*('ILC Report'!$BB$2:$BB$8000='Active WWML'!O$4)*('ILC Report'!$F$2:$F$8000))</f>
        <v>0</v>
      </c>
      <c r="P40" s="28">
        <f>SUMPRODUCT(('ILC Report'!$A$2:$A$8000='Active WWML'!$A40)*('ILC Report'!$BB$2:$BB$8000='Active WWML'!P$4)*('ILC Report'!$F$2:$F$8000))</f>
        <v>0</v>
      </c>
      <c r="Q40" s="28">
        <f>SUMPRODUCT(('ILC Report'!$A$2:$A$8000='Active WWML'!$A40)*('ILC Report'!$BB$2:$BB$8000='Active WWML'!Q$4)*('ILC Report'!$F$2:$F$8000))</f>
        <v>0</v>
      </c>
      <c r="R40" s="28">
        <f>SUMPRODUCT(('ILC Report'!$A$2:$A$8000='Active WWML'!$A40)*('ILC Report'!$BB$2:$BB$8000='Active WWML'!R$4)*('ILC Report'!$F$2:$F$8000))</f>
        <v>0</v>
      </c>
      <c r="S40" s="28">
        <f>SUMPRODUCT(('ILC Report'!$A$2:$A$8000='Active WWML'!$A40)*('ILC Report'!$BB$2:$BB$8000='Active WWML'!S$4)*('ILC Report'!$F$2:$F$8000))</f>
        <v>0</v>
      </c>
      <c r="T40" s="28">
        <f>SUMPRODUCT(('ILC Report'!$A$2:$A$8000='Active WWML'!$A40)*('ILC Report'!$BB$2:$BB$8000='Active WWML'!T$4)*('ILC Report'!$F$2:$F$8000))</f>
        <v>0</v>
      </c>
      <c r="U40" s="28">
        <f>SUMPRODUCT(('ILC Report'!$A$2:$A$8000='Active WWML'!$A40)*('ILC Report'!$BB$2:$BB$8000='Active WWML'!U$4)*('ILC Report'!$F$2:$F$8000))</f>
        <v>0</v>
      </c>
      <c r="V40" s="28">
        <f>SUMPRODUCT(('ILC Report'!$A$2:$A$8000='Active WWML'!$A40)*('ILC Report'!$BB$2:$BB$8000='Active WWML'!V$4)*('ILC Report'!$F$2:$F$8000))</f>
        <v>0</v>
      </c>
      <c r="W40" s="28">
        <f>SUMPRODUCT(('ILC Report'!$A$2:$A$8000='Active WWML'!$A40)*('ILC Report'!$BB$2:$BB$8000='Active WWML'!W$4)*('ILC Report'!$F$2:$F$8000))</f>
        <v>0</v>
      </c>
      <c r="X40" s="28">
        <f>SUMPRODUCT(('ILC Report'!$A$2:$A$8000='Active WWML'!$A40)*('ILC Report'!$BB$2:$BB$8000='Active WWML'!X$4)*('ILC Report'!$F$2:$F$8000))</f>
        <v>0</v>
      </c>
      <c r="Y40" s="28">
        <f>SUMPRODUCT(('ILC Report'!$A$2:$A$8000='Active WWML'!$A40)*('ILC Report'!$BB$2:$BB$8000='Active WWML'!Y$4)*('ILC Report'!$F$2:$F$8000))</f>
        <v>0</v>
      </c>
      <c r="Z40" s="28">
        <f>SUMPRODUCT(('ILC Report'!$A$2:$A$8000='Active WWML'!$A40)*('ILC Report'!$BB$2:$BB$8000='Active WWML'!Z$4)*('ILC Report'!$F$2:$F$8000))</f>
        <v>0</v>
      </c>
      <c r="AA40" s="28">
        <f>SUMPRODUCT(('ILC Report'!$A$2:$A$8000='Active WWML'!$A40)*('ILC Report'!$BB$2:$BB$8000='Active WWML'!AA$4)*('ILC Report'!$F$2:$F$8000))</f>
        <v>0</v>
      </c>
      <c r="AB40" s="28">
        <f>SUMPRODUCT(('ILC Report'!$A$2:$A$8000='Active WWML'!$A40)*('ILC Report'!$BB$2:$BB$8000='Active WWML'!AB$4)*('ILC Report'!$F$2:$F$8000))</f>
        <v>0</v>
      </c>
      <c r="AC40" s="28">
        <f>SUMPRODUCT(('ILC Report'!$A$2:$A$8000='Active WWML'!$A40)*('ILC Report'!$BB$2:$BB$8000='Active WWML'!AC$4)*('ILC Report'!$F$2:$F$8000))</f>
        <v>0</v>
      </c>
      <c r="AD40" s="28">
        <f>SUMPRODUCT(('ILC Report'!$A$2:$A$8000='Active WWML'!$A40)*('ILC Report'!$BB$2:$BB$8000='Active WWML'!AD$4)*('ILC Report'!$F$2:$F$8000))</f>
        <v>0</v>
      </c>
      <c r="AE40" s="28">
        <f>SUMPRODUCT(('ILC Report'!$A$2:$A$8000='Active WWML'!$A40)*('ILC Report'!$BB$2:$BB$8000='Active WWML'!AE$4)*('ILC Report'!$F$2:$F$8000))</f>
        <v>0</v>
      </c>
      <c r="AG40" s="28">
        <f>SUMPRODUCT(('ILC Report'!$A$2:$A$8000='Active WWML'!$A40)*('ILC Report'!$H$2:$H$8000='Active WWML'!AG$4)*('ILC Report'!$F$2:$F$8000))</f>
        <v>0</v>
      </c>
      <c r="AH40" s="28">
        <f>SUMPRODUCT(('ILC Report'!$A$2:$A$8000='Active WWML'!$A40)*('ILC Report'!$H$2:$H$8000='Active WWML'!AH$4)*('ILC Report'!$F$2:$F$8000))</f>
        <v>0</v>
      </c>
      <c r="AI40" s="28">
        <f>SUMPRODUCT(('ILC Report'!$A$2:$A$8000='Active WWML'!$A40)*('ILC Report'!$H$2:$H$8000='Active WWML'!AI$4)*('ILC Report'!$F$2:$F$8000))</f>
        <v>0</v>
      </c>
      <c r="AJ40" s="28">
        <f>SUMPRODUCT(('ILC Report'!$A$2:$A$8000='Active WWML'!$A40)*('ILC Report'!$H$2:$H$8000='Active WWML'!AJ$4)*('ILC Report'!$F$2:$F$8000))</f>
        <v>0</v>
      </c>
      <c r="AK40" s="28">
        <f t="shared" si="3"/>
        <v>0</v>
      </c>
    </row>
    <row r="41" spans="1:37" x14ac:dyDescent="0.3">
      <c r="A41" s="40">
        <v>918097</v>
      </c>
      <c r="B41" s="11" t="s">
        <v>384</v>
      </c>
      <c r="C41" s="11" t="s">
        <v>274</v>
      </c>
      <c r="D41" s="11" t="s">
        <v>305</v>
      </c>
      <c r="E41" s="11" t="s">
        <v>534</v>
      </c>
      <c r="G41" s="28">
        <f>SUMPRODUCT(('ILC Report'!$A$2:$A$8000='Active WWML'!$A41)*('ILC Report'!$BA$2:$BA$8000='Active WWML'!G$4)*('ILC Report'!$F$2:$F$8000))</f>
        <v>0</v>
      </c>
      <c r="H41" s="28">
        <f>SUMPRODUCT(('ILC Report'!$A$2:$A$8000='Active WWML'!$A41)*('ILC Report'!$BA$2:$BA$8000='Active WWML'!H$4)*('ILC Report'!$F$2:$F$8000))</f>
        <v>0</v>
      </c>
      <c r="I41" s="28">
        <f>SUMPRODUCT(('ILC Report'!$A$2:$A$8000='Active WWML'!$A41)*('ILC Report'!$BA$2:$BA$8000='Active WWML'!I$4)*('ILC Report'!$F$2:$F$8000))</f>
        <v>0</v>
      </c>
      <c r="K41" s="28" t="str">
        <f t="shared" si="0"/>
        <v>0</v>
      </c>
      <c r="L41" s="28" t="str">
        <f t="shared" si="1"/>
        <v>0</v>
      </c>
      <c r="M41" s="28" t="str">
        <f t="shared" si="2"/>
        <v>0</v>
      </c>
      <c r="O41" s="28">
        <f>SUMPRODUCT(('ILC Report'!$A$2:$A$8000='Active WWML'!$A41)*('ILC Report'!$BB$2:$BB$8000='Active WWML'!O$4)*('ILC Report'!$F$2:$F$8000))</f>
        <v>0</v>
      </c>
      <c r="P41" s="28">
        <f>SUMPRODUCT(('ILC Report'!$A$2:$A$8000='Active WWML'!$A41)*('ILC Report'!$BB$2:$BB$8000='Active WWML'!P$4)*('ILC Report'!$F$2:$F$8000))</f>
        <v>0</v>
      </c>
      <c r="Q41" s="28">
        <f>SUMPRODUCT(('ILC Report'!$A$2:$A$8000='Active WWML'!$A41)*('ILC Report'!$BB$2:$BB$8000='Active WWML'!Q$4)*('ILC Report'!$F$2:$F$8000))</f>
        <v>0</v>
      </c>
      <c r="R41" s="28">
        <f>SUMPRODUCT(('ILC Report'!$A$2:$A$8000='Active WWML'!$A41)*('ILC Report'!$BB$2:$BB$8000='Active WWML'!R$4)*('ILC Report'!$F$2:$F$8000))</f>
        <v>0</v>
      </c>
      <c r="S41" s="28">
        <f>SUMPRODUCT(('ILC Report'!$A$2:$A$8000='Active WWML'!$A41)*('ILC Report'!$BB$2:$BB$8000='Active WWML'!S$4)*('ILC Report'!$F$2:$F$8000))</f>
        <v>0</v>
      </c>
      <c r="T41" s="28">
        <f>SUMPRODUCT(('ILC Report'!$A$2:$A$8000='Active WWML'!$A41)*('ILC Report'!$BB$2:$BB$8000='Active WWML'!T$4)*('ILC Report'!$F$2:$F$8000))</f>
        <v>0</v>
      </c>
      <c r="U41" s="28">
        <f>SUMPRODUCT(('ILC Report'!$A$2:$A$8000='Active WWML'!$A41)*('ILC Report'!$BB$2:$BB$8000='Active WWML'!U$4)*('ILC Report'!$F$2:$F$8000))</f>
        <v>0</v>
      </c>
      <c r="V41" s="28">
        <f>SUMPRODUCT(('ILC Report'!$A$2:$A$8000='Active WWML'!$A41)*('ILC Report'!$BB$2:$BB$8000='Active WWML'!V$4)*('ILC Report'!$F$2:$F$8000))</f>
        <v>0</v>
      </c>
      <c r="W41" s="28">
        <f>SUMPRODUCT(('ILC Report'!$A$2:$A$8000='Active WWML'!$A41)*('ILC Report'!$BB$2:$BB$8000='Active WWML'!W$4)*('ILC Report'!$F$2:$F$8000))</f>
        <v>0</v>
      </c>
      <c r="X41" s="28">
        <f>SUMPRODUCT(('ILC Report'!$A$2:$A$8000='Active WWML'!$A41)*('ILC Report'!$BB$2:$BB$8000='Active WWML'!X$4)*('ILC Report'!$F$2:$F$8000))</f>
        <v>0</v>
      </c>
      <c r="Y41" s="28">
        <f>SUMPRODUCT(('ILC Report'!$A$2:$A$8000='Active WWML'!$A41)*('ILC Report'!$BB$2:$BB$8000='Active WWML'!Y$4)*('ILC Report'!$F$2:$F$8000))</f>
        <v>0</v>
      </c>
      <c r="Z41" s="28">
        <f>SUMPRODUCT(('ILC Report'!$A$2:$A$8000='Active WWML'!$A41)*('ILC Report'!$BB$2:$BB$8000='Active WWML'!Z$4)*('ILC Report'!$F$2:$F$8000))</f>
        <v>0</v>
      </c>
      <c r="AA41" s="28">
        <f>SUMPRODUCT(('ILC Report'!$A$2:$A$8000='Active WWML'!$A41)*('ILC Report'!$BB$2:$BB$8000='Active WWML'!AA$4)*('ILC Report'!$F$2:$F$8000))</f>
        <v>0</v>
      </c>
      <c r="AB41" s="28">
        <f>SUMPRODUCT(('ILC Report'!$A$2:$A$8000='Active WWML'!$A41)*('ILC Report'!$BB$2:$BB$8000='Active WWML'!AB$4)*('ILC Report'!$F$2:$F$8000))</f>
        <v>0</v>
      </c>
      <c r="AC41" s="28">
        <f>SUMPRODUCT(('ILC Report'!$A$2:$A$8000='Active WWML'!$A41)*('ILC Report'!$BB$2:$BB$8000='Active WWML'!AC$4)*('ILC Report'!$F$2:$F$8000))</f>
        <v>0</v>
      </c>
      <c r="AD41" s="28">
        <f>SUMPRODUCT(('ILC Report'!$A$2:$A$8000='Active WWML'!$A41)*('ILC Report'!$BB$2:$BB$8000='Active WWML'!AD$4)*('ILC Report'!$F$2:$F$8000))</f>
        <v>0</v>
      </c>
      <c r="AE41" s="28">
        <f>SUMPRODUCT(('ILC Report'!$A$2:$A$8000='Active WWML'!$A41)*('ILC Report'!$BB$2:$BB$8000='Active WWML'!AE$4)*('ILC Report'!$F$2:$F$8000))</f>
        <v>0</v>
      </c>
      <c r="AG41" s="28">
        <f>SUMPRODUCT(('ILC Report'!$A$2:$A$8000='Active WWML'!$A41)*('ILC Report'!$H$2:$H$8000='Active WWML'!AG$4)*('ILC Report'!$F$2:$F$8000))</f>
        <v>0</v>
      </c>
      <c r="AH41" s="28">
        <f>SUMPRODUCT(('ILC Report'!$A$2:$A$8000='Active WWML'!$A41)*('ILC Report'!$H$2:$H$8000='Active WWML'!AH$4)*('ILC Report'!$F$2:$F$8000))</f>
        <v>0</v>
      </c>
      <c r="AI41" s="28">
        <f>SUMPRODUCT(('ILC Report'!$A$2:$A$8000='Active WWML'!$A41)*('ILC Report'!$H$2:$H$8000='Active WWML'!AI$4)*('ILC Report'!$F$2:$F$8000))</f>
        <v>0</v>
      </c>
      <c r="AJ41" s="28">
        <f>SUMPRODUCT(('ILC Report'!$A$2:$A$8000='Active WWML'!$A41)*('ILC Report'!$H$2:$H$8000='Active WWML'!AJ$4)*('ILC Report'!$F$2:$F$8000))</f>
        <v>0</v>
      </c>
      <c r="AK41" s="28">
        <f t="shared" si="3"/>
        <v>0</v>
      </c>
    </row>
    <row r="42" spans="1:37" x14ac:dyDescent="0.3">
      <c r="A42" s="40" t="s">
        <v>162</v>
      </c>
      <c r="B42" s="11" t="s">
        <v>360</v>
      </c>
      <c r="C42" s="11" t="s">
        <v>274</v>
      </c>
      <c r="D42" s="11" t="s">
        <v>275</v>
      </c>
      <c r="E42" s="11" t="s">
        <v>276</v>
      </c>
      <c r="G42" s="28">
        <f>SUMPRODUCT(('ILC Report'!$A$2:$A$8000='Active WWML'!$A42)*('ILC Report'!$BA$2:$BA$8000='Active WWML'!G$4)*('ILC Report'!$F$2:$F$8000))</f>
        <v>0</v>
      </c>
      <c r="H42" s="28">
        <f>SUMPRODUCT(('ILC Report'!$A$2:$A$8000='Active WWML'!$A42)*('ILC Report'!$BA$2:$BA$8000='Active WWML'!H$4)*('ILC Report'!$F$2:$F$8000))</f>
        <v>0</v>
      </c>
      <c r="I42" s="28">
        <f>SUMPRODUCT(('ILC Report'!$A$2:$A$8000='Active WWML'!$A42)*('ILC Report'!$BA$2:$BA$8000='Active WWML'!I$4)*('ILC Report'!$F$2:$F$8000))</f>
        <v>0</v>
      </c>
      <c r="K42" s="28" t="str">
        <f t="shared" si="0"/>
        <v>0</v>
      </c>
      <c r="L42" s="28" t="str">
        <f t="shared" si="1"/>
        <v>0</v>
      </c>
      <c r="M42" s="28" t="str">
        <f t="shared" si="2"/>
        <v>0</v>
      </c>
      <c r="O42" s="28">
        <f>SUMPRODUCT(('ILC Report'!$A$2:$A$8000='Active WWML'!$A42)*('ILC Report'!$BB$2:$BB$8000='Active WWML'!O$4)*('ILC Report'!$F$2:$F$8000))</f>
        <v>0</v>
      </c>
      <c r="P42" s="28">
        <f>SUMPRODUCT(('ILC Report'!$A$2:$A$8000='Active WWML'!$A42)*('ILC Report'!$BB$2:$BB$8000='Active WWML'!P$4)*('ILC Report'!$F$2:$F$8000))</f>
        <v>0</v>
      </c>
      <c r="Q42" s="28">
        <f>SUMPRODUCT(('ILC Report'!$A$2:$A$8000='Active WWML'!$A42)*('ILC Report'!$BB$2:$BB$8000='Active WWML'!Q$4)*('ILC Report'!$F$2:$F$8000))</f>
        <v>0</v>
      </c>
      <c r="R42" s="28">
        <f>SUMPRODUCT(('ILC Report'!$A$2:$A$8000='Active WWML'!$A42)*('ILC Report'!$BB$2:$BB$8000='Active WWML'!R$4)*('ILC Report'!$F$2:$F$8000))</f>
        <v>0</v>
      </c>
      <c r="S42" s="28">
        <f>SUMPRODUCT(('ILC Report'!$A$2:$A$8000='Active WWML'!$A42)*('ILC Report'!$BB$2:$BB$8000='Active WWML'!S$4)*('ILC Report'!$F$2:$F$8000))</f>
        <v>0</v>
      </c>
      <c r="T42" s="28">
        <f>SUMPRODUCT(('ILC Report'!$A$2:$A$8000='Active WWML'!$A42)*('ILC Report'!$BB$2:$BB$8000='Active WWML'!T$4)*('ILC Report'!$F$2:$F$8000))</f>
        <v>0</v>
      </c>
      <c r="U42" s="28">
        <f>SUMPRODUCT(('ILC Report'!$A$2:$A$8000='Active WWML'!$A42)*('ILC Report'!$BB$2:$BB$8000='Active WWML'!U$4)*('ILC Report'!$F$2:$F$8000))</f>
        <v>0</v>
      </c>
      <c r="V42" s="28">
        <f>SUMPRODUCT(('ILC Report'!$A$2:$A$8000='Active WWML'!$A42)*('ILC Report'!$BB$2:$BB$8000='Active WWML'!V$4)*('ILC Report'!$F$2:$F$8000))</f>
        <v>0</v>
      </c>
      <c r="W42" s="28">
        <f>SUMPRODUCT(('ILC Report'!$A$2:$A$8000='Active WWML'!$A42)*('ILC Report'!$BB$2:$BB$8000='Active WWML'!W$4)*('ILC Report'!$F$2:$F$8000))</f>
        <v>0</v>
      </c>
      <c r="X42" s="28">
        <f>SUMPRODUCT(('ILC Report'!$A$2:$A$8000='Active WWML'!$A42)*('ILC Report'!$BB$2:$BB$8000='Active WWML'!X$4)*('ILC Report'!$F$2:$F$8000))</f>
        <v>0</v>
      </c>
      <c r="Y42" s="28">
        <f>SUMPRODUCT(('ILC Report'!$A$2:$A$8000='Active WWML'!$A42)*('ILC Report'!$BB$2:$BB$8000='Active WWML'!Y$4)*('ILC Report'!$F$2:$F$8000))</f>
        <v>0</v>
      </c>
      <c r="Z42" s="28">
        <f>SUMPRODUCT(('ILC Report'!$A$2:$A$8000='Active WWML'!$A42)*('ILC Report'!$BB$2:$BB$8000='Active WWML'!Z$4)*('ILC Report'!$F$2:$F$8000))</f>
        <v>0</v>
      </c>
      <c r="AA42" s="28">
        <f>SUMPRODUCT(('ILC Report'!$A$2:$A$8000='Active WWML'!$A42)*('ILC Report'!$BB$2:$BB$8000='Active WWML'!AA$4)*('ILC Report'!$F$2:$F$8000))</f>
        <v>0</v>
      </c>
      <c r="AB42" s="28">
        <f>SUMPRODUCT(('ILC Report'!$A$2:$A$8000='Active WWML'!$A42)*('ILC Report'!$BB$2:$BB$8000='Active WWML'!AB$4)*('ILC Report'!$F$2:$F$8000))</f>
        <v>0</v>
      </c>
      <c r="AC42" s="28">
        <f>SUMPRODUCT(('ILC Report'!$A$2:$A$8000='Active WWML'!$A42)*('ILC Report'!$BB$2:$BB$8000='Active WWML'!AC$4)*('ILC Report'!$F$2:$F$8000))</f>
        <v>0</v>
      </c>
      <c r="AD42" s="28">
        <f>SUMPRODUCT(('ILC Report'!$A$2:$A$8000='Active WWML'!$A42)*('ILC Report'!$BB$2:$BB$8000='Active WWML'!AD$4)*('ILC Report'!$F$2:$F$8000))</f>
        <v>0</v>
      </c>
      <c r="AE42" s="28">
        <f>SUMPRODUCT(('ILC Report'!$A$2:$A$8000='Active WWML'!$A42)*('ILC Report'!$BB$2:$BB$8000='Active WWML'!AE$4)*('ILC Report'!$F$2:$F$8000))</f>
        <v>0</v>
      </c>
      <c r="AG42" s="28">
        <f>SUMPRODUCT(('ILC Report'!$A$2:$A$8000='Active WWML'!$A42)*('ILC Report'!$H$2:$H$8000='Active WWML'!AG$4)*('ILC Report'!$F$2:$F$8000))</f>
        <v>0</v>
      </c>
      <c r="AH42" s="28">
        <f>SUMPRODUCT(('ILC Report'!$A$2:$A$8000='Active WWML'!$A42)*('ILC Report'!$H$2:$H$8000='Active WWML'!AH$4)*('ILC Report'!$F$2:$F$8000))</f>
        <v>0</v>
      </c>
      <c r="AI42" s="28">
        <f>SUMPRODUCT(('ILC Report'!$A$2:$A$8000='Active WWML'!$A42)*('ILC Report'!$H$2:$H$8000='Active WWML'!AI$4)*('ILC Report'!$F$2:$F$8000))</f>
        <v>0</v>
      </c>
      <c r="AJ42" s="28">
        <f>SUMPRODUCT(('ILC Report'!$A$2:$A$8000='Active WWML'!$A42)*('ILC Report'!$H$2:$H$8000='Active WWML'!AJ$4)*('ILC Report'!$F$2:$F$8000))</f>
        <v>0</v>
      </c>
      <c r="AK42" s="28">
        <f t="shared" si="3"/>
        <v>0</v>
      </c>
    </row>
    <row r="43" spans="1:37" x14ac:dyDescent="0.3">
      <c r="A43" s="40" t="s">
        <v>142</v>
      </c>
      <c r="B43" s="11" t="s">
        <v>280</v>
      </c>
      <c r="C43" s="11" t="s">
        <v>274</v>
      </c>
      <c r="D43" s="11" t="s">
        <v>275</v>
      </c>
      <c r="E43" s="11" t="s">
        <v>276</v>
      </c>
      <c r="G43" s="28">
        <f>SUMPRODUCT(('ILC Report'!$A$2:$A$8000='Active WWML'!$A43)*('ILC Report'!$BA$2:$BA$8000='Active WWML'!G$4)*('ILC Report'!$F$2:$F$8000))</f>
        <v>54.5</v>
      </c>
      <c r="H43" s="28">
        <f>SUMPRODUCT(('ILC Report'!$A$2:$A$8000='Active WWML'!$A43)*('ILC Report'!$BA$2:$BA$8000='Active WWML'!H$4)*('ILC Report'!$F$2:$F$8000))</f>
        <v>170.5</v>
      </c>
      <c r="I43" s="28">
        <f>SUMPRODUCT(('ILC Report'!$A$2:$A$8000='Active WWML'!$A43)*('ILC Report'!$BA$2:$BA$8000='Active WWML'!I$4)*('ILC Report'!$F$2:$F$8000))</f>
        <v>0</v>
      </c>
      <c r="K43" s="28" t="str">
        <f t="shared" si="0"/>
        <v>1</v>
      </c>
      <c r="L43" s="28" t="str">
        <f t="shared" si="1"/>
        <v>1</v>
      </c>
      <c r="M43" s="28" t="str">
        <f t="shared" si="2"/>
        <v>0</v>
      </c>
      <c r="O43" s="28">
        <f>SUMPRODUCT(('ILC Report'!$A$2:$A$8000='Active WWML'!$A43)*('ILC Report'!$BB$2:$BB$8000='Active WWML'!O$4)*('ILC Report'!$F$2:$F$8000))</f>
        <v>0</v>
      </c>
      <c r="P43" s="28">
        <f>SUMPRODUCT(('ILC Report'!$A$2:$A$8000='Active WWML'!$A43)*('ILC Report'!$BB$2:$BB$8000='Active WWML'!P$4)*('ILC Report'!$F$2:$F$8000))</f>
        <v>0</v>
      </c>
      <c r="Q43" s="28">
        <f>SUMPRODUCT(('ILC Report'!$A$2:$A$8000='Active WWML'!$A43)*('ILC Report'!$BB$2:$BB$8000='Active WWML'!Q$4)*('ILC Report'!$F$2:$F$8000))</f>
        <v>49.5</v>
      </c>
      <c r="R43" s="28">
        <f>SUMPRODUCT(('ILC Report'!$A$2:$A$8000='Active WWML'!$A43)*('ILC Report'!$BB$2:$BB$8000='Active WWML'!R$4)*('ILC Report'!$F$2:$F$8000))</f>
        <v>0</v>
      </c>
      <c r="S43" s="28">
        <f>SUMPRODUCT(('ILC Report'!$A$2:$A$8000='Active WWML'!$A43)*('ILC Report'!$BB$2:$BB$8000='Active WWML'!S$4)*('ILC Report'!$F$2:$F$8000))</f>
        <v>0</v>
      </c>
      <c r="T43" s="28">
        <f>SUMPRODUCT(('ILC Report'!$A$2:$A$8000='Active WWML'!$A43)*('ILC Report'!$BB$2:$BB$8000='Active WWML'!T$4)*('ILC Report'!$F$2:$F$8000))</f>
        <v>0</v>
      </c>
      <c r="U43" s="28">
        <f>SUMPRODUCT(('ILC Report'!$A$2:$A$8000='Active WWML'!$A43)*('ILC Report'!$BB$2:$BB$8000='Active WWML'!U$4)*('ILC Report'!$F$2:$F$8000))</f>
        <v>0</v>
      </c>
      <c r="V43" s="28">
        <f>SUMPRODUCT(('ILC Report'!$A$2:$A$8000='Active WWML'!$A43)*('ILC Report'!$BB$2:$BB$8000='Active WWML'!V$4)*('ILC Report'!$F$2:$F$8000))</f>
        <v>0</v>
      </c>
      <c r="W43" s="28">
        <f>SUMPRODUCT(('ILC Report'!$A$2:$A$8000='Active WWML'!$A43)*('ILC Report'!$BB$2:$BB$8000='Active WWML'!W$4)*('ILC Report'!$F$2:$F$8000))</f>
        <v>106.5</v>
      </c>
      <c r="X43" s="28">
        <f>SUMPRODUCT(('ILC Report'!$A$2:$A$8000='Active WWML'!$A43)*('ILC Report'!$BB$2:$BB$8000='Active WWML'!X$4)*('ILC Report'!$F$2:$F$8000))</f>
        <v>0</v>
      </c>
      <c r="Y43" s="28">
        <f>SUMPRODUCT(('ILC Report'!$A$2:$A$8000='Active WWML'!$A43)*('ILC Report'!$BB$2:$BB$8000='Active WWML'!Y$4)*('ILC Report'!$F$2:$F$8000))</f>
        <v>69</v>
      </c>
      <c r="Z43" s="28">
        <f>SUMPRODUCT(('ILC Report'!$A$2:$A$8000='Active WWML'!$A43)*('ILC Report'!$BB$2:$BB$8000='Active WWML'!Z$4)*('ILC Report'!$F$2:$F$8000))</f>
        <v>0</v>
      </c>
      <c r="AA43" s="28">
        <f>SUMPRODUCT(('ILC Report'!$A$2:$A$8000='Active WWML'!$A43)*('ILC Report'!$BB$2:$BB$8000='Active WWML'!AA$4)*('ILC Report'!$F$2:$F$8000))</f>
        <v>0</v>
      </c>
      <c r="AB43" s="28">
        <f>SUMPRODUCT(('ILC Report'!$A$2:$A$8000='Active WWML'!$A43)*('ILC Report'!$BB$2:$BB$8000='Active WWML'!AB$4)*('ILC Report'!$F$2:$F$8000))</f>
        <v>0</v>
      </c>
      <c r="AC43" s="28">
        <f>SUMPRODUCT(('ILC Report'!$A$2:$A$8000='Active WWML'!$A43)*('ILC Report'!$BB$2:$BB$8000='Active WWML'!AC$4)*('ILC Report'!$F$2:$F$8000))</f>
        <v>0</v>
      </c>
      <c r="AD43" s="28">
        <f>SUMPRODUCT(('ILC Report'!$A$2:$A$8000='Active WWML'!$A43)*('ILC Report'!$BB$2:$BB$8000='Active WWML'!AD$4)*('ILC Report'!$F$2:$F$8000))</f>
        <v>0</v>
      </c>
      <c r="AE43" s="28">
        <f>SUMPRODUCT(('ILC Report'!$A$2:$A$8000='Active WWML'!$A43)*('ILC Report'!$BB$2:$BB$8000='Active WWML'!AE$4)*('ILC Report'!$F$2:$F$8000))</f>
        <v>0</v>
      </c>
      <c r="AG43" s="28">
        <f>SUMPRODUCT(('ILC Report'!$A$2:$A$8000='Active WWML'!$A43)*('ILC Report'!$H$2:$H$8000='Active WWML'!AG$4)*('ILC Report'!$F$2:$F$8000))</f>
        <v>225</v>
      </c>
      <c r="AH43" s="28">
        <f>SUMPRODUCT(('ILC Report'!$A$2:$A$8000='Active WWML'!$A43)*('ILC Report'!$H$2:$H$8000='Active WWML'!AH$4)*('ILC Report'!$F$2:$F$8000))</f>
        <v>0</v>
      </c>
      <c r="AI43" s="28">
        <f>SUMPRODUCT(('ILC Report'!$A$2:$A$8000='Active WWML'!$A43)*('ILC Report'!$H$2:$H$8000='Active WWML'!AI$4)*('ILC Report'!$F$2:$F$8000))</f>
        <v>0</v>
      </c>
      <c r="AJ43" s="28">
        <f>SUMPRODUCT(('ILC Report'!$A$2:$A$8000='Active WWML'!$A43)*('ILC Report'!$H$2:$H$8000='Active WWML'!AJ$4)*('ILC Report'!$F$2:$F$8000))</f>
        <v>0</v>
      </c>
      <c r="AK43" s="28">
        <f t="shared" si="3"/>
        <v>225</v>
      </c>
    </row>
    <row r="44" spans="1:37" x14ac:dyDescent="0.3">
      <c r="A44" s="40" t="s">
        <v>194</v>
      </c>
      <c r="B44" s="11" t="s">
        <v>445</v>
      </c>
      <c r="C44" s="11" t="s">
        <v>283</v>
      </c>
      <c r="D44" s="11" t="s">
        <v>275</v>
      </c>
      <c r="E44" s="11" t="s">
        <v>276</v>
      </c>
      <c r="G44" s="28">
        <f>SUMPRODUCT(('ILC Report'!$A$2:$A$8000='Active WWML'!$A44)*('ILC Report'!$BA$2:$BA$8000='Active WWML'!G$4)*('ILC Report'!$F$2:$F$8000))</f>
        <v>0</v>
      </c>
      <c r="H44" s="28">
        <f>SUMPRODUCT(('ILC Report'!$A$2:$A$8000='Active WWML'!$A44)*('ILC Report'!$BA$2:$BA$8000='Active WWML'!H$4)*('ILC Report'!$F$2:$F$8000))</f>
        <v>0</v>
      </c>
      <c r="I44" s="28">
        <f>SUMPRODUCT(('ILC Report'!$A$2:$A$8000='Active WWML'!$A44)*('ILC Report'!$BA$2:$BA$8000='Active WWML'!I$4)*('ILC Report'!$F$2:$F$8000))</f>
        <v>0</v>
      </c>
      <c r="K44" s="28" t="str">
        <f t="shared" si="0"/>
        <v>0</v>
      </c>
      <c r="L44" s="28" t="str">
        <f t="shared" si="1"/>
        <v>0</v>
      </c>
      <c r="M44" s="28" t="str">
        <f t="shared" si="2"/>
        <v>0</v>
      </c>
      <c r="O44" s="28">
        <f>SUMPRODUCT(('ILC Report'!$A$2:$A$8000='Active WWML'!$A44)*('ILC Report'!$BB$2:$BB$8000='Active WWML'!O$4)*('ILC Report'!$F$2:$F$8000))</f>
        <v>0</v>
      </c>
      <c r="P44" s="28">
        <f>SUMPRODUCT(('ILC Report'!$A$2:$A$8000='Active WWML'!$A44)*('ILC Report'!$BB$2:$BB$8000='Active WWML'!P$4)*('ILC Report'!$F$2:$F$8000))</f>
        <v>0</v>
      </c>
      <c r="Q44" s="28">
        <f>SUMPRODUCT(('ILC Report'!$A$2:$A$8000='Active WWML'!$A44)*('ILC Report'!$BB$2:$BB$8000='Active WWML'!Q$4)*('ILC Report'!$F$2:$F$8000))</f>
        <v>0</v>
      </c>
      <c r="R44" s="28">
        <f>SUMPRODUCT(('ILC Report'!$A$2:$A$8000='Active WWML'!$A44)*('ILC Report'!$BB$2:$BB$8000='Active WWML'!R$4)*('ILC Report'!$F$2:$F$8000))</f>
        <v>0</v>
      </c>
      <c r="S44" s="28">
        <f>SUMPRODUCT(('ILC Report'!$A$2:$A$8000='Active WWML'!$A44)*('ILC Report'!$BB$2:$BB$8000='Active WWML'!S$4)*('ILC Report'!$F$2:$F$8000))</f>
        <v>0</v>
      </c>
      <c r="T44" s="28">
        <f>SUMPRODUCT(('ILC Report'!$A$2:$A$8000='Active WWML'!$A44)*('ILC Report'!$BB$2:$BB$8000='Active WWML'!T$4)*('ILC Report'!$F$2:$F$8000))</f>
        <v>0</v>
      </c>
      <c r="U44" s="28">
        <f>SUMPRODUCT(('ILC Report'!$A$2:$A$8000='Active WWML'!$A44)*('ILC Report'!$BB$2:$BB$8000='Active WWML'!U$4)*('ILC Report'!$F$2:$F$8000))</f>
        <v>0</v>
      </c>
      <c r="V44" s="28">
        <f>SUMPRODUCT(('ILC Report'!$A$2:$A$8000='Active WWML'!$A44)*('ILC Report'!$BB$2:$BB$8000='Active WWML'!V$4)*('ILC Report'!$F$2:$F$8000))</f>
        <v>0</v>
      </c>
      <c r="W44" s="28">
        <f>SUMPRODUCT(('ILC Report'!$A$2:$A$8000='Active WWML'!$A44)*('ILC Report'!$BB$2:$BB$8000='Active WWML'!W$4)*('ILC Report'!$F$2:$F$8000))</f>
        <v>0</v>
      </c>
      <c r="X44" s="28">
        <f>SUMPRODUCT(('ILC Report'!$A$2:$A$8000='Active WWML'!$A44)*('ILC Report'!$BB$2:$BB$8000='Active WWML'!X$4)*('ILC Report'!$F$2:$F$8000))</f>
        <v>0</v>
      </c>
      <c r="Y44" s="28">
        <f>SUMPRODUCT(('ILC Report'!$A$2:$A$8000='Active WWML'!$A44)*('ILC Report'!$BB$2:$BB$8000='Active WWML'!Y$4)*('ILC Report'!$F$2:$F$8000))</f>
        <v>0</v>
      </c>
      <c r="Z44" s="28">
        <f>SUMPRODUCT(('ILC Report'!$A$2:$A$8000='Active WWML'!$A44)*('ILC Report'!$BB$2:$BB$8000='Active WWML'!Z$4)*('ILC Report'!$F$2:$F$8000))</f>
        <v>0</v>
      </c>
      <c r="AA44" s="28">
        <f>SUMPRODUCT(('ILC Report'!$A$2:$A$8000='Active WWML'!$A44)*('ILC Report'!$BB$2:$BB$8000='Active WWML'!AA$4)*('ILC Report'!$F$2:$F$8000))</f>
        <v>0</v>
      </c>
      <c r="AB44" s="28">
        <f>SUMPRODUCT(('ILC Report'!$A$2:$A$8000='Active WWML'!$A44)*('ILC Report'!$BB$2:$BB$8000='Active WWML'!AB$4)*('ILC Report'!$F$2:$F$8000))</f>
        <v>0</v>
      </c>
      <c r="AC44" s="28">
        <f>SUMPRODUCT(('ILC Report'!$A$2:$A$8000='Active WWML'!$A44)*('ILC Report'!$BB$2:$BB$8000='Active WWML'!AC$4)*('ILC Report'!$F$2:$F$8000))</f>
        <v>0</v>
      </c>
      <c r="AD44" s="28">
        <f>SUMPRODUCT(('ILC Report'!$A$2:$A$8000='Active WWML'!$A44)*('ILC Report'!$BB$2:$BB$8000='Active WWML'!AD$4)*('ILC Report'!$F$2:$F$8000))</f>
        <v>0</v>
      </c>
      <c r="AE44" s="28">
        <f>SUMPRODUCT(('ILC Report'!$A$2:$A$8000='Active WWML'!$A44)*('ILC Report'!$BB$2:$BB$8000='Active WWML'!AE$4)*('ILC Report'!$F$2:$F$8000))</f>
        <v>0</v>
      </c>
      <c r="AG44" s="28">
        <f>SUMPRODUCT(('ILC Report'!$A$2:$A$8000='Active WWML'!$A44)*('ILC Report'!$H$2:$H$8000='Active WWML'!AG$4)*('ILC Report'!$F$2:$F$8000))</f>
        <v>0</v>
      </c>
      <c r="AH44" s="28">
        <f>SUMPRODUCT(('ILC Report'!$A$2:$A$8000='Active WWML'!$A44)*('ILC Report'!$H$2:$H$8000='Active WWML'!AH$4)*('ILC Report'!$F$2:$F$8000))</f>
        <v>0</v>
      </c>
      <c r="AI44" s="28">
        <f>SUMPRODUCT(('ILC Report'!$A$2:$A$8000='Active WWML'!$A44)*('ILC Report'!$H$2:$H$8000='Active WWML'!AI$4)*('ILC Report'!$F$2:$F$8000))</f>
        <v>0</v>
      </c>
      <c r="AJ44" s="28">
        <f>SUMPRODUCT(('ILC Report'!$A$2:$A$8000='Active WWML'!$A44)*('ILC Report'!$H$2:$H$8000='Active WWML'!AJ$4)*('ILC Report'!$F$2:$F$8000))</f>
        <v>0</v>
      </c>
      <c r="AK44" s="28">
        <f t="shared" si="3"/>
        <v>0</v>
      </c>
    </row>
    <row r="45" spans="1:37" x14ac:dyDescent="0.3">
      <c r="A45" s="40">
        <v>4171</v>
      </c>
      <c r="B45" s="11" t="s">
        <v>335</v>
      </c>
      <c r="C45" s="11" t="s">
        <v>82</v>
      </c>
      <c r="D45" s="11" t="s">
        <v>275</v>
      </c>
      <c r="E45" s="11" t="s">
        <v>276</v>
      </c>
      <c r="G45" s="28">
        <f>SUMPRODUCT(('ILC Report'!$A$2:$A$8000='Active WWML'!$A45)*('ILC Report'!$BA$2:$BA$8000='Active WWML'!G$4)*('ILC Report'!$F$2:$F$8000))</f>
        <v>0</v>
      </c>
      <c r="H45" s="28">
        <f>SUMPRODUCT(('ILC Report'!$A$2:$A$8000='Active WWML'!$A45)*('ILC Report'!$BA$2:$BA$8000='Active WWML'!H$4)*('ILC Report'!$F$2:$F$8000))</f>
        <v>0</v>
      </c>
      <c r="I45" s="28">
        <f>SUMPRODUCT(('ILC Report'!$A$2:$A$8000='Active WWML'!$A45)*('ILC Report'!$BA$2:$BA$8000='Active WWML'!I$4)*('ILC Report'!$F$2:$F$8000))</f>
        <v>0</v>
      </c>
      <c r="K45" s="28" t="str">
        <f t="shared" si="0"/>
        <v>0</v>
      </c>
      <c r="L45" s="28" t="str">
        <f t="shared" si="1"/>
        <v>0</v>
      </c>
      <c r="M45" s="28" t="str">
        <f t="shared" si="2"/>
        <v>0</v>
      </c>
      <c r="O45" s="28">
        <f>SUMPRODUCT(('ILC Report'!$A$2:$A$8000='Active WWML'!$A45)*('ILC Report'!$BB$2:$BB$8000='Active WWML'!O$4)*('ILC Report'!$F$2:$F$8000))</f>
        <v>0</v>
      </c>
      <c r="P45" s="28">
        <f>SUMPRODUCT(('ILC Report'!$A$2:$A$8000='Active WWML'!$A45)*('ILC Report'!$BB$2:$BB$8000='Active WWML'!P$4)*('ILC Report'!$F$2:$F$8000))</f>
        <v>0</v>
      </c>
      <c r="Q45" s="28">
        <f>SUMPRODUCT(('ILC Report'!$A$2:$A$8000='Active WWML'!$A45)*('ILC Report'!$BB$2:$BB$8000='Active WWML'!Q$4)*('ILC Report'!$F$2:$F$8000))</f>
        <v>0</v>
      </c>
      <c r="R45" s="28">
        <f>SUMPRODUCT(('ILC Report'!$A$2:$A$8000='Active WWML'!$A45)*('ILC Report'!$BB$2:$BB$8000='Active WWML'!R$4)*('ILC Report'!$F$2:$F$8000))</f>
        <v>0</v>
      </c>
      <c r="S45" s="28">
        <f>SUMPRODUCT(('ILC Report'!$A$2:$A$8000='Active WWML'!$A45)*('ILC Report'!$BB$2:$BB$8000='Active WWML'!S$4)*('ILC Report'!$F$2:$F$8000))</f>
        <v>0</v>
      </c>
      <c r="T45" s="28">
        <f>SUMPRODUCT(('ILC Report'!$A$2:$A$8000='Active WWML'!$A45)*('ILC Report'!$BB$2:$BB$8000='Active WWML'!T$4)*('ILC Report'!$F$2:$F$8000))</f>
        <v>0</v>
      </c>
      <c r="U45" s="28">
        <f>SUMPRODUCT(('ILC Report'!$A$2:$A$8000='Active WWML'!$A45)*('ILC Report'!$BB$2:$BB$8000='Active WWML'!U$4)*('ILC Report'!$F$2:$F$8000))</f>
        <v>0</v>
      </c>
      <c r="V45" s="28">
        <f>SUMPRODUCT(('ILC Report'!$A$2:$A$8000='Active WWML'!$A45)*('ILC Report'!$BB$2:$BB$8000='Active WWML'!V$4)*('ILC Report'!$F$2:$F$8000))</f>
        <v>0</v>
      </c>
      <c r="W45" s="28">
        <f>SUMPRODUCT(('ILC Report'!$A$2:$A$8000='Active WWML'!$A45)*('ILC Report'!$BB$2:$BB$8000='Active WWML'!W$4)*('ILC Report'!$F$2:$F$8000))</f>
        <v>0</v>
      </c>
      <c r="X45" s="28">
        <f>SUMPRODUCT(('ILC Report'!$A$2:$A$8000='Active WWML'!$A45)*('ILC Report'!$BB$2:$BB$8000='Active WWML'!X$4)*('ILC Report'!$F$2:$F$8000))</f>
        <v>0</v>
      </c>
      <c r="Y45" s="28">
        <f>SUMPRODUCT(('ILC Report'!$A$2:$A$8000='Active WWML'!$A45)*('ILC Report'!$BB$2:$BB$8000='Active WWML'!Y$4)*('ILC Report'!$F$2:$F$8000))</f>
        <v>0</v>
      </c>
      <c r="Z45" s="28">
        <f>SUMPRODUCT(('ILC Report'!$A$2:$A$8000='Active WWML'!$A45)*('ILC Report'!$BB$2:$BB$8000='Active WWML'!Z$4)*('ILC Report'!$F$2:$F$8000))</f>
        <v>0</v>
      </c>
      <c r="AA45" s="28">
        <f>SUMPRODUCT(('ILC Report'!$A$2:$A$8000='Active WWML'!$A45)*('ILC Report'!$BB$2:$BB$8000='Active WWML'!AA$4)*('ILC Report'!$F$2:$F$8000))</f>
        <v>0</v>
      </c>
      <c r="AB45" s="28">
        <f>SUMPRODUCT(('ILC Report'!$A$2:$A$8000='Active WWML'!$A45)*('ILC Report'!$BB$2:$BB$8000='Active WWML'!AB$4)*('ILC Report'!$F$2:$F$8000))</f>
        <v>0</v>
      </c>
      <c r="AC45" s="28">
        <f>SUMPRODUCT(('ILC Report'!$A$2:$A$8000='Active WWML'!$A45)*('ILC Report'!$BB$2:$BB$8000='Active WWML'!AC$4)*('ILC Report'!$F$2:$F$8000))</f>
        <v>0</v>
      </c>
      <c r="AD45" s="28">
        <f>SUMPRODUCT(('ILC Report'!$A$2:$A$8000='Active WWML'!$A45)*('ILC Report'!$BB$2:$BB$8000='Active WWML'!AD$4)*('ILC Report'!$F$2:$F$8000))</f>
        <v>0</v>
      </c>
      <c r="AE45" s="28">
        <f>SUMPRODUCT(('ILC Report'!$A$2:$A$8000='Active WWML'!$A45)*('ILC Report'!$BB$2:$BB$8000='Active WWML'!AE$4)*('ILC Report'!$F$2:$F$8000))</f>
        <v>0</v>
      </c>
      <c r="AG45" s="28">
        <f>SUMPRODUCT(('ILC Report'!$A$2:$A$8000='Active WWML'!$A45)*('ILC Report'!$H$2:$H$8000='Active WWML'!AG$4)*('ILC Report'!$F$2:$F$8000))</f>
        <v>0</v>
      </c>
      <c r="AH45" s="28">
        <f>SUMPRODUCT(('ILC Report'!$A$2:$A$8000='Active WWML'!$A45)*('ILC Report'!$H$2:$H$8000='Active WWML'!AH$4)*('ILC Report'!$F$2:$F$8000))</f>
        <v>0</v>
      </c>
      <c r="AI45" s="28">
        <f>SUMPRODUCT(('ILC Report'!$A$2:$A$8000='Active WWML'!$A45)*('ILC Report'!$H$2:$H$8000='Active WWML'!AI$4)*('ILC Report'!$F$2:$F$8000))</f>
        <v>0</v>
      </c>
      <c r="AJ45" s="28">
        <f>SUMPRODUCT(('ILC Report'!$A$2:$A$8000='Active WWML'!$A45)*('ILC Report'!$H$2:$H$8000='Active WWML'!AJ$4)*('ILC Report'!$F$2:$F$8000))</f>
        <v>0</v>
      </c>
      <c r="AK45" s="28">
        <f t="shared" si="3"/>
        <v>0</v>
      </c>
    </row>
    <row r="46" spans="1:37" x14ac:dyDescent="0.3">
      <c r="A46" s="40" t="s">
        <v>175</v>
      </c>
      <c r="B46" s="11" t="s">
        <v>436</v>
      </c>
      <c r="C46" s="11" t="s">
        <v>278</v>
      </c>
      <c r="D46" s="11" t="s">
        <v>275</v>
      </c>
      <c r="E46" s="11" t="s">
        <v>276</v>
      </c>
      <c r="G46" s="28">
        <f>SUMPRODUCT(('ILC Report'!$A$2:$A$8000='Active WWML'!$A46)*('ILC Report'!$BA$2:$BA$8000='Active WWML'!G$4)*('ILC Report'!$F$2:$F$8000))</f>
        <v>0</v>
      </c>
      <c r="H46" s="28">
        <f>SUMPRODUCT(('ILC Report'!$A$2:$A$8000='Active WWML'!$A46)*('ILC Report'!$BA$2:$BA$8000='Active WWML'!H$4)*('ILC Report'!$F$2:$F$8000))</f>
        <v>0</v>
      </c>
      <c r="I46" s="28">
        <f>SUMPRODUCT(('ILC Report'!$A$2:$A$8000='Active WWML'!$A46)*('ILC Report'!$BA$2:$BA$8000='Active WWML'!I$4)*('ILC Report'!$F$2:$F$8000))</f>
        <v>0</v>
      </c>
      <c r="K46" s="28" t="str">
        <f t="shared" si="0"/>
        <v>0</v>
      </c>
      <c r="L46" s="28" t="str">
        <f t="shared" si="1"/>
        <v>0</v>
      </c>
      <c r="M46" s="28" t="str">
        <f t="shared" si="2"/>
        <v>0</v>
      </c>
      <c r="O46" s="28">
        <f>SUMPRODUCT(('ILC Report'!$A$2:$A$8000='Active WWML'!$A46)*('ILC Report'!$BB$2:$BB$8000='Active WWML'!O$4)*('ILC Report'!$F$2:$F$8000))</f>
        <v>0</v>
      </c>
      <c r="P46" s="28">
        <f>SUMPRODUCT(('ILC Report'!$A$2:$A$8000='Active WWML'!$A46)*('ILC Report'!$BB$2:$BB$8000='Active WWML'!P$4)*('ILC Report'!$F$2:$F$8000))</f>
        <v>0</v>
      </c>
      <c r="Q46" s="28">
        <f>SUMPRODUCT(('ILC Report'!$A$2:$A$8000='Active WWML'!$A46)*('ILC Report'!$BB$2:$BB$8000='Active WWML'!Q$4)*('ILC Report'!$F$2:$F$8000))</f>
        <v>0</v>
      </c>
      <c r="R46" s="28">
        <f>SUMPRODUCT(('ILC Report'!$A$2:$A$8000='Active WWML'!$A46)*('ILC Report'!$BB$2:$BB$8000='Active WWML'!R$4)*('ILC Report'!$F$2:$F$8000))</f>
        <v>0</v>
      </c>
      <c r="S46" s="28">
        <f>SUMPRODUCT(('ILC Report'!$A$2:$A$8000='Active WWML'!$A46)*('ILC Report'!$BB$2:$BB$8000='Active WWML'!S$4)*('ILC Report'!$F$2:$F$8000))</f>
        <v>0</v>
      </c>
      <c r="T46" s="28">
        <f>SUMPRODUCT(('ILC Report'!$A$2:$A$8000='Active WWML'!$A46)*('ILC Report'!$BB$2:$BB$8000='Active WWML'!T$4)*('ILC Report'!$F$2:$F$8000))</f>
        <v>0</v>
      </c>
      <c r="U46" s="28">
        <f>SUMPRODUCT(('ILC Report'!$A$2:$A$8000='Active WWML'!$A46)*('ILC Report'!$BB$2:$BB$8000='Active WWML'!U$4)*('ILC Report'!$F$2:$F$8000))</f>
        <v>0</v>
      </c>
      <c r="V46" s="28">
        <f>SUMPRODUCT(('ILC Report'!$A$2:$A$8000='Active WWML'!$A46)*('ILC Report'!$BB$2:$BB$8000='Active WWML'!V$4)*('ILC Report'!$F$2:$F$8000))</f>
        <v>0</v>
      </c>
      <c r="W46" s="28">
        <f>SUMPRODUCT(('ILC Report'!$A$2:$A$8000='Active WWML'!$A46)*('ILC Report'!$BB$2:$BB$8000='Active WWML'!W$4)*('ILC Report'!$F$2:$F$8000))</f>
        <v>0</v>
      </c>
      <c r="X46" s="28">
        <f>SUMPRODUCT(('ILC Report'!$A$2:$A$8000='Active WWML'!$A46)*('ILC Report'!$BB$2:$BB$8000='Active WWML'!X$4)*('ILC Report'!$F$2:$F$8000))</f>
        <v>0</v>
      </c>
      <c r="Y46" s="28">
        <f>SUMPRODUCT(('ILC Report'!$A$2:$A$8000='Active WWML'!$A46)*('ILC Report'!$BB$2:$BB$8000='Active WWML'!Y$4)*('ILC Report'!$F$2:$F$8000))</f>
        <v>0</v>
      </c>
      <c r="Z46" s="28">
        <f>SUMPRODUCT(('ILC Report'!$A$2:$A$8000='Active WWML'!$A46)*('ILC Report'!$BB$2:$BB$8000='Active WWML'!Z$4)*('ILC Report'!$F$2:$F$8000))</f>
        <v>0</v>
      </c>
      <c r="AA46" s="28">
        <f>SUMPRODUCT(('ILC Report'!$A$2:$A$8000='Active WWML'!$A46)*('ILC Report'!$BB$2:$BB$8000='Active WWML'!AA$4)*('ILC Report'!$F$2:$F$8000))</f>
        <v>0</v>
      </c>
      <c r="AB46" s="28">
        <f>SUMPRODUCT(('ILC Report'!$A$2:$A$8000='Active WWML'!$A46)*('ILC Report'!$BB$2:$BB$8000='Active WWML'!AB$4)*('ILC Report'!$F$2:$F$8000))</f>
        <v>0</v>
      </c>
      <c r="AC46" s="28">
        <f>SUMPRODUCT(('ILC Report'!$A$2:$A$8000='Active WWML'!$A46)*('ILC Report'!$BB$2:$BB$8000='Active WWML'!AC$4)*('ILC Report'!$F$2:$F$8000))</f>
        <v>0</v>
      </c>
      <c r="AD46" s="28">
        <f>SUMPRODUCT(('ILC Report'!$A$2:$A$8000='Active WWML'!$A46)*('ILC Report'!$BB$2:$BB$8000='Active WWML'!AD$4)*('ILC Report'!$F$2:$F$8000))</f>
        <v>0</v>
      </c>
      <c r="AE46" s="28">
        <f>SUMPRODUCT(('ILC Report'!$A$2:$A$8000='Active WWML'!$A46)*('ILC Report'!$BB$2:$BB$8000='Active WWML'!AE$4)*('ILC Report'!$F$2:$F$8000))</f>
        <v>0</v>
      </c>
      <c r="AG46" s="28">
        <f>SUMPRODUCT(('ILC Report'!$A$2:$A$8000='Active WWML'!$A46)*('ILC Report'!$H$2:$H$8000='Active WWML'!AG$4)*('ILC Report'!$F$2:$F$8000))</f>
        <v>0</v>
      </c>
      <c r="AH46" s="28">
        <f>SUMPRODUCT(('ILC Report'!$A$2:$A$8000='Active WWML'!$A46)*('ILC Report'!$H$2:$H$8000='Active WWML'!AH$4)*('ILC Report'!$F$2:$F$8000))</f>
        <v>0</v>
      </c>
      <c r="AI46" s="28">
        <f>SUMPRODUCT(('ILC Report'!$A$2:$A$8000='Active WWML'!$A46)*('ILC Report'!$H$2:$H$8000='Active WWML'!AI$4)*('ILC Report'!$F$2:$F$8000))</f>
        <v>0</v>
      </c>
      <c r="AJ46" s="28">
        <f>SUMPRODUCT(('ILC Report'!$A$2:$A$8000='Active WWML'!$A46)*('ILC Report'!$H$2:$H$8000='Active WWML'!AJ$4)*('ILC Report'!$F$2:$F$8000))</f>
        <v>0</v>
      </c>
      <c r="AK46" s="28">
        <f t="shared" si="3"/>
        <v>0</v>
      </c>
    </row>
    <row r="47" spans="1:37" x14ac:dyDescent="0.3">
      <c r="A47" s="40">
        <v>98881</v>
      </c>
      <c r="B47" s="11" t="s">
        <v>291</v>
      </c>
      <c r="C47" s="11" t="s">
        <v>283</v>
      </c>
      <c r="D47" s="11" t="s">
        <v>275</v>
      </c>
      <c r="E47" s="11" t="s">
        <v>276</v>
      </c>
      <c r="G47" s="28">
        <f>SUMPRODUCT(('ILC Report'!$A$2:$A$8000='Active WWML'!$A47)*('ILC Report'!$BA$2:$BA$8000='Active WWML'!G$4)*('ILC Report'!$F$2:$F$8000))</f>
        <v>0</v>
      </c>
      <c r="H47" s="28">
        <f>SUMPRODUCT(('ILC Report'!$A$2:$A$8000='Active WWML'!$A47)*('ILC Report'!$BA$2:$BA$8000='Active WWML'!H$4)*('ILC Report'!$F$2:$F$8000))</f>
        <v>0</v>
      </c>
      <c r="I47" s="28">
        <f>SUMPRODUCT(('ILC Report'!$A$2:$A$8000='Active WWML'!$A47)*('ILC Report'!$BA$2:$BA$8000='Active WWML'!I$4)*('ILC Report'!$F$2:$F$8000))</f>
        <v>0</v>
      </c>
      <c r="K47" s="28" t="str">
        <f t="shared" si="0"/>
        <v>0</v>
      </c>
      <c r="L47" s="28" t="str">
        <f t="shared" si="1"/>
        <v>0</v>
      </c>
      <c r="M47" s="28" t="str">
        <f t="shared" si="2"/>
        <v>0</v>
      </c>
      <c r="O47" s="28">
        <f>SUMPRODUCT(('ILC Report'!$A$2:$A$8000='Active WWML'!$A47)*('ILC Report'!$BB$2:$BB$8000='Active WWML'!O$4)*('ILC Report'!$F$2:$F$8000))</f>
        <v>0</v>
      </c>
      <c r="P47" s="28">
        <f>SUMPRODUCT(('ILC Report'!$A$2:$A$8000='Active WWML'!$A47)*('ILC Report'!$BB$2:$BB$8000='Active WWML'!P$4)*('ILC Report'!$F$2:$F$8000))</f>
        <v>0</v>
      </c>
      <c r="Q47" s="28">
        <f>SUMPRODUCT(('ILC Report'!$A$2:$A$8000='Active WWML'!$A47)*('ILC Report'!$BB$2:$BB$8000='Active WWML'!Q$4)*('ILC Report'!$F$2:$F$8000))</f>
        <v>0</v>
      </c>
      <c r="R47" s="28">
        <f>SUMPRODUCT(('ILC Report'!$A$2:$A$8000='Active WWML'!$A47)*('ILC Report'!$BB$2:$BB$8000='Active WWML'!R$4)*('ILC Report'!$F$2:$F$8000))</f>
        <v>0</v>
      </c>
      <c r="S47" s="28">
        <f>SUMPRODUCT(('ILC Report'!$A$2:$A$8000='Active WWML'!$A47)*('ILC Report'!$BB$2:$BB$8000='Active WWML'!S$4)*('ILC Report'!$F$2:$F$8000))</f>
        <v>0</v>
      </c>
      <c r="T47" s="28">
        <f>SUMPRODUCT(('ILC Report'!$A$2:$A$8000='Active WWML'!$A47)*('ILC Report'!$BB$2:$BB$8000='Active WWML'!T$4)*('ILC Report'!$F$2:$F$8000))</f>
        <v>0</v>
      </c>
      <c r="U47" s="28">
        <f>SUMPRODUCT(('ILC Report'!$A$2:$A$8000='Active WWML'!$A47)*('ILC Report'!$BB$2:$BB$8000='Active WWML'!U$4)*('ILC Report'!$F$2:$F$8000))</f>
        <v>0</v>
      </c>
      <c r="V47" s="28">
        <f>SUMPRODUCT(('ILC Report'!$A$2:$A$8000='Active WWML'!$A47)*('ILC Report'!$BB$2:$BB$8000='Active WWML'!V$4)*('ILC Report'!$F$2:$F$8000))</f>
        <v>0</v>
      </c>
      <c r="W47" s="28">
        <f>SUMPRODUCT(('ILC Report'!$A$2:$A$8000='Active WWML'!$A47)*('ILC Report'!$BB$2:$BB$8000='Active WWML'!W$4)*('ILC Report'!$F$2:$F$8000))</f>
        <v>0</v>
      </c>
      <c r="X47" s="28">
        <f>SUMPRODUCT(('ILC Report'!$A$2:$A$8000='Active WWML'!$A47)*('ILC Report'!$BB$2:$BB$8000='Active WWML'!X$4)*('ILC Report'!$F$2:$F$8000))</f>
        <v>0</v>
      </c>
      <c r="Y47" s="28">
        <f>SUMPRODUCT(('ILC Report'!$A$2:$A$8000='Active WWML'!$A47)*('ILC Report'!$BB$2:$BB$8000='Active WWML'!Y$4)*('ILC Report'!$F$2:$F$8000))</f>
        <v>0</v>
      </c>
      <c r="Z47" s="28">
        <f>SUMPRODUCT(('ILC Report'!$A$2:$A$8000='Active WWML'!$A47)*('ILC Report'!$BB$2:$BB$8000='Active WWML'!Z$4)*('ILC Report'!$F$2:$F$8000))</f>
        <v>0</v>
      </c>
      <c r="AA47" s="28">
        <f>SUMPRODUCT(('ILC Report'!$A$2:$A$8000='Active WWML'!$A47)*('ILC Report'!$BB$2:$BB$8000='Active WWML'!AA$4)*('ILC Report'!$F$2:$F$8000))</f>
        <v>0</v>
      </c>
      <c r="AB47" s="28">
        <f>SUMPRODUCT(('ILC Report'!$A$2:$A$8000='Active WWML'!$A47)*('ILC Report'!$BB$2:$BB$8000='Active WWML'!AB$4)*('ILC Report'!$F$2:$F$8000))</f>
        <v>0</v>
      </c>
      <c r="AC47" s="28">
        <f>SUMPRODUCT(('ILC Report'!$A$2:$A$8000='Active WWML'!$A47)*('ILC Report'!$BB$2:$BB$8000='Active WWML'!AC$4)*('ILC Report'!$F$2:$F$8000))</f>
        <v>0</v>
      </c>
      <c r="AD47" s="28">
        <f>SUMPRODUCT(('ILC Report'!$A$2:$A$8000='Active WWML'!$A47)*('ILC Report'!$BB$2:$BB$8000='Active WWML'!AD$4)*('ILC Report'!$F$2:$F$8000))</f>
        <v>0</v>
      </c>
      <c r="AE47" s="28">
        <f>SUMPRODUCT(('ILC Report'!$A$2:$A$8000='Active WWML'!$A47)*('ILC Report'!$BB$2:$BB$8000='Active WWML'!AE$4)*('ILC Report'!$F$2:$F$8000))</f>
        <v>0</v>
      </c>
      <c r="AG47" s="28">
        <f>SUMPRODUCT(('ILC Report'!$A$2:$A$8000='Active WWML'!$A47)*('ILC Report'!$H$2:$H$8000='Active WWML'!AG$4)*('ILC Report'!$F$2:$F$8000))</f>
        <v>0</v>
      </c>
      <c r="AH47" s="28">
        <f>SUMPRODUCT(('ILC Report'!$A$2:$A$8000='Active WWML'!$A47)*('ILC Report'!$H$2:$H$8000='Active WWML'!AH$4)*('ILC Report'!$F$2:$F$8000))</f>
        <v>0</v>
      </c>
      <c r="AI47" s="28">
        <f>SUMPRODUCT(('ILC Report'!$A$2:$A$8000='Active WWML'!$A47)*('ILC Report'!$H$2:$H$8000='Active WWML'!AI$4)*('ILC Report'!$F$2:$F$8000))</f>
        <v>0</v>
      </c>
      <c r="AJ47" s="28">
        <f>SUMPRODUCT(('ILC Report'!$A$2:$A$8000='Active WWML'!$A47)*('ILC Report'!$H$2:$H$8000='Active WWML'!AJ$4)*('ILC Report'!$F$2:$F$8000))</f>
        <v>0</v>
      </c>
      <c r="AK47" s="28">
        <f t="shared" si="3"/>
        <v>0</v>
      </c>
    </row>
    <row r="48" spans="1:37" x14ac:dyDescent="0.3">
      <c r="A48" s="40">
        <v>54559</v>
      </c>
      <c r="B48" s="11" t="s">
        <v>300</v>
      </c>
      <c r="C48" s="11" t="s">
        <v>301</v>
      </c>
      <c r="D48" s="11" t="s">
        <v>275</v>
      </c>
      <c r="E48" s="11" t="s">
        <v>276</v>
      </c>
      <c r="G48" s="28">
        <f>SUMPRODUCT(('ILC Report'!$A$2:$A$8000='Active WWML'!$A48)*('ILC Report'!$BA$2:$BA$8000='Active WWML'!G$4)*('ILC Report'!$F$2:$F$8000))</f>
        <v>0</v>
      </c>
      <c r="H48" s="28">
        <f>SUMPRODUCT(('ILC Report'!$A$2:$A$8000='Active WWML'!$A48)*('ILC Report'!$BA$2:$BA$8000='Active WWML'!H$4)*('ILC Report'!$F$2:$F$8000))</f>
        <v>0</v>
      </c>
      <c r="I48" s="28">
        <f>SUMPRODUCT(('ILC Report'!$A$2:$A$8000='Active WWML'!$A48)*('ILC Report'!$BA$2:$BA$8000='Active WWML'!I$4)*('ILC Report'!$F$2:$F$8000))</f>
        <v>0</v>
      </c>
      <c r="K48" s="28" t="str">
        <f t="shared" si="0"/>
        <v>0</v>
      </c>
      <c r="L48" s="28" t="str">
        <f t="shared" si="1"/>
        <v>0</v>
      </c>
      <c r="M48" s="28" t="str">
        <f t="shared" si="2"/>
        <v>0</v>
      </c>
      <c r="O48" s="28">
        <f>SUMPRODUCT(('ILC Report'!$A$2:$A$8000='Active WWML'!$A48)*('ILC Report'!$BB$2:$BB$8000='Active WWML'!O$4)*('ILC Report'!$F$2:$F$8000))</f>
        <v>0</v>
      </c>
      <c r="P48" s="28">
        <f>SUMPRODUCT(('ILC Report'!$A$2:$A$8000='Active WWML'!$A48)*('ILC Report'!$BB$2:$BB$8000='Active WWML'!P$4)*('ILC Report'!$F$2:$F$8000))</f>
        <v>0</v>
      </c>
      <c r="Q48" s="28">
        <f>SUMPRODUCT(('ILC Report'!$A$2:$A$8000='Active WWML'!$A48)*('ILC Report'!$BB$2:$BB$8000='Active WWML'!Q$4)*('ILC Report'!$F$2:$F$8000))</f>
        <v>0</v>
      </c>
      <c r="R48" s="28">
        <f>SUMPRODUCT(('ILC Report'!$A$2:$A$8000='Active WWML'!$A48)*('ILC Report'!$BB$2:$BB$8000='Active WWML'!R$4)*('ILC Report'!$F$2:$F$8000))</f>
        <v>0</v>
      </c>
      <c r="S48" s="28">
        <f>SUMPRODUCT(('ILC Report'!$A$2:$A$8000='Active WWML'!$A48)*('ILC Report'!$BB$2:$BB$8000='Active WWML'!S$4)*('ILC Report'!$F$2:$F$8000))</f>
        <v>0</v>
      </c>
      <c r="T48" s="28">
        <f>SUMPRODUCT(('ILC Report'!$A$2:$A$8000='Active WWML'!$A48)*('ILC Report'!$BB$2:$BB$8000='Active WWML'!T$4)*('ILC Report'!$F$2:$F$8000))</f>
        <v>0</v>
      </c>
      <c r="U48" s="28">
        <f>SUMPRODUCT(('ILC Report'!$A$2:$A$8000='Active WWML'!$A48)*('ILC Report'!$BB$2:$BB$8000='Active WWML'!U$4)*('ILC Report'!$F$2:$F$8000))</f>
        <v>0</v>
      </c>
      <c r="V48" s="28">
        <f>SUMPRODUCT(('ILC Report'!$A$2:$A$8000='Active WWML'!$A48)*('ILC Report'!$BB$2:$BB$8000='Active WWML'!V$4)*('ILC Report'!$F$2:$F$8000))</f>
        <v>0</v>
      </c>
      <c r="W48" s="28">
        <f>SUMPRODUCT(('ILC Report'!$A$2:$A$8000='Active WWML'!$A48)*('ILC Report'!$BB$2:$BB$8000='Active WWML'!W$4)*('ILC Report'!$F$2:$F$8000))</f>
        <v>0</v>
      </c>
      <c r="X48" s="28">
        <f>SUMPRODUCT(('ILC Report'!$A$2:$A$8000='Active WWML'!$A48)*('ILC Report'!$BB$2:$BB$8000='Active WWML'!X$4)*('ILC Report'!$F$2:$F$8000))</f>
        <v>0</v>
      </c>
      <c r="Y48" s="28">
        <f>SUMPRODUCT(('ILC Report'!$A$2:$A$8000='Active WWML'!$A48)*('ILC Report'!$BB$2:$BB$8000='Active WWML'!Y$4)*('ILC Report'!$F$2:$F$8000))</f>
        <v>0</v>
      </c>
      <c r="Z48" s="28">
        <f>SUMPRODUCT(('ILC Report'!$A$2:$A$8000='Active WWML'!$A48)*('ILC Report'!$BB$2:$BB$8000='Active WWML'!Z$4)*('ILC Report'!$F$2:$F$8000))</f>
        <v>0</v>
      </c>
      <c r="AA48" s="28">
        <f>SUMPRODUCT(('ILC Report'!$A$2:$A$8000='Active WWML'!$A48)*('ILC Report'!$BB$2:$BB$8000='Active WWML'!AA$4)*('ILC Report'!$F$2:$F$8000))</f>
        <v>0</v>
      </c>
      <c r="AB48" s="28">
        <f>SUMPRODUCT(('ILC Report'!$A$2:$A$8000='Active WWML'!$A48)*('ILC Report'!$BB$2:$BB$8000='Active WWML'!AB$4)*('ILC Report'!$F$2:$F$8000))</f>
        <v>0</v>
      </c>
      <c r="AC48" s="28">
        <f>SUMPRODUCT(('ILC Report'!$A$2:$A$8000='Active WWML'!$A48)*('ILC Report'!$BB$2:$BB$8000='Active WWML'!AC$4)*('ILC Report'!$F$2:$F$8000))</f>
        <v>0</v>
      </c>
      <c r="AD48" s="28">
        <f>SUMPRODUCT(('ILC Report'!$A$2:$A$8000='Active WWML'!$A48)*('ILC Report'!$BB$2:$BB$8000='Active WWML'!AD$4)*('ILC Report'!$F$2:$F$8000))</f>
        <v>0</v>
      </c>
      <c r="AE48" s="28">
        <f>SUMPRODUCT(('ILC Report'!$A$2:$A$8000='Active WWML'!$A48)*('ILC Report'!$BB$2:$BB$8000='Active WWML'!AE$4)*('ILC Report'!$F$2:$F$8000))</f>
        <v>0</v>
      </c>
      <c r="AG48" s="28">
        <f>SUMPRODUCT(('ILC Report'!$A$2:$A$8000='Active WWML'!$A48)*('ILC Report'!$H$2:$H$8000='Active WWML'!AG$4)*('ILC Report'!$F$2:$F$8000))</f>
        <v>0</v>
      </c>
      <c r="AH48" s="28">
        <f>SUMPRODUCT(('ILC Report'!$A$2:$A$8000='Active WWML'!$A48)*('ILC Report'!$H$2:$H$8000='Active WWML'!AH$4)*('ILC Report'!$F$2:$F$8000))</f>
        <v>0</v>
      </c>
      <c r="AI48" s="28">
        <f>SUMPRODUCT(('ILC Report'!$A$2:$A$8000='Active WWML'!$A48)*('ILC Report'!$H$2:$H$8000='Active WWML'!AI$4)*('ILC Report'!$F$2:$F$8000))</f>
        <v>0</v>
      </c>
      <c r="AJ48" s="28">
        <f>SUMPRODUCT(('ILC Report'!$A$2:$A$8000='Active WWML'!$A48)*('ILC Report'!$H$2:$H$8000='Active WWML'!AJ$4)*('ILC Report'!$F$2:$F$8000))</f>
        <v>0</v>
      </c>
      <c r="AK48" s="28">
        <f t="shared" si="3"/>
        <v>0</v>
      </c>
    </row>
    <row r="49" spans="1:37" x14ac:dyDescent="0.3">
      <c r="A49" s="40" t="s">
        <v>205</v>
      </c>
      <c r="B49" s="11" t="s">
        <v>463</v>
      </c>
      <c r="C49" s="11" t="s">
        <v>46</v>
      </c>
      <c r="D49" s="11" t="s">
        <v>275</v>
      </c>
      <c r="E49" s="11" t="s">
        <v>276</v>
      </c>
      <c r="G49" s="28">
        <f>SUMPRODUCT(('ILC Report'!$A$2:$A$8000='Active WWML'!$A49)*('ILC Report'!$BA$2:$BA$8000='Active WWML'!G$4)*('ILC Report'!$F$2:$F$8000))</f>
        <v>0</v>
      </c>
      <c r="H49" s="28">
        <f>SUMPRODUCT(('ILC Report'!$A$2:$A$8000='Active WWML'!$A49)*('ILC Report'!$BA$2:$BA$8000='Active WWML'!H$4)*('ILC Report'!$F$2:$F$8000))</f>
        <v>0</v>
      </c>
      <c r="I49" s="28">
        <f>SUMPRODUCT(('ILC Report'!$A$2:$A$8000='Active WWML'!$A49)*('ILC Report'!$BA$2:$BA$8000='Active WWML'!I$4)*('ILC Report'!$F$2:$F$8000))</f>
        <v>0</v>
      </c>
      <c r="K49" s="28" t="str">
        <f t="shared" si="0"/>
        <v>0</v>
      </c>
      <c r="L49" s="28" t="str">
        <f t="shared" si="1"/>
        <v>0</v>
      </c>
      <c r="M49" s="28" t="str">
        <f t="shared" si="2"/>
        <v>0</v>
      </c>
      <c r="O49" s="28">
        <f>SUMPRODUCT(('ILC Report'!$A$2:$A$8000='Active WWML'!$A49)*('ILC Report'!$BB$2:$BB$8000='Active WWML'!O$4)*('ILC Report'!$F$2:$F$8000))</f>
        <v>0</v>
      </c>
      <c r="P49" s="28">
        <f>SUMPRODUCT(('ILC Report'!$A$2:$A$8000='Active WWML'!$A49)*('ILC Report'!$BB$2:$BB$8000='Active WWML'!P$4)*('ILC Report'!$F$2:$F$8000))</f>
        <v>0</v>
      </c>
      <c r="Q49" s="28">
        <f>SUMPRODUCT(('ILC Report'!$A$2:$A$8000='Active WWML'!$A49)*('ILC Report'!$BB$2:$BB$8000='Active WWML'!Q$4)*('ILC Report'!$F$2:$F$8000))</f>
        <v>0</v>
      </c>
      <c r="R49" s="28">
        <f>SUMPRODUCT(('ILC Report'!$A$2:$A$8000='Active WWML'!$A49)*('ILC Report'!$BB$2:$BB$8000='Active WWML'!R$4)*('ILC Report'!$F$2:$F$8000))</f>
        <v>0</v>
      </c>
      <c r="S49" s="28">
        <f>SUMPRODUCT(('ILC Report'!$A$2:$A$8000='Active WWML'!$A49)*('ILC Report'!$BB$2:$BB$8000='Active WWML'!S$4)*('ILC Report'!$F$2:$F$8000))</f>
        <v>0</v>
      </c>
      <c r="T49" s="28">
        <f>SUMPRODUCT(('ILC Report'!$A$2:$A$8000='Active WWML'!$A49)*('ILC Report'!$BB$2:$BB$8000='Active WWML'!T$4)*('ILC Report'!$F$2:$F$8000))</f>
        <v>0</v>
      </c>
      <c r="U49" s="28">
        <f>SUMPRODUCT(('ILC Report'!$A$2:$A$8000='Active WWML'!$A49)*('ILC Report'!$BB$2:$BB$8000='Active WWML'!U$4)*('ILC Report'!$F$2:$F$8000))</f>
        <v>0</v>
      </c>
      <c r="V49" s="28">
        <f>SUMPRODUCT(('ILC Report'!$A$2:$A$8000='Active WWML'!$A49)*('ILC Report'!$BB$2:$BB$8000='Active WWML'!V$4)*('ILC Report'!$F$2:$F$8000))</f>
        <v>0</v>
      </c>
      <c r="W49" s="28">
        <f>SUMPRODUCT(('ILC Report'!$A$2:$A$8000='Active WWML'!$A49)*('ILC Report'!$BB$2:$BB$8000='Active WWML'!W$4)*('ILC Report'!$F$2:$F$8000))</f>
        <v>0</v>
      </c>
      <c r="X49" s="28">
        <f>SUMPRODUCT(('ILC Report'!$A$2:$A$8000='Active WWML'!$A49)*('ILC Report'!$BB$2:$BB$8000='Active WWML'!X$4)*('ILC Report'!$F$2:$F$8000))</f>
        <v>0</v>
      </c>
      <c r="Y49" s="28">
        <f>SUMPRODUCT(('ILC Report'!$A$2:$A$8000='Active WWML'!$A49)*('ILC Report'!$BB$2:$BB$8000='Active WWML'!Y$4)*('ILC Report'!$F$2:$F$8000))</f>
        <v>0</v>
      </c>
      <c r="Z49" s="28">
        <f>SUMPRODUCT(('ILC Report'!$A$2:$A$8000='Active WWML'!$A49)*('ILC Report'!$BB$2:$BB$8000='Active WWML'!Z$4)*('ILC Report'!$F$2:$F$8000))</f>
        <v>0</v>
      </c>
      <c r="AA49" s="28">
        <f>SUMPRODUCT(('ILC Report'!$A$2:$A$8000='Active WWML'!$A49)*('ILC Report'!$BB$2:$BB$8000='Active WWML'!AA$4)*('ILC Report'!$F$2:$F$8000))</f>
        <v>0</v>
      </c>
      <c r="AB49" s="28">
        <f>SUMPRODUCT(('ILC Report'!$A$2:$A$8000='Active WWML'!$A49)*('ILC Report'!$BB$2:$BB$8000='Active WWML'!AB$4)*('ILC Report'!$F$2:$F$8000))</f>
        <v>0</v>
      </c>
      <c r="AC49" s="28">
        <f>SUMPRODUCT(('ILC Report'!$A$2:$A$8000='Active WWML'!$A49)*('ILC Report'!$BB$2:$BB$8000='Active WWML'!AC$4)*('ILC Report'!$F$2:$F$8000))</f>
        <v>0</v>
      </c>
      <c r="AD49" s="28">
        <f>SUMPRODUCT(('ILC Report'!$A$2:$A$8000='Active WWML'!$A49)*('ILC Report'!$BB$2:$BB$8000='Active WWML'!AD$4)*('ILC Report'!$F$2:$F$8000))</f>
        <v>0</v>
      </c>
      <c r="AE49" s="28">
        <f>SUMPRODUCT(('ILC Report'!$A$2:$A$8000='Active WWML'!$A49)*('ILC Report'!$BB$2:$BB$8000='Active WWML'!AE$4)*('ILC Report'!$F$2:$F$8000))</f>
        <v>0</v>
      </c>
      <c r="AG49" s="28">
        <f>SUMPRODUCT(('ILC Report'!$A$2:$A$8000='Active WWML'!$A49)*('ILC Report'!$H$2:$H$8000='Active WWML'!AG$4)*('ILC Report'!$F$2:$F$8000))</f>
        <v>0</v>
      </c>
      <c r="AH49" s="28">
        <f>SUMPRODUCT(('ILC Report'!$A$2:$A$8000='Active WWML'!$A49)*('ILC Report'!$H$2:$H$8000='Active WWML'!AH$4)*('ILC Report'!$F$2:$F$8000))</f>
        <v>0</v>
      </c>
      <c r="AI49" s="28">
        <f>SUMPRODUCT(('ILC Report'!$A$2:$A$8000='Active WWML'!$A49)*('ILC Report'!$H$2:$H$8000='Active WWML'!AI$4)*('ILC Report'!$F$2:$F$8000))</f>
        <v>0</v>
      </c>
      <c r="AJ49" s="28">
        <f>SUMPRODUCT(('ILC Report'!$A$2:$A$8000='Active WWML'!$A49)*('ILC Report'!$H$2:$H$8000='Active WWML'!AJ$4)*('ILC Report'!$F$2:$F$8000))</f>
        <v>0</v>
      </c>
      <c r="AK49" s="28">
        <f t="shared" si="3"/>
        <v>0</v>
      </c>
    </row>
    <row r="50" spans="1:37" x14ac:dyDescent="0.3">
      <c r="A50" s="40" t="s">
        <v>131</v>
      </c>
      <c r="B50" s="11" t="s">
        <v>370</v>
      </c>
      <c r="C50" s="11" t="s">
        <v>278</v>
      </c>
      <c r="D50" s="11" t="s">
        <v>275</v>
      </c>
      <c r="E50" s="11" t="s">
        <v>276</v>
      </c>
      <c r="G50" s="28">
        <f>SUMPRODUCT(('ILC Report'!$A$2:$A$8000='Active WWML'!$A50)*('ILC Report'!$BA$2:$BA$8000='Active WWML'!G$4)*('ILC Report'!$F$2:$F$8000))</f>
        <v>12.5</v>
      </c>
      <c r="H50" s="28">
        <f>SUMPRODUCT(('ILC Report'!$A$2:$A$8000='Active WWML'!$A50)*('ILC Report'!$BA$2:$BA$8000='Active WWML'!H$4)*('ILC Report'!$F$2:$F$8000))</f>
        <v>12</v>
      </c>
      <c r="I50" s="28">
        <f>SUMPRODUCT(('ILC Report'!$A$2:$A$8000='Active WWML'!$A50)*('ILC Report'!$BA$2:$BA$8000='Active WWML'!I$4)*('ILC Report'!$F$2:$F$8000))</f>
        <v>0</v>
      </c>
      <c r="K50" s="28" t="str">
        <f t="shared" si="0"/>
        <v>1</v>
      </c>
      <c r="L50" s="28" t="str">
        <f t="shared" si="1"/>
        <v>1</v>
      </c>
      <c r="M50" s="28" t="str">
        <f t="shared" si="2"/>
        <v>0</v>
      </c>
      <c r="O50" s="28">
        <f>SUMPRODUCT(('ILC Report'!$A$2:$A$8000='Active WWML'!$A50)*('ILC Report'!$BB$2:$BB$8000='Active WWML'!O$4)*('ILC Report'!$F$2:$F$8000))</f>
        <v>0</v>
      </c>
      <c r="P50" s="28">
        <f>SUMPRODUCT(('ILC Report'!$A$2:$A$8000='Active WWML'!$A50)*('ILC Report'!$BB$2:$BB$8000='Active WWML'!P$4)*('ILC Report'!$F$2:$F$8000))</f>
        <v>24.5</v>
      </c>
      <c r="Q50" s="28">
        <f>SUMPRODUCT(('ILC Report'!$A$2:$A$8000='Active WWML'!$A50)*('ILC Report'!$BB$2:$BB$8000='Active WWML'!Q$4)*('ILC Report'!$F$2:$F$8000))</f>
        <v>0</v>
      </c>
      <c r="R50" s="28">
        <f>SUMPRODUCT(('ILC Report'!$A$2:$A$8000='Active WWML'!$A50)*('ILC Report'!$BB$2:$BB$8000='Active WWML'!R$4)*('ILC Report'!$F$2:$F$8000))</f>
        <v>0</v>
      </c>
      <c r="S50" s="28">
        <f>SUMPRODUCT(('ILC Report'!$A$2:$A$8000='Active WWML'!$A50)*('ILC Report'!$BB$2:$BB$8000='Active WWML'!S$4)*('ILC Report'!$F$2:$F$8000))</f>
        <v>0</v>
      </c>
      <c r="T50" s="28">
        <f>SUMPRODUCT(('ILC Report'!$A$2:$A$8000='Active WWML'!$A50)*('ILC Report'!$BB$2:$BB$8000='Active WWML'!T$4)*('ILC Report'!$F$2:$F$8000))</f>
        <v>0</v>
      </c>
      <c r="U50" s="28">
        <f>SUMPRODUCT(('ILC Report'!$A$2:$A$8000='Active WWML'!$A50)*('ILC Report'!$BB$2:$BB$8000='Active WWML'!U$4)*('ILC Report'!$F$2:$F$8000))</f>
        <v>0</v>
      </c>
      <c r="V50" s="28">
        <f>SUMPRODUCT(('ILC Report'!$A$2:$A$8000='Active WWML'!$A50)*('ILC Report'!$BB$2:$BB$8000='Active WWML'!V$4)*('ILC Report'!$F$2:$F$8000))</f>
        <v>0</v>
      </c>
      <c r="W50" s="28">
        <f>SUMPRODUCT(('ILC Report'!$A$2:$A$8000='Active WWML'!$A50)*('ILC Report'!$BB$2:$BB$8000='Active WWML'!W$4)*('ILC Report'!$F$2:$F$8000))</f>
        <v>0</v>
      </c>
      <c r="X50" s="28">
        <f>SUMPRODUCT(('ILC Report'!$A$2:$A$8000='Active WWML'!$A50)*('ILC Report'!$BB$2:$BB$8000='Active WWML'!X$4)*('ILC Report'!$F$2:$F$8000))</f>
        <v>0</v>
      </c>
      <c r="Y50" s="28">
        <f>SUMPRODUCT(('ILC Report'!$A$2:$A$8000='Active WWML'!$A50)*('ILC Report'!$BB$2:$BB$8000='Active WWML'!Y$4)*('ILC Report'!$F$2:$F$8000))</f>
        <v>0</v>
      </c>
      <c r="Z50" s="28">
        <f>SUMPRODUCT(('ILC Report'!$A$2:$A$8000='Active WWML'!$A50)*('ILC Report'!$BB$2:$BB$8000='Active WWML'!Z$4)*('ILC Report'!$F$2:$F$8000))</f>
        <v>0</v>
      </c>
      <c r="AA50" s="28">
        <f>SUMPRODUCT(('ILC Report'!$A$2:$A$8000='Active WWML'!$A50)*('ILC Report'!$BB$2:$BB$8000='Active WWML'!AA$4)*('ILC Report'!$F$2:$F$8000))</f>
        <v>0</v>
      </c>
      <c r="AB50" s="28">
        <f>SUMPRODUCT(('ILC Report'!$A$2:$A$8000='Active WWML'!$A50)*('ILC Report'!$BB$2:$BB$8000='Active WWML'!AB$4)*('ILC Report'!$F$2:$F$8000))</f>
        <v>0</v>
      </c>
      <c r="AC50" s="28">
        <f>SUMPRODUCT(('ILC Report'!$A$2:$A$8000='Active WWML'!$A50)*('ILC Report'!$BB$2:$BB$8000='Active WWML'!AC$4)*('ILC Report'!$F$2:$F$8000))</f>
        <v>0</v>
      </c>
      <c r="AD50" s="28">
        <f>SUMPRODUCT(('ILC Report'!$A$2:$A$8000='Active WWML'!$A50)*('ILC Report'!$BB$2:$BB$8000='Active WWML'!AD$4)*('ILC Report'!$F$2:$F$8000))</f>
        <v>0</v>
      </c>
      <c r="AE50" s="28">
        <f>SUMPRODUCT(('ILC Report'!$A$2:$A$8000='Active WWML'!$A50)*('ILC Report'!$BB$2:$BB$8000='Active WWML'!AE$4)*('ILC Report'!$F$2:$F$8000))</f>
        <v>0</v>
      </c>
      <c r="AG50" s="28">
        <f>SUMPRODUCT(('ILC Report'!$A$2:$A$8000='Active WWML'!$A50)*('ILC Report'!$H$2:$H$8000='Active WWML'!AG$4)*('ILC Report'!$F$2:$F$8000))</f>
        <v>24.5</v>
      </c>
      <c r="AH50" s="28">
        <f>SUMPRODUCT(('ILC Report'!$A$2:$A$8000='Active WWML'!$A50)*('ILC Report'!$H$2:$H$8000='Active WWML'!AH$4)*('ILC Report'!$F$2:$F$8000))</f>
        <v>0</v>
      </c>
      <c r="AI50" s="28">
        <f>SUMPRODUCT(('ILC Report'!$A$2:$A$8000='Active WWML'!$A50)*('ILC Report'!$H$2:$H$8000='Active WWML'!AI$4)*('ILC Report'!$F$2:$F$8000))</f>
        <v>0</v>
      </c>
      <c r="AJ50" s="28">
        <f>SUMPRODUCT(('ILC Report'!$A$2:$A$8000='Active WWML'!$A50)*('ILC Report'!$H$2:$H$8000='Active WWML'!AJ$4)*('ILC Report'!$F$2:$F$8000))</f>
        <v>0</v>
      </c>
      <c r="AK50" s="28">
        <f t="shared" si="3"/>
        <v>24.5</v>
      </c>
    </row>
    <row r="51" spans="1:37" x14ac:dyDescent="0.3">
      <c r="A51" s="40" t="s">
        <v>158</v>
      </c>
      <c r="B51" s="11" t="s">
        <v>452</v>
      </c>
      <c r="C51" s="11" t="s">
        <v>278</v>
      </c>
      <c r="D51" s="11" t="s">
        <v>275</v>
      </c>
      <c r="E51" s="11" t="s">
        <v>276</v>
      </c>
      <c r="G51" s="28">
        <f>SUMPRODUCT(('ILC Report'!$A$2:$A$8000='Active WWML'!$A51)*('ILC Report'!$BA$2:$BA$8000='Active WWML'!G$4)*('ILC Report'!$F$2:$F$8000))</f>
        <v>0</v>
      </c>
      <c r="H51" s="28">
        <f>SUMPRODUCT(('ILC Report'!$A$2:$A$8000='Active WWML'!$A51)*('ILC Report'!$BA$2:$BA$8000='Active WWML'!H$4)*('ILC Report'!$F$2:$F$8000))</f>
        <v>0</v>
      </c>
      <c r="I51" s="28">
        <f>SUMPRODUCT(('ILC Report'!$A$2:$A$8000='Active WWML'!$A51)*('ILC Report'!$BA$2:$BA$8000='Active WWML'!I$4)*('ILC Report'!$F$2:$F$8000))</f>
        <v>0</v>
      </c>
      <c r="K51" s="28" t="str">
        <f t="shared" si="0"/>
        <v>0</v>
      </c>
      <c r="L51" s="28" t="str">
        <f t="shared" si="1"/>
        <v>0</v>
      </c>
      <c r="M51" s="28" t="str">
        <f t="shared" si="2"/>
        <v>0</v>
      </c>
      <c r="O51" s="28">
        <f>SUMPRODUCT(('ILC Report'!$A$2:$A$8000='Active WWML'!$A51)*('ILC Report'!$BB$2:$BB$8000='Active WWML'!O$4)*('ILC Report'!$F$2:$F$8000))</f>
        <v>0</v>
      </c>
      <c r="P51" s="28">
        <f>SUMPRODUCT(('ILC Report'!$A$2:$A$8000='Active WWML'!$A51)*('ILC Report'!$BB$2:$BB$8000='Active WWML'!P$4)*('ILC Report'!$F$2:$F$8000))</f>
        <v>0</v>
      </c>
      <c r="Q51" s="28">
        <f>SUMPRODUCT(('ILC Report'!$A$2:$A$8000='Active WWML'!$A51)*('ILC Report'!$BB$2:$BB$8000='Active WWML'!Q$4)*('ILC Report'!$F$2:$F$8000))</f>
        <v>0</v>
      </c>
      <c r="R51" s="28">
        <f>SUMPRODUCT(('ILC Report'!$A$2:$A$8000='Active WWML'!$A51)*('ILC Report'!$BB$2:$BB$8000='Active WWML'!R$4)*('ILC Report'!$F$2:$F$8000))</f>
        <v>0</v>
      </c>
      <c r="S51" s="28">
        <f>SUMPRODUCT(('ILC Report'!$A$2:$A$8000='Active WWML'!$A51)*('ILC Report'!$BB$2:$BB$8000='Active WWML'!S$4)*('ILC Report'!$F$2:$F$8000))</f>
        <v>0</v>
      </c>
      <c r="T51" s="28">
        <f>SUMPRODUCT(('ILC Report'!$A$2:$A$8000='Active WWML'!$A51)*('ILC Report'!$BB$2:$BB$8000='Active WWML'!T$4)*('ILC Report'!$F$2:$F$8000))</f>
        <v>0</v>
      </c>
      <c r="U51" s="28">
        <f>SUMPRODUCT(('ILC Report'!$A$2:$A$8000='Active WWML'!$A51)*('ILC Report'!$BB$2:$BB$8000='Active WWML'!U$4)*('ILC Report'!$F$2:$F$8000))</f>
        <v>0</v>
      </c>
      <c r="V51" s="28">
        <f>SUMPRODUCT(('ILC Report'!$A$2:$A$8000='Active WWML'!$A51)*('ILC Report'!$BB$2:$BB$8000='Active WWML'!V$4)*('ILC Report'!$F$2:$F$8000))</f>
        <v>0</v>
      </c>
      <c r="W51" s="28">
        <f>SUMPRODUCT(('ILC Report'!$A$2:$A$8000='Active WWML'!$A51)*('ILC Report'!$BB$2:$BB$8000='Active WWML'!W$4)*('ILC Report'!$F$2:$F$8000))</f>
        <v>0</v>
      </c>
      <c r="X51" s="28">
        <f>SUMPRODUCT(('ILC Report'!$A$2:$A$8000='Active WWML'!$A51)*('ILC Report'!$BB$2:$BB$8000='Active WWML'!X$4)*('ILC Report'!$F$2:$F$8000))</f>
        <v>0</v>
      </c>
      <c r="Y51" s="28">
        <f>SUMPRODUCT(('ILC Report'!$A$2:$A$8000='Active WWML'!$A51)*('ILC Report'!$BB$2:$BB$8000='Active WWML'!Y$4)*('ILC Report'!$F$2:$F$8000))</f>
        <v>0</v>
      </c>
      <c r="Z51" s="28">
        <f>SUMPRODUCT(('ILC Report'!$A$2:$A$8000='Active WWML'!$A51)*('ILC Report'!$BB$2:$BB$8000='Active WWML'!Z$4)*('ILC Report'!$F$2:$F$8000))</f>
        <v>0</v>
      </c>
      <c r="AA51" s="28">
        <f>SUMPRODUCT(('ILC Report'!$A$2:$A$8000='Active WWML'!$A51)*('ILC Report'!$BB$2:$BB$8000='Active WWML'!AA$4)*('ILC Report'!$F$2:$F$8000))</f>
        <v>0</v>
      </c>
      <c r="AB51" s="28">
        <f>SUMPRODUCT(('ILC Report'!$A$2:$A$8000='Active WWML'!$A51)*('ILC Report'!$BB$2:$BB$8000='Active WWML'!AB$4)*('ILC Report'!$F$2:$F$8000))</f>
        <v>0</v>
      </c>
      <c r="AC51" s="28">
        <f>SUMPRODUCT(('ILC Report'!$A$2:$A$8000='Active WWML'!$A51)*('ILC Report'!$BB$2:$BB$8000='Active WWML'!AC$4)*('ILC Report'!$F$2:$F$8000))</f>
        <v>0</v>
      </c>
      <c r="AD51" s="28">
        <f>SUMPRODUCT(('ILC Report'!$A$2:$A$8000='Active WWML'!$A51)*('ILC Report'!$BB$2:$BB$8000='Active WWML'!AD$4)*('ILC Report'!$F$2:$F$8000))</f>
        <v>0</v>
      </c>
      <c r="AE51" s="28">
        <f>SUMPRODUCT(('ILC Report'!$A$2:$A$8000='Active WWML'!$A51)*('ILC Report'!$BB$2:$BB$8000='Active WWML'!AE$4)*('ILC Report'!$F$2:$F$8000))</f>
        <v>0</v>
      </c>
      <c r="AG51" s="28">
        <f>SUMPRODUCT(('ILC Report'!$A$2:$A$8000='Active WWML'!$A51)*('ILC Report'!$H$2:$H$8000='Active WWML'!AG$4)*('ILC Report'!$F$2:$F$8000))</f>
        <v>0</v>
      </c>
      <c r="AH51" s="28">
        <f>SUMPRODUCT(('ILC Report'!$A$2:$A$8000='Active WWML'!$A51)*('ILC Report'!$H$2:$H$8000='Active WWML'!AH$4)*('ILC Report'!$F$2:$F$8000))</f>
        <v>0</v>
      </c>
      <c r="AI51" s="28">
        <f>SUMPRODUCT(('ILC Report'!$A$2:$A$8000='Active WWML'!$A51)*('ILC Report'!$H$2:$H$8000='Active WWML'!AI$4)*('ILC Report'!$F$2:$F$8000))</f>
        <v>0</v>
      </c>
      <c r="AJ51" s="28">
        <f>SUMPRODUCT(('ILC Report'!$A$2:$A$8000='Active WWML'!$A51)*('ILC Report'!$H$2:$H$8000='Active WWML'!AJ$4)*('ILC Report'!$F$2:$F$8000))</f>
        <v>0</v>
      </c>
      <c r="AK51" s="28">
        <f t="shared" si="3"/>
        <v>0</v>
      </c>
    </row>
    <row r="52" spans="1:37" x14ac:dyDescent="0.3">
      <c r="A52" s="40" t="s">
        <v>508</v>
      </c>
      <c r="B52" s="11" t="s">
        <v>525</v>
      </c>
      <c r="C52" s="11" t="s">
        <v>283</v>
      </c>
      <c r="D52" s="11" t="s">
        <v>275</v>
      </c>
      <c r="E52" s="11" t="s">
        <v>276</v>
      </c>
      <c r="G52" s="28">
        <f>SUMPRODUCT(('ILC Report'!$A$2:$A$8000='Active WWML'!$A52)*('ILC Report'!$BA$2:$BA$8000='Active WWML'!G$4)*('ILC Report'!$F$2:$F$8000))</f>
        <v>216</v>
      </c>
      <c r="H52" s="28">
        <f>SUMPRODUCT(('ILC Report'!$A$2:$A$8000='Active WWML'!$A52)*('ILC Report'!$BA$2:$BA$8000='Active WWML'!H$4)*('ILC Report'!$F$2:$F$8000))</f>
        <v>0</v>
      </c>
      <c r="I52" s="28">
        <f>SUMPRODUCT(('ILC Report'!$A$2:$A$8000='Active WWML'!$A52)*('ILC Report'!$BA$2:$BA$8000='Active WWML'!I$4)*('ILC Report'!$F$2:$F$8000))</f>
        <v>0</v>
      </c>
      <c r="K52" s="28" t="str">
        <f t="shared" si="0"/>
        <v>1</v>
      </c>
      <c r="L52" s="28" t="str">
        <f t="shared" si="1"/>
        <v>0</v>
      </c>
      <c r="M52" s="28" t="str">
        <f t="shared" si="2"/>
        <v>0</v>
      </c>
      <c r="O52" s="28">
        <f>SUMPRODUCT(('ILC Report'!$A$2:$A$8000='Active WWML'!$A52)*('ILC Report'!$BB$2:$BB$8000='Active WWML'!O$4)*('ILC Report'!$F$2:$F$8000))</f>
        <v>216</v>
      </c>
      <c r="P52" s="28">
        <f>SUMPRODUCT(('ILC Report'!$A$2:$A$8000='Active WWML'!$A52)*('ILC Report'!$BB$2:$BB$8000='Active WWML'!P$4)*('ILC Report'!$F$2:$F$8000))</f>
        <v>0</v>
      </c>
      <c r="Q52" s="28">
        <f>SUMPRODUCT(('ILC Report'!$A$2:$A$8000='Active WWML'!$A52)*('ILC Report'!$BB$2:$BB$8000='Active WWML'!Q$4)*('ILC Report'!$F$2:$F$8000))</f>
        <v>0</v>
      </c>
      <c r="R52" s="28">
        <f>SUMPRODUCT(('ILC Report'!$A$2:$A$8000='Active WWML'!$A52)*('ILC Report'!$BB$2:$BB$8000='Active WWML'!R$4)*('ILC Report'!$F$2:$F$8000))</f>
        <v>0</v>
      </c>
      <c r="S52" s="28">
        <f>SUMPRODUCT(('ILC Report'!$A$2:$A$8000='Active WWML'!$A52)*('ILC Report'!$BB$2:$BB$8000='Active WWML'!S$4)*('ILC Report'!$F$2:$F$8000))</f>
        <v>0</v>
      </c>
      <c r="T52" s="28">
        <f>SUMPRODUCT(('ILC Report'!$A$2:$A$8000='Active WWML'!$A52)*('ILC Report'!$BB$2:$BB$8000='Active WWML'!T$4)*('ILC Report'!$F$2:$F$8000))</f>
        <v>0</v>
      </c>
      <c r="U52" s="28">
        <f>SUMPRODUCT(('ILC Report'!$A$2:$A$8000='Active WWML'!$A52)*('ILC Report'!$BB$2:$BB$8000='Active WWML'!U$4)*('ILC Report'!$F$2:$F$8000))</f>
        <v>0</v>
      </c>
      <c r="V52" s="28">
        <f>SUMPRODUCT(('ILC Report'!$A$2:$A$8000='Active WWML'!$A52)*('ILC Report'!$BB$2:$BB$8000='Active WWML'!V$4)*('ILC Report'!$F$2:$F$8000))</f>
        <v>0</v>
      </c>
      <c r="W52" s="28">
        <f>SUMPRODUCT(('ILC Report'!$A$2:$A$8000='Active WWML'!$A52)*('ILC Report'!$BB$2:$BB$8000='Active WWML'!W$4)*('ILC Report'!$F$2:$F$8000))</f>
        <v>0</v>
      </c>
      <c r="X52" s="28">
        <f>SUMPRODUCT(('ILC Report'!$A$2:$A$8000='Active WWML'!$A52)*('ILC Report'!$BB$2:$BB$8000='Active WWML'!X$4)*('ILC Report'!$F$2:$F$8000))</f>
        <v>0</v>
      </c>
      <c r="Y52" s="28">
        <f>SUMPRODUCT(('ILC Report'!$A$2:$A$8000='Active WWML'!$A52)*('ILC Report'!$BB$2:$BB$8000='Active WWML'!Y$4)*('ILC Report'!$F$2:$F$8000))</f>
        <v>0</v>
      </c>
      <c r="Z52" s="28">
        <f>SUMPRODUCT(('ILC Report'!$A$2:$A$8000='Active WWML'!$A52)*('ILC Report'!$BB$2:$BB$8000='Active WWML'!Z$4)*('ILC Report'!$F$2:$F$8000))</f>
        <v>0</v>
      </c>
      <c r="AA52" s="28">
        <f>SUMPRODUCT(('ILC Report'!$A$2:$A$8000='Active WWML'!$A52)*('ILC Report'!$BB$2:$BB$8000='Active WWML'!AA$4)*('ILC Report'!$F$2:$F$8000))</f>
        <v>0</v>
      </c>
      <c r="AB52" s="28">
        <f>SUMPRODUCT(('ILC Report'!$A$2:$A$8000='Active WWML'!$A52)*('ILC Report'!$BB$2:$BB$8000='Active WWML'!AB$4)*('ILC Report'!$F$2:$F$8000))</f>
        <v>0</v>
      </c>
      <c r="AC52" s="28">
        <f>SUMPRODUCT(('ILC Report'!$A$2:$A$8000='Active WWML'!$A52)*('ILC Report'!$BB$2:$BB$8000='Active WWML'!AC$4)*('ILC Report'!$F$2:$F$8000))</f>
        <v>0</v>
      </c>
      <c r="AD52" s="28">
        <f>SUMPRODUCT(('ILC Report'!$A$2:$A$8000='Active WWML'!$A52)*('ILC Report'!$BB$2:$BB$8000='Active WWML'!AD$4)*('ILC Report'!$F$2:$F$8000))</f>
        <v>0</v>
      </c>
      <c r="AE52" s="28">
        <f>SUMPRODUCT(('ILC Report'!$A$2:$A$8000='Active WWML'!$A52)*('ILC Report'!$BB$2:$BB$8000='Active WWML'!AE$4)*('ILC Report'!$F$2:$F$8000))</f>
        <v>0</v>
      </c>
      <c r="AG52" s="28">
        <f>SUMPRODUCT(('ILC Report'!$A$2:$A$8000='Active WWML'!$A52)*('ILC Report'!$H$2:$H$8000='Active WWML'!AG$4)*('ILC Report'!$F$2:$F$8000))</f>
        <v>81</v>
      </c>
      <c r="AH52" s="28">
        <f>SUMPRODUCT(('ILC Report'!$A$2:$A$8000='Active WWML'!$A52)*('ILC Report'!$H$2:$H$8000='Active WWML'!AH$4)*('ILC Report'!$F$2:$F$8000))</f>
        <v>0</v>
      </c>
      <c r="AI52" s="28">
        <f>SUMPRODUCT(('ILC Report'!$A$2:$A$8000='Active WWML'!$A52)*('ILC Report'!$H$2:$H$8000='Active WWML'!AI$4)*('ILC Report'!$F$2:$F$8000))</f>
        <v>135</v>
      </c>
      <c r="AJ52" s="28">
        <f>SUMPRODUCT(('ILC Report'!$A$2:$A$8000='Active WWML'!$A52)*('ILC Report'!$H$2:$H$8000='Active WWML'!AJ$4)*('ILC Report'!$F$2:$F$8000))</f>
        <v>0</v>
      </c>
      <c r="AK52" s="28">
        <f t="shared" si="3"/>
        <v>216</v>
      </c>
    </row>
    <row r="53" spans="1:37" x14ac:dyDescent="0.3">
      <c r="A53" s="40">
        <v>64269</v>
      </c>
      <c r="B53" s="11" t="s">
        <v>461</v>
      </c>
      <c r="C53" s="11" t="s">
        <v>278</v>
      </c>
      <c r="D53" s="11" t="s">
        <v>275</v>
      </c>
      <c r="E53" s="11" t="s">
        <v>276</v>
      </c>
      <c r="G53" s="28">
        <f>SUMPRODUCT(('ILC Report'!$A$2:$A$8000='Active WWML'!$A53)*('ILC Report'!$BA$2:$BA$8000='Active WWML'!G$4)*('ILC Report'!$F$2:$F$8000))</f>
        <v>0</v>
      </c>
      <c r="H53" s="28">
        <f>SUMPRODUCT(('ILC Report'!$A$2:$A$8000='Active WWML'!$A53)*('ILC Report'!$BA$2:$BA$8000='Active WWML'!H$4)*('ILC Report'!$F$2:$F$8000))</f>
        <v>0</v>
      </c>
      <c r="I53" s="28">
        <f>SUMPRODUCT(('ILC Report'!$A$2:$A$8000='Active WWML'!$A53)*('ILC Report'!$BA$2:$BA$8000='Active WWML'!I$4)*('ILC Report'!$F$2:$F$8000))</f>
        <v>0</v>
      </c>
      <c r="K53" s="28" t="str">
        <f t="shared" si="0"/>
        <v>0</v>
      </c>
      <c r="L53" s="28" t="str">
        <f t="shared" si="1"/>
        <v>0</v>
      </c>
      <c r="M53" s="28" t="str">
        <f t="shared" si="2"/>
        <v>0</v>
      </c>
      <c r="O53" s="28">
        <f>SUMPRODUCT(('ILC Report'!$A$2:$A$8000='Active WWML'!$A53)*('ILC Report'!$BB$2:$BB$8000='Active WWML'!O$4)*('ILC Report'!$F$2:$F$8000))</f>
        <v>0</v>
      </c>
      <c r="P53" s="28">
        <f>SUMPRODUCT(('ILC Report'!$A$2:$A$8000='Active WWML'!$A53)*('ILC Report'!$BB$2:$BB$8000='Active WWML'!P$4)*('ILC Report'!$F$2:$F$8000))</f>
        <v>0</v>
      </c>
      <c r="Q53" s="28">
        <f>SUMPRODUCT(('ILC Report'!$A$2:$A$8000='Active WWML'!$A53)*('ILC Report'!$BB$2:$BB$8000='Active WWML'!Q$4)*('ILC Report'!$F$2:$F$8000))</f>
        <v>0</v>
      </c>
      <c r="R53" s="28">
        <f>SUMPRODUCT(('ILC Report'!$A$2:$A$8000='Active WWML'!$A53)*('ILC Report'!$BB$2:$BB$8000='Active WWML'!R$4)*('ILC Report'!$F$2:$F$8000))</f>
        <v>0</v>
      </c>
      <c r="S53" s="28">
        <f>SUMPRODUCT(('ILC Report'!$A$2:$A$8000='Active WWML'!$A53)*('ILC Report'!$BB$2:$BB$8000='Active WWML'!S$4)*('ILC Report'!$F$2:$F$8000))</f>
        <v>0</v>
      </c>
      <c r="T53" s="28">
        <f>SUMPRODUCT(('ILC Report'!$A$2:$A$8000='Active WWML'!$A53)*('ILC Report'!$BB$2:$BB$8000='Active WWML'!T$4)*('ILC Report'!$F$2:$F$8000))</f>
        <v>0</v>
      </c>
      <c r="U53" s="28">
        <f>SUMPRODUCT(('ILC Report'!$A$2:$A$8000='Active WWML'!$A53)*('ILC Report'!$BB$2:$BB$8000='Active WWML'!U$4)*('ILC Report'!$F$2:$F$8000))</f>
        <v>0</v>
      </c>
      <c r="V53" s="28">
        <f>SUMPRODUCT(('ILC Report'!$A$2:$A$8000='Active WWML'!$A53)*('ILC Report'!$BB$2:$BB$8000='Active WWML'!V$4)*('ILC Report'!$F$2:$F$8000))</f>
        <v>0</v>
      </c>
      <c r="W53" s="28">
        <f>SUMPRODUCT(('ILC Report'!$A$2:$A$8000='Active WWML'!$A53)*('ILC Report'!$BB$2:$BB$8000='Active WWML'!W$4)*('ILC Report'!$F$2:$F$8000))</f>
        <v>0</v>
      </c>
      <c r="X53" s="28">
        <f>SUMPRODUCT(('ILC Report'!$A$2:$A$8000='Active WWML'!$A53)*('ILC Report'!$BB$2:$BB$8000='Active WWML'!X$4)*('ILC Report'!$F$2:$F$8000))</f>
        <v>0</v>
      </c>
      <c r="Y53" s="28">
        <f>SUMPRODUCT(('ILC Report'!$A$2:$A$8000='Active WWML'!$A53)*('ILC Report'!$BB$2:$BB$8000='Active WWML'!Y$4)*('ILC Report'!$F$2:$F$8000))</f>
        <v>0</v>
      </c>
      <c r="Z53" s="28">
        <f>SUMPRODUCT(('ILC Report'!$A$2:$A$8000='Active WWML'!$A53)*('ILC Report'!$BB$2:$BB$8000='Active WWML'!Z$4)*('ILC Report'!$F$2:$F$8000))</f>
        <v>0</v>
      </c>
      <c r="AA53" s="28">
        <f>SUMPRODUCT(('ILC Report'!$A$2:$A$8000='Active WWML'!$A53)*('ILC Report'!$BB$2:$BB$8000='Active WWML'!AA$4)*('ILC Report'!$F$2:$F$8000))</f>
        <v>0</v>
      </c>
      <c r="AB53" s="28">
        <f>SUMPRODUCT(('ILC Report'!$A$2:$A$8000='Active WWML'!$A53)*('ILC Report'!$BB$2:$BB$8000='Active WWML'!AB$4)*('ILC Report'!$F$2:$F$8000))</f>
        <v>0</v>
      </c>
      <c r="AC53" s="28">
        <f>SUMPRODUCT(('ILC Report'!$A$2:$A$8000='Active WWML'!$A53)*('ILC Report'!$BB$2:$BB$8000='Active WWML'!AC$4)*('ILC Report'!$F$2:$F$8000))</f>
        <v>0</v>
      </c>
      <c r="AD53" s="28">
        <f>SUMPRODUCT(('ILC Report'!$A$2:$A$8000='Active WWML'!$A53)*('ILC Report'!$BB$2:$BB$8000='Active WWML'!AD$4)*('ILC Report'!$F$2:$F$8000))</f>
        <v>0</v>
      </c>
      <c r="AE53" s="28">
        <f>SUMPRODUCT(('ILC Report'!$A$2:$A$8000='Active WWML'!$A53)*('ILC Report'!$BB$2:$BB$8000='Active WWML'!AE$4)*('ILC Report'!$F$2:$F$8000))</f>
        <v>0</v>
      </c>
      <c r="AG53" s="28">
        <f>SUMPRODUCT(('ILC Report'!$A$2:$A$8000='Active WWML'!$A53)*('ILC Report'!$H$2:$H$8000='Active WWML'!AG$4)*('ILC Report'!$F$2:$F$8000))</f>
        <v>0</v>
      </c>
      <c r="AH53" s="28">
        <f>SUMPRODUCT(('ILC Report'!$A$2:$A$8000='Active WWML'!$A53)*('ILC Report'!$H$2:$H$8000='Active WWML'!AH$4)*('ILC Report'!$F$2:$F$8000))</f>
        <v>0</v>
      </c>
      <c r="AI53" s="28">
        <f>SUMPRODUCT(('ILC Report'!$A$2:$A$8000='Active WWML'!$A53)*('ILC Report'!$H$2:$H$8000='Active WWML'!AI$4)*('ILC Report'!$F$2:$F$8000))</f>
        <v>0</v>
      </c>
      <c r="AJ53" s="28">
        <f>SUMPRODUCT(('ILC Report'!$A$2:$A$8000='Active WWML'!$A53)*('ILC Report'!$H$2:$H$8000='Active WWML'!AJ$4)*('ILC Report'!$F$2:$F$8000))</f>
        <v>0</v>
      </c>
      <c r="AK53" s="28">
        <f t="shared" si="3"/>
        <v>0</v>
      </c>
    </row>
    <row r="54" spans="1:37" x14ac:dyDescent="0.3">
      <c r="A54" s="40" t="s">
        <v>180</v>
      </c>
      <c r="B54" s="11" t="s">
        <v>349</v>
      </c>
      <c r="C54" s="11" t="s">
        <v>278</v>
      </c>
      <c r="D54" s="11" t="s">
        <v>275</v>
      </c>
      <c r="E54" s="11" t="s">
        <v>276</v>
      </c>
      <c r="G54" s="28">
        <f>SUMPRODUCT(('ILC Report'!$A$2:$A$8000='Active WWML'!$A54)*('ILC Report'!$BA$2:$BA$8000='Active WWML'!G$4)*('ILC Report'!$F$2:$F$8000))</f>
        <v>0</v>
      </c>
      <c r="H54" s="28">
        <f>SUMPRODUCT(('ILC Report'!$A$2:$A$8000='Active WWML'!$A54)*('ILC Report'!$BA$2:$BA$8000='Active WWML'!H$4)*('ILC Report'!$F$2:$F$8000))</f>
        <v>0</v>
      </c>
      <c r="I54" s="28">
        <f>SUMPRODUCT(('ILC Report'!$A$2:$A$8000='Active WWML'!$A54)*('ILC Report'!$BA$2:$BA$8000='Active WWML'!I$4)*('ILC Report'!$F$2:$F$8000))</f>
        <v>0</v>
      </c>
      <c r="K54" s="28" t="str">
        <f t="shared" si="0"/>
        <v>0</v>
      </c>
      <c r="L54" s="28" t="str">
        <f t="shared" si="1"/>
        <v>0</v>
      </c>
      <c r="M54" s="28" t="str">
        <f t="shared" si="2"/>
        <v>0</v>
      </c>
      <c r="O54" s="28">
        <f>SUMPRODUCT(('ILC Report'!$A$2:$A$8000='Active WWML'!$A54)*('ILC Report'!$BB$2:$BB$8000='Active WWML'!O$4)*('ILC Report'!$F$2:$F$8000))</f>
        <v>0</v>
      </c>
      <c r="P54" s="28">
        <f>SUMPRODUCT(('ILC Report'!$A$2:$A$8000='Active WWML'!$A54)*('ILC Report'!$BB$2:$BB$8000='Active WWML'!P$4)*('ILC Report'!$F$2:$F$8000))</f>
        <v>0</v>
      </c>
      <c r="Q54" s="28">
        <f>SUMPRODUCT(('ILC Report'!$A$2:$A$8000='Active WWML'!$A54)*('ILC Report'!$BB$2:$BB$8000='Active WWML'!Q$4)*('ILC Report'!$F$2:$F$8000))</f>
        <v>0</v>
      </c>
      <c r="R54" s="28">
        <f>SUMPRODUCT(('ILC Report'!$A$2:$A$8000='Active WWML'!$A54)*('ILC Report'!$BB$2:$BB$8000='Active WWML'!R$4)*('ILC Report'!$F$2:$F$8000))</f>
        <v>0</v>
      </c>
      <c r="S54" s="28">
        <f>SUMPRODUCT(('ILC Report'!$A$2:$A$8000='Active WWML'!$A54)*('ILC Report'!$BB$2:$BB$8000='Active WWML'!S$4)*('ILC Report'!$F$2:$F$8000))</f>
        <v>0</v>
      </c>
      <c r="T54" s="28">
        <f>SUMPRODUCT(('ILC Report'!$A$2:$A$8000='Active WWML'!$A54)*('ILC Report'!$BB$2:$BB$8000='Active WWML'!T$4)*('ILC Report'!$F$2:$F$8000))</f>
        <v>0</v>
      </c>
      <c r="U54" s="28">
        <f>SUMPRODUCT(('ILC Report'!$A$2:$A$8000='Active WWML'!$A54)*('ILC Report'!$BB$2:$BB$8000='Active WWML'!U$4)*('ILC Report'!$F$2:$F$8000))</f>
        <v>0</v>
      </c>
      <c r="V54" s="28">
        <f>SUMPRODUCT(('ILC Report'!$A$2:$A$8000='Active WWML'!$A54)*('ILC Report'!$BB$2:$BB$8000='Active WWML'!V$4)*('ILC Report'!$F$2:$F$8000))</f>
        <v>0</v>
      </c>
      <c r="W54" s="28">
        <f>SUMPRODUCT(('ILC Report'!$A$2:$A$8000='Active WWML'!$A54)*('ILC Report'!$BB$2:$BB$8000='Active WWML'!W$4)*('ILC Report'!$F$2:$F$8000))</f>
        <v>0</v>
      </c>
      <c r="X54" s="28">
        <f>SUMPRODUCT(('ILC Report'!$A$2:$A$8000='Active WWML'!$A54)*('ILC Report'!$BB$2:$BB$8000='Active WWML'!X$4)*('ILC Report'!$F$2:$F$8000))</f>
        <v>0</v>
      </c>
      <c r="Y54" s="28">
        <f>SUMPRODUCT(('ILC Report'!$A$2:$A$8000='Active WWML'!$A54)*('ILC Report'!$BB$2:$BB$8000='Active WWML'!Y$4)*('ILC Report'!$F$2:$F$8000))</f>
        <v>0</v>
      </c>
      <c r="Z54" s="28">
        <f>SUMPRODUCT(('ILC Report'!$A$2:$A$8000='Active WWML'!$A54)*('ILC Report'!$BB$2:$BB$8000='Active WWML'!Z$4)*('ILC Report'!$F$2:$F$8000))</f>
        <v>0</v>
      </c>
      <c r="AA54" s="28">
        <f>SUMPRODUCT(('ILC Report'!$A$2:$A$8000='Active WWML'!$A54)*('ILC Report'!$BB$2:$BB$8000='Active WWML'!AA$4)*('ILC Report'!$F$2:$F$8000))</f>
        <v>0</v>
      </c>
      <c r="AB54" s="28">
        <f>SUMPRODUCT(('ILC Report'!$A$2:$A$8000='Active WWML'!$A54)*('ILC Report'!$BB$2:$BB$8000='Active WWML'!AB$4)*('ILC Report'!$F$2:$F$8000))</f>
        <v>0</v>
      </c>
      <c r="AC54" s="28">
        <f>SUMPRODUCT(('ILC Report'!$A$2:$A$8000='Active WWML'!$A54)*('ILC Report'!$BB$2:$BB$8000='Active WWML'!AC$4)*('ILC Report'!$F$2:$F$8000))</f>
        <v>0</v>
      </c>
      <c r="AD54" s="28">
        <f>SUMPRODUCT(('ILC Report'!$A$2:$A$8000='Active WWML'!$A54)*('ILC Report'!$BB$2:$BB$8000='Active WWML'!AD$4)*('ILC Report'!$F$2:$F$8000))</f>
        <v>0</v>
      </c>
      <c r="AE54" s="28">
        <f>SUMPRODUCT(('ILC Report'!$A$2:$A$8000='Active WWML'!$A54)*('ILC Report'!$BB$2:$BB$8000='Active WWML'!AE$4)*('ILC Report'!$F$2:$F$8000))</f>
        <v>0</v>
      </c>
      <c r="AG54" s="28">
        <f>SUMPRODUCT(('ILC Report'!$A$2:$A$8000='Active WWML'!$A54)*('ILC Report'!$H$2:$H$8000='Active WWML'!AG$4)*('ILC Report'!$F$2:$F$8000))</f>
        <v>0</v>
      </c>
      <c r="AH54" s="28">
        <f>SUMPRODUCT(('ILC Report'!$A$2:$A$8000='Active WWML'!$A54)*('ILC Report'!$H$2:$H$8000='Active WWML'!AH$4)*('ILC Report'!$F$2:$F$8000))</f>
        <v>0</v>
      </c>
      <c r="AI54" s="28">
        <f>SUMPRODUCT(('ILC Report'!$A$2:$A$8000='Active WWML'!$A54)*('ILC Report'!$H$2:$H$8000='Active WWML'!AI$4)*('ILC Report'!$F$2:$F$8000))</f>
        <v>0</v>
      </c>
      <c r="AJ54" s="28">
        <f>SUMPRODUCT(('ILC Report'!$A$2:$A$8000='Active WWML'!$A54)*('ILC Report'!$H$2:$H$8000='Active WWML'!AJ$4)*('ILC Report'!$F$2:$F$8000))</f>
        <v>0</v>
      </c>
      <c r="AK54" s="28">
        <f t="shared" si="3"/>
        <v>0</v>
      </c>
    </row>
    <row r="55" spans="1:37" x14ac:dyDescent="0.3">
      <c r="A55" s="40" t="s">
        <v>177</v>
      </c>
      <c r="B55" s="11" t="s">
        <v>433</v>
      </c>
      <c r="C55" s="11" t="s">
        <v>283</v>
      </c>
      <c r="D55" s="11" t="s">
        <v>275</v>
      </c>
      <c r="E55" s="11" t="s">
        <v>276</v>
      </c>
      <c r="G55" s="28">
        <f>SUMPRODUCT(('ILC Report'!$A$2:$A$8000='Active WWML'!$A55)*('ILC Report'!$BA$2:$BA$8000='Active WWML'!G$4)*('ILC Report'!$F$2:$F$8000))</f>
        <v>0</v>
      </c>
      <c r="H55" s="28">
        <f>SUMPRODUCT(('ILC Report'!$A$2:$A$8000='Active WWML'!$A55)*('ILC Report'!$BA$2:$BA$8000='Active WWML'!H$4)*('ILC Report'!$F$2:$F$8000))</f>
        <v>0</v>
      </c>
      <c r="I55" s="28">
        <f>SUMPRODUCT(('ILC Report'!$A$2:$A$8000='Active WWML'!$A55)*('ILC Report'!$BA$2:$BA$8000='Active WWML'!I$4)*('ILC Report'!$F$2:$F$8000))</f>
        <v>0</v>
      </c>
      <c r="K55" s="28" t="str">
        <f t="shared" si="0"/>
        <v>0</v>
      </c>
      <c r="L55" s="28" t="str">
        <f t="shared" si="1"/>
        <v>0</v>
      </c>
      <c r="M55" s="28" t="str">
        <f t="shared" si="2"/>
        <v>0</v>
      </c>
      <c r="O55" s="28">
        <f>SUMPRODUCT(('ILC Report'!$A$2:$A$8000='Active WWML'!$A55)*('ILC Report'!$BB$2:$BB$8000='Active WWML'!O$4)*('ILC Report'!$F$2:$F$8000))</f>
        <v>0</v>
      </c>
      <c r="P55" s="28">
        <f>SUMPRODUCT(('ILC Report'!$A$2:$A$8000='Active WWML'!$A55)*('ILC Report'!$BB$2:$BB$8000='Active WWML'!P$4)*('ILC Report'!$F$2:$F$8000))</f>
        <v>0</v>
      </c>
      <c r="Q55" s="28">
        <f>SUMPRODUCT(('ILC Report'!$A$2:$A$8000='Active WWML'!$A55)*('ILC Report'!$BB$2:$BB$8000='Active WWML'!Q$4)*('ILC Report'!$F$2:$F$8000))</f>
        <v>0</v>
      </c>
      <c r="R55" s="28">
        <f>SUMPRODUCT(('ILC Report'!$A$2:$A$8000='Active WWML'!$A55)*('ILC Report'!$BB$2:$BB$8000='Active WWML'!R$4)*('ILC Report'!$F$2:$F$8000))</f>
        <v>0</v>
      </c>
      <c r="S55" s="28">
        <f>SUMPRODUCT(('ILC Report'!$A$2:$A$8000='Active WWML'!$A55)*('ILC Report'!$BB$2:$BB$8000='Active WWML'!S$4)*('ILC Report'!$F$2:$F$8000))</f>
        <v>0</v>
      </c>
      <c r="T55" s="28">
        <f>SUMPRODUCT(('ILC Report'!$A$2:$A$8000='Active WWML'!$A55)*('ILC Report'!$BB$2:$BB$8000='Active WWML'!T$4)*('ILC Report'!$F$2:$F$8000))</f>
        <v>0</v>
      </c>
      <c r="U55" s="28">
        <f>SUMPRODUCT(('ILC Report'!$A$2:$A$8000='Active WWML'!$A55)*('ILC Report'!$BB$2:$BB$8000='Active WWML'!U$4)*('ILC Report'!$F$2:$F$8000))</f>
        <v>0</v>
      </c>
      <c r="V55" s="28">
        <f>SUMPRODUCT(('ILC Report'!$A$2:$A$8000='Active WWML'!$A55)*('ILC Report'!$BB$2:$BB$8000='Active WWML'!V$4)*('ILC Report'!$F$2:$F$8000))</f>
        <v>0</v>
      </c>
      <c r="W55" s="28">
        <f>SUMPRODUCT(('ILC Report'!$A$2:$A$8000='Active WWML'!$A55)*('ILC Report'!$BB$2:$BB$8000='Active WWML'!W$4)*('ILC Report'!$F$2:$F$8000))</f>
        <v>0</v>
      </c>
      <c r="X55" s="28">
        <f>SUMPRODUCT(('ILC Report'!$A$2:$A$8000='Active WWML'!$A55)*('ILC Report'!$BB$2:$BB$8000='Active WWML'!X$4)*('ILC Report'!$F$2:$F$8000))</f>
        <v>0</v>
      </c>
      <c r="Y55" s="28">
        <f>SUMPRODUCT(('ILC Report'!$A$2:$A$8000='Active WWML'!$A55)*('ILC Report'!$BB$2:$BB$8000='Active WWML'!Y$4)*('ILC Report'!$F$2:$F$8000))</f>
        <v>0</v>
      </c>
      <c r="Z55" s="28">
        <f>SUMPRODUCT(('ILC Report'!$A$2:$A$8000='Active WWML'!$A55)*('ILC Report'!$BB$2:$BB$8000='Active WWML'!Z$4)*('ILC Report'!$F$2:$F$8000))</f>
        <v>0</v>
      </c>
      <c r="AA55" s="28">
        <f>SUMPRODUCT(('ILC Report'!$A$2:$A$8000='Active WWML'!$A55)*('ILC Report'!$BB$2:$BB$8000='Active WWML'!AA$4)*('ILC Report'!$F$2:$F$8000))</f>
        <v>0</v>
      </c>
      <c r="AB55" s="28">
        <f>SUMPRODUCT(('ILC Report'!$A$2:$A$8000='Active WWML'!$A55)*('ILC Report'!$BB$2:$BB$8000='Active WWML'!AB$4)*('ILC Report'!$F$2:$F$8000))</f>
        <v>0</v>
      </c>
      <c r="AC55" s="28">
        <f>SUMPRODUCT(('ILC Report'!$A$2:$A$8000='Active WWML'!$A55)*('ILC Report'!$BB$2:$BB$8000='Active WWML'!AC$4)*('ILC Report'!$F$2:$F$8000))</f>
        <v>0</v>
      </c>
      <c r="AD55" s="28">
        <f>SUMPRODUCT(('ILC Report'!$A$2:$A$8000='Active WWML'!$A55)*('ILC Report'!$BB$2:$BB$8000='Active WWML'!AD$4)*('ILC Report'!$F$2:$F$8000))</f>
        <v>0</v>
      </c>
      <c r="AE55" s="28">
        <f>SUMPRODUCT(('ILC Report'!$A$2:$A$8000='Active WWML'!$A55)*('ILC Report'!$BB$2:$BB$8000='Active WWML'!AE$4)*('ILC Report'!$F$2:$F$8000))</f>
        <v>0</v>
      </c>
      <c r="AG55" s="28">
        <f>SUMPRODUCT(('ILC Report'!$A$2:$A$8000='Active WWML'!$A55)*('ILC Report'!$H$2:$H$8000='Active WWML'!AG$4)*('ILC Report'!$F$2:$F$8000))</f>
        <v>0</v>
      </c>
      <c r="AH55" s="28">
        <f>SUMPRODUCT(('ILC Report'!$A$2:$A$8000='Active WWML'!$A55)*('ILC Report'!$H$2:$H$8000='Active WWML'!AH$4)*('ILC Report'!$F$2:$F$8000))</f>
        <v>0</v>
      </c>
      <c r="AI55" s="28">
        <f>SUMPRODUCT(('ILC Report'!$A$2:$A$8000='Active WWML'!$A55)*('ILC Report'!$H$2:$H$8000='Active WWML'!AI$4)*('ILC Report'!$F$2:$F$8000))</f>
        <v>0</v>
      </c>
      <c r="AJ55" s="28">
        <f>SUMPRODUCT(('ILC Report'!$A$2:$A$8000='Active WWML'!$A55)*('ILC Report'!$H$2:$H$8000='Active WWML'!AJ$4)*('ILC Report'!$F$2:$F$8000))</f>
        <v>0</v>
      </c>
      <c r="AK55" s="28">
        <f t="shared" si="3"/>
        <v>0</v>
      </c>
    </row>
    <row r="56" spans="1:37" x14ac:dyDescent="0.3">
      <c r="A56" s="40" t="s">
        <v>204</v>
      </c>
      <c r="B56" s="11" t="s">
        <v>448</v>
      </c>
      <c r="C56" s="11" t="s">
        <v>278</v>
      </c>
      <c r="D56" s="11" t="s">
        <v>275</v>
      </c>
      <c r="E56" s="11" t="s">
        <v>276</v>
      </c>
      <c r="G56" s="28">
        <f>SUMPRODUCT(('ILC Report'!$A$2:$A$8000='Active WWML'!$A56)*('ILC Report'!$BA$2:$BA$8000='Active WWML'!G$4)*('ILC Report'!$F$2:$F$8000))</f>
        <v>0</v>
      </c>
      <c r="H56" s="28">
        <f>SUMPRODUCT(('ILC Report'!$A$2:$A$8000='Active WWML'!$A56)*('ILC Report'!$BA$2:$BA$8000='Active WWML'!H$4)*('ILC Report'!$F$2:$F$8000))</f>
        <v>0</v>
      </c>
      <c r="I56" s="28">
        <f>SUMPRODUCT(('ILC Report'!$A$2:$A$8000='Active WWML'!$A56)*('ILC Report'!$BA$2:$BA$8000='Active WWML'!I$4)*('ILC Report'!$F$2:$F$8000))</f>
        <v>0</v>
      </c>
      <c r="K56" s="28" t="str">
        <f t="shared" si="0"/>
        <v>0</v>
      </c>
      <c r="L56" s="28" t="str">
        <f t="shared" si="1"/>
        <v>0</v>
      </c>
      <c r="M56" s="28" t="str">
        <f t="shared" si="2"/>
        <v>0</v>
      </c>
      <c r="O56" s="28">
        <f>SUMPRODUCT(('ILC Report'!$A$2:$A$8000='Active WWML'!$A56)*('ILC Report'!$BB$2:$BB$8000='Active WWML'!O$4)*('ILC Report'!$F$2:$F$8000))</f>
        <v>0</v>
      </c>
      <c r="P56" s="28">
        <f>SUMPRODUCT(('ILC Report'!$A$2:$A$8000='Active WWML'!$A56)*('ILC Report'!$BB$2:$BB$8000='Active WWML'!P$4)*('ILC Report'!$F$2:$F$8000))</f>
        <v>0</v>
      </c>
      <c r="Q56" s="28">
        <f>SUMPRODUCT(('ILC Report'!$A$2:$A$8000='Active WWML'!$A56)*('ILC Report'!$BB$2:$BB$8000='Active WWML'!Q$4)*('ILC Report'!$F$2:$F$8000))</f>
        <v>0</v>
      </c>
      <c r="R56" s="28">
        <f>SUMPRODUCT(('ILC Report'!$A$2:$A$8000='Active WWML'!$A56)*('ILC Report'!$BB$2:$BB$8000='Active WWML'!R$4)*('ILC Report'!$F$2:$F$8000))</f>
        <v>0</v>
      </c>
      <c r="S56" s="28">
        <f>SUMPRODUCT(('ILC Report'!$A$2:$A$8000='Active WWML'!$A56)*('ILC Report'!$BB$2:$BB$8000='Active WWML'!S$4)*('ILC Report'!$F$2:$F$8000))</f>
        <v>0</v>
      </c>
      <c r="T56" s="28">
        <f>SUMPRODUCT(('ILC Report'!$A$2:$A$8000='Active WWML'!$A56)*('ILC Report'!$BB$2:$BB$8000='Active WWML'!T$4)*('ILC Report'!$F$2:$F$8000))</f>
        <v>0</v>
      </c>
      <c r="U56" s="28">
        <f>SUMPRODUCT(('ILC Report'!$A$2:$A$8000='Active WWML'!$A56)*('ILC Report'!$BB$2:$BB$8000='Active WWML'!U$4)*('ILC Report'!$F$2:$F$8000))</f>
        <v>0</v>
      </c>
      <c r="V56" s="28">
        <f>SUMPRODUCT(('ILC Report'!$A$2:$A$8000='Active WWML'!$A56)*('ILC Report'!$BB$2:$BB$8000='Active WWML'!V$4)*('ILC Report'!$F$2:$F$8000))</f>
        <v>0</v>
      </c>
      <c r="W56" s="28">
        <f>SUMPRODUCT(('ILC Report'!$A$2:$A$8000='Active WWML'!$A56)*('ILC Report'!$BB$2:$BB$8000='Active WWML'!W$4)*('ILC Report'!$F$2:$F$8000))</f>
        <v>0</v>
      </c>
      <c r="X56" s="28">
        <f>SUMPRODUCT(('ILC Report'!$A$2:$A$8000='Active WWML'!$A56)*('ILC Report'!$BB$2:$BB$8000='Active WWML'!X$4)*('ILC Report'!$F$2:$F$8000))</f>
        <v>0</v>
      </c>
      <c r="Y56" s="28">
        <f>SUMPRODUCT(('ILC Report'!$A$2:$A$8000='Active WWML'!$A56)*('ILC Report'!$BB$2:$BB$8000='Active WWML'!Y$4)*('ILC Report'!$F$2:$F$8000))</f>
        <v>0</v>
      </c>
      <c r="Z56" s="28">
        <f>SUMPRODUCT(('ILC Report'!$A$2:$A$8000='Active WWML'!$A56)*('ILC Report'!$BB$2:$BB$8000='Active WWML'!Z$4)*('ILC Report'!$F$2:$F$8000))</f>
        <v>0</v>
      </c>
      <c r="AA56" s="28">
        <f>SUMPRODUCT(('ILC Report'!$A$2:$A$8000='Active WWML'!$A56)*('ILC Report'!$BB$2:$BB$8000='Active WWML'!AA$4)*('ILC Report'!$F$2:$F$8000))</f>
        <v>0</v>
      </c>
      <c r="AB56" s="28">
        <f>SUMPRODUCT(('ILC Report'!$A$2:$A$8000='Active WWML'!$A56)*('ILC Report'!$BB$2:$BB$8000='Active WWML'!AB$4)*('ILC Report'!$F$2:$F$8000))</f>
        <v>0</v>
      </c>
      <c r="AC56" s="28">
        <f>SUMPRODUCT(('ILC Report'!$A$2:$A$8000='Active WWML'!$A56)*('ILC Report'!$BB$2:$BB$8000='Active WWML'!AC$4)*('ILC Report'!$F$2:$F$8000))</f>
        <v>0</v>
      </c>
      <c r="AD56" s="28">
        <f>SUMPRODUCT(('ILC Report'!$A$2:$A$8000='Active WWML'!$A56)*('ILC Report'!$BB$2:$BB$8000='Active WWML'!AD$4)*('ILC Report'!$F$2:$F$8000))</f>
        <v>0</v>
      </c>
      <c r="AE56" s="28">
        <f>SUMPRODUCT(('ILC Report'!$A$2:$A$8000='Active WWML'!$A56)*('ILC Report'!$BB$2:$BB$8000='Active WWML'!AE$4)*('ILC Report'!$F$2:$F$8000))</f>
        <v>0</v>
      </c>
      <c r="AG56" s="28">
        <f>SUMPRODUCT(('ILC Report'!$A$2:$A$8000='Active WWML'!$A56)*('ILC Report'!$H$2:$H$8000='Active WWML'!AG$4)*('ILC Report'!$F$2:$F$8000))</f>
        <v>0</v>
      </c>
      <c r="AH56" s="28">
        <f>SUMPRODUCT(('ILC Report'!$A$2:$A$8000='Active WWML'!$A56)*('ILC Report'!$H$2:$H$8000='Active WWML'!AH$4)*('ILC Report'!$F$2:$F$8000))</f>
        <v>0</v>
      </c>
      <c r="AI56" s="28">
        <f>SUMPRODUCT(('ILC Report'!$A$2:$A$8000='Active WWML'!$A56)*('ILC Report'!$H$2:$H$8000='Active WWML'!AI$4)*('ILC Report'!$F$2:$F$8000))</f>
        <v>0</v>
      </c>
      <c r="AJ56" s="28">
        <f>SUMPRODUCT(('ILC Report'!$A$2:$A$8000='Active WWML'!$A56)*('ILC Report'!$H$2:$H$8000='Active WWML'!AJ$4)*('ILC Report'!$F$2:$F$8000))</f>
        <v>0</v>
      </c>
      <c r="AK56" s="28">
        <f t="shared" si="3"/>
        <v>0</v>
      </c>
    </row>
    <row r="57" spans="1:37" x14ac:dyDescent="0.3">
      <c r="A57" s="40">
        <v>83866</v>
      </c>
      <c r="B57" s="11" t="s">
        <v>420</v>
      </c>
      <c r="C57" s="11" t="s">
        <v>274</v>
      </c>
      <c r="D57" s="11" t="s">
        <v>275</v>
      </c>
      <c r="E57" s="11" t="s">
        <v>276</v>
      </c>
      <c r="G57" s="28">
        <f>SUMPRODUCT(('ILC Report'!$A$2:$A$8000='Active WWML'!$A57)*('ILC Report'!$BA$2:$BA$8000='Active WWML'!G$4)*('ILC Report'!$F$2:$F$8000))</f>
        <v>0</v>
      </c>
      <c r="H57" s="28">
        <f>SUMPRODUCT(('ILC Report'!$A$2:$A$8000='Active WWML'!$A57)*('ILC Report'!$BA$2:$BA$8000='Active WWML'!H$4)*('ILC Report'!$F$2:$F$8000))</f>
        <v>0</v>
      </c>
      <c r="I57" s="28">
        <f>SUMPRODUCT(('ILC Report'!$A$2:$A$8000='Active WWML'!$A57)*('ILC Report'!$BA$2:$BA$8000='Active WWML'!I$4)*('ILC Report'!$F$2:$F$8000))</f>
        <v>0</v>
      </c>
      <c r="K57" s="28" t="str">
        <f t="shared" si="0"/>
        <v>0</v>
      </c>
      <c r="L57" s="28" t="str">
        <f t="shared" si="1"/>
        <v>0</v>
      </c>
      <c r="M57" s="28" t="str">
        <f t="shared" si="2"/>
        <v>0</v>
      </c>
      <c r="O57" s="28">
        <f>SUMPRODUCT(('ILC Report'!$A$2:$A$8000='Active WWML'!$A57)*('ILC Report'!$BB$2:$BB$8000='Active WWML'!O$4)*('ILC Report'!$F$2:$F$8000))</f>
        <v>0</v>
      </c>
      <c r="P57" s="28">
        <f>SUMPRODUCT(('ILC Report'!$A$2:$A$8000='Active WWML'!$A57)*('ILC Report'!$BB$2:$BB$8000='Active WWML'!P$4)*('ILC Report'!$F$2:$F$8000))</f>
        <v>0</v>
      </c>
      <c r="Q57" s="28">
        <f>SUMPRODUCT(('ILC Report'!$A$2:$A$8000='Active WWML'!$A57)*('ILC Report'!$BB$2:$BB$8000='Active WWML'!Q$4)*('ILC Report'!$F$2:$F$8000))</f>
        <v>0</v>
      </c>
      <c r="R57" s="28">
        <f>SUMPRODUCT(('ILC Report'!$A$2:$A$8000='Active WWML'!$A57)*('ILC Report'!$BB$2:$BB$8000='Active WWML'!R$4)*('ILC Report'!$F$2:$F$8000))</f>
        <v>0</v>
      </c>
      <c r="S57" s="28">
        <f>SUMPRODUCT(('ILC Report'!$A$2:$A$8000='Active WWML'!$A57)*('ILC Report'!$BB$2:$BB$8000='Active WWML'!S$4)*('ILC Report'!$F$2:$F$8000))</f>
        <v>0</v>
      </c>
      <c r="T57" s="28">
        <f>SUMPRODUCT(('ILC Report'!$A$2:$A$8000='Active WWML'!$A57)*('ILC Report'!$BB$2:$BB$8000='Active WWML'!T$4)*('ILC Report'!$F$2:$F$8000))</f>
        <v>0</v>
      </c>
      <c r="U57" s="28">
        <f>SUMPRODUCT(('ILC Report'!$A$2:$A$8000='Active WWML'!$A57)*('ILC Report'!$BB$2:$BB$8000='Active WWML'!U$4)*('ILC Report'!$F$2:$F$8000))</f>
        <v>0</v>
      </c>
      <c r="V57" s="28">
        <f>SUMPRODUCT(('ILC Report'!$A$2:$A$8000='Active WWML'!$A57)*('ILC Report'!$BB$2:$BB$8000='Active WWML'!V$4)*('ILC Report'!$F$2:$F$8000))</f>
        <v>0</v>
      </c>
      <c r="W57" s="28">
        <f>SUMPRODUCT(('ILC Report'!$A$2:$A$8000='Active WWML'!$A57)*('ILC Report'!$BB$2:$BB$8000='Active WWML'!W$4)*('ILC Report'!$F$2:$F$8000))</f>
        <v>0</v>
      </c>
      <c r="X57" s="28">
        <f>SUMPRODUCT(('ILC Report'!$A$2:$A$8000='Active WWML'!$A57)*('ILC Report'!$BB$2:$BB$8000='Active WWML'!X$4)*('ILC Report'!$F$2:$F$8000))</f>
        <v>0</v>
      </c>
      <c r="Y57" s="28">
        <f>SUMPRODUCT(('ILC Report'!$A$2:$A$8000='Active WWML'!$A57)*('ILC Report'!$BB$2:$BB$8000='Active WWML'!Y$4)*('ILC Report'!$F$2:$F$8000))</f>
        <v>0</v>
      </c>
      <c r="Z57" s="28">
        <f>SUMPRODUCT(('ILC Report'!$A$2:$A$8000='Active WWML'!$A57)*('ILC Report'!$BB$2:$BB$8000='Active WWML'!Z$4)*('ILC Report'!$F$2:$F$8000))</f>
        <v>0</v>
      </c>
      <c r="AA57" s="28">
        <f>SUMPRODUCT(('ILC Report'!$A$2:$A$8000='Active WWML'!$A57)*('ILC Report'!$BB$2:$BB$8000='Active WWML'!AA$4)*('ILC Report'!$F$2:$F$8000))</f>
        <v>0</v>
      </c>
      <c r="AB57" s="28">
        <f>SUMPRODUCT(('ILC Report'!$A$2:$A$8000='Active WWML'!$A57)*('ILC Report'!$BB$2:$BB$8000='Active WWML'!AB$4)*('ILC Report'!$F$2:$F$8000))</f>
        <v>0</v>
      </c>
      <c r="AC57" s="28">
        <f>SUMPRODUCT(('ILC Report'!$A$2:$A$8000='Active WWML'!$A57)*('ILC Report'!$BB$2:$BB$8000='Active WWML'!AC$4)*('ILC Report'!$F$2:$F$8000))</f>
        <v>0</v>
      </c>
      <c r="AD57" s="28">
        <f>SUMPRODUCT(('ILC Report'!$A$2:$A$8000='Active WWML'!$A57)*('ILC Report'!$BB$2:$BB$8000='Active WWML'!AD$4)*('ILC Report'!$F$2:$F$8000))</f>
        <v>0</v>
      </c>
      <c r="AE57" s="28">
        <f>SUMPRODUCT(('ILC Report'!$A$2:$A$8000='Active WWML'!$A57)*('ILC Report'!$BB$2:$BB$8000='Active WWML'!AE$4)*('ILC Report'!$F$2:$F$8000))</f>
        <v>0</v>
      </c>
      <c r="AG57" s="28">
        <f>SUMPRODUCT(('ILC Report'!$A$2:$A$8000='Active WWML'!$A57)*('ILC Report'!$H$2:$H$8000='Active WWML'!AG$4)*('ILC Report'!$F$2:$F$8000))</f>
        <v>0</v>
      </c>
      <c r="AH57" s="28">
        <f>SUMPRODUCT(('ILC Report'!$A$2:$A$8000='Active WWML'!$A57)*('ILC Report'!$H$2:$H$8000='Active WWML'!AH$4)*('ILC Report'!$F$2:$F$8000))</f>
        <v>0</v>
      </c>
      <c r="AI57" s="28">
        <f>SUMPRODUCT(('ILC Report'!$A$2:$A$8000='Active WWML'!$A57)*('ILC Report'!$H$2:$H$8000='Active WWML'!AI$4)*('ILC Report'!$F$2:$F$8000))</f>
        <v>0</v>
      </c>
      <c r="AJ57" s="28">
        <f>SUMPRODUCT(('ILC Report'!$A$2:$A$8000='Active WWML'!$A57)*('ILC Report'!$H$2:$H$8000='Active WWML'!AJ$4)*('ILC Report'!$F$2:$F$8000))</f>
        <v>0</v>
      </c>
      <c r="AK57" s="28">
        <f t="shared" si="3"/>
        <v>0</v>
      </c>
    </row>
    <row r="58" spans="1:37" x14ac:dyDescent="0.3">
      <c r="A58" s="40" t="s">
        <v>119</v>
      </c>
      <c r="B58" s="11" t="s">
        <v>326</v>
      </c>
      <c r="C58" s="11" t="s">
        <v>274</v>
      </c>
      <c r="D58" s="11" t="s">
        <v>275</v>
      </c>
      <c r="E58" s="11" t="s">
        <v>276</v>
      </c>
      <c r="G58" s="28">
        <f>SUMPRODUCT(('ILC Report'!$A$2:$A$8000='Active WWML'!$A58)*('ILC Report'!$BA$2:$BA$8000='Active WWML'!G$4)*('ILC Report'!$F$2:$F$8000))</f>
        <v>0</v>
      </c>
      <c r="H58" s="28">
        <f>SUMPRODUCT(('ILC Report'!$A$2:$A$8000='Active WWML'!$A58)*('ILC Report'!$BA$2:$BA$8000='Active WWML'!H$4)*('ILC Report'!$F$2:$F$8000))</f>
        <v>0</v>
      </c>
      <c r="I58" s="28">
        <f>SUMPRODUCT(('ILC Report'!$A$2:$A$8000='Active WWML'!$A58)*('ILC Report'!$BA$2:$BA$8000='Active WWML'!I$4)*('ILC Report'!$F$2:$F$8000))</f>
        <v>0</v>
      </c>
      <c r="K58" s="28" t="str">
        <f t="shared" si="0"/>
        <v>0</v>
      </c>
      <c r="L58" s="28" t="str">
        <f t="shared" si="1"/>
        <v>0</v>
      </c>
      <c r="M58" s="28" t="str">
        <f t="shared" si="2"/>
        <v>0</v>
      </c>
      <c r="O58" s="28">
        <f>SUMPRODUCT(('ILC Report'!$A$2:$A$8000='Active WWML'!$A58)*('ILC Report'!$BB$2:$BB$8000='Active WWML'!O$4)*('ILC Report'!$F$2:$F$8000))</f>
        <v>0</v>
      </c>
      <c r="P58" s="28">
        <f>SUMPRODUCT(('ILC Report'!$A$2:$A$8000='Active WWML'!$A58)*('ILC Report'!$BB$2:$BB$8000='Active WWML'!P$4)*('ILC Report'!$F$2:$F$8000))</f>
        <v>0</v>
      </c>
      <c r="Q58" s="28">
        <f>SUMPRODUCT(('ILC Report'!$A$2:$A$8000='Active WWML'!$A58)*('ILC Report'!$BB$2:$BB$8000='Active WWML'!Q$4)*('ILC Report'!$F$2:$F$8000))</f>
        <v>0</v>
      </c>
      <c r="R58" s="28">
        <f>SUMPRODUCT(('ILC Report'!$A$2:$A$8000='Active WWML'!$A58)*('ILC Report'!$BB$2:$BB$8000='Active WWML'!R$4)*('ILC Report'!$F$2:$F$8000))</f>
        <v>0</v>
      </c>
      <c r="S58" s="28">
        <f>SUMPRODUCT(('ILC Report'!$A$2:$A$8000='Active WWML'!$A58)*('ILC Report'!$BB$2:$BB$8000='Active WWML'!S$4)*('ILC Report'!$F$2:$F$8000))</f>
        <v>0</v>
      </c>
      <c r="T58" s="28">
        <f>SUMPRODUCT(('ILC Report'!$A$2:$A$8000='Active WWML'!$A58)*('ILC Report'!$BB$2:$BB$8000='Active WWML'!T$4)*('ILC Report'!$F$2:$F$8000))</f>
        <v>0</v>
      </c>
      <c r="U58" s="28">
        <f>SUMPRODUCT(('ILC Report'!$A$2:$A$8000='Active WWML'!$A58)*('ILC Report'!$BB$2:$BB$8000='Active WWML'!U$4)*('ILC Report'!$F$2:$F$8000))</f>
        <v>0</v>
      </c>
      <c r="V58" s="28">
        <f>SUMPRODUCT(('ILC Report'!$A$2:$A$8000='Active WWML'!$A58)*('ILC Report'!$BB$2:$BB$8000='Active WWML'!V$4)*('ILC Report'!$F$2:$F$8000))</f>
        <v>0</v>
      </c>
      <c r="W58" s="28">
        <f>SUMPRODUCT(('ILC Report'!$A$2:$A$8000='Active WWML'!$A58)*('ILC Report'!$BB$2:$BB$8000='Active WWML'!W$4)*('ILC Report'!$F$2:$F$8000))</f>
        <v>0</v>
      </c>
      <c r="X58" s="28">
        <f>SUMPRODUCT(('ILC Report'!$A$2:$A$8000='Active WWML'!$A58)*('ILC Report'!$BB$2:$BB$8000='Active WWML'!X$4)*('ILC Report'!$F$2:$F$8000))</f>
        <v>0</v>
      </c>
      <c r="Y58" s="28">
        <f>SUMPRODUCT(('ILC Report'!$A$2:$A$8000='Active WWML'!$A58)*('ILC Report'!$BB$2:$BB$8000='Active WWML'!Y$4)*('ILC Report'!$F$2:$F$8000))</f>
        <v>0</v>
      </c>
      <c r="Z58" s="28">
        <f>SUMPRODUCT(('ILC Report'!$A$2:$A$8000='Active WWML'!$A58)*('ILC Report'!$BB$2:$BB$8000='Active WWML'!Z$4)*('ILC Report'!$F$2:$F$8000))</f>
        <v>0</v>
      </c>
      <c r="AA58" s="28">
        <f>SUMPRODUCT(('ILC Report'!$A$2:$A$8000='Active WWML'!$A58)*('ILC Report'!$BB$2:$BB$8000='Active WWML'!AA$4)*('ILC Report'!$F$2:$F$8000))</f>
        <v>0</v>
      </c>
      <c r="AB58" s="28">
        <f>SUMPRODUCT(('ILC Report'!$A$2:$A$8000='Active WWML'!$A58)*('ILC Report'!$BB$2:$BB$8000='Active WWML'!AB$4)*('ILC Report'!$F$2:$F$8000))</f>
        <v>0</v>
      </c>
      <c r="AC58" s="28">
        <f>SUMPRODUCT(('ILC Report'!$A$2:$A$8000='Active WWML'!$A58)*('ILC Report'!$BB$2:$BB$8000='Active WWML'!AC$4)*('ILC Report'!$F$2:$F$8000))</f>
        <v>0</v>
      </c>
      <c r="AD58" s="28">
        <f>SUMPRODUCT(('ILC Report'!$A$2:$A$8000='Active WWML'!$A58)*('ILC Report'!$BB$2:$BB$8000='Active WWML'!AD$4)*('ILC Report'!$F$2:$F$8000))</f>
        <v>0</v>
      </c>
      <c r="AE58" s="28">
        <f>SUMPRODUCT(('ILC Report'!$A$2:$A$8000='Active WWML'!$A58)*('ILC Report'!$BB$2:$BB$8000='Active WWML'!AE$4)*('ILC Report'!$F$2:$F$8000))</f>
        <v>0</v>
      </c>
      <c r="AG58" s="28">
        <f>SUMPRODUCT(('ILC Report'!$A$2:$A$8000='Active WWML'!$A58)*('ILC Report'!$H$2:$H$8000='Active WWML'!AG$4)*('ILC Report'!$F$2:$F$8000))</f>
        <v>0</v>
      </c>
      <c r="AH58" s="28">
        <f>SUMPRODUCT(('ILC Report'!$A$2:$A$8000='Active WWML'!$A58)*('ILC Report'!$H$2:$H$8000='Active WWML'!AH$4)*('ILC Report'!$F$2:$F$8000))</f>
        <v>0</v>
      </c>
      <c r="AI58" s="28">
        <f>SUMPRODUCT(('ILC Report'!$A$2:$A$8000='Active WWML'!$A58)*('ILC Report'!$H$2:$H$8000='Active WWML'!AI$4)*('ILC Report'!$F$2:$F$8000))</f>
        <v>0</v>
      </c>
      <c r="AJ58" s="28">
        <f>SUMPRODUCT(('ILC Report'!$A$2:$A$8000='Active WWML'!$A58)*('ILC Report'!$H$2:$H$8000='Active WWML'!AJ$4)*('ILC Report'!$F$2:$F$8000))</f>
        <v>0</v>
      </c>
      <c r="AK58" s="28">
        <f t="shared" si="3"/>
        <v>0</v>
      </c>
    </row>
    <row r="59" spans="1:37" x14ac:dyDescent="0.3">
      <c r="A59" s="40" t="s">
        <v>212</v>
      </c>
      <c r="B59" s="11" t="s">
        <v>314</v>
      </c>
      <c r="C59" s="11" t="s">
        <v>283</v>
      </c>
      <c r="D59" s="11" t="s">
        <v>275</v>
      </c>
      <c r="E59" s="11" t="s">
        <v>276</v>
      </c>
      <c r="G59" s="28">
        <f>SUMPRODUCT(('ILC Report'!$A$2:$A$8000='Active WWML'!$A59)*('ILC Report'!$BA$2:$BA$8000='Active WWML'!G$4)*('ILC Report'!$F$2:$F$8000))</f>
        <v>0</v>
      </c>
      <c r="H59" s="28">
        <f>SUMPRODUCT(('ILC Report'!$A$2:$A$8000='Active WWML'!$A59)*('ILC Report'!$BA$2:$BA$8000='Active WWML'!H$4)*('ILC Report'!$F$2:$F$8000))</f>
        <v>0</v>
      </c>
      <c r="I59" s="28">
        <f>SUMPRODUCT(('ILC Report'!$A$2:$A$8000='Active WWML'!$A59)*('ILC Report'!$BA$2:$BA$8000='Active WWML'!I$4)*('ILC Report'!$F$2:$F$8000))</f>
        <v>0</v>
      </c>
      <c r="K59" s="28" t="str">
        <f t="shared" si="0"/>
        <v>0</v>
      </c>
      <c r="L59" s="28" t="str">
        <f t="shared" si="1"/>
        <v>0</v>
      </c>
      <c r="M59" s="28" t="str">
        <f t="shared" si="2"/>
        <v>0</v>
      </c>
      <c r="O59" s="28">
        <f>SUMPRODUCT(('ILC Report'!$A$2:$A$8000='Active WWML'!$A59)*('ILC Report'!$BB$2:$BB$8000='Active WWML'!O$4)*('ILC Report'!$F$2:$F$8000))</f>
        <v>0</v>
      </c>
      <c r="P59" s="28">
        <f>SUMPRODUCT(('ILC Report'!$A$2:$A$8000='Active WWML'!$A59)*('ILC Report'!$BB$2:$BB$8000='Active WWML'!P$4)*('ILC Report'!$F$2:$F$8000))</f>
        <v>0</v>
      </c>
      <c r="Q59" s="28">
        <f>SUMPRODUCT(('ILC Report'!$A$2:$A$8000='Active WWML'!$A59)*('ILC Report'!$BB$2:$BB$8000='Active WWML'!Q$4)*('ILC Report'!$F$2:$F$8000))</f>
        <v>0</v>
      </c>
      <c r="R59" s="28">
        <f>SUMPRODUCT(('ILC Report'!$A$2:$A$8000='Active WWML'!$A59)*('ILC Report'!$BB$2:$BB$8000='Active WWML'!R$4)*('ILC Report'!$F$2:$F$8000))</f>
        <v>0</v>
      </c>
      <c r="S59" s="28">
        <f>SUMPRODUCT(('ILC Report'!$A$2:$A$8000='Active WWML'!$A59)*('ILC Report'!$BB$2:$BB$8000='Active WWML'!S$4)*('ILC Report'!$F$2:$F$8000))</f>
        <v>0</v>
      </c>
      <c r="T59" s="28">
        <f>SUMPRODUCT(('ILC Report'!$A$2:$A$8000='Active WWML'!$A59)*('ILC Report'!$BB$2:$BB$8000='Active WWML'!T$4)*('ILC Report'!$F$2:$F$8000))</f>
        <v>0</v>
      </c>
      <c r="U59" s="28">
        <f>SUMPRODUCT(('ILC Report'!$A$2:$A$8000='Active WWML'!$A59)*('ILC Report'!$BB$2:$BB$8000='Active WWML'!U$4)*('ILC Report'!$F$2:$F$8000))</f>
        <v>0</v>
      </c>
      <c r="V59" s="28">
        <f>SUMPRODUCT(('ILC Report'!$A$2:$A$8000='Active WWML'!$A59)*('ILC Report'!$BB$2:$BB$8000='Active WWML'!V$4)*('ILC Report'!$F$2:$F$8000))</f>
        <v>0</v>
      </c>
      <c r="W59" s="28">
        <f>SUMPRODUCT(('ILC Report'!$A$2:$A$8000='Active WWML'!$A59)*('ILC Report'!$BB$2:$BB$8000='Active WWML'!W$4)*('ILC Report'!$F$2:$F$8000))</f>
        <v>0</v>
      </c>
      <c r="X59" s="28">
        <f>SUMPRODUCT(('ILC Report'!$A$2:$A$8000='Active WWML'!$A59)*('ILC Report'!$BB$2:$BB$8000='Active WWML'!X$4)*('ILC Report'!$F$2:$F$8000))</f>
        <v>0</v>
      </c>
      <c r="Y59" s="28">
        <f>SUMPRODUCT(('ILC Report'!$A$2:$A$8000='Active WWML'!$A59)*('ILC Report'!$BB$2:$BB$8000='Active WWML'!Y$4)*('ILC Report'!$F$2:$F$8000))</f>
        <v>0</v>
      </c>
      <c r="Z59" s="28">
        <f>SUMPRODUCT(('ILC Report'!$A$2:$A$8000='Active WWML'!$A59)*('ILC Report'!$BB$2:$BB$8000='Active WWML'!Z$4)*('ILC Report'!$F$2:$F$8000))</f>
        <v>0</v>
      </c>
      <c r="AA59" s="28">
        <f>SUMPRODUCT(('ILC Report'!$A$2:$A$8000='Active WWML'!$A59)*('ILC Report'!$BB$2:$BB$8000='Active WWML'!AA$4)*('ILC Report'!$F$2:$F$8000))</f>
        <v>0</v>
      </c>
      <c r="AB59" s="28">
        <f>SUMPRODUCT(('ILC Report'!$A$2:$A$8000='Active WWML'!$A59)*('ILC Report'!$BB$2:$BB$8000='Active WWML'!AB$4)*('ILC Report'!$F$2:$F$8000))</f>
        <v>0</v>
      </c>
      <c r="AC59" s="28">
        <f>SUMPRODUCT(('ILC Report'!$A$2:$A$8000='Active WWML'!$A59)*('ILC Report'!$BB$2:$BB$8000='Active WWML'!AC$4)*('ILC Report'!$F$2:$F$8000))</f>
        <v>0</v>
      </c>
      <c r="AD59" s="28">
        <f>SUMPRODUCT(('ILC Report'!$A$2:$A$8000='Active WWML'!$A59)*('ILC Report'!$BB$2:$BB$8000='Active WWML'!AD$4)*('ILC Report'!$F$2:$F$8000))</f>
        <v>0</v>
      </c>
      <c r="AE59" s="28">
        <f>SUMPRODUCT(('ILC Report'!$A$2:$A$8000='Active WWML'!$A59)*('ILC Report'!$BB$2:$BB$8000='Active WWML'!AE$4)*('ILC Report'!$F$2:$F$8000))</f>
        <v>0</v>
      </c>
      <c r="AG59" s="28">
        <f>SUMPRODUCT(('ILC Report'!$A$2:$A$8000='Active WWML'!$A59)*('ILC Report'!$H$2:$H$8000='Active WWML'!AG$4)*('ILC Report'!$F$2:$F$8000))</f>
        <v>0</v>
      </c>
      <c r="AH59" s="28">
        <f>SUMPRODUCT(('ILC Report'!$A$2:$A$8000='Active WWML'!$A59)*('ILC Report'!$H$2:$H$8000='Active WWML'!AH$4)*('ILC Report'!$F$2:$F$8000))</f>
        <v>0</v>
      </c>
      <c r="AI59" s="28">
        <f>SUMPRODUCT(('ILC Report'!$A$2:$A$8000='Active WWML'!$A59)*('ILC Report'!$H$2:$H$8000='Active WWML'!AI$4)*('ILC Report'!$F$2:$F$8000))</f>
        <v>0</v>
      </c>
      <c r="AJ59" s="28">
        <f>SUMPRODUCT(('ILC Report'!$A$2:$A$8000='Active WWML'!$A59)*('ILC Report'!$H$2:$H$8000='Active WWML'!AJ$4)*('ILC Report'!$F$2:$F$8000))</f>
        <v>0</v>
      </c>
      <c r="AK59" s="28">
        <f t="shared" si="3"/>
        <v>0</v>
      </c>
    </row>
    <row r="60" spans="1:37" x14ac:dyDescent="0.3">
      <c r="A60" s="40" t="s">
        <v>188</v>
      </c>
      <c r="B60" s="11" t="s">
        <v>342</v>
      </c>
      <c r="C60" s="11" t="s">
        <v>278</v>
      </c>
      <c r="D60" s="11" t="s">
        <v>275</v>
      </c>
      <c r="E60" s="11" t="s">
        <v>276</v>
      </c>
      <c r="G60" s="28">
        <f>SUMPRODUCT(('ILC Report'!$A$2:$A$8000='Active WWML'!$A60)*('ILC Report'!$BA$2:$BA$8000='Active WWML'!G$4)*('ILC Report'!$F$2:$F$8000))</f>
        <v>0</v>
      </c>
      <c r="H60" s="28">
        <f>SUMPRODUCT(('ILC Report'!$A$2:$A$8000='Active WWML'!$A60)*('ILC Report'!$BA$2:$BA$8000='Active WWML'!H$4)*('ILC Report'!$F$2:$F$8000))</f>
        <v>0</v>
      </c>
      <c r="I60" s="28">
        <f>SUMPRODUCT(('ILC Report'!$A$2:$A$8000='Active WWML'!$A60)*('ILC Report'!$BA$2:$BA$8000='Active WWML'!I$4)*('ILC Report'!$F$2:$F$8000))</f>
        <v>0</v>
      </c>
      <c r="K60" s="28" t="str">
        <f t="shared" si="0"/>
        <v>0</v>
      </c>
      <c r="L60" s="28" t="str">
        <f t="shared" si="1"/>
        <v>0</v>
      </c>
      <c r="M60" s="28" t="str">
        <f t="shared" si="2"/>
        <v>0</v>
      </c>
      <c r="O60" s="28">
        <f>SUMPRODUCT(('ILC Report'!$A$2:$A$8000='Active WWML'!$A60)*('ILC Report'!$BB$2:$BB$8000='Active WWML'!O$4)*('ILC Report'!$F$2:$F$8000))</f>
        <v>0</v>
      </c>
      <c r="P60" s="28">
        <f>SUMPRODUCT(('ILC Report'!$A$2:$A$8000='Active WWML'!$A60)*('ILC Report'!$BB$2:$BB$8000='Active WWML'!P$4)*('ILC Report'!$F$2:$F$8000))</f>
        <v>0</v>
      </c>
      <c r="Q60" s="28">
        <f>SUMPRODUCT(('ILC Report'!$A$2:$A$8000='Active WWML'!$A60)*('ILC Report'!$BB$2:$BB$8000='Active WWML'!Q$4)*('ILC Report'!$F$2:$F$8000))</f>
        <v>0</v>
      </c>
      <c r="R60" s="28">
        <f>SUMPRODUCT(('ILC Report'!$A$2:$A$8000='Active WWML'!$A60)*('ILC Report'!$BB$2:$BB$8000='Active WWML'!R$4)*('ILC Report'!$F$2:$F$8000))</f>
        <v>0</v>
      </c>
      <c r="S60" s="28">
        <f>SUMPRODUCT(('ILC Report'!$A$2:$A$8000='Active WWML'!$A60)*('ILC Report'!$BB$2:$BB$8000='Active WWML'!S$4)*('ILC Report'!$F$2:$F$8000))</f>
        <v>0</v>
      </c>
      <c r="T60" s="28">
        <f>SUMPRODUCT(('ILC Report'!$A$2:$A$8000='Active WWML'!$A60)*('ILC Report'!$BB$2:$BB$8000='Active WWML'!T$4)*('ILC Report'!$F$2:$F$8000))</f>
        <v>0</v>
      </c>
      <c r="U60" s="28">
        <f>SUMPRODUCT(('ILC Report'!$A$2:$A$8000='Active WWML'!$A60)*('ILC Report'!$BB$2:$BB$8000='Active WWML'!U$4)*('ILC Report'!$F$2:$F$8000))</f>
        <v>0</v>
      </c>
      <c r="V60" s="28">
        <f>SUMPRODUCT(('ILC Report'!$A$2:$A$8000='Active WWML'!$A60)*('ILC Report'!$BB$2:$BB$8000='Active WWML'!V$4)*('ILC Report'!$F$2:$F$8000))</f>
        <v>0</v>
      </c>
      <c r="W60" s="28">
        <f>SUMPRODUCT(('ILC Report'!$A$2:$A$8000='Active WWML'!$A60)*('ILC Report'!$BB$2:$BB$8000='Active WWML'!W$4)*('ILC Report'!$F$2:$F$8000))</f>
        <v>0</v>
      </c>
      <c r="X60" s="28">
        <f>SUMPRODUCT(('ILC Report'!$A$2:$A$8000='Active WWML'!$A60)*('ILC Report'!$BB$2:$BB$8000='Active WWML'!X$4)*('ILC Report'!$F$2:$F$8000))</f>
        <v>0</v>
      </c>
      <c r="Y60" s="28">
        <f>SUMPRODUCT(('ILC Report'!$A$2:$A$8000='Active WWML'!$A60)*('ILC Report'!$BB$2:$BB$8000='Active WWML'!Y$4)*('ILC Report'!$F$2:$F$8000))</f>
        <v>0</v>
      </c>
      <c r="Z60" s="28">
        <f>SUMPRODUCT(('ILC Report'!$A$2:$A$8000='Active WWML'!$A60)*('ILC Report'!$BB$2:$BB$8000='Active WWML'!Z$4)*('ILC Report'!$F$2:$F$8000))</f>
        <v>0</v>
      </c>
      <c r="AA60" s="28">
        <f>SUMPRODUCT(('ILC Report'!$A$2:$A$8000='Active WWML'!$A60)*('ILC Report'!$BB$2:$BB$8000='Active WWML'!AA$4)*('ILC Report'!$F$2:$F$8000))</f>
        <v>0</v>
      </c>
      <c r="AB60" s="28">
        <f>SUMPRODUCT(('ILC Report'!$A$2:$A$8000='Active WWML'!$A60)*('ILC Report'!$BB$2:$BB$8000='Active WWML'!AB$4)*('ILC Report'!$F$2:$F$8000))</f>
        <v>0</v>
      </c>
      <c r="AC60" s="28">
        <f>SUMPRODUCT(('ILC Report'!$A$2:$A$8000='Active WWML'!$A60)*('ILC Report'!$BB$2:$BB$8000='Active WWML'!AC$4)*('ILC Report'!$F$2:$F$8000))</f>
        <v>0</v>
      </c>
      <c r="AD60" s="28">
        <f>SUMPRODUCT(('ILC Report'!$A$2:$A$8000='Active WWML'!$A60)*('ILC Report'!$BB$2:$BB$8000='Active WWML'!AD$4)*('ILC Report'!$F$2:$F$8000))</f>
        <v>0</v>
      </c>
      <c r="AE60" s="28">
        <f>SUMPRODUCT(('ILC Report'!$A$2:$A$8000='Active WWML'!$A60)*('ILC Report'!$BB$2:$BB$8000='Active WWML'!AE$4)*('ILC Report'!$F$2:$F$8000))</f>
        <v>0</v>
      </c>
      <c r="AG60" s="28">
        <f>SUMPRODUCT(('ILC Report'!$A$2:$A$8000='Active WWML'!$A60)*('ILC Report'!$H$2:$H$8000='Active WWML'!AG$4)*('ILC Report'!$F$2:$F$8000))</f>
        <v>0</v>
      </c>
      <c r="AH60" s="28">
        <f>SUMPRODUCT(('ILC Report'!$A$2:$A$8000='Active WWML'!$A60)*('ILC Report'!$H$2:$H$8000='Active WWML'!AH$4)*('ILC Report'!$F$2:$F$8000))</f>
        <v>0</v>
      </c>
      <c r="AI60" s="28">
        <f>SUMPRODUCT(('ILC Report'!$A$2:$A$8000='Active WWML'!$A60)*('ILC Report'!$H$2:$H$8000='Active WWML'!AI$4)*('ILC Report'!$F$2:$F$8000))</f>
        <v>0</v>
      </c>
      <c r="AJ60" s="28">
        <f>SUMPRODUCT(('ILC Report'!$A$2:$A$8000='Active WWML'!$A60)*('ILC Report'!$H$2:$H$8000='Active WWML'!AJ$4)*('ILC Report'!$F$2:$F$8000))</f>
        <v>0</v>
      </c>
      <c r="AK60" s="28">
        <f t="shared" si="3"/>
        <v>0</v>
      </c>
    </row>
    <row r="61" spans="1:37" x14ac:dyDescent="0.3">
      <c r="A61" s="40" t="s">
        <v>90</v>
      </c>
      <c r="B61" s="11" t="s">
        <v>323</v>
      </c>
      <c r="C61" s="11" t="s">
        <v>283</v>
      </c>
      <c r="D61" s="11" t="s">
        <v>275</v>
      </c>
      <c r="E61" s="11" t="s">
        <v>276</v>
      </c>
      <c r="G61" s="28">
        <f>SUMPRODUCT(('ILC Report'!$A$2:$A$8000='Active WWML'!$A61)*('ILC Report'!$BA$2:$BA$8000='Active WWML'!G$4)*('ILC Report'!$F$2:$F$8000))</f>
        <v>216</v>
      </c>
      <c r="H61" s="28">
        <f>SUMPRODUCT(('ILC Report'!$A$2:$A$8000='Active WWML'!$A61)*('ILC Report'!$BA$2:$BA$8000='Active WWML'!H$4)*('ILC Report'!$F$2:$F$8000))</f>
        <v>0</v>
      </c>
      <c r="I61" s="28">
        <f>SUMPRODUCT(('ILC Report'!$A$2:$A$8000='Active WWML'!$A61)*('ILC Report'!$BA$2:$BA$8000='Active WWML'!I$4)*('ILC Report'!$F$2:$F$8000))</f>
        <v>0</v>
      </c>
      <c r="K61" s="28" t="str">
        <f t="shared" si="0"/>
        <v>1</v>
      </c>
      <c r="L61" s="28" t="str">
        <f t="shared" si="1"/>
        <v>0</v>
      </c>
      <c r="M61" s="28" t="str">
        <f t="shared" si="2"/>
        <v>0</v>
      </c>
      <c r="O61" s="28">
        <f>SUMPRODUCT(('ILC Report'!$A$2:$A$8000='Active WWML'!$A61)*('ILC Report'!$BB$2:$BB$8000='Active WWML'!O$4)*('ILC Report'!$F$2:$F$8000))</f>
        <v>216</v>
      </c>
      <c r="P61" s="28">
        <f>SUMPRODUCT(('ILC Report'!$A$2:$A$8000='Active WWML'!$A61)*('ILC Report'!$BB$2:$BB$8000='Active WWML'!P$4)*('ILC Report'!$F$2:$F$8000))</f>
        <v>0</v>
      </c>
      <c r="Q61" s="28">
        <f>SUMPRODUCT(('ILC Report'!$A$2:$A$8000='Active WWML'!$A61)*('ILC Report'!$BB$2:$BB$8000='Active WWML'!Q$4)*('ILC Report'!$F$2:$F$8000))</f>
        <v>0</v>
      </c>
      <c r="R61" s="28">
        <f>SUMPRODUCT(('ILC Report'!$A$2:$A$8000='Active WWML'!$A61)*('ILC Report'!$BB$2:$BB$8000='Active WWML'!R$4)*('ILC Report'!$F$2:$F$8000))</f>
        <v>0</v>
      </c>
      <c r="S61" s="28">
        <f>SUMPRODUCT(('ILC Report'!$A$2:$A$8000='Active WWML'!$A61)*('ILC Report'!$BB$2:$BB$8000='Active WWML'!S$4)*('ILC Report'!$F$2:$F$8000))</f>
        <v>0</v>
      </c>
      <c r="T61" s="28">
        <f>SUMPRODUCT(('ILC Report'!$A$2:$A$8000='Active WWML'!$A61)*('ILC Report'!$BB$2:$BB$8000='Active WWML'!T$4)*('ILC Report'!$F$2:$F$8000))</f>
        <v>0</v>
      </c>
      <c r="U61" s="28">
        <f>SUMPRODUCT(('ILC Report'!$A$2:$A$8000='Active WWML'!$A61)*('ILC Report'!$BB$2:$BB$8000='Active WWML'!U$4)*('ILC Report'!$F$2:$F$8000))</f>
        <v>0</v>
      </c>
      <c r="V61" s="28">
        <f>SUMPRODUCT(('ILC Report'!$A$2:$A$8000='Active WWML'!$A61)*('ILC Report'!$BB$2:$BB$8000='Active WWML'!V$4)*('ILC Report'!$F$2:$F$8000))</f>
        <v>0</v>
      </c>
      <c r="W61" s="28">
        <f>SUMPRODUCT(('ILC Report'!$A$2:$A$8000='Active WWML'!$A61)*('ILC Report'!$BB$2:$BB$8000='Active WWML'!W$4)*('ILC Report'!$F$2:$F$8000))</f>
        <v>0</v>
      </c>
      <c r="X61" s="28">
        <f>SUMPRODUCT(('ILC Report'!$A$2:$A$8000='Active WWML'!$A61)*('ILC Report'!$BB$2:$BB$8000='Active WWML'!X$4)*('ILC Report'!$F$2:$F$8000))</f>
        <v>0</v>
      </c>
      <c r="Y61" s="28">
        <f>SUMPRODUCT(('ILC Report'!$A$2:$A$8000='Active WWML'!$A61)*('ILC Report'!$BB$2:$BB$8000='Active WWML'!Y$4)*('ILC Report'!$F$2:$F$8000))</f>
        <v>0</v>
      </c>
      <c r="Z61" s="28">
        <f>SUMPRODUCT(('ILC Report'!$A$2:$A$8000='Active WWML'!$A61)*('ILC Report'!$BB$2:$BB$8000='Active WWML'!Z$4)*('ILC Report'!$F$2:$F$8000))</f>
        <v>0</v>
      </c>
      <c r="AA61" s="28">
        <f>SUMPRODUCT(('ILC Report'!$A$2:$A$8000='Active WWML'!$A61)*('ILC Report'!$BB$2:$BB$8000='Active WWML'!AA$4)*('ILC Report'!$F$2:$F$8000))</f>
        <v>0</v>
      </c>
      <c r="AB61" s="28">
        <f>SUMPRODUCT(('ILC Report'!$A$2:$A$8000='Active WWML'!$A61)*('ILC Report'!$BB$2:$BB$8000='Active WWML'!AB$4)*('ILC Report'!$F$2:$F$8000))</f>
        <v>0</v>
      </c>
      <c r="AC61" s="28">
        <f>SUMPRODUCT(('ILC Report'!$A$2:$A$8000='Active WWML'!$A61)*('ILC Report'!$BB$2:$BB$8000='Active WWML'!AC$4)*('ILC Report'!$F$2:$F$8000))</f>
        <v>0</v>
      </c>
      <c r="AD61" s="28">
        <f>SUMPRODUCT(('ILC Report'!$A$2:$A$8000='Active WWML'!$A61)*('ILC Report'!$BB$2:$BB$8000='Active WWML'!AD$4)*('ILC Report'!$F$2:$F$8000))</f>
        <v>0</v>
      </c>
      <c r="AE61" s="28">
        <f>SUMPRODUCT(('ILC Report'!$A$2:$A$8000='Active WWML'!$A61)*('ILC Report'!$BB$2:$BB$8000='Active WWML'!AE$4)*('ILC Report'!$F$2:$F$8000))</f>
        <v>0</v>
      </c>
      <c r="AG61" s="28">
        <f>SUMPRODUCT(('ILC Report'!$A$2:$A$8000='Active WWML'!$A61)*('ILC Report'!$H$2:$H$8000='Active WWML'!AG$4)*('ILC Report'!$F$2:$F$8000))</f>
        <v>81</v>
      </c>
      <c r="AH61" s="28">
        <f>SUMPRODUCT(('ILC Report'!$A$2:$A$8000='Active WWML'!$A61)*('ILC Report'!$H$2:$H$8000='Active WWML'!AH$4)*('ILC Report'!$F$2:$F$8000))</f>
        <v>0</v>
      </c>
      <c r="AI61" s="28">
        <f>SUMPRODUCT(('ILC Report'!$A$2:$A$8000='Active WWML'!$A61)*('ILC Report'!$H$2:$H$8000='Active WWML'!AI$4)*('ILC Report'!$F$2:$F$8000))</f>
        <v>135</v>
      </c>
      <c r="AJ61" s="28">
        <f>SUMPRODUCT(('ILC Report'!$A$2:$A$8000='Active WWML'!$A61)*('ILC Report'!$H$2:$H$8000='Active WWML'!AJ$4)*('ILC Report'!$F$2:$F$8000))</f>
        <v>0</v>
      </c>
      <c r="AK61" s="28">
        <f t="shared" si="3"/>
        <v>216</v>
      </c>
    </row>
    <row r="62" spans="1:37" x14ac:dyDescent="0.3">
      <c r="A62" s="40" t="s">
        <v>130</v>
      </c>
      <c r="B62" s="11" t="s">
        <v>287</v>
      </c>
      <c r="C62" s="11" t="s">
        <v>274</v>
      </c>
      <c r="D62" s="11" t="s">
        <v>275</v>
      </c>
      <c r="E62" s="11" t="s">
        <v>276</v>
      </c>
      <c r="G62" s="28">
        <f>SUMPRODUCT(('ILC Report'!$A$2:$A$8000='Active WWML'!$A62)*('ILC Report'!$BA$2:$BA$8000='Active WWML'!G$4)*('ILC Report'!$F$2:$F$8000))</f>
        <v>209</v>
      </c>
      <c r="H62" s="28">
        <f>SUMPRODUCT(('ILC Report'!$A$2:$A$8000='Active WWML'!$A62)*('ILC Report'!$BA$2:$BA$8000='Active WWML'!H$4)*('ILC Report'!$F$2:$F$8000))</f>
        <v>0</v>
      </c>
      <c r="I62" s="28">
        <f>SUMPRODUCT(('ILC Report'!$A$2:$A$8000='Active WWML'!$A62)*('ILC Report'!$BA$2:$BA$8000='Active WWML'!I$4)*('ILC Report'!$F$2:$F$8000))</f>
        <v>0</v>
      </c>
      <c r="K62" s="28" t="str">
        <f t="shared" si="0"/>
        <v>1</v>
      </c>
      <c r="L62" s="28" t="str">
        <f t="shared" si="1"/>
        <v>0</v>
      </c>
      <c r="M62" s="28" t="str">
        <f t="shared" si="2"/>
        <v>0</v>
      </c>
      <c r="O62" s="28">
        <f>SUMPRODUCT(('ILC Report'!$A$2:$A$8000='Active WWML'!$A62)*('ILC Report'!$BB$2:$BB$8000='Active WWML'!O$4)*('ILC Report'!$F$2:$F$8000))</f>
        <v>205</v>
      </c>
      <c r="P62" s="28">
        <f>SUMPRODUCT(('ILC Report'!$A$2:$A$8000='Active WWML'!$A62)*('ILC Report'!$BB$2:$BB$8000='Active WWML'!P$4)*('ILC Report'!$F$2:$F$8000))</f>
        <v>0</v>
      </c>
      <c r="Q62" s="28">
        <f>SUMPRODUCT(('ILC Report'!$A$2:$A$8000='Active WWML'!$A62)*('ILC Report'!$BB$2:$BB$8000='Active WWML'!Q$4)*('ILC Report'!$F$2:$F$8000))</f>
        <v>0</v>
      </c>
      <c r="R62" s="28">
        <f>SUMPRODUCT(('ILC Report'!$A$2:$A$8000='Active WWML'!$A62)*('ILC Report'!$BB$2:$BB$8000='Active WWML'!R$4)*('ILC Report'!$F$2:$F$8000))</f>
        <v>0</v>
      </c>
      <c r="S62" s="28">
        <f>SUMPRODUCT(('ILC Report'!$A$2:$A$8000='Active WWML'!$A62)*('ILC Report'!$BB$2:$BB$8000='Active WWML'!S$4)*('ILC Report'!$F$2:$F$8000))</f>
        <v>0</v>
      </c>
      <c r="T62" s="28">
        <f>SUMPRODUCT(('ILC Report'!$A$2:$A$8000='Active WWML'!$A62)*('ILC Report'!$BB$2:$BB$8000='Active WWML'!T$4)*('ILC Report'!$F$2:$F$8000))</f>
        <v>0</v>
      </c>
      <c r="U62" s="28">
        <f>SUMPRODUCT(('ILC Report'!$A$2:$A$8000='Active WWML'!$A62)*('ILC Report'!$BB$2:$BB$8000='Active WWML'!U$4)*('ILC Report'!$F$2:$F$8000))</f>
        <v>0</v>
      </c>
      <c r="V62" s="28">
        <f>SUMPRODUCT(('ILC Report'!$A$2:$A$8000='Active WWML'!$A62)*('ILC Report'!$BB$2:$BB$8000='Active WWML'!V$4)*('ILC Report'!$F$2:$F$8000))</f>
        <v>0</v>
      </c>
      <c r="W62" s="28">
        <f>SUMPRODUCT(('ILC Report'!$A$2:$A$8000='Active WWML'!$A62)*('ILC Report'!$BB$2:$BB$8000='Active WWML'!W$4)*('ILC Report'!$F$2:$F$8000))</f>
        <v>4</v>
      </c>
      <c r="X62" s="28">
        <f>SUMPRODUCT(('ILC Report'!$A$2:$A$8000='Active WWML'!$A62)*('ILC Report'!$BB$2:$BB$8000='Active WWML'!X$4)*('ILC Report'!$F$2:$F$8000))</f>
        <v>0</v>
      </c>
      <c r="Y62" s="28">
        <f>SUMPRODUCT(('ILC Report'!$A$2:$A$8000='Active WWML'!$A62)*('ILC Report'!$BB$2:$BB$8000='Active WWML'!Y$4)*('ILC Report'!$F$2:$F$8000))</f>
        <v>0</v>
      </c>
      <c r="Z62" s="28">
        <f>SUMPRODUCT(('ILC Report'!$A$2:$A$8000='Active WWML'!$A62)*('ILC Report'!$BB$2:$BB$8000='Active WWML'!Z$4)*('ILC Report'!$F$2:$F$8000))</f>
        <v>0</v>
      </c>
      <c r="AA62" s="28">
        <f>SUMPRODUCT(('ILC Report'!$A$2:$A$8000='Active WWML'!$A62)*('ILC Report'!$BB$2:$BB$8000='Active WWML'!AA$4)*('ILC Report'!$F$2:$F$8000))</f>
        <v>0</v>
      </c>
      <c r="AB62" s="28">
        <f>SUMPRODUCT(('ILC Report'!$A$2:$A$8000='Active WWML'!$A62)*('ILC Report'!$BB$2:$BB$8000='Active WWML'!AB$4)*('ILC Report'!$F$2:$F$8000))</f>
        <v>0</v>
      </c>
      <c r="AC62" s="28">
        <f>SUMPRODUCT(('ILC Report'!$A$2:$A$8000='Active WWML'!$A62)*('ILC Report'!$BB$2:$BB$8000='Active WWML'!AC$4)*('ILC Report'!$F$2:$F$8000))</f>
        <v>0</v>
      </c>
      <c r="AD62" s="28">
        <f>SUMPRODUCT(('ILC Report'!$A$2:$A$8000='Active WWML'!$A62)*('ILC Report'!$BB$2:$BB$8000='Active WWML'!AD$4)*('ILC Report'!$F$2:$F$8000))</f>
        <v>0</v>
      </c>
      <c r="AE62" s="28">
        <f>SUMPRODUCT(('ILC Report'!$A$2:$A$8000='Active WWML'!$A62)*('ILC Report'!$BB$2:$BB$8000='Active WWML'!AE$4)*('ILC Report'!$F$2:$F$8000))</f>
        <v>0</v>
      </c>
      <c r="AG62" s="28">
        <f>SUMPRODUCT(('ILC Report'!$A$2:$A$8000='Active WWML'!$A62)*('ILC Report'!$H$2:$H$8000='Active WWML'!AG$4)*('ILC Report'!$F$2:$F$8000))</f>
        <v>209</v>
      </c>
      <c r="AH62" s="28">
        <f>SUMPRODUCT(('ILC Report'!$A$2:$A$8000='Active WWML'!$A62)*('ILC Report'!$H$2:$H$8000='Active WWML'!AH$4)*('ILC Report'!$F$2:$F$8000))</f>
        <v>0</v>
      </c>
      <c r="AI62" s="28">
        <f>SUMPRODUCT(('ILC Report'!$A$2:$A$8000='Active WWML'!$A62)*('ILC Report'!$H$2:$H$8000='Active WWML'!AI$4)*('ILC Report'!$F$2:$F$8000))</f>
        <v>0</v>
      </c>
      <c r="AJ62" s="28">
        <f>SUMPRODUCT(('ILC Report'!$A$2:$A$8000='Active WWML'!$A62)*('ILC Report'!$H$2:$H$8000='Active WWML'!AJ$4)*('ILC Report'!$F$2:$F$8000))</f>
        <v>0</v>
      </c>
      <c r="AK62" s="28">
        <f t="shared" si="3"/>
        <v>209</v>
      </c>
    </row>
    <row r="63" spans="1:37" x14ac:dyDescent="0.3">
      <c r="A63" s="40" t="s">
        <v>169</v>
      </c>
      <c r="B63" s="11" t="s">
        <v>352</v>
      </c>
      <c r="C63" s="11" t="s">
        <v>274</v>
      </c>
      <c r="D63" s="11" t="s">
        <v>275</v>
      </c>
      <c r="E63" s="11" t="s">
        <v>276</v>
      </c>
      <c r="G63" s="28">
        <f>SUMPRODUCT(('ILC Report'!$A$2:$A$8000='Active WWML'!$A63)*('ILC Report'!$BA$2:$BA$8000='Active WWML'!G$4)*('ILC Report'!$F$2:$F$8000))</f>
        <v>0</v>
      </c>
      <c r="H63" s="28">
        <f>SUMPRODUCT(('ILC Report'!$A$2:$A$8000='Active WWML'!$A63)*('ILC Report'!$BA$2:$BA$8000='Active WWML'!H$4)*('ILC Report'!$F$2:$F$8000))</f>
        <v>0</v>
      </c>
      <c r="I63" s="28">
        <f>SUMPRODUCT(('ILC Report'!$A$2:$A$8000='Active WWML'!$A63)*('ILC Report'!$BA$2:$BA$8000='Active WWML'!I$4)*('ILC Report'!$F$2:$F$8000))</f>
        <v>0</v>
      </c>
      <c r="K63" s="28" t="str">
        <f t="shared" si="0"/>
        <v>0</v>
      </c>
      <c r="L63" s="28" t="str">
        <f t="shared" si="1"/>
        <v>0</v>
      </c>
      <c r="M63" s="28" t="str">
        <f t="shared" si="2"/>
        <v>0</v>
      </c>
      <c r="O63" s="28">
        <f>SUMPRODUCT(('ILC Report'!$A$2:$A$8000='Active WWML'!$A63)*('ILC Report'!$BB$2:$BB$8000='Active WWML'!O$4)*('ILC Report'!$F$2:$F$8000))</f>
        <v>0</v>
      </c>
      <c r="P63" s="28">
        <f>SUMPRODUCT(('ILC Report'!$A$2:$A$8000='Active WWML'!$A63)*('ILC Report'!$BB$2:$BB$8000='Active WWML'!P$4)*('ILC Report'!$F$2:$F$8000))</f>
        <v>0</v>
      </c>
      <c r="Q63" s="28">
        <f>SUMPRODUCT(('ILC Report'!$A$2:$A$8000='Active WWML'!$A63)*('ILC Report'!$BB$2:$BB$8000='Active WWML'!Q$4)*('ILC Report'!$F$2:$F$8000))</f>
        <v>0</v>
      </c>
      <c r="R63" s="28">
        <f>SUMPRODUCT(('ILC Report'!$A$2:$A$8000='Active WWML'!$A63)*('ILC Report'!$BB$2:$BB$8000='Active WWML'!R$4)*('ILC Report'!$F$2:$F$8000))</f>
        <v>0</v>
      </c>
      <c r="S63" s="28">
        <f>SUMPRODUCT(('ILC Report'!$A$2:$A$8000='Active WWML'!$A63)*('ILC Report'!$BB$2:$BB$8000='Active WWML'!S$4)*('ILC Report'!$F$2:$F$8000))</f>
        <v>0</v>
      </c>
      <c r="T63" s="28">
        <f>SUMPRODUCT(('ILC Report'!$A$2:$A$8000='Active WWML'!$A63)*('ILC Report'!$BB$2:$BB$8000='Active WWML'!T$4)*('ILC Report'!$F$2:$F$8000))</f>
        <v>0</v>
      </c>
      <c r="U63" s="28">
        <f>SUMPRODUCT(('ILC Report'!$A$2:$A$8000='Active WWML'!$A63)*('ILC Report'!$BB$2:$BB$8000='Active WWML'!U$4)*('ILC Report'!$F$2:$F$8000))</f>
        <v>0</v>
      </c>
      <c r="V63" s="28">
        <f>SUMPRODUCT(('ILC Report'!$A$2:$A$8000='Active WWML'!$A63)*('ILC Report'!$BB$2:$BB$8000='Active WWML'!V$4)*('ILC Report'!$F$2:$F$8000))</f>
        <v>0</v>
      </c>
      <c r="W63" s="28">
        <f>SUMPRODUCT(('ILC Report'!$A$2:$A$8000='Active WWML'!$A63)*('ILC Report'!$BB$2:$BB$8000='Active WWML'!W$4)*('ILC Report'!$F$2:$F$8000))</f>
        <v>0</v>
      </c>
      <c r="X63" s="28">
        <f>SUMPRODUCT(('ILC Report'!$A$2:$A$8000='Active WWML'!$A63)*('ILC Report'!$BB$2:$BB$8000='Active WWML'!X$4)*('ILC Report'!$F$2:$F$8000))</f>
        <v>0</v>
      </c>
      <c r="Y63" s="28">
        <f>SUMPRODUCT(('ILC Report'!$A$2:$A$8000='Active WWML'!$A63)*('ILC Report'!$BB$2:$BB$8000='Active WWML'!Y$4)*('ILC Report'!$F$2:$F$8000))</f>
        <v>0</v>
      </c>
      <c r="Z63" s="28">
        <f>SUMPRODUCT(('ILC Report'!$A$2:$A$8000='Active WWML'!$A63)*('ILC Report'!$BB$2:$BB$8000='Active WWML'!Z$4)*('ILC Report'!$F$2:$F$8000))</f>
        <v>0</v>
      </c>
      <c r="AA63" s="28">
        <f>SUMPRODUCT(('ILC Report'!$A$2:$A$8000='Active WWML'!$A63)*('ILC Report'!$BB$2:$BB$8000='Active WWML'!AA$4)*('ILC Report'!$F$2:$F$8000))</f>
        <v>0</v>
      </c>
      <c r="AB63" s="28">
        <f>SUMPRODUCT(('ILC Report'!$A$2:$A$8000='Active WWML'!$A63)*('ILC Report'!$BB$2:$BB$8000='Active WWML'!AB$4)*('ILC Report'!$F$2:$F$8000))</f>
        <v>0</v>
      </c>
      <c r="AC63" s="28">
        <f>SUMPRODUCT(('ILC Report'!$A$2:$A$8000='Active WWML'!$A63)*('ILC Report'!$BB$2:$BB$8000='Active WWML'!AC$4)*('ILC Report'!$F$2:$F$8000))</f>
        <v>0</v>
      </c>
      <c r="AD63" s="28">
        <f>SUMPRODUCT(('ILC Report'!$A$2:$A$8000='Active WWML'!$A63)*('ILC Report'!$BB$2:$BB$8000='Active WWML'!AD$4)*('ILC Report'!$F$2:$F$8000))</f>
        <v>0</v>
      </c>
      <c r="AE63" s="28">
        <f>SUMPRODUCT(('ILC Report'!$A$2:$A$8000='Active WWML'!$A63)*('ILC Report'!$BB$2:$BB$8000='Active WWML'!AE$4)*('ILC Report'!$F$2:$F$8000))</f>
        <v>0</v>
      </c>
      <c r="AG63" s="28">
        <f>SUMPRODUCT(('ILC Report'!$A$2:$A$8000='Active WWML'!$A63)*('ILC Report'!$H$2:$H$8000='Active WWML'!AG$4)*('ILC Report'!$F$2:$F$8000))</f>
        <v>0</v>
      </c>
      <c r="AH63" s="28">
        <f>SUMPRODUCT(('ILC Report'!$A$2:$A$8000='Active WWML'!$A63)*('ILC Report'!$H$2:$H$8000='Active WWML'!AH$4)*('ILC Report'!$F$2:$F$8000))</f>
        <v>0</v>
      </c>
      <c r="AI63" s="28">
        <f>SUMPRODUCT(('ILC Report'!$A$2:$A$8000='Active WWML'!$A63)*('ILC Report'!$H$2:$H$8000='Active WWML'!AI$4)*('ILC Report'!$F$2:$F$8000))</f>
        <v>0</v>
      </c>
      <c r="AJ63" s="28">
        <f>SUMPRODUCT(('ILC Report'!$A$2:$A$8000='Active WWML'!$A63)*('ILC Report'!$H$2:$H$8000='Active WWML'!AJ$4)*('ILC Report'!$F$2:$F$8000))</f>
        <v>0</v>
      </c>
      <c r="AK63" s="28">
        <f t="shared" si="3"/>
        <v>0</v>
      </c>
    </row>
    <row r="64" spans="1:37" x14ac:dyDescent="0.3">
      <c r="A64" s="40" t="s">
        <v>506</v>
      </c>
      <c r="B64" s="11" t="s">
        <v>526</v>
      </c>
      <c r="C64" s="11" t="s">
        <v>278</v>
      </c>
      <c r="D64" s="11" t="s">
        <v>275</v>
      </c>
      <c r="E64" s="11" t="s">
        <v>276</v>
      </c>
      <c r="G64" s="28">
        <f>SUMPRODUCT(('ILC Report'!$A$2:$A$8000='Active WWML'!$A64)*('ILC Report'!$BA$2:$BA$8000='Active WWML'!G$4)*('ILC Report'!$F$2:$F$8000))</f>
        <v>0</v>
      </c>
      <c r="H64" s="28">
        <f>SUMPRODUCT(('ILC Report'!$A$2:$A$8000='Active WWML'!$A64)*('ILC Report'!$BA$2:$BA$8000='Active WWML'!H$4)*('ILC Report'!$F$2:$F$8000))</f>
        <v>0</v>
      </c>
      <c r="I64" s="28">
        <f>SUMPRODUCT(('ILC Report'!$A$2:$A$8000='Active WWML'!$A64)*('ILC Report'!$BA$2:$BA$8000='Active WWML'!I$4)*('ILC Report'!$F$2:$F$8000))</f>
        <v>0</v>
      </c>
      <c r="K64" s="28" t="str">
        <f t="shared" si="0"/>
        <v>0</v>
      </c>
      <c r="L64" s="28" t="str">
        <f t="shared" si="1"/>
        <v>0</v>
      </c>
      <c r="M64" s="28" t="str">
        <f t="shared" si="2"/>
        <v>0</v>
      </c>
      <c r="O64" s="28">
        <f>SUMPRODUCT(('ILC Report'!$A$2:$A$8000='Active WWML'!$A64)*('ILC Report'!$BB$2:$BB$8000='Active WWML'!O$4)*('ILC Report'!$F$2:$F$8000))</f>
        <v>0</v>
      </c>
      <c r="P64" s="28">
        <f>SUMPRODUCT(('ILC Report'!$A$2:$A$8000='Active WWML'!$A64)*('ILC Report'!$BB$2:$BB$8000='Active WWML'!P$4)*('ILC Report'!$F$2:$F$8000))</f>
        <v>0</v>
      </c>
      <c r="Q64" s="28">
        <f>SUMPRODUCT(('ILC Report'!$A$2:$A$8000='Active WWML'!$A64)*('ILC Report'!$BB$2:$BB$8000='Active WWML'!Q$4)*('ILC Report'!$F$2:$F$8000))</f>
        <v>0</v>
      </c>
      <c r="R64" s="28">
        <f>SUMPRODUCT(('ILC Report'!$A$2:$A$8000='Active WWML'!$A64)*('ILC Report'!$BB$2:$BB$8000='Active WWML'!R$4)*('ILC Report'!$F$2:$F$8000))</f>
        <v>0</v>
      </c>
      <c r="S64" s="28">
        <f>SUMPRODUCT(('ILC Report'!$A$2:$A$8000='Active WWML'!$A64)*('ILC Report'!$BB$2:$BB$8000='Active WWML'!S$4)*('ILC Report'!$F$2:$F$8000))</f>
        <v>0</v>
      </c>
      <c r="T64" s="28">
        <f>SUMPRODUCT(('ILC Report'!$A$2:$A$8000='Active WWML'!$A64)*('ILC Report'!$BB$2:$BB$8000='Active WWML'!T$4)*('ILC Report'!$F$2:$F$8000))</f>
        <v>0</v>
      </c>
      <c r="U64" s="28">
        <f>SUMPRODUCT(('ILC Report'!$A$2:$A$8000='Active WWML'!$A64)*('ILC Report'!$BB$2:$BB$8000='Active WWML'!U$4)*('ILC Report'!$F$2:$F$8000))</f>
        <v>0</v>
      </c>
      <c r="V64" s="28">
        <f>SUMPRODUCT(('ILC Report'!$A$2:$A$8000='Active WWML'!$A64)*('ILC Report'!$BB$2:$BB$8000='Active WWML'!V$4)*('ILC Report'!$F$2:$F$8000))</f>
        <v>0</v>
      </c>
      <c r="W64" s="28">
        <f>SUMPRODUCT(('ILC Report'!$A$2:$A$8000='Active WWML'!$A64)*('ILC Report'!$BB$2:$BB$8000='Active WWML'!W$4)*('ILC Report'!$F$2:$F$8000))</f>
        <v>0</v>
      </c>
      <c r="X64" s="28">
        <f>SUMPRODUCT(('ILC Report'!$A$2:$A$8000='Active WWML'!$A64)*('ILC Report'!$BB$2:$BB$8000='Active WWML'!X$4)*('ILC Report'!$F$2:$F$8000))</f>
        <v>0</v>
      </c>
      <c r="Y64" s="28">
        <f>SUMPRODUCT(('ILC Report'!$A$2:$A$8000='Active WWML'!$A64)*('ILC Report'!$BB$2:$BB$8000='Active WWML'!Y$4)*('ILC Report'!$F$2:$F$8000))</f>
        <v>0</v>
      </c>
      <c r="Z64" s="28">
        <f>SUMPRODUCT(('ILC Report'!$A$2:$A$8000='Active WWML'!$A64)*('ILC Report'!$BB$2:$BB$8000='Active WWML'!Z$4)*('ILC Report'!$F$2:$F$8000))</f>
        <v>0</v>
      </c>
      <c r="AA64" s="28">
        <f>SUMPRODUCT(('ILC Report'!$A$2:$A$8000='Active WWML'!$A64)*('ILC Report'!$BB$2:$BB$8000='Active WWML'!AA$4)*('ILC Report'!$F$2:$F$8000))</f>
        <v>0</v>
      </c>
      <c r="AB64" s="28">
        <f>SUMPRODUCT(('ILC Report'!$A$2:$A$8000='Active WWML'!$A64)*('ILC Report'!$BB$2:$BB$8000='Active WWML'!AB$4)*('ILC Report'!$F$2:$F$8000))</f>
        <v>0</v>
      </c>
      <c r="AC64" s="28">
        <f>SUMPRODUCT(('ILC Report'!$A$2:$A$8000='Active WWML'!$A64)*('ILC Report'!$BB$2:$BB$8000='Active WWML'!AC$4)*('ILC Report'!$F$2:$F$8000))</f>
        <v>0</v>
      </c>
      <c r="AD64" s="28">
        <f>SUMPRODUCT(('ILC Report'!$A$2:$A$8000='Active WWML'!$A64)*('ILC Report'!$BB$2:$BB$8000='Active WWML'!AD$4)*('ILC Report'!$F$2:$F$8000))</f>
        <v>0</v>
      </c>
      <c r="AE64" s="28">
        <f>SUMPRODUCT(('ILC Report'!$A$2:$A$8000='Active WWML'!$A64)*('ILC Report'!$BB$2:$BB$8000='Active WWML'!AE$4)*('ILC Report'!$F$2:$F$8000))</f>
        <v>0</v>
      </c>
      <c r="AG64" s="28">
        <f>SUMPRODUCT(('ILC Report'!$A$2:$A$8000='Active WWML'!$A64)*('ILC Report'!$H$2:$H$8000='Active WWML'!AG$4)*('ILC Report'!$F$2:$F$8000))</f>
        <v>0</v>
      </c>
      <c r="AH64" s="28">
        <f>SUMPRODUCT(('ILC Report'!$A$2:$A$8000='Active WWML'!$A64)*('ILC Report'!$H$2:$H$8000='Active WWML'!AH$4)*('ILC Report'!$F$2:$F$8000))</f>
        <v>0</v>
      </c>
      <c r="AI64" s="28">
        <f>SUMPRODUCT(('ILC Report'!$A$2:$A$8000='Active WWML'!$A64)*('ILC Report'!$H$2:$H$8000='Active WWML'!AI$4)*('ILC Report'!$F$2:$F$8000))</f>
        <v>0</v>
      </c>
      <c r="AJ64" s="28">
        <f>SUMPRODUCT(('ILC Report'!$A$2:$A$8000='Active WWML'!$A64)*('ILC Report'!$H$2:$H$8000='Active WWML'!AJ$4)*('ILC Report'!$F$2:$F$8000))</f>
        <v>0</v>
      </c>
      <c r="AK64" s="28">
        <f t="shared" si="3"/>
        <v>0</v>
      </c>
    </row>
    <row r="65" spans="1:37" x14ac:dyDescent="0.3">
      <c r="A65" s="40">
        <v>98138</v>
      </c>
      <c r="B65" s="11" t="s">
        <v>390</v>
      </c>
      <c r="C65" s="11" t="s">
        <v>283</v>
      </c>
      <c r="D65" s="11" t="s">
        <v>275</v>
      </c>
      <c r="E65" s="11" t="s">
        <v>276</v>
      </c>
      <c r="G65" s="28">
        <f>SUMPRODUCT(('ILC Report'!$A$2:$A$8000='Active WWML'!$A65)*('ILC Report'!$BA$2:$BA$8000='Active WWML'!G$4)*('ILC Report'!$F$2:$F$8000))</f>
        <v>0</v>
      </c>
      <c r="H65" s="28">
        <f>SUMPRODUCT(('ILC Report'!$A$2:$A$8000='Active WWML'!$A65)*('ILC Report'!$BA$2:$BA$8000='Active WWML'!H$4)*('ILC Report'!$F$2:$F$8000))</f>
        <v>0</v>
      </c>
      <c r="I65" s="28">
        <f>SUMPRODUCT(('ILC Report'!$A$2:$A$8000='Active WWML'!$A65)*('ILC Report'!$BA$2:$BA$8000='Active WWML'!I$4)*('ILC Report'!$F$2:$F$8000))</f>
        <v>0</v>
      </c>
      <c r="K65" s="28" t="str">
        <f t="shared" si="0"/>
        <v>0</v>
      </c>
      <c r="L65" s="28" t="str">
        <f t="shared" si="1"/>
        <v>0</v>
      </c>
      <c r="M65" s="28" t="str">
        <f t="shared" si="2"/>
        <v>0</v>
      </c>
      <c r="O65" s="28">
        <f>SUMPRODUCT(('ILC Report'!$A$2:$A$8000='Active WWML'!$A65)*('ILC Report'!$BB$2:$BB$8000='Active WWML'!O$4)*('ILC Report'!$F$2:$F$8000))</f>
        <v>0</v>
      </c>
      <c r="P65" s="28">
        <f>SUMPRODUCT(('ILC Report'!$A$2:$A$8000='Active WWML'!$A65)*('ILC Report'!$BB$2:$BB$8000='Active WWML'!P$4)*('ILC Report'!$F$2:$F$8000))</f>
        <v>0</v>
      </c>
      <c r="Q65" s="28">
        <f>SUMPRODUCT(('ILC Report'!$A$2:$A$8000='Active WWML'!$A65)*('ILC Report'!$BB$2:$BB$8000='Active WWML'!Q$4)*('ILC Report'!$F$2:$F$8000))</f>
        <v>0</v>
      </c>
      <c r="R65" s="28">
        <f>SUMPRODUCT(('ILC Report'!$A$2:$A$8000='Active WWML'!$A65)*('ILC Report'!$BB$2:$BB$8000='Active WWML'!R$4)*('ILC Report'!$F$2:$F$8000))</f>
        <v>0</v>
      </c>
      <c r="S65" s="28">
        <f>SUMPRODUCT(('ILC Report'!$A$2:$A$8000='Active WWML'!$A65)*('ILC Report'!$BB$2:$BB$8000='Active WWML'!S$4)*('ILC Report'!$F$2:$F$8000))</f>
        <v>0</v>
      </c>
      <c r="T65" s="28">
        <f>SUMPRODUCT(('ILC Report'!$A$2:$A$8000='Active WWML'!$A65)*('ILC Report'!$BB$2:$BB$8000='Active WWML'!T$4)*('ILC Report'!$F$2:$F$8000))</f>
        <v>0</v>
      </c>
      <c r="U65" s="28">
        <f>SUMPRODUCT(('ILC Report'!$A$2:$A$8000='Active WWML'!$A65)*('ILC Report'!$BB$2:$BB$8000='Active WWML'!U$4)*('ILC Report'!$F$2:$F$8000))</f>
        <v>0</v>
      </c>
      <c r="V65" s="28">
        <f>SUMPRODUCT(('ILC Report'!$A$2:$A$8000='Active WWML'!$A65)*('ILC Report'!$BB$2:$BB$8000='Active WWML'!V$4)*('ILC Report'!$F$2:$F$8000))</f>
        <v>0</v>
      </c>
      <c r="W65" s="28">
        <f>SUMPRODUCT(('ILC Report'!$A$2:$A$8000='Active WWML'!$A65)*('ILC Report'!$BB$2:$BB$8000='Active WWML'!W$4)*('ILC Report'!$F$2:$F$8000))</f>
        <v>0</v>
      </c>
      <c r="X65" s="28">
        <f>SUMPRODUCT(('ILC Report'!$A$2:$A$8000='Active WWML'!$A65)*('ILC Report'!$BB$2:$BB$8000='Active WWML'!X$4)*('ILC Report'!$F$2:$F$8000))</f>
        <v>0</v>
      </c>
      <c r="Y65" s="28">
        <f>SUMPRODUCT(('ILC Report'!$A$2:$A$8000='Active WWML'!$A65)*('ILC Report'!$BB$2:$BB$8000='Active WWML'!Y$4)*('ILC Report'!$F$2:$F$8000))</f>
        <v>0</v>
      </c>
      <c r="Z65" s="28">
        <f>SUMPRODUCT(('ILC Report'!$A$2:$A$8000='Active WWML'!$A65)*('ILC Report'!$BB$2:$BB$8000='Active WWML'!Z$4)*('ILC Report'!$F$2:$F$8000))</f>
        <v>0</v>
      </c>
      <c r="AA65" s="28">
        <f>SUMPRODUCT(('ILC Report'!$A$2:$A$8000='Active WWML'!$A65)*('ILC Report'!$BB$2:$BB$8000='Active WWML'!AA$4)*('ILC Report'!$F$2:$F$8000))</f>
        <v>0</v>
      </c>
      <c r="AB65" s="28">
        <f>SUMPRODUCT(('ILC Report'!$A$2:$A$8000='Active WWML'!$A65)*('ILC Report'!$BB$2:$BB$8000='Active WWML'!AB$4)*('ILC Report'!$F$2:$F$8000))</f>
        <v>0</v>
      </c>
      <c r="AC65" s="28">
        <f>SUMPRODUCT(('ILC Report'!$A$2:$A$8000='Active WWML'!$A65)*('ILC Report'!$BB$2:$BB$8000='Active WWML'!AC$4)*('ILC Report'!$F$2:$F$8000))</f>
        <v>0</v>
      </c>
      <c r="AD65" s="28">
        <f>SUMPRODUCT(('ILC Report'!$A$2:$A$8000='Active WWML'!$A65)*('ILC Report'!$BB$2:$BB$8000='Active WWML'!AD$4)*('ILC Report'!$F$2:$F$8000))</f>
        <v>0</v>
      </c>
      <c r="AE65" s="28">
        <f>SUMPRODUCT(('ILC Report'!$A$2:$A$8000='Active WWML'!$A65)*('ILC Report'!$BB$2:$BB$8000='Active WWML'!AE$4)*('ILC Report'!$F$2:$F$8000))</f>
        <v>0</v>
      </c>
      <c r="AG65" s="28">
        <f>SUMPRODUCT(('ILC Report'!$A$2:$A$8000='Active WWML'!$A65)*('ILC Report'!$H$2:$H$8000='Active WWML'!AG$4)*('ILC Report'!$F$2:$F$8000))</f>
        <v>0</v>
      </c>
      <c r="AH65" s="28">
        <f>SUMPRODUCT(('ILC Report'!$A$2:$A$8000='Active WWML'!$A65)*('ILC Report'!$H$2:$H$8000='Active WWML'!AH$4)*('ILC Report'!$F$2:$F$8000))</f>
        <v>0</v>
      </c>
      <c r="AI65" s="28">
        <f>SUMPRODUCT(('ILC Report'!$A$2:$A$8000='Active WWML'!$A65)*('ILC Report'!$H$2:$H$8000='Active WWML'!AI$4)*('ILC Report'!$F$2:$F$8000))</f>
        <v>0</v>
      </c>
      <c r="AJ65" s="28">
        <f>SUMPRODUCT(('ILC Report'!$A$2:$A$8000='Active WWML'!$A65)*('ILC Report'!$H$2:$H$8000='Active WWML'!AJ$4)*('ILC Report'!$F$2:$F$8000))</f>
        <v>0</v>
      </c>
      <c r="AK65" s="28">
        <f t="shared" si="3"/>
        <v>0</v>
      </c>
    </row>
    <row r="66" spans="1:37" x14ac:dyDescent="0.3">
      <c r="A66" s="40" t="s">
        <v>516</v>
      </c>
      <c r="B66" s="11" t="s">
        <v>527</v>
      </c>
      <c r="C66" s="11" t="s">
        <v>356</v>
      </c>
      <c r="D66" s="11" t="s">
        <v>275</v>
      </c>
      <c r="E66" s="11" t="s">
        <v>276</v>
      </c>
      <c r="G66" s="28">
        <f>SUMPRODUCT(('ILC Report'!$A$2:$A$8000='Active WWML'!$A66)*('ILC Report'!$BA$2:$BA$8000='Active WWML'!G$4)*('ILC Report'!$F$2:$F$8000))</f>
        <v>0</v>
      </c>
      <c r="H66" s="28">
        <f>SUMPRODUCT(('ILC Report'!$A$2:$A$8000='Active WWML'!$A66)*('ILC Report'!$BA$2:$BA$8000='Active WWML'!H$4)*('ILC Report'!$F$2:$F$8000))</f>
        <v>0</v>
      </c>
      <c r="I66" s="28">
        <f>SUMPRODUCT(('ILC Report'!$A$2:$A$8000='Active WWML'!$A66)*('ILC Report'!$BA$2:$BA$8000='Active WWML'!I$4)*('ILC Report'!$F$2:$F$8000))</f>
        <v>0</v>
      </c>
      <c r="K66" s="28" t="str">
        <f t="shared" si="0"/>
        <v>0</v>
      </c>
      <c r="L66" s="28" t="str">
        <f t="shared" si="1"/>
        <v>0</v>
      </c>
      <c r="M66" s="28" t="str">
        <f t="shared" si="2"/>
        <v>0</v>
      </c>
      <c r="O66" s="28">
        <f>SUMPRODUCT(('ILC Report'!$A$2:$A$8000='Active WWML'!$A66)*('ILC Report'!$BB$2:$BB$8000='Active WWML'!O$4)*('ILC Report'!$F$2:$F$8000))</f>
        <v>0</v>
      </c>
      <c r="P66" s="28">
        <f>SUMPRODUCT(('ILC Report'!$A$2:$A$8000='Active WWML'!$A66)*('ILC Report'!$BB$2:$BB$8000='Active WWML'!P$4)*('ILC Report'!$F$2:$F$8000))</f>
        <v>0</v>
      </c>
      <c r="Q66" s="28">
        <f>SUMPRODUCT(('ILC Report'!$A$2:$A$8000='Active WWML'!$A66)*('ILC Report'!$BB$2:$BB$8000='Active WWML'!Q$4)*('ILC Report'!$F$2:$F$8000))</f>
        <v>0</v>
      </c>
      <c r="R66" s="28">
        <f>SUMPRODUCT(('ILC Report'!$A$2:$A$8000='Active WWML'!$A66)*('ILC Report'!$BB$2:$BB$8000='Active WWML'!R$4)*('ILC Report'!$F$2:$F$8000))</f>
        <v>0</v>
      </c>
      <c r="S66" s="28">
        <f>SUMPRODUCT(('ILC Report'!$A$2:$A$8000='Active WWML'!$A66)*('ILC Report'!$BB$2:$BB$8000='Active WWML'!S$4)*('ILC Report'!$F$2:$F$8000))</f>
        <v>0</v>
      </c>
      <c r="T66" s="28">
        <f>SUMPRODUCT(('ILC Report'!$A$2:$A$8000='Active WWML'!$A66)*('ILC Report'!$BB$2:$BB$8000='Active WWML'!T$4)*('ILC Report'!$F$2:$F$8000))</f>
        <v>0</v>
      </c>
      <c r="U66" s="28">
        <f>SUMPRODUCT(('ILC Report'!$A$2:$A$8000='Active WWML'!$A66)*('ILC Report'!$BB$2:$BB$8000='Active WWML'!U$4)*('ILC Report'!$F$2:$F$8000))</f>
        <v>0</v>
      </c>
      <c r="V66" s="28">
        <f>SUMPRODUCT(('ILC Report'!$A$2:$A$8000='Active WWML'!$A66)*('ILC Report'!$BB$2:$BB$8000='Active WWML'!V$4)*('ILC Report'!$F$2:$F$8000))</f>
        <v>0</v>
      </c>
      <c r="W66" s="28">
        <f>SUMPRODUCT(('ILC Report'!$A$2:$A$8000='Active WWML'!$A66)*('ILC Report'!$BB$2:$BB$8000='Active WWML'!W$4)*('ILC Report'!$F$2:$F$8000))</f>
        <v>0</v>
      </c>
      <c r="X66" s="28">
        <f>SUMPRODUCT(('ILC Report'!$A$2:$A$8000='Active WWML'!$A66)*('ILC Report'!$BB$2:$BB$8000='Active WWML'!X$4)*('ILC Report'!$F$2:$F$8000))</f>
        <v>0</v>
      </c>
      <c r="Y66" s="28">
        <f>SUMPRODUCT(('ILC Report'!$A$2:$A$8000='Active WWML'!$A66)*('ILC Report'!$BB$2:$BB$8000='Active WWML'!Y$4)*('ILC Report'!$F$2:$F$8000))</f>
        <v>0</v>
      </c>
      <c r="Z66" s="28">
        <f>SUMPRODUCT(('ILC Report'!$A$2:$A$8000='Active WWML'!$A66)*('ILC Report'!$BB$2:$BB$8000='Active WWML'!Z$4)*('ILC Report'!$F$2:$F$8000))</f>
        <v>0</v>
      </c>
      <c r="AA66" s="28">
        <f>SUMPRODUCT(('ILC Report'!$A$2:$A$8000='Active WWML'!$A66)*('ILC Report'!$BB$2:$BB$8000='Active WWML'!AA$4)*('ILC Report'!$F$2:$F$8000))</f>
        <v>0</v>
      </c>
      <c r="AB66" s="28">
        <f>SUMPRODUCT(('ILC Report'!$A$2:$A$8000='Active WWML'!$A66)*('ILC Report'!$BB$2:$BB$8000='Active WWML'!AB$4)*('ILC Report'!$F$2:$F$8000))</f>
        <v>0</v>
      </c>
      <c r="AC66" s="28">
        <f>SUMPRODUCT(('ILC Report'!$A$2:$A$8000='Active WWML'!$A66)*('ILC Report'!$BB$2:$BB$8000='Active WWML'!AC$4)*('ILC Report'!$F$2:$F$8000))</f>
        <v>0</v>
      </c>
      <c r="AD66" s="28">
        <f>SUMPRODUCT(('ILC Report'!$A$2:$A$8000='Active WWML'!$A66)*('ILC Report'!$BB$2:$BB$8000='Active WWML'!AD$4)*('ILC Report'!$F$2:$F$8000))</f>
        <v>0</v>
      </c>
      <c r="AE66" s="28">
        <f>SUMPRODUCT(('ILC Report'!$A$2:$A$8000='Active WWML'!$A66)*('ILC Report'!$BB$2:$BB$8000='Active WWML'!AE$4)*('ILC Report'!$F$2:$F$8000))</f>
        <v>0</v>
      </c>
      <c r="AG66" s="28">
        <f>SUMPRODUCT(('ILC Report'!$A$2:$A$8000='Active WWML'!$A66)*('ILC Report'!$H$2:$H$8000='Active WWML'!AG$4)*('ILC Report'!$F$2:$F$8000))</f>
        <v>0</v>
      </c>
      <c r="AH66" s="28">
        <f>SUMPRODUCT(('ILC Report'!$A$2:$A$8000='Active WWML'!$A66)*('ILC Report'!$H$2:$H$8000='Active WWML'!AH$4)*('ILC Report'!$F$2:$F$8000))</f>
        <v>0</v>
      </c>
      <c r="AI66" s="28">
        <f>SUMPRODUCT(('ILC Report'!$A$2:$A$8000='Active WWML'!$A66)*('ILC Report'!$H$2:$H$8000='Active WWML'!AI$4)*('ILC Report'!$F$2:$F$8000))</f>
        <v>0</v>
      </c>
      <c r="AJ66" s="28">
        <f>SUMPRODUCT(('ILC Report'!$A$2:$A$8000='Active WWML'!$A66)*('ILC Report'!$H$2:$H$8000='Active WWML'!AJ$4)*('ILC Report'!$F$2:$F$8000))</f>
        <v>0</v>
      </c>
      <c r="AK66" s="28">
        <f t="shared" si="3"/>
        <v>0</v>
      </c>
    </row>
    <row r="67" spans="1:37" x14ac:dyDescent="0.3">
      <c r="A67" s="40">
        <v>62171</v>
      </c>
      <c r="B67" s="11" t="s">
        <v>438</v>
      </c>
      <c r="C67" s="11" t="s">
        <v>284</v>
      </c>
      <c r="D67" s="11" t="s">
        <v>275</v>
      </c>
      <c r="E67" s="11" t="s">
        <v>276</v>
      </c>
      <c r="G67" s="28">
        <f>SUMPRODUCT(('ILC Report'!$A$2:$A$8000='Active WWML'!$A67)*('ILC Report'!$BA$2:$BA$8000='Active WWML'!G$4)*('ILC Report'!$F$2:$F$8000))</f>
        <v>0</v>
      </c>
      <c r="H67" s="28">
        <f>SUMPRODUCT(('ILC Report'!$A$2:$A$8000='Active WWML'!$A67)*('ILC Report'!$BA$2:$BA$8000='Active WWML'!H$4)*('ILC Report'!$F$2:$F$8000))</f>
        <v>0</v>
      </c>
      <c r="I67" s="28">
        <f>SUMPRODUCT(('ILC Report'!$A$2:$A$8000='Active WWML'!$A67)*('ILC Report'!$BA$2:$BA$8000='Active WWML'!I$4)*('ILC Report'!$F$2:$F$8000))</f>
        <v>0</v>
      </c>
      <c r="K67" s="28" t="str">
        <f t="shared" si="0"/>
        <v>0</v>
      </c>
      <c r="L67" s="28" t="str">
        <f t="shared" si="1"/>
        <v>0</v>
      </c>
      <c r="M67" s="28" t="str">
        <f t="shared" si="2"/>
        <v>0</v>
      </c>
      <c r="O67" s="28">
        <f>SUMPRODUCT(('ILC Report'!$A$2:$A$8000='Active WWML'!$A67)*('ILC Report'!$BB$2:$BB$8000='Active WWML'!O$4)*('ILC Report'!$F$2:$F$8000))</f>
        <v>0</v>
      </c>
      <c r="P67" s="28">
        <f>SUMPRODUCT(('ILC Report'!$A$2:$A$8000='Active WWML'!$A67)*('ILC Report'!$BB$2:$BB$8000='Active WWML'!P$4)*('ILC Report'!$F$2:$F$8000))</f>
        <v>0</v>
      </c>
      <c r="Q67" s="28">
        <f>SUMPRODUCT(('ILC Report'!$A$2:$A$8000='Active WWML'!$A67)*('ILC Report'!$BB$2:$BB$8000='Active WWML'!Q$4)*('ILC Report'!$F$2:$F$8000))</f>
        <v>0</v>
      </c>
      <c r="R67" s="28">
        <f>SUMPRODUCT(('ILC Report'!$A$2:$A$8000='Active WWML'!$A67)*('ILC Report'!$BB$2:$BB$8000='Active WWML'!R$4)*('ILC Report'!$F$2:$F$8000))</f>
        <v>0</v>
      </c>
      <c r="S67" s="28">
        <f>SUMPRODUCT(('ILC Report'!$A$2:$A$8000='Active WWML'!$A67)*('ILC Report'!$BB$2:$BB$8000='Active WWML'!S$4)*('ILC Report'!$F$2:$F$8000))</f>
        <v>0</v>
      </c>
      <c r="T67" s="28">
        <f>SUMPRODUCT(('ILC Report'!$A$2:$A$8000='Active WWML'!$A67)*('ILC Report'!$BB$2:$BB$8000='Active WWML'!T$4)*('ILC Report'!$F$2:$F$8000))</f>
        <v>0</v>
      </c>
      <c r="U67" s="28">
        <f>SUMPRODUCT(('ILC Report'!$A$2:$A$8000='Active WWML'!$A67)*('ILC Report'!$BB$2:$BB$8000='Active WWML'!U$4)*('ILC Report'!$F$2:$F$8000))</f>
        <v>0</v>
      </c>
      <c r="V67" s="28">
        <f>SUMPRODUCT(('ILC Report'!$A$2:$A$8000='Active WWML'!$A67)*('ILC Report'!$BB$2:$BB$8000='Active WWML'!V$4)*('ILC Report'!$F$2:$F$8000))</f>
        <v>0</v>
      </c>
      <c r="W67" s="28">
        <f>SUMPRODUCT(('ILC Report'!$A$2:$A$8000='Active WWML'!$A67)*('ILC Report'!$BB$2:$BB$8000='Active WWML'!W$4)*('ILC Report'!$F$2:$F$8000))</f>
        <v>0</v>
      </c>
      <c r="X67" s="28">
        <f>SUMPRODUCT(('ILC Report'!$A$2:$A$8000='Active WWML'!$A67)*('ILC Report'!$BB$2:$BB$8000='Active WWML'!X$4)*('ILC Report'!$F$2:$F$8000))</f>
        <v>0</v>
      </c>
      <c r="Y67" s="28">
        <f>SUMPRODUCT(('ILC Report'!$A$2:$A$8000='Active WWML'!$A67)*('ILC Report'!$BB$2:$BB$8000='Active WWML'!Y$4)*('ILC Report'!$F$2:$F$8000))</f>
        <v>0</v>
      </c>
      <c r="Z67" s="28">
        <f>SUMPRODUCT(('ILC Report'!$A$2:$A$8000='Active WWML'!$A67)*('ILC Report'!$BB$2:$BB$8000='Active WWML'!Z$4)*('ILC Report'!$F$2:$F$8000))</f>
        <v>0</v>
      </c>
      <c r="AA67" s="28">
        <f>SUMPRODUCT(('ILC Report'!$A$2:$A$8000='Active WWML'!$A67)*('ILC Report'!$BB$2:$BB$8000='Active WWML'!AA$4)*('ILC Report'!$F$2:$F$8000))</f>
        <v>0</v>
      </c>
      <c r="AB67" s="28">
        <f>SUMPRODUCT(('ILC Report'!$A$2:$A$8000='Active WWML'!$A67)*('ILC Report'!$BB$2:$BB$8000='Active WWML'!AB$4)*('ILC Report'!$F$2:$F$8000))</f>
        <v>0</v>
      </c>
      <c r="AC67" s="28">
        <f>SUMPRODUCT(('ILC Report'!$A$2:$A$8000='Active WWML'!$A67)*('ILC Report'!$BB$2:$BB$8000='Active WWML'!AC$4)*('ILC Report'!$F$2:$F$8000))</f>
        <v>0</v>
      </c>
      <c r="AD67" s="28">
        <f>SUMPRODUCT(('ILC Report'!$A$2:$A$8000='Active WWML'!$A67)*('ILC Report'!$BB$2:$BB$8000='Active WWML'!AD$4)*('ILC Report'!$F$2:$F$8000))</f>
        <v>0</v>
      </c>
      <c r="AE67" s="28">
        <f>SUMPRODUCT(('ILC Report'!$A$2:$A$8000='Active WWML'!$A67)*('ILC Report'!$BB$2:$BB$8000='Active WWML'!AE$4)*('ILC Report'!$F$2:$F$8000))</f>
        <v>0</v>
      </c>
      <c r="AG67" s="28">
        <f>SUMPRODUCT(('ILC Report'!$A$2:$A$8000='Active WWML'!$A67)*('ILC Report'!$H$2:$H$8000='Active WWML'!AG$4)*('ILC Report'!$F$2:$F$8000))</f>
        <v>0</v>
      </c>
      <c r="AH67" s="28">
        <f>SUMPRODUCT(('ILC Report'!$A$2:$A$8000='Active WWML'!$A67)*('ILC Report'!$H$2:$H$8000='Active WWML'!AH$4)*('ILC Report'!$F$2:$F$8000))</f>
        <v>0</v>
      </c>
      <c r="AI67" s="28">
        <f>SUMPRODUCT(('ILC Report'!$A$2:$A$8000='Active WWML'!$A67)*('ILC Report'!$H$2:$H$8000='Active WWML'!AI$4)*('ILC Report'!$F$2:$F$8000))</f>
        <v>0</v>
      </c>
      <c r="AJ67" s="28">
        <f>SUMPRODUCT(('ILC Report'!$A$2:$A$8000='Active WWML'!$A67)*('ILC Report'!$H$2:$H$8000='Active WWML'!AJ$4)*('ILC Report'!$F$2:$F$8000))</f>
        <v>0</v>
      </c>
      <c r="AK67" s="28">
        <f t="shared" si="3"/>
        <v>0</v>
      </c>
    </row>
    <row r="68" spans="1:37" x14ac:dyDescent="0.3">
      <c r="A68" s="40" t="s">
        <v>196</v>
      </c>
      <c r="B68" s="11" t="s">
        <v>453</v>
      </c>
      <c r="C68" s="11" t="s">
        <v>278</v>
      </c>
      <c r="D68" s="11" t="s">
        <v>275</v>
      </c>
      <c r="E68" s="11" t="s">
        <v>276</v>
      </c>
      <c r="G68" s="28">
        <f>SUMPRODUCT(('ILC Report'!$A$2:$A$8000='Active WWML'!$A68)*('ILC Report'!$BA$2:$BA$8000='Active WWML'!G$4)*('ILC Report'!$F$2:$F$8000))</f>
        <v>0</v>
      </c>
      <c r="H68" s="28">
        <f>SUMPRODUCT(('ILC Report'!$A$2:$A$8000='Active WWML'!$A68)*('ILC Report'!$BA$2:$BA$8000='Active WWML'!H$4)*('ILC Report'!$F$2:$F$8000))</f>
        <v>0</v>
      </c>
      <c r="I68" s="28">
        <f>SUMPRODUCT(('ILC Report'!$A$2:$A$8000='Active WWML'!$A68)*('ILC Report'!$BA$2:$BA$8000='Active WWML'!I$4)*('ILC Report'!$F$2:$F$8000))</f>
        <v>0</v>
      </c>
      <c r="K68" s="28" t="str">
        <f t="shared" si="0"/>
        <v>0</v>
      </c>
      <c r="L68" s="28" t="str">
        <f t="shared" si="1"/>
        <v>0</v>
      </c>
      <c r="M68" s="28" t="str">
        <f t="shared" si="2"/>
        <v>0</v>
      </c>
      <c r="O68" s="28">
        <f>SUMPRODUCT(('ILC Report'!$A$2:$A$8000='Active WWML'!$A68)*('ILC Report'!$BB$2:$BB$8000='Active WWML'!O$4)*('ILC Report'!$F$2:$F$8000))</f>
        <v>0</v>
      </c>
      <c r="P68" s="28">
        <f>SUMPRODUCT(('ILC Report'!$A$2:$A$8000='Active WWML'!$A68)*('ILC Report'!$BB$2:$BB$8000='Active WWML'!P$4)*('ILC Report'!$F$2:$F$8000))</f>
        <v>0</v>
      </c>
      <c r="Q68" s="28">
        <f>SUMPRODUCT(('ILC Report'!$A$2:$A$8000='Active WWML'!$A68)*('ILC Report'!$BB$2:$BB$8000='Active WWML'!Q$4)*('ILC Report'!$F$2:$F$8000))</f>
        <v>0</v>
      </c>
      <c r="R68" s="28">
        <f>SUMPRODUCT(('ILC Report'!$A$2:$A$8000='Active WWML'!$A68)*('ILC Report'!$BB$2:$BB$8000='Active WWML'!R$4)*('ILC Report'!$F$2:$F$8000))</f>
        <v>0</v>
      </c>
      <c r="S68" s="28">
        <f>SUMPRODUCT(('ILC Report'!$A$2:$A$8000='Active WWML'!$A68)*('ILC Report'!$BB$2:$BB$8000='Active WWML'!S$4)*('ILC Report'!$F$2:$F$8000))</f>
        <v>0</v>
      </c>
      <c r="T68" s="28">
        <f>SUMPRODUCT(('ILC Report'!$A$2:$A$8000='Active WWML'!$A68)*('ILC Report'!$BB$2:$BB$8000='Active WWML'!T$4)*('ILC Report'!$F$2:$F$8000))</f>
        <v>0</v>
      </c>
      <c r="U68" s="28">
        <f>SUMPRODUCT(('ILC Report'!$A$2:$A$8000='Active WWML'!$A68)*('ILC Report'!$BB$2:$BB$8000='Active WWML'!U$4)*('ILC Report'!$F$2:$F$8000))</f>
        <v>0</v>
      </c>
      <c r="V68" s="28">
        <f>SUMPRODUCT(('ILC Report'!$A$2:$A$8000='Active WWML'!$A68)*('ILC Report'!$BB$2:$BB$8000='Active WWML'!V$4)*('ILC Report'!$F$2:$F$8000))</f>
        <v>0</v>
      </c>
      <c r="W68" s="28">
        <f>SUMPRODUCT(('ILC Report'!$A$2:$A$8000='Active WWML'!$A68)*('ILC Report'!$BB$2:$BB$8000='Active WWML'!W$4)*('ILC Report'!$F$2:$F$8000))</f>
        <v>0</v>
      </c>
      <c r="X68" s="28">
        <f>SUMPRODUCT(('ILC Report'!$A$2:$A$8000='Active WWML'!$A68)*('ILC Report'!$BB$2:$BB$8000='Active WWML'!X$4)*('ILC Report'!$F$2:$F$8000))</f>
        <v>0</v>
      </c>
      <c r="Y68" s="28">
        <f>SUMPRODUCT(('ILC Report'!$A$2:$A$8000='Active WWML'!$A68)*('ILC Report'!$BB$2:$BB$8000='Active WWML'!Y$4)*('ILC Report'!$F$2:$F$8000))</f>
        <v>0</v>
      </c>
      <c r="Z68" s="28">
        <f>SUMPRODUCT(('ILC Report'!$A$2:$A$8000='Active WWML'!$A68)*('ILC Report'!$BB$2:$BB$8000='Active WWML'!Z$4)*('ILC Report'!$F$2:$F$8000))</f>
        <v>0</v>
      </c>
      <c r="AA68" s="28">
        <f>SUMPRODUCT(('ILC Report'!$A$2:$A$8000='Active WWML'!$A68)*('ILC Report'!$BB$2:$BB$8000='Active WWML'!AA$4)*('ILC Report'!$F$2:$F$8000))</f>
        <v>0</v>
      </c>
      <c r="AB68" s="28">
        <f>SUMPRODUCT(('ILC Report'!$A$2:$A$8000='Active WWML'!$A68)*('ILC Report'!$BB$2:$BB$8000='Active WWML'!AB$4)*('ILC Report'!$F$2:$F$8000))</f>
        <v>0</v>
      </c>
      <c r="AC68" s="28">
        <f>SUMPRODUCT(('ILC Report'!$A$2:$A$8000='Active WWML'!$A68)*('ILC Report'!$BB$2:$BB$8000='Active WWML'!AC$4)*('ILC Report'!$F$2:$F$8000))</f>
        <v>0</v>
      </c>
      <c r="AD68" s="28">
        <f>SUMPRODUCT(('ILC Report'!$A$2:$A$8000='Active WWML'!$A68)*('ILC Report'!$BB$2:$BB$8000='Active WWML'!AD$4)*('ILC Report'!$F$2:$F$8000))</f>
        <v>0</v>
      </c>
      <c r="AE68" s="28">
        <f>SUMPRODUCT(('ILC Report'!$A$2:$A$8000='Active WWML'!$A68)*('ILC Report'!$BB$2:$BB$8000='Active WWML'!AE$4)*('ILC Report'!$F$2:$F$8000))</f>
        <v>0</v>
      </c>
      <c r="AG68" s="28">
        <f>SUMPRODUCT(('ILC Report'!$A$2:$A$8000='Active WWML'!$A68)*('ILC Report'!$H$2:$H$8000='Active WWML'!AG$4)*('ILC Report'!$F$2:$F$8000))</f>
        <v>0</v>
      </c>
      <c r="AH68" s="28">
        <f>SUMPRODUCT(('ILC Report'!$A$2:$A$8000='Active WWML'!$A68)*('ILC Report'!$H$2:$H$8000='Active WWML'!AH$4)*('ILC Report'!$F$2:$F$8000))</f>
        <v>0</v>
      </c>
      <c r="AI68" s="28">
        <f>SUMPRODUCT(('ILC Report'!$A$2:$A$8000='Active WWML'!$A68)*('ILC Report'!$H$2:$H$8000='Active WWML'!AI$4)*('ILC Report'!$F$2:$F$8000))</f>
        <v>0</v>
      </c>
      <c r="AJ68" s="28">
        <f>SUMPRODUCT(('ILC Report'!$A$2:$A$8000='Active WWML'!$A68)*('ILC Report'!$H$2:$H$8000='Active WWML'!AJ$4)*('ILC Report'!$F$2:$F$8000))</f>
        <v>0</v>
      </c>
      <c r="AK68" s="28">
        <f t="shared" si="3"/>
        <v>0</v>
      </c>
    </row>
    <row r="69" spans="1:37" x14ac:dyDescent="0.3">
      <c r="A69" s="40" t="s">
        <v>118</v>
      </c>
      <c r="B69" s="11" t="s">
        <v>281</v>
      </c>
      <c r="C69" s="11" t="s">
        <v>274</v>
      </c>
      <c r="D69" s="11" t="s">
        <v>275</v>
      </c>
      <c r="E69" s="11" t="s">
        <v>276</v>
      </c>
      <c r="G69" s="28">
        <f>SUMPRODUCT(('ILC Report'!$A$2:$A$8000='Active WWML'!$A69)*('ILC Report'!$BA$2:$BA$8000='Active WWML'!G$4)*('ILC Report'!$F$2:$F$8000))</f>
        <v>0</v>
      </c>
      <c r="H69" s="28">
        <f>SUMPRODUCT(('ILC Report'!$A$2:$A$8000='Active WWML'!$A69)*('ILC Report'!$BA$2:$BA$8000='Active WWML'!H$4)*('ILC Report'!$F$2:$F$8000))</f>
        <v>0</v>
      </c>
      <c r="I69" s="28">
        <f>SUMPRODUCT(('ILC Report'!$A$2:$A$8000='Active WWML'!$A69)*('ILC Report'!$BA$2:$BA$8000='Active WWML'!I$4)*('ILC Report'!$F$2:$F$8000))</f>
        <v>0</v>
      </c>
      <c r="K69" s="28" t="str">
        <f t="shared" ref="K69:K132" si="4">IF(G69=0,"0",IF(G69&gt;0,"1"))</f>
        <v>0</v>
      </c>
      <c r="L69" s="28" t="str">
        <f t="shared" ref="L69:L132" si="5">IF(H69=0,"0",IF(H69&gt;0,"1"))</f>
        <v>0</v>
      </c>
      <c r="M69" s="28" t="str">
        <f t="shared" ref="M69:M132" si="6">IF(I69=0,"0",IF(I69&gt;0,"1"))</f>
        <v>0</v>
      </c>
      <c r="O69" s="28">
        <f>SUMPRODUCT(('ILC Report'!$A$2:$A$8000='Active WWML'!$A69)*('ILC Report'!$BB$2:$BB$8000='Active WWML'!O$4)*('ILC Report'!$F$2:$F$8000))</f>
        <v>0</v>
      </c>
      <c r="P69" s="28">
        <f>SUMPRODUCT(('ILC Report'!$A$2:$A$8000='Active WWML'!$A69)*('ILC Report'!$BB$2:$BB$8000='Active WWML'!P$4)*('ILC Report'!$F$2:$F$8000))</f>
        <v>0</v>
      </c>
      <c r="Q69" s="28">
        <f>SUMPRODUCT(('ILC Report'!$A$2:$A$8000='Active WWML'!$A69)*('ILC Report'!$BB$2:$BB$8000='Active WWML'!Q$4)*('ILC Report'!$F$2:$F$8000))</f>
        <v>0</v>
      </c>
      <c r="R69" s="28">
        <f>SUMPRODUCT(('ILC Report'!$A$2:$A$8000='Active WWML'!$A69)*('ILC Report'!$BB$2:$BB$8000='Active WWML'!R$4)*('ILC Report'!$F$2:$F$8000))</f>
        <v>0</v>
      </c>
      <c r="S69" s="28">
        <f>SUMPRODUCT(('ILC Report'!$A$2:$A$8000='Active WWML'!$A69)*('ILC Report'!$BB$2:$BB$8000='Active WWML'!S$4)*('ILC Report'!$F$2:$F$8000))</f>
        <v>0</v>
      </c>
      <c r="T69" s="28">
        <f>SUMPRODUCT(('ILC Report'!$A$2:$A$8000='Active WWML'!$A69)*('ILC Report'!$BB$2:$BB$8000='Active WWML'!T$4)*('ILC Report'!$F$2:$F$8000))</f>
        <v>0</v>
      </c>
      <c r="U69" s="28">
        <f>SUMPRODUCT(('ILC Report'!$A$2:$A$8000='Active WWML'!$A69)*('ILC Report'!$BB$2:$BB$8000='Active WWML'!U$4)*('ILC Report'!$F$2:$F$8000))</f>
        <v>0</v>
      </c>
      <c r="V69" s="28">
        <f>SUMPRODUCT(('ILC Report'!$A$2:$A$8000='Active WWML'!$A69)*('ILC Report'!$BB$2:$BB$8000='Active WWML'!V$4)*('ILC Report'!$F$2:$F$8000))</f>
        <v>0</v>
      </c>
      <c r="W69" s="28">
        <f>SUMPRODUCT(('ILC Report'!$A$2:$A$8000='Active WWML'!$A69)*('ILC Report'!$BB$2:$BB$8000='Active WWML'!W$4)*('ILC Report'!$F$2:$F$8000))</f>
        <v>0</v>
      </c>
      <c r="X69" s="28">
        <f>SUMPRODUCT(('ILC Report'!$A$2:$A$8000='Active WWML'!$A69)*('ILC Report'!$BB$2:$BB$8000='Active WWML'!X$4)*('ILC Report'!$F$2:$F$8000))</f>
        <v>0</v>
      </c>
      <c r="Y69" s="28">
        <f>SUMPRODUCT(('ILC Report'!$A$2:$A$8000='Active WWML'!$A69)*('ILC Report'!$BB$2:$BB$8000='Active WWML'!Y$4)*('ILC Report'!$F$2:$F$8000))</f>
        <v>0</v>
      </c>
      <c r="Z69" s="28">
        <f>SUMPRODUCT(('ILC Report'!$A$2:$A$8000='Active WWML'!$A69)*('ILC Report'!$BB$2:$BB$8000='Active WWML'!Z$4)*('ILC Report'!$F$2:$F$8000))</f>
        <v>0</v>
      </c>
      <c r="AA69" s="28">
        <f>SUMPRODUCT(('ILC Report'!$A$2:$A$8000='Active WWML'!$A69)*('ILC Report'!$BB$2:$BB$8000='Active WWML'!AA$4)*('ILC Report'!$F$2:$F$8000))</f>
        <v>0</v>
      </c>
      <c r="AB69" s="28">
        <f>SUMPRODUCT(('ILC Report'!$A$2:$A$8000='Active WWML'!$A69)*('ILC Report'!$BB$2:$BB$8000='Active WWML'!AB$4)*('ILC Report'!$F$2:$F$8000))</f>
        <v>0</v>
      </c>
      <c r="AC69" s="28">
        <f>SUMPRODUCT(('ILC Report'!$A$2:$A$8000='Active WWML'!$A69)*('ILC Report'!$BB$2:$BB$8000='Active WWML'!AC$4)*('ILC Report'!$F$2:$F$8000))</f>
        <v>0</v>
      </c>
      <c r="AD69" s="28">
        <f>SUMPRODUCT(('ILC Report'!$A$2:$A$8000='Active WWML'!$A69)*('ILC Report'!$BB$2:$BB$8000='Active WWML'!AD$4)*('ILC Report'!$F$2:$F$8000))</f>
        <v>0</v>
      </c>
      <c r="AE69" s="28">
        <f>SUMPRODUCT(('ILC Report'!$A$2:$A$8000='Active WWML'!$A69)*('ILC Report'!$BB$2:$BB$8000='Active WWML'!AE$4)*('ILC Report'!$F$2:$F$8000))</f>
        <v>0</v>
      </c>
      <c r="AG69" s="28">
        <f>SUMPRODUCT(('ILC Report'!$A$2:$A$8000='Active WWML'!$A69)*('ILC Report'!$H$2:$H$8000='Active WWML'!AG$4)*('ILC Report'!$F$2:$F$8000))</f>
        <v>0</v>
      </c>
      <c r="AH69" s="28">
        <f>SUMPRODUCT(('ILC Report'!$A$2:$A$8000='Active WWML'!$A69)*('ILC Report'!$H$2:$H$8000='Active WWML'!AH$4)*('ILC Report'!$F$2:$F$8000))</f>
        <v>0</v>
      </c>
      <c r="AI69" s="28">
        <f>SUMPRODUCT(('ILC Report'!$A$2:$A$8000='Active WWML'!$A69)*('ILC Report'!$H$2:$H$8000='Active WWML'!AI$4)*('ILC Report'!$F$2:$F$8000))</f>
        <v>0</v>
      </c>
      <c r="AJ69" s="28">
        <f>SUMPRODUCT(('ILC Report'!$A$2:$A$8000='Active WWML'!$A69)*('ILC Report'!$H$2:$H$8000='Active WWML'!AJ$4)*('ILC Report'!$F$2:$F$8000))</f>
        <v>0</v>
      </c>
      <c r="AK69" s="28">
        <f t="shared" si="3"/>
        <v>0</v>
      </c>
    </row>
    <row r="70" spans="1:37" x14ac:dyDescent="0.3">
      <c r="A70" s="40" t="s">
        <v>210</v>
      </c>
      <c r="B70" s="11" t="s">
        <v>318</v>
      </c>
      <c r="C70" s="11" t="s">
        <v>274</v>
      </c>
      <c r="D70" s="11" t="s">
        <v>275</v>
      </c>
      <c r="E70" s="11" t="s">
        <v>276</v>
      </c>
      <c r="G70" s="28">
        <f>SUMPRODUCT(('ILC Report'!$A$2:$A$8000='Active WWML'!$A70)*('ILC Report'!$BA$2:$BA$8000='Active WWML'!G$4)*('ILC Report'!$F$2:$F$8000))</f>
        <v>0</v>
      </c>
      <c r="H70" s="28">
        <f>SUMPRODUCT(('ILC Report'!$A$2:$A$8000='Active WWML'!$A70)*('ILC Report'!$BA$2:$BA$8000='Active WWML'!H$4)*('ILC Report'!$F$2:$F$8000))</f>
        <v>0</v>
      </c>
      <c r="I70" s="28">
        <f>SUMPRODUCT(('ILC Report'!$A$2:$A$8000='Active WWML'!$A70)*('ILC Report'!$BA$2:$BA$8000='Active WWML'!I$4)*('ILC Report'!$F$2:$F$8000))</f>
        <v>0</v>
      </c>
      <c r="K70" s="28" t="str">
        <f t="shared" si="4"/>
        <v>0</v>
      </c>
      <c r="L70" s="28" t="str">
        <f t="shared" si="5"/>
        <v>0</v>
      </c>
      <c r="M70" s="28" t="str">
        <f t="shared" si="6"/>
        <v>0</v>
      </c>
      <c r="O70" s="28">
        <f>SUMPRODUCT(('ILC Report'!$A$2:$A$8000='Active WWML'!$A70)*('ILC Report'!$BB$2:$BB$8000='Active WWML'!O$4)*('ILC Report'!$F$2:$F$8000))</f>
        <v>0</v>
      </c>
      <c r="P70" s="28">
        <f>SUMPRODUCT(('ILC Report'!$A$2:$A$8000='Active WWML'!$A70)*('ILC Report'!$BB$2:$BB$8000='Active WWML'!P$4)*('ILC Report'!$F$2:$F$8000))</f>
        <v>0</v>
      </c>
      <c r="Q70" s="28">
        <f>SUMPRODUCT(('ILC Report'!$A$2:$A$8000='Active WWML'!$A70)*('ILC Report'!$BB$2:$BB$8000='Active WWML'!Q$4)*('ILC Report'!$F$2:$F$8000))</f>
        <v>0</v>
      </c>
      <c r="R70" s="28">
        <f>SUMPRODUCT(('ILC Report'!$A$2:$A$8000='Active WWML'!$A70)*('ILC Report'!$BB$2:$BB$8000='Active WWML'!R$4)*('ILC Report'!$F$2:$F$8000))</f>
        <v>0</v>
      </c>
      <c r="S70" s="28">
        <f>SUMPRODUCT(('ILC Report'!$A$2:$A$8000='Active WWML'!$A70)*('ILC Report'!$BB$2:$BB$8000='Active WWML'!S$4)*('ILC Report'!$F$2:$F$8000))</f>
        <v>0</v>
      </c>
      <c r="T70" s="28">
        <f>SUMPRODUCT(('ILC Report'!$A$2:$A$8000='Active WWML'!$A70)*('ILC Report'!$BB$2:$BB$8000='Active WWML'!T$4)*('ILC Report'!$F$2:$F$8000))</f>
        <v>0</v>
      </c>
      <c r="U70" s="28">
        <f>SUMPRODUCT(('ILC Report'!$A$2:$A$8000='Active WWML'!$A70)*('ILC Report'!$BB$2:$BB$8000='Active WWML'!U$4)*('ILC Report'!$F$2:$F$8000))</f>
        <v>0</v>
      </c>
      <c r="V70" s="28">
        <f>SUMPRODUCT(('ILC Report'!$A$2:$A$8000='Active WWML'!$A70)*('ILC Report'!$BB$2:$BB$8000='Active WWML'!V$4)*('ILC Report'!$F$2:$F$8000))</f>
        <v>0</v>
      </c>
      <c r="W70" s="28">
        <f>SUMPRODUCT(('ILC Report'!$A$2:$A$8000='Active WWML'!$A70)*('ILC Report'!$BB$2:$BB$8000='Active WWML'!W$4)*('ILC Report'!$F$2:$F$8000))</f>
        <v>0</v>
      </c>
      <c r="X70" s="28">
        <f>SUMPRODUCT(('ILC Report'!$A$2:$A$8000='Active WWML'!$A70)*('ILC Report'!$BB$2:$BB$8000='Active WWML'!X$4)*('ILC Report'!$F$2:$F$8000))</f>
        <v>0</v>
      </c>
      <c r="Y70" s="28">
        <f>SUMPRODUCT(('ILC Report'!$A$2:$A$8000='Active WWML'!$A70)*('ILC Report'!$BB$2:$BB$8000='Active WWML'!Y$4)*('ILC Report'!$F$2:$F$8000))</f>
        <v>0</v>
      </c>
      <c r="Z70" s="28">
        <f>SUMPRODUCT(('ILC Report'!$A$2:$A$8000='Active WWML'!$A70)*('ILC Report'!$BB$2:$BB$8000='Active WWML'!Z$4)*('ILC Report'!$F$2:$F$8000))</f>
        <v>0</v>
      </c>
      <c r="AA70" s="28">
        <f>SUMPRODUCT(('ILC Report'!$A$2:$A$8000='Active WWML'!$A70)*('ILC Report'!$BB$2:$BB$8000='Active WWML'!AA$4)*('ILC Report'!$F$2:$F$8000))</f>
        <v>0</v>
      </c>
      <c r="AB70" s="28">
        <f>SUMPRODUCT(('ILC Report'!$A$2:$A$8000='Active WWML'!$A70)*('ILC Report'!$BB$2:$BB$8000='Active WWML'!AB$4)*('ILC Report'!$F$2:$F$8000))</f>
        <v>0</v>
      </c>
      <c r="AC70" s="28">
        <f>SUMPRODUCT(('ILC Report'!$A$2:$A$8000='Active WWML'!$A70)*('ILC Report'!$BB$2:$BB$8000='Active WWML'!AC$4)*('ILC Report'!$F$2:$F$8000))</f>
        <v>0</v>
      </c>
      <c r="AD70" s="28">
        <f>SUMPRODUCT(('ILC Report'!$A$2:$A$8000='Active WWML'!$A70)*('ILC Report'!$BB$2:$BB$8000='Active WWML'!AD$4)*('ILC Report'!$F$2:$F$8000))</f>
        <v>0</v>
      </c>
      <c r="AE70" s="28">
        <f>SUMPRODUCT(('ILC Report'!$A$2:$A$8000='Active WWML'!$A70)*('ILC Report'!$BB$2:$BB$8000='Active WWML'!AE$4)*('ILC Report'!$F$2:$F$8000))</f>
        <v>0</v>
      </c>
      <c r="AG70" s="28">
        <f>SUMPRODUCT(('ILC Report'!$A$2:$A$8000='Active WWML'!$A70)*('ILC Report'!$H$2:$H$8000='Active WWML'!AG$4)*('ILC Report'!$F$2:$F$8000))</f>
        <v>0</v>
      </c>
      <c r="AH70" s="28">
        <f>SUMPRODUCT(('ILC Report'!$A$2:$A$8000='Active WWML'!$A70)*('ILC Report'!$H$2:$H$8000='Active WWML'!AH$4)*('ILC Report'!$F$2:$F$8000))</f>
        <v>0</v>
      </c>
      <c r="AI70" s="28">
        <f>SUMPRODUCT(('ILC Report'!$A$2:$A$8000='Active WWML'!$A70)*('ILC Report'!$H$2:$H$8000='Active WWML'!AI$4)*('ILC Report'!$F$2:$F$8000))</f>
        <v>0</v>
      </c>
      <c r="AJ70" s="28">
        <f>SUMPRODUCT(('ILC Report'!$A$2:$A$8000='Active WWML'!$A70)*('ILC Report'!$H$2:$H$8000='Active WWML'!AJ$4)*('ILC Report'!$F$2:$F$8000))</f>
        <v>0</v>
      </c>
      <c r="AK70" s="28">
        <f t="shared" ref="AK70:AK133" si="7">SUM(AG70:AJ70)</f>
        <v>0</v>
      </c>
    </row>
    <row r="71" spans="1:37" x14ac:dyDescent="0.3">
      <c r="A71" s="40" t="s">
        <v>173</v>
      </c>
      <c r="B71" s="11" t="s">
        <v>407</v>
      </c>
      <c r="C71" s="11" t="s">
        <v>274</v>
      </c>
      <c r="D71" s="11" t="s">
        <v>305</v>
      </c>
      <c r="E71" s="11" t="s">
        <v>534</v>
      </c>
      <c r="G71" s="28">
        <f>SUMPRODUCT(('ILC Report'!$A$2:$A$8000='Active WWML'!$A71)*('ILC Report'!$BA$2:$BA$8000='Active WWML'!G$4)*('ILC Report'!$F$2:$F$8000))</f>
        <v>0</v>
      </c>
      <c r="H71" s="28">
        <f>SUMPRODUCT(('ILC Report'!$A$2:$A$8000='Active WWML'!$A71)*('ILC Report'!$BA$2:$BA$8000='Active WWML'!H$4)*('ILC Report'!$F$2:$F$8000))</f>
        <v>0</v>
      </c>
      <c r="I71" s="28">
        <f>SUMPRODUCT(('ILC Report'!$A$2:$A$8000='Active WWML'!$A71)*('ILC Report'!$BA$2:$BA$8000='Active WWML'!I$4)*('ILC Report'!$F$2:$F$8000))</f>
        <v>0</v>
      </c>
      <c r="K71" s="28" t="str">
        <f t="shared" si="4"/>
        <v>0</v>
      </c>
      <c r="L71" s="28" t="str">
        <f t="shared" si="5"/>
        <v>0</v>
      </c>
      <c r="M71" s="28" t="str">
        <f t="shared" si="6"/>
        <v>0</v>
      </c>
      <c r="O71" s="28">
        <f>SUMPRODUCT(('ILC Report'!$A$2:$A$8000='Active WWML'!$A71)*('ILC Report'!$BB$2:$BB$8000='Active WWML'!O$4)*('ILC Report'!$F$2:$F$8000))</f>
        <v>0</v>
      </c>
      <c r="P71" s="28">
        <f>SUMPRODUCT(('ILC Report'!$A$2:$A$8000='Active WWML'!$A71)*('ILC Report'!$BB$2:$BB$8000='Active WWML'!P$4)*('ILC Report'!$F$2:$F$8000))</f>
        <v>0</v>
      </c>
      <c r="Q71" s="28">
        <f>SUMPRODUCT(('ILC Report'!$A$2:$A$8000='Active WWML'!$A71)*('ILC Report'!$BB$2:$BB$8000='Active WWML'!Q$4)*('ILC Report'!$F$2:$F$8000))</f>
        <v>0</v>
      </c>
      <c r="R71" s="28">
        <f>SUMPRODUCT(('ILC Report'!$A$2:$A$8000='Active WWML'!$A71)*('ILC Report'!$BB$2:$BB$8000='Active WWML'!R$4)*('ILC Report'!$F$2:$F$8000))</f>
        <v>0</v>
      </c>
      <c r="S71" s="28">
        <f>SUMPRODUCT(('ILC Report'!$A$2:$A$8000='Active WWML'!$A71)*('ILC Report'!$BB$2:$BB$8000='Active WWML'!S$4)*('ILC Report'!$F$2:$F$8000))</f>
        <v>0</v>
      </c>
      <c r="T71" s="28">
        <f>SUMPRODUCT(('ILC Report'!$A$2:$A$8000='Active WWML'!$A71)*('ILC Report'!$BB$2:$BB$8000='Active WWML'!T$4)*('ILC Report'!$F$2:$F$8000))</f>
        <v>0</v>
      </c>
      <c r="U71" s="28">
        <f>SUMPRODUCT(('ILC Report'!$A$2:$A$8000='Active WWML'!$A71)*('ILC Report'!$BB$2:$BB$8000='Active WWML'!U$4)*('ILC Report'!$F$2:$F$8000))</f>
        <v>0</v>
      </c>
      <c r="V71" s="28">
        <f>SUMPRODUCT(('ILC Report'!$A$2:$A$8000='Active WWML'!$A71)*('ILC Report'!$BB$2:$BB$8000='Active WWML'!V$4)*('ILC Report'!$F$2:$F$8000))</f>
        <v>0</v>
      </c>
      <c r="W71" s="28">
        <f>SUMPRODUCT(('ILC Report'!$A$2:$A$8000='Active WWML'!$A71)*('ILC Report'!$BB$2:$BB$8000='Active WWML'!W$4)*('ILC Report'!$F$2:$F$8000))</f>
        <v>0</v>
      </c>
      <c r="X71" s="28">
        <f>SUMPRODUCT(('ILC Report'!$A$2:$A$8000='Active WWML'!$A71)*('ILC Report'!$BB$2:$BB$8000='Active WWML'!X$4)*('ILC Report'!$F$2:$F$8000))</f>
        <v>0</v>
      </c>
      <c r="Y71" s="28">
        <f>SUMPRODUCT(('ILC Report'!$A$2:$A$8000='Active WWML'!$A71)*('ILC Report'!$BB$2:$BB$8000='Active WWML'!Y$4)*('ILC Report'!$F$2:$F$8000))</f>
        <v>0</v>
      </c>
      <c r="Z71" s="28">
        <f>SUMPRODUCT(('ILC Report'!$A$2:$A$8000='Active WWML'!$A71)*('ILC Report'!$BB$2:$BB$8000='Active WWML'!Z$4)*('ILC Report'!$F$2:$F$8000))</f>
        <v>0</v>
      </c>
      <c r="AA71" s="28">
        <f>SUMPRODUCT(('ILC Report'!$A$2:$A$8000='Active WWML'!$A71)*('ILC Report'!$BB$2:$BB$8000='Active WWML'!AA$4)*('ILC Report'!$F$2:$F$8000))</f>
        <v>0</v>
      </c>
      <c r="AB71" s="28">
        <f>SUMPRODUCT(('ILC Report'!$A$2:$A$8000='Active WWML'!$A71)*('ILC Report'!$BB$2:$BB$8000='Active WWML'!AB$4)*('ILC Report'!$F$2:$F$8000))</f>
        <v>0</v>
      </c>
      <c r="AC71" s="28">
        <f>SUMPRODUCT(('ILC Report'!$A$2:$A$8000='Active WWML'!$A71)*('ILC Report'!$BB$2:$BB$8000='Active WWML'!AC$4)*('ILC Report'!$F$2:$F$8000))</f>
        <v>0</v>
      </c>
      <c r="AD71" s="28">
        <f>SUMPRODUCT(('ILC Report'!$A$2:$A$8000='Active WWML'!$A71)*('ILC Report'!$BB$2:$BB$8000='Active WWML'!AD$4)*('ILC Report'!$F$2:$F$8000))</f>
        <v>0</v>
      </c>
      <c r="AE71" s="28">
        <f>SUMPRODUCT(('ILC Report'!$A$2:$A$8000='Active WWML'!$A71)*('ILC Report'!$BB$2:$BB$8000='Active WWML'!AE$4)*('ILC Report'!$F$2:$F$8000))</f>
        <v>0</v>
      </c>
      <c r="AG71" s="28">
        <f>SUMPRODUCT(('ILC Report'!$A$2:$A$8000='Active WWML'!$A71)*('ILC Report'!$H$2:$H$8000='Active WWML'!AG$4)*('ILC Report'!$F$2:$F$8000))</f>
        <v>0</v>
      </c>
      <c r="AH71" s="28">
        <f>SUMPRODUCT(('ILC Report'!$A$2:$A$8000='Active WWML'!$A71)*('ILC Report'!$H$2:$H$8000='Active WWML'!AH$4)*('ILC Report'!$F$2:$F$8000))</f>
        <v>0</v>
      </c>
      <c r="AI71" s="28">
        <f>SUMPRODUCT(('ILC Report'!$A$2:$A$8000='Active WWML'!$A71)*('ILC Report'!$H$2:$H$8000='Active WWML'!AI$4)*('ILC Report'!$F$2:$F$8000))</f>
        <v>0</v>
      </c>
      <c r="AJ71" s="28">
        <f>SUMPRODUCT(('ILC Report'!$A$2:$A$8000='Active WWML'!$A71)*('ILC Report'!$H$2:$H$8000='Active WWML'!AJ$4)*('ILC Report'!$F$2:$F$8000))</f>
        <v>0</v>
      </c>
      <c r="AK71" s="28">
        <f t="shared" si="7"/>
        <v>0</v>
      </c>
    </row>
    <row r="72" spans="1:37" x14ac:dyDescent="0.3">
      <c r="A72" s="40" t="s">
        <v>215</v>
      </c>
      <c r="B72" s="11" t="s">
        <v>294</v>
      </c>
      <c r="C72" s="11" t="s">
        <v>274</v>
      </c>
      <c r="D72" s="11" t="s">
        <v>295</v>
      </c>
      <c r="E72" s="11" t="s">
        <v>534</v>
      </c>
      <c r="G72" s="28">
        <f>SUMPRODUCT(('ILC Report'!$A$2:$A$8000='Active WWML'!$A72)*('ILC Report'!$BA$2:$BA$8000='Active WWML'!G$4)*('ILC Report'!$F$2:$F$8000))</f>
        <v>0</v>
      </c>
      <c r="H72" s="28">
        <f>SUMPRODUCT(('ILC Report'!$A$2:$A$8000='Active WWML'!$A72)*('ILC Report'!$BA$2:$BA$8000='Active WWML'!H$4)*('ILC Report'!$F$2:$F$8000))</f>
        <v>0</v>
      </c>
      <c r="I72" s="28">
        <f>SUMPRODUCT(('ILC Report'!$A$2:$A$8000='Active WWML'!$A72)*('ILC Report'!$BA$2:$BA$8000='Active WWML'!I$4)*('ILC Report'!$F$2:$F$8000))</f>
        <v>0</v>
      </c>
      <c r="K72" s="28" t="str">
        <f t="shared" si="4"/>
        <v>0</v>
      </c>
      <c r="L72" s="28" t="str">
        <f t="shared" si="5"/>
        <v>0</v>
      </c>
      <c r="M72" s="28" t="str">
        <f t="shared" si="6"/>
        <v>0</v>
      </c>
      <c r="O72" s="28">
        <f>SUMPRODUCT(('ILC Report'!$A$2:$A$8000='Active WWML'!$A72)*('ILC Report'!$BB$2:$BB$8000='Active WWML'!O$4)*('ILC Report'!$F$2:$F$8000))</f>
        <v>0</v>
      </c>
      <c r="P72" s="28">
        <f>SUMPRODUCT(('ILC Report'!$A$2:$A$8000='Active WWML'!$A72)*('ILC Report'!$BB$2:$BB$8000='Active WWML'!P$4)*('ILC Report'!$F$2:$F$8000))</f>
        <v>0</v>
      </c>
      <c r="Q72" s="28">
        <f>SUMPRODUCT(('ILC Report'!$A$2:$A$8000='Active WWML'!$A72)*('ILC Report'!$BB$2:$BB$8000='Active WWML'!Q$4)*('ILC Report'!$F$2:$F$8000))</f>
        <v>0</v>
      </c>
      <c r="R72" s="28">
        <f>SUMPRODUCT(('ILC Report'!$A$2:$A$8000='Active WWML'!$A72)*('ILC Report'!$BB$2:$BB$8000='Active WWML'!R$4)*('ILC Report'!$F$2:$F$8000))</f>
        <v>0</v>
      </c>
      <c r="S72" s="28">
        <f>SUMPRODUCT(('ILC Report'!$A$2:$A$8000='Active WWML'!$A72)*('ILC Report'!$BB$2:$BB$8000='Active WWML'!S$4)*('ILC Report'!$F$2:$F$8000))</f>
        <v>0</v>
      </c>
      <c r="T72" s="28">
        <f>SUMPRODUCT(('ILC Report'!$A$2:$A$8000='Active WWML'!$A72)*('ILC Report'!$BB$2:$BB$8000='Active WWML'!T$4)*('ILC Report'!$F$2:$F$8000))</f>
        <v>0</v>
      </c>
      <c r="U72" s="28">
        <f>SUMPRODUCT(('ILC Report'!$A$2:$A$8000='Active WWML'!$A72)*('ILC Report'!$BB$2:$BB$8000='Active WWML'!U$4)*('ILC Report'!$F$2:$F$8000))</f>
        <v>0</v>
      </c>
      <c r="V72" s="28">
        <f>SUMPRODUCT(('ILC Report'!$A$2:$A$8000='Active WWML'!$A72)*('ILC Report'!$BB$2:$BB$8000='Active WWML'!V$4)*('ILC Report'!$F$2:$F$8000))</f>
        <v>0</v>
      </c>
      <c r="W72" s="28">
        <f>SUMPRODUCT(('ILC Report'!$A$2:$A$8000='Active WWML'!$A72)*('ILC Report'!$BB$2:$BB$8000='Active WWML'!W$4)*('ILC Report'!$F$2:$F$8000))</f>
        <v>0</v>
      </c>
      <c r="X72" s="28">
        <f>SUMPRODUCT(('ILC Report'!$A$2:$A$8000='Active WWML'!$A72)*('ILC Report'!$BB$2:$BB$8000='Active WWML'!X$4)*('ILC Report'!$F$2:$F$8000))</f>
        <v>0</v>
      </c>
      <c r="Y72" s="28">
        <f>SUMPRODUCT(('ILC Report'!$A$2:$A$8000='Active WWML'!$A72)*('ILC Report'!$BB$2:$BB$8000='Active WWML'!Y$4)*('ILC Report'!$F$2:$F$8000))</f>
        <v>0</v>
      </c>
      <c r="Z72" s="28">
        <f>SUMPRODUCT(('ILC Report'!$A$2:$A$8000='Active WWML'!$A72)*('ILC Report'!$BB$2:$BB$8000='Active WWML'!Z$4)*('ILC Report'!$F$2:$F$8000))</f>
        <v>0</v>
      </c>
      <c r="AA72" s="28">
        <f>SUMPRODUCT(('ILC Report'!$A$2:$A$8000='Active WWML'!$A72)*('ILC Report'!$BB$2:$BB$8000='Active WWML'!AA$4)*('ILC Report'!$F$2:$F$8000))</f>
        <v>0</v>
      </c>
      <c r="AB72" s="28">
        <f>SUMPRODUCT(('ILC Report'!$A$2:$A$8000='Active WWML'!$A72)*('ILC Report'!$BB$2:$BB$8000='Active WWML'!AB$4)*('ILC Report'!$F$2:$F$8000))</f>
        <v>0</v>
      </c>
      <c r="AC72" s="28">
        <f>SUMPRODUCT(('ILC Report'!$A$2:$A$8000='Active WWML'!$A72)*('ILC Report'!$BB$2:$BB$8000='Active WWML'!AC$4)*('ILC Report'!$F$2:$F$8000))</f>
        <v>0</v>
      </c>
      <c r="AD72" s="28">
        <f>SUMPRODUCT(('ILC Report'!$A$2:$A$8000='Active WWML'!$A72)*('ILC Report'!$BB$2:$BB$8000='Active WWML'!AD$4)*('ILC Report'!$F$2:$F$8000))</f>
        <v>0</v>
      </c>
      <c r="AE72" s="28">
        <f>SUMPRODUCT(('ILC Report'!$A$2:$A$8000='Active WWML'!$A72)*('ILC Report'!$BB$2:$BB$8000='Active WWML'!AE$4)*('ILC Report'!$F$2:$F$8000))</f>
        <v>0</v>
      </c>
      <c r="AG72" s="28">
        <f>SUMPRODUCT(('ILC Report'!$A$2:$A$8000='Active WWML'!$A72)*('ILC Report'!$H$2:$H$8000='Active WWML'!AG$4)*('ILC Report'!$F$2:$F$8000))</f>
        <v>0</v>
      </c>
      <c r="AH72" s="28">
        <f>SUMPRODUCT(('ILC Report'!$A$2:$A$8000='Active WWML'!$A72)*('ILC Report'!$H$2:$H$8000='Active WWML'!AH$4)*('ILC Report'!$F$2:$F$8000))</f>
        <v>0</v>
      </c>
      <c r="AI72" s="28">
        <f>SUMPRODUCT(('ILC Report'!$A$2:$A$8000='Active WWML'!$A72)*('ILC Report'!$H$2:$H$8000='Active WWML'!AI$4)*('ILC Report'!$F$2:$F$8000))</f>
        <v>0</v>
      </c>
      <c r="AJ72" s="28">
        <f>SUMPRODUCT(('ILC Report'!$A$2:$A$8000='Active WWML'!$A72)*('ILC Report'!$H$2:$H$8000='Active WWML'!AJ$4)*('ILC Report'!$F$2:$F$8000))</f>
        <v>0</v>
      </c>
      <c r="AK72" s="28">
        <f t="shared" si="7"/>
        <v>0</v>
      </c>
    </row>
    <row r="73" spans="1:37" x14ac:dyDescent="0.3">
      <c r="A73" s="40" t="s">
        <v>106</v>
      </c>
      <c r="B73" s="11" t="s">
        <v>296</v>
      </c>
      <c r="C73" s="11" t="s">
        <v>283</v>
      </c>
      <c r="D73" s="11" t="s">
        <v>275</v>
      </c>
      <c r="E73" s="11" t="s">
        <v>276</v>
      </c>
      <c r="G73" s="28">
        <f>SUMPRODUCT(('ILC Report'!$A$2:$A$8000='Active WWML'!$A73)*('ILC Report'!$BA$2:$BA$8000='Active WWML'!G$4)*('ILC Report'!$F$2:$F$8000))</f>
        <v>0</v>
      </c>
      <c r="H73" s="28">
        <f>SUMPRODUCT(('ILC Report'!$A$2:$A$8000='Active WWML'!$A73)*('ILC Report'!$BA$2:$BA$8000='Active WWML'!H$4)*('ILC Report'!$F$2:$F$8000))</f>
        <v>0</v>
      </c>
      <c r="I73" s="28">
        <f>SUMPRODUCT(('ILC Report'!$A$2:$A$8000='Active WWML'!$A73)*('ILC Report'!$BA$2:$BA$8000='Active WWML'!I$4)*('ILC Report'!$F$2:$F$8000))</f>
        <v>0</v>
      </c>
      <c r="K73" s="28" t="str">
        <f t="shared" si="4"/>
        <v>0</v>
      </c>
      <c r="L73" s="28" t="str">
        <f t="shared" si="5"/>
        <v>0</v>
      </c>
      <c r="M73" s="28" t="str">
        <f t="shared" si="6"/>
        <v>0</v>
      </c>
      <c r="O73" s="28">
        <f>SUMPRODUCT(('ILC Report'!$A$2:$A$8000='Active WWML'!$A73)*('ILC Report'!$BB$2:$BB$8000='Active WWML'!O$4)*('ILC Report'!$F$2:$F$8000))</f>
        <v>0</v>
      </c>
      <c r="P73" s="28">
        <f>SUMPRODUCT(('ILC Report'!$A$2:$A$8000='Active WWML'!$A73)*('ILC Report'!$BB$2:$BB$8000='Active WWML'!P$4)*('ILC Report'!$F$2:$F$8000))</f>
        <v>0</v>
      </c>
      <c r="Q73" s="28">
        <f>SUMPRODUCT(('ILC Report'!$A$2:$A$8000='Active WWML'!$A73)*('ILC Report'!$BB$2:$BB$8000='Active WWML'!Q$4)*('ILC Report'!$F$2:$F$8000))</f>
        <v>0</v>
      </c>
      <c r="R73" s="28">
        <f>SUMPRODUCT(('ILC Report'!$A$2:$A$8000='Active WWML'!$A73)*('ILC Report'!$BB$2:$BB$8000='Active WWML'!R$4)*('ILC Report'!$F$2:$F$8000))</f>
        <v>0</v>
      </c>
      <c r="S73" s="28">
        <f>SUMPRODUCT(('ILC Report'!$A$2:$A$8000='Active WWML'!$A73)*('ILC Report'!$BB$2:$BB$8000='Active WWML'!S$4)*('ILC Report'!$F$2:$F$8000))</f>
        <v>0</v>
      </c>
      <c r="T73" s="28">
        <f>SUMPRODUCT(('ILC Report'!$A$2:$A$8000='Active WWML'!$A73)*('ILC Report'!$BB$2:$BB$8000='Active WWML'!T$4)*('ILC Report'!$F$2:$F$8000))</f>
        <v>0</v>
      </c>
      <c r="U73" s="28">
        <f>SUMPRODUCT(('ILC Report'!$A$2:$A$8000='Active WWML'!$A73)*('ILC Report'!$BB$2:$BB$8000='Active WWML'!U$4)*('ILC Report'!$F$2:$F$8000))</f>
        <v>0</v>
      </c>
      <c r="V73" s="28">
        <f>SUMPRODUCT(('ILC Report'!$A$2:$A$8000='Active WWML'!$A73)*('ILC Report'!$BB$2:$BB$8000='Active WWML'!V$4)*('ILC Report'!$F$2:$F$8000))</f>
        <v>0</v>
      </c>
      <c r="W73" s="28">
        <f>SUMPRODUCT(('ILC Report'!$A$2:$A$8000='Active WWML'!$A73)*('ILC Report'!$BB$2:$BB$8000='Active WWML'!W$4)*('ILC Report'!$F$2:$F$8000))</f>
        <v>0</v>
      </c>
      <c r="X73" s="28">
        <f>SUMPRODUCT(('ILC Report'!$A$2:$A$8000='Active WWML'!$A73)*('ILC Report'!$BB$2:$BB$8000='Active WWML'!X$4)*('ILC Report'!$F$2:$F$8000))</f>
        <v>0</v>
      </c>
      <c r="Y73" s="28">
        <f>SUMPRODUCT(('ILC Report'!$A$2:$A$8000='Active WWML'!$A73)*('ILC Report'!$BB$2:$BB$8000='Active WWML'!Y$4)*('ILC Report'!$F$2:$F$8000))</f>
        <v>0</v>
      </c>
      <c r="Z73" s="28">
        <f>SUMPRODUCT(('ILC Report'!$A$2:$A$8000='Active WWML'!$A73)*('ILC Report'!$BB$2:$BB$8000='Active WWML'!Z$4)*('ILC Report'!$F$2:$F$8000))</f>
        <v>0</v>
      </c>
      <c r="AA73" s="28">
        <f>SUMPRODUCT(('ILC Report'!$A$2:$A$8000='Active WWML'!$A73)*('ILC Report'!$BB$2:$BB$8000='Active WWML'!AA$4)*('ILC Report'!$F$2:$F$8000))</f>
        <v>0</v>
      </c>
      <c r="AB73" s="28">
        <f>SUMPRODUCT(('ILC Report'!$A$2:$A$8000='Active WWML'!$A73)*('ILC Report'!$BB$2:$BB$8000='Active WWML'!AB$4)*('ILC Report'!$F$2:$F$8000))</f>
        <v>0</v>
      </c>
      <c r="AC73" s="28">
        <f>SUMPRODUCT(('ILC Report'!$A$2:$A$8000='Active WWML'!$A73)*('ILC Report'!$BB$2:$BB$8000='Active WWML'!AC$4)*('ILC Report'!$F$2:$F$8000))</f>
        <v>0</v>
      </c>
      <c r="AD73" s="28">
        <f>SUMPRODUCT(('ILC Report'!$A$2:$A$8000='Active WWML'!$A73)*('ILC Report'!$BB$2:$BB$8000='Active WWML'!AD$4)*('ILC Report'!$F$2:$F$8000))</f>
        <v>0</v>
      </c>
      <c r="AE73" s="28">
        <f>SUMPRODUCT(('ILC Report'!$A$2:$A$8000='Active WWML'!$A73)*('ILC Report'!$BB$2:$BB$8000='Active WWML'!AE$4)*('ILC Report'!$F$2:$F$8000))</f>
        <v>0</v>
      </c>
      <c r="AG73" s="28">
        <f>SUMPRODUCT(('ILC Report'!$A$2:$A$8000='Active WWML'!$A73)*('ILC Report'!$H$2:$H$8000='Active WWML'!AG$4)*('ILC Report'!$F$2:$F$8000))</f>
        <v>0</v>
      </c>
      <c r="AH73" s="28">
        <f>SUMPRODUCT(('ILC Report'!$A$2:$A$8000='Active WWML'!$A73)*('ILC Report'!$H$2:$H$8000='Active WWML'!AH$4)*('ILC Report'!$F$2:$F$8000))</f>
        <v>0</v>
      </c>
      <c r="AI73" s="28">
        <f>SUMPRODUCT(('ILC Report'!$A$2:$A$8000='Active WWML'!$A73)*('ILC Report'!$H$2:$H$8000='Active WWML'!AI$4)*('ILC Report'!$F$2:$F$8000))</f>
        <v>0</v>
      </c>
      <c r="AJ73" s="28">
        <f>SUMPRODUCT(('ILC Report'!$A$2:$A$8000='Active WWML'!$A73)*('ILC Report'!$H$2:$H$8000='Active WWML'!AJ$4)*('ILC Report'!$F$2:$F$8000))</f>
        <v>0</v>
      </c>
      <c r="AK73" s="28">
        <f t="shared" si="7"/>
        <v>0</v>
      </c>
    </row>
    <row r="74" spans="1:37" x14ac:dyDescent="0.3">
      <c r="A74" s="40" t="s">
        <v>102</v>
      </c>
      <c r="B74" s="11" t="s">
        <v>307</v>
      </c>
      <c r="C74" s="11" t="s">
        <v>284</v>
      </c>
      <c r="D74" s="11" t="s">
        <v>275</v>
      </c>
      <c r="E74" s="11" t="s">
        <v>276</v>
      </c>
      <c r="G74" s="28">
        <f>SUMPRODUCT(('ILC Report'!$A$2:$A$8000='Active WWML'!$A74)*('ILC Report'!$BA$2:$BA$8000='Active WWML'!G$4)*('ILC Report'!$F$2:$F$8000))</f>
        <v>424.5</v>
      </c>
      <c r="H74" s="28">
        <f>SUMPRODUCT(('ILC Report'!$A$2:$A$8000='Active WWML'!$A74)*('ILC Report'!$BA$2:$BA$8000='Active WWML'!H$4)*('ILC Report'!$F$2:$F$8000))</f>
        <v>0</v>
      </c>
      <c r="I74" s="28">
        <f>SUMPRODUCT(('ILC Report'!$A$2:$A$8000='Active WWML'!$A74)*('ILC Report'!$BA$2:$BA$8000='Active WWML'!I$4)*('ILC Report'!$F$2:$F$8000))</f>
        <v>0</v>
      </c>
      <c r="K74" s="28" t="str">
        <f t="shared" si="4"/>
        <v>1</v>
      </c>
      <c r="L74" s="28" t="str">
        <f t="shared" si="5"/>
        <v>0</v>
      </c>
      <c r="M74" s="28" t="str">
        <f t="shared" si="6"/>
        <v>0</v>
      </c>
      <c r="O74" s="28">
        <f>SUMPRODUCT(('ILC Report'!$A$2:$A$8000='Active WWML'!$A74)*('ILC Report'!$BB$2:$BB$8000='Active WWML'!O$4)*('ILC Report'!$F$2:$F$8000))</f>
        <v>9.5</v>
      </c>
      <c r="P74" s="28">
        <f>SUMPRODUCT(('ILC Report'!$A$2:$A$8000='Active WWML'!$A74)*('ILC Report'!$BB$2:$BB$8000='Active WWML'!P$4)*('ILC Report'!$F$2:$F$8000))</f>
        <v>0</v>
      </c>
      <c r="Q74" s="28">
        <f>SUMPRODUCT(('ILC Report'!$A$2:$A$8000='Active WWML'!$A74)*('ILC Report'!$BB$2:$BB$8000='Active WWML'!Q$4)*('ILC Report'!$F$2:$F$8000))</f>
        <v>8</v>
      </c>
      <c r="R74" s="28">
        <f>SUMPRODUCT(('ILC Report'!$A$2:$A$8000='Active WWML'!$A74)*('ILC Report'!$BB$2:$BB$8000='Active WWML'!R$4)*('ILC Report'!$F$2:$F$8000))</f>
        <v>0</v>
      </c>
      <c r="S74" s="28">
        <f>SUMPRODUCT(('ILC Report'!$A$2:$A$8000='Active WWML'!$A74)*('ILC Report'!$BB$2:$BB$8000='Active WWML'!S$4)*('ILC Report'!$F$2:$F$8000))</f>
        <v>51</v>
      </c>
      <c r="T74" s="28">
        <f>SUMPRODUCT(('ILC Report'!$A$2:$A$8000='Active WWML'!$A74)*('ILC Report'!$BB$2:$BB$8000='Active WWML'!T$4)*('ILC Report'!$F$2:$F$8000))</f>
        <v>0</v>
      </c>
      <c r="U74" s="28">
        <f>SUMPRODUCT(('ILC Report'!$A$2:$A$8000='Active WWML'!$A74)*('ILC Report'!$BB$2:$BB$8000='Active WWML'!U$4)*('ILC Report'!$F$2:$F$8000))</f>
        <v>0</v>
      </c>
      <c r="V74" s="28">
        <f>SUMPRODUCT(('ILC Report'!$A$2:$A$8000='Active WWML'!$A74)*('ILC Report'!$BB$2:$BB$8000='Active WWML'!V$4)*('ILC Report'!$F$2:$F$8000))</f>
        <v>0</v>
      </c>
      <c r="W74" s="28">
        <f>SUMPRODUCT(('ILC Report'!$A$2:$A$8000='Active WWML'!$A74)*('ILC Report'!$BB$2:$BB$8000='Active WWML'!W$4)*('ILC Report'!$F$2:$F$8000))</f>
        <v>356</v>
      </c>
      <c r="X74" s="28">
        <f>SUMPRODUCT(('ILC Report'!$A$2:$A$8000='Active WWML'!$A74)*('ILC Report'!$BB$2:$BB$8000='Active WWML'!X$4)*('ILC Report'!$F$2:$F$8000))</f>
        <v>0</v>
      </c>
      <c r="Y74" s="28">
        <f>SUMPRODUCT(('ILC Report'!$A$2:$A$8000='Active WWML'!$A74)*('ILC Report'!$BB$2:$BB$8000='Active WWML'!Y$4)*('ILC Report'!$F$2:$F$8000))</f>
        <v>0</v>
      </c>
      <c r="Z74" s="28">
        <f>SUMPRODUCT(('ILC Report'!$A$2:$A$8000='Active WWML'!$A74)*('ILC Report'!$BB$2:$BB$8000='Active WWML'!Z$4)*('ILC Report'!$F$2:$F$8000))</f>
        <v>0</v>
      </c>
      <c r="AA74" s="28">
        <f>SUMPRODUCT(('ILC Report'!$A$2:$A$8000='Active WWML'!$A74)*('ILC Report'!$BB$2:$BB$8000='Active WWML'!AA$4)*('ILC Report'!$F$2:$F$8000))</f>
        <v>0</v>
      </c>
      <c r="AB74" s="28">
        <f>SUMPRODUCT(('ILC Report'!$A$2:$A$8000='Active WWML'!$A74)*('ILC Report'!$BB$2:$BB$8000='Active WWML'!AB$4)*('ILC Report'!$F$2:$F$8000))</f>
        <v>0</v>
      </c>
      <c r="AC74" s="28">
        <f>SUMPRODUCT(('ILC Report'!$A$2:$A$8000='Active WWML'!$A74)*('ILC Report'!$BB$2:$BB$8000='Active WWML'!AC$4)*('ILC Report'!$F$2:$F$8000))</f>
        <v>0</v>
      </c>
      <c r="AD74" s="28">
        <f>SUMPRODUCT(('ILC Report'!$A$2:$A$8000='Active WWML'!$A74)*('ILC Report'!$BB$2:$BB$8000='Active WWML'!AD$4)*('ILC Report'!$F$2:$F$8000))</f>
        <v>0</v>
      </c>
      <c r="AE74" s="28">
        <f>SUMPRODUCT(('ILC Report'!$A$2:$A$8000='Active WWML'!$A74)*('ILC Report'!$BB$2:$BB$8000='Active WWML'!AE$4)*('ILC Report'!$F$2:$F$8000))</f>
        <v>0</v>
      </c>
      <c r="AG74" s="28">
        <f>SUMPRODUCT(('ILC Report'!$A$2:$A$8000='Active WWML'!$A74)*('ILC Report'!$H$2:$H$8000='Active WWML'!AG$4)*('ILC Report'!$F$2:$F$8000))</f>
        <v>214.5</v>
      </c>
      <c r="AH74" s="28">
        <f>SUMPRODUCT(('ILC Report'!$A$2:$A$8000='Active WWML'!$A74)*('ILC Report'!$H$2:$H$8000='Active WWML'!AH$4)*('ILC Report'!$F$2:$F$8000))</f>
        <v>210</v>
      </c>
      <c r="AI74" s="28">
        <f>SUMPRODUCT(('ILC Report'!$A$2:$A$8000='Active WWML'!$A74)*('ILC Report'!$H$2:$H$8000='Active WWML'!AI$4)*('ILC Report'!$F$2:$F$8000))</f>
        <v>0</v>
      </c>
      <c r="AJ74" s="28">
        <f>SUMPRODUCT(('ILC Report'!$A$2:$A$8000='Active WWML'!$A74)*('ILC Report'!$H$2:$H$8000='Active WWML'!AJ$4)*('ILC Report'!$F$2:$F$8000))</f>
        <v>0</v>
      </c>
      <c r="AK74" s="28">
        <f t="shared" si="7"/>
        <v>424.5</v>
      </c>
    </row>
    <row r="75" spans="1:37" x14ac:dyDescent="0.3">
      <c r="A75" s="40" t="s">
        <v>122</v>
      </c>
      <c r="B75" s="11" t="s">
        <v>322</v>
      </c>
      <c r="C75" s="11" t="s">
        <v>283</v>
      </c>
      <c r="D75" s="11" t="s">
        <v>275</v>
      </c>
      <c r="E75" s="11" t="s">
        <v>276</v>
      </c>
      <c r="G75" s="28">
        <f>SUMPRODUCT(('ILC Report'!$A$2:$A$8000='Active WWML'!$A75)*('ILC Report'!$BA$2:$BA$8000='Active WWML'!G$4)*('ILC Report'!$F$2:$F$8000))</f>
        <v>227</v>
      </c>
      <c r="H75" s="28">
        <f>SUMPRODUCT(('ILC Report'!$A$2:$A$8000='Active WWML'!$A75)*('ILC Report'!$BA$2:$BA$8000='Active WWML'!H$4)*('ILC Report'!$F$2:$F$8000))</f>
        <v>0</v>
      </c>
      <c r="I75" s="28">
        <f>SUMPRODUCT(('ILC Report'!$A$2:$A$8000='Active WWML'!$A75)*('ILC Report'!$BA$2:$BA$8000='Active WWML'!I$4)*('ILC Report'!$F$2:$F$8000))</f>
        <v>0</v>
      </c>
      <c r="K75" s="28" t="str">
        <f t="shared" si="4"/>
        <v>1</v>
      </c>
      <c r="L75" s="28" t="str">
        <f t="shared" si="5"/>
        <v>0</v>
      </c>
      <c r="M75" s="28" t="str">
        <f t="shared" si="6"/>
        <v>0</v>
      </c>
      <c r="O75" s="28">
        <f>SUMPRODUCT(('ILC Report'!$A$2:$A$8000='Active WWML'!$A75)*('ILC Report'!$BB$2:$BB$8000='Active WWML'!O$4)*('ILC Report'!$F$2:$F$8000))</f>
        <v>0</v>
      </c>
      <c r="P75" s="28">
        <f>SUMPRODUCT(('ILC Report'!$A$2:$A$8000='Active WWML'!$A75)*('ILC Report'!$BB$2:$BB$8000='Active WWML'!P$4)*('ILC Report'!$F$2:$F$8000))</f>
        <v>6</v>
      </c>
      <c r="Q75" s="28">
        <f>SUMPRODUCT(('ILC Report'!$A$2:$A$8000='Active WWML'!$A75)*('ILC Report'!$BB$2:$BB$8000='Active WWML'!Q$4)*('ILC Report'!$F$2:$F$8000))</f>
        <v>0</v>
      </c>
      <c r="R75" s="28">
        <f>SUMPRODUCT(('ILC Report'!$A$2:$A$8000='Active WWML'!$A75)*('ILC Report'!$BB$2:$BB$8000='Active WWML'!R$4)*('ILC Report'!$F$2:$F$8000))</f>
        <v>136</v>
      </c>
      <c r="S75" s="28">
        <f>SUMPRODUCT(('ILC Report'!$A$2:$A$8000='Active WWML'!$A75)*('ILC Report'!$BB$2:$BB$8000='Active WWML'!S$4)*('ILC Report'!$F$2:$F$8000))</f>
        <v>0</v>
      </c>
      <c r="T75" s="28">
        <f>SUMPRODUCT(('ILC Report'!$A$2:$A$8000='Active WWML'!$A75)*('ILC Report'!$BB$2:$BB$8000='Active WWML'!T$4)*('ILC Report'!$F$2:$F$8000))</f>
        <v>0</v>
      </c>
      <c r="U75" s="28">
        <f>SUMPRODUCT(('ILC Report'!$A$2:$A$8000='Active WWML'!$A75)*('ILC Report'!$BB$2:$BB$8000='Active WWML'!U$4)*('ILC Report'!$F$2:$F$8000))</f>
        <v>0</v>
      </c>
      <c r="V75" s="28">
        <f>SUMPRODUCT(('ILC Report'!$A$2:$A$8000='Active WWML'!$A75)*('ILC Report'!$BB$2:$BB$8000='Active WWML'!V$4)*('ILC Report'!$F$2:$F$8000))</f>
        <v>0</v>
      </c>
      <c r="W75" s="28">
        <f>SUMPRODUCT(('ILC Report'!$A$2:$A$8000='Active WWML'!$A75)*('ILC Report'!$BB$2:$BB$8000='Active WWML'!W$4)*('ILC Report'!$F$2:$F$8000))</f>
        <v>85</v>
      </c>
      <c r="X75" s="28">
        <f>SUMPRODUCT(('ILC Report'!$A$2:$A$8000='Active WWML'!$A75)*('ILC Report'!$BB$2:$BB$8000='Active WWML'!X$4)*('ILC Report'!$F$2:$F$8000))</f>
        <v>0</v>
      </c>
      <c r="Y75" s="28">
        <f>SUMPRODUCT(('ILC Report'!$A$2:$A$8000='Active WWML'!$A75)*('ILC Report'!$BB$2:$BB$8000='Active WWML'!Y$4)*('ILC Report'!$F$2:$F$8000))</f>
        <v>0</v>
      </c>
      <c r="Z75" s="28">
        <f>SUMPRODUCT(('ILC Report'!$A$2:$A$8000='Active WWML'!$A75)*('ILC Report'!$BB$2:$BB$8000='Active WWML'!Z$4)*('ILC Report'!$F$2:$F$8000))</f>
        <v>0</v>
      </c>
      <c r="AA75" s="28">
        <f>SUMPRODUCT(('ILC Report'!$A$2:$A$8000='Active WWML'!$A75)*('ILC Report'!$BB$2:$BB$8000='Active WWML'!AA$4)*('ILC Report'!$F$2:$F$8000))</f>
        <v>0</v>
      </c>
      <c r="AB75" s="28">
        <f>SUMPRODUCT(('ILC Report'!$A$2:$A$8000='Active WWML'!$A75)*('ILC Report'!$BB$2:$BB$8000='Active WWML'!AB$4)*('ILC Report'!$F$2:$F$8000))</f>
        <v>0</v>
      </c>
      <c r="AC75" s="28">
        <f>SUMPRODUCT(('ILC Report'!$A$2:$A$8000='Active WWML'!$A75)*('ILC Report'!$BB$2:$BB$8000='Active WWML'!AC$4)*('ILC Report'!$F$2:$F$8000))</f>
        <v>0</v>
      </c>
      <c r="AD75" s="28">
        <f>SUMPRODUCT(('ILC Report'!$A$2:$A$8000='Active WWML'!$A75)*('ILC Report'!$BB$2:$BB$8000='Active WWML'!AD$4)*('ILC Report'!$F$2:$F$8000))</f>
        <v>0</v>
      </c>
      <c r="AE75" s="28">
        <f>SUMPRODUCT(('ILC Report'!$A$2:$A$8000='Active WWML'!$A75)*('ILC Report'!$BB$2:$BB$8000='Active WWML'!AE$4)*('ILC Report'!$F$2:$F$8000))</f>
        <v>0</v>
      </c>
      <c r="AG75" s="28">
        <f>SUMPRODUCT(('ILC Report'!$A$2:$A$8000='Active WWML'!$A75)*('ILC Report'!$H$2:$H$8000='Active WWML'!AG$4)*('ILC Report'!$F$2:$F$8000))</f>
        <v>227</v>
      </c>
      <c r="AH75" s="28">
        <f>SUMPRODUCT(('ILC Report'!$A$2:$A$8000='Active WWML'!$A75)*('ILC Report'!$H$2:$H$8000='Active WWML'!AH$4)*('ILC Report'!$F$2:$F$8000))</f>
        <v>0</v>
      </c>
      <c r="AI75" s="28">
        <f>SUMPRODUCT(('ILC Report'!$A$2:$A$8000='Active WWML'!$A75)*('ILC Report'!$H$2:$H$8000='Active WWML'!AI$4)*('ILC Report'!$F$2:$F$8000))</f>
        <v>0</v>
      </c>
      <c r="AJ75" s="28">
        <f>SUMPRODUCT(('ILC Report'!$A$2:$A$8000='Active WWML'!$A75)*('ILC Report'!$H$2:$H$8000='Active WWML'!AJ$4)*('ILC Report'!$F$2:$F$8000))</f>
        <v>0</v>
      </c>
      <c r="AK75" s="28">
        <f t="shared" si="7"/>
        <v>227</v>
      </c>
    </row>
    <row r="76" spans="1:37" x14ac:dyDescent="0.3">
      <c r="A76" s="40" t="s">
        <v>181</v>
      </c>
      <c r="B76" s="11" t="s">
        <v>348</v>
      </c>
      <c r="C76" s="11" t="s">
        <v>278</v>
      </c>
      <c r="D76" s="11" t="s">
        <v>275</v>
      </c>
      <c r="E76" s="11" t="s">
        <v>276</v>
      </c>
      <c r="G76" s="28">
        <f>SUMPRODUCT(('ILC Report'!$A$2:$A$8000='Active WWML'!$A76)*('ILC Report'!$BA$2:$BA$8000='Active WWML'!G$4)*('ILC Report'!$F$2:$F$8000))</f>
        <v>0</v>
      </c>
      <c r="H76" s="28">
        <f>SUMPRODUCT(('ILC Report'!$A$2:$A$8000='Active WWML'!$A76)*('ILC Report'!$BA$2:$BA$8000='Active WWML'!H$4)*('ILC Report'!$F$2:$F$8000))</f>
        <v>0</v>
      </c>
      <c r="I76" s="28">
        <f>SUMPRODUCT(('ILC Report'!$A$2:$A$8000='Active WWML'!$A76)*('ILC Report'!$BA$2:$BA$8000='Active WWML'!I$4)*('ILC Report'!$F$2:$F$8000))</f>
        <v>0</v>
      </c>
      <c r="K76" s="28" t="str">
        <f t="shared" si="4"/>
        <v>0</v>
      </c>
      <c r="L76" s="28" t="str">
        <f t="shared" si="5"/>
        <v>0</v>
      </c>
      <c r="M76" s="28" t="str">
        <f t="shared" si="6"/>
        <v>0</v>
      </c>
      <c r="O76" s="28">
        <f>SUMPRODUCT(('ILC Report'!$A$2:$A$8000='Active WWML'!$A76)*('ILC Report'!$BB$2:$BB$8000='Active WWML'!O$4)*('ILC Report'!$F$2:$F$8000))</f>
        <v>0</v>
      </c>
      <c r="P76" s="28">
        <f>SUMPRODUCT(('ILC Report'!$A$2:$A$8000='Active WWML'!$A76)*('ILC Report'!$BB$2:$BB$8000='Active WWML'!P$4)*('ILC Report'!$F$2:$F$8000))</f>
        <v>0</v>
      </c>
      <c r="Q76" s="28">
        <f>SUMPRODUCT(('ILC Report'!$A$2:$A$8000='Active WWML'!$A76)*('ILC Report'!$BB$2:$BB$8000='Active WWML'!Q$4)*('ILC Report'!$F$2:$F$8000))</f>
        <v>0</v>
      </c>
      <c r="R76" s="28">
        <f>SUMPRODUCT(('ILC Report'!$A$2:$A$8000='Active WWML'!$A76)*('ILC Report'!$BB$2:$BB$8000='Active WWML'!R$4)*('ILC Report'!$F$2:$F$8000))</f>
        <v>0</v>
      </c>
      <c r="S76" s="28">
        <f>SUMPRODUCT(('ILC Report'!$A$2:$A$8000='Active WWML'!$A76)*('ILC Report'!$BB$2:$BB$8000='Active WWML'!S$4)*('ILC Report'!$F$2:$F$8000))</f>
        <v>0</v>
      </c>
      <c r="T76" s="28">
        <f>SUMPRODUCT(('ILC Report'!$A$2:$A$8000='Active WWML'!$A76)*('ILC Report'!$BB$2:$BB$8000='Active WWML'!T$4)*('ILC Report'!$F$2:$F$8000))</f>
        <v>0</v>
      </c>
      <c r="U76" s="28">
        <f>SUMPRODUCT(('ILC Report'!$A$2:$A$8000='Active WWML'!$A76)*('ILC Report'!$BB$2:$BB$8000='Active WWML'!U$4)*('ILC Report'!$F$2:$F$8000))</f>
        <v>0</v>
      </c>
      <c r="V76" s="28">
        <f>SUMPRODUCT(('ILC Report'!$A$2:$A$8000='Active WWML'!$A76)*('ILC Report'!$BB$2:$BB$8000='Active WWML'!V$4)*('ILC Report'!$F$2:$F$8000))</f>
        <v>0</v>
      </c>
      <c r="W76" s="28">
        <f>SUMPRODUCT(('ILC Report'!$A$2:$A$8000='Active WWML'!$A76)*('ILC Report'!$BB$2:$BB$8000='Active WWML'!W$4)*('ILC Report'!$F$2:$F$8000))</f>
        <v>0</v>
      </c>
      <c r="X76" s="28">
        <f>SUMPRODUCT(('ILC Report'!$A$2:$A$8000='Active WWML'!$A76)*('ILC Report'!$BB$2:$BB$8000='Active WWML'!X$4)*('ILC Report'!$F$2:$F$8000))</f>
        <v>0</v>
      </c>
      <c r="Y76" s="28">
        <f>SUMPRODUCT(('ILC Report'!$A$2:$A$8000='Active WWML'!$A76)*('ILC Report'!$BB$2:$BB$8000='Active WWML'!Y$4)*('ILC Report'!$F$2:$F$8000))</f>
        <v>0</v>
      </c>
      <c r="Z76" s="28">
        <f>SUMPRODUCT(('ILC Report'!$A$2:$A$8000='Active WWML'!$A76)*('ILC Report'!$BB$2:$BB$8000='Active WWML'!Z$4)*('ILC Report'!$F$2:$F$8000))</f>
        <v>0</v>
      </c>
      <c r="AA76" s="28">
        <f>SUMPRODUCT(('ILC Report'!$A$2:$A$8000='Active WWML'!$A76)*('ILC Report'!$BB$2:$BB$8000='Active WWML'!AA$4)*('ILC Report'!$F$2:$F$8000))</f>
        <v>0</v>
      </c>
      <c r="AB76" s="28">
        <f>SUMPRODUCT(('ILC Report'!$A$2:$A$8000='Active WWML'!$A76)*('ILC Report'!$BB$2:$BB$8000='Active WWML'!AB$4)*('ILC Report'!$F$2:$F$8000))</f>
        <v>0</v>
      </c>
      <c r="AC76" s="28">
        <f>SUMPRODUCT(('ILC Report'!$A$2:$A$8000='Active WWML'!$A76)*('ILC Report'!$BB$2:$BB$8000='Active WWML'!AC$4)*('ILC Report'!$F$2:$F$8000))</f>
        <v>0</v>
      </c>
      <c r="AD76" s="28">
        <f>SUMPRODUCT(('ILC Report'!$A$2:$A$8000='Active WWML'!$A76)*('ILC Report'!$BB$2:$BB$8000='Active WWML'!AD$4)*('ILC Report'!$F$2:$F$8000))</f>
        <v>0</v>
      </c>
      <c r="AE76" s="28">
        <f>SUMPRODUCT(('ILC Report'!$A$2:$A$8000='Active WWML'!$A76)*('ILC Report'!$BB$2:$BB$8000='Active WWML'!AE$4)*('ILC Report'!$F$2:$F$8000))</f>
        <v>0</v>
      </c>
      <c r="AG76" s="28">
        <f>SUMPRODUCT(('ILC Report'!$A$2:$A$8000='Active WWML'!$A76)*('ILC Report'!$H$2:$H$8000='Active WWML'!AG$4)*('ILC Report'!$F$2:$F$8000))</f>
        <v>0</v>
      </c>
      <c r="AH76" s="28">
        <f>SUMPRODUCT(('ILC Report'!$A$2:$A$8000='Active WWML'!$A76)*('ILC Report'!$H$2:$H$8000='Active WWML'!AH$4)*('ILC Report'!$F$2:$F$8000))</f>
        <v>0</v>
      </c>
      <c r="AI76" s="28">
        <f>SUMPRODUCT(('ILC Report'!$A$2:$A$8000='Active WWML'!$A76)*('ILC Report'!$H$2:$H$8000='Active WWML'!AI$4)*('ILC Report'!$F$2:$F$8000))</f>
        <v>0</v>
      </c>
      <c r="AJ76" s="28">
        <f>SUMPRODUCT(('ILC Report'!$A$2:$A$8000='Active WWML'!$A76)*('ILC Report'!$H$2:$H$8000='Active WWML'!AJ$4)*('ILC Report'!$F$2:$F$8000))</f>
        <v>0</v>
      </c>
      <c r="AK76" s="28">
        <f t="shared" si="7"/>
        <v>0</v>
      </c>
    </row>
    <row r="77" spans="1:37" x14ac:dyDescent="0.3">
      <c r="A77" s="40">
        <v>101553</v>
      </c>
      <c r="B77" s="11" t="s">
        <v>377</v>
      </c>
      <c r="C77" s="11" t="s">
        <v>46</v>
      </c>
      <c r="D77" s="11" t="s">
        <v>275</v>
      </c>
      <c r="E77" s="11" t="s">
        <v>276</v>
      </c>
      <c r="G77" s="28">
        <f>SUMPRODUCT(('ILC Report'!$A$2:$A$8000='Active WWML'!$A77)*('ILC Report'!$BA$2:$BA$8000='Active WWML'!G$4)*('ILC Report'!$F$2:$F$8000))</f>
        <v>0</v>
      </c>
      <c r="H77" s="28">
        <f>SUMPRODUCT(('ILC Report'!$A$2:$A$8000='Active WWML'!$A77)*('ILC Report'!$BA$2:$BA$8000='Active WWML'!H$4)*('ILC Report'!$F$2:$F$8000))</f>
        <v>0</v>
      </c>
      <c r="I77" s="28">
        <f>SUMPRODUCT(('ILC Report'!$A$2:$A$8000='Active WWML'!$A77)*('ILC Report'!$BA$2:$BA$8000='Active WWML'!I$4)*('ILC Report'!$F$2:$F$8000))</f>
        <v>0</v>
      </c>
      <c r="K77" s="28" t="str">
        <f t="shared" si="4"/>
        <v>0</v>
      </c>
      <c r="L77" s="28" t="str">
        <f t="shared" si="5"/>
        <v>0</v>
      </c>
      <c r="M77" s="28" t="str">
        <f t="shared" si="6"/>
        <v>0</v>
      </c>
      <c r="O77" s="28">
        <f>SUMPRODUCT(('ILC Report'!$A$2:$A$8000='Active WWML'!$A77)*('ILC Report'!$BB$2:$BB$8000='Active WWML'!O$4)*('ILC Report'!$F$2:$F$8000))</f>
        <v>0</v>
      </c>
      <c r="P77" s="28">
        <f>SUMPRODUCT(('ILC Report'!$A$2:$A$8000='Active WWML'!$A77)*('ILC Report'!$BB$2:$BB$8000='Active WWML'!P$4)*('ILC Report'!$F$2:$F$8000))</f>
        <v>0</v>
      </c>
      <c r="Q77" s="28">
        <f>SUMPRODUCT(('ILC Report'!$A$2:$A$8000='Active WWML'!$A77)*('ILC Report'!$BB$2:$BB$8000='Active WWML'!Q$4)*('ILC Report'!$F$2:$F$8000))</f>
        <v>0</v>
      </c>
      <c r="R77" s="28">
        <f>SUMPRODUCT(('ILC Report'!$A$2:$A$8000='Active WWML'!$A77)*('ILC Report'!$BB$2:$BB$8000='Active WWML'!R$4)*('ILC Report'!$F$2:$F$8000))</f>
        <v>0</v>
      </c>
      <c r="S77" s="28">
        <f>SUMPRODUCT(('ILC Report'!$A$2:$A$8000='Active WWML'!$A77)*('ILC Report'!$BB$2:$BB$8000='Active WWML'!S$4)*('ILC Report'!$F$2:$F$8000))</f>
        <v>0</v>
      </c>
      <c r="T77" s="28">
        <f>SUMPRODUCT(('ILC Report'!$A$2:$A$8000='Active WWML'!$A77)*('ILC Report'!$BB$2:$BB$8000='Active WWML'!T$4)*('ILC Report'!$F$2:$F$8000))</f>
        <v>0</v>
      </c>
      <c r="U77" s="28">
        <f>SUMPRODUCT(('ILC Report'!$A$2:$A$8000='Active WWML'!$A77)*('ILC Report'!$BB$2:$BB$8000='Active WWML'!U$4)*('ILC Report'!$F$2:$F$8000))</f>
        <v>0</v>
      </c>
      <c r="V77" s="28">
        <f>SUMPRODUCT(('ILC Report'!$A$2:$A$8000='Active WWML'!$A77)*('ILC Report'!$BB$2:$BB$8000='Active WWML'!V$4)*('ILC Report'!$F$2:$F$8000))</f>
        <v>0</v>
      </c>
      <c r="W77" s="28">
        <f>SUMPRODUCT(('ILC Report'!$A$2:$A$8000='Active WWML'!$A77)*('ILC Report'!$BB$2:$BB$8000='Active WWML'!W$4)*('ILC Report'!$F$2:$F$8000))</f>
        <v>0</v>
      </c>
      <c r="X77" s="28">
        <f>SUMPRODUCT(('ILC Report'!$A$2:$A$8000='Active WWML'!$A77)*('ILC Report'!$BB$2:$BB$8000='Active WWML'!X$4)*('ILC Report'!$F$2:$F$8000))</f>
        <v>0</v>
      </c>
      <c r="Y77" s="28">
        <f>SUMPRODUCT(('ILC Report'!$A$2:$A$8000='Active WWML'!$A77)*('ILC Report'!$BB$2:$BB$8000='Active WWML'!Y$4)*('ILC Report'!$F$2:$F$8000))</f>
        <v>0</v>
      </c>
      <c r="Z77" s="28">
        <f>SUMPRODUCT(('ILC Report'!$A$2:$A$8000='Active WWML'!$A77)*('ILC Report'!$BB$2:$BB$8000='Active WWML'!Z$4)*('ILC Report'!$F$2:$F$8000))</f>
        <v>0</v>
      </c>
      <c r="AA77" s="28">
        <f>SUMPRODUCT(('ILC Report'!$A$2:$A$8000='Active WWML'!$A77)*('ILC Report'!$BB$2:$BB$8000='Active WWML'!AA$4)*('ILC Report'!$F$2:$F$8000))</f>
        <v>0</v>
      </c>
      <c r="AB77" s="28">
        <f>SUMPRODUCT(('ILC Report'!$A$2:$A$8000='Active WWML'!$A77)*('ILC Report'!$BB$2:$BB$8000='Active WWML'!AB$4)*('ILC Report'!$F$2:$F$8000))</f>
        <v>0</v>
      </c>
      <c r="AC77" s="28">
        <f>SUMPRODUCT(('ILC Report'!$A$2:$A$8000='Active WWML'!$A77)*('ILC Report'!$BB$2:$BB$8000='Active WWML'!AC$4)*('ILC Report'!$F$2:$F$8000))</f>
        <v>0</v>
      </c>
      <c r="AD77" s="28">
        <f>SUMPRODUCT(('ILC Report'!$A$2:$A$8000='Active WWML'!$A77)*('ILC Report'!$BB$2:$BB$8000='Active WWML'!AD$4)*('ILC Report'!$F$2:$F$8000))</f>
        <v>0</v>
      </c>
      <c r="AE77" s="28">
        <f>SUMPRODUCT(('ILC Report'!$A$2:$A$8000='Active WWML'!$A77)*('ILC Report'!$BB$2:$BB$8000='Active WWML'!AE$4)*('ILC Report'!$F$2:$F$8000))</f>
        <v>0</v>
      </c>
      <c r="AG77" s="28">
        <f>SUMPRODUCT(('ILC Report'!$A$2:$A$8000='Active WWML'!$A77)*('ILC Report'!$H$2:$H$8000='Active WWML'!AG$4)*('ILC Report'!$F$2:$F$8000))</f>
        <v>0</v>
      </c>
      <c r="AH77" s="28">
        <f>SUMPRODUCT(('ILC Report'!$A$2:$A$8000='Active WWML'!$A77)*('ILC Report'!$H$2:$H$8000='Active WWML'!AH$4)*('ILC Report'!$F$2:$F$8000))</f>
        <v>0</v>
      </c>
      <c r="AI77" s="28">
        <f>SUMPRODUCT(('ILC Report'!$A$2:$A$8000='Active WWML'!$A77)*('ILC Report'!$H$2:$H$8000='Active WWML'!AI$4)*('ILC Report'!$F$2:$F$8000))</f>
        <v>0</v>
      </c>
      <c r="AJ77" s="28">
        <f>SUMPRODUCT(('ILC Report'!$A$2:$A$8000='Active WWML'!$A77)*('ILC Report'!$H$2:$H$8000='Active WWML'!AJ$4)*('ILC Report'!$F$2:$F$8000))</f>
        <v>0</v>
      </c>
      <c r="AK77" s="28">
        <f t="shared" si="7"/>
        <v>0</v>
      </c>
    </row>
    <row r="78" spans="1:37" x14ac:dyDescent="0.3">
      <c r="A78" s="40" t="s">
        <v>101</v>
      </c>
      <c r="B78" s="11" t="s">
        <v>303</v>
      </c>
      <c r="C78" s="11" t="s">
        <v>274</v>
      </c>
      <c r="D78" s="11" t="s">
        <v>275</v>
      </c>
      <c r="E78" s="11" t="s">
        <v>276</v>
      </c>
      <c r="G78" s="28">
        <f>SUMPRODUCT(('ILC Report'!$A$2:$A$8000='Active WWML'!$A78)*('ILC Report'!$BA$2:$BA$8000='Active WWML'!G$4)*('ILC Report'!$F$2:$F$8000))</f>
        <v>472.5</v>
      </c>
      <c r="H78" s="28">
        <f>SUMPRODUCT(('ILC Report'!$A$2:$A$8000='Active WWML'!$A78)*('ILC Report'!$BA$2:$BA$8000='Active WWML'!H$4)*('ILC Report'!$F$2:$F$8000))</f>
        <v>0</v>
      </c>
      <c r="I78" s="28">
        <f>SUMPRODUCT(('ILC Report'!$A$2:$A$8000='Active WWML'!$A78)*('ILC Report'!$BA$2:$BA$8000='Active WWML'!I$4)*('ILC Report'!$F$2:$F$8000))</f>
        <v>0</v>
      </c>
      <c r="K78" s="28" t="str">
        <f t="shared" si="4"/>
        <v>1</v>
      </c>
      <c r="L78" s="28" t="str">
        <f t="shared" si="5"/>
        <v>0</v>
      </c>
      <c r="M78" s="28" t="str">
        <f t="shared" si="6"/>
        <v>0</v>
      </c>
      <c r="O78" s="28">
        <f>SUMPRODUCT(('ILC Report'!$A$2:$A$8000='Active WWML'!$A78)*('ILC Report'!$BB$2:$BB$8000='Active WWML'!O$4)*('ILC Report'!$F$2:$F$8000))</f>
        <v>0</v>
      </c>
      <c r="P78" s="28">
        <f>SUMPRODUCT(('ILC Report'!$A$2:$A$8000='Active WWML'!$A78)*('ILC Report'!$BB$2:$BB$8000='Active WWML'!P$4)*('ILC Report'!$F$2:$F$8000))</f>
        <v>30.5</v>
      </c>
      <c r="Q78" s="28">
        <f>SUMPRODUCT(('ILC Report'!$A$2:$A$8000='Active WWML'!$A78)*('ILC Report'!$BB$2:$BB$8000='Active WWML'!Q$4)*('ILC Report'!$F$2:$F$8000))</f>
        <v>109.5</v>
      </c>
      <c r="R78" s="28">
        <f>SUMPRODUCT(('ILC Report'!$A$2:$A$8000='Active WWML'!$A78)*('ILC Report'!$BB$2:$BB$8000='Active WWML'!R$4)*('ILC Report'!$F$2:$F$8000))</f>
        <v>0</v>
      </c>
      <c r="S78" s="28">
        <f>SUMPRODUCT(('ILC Report'!$A$2:$A$8000='Active WWML'!$A78)*('ILC Report'!$BB$2:$BB$8000='Active WWML'!S$4)*('ILC Report'!$F$2:$F$8000))</f>
        <v>0</v>
      </c>
      <c r="T78" s="28">
        <f>SUMPRODUCT(('ILC Report'!$A$2:$A$8000='Active WWML'!$A78)*('ILC Report'!$BB$2:$BB$8000='Active WWML'!T$4)*('ILC Report'!$F$2:$F$8000))</f>
        <v>0</v>
      </c>
      <c r="U78" s="28">
        <f>SUMPRODUCT(('ILC Report'!$A$2:$A$8000='Active WWML'!$A78)*('ILC Report'!$BB$2:$BB$8000='Active WWML'!U$4)*('ILC Report'!$F$2:$F$8000))</f>
        <v>0</v>
      </c>
      <c r="V78" s="28">
        <f>SUMPRODUCT(('ILC Report'!$A$2:$A$8000='Active WWML'!$A78)*('ILC Report'!$BB$2:$BB$8000='Active WWML'!V$4)*('ILC Report'!$F$2:$F$8000))</f>
        <v>0</v>
      </c>
      <c r="W78" s="28">
        <f>SUMPRODUCT(('ILC Report'!$A$2:$A$8000='Active WWML'!$A78)*('ILC Report'!$BB$2:$BB$8000='Active WWML'!W$4)*('ILC Report'!$F$2:$F$8000))</f>
        <v>308</v>
      </c>
      <c r="X78" s="28">
        <f>SUMPRODUCT(('ILC Report'!$A$2:$A$8000='Active WWML'!$A78)*('ILC Report'!$BB$2:$BB$8000='Active WWML'!X$4)*('ILC Report'!$F$2:$F$8000))</f>
        <v>4</v>
      </c>
      <c r="Y78" s="28">
        <f>SUMPRODUCT(('ILC Report'!$A$2:$A$8000='Active WWML'!$A78)*('ILC Report'!$BB$2:$BB$8000='Active WWML'!Y$4)*('ILC Report'!$F$2:$F$8000))</f>
        <v>20.5</v>
      </c>
      <c r="Z78" s="28">
        <f>SUMPRODUCT(('ILC Report'!$A$2:$A$8000='Active WWML'!$A78)*('ILC Report'!$BB$2:$BB$8000='Active WWML'!Z$4)*('ILC Report'!$F$2:$F$8000))</f>
        <v>0</v>
      </c>
      <c r="AA78" s="28">
        <f>SUMPRODUCT(('ILC Report'!$A$2:$A$8000='Active WWML'!$A78)*('ILC Report'!$BB$2:$BB$8000='Active WWML'!AA$4)*('ILC Report'!$F$2:$F$8000))</f>
        <v>0</v>
      </c>
      <c r="AB78" s="28">
        <f>SUMPRODUCT(('ILC Report'!$A$2:$A$8000='Active WWML'!$A78)*('ILC Report'!$BB$2:$BB$8000='Active WWML'!AB$4)*('ILC Report'!$F$2:$F$8000))</f>
        <v>0</v>
      </c>
      <c r="AC78" s="28">
        <f>SUMPRODUCT(('ILC Report'!$A$2:$A$8000='Active WWML'!$A78)*('ILC Report'!$BB$2:$BB$8000='Active WWML'!AC$4)*('ILC Report'!$F$2:$F$8000))</f>
        <v>0</v>
      </c>
      <c r="AD78" s="28">
        <f>SUMPRODUCT(('ILC Report'!$A$2:$A$8000='Active WWML'!$A78)*('ILC Report'!$BB$2:$BB$8000='Active WWML'!AD$4)*('ILC Report'!$F$2:$F$8000))</f>
        <v>0</v>
      </c>
      <c r="AE78" s="28">
        <f>SUMPRODUCT(('ILC Report'!$A$2:$A$8000='Active WWML'!$A78)*('ILC Report'!$BB$2:$BB$8000='Active WWML'!AE$4)*('ILC Report'!$F$2:$F$8000))</f>
        <v>0</v>
      </c>
      <c r="AG78" s="28">
        <f>SUMPRODUCT(('ILC Report'!$A$2:$A$8000='Active WWML'!$A78)*('ILC Report'!$H$2:$H$8000='Active WWML'!AG$4)*('ILC Report'!$F$2:$F$8000))</f>
        <v>232.5</v>
      </c>
      <c r="AH78" s="28">
        <f>SUMPRODUCT(('ILC Report'!$A$2:$A$8000='Active WWML'!$A78)*('ILC Report'!$H$2:$H$8000='Active WWML'!AH$4)*('ILC Report'!$F$2:$F$8000))</f>
        <v>240</v>
      </c>
      <c r="AI78" s="28">
        <f>SUMPRODUCT(('ILC Report'!$A$2:$A$8000='Active WWML'!$A78)*('ILC Report'!$H$2:$H$8000='Active WWML'!AI$4)*('ILC Report'!$F$2:$F$8000))</f>
        <v>0</v>
      </c>
      <c r="AJ78" s="28">
        <f>SUMPRODUCT(('ILC Report'!$A$2:$A$8000='Active WWML'!$A78)*('ILC Report'!$H$2:$H$8000='Active WWML'!AJ$4)*('ILC Report'!$F$2:$F$8000))</f>
        <v>0</v>
      </c>
      <c r="AK78" s="28">
        <f t="shared" si="7"/>
        <v>472.5</v>
      </c>
    </row>
    <row r="79" spans="1:37" x14ac:dyDescent="0.3">
      <c r="A79" s="40" t="s">
        <v>87</v>
      </c>
      <c r="B79" s="11" t="s">
        <v>313</v>
      </c>
      <c r="C79" s="11" t="s">
        <v>301</v>
      </c>
      <c r="D79" s="11" t="s">
        <v>275</v>
      </c>
      <c r="E79" s="11" t="s">
        <v>276</v>
      </c>
      <c r="G79" s="28">
        <f>SUMPRODUCT(('ILC Report'!$A$2:$A$8000='Active WWML'!$A79)*('ILC Report'!$BA$2:$BA$8000='Active WWML'!G$4)*('ILC Report'!$F$2:$F$8000))</f>
        <v>192</v>
      </c>
      <c r="H79" s="28">
        <f>SUMPRODUCT(('ILC Report'!$A$2:$A$8000='Active WWML'!$A79)*('ILC Report'!$BA$2:$BA$8000='Active WWML'!H$4)*('ILC Report'!$F$2:$F$8000))</f>
        <v>0</v>
      </c>
      <c r="I79" s="28">
        <f>SUMPRODUCT(('ILC Report'!$A$2:$A$8000='Active WWML'!$A79)*('ILC Report'!$BA$2:$BA$8000='Active WWML'!I$4)*('ILC Report'!$F$2:$F$8000))</f>
        <v>0</v>
      </c>
      <c r="K79" s="28" t="str">
        <f t="shared" si="4"/>
        <v>1</v>
      </c>
      <c r="L79" s="28" t="str">
        <f t="shared" si="5"/>
        <v>0</v>
      </c>
      <c r="M79" s="28" t="str">
        <f t="shared" si="6"/>
        <v>0</v>
      </c>
      <c r="O79" s="28">
        <f>SUMPRODUCT(('ILC Report'!$A$2:$A$8000='Active WWML'!$A79)*('ILC Report'!$BB$2:$BB$8000='Active WWML'!O$4)*('ILC Report'!$F$2:$F$8000))</f>
        <v>0</v>
      </c>
      <c r="P79" s="28">
        <f>SUMPRODUCT(('ILC Report'!$A$2:$A$8000='Active WWML'!$A79)*('ILC Report'!$BB$2:$BB$8000='Active WWML'!P$4)*('ILC Report'!$F$2:$F$8000))</f>
        <v>0</v>
      </c>
      <c r="Q79" s="28">
        <f>SUMPRODUCT(('ILC Report'!$A$2:$A$8000='Active WWML'!$A79)*('ILC Report'!$BB$2:$BB$8000='Active WWML'!Q$4)*('ILC Report'!$F$2:$F$8000))</f>
        <v>0</v>
      </c>
      <c r="R79" s="28">
        <f>SUMPRODUCT(('ILC Report'!$A$2:$A$8000='Active WWML'!$A79)*('ILC Report'!$BB$2:$BB$8000='Active WWML'!R$4)*('ILC Report'!$F$2:$F$8000))</f>
        <v>0</v>
      </c>
      <c r="S79" s="28">
        <f>SUMPRODUCT(('ILC Report'!$A$2:$A$8000='Active WWML'!$A79)*('ILC Report'!$BB$2:$BB$8000='Active WWML'!S$4)*('ILC Report'!$F$2:$F$8000))</f>
        <v>0</v>
      </c>
      <c r="T79" s="28">
        <f>SUMPRODUCT(('ILC Report'!$A$2:$A$8000='Active WWML'!$A79)*('ILC Report'!$BB$2:$BB$8000='Active WWML'!T$4)*('ILC Report'!$F$2:$F$8000))</f>
        <v>0</v>
      </c>
      <c r="U79" s="28">
        <f>SUMPRODUCT(('ILC Report'!$A$2:$A$8000='Active WWML'!$A79)*('ILC Report'!$BB$2:$BB$8000='Active WWML'!U$4)*('ILC Report'!$F$2:$F$8000))</f>
        <v>0</v>
      </c>
      <c r="V79" s="28">
        <f>SUMPRODUCT(('ILC Report'!$A$2:$A$8000='Active WWML'!$A79)*('ILC Report'!$BB$2:$BB$8000='Active WWML'!V$4)*('ILC Report'!$F$2:$F$8000))</f>
        <v>192</v>
      </c>
      <c r="W79" s="28">
        <f>SUMPRODUCT(('ILC Report'!$A$2:$A$8000='Active WWML'!$A79)*('ILC Report'!$BB$2:$BB$8000='Active WWML'!W$4)*('ILC Report'!$F$2:$F$8000))</f>
        <v>0</v>
      </c>
      <c r="X79" s="28">
        <f>SUMPRODUCT(('ILC Report'!$A$2:$A$8000='Active WWML'!$A79)*('ILC Report'!$BB$2:$BB$8000='Active WWML'!X$4)*('ILC Report'!$F$2:$F$8000))</f>
        <v>0</v>
      </c>
      <c r="Y79" s="28">
        <f>SUMPRODUCT(('ILC Report'!$A$2:$A$8000='Active WWML'!$A79)*('ILC Report'!$BB$2:$BB$8000='Active WWML'!Y$4)*('ILC Report'!$F$2:$F$8000))</f>
        <v>0</v>
      </c>
      <c r="Z79" s="28">
        <f>SUMPRODUCT(('ILC Report'!$A$2:$A$8000='Active WWML'!$A79)*('ILC Report'!$BB$2:$BB$8000='Active WWML'!Z$4)*('ILC Report'!$F$2:$F$8000))</f>
        <v>0</v>
      </c>
      <c r="AA79" s="28">
        <f>SUMPRODUCT(('ILC Report'!$A$2:$A$8000='Active WWML'!$A79)*('ILC Report'!$BB$2:$BB$8000='Active WWML'!AA$4)*('ILC Report'!$F$2:$F$8000))</f>
        <v>0</v>
      </c>
      <c r="AB79" s="28">
        <f>SUMPRODUCT(('ILC Report'!$A$2:$A$8000='Active WWML'!$A79)*('ILC Report'!$BB$2:$BB$8000='Active WWML'!AB$4)*('ILC Report'!$F$2:$F$8000))</f>
        <v>0</v>
      </c>
      <c r="AC79" s="28">
        <f>SUMPRODUCT(('ILC Report'!$A$2:$A$8000='Active WWML'!$A79)*('ILC Report'!$BB$2:$BB$8000='Active WWML'!AC$4)*('ILC Report'!$F$2:$F$8000))</f>
        <v>0</v>
      </c>
      <c r="AD79" s="28">
        <f>SUMPRODUCT(('ILC Report'!$A$2:$A$8000='Active WWML'!$A79)*('ILC Report'!$BB$2:$BB$8000='Active WWML'!AD$4)*('ILC Report'!$F$2:$F$8000))</f>
        <v>0</v>
      </c>
      <c r="AE79" s="28">
        <f>SUMPRODUCT(('ILC Report'!$A$2:$A$8000='Active WWML'!$A79)*('ILC Report'!$BB$2:$BB$8000='Active WWML'!AE$4)*('ILC Report'!$F$2:$F$8000))</f>
        <v>0</v>
      </c>
      <c r="AG79" s="28">
        <f>SUMPRODUCT(('ILC Report'!$A$2:$A$8000='Active WWML'!$A79)*('ILC Report'!$H$2:$H$8000='Active WWML'!AG$4)*('ILC Report'!$F$2:$F$8000))</f>
        <v>32</v>
      </c>
      <c r="AH79" s="28">
        <f>SUMPRODUCT(('ILC Report'!$A$2:$A$8000='Active WWML'!$A79)*('ILC Report'!$H$2:$H$8000='Active WWML'!AH$4)*('ILC Report'!$F$2:$F$8000))</f>
        <v>0</v>
      </c>
      <c r="AI79" s="28">
        <f>SUMPRODUCT(('ILC Report'!$A$2:$A$8000='Active WWML'!$A79)*('ILC Report'!$H$2:$H$8000='Active WWML'!AI$4)*('ILC Report'!$F$2:$F$8000))</f>
        <v>160</v>
      </c>
      <c r="AJ79" s="28">
        <f>SUMPRODUCT(('ILC Report'!$A$2:$A$8000='Active WWML'!$A79)*('ILC Report'!$H$2:$H$8000='Active WWML'!AJ$4)*('ILC Report'!$F$2:$F$8000))</f>
        <v>0</v>
      </c>
      <c r="AK79" s="28">
        <f t="shared" si="7"/>
        <v>192</v>
      </c>
    </row>
    <row r="80" spans="1:37" x14ac:dyDescent="0.3">
      <c r="A80" s="40" t="s">
        <v>136</v>
      </c>
      <c r="B80" s="11" t="s">
        <v>462</v>
      </c>
      <c r="C80" s="11" t="s">
        <v>283</v>
      </c>
      <c r="D80" s="11" t="s">
        <v>275</v>
      </c>
      <c r="E80" s="11" t="s">
        <v>276</v>
      </c>
      <c r="G80" s="28">
        <f>SUMPRODUCT(('ILC Report'!$A$2:$A$8000='Active WWML'!$A80)*('ILC Report'!$BA$2:$BA$8000='Active WWML'!G$4)*('ILC Report'!$F$2:$F$8000))</f>
        <v>0</v>
      </c>
      <c r="H80" s="28">
        <f>SUMPRODUCT(('ILC Report'!$A$2:$A$8000='Active WWML'!$A80)*('ILC Report'!$BA$2:$BA$8000='Active WWML'!H$4)*('ILC Report'!$F$2:$F$8000))</f>
        <v>0</v>
      </c>
      <c r="I80" s="28">
        <f>SUMPRODUCT(('ILC Report'!$A$2:$A$8000='Active WWML'!$A80)*('ILC Report'!$BA$2:$BA$8000='Active WWML'!I$4)*('ILC Report'!$F$2:$F$8000))</f>
        <v>0</v>
      </c>
      <c r="K80" s="28" t="str">
        <f t="shared" si="4"/>
        <v>0</v>
      </c>
      <c r="L80" s="28" t="str">
        <f t="shared" si="5"/>
        <v>0</v>
      </c>
      <c r="M80" s="28" t="str">
        <f t="shared" si="6"/>
        <v>0</v>
      </c>
      <c r="O80" s="28">
        <f>SUMPRODUCT(('ILC Report'!$A$2:$A$8000='Active WWML'!$A80)*('ILC Report'!$BB$2:$BB$8000='Active WWML'!O$4)*('ILC Report'!$F$2:$F$8000))</f>
        <v>0</v>
      </c>
      <c r="P80" s="28">
        <f>SUMPRODUCT(('ILC Report'!$A$2:$A$8000='Active WWML'!$A80)*('ILC Report'!$BB$2:$BB$8000='Active WWML'!P$4)*('ILC Report'!$F$2:$F$8000))</f>
        <v>0</v>
      </c>
      <c r="Q80" s="28">
        <f>SUMPRODUCT(('ILC Report'!$A$2:$A$8000='Active WWML'!$A80)*('ILC Report'!$BB$2:$BB$8000='Active WWML'!Q$4)*('ILC Report'!$F$2:$F$8000))</f>
        <v>0</v>
      </c>
      <c r="R80" s="28">
        <f>SUMPRODUCT(('ILC Report'!$A$2:$A$8000='Active WWML'!$A80)*('ILC Report'!$BB$2:$BB$8000='Active WWML'!R$4)*('ILC Report'!$F$2:$F$8000))</f>
        <v>0</v>
      </c>
      <c r="S80" s="28">
        <f>SUMPRODUCT(('ILC Report'!$A$2:$A$8000='Active WWML'!$A80)*('ILC Report'!$BB$2:$BB$8000='Active WWML'!S$4)*('ILC Report'!$F$2:$F$8000))</f>
        <v>0</v>
      </c>
      <c r="T80" s="28">
        <f>SUMPRODUCT(('ILC Report'!$A$2:$A$8000='Active WWML'!$A80)*('ILC Report'!$BB$2:$BB$8000='Active WWML'!T$4)*('ILC Report'!$F$2:$F$8000))</f>
        <v>0</v>
      </c>
      <c r="U80" s="28">
        <f>SUMPRODUCT(('ILC Report'!$A$2:$A$8000='Active WWML'!$A80)*('ILC Report'!$BB$2:$BB$8000='Active WWML'!U$4)*('ILC Report'!$F$2:$F$8000))</f>
        <v>0</v>
      </c>
      <c r="V80" s="28">
        <f>SUMPRODUCT(('ILC Report'!$A$2:$A$8000='Active WWML'!$A80)*('ILC Report'!$BB$2:$BB$8000='Active WWML'!V$4)*('ILC Report'!$F$2:$F$8000))</f>
        <v>0</v>
      </c>
      <c r="W80" s="28">
        <f>SUMPRODUCT(('ILC Report'!$A$2:$A$8000='Active WWML'!$A80)*('ILC Report'!$BB$2:$BB$8000='Active WWML'!W$4)*('ILC Report'!$F$2:$F$8000))</f>
        <v>0</v>
      </c>
      <c r="X80" s="28">
        <f>SUMPRODUCT(('ILC Report'!$A$2:$A$8000='Active WWML'!$A80)*('ILC Report'!$BB$2:$BB$8000='Active WWML'!X$4)*('ILC Report'!$F$2:$F$8000))</f>
        <v>0</v>
      </c>
      <c r="Y80" s="28">
        <f>SUMPRODUCT(('ILC Report'!$A$2:$A$8000='Active WWML'!$A80)*('ILC Report'!$BB$2:$BB$8000='Active WWML'!Y$4)*('ILC Report'!$F$2:$F$8000))</f>
        <v>0</v>
      </c>
      <c r="Z80" s="28">
        <f>SUMPRODUCT(('ILC Report'!$A$2:$A$8000='Active WWML'!$A80)*('ILC Report'!$BB$2:$BB$8000='Active WWML'!Z$4)*('ILC Report'!$F$2:$F$8000))</f>
        <v>0</v>
      </c>
      <c r="AA80" s="28">
        <f>SUMPRODUCT(('ILC Report'!$A$2:$A$8000='Active WWML'!$A80)*('ILC Report'!$BB$2:$BB$8000='Active WWML'!AA$4)*('ILC Report'!$F$2:$F$8000))</f>
        <v>0</v>
      </c>
      <c r="AB80" s="28">
        <f>SUMPRODUCT(('ILC Report'!$A$2:$A$8000='Active WWML'!$A80)*('ILC Report'!$BB$2:$BB$8000='Active WWML'!AB$4)*('ILC Report'!$F$2:$F$8000))</f>
        <v>0</v>
      </c>
      <c r="AC80" s="28">
        <f>SUMPRODUCT(('ILC Report'!$A$2:$A$8000='Active WWML'!$A80)*('ILC Report'!$BB$2:$BB$8000='Active WWML'!AC$4)*('ILC Report'!$F$2:$F$8000))</f>
        <v>0</v>
      </c>
      <c r="AD80" s="28">
        <f>SUMPRODUCT(('ILC Report'!$A$2:$A$8000='Active WWML'!$A80)*('ILC Report'!$BB$2:$BB$8000='Active WWML'!AD$4)*('ILC Report'!$F$2:$F$8000))</f>
        <v>0</v>
      </c>
      <c r="AE80" s="28">
        <f>SUMPRODUCT(('ILC Report'!$A$2:$A$8000='Active WWML'!$A80)*('ILC Report'!$BB$2:$BB$8000='Active WWML'!AE$4)*('ILC Report'!$F$2:$F$8000))</f>
        <v>0</v>
      </c>
      <c r="AG80" s="28">
        <f>SUMPRODUCT(('ILC Report'!$A$2:$A$8000='Active WWML'!$A80)*('ILC Report'!$H$2:$H$8000='Active WWML'!AG$4)*('ILC Report'!$F$2:$F$8000))</f>
        <v>0</v>
      </c>
      <c r="AH80" s="28">
        <f>SUMPRODUCT(('ILC Report'!$A$2:$A$8000='Active WWML'!$A80)*('ILC Report'!$H$2:$H$8000='Active WWML'!AH$4)*('ILC Report'!$F$2:$F$8000))</f>
        <v>0</v>
      </c>
      <c r="AI80" s="28">
        <f>SUMPRODUCT(('ILC Report'!$A$2:$A$8000='Active WWML'!$A80)*('ILC Report'!$H$2:$H$8000='Active WWML'!AI$4)*('ILC Report'!$F$2:$F$8000))</f>
        <v>0</v>
      </c>
      <c r="AJ80" s="28">
        <f>SUMPRODUCT(('ILC Report'!$A$2:$A$8000='Active WWML'!$A80)*('ILC Report'!$H$2:$H$8000='Active WWML'!AJ$4)*('ILC Report'!$F$2:$F$8000))</f>
        <v>0</v>
      </c>
      <c r="AK80" s="28">
        <f t="shared" si="7"/>
        <v>0</v>
      </c>
    </row>
    <row r="81" spans="1:37" x14ac:dyDescent="0.3">
      <c r="A81" s="40" t="s">
        <v>144</v>
      </c>
      <c r="B81" s="11" t="s">
        <v>451</v>
      </c>
      <c r="C81" s="11" t="s">
        <v>284</v>
      </c>
      <c r="D81" s="11" t="s">
        <v>275</v>
      </c>
      <c r="E81" s="11" t="s">
        <v>276</v>
      </c>
      <c r="G81" s="28">
        <f>SUMPRODUCT(('ILC Report'!$A$2:$A$8000='Active WWML'!$A81)*('ILC Report'!$BA$2:$BA$8000='Active WWML'!G$4)*('ILC Report'!$F$2:$F$8000))</f>
        <v>0</v>
      </c>
      <c r="H81" s="28">
        <f>SUMPRODUCT(('ILC Report'!$A$2:$A$8000='Active WWML'!$A81)*('ILC Report'!$BA$2:$BA$8000='Active WWML'!H$4)*('ILC Report'!$F$2:$F$8000))</f>
        <v>0</v>
      </c>
      <c r="I81" s="28">
        <f>SUMPRODUCT(('ILC Report'!$A$2:$A$8000='Active WWML'!$A81)*('ILC Report'!$BA$2:$BA$8000='Active WWML'!I$4)*('ILC Report'!$F$2:$F$8000))</f>
        <v>0</v>
      </c>
      <c r="K81" s="28" t="str">
        <f t="shared" si="4"/>
        <v>0</v>
      </c>
      <c r="L81" s="28" t="str">
        <f t="shared" si="5"/>
        <v>0</v>
      </c>
      <c r="M81" s="28" t="str">
        <f t="shared" si="6"/>
        <v>0</v>
      </c>
      <c r="O81" s="28">
        <f>SUMPRODUCT(('ILC Report'!$A$2:$A$8000='Active WWML'!$A81)*('ILC Report'!$BB$2:$BB$8000='Active WWML'!O$4)*('ILC Report'!$F$2:$F$8000))</f>
        <v>0</v>
      </c>
      <c r="P81" s="28">
        <f>SUMPRODUCT(('ILC Report'!$A$2:$A$8000='Active WWML'!$A81)*('ILC Report'!$BB$2:$BB$8000='Active WWML'!P$4)*('ILC Report'!$F$2:$F$8000))</f>
        <v>0</v>
      </c>
      <c r="Q81" s="28">
        <f>SUMPRODUCT(('ILC Report'!$A$2:$A$8000='Active WWML'!$A81)*('ILC Report'!$BB$2:$BB$8000='Active WWML'!Q$4)*('ILC Report'!$F$2:$F$8000))</f>
        <v>0</v>
      </c>
      <c r="R81" s="28">
        <f>SUMPRODUCT(('ILC Report'!$A$2:$A$8000='Active WWML'!$A81)*('ILC Report'!$BB$2:$BB$8000='Active WWML'!R$4)*('ILC Report'!$F$2:$F$8000))</f>
        <v>0</v>
      </c>
      <c r="S81" s="28">
        <f>SUMPRODUCT(('ILC Report'!$A$2:$A$8000='Active WWML'!$A81)*('ILC Report'!$BB$2:$BB$8000='Active WWML'!S$4)*('ILC Report'!$F$2:$F$8000))</f>
        <v>0</v>
      </c>
      <c r="T81" s="28">
        <f>SUMPRODUCT(('ILC Report'!$A$2:$A$8000='Active WWML'!$A81)*('ILC Report'!$BB$2:$BB$8000='Active WWML'!T$4)*('ILC Report'!$F$2:$F$8000))</f>
        <v>0</v>
      </c>
      <c r="U81" s="28">
        <f>SUMPRODUCT(('ILC Report'!$A$2:$A$8000='Active WWML'!$A81)*('ILC Report'!$BB$2:$BB$8000='Active WWML'!U$4)*('ILC Report'!$F$2:$F$8000))</f>
        <v>0</v>
      </c>
      <c r="V81" s="28">
        <f>SUMPRODUCT(('ILC Report'!$A$2:$A$8000='Active WWML'!$A81)*('ILC Report'!$BB$2:$BB$8000='Active WWML'!V$4)*('ILC Report'!$F$2:$F$8000))</f>
        <v>0</v>
      </c>
      <c r="W81" s="28">
        <f>SUMPRODUCT(('ILC Report'!$A$2:$A$8000='Active WWML'!$A81)*('ILC Report'!$BB$2:$BB$8000='Active WWML'!W$4)*('ILC Report'!$F$2:$F$8000))</f>
        <v>0</v>
      </c>
      <c r="X81" s="28">
        <f>SUMPRODUCT(('ILC Report'!$A$2:$A$8000='Active WWML'!$A81)*('ILC Report'!$BB$2:$BB$8000='Active WWML'!X$4)*('ILC Report'!$F$2:$F$8000))</f>
        <v>0</v>
      </c>
      <c r="Y81" s="28">
        <f>SUMPRODUCT(('ILC Report'!$A$2:$A$8000='Active WWML'!$A81)*('ILC Report'!$BB$2:$BB$8000='Active WWML'!Y$4)*('ILC Report'!$F$2:$F$8000))</f>
        <v>0</v>
      </c>
      <c r="Z81" s="28">
        <f>SUMPRODUCT(('ILC Report'!$A$2:$A$8000='Active WWML'!$A81)*('ILC Report'!$BB$2:$BB$8000='Active WWML'!Z$4)*('ILC Report'!$F$2:$F$8000))</f>
        <v>0</v>
      </c>
      <c r="AA81" s="28">
        <f>SUMPRODUCT(('ILC Report'!$A$2:$A$8000='Active WWML'!$A81)*('ILC Report'!$BB$2:$BB$8000='Active WWML'!AA$4)*('ILC Report'!$F$2:$F$8000))</f>
        <v>0</v>
      </c>
      <c r="AB81" s="28">
        <f>SUMPRODUCT(('ILC Report'!$A$2:$A$8000='Active WWML'!$A81)*('ILC Report'!$BB$2:$BB$8000='Active WWML'!AB$4)*('ILC Report'!$F$2:$F$8000))</f>
        <v>0</v>
      </c>
      <c r="AC81" s="28">
        <f>SUMPRODUCT(('ILC Report'!$A$2:$A$8000='Active WWML'!$A81)*('ILC Report'!$BB$2:$BB$8000='Active WWML'!AC$4)*('ILC Report'!$F$2:$F$8000))</f>
        <v>0</v>
      </c>
      <c r="AD81" s="28">
        <f>SUMPRODUCT(('ILC Report'!$A$2:$A$8000='Active WWML'!$A81)*('ILC Report'!$BB$2:$BB$8000='Active WWML'!AD$4)*('ILC Report'!$F$2:$F$8000))</f>
        <v>0</v>
      </c>
      <c r="AE81" s="28">
        <f>SUMPRODUCT(('ILC Report'!$A$2:$A$8000='Active WWML'!$A81)*('ILC Report'!$BB$2:$BB$8000='Active WWML'!AE$4)*('ILC Report'!$F$2:$F$8000))</f>
        <v>0</v>
      </c>
      <c r="AG81" s="28">
        <f>SUMPRODUCT(('ILC Report'!$A$2:$A$8000='Active WWML'!$A81)*('ILC Report'!$H$2:$H$8000='Active WWML'!AG$4)*('ILC Report'!$F$2:$F$8000))</f>
        <v>0</v>
      </c>
      <c r="AH81" s="28">
        <f>SUMPRODUCT(('ILC Report'!$A$2:$A$8000='Active WWML'!$A81)*('ILC Report'!$H$2:$H$8000='Active WWML'!AH$4)*('ILC Report'!$F$2:$F$8000))</f>
        <v>0</v>
      </c>
      <c r="AI81" s="28">
        <f>SUMPRODUCT(('ILC Report'!$A$2:$A$8000='Active WWML'!$A81)*('ILC Report'!$H$2:$H$8000='Active WWML'!AI$4)*('ILC Report'!$F$2:$F$8000))</f>
        <v>0</v>
      </c>
      <c r="AJ81" s="28">
        <f>SUMPRODUCT(('ILC Report'!$A$2:$A$8000='Active WWML'!$A81)*('ILC Report'!$H$2:$H$8000='Active WWML'!AJ$4)*('ILC Report'!$F$2:$F$8000))</f>
        <v>0</v>
      </c>
      <c r="AK81" s="28">
        <f t="shared" si="7"/>
        <v>0</v>
      </c>
    </row>
    <row r="82" spans="1:37" x14ac:dyDescent="0.3">
      <c r="A82" s="40" t="s">
        <v>84</v>
      </c>
      <c r="B82" s="11" t="s">
        <v>389</v>
      </c>
      <c r="C82" s="11" t="s">
        <v>356</v>
      </c>
      <c r="D82" s="11" t="s">
        <v>275</v>
      </c>
      <c r="E82" s="11" t="s">
        <v>276</v>
      </c>
      <c r="G82" s="28">
        <f>SUMPRODUCT(('ILC Report'!$A$2:$A$8000='Active WWML'!$A82)*('ILC Report'!$BA$2:$BA$8000='Active WWML'!G$4)*('ILC Report'!$F$2:$F$8000))</f>
        <v>154</v>
      </c>
      <c r="H82" s="28">
        <f>SUMPRODUCT(('ILC Report'!$A$2:$A$8000='Active WWML'!$A82)*('ILC Report'!$BA$2:$BA$8000='Active WWML'!H$4)*('ILC Report'!$F$2:$F$8000))</f>
        <v>0</v>
      </c>
      <c r="I82" s="28">
        <f>SUMPRODUCT(('ILC Report'!$A$2:$A$8000='Active WWML'!$A82)*('ILC Report'!$BA$2:$BA$8000='Active WWML'!I$4)*('ILC Report'!$F$2:$F$8000))</f>
        <v>0</v>
      </c>
      <c r="K82" s="28" t="str">
        <f t="shared" si="4"/>
        <v>1</v>
      </c>
      <c r="L82" s="28" t="str">
        <f t="shared" si="5"/>
        <v>0</v>
      </c>
      <c r="M82" s="28" t="str">
        <f t="shared" si="6"/>
        <v>0</v>
      </c>
      <c r="O82" s="28">
        <f>SUMPRODUCT(('ILC Report'!$A$2:$A$8000='Active WWML'!$A82)*('ILC Report'!$BB$2:$BB$8000='Active WWML'!O$4)*('ILC Report'!$F$2:$F$8000))</f>
        <v>0</v>
      </c>
      <c r="P82" s="28">
        <f>SUMPRODUCT(('ILC Report'!$A$2:$A$8000='Active WWML'!$A82)*('ILC Report'!$BB$2:$BB$8000='Active WWML'!P$4)*('ILC Report'!$F$2:$F$8000))</f>
        <v>0</v>
      </c>
      <c r="Q82" s="28">
        <f>SUMPRODUCT(('ILC Report'!$A$2:$A$8000='Active WWML'!$A82)*('ILC Report'!$BB$2:$BB$8000='Active WWML'!Q$4)*('ILC Report'!$F$2:$F$8000))</f>
        <v>0</v>
      </c>
      <c r="R82" s="28">
        <f>SUMPRODUCT(('ILC Report'!$A$2:$A$8000='Active WWML'!$A82)*('ILC Report'!$BB$2:$BB$8000='Active WWML'!R$4)*('ILC Report'!$F$2:$F$8000))</f>
        <v>0</v>
      </c>
      <c r="S82" s="28">
        <f>SUMPRODUCT(('ILC Report'!$A$2:$A$8000='Active WWML'!$A82)*('ILC Report'!$BB$2:$BB$8000='Active WWML'!S$4)*('ILC Report'!$F$2:$F$8000))</f>
        <v>0</v>
      </c>
      <c r="T82" s="28">
        <f>SUMPRODUCT(('ILC Report'!$A$2:$A$8000='Active WWML'!$A82)*('ILC Report'!$BB$2:$BB$8000='Active WWML'!T$4)*('ILC Report'!$F$2:$F$8000))</f>
        <v>0</v>
      </c>
      <c r="U82" s="28">
        <f>SUMPRODUCT(('ILC Report'!$A$2:$A$8000='Active WWML'!$A82)*('ILC Report'!$BB$2:$BB$8000='Active WWML'!U$4)*('ILC Report'!$F$2:$F$8000))</f>
        <v>0</v>
      </c>
      <c r="V82" s="28">
        <f>SUMPRODUCT(('ILC Report'!$A$2:$A$8000='Active WWML'!$A82)*('ILC Report'!$BB$2:$BB$8000='Active WWML'!V$4)*('ILC Report'!$F$2:$F$8000))</f>
        <v>0</v>
      </c>
      <c r="W82" s="28">
        <f>SUMPRODUCT(('ILC Report'!$A$2:$A$8000='Active WWML'!$A82)*('ILC Report'!$BB$2:$BB$8000='Active WWML'!W$4)*('ILC Report'!$F$2:$F$8000))</f>
        <v>154</v>
      </c>
      <c r="X82" s="28">
        <f>SUMPRODUCT(('ILC Report'!$A$2:$A$8000='Active WWML'!$A82)*('ILC Report'!$BB$2:$BB$8000='Active WWML'!X$4)*('ILC Report'!$F$2:$F$8000))</f>
        <v>0</v>
      </c>
      <c r="Y82" s="28">
        <f>SUMPRODUCT(('ILC Report'!$A$2:$A$8000='Active WWML'!$A82)*('ILC Report'!$BB$2:$BB$8000='Active WWML'!Y$4)*('ILC Report'!$F$2:$F$8000))</f>
        <v>0</v>
      </c>
      <c r="Z82" s="28">
        <f>SUMPRODUCT(('ILC Report'!$A$2:$A$8000='Active WWML'!$A82)*('ILC Report'!$BB$2:$BB$8000='Active WWML'!Z$4)*('ILC Report'!$F$2:$F$8000))</f>
        <v>0</v>
      </c>
      <c r="AA82" s="28">
        <f>SUMPRODUCT(('ILC Report'!$A$2:$A$8000='Active WWML'!$A82)*('ILC Report'!$BB$2:$BB$8000='Active WWML'!AA$4)*('ILC Report'!$F$2:$F$8000))</f>
        <v>0</v>
      </c>
      <c r="AB82" s="28">
        <f>SUMPRODUCT(('ILC Report'!$A$2:$A$8000='Active WWML'!$A82)*('ILC Report'!$BB$2:$BB$8000='Active WWML'!AB$4)*('ILC Report'!$F$2:$F$8000))</f>
        <v>0</v>
      </c>
      <c r="AC82" s="28">
        <f>SUMPRODUCT(('ILC Report'!$A$2:$A$8000='Active WWML'!$A82)*('ILC Report'!$BB$2:$BB$8000='Active WWML'!AC$4)*('ILC Report'!$F$2:$F$8000))</f>
        <v>0</v>
      </c>
      <c r="AD82" s="28">
        <f>SUMPRODUCT(('ILC Report'!$A$2:$A$8000='Active WWML'!$A82)*('ILC Report'!$BB$2:$BB$8000='Active WWML'!AD$4)*('ILC Report'!$F$2:$F$8000))</f>
        <v>0</v>
      </c>
      <c r="AE82" s="28">
        <f>SUMPRODUCT(('ILC Report'!$A$2:$A$8000='Active WWML'!$A82)*('ILC Report'!$BB$2:$BB$8000='Active WWML'!AE$4)*('ILC Report'!$F$2:$F$8000))</f>
        <v>0</v>
      </c>
      <c r="AG82" s="28">
        <f>SUMPRODUCT(('ILC Report'!$A$2:$A$8000='Active WWML'!$A82)*('ILC Report'!$H$2:$H$8000='Active WWML'!AG$4)*('ILC Report'!$F$2:$F$8000))</f>
        <v>154</v>
      </c>
      <c r="AH82" s="28">
        <f>SUMPRODUCT(('ILC Report'!$A$2:$A$8000='Active WWML'!$A82)*('ILC Report'!$H$2:$H$8000='Active WWML'!AH$4)*('ILC Report'!$F$2:$F$8000))</f>
        <v>0</v>
      </c>
      <c r="AI82" s="28">
        <f>SUMPRODUCT(('ILC Report'!$A$2:$A$8000='Active WWML'!$A82)*('ILC Report'!$H$2:$H$8000='Active WWML'!AI$4)*('ILC Report'!$F$2:$F$8000))</f>
        <v>0</v>
      </c>
      <c r="AJ82" s="28">
        <f>SUMPRODUCT(('ILC Report'!$A$2:$A$8000='Active WWML'!$A82)*('ILC Report'!$H$2:$H$8000='Active WWML'!AJ$4)*('ILC Report'!$F$2:$F$8000))</f>
        <v>0</v>
      </c>
      <c r="AK82" s="28">
        <f t="shared" si="7"/>
        <v>154</v>
      </c>
    </row>
    <row r="83" spans="1:37" x14ac:dyDescent="0.3">
      <c r="A83" s="40" t="s">
        <v>97</v>
      </c>
      <c r="B83" s="11" t="s">
        <v>355</v>
      </c>
      <c r="C83" s="11" t="s">
        <v>356</v>
      </c>
      <c r="D83" s="11" t="s">
        <v>295</v>
      </c>
      <c r="E83" s="11" t="s">
        <v>534</v>
      </c>
      <c r="G83" s="28">
        <f>SUMPRODUCT(('ILC Report'!$A$2:$A$8000='Active WWML'!$A83)*('ILC Report'!$BA$2:$BA$8000='Active WWML'!G$4)*('ILC Report'!$F$2:$F$8000))</f>
        <v>0</v>
      </c>
      <c r="H83" s="28">
        <f>SUMPRODUCT(('ILC Report'!$A$2:$A$8000='Active WWML'!$A83)*('ILC Report'!$BA$2:$BA$8000='Active WWML'!H$4)*('ILC Report'!$F$2:$F$8000))</f>
        <v>0</v>
      </c>
      <c r="I83" s="28">
        <f>SUMPRODUCT(('ILC Report'!$A$2:$A$8000='Active WWML'!$A83)*('ILC Report'!$BA$2:$BA$8000='Active WWML'!I$4)*('ILC Report'!$F$2:$F$8000))</f>
        <v>0</v>
      </c>
      <c r="K83" s="28" t="str">
        <f t="shared" si="4"/>
        <v>0</v>
      </c>
      <c r="L83" s="28" t="str">
        <f t="shared" si="5"/>
        <v>0</v>
      </c>
      <c r="M83" s="28" t="str">
        <f t="shared" si="6"/>
        <v>0</v>
      </c>
      <c r="O83" s="28">
        <f>SUMPRODUCT(('ILC Report'!$A$2:$A$8000='Active WWML'!$A83)*('ILC Report'!$BB$2:$BB$8000='Active WWML'!O$4)*('ILC Report'!$F$2:$F$8000))</f>
        <v>0</v>
      </c>
      <c r="P83" s="28">
        <f>SUMPRODUCT(('ILC Report'!$A$2:$A$8000='Active WWML'!$A83)*('ILC Report'!$BB$2:$BB$8000='Active WWML'!P$4)*('ILC Report'!$F$2:$F$8000))</f>
        <v>0</v>
      </c>
      <c r="Q83" s="28">
        <f>SUMPRODUCT(('ILC Report'!$A$2:$A$8000='Active WWML'!$A83)*('ILC Report'!$BB$2:$BB$8000='Active WWML'!Q$4)*('ILC Report'!$F$2:$F$8000))</f>
        <v>0</v>
      </c>
      <c r="R83" s="28">
        <f>SUMPRODUCT(('ILC Report'!$A$2:$A$8000='Active WWML'!$A83)*('ILC Report'!$BB$2:$BB$8000='Active WWML'!R$4)*('ILC Report'!$F$2:$F$8000))</f>
        <v>0</v>
      </c>
      <c r="S83" s="28">
        <f>SUMPRODUCT(('ILC Report'!$A$2:$A$8000='Active WWML'!$A83)*('ILC Report'!$BB$2:$BB$8000='Active WWML'!S$4)*('ILC Report'!$F$2:$F$8000))</f>
        <v>0</v>
      </c>
      <c r="T83" s="28">
        <f>SUMPRODUCT(('ILC Report'!$A$2:$A$8000='Active WWML'!$A83)*('ILC Report'!$BB$2:$BB$8000='Active WWML'!T$4)*('ILC Report'!$F$2:$F$8000))</f>
        <v>0</v>
      </c>
      <c r="U83" s="28">
        <f>SUMPRODUCT(('ILC Report'!$A$2:$A$8000='Active WWML'!$A83)*('ILC Report'!$BB$2:$BB$8000='Active WWML'!U$4)*('ILC Report'!$F$2:$F$8000))</f>
        <v>0</v>
      </c>
      <c r="V83" s="28">
        <f>SUMPRODUCT(('ILC Report'!$A$2:$A$8000='Active WWML'!$A83)*('ILC Report'!$BB$2:$BB$8000='Active WWML'!V$4)*('ILC Report'!$F$2:$F$8000))</f>
        <v>0</v>
      </c>
      <c r="W83" s="28">
        <f>SUMPRODUCT(('ILC Report'!$A$2:$A$8000='Active WWML'!$A83)*('ILC Report'!$BB$2:$BB$8000='Active WWML'!W$4)*('ILC Report'!$F$2:$F$8000))</f>
        <v>0</v>
      </c>
      <c r="X83" s="28">
        <f>SUMPRODUCT(('ILC Report'!$A$2:$A$8000='Active WWML'!$A83)*('ILC Report'!$BB$2:$BB$8000='Active WWML'!X$4)*('ILC Report'!$F$2:$F$8000))</f>
        <v>0</v>
      </c>
      <c r="Y83" s="28">
        <f>SUMPRODUCT(('ILC Report'!$A$2:$A$8000='Active WWML'!$A83)*('ILC Report'!$BB$2:$BB$8000='Active WWML'!Y$4)*('ILC Report'!$F$2:$F$8000))</f>
        <v>0</v>
      </c>
      <c r="Z83" s="28">
        <f>SUMPRODUCT(('ILC Report'!$A$2:$A$8000='Active WWML'!$A83)*('ILC Report'!$BB$2:$BB$8000='Active WWML'!Z$4)*('ILC Report'!$F$2:$F$8000))</f>
        <v>0</v>
      </c>
      <c r="AA83" s="28">
        <f>SUMPRODUCT(('ILC Report'!$A$2:$A$8000='Active WWML'!$A83)*('ILC Report'!$BB$2:$BB$8000='Active WWML'!AA$4)*('ILC Report'!$F$2:$F$8000))</f>
        <v>0</v>
      </c>
      <c r="AB83" s="28">
        <f>SUMPRODUCT(('ILC Report'!$A$2:$A$8000='Active WWML'!$A83)*('ILC Report'!$BB$2:$BB$8000='Active WWML'!AB$4)*('ILC Report'!$F$2:$F$8000))</f>
        <v>0</v>
      </c>
      <c r="AC83" s="28">
        <f>SUMPRODUCT(('ILC Report'!$A$2:$A$8000='Active WWML'!$A83)*('ILC Report'!$BB$2:$BB$8000='Active WWML'!AC$4)*('ILC Report'!$F$2:$F$8000))</f>
        <v>0</v>
      </c>
      <c r="AD83" s="28">
        <f>SUMPRODUCT(('ILC Report'!$A$2:$A$8000='Active WWML'!$A83)*('ILC Report'!$BB$2:$BB$8000='Active WWML'!AD$4)*('ILC Report'!$F$2:$F$8000))</f>
        <v>0</v>
      </c>
      <c r="AE83" s="28">
        <f>SUMPRODUCT(('ILC Report'!$A$2:$A$8000='Active WWML'!$A83)*('ILC Report'!$BB$2:$BB$8000='Active WWML'!AE$4)*('ILC Report'!$F$2:$F$8000))</f>
        <v>0</v>
      </c>
      <c r="AG83" s="28">
        <f>SUMPRODUCT(('ILC Report'!$A$2:$A$8000='Active WWML'!$A83)*('ILC Report'!$H$2:$H$8000='Active WWML'!AG$4)*('ILC Report'!$F$2:$F$8000))</f>
        <v>0</v>
      </c>
      <c r="AH83" s="28">
        <f>SUMPRODUCT(('ILC Report'!$A$2:$A$8000='Active WWML'!$A83)*('ILC Report'!$H$2:$H$8000='Active WWML'!AH$4)*('ILC Report'!$F$2:$F$8000))</f>
        <v>0</v>
      </c>
      <c r="AI83" s="28">
        <f>SUMPRODUCT(('ILC Report'!$A$2:$A$8000='Active WWML'!$A83)*('ILC Report'!$H$2:$H$8000='Active WWML'!AI$4)*('ILC Report'!$F$2:$F$8000))</f>
        <v>0</v>
      </c>
      <c r="AJ83" s="28">
        <f>SUMPRODUCT(('ILC Report'!$A$2:$A$8000='Active WWML'!$A83)*('ILC Report'!$H$2:$H$8000='Active WWML'!AJ$4)*('ILC Report'!$F$2:$F$8000))</f>
        <v>0</v>
      </c>
      <c r="AK83" s="28">
        <f t="shared" si="7"/>
        <v>0</v>
      </c>
    </row>
    <row r="84" spans="1:37" x14ac:dyDescent="0.3">
      <c r="A84" s="40" t="s">
        <v>146</v>
      </c>
      <c r="B84" s="11" t="s">
        <v>368</v>
      </c>
      <c r="C84" s="11" t="s">
        <v>278</v>
      </c>
      <c r="D84" s="11" t="s">
        <v>275</v>
      </c>
      <c r="E84" s="11" t="s">
        <v>276</v>
      </c>
      <c r="G84" s="28">
        <f>SUMPRODUCT(('ILC Report'!$A$2:$A$8000='Active WWML'!$A84)*('ILC Report'!$BA$2:$BA$8000='Active WWML'!G$4)*('ILC Report'!$F$2:$F$8000))</f>
        <v>225</v>
      </c>
      <c r="H84" s="28">
        <f>SUMPRODUCT(('ILC Report'!$A$2:$A$8000='Active WWML'!$A84)*('ILC Report'!$BA$2:$BA$8000='Active WWML'!H$4)*('ILC Report'!$F$2:$F$8000))</f>
        <v>0</v>
      </c>
      <c r="I84" s="28">
        <f>SUMPRODUCT(('ILC Report'!$A$2:$A$8000='Active WWML'!$A84)*('ILC Report'!$BA$2:$BA$8000='Active WWML'!I$4)*('ILC Report'!$F$2:$F$8000))</f>
        <v>0</v>
      </c>
      <c r="K84" s="28" t="str">
        <f t="shared" si="4"/>
        <v>1</v>
      </c>
      <c r="L84" s="28" t="str">
        <f t="shared" si="5"/>
        <v>0</v>
      </c>
      <c r="M84" s="28" t="str">
        <f t="shared" si="6"/>
        <v>0</v>
      </c>
      <c r="O84" s="28">
        <f>SUMPRODUCT(('ILC Report'!$A$2:$A$8000='Active WWML'!$A84)*('ILC Report'!$BB$2:$BB$8000='Active WWML'!O$4)*('ILC Report'!$F$2:$F$8000))</f>
        <v>0</v>
      </c>
      <c r="P84" s="28">
        <f>SUMPRODUCT(('ILC Report'!$A$2:$A$8000='Active WWML'!$A84)*('ILC Report'!$BB$2:$BB$8000='Active WWML'!P$4)*('ILC Report'!$F$2:$F$8000))</f>
        <v>82</v>
      </c>
      <c r="Q84" s="28">
        <f>SUMPRODUCT(('ILC Report'!$A$2:$A$8000='Active WWML'!$A84)*('ILC Report'!$BB$2:$BB$8000='Active WWML'!Q$4)*('ILC Report'!$F$2:$F$8000))</f>
        <v>0</v>
      </c>
      <c r="R84" s="28">
        <f>SUMPRODUCT(('ILC Report'!$A$2:$A$8000='Active WWML'!$A84)*('ILC Report'!$BB$2:$BB$8000='Active WWML'!R$4)*('ILC Report'!$F$2:$F$8000))</f>
        <v>0</v>
      </c>
      <c r="S84" s="28">
        <f>SUMPRODUCT(('ILC Report'!$A$2:$A$8000='Active WWML'!$A84)*('ILC Report'!$BB$2:$BB$8000='Active WWML'!S$4)*('ILC Report'!$F$2:$F$8000))</f>
        <v>0</v>
      </c>
      <c r="T84" s="28">
        <f>SUMPRODUCT(('ILC Report'!$A$2:$A$8000='Active WWML'!$A84)*('ILC Report'!$BB$2:$BB$8000='Active WWML'!T$4)*('ILC Report'!$F$2:$F$8000))</f>
        <v>0</v>
      </c>
      <c r="U84" s="28">
        <f>SUMPRODUCT(('ILC Report'!$A$2:$A$8000='Active WWML'!$A84)*('ILC Report'!$BB$2:$BB$8000='Active WWML'!U$4)*('ILC Report'!$F$2:$F$8000))</f>
        <v>0</v>
      </c>
      <c r="V84" s="28">
        <f>SUMPRODUCT(('ILC Report'!$A$2:$A$8000='Active WWML'!$A84)*('ILC Report'!$BB$2:$BB$8000='Active WWML'!V$4)*('ILC Report'!$F$2:$F$8000))</f>
        <v>0</v>
      </c>
      <c r="W84" s="28">
        <f>SUMPRODUCT(('ILC Report'!$A$2:$A$8000='Active WWML'!$A84)*('ILC Report'!$BB$2:$BB$8000='Active WWML'!W$4)*('ILC Report'!$F$2:$F$8000))</f>
        <v>128</v>
      </c>
      <c r="X84" s="28">
        <f>SUMPRODUCT(('ILC Report'!$A$2:$A$8000='Active WWML'!$A84)*('ILC Report'!$BB$2:$BB$8000='Active WWML'!X$4)*('ILC Report'!$F$2:$F$8000))</f>
        <v>15</v>
      </c>
      <c r="Y84" s="28">
        <f>SUMPRODUCT(('ILC Report'!$A$2:$A$8000='Active WWML'!$A84)*('ILC Report'!$BB$2:$BB$8000='Active WWML'!Y$4)*('ILC Report'!$F$2:$F$8000))</f>
        <v>0</v>
      </c>
      <c r="Z84" s="28">
        <f>SUMPRODUCT(('ILC Report'!$A$2:$A$8000='Active WWML'!$A84)*('ILC Report'!$BB$2:$BB$8000='Active WWML'!Z$4)*('ILC Report'!$F$2:$F$8000))</f>
        <v>0</v>
      </c>
      <c r="AA84" s="28">
        <f>SUMPRODUCT(('ILC Report'!$A$2:$A$8000='Active WWML'!$A84)*('ILC Report'!$BB$2:$BB$8000='Active WWML'!AA$4)*('ILC Report'!$F$2:$F$8000))</f>
        <v>0</v>
      </c>
      <c r="AB84" s="28">
        <f>SUMPRODUCT(('ILC Report'!$A$2:$A$8000='Active WWML'!$A84)*('ILC Report'!$BB$2:$BB$8000='Active WWML'!AB$4)*('ILC Report'!$F$2:$F$8000))</f>
        <v>0</v>
      </c>
      <c r="AC84" s="28">
        <f>SUMPRODUCT(('ILC Report'!$A$2:$A$8000='Active WWML'!$A84)*('ILC Report'!$BB$2:$BB$8000='Active WWML'!AC$4)*('ILC Report'!$F$2:$F$8000))</f>
        <v>0</v>
      </c>
      <c r="AD84" s="28">
        <f>SUMPRODUCT(('ILC Report'!$A$2:$A$8000='Active WWML'!$A84)*('ILC Report'!$BB$2:$BB$8000='Active WWML'!AD$4)*('ILC Report'!$F$2:$F$8000))</f>
        <v>0</v>
      </c>
      <c r="AE84" s="28">
        <f>SUMPRODUCT(('ILC Report'!$A$2:$A$8000='Active WWML'!$A84)*('ILC Report'!$BB$2:$BB$8000='Active WWML'!AE$4)*('ILC Report'!$F$2:$F$8000))</f>
        <v>0</v>
      </c>
      <c r="AG84" s="28">
        <f>SUMPRODUCT(('ILC Report'!$A$2:$A$8000='Active WWML'!$A84)*('ILC Report'!$H$2:$H$8000='Active WWML'!AG$4)*('ILC Report'!$F$2:$F$8000))</f>
        <v>97</v>
      </c>
      <c r="AH84" s="28">
        <f>SUMPRODUCT(('ILC Report'!$A$2:$A$8000='Active WWML'!$A84)*('ILC Report'!$H$2:$H$8000='Active WWML'!AH$4)*('ILC Report'!$F$2:$F$8000))</f>
        <v>128</v>
      </c>
      <c r="AI84" s="28">
        <f>SUMPRODUCT(('ILC Report'!$A$2:$A$8000='Active WWML'!$A84)*('ILC Report'!$H$2:$H$8000='Active WWML'!AI$4)*('ILC Report'!$F$2:$F$8000))</f>
        <v>0</v>
      </c>
      <c r="AJ84" s="28">
        <f>SUMPRODUCT(('ILC Report'!$A$2:$A$8000='Active WWML'!$A84)*('ILC Report'!$H$2:$H$8000='Active WWML'!AJ$4)*('ILC Report'!$F$2:$F$8000))</f>
        <v>0</v>
      </c>
      <c r="AK84" s="28">
        <f t="shared" si="7"/>
        <v>225</v>
      </c>
    </row>
    <row r="85" spans="1:37" x14ac:dyDescent="0.3">
      <c r="A85" s="40" t="s">
        <v>193</v>
      </c>
      <c r="B85" s="11" t="s">
        <v>338</v>
      </c>
      <c r="C85" s="11" t="s">
        <v>284</v>
      </c>
      <c r="D85" s="11" t="s">
        <v>275</v>
      </c>
      <c r="E85" s="11" t="s">
        <v>276</v>
      </c>
      <c r="G85" s="28">
        <f>SUMPRODUCT(('ILC Report'!$A$2:$A$8000='Active WWML'!$A85)*('ILC Report'!$BA$2:$BA$8000='Active WWML'!G$4)*('ILC Report'!$F$2:$F$8000))</f>
        <v>0</v>
      </c>
      <c r="H85" s="28">
        <f>SUMPRODUCT(('ILC Report'!$A$2:$A$8000='Active WWML'!$A85)*('ILC Report'!$BA$2:$BA$8000='Active WWML'!H$4)*('ILC Report'!$F$2:$F$8000))</f>
        <v>0</v>
      </c>
      <c r="I85" s="28">
        <f>SUMPRODUCT(('ILC Report'!$A$2:$A$8000='Active WWML'!$A85)*('ILC Report'!$BA$2:$BA$8000='Active WWML'!I$4)*('ILC Report'!$F$2:$F$8000))</f>
        <v>0</v>
      </c>
      <c r="K85" s="28" t="str">
        <f t="shared" si="4"/>
        <v>0</v>
      </c>
      <c r="L85" s="28" t="str">
        <f t="shared" si="5"/>
        <v>0</v>
      </c>
      <c r="M85" s="28" t="str">
        <f t="shared" si="6"/>
        <v>0</v>
      </c>
      <c r="O85" s="28">
        <f>SUMPRODUCT(('ILC Report'!$A$2:$A$8000='Active WWML'!$A85)*('ILC Report'!$BB$2:$BB$8000='Active WWML'!O$4)*('ILC Report'!$F$2:$F$8000))</f>
        <v>0</v>
      </c>
      <c r="P85" s="28">
        <f>SUMPRODUCT(('ILC Report'!$A$2:$A$8000='Active WWML'!$A85)*('ILC Report'!$BB$2:$BB$8000='Active WWML'!P$4)*('ILC Report'!$F$2:$F$8000))</f>
        <v>0</v>
      </c>
      <c r="Q85" s="28">
        <f>SUMPRODUCT(('ILC Report'!$A$2:$A$8000='Active WWML'!$A85)*('ILC Report'!$BB$2:$BB$8000='Active WWML'!Q$4)*('ILC Report'!$F$2:$F$8000))</f>
        <v>0</v>
      </c>
      <c r="R85" s="28">
        <f>SUMPRODUCT(('ILC Report'!$A$2:$A$8000='Active WWML'!$A85)*('ILC Report'!$BB$2:$BB$8000='Active WWML'!R$4)*('ILC Report'!$F$2:$F$8000))</f>
        <v>0</v>
      </c>
      <c r="S85" s="28">
        <f>SUMPRODUCT(('ILC Report'!$A$2:$A$8000='Active WWML'!$A85)*('ILC Report'!$BB$2:$BB$8000='Active WWML'!S$4)*('ILC Report'!$F$2:$F$8000))</f>
        <v>0</v>
      </c>
      <c r="T85" s="28">
        <f>SUMPRODUCT(('ILC Report'!$A$2:$A$8000='Active WWML'!$A85)*('ILC Report'!$BB$2:$BB$8000='Active WWML'!T$4)*('ILC Report'!$F$2:$F$8000))</f>
        <v>0</v>
      </c>
      <c r="U85" s="28">
        <f>SUMPRODUCT(('ILC Report'!$A$2:$A$8000='Active WWML'!$A85)*('ILC Report'!$BB$2:$BB$8000='Active WWML'!U$4)*('ILC Report'!$F$2:$F$8000))</f>
        <v>0</v>
      </c>
      <c r="V85" s="28">
        <f>SUMPRODUCT(('ILC Report'!$A$2:$A$8000='Active WWML'!$A85)*('ILC Report'!$BB$2:$BB$8000='Active WWML'!V$4)*('ILC Report'!$F$2:$F$8000))</f>
        <v>0</v>
      </c>
      <c r="W85" s="28">
        <f>SUMPRODUCT(('ILC Report'!$A$2:$A$8000='Active WWML'!$A85)*('ILC Report'!$BB$2:$BB$8000='Active WWML'!W$4)*('ILC Report'!$F$2:$F$8000))</f>
        <v>0</v>
      </c>
      <c r="X85" s="28">
        <f>SUMPRODUCT(('ILC Report'!$A$2:$A$8000='Active WWML'!$A85)*('ILC Report'!$BB$2:$BB$8000='Active WWML'!X$4)*('ILC Report'!$F$2:$F$8000))</f>
        <v>0</v>
      </c>
      <c r="Y85" s="28">
        <f>SUMPRODUCT(('ILC Report'!$A$2:$A$8000='Active WWML'!$A85)*('ILC Report'!$BB$2:$BB$8000='Active WWML'!Y$4)*('ILC Report'!$F$2:$F$8000))</f>
        <v>0</v>
      </c>
      <c r="Z85" s="28">
        <f>SUMPRODUCT(('ILC Report'!$A$2:$A$8000='Active WWML'!$A85)*('ILC Report'!$BB$2:$BB$8000='Active WWML'!Z$4)*('ILC Report'!$F$2:$F$8000))</f>
        <v>0</v>
      </c>
      <c r="AA85" s="28">
        <f>SUMPRODUCT(('ILC Report'!$A$2:$A$8000='Active WWML'!$A85)*('ILC Report'!$BB$2:$BB$8000='Active WWML'!AA$4)*('ILC Report'!$F$2:$F$8000))</f>
        <v>0</v>
      </c>
      <c r="AB85" s="28">
        <f>SUMPRODUCT(('ILC Report'!$A$2:$A$8000='Active WWML'!$A85)*('ILC Report'!$BB$2:$BB$8000='Active WWML'!AB$4)*('ILC Report'!$F$2:$F$8000))</f>
        <v>0</v>
      </c>
      <c r="AC85" s="28">
        <f>SUMPRODUCT(('ILC Report'!$A$2:$A$8000='Active WWML'!$A85)*('ILC Report'!$BB$2:$BB$8000='Active WWML'!AC$4)*('ILC Report'!$F$2:$F$8000))</f>
        <v>0</v>
      </c>
      <c r="AD85" s="28">
        <f>SUMPRODUCT(('ILC Report'!$A$2:$A$8000='Active WWML'!$A85)*('ILC Report'!$BB$2:$BB$8000='Active WWML'!AD$4)*('ILC Report'!$F$2:$F$8000))</f>
        <v>0</v>
      </c>
      <c r="AE85" s="28">
        <f>SUMPRODUCT(('ILC Report'!$A$2:$A$8000='Active WWML'!$A85)*('ILC Report'!$BB$2:$BB$8000='Active WWML'!AE$4)*('ILC Report'!$F$2:$F$8000))</f>
        <v>0</v>
      </c>
      <c r="AG85" s="28">
        <f>SUMPRODUCT(('ILC Report'!$A$2:$A$8000='Active WWML'!$A85)*('ILC Report'!$H$2:$H$8000='Active WWML'!AG$4)*('ILC Report'!$F$2:$F$8000))</f>
        <v>0</v>
      </c>
      <c r="AH85" s="28">
        <f>SUMPRODUCT(('ILC Report'!$A$2:$A$8000='Active WWML'!$A85)*('ILC Report'!$H$2:$H$8000='Active WWML'!AH$4)*('ILC Report'!$F$2:$F$8000))</f>
        <v>0</v>
      </c>
      <c r="AI85" s="28">
        <f>SUMPRODUCT(('ILC Report'!$A$2:$A$8000='Active WWML'!$A85)*('ILC Report'!$H$2:$H$8000='Active WWML'!AI$4)*('ILC Report'!$F$2:$F$8000))</f>
        <v>0</v>
      </c>
      <c r="AJ85" s="28">
        <f>SUMPRODUCT(('ILC Report'!$A$2:$A$8000='Active WWML'!$A85)*('ILC Report'!$H$2:$H$8000='Active WWML'!AJ$4)*('ILC Report'!$F$2:$F$8000))</f>
        <v>0</v>
      </c>
      <c r="AK85" s="28">
        <f t="shared" si="7"/>
        <v>0</v>
      </c>
    </row>
    <row r="86" spans="1:37" x14ac:dyDescent="0.3">
      <c r="A86" s="40" t="s">
        <v>96</v>
      </c>
      <c r="B86" s="11" t="s">
        <v>500</v>
      </c>
      <c r="C86" s="11" t="s">
        <v>284</v>
      </c>
      <c r="D86" s="11" t="s">
        <v>295</v>
      </c>
      <c r="E86" s="11" t="s">
        <v>534</v>
      </c>
      <c r="G86" s="28">
        <f>SUMPRODUCT(('ILC Report'!$A$2:$A$8000='Active WWML'!$A86)*('ILC Report'!$BA$2:$BA$8000='Active WWML'!G$4)*('ILC Report'!$F$2:$F$8000))</f>
        <v>0</v>
      </c>
      <c r="H86" s="28">
        <f>SUMPRODUCT(('ILC Report'!$A$2:$A$8000='Active WWML'!$A86)*('ILC Report'!$BA$2:$BA$8000='Active WWML'!H$4)*('ILC Report'!$F$2:$F$8000))</f>
        <v>0</v>
      </c>
      <c r="I86" s="28">
        <f>SUMPRODUCT(('ILC Report'!$A$2:$A$8000='Active WWML'!$A86)*('ILC Report'!$BA$2:$BA$8000='Active WWML'!I$4)*('ILC Report'!$F$2:$F$8000))</f>
        <v>0</v>
      </c>
      <c r="K86" s="28" t="str">
        <f t="shared" si="4"/>
        <v>0</v>
      </c>
      <c r="L86" s="28" t="str">
        <f t="shared" si="5"/>
        <v>0</v>
      </c>
      <c r="M86" s="28" t="str">
        <f t="shared" si="6"/>
        <v>0</v>
      </c>
      <c r="O86" s="28">
        <f>SUMPRODUCT(('ILC Report'!$A$2:$A$8000='Active WWML'!$A86)*('ILC Report'!$BB$2:$BB$8000='Active WWML'!O$4)*('ILC Report'!$F$2:$F$8000))</f>
        <v>0</v>
      </c>
      <c r="P86" s="28">
        <f>SUMPRODUCT(('ILC Report'!$A$2:$A$8000='Active WWML'!$A86)*('ILC Report'!$BB$2:$BB$8000='Active WWML'!P$4)*('ILC Report'!$F$2:$F$8000))</f>
        <v>0</v>
      </c>
      <c r="Q86" s="28">
        <f>SUMPRODUCT(('ILC Report'!$A$2:$A$8000='Active WWML'!$A86)*('ILC Report'!$BB$2:$BB$8000='Active WWML'!Q$4)*('ILC Report'!$F$2:$F$8000))</f>
        <v>0</v>
      </c>
      <c r="R86" s="28">
        <f>SUMPRODUCT(('ILC Report'!$A$2:$A$8000='Active WWML'!$A86)*('ILC Report'!$BB$2:$BB$8000='Active WWML'!R$4)*('ILC Report'!$F$2:$F$8000))</f>
        <v>0</v>
      </c>
      <c r="S86" s="28">
        <f>SUMPRODUCT(('ILC Report'!$A$2:$A$8000='Active WWML'!$A86)*('ILC Report'!$BB$2:$BB$8000='Active WWML'!S$4)*('ILC Report'!$F$2:$F$8000))</f>
        <v>0</v>
      </c>
      <c r="T86" s="28">
        <f>SUMPRODUCT(('ILC Report'!$A$2:$A$8000='Active WWML'!$A86)*('ILC Report'!$BB$2:$BB$8000='Active WWML'!T$4)*('ILC Report'!$F$2:$F$8000))</f>
        <v>0</v>
      </c>
      <c r="U86" s="28">
        <f>SUMPRODUCT(('ILC Report'!$A$2:$A$8000='Active WWML'!$A86)*('ILC Report'!$BB$2:$BB$8000='Active WWML'!U$4)*('ILC Report'!$F$2:$F$8000))</f>
        <v>0</v>
      </c>
      <c r="V86" s="28">
        <f>SUMPRODUCT(('ILC Report'!$A$2:$A$8000='Active WWML'!$A86)*('ILC Report'!$BB$2:$BB$8000='Active WWML'!V$4)*('ILC Report'!$F$2:$F$8000))</f>
        <v>0</v>
      </c>
      <c r="W86" s="28">
        <f>SUMPRODUCT(('ILC Report'!$A$2:$A$8000='Active WWML'!$A86)*('ILC Report'!$BB$2:$BB$8000='Active WWML'!W$4)*('ILC Report'!$F$2:$F$8000))</f>
        <v>0</v>
      </c>
      <c r="X86" s="28">
        <f>SUMPRODUCT(('ILC Report'!$A$2:$A$8000='Active WWML'!$A86)*('ILC Report'!$BB$2:$BB$8000='Active WWML'!X$4)*('ILC Report'!$F$2:$F$8000))</f>
        <v>0</v>
      </c>
      <c r="Y86" s="28">
        <f>SUMPRODUCT(('ILC Report'!$A$2:$A$8000='Active WWML'!$A86)*('ILC Report'!$BB$2:$BB$8000='Active WWML'!Y$4)*('ILC Report'!$F$2:$F$8000))</f>
        <v>0</v>
      </c>
      <c r="Z86" s="28">
        <f>SUMPRODUCT(('ILC Report'!$A$2:$A$8000='Active WWML'!$A86)*('ILC Report'!$BB$2:$BB$8000='Active WWML'!Z$4)*('ILC Report'!$F$2:$F$8000))</f>
        <v>0</v>
      </c>
      <c r="AA86" s="28">
        <f>SUMPRODUCT(('ILC Report'!$A$2:$A$8000='Active WWML'!$A86)*('ILC Report'!$BB$2:$BB$8000='Active WWML'!AA$4)*('ILC Report'!$F$2:$F$8000))</f>
        <v>0</v>
      </c>
      <c r="AB86" s="28">
        <f>SUMPRODUCT(('ILC Report'!$A$2:$A$8000='Active WWML'!$A86)*('ILC Report'!$BB$2:$BB$8000='Active WWML'!AB$4)*('ILC Report'!$F$2:$F$8000))</f>
        <v>0</v>
      </c>
      <c r="AC86" s="28">
        <f>SUMPRODUCT(('ILC Report'!$A$2:$A$8000='Active WWML'!$A86)*('ILC Report'!$BB$2:$BB$8000='Active WWML'!AC$4)*('ILC Report'!$F$2:$F$8000))</f>
        <v>0</v>
      </c>
      <c r="AD86" s="28">
        <f>SUMPRODUCT(('ILC Report'!$A$2:$A$8000='Active WWML'!$A86)*('ILC Report'!$BB$2:$BB$8000='Active WWML'!AD$4)*('ILC Report'!$F$2:$F$8000))</f>
        <v>0</v>
      </c>
      <c r="AE86" s="28">
        <f>SUMPRODUCT(('ILC Report'!$A$2:$A$8000='Active WWML'!$A86)*('ILC Report'!$BB$2:$BB$8000='Active WWML'!AE$4)*('ILC Report'!$F$2:$F$8000))</f>
        <v>0</v>
      </c>
      <c r="AG86" s="28">
        <f>SUMPRODUCT(('ILC Report'!$A$2:$A$8000='Active WWML'!$A86)*('ILC Report'!$H$2:$H$8000='Active WWML'!AG$4)*('ILC Report'!$F$2:$F$8000))</f>
        <v>0</v>
      </c>
      <c r="AH86" s="28">
        <f>SUMPRODUCT(('ILC Report'!$A$2:$A$8000='Active WWML'!$A86)*('ILC Report'!$H$2:$H$8000='Active WWML'!AH$4)*('ILC Report'!$F$2:$F$8000))</f>
        <v>0</v>
      </c>
      <c r="AI86" s="28">
        <f>SUMPRODUCT(('ILC Report'!$A$2:$A$8000='Active WWML'!$A86)*('ILC Report'!$H$2:$H$8000='Active WWML'!AI$4)*('ILC Report'!$F$2:$F$8000))</f>
        <v>0</v>
      </c>
      <c r="AJ86" s="28">
        <f>SUMPRODUCT(('ILC Report'!$A$2:$A$8000='Active WWML'!$A86)*('ILC Report'!$H$2:$H$8000='Active WWML'!AJ$4)*('ILC Report'!$F$2:$F$8000))</f>
        <v>0</v>
      </c>
      <c r="AK86" s="28">
        <f t="shared" si="7"/>
        <v>0</v>
      </c>
    </row>
    <row r="87" spans="1:37" x14ac:dyDescent="0.3">
      <c r="A87" s="40" t="s">
        <v>214</v>
      </c>
      <c r="B87" s="11" t="s">
        <v>343</v>
      </c>
      <c r="C87" s="11" t="s">
        <v>46</v>
      </c>
      <c r="D87" s="11" t="s">
        <v>295</v>
      </c>
      <c r="E87" s="11" t="s">
        <v>534</v>
      </c>
      <c r="G87" s="28">
        <f>SUMPRODUCT(('ILC Report'!$A$2:$A$8000='Active WWML'!$A87)*('ILC Report'!$BA$2:$BA$8000='Active WWML'!G$4)*('ILC Report'!$F$2:$F$8000))</f>
        <v>0</v>
      </c>
      <c r="H87" s="28">
        <f>SUMPRODUCT(('ILC Report'!$A$2:$A$8000='Active WWML'!$A87)*('ILC Report'!$BA$2:$BA$8000='Active WWML'!H$4)*('ILC Report'!$F$2:$F$8000))</f>
        <v>0</v>
      </c>
      <c r="I87" s="28">
        <f>SUMPRODUCT(('ILC Report'!$A$2:$A$8000='Active WWML'!$A87)*('ILC Report'!$BA$2:$BA$8000='Active WWML'!I$4)*('ILC Report'!$F$2:$F$8000))</f>
        <v>0</v>
      </c>
      <c r="K87" s="28" t="str">
        <f t="shared" si="4"/>
        <v>0</v>
      </c>
      <c r="L87" s="28" t="str">
        <f t="shared" si="5"/>
        <v>0</v>
      </c>
      <c r="M87" s="28" t="str">
        <f t="shared" si="6"/>
        <v>0</v>
      </c>
      <c r="O87" s="28">
        <f>SUMPRODUCT(('ILC Report'!$A$2:$A$8000='Active WWML'!$A87)*('ILC Report'!$BB$2:$BB$8000='Active WWML'!O$4)*('ILC Report'!$F$2:$F$8000))</f>
        <v>0</v>
      </c>
      <c r="P87" s="28">
        <f>SUMPRODUCT(('ILC Report'!$A$2:$A$8000='Active WWML'!$A87)*('ILC Report'!$BB$2:$BB$8000='Active WWML'!P$4)*('ILC Report'!$F$2:$F$8000))</f>
        <v>0</v>
      </c>
      <c r="Q87" s="28">
        <f>SUMPRODUCT(('ILC Report'!$A$2:$A$8000='Active WWML'!$A87)*('ILC Report'!$BB$2:$BB$8000='Active WWML'!Q$4)*('ILC Report'!$F$2:$F$8000))</f>
        <v>0</v>
      </c>
      <c r="R87" s="28">
        <f>SUMPRODUCT(('ILC Report'!$A$2:$A$8000='Active WWML'!$A87)*('ILC Report'!$BB$2:$BB$8000='Active WWML'!R$4)*('ILC Report'!$F$2:$F$8000))</f>
        <v>0</v>
      </c>
      <c r="S87" s="28">
        <f>SUMPRODUCT(('ILC Report'!$A$2:$A$8000='Active WWML'!$A87)*('ILC Report'!$BB$2:$BB$8000='Active WWML'!S$4)*('ILC Report'!$F$2:$F$8000))</f>
        <v>0</v>
      </c>
      <c r="T87" s="28">
        <f>SUMPRODUCT(('ILC Report'!$A$2:$A$8000='Active WWML'!$A87)*('ILC Report'!$BB$2:$BB$8000='Active WWML'!T$4)*('ILC Report'!$F$2:$F$8000))</f>
        <v>0</v>
      </c>
      <c r="U87" s="28">
        <f>SUMPRODUCT(('ILC Report'!$A$2:$A$8000='Active WWML'!$A87)*('ILC Report'!$BB$2:$BB$8000='Active WWML'!U$4)*('ILC Report'!$F$2:$F$8000))</f>
        <v>0</v>
      </c>
      <c r="V87" s="28">
        <f>SUMPRODUCT(('ILC Report'!$A$2:$A$8000='Active WWML'!$A87)*('ILC Report'!$BB$2:$BB$8000='Active WWML'!V$4)*('ILC Report'!$F$2:$F$8000))</f>
        <v>0</v>
      </c>
      <c r="W87" s="28">
        <f>SUMPRODUCT(('ILC Report'!$A$2:$A$8000='Active WWML'!$A87)*('ILC Report'!$BB$2:$BB$8000='Active WWML'!W$4)*('ILC Report'!$F$2:$F$8000))</f>
        <v>0</v>
      </c>
      <c r="X87" s="28">
        <f>SUMPRODUCT(('ILC Report'!$A$2:$A$8000='Active WWML'!$A87)*('ILC Report'!$BB$2:$BB$8000='Active WWML'!X$4)*('ILC Report'!$F$2:$F$8000))</f>
        <v>0</v>
      </c>
      <c r="Y87" s="28">
        <f>SUMPRODUCT(('ILC Report'!$A$2:$A$8000='Active WWML'!$A87)*('ILC Report'!$BB$2:$BB$8000='Active WWML'!Y$4)*('ILC Report'!$F$2:$F$8000))</f>
        <v>0</v>
      </c>
      <c r="Z87" s="28">
        <f>SUMPRODUCT(('ILC Report'!$A$2:$A$8000='Active WWML'!$A87)*('ILC Report'!$BB$2:$BB$8000='Active WWML'!Z$4)*('ILC Report'!$F$2:$F$8000))</f>
        <v>0</v>
      </c>
      <c r="AA87" s="28">
        <f>SUMPRODUCT(('ILC Report'!$A$2:$A$8000='Active WWML'!$A87)*('ILC Report'!$BB$2:$BB$8000='Active WWML'!AA$4)*('ILC Report'!$F$2:$F$8000))</f>
        <v>0</v>
      </c>
      <c r="AB87" s="28">
        <f>SUMPRODUCT(('ILC Report'!$A$2:$A$8000='Active WWML'!$A87)*('ILC Report'!$BB$2:$BB$8000='Active WWML'!AB$4)*('ILC Report'!$F$2:$F$8000))</f>
        <v>0</v>
      </c>
      <c r="AC87" s="28">
        <f>SUMPRODUCT(('ILC Report'!$A$2:$A$8000='Active WWML'!$A87)*('ILC Report'!$BB$2:$BB$8000='Active WWML'!AC$4)*('ILC Report'!$F$2:$F$8000))</f>
        <v>0</v>
      </c>
      <c r="AD87" s="28">
        <f>SUMPRODUCT(('ILC Report'!$A$2:$A$8000='Active WWML'!$A87)*('ILC Report'!$BB$2:$BB$8000='Active WWML'!AD$4)*('ILC Report'!$F$2:$F$8000))</f>
        <v>0</v>
      </c>
      <c r="AE87" s="28">
        <f>SUMPRODUCT(('ILC Report'!$A$2:$A$8000='Active WWML'!$A87)*('ILC Report'!$BB$2:$BB$8000='Active WWML'!AE$4)*('ILC Report'!$F$2:$F$8000))</f>
        <v>0</v>
      </c>
      <c r="AG87" s="28">
        <f>SUMPRODUCT(('ILC Report'!$A$2:$A$8000='Active WWML'!$A87)*('ILC Report'!$H$2:$H$8000='Active WWML'!AG$4)*('ILC Report'!$F$2:$F$8000))</f>
        <v>0</v>
      </c>
      <c r="AH87" s="28">
        <f>SUMPRODUCT(('ILC Report'!$A$2:$A$8000='Active WWML'!$A87)*('ILC Report'!$H$2:$H$8000='Active WWML'!AH$4)*('ILC Report'!$F$2:$F$8000))</f>
        <v>0</v>
      </c>
      <c r="AI87" s="28">
        <f>SUMPRODUCT(('ILC Report'!$A$2:$A$8000='Active WWML'!$A87)*('ILC Report'!$H$2:$H$8000='Active WWML'!AI$4)*('ILC Report'!$F$2:$F$8000))</f>
        <v>0</v>
      </c>
      <c r="AJ87" s="28">
        <f>SUMPRODUCT(('ILC Report'!$A$2:$A$8000='Active WWML'!$A87)*('ILC Report'!$H$2:$H$8000='Active WWML'!AJ$4)*('ILC Report'!$F$2:$F$8000))</f>
        <v>0</v>
      </c>
      <c r="AK87" s="28">
        <f t="shared" si="7"/>
        <v>0</v>
      </c>
    </row>
    <row r="88" spans="1:37" x14ac:dyDescent="0.3">
      <c r="A88" s="40" t="s">
        <v>199</v>
      </c>
      <c r="B88" s="11" t="s">
        <v>454</v>
      </c>
      <c r="C88" s="11" t="s">
        <v>278</v>
      </c>
      <c r="D88" s="11" t="s">
        <v>275</v>
      </c>
      <c r="E88" s="11" t="s">
        <v>276</v>
      </c>
      <c r="G88" s="28">
        <f>SUMPRODUCT(('ILC Report'!$A$2:$A$8000='Active WWML'!$A88)*('ILC Report'!$BA$2:$BA$8000='Active WWML'!G$4)*('ILC Report'!$F$2:$F$8000))</f>
        <v>0</v>
      </c>
      <c r="H88" s="28">
        <f>SUMPRODUCT(('ILC Report'!$A$2:$A$8000='Active WWML'!$A88)*('ILC Report'!$BA$2:$BA$8000='Active WWML'!H$4)*('ILC Report'!$F$2:$F$8000))</f>
        <v>0</v>
      </c>
      <c r="I88" s="28">
        <f>SUMPRODUCT(('ILC Report'!$A$2:$A$8000='Active WWML'!$A88)*('ILC Report'!$BA$2:$BA$8000='Active WWML'!I$4)*('ILC Report'!$F$2:$F$8000))</f>
        <v>0</v>
      </c>
      <c r="K88" s="28" t="str">
        <f t="shared" si="4"/>
        <v>0</v>
      </c>
      <c r="L88" s="28" t="str">
        <f t="shared" si="5"/>
        <v>0</v>
      </c>
      <c r="M88" s="28" t="str">
        <f t="shared" si="6"/>
        <v>0</v>
      </c>
      <c r="O88" s="28">
        <f>SUMPRODUCT(('ILC Report'!$A$2:$A$8000='Active WWML'!$A88)*('ILC Report'!$BB$2:$BB$8000='Active WWML'!O$4)*('ILC Report'!$F$2:$F$8000))</f>
        <v>0</v>
      </c>
      <c r="P88" s="28">
        <f>SUMPRODUCT(('ILC Report'!$A$2:$A$8000='Active WWML'!$A88)*('ILC Report'!$BB$2:$BB$8000='Active WWML'!P$4)*('ILC Report'!$F$2:$F$8000))</f>
        <v>0</v>
      </c>
      <c r="Q88" s="28">
        <f>SUMPRODUCT(('ILC Report'!$A$2:$A$8000='Active WWML'!$A88)*('ILC Report'!$BB$2:$BB$8000='Active WWML'!Q$4)*('ILC Report'!$F$2:$F$8000))</f>
        <v>0</v>
      </c>
      <c r="R88" s="28">
        <f>SUMPRODUCT(('ILC Report'!$A$2:$A$8000='Active WWML'!$A88)*('ILC Report'!$BB$2:$BB$8000='Active WWML'!R$4)*('ILC Report'!$F$2:$F$8000))</f>
        <v>0</v>
      </c>
      <c r="S88" s="28">
        <f>SUMPRODUCT(('ILC Report'!$A$2:$A$8000='Active WWML'!$A88)*('ILC Report'!$BB$2:$BB$8000='Active WWML'!S$4)*('ILC Report'!$F$2:$F$8000))</f>
        <v>0</v>
      </c>
      <c r="T88" s="28">
        <f>SUMPRODUCT(('ILC Report'!$A$2:$A$8000='Active WWML'!$A88)*('ILC Report'!$BB$2:$BB$8000='Active WWML'!T$4)*('ILC Report'!$F$2:$F$8000))</f>
        <v>0</v>
      </c>
      <c r="U88" s="28">
        <f>SUMPRODUCT(('ILC Report'!$A$2:$A$8000='Active WWML'!$A88)*('ILC Report'!$BB$2:$BB$8000='Active WWML'!U$4)*('ILC Report'!$F$2:$F$8000))</f>
        <v>0</v>
      </c>
      <c r="V88" s="28">
        <f>SUMPRODUCT(('ILC Report'!$A$2:$A$8000='Active WWML'!$A88)*('ILC Report'!$BB$2:$BB$8000='Active WWML'!V$4)*('ILC Report'!$F$2:$F$8000))</f>
        <v>0</v>
      </c>
      <c r="W88" s="28">
        <f>SUMPRODUCT(('ILC Report'!$A$2:$A$8000='Active WWML'!$A88)*('ILC Report'!$BB$2:$BB$8000='Active WWML'!W$4)*('ILC Report'!$F$2:$F$8000))</f>
        <v>0</v>
      </c>
      <c r="X88" s="28">
        <f>SUMPRODUCT(('ILC Report'!$A$2:$A$8000='Active WWML'!$A88)*('ILC Report'!$BB$2:$BB$8000='Active WWML'!X$4)*('ILC Report'!$F$2:$F$8000))</f>
        <v>0</v>
      </c>
      <c r="Y88" s="28">
        <f>SUMPRODUCT(('ILC Report'!$A$2:$A$8000='Active WWML'!$A88)*('ILC Report'!$BB$2:$BB$8000='Active WWML'!Y$4)*('ILC Report'!$F$2:$F$8000))</f>
        <v>0</v>
      </c>
      <c r="Z88" s="28">
        <f>SUMPRODUCT(('ILC Report'!$A$2:$A$8000='Active WWML'!$A88)*('ILC Report'!$BB$2:$BB$8000='Active WWML'!Z$4)*('ILC Report'!$F$2:$F$8000))</f>
        <v>0</v>
      </c>
      <c r="AA88" s="28">
        <f>SUMPRODUCT(('ILC Report'!$A$2:$A$8000='Active WWML'!$A88)*('ILC Report'!$BB$2:$BB$8000='Active WWML'!AA$4)*('ILC Report'!$F$2:$F$8000))</f>
        <v>0</v>
      </c>
      <c r="AB88" s="28">
        <f>SUMPRODUCT(('ILC Report'!$A$2:$A$8000='Active WWML'!$A88)*('ILC Report'!$BB$2:$BB$8000='Active WWML'!AB$4)*('ILC Report'!$F$2:$F$8000))</f>
        <v>0</v>
      </c>
      <c r="AC88" s="28">
        <f>SUMPRODUCT(('ILC Report'!$A$2:$A$8000='Active WWML'!$A88)*('ILC Report'!$BB$2:$BB$8000='Active WWML'!AC$4)*('ILC Report'!$F$2:$F$8000))</f>
        <v>0</v>
      </c>
      <c r="AD88" s="28">
        <f>SUMPRODUCT(('ILC Report'!$A$2:$A$8000='Active WWML'!$A88)*('ILC Report'!$BB$2:$BB$8000='Active WWML'!AD$4)*('ILC Report'!$F$2:$F$8000))</f>
        <v>0</v>
      </c>
      <c r="AE88" s="28">
        <f>SUMPRODUCT(('ILC Report'!$A$2:$A$8000='Active WWML'!$A88)*('ILC Report'!$BB$2:$BB$8000='Active WWML'!AE$4)*('ILC Report'!$F$2:$F$8000))</f>
        <v>0</v>
      </c>
      <c r="AG88" s="28">
        <f>SUMPRODUCT(('ILC Report'!$A$2:$A$8000='Active WWML'!$A88)*('ILC Report'!$H$2:$H$8000='Active WWML'!AG$4)*('ILC Report'!$F$2:$F$8000))</f>
        <v>0</v>
      </c>
      <c r="AH88" s="28">
        <f>SUMPRODUCT(('ILC Report'!$A$2:$A$8000='Active WWML'!$A88)*('ILC Report'!$H$2:$H$8000='Active WWML'!AH$4)*('ILC Report'!$F$2:$F$8000))</f>
        <v>0</v>
      </c>
      <c r="AI88" s="28">
        <f>SUMPRODUCT(('ILC Report'!$A$2:$A$8000='Active WWML'!$A88)*('ILC Report'!$H$2:$H$8000='Active WWML'!AI$4)*('ILC Report'!$F$2:$F$8000))</f>
        <v>0</v>
      </c>
      <c r="AJ88" s="28">
        <f>SUMPRODUCT(('ILC Report'!$A$2:$A$8000='Active WWML'!$A88)*('ILC Report'!$H$2:$H$8000='Active WWML'!AJ$4)*('ILC Report'!$F$2:$F$8000))</f>
        <v>0</v>
      </c>
      <c r="AK88" s="28">
        <f t="shared" si="7"/>
        <v>0</v>
      </c>
    </row>
    <row r="89" spans="1:37" x14ac:dyDescent="0.3">
      <c r="A89" s="40" t="s">
        <v>176</v>
      </c>
      <c r="B89" s="11" t="s">
        <v>455</v>
      </c>
      <c r="C89" s="11" t="s">
        <v>46</v>
      </c>
      <c r="D89" s="11" t="s">
        <v>275</v>
      </c>
      <c r="E89" s="11" t="s">
        <v>276</v>
      </c>
      <c r="G89" s="28">
        <f>SUMPRODUCT(('ILC Report'!$A$2:$A$8000='Active WWML'!$A89)*('ILC Report'!$BA$2:$BA$8000='Active WWML'!G$4)*('ILC Report'!$F$2:$F$8000))</f>
        <v>0</v>
      </c>
      <c r="H89" s="28">
        <f>SUMPRODUCT(('ILC Report'!$A$2:$A$8000='Active WWML'!$A89)*('ILC Report'!$BA$2:$BA$8000='Active WWML'!H$4)*('ILC Report'!$F$2:$F$8000))</f>
        <v>0</v>
      </c>
      <c r="I89" s="28">
        <f>SUMPRODUCT(('ILC Report'!$A$2:$A$8000='Active WWML'!$A89)*('ILC Report'!$BA$2:$BA$8000='Active WWML'!I$4)*('ILC Report'!$F$2:$F$8000))</f>
        <v>0</v>
      </c>
      <c r="K89" s="28" t="str">
        <f t="shared" si="4"/>
        <v>0</v>
      </c>
      <c r="L89" s="28" t="str">
        <f t="shared" si="5"/>
        <v>0</v>
      </c>
      <c r="M89" s="28" t="str">
        <f t="shared" si="6"/>
        <v>0</v>
      </c>
      <c r="O89" s="28">
        <f>SUMPRODUCT(('ILC Report'!$A$2:$A$8000='Active WWML'!$A89)*('ILC Report'!$BB$2:$BB$8000='Active WWML'!O$4)*('ILC Report'!$F$2:$F$8000))</f>
        <v>0</v>
      </c>
      <c r="P89" s="28">
        <f>SUMPRODUCT(('ILC Report'!$A$2:$A$8000='Active WWML'!$A89)*('ILC Report'!$BB$2:$BB$8000='Active WWML'!P$4)*('ILC Report'!$F$2:$F$8000))</f>
        <v>0</v>
      </c>
      <c r="Q89" s="28">
        <f>SUMPRODUCT(('ILC Report'!$A$2:$A$8000='Active WWML'!$A89)*('ILC Report'!$BB$2:$BB$8000='Active WWML'!Q$4)*('ILC Report'!$F$2:$F$8000))</f>
        <v>0</v>
      </c>
      <c r="R89" s="28">
        <f>SUMPRODUCT(('ILC Report'!$A$2:$A$8000='Active WWML'!$A89)*('ILC Report'!$BB$2:$BB$8000='Active WWML'!R$4)*('ILC Report'!$F$2:$F$8000))</f>
        <v>0</v>
      </c>
      <c r="S89" s="28">
        <f>SUMPRODUCT(('ILC Report'!$A$2:$A$8000='Active WWML'!$A89)*('ILC Report'!$BB$2:$BB$8000='Active WWML'!S$4)*('ILC Report'!$F$2:$F$8000))</f>
        <v>0</v>
      </c>
      <c r="T89" s="28">
        <f>SUMPRODUCT(('ILC Report'!$A$2:$A$8000='Active WWML'!$A89)*('ILC Report'!$BB$2:$BB$8000='Active WWML'!T$4)*('ILC Report'!$F$2:$F$8000))</f>
        <v>0</v>
      </c>
      <c r="U89" s="28">
        <f>SUMPRODUCT(('ILC Report'!$A$2:$A$8000='Active WWML'!$A89)*('ILC Report'!$BB$2:$BB$8000='Active WWML'!U$4)*('ILC Report'!$F$2:$F$8000))</f>
        <v>0</v>
      </c>
      <c r="V89" s="28">
        <f>SUMPRODUCT(('ILC Report'!$A$2:$A$8000='Active WWML'!$A89)*('ILC Report'!$BB$2:$BB$8000='Active WWML'!V$4)*('ILC Report'!$F$2:$F$8000))</f>
        <v>0</v>
      </c>
      <c r="W89" s="28">
        <f>SUMPRODUCT(('ILC Report'!$A$2:$A$8000='Active WWML'!$A89)*('ILC Report'!$BB$2:$BB$8000='Active WWML'!W$4)*('ILC Report'!$F$2:$F$8000))</f>
        <v>0</v>
      </c>
      <c r="X89" s="28">
        <f>SUMPRODUCT(('ILC Report'!$A$2:$A$8000='Active WWML'!$A89)*('ILC Report'!$BB$2:$BB$8000='Active WWML'!X$4)*('ILC Report'!$F$2:$F$8000))</f>
        <v>0</v>
      </c>
      <c r="Y89" s="28">
        <f>SUMPRODUCT(('ILC Report'!$A$2:$A$8000='Active WWML'!$A89)*('ILC Report'!$BB$2:$BB$8000='Active WWML'!Y$4)*('ILC Report'!$F$2:$F$8000))</f>
        <v>0</v>
      </c>
      <c r="Z89" s="28">
        <f>SUMPRODUCT(('ILC Report'!$A$2:$A$8000='Active WWML'!$A89)*('ILC Report'!$BB$2:$BB$8000='Active WWML'!Z$4)*('ILC Report'!$F$2:$F$8000))</f>
        <v>0</v>
      </c>
      <c r="AA89" s="28">
        <f>SUMPRODUCT(('ILC Report'!$A$2:$A$8000='Active WWML'!$A89)*('ILC Report'!$BB$2:$BB$8000='Active WWML'!AA$4)*('ILC Report'!$F$2:$F$8000))</f>
        <v>0</v>
      </c>
      <c r="AB89" s="28">
        <f>SUMPRODUCT(('ILC Report'!$A$2:$A$8000='Active WWML'!$A89)*('ILC Report'!$BB$2:$BB$8000='Active WWML'!AB$4)*('ILC Report'!$F$2:$F$8000))</f>
        <v>0</v>
      </c>
      <c r="AC89" s="28">
        <f>SUMPRODUCT(('ILC Report'!$A$2:$A$8000='Active WWML'!$A89)*('ILC Report'!$BB$2:$BB$8000='Active WWML'!AC$4)*('ILC Report'!$F$2:$F$8000))</f>
        <v>0</v>
      </c>
      <c r="AD89" s="28">
        <f>SUMPRODUCT(('ILC Report'!$A$2:$A$8000='Active WWML'!$A89)*('ILC Report'!$BB$2:$BB$8000='Active WWML'!AD$4)*('ILC Report'!$F$2:$F$8000))</f>
        <v>0</v>
      </c>
      <c r="AE89" s="28">
        <f>SUMPRODUCT(('ILC Report'!$A$2:$A$8000='Active WWML'!$A89)*('ILC Report'!$BB$2:$BB$8000='Active WWML'!AE$4)*('ILC Report'!$F$2:$F$8000))</f>
        <v>0</v>
      </c>
      <c r="AG89" s="28">
        <f>SUMPRODUCT(('ILC Report'!$A$2:$A$8000='Active WWML'!$A89)*('ILC Report'!$H$2:$H$8000='Active WWML'!AG$4)*('ILC Report'!$F$2:$F$8000))</f>
        <v>0</v>
      </c>
      <c r="AH89" s="28">
        <f>SUMPRODUCT(('ILC Report'!$A$2:$A$8000='Active WWML'!$A89)*('ILC Report'!$H$2:$H$8000='Active WWML'!AH$4)*('ILC Report'!$F$2:$F$8000))</f>
        <v>0</v>
      </c>
      <c r="AI89" s="28">
        <f>SUMPRODUCT(('ILC Report'!$A$2:$A$8000='Active WWML'!$A89)*('ILC Report'!$H$2:$H$8000='Active WWML'!AI$4)*('ILC Report'!$F$2:$F$8000))</f>
        <v>0</v>
      </c>
      <c r="AJ89" s="28">
        <f>SUMPRODUCT(('ILC Report'!$A$2:$A$8000='Active WWML'!$A89)*('ILC Report'!$H$2:$H$8000='Active WWML'!AJ$4)*('ILC Report'!$F$2:$F$8000))</f>
        <v>0</v>
      </c>
      <c r="AK89" s="28">
        <f t="shared" si="7"/>
        <v>0</v>
      </c>
    </row>
    <row r="90" spans="1:37" x14ac:dyDescent="0.3">
      <c r="A90" s="40" t="s">
        <v>114</v>
      </c>
      <c r="B90" s="11" t="s">
        <v>379</v>
      </c>
      <c r="C90" s="11" t="s">
        <v>283</v>
      </c>
      <c r="D90" s="11" t="s">
        <v>275</v>
      </c>
      <c r="E90" s="11" t="s">
        <v>276</v>
      </c>
      <c r="G90" s="28">
        <f>SUMPRODUCT(('ILC Report'!$A$2:$A$8000='Active WWML'!$A90)*('ILC Report'!$BA$2:$BA$8000='Active WWML'!G$4)*('ILC Report'!$F$2:$F$8000))</f>
        <v>203</v>
      </c>
      <c r="H90" s="28">
        <f>SUMPRODUCT(('ILC Report'!$A$2:$A$8000='Active WWML'!$A90)*('ILC Report'!$BA$2:$BA$8000='Active WWML'!H$4)*('ILC Report'!$F$2:$F$8000))</f>
        <v>0</v>
      </c>
      <c r="I90" s="28">
        <f>SUMPRODUCT(('ILC Report'!$A$2:$A$8000='Active WWML'!$A90)*('ILC Report'!$BA$2:$BA$8000='Active WWML'!I$4)*('ILC Report'!$F$2:$F$8000))</f>
        <v>0</v>
      </c>
      <c r="K90" s="28" t="str">
        <f t="shared" si="4"/>
        <v>1</v>
      </c>
      <c r="L90" s="28" t="str">
        <f t="shared" si="5"/>
        <v>0</v>
      </c>
      <c r="M90" s="28" t="str">
        <f t="shared" si="6"/>
        <v>0</v>
      </c>
      <c r="O90" s="28">
        <f>SUMPRODUCT(('ILC Report'!$A$2:$A$8000='Active WWML'!$A90)*('ILC Report'!$BB$2:$BB$8000='Active WWML'!O$4)*('ILC Report'!$F$2:$F$8000))</f>
        <v>0</v>
      </c>
      <c r="P90" s="28">
        <f>SUMPRODUCT(('ILC Report'!$A$2:$A$8000='Active WWML'!$A90)*('ILC Report'!$BB$2:$BB$8000='Active WWML'!P$4)*('ILC Report'!$F$2:$F$8000))</f>
        <v>0</v>
      </c>
      <c r="Q90" s="28">
        <f>SUMPRODUCT(('ILC Report'!$A$2:$A$8000='Active WWML'!$A90)*('ILC Report'!$BB$2:$BB$8000='Active WWML'!Q$4)*('ILC Report'!$F$2:$F$8000))</f>
        <v>80</v>
      </c>
      <c r="R90" s="28">
        <f>SUMPRODUCT(('ILC Report'!$A$2:$A$8000='Active WWML'!$A90)*('ILC Report'!$BB$2:$BB$8000='Active WWML'!R$4)*('ILC Report'!$F$2:$F$8000))</f>
        <v>0</v>
      </c>
      <c r="S90" s="28">
        <f>SUMPRODUCT(('ILC Report'!$A$2:$A$8000='Active WWML'!$A90)*('ILC Report'!$BB$2:$BB$8000='Active WWML'!S$4)*('ILC Report'!$F$2:$F$8000))</f>
        <v>0</v>
      </c>
      <c r="T90" s="28">
        <f>SUMPRODUCT(('ILC Report'!$A$2:$A$8000='Active WWML'!$A90)*('ILC Report'!$BB$2:$BB$8000='Active WWML'!T$4)*('ILC Report'!$F$2:$F$8000))</f>
        <v>0</v>
      </c>
      <c r="U90" s="28">
        <f>SUMPRODUCT(('ILC Report'!$A$2:$A$8000='Active WWML'!$A90)*('ILC Report'!$BB$2:$BB$8000='Active WWML'!U$4)*('ILC Report'!$F$2:$F$8000))</f>
        <v>0</v>
      </c>
      <c r="V90" s="28">
        <f>SUMPRODUCT(('ILC Report'!$A$2:$A$8000='Active WWML'!$A90)*('ILC Report'!$BB$2:$BB$8000='Active WWML'!V$4)*('ILC Report'!$F$2:$F$8000))</f>
        <v>0</v>
      </c>
      <c r="W90" s="28">
        <f>SUMPRODUCT(('ILC Report'!$A$2:$A$8000='Active WWML'!$A90)*('ILC Report'!$BB$2:$BB$8000='Active WWML'!W$4)*('ILC Report'!$F$2:$F$8000))</f>
        <v>115</v>
      </c>
      <c r="X90" s="28">
        <f>SUMPRODUCT(('ILC Report'!$A$2:$A$8000='Active WWML'!$A90)*('ILC Report'!$BB$2:$BB$8000='Active WWML'!X$4)*('ILC Report'!$F$2:$F$8000))</f>
        <v>0</v>
      </c>
      <c r="Y90" s="28">
        <f>SUMPRODUCT(('ILC Report'!$A$2:$A$8000='Active WWML'!$A90)*('ILC Report'!$BB$2:$BB$8000='Active WWML'!Y$4)*('ILC Report'!$F$2:$F$8000))</f>
        <v>8</v>
      </c>
      <c r="Z90" s="28">
        <f>SUMPRODUCT(('ILC Report'!$A$2:$A$8000='Active WWML'!$A90)*('ILC Report'!$BB$2:$BB$8000='Active WWML'!Z$4)*('ILC Report'!$F$2:$F$8000))</f>
        <v>0</v>
      </c>
      <c r="AA90" s="28">
        <f>SUMPRODUCT(('ILC Report'!$A$2:$A$8000='Active WWML'!$A90)*('ILC Report'!$BB$2:$BB$8000='Active WWML'!AA$4)*('ILC Report'!$F$2:$F$8000))</f>
        <v>0</v>
      </c>
      <c r="AB90" s="28">
        <f>SUMPRODUCT(('ILC Report'!$A$2:$A$8000='Active WWML'!$A90)*('ILC Report'!$BB$2:$BB$8000='Active WWML'!AB$4)*('ILC Report'!$F$2:$F$8000))</f>
        <v>0</v>
      </c>
      <c r="AC90" s="28">
        <f>SUMPRODUCT(('ILC Report'!$A$2:$A$8000='Active WWML'!$A90)*('ILC Report'!$BB$2:$BB$8000='Active WWML'!AC$4)*('ILC Report'!$F$2:$F$8000))</f>
        <v>0</v>
      </c>
      <c r="AD90" s="28">
        <f>SUMPRODUCT(('ILC Report'!$A$2:$A$8000='Active WWML'!$A90)*('ILC Report'!$BB$2:$BB$8000='Active WWML'!AD$4)*('ILC Report'!$F$2:$F$8000))</f>
        <v>0</v>
      </c>
      <c r="AE90" s="28">
        <f>SUMPRODUCT(('ILC Report'!$A$2:$A$8000='Active WWML'!$A90)*('ILC Report'!$BB$2:$BB$8000='Active WWML'!AE$4)*('ILC Report'!$F$2:$F$8000))</f>
        <v>0</v>
      </c>
      <c r="AG90" s="28">
        <f>SUMPRODUCT(('ILC Report'!$A$2:$A$8000='Active WWML'!$A90)*('ILC Report'!$H$2:$H$8000='Active WWML'!AG$4)*('ILC Report'!$F$2:$F$8000))</f>
        <v>107</v>
      </c>
      <c r="AH90" s="28">
        <f>SUMPRODUCT(('ILC Report'!$A$2:$A$8000='Active WWML'!$A90)*('ILC Report'!$H$2:$H$8000='Active WWML'!AH$4)*('ILC Report'!$F$2:$F$8000))</f>
        <v>96</v>
      </c>
      <c r="AI90" s="28">
        <f>SUMPRODUCT(('ILC Report'!$A$2:$A$8000='Active WWML'!$A90)*('ILC Report'!$H$2:$H$8000='Active WWML'!AI$4)*('ILC Report'!$F$2:$F$8000))</f>
        <v>0</v>
      </c>
      <c r="AJ90" s="28">
        <f>SUMPRODUCT(('ILC Report'!$A$2:$A$8000='Active WWML'!$A90)*('ILC Report'!$H$2:$H$8000='Active WWML'!AJ$4)*('ILC Report'!$F$2:$F$8000))</f>
        <v>0</v>
      </c>
      <c r="AK90" s="28">
        <f t="shared" si="7"/>
        <v>203</v>
      </c>
    </row>
    <row r="91" spans="1:37" x14ac:dyDescent="0.3">
      <c r="A91" s="40" t="s">
        <v>168</v>
      </c>
      <c r="B91" s="11" t="s">
        <v>330</v>
      </c>
      <c r="C91" s="11" t="s">
        <v>274</v>
      </c>
      <c r="D91" s="11" t="s">
        <v>275</v>
      </c>
      <c r="E91" s="11" t="s">
        <v>276</v>
      </c>
      <c r="G91" s="28">
        <f>SUMPRODUCT(('ILC Report'!$A$2:$A$8000='Active WWML'!$A91)*('ILC Report'!$BA$2:$BA$8000='Active WWML'!G$4)*('ILC Report'!$F$2:$F$8000))</f>
        <v>0</v>
      </c>
      <c r="H91" s="28">
        <f>SUMPRODUCT(('ILC Report'!$A$2:$A$8000='Active WWML'!$A91)*('ILC Report'!$BA$2:$BA$8000='Active WWML'!H$4)*('ILC Report'!$F$2:$F$8000))</f>
        <v>0</v>
      </c>
      <c r="I91" s="28">
        <f>SUMPRODUCT(('ILC Report'!$A$2:$A$8000='Active WWML'!$A91)*('ILC Report'!$BA$2:$BA$8000='Active WWML'!I$4)*('ILC Report'!$F$2:$F$8000))</f>
        <v>0</v>
      </c>
      <c r="K91" s="28" t="str">
        <f t="shared" si="4"/>
        <v>0</v>
      </c>
      <c r="L91" s="28" t="str">
        <f t="shared" si="5"/>
        <v>0</v>
      </c>
      <c r="M91" s="28" t="str">
        <f t="shared" si="6"/>
        <v>0</v>
      </c>
      <c r="O91" s="28">
        <f>SUMPRODUCT(('ILC Report'!$A$2:$A$8000='Active WWML'!$A91)*('ILC Report'!$BB$2:$BB$8000='Active WWML'!O$4)*('ILC Report'!$F$2:$F$8000))</f>
        <v>0</v>
      </c>
      <c r="P91" s="28">
        <f>SUMPRODUCT(('ILC Report'!$A$2:$A$8000='Active WWML'!$A91)*('ILC Report'!$BB$2:$BB$8000='Active WWML'!P$4)*('ILC Report'!$F$2:$F$8000))</f>
        <v>0</v>
      </c>
      <c r="Q91" s="28">
        <f>SUMPRODUCT(('ILC Report'!$A$2:$A$8000='Active WWML'!$A91)*('ILC Report'!$BB$2:$BB$8000='Active WWML'!Q$4)*('ILC Report'!$F$2:$F$8000))</f>
        <v>0</v>
      </c>
      <c r="R91" s="28">
        <f>SUMPRODUCT(('ILC Report'!$A$2:$A$8000='Active WWML'!$A91)*('ILC Report'!$BB$2:$BB$8000='Active WWML'!R$4)*('ILC Report'!$F$2:$F$8000))</f>
        <v>0</v>
      </c>
      <c r="S91" s="28">
        <f>SUMPRODUCT(('ILC Report'!$A$2:$A$8000='Active WWML'!$A91)*('ILC Report'!$BB$2:$BB$8000='Active WWML'!S$4)*('ILC Report'!$F$2:$F$8000))</f>
        <v>0</v>
      </c>
      <c r="T91" s="28">
        <f>SUMPRODUCT(('ILC Report'!$A$2:$A$8000='Active WWML'!$A91)*('ILC Report'!$BB$2:$BB$8000='Active WWML'!T$4)*('ILC Report'!$F$2:$F$8000))</f>
        <v>0</v>
      </c>
      <c r="U91" s="28">
        <f>SUMPRODUCT(('ILC Report'!$A$2:$A$8000='Active WWML'!$A91)*('ILC Report'!$BB$2:$BB$8000='Active WWML'!U$4)*('ILC Report'!$F$2:$F$8000))</f>
        <v>0</v>
      </c>
      <c r="V91" s="28">
        <f>SUMPRODUCT(('ILC Report'!$A$2:$A$8000='Active WWML'!$A91)*('ILC Report'!$BB$2:$BB$8000='Active WWML'!V$4)*('ILC Report'!$F$2:$F$8000))</f>
        <v>0</v>
      </c>
      <c r="W91" s="28">
        <f>SUMPRODUCT(('ILC Report'!$A$2:$A$8000='Active WWML'!$A91)*('ILC Report'!$BB$2:$BB$8000='Active WWML'!W$4)*('ILC Report'!$F$2:$F$8000))</f>
        <v>0</v>
      </c>
      <c r="X91" s="28">
        <f>SUMPRODUCT(('ILC Report'!$A$2:$A$8000='Active WWML'!$A91)*('ILC Report'!$BB$2:$BB$8000='Active WWML'!X$4)*('ILC Report'!$F$2:$F$8000))</f>
        <v>0</v>
      </c>
      <c r="Y91" s="28">
        <f>SUMPRODUCT(('ILC Report'!$A$2:$A$8000='Active WWML'!$A91)*('ILC Report'!$BB$2:$BB$8000='Active WWML'!Y$4)*('ILC Report'!$F$2:$F$8000))</f>
        <v>0</v>
      </c>
      <c r="Z91" s="28">
        <f>SUMPRODUCT(('ILC Report'!$A$2:$A$8000='Active WWML'!$A91)*('ILC Report'!$BB$2:$BB$8000='Active WWML'!Z$4)*('ILC Report'!$F$2:$F$8000))</f>
        <v>0</v>
      </c>
      <c r="AA91" s="28">
        <f>SUMPRODUCT(('ILC Report'!$A$2:$A$8000='Active WWML'!$A91)*('ILC Report'!$BB$2:$BB$8000='Active WWML'!AA$4)*('ILC Report'!$F$2:$F$8000))</f>
        <v>0</v>
      </c>
      <c r="AB91" s="28">
        <f>SUMPRODUCT(('ILC Report'!$A$2:$A$8000='Active WWML'!$A91)*('ILC Report'!$BB$2:$BB$8000='Active WWML'!AB$4)*('ILC Report'!$F$2:$F$8000))</f>
        <v>0</v>
      </c>
      <c r="AC91" s="28">
        <f>SUMPRODUCT(('ILC Report'!$A$2:$A$8000='Active WWML'!$A91)*('ILC Report'!$BB$2:$BB$8000='Active WWML'!AC$4)*('ILC Report'!$F$2:$F$8000))</f>
        <v>0</v>
      </c>
      <c r="AD91" s="28">
        <f>SUMPRODUCT(('ILC Report'!$A$2:$A$8000='Active WWML'!$A91)*('ILC Report'!$BB$2:$BB$8000='Active WWML'!AD$4)*('ILC Report'!$F$2:$F$8000))</f>
        <v>0</v>
      </c>
      <c r="AE91" s="28">
        <f>SUMPRODUCT(('ILC Report'!$A$2:$A$8000='Active WWML'!$A91)*('ILC Report'!$BB$2:$BB$8000='Active WWML'!AE$4)*('ILC Report'!$F$2:$F$8000))</f>
        <v>0</v>
      </c>
      <c r="AG91" s="28">
        <f>SUMPRODUCT(('ILC Report'!$A$2:$A$8000='Active WWML'!$A91)*('ILC Report'!$H$2:$H$8000='Active WWML'!AG$4)*('ILC Report'!$F$2:$F$8000))</f>
        <v>0</v>
      </c>
      <c r="AH91" s="28">
        <f>SUMPRODUCT(('ILC Report'!$A$2:$A$8000='Active WWML'!$A91)*('ILC Report'!$H$2:$H$8000='Active WWML'!AH$4)*('ILC Report'!$F$2:$F$8000))</f>
        <v>0</v>
      </c>
      <c r="AI91" s="28">
        <f>SUMPRODUCT(('ILC Report'!$A$2:$A$8000='Active WWML'!$A91)*('ILC Report'!$H$2:$H$8000='Active WWML'!AI$4)*('ILC Report'!$F$2:$F$8000))</f>
        <v>0</v>
      </c>
      <c r="AJ91" s="28">
        <f>SUMPRODUCT(('ILC Report'!$A$2:$A$8000='Active WWML'!$A91)*('ILC Report'!$H$2:$H$8000='Active WWML'!AJ$4)*('ILC Report'!$F$2:$F$8000))</f>
        <v>0</v>
      </c>
      <c r="AK91" s="28">
        <f t="shared" si="7"/>
        <v>0</v>
      </c>
    </row>
    <row r="92" spans="1:37" x14ac:dyDescent="0.3">
      <c r="A92" s="40" t="s">
        <v>160</v>
      </c>
      <c r="B92" s="11" t="s">
        <v>347</v>
      </c>
      <c r="C92" s="11" t="s">
        <v>284</v>
      </c>
      <c r="D92" s="11" t="s">
        <v>275</v>
      </c>
      <c r="E92" s="11" t="s">
        <v>276</v>
      </c>
      <c r="G92" s="28">
        <f>SUMPRODUCT(('ILC Report'!$A$2:$A$8000='Active WWML'!$A92)*('ILC Report'!$BA$2:$BA$8000='Active WWML'!G$4)*('ILC Report'!$F$2:$F$8000))</f>
        <v>0</v>
      </c>
      <c r="H92" s="28">
        <f>SUMPRODUCT(('ILC Report'!$A$2:$A$8000='Active WWML'!$A92)*('ILC Report'!$BA$2:$BA$8000='Active WWML'!H$4)*('ILC Report'!$F$2:$F$8000))</f>
        <v>0</v>
      </c>
      <c r="I92" s="28">
        <f>SUMPRODUCT(('ILC Report'!$A$2:$A$8000='Active WWML'!$A92)*('ILC Report'!$BA$2:$BA$8000='Active WWML'!I$4)*('ILC Report'!$F$2:$F$8000))</f>
        <v>0</v>
      </c>
      <c r="K92" s="28" t="str">
        <f t="shared" si="4"/>
        <v>0</v>
      </c>
      <c r="L92" s="28" t="str">
        <f t="shared" si="5"/>
        <v>0</v>
      </c>
      <c r="M92" s="28" t="str">
        <f t="shared" si="6"/>
        <v>0</v>
      </c>
      <c r="O92" s="28">
        <f>SUMPRODUCT(('ILC Report'!$A$2:$A$8000='Active WWML'!$A92)*('ILC Report'!$BB$2:$BB$8000='Active WWML'!O$4)*('ILC Report'!$F$2:$F$8000))</f>
        <v>0</v>
      </c>
      <c r="P92" s="28">
        <f>SUMPRODUCT(('ILC Report'!$A$2:$A$8000='Active WWML'!$A92)*('ILC Report'!$BB$2:$BB$8000='Active WWML'!P$4)*('ILC Report'!$F$2:$F$8000))</f>
        <v>0</v>
      </c>
      <c r="Q92" s="28">
        <f>SUMPRODUCT(('ILC Report'!$A$2:$A$8000='Active WWML'!$A92)*('ILC Report'!$BB$2:$BB$8000='Active WWML'!Q$4)*('ILC Report'!$F$2:$F$8000))</f>
        <v>0</v>
      </c>
      <c r="R92" s="28">
        <f>SUMPRODUCT(('ILC Report'!$A$2:$A$8000='Active WWML'!$A92)*('ILC Report'!$BB$2:$BB$8000='Active WWML'!R$4)*('ILC Report'!$F$2:$F$8000))</f>
        <v>0</v>
      </c>
      <c r="S92" s="28">
        <f>SUMPRODUCT(('ILC Report'!$A$2:$A$8000='Active WWML'!$A92)*('ILC Report'!$BB$2:$BB$8000='Active WWML'!S$4)*('ILC Report'!$F$2:$F$8000))</f>
        <v>0</v>
      </c>
      <c r="T92" s="28">
        <f>SUMPRODUCT(('ILC Report'!$A$2:$A$8000='Active WWML'!$A92)*('ILC Report'!$BB$2:$BB$8000='Active WWML'!T$4)*('ILC Report'!$F$2:$F$8000))</f>
        <v>0</v>
      </c>
      <c r="U92" s="28">
        <f>SUMPRODUCT(('ILC Report'!$A$2:$A$8000='Active WWML'!$A92)*('ILC Report'!$BB$2:$BB$8000='Active WWML'!U$4)*('ILC Report'!$F$2:$F$8000))</f>
        <v>0</v>
      </c>
      <c r="V92" s="28">
        <f>SUMPRODUCT(('ILC Report'!$A$2:$A$8000='Active WWML'!$A92)*('ILC Report'!$BB$2:$BB$8000='Active WWML'!V$4)*('ILC Report'!$F$2:$F$8000))</f>
        <v>0</v>
      </c>
      <c r="W92" s="28">
        <f>SUMPRODUCT(('ILC Report'!$A$2:$A$8000='Active WWML'!$A92)*('ILC Report'!$BB$2:$BB$8000='Active WWML'!W$4)*('ILC Report'!$F$2:$F$8000))</f>
        <v>0</v>
      </c>
      <c r="X92" s="28">
        <f>SUMPRODUCT(('ILC Report'!$A$2:$A$8000='Active WWML'!$A92)*('ILC Report'!$BB$2:$BB$8000='Active WWML'!X$4)*('ILC Report'!$F$2:$F$8000))</f>
        <v>0</v>
      </c>
      <c r="Y92" s="28">
        <f>SUMPRODUCT(('ILC Report'!$A$2:$A$8000='Active WWML'!$A92)*('ILC Report'!$BB$2:$BB$8000='Active WWML'!Y$4)*('ILC Report'!$F$2:$F$8000))</f>
        <v>0</v>
      </c>
      <c r="Z92" s="28">
        <f>SUMPRODUCT(('ILC Report'!$A$2:$A$8000='Active WWML'!$A92)*('ILC Report'!$BB$2:$BB$8000='Active WWML'!Z$4)*('ILC Report'!$F$2:$F$8000))</f>
        <v>0</v>
      </c>
      <c r="AA92" s="28">
        <f>SUMPRODUCT(('ILC Report'!$A$2:$A$8000='Active WWML'!$A92)*('ILC Report'!$BB$2:$BB$8000='Active WWML'!AA$4)*('ILC Report'!$F$2:$F$8000))</f>
        <v>0</v>
      </c>
      <c r="AB92" s="28">
        <f>SUMPRODUCT(('ILC Report'!$A$2:$A$8000='Active WWML'!$A92)*('ILC Report'!$BB$2:$BB$8000='Active WWML'!AB$4)*('ILC Report'!$F$2:$F$8000))</f>
        <v>0</v>
      </c>
      <c r="AC92" s="28">
        <f>SUMPRODUCT(('ILC Report'!$A$2:$A$8000='Active WWML'!$A92)*('ILC Report'!$BB$2:$BB$8000='Active WWML'!AC$4)*('ILC Report'!$F$2:$F$8000))</f>
        <v>0</v>
      </c>
      <c r="AD92" s="28">
        <f>SUMPRODUCT(('ILC Report'!$A$2:$A$8000='Active WWML'!$A92)*('ILC Report'!$BB$2:$BB$8000='Active WWML'!AD$4)*('ILC Report'!$F$2:$F$8000))</f>
        <v>0</v>
      </c>
      <c r="AE92" s="28">
        <f>SUMPRODUCT(('ILC Report'!$A$2:$A$8000='Active WWML'!$A92)*('ILC Report'!$BB$2:$BB$8000='Active WWML'!AE$4)*('ILC Report'!$F$2:$F$8000))</f>
        <v>0</v>
      </c>
      <c r="AG92" s="28">
        <f>SUMPRODUCT(('ILC Report'!$A$2:$A$8000='Active WWML'!$A92)*('ILC Report'!$H$2:$H$8000='Active WWML'!AG$4)*('ILC Report'!$F$2:$F$8000))</f>
        <v>0</v>
      </c>
      <c r="AH92" s="28">
        <f>SUMPRODUCT(('ILC Report'!$A$2:$A$8000='Active WWML'!$A92)*('ILC Report'!$H$2:$H$8000='Active WWML'!AH$4)*('ILC Report'!$F$2:$F$8000))</f>
        <v>0</v>
      </c>
      <c r="AI92" s="28">
        <f>SUMPRODUCT(('ILC Report'!$A$2:$A$8000='Active WWML'!$A92)*('ILC Report'!$H$2:$H$8000='Active WWML'!AI$4)*('ILC Report'!$F$2:$F$8000))</f>
        <v>0</v>
      </c>
      <c r="AJ92" s="28">
        <f>SUMPRODUCT(('ILC Report'!$A$2:$A$8000='Active WWML'!$A92)*('ILC Report'!$H$2:$H$8000='Active WWML'!AJ$4)*('ILC Report'!$F$2:$F$8000))</f>
        <v>0</v>
      </c>
      <c r="AK92" s="28">
        <f t="shared" si="7"/>
        <v>0</v>
      </c>
    </row>
    <row r="93" spans="1:37" x14ac:dyDescent="0.3">
      <c r="A93" s="40" t="s">
        <v>107</v>
      </c>
      <c r="B93" s="11" t="s">
        <v>365</v>
      </c>
      <c r="C93" s="11" t="s">
        <v>284</v>
      </c>
      <c r="D93" s="11" t="s">
        <v>305</v>
      </c>
      <c r="E93" s="11" t="s">
        <v>534</v>
      </c>
      <c r="G93" s="28">
        <f>SUMPRODUCT(('ILC Report'!$A$2:$A$8000='Active WWML'!$A93)*('ILC Report'!$BA$2:$BA$8000='Active WWML'!G$4)*('ILC Report'!$F$2:$F$8000))</f>
        <v>0</v>
      </c>
      <c r="H93" s="28">
        <f>SUMPRODUCT(('ILC Report'!$A$2:$A$8000='Active WWML'!$A93)*('ILC Report'!$BA$2:$BA$8000='Active WWML'!H$4)*('ILC Report'!$F$2:$F$8000))</f>
        <v>14</v>
      </c>
      <c r="I93" s="28">
        <f>SUMPRODUCT(('ILC Report'!$A$2:$A$8000='Active WWML'!$A93)*('ILC Report'!$BA$2:$BA$8000='Active WWML'!I$4)*('ILC Report'!$F$2:$F$8000))</f>
        <v>0</v>
      </c>
      <c r="K93" s="28" t="str">
        <f t="shared" si="4"/>
        <v>0</v>
      </c>
      <c r="L93" s="28" t="str">
        <f t="shared" si="5"/>
        <v>1</v>
      </c>
      <c r="M93" s="28" t="str">
        <f t="shared" si="6"/>
        <v>0</v>
      </c>
      <c r="O93" s="28">
        <f>SUMPRODUCT(('ILC Report'!$A$2:$A$8000='Active WWML'!$A93)*('ILC Report'!$BB$2:$BB$8000='Active WWML'!O$4)*('ILC Report'!$F$2:$F$8000))</f>
        <v>0</v>
      </c>
      <c r="P93" s="28">
        <f>SUMPRODUCT(('ILC Report'!$A$2:$A$8000='Active WWML'!$A93)*('ILC Report'!$BB$2:$BB$8000='Active WWML'!P$4)*('ILC Report'!$F$2:$F$8000))</f>
        <v>0</v>
      </c>
      <c r="Q93" s="28">
        <f>SUMPRODUCT(('ILC Report'!$A$2:$A$8000='Active WWML'!$A93)*('ILC Report'!$BB$2:$BB$8000='Active WWML'!Q$4)*('ILC Report'!$F$2:$F$8000))</f>
        <v>12</v>
      </c>
      <c r="R93" s="28">
        <f>SUMPRODUCT(('ILC Report'!$A$2:$A$8000='Active WWML'!$A93)*('ILC Report'!$BB$2:$BB$8000='Active WWML'!R$4)*('ILC Report'!$F$2:$F$8000))</f>
        <v>0</v>
      </c>
      <c r="S93" s="28">
        <f>SUMPRODUCT(('ILC Report'!$A$2:$A$8000='Active WWML'!$A93)*('ILC Report'!$BB$2:$BB$8000='Active WWML'!S$4)*('ILC Report'!$F$2:$F$8000))</f>
        <v>0</v>
      </c>
      <c r="T93" s="28">
        <f>SUMPRODUCT(('ILC Report'!$A$2:$A$8000='Active WWML'!$A93)*('ILC Report'!$BB$2:$BB$8000='Active WWML'!T$4)*('ILC Report'!$F$2:$F$8000))</f>
        <v>0</v>
      </c>
      <c r="U93" s="28">
        <f>SUMPRODUCT(('ILC Report'!$A$2:$A$8000='Active WWML'!$A93)*('ILC Report'!$BB$2:$BB$8000='Active WWML'!U$4)*('ILC Report'!$F$2:$F$8000))</f>
        <v>0</v>
      </c>
      <c r="V93" s="28">
        <f>SUMPRODUCT(('ILC Report'!$A$2:$A$8000='Active WWML'!$A93)*('ILC Report'!$BB$2:$BB$8000='Active WWML'!V$4)*('ILC Report'!$F$2:$F$8000))</f>
        <v>0</v>
      </c>
      <c r="W93" s="28">
        <f>SUMPRODUCT(('ILC Report'!$A$2:$A$8000='Active WWML'!$A93)*('ILC Report'!$BB$2:$BB$8000='Active WWML'!W$4)*('ILC Report'!$F$2:$F$8000))</f>
        <v>2</v>
      </c>
      <c r="X93" s="28">
        <f>SUMPRODUCT(('ILC Report'!$A$2:$A$8000='Active WWML'!$A93)*('ILC Report'!$BB$2:$BB$8000='Active WWML'!X$4)*('ILC Report'!$F$2:$F$8000))</f>
        <v>0</v>
      </c>
      <c r="Y93" s="28">
        <f>SUMPRODUCT(('ILC Report'!$A$2:$A$8000='Active WWML'!$A93)*('ILC Report'!$BB$2:$BB$8000='Active WWML'!Y$4)*('ILC Report'!$F$2:$F$8000))</f>
        <v>0</v>
      </c>
      <c r="Z93" s="28">
        <f>SUMPRODUCT(('ILC Report'!$A$2:$A$8000='Active WWML'!$A93)*('ILC Report'!$BB$2:$BB$8000='Active WWML'!Z$4)*('ILC Report'!$F$2:$F$8000))</f>
        <v>0</v>
      </c>
      <c r="AA93" s="28">
        <f>SUMPRODUCT(('ILC Report'!$A$2:$A$8000='Active WWML'!$A93)*('ILC Report'!$BB$2:$BB$8000='Active WWML'!AA$4)*('ILC Report'!$F$2:$F$8000))</f>
        <v>0</v>
      </c>
      <c r="AB93" s="28">
        <f>SUMPRODUCT(('ILC Report'!$A$2:$A$8000='Active WWML'!$A93)*('ILC Report'!$BB$2:$BB$8000='Active WWML'!AB$4)*('ILC Report'!$F$2:$F$8000))</f>
        <v>0</v>
      </c>
      <c r="AC93" s="28">
        <f>SUMPRODUCT(('ILC Report'!$A$2:$A$8000='Active WWML'!$A93)*('ILC Report'!$BB$2:$BB$8000='Active WWML'!AC$4)*('ILC Report'!$F$2:$F$8000))</f>
        <v>0</v>
      </c>
      <c r="AD93" s="28">
        <f>SUMPRODUCT(('ILC Report'!$A$2:$A$8000='Active WWML'!$A93)*('ILC Report'!$BB$2:$BB$8000='Active WWML'!AD$4)*('ILC Report'!$F$2:$F$8000))</f>
        <v>0</v>
      </c>
      <c r="AE93" s="28">
        <f>SUMPRODUCT(('ILC Report'!$A$2:$A$8000='Active WWML'!$A93)*('ILC Report'!$BB$2:$BB$8000='Active WWML'!AE$4)*('ILC Report'!$F$2:$F$8000))</f>
        <v>0</v>
      </c>
      <c r="AG93" s="28">
        <f>SUMPRODUCT(('ILC Report'!$A$2:$A$8000='Active WWML'!$A93)*('ILC Report'!$H$2:$H$8000='Active WWML'!AG$4)*('ILC Report'!$F$2:$F$8000))</f>
        <v>236</v>
      </c>
      <c r="AH93" s="28">
        <f>SUMPRODUCT(('ILC Report'!$A$2:$A$8000='Active WWML'!$A93)*('ILC Report'!$H$2:$H$8000='Active WWML'!AH$4)*('ILC Report'!$F$2:$F$8000))</f>
        <v>0</v>
      </c>
      <c r="AI93" s="28">
        <f>SUMPRODUCT(('ILC Report'!$A$2:$A$8000='Active WWML'!$A93)*('ILC Report'!$H$2:$H$8000='Active WWML'!AI$4)*('ILC Report'!$F$2:$F$8000))</f>
        <v>0</v>
      </c>
      <c r="AJ93" s="28">
        <f>SUMPRODUCT(('ILC Report'!$A$2:$A$8000='Active WWML'!$A93)*('ILC Report'!$H$2:$H$8000='Active WWML'!AJ$4)*('ILC Report'!$F$2:$F$8000))</f>
        <v>0</v>
      </c>
      <c r="AK93" s="28">
        <f t="shared" si="7"/>
        <v>236</v>
      </c>
    </row>
    <row r="94" spans="1:37" x14ac:dyDescent="0.3">
      <c r="A94" s="40">
        <v>331493</v>
      </c>
      <c r="B94" s="11" t="s">
        <v>385</v>
      </c>
      <c r="C94" s="11" t="s">
        <v>278</v>
      </c>
      <c r="D94" s="11" t="s">
        <v>275</v>
      </c>
      <c r="E94" s="11" t="s">
        <v>276</v>
      </c>
      <c r="G94" s="28">
        <f>SUMPRODUCT(('ILC Report'!$A$2:$A$8000='Active WWML'!$A94)*('ILC Report'!$BA$2:$BA$8000='Active WWML'!G$4)*('ILC Report'!$F$2:$F$8000))</f>
        <v>0</v>
      </c>
      <c r="H94" s="28">
        <f>SUMPRODUCT(('ILC Report'!$A$2:$A$8000='Active WWML'!$A94)*('ILC Report'!$BA$2:$BA$8000='Active WWML'!H$4)*('ILC Report'!$F$2:$F$8000))</f>
        <v>0</v>
      </c>
      <c r="I94" s="28">
        <f>SUMPRODUCT(('ILC Report'!$A$2:$A$8000='Active WWML'!$A94)*('ILC Report'!$BA$2:$BA$8000='Active WWML'!I$4)*('ILC Report'!$F$2:$F$8000))</f>
        <v>0</v>
      </c>
      <c r="K94" s="28" t="str">
        <f t="shared" si="4"/>
        <v>0</v>
      </c>
      <c r="L94" s="28" t="str">
        <f t="shared" si="5"/>
        <v>0</v>
      </c>
      <c r="M94" s="28" t="str">
        <f t="shared" si="6"/>
        <v>0</v>
      </c>
      <c r="O94" s="28">
        <f>SUMPRODUCT(('ILC Report'!$A$2:$A$8000='Active WWML'!$A94)*('ILC Report'!$BB$2:$BB$8000='Active WWML'!O$4)*('ILC Report'!$F$2:$F$8000))</f>
        <v>0</v>
      </c>
      <c r="P94" s="28">
        <f>SUMPRODUCT(('ILC Report'!$A$2:$A$8000='Active WWML'!$A94)*('ILC Report'!$BB$2:$BB$8000='Active WWML'!P$4)*('ILC Report'!$F$2:$F$8000))</f>
        <v>0</v>
      </c>
      <c r="Q94" s="28">
        <f>SUMPRODUCT(('ILC Report'!$A$2:$A$8000='Active WWML'!$A94)*('ILC Report'!$BB$2:$BB$8000='Active WWML'!Q$4)*('ILC Report'!$F$2:$F$8000))</f>
        <v>0</v>
      </c>
      <c r="R94" s="28">
        <f>SUMPRODUCT(('ILC Report'!$A$2:$A$8000='Active WWML'!$A94)*('ILC Report'!$BB$2:$BB$8000='Active WWML'!R$4)*('ILC Report'!$F$2:$F$8000))</f>
        <v>0</v>
      </c>
      <c r="S94" s="28">
        <f>SUMPRODUCT(('ILC Report'!$A$2:$A$8000='Active WWML'!$A94)*('ILC Report'!$BB$2:$BB$8000='Active WWML'!S$4)*('ILC Report'!$F$2:$F$8000))</f>
        <v>0</v>
      </c>
      <c r="T94" s="28">
        <f>SUMPRODUCT(('ILC Report'!$A$2:$A$8000='Active WWML'!$A94)*('ILC Report'!$BB$2:$BB$8000='Active WWML'!T$4)*('ILC Report'!$F$2:$F$8000))</f>
        <v>0</v>
      </c>
      <c r="U94" s="28">
        <f>SUMPRODUCT(('ILC Report'!$A$2:$A$8000='Active WWML'!$A94)*('ILC Report'!$BB$2:$BB$8000='Active WWML'!U$4)*('ILC Report'!$F$2:$F$8000))</f>
        <v>0</v>
      </c>
      <c r="V94" s="28">
        <f>SUMPRODUCT(('ILC Report'!$A$2:$A$8000='Active WWML'!$A94)*('ILC Report'!$BB$2:$BB$8000='Active WWML'!V$4)*('ILC Report'!$F$2:$F$8000))</f>
        <v>0</v>
      </c>
      <c r="W94" s="28">
        <f>SUMPRODUCT(('ILC Report'!$A$2:$A$8000='Active WWML'!$A94)*('ILC Report'!$BB$2:$BB$8000='Active WWML'!W$4)*('ILC Report'!$F$2:$F$8000))</f>
        <v>0</v>
      </c>
      <c r="X94" s="28">
        <f>SUMPRODUCT(('ILC Report'!$A$2:$A$8000='Active WWML'!$A94)*('ILC Report'!$BB$2:$BB$8000='Active WWML'!X$4)*('ILC Report'!$F$2:$F$8000))</f>
        <v>0</v>
      </c>
      <c r="Y94" s="28">
        <f>SUMPRODUCT(('ILC Report'!$A$2:$A$8000='Active WWML'!$A94)*('ILC Report'!$BB$2:$BB$8000='Active WWML'!Y$4)*('ILC Report'!$F$2:$F$8000))</f>
        <v>0</v>
      </c>
      <c r="Z94" s="28">
        <f>SUMPRODUCT(('ILC Report'!$A$2:$A$8000='Active WWML'!$A94)*('ILC Report'!$BB$2:$BB$8000='Active WWML'!Z$4)*('ILC Report'!$F$2:$F$8000))</f>
        <v>0</v>
      </c>
      <c r="AA94" s="28">
        <f>SUMPRODUCT(('ILC Report'!$A$2:$A$8000='Active WWML'!$A94)*('ILC Report'!$BB$2:$BB$8000='Active WWML'!AA$4)*('ILC Report'!$F$2:$F$8000))</f>
        <v>0</v>
      </c>
      <c r="AB94" s="28">
        <f>SUMPRODUCT(('ILC Report'!$A$2:$A$8000='Active WWML'!$A94)*('ILC Report'!$BB$2:$BB$8000='Active WWML'!AB$4)*('ILC Report'!$F$2:$F$8000))</f>
        <v>0</v>
      </c>
      <c r="AC94" s="28">
        <f>SUMPRODUCT(('ILC Report'!$A$2:$A$8000='Active WWML'!$A94)*('ILC Report'!$BB$2:$BB$8000='Active WWML'!AC$4)*('ILC Report'!$F$2:$F$8000))</f>
        <v>0</v>
      </c>
      <c r="AD94" s="28">
        <f>SUMPRODUCT(('ILC Report'!$A$2:$A$8000='Active WWML'!$A94)*('ILC Report'!$BB$2:$BB$8000='Active WWML'!AD$4)*('ILC Report'!$F$2:$F$8000))</f>
        <v>0</v>
      </c>
      <c r="AE94" s="28">
        <f>SUMPRODUCT(('ILC Report'!$A$2:$A$8000='Active WWML'!$A94)*('ILC Report'!$BB$2:$BB$8000='Active WWML'!AE$4)*('ILC Report'!$F$2:$F$8000))</f>
        <v>0</v>
      </c>
      <c r="AG94" s="28">
        <f>SUMPRODUCT(('ILC Report'!$A$2:$A$8000='Active WWML'!$A94)*('ILC Report'!$H$2:$H$8000='Active WWML'!AG$4)*('ILC Report'!$F$2:$F$8000))</f>
        <v>0</v>
      </c>
      <c r="AH94" s="28">
        <f>SUMPRODUCT(('ILC Report'!$A$2:$A$8000='Active WWML'!$A94)*('ILC Report'!$H$2:$H$8000='Active WWML'!AH$4)*('ILC Report'!$F$2:$F$8000))</f>
        <v>0</v>
      </c>
      <c r="AI94" s="28">
        <f>SUMPRODUCT(('ILC Report'!$A$2:$A$8000='Active WWML'!$A94)*('ILC Report'!$H$2:$H$8000='Active WWML'!AI$4)*('ILC Report'!$F$2:$F$8000))</f>
        <v>0</v>
      </c>
      <c r="AJ94" s="28">
        <f>SUMPRODUCT(('ILC Report'!$A$2:$A$8000='Active WWML'!$A94)*('ILC Report'!$H$2:$H$8000='Active WWML'!AJ$4)*('ILC Report'!$F$2:$F$8000))</f>
        <v>0</v>
      </c>
      <c r="AK94" s="28">
        <f t="shared" si="7"/>
        <v>0</v>
      </c>
    </row>
    <row r="95" spans="1:37" x14ac:dyDescent="0.3">
      <c r="A95" s="40" t="s">
        <v>110</v>
      </c>
      <c r="B95" s="11" t="s">
        <v>404</v>
      </c>
      <c r="C95" s="11" t="s">
        <v>284</v>
      </c>
      <c r="D95" s="11" t="s">
        <v>305</v>
      </c>
      <c r="E95" s="11" t="s">
        <v>534</v>
      </c>
      <c r="G95" s="28">
        <f>SUMPRODUCT(('ILC Report'!$A$2:$A$8000='Active WWML'!$A95)*('ILC Report'!$BA$2:$BA$8000='Active WWML'!G$4)*('ILC Report'!$F$2:$F$8000))</f>
        <v>0</v>
      </c>
      <c r="H95" s="28">
        <f>SUMPRODUCT(('ILC Report'!$A$2:$A$8000='Active WWML'!$A95)*('ILC Report'!$BA$2:$BA$8000='Active WWML'!H$4)*('ILC Report'!$F$2:$F$8000))</f>
        <v>0</v>
      </c>
      <c r="I95" s="28">
        <f>SUMPRODUCT(('ILC Report'!$A$2:$A$8000='Active WWML'!$A95)*('ILC Report'!$BA$2:$BA$8000='Active WWML'!I$4)*('ILC Report'!$F$2:$F$8000))</f>
        <v>0</v>
      </c>
      <c r="K95" s="28" t="str">
        <f t="shared" si="4"/>
        <v>0</v>
      </c>
      <c r="L95" s="28" t="str">
        <f t="shared" si="5"/>
        <v>0</v>
      </c>
      <c r="M95" s="28" t="str">
        <f t="shared" si="6"/>
        <v>0</v>
      </c>
      <c r="O95" s="28">
        <f>SUMPRODUCT(('ILC Report'!$A$2:$A$8000='Active WWML'!$A95)*('ILC Report'!$BB$2:$BB$8000='Active WWML'!O$4)*('ILC Report'!$F$2:$F$8000))</f>
        <v>0</v>
      </c>
      <c r="P95" s="28">
        <f>SUMPRODUCT(('ILC Report'!$A$2:$A$8000='Active WWML'!$A95)*('ILC Report'!$BB$2:$BB$8000='Active WWML'!P$4)*('ILC Report'!$F$2:$F$8000))</f>
        <v>0</v>
      </c>
      <c r="Q95" s="28">
        <f>SUMPRODUCT(('ILC Report'!$A$2:$A$8000='Active WWML'!$A95)*('ILC Report'!$BB$2:$BB$8000='Active WWML'!Q$4)*('ILC Report'!$F$2:$F$8000))</f>
        <v>0</v>
      </c>
      <c r="R95" s="28">
        <f>SUMPRODUCT(('ILC Report'!$A$2:$A$8000='Active WWML'!$A95)*('ILC Report'!$BB$2:$BB$8000='Active WWML'!R$4)*('ILC Report'!$F$2:$F$8000))</f>
        <v>0</v>
      </c>
      <c r="S95" s="28">
        <f>SUMPRODUCT(('ILC Report'!$A$2:$A$8000='Active WWML'!$A95)*('ILC Report'!$BB$2:$BB$8000='Active WWML'!S$4)*('ILC Report'!$F$2:$F$8000))</f>
        <v>0</v>
      </c>
      <c r="T95" s="28">
        <f>SUMPRODUCT(('ILC Report'!$A$2:$A$8000='Active WWML'!$A95)*('ILC Report'!$BB$2:$BB$8000='Active WWML'!T$4)*('ILC Report'!$F$2:$F$8000))</f>
        <v>0</v>
      </c>
      <c r="U95" s="28">
        <f>SUMPRODUCT(('ILC Report'!$A$2:$A$8000='Active WWML'!$A95)*('ILC Report'!$BB$2:$BB$8000='Active WWML'!U$4)*('ILC Report'!$F$2:$F$8000))</f>
        <v>0</v>
      </c>
      <c r="V95" s="28">
        <f>SUMPRODUCT(('ILC Report'!$A$2:$A$8000='Active WWML'!$A95)*('ILC Report'!$BB$2:$BB$8000='Active WWML'!V$4)*('ILC Report'!$F$2:$F$8000))</f>
        <v>0</v>
      </c>
      <c r="W95" s="28">
        <f>SUMPRODUCT(('ILC Report'!$A$2:$A$8000='Active WWML'!$A95)*('ILC Report'!$BB$2:$BB$8000='Active WWML'!W$4)*('ILC Report'!$F$2:$F$8000))</f>
        <v>0</v>
      </c>
      <c r="X95" s="28">
        <f>SUMPRODUCT(('ILC Report'!$A$2:$A$8000='Active WWML'!$A95)*('ILC Report'!$BB$2:$BB$8000='Active WWML'!X$4)*('ILC Report'!$F$2:$F$8000))</f>
        <v>0</v>
      </c>
      <c r="Y95" s="28">
        <f>SUMPRODUCT(('ILC Report'!$A$2:$A$8000='Active WWML'!$A95)*('ILC Report'!$BB$2:$BB$8000='Active WWML'!Y$4)*('ILC Report'!$F$2:$F$8000))</f>
        <v>0</v>
      </c>
      <c r="Z95" s="28">
        <f>SUMPRODUCT(('ILC Report'!$A$2:$A$8000='Active WWML'!$A95)*('ILC Report'!$BB$2:$BB$8000='Active WWML'!Z$4)*('ILC Report'!$F$2:$F$8000))</f>
        <v>0</v>
      </c>
      <c r="AA95" s="28">
        <f>SUMPRODUCT(('ILC Report'!$A$2:$A$8000='Active WWML'!$A95)*('ILC Report'!$BB$2:$BB$8000='Active WWML'!AA$4)*('ILC Report'!$F$2:$F$8000))</f>
        <v>0</v>
      </c>
      <c r="AB95" s="28">
        <f>SUMPRODUCT(('ILC Report'!$A$2:$A$8000='Active WWML'!$A95)*('ILC Report'!$BB$2:$BB$8000='Active WWML'!AB$4)*('ILC Report'!$F$2:$F$8000))</f>
        <v>0</v>
      </c>
      <c r="AC95" s="28">
        <f>SUMPRODUCT(('ILC Report'!$A$2:$A$8000='Active WWML'!$A95)*('ILC Report'!$BB$2:$BB$8000='Active WWML'!AC$4)*('ILC Report'!$F$2:$F$8000))</f>
        <v>0</v>
      </c>
      <c r="AD95" s="28">
        <f>SUMPRODUCT(('ILC Report'!$A$2:$A$8000='Active WWML'!$A95)*('ILC Report'!$BB$2:$BB$8000='Active WWML'!AD$4)*('ILC Report'!$F$2:$F$8000))</f>
        <v>0</v>
      </c>
      <c r="AE95" s="28">
        <f>SUMPRODUCT(('ILC Report'!$A$2:$A$8000='Active WWML'!$A95)*('ILC Report'!$BB$2:$BB$8000='Active WWML'!AE$4)*('ILC Report'!$F$2:$F$8000))</f>
        <v>0</v>
      </c>
      <c r="AG95" s="28">
        <f>SUMPRODUCT(('ILC Report'!$A$2:$A$8000='Active WWML'!$A95)*('ILC Report'!$H$2:$H$8000='Active WWML'!AG$4)*('ILC Report'!$F$2:$F$8000))</f>
        <v>0</v>
      </c>
      <c r="AH95" s="28">
        <f>SUMPRODUCT(('ILC Report'!$A$2:$A$8000='Active WWML'!$A95)*('ILC Report'!$H$2:$H$8000='Active WWML'!AH$4)*('ILC Report'!$F$2:$F$8000))</f>
        <v>0</v>
      </c>
      <c r="AI95" s="28">
        <f>SUMPRODUCT(('ILC Report'!$A$2:$A$8000='Active WWML'!$A95)*('ILC Report'!$H$2:$H$8000='Active WWML'!AI$4)*('ILC Report'!$F$2:$F$8000))</f>
        <v>0</v>
      </c>
      <c r="AJ95" s="28">
        <f>SUMPRODUCT(('ILC Report'!$A$2:$A$8000='Active WWML'!$A95)*('ILC Report'!$H$2:$H$8000='Active WWML'!AJ$4)*('ILC Report'!$F$2:$F$8000))</f>
        <v>0</v>
      </c>
      <c r="AK95" s="28">
        <f t="shared" si="7"/>
        <v>0</v>
      </c>
    </row>
    <row r="96" spans="1:37" x14ac:dyDescent="0.3">
      <c r="A96" s="40">
        <v>911183</v>
      </c>
      <c r="B96" s="11" t="s">
        <v>386</v>
      </c>
      <c r="C96" s="11" t="s">
        <v>46</v>
      </c>
      <c r="D96" s="11" t="s">
        <v>305</v>
      </c>
      <c r="E96" s="11" t="s">
        <v>534</v>
      </c>
      <c r="G96" s="28">
        <f>SUMPRODUCT(('ILC Report'!$A$2:$A$8000='Active WWML'!$A96)*('ILC Report'!$BA$2:$BA$8000='Active WWML'!G$4)*('ILC Report'!$F$2:$F$8000))</f>
        <v>0</v>
      </c>
      <c r="H96" s="28">
        <f>SUMPRODUCT(('ILC Report'!$A$2:$A$8000='Active WWML'!$A96)*('ILC Report'!$BA$2:$BA$8000='Active WWML'!H$4)*('ILC Report'!$F$2:$F$8000))</f>
        <v>0</v>
      </c>
      <c r="I96" s="28">
        <f>SUMPRODUCT(('ILC Report'!$A$2:$A$8000='Active WWML'!$A96)*('ILC Report'!$BA$2:$BA$8000='Active WWML'!I$4)*('ILC Report'!$F$2:$F$8000))</f>
        <v>0</v>
      </c>
      <c r="K96" s="28" t="str">
        <f t="shared" si="4"/>
        <v>0</v>
      </c>
      <c r="L96" s="28" t="str">
        <f t="shared" si="5"/>
        <v>0</v>
      </c>
      <c r="M96" s="28" t="str">
        <f t="shared" si="6"/>
        <v>0</v>
      </c>
      <c r="O96" s="28">
        <f>SUMPRODUCT(('ILC Report'!$A$2:$A$8000='Active WWML'!$A96)*('ILC Report'!$BB$2:$BB$8000='Active WWML'!O$4)*('ILC Report'!$F$2:$F$8000))</f>
        <v>0</v>
      </c>
      <c r="P96" s="28">
        <f>SUMPRODUCT(('ILC Report'!$A$2:$A$8000='Active WWML'!$A96)*('ILC Report'!$BB$2:$BB$8000='Active WWML'!P$4)*('ILC Report'!$F$2:$F$8000))</f>
        <v>0</v>
      </c>
      <c r="Q96" s="28">
        <f>SUMPRODUCT(('ILC Report'!$A$2:$A$8000='Active WWML'!$A96)*('ILC Report'!$BB$2:$BB$8000='Active WWML'!Q$4)*('ILC Report'!$F$2:$F$8000))</f>
        <v>0</v>
      </c>
      <c r="R96" s="28">
        <f>SUMPRODUCT(('ILC Report'!$A$2:$A$8000='Active WWML'!$A96)*('ILC Report'!$BB$2:$BB$8000='Active WWML'!R$4)*('ILC Report'!$F$2:$F$8000))</f>
        <v>0</v>
      </c>
      <c r="S96" s="28">
        <f>SUMPRODUCT(('ILC Report'!$A$2:$A$8000='Active WWML'!$A96)*('ILC Report'!$BB$2:$BB$8000='Active WWML'!S$4)*('ILC Report'!$F$2:$F$8000))</f>
        <v>0</v>
      </c>
      <c r="T96" s="28">
        <f>SUMPRODUCT(('ILC Report'!$A$2:$A$8000='Active WWML'!$A96)*('ILC Report'!$BB$2:$BB$8000='Active WWML'!T$4)*('ILC Report'!$F$2:$F$8000))</f>
        <v>0</v>
      </c>
      <c r="U96" s="28">
        <f>SUMPRODUCT(('ILC Report'!$A$2:$A$8000='Active WWML'!$A96)*('ILC Report'!$BB$2:$BB$8000='Active WWML'!U$4)*('ILC Report'!$F$2:$F$8000))</f>
        <v>0</v>
      </c>
      <c r="V96" s="28">
        <f>SUMPRODUCT(('ILC Report'!$A$2:$A$8000='Active WWML'!$A96)*('ILC Report'!$BB$2:$BB$8000='Active WWML'!V$4)*('ILC Report'!$F$2:$F$8000))</f>
        <v>0</v>
      </c>
      <c r="W96" s="28">
        <f>SUMPRODUCT(('ILC Report'!$A$2:$A$8000='Active WWML'!$A96)*('ILC Report'!$BB$2:$BB$8000='Active WWML'!W$4)*('ILC Report'!$F$2:$F$8000))</f>
        <v>0</v>
      </c>
      <c r="X96" s="28">
        <f>SUMPRODUCT(('ILC Report'!$A$2:$A$8000='Active WWML'!$A96)*('ILC Report'!$BB$2:$BB$8000='Active WWML'!X$4)*('ILC Report'!$F$2:$F$8000))</f>
        <v>0</v>
      </c>
      <c r="Y96" s="28">
        <f>SUMPRODUCT(('ILC Report'!$A$2:$A$8000='Active WWML'!$A96)*('ILC Report'!$BB$2:$BB$8000='Active WWML'!Y$4)*('ILC Report'!$F$2:$F$8000))</f>
        <v>0</v>
      </c>
      <c r="Z96" s="28">
        <f>SUMPRODUCT(('ILC Report'!$A$2:$A$8000='Active WWML'!$A96)*('ILC Report'!$BB$2:$BB$8000='Active WWML'!Z$4)*('ILC Report'!$F$2:$F$8000))</f>
        <v>0</v>
      </c>
      <c r="AA96" s="28">
        <f>SUMPRODUCT(('ILC Report'!$A$2:$A$8000='Active WWML'!$A96)*('ILC Report'!$BB$2:$BB$8000='Active WWML'!AA$4)*('ILC Report'!$F$2:$F$8000))</f>
        <v>0</v>
      </c>
      <c r="AB96" s="28">
        <f>SUMPRODUCT(('ILC Report'!$A$2:$A$8000='Active WWML'!$A96)*('ILC Report'!$BB$2:$BB$8000='Active WWML'!AB$4)*('ILC Report'!$F$2:$F$8000))</f>
        <v>0</v>
      </c>
      <c r="AC96" s="28">
        <f>SUMPRODUCT(('ILC Report'!$A$2:$A$8000='Active WWML'!$A96)*('ILC Report'!$BB$2:$BB$8000='Active WWML'!AC$4)*('ILC Report'!$F$2:$F$8000))</f>
        <v>0</v>
      </c>
      <c r="AD96" s="28">
        <f>SUMPRODUCT(('ILC Report'!$A$2:$A$8000='Active WWML'!$A96)*('ILC Report'!$BB$2:$BB$8000='Active WWML'!AD$4)*('ILC Report'!$F$2:$F$8000))</f>
        <v>0</v>
      </c>
      <c r="AE96" s="28">
        <f>SUMPRODUCT(('ILC Report'!$A$2:$A$8000='Active WWML'!$A96)*('ILC Report'!$BB$2:$BB$8000='Active WWML'!AE$4)*('ILC Report'!$F$2:$F$8000))</f>
        <v>0</v>
      </c>
      <c r="AG96" s="28">
        <f>SUMPRODUCT(('ILC Report'!$A$2:$A$8000='Active WWML'!$A96)*('ILC Report'!$H$2:$H$8000='Active WWML'!AG$4)*('ILC Report'!$F$2:$F$8000))</f>
        <v>0</v>
      </c>
      <c r="AH96" s="28">
        <f>SUMPRODUCT(('ILC Report'!$A$2:$A$8000='Active WWML'!$A96)*('ILC Report'!$H$2:$H$8000='Active WWML'!AH$4)*('ILC Report'!$F$2:$F$8000))</f>
        <v>0</v>
      </c>
      <c r="AI96" s="28">
        <f>SUMPRODUCT(('ILC Report'!$A$2:$A$8000='Active WWML'!$A96)*('ILC Report'!$H$2:$H$8000='Active WWML'!AI$4)*('ILC Report'!$F$2:$F$8000))</f>
        <v>0</v>
      </c>
      <c r="AJ96" s="28">
        <f>SUMPRODUCT(('ILC Report'!$A$2:$A$8000='Active WWML'!$A96)*('ILC Report'!$H$2:$H$8000='Active WWML'!AJ$4)*('ILC Report'!$F$2:$F$8000))</f>
        <v>0</v>
      </c>
      <c r="AK96" s="28">
        <f t="shared" si="7"/>
        <v>0</v>
      </c>
    </row>
    <row r="97" spans="1:37" x14ac:dyDescent="0.3">
      <c r="A97" s="40">
        <v>596784</v>
      </c>
      <c r="B97" s="11" t="s">
        <v>421</v>
      </c>
      <c r="C97" s="11" t="s">
        <v>274</v>
      </c>
      <c r="D97" s="11" t="s">
        <v>305</v>
      </c>
      <c r="E97" s="11" t="s">
        <v>534</v>
      </c>
      <c r="G97" s="28">
        <f>SUMPRODUCT(('ILC Report'!$A$2:$A$8000='Active WWML'!$A97)*('ILC Report'!$BA$2:$BA$8000='Active WWML'!G$4)*('ILC Report'!$F$2:$F$8000))</f>
        <v>0</v>
      </c>
      <c r="H97" s="28">
        <f>SUMPRODUCT(('ILC Report'!$A$2:$A$8000='Active WWML'!$A97)*('ILC Report'!$BA$2:$BA$8000='Active WWML'!H$4)*('ILC Report'!$F$2:$F$8000))</f>
        <v>0</v>
      </c>
      <c r="I97" s="28">
        <f>SUMPRODUCT(('ILC Report'!$A$2:$A$8000='Active WWML'!$A97)*('ILC Report'!$BA$2:$BA$8000='Active WWML'!I$4)*('ILC Report'!$F$2:$F$8000))</f>
        <v>0</v>
      </c>
      <c r="K97" s="28" t="str">
        <f t="shared" si="4"/>
        <v>0</v>
      </c>
      <c r="L97" s="28" t="str">
        <f t="shared" si="5"/>
        <v>0</v>
      </c>
      <c r="M97" s="28" t="str">
        <f t="shared" si="6"/>
        <v>0</v>
      </c>
      <c r="O97" s="28">
        <f>SUMPRODUCT(('ILC Report'!$A$2:$A$8000='Active WWML'!$A97)*('ILC Report'!$BB$2:$BB$8000='Active WWML'!O$4)*('ILC Report'!$F$2:$F$8000))</f>
        <v>0</v>
      </c>
      <c r="P97" s="28">
        <f>SUMPRODUCT(('ILC Report'!$A$2:$A$8000='Active WWML'!$A97)*('ILC Report'!$BB$2:$BB$8000='Active WWML'!P$4)*('ILC Report'!$F$2:$F$8000))</f>
        <v>0</v>
      </c>
      <c r="Q97" s="28">
        <f>SUMPRODUCT(('ILC Report'!$A$2:$A$8000='Active WWML'!$A97)*('ILC Report'!$BB$2:$BB$8000='Active WWML'!Q$4)*('ILC Report'!$F$2:$F$8000))</f>
        <v>0</v>
      </c>
      <c r="R97" s="28">
        <f>SUMPRODUCT(('ILC Report'!$A$2:$A$8000='Active WWML'!$A97)*('ILC Report'!$BB$2:$BB$8000='Active WWML'!R$4)*('ILC Report'!$F$2:$F$8000))</f>
        <v>0</v>
      </c>
      <c r="S97" s="28">
        <f>SUMPRODUCT(('ILC Report'!$A$2:$A$8000='Active WWML'!$A97)*('ILC Report'!$BB$2:$BB$8000='Active WWML'!S$4)*('ILC Report'!$F$2:$F$8000))</f>
        <v>0</v>
      </c>
      <c r="T97" s="28">
        <f>SUMPRODUCT(('ILC Report'!$A$2:$A$8000='Active WWML'!$A97)*('ILC Report'!$BB$2:$BB$8000='Active WWML'!T$4)*('ILC Report'!$F$2:$F$8000))</f>
        <v>0</v>
      </c>
      <c r="U97" s="28">
        <f>SUMPRODUCT(('ILC Report'!$A$2:$A$8000='Active WWML'!$A97)*('ILC Report'!$BB$2:$BB$8000='Active WWML'!U$4)*('ILC Report'!$F$2:$F$8000))</f>
        <v>0</v>
      </c>
      <c r="V97" s="28">
        <f>SUMPRODUCT(('ILC Report'!$A$2:$A$8000='Active WWML'!$A97)*('ILC Report'!$BB$2:$BB$8000='Active WWML'!V$4)*('ILC Report'!$F$2:$F$8000))</f>
        <v>0</v>
      </c>
      <c r="W97" s="28">
        <f>SUMPRODUCT(('ILC Report'!$A$2:$A$8000='Active WWML'!$A97)*('ILC Report'!$BB$2:$BB$8000='Active WWML'!W$4)*('ILC Report'!$F$2:$F$8000))</f>
        <v>0</v>
      </c>
      <c r="X97" s="28">
        <f>SUMPRODUCT(('ILC Report'!$A$2:$A$8000='Active WWML'!$A97)*('ILC Report'!$BB$2:$BB$8000='Active WWML'!X$4)*('ILC Report'!$F$2:$F$8000))</f>
        <v>0</v>
      </c>
      <c r="Y97" s="28">
        <f>SUMPRODUCT(('ILC Report'!$A$2:$A$8000='Active WWML'!$A97)*('ILC Report'!$BB$2:$BB$8000='Active WWML'!Y$4)*('ILC Report'!$F$2:$F$8000))</f>
        <v>0</v>
      </c>
      <c r="Z97" s="28">
        <f>SUMPRODUCT(('ILC Report'!$A$2:$A$8000='Active WWML'!$A97)*('ILC Report'!$BB$2:$BB$8000='Active WWML'!Z$4)*('ILC Report'!$F$2:$F$8000))</f>
        <v>0</v>
      </c>
      <c r="AA97" s="28">
        <f>SUMPRODUCT(('ILC Report'!$A$2:$A$8000='Active WWML'!$A97)*('ILC Report'!$BB$2:$BB$8000='Active WWML'!AA$4)*('ILC Report'!$F$2:$F$8000))</f>
        <v>0</v>
      </c>
      <c r="AB97" s="28">
        <f>SUMPRODUCT(('ILC Report'!$A$2:$A$8000='Active WWML'!$A97)*('ILC Report'!$BB$2:$BB$8000='Active WWML'!AB$4)*('ILC Report'!$F$2:$F$8000))</f>
        <v>0</v>
      </c>
      <c r="AC97" s="28">
        <f>SUMPRODUCT(('ILC Report'!$A$2:$A$8000='Active WWML'!$A97)*('ILC Report'!$BB$2:$BB$8000='Active WWML'!AC$4)*('ILC Report'!$F$2:$F$8000))</f>
        <v>0</v>
      </c>
      <c r="AD97" s="28">
        <f>SUMPRODUCT(('ILC Report'!$A$2:$A$8000='Active WWML'!$A97)*('ILC Report'!$BB$2:$BB$8000='Active WWML'!AD$4)*('ILC Report'!$F$2:$F$8000))</f>
        <v>0</v>
      </c>
      <c r="AE97" s="28">
        <f>SUMPRODUCT(('ILC Report'!$A$2:$A$8000='Active WWML'!$A97)*('ILC Report'!$BB$2:$BB$8000='Active WWML'!AE$4)*('ILC Report'!$F$2:$F$8000))</f>
        <v>0</v>
      </c>
      <c r="AG97" s="28">
        <f>SUMPRODUCT(('ILC Report'!$A$2:$A$8000='Active WWML'!$A97)*('ILC Report'!$H$2:$H$8000='Active WWML'!AG$4)*('ILC Report'!$F$2:$F$8000))</f>
        <v>0</v>
      </c>
      <c r="AH97" s="28">
        <f>SUMPRODUCT(('ILC Report'!$A$2:$A$8000='Active WWML'!$A97)*('ILC Report'!$H$2:$H$8000='Active WWML'!AH$4)*('ILC Report'!$F$2:$F$8000))</f>
        <v>0</v>
      </c>
      <c r="AI97" s="28">
        <f>SUMPRODUCT(('ILC Report'!$A$2:$A$8000='Active WWML'!$A97)*('ILC Report'!$H$2:$H$8000='Active WWML'!AI$4)*('ILC Report'!$F$2:$F$8000))</f>
        <v>0</v>
      </c>
      <c r="AJ97" s="28">
        <f>SUMPRODUCT(('ILC Report'!$A$2:$A$8000='Active WWML'!$A97)*('ILC Report'!$H$2:$H$8000='Active WWML'!AJ$4)*('ILC Report'!$F$2:$F$8000))</f>
        <v>0</v>
      </c>
      <c r="AK97" s="28">
        <f t="shared" si="7"/>
        <v>0</v>
      </c>
    </row>
    <row r="98" spans="1:37" x14ac:dyDescent="0.3">
      <c r="A98" s="40" t="s">
        <v>125</v>
      </c>
      <c r="B98" s="11" t="s">
        <v>288</v>
      </c>
      <c r="C98" s="11" t="s">
        <v>283</v>
      </c>
      <c r="D98" s="11" t="s">
        <v>275</v>
      </c>
      <c r="E98" s="11" t="s">
        <v>276</v>
      </c>
      <c r="G98" s="28">
        <f>SUMPRODUCT(('ILC Report'!$A$2:$A$8000='Active WWML'!$A98)*('ILC Report'!$BA$2:$BA$8000='Active WWML'!G$4)*('ILC Report'!$F$2:$F$8000))</f>
        <v>477</v>
      </c>
      <c r="H98" s="28">
        <f>SUMPRODUCT(('ILC Report'!$A$2:$A$8000='Active WWML'!$A98)*('ILC Report'!$BA$2:$BA$8000='Active WWML'!H$4)*('ILC Report'!$F$2:$F$8000))</f>
        <v>0</v>
      </c>
      <c r="I98" s="28">
        <f>SUMPRODUCT(('ILC Report'!$A$2:$A$8000='Active WWML'!$A98)*('ILC Report'!$BA$2:$BA$8000='Active WWML'!I$4)*('ILC Report'!$F$2:$F$8000))</f>
        <v>0</v>
      </c>
      <c r="K98" s="28" t="str">
        <f t="shared" si="4"/>
        <v>1</v>
      </c>
      <c r="L98" s="28" t="str">
        <f t="shared" si="5"/>
        <v>0</v>
      </c>
      <c r="M98" s="28" t="str">
        <f t="shared" si="6"/>
        <v>0</v>
      </c>
      <c r="O98" s="28">
        <f>SUMPRODUCT(('ILC Report'!$A$2:$A$8000='Active WWML'!$A98)*('ILC Report'!$BB$2:$BB$8000='Active WWML'!O$4)*('ILC Report'!$F$2:$F$8000))</f>
        <v>0</v>
      </c>
      <c r="P98" s="28">
        <f>SUMPRODUCT(('ILC Report'!$A$2:$A$8000='Active WWML'!$A98)*('ILC Report'!$BB$2:$BB$8000='Active WWML'!P$4)*('ILC Report'!$F$2:$F$8000))</f>
        <v>178</v>
      </c>
      <c r="Q98" s="28">
        <f>SUMPRODUCT(('ILC Report'!$A$2:$A$8000='Active WWML'!$A98)*('ILC Report'!$BB$2:$BB$8000='Active WWML'!Q$4)*('ILC Report'!$F$2:$F$8000))</f>
        <v>0</v>
      </c>
      <c r="R98" s="28">
        <f>SUMPRODUCT(('ILC Report'!$A$2:$A$8000='Active WWML'!$A98)*('ILC Report'!$BB$2:$BB$8000='Active WWML'!R$4)*('ILC Report'!$F$2:$F$8000))</f>
        <v>0</v>
      </c>
      <c r="S98" s="28">
        <f>SUMPRODUCT(('ILC Report'!$A$2:$A$8000='Active WWML'!$A98)*('ILC Report'!$BB$2:$BB$8000='Active WWML'!S$4)*('ILC Report'!$F$2:$F$8000))</f>
        <v>0</v>
      </c>
      <c r="T98" s="28">
        <f>SUMPRODUCT(('ILC Report'!$A$2:$A$8000='Active WWML'!$A98)*('ILC Report'!$BB$2:$BB$8000='Active WWML'!T$4)*('ILC Report'!$F$2:$F$8000))</f>
        <v>0</v>
      </c>
      <c r="U98" s="28">
        <f>SUMPRODUCT(('ILC Report'!$A$2:$A$8000='Active WWML'!$A98)*('ILC Report'!$BB$2:$BB$8000='Active WWML'!U$4)*('ILC Report'!$F$2:$F$8000))</f>
        <v>0</v>
      </c>
      <c r="V98" s="28">
        <f>SUMPRODUCT(('ILC Report'!$A$2:$A$8000='Active WWML'!$A98)*('ILC Report'!$BB$2:$BB$8000='Active WWML'!V$4)*('ILC Report'!$F$2:$F$8000))</f>
        <v>0</v>
      </c>
      <c r="W98" s="28">
        <f>SUMPRODUCT(('ILC Report'!$A$2:$A$8000='Active WWML'!$A98)*('ILC Report'!$BB$2:$BB$8000='Active WWML'!W$4)*('ILC Report'!$F$2:$F$8000))</f>
        <v>279</v>
      </c>
      <c r="X98" s="28">
        <f>SUMPRODUCT(('ILC Report'!$A$2:$A$8000='Active WWML'!$A98)*('ILC Report'!$BB$2:$BB$8000='Active WWML'!X$4)*('ILC Report'!$F$2:$F$8000))</f>
        <v>0</v>
      </c>
      <c r="Y98" s="28">
        <f>SUMPRODUCT(('ILC Report'!$A$2:$A$8000='Active WWML'!$A98)*('ILC Report'!$BB$2:$BB$8000='Active WWML'!Y$4)*('ILC Report'!$F$2:$F$8000))</f>
        <v>20</v>
      </c>
      <c r="Z98" s="28">
        <f>SUMPRODUCT(('ILC Report'!$A$2:$A$8000='Active WWML'!$A98)*('ILC Report'!$BB$2:$BB$8000='Active WWML'!Z$4)*('ILC Report'!$F$2:$F$8000))</f>
        <v>0</v>
      </c>
      <c r="AA98" s="28">
        <f>SUMPRODUCT(('ILC Report'!$A$2:$A$8000='Active WWML'!$A98)*('ILC Report'!$BB$2:$BB$8000='Active WWML'!AA$4)*('ILC Report'!$F$2:$F$8000))</f>
        <v>0</v>
      </c>
      <c r="AB98" s="28">
        <f>SUMPRODUCT(('ILC Report'!$A$2:$A$8000='Active WWML'!$A98)*('ILC Report'!$BB$2:$BB$8000='Active WWML'!AB$4)*('ILC Report'!$F$2:$F$8000))</f>
        <v>0</v>
      </c>
      <c r="AC98" s="28">
        <f>SUMPRODUCT(('ILC Report'!$A$2:$A$8000='Active WWML'!$A98)*('ILC Report'!$BB$2:$BB$8000='Active WWML'!AC$4)*('ILC Report'!$F$2:$F$8000))</f>
        <v>0</v>
      </c>
      <c r="AD98" s="28">
        <f>SUMPRODUCT(('ILC Report'!$A$2:$A$8000='Active WWML'!$A98)*('ILC Report'!$BB$2:$BB$8000='Active WWML'!AD$4)*('ILC Report'!$F$2:$F$8000))</f>
        <v>0</v>
      </c>
      <c r="AE98" s="28">
        <f>SUMPRODUCT(('ILC Report'!$A$2:$A$8000='Active WWML'!$A98)*('ILC Report'!$BB$2:$BB$8000='Active WWML'!AE$4)*('ILC Report'!$F$2:$F$8000))</f>
        <v>0</v>
      </c>
      <c r="AG98" s="28">
        <f>SUMPRODUCT(('ILC Report'!$A$2:$A$8000='Active WWML'!$A98)*('ILC Report'!$H$2:$H$8000='Active WWML'!AG$4)*('ILC Report'!$F$2:$F$8000))</f>
        <v>207</v>
      </c>
      <c r="AH98" s="28">
        <f>SUMPRODUCT(('ILC Report'!$A$2:$A$8000='Active WWML'!$A98)*('ILC Report'!$H$2:$H$8000='Active WWML'!AH$4)*('ILC Report'!$F$2:$F$8000))</f>
        <v>270</v>
      </c>
      <c r="AI98" s="28">
        <f>SUMPRODUCT(('ILC Report'!$A$2:$A$8000='Active WWML'!$A98)*('ILC Report'!$H$2:$H$8000='Active WWML'!AI$4)*('ILC Report'!$F$2:$F$8000))</f>
        <v>0</v>
      </c>
      <c r="AJ98" s="28">
        <f>SUMPRODUCT(('ILC Report'!$A$2:$A$8000='Active WWML'!$A98)*('ILC Report'!$H$2:$H$8000='Active WWML'!AJ$4)*('ILC Report'!$F$2:$F$8000))</f>
        <v>0</v>
      </c>
      <c r="AK98" s="28">
        <f t="shared" si="7"/>
        <v>477</v>
      </c>
    </row>
    <row r="99" spans="1:37" x14ac:dyDescent="0.3">
      <c r="A99" s="40" t="s">
        <v>470</v>
      </c>
      <c r="B99" s="11" t="s">
        <v>471</v>
      </c>
      <c r="C99" s="11" t="s">
        <v>274</v>
      </c>
      <c r="D99" s="11" t="s">
        <v>275</v>
      </c>
      <c r="E99" s="11" t="s">
        <v>276</v>
      </c>
      <c r="G99" s="28">
        <f>SUMPRODUCT(('ILC Report'!$A$2:$A$8000='Active WWML'!$A99)*('ILC Report'!$BA$2:$BA$8000='Active WWML'!G$4)*('ILC Report'!$F$2:$F$8000))</f>
        <v>0</v>
      </c>
      <c r="H99" s="28">
        <f>SUMPRODUCT(('ILC Report'!$A$2:$A$8000='Active WWML'!$A99)*('ILC Report'!$BA$2:$BA$8000='Active WWML'!H$4)*('ILC Report'!$F$2:$F$8000))</f>
        <v>0</v>
      </c>
      <c r="I99" s="28">
        <f>SUMPRODUCT(('ILC Report'!$A$2:$A$8000='Active WWML'!$A99)*('ILC Report'!$BA$2:$BA$8000='Active WWML'!I$4)*('ILC Report'!$F$2:$F$8000))</f>
        <v>0</v>
      </c>
      <c r="K99" s="28" t="str">
        <f t="shared" si="4"/>
        <v>0</v>
      </c>
      <c r="L99" s="28" t="str">
        <f t="shared" si="5"/>
        <v>0</v>
      </c>
      <c r="M99" s="28" t="str">
        <f t="shared" si="6"/>
        <v>0</v>
      </c>
      <c r="O99" s="28">
        <f>SUMPRODUCT(('ILC Report'!$A$2:$A$8000='Active WWML'!$A99)*('ILC Report'!$BB$2:$BB$8000='Active WWML'!O$4)*('ILC Report'!$F$2:$F$8000))</f>
        <v>0</v>
      </c>
      <c r="P99" s="28">
        <f>SUMPRODUCT(('ILC Report'!$A$2:$A$8000='Active WWML'!$A99)*('ILC Report'!$BB$2:$BB$8000='Active WWML'!P$4)*('ILC Report'!$F$2:$F$8000))</f>
        <v>0</v>
      </c>
      <c r="Q99" s="28">
        <f>SUMPRODUCT(('ILC Report'!$A$2:$A$8000='Active WWML'!$A99)*('ILC Report'!$BB$2:$BB$8000='Active WWML'!Q$4)*('ILC Report'!$F$2:$F$8000))</f>
        <v>0</v>
      </c>
      <c r="R99" s="28">
        <f>SUMPRODUCT(('ILC Report'!$A$2:$A$8000='Active WWML'!$A99)*('ILC Report'!$BB$2:$BB$8000='Active WWML'!R$4)*('ILC Report'!$F$2:$F$8000))</f>
        <v>0</v>
      </c>
      <c r="S99" s="28">
        <f>SUMPRODUCT(('ILC Report'!$A$2:$A$8000='Active WWML'!$A99)*('ILC Report'!$BB$2:$BB$8000='Active WWML'!S$4)*('ILC Report'!$F$2:$F$8000))</f>
        <v>0</v>
      </c>
      <c r="T99" s="28">
        <f>SUMPRODUCT(('ILC Report'!$A$2:$A$8000='Active WWML'!$A99)*('ILC Report'!$BB$2:$BB$8000='Active WWML'!T$4)*('ILC Report'!$F$2:$F$8000))</f>
        <v>0</v>
      </c>
      <c r="U99" s="28">
        <f>SUMPRODUCT(('ILC Report'!$A$2:$A$8000='Active WWML'!$A99)*('ILC Report'!$BB$2:$BB$8000='Active WWML'!U$4)*('ILC Report'!$F$2:$F$8000))</f>
        <v>0</v>
      </c>
      <c r="V99" s="28">
        <f>SUMPRODUCT(('ILC Report'!$A$2:$A$8000='Active WWML'!$A99)*('ILC Report'!$BB$2:$BB$8000='Active WWML'!V$4)*('ILC Report'!$F$2:$F$8000))</f>
        <v>0</v>
      </c>
      <c r="W99" s="28">
        <f>SUMPRODUCT(('ILC Report'!$A$2:$A$8000='Active WWML'!$A99)*('ILC Report'!$BB$2:$BB$8000='Active WWML'!W$4)*('ILC Report'!$F$2:$F$8000))</f>
        <v>0</v>
      </c>
      <c r="X99" s="28">
        <f>SUMPRODUCT(('ILC Report'!$A$2:$A$8000='Active WWML'!$A99)*('ILC Report'!$BB$2:$BB$8000='Active WWML'!X$4)*('ILC Report'!$F$2:$F$8000))</f>
        <v>0</v>
      </c>
      <c r="Y99" s="28">
        <f>SUMPRODUCT(('ILC Report'!$A$2:$A$8000='Active WWML'!$A99)*('ILC Report'!$BB$2:$BB$8000='Active WWML'!Y$4)*('ILC Report'!$F$2:$F$8000))</f>
        <v>0</v>
      </c>
      <c r="Z99" s="28">
        <f>SUMPRODUCT(('ILC Report'!$A$2:$A$8000='Active WWML'!$A99)*('ILC Report'!$BB$2:$BB$8000='Active WWML'!Z$4)*('ILC Report'!$F$2:$F$8000))</f>
        <v>0</v>
      </c>
      <c r="AA99" s="28">
        <f>SUMPRODUCT(('ILC Report'!$A$2:$A$8000='Active WWML'!$A99)*('ILC Report'!$BB$2:$BB$8000='Active WWML'!AA$4)*('ILC Report'!$F$2:$F$8000))</f>
        <v>0</v>
      </c>
      <c r="AB99" s="28">
        <f>SUMPRODUCT(('ILC Report'!$A$2:$A$8000='Active WWML'!$A99)*('ILC Report'!$BB$2:$BB$8000='Active WWML'!AB$4)*('ILC Report'!$F$2:$F$8000))</f>
        <v>0</v>
      </c>
      <c r="AC99" s="28">
        <f>SUMPRODUCT(('ILC Report'!$A$2:$A$8000='Active WWML'!$A99)*('ILC Report'!$BB$2:$BB$8000='Active WWML'!AC$4)*('ILC Report'!$F$2:$F$8000))</f>
        <v>0</v>
      </c>
      <c r="AD99" s="28">
        <f>SUMPRODUCT(('ILC Report'!$A$2:$A$8000='Active WWML'!$A99)*('ILC Report'!$BB$2:$BB$8000='Active WWML'!AD$4)*('ILC Report'!$F$2:$F$8000))</f>
        <v>0</v>
      </c>
      <c r="AE99" s="28">
        <f>SUMPRODUCT(('ILC Report'!$A$2:$A$8000='Active WWML'!$A99)*('ILC Report'!$BB$2:$BB$8000='Active WWML'!AE$4)*('ILC Report'!$F$2:$F$8000))</f>
        <v>0</v>
      </c>
      <c r="AG99" s="28">
        <f>SUMPRODUCT(('ILC Report'!$A$2:$A$8000='Active WWML'!$A99)*('ILC Report'!$H$2:$H$8000='Active WWML'!AG$4)*('ILC Report'!$F$2:$F$8000))</f>
        <v>0</v>
      </c>
      <c r="AH99" s="28">
        <f>SUMPRODUCT(('ILC Report'!$A$2:$A$8000='Active WWML'!$A99)*('ILC Report'!$H$2:$H$8000='Active WWML'!AH$4)*('ILC Report'!$F$2:$F$8000))</f>
        <v>0</v>
      </c>
      <c r="AI99" s="28">
        <f>SUMPRODUCT(('ILC Report'!$A$2:$A$8000='Active WWML'!$A99)*('ILC Report'!$H$2:$H$8000='Active WWML'!AI$4)*('ILC Report'!$F$2:$F$8000))</f>
        <v>0</v>
      </c>
      <c r="AJ99" s="28">
        <f>SUMPRODUCT(('ILC Report'!$A$2:$A$8000='Active WWML'!$A99)*('ILC Report'!$H$2:$H$8000='Active WWML'!AJ$4)*('ILC Report'!$F$2:$F$8000))</f>
        <v>0</v>
      </c>
      <c r="AK99" s="28">
        <f t="shared" si="7"/>
        <v>0</v>
      </c>
    </row>
    <row r="100" spans="1:37" x14ac:dyDescent="0.3">
      <c r="A100" s="40" t="s">
        <v>468</v>
      </c>
      <c r="B100" s="11" t="s">
        <v>469</v>
      </c>
      <c r="C100" s="11" t="s">
        <v>274</v>
      </c>
      <c r="D100" s="11" t="s">
        <v>275</v>
      </c>
      <c r="E100" s="11" t="s">
        <v>276</v>
      </c>
      <c r="G100" s="28">
        <f>SUMPRODUCT(('ILC Report'!$A$2:$A$8000='Active WWML'!$A100)*('ILC Report'!$BA$2:$BA$8000='Active WWML'!G$4)*('ILC Report'!$F$2:$F$8000))</f>
        <v>0</v>
      </c>
      <c r="H100" s="28">
        <f>SUMPRODUCT(('ILC Report'!$A$2:$A$8000='Active WWML'!$A100)*('ILC Report'!$BA$2:$BA$8000='Active WWML'!H$4)*('ILC Report'!$F$2:$F$8000))</f>
        <v>0</v>
      </c>
      <c r="I100" s="28">
        <f>SUMPRODUCT(('ILC Report'!$A$2:$A$8000='Active WWML'!$A100)*('ILC Report'!$BA$2:$BA$8000='Active WWML'!I$4)*('ILC Report'!$F$2:$F$8000))</f>
        <v>0</v>
      </c>
      <c r="K100" s="28" t="str">
        <f t="shared" si="4"/>
        <v>0</v>
      </c>
      <c r="L100" s="28" t="str">
        <f t="shared" si="5"/>
        <v>0</v>
      </c>
      <c r="M100" s="28" t="str">
        <f t="shared" si="6"/>
        <v>0</v>
      </c>
      <c r="O100" s="28">
        <f>SUMPRODUCT(('ILC Report'!$A$2:$A$8000='Active WWML'!$A100)*('ILC Report'!$BB$2:$BB$8000='Active WWML'!O$4)*('ILC Report'!$F$2:$F$8000))</f>
        <v>0</v>
      </c>
      <c r="P100" s="28">
        <f>SUMPRODUCT(('ILC Report'!$A$2:$A$8000='Active WWML'!$A100)*('ILC Report'!$BB$2:$BB$8000='Active WWML'!P$4)*('ILC Report'!$F$2:$F$8000))</f>
        <v>0</v>
      </c>
      <c r="Q100" s="28">
        <f>SUMPRODUCT(('ILC Report'!$A$2:$A$8000='Active WWML'!$A100)*('ILC Report'!$BB$2:$BB$8000='Active WWML'!Q$4)*('ILC Report'!$F$2:$F$8000))</f>
        <v>0</v>
      </c>
      <c r="R100" s="28">
        <f>SUMPRODUCT(('ILC Report'!$A$2:$A$8000='Active WWML'!$A100)*('ILC Report'!$BB$2:$BB$8000='Active WWML'!R$4)*('ILC Report'!$F$2:$F$8000))</f>
        <v>0</v>
      </c>
      <c r="S100" s="28">
        <f>SUMPRODUCT(('ILC Report'!$A$2:$A$8000='Active WWML'!$A100)*('ILC Report'!$BB$2:$BB$8000='Active WWML'!S$4)*('ILC Report'!$F$2:$F$8000))</f>
        <v>0</v>
      </c>
      <c r="T100" s="28">
        <f>SUMPRODUCT(('ILC Report'!$A$2:$A$8000='Active WWML'!$A100)*('ILC Report'!$BB$2:$BB$8000='Active WWML'!T$4)*('ILC Report'!$F$2:$F$8000))</f>
        <v>0</v>
      </c>
      <c r="U100" s="28">
        <f>SUMPRODUCT(('ILC Report'!$A$2:$A$8000='Active WWML'!$A100)*('ILC Report'!$BB$2:$BB$8000='Active WWML'!U$4)*('ILC Report'!$F$2:$F$8000))</f>
        <v>0</v>
      </c>
      <c r="V100" s="28">
        <f>SUMPRODUCT(('ILC Report'!$A$2:$A$8000='Active WWML'!$A100)*('ILC Report'!$BB$2:$BB$8000='Active WWML'!V$4)*('ILC Report'!$F$2:$F$8000))</f>
        <v>0</v>
      </c>
      <c r="W100" s="28">
        <f>SUMPRODUCT(('ILC Report'!$A$2:$A$8000='Active WWML'!$A100)*('ILC Report'!$BB$2:$BB$8000='Active WWML'!W$4)*('ILC Report'!$F$2:$F$8000))</f>
        <v>0</v>
      </c>
      <c r="X100" s="28">
        <f>SUMPRODUCT(('ILC Report'!$A$2:$A$8000='Active WWML'!$A100)*('ILC Report'!$BB$2:$BB$8000='Active WWML'!X$4)*('ILC Report'!$F$2:$F$8000))</f>
        <v>0</v>
      </c>
      <c r="Y100" s="28">
        <f>SUMPRODUCT(('ILC Report'!$A$2:$A$8000='Active WWML'!$A100)*('ILC Report'!$BB$2:$BB$8000='Active WWML'!Y$4)*('ILC Report'!$F$2:$F$8000))</f>
        <v>0</v>
      </c>
      <c r="Z100" s="28">
        <f>SUMPRODUCT(('ILC Report'!$A$2:$A$8000='Active WWML'!$A100)*('ILC Report'!$BB$2:$BB$8000='Active WWML'!Z$4)*('ILC Report'!$F$2:$F$8000))</f>
        <v>0</v>
      </c>
      <c r="AA100" s="28">
        <f>SUMPRODUCT(('ILC Report'!$A$2:$A$8000='Active WWML'!$A100)*('ILC Report'!$BB$2:$BB$8000='Active WWML'!AA$4)*('ILC Report'!$F$2:$F$8000))</f>
        <v>0</v>
      </c>
      <c r="AB100" s="28">
        <f>SUMPRODUCT(('ILC Report'!$A$2:$A$8000='Active WWML'!$A100)*('ILC Report'!$BB$2:$BB$8000='Active WWML'!AB$4)*('ILC Report'!$F$2:$F$8000))</f>
        <v>0</v>
      </c>
      <c r="AC100" s="28">
        <f>SUMPRODUCT(('ILC Report'!$A$2:$A$8000='Active WWML'!$A100)*('ILC Report'!$BB$2:$BB$8000='Active WWML'!AC$4)*('ILC Report'!$F$2:$F$8000))</f>
        <v>0</v>
      </c>
      <c r="AD100" s="28">
        <f>SUMPRODUCT(('ILC Report'!$A$2:$A$8000='Active WWML'!$A100)*('ILC Report'!$BB$2:$BB$8000='Active WWML'!AD$4)*('ILC Report'!$F$2:$F$8000))</f>
        <v>0</v>
      </c>
      <c r="AE100" s="28">
        <f>SUMPRODUCT(('ILC Report'!$A$2:$A$8000='Active WWML'!$A100)*('ILC Report'!$BB$2:$BB$8000='Active WWML'!AE$4)*('ILC Report'!$F$2:$F$8000))</f>
        <v>0</v>
      </c>
      <c r="AG100" s="28">
        <f>SUMPRODUCT(('ILC Report'!$A$2:$A$8000='Active WWML'!$A100)*('ILC Report'!$H$2:$H$8000='Active WWML'!AG$4)*('ILC Report'!$F$2:$F$8000))</f>
        <v>0</v>
      </c>
      <c r="AH100" s="28">
        <f>SUMPRODUCT(('ILC Report'!$A$2:$A$8000='Active WWML'!$A100)*('ILC Report'!$H$2:$H$8000='Active WWML'!AH$4)*('ILC Report'!$F$2:$F$8000))</f>
        <v>0</v>
      </c>
      <c r="AI100" s="28">
        <f>SUMPRODUCT(('ILC Report'!$A$2:$A$8000='Active WWML'!$A100)*('ILC Report'!$H$2:$H$8000='Active WWML'!AI$4)*('ILC Report'!$F$2:$F$8000))</f>
        <v>0</v>
      </c>
      <c r="AJ100" s="28">
        <f>SUMPRODUCT(('ILC Report'!$A$2:$A$8000='Active WWML'!$A100)*('ILC Report'!$H$2:$H$8000='Active WWML'!AJ$4)*('ILC Report'!$F$2:$F$8000))</f>
        <v>0</v>
      </c>
      <c r="AK100" s="28">
        <f t="shared" si="7"/>
        <v>0</v>
      </c>
    </row>
    <row r="101" spans="1:37" x14ac:dyDescent="0.3">
      <c r="A101" s="40">
        <v>2023</v>
      </c>
      <c r="B101" s="11" t="s">
        <v>328</v>
      </c>
      <c r="C101" s="11" t="s">
        <v>284</v>
      </c>
      <c r="D101" s="11" t="s">
        <v>305</v>
      </c>
      <c r="E101" s="11" t="s">
        <v>534</v>
      </c>
      <c r="G101" s="28">
        <f>SUMPRODUCT(('ILC Report'!$A$2:$A$8000='Active WWML'!$A101)*('ILC Report'!$BA$2:$BA$8000='Active WWML'!G$4)*('ILC Report'!$F$2:$F$8000))</f>
        <v>0</v>
      </c>
      <c r="H101" s="28">
        <f>SUMPRODUCT(('ILC Report'!$A$2:$A$8000='Active WWML'!$A101)*('ILC Report'!$BA$2:$BA$8000='Active WWML'!H$4)*('ILC Report'!$F$2:$F$8000))</f>
        <v>0</v>
      </c>
      <c r="I101" s="28">
        <f>SUMPRODUCT(('ILC Report'!$A$2:$A$8000='Active WWML'!$A101)*('ILC Report'!$BA$2:$BA$8000='Active WWML'!I$4)*('ILC Report'!$F$2:$F$8000))</f>
        <v>0</v>
      </c>
      <c r="K101" s="28" t="str">
        <f t="shared" si="4"/>
        <v>0</v>
      </c>
      <c r="L101" s="28" t="str">
        <f t="shared" si="5"/>
        <v>0</v>
      </c>
      <c r="M101" s="28" t="str">
        <f t="shared" si="6"/>
        <v>0</v>
      </c>
      <c r="O101" s="28">
        <f>SUMPRODUCT(('ILC Report'!$A$2:$A$8000='Active WWML'!$A101)*('ILC Report'!$BB$2:$BB$8000='Active WWML'!O$4)*('ILC Report'!$F$2:$F$8000))</f>
        <v>0</v>
      </c>
      <c r="P101" s="28">
        <f>SUMPRODUCT(('ILC Report'!$A$2:$A$8000='Active WWML'!$A101)*('ILC Report'!$BB$2:$BB$8000='Active WWML'!P$4)*('ILC Report'!$F$2:$F$8000))</f>
        <v>0</v>
      </c>
      <c r="Q101" s="28">
        <f>SUMPRODUCT(('ILC Report'!$A$2:$A$8000='Active WWML'!$A101)*('ILC Report'!$BB$2:$BB$8000='Active WWML'!Q$4)*('ILC Report'!$F$2:$F$8000))</f>
        <v>0</v>
      </c>
      <c r="R101" s="28">
        <f>SUMPRODUCT(('ILC Report'!$A$2:$A$8000='Active WWML'!$A101)*('ILC Report'!$BB$2:$BB$8000='Active WWML'!R$4)*('ILC Report'!$F$2:$F$8000))</f>
        <v>0</v>
      </c>
      <c r="S101" s="28">
        <f>SUMPRODUCT(('ILC Report'!$A$2:$A$8000='Active WWML'!$A101)*('ILC Report'!$BB$2:$BB$8000='Active WWML'!S$4)*('ILC Report'!$F$2:$F$8000))</f>
        <v>0</v>
      </c>
      <c r="T101" s="28">
        <f>SUMPRODUCT(('ILC Report'!$A$2:$A$8000='Active WWML'!$A101)*('ILC Report'!$BB$2:$BB$8000='Active WWML'!T$4)*('ILC Report'!$F$2:$F$8000))</f>
        <v>0</v>
      </c>
      <c r="U101" s="28">
        <f>SUMPRODUCT(('ILC Report'!$A$2:$A$8000='Active WWML'!$A101)*('ILC Report'!$BB$2:$BB$8000='Active WWML'!U$4)*('ILC Report'!$F$2:$F$8000))</f>
        <v>0</v>
      </c>
      <c r="V101" s="28">
        <f>SUMPRODUCT(('ILC Report'!$A$2:$A$8000='Active WWML'!$A101)*('ILC Report'!$BB$2:$BB$8000='Active WWML'!V$4)*('ILC Report'!$F$2:$F$8000))</f>
        <v>0</v>
      </c>
      <c r="W101" s="28">
        <f>SUMPRODUCT(('ILC Report'!$A$2:$A$8000='Active WWML'!$A101)*('ILC Report'!$BB$2:$BB$8000='Active WWML'!W$4)*('ILC Report'!$F$2:$F$8000))</f>
        <v>0</v>
      </c>
      <c r="X101" s="28">
        <f>SUMPRODUCT(('ILC Report'!$A$2:$A$8000='Active WWML'!$A101)*('ILC Report'!$BB$2:$BB$8000='Active WWML'!X$4)*('ILC Report'!$F$2:$F$8000))</f>
        <v>0</v>
      </c>
      <c r="Y101" s="28">
        <f>SUMPRODUCT(('ILC Report'!$A$2:$A$8000='Active WWML'!$A101)*('ILC Report'!$BB$2:$BB$8000='Active WWML'!Y$4)*('ILC Report'!$F$2:$F$8000))</f>
        <v>0</v>
      </c>
      <c r="Z101" s="28">
        <f>SUMPRODUCT(('ILC Report'!$A$2:$A$8000='Active WWML'!$A101)*('ILC Report'!$BB$2:$BB$8000='Active WWML'!Z$4)*('ILC Report'!$F$2:$F$8000))</f>
        <v>0</v>
      </c>
      <c r="AA101" s="28">
        <f>SUMPRODUCT(('ILC Report'!$A$2:$A$8000='Active WWML'!$A101)*('ILC Report'!$BB$2:$BB$8000='Active WWML'!AA$4)*('ILC Report'!$F$2:$F$8000))</f>
        <v>0</v>
      </c>
      <c r="AB101" s="28">
        <f>SUMPRODUCT(('ILC Report'!$A$2:$A$8000='Active WWML'!$A101)*('ILC Report'!$BB$2:$BB$8000='Active WWML'!AB$4)*('ILC Report'!$F$2:$F$8000))</f>
        <v>0</v>
      </c>
      <c r="AC101" s="28">
        <f>SUMPRODUCT(('ILC Report'!$A$2:$A$8000='Active WWML'!$A101)*('ILC Report'!$BB$2:$BB$8000='Active WWML'!AC$4)*('ILC Report'!$F$2:$F$8000))</f>
        <v>0</v>
      </c>
      <c r="AD101" s="28">
        <f>SUMPRODUCT(('ILC Report'!$A$2:$A$8000='Active WWML'!$A101)*('ILC Report'!$BB$2:$BB$8000='Active WWML'!AD$4)*('ILC Report'!$F$2:$F$8000))</f>
        <v>0</v>
      </c>
      <c r="AE101" s="28">
        <f>SUMPRODUCT(('ILC Report'!$A$2:$A$8000='Active WWML'!$A101)*('ILC Report'!$BB$2:$BB$8000='Active WWML'!AE$4)*('ILC Report'!$F$2:$F$8000))</f>
        <v>0</v>
      </c>
      <c r="AG101" s="28">
        <f>SUMPRODUCT(('ILC Report'!$A$2:$A$8000='Active WWML'!$A101)*('ILC Report'!$H$2:$H$8000='Active WWML'!AG$4)*('ILC Report'!$F$2:$F$8000))</f>
        <v>0</v>
      </c>
      <c r="AH101" s="28">
        <f>SUMPRODUCT(('ILC Report'!$A$2:$A$8000='Active WWML'!$A101)*('ILC Report'!$H$2:$H$8000='Active WWML'!AH$4)*('ILC Report'!$F$2:$F$8000))</f>
        <v>0</v>
      </c>
      <c r="AI101" s="28">
        <f>SUMPRODUCT(('ILC Report'!$A$2:$A$8000='Active WWML'!$A101)*('ILC Report'!$H$2:$H$8000='Active WWML'!AI$4)*('ILC Report'!$F$2:$F$8000))</f>
        <v>0</v>
      </c>
      <c r="AJ101" s="28">
        <f>SUMPRODUCT(('ILC Report'!$A$2:$A$8000='Active WWML'!$A101)*('ILC Report'!$H$2:$H$8000='Active WWML'!AJ$4)*('ILC Report'!$F$2:$F$8000))</f>
        <v>0</v>
      </c>
      <c r="AK101" s="28">
        <f t="shared" si="7"/>
        <v>0</v>
      </c>
    </row>
    <row r="102" spans="1:37" x14ac:dyDescent="0.3">
      <c r="A102" s="40" t="s">
        <v>156</v>
      </c>
      <c r="B102" s="11" t="s">
        <v>409</v>
      </c>
      <c r="C102" s="11" t="s">
        <v>46</v>
      </c>
      <c r="D102" s="11" t="s">
        <v>305</v>
      </c>
      <c r="E102" s="11" t="s">
        <v>534</v>
      </c>
      <c r="G102" s="28">
        <f>SUMPRODUCT(('ILC Report'!$A$2:$A$8000='Active WWML'!$A102)*('ILC Report'!$BA$2:$BA$8000='Active WWML'!G$4)*('ILC Report'!$F$2:$F$8000))</f>
        <v>0</v>
      </c>
      <c r="H102" s="28">
        <f>SUMPRODUCT(('ILC Report'!$A$2:$A$8000='Active WWML'!$A102)*('ILC Report'!$BA$2:$BA$8000='Active WWML'!H$4)*('ILC Report'!$F$2:$F$8000))</f>
        <v>0</v>
      </c>
      <c r="I102" s="28">
        <f>SUMPRODUCT(('ILC Report'!$A$2:$A$8000='Active WWML'!$A102)*('ILC Report'!$BA$2:$BA$8000='Active WWML'!I$4)*('ILC Report'!$F$2:$F$8000))</f>
        <v>0</v>
      </c>
      <c r="K102" s="28" t="str">
        <f t="shared" si="4"/>
        <v>0</v>
      </c>
      <c r="L102" s="28" t="str">
        <f t="shared" si="5"/>
        <v>0</v>
      </c>
      <c r="M102" s="28" t="str">
        <f t="shared" si="6"/>
        <v>0</v>
      </c>
      <c r="O102" s="28">
        <f>SUMPRODUCT(('ILC Report'!$A$2:$A$8000='Active WWML'!$A102)*('ILC Report'!$BB$2:$BB$8000='Active WWML'!O$4)*('ILC Report'!$F$2:$F$8000))</f>
        <v>0</v>
      </c>
      <c r="P102" s="28">
        <f>SUMPRODUCT(('ILC Report'!$A$2:$A$8000='Active WWML'!$A102)*('ILC Report'!$BB$2:$BB$8000='Active WWML'!P$4)*('ILC Report'!$F$2:$F$8000))</f>
        <v>0</v>
      </c>
      <c r="Q102" s="28">
        <f>SUMPRODUCT(('ILC Report'!$A$2:$A$8000='Active WWML'!$A102)*('ILC Report'!$BB$2:$BB$8000='Active WWML'!Q$4)*('ILC Report'!$F$2:$F$8000))</f>
        <v>0</v>
      </c>
      <c r="R102" s="28">
        <f>SUMPRODUCT(('ILC Report'!$A$2:$A$8000='Active WWML'!$A102)*('ILC Report'!$BB$2:$BB$8000='Active WWML'!R$4)*('ILC Report'!$F$2:$F$8000))</f>
        <v>0</v>
      </c>
      <c r="S102" s="28">
        <f>SUMPRODUCT(('ILC Report'!$A$2:$A$8000='Active WWML'!$A102)*('ILC Report'!$BB$2:$BB$8000='Active WWML'!S$4)*('ILC Report'!$F$2:$F$8000))</f>
        <v>0</v>
      </c>
      <c r="T102" s="28">
        <f>SUMPRODUCT(('ILC Report'!$A$2:$A$8000='Active WWML'!$A102)*('ILC Report'!$BB$2:$BB$8000='Active WWML'!T$4)*('ILC Report'!$F$2:$F$8000))</f>
        <v>0</v>
      </c>
      <c r="U102" s="28">
        <f>SUMPRODUCT(('ILC Report'!$A$2:$A$8000='Active WWML'!$A102)*('ILC Report'!$BB$2:$BB$8000='Active WWML'!U$4)*('ILC Report'!$F$2:$F$8000))</f>
        <v>0</v>
      </c>
      <c r="V102" s="28">
        <f>SUMPRODUCT(('ILC Report'!$A$2:$A$8000='Active WWML'!$A102)*('ILC Report'!$BB$2:$BB$8000='Active WWML'!V$4)*('ILC Report'!$F$2:$F$8000))</f>
        <v>0</v>
      </c>
      <c r="W102" s="28">
        <f>SUMPRODUCT(('ILC Report'!$A$2:$A$8000='Active WWML'!$A102)*('ILC Report'!$BB$2:$BB$8000='Active WWML'!W$4)*('ILC Report'!$F$2:$F$8000))</f>
        <v>0</v>
      </c>
      <c r="X102" s="28">
        <f>SUMPRODUCT(('ILC Report'!$A$2:$A$8000='Active WWML'!$A102)*('ILC Report'!$BB$2:$BB$8000='Active WWML'!X$4)*('ILC Report'!$F$2:$F$8000))</f>
        <v>0</v>
      </c>
      <c r="Y102" s="28">
        <f>SUMPRODUCT(('ILC Report'!$A$2:$A$8000='Active WWML'!$A102)*('ILC Report'!$BB$2:$BB$8000='Active WWML'!Y$4)*('ILC Report'!$F$2:$F$8000))</f>
        <v>0</v>
      </c>
      <c r="Z102" s="28">
        <f>SUMPRODUCT(('ILC Report'!$A$2:$A$8000='Active WWML'!$A102)*('ILC Report'!$BB$2:$BB$8000='Active WWML'!Z$4)*('ILC Report'!$F$2:$F$8000))</f>
        <v>0</v>
      </c>
      <c r="AA102" s="28">
        <f>SUMPRODUCT(('ILC Report'!$A$2:$A$8000='Active WWML'!$A102)*('ILC Report'!$BB$2:$BB$8000='Active WWML'!AA$4)*('ILC Report'!$F$2:$F$8000))</f>
        <v>0</v>
      </c>
      <c r="AB102" s="28">
        <f>SUMPRODUCT(('ILC Report'!$A$2:$A$8000='Active WWML'!$A102)*('ILC Report'!$BB$2:$BB$8000='Active WWML'!AB$4)*('ILC Report'!$F$2:$F$8000))</f>
        <v>0</v>
      </c>
      <c r="AC102" s="28">
        <f>SUMPRODUCT(('ILC Report'!$A$2:$A$8000='Active WWML'!$A102)*('ILC Report'!$BB$2:$BB$8000='Active WWML'!AC$4)*('ILC Report'!$F$2:$F$8000))</f>
        <v>0</v>
      </c>
      <c r="AD102" s="28">
        <f>SUMPRODUCT(('ILC Report'!$A$2:$A$8000='Active WWML'!$A102)*('ILC Report'!$BB$2:$BB$8000='Active WWML'!AD$4)*('ILC Report'!$F$2:$F$8000))</f>
        <v>0</v>
      </c>
      <c r="AE102" s="28">
        <f>SUMPRODUCT(('ILC Report'!$A$2:$A$8000='Active WWML'!$A102)*('ILC Report'!$BB$2:$BB$8000='Active WWML'!AE$4)*('ILC Report'!$F$2:$F$8000))</f>
        <v>0</v>
      </c>
      <c r="AG102" s="28">
        <f>SUMPRODUCT(('ILC Report'!$A$2:$A$8000='Active WWML'!$A102)*('ILC Report'!$H$2:$H$8000='Active WWML'!AG$4)*('ILC Report'!$F$2:$F$8000))</f>
        <v>0</v>
      </c>
      <c r="AH102" s="28">
        <f>SUMPRODUCT(('ILC Report'!$A$2:$A$8000='Active WWML'!$A102)*('ILC Report'!$H$2:$H$8000='Active WWML'!AH$4)*('ILC Report'!$F$2:$F$8000))</f>
        <v>0</v>
      </c>
      <c r="AI102" s="28">
        <f>SUMPRODUCT(('ILC Report'!$A$2:$A$8000='Active WWML'!$A102)*('ILC Report'!$H$2:$H$8000='Active WWML'!AI$4)*('ILC Report'!$F$2:$F$8000))</f>
        <v>0</v>
      </c>
      <c r="AJ102" s="28">
        <f>SUMPRODUCT(('ILC Report'!$A$2:$A$8000='Active WWML'!$A102)*('ILC Report'!$H$2:$H$8000='Active WWML'!AJ$4)*('ILC Report'!$F$2:$F$8000))</f>
        <v>0</v>
      </c>
      <c r="AK102" s="28">
        <f t="shared" si="7"/>
        <v>0</v>
      </c>
    </row>
    <row r="103" spans="1:37" x14ac:dyDescent="0.3">
      <c r="A103" s="40">
        <v>83647</v>
      </c>
      <c r="B103" s="11" t="s">
        <v>428</v>
      </c>
      <c r="C103" s="11" t="s">
        <v>274</v>
      </c>
      <c r="D103" s="11" t="s">
        <v>305</v>
      </c>
      <c r="E103" s="11" t="s">
        <v>534</v>
      </c>
      <c r="G103" s="28">
        <f>SUMPRODUCT(('ILC Report'!$A$2:$A$8000='Active WWML'!$A103)*('ILC Report'!$BA$2:$BA$8000='Active WWML'!G$4)*('ILC Report'!$F$2:$F$8000))</f>
        <v>0</v>
      </c>
      <c r="H103" s="28">
        <f>SUMPRODUCT(('ILC Report'!$A$2:$A$8000='Active WWML'!$A103)*('ILC Report'!$BA$2:$BA$8000='Active WWML'!H$4)*('ILC Report'!$F$2:$F$8000))</f>
        <v>0</v>
      </c>
      <c r="I103" s="28">
        <f>SUMPRODUCT(('ILC Report'!$A$2:$A$8000='Active WWML'!$A103)*('ILC Report'!$BA$2:$BA$8000='Active WWML'!I$4)*('ILC Report'!$F$2:$F$8000))</f>
        <v>0</v>
      </c>
      <c r="K103" s="28" t="str">
        <f t="shared" si="4"/>
        <v>0</v>
      </c>
      <c r="L103" s="28" t="str">
        <f t="shared" si="5"/>
        <v>0</v>
      </c>
      <c r="M103" s="28" t="str">
        <f t="shared" si="6"/>
        <v>0</v>
      </c>
      <c r="O103" s="28">
        <f>SUMPRODUCT(('ILC Report'!$A$2:$A$8000='Active WWML'!$A103)*('ILC Report'!$BB$2:$BB$8000='Active WWML'!O$4)*('ILC Report'!$F$2:$F$8000))</f>
        <v>0</v>
      </c>
      <c r="P103" s="28">
        <f>SUMPRODUCT(('ILC Report'!$A$2:$A$8000='Active WWML'!$A103)*('ILC Report'!$BB$2:$BB$8000='Active WWML'!P$4)*('ILC Report'!$F$2:$F$8000))</f>
        <v>0</v>
      </c>
      <c r="Q103" s="28">
        <f>SUMPRODUCT(('ILC Report'!$A$2:$A$8000='Active WWML'!$A103)*('ILC Report'!$BB$2:$BB$8000='Active WWML'!Q$4)*('ILC Report'!$F$2:$F$8000))</f>
        <v>0</v>
      </c>
      <c r="R103" s="28">
        <f>SUMPRODUCT(('ILC Report'!$A$2:$A$8000='Active WWML'!$A103)*('ILC Report'!$BB$2:$BB$8000='Active WWML'!R$4)*('ILC Report'!$F$2:$F$8000))</f>
        <v>0</v>
      </c>
      <c r="S103" s="28">
        <f>SUMPRODUCT(('ILC Report'!$A$2:$A$8000='Active WWML'!$A103)*('ILC Report'!$BB$2:$BB$8000='Active WWML'!S$4)*('ILC Report'!$F$2:$F$8000))</f>
        <v>0</v>
      </c>
      <c r="T103" s="28">
        <f>SUMPRODUCT(('ILC Report'!$A$2:$A$8000='Active WWML'!$A103)*('ILC Report'!$BB$2:$BB$8000='Active WWML'!T$4)*('ILC Report'!$F$2:$F$8000))</f>
        <v>0</v>
      </c>
      <c r="U103" s="28">
        <f>SUMPRODUCT(('ILC Report'!$A$2:$A$8000='Active WWML'!$A103)*('ILC Report'!$BB$2:$BB$8000='Active WWML'!U$4)*('ILC Report'!$F$2:$F$8000))</f>
        <v>0</v>
      </c>
      <c r="V103" s="28">
        <f>SUMPRODUCT(('ILC Report'!$A$2:$A$8000='Active WWML'!$A103)*('ILC Report'!$BB$2:$BB$8000='Active WWML'!V$4)*('ILC Report'!$F$2:$F$8000))</f>
        <v>0</v>
      </c>
      <c r="W103" s="28">
        <f>SUMPRODUCT(('ILC Report'!$A$2:$A$8000='Active WWML'!$A103)*('ILC Report'!$BB$2:$BB$8000='Active WWML'!W$4)*('ILC Report'!$F$2:$F$8000))</f>
        <v>0</v>
      </c>
      <c r="X103" s="28">
        <f>SUMPRODUCT(('ILC Report'!$A$2:$A$8000='Active WWML'!$A103)*('ILC Report'!$BB$2:$BB$8000='Active WWML'!X$4)*('ILC Report'!$F$2:$F$8000))</f>
        <v>0</v>
      </c>
      <c r="Y103" s="28">
        <f>SUMPRODUCT(('ILC Report'!$A$2:$A$8000='Active WWML'!$A103)*('ILC Report'!$BB$2:$BB$8000='Active WWML'!Y$4)*('ILC Report'!$F$2:$F$8000))</f>
        <v>0</v>
      </c>
      <c r="Z103" s="28">
        <f>SUMPRODUCT(('ILC Report'!$A$2:$A$8000='Active WWML'!$A103)*('ILC Report'!$BB$2:$BB$8000='Active WWML'!Z$4)*('ILC Report'!$F$2:$F$8000))</f>
        <v>0</v>
      </c>
      <c r="AA103" s="28">
        <f>SUMPRODUCT(('ILC Report'!$A$2:$A$8000='Active WWML'!$A103)*('ILC Report'!$BB$2:$BB$8000='Active WWML'!AA$4)*('ILC Report'!$F$2:$F$8000))</f>
        <v>0</v>
      </c>
      <c r="AB103" s="28">
        <f>SUMPRODUCT(('ILC Report'!$A$2:$A$8000='Active WWML'!$A103)*('ILC Report'!$BB$2:$BB$8000='Active WWML'!AB$4)*('ILC Report'!$F$2:$F$8000))</f>
        <v>0</v>
      </c>
      <c r="AC103" s="28">
        <f>SUMPRODUCT(('ILC Report'!$A$2:$A$8000='Active WWML'!$A103)*('ILC Report'!$BB$2:$BB$8000='Active WWML'!AC$4)*('ILC Report'!$F$2:$F$8000))</f>
        <v>0</v>
      </c>
      <c r="AD103" s="28">
        <f>SUMPRODUCT(('ILC Report'!$A$2:$A$8000='Active WWML'!$A103)*('ILC Report'!$BB$2:$BB$8000='Active WWML'!AD$4)*('ILC Report'!$F$2:$F$8000))</f>
        <v>0</v>
      </c>
      <c r="AE103" s="28">
        <f>SUMPRODUCT(('ILC Report'!$A$2:$A$8000='Active WWML'!$A103)*('ILC Report'!$BB$2:$BB$8000='Active WWML'!AE$4)*('ILC Report'!$F$2:$F$8000))</f>
        <v>0</v>
      </c>
      <c r="AG103" s="28">
        <f>SUMPRODUCT(('ILC Report'!$A$2:$A$8000='Active WWML'!$A103)*('ILC Report'!$H$2:$H$8000='Active WWML'!AG$4)*('ILC Report'!$F$2:$F$8000))</f>
        <v>0</v>
      </c>
      <c r="AH103" s="28">
        <f>SUMPRODUCT(('ILC Report'!$A$2:$A$8000='Active WWML'!$A103)*('ILC Report'!$H$2:$H$8000='Active WWML'!AH$4)*('ILC Report'!$F$2:$F$8000))</f>
        <v>0</v>
      </c>
      <c r="AI103" s="28">
        <f>SUMPRODUCT(('ILC Report'!$A$2:$A$8000='Active WWML'!$A103)*('ILC Report'!$H$2:$H$8000='Active WWML'!AI$4)*('ILC Report'!$F$2:$F$8000))</f>
        <v>0</v>
      </c>
      <c r="AJ103" s="28">
        <f>SUMPRODUCT(('ILC Report'!$A$2:$A$8000='Active WWML'!$A103)*('ILC Report'!$H$2:$H$8000='Active WWML'!AJ$4)*('ILC Report'!$F$2:$F$8000))</f>
        <v>0</v>
      </c>
      <c r="AK103" s="28">
        <f t="shared" si="7"/>
        <v>0</v>
      </c>
    </row>
    <row r="104" spans="1:37" x14ac:dyDescent="0.3">
      <c r="A104" s="40" t="s">
        <v>112</v>
      </c>
      <c r="B104" s="11" t="s">
        <v>310</v>
      </c>
      <c r="C104" s="11" t="s">
        <v>278</v>
      </c>
      <c r="D104" s="11" t="s">
        <v>275</v>
      </c>
      <c r="E104" s="11" t="s">
        <v>276</v>
      </c>
      <c r="G104" s="28">
        <f>SUMPRODUCT(('ILC Report'!$A$2:$A$8000='Active WWML'!$A104)*('ILC Report'!$BA$2:$BA$8000='Active WWML'!G$4)*('ILC Report'!$F$2:$F$8000))</f>
        <v>180</v>
      </c>
      <c r="H104" s="28">
        <f>SUMPRODUCT(('ILC Report'!$A$2:$A$8000='Active WWML'!$A104)*('ILC Report'!$BA$2:$BA$8000='Active WWML'!H$4)*('ILC Report'!$F$2:$F$8000))</f>
        <v>0</v>
      </c>
      <c r="I104" s="28">
        <f>SUMPRODUCT(('ILC Report'!$A$2:$A$8000='Active WWML'!$A104)*('ILC Report'!$BA$2:$BA$8000='Active WWML'!I$4)*('ILC Report'!$F$2:$F$8000))</f>
        <v>0</v>
      </c>
      <c r="K104" s="28" t="str">
        <f t="shared" si="4"/>
        <v>1</v>
      </c>
      <c r="L104" s="28" t="str">
        <f t="shared" si="5"/>
        <v>0</v>
      </c>
      <c r="M104" s="28" t="str">
        <f t="shared" si="6"/>
        <v>0</v>
      </c>
      <c r="O104" s="28">
        <f>SUMPRODUCT(('ILC Report'!$A$2:$A$8000='Active WWML'!$A104)*('ILC Report'!$BB$2:$BB$8000='Active WWML'!O$4)*('ILC Report'!$F$2:$F$8000))</f>
        <v>0</v>
      </c>
      <c r="P104" s="28">
        <f>SUMPRODUCT(('ILC Report'!$A$2:$A$8000='Active WWML'!$A104)*('ILC Report'!$BB$2:$BB$8000='Active WWML'!P$4)*('ILC Report'!$F$2:$F$8000))</f>
        <v>35</v>
      </c>
      <c r="Q104" s="28">
        <f>SUMPRODUCT(('ILC Report'!$A$2:$A$8000='Active WWML'!$A104)*('ILC Report'!$BB$2:$BB$8000='Active WWML'!Q$4)*('ILC Report'!$F$2:$F$8000))</f>
        <v>37</v>
      </c>
      <c r="R104" s="28">
        <f>SUMPRODUCT(('ILC Report'!$A$2:$A$8000='Active WWML'!$A104)*('ILC Report'!$BB$2:$BB$8000='Active WWML'!R$4)*('ILC Report'!$F$2:$F$8000))</f>
        <v>0</v>
      </c>
      <c r="S104" s="28">
        <f>SUMPRODUCT(('ILC Report'!$A$2:$A$8000='Active WWML'!$A104)*('ILC Report'!$BB$2:$BB$8000='Active WWML'!S$4)*('ILC Report'!$F$2:$F$8000))</f>
        <v>0</v>
      </c>
      <c r="T104" s="28">
        <f>SUMPRODUCT(('ILC Report'!$A$2:$A$8000='Active WWML'!$A104)*('ILC Report'!$BB$2:$BB$8000='Active WWML'!T$4)*('ILC Report'!$F$2:$F$8000))</f>
        <v>0</v>
      </c>
      <c r="U104" s="28">
        <f>SUMPRODUCT(('ILC Report'!$A$2:$A$8000='Active WWML'!$A104)*('ILC Report'!$BB$2:$BB$8000='Active WWML'!U$4)*('ILC Report'!$F$2:$F$8000))</f>
        <v>0</v>
      </c>
      <c r="V104" s="28">
        <f>SUMPRODUCT(('ILC Report'!$A$2:$A$8000='Active WWML'!$A104)*('ILC Report'!$BB$2:$BB$8000='Active WWML'!V$4)*('ILC Report'!$F$2:$F$8000))</f>
        <v>0</v>
      </c>
      <c r="W104" s="28">
        <f>SUMPRODUCT(('ILC Report'!$A$2:$A$8000='Active WWML'!$A104)*('ILC Report'!$BB$2:$BB$8000='Active WWML'!W$4)*('ILC Report'!$F$2:$F$8000))</f>
        <v>108</v>
      </c>
      <c r="X104" s="28">
        <f>SUMPRODUCT(('ILC Report'!$A$2:$A$8000='Active WWML'!$A104)*('ILC Report'!$BB$2:$BB$8000='Active WWML'!X$4)*('ILC Report'!$F$2:$F$8000))</f>
        <v>0</v>
      </c>
      <c r="Y104" s="28">
        <f>SUMPRODUCT(('ILC Report'!$A$2:$A$8000='Active WWML'!$A104)*('ILC Report'!$BB$2:$BB$8000='Active WWML'!Y$4)*('ILC Report'!$F$2:$F$8000))</f>
        <v>0</v>
      </c>
      <c r="Z104" s="28">
        <f>SUMPRODUCT(('ILC Report'!$A$2:$A$8000='Active WWML'!$A104)*('ILC Report'!$BB$2:$BB$8000='Active WWML'!Z$4)*('ILC Report'!$F$2:$F$8000))</f>
        <v>0</v>
      </c>
      <c r="AA104" s="28">
        <f>SUMPRODUCT(('ILC Report'!$A$2:$A$8000='Active WWML'!$A104)*('ILC Report'!$BB$2:$BB$8000='Active WWML'!AA$4)*('ILC Report'!$F$2:$F$8000))</f>
        <v>0</v>
      </c>
      <c r="AB104" s="28">
        <f>SUMPRODUCT(('ILC Report'!$A$2:$A$8000='Active WWML'!$A104)*('ILC Report'!$BB$2:$BB$8000='Active WWML'!AB$4)*('ILC Report'!$F$2:$F$8000))</f>
        <v>0</v>
      </c>
      <c r="AC104" s="28">
        <f>SUMPRODUCT(('ILC Report'!$A$2:$A$8000='Active WWML'!$A104)*('ILC Report'!$BB$2:$BB$8000='Active WWML'!AC$4)*('ILC Report'!$F$2:$F$8000))</f>
        <v>0</v>
      </c>
      <c r="AD104" s="28">
        <f>SUMPRODUCT(('ILC Report'!$A$2:$A$8000='Active WWML'!$A104)*('ILC Report'!$BB$2:$BB$8000='Active WWML'!AD$4)*('ILC Report'!$F$2:$F$8000))</f>
        <v>0</v>
      </c>
      <c r="AE104" s="28">
        <f>SUMPRODUCT(('ILC Report'!$A$2:$A$8000='Active WWML'!$A104)*('ILC Report'!$BB$2:$BB$8000='Active WWML'!AE$4)*('ILC Report'!$F$2:$F$8000))</f>
        <v>0</v>
      </c>
      <c r="AG104" s="28">
        <f>SUMPRODUCT(('ILC Report'!$A$2:$A$8000='Active WWML'!$A104)*('ILC Report'!$H$2:$H$8000='Active WWML'!AG$4)*('ILC Report'!$F$2:$F$8000))</f>
        <v>180</v>
      </c>
      <c r="AH104" s="28">
        <f>SUMPRODUCT(('ILC Report'!$A$2:$A$8000='Active WWML'!$A104)*('ILC Report'!$H$2:$H$8000='Active WWML'!AH$4)*('ILC Report'!$F$2:$F$8000))</f>
        <v>0</v>
      </c>
      <c r="AI104" s="28">
        <f>SUMPRODUCT(('ILC Report'!$A$2:$A$8000='Active WWML'!$A104)*('ILC Report'!$H$2:$H$8000='Active WWML'!AI$4)*('ILC Report'!$F$2:$F$8000))</f>
        <v>0</v>
      </c>
      <c r="AJ104" s="28">
        <f>SUMPRODUCT(('ILC Report'!$A$2:$A$8000='Active WWML'!$A104)*('ILC Report'!$H$2:$H$8000='Active WWML'!AJ$4)*('ILC Report'!$F$2:$F$8000))</f>
        <v>0</v>
      </c>
      <c r="AK104" s="28">
        <f t="shared" si="7"/>
        <v>180</v>
      </c>
    </row>
    <row r="105" spans="1:37" x14ac:dyDescent="0.3">
      <c r="A105" s="40" t="s">
        <v>513</v>
      </c>
      <c r="B105" s="11" t="s">
        <v>528</v>
      </c>
      <c r="C105" s="11" t="s">
        <v>283</v>
      </c>
      <c r="D105" s="11" t="s">
        <v>275</v>
      </c>
      <c r="E105" s="11" t="s">
        <v>276</v>
      </c>
      <c r="G105" s="28">
        <f>SUMPRODUCT(('ILC Report'!$A$2:$A$8000='Active WWML'!$A105)*('ILC Report'!$BA$2:$BA$8000='Active WWML'!G$4)*('ILC Report'!$F$2:$F$8000))</f>
        <v>0</v>
      </c>
      <c r="H105" s="28">
        <f>SUMPRODUCT(('ILC Report'!$A$2:$A$8000='Active WWML'!$A105)*('ILC Report'!$BA$2:$BA$8000='Active WWML'!H$4)*('ILC Report'!$F$2:$F$8000))</f>
        <v>0</v>
      </c>
      <c r="I105" s="28">
        <f>SUMPRODUCT(('ILC Report'!$A$2:$A$8000='Active WWML'!$A105)*('ILC Report'!$BA$2:$BA$8000='Active WWML'!I$4)*('ILC Report'!$F$2:$F$8000))</f>
        <v>0</v>
      </c>
      <c r="K105" s="28" t="str">
        <f t="shared" si="4"/>
        <v>0</v>
      </c>
      <c r="L105" s="28" t="str">
        <f t="shared" si="5"/>
        <v>0</v>
      </c>
      <c r="M105" s="28" t="str">
        <f t="shared" si="6"/>
        <v>0</v>
      </c>
      <c r="O105" s="28">
        <f>SUMPRODUCT(('ILC Report'!$A$2:$A$8000='Active WWML'!$A105)*('ILC Report'!$BB$2:$BB$8000='Active WWML'!O$4)*('ILC Report'!$F$2:$F$8000))</f>
        <v>0</v>
      </c>
      <c r="P105" s="28">
        <f>SUMPRODUCT(('ILC Report'!$A$2:$A$8000='Active WWML'!$A105)*('ILC Report'!$BB$2:$BB$8000='Active WWML'!P$4)*('ILC Report'!$F$2:$F$8000))</f>
        <v>0</v>
      </c>
      <c r="Q105" s="28">
        <f>SUMPRODUCT(('ILC Report'!$A$2:$A$8000='Active WWML'!$A105)*('ILC Report'!$BB$2:$BB$8000='Active WWML'!Q$4)*('ILC Report'!$F$2:$F$8000))</f>
        <v>0</v>
      </c>
      <c r="R105" s="28">
        <f>SUMPRODUCT(('ILC Report'!$A$2:$A$8000='Active WWML'!$A105)*('ILC Report'!$BB$2:$BB$8000='Active WWML'!R$4)*('ILC Report'!$F$2:$F$8000))</f>
        <v>0</v>
      </c>
      <c r="S105" s="28">
        <f>SUMPRODUCT(('ILC Report'!$A$2:$A$8000='Active WWML'!$A105)*('ILC Report'!$BB$2:$BB$8000='Active WWML'!S$4)*('ILC Report'!$F$2:$F$8000))</f>
        <v>0</v>
      </c>
      <c r="T105" s="28">
        <f>SUMPRODUCT(('ILC Report'!$A$2:$A$8000='Active WWML'!$A105)*('ILC Report'!$BB$2:$BB$8000='Active WWML'!T$4)*('ILC Report'!$F$2:$F$8000))</f>
        <v>0</v>
      </c>
      <c r="U105" s="28">
        <f>SUMPRODUCT(('ILC Report'!$A$2:$A$8000='Active WWML'!$A105)*('ILC Report'!$BB$2:$BB$8000='Active WWML'!U$4)*('ILC Report'!$F$2:$F$8000))</f>
        <v>0</v>
      </c>
      <c r="V105" s="28">
        <f>SUMPRODUCT(('ILC Report'!$A$2:$A$8000='Active WWML'!$A105)*('ILC Report'!$BB$2:$BB$8000='Active WWML'!V$4)*('ILC Report'!$F$2:$F$8000))</f>
        <v>0</v>
      </c>
      <c r="W105" s="28">
        <f>SUMPRODUCT(('ILC Report'!$A$2:$A$8000='Active WWML'!$A105)*('ILC Report'!$BB$2:$BB$8000='Active WWML'!W$4)*('ILC Report'!$F$2:$F$8000))</f>
        <v>0</v>
      </c>
      <c r="X105" s="28">
        <f>SUMPRODUCT(('ILC Report'!$A$2:$A$8000='Active WWML'!$A105)*('ILC Report'!$BB$2:$BB$8000='Active WWML'!X$4)*('ILC Report'!$F$2:$F$8000))</f>
        <v>0</v>
      </c>
      <c r="Y105" s="28">
        <f>SUMPRODUCT(('ILC Report'!$A$2:$A$8000='Active WWML'!$A105)*('ILC Report'!$BB$2:$BB$8000='Active WWML'!Y$4)*('ILC Report'!$F$2:$F$8000))</f>
        <v>0</v>
      </c>
      <c r="Z105" s="28">
        <f>SUMPRODUCT(('ILC Report'!$A$2:$A$8000='Active WWML'!$A105)*('ILC Report'!$BB$2:$BB$8000='Active WWML'!Z$4)*('ILC Report'!$F$2:$F$8000))</f>
        <v>0</v>
      </c>
      <c r="AA105" s="28">
        <f>SUMPRODUCT(('ILC Report'!$A$2:$A$8000='Active WWML'!$A105)*('ILC Report'!$BB$2:$BB$8000='Active WWML'!AA$4)*('ILC Report'!$F$2:$F$8000))</f>
        <v>0</v>
      </c>
      <c r="AB105" s="28">
        <f>SUMPRODUCT(('ILC Report'!$A$2:$A$8000='Active WWML'!$A105)*('ILC Report'!$BB$2:$BB$8000='Active WWML'!AB$4)*('ILC Report'!$F$2:$F$8000))</f>
        <v>0</v>
      </c>
      <c r="AC105" s="28">
        <f>SUMPRODUCT(('ILC Report'!$A$2:$A$8000='Active WWML'!$A105)*('ILC Report'!$BB$2:$BB$8000='Active WWML'!AC$4)*('ILC Report'!$F$2:$F$8000))</f>
        <v>0</v>
      </c>
      <c r="AD105" s="28">
        <f>SUMPRODUCT(('ILC Report'!$A$2:$A$8000='Active WWML'!$A105)*('ILC Report'!$BB$2:$BB$8000='Active WWML'!AD$4)*('ILC Report'!$F$2:$F$8000))</f>
        <v>0</v>
      </c>
      <c r="AE105" s="28">
        <f>SUMPRODUCT(('ILC Report'!$A$2:$A$8000='Active WWML'!$A105)*('ILC Report'!$BB$2:$BB$8000='Active WWML'!AE$4)*('ILC Report'!$F$2:$F$8000))</f>
        <v>0</v>
      </c>
      <c r="AG105" s="28">
        <f>SUMPRODUCT(('ILC Report'!$A$2:$A$8000='Active WWML'!$A105)*('ILC Report'!$H$2:$H$8000='Active WWML'!AG$4)*('ILC Report'!$F$2:$F$8000))</f>
        <v>0</v>
      </c>
      <c r="AH105" s="28">
        <f>SUMPRODUCT(('ILC Report'!$A$2:$A$8000='Active WWML'!$A105)*('ILC Report'!$H$2:$H$8000='Active WWML'!AH$4)*('ILC Report'!$F$2:$F$8000))</f>
        <v>0</v>
      </c>
      <c r="AI105" s="28">
        <f>SUMPRODUCT(('ILC Report'!$A$2:$A$8000='Active WWML'!$A105)*('ILC Report'!$H$2:$H$8000='Active WWML'!AI$4)*('ILC Report'!$F$2:$F$8000))</f>
        <v>0</v>
      </c>
      <c r="AJ105" s="28">
        <f>SUMPRODUCT(('ILC Report'!$A$2:$A$8000='Active WWML'!$A105)*('ILC Report'!$H$2:$H$8000='Active WWML'!AJ$4)*('ILC Report'!$F$2:$F$8000))</f>
        <v>0</v>
      </c>
      <c r="AK105" s="28">
        <f t="shared" si="7"/>
        <v>0</v>
      </c>
    </row>
    <row r="106" spans="1:37" x14ac:dyDescent="0.3">
      <c r="A106" s="40" t="s">
        <v>217</v>
      </c>
      <c r="B106" s="11" t="s">
        <v>397</v>
      </c>
      <c r="C106" s="11" t="s">
        <v>356</v>
      </c>
      <c r="D106" s="11" t="s">
        <v>295</v>
      </c>
      <c r="E106" s="11" t="s">
        <v>534</v>
      </c>
      <c r="G106" s="28">
        <f>SUMPRODUCT(('ILC Report'!$A$2:$A$8000='Active WWML'!$A106)*('ILC Report'!$BA$2:$BA$8000='Active WWML'!G$4)*('ILC Report'!$F$2:$F$8000))</f>
        <v>0</v>
      </c>
      <c r="H106" s="28">
        <f>SUMPRODUCT(('ILC Report'!$A$2:$A$8000='Active WWML'!$A106)*('ILC Report'!$BA$2:$BA$8000='Active WWML'!H$4)*('ILC Report'!$F$2:$F$8000))</f>
        <v>0</v>
      </c>
      <c r="I106" s="28">
        <f>SUMPRODUCT(('ILC Report'!$A$2:$A$8000='Active WWML'!$A106)*('ILC Report'!$BA$2:$BA$8000='Active WWML'!I$4)*('ILC Report'!$F$2:$F$8000))</f>
        <v>0</v>
      </c>
      <c r="K106" s="28" t="str">
        <f t="shared" si="4"/>
        <v>0</v>
      </c>
      <c r="L106" s="28" t="str">
        <f t="shared" si="5"/>
        <v>0</v>
      </c>
      <c r="M106" s="28" t="str">
        <f t="shared" si="6"/>
        <v>0</v>
      </c>
      <c r="O106" s="28">
        <f>SUMPRODUCT(('ILC Report'!$A$2:$A$8000='Active WWML'!$A106)*('ILC Report'!$BB$2:$BB$8000='Active WWML'!O$4)*('ILC Report'!$F$2:$F$8000))</f>
        <v>0</v>
      </c>
      <c r="P106" s="28">
        <f>SUMPRODUCT(('ILC Report'!$A$2:$A$8000='Active WWML'!$A106)*('ILC Report'!$BB$2:$BB$8000='Active WWML'!P$4)*('ILC Report'!$F$2:$F$8000))</f>
        <v>0</v>
      </c>
      <c r="Q106" s="28">
        <f>SUMPRODUCT(('ILC Report'!$A$2:$A$8000='Active WWML'!$A106)*('ILC Report'!$BB$2:$BB$8000='Active WWML'!Q$4)*('ILC Report'!$F$2:$F$8000))</f>
        <v>0</v>
      </c>
      <c r="R106" s="28">
        <f>SUMPRODUCT(('ILC Report'!$A$2:$A$8000='Active WWML'!$A106)*('ILC Report'!$BB$2:$BB$8000='Active WWML'!R$4)*('ILC Report'!$F$2:$F$8000))</f>
        <v>0</v>
      </c>
      <c r="S106" s="28">
        <f>SUMPRODUCT(('ILC Report'!$A$2:$A$8000='Active WWML'!$A106)*('ILC Report'!$BB$2:$BB$8000='Active WWML'!S$4)*('ILC Report'!$F$2:$F$8000))</f>
        <v>0</v>
      </c>
      <c r="T106" s="28">
        <f>SUMPRODUCT(('ILC Report'!$A$2:$A$8000='Active WWML'!$A106)*('ILC Report'!$BB$2:$BB$8000='Active WWML'!T$4)*('ILC Report'!$F$2:$F$8000))</f>
        <v>0</v>
      </c>
      <c r="U106" s="28">
        <f>SUMPRODUCT(('ILC Report'!$A$2:$A$8000='Active WWML'!$A106)*('ILC Report'!$BB$2:$BB$8000='Active WWML'!U$4)*('ILC Report'!$F$2:$F$8000))</f>
        <v>0</v>
      </c>
      <c r="V106" s="28">
        <f>SUMPRODUCT(('ILC Report'!$A$2:$A$8000='Active WWML'!$A106)*('ILC Report'!$BB$2:$BB$8000='Active WWML'!V$4)*('ILC Report'!$F$2:$F$8000))</f>
        <v>0</v>
      </c>
      <c r="W106" s="28">
        <f>SUMPRODUCT(('ILC Report'!$A$2:$A$8000='Active WWML'!$A106)*('ILC Report'!$BB$2:$BB$8000='Active WWML'!W$4)*('ILC Report'!$F$2:$F$8000))</f>
        <v>0</v>
      </c>
      <c r="X106" s="28">
        <f>SUMPRODUCT(('ILC Report'!$A$2:$A$8000='Active WWML'!$A106)*('ILC Report'!$BB$2:$BB$8000='Active WWML'!X$4)*('ILC Report'!$F$2:$F$8000))</f>
        <v>0</v>
      </c>
      <c r="Y106" s="28">
        <f>SUMPRODUCT(('ILC Report'!$A$2:$A$8000='Active WWML'!$A106)*('ILC Report'!$BB$2:$BB$8000='Active WWML'!Y$4)*('ILC Report'!$F$2:$F$8000))</f>
        <v>0</v>
      </c>
      <c r="Z106" s="28">
        <f>SUMPRODUCT(('ILC Report'!$A$2:$A$8000='Active WWML'!$A106)*('ILC Report'!$BB$2:$BB$8000='Active WWML'!Z$4)*('ILC Report'!$F$2:$F$8000))</f>
        <v>0</v>
      </c>
      <c r="AA106" s="28">
        <f>SUMPRODUCT(('ILC Report'!$A$2:$A$8000='Active WWML'!$A106)*('ILC Report'!$BB$2:$BB$8000='Active WWML'!AA$4)*('ILC Report'!$F$2:$F$8000))</f>
        <v>0</v>
      </c>
      <c r="AB106" s="28">
        <f>SUMPRODUCT(('ILC Report'!$A$2:$A$8000='Active WWML'!$A106)*('ILC Report'!$BB$2:$BB$8000='Active WWML'!AB$4)*('ILC Report'!$F$2:$F$8000))</f>
        <v>0</v>
      </c>
      <c r="AC106" s="28">
        <f>SUMPRODUCT(('ILC Report'!$A$2:$A$8000='Active WWML'!$A106)*('ILC Report'!$BB$2:$BB$8000='Active WWML'!AC$4)*('ILC Report'!$F$2:$F$8000))</f>
        <v>0</v>
      </c>
      <c r="AD106" s="28">
        <f>SUMPRODUCT(('ILC Report'!$A$2:$A$8000='Active WWML'!$A106)*('ILC Report'!$BB$2:$BB$8000='Active WWML'!AD$4)*('ILC Report'!$F$2:$F$8000))</f>
        <v>0</v>
      </c>
      <c r="AE106" s="28">
        <f>SUMPRODUCT(('ILC Report'!$A$2:$A$8000='Active WWML'!$A106)*('ILC Report'!$BB$2:$BB$8000='Active WWML'!AE$4)*('ILC Report'!$F$2:$F$8000))</f>
        <v>0</v>
      </c>
      <c r="AG106" s="28">
        <f>SUMPRODUCT(('ILC Report'!$A$2:$A$8000='Active WWML'!$A106)*('ILC Report'!$H$2:$H$8000='Active WWML'!AG$4)*('ILC Report'!$F$2:$F$8000))</f>
        <v>0</v>
      </c>
      <c r="AH106" s="28">
        <f>SUMPRODUCT(('ILC Report'!$A$2:$A$8000='Active WWML'!$A106)*('ILC Report'!$H$2:$H$8000='Active WWML'!AH$4)*('ILC Report'!$F$2:$F$8000))</f>
        <v>0</v>
      </c>
      <c r="AI106" s="28">
        <f>SUMPRODUCT(('ILC Report'!$A$2:$A$8000='Active WWML'!$A106)*('ILC Report'!$H$2:$H$8000='Active WWML'!AI$4)*('ILC Report'!$F$2:$F$8000))</f>
        <v>0</v>
      </c>
      <c r="AJ106" s="28">
        <f>SUMPRODUCT(('ILC Report'!$A$2:$A$8000='Active WWML'!$A106)*('ILC Report'!$H$2:$H$8000='Active WWML'!AJ$4)*('ILC Report'!$F$2:$F$8000))</f>
        <v>0</v>
      </c>
      <c r="AK106" s="28">
        <f t="shared" si="7"/>
        <v>0</v>
      </c>
    </row>
    <row r="107" spans="1:37" x14ac:dyDescent="0.3">
      <c r="A107" s="40" t="s">
        <v>91</v>
      </c>
      <c r="B107" s="11" t="s">
        <v>401</v>
      </c>
      <c r="C107" s="11" t="s">
        <v>278</v>
      </c>
      <c r="D107" s="11" t="s">
        <v>275</v>
      </c>
      <c r="E107" s="11" t="s">
        <v>276</v>
      </c>
      <c r="G107" s="28">
        <f>SUMPRODUCT(('ILC Report'!$A$2:$A$8000='Active WWML'!$A107)*('ILC Report'!$BA$2:$BA$8000='Active WWML'!G$4)*('ILC Report'!$F$2:$F$8000))</f>
        <v>212</v>
      </c>
      <c r="H107" s="28">
        <f>SUMPRODUCT(('ILC Report'!$A$2:$A$8000='Active WWML'!$A107)*('ILC Report'!$BA$2:$BA$8000='Active WWML'!H$4)*('ILC Report'!$F$2:$F$8000))</f>
        <v>0</v>
      </c>
      <c r="I107" s="28">
        <f>SUMPRODUCT(('ILC Report'!$A$2:$A$8000='Active WWML'!$A107)*('ILC Report'!$BA$2:$BA$8000='Active WWML'!I$4)*('ILC Report'!$F$2:$F$8000))</f>
        <v>0</v>
      </c>
      <c r="K107" s="28" t="str">
        <f t="shared" si="4"/>
        <v>1</v>
      </c>
      <c r="L107" s="28" t="str">
        <f t="shared" si="5"/>
        <v>0</v>
      </c>
      <c r="M107" s="28" t="str">
        <f t="shared" si="6"/>
        <v>0</v>
      </c>
      <c r="O107" s="28">
        <f>SUMPRODUCT(('ILC Report'!$A$2:$A$8000='Active WWML'!$A107)*('ILC Report'!$BB$2:$BB$8000='Active WWML'!O$4)*('ILC Report'!$F$2:$F$8000))</f>
        <v>192</v>
      </c>
      <c r="P107" s="28">
        <f>SUMPRODUCT(('ILC Report'!$A$2:$A$8000='Active WWML'!$A107)*('ILC Report'!$BB$2:$BB$8000='Active WWML'!P$4)*('ILC Report'!$F$2:$F$8000))</f>
        <v>0</v>
      </c>
      <c r="Q107" s="28">
        <f>SUMPRODUCT(('ILC Report'!$A$2:$A$8000='Active WWML'!$A107)*('ILC Report'!$BB$2:$BB$8000='Active WWML'!Q$4)*('ILC Report'!$F$2:$F$8000))</f>
        <v>0</v>
      </c>
      <c r="R107" s="28">
        <f>SUMPRODUCT(('ILC Report'!$A$2:$A$8000='Active WWML'!$A107)*('ILC Report'!$BB$2:$BB$8000='Active WWML'!R$4)*('ILC Report'!$F$2:$F$8000))</f>
        <v>0</v>
      </c>
      <c r="S107" s="28">
        <f>SUMPRODUCT(('ILC Report'!$A$2:$A$8000='Active WWML'!$A107)*('ILC Report'!$BB$2:$BB$8000='Active WWML'!S$4)*('ILC Report'!$F$2:$F$8000))</f>
        <v>20</v>
      </c>
      <c r="T107" s="28">
        <f>SUMPRODUCT(('ILC Report'!$A$2:$A$8000='Active WWML'!$A107)*('ILC Report'!$BB$2:$BB$8000='Active WWML'!T$4)*('ILC Report'!$F$2:$F$8000))</f>
        <v>0</v>
      </c>
      <c r="U107" s="28">
        <f>SUMPRODUCT(('ILC Report'!$A$2:$A$8000='Active WWML'!$A107)*('ILC Report'!$BB$2:$BB$8000='Active WWML'!U$4)*('ILC Report'!$F$2:$F$8000))</f>
        <v>0</v>
      </c>
      <c r="V107" s="28">
        <f>SUMPRODUCT(('ILC Report'!$A$2:$A$8000='Active WWML'!$A107)*('ILC Report'!$BB$2:$BB$8000='Active WWML'!V$4)*('ILC Report'!$F$2:$F$8000))</f>
        <v>0</v>
      </c>
      <c r="W107" s="28">
        <f>SUMPRODUCT(('ILC Report'!$A$2:$A$8000='Active WWML'!$A107)*('ILC Report'!$BB$2:$BB$8000='Active WWML'!W$4)*('ILC Report'!$F$2:$F$8000))</f>
        <v>0</v>
      </c>
      <c r="X107" s="28">
        <f>SUMPRODUCT(('ILC Report'!$A$2:$A$8000='Active WWML'!$A107)*('ILC Report'!$BB$2:$BB$8000='Active WWML'!X$4)*('ILC Report'!$F$2:$F$8000))</f>
        <v>0</v>
      </c>
      <c r="Y107" s="28">
        <f>SUMPRODUCT(('ILC Report'!$A$2:$A$8000='Active WWML'!$A107)*('ILC Report'!$BB$2:$BB$8000='Active WWML'!Y$4)*('ILC Report'!$F$2:$F$8000))</f>
        <v>0</v>
      </c>
      <c r="Z107" s="28">
        <f>SUMPRODUCT(('ILC Report'!$A$2:$A$8000='Active WWML'!$A107)*('ILC Report'!$BB$2:$BB$8000='Active WWML'!Z$4)*('ILC Report'!$F$2:$F$8000))</f>
        <v>0</v>
      </c>
      <c r="AA107" s="28">
        <f>SUMPRODUCT(('ILC Report'!$A$2:$A$8000='Active WWML'!$A107)*('ILC Report'!$BB$2:$BB$8000='Active WWML'!AA$4)*('ILC Report'!$F$2:$F$8000))</f>
        <v>0</v>
      </c>
      <c r="AB107" s="28">
        <f>SUMPRODUCT(('ILC Report'!$A$2:$A$8000='Active WWML'!$A107)*('ILC Report'!$BB$2:$BB$8000='Active WWML'!AB$4)*('ILC Report'!$F$2:$F$8000))</f>
        <v>0</v>
      </c>
      <c r="AC107" s="28">
        <f>SUMPRODUCT(('ILC Report'!$A$2:$A$8000='Active WWML'!$A107)*('ILC Report'!$BB$2:$BB$8000='Active WWML'!AC$4)*('ILC Report'!$F$2:$F$8000))</f>
        <v>0</v>
      </c>
      <c r="AD107" s="28">
        <f>SUMPRODUCT(('ILC Report'!$A$2:$A$8000='Active WWML'!$A107)*('ILC Report'!$BB$2:$BB$8000='Active WWML'!AD$4)*('ILC Report'!$F$2:$F$8000))</f>
        <v>0</v>
      </c>
      <c r="AE107" s="28">
        <f>SUMPRODUCT(('ILC Report'!$A$2:$A$8000='Active WWML'!$A107)*('ILC Report'!$BB$2:$BB$8000='Active WWML'!AE$4)*('ILC Report'!$F$2:$F$8000))</f>
        <v>0</v>
      </c>
      <c r="AG107" s="28">
        <f>SUMPRODUCT(('ILC Report'!$A$2:$A$8000='Active WWML'!$A107)*('ILC Report'!$H$2:$H$8000='Active WWML'!AG$4)*('ILC Report'!$F$2:$F$8000))</f>
        <v>208</v>
      </c>
      <c r="AH107" s="28">
        <f>SUMPRODUCT(('ILC Report'!$A$2:$A$8000='Active WWML'!$A107)*('ILC Report'!$H$2:$H$8000='Active WWML'!AH$4)*('ILC Report'!$F$2:$F$8000))</f>
        <v>0</v>
      </c>
      <c r="AI107" s="28">
        <f>SUMPRODUCT(('ILC Report'!$A$2:$A$8000='Active WWML'!$A107)*('ILC Report'!$H$2:$H$8000='Active WWML'!AI$4)*('ILC Report'!$F$2:$F$8000))</f>
        <v>4</v>
      </c>
      <c r="AJ107" s="28">
        <f>SUMPRODUCT(('ILC Report'!$A$2:$A$8000='Active WWML'!$A107)*('ILC Report'!$H$2:$H$8000='Active WWML'!AJ$4)*('ILC Report'!$F$2:$F$8000))</f>
        <v>0</v>
      </c>
      <c r="AK107" s="28">
        <f t="shared" si="7"/>
        <v>212</v>
      </c>
    </row>
    <row r="108" spans="1:37" x14ac:dyDescent="0.3">
      <c r="A108" s="40" t="s">
        <v>105</v>
      </c>
      <c r="B108" s="11" t="s">
        <v>298</v>
      </c>
      <c r="C108" s="11" t="s">
        <v>284</v>
      </c>
      <c r="D108" s="11" t="s">
        <v>275</v>
      </c>
      <c r="E108" s="11" t="s">
        <v>276</v>
      </c>
      <c r="G108" s="28">
        <f>SUMPRODUCT(('ILC Report'!$A$2:$A$8000='Active WWML'!$A108)*('ILC Report'!$BA$2:$BA$8000='Active WWML'!G$4)*('ILC Report'!$F$2:$F$8000))</f>
        <v>233</v>
      </c>
      <c r="H108" s="28">
        <f>SUMPRODUCT(('ILC Report'!$A$2:$A$8000='Active WWML'!$A108)*('ILC Report'!$BA$2:$BA$8000='Active WWML'!H$4)*('ILC Report'!$F$2:$F$8000))</f>
        <v>0</v>
      </c>
      <c r="I108" s="28">
        <f>SUMPRODUCT(('ILC Report'!$A$2:$A$8000='Active WWML'!$A108)*('ILC Report'!$BA$2:$BA$8000='Active WWML'!I$4)*('ILC Report'!$F$2:$F$8000))</f>
        <v>0</v>
      </c>
      <c r="K108" s="28" t="str">
        <f t="shared" si="4"/>
        <v>1</v>
      </c>
      <c r="L108" s="28" t="str">
        <f t="shared" si="5"/>
        <v>0</v>
      </c>
      <c r="M108" s="28" t="str">
        <f t="shared" si="6"/>
        <v>0</v>
      </c>
      <c r="O108" s="28">
        <f>SUMPRODUCT(('ILC Report'!$A$2:$A$8000='Active WWML'!$A108)*('ILC Report'!$BB$2:$BB$8000='Active WWML'!O$4)*('ILC Report'!$F$2:$F$8000))</f>
        <v>0</v>
      </c>
      <c r="P108" s="28">
        <f>SUMPRODUCT(('ILC Report'!$A$2:$A$8000='Active WWML'!$A108)*('ILC Report'!$BB$2:$BB$8000='Active WWML'!P$4)*('ILC Report'!$F$2:$F$8000))</f>
        <v>0</v>
      </c>
      <c r="Q108" s="28">
        <f>SUMPRODUCT(('ILC Report'!$A$2:$A$8000='Active WWML'!$A108)*('ILC Report'!$BB$2:$BB$8000='Active WWML'!Q$4)*('ILC Report'!$F$2:$F$8000))</f>
        <v>0</v>
      </c>
      <c r="R108" s="28">
        <f>SUMPRODUCT(('ILC Report'!$A$2:$A$8000='Active WWML'!$A108)*('ILC Report'!$BB$2:$BB$8000='Active WWML'!R$4)*('ILC Report'!$F$2:$F$8000))</f>
        <v>0</v>
      </c>
      <c r="S108" s="28">
        <f>SUMPRODUCT(('ILC Report'!$A$2:$A$8000='Active WWML'!$A108)*('ILC Report'!$BB$2:$BB$8000='Active WWML'!S$4)*('ILC Report'!$F$2:$F$8000))</f>
        <v>0</v>
      </c>
      <c r="T108" s="28">
        <f>SUMPRODUCT(('ILC Report'!$A$2:$A$8000='Active WWML'!$A108)*('ILC Report'!$BB$2:$BB$8000='Active WWML'!T$4)*('ILC Report'!$F$2:$F$8000))</f>
        <v>0</v>
      </c>
      <c r="U108" s="28">
        <f>SUMPRODUCT(('ILC Report'!$A$2:$A$8000='Active WWML'!$A108)*('ILC Report'!$BB$2:$BB$8000='Active WWML'!U$4)*('ILC Report'!$F$2:$F$8000))</f>
        <v>0</v>
      </c>
      <c r="V108" s="28">
        <f>SUMPRODUCT(('ILC Report'!$A$2:$A$8000='Active WWML'!$A108)*('ILC Report'!$BB$2:$BB$8000='Active WWML'!V$4)*('ILC Report'!$F$2:$F$8000))</f>
        <v>0</v>
      </c>
      <c r="W108" s="28">
        <f>SUMPRODUCT(('ILC Report'!$A$2:$A$8000='Active WWML'!$A108)*('ILC Report'!$BB$2:$BB$8000='Active WWML'!W$4)*('ILC Report'!$F$2:$F$8000))</f>
        <v>233</v>
      </c>
      <c r="X108" s="28">
        <f>SUMPRODUCT(('ILC Report'!$A$2:$A$8000='Active WWML'!$A108)*('ILC Report'!$BB$2:$BB$8000='Active WWML'!X$4)*('ILC Report'!$F$2:$F$8000))</f>
        <v>0</v>
      </c>
      <c r="Y108" s="28">
        <f>SUMPRODUCT(('ILC Report'!$A$2:$A$8000='Active WWML'!$A108)*('ILC Report'!$BB$2:$BB$8000='Active WWML'!Y$4)*('ILC Report'!$F$2:$F$8000))</f>
        <v>0</v>
      </c>
      <c r="Z108" s="28">
        <f>SUMPRODUCT(('ILC Report'!$A$2:$A$8000='Active WWML'!$A108)*('ILC Report'!$BB$2:$BB$8000='Active WWML'!Z$4)*('ILC Report'!$F$2:$F$8000))</f>
        <v>0</v>
      </c>
      <c r="AA108" s="28">
        <f>SUMPRODUCT(('ILC Report'!$A$2:$A$8000='Active WWML'!$A108)*('ILC Report'!$BB$2:$BB$8000='Active WWML'!AA$4)*('ILC Report'!$F$2:$F$8000))</f>
        <v>0</v>
      </c>
      <c r="AB108" s="28">
        <f>SUMPRODUCT(('ILC Report'!$A$2:$A$8000='Active WWML'!$A108)*('ILC Report'!$BB$2:$BB$8000='Active WWML'!AB$4)*('ILC Report'!$F$2:$F$8000))</f>
        <v>0</v>
      </c>
      <c r="AC108" s="28">
        <f>SUMPRODUCT(('ILC Report'!$A$2:$A$8000='Active WWML'!$A108)*('ILC Report'!$BB$2:$BB$8000='Active WWML'!AC$4)*('ILC Report'!$F$2:$F$8000))</f>
        <v>0</v>
      </c>
      <c r="AD108" s="28">
        <f>SUMPRODUCT(('ILC Report'!$A$2:$A$8000='Active WWML'!$A108)*('ILC Report'!$BB$2:$BB$8000='Active WWML'!AD$4)*('ILC Report'!$F$2:$F$8000))</f>
        <v>0</v>
      </c>
      <c r="AE108" s="28">
        <f>SUMPRODUCT(('ILC Report'!$A$2:$A$8000='Active WWML'!$A108)*('ILC Report'!$BB$2:$BB$8000='Active WWML'!AE$4)*('ILC Report'!$F$2:$F$8000))</f>
        <v>0</v>
      </c>
      <c r="AG108" s="28">
        <f>SUMPRODUCT(('ILC Report'!$A$2:$A$8000='Active WWML'!$A108)*('ILC Report'!$H$2:$H$8000='Active WWML'!AG$4)*('ILC Report'!$F$2:$F$8000))</f>
        <v>85</v>
      </c>
      <c r="AH108" s="28">
        <f>SUMPRODUCT(('ILC Report'!$A$2:$A$8000='Active WWML'!$A108)*('ILC Report'!$H$2:$H$8000='Active WWML'!AH$4)*('ILC Report'!$F$2:$F$8000))</f>
        <v>148</v>
      </c>
      <c r="AI108" s="28">
        <f>SUMPRODUCT(('ILC Report'!$A$2:$A$8000='Active WWML'!$A108)*('ILC Report'!$H$2:$H$8000='Active WWML'!AI$4)*('ILC Report'!$F$2:$F$8000))</f>
        <v>0</v>
      </c>
      <c r="AJ108" s="28">
        <f>SUMPRODUCT(('ILC Report'!$A$2:$A$8000='Active WWML'!$A108)*('ILC Report'!$H$2:$H$8000='Active WWML'!AJ$4)*('ILC Report'!$F$2:$F$8000))</f>
        <v>0</v>
      </c>
      <c r="AK108" s="28">
        <f t="shared" si="7"/>
        <v>233</v>
      </c>
    </row>
    <row r="109" spans="1:37" x14ac:dyDescent="0.3">
      <c r="A109" s="40" t="s">
        <v>159</v>
      </c>
      <c r="B109" s="11" t="s">
        <v>361</v>
      </c>
      <c r="C109" s="11" t="s">
        <v>274</v>
      </c>
      <c r="D109" s="11" t="s">
        <v>275</v>
      </c>
      <c r="E109" s="11" t="s">
        <v>276</v>
      </c>
      <c r="G109" s="28">
        <f>SUMPRODUCT(('ILC Report'!$A$2:$A$8000='Active WWML'!$A109)*('ILC Report'!$BA$2:$BA$8000='Active WWML'!G$4)*('ILC Report'!$F$2:$F$8000))</f>
        <v>0</v>
      </c>
      <c r="H109" s="28">
        <f>SUMPRODUCT(('ILC Report'!$A$2:$A$8000='Active WWML'!$A109)*('ILC Report'!$BA$2:$BA$8000='Active WWML'!H$4)*('ILC Report'!$F$2:$F$8000))</f>
        <v>0</v>
      </c>
      <c r="I109" s="28">
        <f>SUMPRODUCT(('ILC Report'!$A$2:$A$8000='Active WWML'!$A109)*('ILC Report'!$BA$2:$BA$8000='Active WWML'!I$4)*('ILC Report'!$F$2:$F$8000))</f>
        <v>0</v>
      </c>
      <c r="K109" s="28" t="str">
        <f t="shared" si="4"/>
        <v>0</v>
      </c>
      <c r="L109" s="28" t="str">
        <f t="shared" si="5"/>
        <v>0</v>
      </c>
      <c r="M109" s="28" t="str">
        <f t="shared" si="6"/>
        <v>0</v>
      </c>
      <c r="O109" s="28">
        <f>SUMPRODUCT(('ILC Report'!$A$2:$A$8000='Active WWML'!$A109)*('ILC Report'!$BB$2:$BB$8000='Active WWML'!O$4)*('ILC Report'!$F$2:$F$8000))</f>
        <v>0</v>
      </c>
      <c r="P109" s="28">
        <f>SUMPRODUCT(('ILC Report'!$A$2:$A$8000='Active WWML'!$A109)*('ILC Report'!$BB$2:$BB$8000='Active WWML'!P$4)*('ILC Report'!$F$2:$F$8000))</f>
        <v>0</v>
      </c>
      <c r="Q109" s="28">
        <f>SUMPRODUCT(('ILC Report'!$A$2:$A$8000='Active WWML'!$A109)*('ILC Report'!$BB$2:$BB$8000='Active WWML'!Q$4)*('ILC Report'!$F$2:$F$8000))</f>
        <v>0</v>
      </c>
      <c r="R109" s="28">
        <f>SUMPRODUCT(('ILC Report'!$A$2:$A$8000='Active WWML'!$A109)*('ILC Report'!$BB$2:$BB$8000='Active WWML'!R$4)*('ILC Report'!$F$2:$F$8000))</f>
        <v>0</v>
      </c>
      <c r="S109" s="28">
        <f>SUMPRODUCT(('ILC Report'!$A$2:$A$8000='Active WWML'!$A109)*('ILC Report'!$BB$2:$BB$8000='Active WWML'!S$4)*('ILC Report'!$F$2:$F$8000))</f>
        <v>0</v>
      </c>
      <c r="T109" s="28">
        <f>SUMPRODUCT(('ILC Report'!$A$2:$A$8000='Active WWML'!$A109)*('ILC Report'!$BB$2:$BB$8000='Active WWML'!T$4)*('ILC Report'!$F$2:$F$8000))</f>
        <v>0</v>
      </c>
      <c r="U109" s="28">
        <f>SUMPRODUCT(('ILC Report'!$A$2:$A$8000='Active WWML'!$A109)*('ILC Report'!$BB$2:$BB$8000='Active WWML'!U$4)*('ILC Report'!$F$2:$F$8000))</f>
        <v>0</v>
      </c>
      <c r="V109" s="28">
        <f>SUMPRODUCT(('ILC Report'!$A$2:$A$8000='Active WWML'!$A109)*('ILC Report'!$BB$2:$BB$8000='Active WWML'!V$4)*('ILC Report'!$F$2:$F$8000))</f>
        <v>0</v>
      </c>
      <c r="W109" s="28">
        <f>SUMPRODUCT(('ILC Report'!$A$2:$A$8000='Active WWML'!$A109)*('ILC Report'!$BB$2:$BB$8000='Active WWML'!W$4)*('ILC Report'!$F$2:$F$8000))</f>
        <v>0</v>
      </c>
      <c r="X109" s="28">
        <f>SUMPRODUCT(('ILC Report'!$A$2:$A$8000='Active WWML'!$A109)*('ILC Report'!$BB$2:$BB$8000='Active WWML'!X$4)*('ILC Report'!$F$2:$F$8000))</f>
        <v>0</v>
      </c>
      <c r="Y109" s="28">
        <f>SUMPRODUCT(('ILC Report'!$A$2:$A$8000='Active WWML'!$A109)*('ILC Report'!$BB$2:$BB$8000='Active WWML'!Y$4)*('ILC Report'!$F$2:$F$8000))</f>
        <v>0</v>
      </c>
      <c r="Z109" s="28">
        <f>SUMPRODUCT(('ILC Report'!$A$2:$A$8000='Active WWML'!$A109)*('ILC Report'!$BB$2:$BB$8000='Active WWML'!Z$4)*('ILC Report'!$F$2:$F$8000))</f>
        <v>0</v>
      </c>
      <c r="AA109" s="28">
        <f>SUMPRODUCT(('ILC Report'!$A$2:$A$8000='Active WWML'!$A109)*('ILC Report'!$BB$2:$BB$8000='Active WWML'!AA$4)*('ILC Report'!$F$2:$F$8000))</f>
        <v>0</v>
      </c>
      <c r="AB109" s="28">
        <f>SUMPRODUCT(('ILC Report'!$A$2:$A$8000='Active WWML'!$A109)*('ILC Report'!$BB$2:$BB$8000='Active WWML'!AB$4)*('ILC Report'!$F$2:$F$8000))</f>
        <v>0</v>
      </c>
      <c r="AC109" s="28">
        <f>SUMPRODUCT(('ILC Report'!$A$2:$A$8000='Active WWML'!$A109)*('ILC Report'!$BB$2:$BB$8000='Active WWML'!AC$4)*('ILC Report'!$F$2:$F$8000))</f>
        <v>0</v>
      </c>
      <c r="AD109" s="28">
        <f>SUMPRODUCT(('ILC Report'!$A$2:$A$8000='Active WWML'!$A109)*('ILC Report'!$BB$2:$BB$8000='Active WWML'!AD$4)*('ILC Report'!$F$2:$F$8000))</f>
        <v>0</v>
      </c>
      <c r="AE109" s="28">
        <f>SUMPRODUCT(('ILC Report'!$A$2:$A$8000='Active WWML'!$A109)*('ILC Report'!$BB$2:$BB$8000='Active WWML'!AE$4)*('ILC Report'!$F$2:$F$8000))</f>
        <v>0</v>
      </c>
      <c r="AG109" s="28">
        <f>SUMPRODUCT(('ILC Report'!$A$2:$A$8000='Active WWML'!$A109)*('ILC Report'!$H$2:$H$8000='Active WWML'!AG$4)*('ILC Report'!$F$2:$F$8000))</f>
        <v>0</v>
      </c>
      <c r="AH109" s="28">
        <f>SUMPRODUCT(('ILC Report'!$A$2:$A$8000='Active WWML'!$A109)*('ILC Report'!$H$2:$H$8000='Active WWML'!AH$4)*('ILC Report'!$F$2:$F$8000))</f>
        <v>0</v>
      </c>
      <c r="AI109" s="28">
        <f>SUMPRODUCT(('ILC Report'!$A$2:$A$8000='Active WWML'!$A109)*('ILC Report'!$H$2:$H$8000='Active WWML'!AI$4)*('ILC Report'!$F$2:$F$8000))</f>
        <v>0</v>
      </c>
      <c r="AJ109" s="28">
        <f>SUMPRODUCT(('ILC Report'!$A$2:$A$8000='Active WWML'!$A109)*('ILC Report'!$H$2:$H$8000='Active WWML'!AJ$4)*('ILC Report'!$F$2:$F$8000))</f>
        <v>0</v>
      </c>
      <c r="AK109" s="28">
        <f t="shared" si="7"/>
        <v>0</v>
      </c>
    </row>
    <row r="110" spans="1:37" x14ac:dyDescent="0.3">
      <c r="A110" s="40" t="s">
        <v>192</v>
      </c>
      <c r="B110" s="11" t="s">
        <v>339</v>
      </c>
      <c r="C110" s="11" t="s">
        <v>278</v>
      </c>
      <c r="D110" s="11" t="s">
        <v>275</v>
      </c>
      <c r="E110" s="11" t="s">
        <v>276</v>
      </c>
      <c r="G110" s="28">
        <f>SUMPRODUCT(('ILC Report'!$A$2:$A$8000='Active WWML'!$A110)*('ILC Report'!$BA$2:$BA$8000='Active WWML'!G$4)*('ILC Report'!$F$2:$F$8000))</f>
        <v>0</v>
      </c>
      <c r="H110" s="28">
        <f>SUMPRODUCT(('ILC Report'!$A$2:$A$8000='Active WWML'!$A110)*('ILC Report'!$BA$2:$BA$8000='Active WWML'!H$4)*('ILC Report'!$F$2:$F$8000))</f>
        <v>0</v>
      </c>
      <c r="I110" s="28">
        <f>SUMPRODUCT(('ILC Report'!$A$2:$A$8000='Active WWML'!$A110)*('ILC Report'!$BA$2:$BA$8000='Active WWML'!I$4)*('ILC Report'!$F$2:$F$8000))</f>
        <v>0</v>
      </c>
      <c r="K110" s="28" t="str">
        <f t="shared" si="4"/>
        <v>0</v>
      </c>
      <c r="L110" s="28" t="str">
        <f t="shared" si="5"/>
        <v>0</v>
      </c>
      <c r="M110" s="28" t="str">
        <f t="shared" si="6"/>
        <v>0</v>
      </c>
      <c r="O110" s="28">
        <f>SUMPRODUCT(('ILC Report'!$A$2:$A$8000='Active WWML'!$A110)*('ILC Report'!$BB$2:$BB$8000='Active WWML'!O$4)*('ILC Report'!$F$2:$F$8000))</f>
        <v>0</v>
      </c>
      <c r="P110" s="28">
        <f>SUMPRODUCT(('ILC Report'!$A$2:$A$8000='Active WWML'!$A110)*('ILC Report'!$BB$2:$BB$8000='Active WWML'!P$4)*('ILC Report'!$F$2:$F$8000))</f>
        <v>0</v>
      </c>
      <c r="Q110" s="28">
        <f>SUMPRODUCT(('ILC Report'!$A$2:$A$8000='Active WWML'!$A110)*('ILC Report'!$BB$2:$BB$8000='Active WWML'!Q$4)*('ILC Report'!$F$2:$F$8000))</f>
        <v>0</v>
      </c>
      <c r="R110" s="28">
        <f>SUMPRODUCT(('ILC Report'!$A$2:$A$8000='Active WWML'!$A110)*('ILC Report'!$BB$2:$BB$8000='Active WWML'!R$4)*('ILC Report'!$F$2:$F$8000))</f>
        <v>0</v>
      </c>
      <c r="S110" s="28">
        <f>SUMPRODUCT(('ILC Report'!$A$2:$A$8000='Active WWML'!$A110)*('ILC Report'!$BB$2:$BB$8000='Active WWML'!S$4)*('ILC Report'!$F$2:$F$8000))</f>
        <v>0</v>
      </c>
      <c r="T110" s="28">
        <f>SUMPRODUCT(('ILC Report'!$A$2:$A$8000='Active WWML'!$A110)*('ILC Report'!$BB$2:$BB$8000='Active WWML'!T$4)*('ILC Report'!$F$2:$F$8000))</f>
        <v>0</v>
      </c>
      <c r="U110" s="28">
        <f>SUMPRODUCT(('ILC Report'!$A$2:$A$8000='Active WWML'!$A110)*('ILC Report'!$BB$2:$BB$8000='Active WWML'!U$4)*('ILC Report'!$F$2:$F$8000))</f>
        <v>0</v>
      </c>
      <c r="V110" s="28">
        <f>SUMPRODUCT(('ILC Report'!$A$2:$A$8000='Active WWML'!$A110)*('ILC Report'!$BB$2:$BB$8000='Active WWML'!V$4)*('ILC Report'!$F$2:$F$8000))</f>
        <v>0</v>
      </c>
      <c r="W110" s="28">
        <f>SUMPRODUCT(('ILC Report'!$A$2:$A$8000='Active WWML'!$A110)*('ILC Report'!$BB$2:$BB$8000='Active WWML'!W$4)*('ILC Report'!$F$2:$F$8000))</f>
        <v>0</v>
      </c>
      <c r="X110" s="28">
        <f>SUMPRODUCT(('ILC Report'!$A$2:$A$8000='Active WWML'!$A110)*('ILC Report'!$BB$2:$BB$8000='Active WWML'!X$4)*('ILC Report'!$F$2:$F$8000))</f>
        <v>0</v>
      </c>
      <c r="Y110" s="28">
        <f>SUMPRODUCT(('ILC Report'!$A$2:$A$8000='Active WWML'!$A110)*('ILC Report'!$BB$2:$BB$8000='Active WWML'!Y$4)*('ILC Report'!$F$2:$F$8000))</f>
        <v>0</v>
      </c>
      <c r="Z110" s="28">
        <f>SUMPRODUCT(('ILC Report'!$A$2:$A$8000='Active WWML'!$A110)*('ILC Report'!$BB$2:$BB$8000='Active WWML'!Z$4)*('ILC Report'!$F$2:$F$8000))</f>
        <v>0</v>
      </c>
      <c r="AA110" s="28">
        <f>SUMPRODUCT(('ILC Report'!$A$2:$A$8000='Active WWML'!$A110)*('ILC Report'!$BB$2:$BB$8000='Active WWML'!AA$4)*('ILC Report'!$F$2:$F$8000))</f>
        <v>0</v>
      </c>
      <c r="AB110" s="28">
        <f>SUMPRODUCT(('ILC Report'!$A$2:$A$8000='Active WWML'!$A110)*('ILC Report'!$BB$2:$BB$8000='Active WWML'!AB$4)*('ILC Report'!$F$2:$F$8000))</f>
        <v>0</v>
      </c>
      <c r="AC110" s="28">
        <f>SUMPRODUCT(('ILC Report'!$A$2:$A$8000='Active WWML'!$A110)*('ILC Report'!$BB$2:$BB$8000='Active WWML'!AC$4)*('ILC Report'!$F$2:$F$8000))</f>
        <v>0</v>
      </c>
      <c r="AD110" s="28">
        <f>SUMPRODUCT(('ILC Report'!$A$2:$A$8000='Active WWML'!$A110)*('ILC Report'!$BB$2:$BB$8000='Active WWML'!AD$4)*('ILC Report'!$F$2:$F$8000))</f>
        <v>0</v>
      </c>
      <c r="AE110" s="28">
        <f>SUMPRODUCT(('ILC Report'!$A$2:$A$8000='Active WWML'!$A110)*('ILC Report'!$BB$2:$BB$8000='Active WWML'!AE$4)*('ILC Report'!$F$2:$F$8000))</f>
        <v>0</v>
      </c>
      <c r="AG110" s="28">
        <f>SUMPRODUCT(('ILC Report'!$A$2:$A$8000='Active WWML'!$A110)*('ILC Report'!$H$2:$H$8000='Active WWML'!AG$4)*('ILC Report'!$F$2:$F$8000))</f>
        <v>0</v>
      </c>
      <c r="AH110" s="28">
        <f>SUMPRODUCT(('ILC Report'!$A$2:$A$8000='Active WWML'!$A110)*('ILC Report'!$H$2:$H$8000='Active WWML'!AH$4)*('ILC Report'!$F$2:$F$8000))</f>
        <v>0</v>
      </c>
      <c r="AI110" s="28">
        <f>SUMPRODUCT(('ILC Report'!$A$2:$A$8000='Active WWML'!$A110)*('ILC Report'!$H$2:$H$8000='Active WWML'!AI$4)*('ILC Report'!$F$2:$F$8000))</f>
        <v>0</v>
      </c>
      <c r="AJ110" s="28">
        <f>SUMPRODUCT(('ILC Report'!$A$2:$A$8000='Active WWML'!$A110)*('ILC Report'!$H$2:$H$8000='Active WWML'!AJ$4)*('ILC Report'!$F$2:$F$8000))</f>
        <v>0</v>
      </c>
      <c r="AK110" s="28">
        <f t="shared" si="7"/>
        <v>0</v>
      </c>
    </row>
    <row r="111" spans="1:37" x14ac:dyDescent="0.3">
      <c r="A111" s="40" t="s">
        <v>151</v>
      </c>
      <c r="B111" s="11" t="s">
        <v>362</v>
      </c>
      <c r="C111" s="11" t="s">
        <v>283</v>
      </c>
      <c r="D111" s="11" t="s">
        <v>275</v>
      </c>
      <c r="E111" s="11" t="s">
        <v>276</v>
      </c>
      <c r="G111" s="28">
        <f>SUMPRODUCT(('ILC Report'!$A$2:$A$8000='Active WWML'!$A111)*('ILC Report'!$BA$2:$BA$8000='Active WWML'!G$4)*('ILC Report'!$F$2:$F$8000))</f>
        <v>0</v>
      </c>
      <c r="H111" s="28">
        <f>SUMPRODUCT(('ILC Report'!$A$2:$A$8000='Active WWML'!$A111)*('ILC Report'!$BA$2:$BA$8000='Active WWML'!H$4)*('ILC Report'!$F$2:$F$8000))</f>
        <v>0</v>
      </c>
      <c r="I111" s="28">
        <f>SUMPRODUCT(('ILC Report'!$A$2:$A$8000='Active WWML'!$A111)*('ILC Report'!$BA$2:$BA$8000='Active WWML'!I$4)*('ILC Report'!$F$2:$F$8000))</f>
        <v>0</v>
      </c>
      <c r="K111" s="28" t="str">
        <f t="shared" si="4"/>
        <v>0</v>
      </c>
      <c r="L111" s="28" t="str">
        <f t="shared" si="5"/>
        <v>0</v>
      </c>
      <c r="M111" s="28" t="str">
        <f t="shared" si="6"/>
        <v>0</v>
      </c>
      <c r="O111" s="28">
        <f>SUMPRODUCT(('ILC Report'!$A$2:$A$8000='Active WWML'!$A111)*('ILC Report'!$BB$2:$BB$8000='Active WWML'!O$4)*('ILC Report'!$F$2:$F$8000))</f>
        <v>0</v>
      </c>
      <c r="P111" s="28">
        <f>SUMPRODUCT(('ILC Report'!$A$2:$A$8000='Active WWML'!$A111)*('ILC Report'!$BB$2:$BB$8000='Active WWML'!P$4)*('ILC Report'!$F$2:$F$8000))</f>
        <v>0</v>
      </c>
      <c r="Q111" s="28">
        <f>SUMPRODUCT(('ILC Report'!$A$2:$A$8000='Active WWML'!$A111)*('ILC Report'!$BB$2:$BB$8000='Active WWML'!Q$4)*('ILC Report'!$F$2:$F$8000))</f>
        <v>0</v>
      </c>
      <c r="R111" s="28">
        <f>SUMPRODUCT(('ILC Report'!$A$2:$A$8000='Active WWML'!$A111)*('ILC Report'!$BB$2:$BB$8000='Active WWML'!R$4)*('ILC Report'!$F$2:$F$8000))</f>
        <v>0</v>
      </c>
      <c r="S111" s="28">
        <f>SUMPRODUCT(('ILC Report'!$A$2:$A$8000='Active WWML'!$A111)*('ILC Report'!$BB$2:$BB$8000='Active WWML'!S$4)*('ILC Report'!$F$2:$F$8000))</f>
        <v>0</v>
      </c>
      <c r="T111" s="28">
        <f>SUMPRODUCT(('ILC Report'!$A$2:$A$8000='Active WWML'!$A111)*('ILC Report'!$BB$2:$BB$8000='Active WWML'!T$4)*('ILC Report'!$F$2:$F$8000))</f>
        <v>0</v>
      </c>
      <c r="U111" s="28">
        <f>SUMPRODUCT(('ILC Report'!$A$2:$A$8000='Active WWML'!$A111)*('ILC Report'!$BB$2:$BB$8000='Active WWML'!U$4)*('ILC Report'!$F$2:$F$8000))</f>
        <v>0</v>
      </c>
      <c r="V111" s="28">
        <f>SUMPRODUCT(('ILC Report'!$A$2:$A$8000='Active WWML'!$A111)*('ILC Report'!$BB$2:$BB$8000='Active WWML'!V$4)*('ILC Report'!$F$2:$F$8000))</f>
        <v>0</v>
      </c>
      <c r="W111" s="28">
        <f>SUMPRODUCT(('ILC Report'!$A$2:$A$8000='Active WWML'!$A111)*('ILC Report'!$BB$2:$BB$8000='Active WWML'!W$4)*('ILC Report'!$F$2:$F$8000))</f>
        <v>0</v>
      </c>
      <c r="X111" s="28">
        <f>SUMPRODUCT(('ILC Report'!$A$2:$A$8000='Active WWML'!$A111)*('ILC Report'!$BB$2:$BB$8000='Active WWML'!X$4)*('ILC Report'!$F$2:$F$8000))</f>
        <v>0</v>
      </c>
      <c r="Y111" s="28">
        <f>SUMPRODUCT(('ILC Report'!$A$2:$A$8000='Active WWML'!$A111)*('ILC Report'!$BB$2:$BB$8000='Active WWML'!Y$4)*('ILC Report'!$F$2:$F$8000))</f>
        <v>0</v>
      </c>
      <c r="Z111" s="28">
        <f>SUMPRODUCT(('ILC Report'!$A$2:$A$8000='Active WWML'!$A111)*('ILC Report'!$BB$2:$BB$8000='Active WWML'!Z$4)*('ILC Report'!$F$2:$F$8000))</f>
        <v>0</v>
      </c>
      <c r="AA111" s="28">
        <f>SUMPRODUCT(('ILC Report'!$A$2:$A$8000='Active WWML'!$A111)*('ILC Report'!$BB$2:$BB$8000='Active WWML'!AA$4)*('ILC Report'!$F$2:$F$8000))</f>
        <v>0</v>
      </c>
      <c r="AB111" s="28">
        <f>SUMPRODUCT(('ILC Report'!$A$2:$A$8000='Active WWML'!$A111)*('ILC Report'!$BB$2:$BB$8000='Active WWML'!AB$4)*('ILC Report'!$F$2:$F$8000))</f>
        <v>0</v>
      </c>
      <c r="AC111" s="28">
        <f>SUMPRODUCT(('ILC Report'!$A$2:$A$8000='Active WWML'!$A111)*('ILC Report'!$BB$2:$BB$8000='Active WWML'!AC$4)*('ILC Report'!$F$2:$F$8000))</f>
        <v>0</v>
      </c>
      <c r="AD111" s="28">
        <f>SUMPRODUCT(('ILC Report'!$A$2:$A$8000='Active WWML'!$A111)*('ILC Report'!$BB$2:$BB$8000='Active WWML'!AD$4)*('ILC Report'!$F$2:$F$8000))</f>
        <v>0</v>
      </c>
      <c r="AE111" s="28">
        <f>SUMPRODUCT(('ILC Report'!$A$2:$A$8000='Active WWML'!$A111)*('ILC Report'!$BB$2:$BB$8000='Active WWML'!AE$4)*('ILC Report'!$F$2:$F$8000))</f>
        <v>0</v>
      </c>
      <c r="AG111" s="28">
        <f>SUMPRODUCT(('ILC Report'!$A$2:$A$8000='Active WWML'!$A111)*('ILC Report'!$H$2:$H$8000='Active WWML'!AG$4)*('ILC Report'!$F$2:$F$8000))</f>
        <v>0</v>
      </c>
      <c r="AH111" s="28">
        <f>SUMPRODUCT(('ILC Report'!$A$2:$A$8000='Active WWML'!$A111)*('ILC Report'!$H$2:$H$8000='Active WWML'!AH$4)*('ILC Report'!$F$2:$F$8000))</f>
        <v>0</v>
      </c>
      <c r="AI111" s="28">
        <f>SUMPRODUCT(('ILC Report'!$A$2:$A$8000='Active WWML'!$A111)*('ILC Report'!$H$2:$H$8000='Active WWML'!AI$4)*('ILC Report'!$F$2:$F$8000))</f>
        <v>0</v>
      </c>
      <c r="AJ111" s="28">
        <f>SUMPRODUCT(('ILC Report'!$A$2:$A$8000='Active WWML'!$A111)*('ILC Report'!$H$2:$H$8000='Active WWML'!AJ$4)*('ILC Report'!$F$2:$F$8000))</f>
        <v>0</v>
      </c>
      <c r="AK111" s="28">
        <f t="shared" si="7"/>
        <v>0</v>
      </c>
    </row>
    <row r="112" spans="1:37" x14ac:dyDescent="0.3">
      <c r="A112" s="40" t="s">
        <v>100</v>
      </c>
      <c r="B112" s="11" t="s">
        <v>324</v>
      </c>
      <c r="C112" s="11" t="s">
        <v>274</v>
      </c>
      <c r="D112" s="11" t="s">
        <v>275</v>
      </c>
      <c r="E112" s="11" t="s">
        <v>276</v>
      </c>
      <c r="G112" s="28">
        <f>SUMPRODUCT(('ILC Report'!$A$2:$A$8000='Active WWML'!$A112)*('ILC Report'!$BA$2:$BA$8000='Active WWML'!G$4)*('ILC Report'!$F$2:$F$8000))</f>
        <v>225</v>
      </c>
      <c r="H112" s="28">
        <f>SUMPRODUCT(('ILC Report'!$A$2:$A$8000='Active WWML'!$A112)*('ILC Report'!$BA$2:$BA$8000='Active WWML'!H$4)*('ILC Report'!$F$2:$F$8000))</f>
        <v>0</v>
      </c>
      <c r="I112" s="28">
        <f>SUMPRODUCT(('ILC Report'!$A$2:$A$8000='Active WWML'!$A112)*('ILC Report'!$BA$2:$BA$8000='Active WWML'!I$4)*('ILC Report'!$F$2:$F$8000))</f>
        <v>0</v>
      </c>
      <c r="K112" s="28" t="str">
        <f t="shared" si="4"/>
        <v>1</v>
      </c>
      <c r="L112" s="28" t="str">
        <f t="shared" si="5"/>
        <v>0</v>
      </c>
      <c r="M112" s="28" t="str">
        <f t="shared" si="6"/>
        <v>0</v>
      </c>
      <c r="O112" s="28">
        <f>SUMPRODUCT(('ILC Report'!$A$2:$A$8000='Active WWML'!$A112)*('ILC Report'!$BB$2:$BB$8000='Active WWML'!O$4)*('ILC Report'!$F$2:$F$8000))</f>
        <v>0</v>
      </c>
      <c r="P112" s="28">
        <f>SUMPRODUCT(('ILC Report'!$A$2:$A$8000='Active WWML'!$A112)*('ILC Report'!$BB$2:$BB$8000='Active WWML'!P$4)*('ILC Report'!$F$2:$F$8000))</f>
        <v>225</v>
      </c>
      <c r="Q112" s="28">
        <f>SUMPRODUCT(('ILC Report'!$A$2:$A$8000='Active WWML'!$A112)*('ILC Report'!$BB$2:$BB$8000='Active WWML'!Q$4)*('ILC Report'!$F$2:$F$8000))</f>
        <v>0</v>
      </c>
      <c r="R112" s="28">
        <f>SUMPRODUCT(('ILC Report'!$A$2:$A$8000='Active WWML'!$A112)*('ILC Report'!$BB$2:$BB$8000='Active WWML'!R$4)*('ILC Report'!$F$2:$F$8000))</f>
        <v>0</v>
      </c>
      <c r="S112" s="28">
        <f>SUMPRODUCT(('ILC Report'!$A$2:$A$8000='Active WWML'!$A112)*('ILC Report'!$BB$2:$BB$8000='Active WWML'!S$4)*('ILC Report'!$F$2:$F$8000))</f>
        <v>0</v>
      </c>
      <c r="T112" s="28">
        <f>SUMPRODUCT(('ILC Report'!$A$2:$A$8000='Active WWML'!$A112)*('ILC Report'!$BB$2:$BB$8000='Active WWML'!T$4)*('ILC Report'!$F$2:$F$8000))</f>
        <v>0</v>
      </c>
      <c r="U112" s="28">
        <f>SUMPRODUCT(('ILC Report'!$A$2:$A$8000='Active WWML'!$A112)*('ILC Report'!$BB$2:$BB$8000='Active WWML'!U$4)*('ILC Report'!$F$2:$F$8000))</f>
        <v>0</v>
      </c>
      <c r="V112" s="28">
        <f>SUMPRODUCT(('ILC Report'!$A$2:$A$8000='Active WWML'!$A112)*('ILC Report'!$BB$2:$BB$8000='Active WWML'!V$4)*('ILC Report'!$F$2:$F$8000))</f>
        <v>0</v>
      </c>
      <c r="W112" s="28">
        <f>SUMPRODUCT(('ILC Report'!$A$2:$A$8000='Active WWML'!$A112)*('ILC Report'!$BB$2:$BB$8000='Active WWML'!W$4)*('ILC Report'!$F$2:$F$8000))</f>
        <v>0</v>
      </c>
      <c r="X112" s="28">
        <f>SUMPRODUCT(('ILC Report'!$A$2:$A$8000='Active WWML'!$A112)*('ILC Report'!$BB$2:$BB$8000='Active WWML'!X$4)*('ILC Report'!$F$2:$F$8000))</f>
        <v>0</v>
      </c>
      <c r="Y112" s="28">
        <f>SUMPRODUCT(('ILC Report'!$A$2:$A$8000='Active WWML'!$A112)*('ILC Report'!$BB$2:$BB$8000='Active WWML'!Y$4)*('ILC Report'!$F$2:$F$8000))</f>
        <v>0</v>
      </c>
      <c r="Z112" s="28">
        <f>SUMPRODUCT(('ILC Report'!$A$2:$A$8000='Active WWML'!$A112)*('ILC Report'!$BB$2:$BB$8000='Active WWML'!Z$4)*('ILC Report'!$F$2:$F$8000))</f>
        <v>0</v>
      </c>
      <c r="AA112" s="28">
        <f>SUMPRODUCT(('ILC Report'!$A$2:$A$8000='Active WWML'!$A112)*('ILC Report'!$BB$2:$BB$8000='Active WWML'!AA$4)*('ILC Report'!$F$2:$F$8000))</f>
        <v>0</v>
      </c>
      <c r="AB112" s="28">
        <f>SUMPRODUCT(('ILC Report'!$A$2:$A$8000='Active WWML'!$A112)*('ILC Report'!$BB$2:$BB$8000='Active WWML'!AB$4)*('ILC Report'!$F$2:$F$8000))</f>
        <v>0</v>
      </c>
      <c r="AC112" s="28">
        <f>SUMPRODUCT(('ILC Report'!$A$2:$A$8000='Active WWML'!$A112)*('ILC Report'!$BB$2:$BB$8000='Active WWML'!AC$4)*('ILC Report'!$F$2:$F$8000))</f>
        <v>0</v>
      </c>
      <c r="AD112" s="28">
        <f>SUMPRODUCT(('ILC Report'!$A$2:$A$8000='Active WWML'!$A112)*('ILC Report'!$BB$2:$BB$8000='Active WWML'!AD$4)*('ILC Report'!$F$2:$F$8000))</f>
        <v>0</v>
      </c>
      <c r="AE112" s="28">
        <f>SUMPRODUCT(('ILC Report'!$A$2:$A$8000='Active WWML'!$A112)*('ILC Report'!$BB$2:$BB$8000='Active WWML'!AE$4)*('ILC Report'!$F$2:$F$8000))</f>
        <v>0</v>
      </c>
      <c r="AG112" s="28">
        <f>SUMPRODUCT(('ILC Report'!$A$2:$A$8000='Active WWML'!$A112)*('ILC Report'!$H$2:$H$8000='Active WWML'!AG$4)*('ILC Report'!$F$2:$F$8000))</f>
        <v>225</v>
      </c>
      <c r="AH112" s="28">
        <f>SUMPRODUCT(('ILC Report'!$A$2:$A$8000='Active WWML'!$A112)*('ILC Report'!$H$2:$H$8000='Active WWML'!AH$4)*('ILC Report'!$F$2:$F$8000))</f>
        <v>0</v>
      </c>
      <c r="AI112" s="28">
        <f>SUMPRODUCT(('ILC Report'!$A$2:$A$8000='Active WWML'!$A112)*('ILC Report'!$H$2:$H$8000='Active WWML'!AI$4)*('ILC Report'!$F$2:$F$8000))</f>
        <v>0</v>
      </c>
      <c r="AJ112" s="28">
        <f>SUMPRODUCT(('ILC Report'!$A$2:$A$8000='Active WWML'!$A112)*('ILC Report'!$H$2:$H$8000='Active WWML'!AJ$4)*('ILC Report'!$F$2:$F$8000))</f>
        <v>0</v>
      </c>
      <c r="AK112" s="28">
        <f t="shared" si="7"/>
        <v>225</v>
      </c>
    </row>
    <row r="113" spans="1:37" x14ac:dyDescent="0.3">
      <c r="A113" s="40">
        <v>906645</v>
      </c>
      <c r="B113" s="11" t="s">
        <v>337</v>
      </c>
      <c r="C113" s="11" t="s">
        <v>284</v>
      </c>
      <c r="D113" s="11" t="s">
        <v>275</v>
      </c>
      <c r="E113" s="11" t="s">
        <v>276</v>
      </c>
      <c r="G113" s="28">
        <f>SUMPRODUCT(('ILC Report'!$A$2:$A$8000='Active WWML'!$A113)*('ILC Report'!$BA$2:$BA$8000='Active WWML'!G$4)*('ILC Report'!$F$2:$F$8000))</f>
        <v>0</v>
      </c>
      <c r="H113" s="28">
        <f>SUMPRODUCT(('ILC Report'!$A$2:$A$8000='Active WWML'!$A113)*('ILC Report'!$BA$2:$BA$8000='Active WWML'!H$4)*('ILC Report'!$F$2:$F$8000))</f>
        <v>0</v>
      </c>
      <c r="I113" s="28">
        <f>SUMPRODUCT(('ILC Report'!$A$2:$A$8000='Active WWML'!$A113)*('ILC Report'!$BA$2:$BA$8000='Active WWML'!I$4)*('ILC Report'!$F$2:$F$8000))</f>
        <v>0</v>
      </c>
      <c r="K113" s="28" t="str">
        <f t="shared" si="4"/>
        <v>0</v>
      </c>
      <c r="L113" s="28" t="str">
        <f t="shared" si="5"/>
        <v>0</v>
      </c>
      <c r="M113" s="28" t="str">
        <f t="shared" si="6"/>
        <v>0</v>
      </c>
      <c r="O113" s="28">
        <f>SUMPRODUCT(('ILC Report'!$A$2:$A$8000='Active WWML'!$A113)*('ILC Report'!$BB$2:$BB$8000='Active WWML'!O$4)*('ILC Report'!$F$2:$F$8000))</f>
        <v>0</v>
      </c>
      <c r="P113" s="28">
        <f>SUMPRODUCT(('ILC Report'!$A$2:$A$8000='Active WWML'!$A113)*('ILC Report'!$BB$2:$BB$8000='Active WWML'!P$4)*('ILC Report'!$F$2:$F$8000))</f>
        <v>0</v>
      </c>
      <c r="Q113" s="28">
        <f>SUMPRODUCT(('ILC Report'!$A$2:$A$8000='Active WWML'!$A113)*('ILC Report'!$BB$2:$BB$8000='Active WWML'!Q$4)*('ILC Report'!$F$2:$F$8000))</f>
        <v>0</v>
      </c>
      <c r="R113" s="28">
        <f>SUMPRODUCT(('ILC Report'!$A$2:$A$8000='Active WWML'!$A113)*('ILC Report'!$BB$2:$BB$8000='Active WWML'!R$4)*('ILC Report'!$F$2:$F$8000))</f>
        <v>0</v>
      </c>
      <c r="S113" s="28">
        <f>SUMPRODUCT(('ILC Report'!$A$2:$A$8000='Active WWML'!$A113)*('ILC Report'!$BB$2:$BB$8000='Active WWML'!S$4)*('ILC Report'!$F$2:$F$8000))</f>
        <v>0</v>
      </c>
      <c r="T113" s="28">
        <f>SUMPRODUCT(('ILC Report'!$A$2:$A$8000='Active WWML'!$A113)*('ILC Report'!$BB$2:$BB$8000='Active WWML'!T$4)*('ILC Report'!$F$2:$F$8000))</f>
        <v>0</v>
      </c>
      <c r="U113" s="28">
        <f>SUMPRODUCT(('ILC Report'!$A$2:$A$8000='Active WWML'!$A113)*('ILC Report'!$BB$2:$BB$8000='Active WWML'!U$4)*('ILC Report'!$F$2:$F$8000))</f>
        <v>0</v>
      </c>
      <c r="V113" s="28">
        <f>SUMPRODUCT(('ILC Report'!$A$2:$A$8000='Active WWML'!$A113)*('ILC Report'!$BB$2:$BB$8000='Active WWML'!V$4)*('ILC Report'!$F$2:$F$8000))</f>
        <v>0</v>
      </c>
      <c r="W113" s="28">
        <f>SUMPRODUCT(('ILC Report'!$A$2:$A$8000='Active WWML'!$A113)*('ILC Report'!$BB$2:$BB$8000='Active WWML'!W$4)*('ILC Report'!$F$2:$F$8000))</f>
        <v>0</v>
      </c>
      <c r="X113" s="28">
        <f>SUMPRODUCT(('ILC Report'!$A$2:$A$8000='Active WWML'!$A113)*('ILC Report'!$BB$2:$BB$8000='Active WWML'!X$4)*('ILC Report'!$F$2:$F$8000))</f>
        <v>0</v>
      </c>
      <c r="Y113" s="28">
        <f>SUMPRODUCT(('ILC Report'!$A$2:$A$8000='Active WWML'!$A113)*('ILC Report'!$BB$2:$BB$8000='Active WWML'!Y$4)*('ILC Report'!$F$2:$F$8000))</f>
        <v>0</v>
      </c>
      <c r="Z113" s="28">
        <f>SUMPRODUCT(('ILC Report'!$A$2:$A$8000='Active WWML'!$A113)*('ILC Report'!$BB$2:$BB$8000='Active WWML'!Z$4)*('ILC Report'!$F$2:$F$8000))</f>
        <v>0</v>
      </c>
      <c r="AA113" s="28">
        <f>SUMPRODUCT(('ILC Report'!$A$2:$A$8000='Active WWML'!$A113)*('ILC Report'!$BB$2:$BB$8000='Active WWML'!AA$4)*('ILC Report'!$F$2:$F$8000))</f>
        <v>0</v>
      </c>
      <c r="AB113" s="28">
        <f>SUMPRODUCT(('ILC Report'!$A$2:$A$8000='Active WWML'!$A113)*('ILC Report'!$BB$2:$BB$8000='Active WWML'!AB$4)*('ILC Report'!$F$2:$F$8000))</f>
        <v>0</v>
      </c>
      <c r="AC113" s="28">
        <f>SUMPRODUCT(('ILC Report'!$A$2:$A$8000='Active WWML'!$A113)*('ILC Report'!$BB$2:$BB$8000='Active WWML'!AC$4)*('ILC Report'!$F$2:$F$8000))</f>
        <v>0</v>
      </c>
      <c r="AD113" s="28">
        <f>SUMPRODUCT(('ILC Report'!$A$2:$A$8000='Active WWML'!$A113)*('ILC Report'!$BB$2:$BB$8000='Active WWML'!AD$4)*('ILC Report'!$F$2:$F$8000))</f>
        <v>0</v>
      </c>
      <c r="AE113" s="28">
        <f>SUMPRODUCT(('ILC Report'!$A$2:$A$8000='Active WWML'!$A113)*('ILC Report'!$BB$2:$BB$8000='Active WWML'!AE$4)*('ILC Report'!$F$2:$F$8000))</f>
        <v>0</v>
      </c>
      <c r="AG113" s="28">
        <f>SUMPRODUCT(('ILC Report'!$A$2:$A$8000='Active WWML'!$A113)*('ILC Report'!$H$2:$H$8000='Active WWML'!AG$4)*('ILC Report'!$F$2:$F$8000))</f>
        <v>0</v>
      </c>
      <c r="AH113" s="28">
        <f>SUMPRODUCT(('ILC Report'!$A$2:$A$8000='Active WWML'!$A113)*('ILC Report'!$H$2:$H$8000='Active WWML'!AH$4)*('ILC Report'!$F$2:$F$8000))</f>
        <v>0</v>
      </c>
      <c r="AI113" s="28">
        <f>SUMPRODUCT(('ILC Report'!$A$2:$A$8000='Active WWML'!$A113)*('ILC Report'!$H$2:$H$8000='Active WWML'!AI$4)*('ILC Report'!$F$2:$F$8000))</f>
        <v>0</v>
      </c>
      <c r="AJ113" s="28">
        <f>SUMPRODUCT(('ILC Report'!$A$2:$A$8000='Active WWML'!$A113)*('ILC Report'!$H$2:$H$8000='Active WWML'!AJ$4)*('ILC Report'!$F$2:$F$8000))</f>
        <v>0</v>
      </c>
      <c r="AK113" s="28">
        <f t="shared" si="7"/>
        <v>0</v>
      </c>
    </row>
    <row r="114" spans="1:37" x14ac:dyDescent="0.3">
      <c r="A114" s="40" t="s">
        <v>147</v>
      </c>
      <c r="B114" s="11" t="s">
        <v>367</v>
      </c>
      <c r="C114" s="11" t="s">
        <v>284</v>
      </c>
      <c r="D114" s="11" t="s">
        <v>275</v>
      </c>
      <c r="E114" s="11" t="s">
        <v>276</v>
      </c>
      <c r="G114" s="28">
        <f>SUMPRODUCT(('ILC Report'!$A$2:$A$8000='Active WWML'!$A114)*('ILC Report'!$BA$2:$BA$8000='Active WWML'!G$4)*('ILC Report'!$F$2:$F$8000))</f>
        <v>104</v>
      </c>
      <c r="H114" s="28">
        <f>SUMPRODUCT(('ILC Report'!$A$2:$A$8000='Active WWML'!$A114)*('ILC Report'!$BA$2:$BA$8000='Active WWML'!H$4)*('ILC Report'!$F$2:$F$8000))</f>
        <v>0</v>
      </c>
      <c r="I114" s="28">
        <f>SUMPRODUCT(('ILC Report'!$A$2:$A$8000='Active WWML'!$A114)*('ILC Report'!$BA$2:$BA$8000='Active WWML'!I$4)*('ILC Report'!$F$2:$F$8000))</f>
        <v>0</v>
      </c>
      <c r="K114" s="28" t="str">
        <f t="shared" si="4"/>
        <v>1</v>
      </c>
      <c r="L114" s="28" t="str">
        <f t="shared" si="5"/>
        <v>0</v>
      </c>
      <c r="M114" s="28" t="str">
        <f t="shared" si="6"/>
        <v>0</v>
      </c>
      <c r="O114" s="28">
        <f>SUMPRODUCT(('ILC Report'!$A$2:$A$8000='Active WWML'!$A114)*('ILC Report'!$BB$2:$BB$8000='Active WWML'!O$4)*('ILC Report'!$F$2:$F$8000))</f>
        <v>0</v>
      </c>
      <c r="P114" s="28">
        <f>SUMPRODUCT(('ILC Report'!$A$2:$A$8000='Active WWML'!$A114)*('ILC Report'!$BB$2:$BB$8000='Active WWML'!P$4)*('ILC Report'!$F$2:$F$8000))</f>
        <v>0</v>
      </c>
      <c r="Q114" s="28">
        <f>SUMPRODUCT(('ILC Report'!$A$2:$A$8000='Active WWML'!$A114)*('ILC Report'!$BB$2:$BB$8000='Active WWML'!Q$4)*('ILC Report'!$F$2:$F$8000))</f>
        <v>0</v>
      </c>
      <c r="R114" s="28">
        <f>SUMPRODUCT(('ILC Report'!$A$2:$A$8000='Active WWML'!$A114)*('ILC Report'!$BB$2:$BB$8000='Active WWML'!R$4)*('ILC Report'!$F$2:$F$8000))</f>
        <v>0</v>
      </c>
      <c r="S114" s="28">
        <f>SUMPRODUCT(('ILC Report'!$A$2:$A$8000='Active WWML'!$A114)*('ILC Report'!$BB$2:$BB$8000='Active WWML'!S$4)*('ILC Report'!$F$2:$F$8000))</f>
        <v>0</v>
      </c>
      <c r="T114" s="28">
        <f>SUMPRODUCT(('ILC Report'!$A$2:$A$8000='Active WWML'!$A114)*('ILC Report'!$BB$2:$BB$8000='Active WWML'!T$4)*('ILC Report'!$F$2:$F$8000))</f>
        <v>0</v>
      </c>
      <c r="U114" s="28">
        <f>SUMPRODUCT(('ILC Report'!$A$2:$A$8000='Active WWML'!$A114)*('ILC Report'!$BB$2:$BB$8000='Active WWML'!U$4)*('ILC Report'!$F$2:$F$8000))</f>
        <v>0</v>
      </c>
      <c r="V114" s="28">
        <f>SUMPRODUCT(('ILC Report'!$A$2:$A$8000='Active WWML'!$A114)*('ILC Report'!$BB$2:$BB$8000='Active WWML'!V$4)*('ILC Report'!$F$2:$F$8000))</f>
        <v>0</v>
      </c>
      <c r="W114" s="28">
        <f>SUMPRODUCT(('ILC Report'!$A$2:$A$8000='Active WWML'!$A114)*('ILC Report'!$BB$2:$BB$8000='Active WWML'!W$4)*('ILC Report'!$F$2:$F$8000))</f>
        <v>79</v>
      </c>
      <c r="X114" s="28">
        <f>SUMPRODUCT(('ILC Report'!$A$2:$A$8000='Active WWML'!$A114)*('ILC Report'!$BB$2:$BB$8000='Active WWML'!X$4)*('ILC Report'!$F$2:$F$8000))</f>
        <v>0</v>
      </c>
      <c r="Y114" s="28">
        <f>SUMPRODUCT(('ILC Report'!$A$2:$A$8000='Active WWML'!$A114)*('ILC Report'!$BB$2:$BB$8000='Active WWML'!Y$4)*('ILC Report'!$F$2:$F$8000))</f>
        <v>25</v>
      </c>
      <c r="Z114" s="28">
        <f>SUMPRODUCT(('ILC Report'!$A$2:$A$8000='Active WWML'!$A114)*('ILC Report'!$BB$2:$BB$8000='Active WWML'!Z$4)*('ILC Report'!$F$2:$F$8000))</f>
        <v>0</v>
      </c>
      <c r="AA114" s="28">
        <f>SUMPRODUCT(('ILC Report'!$A$2:$A$8000='Active WWML'!$A114)*('ILC Report'!$BB$2:$BB$8000='Active WWML'!AA$4)*('ILC Report'!$F$2:$F$8000))</f>
        <v>0</v>
      </c>
      <c r="AB114" s="28">
        <f>SUMPRODUCT(('ILC Report'!$A$2:$A$8000='Active WWML'!$A114)*('ILC Report'!$BB$2:$BB$8000='Active WWML'!AB$4)*('ILC Report'!$F$2:$F$8000))</f>
        <v>0</v>
      </c>
      <c r="AC114" s="28">
        <f>SUMPRODUCT(('ILC Report'!$A$2:$A$8000='Active WWML'!$A114)*('ILC Report'!$BB$2:$BB$8000='Active WWML'!AC$4)*('ILC Report'!$F$2:$F$8000))</f>
        <v>0</v>
      </c>
      <c r="AD114" s="28">
        <f>SUMPRODUCT(('ILC Report'!$A$2:$A$8000='Active WWML'!$A114)*('ILC Report'!$BB$2:$BB$8000='Active WWML'!AD$4)*('ILC Report'!$F$2:$F$8000))</f>
        <v>0</v>
      </c>
      <c r="AE114" s="28">
        <f>SUMPRODUCT(('ILC Report'!$A$2:$A$8000='Active WWML'!$A114)*('ILC Report'!$BB$2:$BB$8000='Active WWML'!AE$4)*('ILC Report'!$F$2:$F$8000))</f>
        <v>0</v>
      </c>
      <c r="AG114" s="28">
        <f>SUMPRODUCT(('ILC Report'!$A$2:$A$8000='Active WWML'!$A114)*('ILC Report'!$H$2:$H$8000='Active WWML'!AG$4)*('ILC Report'!$F$2:$F$8000))</f>
        <v>32</v>
      </c>
      <c r="AH114" s="28">
        <f>SUMPRODUCT(('ILC Report'!$A$2:$A$8000='Active WWML'!$A114)*('ILC Report'!$H$2:$H$8000='Active WWML'!AH$4)*('ILC Report'!$F$2:$F$8000))</f>
        <v>72</v>
      </c>
      <c r="AI114" s="28">
        <f>SUMPRODUCT(('ILC Report'!$A$2:$A$8000='Active WWML'!$A114)*('ILC Report'!$H$2:$H$8000='Active WWML'!AI$4)*('ILC Report'!$F$2:$F$8000))</f>
        <v>0</v>
      </c>
      <c r="AJ114" s="28">
        <f>SUMPRODUCT(('ILC Report'!$A$2:$A$8000='Active WWML'!$A114)*('ILC Report'!$H$2:$H$8000='Active WWML'!AJ$4)*('ILC Report'!$F$2:$F$8000))</f>
        <v>0</v>
      </c>
      <c r="AK114" s="28">
        <f t="shared" si="7"/>
        <v>104</v>
      </c>
    </row>
    <row r="115" spans="1:37" x14ac:dyDescent="0.3">
      <c r="A115" s="40" t="s">
        <v>133</v>
      </c>
      <c r="B115" s="11" t="s">
        <v>304</v>
      </c>
      <c r="C115" s="11" t="s">
        <v>278</v>
      </c>
      <c r="D115" s="11" t="s">
        <v>305</v>
      </c>
      <c r="E115" s="11" t="s">
        <v>534</v>
      </c>
      <c r="G115" s="28">
        <f>SUMPRODUCT(('ILC Report'!$A$2:$A$8000='Active WWML'!$A115)*('ILC Report'!$BA$2:$BA$8000='Active WWML'!G$4)*('ILC Report'!$F$2:$F$8000))</f>
        <v>0</v>
      </c>
      <c r="H115" s="28">
        <f>SUMPRODUCT(('ILC Report'!$A$2:$A$8000='Active WWML'!$A115)*('ILC Report'!$BA$2:$BA$8000='Active WWML'!H$4)*('ILC Report'!$F$2:$F$8000))</f>
        <v>193</v>
      </c>
      <c r="I115" s="28">
        <f>SUMPRODUCT(('ILC Report'!$A$2:$A$8000='Active WWML'!$A115)*('ILC Report'!$BA$2:$BA$8000='Active WWML'!I$4)*('ILC Report'!$F$2:$F$8000))</f>
        <v>0</v>
      </c>
      <c r="K115" s="28" t="str">
        <f t="shared" si="4"/>
        <v>0</v>
      </c>
      <c r="L115" s="28" t="str">
        <f t="shared" si="5"/>
        <v>1</v>
      </c>
      <c r="M115" s="28" t="str">
        <f t="shared" si="6"/>
        <v>0</v>
      </c>
      <c r="O115" s="28">
        <f>SUMPRODUCT(('ILC Report'!$A$2:$A$8000='Active WWML'!$A115)*('ILC Report'!$BB$2:$BB$8000='Active WWML'!O$4)*('ILC Report'!$F$2:$F$8000))</f>
        <v>0</v>
      </c>
      <c r="P115" s="28">
        <f>SUMPRODUCT(('ILC Report'!$A$2:$A$8000='Active WWML'!$A115)*('ILC Report'!$BB$2:$BB$8000='Active WWML'!P$4)*('ILC Report'!$F$2:$F$8000))</f>
        <v>0</v>
      </c>
      <c r="Q115" s="28">
        <f>SUMPRODUCT(('ILC Report'!$A$2:$A$8000='Active WWML'!$A115)*('ILC Report'!$BB$2:$BB$8000='Active WWML'!Q$4)*('ILC Report'!$F$2:$F$8000))</f>
        <v>0</v>
      </c>
      <c r="R115" s="28">
        <f>SUMPRODUCT(('ILC Report'!$A$2:$A$8000='Active WWML'!$A115)*('ILC Report'!$BB$2:$BB$8000='Active WWML'!R$4)*('ILC Report'!$F$2:$F$8000))</f>
        <v>0</v>
      </c>
      <c r="S115" s="28">
        <f>SUMPRODUCT(('ILC Report'!$A$2:$A$8000='Active WWML'!$A115)*('ILC Report'!$BB$2:$BB$8000='Active WWML'!S$4)*('ILC Report'!$F$2:$F$8000))</f>
        <v>0</v>
      </c>
      <c r="T115" s="28">
        <f>SUMPRODUCT(('ILC Report'!$A$2:$A$8000='Active WWML'!$A115)*('ILC Report'!$BB$2:$BB$8000='Active WWML'!T$4)*('ILC Report'!$F$2:$F$8000))</f>
        <v>0</v>
      </c>
      <c r="U115" s="28">
        <f>SUMPRODUCT(('ILC Report'!$A$2:$A$8000='Active WWML'!$A115)*('ILC Report'!$BB$2:$BB$8000='Active WWML'!U$4)*('ILC Report'!$F$2:$F$8000))</f>
        <v>0</v>
      </c>
      <c r="V115" s="28">
        <f>SUMPRODUCT(('ILC Report'!$A$2:$A$8000='Active WWML'!$A115)*('ILC Report'!$BB$2:$BB$8000='Active WWML'!V$4)*('ILC Report'!$F$2:$F$8000))</f>
        <v>193</v>
      </c>
      <c r="W115" s="28">
        <f>SUMPRODUCT(('ILC Report'!$A$2:$A$8000='Active WWML'!$A115)*('ILC Report'!$BB$2:$BB$8000='Active WWML'!W$4)*('ILC Report'!$F$2:$F$8000))</f>
        <v>0</v>
      </c>
      <c r="X115" s="28">
        <f>SUMPRODUCT(('ILC Report'!$A$2:$A$8000='Active WWML'!$A115)*('ILC Report'!$BB$2:$BB$8000='Active WWML'!X$4)*('ILC Report'!$F$2:$F$8000))</f>
        <v>0</v>
      </c>
      <c r="Y115" s="28">
        <f>SUMPRODUCT(('ILC Report'!$A$2:$A$8000='Active WWML'!$A115)*('ILC Report'!$BB$2:$BB$8000='Active WWML'!Y$4)*('ILC Report'!$F$2:$F$8000))</f>
        <v>0</v>
      </c>
      <c r="Z115" s="28">
        <f>SUMPRODUCT(('ILC Report'!$A$2:$A$8000='Active WWML'!$A115)*('ILC Report'!$BB$2:$BB$8000='Active WWML'!Z$4)*('ILC Report'!$F$2:$F$8000))</f>
        <v>0</v>
      </c>
      <c r="AA115" s="28">
        <f>SUMPRODUCT(('ILC Report'!$A$2:$A$8000='Active WWML'!$A115)*('ILC Report'!$BB$2:$BB$8000='Active WWML'!AA$4)*('ILC Report'!$F$2:$F$8000))</f>
        <v>0</v>
      </c>
      <c r="AB115" s="28">
        <f>SUMPRODUCT(('ILC Report'!$A$2:$A$8000='Active WWML'!$A115)*('ILC Report'!$BB$2:$BB$8000='Active WWML'!AB$4)*('ILC Report'!$F$2:$F$8000))</f>
        <v>0</v>
      </c>
      <c r="AC115" s="28">
        <f>SUMPRODUCT(('ILC Report'!$A$2:$A$8000='Active WWML'!$A115)*('ILC Report'!$BB$2:$BB$8000='Active WWML'!AC$4)*('ILC Report'!$F$2:$F$8000))</f>
        <v>0</v>
      </c>
      <c r="AD115" s="28">
        <f>SUMPRODUCT(('ILC Report'!$A$2:$A$8000='Active WWML'!$A115)*('ILC Report'!$BB$2:$BB$8000='Active WWML'!AD$4)*('ILC Report'!$F$2:$F$8000))</f>
        <v>0</v>
      </c>
      <c r="AE115" s="28">
        <f>SUMPRODUCT(('ILC Report'!$A$2:$A$8000='Active WWML'!$A115)*('ILC Report'!$BB$2:$BB$8000='Active WWML'!AE$4)*('ILC Report'!$F$2:$F$8000))</f>
        <v>0</v>
      </c>
      <c r="AG115" s="28">
        <f>SUMPRODUCT(('ILC Report'!$A$2:$A$8000='Active WWML'!$A115)*('ILC Report'!$H$2:$H$8000='Active WWML'!AG$4)*('ILC Report'!$F$2:$F$8000))</f>
        <v>193</v>
      </c>
      <c r="AH115" s="28">
        <f>SUMPRODUCT(('ILC Report'!$A$2:$A$8000='Active WWML'!$A115)*('ILC Report'!$H$2:$H$8000='Active WWML'!AH$4)*('ILC Report'!$F$2:$F$8000))</f>
        <v>0</v>
      </c>
      <c r="AI115" s="28">
        <f>SUMPRODUCT(('ILC Report'!$A$2:$A$8000='Active WWML'!$A115)*('ILC Report'!$H$2:$H$8000='Active WWML'!AI$4)*('ILC Report'!$F$2:$F$8000))</f>
        <v>0</v>
      </c>
      <c r="AJ115" s="28">
        <f>SUMPRODUCT(('ILC Report'!$A$2:$A$8000='Active WWML'!$A115)*('ILC Report'!$H$2:$H$8000='Active WWML'!AJ$4)*('ILC Report'!$F$2:$F$8000))</f>
        <v>0</v>
      </c>
      <c r="AK115" s="28">
        <f t="shared" si="7"/>
        <v>193</v>
      </c>
    </row>
    <row r="116" spans="1:37" x14ac:dyDescent="0.3">
      <c r="A116" s="40" t="s">
        <v>179</v>
      </c>
      <c r="B116" s="11" t="s">
        <v>439</v>
      </c>
      <c r="C116" s="11" t="s">
        <v>274</v>
      </c>
      <c r="D116" s="11" t="s">
        <v>275</v>
      </c>
      <c r="E116" s="11" t="s">
        <v>276</v>
      </c>
      <c r="G116" s="28">
        <f>SUMPRODUCT(('ILC Report'!$A$2:$A$8000='Active WWML'!$A116)*('ILC Report'!$BA$2:$BA$8000='Active WWML'!G$4)*('ILC Report'!$F$2:$F$8000))</f>
        <v>0</v>
      </c>
      <c r="H116" s="28">
        <f>SUMPRODUCT(('ILC Report'!$A$2:$A$8000='Active WWML'!$A116)*('ILC Report'!$BA$2:$BA$8000='Active WWML'!H$4)*('ILC Report'!$F$2:$F$8000))</f>
        <v>0</v>
      </c>
      <c r="I116" s="28">
        <f>SUMPRODUCT(('ILC Report'!$A$2:$A$8000='Active WWML'!$A116)*('ILC Report'!$BA$2:$BA$8000='Active WWML'!I$4)*('ILC Report'!$F$2:$F$8000))</f>
        <v>0</v>
      </c>
      <c r="K116" s="28" t="str">
        <f t="shared" si="4"/>
        <v>0</v>
      </c>
      <c r="L116" s="28" t="str">
        <f t="shared" si="5"/>
        <v>0</v>
      </c>
      <c r="M116" s="28" t="str">
        <f t="shared" si="6"/>
        <v>0</v>
      </c>
      <c r="O116" s="28">
        <f>SUMPRODUCT(('ILC Report'!$A$2:$A$8000='Active WWML'!$A116)*('ILC Report'!$BB$2:$BB$8000='Active WWML'!O$4)*('ILC Report'!$F$2:$F$8000))</f>
        <v>0</v>
      </c>
      <c r="P116" s="28">
        <f>SUMPRODUCT(('ILC Report'!$A$2:$A$8000='Active WWML'!$A116)*('ILC Report'!$BB$2:$BB$8000='Active WWML'!P$4)*('ILC Report'!$F$2:$F$8000))</f>
        <v>0</v>
      </c>
      <c r="Q116" s="28">
        <f>SUMPRODUCT(('ILC Report'!$A$2:$A$8000='Active WWML'!$A116)*('ILC Report'!$BB$2:$BB$8000='Active WWML'!Q$4)*('ILC Report'!$F$2:$F$8000))</f>
        <v>0</v>
      </c>
      <c r="R116" s="28">
        <f>SUMPRODUCT(('ILC Report'!$A$2:$A$8000='Active WWML'!$A116)*('ILC Report'!$BB$2:$BB$8000='Active WWML'!R$4)*('ILC Report'!$F$2:$F$8000))</f>
        <v>0</v>
      </c>
      <c r="S116" s="28">
        <f>SUMPRODUCT(('ILC Report'!$A$2:$A$8000='Active WWML'!$A116)*('ILC Report'!$BB$2:$BB$8000='Active WWML'!S$4)*('ILC Report'!$F$2:$F$8000))</f>
        <v>0</v>
      </c>
      <c r="T116" s="28">
        <f>SUMPRODUCT(('ILC Report'!$A$2:$A$8000='Active WWML'!$A116)*('ILC Report'!$BB$2:$BB$8000='Active WWML'!T$4)*('ILC Report'!$F$2:$F$8000))</f>
        <v>0</v>
      </c>
      <c r="U116" s="28">
        <f>SUMPRODUCT(('ILC Report'!$A$2:$A$8000='Active WWML'!$A116)*('ILC Report'!$BB$2:$BB$8000='Active WWML'!U$4)*('ILC Report'!$F$2:$F$8000))</f>
        <v>0</v>
      </c>
      <c r="V116" s="28">
        <f>SUMPRODUCT(('ILC Report'!$A$2:$A$8000='Active WWML'!$A116)*('ILC Report'!$BB$2:$BB$8000='Active WWML'!V$4)*('ILC Report'!$F$2:$F$8000))</f>
        <v>0</v>
      </c>
      <c r="W116" s="28">
        <f>SUMPRODUCT(('ILC Report'!$A$2:$A$8000='Active WWML'!$A116)*('ILC Report'!$BB$2:$BB$8000='Active WWML'!W$4)*('ILC Report'!$F$2:$F$8000))</f>
        <v>0</v>
      </c>
      <c r="X116" s="28">
        <f>SUMPRODUCT(('ILC Report'!$A$2:$A$8000='Active WWML'!$A116)*('ILC Report'!$BB$2:$BB$8000='Active WWML'!X$4)*('ILC Report'!$F$2:$F$8000))</f>
        <v>0</v>
      </c>
      <c r="Y116" s="28">
        <f>SUMPRODUCT(('ILC Report'!$A$2:$A$8000='Active WWML'!$A116)*('ILC Report'!$BB$2:$BB$8000='Active WWML'!Y$4)*('ILC Report'!$F$2:$F$8000))</f>
        <v>0</v>
      </c>
      <c r="Z116" s="28">
        <f>SUMPRODUCT(('ILC Report'!$A$2:$A$8000='Active WWML'!$A116)*('ILC Report'!$BB$2:$BB$8000='Active WWML'!Z$4)*('ILC Report'!$F$2:$F$8000))</f>
        <v>0</v>
      </c>
      <c r="AA116" s="28">
        <f>SUMPRODUCT(('ILC Report'!$A$2:$A$8000='Active WWML'!$A116)*('ILC Report'!$BB$2:$BB$8000='Active WWML'!AA$4)*('ILC Report'!$F$2:$F$8000))</f>
        <v>0</v>
      </c>
      <c r="AB116" s="28">
        <f>SUMPRODUCT(('ILC Report'!$A$2:$A$8000='Active WWML'!$A116)*('ILC Report'!$BB$2:$BB$8000='Active WWML'!AB$4)*('ILC Report'!$F$2:$F$8000))</f>
        <v>0</v>
      </c>
      <c r="AC116" s="28">
        <f>SUMPRODUCT(('ILC Report'!$A$2:$A$8000='Active WWML'!$A116)*('ILC Report'!$BB$2:$BB$8000='Active WWML'!AC$4)*('ILC Report'!$F$2:$F$8000))</f>
        <v>0</v>
      </c>
      <c r="AD116" s="28">
        <f>SUMPRODUCT(('ILC Report'!$A$2:$A$8000='Active WWML'!$A116)*('ILC Report'!$BB$2:$BB$8000='Active WWML'!AD$4)*('ILC Report'!$F$2:$F$8000))</f>
        <v>0</v>
      </c>
      <c r="AE116" s="28">
        <f>SUMPRODUCT(('ILC Report'!$A$2:$A$8000='Active WWML'!$A116)*('ILC Report'!$BB$2:$BB$8000='Active WWML'!AE$4)*('ILC Report'!$F$2:$F$8000))</f>
        <v>0</v>
      </c>
      <c r="AG116" s="28">
        <f>SUMPRODUCT(('ILC Report'!$A$2:$A$8000='Active WWML'!$A116)*('ILC Report'!$H$2:$H$8000='Active WWML'!AG$4)*('ILC Report'!$F$2:$F$8000))</f>
        <v>0</v>
      </c>
      <c r="AH116" s="28">
        <f>SUMPRODUCT(('ILC Report'!$A$2:$A$8000='Active WWML'!$A116)*('ILC Report'!$H$2:$H$8000='Active WWML'!AH$4)*('ILC Report'!$F$2:$F$8000))</f>
        <v>0</v>
      </c>
      <c r="AI116" s="28">
        <f>SUMPRODUCT(('ILC Report'!$A$2:$A$8000='Active WWML'!$A116)*('ILC Report'!$H$2:$H$8000='Active WWML'!AI$4)*('ILC Report'!$F$2:$F$8000))</f>
        <v>0</v>
      </c>
      <c r="AJ116" s="28">
        <f>SUMPRODUCT(('ILC Report'!$A$2:$A$8000='Active WWML'!$A116)*('ILC Report'!$H$2:$H$8000='Active WWML'!AJ$4)*('ILC Report'!$F$2:$F$8000))</f>
        <v>0</v>
      </c>
      <c r="AK116" s="28">
        <f t="shared" si="7"/>
        <v>0</v>
      </c>
    </row>
    <row r="117" spans="1:37" x14ac:dyDescent="0.3">
      <c r="A117" s="40" t="s">
        <v>138</v>
      </c>
      <c r="B117" s="11" t="s">
        <v>413</v>
      </c>
      <c r="C117" s="11" t="s">
        <v>284</v>
      </c>
      <c r="D117" s="11" t="s">
        <v>305</v>
      </c>
      <c r="E117" s="11" t="s">
        <v>534</v>
      </c>
      <c r="G117" s="28">
        <f>SUMPRODUCT(('ILC Report'!$A$2:$A$8000='Active WWML'!$A117)*('ILC Report'!$BA$2:$BA$8000='Active WWML'!G$4)*('ILC Report'!$F$2:$F$8000))</f>
        <v>0</v>
      </c>
      <c r="H117" s="28">
        <f>SUMPRODUCT(('ILC Report'!$A$2:$A$8000='Active WWML'!$A117)*('ILC Report'!$BA$2:$BA$8000='Active WWML'!H$4)*('ILC Report'!$F$2:$F$8000))</f>
        <v>0</v>
      </c>
      <c r="I117" s="28">
        <f>SUMPRODUCT(('ILC Report'!$A$2:$A$8000='Active WWML'!$A117)*('ILC Report'!$BA$2:$BA$8000='Active WWML'!I$4)*('ILC Report'!$F$2:$F$8000))</f>
        <v>0</v>
      </c>
      <c r="K117" s="28" t="str">
        <f t="shared" si="4"/>
        <v>0</v>
      </c>
      <c r="L117" s="28" t="str">
        <f t="shared" si="5"/>
        <v>0</v>
      </c>
      <c r="M117" s="28" t="str">
        <f t="shared" si="6"/>
        <v>0</v>
      </c>
      <c r="O117" s="28">
        <f>SUMPRODUCT(('ILC Report'!$A$2:$A$8000='Active WWML'!$A117)*('ILC Report'!$BB$2:$BB$8000='Active WWML'!O$4)*('ILC Report'!$F$2:$F$8000))</f>
        <v>0</v>
      </c>
      <c r="P117" s="28">
        <f>SUMPRODUCT(('ILC Report'!$A$2:$A$8000='Active WWML'!$A117)*('ILC Report'!$BB$2:$BB$8000='Active WWML'!P$4)*('ILC Report'!$F$2:$F$8000))</f>
        <v>0</v>
      </c>
      <c r="Q117" s="28">
        <f>SUMPRODUCT(('ILC Report'!$A$2:$A$8000='Active WWML'!$A117)*('ILC Report'!$BB$2:$BB$8000='Active WWML'!Q$4)*('ILC Report'!$F$2:$F$8000))</f>
        <v>0</v>
      </c>
      <c r="R117" s="28">
        <f>SUMPRODUCT(('ILC Report'!$A$2:$A$8000='Active WWML'!$A117)*('ILC Report'!$BB$2:$BB$8000='Active WWML'!R$4)*('ILC Report'!$F$2:$F$8000))</f>
        <v>0</v>
      </c>
      <c r="S117" s="28">
        <f>SUMPRODUCT(('ILC Report'!$A$2:$A$8000='Active WWML'!$A117)*('ILC Report'!$BB$2:$BB$8000='Active WWML'!S$4)*('ILC Report'!$F$2:$F$8000))</f>
        <v>0</v>
      </c>
      <c r="T117" s="28">
        <f>SUMPRODUCT(('ILC Report'!$A$2:$A$8000='Active WWML'!$A117)*('ILC Report'!$BB$2:$BB$8000='Active WWML'!T$4)*('ILC Report'!$F$2:$F$8000))</f>
        <v>0</v>
      </c>
      <c r="U117" s="28">
        <f>SUMPRODUCT(('ILC Report'!$A$2:$A$8000='Active WWML'!$A117)*('ILC Report'!$BB$2:$BB$8000='Active WWML'!U$4)*('ILC Report'!$F$2:$F$8000))</f>
        <v>0</v>
      </c>
      <c r="V117" s="28">
        <f>SUMPRODUCT(('ILC Report'!$A$2:$A$8000='Active WWML'!$A117)*('ILC Report'!$BB$2:$BB$8000='Active WWML'!V$4)*('ILC Report'!$F$2:$F$8000))</f>
        <v>0</v>
      </c>
      <c r="W117" s="28">
        <f>SUMPRODUCT(('ILC Report'!$A$2:$A$8000='Active WWML'!$A117)*('ILC Report'!$BB$2:$BB$8000='Active WWML'!W$4)*('ILC Report'!$F$2:$F$8000))</f>
        <v>0</v>
      </c>
      <c r="X117" s="28">
        <f>SUMPRODUCT(('ILC Report'!$A$2:$A$8000='Active WWML'!$A117)*('ILC Report'!$BB$2:$BB$8000='Active WWML'!X$4)*('ILC Report'!$F$2:$F$8000))</f>
        <v>0</v>
      </c>
      <c r="Y117" s="28">
        <f>SUMPRODUCT(('ILC Report'!$A$2:$A$8000='Active WWML'!$A117)*('ILC Report'!$BB$2:$BB$8000='Active WWML'!Y$4)*('ILC Report'!$F$2:$F$8000))</f>
        <v>0</v>
      </c>
      <c r="Z117" s="28">
        <f>SUMPRODUCT(('ILC Report'!$A$2:$A$8000='Active WWML'!$A117)*('ILC Report'!$BB$2:$BB$8000='Active WWML'!Z$4)*('ILC Report'!$F$2:$F$8000))</f>
        <v>0</v>
      </c>
      <c r="AA117" s="28">
        <f>SUMPRODUCT(('ILC Report'!$A$2:$A$8000='Active WWML'!$A117)*('ILC Report'!$BB$2:$BB$8000='Active WWML'!AA$4)*('ILC Report'!$F$2:$F$8000))</f>
        <v>0</v>
      </c>
      <c r="AB117" s="28">
        <f>SUMPRODUCT(('ILC Report'!$A$2:$A$8000='Active WWML'!$A117)*('ILC Report'!$BB$2:$BB$8000='Active WWML'!AB$4)*('ILC Report'!$F$2:$F$8000))</f>
        <v>0</v>
      </c>
      <c r="AC117" s="28">
        <f>SUMPRODUCT(('ILC Report'!$A$2:$A$8000='Active WWML'!$A117)*('ILC Report'!$BB$2:$BB$8000='Active WWML'!AC$4)*('ILC Report'!$F$2:$F$8000))</f>
        <v>0</v>
      </c>
      <c r="AD117" s="28">
        <f>SUMPRODUCT(('ILC Report'!$A$2:$A$8000='Active WWML'!$A117)*('ILC Report'!$BB$2:$BB$8000='Active WWML'!AD$4)*('ILC Report'!$F$2:$F$8000))</f>
        <v>0</v>
      </c>
      <c r="AE117" s="28">
        <f>SUMPRODUCT(('ILC Report'!$A$2:$A$8000='Active WWML'!$A117)*('ILC Report'!$BB$2:$BB$8000='Active WWML'!AE$4)*('ILC Report'!$F$2:$F$8000))</f>
        <v>0</v>
      </c>
      <c r="AG117" s="28">
        <f>SUMPRODUCT(('ILC Report'!$A$2:$A$8000='Active WWML'!$A117)*('ILC Report'!$H$2:$H$8000='Active WWML'!AG$4)*('ILC Report'!$F$2:$F$8000))</f>
        <v>0</v>
      </c>
      <c r="AH117" s="28">
        <f>SUMPRODUCT(('ILC Report'!$A$2:$A$8000='Active WWML'!$A117)*('ILC Report'!$H$2:$H$8000='Active WWML'!AH$4)*('ILC Report'!$F$2:$F$8000))</f>
        <v>0</v>
      </c>
      <c r="AI117" s="28">
        <f>SUMPRODUCT(('ILC Report'!$A$2:$A$8000='Active WWML'!$A117)*('ILC Report'!$H$2:$H$8000='Active WWML'!AI$4)*('ILC Report'!$F$2:$F$8000))</f>
        <v>0</v>
      </c>
      <c r="AJ117" s="28">
        <f>SUMPRODUCT(('ILC Report'!$A$2:$A$8000='Active WWML'!$A117)*('ILC Report'!$H$2:$H$8000='Active WWML'!AJ$4)*('ILC Report'!$F$2:$F$8000))</f>
        <v>0</v>
      </c>
      <c r="AK117" s="28">
        <f t="shared" si="7"/>
        <v>0</v>
      </c>
    </row>
    <row r="118" spans="1:37" x14ac:dyDescent="0.3">
      <c r="A118" s="40" t="s">
        <v>129</v>
      </c>
      <c r="B118" s="11" t="s">
        <v>375</v>
      </c>
      <c r="C118" s="11" t="s">
        <v>283</v>
      </c>
      <c r="D118" s="11" t="s">
        <v>275</v>
      </c>
      <c r="E118" s="11" t="s">
        <v>276</v>
      </c>
      <c r="G118" s="28">
        <f>SUMPRODUCT(('ILC Report'!$A$2:$A$8000='Active WWML'!$A118)*('ILC Report'!$BA$2:$BA$8000='Active WWML'!G$4)*('ILC Report'!$F$2:$F$8000))</f>
        <v>0</v>
      </c>
      <c r="H118" s="28">
        <f>SUMPRODUCT(('ILC Report'!$A$2:$A$8000='Active WWML'!$A118)*('ILC Report'!$BA$2:$BA$8000='Active WWML'!H$4)*('ILC Report'!$F$2:$F$8000))</f>
        <v>0</v>
      </c>
      <c r="I118" s="28">
        <f>SUMPRODUCT(('ILC Report'!$A$2:$A$8000='Active WWML'!$A118)*('ILC Report'!$BA$2:$BA$8000='Active WWML'!I$4)*('ILC Report'!$F$2:$F$8000))</f>
        <v>0</v>
      </c>
      <c r="K118" s="28" t="str">
        <f t="shared" si="4"/>
        <v>0</v>
      </c>
      <c r="L118" s="28" t="str">
        <f t="shared" si="5"/>
        <v>0</v>
      </c>
      <c r="M118" s="28" t="str">
        <f t="shared" si="6"/>
        <v>0</v>
      </c>
      <c r="O118" s="28">
        <f>SUMPRODUCT(('ILC Report'!$A$2:$A$8000='Active WWML'!$A118)*('ILC Report'!$BB$2:$BB$8000='Active WWML'!O$4)*('ILC Report'!$F$2:$F$8000))</f>
        <v>0</v>
      </c>
      <c r="P118" s="28">
        <f>SUMPRODUCT(('ILC Report'!$A$2:$A$8000='Active WWML'!$A118)*('ILC Report'!$BB$2:$BB$8000='Active WWML'!P$4)*('ILC Report'!$F$2:$F$8000))</f>
        <v>0</v>
      </c>
      <c r="Q118" s="28">
        <f>SUMPRODUCT(('ILC Report'!$A$2:$A$8000='Active WWML'!$A118)*('ILC Report'!$BB$2:$BB$8000='Active WWML'!Q$4)*('ILC Report'!$F$2:$F$8000))</f>
        <v>0</v>
      </c>
      <c r="R118" s="28">
        <f>SUMPRODUCT(('ILC Report'!$A$2:$A$8000='Active WWML'!$A118)*('ILC Report'!$BB$2:$BB$8000='Active WWML'!R$4)*('ILC Report'!$F$2:$F$8000))</f>
        <v>0</v>
      </c>
      <c r="S118" s="28">
        <f>SUMPRODUCT(('ILC Report'!$A$2:$A$8000='Active WWML'!$A118)*('ILC Report'!$BB$2:$BB$8000='Active WWML'!S$4)*('ILC Report'!$F$2:$F$8000))</f>
        <v>0</v>
      </c>
      <c r="T118" s="28">
        <f>SUMPRODUCT(('ILC Report'!$A$2:$A$8000='Active WWML'!$A118)*('ILC Report'!$BB$2:$BB$8000='Active WWML'!T$4)*('ILC Report'!$F$2:$F$8000))</f>
        <v>0</v>
      </c>
      <c r="U118" s="28">
        <f>SUMPRODUCT(('ILC Report'!$A$2:$A$8000='Active WWML'!$A118)*('ILC Report'!$BB$2:$BB$8000='Active WWML'!U$4)*('ILC Report'!$F$2:$F$8000))</f>
        <v>0</v>
      </c>
      <c r="V118" s="28">
        <f>SUMPRODUCT(('ILC Report'!$A$2:$A$8000='Active WWML'!$A118)*('ILC Report'!$BB$2:$BB$8000='Active WWML'!V$4)*('ILC Report'!$F$2:$F$8000))</f>
        <v>0</v>
      </c>
      <c r="W118" s="28">
        <f>SUMPRODUCT(('ILC Report'!$A$2:$A$8000='Active WWML'!$A118)*('ILC Report'!$BB$2:$BB$8000='Active WWML'!W$4)*('ILC Report'!$F$2:$F$8000))</f>
        <v>0</v>
      </c>
      <c r="X118" s="28">
        <f>SUMPRODUCT(('ILC Report'!$A$2:$A$8000='Active WWML'!$A118)*('ILC Report'!$BB$2:$BB$8000='Active WWML'!X$4)*('ILC Report'!$F$2:$F$8000))</f>
        <v>0</v>
      </c>
      <c r="Y118" s="28">
        <f>SUMPRODUCT(('ILC Report'!$A$2:$A$8000='Active WWML'!$A118)*('ILC Report'!$BB$2:$BB$8000='Active WWML'!Y$4)*('ILC Report'!$F$2:$F$8000))</f>
        <v>0</v>
      </c>
      <c r="Z118" s="28">
        <f>SUMPRODUCT(('ILC Report'!$A$2:$A$8000='Active WWML'!$A118)*('ILC Report'!$BB$2:$BB$8000='Active WWML'!Z$4)*('ILC Report'!$F$2:$F$8000))</f>
        <v>0</v>
      </c>
      <c r="AA118" s="28">
        <f>SUMPRODUCT(('ILC Report'!$A$2:$A$8000='Active WWML'!$A118)*('ILC Report'!$BB$2:$BB$8000='Active WWML'!AA$4)*('ILC Report'!$F$2:$F$8000))</f>
        <v>0</v>
      </c>
      <c r="AB118" s="28">
        <f>SUMPRODUCT(('ILC Report'!$A$2:$A$8000='Active WWML'!$A118)*('ILC Report'!$BB$2:$BB$8000='Active WWML'!AB$4)*('ILC Report'!$F$2:$F$8000))</f>
        <v>0</v>
      </c>
      <c r="AC118" s="28">
        <f>SUMPRODUCT(('ILC Report'!$A$2:$A$8000='Active WWML'!$A118)*('ILC Report'!$BB$2:$BB$8000='Active WWML'!AC$4)*('ILC Report'!$F$2:$F$8000))</f>
        <v>0</v>
      </c>
      <c r="AD118" s="28">
        <f>SUMPRODUCT(('ILC Report'!$A$2:$A$8000='Active WWML'!$A118)*('ILC Report'!$BB$2:$BB$8000='Active WWML'!AD$4)*('ILC Report'!$F$2:$F$8000))</f>
        <v>0</v>
      </c>
      <c r="AE118" s="28">
        <f>SUMPRODUCT(('ILC Report'!$A$2:$A$8000='Active WWML'!$A118)*('ILC Report'!$BB$2:$BB$8000='Active WWML'!AE$4)*('ILC Report'!$F$2:$F$8000))</f>
        <v>0</v>
      </c>
      <c r="AG118" s="28">
        <f>SUMPRODUCT(('ILC Report'!$A$2:$A$8000='Active WWML'!$A118)*('ILC Report'!$H$2:$H$8000='Active WWML'!AG$4)*('ILC Report'!$F$2:$F$8000))</f>
        <v>0</v>
      </c>
      <c r="AH118" s="28">
        <f>SUMPRODUCT(('ILC Report'!$A$2:$A$8000='Active WWML'!$A118)*('ILC Report'!$H$2:$H$8000='Active WWML'!AH$4)*('ILC Report'!$F$2:$F$8000))</f>
        <v>0</v>
      </c>
      <c r="AI118" s="28">
        <f>SUMPRODUCT(('ILC Report'!$A$2:$A$8000='Active WWML'!$A118)*('ILC Report'!$H$2:$H$8000='Active WWML'!AI$4)*('ILC Report'!$F$2:$F$8000))</f>
        <v>0</v>
      </c>
      <c r="AJ118" s="28">
        <f>SUMPRODUCT(('ILC Report'!$A$2:$A$8000='Active WWML'!$A118)*('ILC Report'!$H$2:$H$8000='Active WWML'!AJ$4)*('ILC Report'!$F$2:$F$8000))</f>
        <v>0</v>
      </c>
      <c r="AK118" s="28">
        <f t="shared" si="7"/>
        <v>0</v>
      </c>
    </row>
    <row r="119" spans="1:37" x14ac:dyDescent="0.3">
      <c r="A119" s="40" t="s">
        <v>154</v>
      </c>
      <c r="B119" s="11" t="s">
        <v>350</v>
      </c>
      <c r="C119" s="11" t="s">
        <v>274</v>
      </c>
      <c r="D119" s="11" t="s">
        <v>275</v>
      </c>
      <c r="E119" s="11" t="s">
        <v>276</v>
      </c>
      <c r="G119" s="28">
        <f>SUMPRODUCT(('ILC Report'!$A$2:$A$8000='Active WWML'!$A119)*('ILC Report'!$BA$2:$BA$8000='Active WWML'!G$4)*('ILC Report'!$F$2:$F$8000))</f>
        <v>0</v>
      </c>
      <c r="H119" s="28">
        <f>SUMPRODUCT(('ILC Report'!$A$2:$A$8000='Active WWML'!$A119)*('ILC Report'!$BA$2:$BA$8000='Active WWML'!H$4)*('ILC Report'!$F$2:$F$8000))</f>
        <v>0</v>
      </c>
      <c r="I119" s="28">
        <f>SUMPRODUCT(('ILC Report'!$A$2:$A$8000='Active WWML'!$A119)*('ILC Report'!$BA$2:$BA$8000='Active WWML'!I$4)*('ILC Report'!$F$2:$F$8000))</f>
        <v>0</v>
      </c>
      <c r="K119" s="28" t="str">
        <f t="shared" si="4"/>
        <v>0</v>
      </c>
      <c r="L119" s="28" t="str">
        <f t="shared" si="5"/>
        <v>0</v>
      </c>
      <c r="M119" s="28" t="str">
        <f t="shared" si="6"/>
        <v>0</v>
      </c>
      <c r="O119" s="28">
        <f>SUMPRODUCT(('ILC Report'!$A$2:$A$8000='Active WWML'!$A119)*('ILC Report'!$BB$2:$BB$8000='Active WWML'!O$4)*('ILC Report'!$F$2:$F$8000))</f>
        <v>0</v>
      </c>
      <c r="P119" s="28">
        <f>SUMPRODUCT(('ILC Report'!$A$2:$A$8000='Active WWML'!$A119)*('ILC Report'!$BB$2:$BB$8000='Active WWML'!P$4)*('ILC Report'!$F$2:$F$8000))</f>
        <v>0</v>
      </c>
      <c r="Q119" s="28">
        <f>SUMPRODUCT(('ILC Report'!$A$2:$A$8000='Active WWML'!$A119)*('ILC Report'!$BB$2:$BB$8000='Active WWML'!Q$4)*('ILC Report'!$F$2:$F$8000))</f>
        <v>0</v>
      </c>
      <c r="R119" s="28">
        <f>SUMPRODUCT(('ILC Report'!$A$2:$A$8000='Active WWML'!$A119)*('ILC Report'!$BB$2:$BB$8000='Active WWML'!R$4)*('ILC Report'!$F$2:$F$8000))</f>
        <v>0</v>
      </c>
      <c r="S119" s="28">
        <f>SUMPRODUCT(('ILC Report'!$A$2:$A$8000='Active WWML'!$A119)*('ILC Report'!$BB$2:$BB$8000='Active WWML'!S$4)*('ILC Report'!$F$2:$F$8000))</f>
        <v>0</v>
      </c>
      <c r="T119" s="28">
        <f>SUMPRODUCT(('ILC Report'!$A$2:$A$8000='Active WWML'!$A119)*('ILC Report'!$BB$2:$BB$8000='Active WWML'!T$4)*('ILC Report'!$F$2:$F$8000))</f>
        <v>0</v>
      </c>
      <c r="U119" s="28">
        <f>SUMPRODUCT(('ILC Report'!$A$2:$A$8000='Active WWML'!$A119)*('ILC Report'!$BB$2:$BB$8000='Active WWML'!U$4)*('ILC Report'!$F$2:$F$8000))</f>
        <v>0</v>
      </c>
      <c r="V119" s="28">
        <f>SUMPRODUCT(('ILC Report'!$A$2:$A$8000='Active WWML'!$A119)*('ILC Report'!$BB$2:$BB$8000='Active WWML'!V$4)*('ILC Report'!$F$2:$F$8000))</f>
        <v>0</v>
      </c>
      <c r="W119" s="28">
        <f>SUMPRODUCT(('ILC Report'!$A$2:$A$8000='Active WWML'!$A119)*('ILC Report'!$BB$2:$BB$8000='Active WWML'!W$4)*('ILC Report'!$F$2:$F$8000))</f>
        <v>0</v>
      </c>
      <c r="X119" s="28">
        <f>SUMPRODUCT(('ILC Report'!$A$2:$A$8000='Active WWML'!$A119)*('ILC Report'!$BB$2:$BB$8000='Active WWML'!X$4)*('ILC Report'!$F$2:$F$8000))</f>
        <v>0</v>
      </c>
      <c r="Y119" s="28">
        <f>SUMPRODUCT(('ILC Report'!$A$2:$A$8000='Active WWML'!$A119)*('ILC Report'!$BB$2:$BB$8000='Active WWML'!Y$4)*('ILC Report'!$F$2:$F$8000))</f>
        <v>0</v>
      </c>
      <c r="Z119" s="28">
        <f>SUMPRODUCT(('ILC Report'!$A$2:$A$8000='Active WWML'!$A119)*('ILC Report'!$BB$2:$BB$8000='Active WWML'!Z$4)*('ILC Report'!$F$2:$F$8000))</f>
        <v>0</v>
      </c>
      <c r="AA119" s="28">
        <f>SUMPRODUCT(('ILC Report'!$A$2:$A$8000='Active WWML'!$A119)*('ILC Report'!$BB$2:$BB$8000='Active WWML'!AA$4)*('ILC Report'!$F$2:$F$8000))</f>
        <v>0</v>
      </c>
      <c r="AB119" s="28">
        <f>SUMPRODUCT(('ILC Report'!$A$2:$A$8000='Active WWML'!$A119)*('ILC Report'!$BB$2:$BB$8000='Active WWML'!AB$4)*('ILC Report'!$F$2:$F$8000))</f>
        <v>0</v>
      </c>
      <c r="AC119" s="28">
        <f>SUMPRODUCT(('ILC Report'!$A$2:$A$8000='Active WWML'!$A119)*('ILC Report'!$BB$2:$BB$8000='Active WWML'!AC$4)*('ILC Report'!$F$2:$F$8000))</f>
        <v>0</v>
      </c>
      <c r="AD119" s="28">
        <f>SUMPRODUCT(('ILC Report'!$A$2:$A$8000='Active WWML'!$A119)*('ILC Report'!$BB$2:$BB$8000='Active WWML'!AD$4)*('ILC Report'!$F$2:$F$8000))</f>
        <v>0</v>
      </c>
      <c r="AE119" s="28">
        <f>SUMPRODUCT(('ILC Report'!$A$2:$A$8000='Active WWML'!$A119)*('ILC Report'!$BB$2:$BB$8000='Active WWML'!AE$4)*('ILC Report'!$F$2:$F$8000))</f>
        <v>0</v>
      </c>
      <c r="AG119" s="28">
        <f>SUMPRODUCT(('ILC Report'!$A$2:$A$8000='Active WWML'!$A119)*('ILC Report'!$H$2:$H$8000='Active WWML'!AG$4)*('ILC Report'!$F$2:$F$8000))</f>
        <v>0</v>
      </c>
      <c r="AH119" s="28">
        <f>SUMPRODUCT(('ILC Report'!$A$2:$A$8000='Active WWML'!$A119)*('ILC Report'!$H$2:$H$8000='Active WWML'!AH$4)*('ILC Report'!$F$2:$F$8000))</f>
        <v>0</v>
      </c>
      <c r="AI119" s="28">
        <f>SUMPRODUCT(('ILC Report'!$A$2:$A$8000='Active WWML'!$A119)*('ILC Report'!$H$2:$H$8000='Active WWML'!AI$4)*('ILC Report'!$F$2:$F$8000))</f>
        <v>0</v>
      </c>
      <c r="AJ119" s="28">
        <f>SUMPRODUCT(('ILC Report'!$A$2:$A$8000='Active WWML'!$A119)*('ILC Report'!$H$2:$H$8000='Active WWML'!AJ$4)*('ILC Report'!$F$2:$F$8000))</f>
        <v>0</v>
      </c>
      <c r="AK119" s="28">
        <f t="shared" si="7"/>
        <v>0</v>
      </c>
    </row>
    <row r="120" spans="1:37" x14ac:dyDescent="0.3">
      <c r="A120" s="40" t="s">
        <v>157</v>
      </c>
      <c r="B120" s="11" t="s">
        <v>369</v>
      </c>
      <c r="C120" s="11" t="s">
        <v>283</v>
      </c>
      <c r="D120" s="11" t="s">
        <v>275</v>
      </c>
      <c r="E120" s="11" t="s">
        <v>276</v>
      </c>
      <c r="G120" s="28">
        <f>SUMPRODUCT(('ILC Report'!$A$2:$A$8000='Active WWML'!$A120)*('ILC Report'!$BA$2:$BA$8000='Active WWML'!G$4)*('ILC Report'!$F$2:$F$8000))</f>
        <v>0</v>
      </c>
      <c r="H120" s="28">
        <f>SUMPRODUCT(('ILC Report'!$A$2:$A$8000='Active WWML'!$A120)*('ILC Report'!$BA$2:$BA$8000='Active WWML'!H$4)*('ILC Report'!$F$2:$F$8000))</f>
        <v>0</v>
      </c>
      <c r="I120" s="28">
        <f>SUMPRODUCT(('ILC Report'!$A$2:$A$8000='Active WWML'!$A120)*('ILC Report'!$BA$2:$BA$8000='Active WWML'!I$4)*('ILC Report'!$F$2:$F$8000))</f>
        <v>0</v>
      </c>
      <c r="K120" s="28" t="str">
        <f t="shared" si="4"/>
        <v>0</v>
      </c>
      <c r="L120" s="28" t="str">
        <f t="shared" si="5"/>
        <v>0</v>
      </c>
      <c r="M120" s="28" t="str">
        <f t="shared" si="6"/>
        <v>0</v>
      </c>
      <c r="O120" s="28">
        <f>SUMPRODUCT(('ILC Report'!$A$2:$A$8000='Active WWML'!$A120)*('ILC Report'!$BB$2:$BB$8000='Active WWML'!O$4)*('ILC Report'!$F$2:$F$8000))</f>
        <v>0</v>
      </c>
      <c r="P120" s="28">
        <f>SUMPRODUCT(('ILC Report'!$A$2:$A$8000='Active WWML'!$A120)*('ILC Report'!$BB$2:$BB$8000='Active WWML'!P$4)*('ILC Report'!$F$2:$F$8000))</f>
        <v>0</v>
      </c>
      <c r="Q120" s="28">
        <f>SUMPRODUCT(('ILC Report'!$A$2:$A$8000='Active WWML'!$A120)*('ILC Report'!$BB$2:$BB$8000='Active WWML'!Q$4)*('ILC Report'!$F$2:$F$8000))</f>
        <v>0</v>
      </c>
      <c r="R120" s="28">
        <f>SUMPRODUCT(('ILC Report'!$A$2:$A$8000='Active WWML'!$A120)*('ILC Report'!$BB$2:$BB$8000='Active WWML'!R$4)*('ILC Report'!$F$2:$F$8000))</f>
        <v>0</v>
      </c>
      <c r="S120" s="28">
        <f>SUMPRODUCT(('ILC Report'!$A$2:$A$8000='Active WWML'!$A120)*('ILC Report'!$BB$2:$BB$8000='Active WWML'!S$4)*('ILC Report'!$F$2:$F$8000))</f>
        <v>0</v>
      </c>
      <c r="T120" s="28">
        <f>SUMPRODUCT(('ILC Report'!$A$2:$A$8000='Active WWML'!$A120)*('ILC Report'!$BB$2:$BB$8000='Active WWML'!T$4)*('ILC Report'!$F$2:$F$8000))</f>
        <v>0</v>
      </c>
      <c r="U120" s="28">
        <f>SUMPRODUCT(('ILC Report'!$A$2:$A$8000='Active WWML'!$A120)*('ILC Report'!$BB$2:$BB$8000='Active WWML'!U$4)*('ILC Report'!$F$2:$F$8000))</f>
        <v>0</v>
      </c>
      <c r="V120" s="28">
        <f>SUMPRODUCT(('ILC Report'!$A$2:$A$8000='Active WWML'!$A120)*('ILC Report'!$BB$2:$BB$8000='Active WWML'!V$4)*('ILC Report'!$F$2:$F$8000))</f>
        <v>0</v>
      </c>
      <c r="W120" s="28">
        <f>SUMPRODUCT(('ILC Report'!$A$2:$A$8000='Active WWML'!$A120)*('ILC Report'!$BB$2:$BB$8000='Active WWML'!W$4)*('ILC Report'!$F$2:$F$8000))</f>
        <v>0</v>
      </c>
      <c r="X120" s="28">
        <f>SUMPRODUCT(('ILC Report'!$A$2:$A$8000='Active WWML'!$A120)*('ILC Report'!$BB$2:$BB$8000='Active WWML'!X$4)*('ILC Report'!$F$2:$F$8000))</f>
        <v>0</v>
      </c>
      <c r="Y120" s="28">
        <f>SUMPRODUCT(('ILC Report'!$A$2:$A$8000='Active WWML'!$A120)*('ILC Report'!$BB$2:$BB$8000='Active WWML'!Y$4)*('ILC Report'!$F$2:$F$8000))</f>
        <v>0</v>
      </c>
      <c r="Z120" s="28">
        <f>SUMPRODUCT(('ILC Report'!$A$2:$A$8000='Active WWML'!$A120)*('ILC Report'!$BB$2:$BB$8000='Active WWML'!Z$4)*('ILC Report'!$F$2:$F$8000))</f>
        <v>0</v>
      </c>
      <c r="AA120" s="28">
        <f>SUMPRODUCT(('ILC Report'!$A$2:$A$8000='Active WWML'!$A120)*('ILC Report'!$BB$2:$BB$8000='Active WWML'!AA$4)*('ILC Report'!$F$2:$F$8000))</f>
        <v>0</v>
      </c>
      <c r="AB120" s="28">
        <f>SUMPRODUCT(('ILC Report'!$A$2:$A$8000='Active WWML'!$A120)*('ILC Report'!$BB$2:$BB$8000='Active WWML'!AB$4)*('ILC Report'!$F$2:$F$8000))</f>
        <v>0</v>
      </c>
      <c r="AC120" s="28">
        <f>SUMPRODUCT(('ILC Report'!$A$2:$A$8000='Active WWML'!$A120)*('ILC Report'!$BB$2:$BB$8000='Active WWML'!AC$4)*('ILC Report'!$F$2:$F$8000))</f>
        <v>0</v>
      </c>
      <c r="AD120" s="28">
        <f>SUMPRODUCT(('ILC Report'!$A$2:$A$8000='Active WWML'!$A120)*('ILC Report'!$BB$2:$BB$8000='Active WWML'!AD$4)*('ILC Report'!$F$2:$F$8000))</f>
        <v>0</v>
      </c>
      <c r="AE120" s="28">
        <f>SUMPRODUCT(('ILC Report'!$A$2:$A$8000='Active WWML'!$A120)*('ILC Report'!$BB$2:$BB$8000='Active WWML'!AE$4)*('ILC Report'!$F$2:$F$8000))</f>
        <v>0</v>
      </c>
      <c r="AG120" s="28">
        <f>SUMPRODUCT(('ILC Report'!$A$2:$A$8000='Active WWML'!$A120)*('ILC Report'!$H$2:$H$8000='Active WWML'!AG$4)*('ILC Report'!$F$2:$F$8000))</f>
        <v>0</v>
      </c>
      <c r="AH120" s="28">
        <f>SUMPRODUCT(('ILC Report'!$A$2:$A$8000='Active WWML'!$A120)*('ILC Report'!$H$2:$H$8000='Active WWML'!AH$4)*('ILC Report'!$F$2:$F$8000))</f>
        <v>0</v>
      </c>
      <c r="AI120" s="28">
        <f>SUMPRODUCT(('ILC Report'!$A$2:$A$8000='Active WWML'!$A120)*('ILC Report'!$H$2:$H$8000='Active WWML'!AI$4)*('ILC Report'!$F$2:$F$8000))</f>
        <v>0</v>
      </c>
      <c r="AJ120" s="28">
        <f>SUMPRODUCT(('ILC Report'!$A$2:$A$8000='Active WWML'!$A120)*('ILC Report'!$H$2:$H$8000='Active WWML'!AJ$4)*('ILC Report'!$F$2:$F$8000))</f>
        <v>0</v>
      </c>
      <c r="AK120" s="28">
        <f t="shared" si="7"/>
        <v>0</v>
      </c>
    </row>
    <row r="121" spans="1:37" x14ac:dyDescent="0.3">
      <c r="A121" s="40" t="s">
        <v>123</v>
      </c>
      <c r="B121" s="11" t="s">
        <v>380</v>
      </c>
      <c r="C121" s="11" t="s">
        <v>283</v>
      </c>
      <c r="D121" s="11" t="s">
        <v>305</v>
      </c>
      <c r="E121" s="11" t="s">
        <v>534</v>
      </c>
      <c r="G121" s="28">
        <f>SUMPRODUCT(('ILC Report'!$A$2:$A$8000='Active WWML'!$A121)*('ILC Report'!$BA$2:$BA$8000='Active WWML'!G$4)*('ILC Report'!$F$2:$F$8000))</f>
        <v>0</v>
      </c>
      <c r="H121" s="28">
        <f>SUMPRODUCT(('ILC Report'!$A$2:$A$8000='Active WWML'!$A121)*('ILC Report'!$BA$2:$BA$8000='Active WWML'!H$4)*('ILC Report'!$F$2:$F$8000))</f>
        <v>232.5</v>
      </c>
      <c r="I121" s="28">
        <f>SUMPRODUCT(('ILC Report'!$A$2:$A$8000='Active WWML'!$A121)*('ILC Report'!$BA$2:$BA$8000='Active WWML'!I$4)*('ILC Report'!$F$2:$F$8000))</f>
        <v>0</v>
      </c>
      <c r="K121" s="28" t="str">
        <f t="shared" si="4"/>
        <v>0</v>
      </c>
      <c r="L121" s="28" t="str">
        <f t="shared" si="5"/>
        <v>1</v>
      </c>
      <c r="M121" s="28" t="str">
        <f t="shared" si="6"/>
        <v>0</v>
      </c>
      <c r="O121" s="28">
        <f>SUMPRODUCT(('ILC Report'!$A$2:$A$8000='Active WWML'!$A121)*('ILC Report'!$BB$2:$BB$8000='Active WWML'!O$4)*('ILC Report'!$F$2:$F$8000))</f>
        <v>200</v>
      </c>
      <c r="P121" s="28">
        <f>SUMPRODUCT(('ILC Report'!$A$2:$A$8000='Active WWML'!$A121)*('ILC Report'!$BB$2:$BB$8000='Active WWML'!P$4)*('ILC Report'!$F$2:$F$8000))</f>
        <v>0</v>
      </c>
      <c r="Q121" s="28">
        <f>SUMPRODUCT(('ILC Report'!$A$2:$A$8000='Active WWML'!$A121)*('ILC Report'!$BB$2:$BB$8000='Active WWML'!Q$4)*('ILC Report'!$F$2:$F$8000))</f>
        <v>0</v>
      </c>
      <c r="R121" s="28">
        <f>SUMPRODUCT(('ILC Report'!$A$2:$A$8000='Active WWML'!$A121)*('ILC Report'!$BB$2:$BB$8000='Active WWML'!R$4)*('ILC Report'!$F$2:$F$8000))</f>
        <v>24</v>
      </c>
      <c r="S121" s="28">
        <f>SUMPRODUCT(('ILC Report'!$A$2:$A$8000='Active WWML'!$A121)*('ILC Report'!$BB$2:$BB$8000='Active WWML'!S$4)*('ILC Report'!$F$2:$F$8000))</f>
        <v>0</v>
      </c>
      <c r="T121" s="28">
        <f>SUMPRODUCT(('ILC Report'!$A$2:$A$8000='Active WWML'!$A121)*('ILC Report'!$BB$2:$BB$8000='Active WWML'!T$4)*('ILC Report'!$F$2:$F$8000))</f>
        <v>0</v>
      </c>
      <c r="U121" s="28">
        <f>SUMPRODUCT(('ILC Report'!$A$2:$A$8000='Active WWML'!$A121)*('ILC Report'!$BB$2:$BB$8000='Active WWML'!U$4)*('ILC Report'!$F$2:$F$8000))</f>
        <v>0</v>
      </c>
      <c r="V121" s="28">
        <f>SUMPRODUCT(('ILC Report'!$A$2:$A$8000='Active WWML'!$A121)*('ILC Report'!$BB$2:$BB$8000='Active WWML'!V$4)*('ILC Report'!$F$2:$F$8000))</f>
        <v>0</v>
      </c>
      <c r="W121" s="28">
        <f>SUMPRODUCT(('ILC Report'!$A$2:$A$8000='Active WWML'!$A121)*('ILC Report'!$BB$2:$BB$8000='Active WWML'!W$4)*('ILC Report'!$F$2:$F$8000))</f>
        <v>8.5</v>
      </c>
      <c r="X121" s="28">
        <f>SUMPRODUCT(('ILC Report'!$A$2:$A$8000='Active WWML'!$A121)*('ILC Report'!$BB$2:$BB$8000='Active WWML'!X$4)*('ILC Report'!$F$2:$F$8000))</f>
        <v>0</v>
      </c>
      <c r="Y121" s="28">
        <f>SUMPRODUCT(('ILC Report'!$A$2:$A$8000='Active WWML'!$A121)*('ILC Report'!$BB$2:$BB$8000='Active WWML'!Y$4)*('ILC Report'!$F$2:$F$8000))</f>
        <v>0</v>
      </c>
      <c r="Z121" s="28">
        <f>SUMPRODUCT(('ILC Report'!$A$2:$A$8000='Active WWML'!$A121)*('ILC Report'!$BB$2:$BB$8000='Active WWML'!Z$4)*('ILC Report'!$F$2:$F$8000))</f>
        <v>0</v>
      </c>
      <c r="AA121" s="28">
        <f>SUMPRODUCT(('ILC Report'!$A$2:$A$8000='Active WWML'!$A121)*('ILC Report'!$BB$2:$BB$8000='Active WWML'!AA$4)*('ILC Report'!$F$2:$F$8000))</f>
        <v>0</v>
      </c>
      <c r="AB121" s="28">
        <f>SUMPRODUCT(('ILC Report'!$A$2:$A$8000='Active WWML'!$A121)*('ILC Report'!$BB$2:$BB$8000='Active WWML'!AB$4)*('ILC Report'!$F$2:$F$8000))</f>
        <v>0</v>
      </c>
      <c r="AC121" s="28">
        <f>SUMPRODUCT(('ILC Report'!$A$2:$A$8000='Active WWML'!$A121)*('ILC Report'!$BB$2:$BB$8000='Active WWML'!AC$4)*('ILC Report'!$F$2:$F$8000))</f>
        <v>0</v>
      </c>
      <c r="AD121" s="28">
        <f>SUMPRODUCT(('ILC Report'!$A$2:$A$8000='Active WWML'!$A121)*('ILC Report'!$BB$2:$BB$8000='Active WWML'!AD$4)*('ILC Report'!$F$2:$F$8000))</f>
        <v>0</v>
      </c>
      <c r="AE121" s="28">
        <f>SUMPRODUCT(('ILC Report'!$A$2:$A$8000='Active WWML'!$A121)*('ILC Report'!$BB$2:$BB$8000='Active WWML'!AE$4)*('ILC Report'!$F$2:$F$8000))</f>
        <v>0</v>
      </c>
      <c r="AG121" s="28">
        <f>SUMPRODUCT(('ILC Report'!$A$2:$A$8000='Active WWML'!$A121)*('ILC Report'!$H$2:$H$8000='Active WWML'!AG$4)*('ILC Report'!$F$2:$F$8000))</f>
        <v>232.5</v>
      </c>
      <c r="AH121" s="28">
        <f>SUMPRODUCT(('ILC Report'!$A$2:$A$8000='Active WWML'!$A121)*('ILC Report'!$H$2:$H$8000='Active WWML'!AH$4)*('ILC Report'!$F$2:$F$8000))</f>
        <v>0</v>
      </c>
      <c r="AI121" s="28">
        <f>SUMPRODUCT(('ILC Report'!$A$2:$A$8000='Active WWML'!$A121)*('ILC Report'!$H$2:$H$8000='Active WWML'!AI$4)*('ILC Report'!$F$2:$F$8000))</f>
        <v>0</v>
      </c>
      <c r="AJ121" s="28">
        <f>SUMPRODUCT(('ILC Report'!$A$2:$A$8000='Active WWML'!$A121)*('ILC Report'!$H$2:$H$8000='Active WWML'!AJ$4)*('ILC Report'!$F$2:$F$8000))</f>
        <v>0</v>
      </c>
      <c r="AK121" s="28">
        <f t="shared" si="7"/>
        <v>232.5</v>
      </c>
    </row>
    <row r="122" spans="1:37" x14ac:dyDescent="0.3">
      <c r="A122" s="40" t="s">
        <v>166</v>
      </c>
      <c r="B122" s="11" t="s">
        <v>344</v>
      </c>
      <c r="C122" s="11" t="s">
        <v>284</v>
      </c>
      <c r="D122" s="11" t="s">
        <v>275</v>
      </c>
      <c r="E122" s="11" t="s">
        <v>276</v>
      </c>
      <c r="G122" s="28">
        <f>SUMPRODUCT(('ILC Report'!$A$2:$A$8000='Active WWML'!$A122)*('ILC Report'!$BA$2:$BA$8000='Active WWML'!G$4)*('ILC Report'!$F$2:$F$8000))</f>
        <v>0</v>
      </c>
      <c r="H122" s="28">
        <f>SUMPRODUCT(('ILC Report'!$A$2:$A$8000='Active WWML'!$A122)*('ILC Report'!$BA$2:$BA$8000='Active WWML'!H$4)*('ILC Report'!$F$2:$F$8000))</f>
        <v>0</v>
      </c>
      <c r="I122" s="28">
        <f>SUMPRODUCT(('ILC Report'!$A$2:$A$8000='Active WWML'!$A122)*('ILC Report'!$BA$2:$BA$8000='Active WWML'!I$4)*('ILC Report'!$F$2:$F$8000))</f>
        <v>0</v>
      </c>
      <c r="K122" s="28" t="str">
        <f t="shared" si="4"/>
        <v>0</v>
      </c>
      <c r="L122" s="28" t="str">
        <f t="shared" si="5"/>
        <v>0</v>
      </c>
      <c r="M122" s="28" t="str">
        <f t="shared" si="6"/>
        <v>0</v>
      </c>
      <c r="O122" s="28">
        <f>SUMPRODUCT(('ILC Report'!$A$2:$A$8000='Active WWML'!$A122)*('ILC Report'!$BB$2:$BB$8000='Active WWML'!O$4)*('ILC Report'!$F$2:$F$8000))</f>
        <v>0</v>
      </c>
      <c r="P122" s="28">
        <f>SUMPRODUCT(('ILC Report'!$A$2:$A$8000='Active WWML'!$A122)*('ILC Report'!$BB$2:$BB$8000='Active WWML'!P$4)*('ILC Report'!$F$2:$F$8000))</f>
        <v>0</v>
      </c>
      <c r="Q122" s="28">
        <f>SUMPRODUCT(('ILC Report'!$A$2:$A$8000='Active WWML'!$A122)*('ILC Report'!$BB$2:$BB$8000='Active WWML'!Q$4)*('ILC Report'!$F$2:$F$8000))</f>
        <v>0</v>
      </c>
      <c r="R122" s="28">
        <f>SUMPRODUCT(('ILC Report'!$A$2:$A$8000='Active WWML'!$A122)*('ILC Report'!$BB$2:$BB$8000='Active WWML'!R$4)*('ILC Report'!$F$2:$F$8000))</f>
        <v>0</v>
      </c>
      <c r="S122" s="28">
        <f>SUMPRODUCT(('ILC Report'!$A$2:$A$8000='Active WWML'!$A122)*('ILC Report'!$BB$2:$BB$8000='Active WWML'!S$4)*('ILC Report'!$F$2:$F$8000))</f>
        <v>0</v>
      </c>
      <c r="T122" s="28">
        <f>SUMPRODUCT(('ILC Report'!$A$2:$A$8000='Active WWML'!$A122)*('ILC Report'!$BB$2:$BB$8000='Active WWML'!T$4)*('ILC Report'!$F$2:$F$8000))</f>
        <v>0</v>
      </c>
      <c r="U122" s="28">
        <f>SUMPRODUCT(('ILC Report'!$A$2:$A$8000='Active WWML'!$A122)*('ILC Report'!$BB$2:$BB$8000='Active WWML'!U$4)*('ILC Report'!$F$2:$F$8000))</f>
        <v>0</v>
      </c>
      <c r="V122" s="28">
        <f>SUMPRODUCT(('ILC Report'!$A$2:$A$8000='Active WWML'!$A122)*('ILC Report'!$BB$2:$BB$8000='Active WWML'!V$4)*('ILC Report'!$F$2:$F$8000))</f>
        <v>0</v>
      </c>
      <c r="W122" s="28">
        <f>SUMPRODUCT(('ILC Report'!$A$2:$A$8000='Active WWML'!$A122)*('ILC Report'!$BB$2:$BB$8000='Active WWML'!W$4)*('ILC Report'!$F$2:$F$8000))</f>
        <v>0</v>
      </c>
      <c r="X122" s="28">
        <f>SUMPRODUCT(('ILC Report'!$A$2:$A$8000='Active WWML'!$A122)*('ILC Report'!$BB$2:$BB$8000='Active WWML'!X$4)*('ILC Report'!$F$2:$F$8000))</f>
        <v>0</v>
      </c>
      <c r="Y122" s="28">
        <f>SUMPRODUCT(('ILC Report'!$A$2:$A$8000='Active WWML'!$A122)*('ILC Report'!$BB$2:$BB$8000='Active WWML'!Y$4)*('ILC Report'!$F$2:$F$8000))</f>
        <v>0</v>
      </c>
      <c r="Z122" s="28">
        <f>SUMPRODUCT(('ILC Report'!$A$2:$A$8000='Active WWML'!$A122)*('ILC Report'!$BB$2:$BB$8000='Active WWML'!Z$4)*('ILC Report'!$F$2:$F$8000))</f>
        <v>0</v>
      </c>
      <c r="AA122" s="28">
        <f>SUMPRODUCT(('ILC Report'!$A$2:$A$8000='Active WWML'!$A122)*('ILC Report'!$BB$2:$BB$8000='Active WWML'!AA$4)*('ILC Report'!$F$2:$F$8000))</f>
        <v>0</v>
      </c>
      <c r="AB122" s="28">
        <f>SUMPRODUCT(('ILC Report'!$A$2:$A$8000='Active WWML'!$A122)*('ILC Report'!$BB$2:$BB$8000='Active WWML'!AB$4)*('ILC Report'!$F$2:$F$8000))</f>
        <v>0</v>
      </c>
      <c r="AC122" s="28">
        <f>SUMPRODUCT(('ILC Report'!$A$2:$A$8000='Active WWML'!$A122)*('ILC Report'!$BB$2:$BB$8000='Active WWML'!AC$4)*('ILC Report'!$F$2:$F$8000))</f>
        <v>0</v>
      </c>
      <c r="AD122" s="28">
        <f>SUMPRODUCT(('ILC Report'!$A$2:$A$8000='Active WWML'!$A122)*('ILC Report'!$BB$2:$BB$8000='Active WWML'!AD$4)*('ILC Report'!$F$2:$F$8000))</f>
        <v>0</v>
      </c>
      <c r="AE122" s="28">
        <f>SUMPRODUCT(('ILC Report'!$A$2:$A$8000='Active WWML'!$A122)*('ILC Report'!$BB$2:$BB$8000='Active WWML'!AE$4)*('ILC Report'!$F$2:$F$8000))</f>
        <v>0</v>
      </c>
      <c r="AG122" s="28">
        <f>SUMPRODUCT(('ILC Report'!$A$2:$A$8000='Active WWML'!$A122)*('ILC Report'!$H$2:$H$8000='Active WWML'!AG$4)*('ILC Report'!$F$2:$F$8000))</f>
        <v>0</v>
      </c>
      <c r="AH122" s="28">
        <f>SUMPRODUCT(('ILC Report'!$A$2:$A$8000='Active WWML'!$A122)*('ILC Report'!$H$2:$H$8000='Active WWML'!AH$4)*('ILC Report'!$F$2:$F$8000))</f>
        <v>0</v>
      </c>
      <c r="AI122" s="28">
        <f>SUMPRODUCT(('ILC Report'!$A$2:$A$8000='Active WWML'!$A122)*('ILC Report'!$H$2:$H$8000='Active WWML'!AI$4)*('ILC Report'!$F$2:$F$8000))</f>
        <v>0</v>
      </c>
      <c r="AJ122" s="28">
        <f>SUMPRODUCT(('ILC Report'!$A$2:$A$8000='Active WWML'!$A122)*('ILC Report'!$H$2:$H$8000='Active WWML'!AJ$4)*('ILC Report'!$F$2:$F$8000))</f>
        <v>0</v>
      </c>
      <c r="AK122" s="28">
        <f t="shared" si="7"/>
        <v>0</v>
      </c>
    </row>
    <row r="123" spans="1:37" x14ac:dyDescent="0.3">
      <c r="A123" s="40">
        <v>5791</v>
      </c>
      <c r="B123" s="11" t="s">
        <v>415</v>
      </c>
      <c r="C123" s="11" t="s">
        <v>274</v>
      </c>
      <c r="D123" s="11" t="s">
        <v>305</v>
      </c>
      <c r="E123" s="11" t="s">
        <v>534</v>
      </c>
      <c r="G123" s="28">
        <f>SUMPRODUCT(('ILC Report'!$A$2:$A$8000='Active WWML'!$A123)*('ILC Report'!$BA$2:$BA$8000='Active WWML'!G$4)*('ILC Report'!$F$2:$F$8000))</f>
        <v>0</v>
      </c>
      <c r="H123" s="28">
        <f>SUMPRODUCT(('ILC Report'!$A$2:$A$8000='Active WWML'!$A123)*('ILC Report'!$BA$2:$BA$8000='Active WWML'!H$4)*('ILC Report'!$F$2:$F$8000))</f>
        <v>0</v>
      </c>
      <c r="I123" s="28">
        <f>SUMPRODUCT(('ILC Report'!$A$2:$A$8000='Active WWML'!$A123)*('ILC Report'!$BA$2:$BA$8000='Active WWML'!I$4)*('ILC Report'!$F$2:$F$8000))</f>
        <v>0</v>
      </c>
      <c r="K123" s="28" t="str">
        <f t="shared" si="4"/>
        <v>0</v>
      </c>
      <c r="L123" s="28" t="str">
        <f t="shared" si="5"/>
        <v>0</v>
      </c>
      <c r="M123" s="28" t="str">
        <f t="shared" si="6"/>
        <v>0</v>
      </c>
      <c r="O123" s="28">
        <f>SUMPRODUCT(('ILC Report'!$A$2:$A$8000='Active WWML'!$A123)*('ILC Report'!$BB$2:$BB$8000='Active WWML'!O$4)*('ILC Report'!$F$2:$F$8000))</f>
        <v>0</v>
      </c>
      <c r="P123" s="28">
        <f>SUMPRODUCT(('ILC Report'!$A$2:$A$8000='Active WWML'!$A123)*('ILC Report'!$BB$2:$BB$8000='Active WWML'!P$4)*('ILC Report'!$F$2:$F$8000))</f>
        <v>0</v>
      </c>
      <c r="Q123" s="28">
        <f>SUMPRODUCT(('ILC Report'!$A$2:$A$8000='Active WWML'!$A123)*('ILC Report'!$BB$2:$BB$8000='Active WWML'!Q$4)*('ILC Report'!$F$2:$F$8000))</f>
        <v>0</v>
      </c>
      <c r="R123" s="28">
        <f>SUMPRODUCT(('ILC Report'!$A$2:$A$8000='Active WWML'!$A123)*('ILC Report'!$BB$2:$BB$8000='Active WWML'!R$4)*('ILC Report'!$F$2:$F$8000))</f>
        <v>0</v>
      </c>
      <c r="S123" s="28">
        <f>SUMPRODUCT(('ILC Report'!$A$2:$A$8000='Active WWML'!$A123)*('ILC Report'!$BB$2:$BB$8000='Active WWML'!S$4)*('ILC Report'!$F$2:$F$8000))</f>
        <v>0</v>
      </c>
      <c r="T123" s="28">
        <f>SUMPRODUCT(('ILC Report'!$A$2:$A$8000='Active WWML'!$A123)*('ILC Report'!$BB$2:$BB$8000='Active WWML'!T$4)*('ILC Report'!$F$2:$F$8000))</f>
        <v>0</v>
      </c>
      <c r="U123" s="28">
        <f>SUMPRODUCT(('ILC Report'!$A$2:$A$8000='Active WWML'!$A123)*('ILC Report'!$BB$2:$BB$8000='Active WWML'!U$4)*('ILC Report'!$F$2:$F$8000))</f>
        <v>0</v>
      </c>
      <c r="V123" s="28">
        <f>SUMPRODUCT(('ILC Report'!$A$2:$A$8000='Active WWML'!$A123)*('ILC Report'!$BB$2:$BB$8000='Active WWML'!V$4)*('ILC Report'!$F$2:$F$8000))</f>
        <v>0</v>
      </c>
      <c r="W123" s="28">
        <f>SUMPRODUCT(('ILC Report'!$A$2:$A$8000='Active WWML'!$A123)*('ILC Report'!$BB$2:$BB$8000='Active WWML'!W$4)*('ILC Report'!$F$2:$F$8000))</f>
        <v>0</v>
      </c>
      <c r="X123" s="28">
        <f>SUMPRODUCT(('ILC Report'!$A$2:$A$8000='Active WWML'!$A123)*('ILC Report'!$BB$2:$BB$8000='Active WWML'!X$4)*('ILC Report'!$F$2:$F$8000))</f>
        <v>0</v>
      </c>
      <c r="Y123" s="28">
        <f>SUMPRODUCT(('ILC Report'!$A$2:$A$8000='Active WWML'!$A123)*('ILC Report'!$BB$2:$BB$8000='Active WWML'!Y$4)*('ILC Report'!$F$2:$F$8000))</f>
        <v>0</v>
      </c>
      <c r="Z123" s="28">
        <f>SUMPRODUCT(('ILC Report'!$A$2:$A$8000='Active WWML'!$A123)*('ILC Report'!$BB$2:$BB$8000='Active WWML'!Z$4)*('ILC Report'!$F$2:$F$8000))</f>
        <v>0</v>
      </c>
      <c r="AA123" s="28">
        <f>SUMPRODUCT(('ILC Report'!$A$2:$A$8000='Active WWML'!$A123)*('ILC Report'!$BB$2:$BB$8000='Active WWML'!AA$4)*('ILC Report'!$F$2:$F$8000))</f>
        <v>0</v>
      </c>
      <c r="AB123" s="28">
        <f>SUMPRODUCT(('ILC Report'!$A$2:$A$8000='Active WWML'!$A123)*('ILC Report'!$BB$2:$BB$8000='Active WWML'!AB$4)*('ILC Report'!$F$2:$F$8000))</f>
        <v>0</v>
      </c>
      <c r="AC123" s="28">
        <f>SUMPRODUCT(('ILC Report'!$A$2:$A$8000='Active WWML'!$A123)*('ILC Report'!$BB$2:$BB$8000='Active WWML'!AC$4)*('ILC Report'!$F$2:$F$8000))</f>
        <v>0</v>
      </c>
      <c r="AD123" s="28">
        <f>SUMPRODUCT(('ILC Report'!$A$2:$A$8000='Active WWML'!$A123)*('ILC Report'!$BB$2:$BB$8000='Active WWML'!AD$4)*('ILC Report'!$F$2:$F$8000))</f>
        <v>0</v>
      </c>
      <c r="AE123" s="28">
        <f>SUMPRODUCT(('ILC Report'!$A$2:$A$8000='Active WWML'!$A123)*('ILC Report'!$BB$2:$BB$8000='Active WWML'!AE$4)*('ILC Report'!$F$2:$F$8000))</f>
        <v>0</v>
      </c>
      <c r="AG123" s="28">
        <f>SUMPRODUCT(('ILC Report'!$A$2:$A$8000='Active WWML'!$A123)*('ILC Report'!$H$2:$H$8000='Active WWML'!AG$4)*('ILC Report'!$F$2:$F$8000))</f>
        <v>0</v>
      </c>
      <c r="AH123" s="28">
        <f>SUMPRODUCT(('ILC Report'!$A$2:$A$8000='Active WWML'!$A123)*('ILC Report'!$H$2:$H$8000='Active WWML'!AH$4)*('ILC Report'!$F$2:$F$8000))</f>
        <v>0</v>
      </c>
      <c r="AI123" s="28">
        <f>SUMPRODUCT(('ILC Report'!$A$2:$A$8000='Active WWML'!$A123)*('ILC Report'!$H$2:$H$8000='Active WWML'!AI$4)*('ILC Report'!$F$2:$F$8000))</f>
        <v>0</v>
      </c>
      <c r="AJ123" s="28">
        <f>SUMPRODUCT(('ILC Report'!$A$2:$A$8000='Active WWML'!$A123)*('ILC Report'!$H$2:$H$8000='Active WWML'!AJ$4)*('ILC Report'!$F$2:$F$8000))</f>
        <v>0</v>
      </c>
      <c r="AK123" s="28">
        <f t="shared" si="7"/>
        <v>0</v>
      </c>
    </row>
    <row r="124" spans="1:37" x14ac:dyDescent="0.3">
      <c r="A124" s="40" t="s">
        <v>517</v>
      </c>
      <c r="B124" s="11" t="s">
        <v>529</v>
      </c>
      <c r="C124" s="11" t="s">
        <v>278</v>
      </c>
      <c r="D124" s="11" t="s">
        <v>275</v>
      </c>
      <c r="E124" s="11" t="s">
        <v>276</v>
      </c>
      <c r="G124" s="28">
        <f>SUMPRODUCT(('ILC Report'!$A$2:$A$8000='Active WWML'!$A124)*('ILC Report'!$BA$2:$BA$8000='Active WWML'!G$4)*('ILC Report'!$F$2:$F$8000))</f>
        <v>0</v>
      </c>
      <c r="H124" s="28">
        <f>SUMPRODUCT(('ILC Report'!$A$2:$A$8000='Active WWML'!$A124)*('ILC Report'!$BA$2:$BA$8000='Active WWML'!H$4)*('ILC Report'!$F$2:$F$8000))</f>
        <v>0</v>
      </c>
      <c r="I124" s="28">
        <f>SUMPRODUCT(('ILC Report'!$A$2:$A$8000='Active WWML'!$A124)*('ILC Report'!$BA$2:$BA$8000='Active WWML'!I$4)*('ILC Report'!$F$2:$F$8000))</f>
        <v>0</v>
      </c>
      <c r="K124" s="28" t="str">
        <f t="shared" si="4"/>
        <v>0</v>
      </c>
      <c r="L124" s="28" t="str">
        <f t="shared" si="5"/>
        <v>0</v>
      </c>
      <c r="M124" s="28" t="str">
        <f t="shared" si="6"/>
        <v>0</v>
      </c>
      <c r="O124" s="28">
        <f>SUMPRODUCT(('ILC Report'!$A$2:$A$8000='Active WWML'!$A124)*('ILC Report'!$BB$2:$BB$8000='Active WWML'!O$4)*('ILC Report'!$F$2:$F$8000))</f>
        <v>0</v>
      </c>
      <c r="P124" s="28">
        <f>SUMPRODUCT(('ILC Report'!$A$2:$A$8000='Active WWML'!$A124)*('ILC Report'!$BB$2:$BB$8000='Active WWML'!P$4)*('ILC Report'!$F$2:$F$8000))</f>
        <v>0</v>
      </c>
      <c r="Q124" s="28">
        <f>SUMPRODUCT(('ILC Report'!$A$2:$A$8000='Active WWML'!$A124)*('ILC Report'!$BB$2:$BB$8000='Active WWML'!Q$4)*('ILC Report'!$F$2:$F$8000))</f>
        <v>0</v>
      </c>
      <c r="R124" s="28">
        <f>SUMPRODUCT(('ILC Report'!$A$2:$A$8000='Active WWML'!$A124)*('ILC Report'!$BB$2:$BB$8000='Active WWML'!R$4)*('ILC Report'!$F$2:$F$8000))</f>
        <v>0</v>
      </c>
      <c r="S124" s="28">
        <f>SUMPRODUCT(('ILC Report'!$A$2:$A$8000='Active WWML'!$A124)*('ILC Report'!$BB$2:$BB$8000='Active WWML'!S$4)*('ILC Report'!$F$2:$F$8000))</f>
        <v>0</v>
      </c>
      <c r="T124" s="28">
        <f>SUMPRODUCT(('ILC Report'!$A$2:$A$8000='Active WWML'!$A124)*('ILC Report'!$BB$2:$BB$8000='Active WWML'!T$4)*('ILC Report'!$F$2:$F$8000))</f>
        <v>0</v>
      </c>
      <c r="U124" s="28">
        <f>SUMPRODUCT(('ILC Report'!$A$2:$A$8000='Active WWML'!$A124)*('ILC Report'!$BB$2:$BB$8000='Active WWML'!U$4)*('ILC Report'!$F$2:$F$8000))</f>
        <v>0</v>
      </c>
      <c r="V124" s="28">
        <f>SUMPRODUCT(('ILC Report'!$A$2:$A$8000='Active WWML'!$A124)*('ILC Report'!$BB$2:$BB$8000='Active WWML'!V$4)*('ILC Report'!$F$2:$F$8000))</f>
        <v>0</v>
      </c>
      <c r="W124" s="28">
        <f>SUMPRODUCT(('ILC Report'!$A$2:$A$8000='Active WWML'!$A124)*('ILC Report'!$BB$2:$BB$8000='Active WWML'!W$4)*('ILC Report'!$F$2:$F$8000))</f>
        <v>0</v>
      </c>
      <c r="X124" s="28">
        <f>SUMPRODUCT(('ILC Report'!$A$2:$A$8000='Active WWML'!$A124)*('ILC Report'!$BB$2:$BB$8000='Active WWML'!X$4)*('ILC Report'!$F$2:$F$8000))</f>
        <v>0</v>
      </c>
      <c r="Y124" s="28">
        <f>SUMPRODUCT(('ILC Report'!$A$2:$A$8000='Active WWML'!$A124)*('ILC Report'!$BB$2:$BB$8000='Active WWML'!Y$4)*('ILC Report'!$F$2:$F$8000))</f>
        <v>0</v>
      </c>
      <c r="Z124" s="28">
        <f>SUMPRODUCT(('ILC Report'!$A$2:$A$8000='Active WWML'!$A124)*('ILC Report'!$BB$2:$BB$8000='Active WWML'!Z$4)*('ILC Report'!$F$2:$F$8000))</f>
        <v>0</v>
      </c>
      <c r="AA124" s="28">
        <f>SUMPRODUCT(('ILC Report'!$A$2:$A$8000='Active WWML'!$A124)*('ILC Report'!$BB$2:$BB$8000='Active WWML'!AA$4)*('ILC Report'!$F$2:$F$8000))</f>
        <v>0</v>
      </c>
      <c r="AB124" s="28">
        <f>SUMPRODUCT(('ILC Report'!$A$2:$A$8000='Active WWML'!$A124)*('ILC Report'!$BB$2:$BB$8000='Active WWML'!AB$4)*('ILC Report'!$F$2:$F$8000))</f>
        <v>0</v>
      </c>
      <c r="AC124" s="28">
        <f>SUMPRODUCT(('ILC Report'!$A$2:$A$8000='Active WWML'!$A124)*('ILC Report'!$BB$2:$BB$8000='Active WWML'!AC$4)*('ILC Report'!$F$2:$F$8000))</f>
        <v>0</v>
      </c>
      <c r="AD124" s="28">
        <f>SUMPRODUCT(('ILC Report'!$A$2:$A$8000='Active WWML'!$A124)*('ILC Report'!$BB$2:$BB$8000='Active WWML'!AD$4)*('ILC Report'!$F$2:$F$8000))</f>
        <v>0</v>
      </c>
      <c r="AE124" s="28">
        <f>SUMPRODUCT(('ILC Report'!$A$2:$A$8000='Active WWML'!$A124)*('ILC Report'!$BB$2:$BB$8000='Active WWML'!AE$4)*('ILC Report'!$F$2:$F$8000))</f>
        <v>0</v>
      </c>
      <c r="AG124" s="28">
        <f>SUMPRODUCT(('ILC Report'!$A$2:$A$8000='Active WWML'!$A124)*('ILC Report'!$H$2:$H$8000='Active WWML'!AG$4)*('ILC Report'!$F$2:$F$8000))</f>
        <v>0</v>
      </c>
      <c r="AH124" s="28">
        <f>SUMPRODUCT(('ILC Report'!$A$2:$A$8000='Active WWML'!$A124)*('ILC Report'!$H$2:$H$8000='Active WWML'!AH$4)*('ILC Report'!$F$2:$F$8000))</f>
        <v>0</v>
      </c>
      <c r="AI124" s="28">
        <f>SUMPRODUCT(('ILC Report'!$A$2:$A$8000='Active WWML'!$A124)*('ILC Report'!$H$2:$H$8000='Active WWML'!AI$4)*('ILC Report'!$F$2:$F$8000))</f>
        <v>0</v>
      </c>
      <c r="AJ124" s="28">
        <f>SUMPRODUCT(('ILC Report'!$A$2:$A$8000='Active WWML'!$A124)*('ILC Report'!$H$2:$H$8000='Active WWML'!AJ$4)*('ILC Report'!$F$2:$F$8000))</f>
        <v>0</v>
      </c>
      <c r="AK124" s="28">
        <f t="shared" si="7"/>
        <v>0</v>
      </c>
    </row>
    <row r="125" spans="1:37" x14ac:dyDescent="0.3">
      <c r="A125" s="40" t="s">
        <v>111</v>
      </c>
      <c r="B125" s="11" t="s">
        <v>376</v>
      </c>
      <c r="C125" s="11" t="s">
        <v>278</v>
      </c>
      <c r="D125" s="11" t="s">
        <v>305</v>
      </c>
      <c r="E125" s="11" t="s">
        <v>534</v>
      </c>
      <c r="G125" s="28">
        <f>SUMPRODUCT(('ILC Report'!$A$2:$A$8000='Active WWML'!$A125)*('ILC Report'!$BA$2:$BA$8000='Active WWML'!G$4)*('ILC Report'!$F$2:$F$8000))</f>
        <v>338</v>
      </c>
      <c r="H125" s="28">
        <f>SUMPRODUCT(('ILC Report'!$A$2:$A$8000='Active WWML'!$A125)*('ILC Report'!$BA$2:$BA$8000='Active WWML'!H$4)*('ILC Report'!$F$2:$F$8000))</f>
        <v>0</v>
      </c>
      <c r="I125" s="28">
        <f>SUMPRODUCT(('ILC Report'!$A$2:$A$8000='Active WWML'!$A125)*('ILC Report'!$BA$2:$BA$8000='Active WWML'!I$4)*('ILC Report'!$F$2:$F$8000))</f>
        <v>0</v>
      </c>
      <c r="K125" s="28" t="str">
        <f t="shared" si="4"/>
        <v>1</v>
      </c>
      <c r="L125" s="28" t="str">
        <f t="shared" si="5"/>
        <v>0</v>
      </c>
      <c r="M125" s="28" t="str">
        <f t="shared" si="6"/>
        <v>0</v>
      </c>
      <c r="O125" s="28">
        <f>SUMPRODUCT(('ILC Report'!$A$2:$A$8000='Active WWML'!$A125)*('ILC Report'!$BB$2:$BB$8000='Active WWML'!O$4)*('ILC Report'!$F$2:$F$8000))</f>
        <v>0</v>
      </c>
      <c r="P125" s="28">
        <f>SUMPRODUCT(('ILC Report'!$A$2:$A$8000='Active WWML'!$A125)*('ILC Report'!$BB$2:$BB$8000='Active WWML'!P$4)*('ILC Report'!$F$2:$F$8000))</f>
        <v>0</v>
      </c>
      <c r="Q125" s="28">
        <f>SUMPRODUCT(('ILC Report'!$A$2:$A$8000='Active WWML'!$A125)*('ILC Report'!$BB$2:$BB$8000='Active WWML'!Q$4)*('ILC Report'!$F$2:$F$8000))</f>
        <v>0</v>
      </c>
      <c r="R125" s="28">
        <f>SUMPRODUCT(('ILC Report'!$A$2:$A$8000='Active WWML'!$A125)*('ILC Report'!$BB$2:$BB$8000='Active WWML'!R$4)*('ILC Report'!$F$2:$F$8000))</f>
        <v>0</v>
      </c>
      <c r="S125" s="28">
        <f>SUMPRODUCT(('ILC Report'!$A$2:$A$8000='Active WWML'!$A125)*('ILC Report'!$BB$2:$BB$8000='Active WWML'!S$4)*('ILC Report'!$F$2:$F$8000))</f>
        <v>45</v>
      </c>
      <c r="T125" s="28">
        <f>SUMPRODUCT(('ILC Report'!$A$2:$A$8000='Active WWML'!$A125)*('ILC Report'!$BB$2:$BB$8000='Active WWML'!T$4)*('ILC Report'!$F$2:$F$8000))</f>
        <v>0</v>
      </c>
      <c r="U125" s="28">
        <f>SUMPRODUCT(('ILC Report'!$A$2:$A$8000='Active WWML'!$A125)*('ILC Report'!$BB$2:$BB$8000='Active WWML'!U$4)*('ILC Report'!$F$2:$F$8000))</f>
        <v>0</v>
      </c>
      <c r="V125" s="28">
        <f>SUMPRODUCT(('ILC Report'!$A$2:$A$8000='Active WWML'!$A125)*('ILC Report'!$BB$2:$BB$8000='Active WWML'!V$4)*('ILC Report'!$F$2:$F$8000))</f>
        <v>0</v>
      </c>
      <c r="W125" s="28">
        <f>SUMPRODUCT(('ILC Report'!$A$2:$A$8000='Active WWML'!$A125)*('ILC Report'!$BB$2:$BB$8000='Active WWML'!W$4)*('ILC Report'!$F$2:$F$8000))</f>
        <v>293</v>
      </c>
      <c r="X125" s="28">
        <f>SUMPRODUCT(('ILC Report'!$A$2:$A$8000='Active WWML'!$A125)*('ILC Report'!$BB$2:$BB$8000='Active WWML'!X$4)*('ILC Report'!$F$2:$F$8000))</f>
        <v>0</v>
      </c>
      <c r="Y125" s="28">
        <f>SUMPRODUCT(('ILC Report'!$A$2:$A$8000='Active WWML'!$A125)*('ILC Report'!$BB$2:$BB$8000='Active WWML'!Y$4)*('ILC Report'!$F$2:$F$8000))</f>
        <v>0</v>
      </c>
      <c r="Z125" s="28">
        <f>SUMPRODUCT(('ILC Report'!$A$2:$A$8000='Active WWML'!$A125)*('ILC Report'!$BB$2:$BB$8000='Active WWML'!Z$4)*('ILC Report'!$F$2:$F$8000))</f>
        <v>0</v>
      </c>
      <c r="AA125" s="28">
        <f>SUMPRODUCT(('ILC Report'!$A$2:$A$8000='Active WWML'!$A125)*('ILC Report'!$BB$2:$BB$8000='Active WWML'!AA$4)*('ILC Report'!$F$2:$F$8000))</f>
        <v>0</v>
      </c>
      <c r="AB125" s="28">
        <f>SUMPRODUCT(('ILC Report'!$A$2:$A$8000='Active WWML'!$A125)*('ILC Report'!$BB$2:$BB$8000='Active WWML'!AB$4)*('ILC Report'!$F$2:$F$8000))</f>
        <v>0</v>
      </c>
      <c r="AC125" s="28">
        <f>SUMPRODUCT(('ILC Report'!$A$2:$A$8000='Active WWML'!$A125)*('ILC Report'!$BB$2:$BB$8000='Active WWML'!AC$4)*('ILC Report'!$F$2:$F$8000))</f>
        <v>0</v>
      </c>
      <c r="AD125" s="28">
        <f>SUMPRODUCT(('ILC Report'!$A$2:$A$8000='Active WWML'!$A125)*('ILC Report'!$BB$2:$BB$8000='Active WWML'!AD$4)*('ILC Report'!$F$2:$F$8000))</f>
        <v>0</v>
      </c>
      <c r="AE125" s="28">
        <f>SUMPRODUCT(('ILC Report'!$A$2:$A$8000='Active WWML'!$A125)*('ILC Report'!$BB$2:$BB$8000='Active WWML'!AE$4)*('ILC Report'!$F$2:$F$8000))</f>
        <v>0</v>
      </c>
      <c r="AG125" s="28">
        <f>SUMPRODUCT(('ILC Report'!$A$2:$A$8000='Active WWML'!$A125)*('ILC Report'!$H$2:$H$8000='Active WWML'!AG$4)*('ILC Report'!$F$2:$F$8000))</f>
        <v>218</v>
      </c>
      <c r="AH125" s="28">
        <f>SUMPRODUCT(('ILC Report'!$A$2:$A$8000='Active WWML'!$A125)*('ILC Report'!$H$2:$H$8000='Active WWML'!AH$4)*('ILC Report'!$F$2:$F$8000))</f>
        <v>120</v>
      </c>
      <c r="AI125" s="28">
        <f>SUMPRODUCT(('ILC Report'!$A$2:$A$8000='Active WWML'!$A125)*('ILC Report'!$H$2:$H$8000='Active WWML'!AI$4)*('ILC Report'!$F$2:$F$8000))</f>
        <v>0</v>
      </c>
      <c r="AJ125" s="28">
        <f>SUMPRODUCT(('ILC Report'!$A$2:$A$8000='Active WWML'!$A125)*('ILC Report'!$H$2:$H$8000='Active WWML'!AJ$4)*('ILC Report'!$F$2:$F$8000))</f>
        <v>0</v>
      </c>
      <c r="AK125" s="28">
        <f t="shared" si="7"/>
        <v>338</v>
      </c>
    </row>
    <row r="126" spans="1:37" x14ac:dyDescent="0.3">
      <c r="A126" s="40" t="s">
        <v>85</v>
      </c>
      <c r="B126" s="11" t="s">
        <v>371</v>
      </c>
      <c r="C126" s="11" t="s">
        <v>278</v>
      </c>
      <c r="D126" s="11" t="s">
        <v>275</v>
      </c>
      <c r="E126" s="11" t="s">
        <v>276</v>
      </c>
      <c r="G126" s="28">
        <f>SUMPRODUCT(('ILC Report'!$A$2:$A$8000='Active WWML'!$A126)*('ILC Report'!$BA$2:$BA$8000='Active WWML'!G$4)*('ILC Report'!$F$2:$F$8000))</f>
        <v>0</v>
      </c>
      <c r="H126" s="28">
        <f>SUMPRODUCT(('ILC Report'!$A$2:$A$8000='Active WWML'!$A126)*('ILC Report'!$BA$2:$BA$8000='Active WWML'!H$4)*('ILC Report'!$F$2:$F$8000))</f>
        <v>0</v>
      </c>
      <c r="I126" s="28">
        <f>SUMPRODUCT(('ILC Report'!$A$2:$A$8000='Active WWML'!$A126)*('ILC Report'!$BA$2:$BA$8000='Active WWML'!I$4)*('ILC Report'!$F$2:$F$8000))</f>
        <v>0</v>
      </c>
      <c r="K126" s="28" t="str">
        <f t="shared" si="4"/>
        <v>0</v>
      </c>
      <c r="L126" s="28" t="str">
        <f t="shared" si="5"/>
        <v>0</v>
      </c>
      <c r="M126" s="28" t="str">
        <f t="shared" si="6"/>
        <v>0</v>
      </c>
      <c r="O126" s="28">
        <f>SUMPRODUCT(('ILC Report'!$A$2:$A$8000='Active WWML'!$A126)*('ILC Report'!$BB$2:$BB$8000='Active WWML'!O$4)*('ILC Report'!$F$2:$F$8000))</f>
        <v>0</v>
      </c>
      <c r="P126" s="28">
        <f>SUMPRODUCT(('ILC Report'!$A$2:$A$8000='Active WWML'!$A126)*('ILC Report'!$BB$2:$BB$8000='Active WWML'!P$4)*('ILC Report'!$F$2:$F$8000))</f>
        <v>0</v>
      </c>
      <c r="Q126" s="28">
        <f>SUMPRODUCT(('ILC Report'!$A$2:$A$8000='Active WWML'!$A126)*('ILC Report'!$BB$2:$BB$8000='Active WWML'!Q$4)*('ILC Report'!$F$2:$F$8000))</f>
        <v>0</v>
      </c>
      <c r="R126" s="28">
        <f>SUMPRODUCT(('ILC Report'!$A$2:$A$8000='Active WWML'!$A126)*('ILC Report'!$BB$2:$BB$8000='Active WWML'!R$4)*('ILC Report'!$F$2:$F$8000))</f>
        <v>0</v>
      </c>
      <c r="S126" s="28">
        <f>SUMPRODUCT(('ILC Report'!$A$2:$A$8000='Active WWML'!$A126)*('ILC Report'!$BB$2:$BB$8000='Active WWML'!S$4)*('ILC Report'!$F$2:$F$8000))</f>
        <v>0</v>
      </c>
      <c r="T126" s="28">
        <f>SUMPRODUCT(('ILC Report'!$A$2:$A$8000='Active WWML'!$A126)*('ILC Report'!$BB$2:$BB$8000='Active WWML'!T$4)*('ILC Report'!$F$2:$F$8000))</f>
        <v>0</v>
      </c>
      <c r="U126" s="28">
        <f>SUMPRODUCT(('ILC Report'!$A$2:$A$8000='Active WWML'!$A126)*('ILC Report'!$BB$2:$BB$8000='Active WWML'!U$4)*('ILC Report'!$F$2:$F$8000))</f>
        <v>0</v>
      </c>
      <c r="V126" s="28">
        <f>SUMPRODUCT(('ILC Report'!$A$2:$A$8000='Active WWML'!$A126)*('ILC Report'!$BB$2:$BB$8000='Active WWML'!V$4)*('ILC Report'!$F$2:$F$8000))</f>
        <v>0</v>
      </c>
      <c r="W126" s="28">
        <f>SUMPRODUCT(('ILC Report'!$A$2:$A$8000='Active WWML'!$A126)*('ILC Report'!$BB$2:$BB$8000='Active WWML'!W$4)*('ILC Report'!$F$2:$F$8000))</f>
        <v>0</v>
      </c>
      <c r="X126" s="28">
        <f>SUMPRODUCT(('ILC Report'!$A$2:$A$8000='Active WWML'!$A126)*('ILC Report'!$BB$2:$BB$8000='Active WWML'!X$4)*('ILC Report'!$F$2:$F$8000))</f>
        <v>0</v>
      </c>
      <c r="Y126" s="28">
        <f>SUMPRODUCT(('ILC Report'!$A$2:$A$8000='Active WWML'!$A126)*('ILC Report'!$BB$2:$BB$8000='Active WWML'!Y$4)*('ILC Report'!$F$2:$F$8000))</f>
        <v>0</v>
      </c>
      <c r="Z126" s="28">
        <f>SUMPRODUCT(('ILC Report'!$A$2:$A$8000='Active WWML'!$A126)*('ILC Report'!$BB$2:$BB$8000='Active WWML'!Z$4)*('ILC Report'!$F$2:$F$8000))</f>
        <v>0</v>
      </c>
      <c r="AA126" s="28">
        <f>SUMPRODUCT(('ILC Report'!$A$2:$A$8000='Active WWML'!$A126)*('ILC Report'!$BB$2:$BB$8000='Active WWML'!AA$4)*('ILC Report'!$F$2:$F$8000))</f>
        <v>0</v>
      </c>
      <c r="AB126" s="28">
        <f>SUMPRODUCT(('ILC Report'!$A$2:$A$8000='Active WWML'!$A126)*('ILC Report'!$BB$2:$BB$8000='Active WWML'!AB$4)*('ILC Report'!$F$2:$F$8000))</f>
        <v>0</v>
      </c>
      <c r="AC126" s="28">
        <f>SUMPRODUCT(('ILC Report'!$A$2:$A$8000='Active WWML'!$A126)*('ILC Report'!$BB$2:$BB$8000='Active WWML'!AC$4)*('ILC Report'!$F$2:$F$8000))</f>
        <v>0</v>
      </c>
      <c r="AD126" s="28">
        <f>SUMPRODUCT(('ILC Report'!$A$2:$A$8000='Active WWML'!$A126)*('ILC Report'!$BB$2:$BB$8000='Active WWML'!AD$4)*('ILC Report'!$F$2:$F$8000))</f>
        <v>0</v>
      </c>
      <c r="AE126" s="28">
        <f>SUMPRODUCT(('ILC Report'!$A$2:$A$8000='Active WWML'!$A126)*('ILC Report'!$BB$2:$BB$8000='Active WWML'!AE$4)*('ILC Report'!$F$2:$F$8000))</f>
        <v>0</v>
      </c>
      <c r="AG126" s="28">
        <f>SUMPRODUCT(('ILC Report'!$A$2:$A$8000='Active WWML'!$A126)*('ILC Report'!$H$2:$H$8000='Active WWML'!AG$4)*('ILC Report'!$F$2:$F$8000))</f>
        <v>0</v>
      </c>
      <c r="AH126" s="28">
        <f>SUMPRODUCT(('ILC Report'!$A$2:$A$8000='Active WWML'!$A126)*('ILC Report'!$H$2:$H$8000='Active WWML'!AH$4)*('ILC Report'!$F$2:$F$8000))</f>
        <v>0</v>
      </c>
      <c r="AI126" s="28">
        <f>SUMPRODUCT(('ILC Report'!$A$2:$A$8000='Active WWML'!$A126)*('ILC Report'!$H$2:$H$8000='Active WWML'!AI$4)*('ILC Report'!$F$2:$F$8000))</f>
        <v>0</v>
      </c>
      <c r="AJ126" s="28">
        <f>SUMPRODUCT(('ILC Report'!$A$2:$A$8000='Active WWML'!$A126)*('ILC Report'!$H$2:$H$8000='Active WWML'!AJ$4)*('ILC Report'!$F$2:$F$8000))</f>
        <v>0</v>
      </c>
      <c r="AK126" s="28">
        <f t="shared" si="7"/>
        <v>0</v>
      </c>
    </row>
    <row r="127" spans="1:37" x14ac:dyDescent="0.3">
      <c r="A127" s="40" t="s">
        <v>109</v>
      </c>
      <c r="B127" s="11" t="s">
        <v>372</v>
      </c>
      <c r="C127" s="11" t="s">
        <v>274</v>
      </c>
      <c r="D127" s="11" t="s">
        <v>305</v>
      </c>
      <c r="E127" s="11" t="s">
        <v>534</v>
      </c>
      <c r="G127" s="28">
        <f>SUMPRODUCT(('ILC Report'!$A$2:$A$8000='Active WWML'!$A127)*('ILC Report'!$BA$2:$BA$8000='Active WWML'!G$4)*('ILC Report'!$F$2:$F$8000))</f>
        <v>0</v>
      </c>
      <c r="H127" s="28">
        <f>SUMPRODUCT(('ILC Report'!$A$2:$A$8000='Active WWML'!$A127)*('ILC Report'!$BA$2:$BA$8000='Active WWML'!H$4)*('ILC Report'!$F$2:$F$8000))</f>
        <v>225</v>
      </c>
      <c r="I127" s="28">
        <f>SUMPRODUCT(('ILC Report'!$A$2:$A$8000='Active WWML'!$A127)*('ILC Report'!$BA$2:$BA$8000='Active WWML'!I$4)*('ILC Report'!$F$2:$F$8000))</f>
        <v>0</v>
      </c>
      <c r="K127" s="28" t="str">
        <f t="shared" si="4"/>
        <v>0</v>
      </c>
      <c r="L127" s="28" t="str">
        <f t="shared" si="5"/>
        <v>1</v>
      </c>
      <c r="M127" s="28" t="str">
        <f t="shared" si="6"/>
        <v>0</v>
      </c>
      <c r="O127" s="28">
        <f>SUMPRODUCT(('ILC Report'!$A$2:$A$8000='Active WWML'!$A127)*('ILC Report'!$BB$2:$BB$8000='Active WWML'!O$4)*('ILC Report'!$F$2:$F$8000))</f>
        <v>200</v>
      </c>
      <c r="P127" s="28">
        <f>SUMPRODUCT(('ILC Report'!$A$2:$A$8000='Active WWML'!$A127)*('ILC Report'!$BB$2:$BB$8000='Active WWML'!P$4)*('ILC Report'!$F$2:$F$8000))</f>
        <v>0</v>
      </c>
      <c r="Q127" s="28">
        <f>SUMPRODUCT(('ILC Report'!$A$2:$A$8000='Active WWML'!$A127)*('ILC Report'!$BB$2:$BB$8000='Active WWML'!Q$4)*('ILC Report'!$F$2:$F$8000))</f>
        <v>0</v>
      </c>
      <c r="R127" s="28">
        <f>SUMPRODUCT(('ILC Report'!$A$2:$A$8000='Active WWML'!$A127)*('ILC Report'!$BB$2:$BB$8000='Active WWML'!R$4)*('ILC Report'!$F$2:$F$8000))</f>
        <v>0</v>
      </c>
      <c r="S127" s="28">
        <f>SUMPRODUCT(('ILC Report'!$A$2:$A$8000='Active WWML'!$A127)*('ILC Report'!$BB$2:$BB$8000='Active WWML'!S$4)*('ILC Report'!$F$2:$F$8000))</f>
        <v>0</v>
      </c>
      <c r="T127" s="28">
        <f>SUMPRODUCT(('ILC Report'!$A$2:$A$8000='Active WWML'!$A127)*('ILC Report'!$BB$2:$BB$8000='Active WWML'!T$4)*('ILC Report'!$F$2:$F$8000))</f>
        <v>0</v>
      </c>
      <c r="U127" s="28">
        <f>SUMPRODUCT(('ILC Report'!$A$2:$A$8000='Active WWML'!$A127)*('ILC Report'!$BB$2:$BB$8000='Active WWML'!U$4)*('ILC Report'!$F$2:$F$8000))</f>
        <v>0</v>
      </c>
      <c r="V127" s="28">
        <f>SUMPRODUCT(('ILC Report'!$A$2:$A$8000='Active WWML'!$A127)*('ILC Report'!$BB$2:$BB$8000='Active WWML'!V$4)*('ILC Report'!$F$2:$F$8000))</f>
        <v>0</v>
      </c>
      <c r="W127" s="28">
        <f>SUMPRODUCT(('ILC Report'!$A$2:$A$8000='Active WWML'!$A127)*('ILC Report'!$BB$2:$BB$8000='Active WWML'!W$4)*('ILC Report'!$F$2:$F$8000))</f>
        <v>25</v>
      </c>
      <c r="X127" s="28">
        <f>SUMPRODUCT(('ILC Report'!$A$2:$A$8000='Active WWML'!$A127)*('ILC Report'!$BB$2:$BB$8000='Active WWML'!X$4)*('ILC Report'!$F$2:$F$8000))</f>
        <v>0</v>
      </c>
      <c r="Y127" s="28">
        <f>SUMPRODUCT(('ILC Report'!$A$2:$A$8000='Active WWML'!$A127)*('ILC Report'!$BB$2:$BB$8000='Active WWML'!Y$4)*('ILC Report'!$F$2:$F$8000))</f>
        <v>0</v>
      </c>
      <c r="Z127" s="28">
        <f>SUMPRODUCT(('ILC Report'!$A$2:$A$8000='Active WWML'!$A127)*('ILC Report'!$BB$2:$BB$8000='Active WWML'!Z$4)*('ILC Report'!$F$2:$F$8000))</f>
        <v>0</v>
      </c>
      <c r="AA127" s="28">
        <f>SUMPRODUCT(('ILC Report'!$A$2:$A$8000='Active WWML'!$A127)*('ILC Report'!$BB$2:$BB$8000='Active WWML'!AA$4)*('ILC Report'!$F$2:$F$8000))</f>
        <v>0</v>
      </c>
      <c r="AB127" s="28">
        <f>SUMPRODUCT(('ILC Report'!$A$2:$A$8000='Active WWML'!$A127)*('ILC Report'!$BB$2:$BB$8000='Active WWML'!AB$4)*('ILC Report'!$F$2:$F$8000))</f>
        <v>0</v>
      </c>
      <c r="AC127" s="28">
        <f>SUMPRODUCT(('ILC Report'!$A$2:$A$8000='Active WWML'!$A127)*('ILC Report'!$BB$2:$BB$8000='Active WWML'!AC$4)*('ILC Report'!$F$2:$F$8000))</f>
        <v>0</v>
      </c>
      <c r="AD127" s="28">
        <f>SUMPRODUCT(('ILC Report'!$A$2:$A$8000='Active WWML'!$A127)*('ILC Report'!$BB$2:$BB$8000='Active WWML'!AD$4)*('ILC Report'!$F$2:$F$8000))</f>
        <v>0</v>
      </c>
      <c r="AE127" s="28">
        <f>SUMPRODUCT(('ILC Report'!$A$2:$A$8000='Active WWML'!$A127)*('ILC Report'!$BB$2:$BB$8000='Active WWML'!AE$4)*('ILC Report'!$F$2:$F$8000))</f>
        <v>0</v>
      </c>
      <c r="AG127" s="28">
        <f>SUMPRODUCT(('ILC Report'!$A$2:$A$8000='Active WWML'!$A127)*('ILC Report'!$H$2:$H$8000='Active WWML'!AG$4)*('ILC Report'!$F$2:$F$8000))</f>
        <v>225</v>
      </c>
      <c r="AH127" s="28">
        <f>SUMPRODUCT(('ILC Report'!$A$2:$A$8000='Active WWML'!$A127)*('ILC Report'!$H$2:$H$8000='Active WWML'!AH$4)*('ILC Report'!$F$2:$F$8000))</f>
        <v>0</v>
      </c>
      <c r="AI127" s="28">
        <f>SUMPRODUCT(('ILC Report'!$A$2:$A$8000='Active WWML'!$A127)*('ILC Report'!$H$2:$H$8000='Active WWML'!AI$4)*('ILC Report'!$F$2:$F$8000))</f>
        <v>0</v>
      </c>
      <c r="AJ127" s="28">
        <f>SUMPRODUCT(('ILC Report'!$A$2:$A$8000='Active WWML'!$A127)*('ILC Report'!$H$2:$H$8000='Active WWML'!AJ$4)*('ILC Report'!$F$2:$F$8000))</f>
        <v>0</v>
      </c>
      <c r="AK127" s="28">
        <f t="shared" si="7"/>
        <v>225</v>
      </c>
    </row>
    <row r="128" spans="1:37" x14ac:dyDescent="0.3">
      <c r="A128" s="40" t="s">
        <v>93</v>
      </c>
      <c r="B128" s="11" t="s">
        <v>285</v>
      </c>
      <c r="C128" s="11" t="s">
        <v>283</v>
      </c>
      <c r="D128" s="11" t="s">
        <v>275</v>
      </c>
      <c r="E128" s="11" t="s">
        <v>276</v>
      </c>
      <c r="G128" s="28">
        <f>SUMPRODUCT(('ILC Report'!$A$2:$A$8000='Active WWML'!$A128)*('ILC Report'!$BA$2:$BA$8000='Active WWML'!G$4)*('ILC Report'!$F$2:$F$8000))</f>
        <v>0</v>
      </c>
      <c r="H128" s="28">
        <f>SUMPRODUCT(('ILC Report'!$A$2:$A$8000='Active WWML'!$A128)*('ILC Report'!$BA$2:$BA$8000='Active WWML'!H$4)*('ILC Report'!$F$2:$F$8000))</f>
        <v>0</v>
      </c>
      <c r="I128" s="28">
        <f>SUMPRODUCT(('ILC Report'!$A$2:$A$8000='Active WWML'!$A128)*('ILC Report'!$BA$2:$BA$8000='Active WWML'!I$4)*('ILC Report'!$F$2:$F$8000))</f>
        <v>0</v>
      </c>
      <c r="K128" s="28" t="str">
        <f t="shared" si="4"/>
        <v>0</v>
      </c>
      <c r="L128" s="28" t="str">
        <f t="shared" si="5"/>
        <v>0</v>
      </c>
      <c r="M128" s="28" t="str">
        <f t="shared" si="6"/>
        <v>0</v>
      </c>
      <c r="O128" s="28">
        <f>SUMPRODUCT(('ILC Report'!$A$2:$A$8000='Active WWML'!$A128)*('ILC Report'!$BB$2:$BB$8000='Active WWML'!O$4)*('ILC Report'!$F$2:$F$8000))</f>
        <v>0</v>
      </c>
      <c r="P128" s="28">
        <f>SUMPRODUCT(('ILC Report'!$A$2:$A$8000='Active WWML'!$A128)*('ILC Report'!$BB$2:$BB$8000='Active WWML'!P$4)*('ILC Report'!$F$2:$F$8000))</f>
        <v>0</v>
      </c>
      <c r="Q128" s="28">
        <f>SUMPRODUCT(('ILC Report'!$A$2:$A$8000='Active WWML'!$A128)*('ILC Report'!$BB$2:$BB$8000='Active WWML'!Q$4)*('ILC Report'!$F$2:$F$8000))</f>
        <v>0</v>
      </c>
      <c r="R128" s="28">
        <f>SUMPRODUCT(('ILC Report'!$A$2:$A$8000='Active WWML'!$A128)*('ILC Report'!$BB$2:$BB$8000='Active WWML'!R$4)*('ILC Report'!$F$2:$F$8000))</f>
        <v>0</v>
      </c>
      <c r="S128" s="28">
        <f>SUMPRODUCT(('ILC Report'!$A$2:$A$8000='Active WWML'!$A128)*('ILC Report'!$BB$2:$BB$8000='Active WWML'!S$4)*('ILC Report'!$F$2:$F$8000))</f>
        <v>0</v>
      </c>
      <c r="T128" s="28">
        <f>SUMPRODUCT(('ILC Report'!$A$2:$A$8000='Active WWML'!$A128)*('ILC Report'!$BB$2:$BB$8000='Active WWML'!T$4)*('ILC Report'!$F$2:$F$8000))</f>
        <v>0</v>
      </c>
      <c r="U128" s="28">
        <f>SUMPRODUCT(('ILC Report'!$A$2:$A$8000='Active WWML'!$A128)*('ILC Report'!$BB$2:$BB$8000='Active WWML'!U$4)*('ILC Report'!$F$2:$F$8000))</f>
        <v>0</v>
      </c>
      <c r="V128" s="28">
        <f>SUMPRODUCT(('ILC Report'!$A$2:$A$8000='Active WWML'!$A128)*('ILC Report'!$BB$2:$BB$8000='Active WWML'!V$4)*('ILC Report'!$F$2:$F$8000))</f>
        <v>0</v>
      </c>
      <c r="W128" s="28">
        <f>SUMPRODUCT(('ILC Report'!$A$2:$A$8000='Active WWML'!$A128)*('ILC Report'!$BB$2:$BB$8000='Active WWML'!W$4)*('ILC Report'!$F$2:$F$8000))</f>
        <v>0</v>
      </c>
      <c r="X128" s="28">
        <f>SUMPRODUCT(('ILC Report'!$A$2:$A$8000='Active WWML'!$A128)*('ILC Report'!$BB$2:$BB$8000='Active WWML'!X$4)*('ILC Report'!$F$2:$F$8000))</f>
        <v>0</v>
      </c>
      <c r="Y128" s="28">
        <f>SUMPRODUCT(('ILC Report'!$A$2:$A$8000='Active WWML'!$A128)*('ILC Report'!$BB$2:$BB$8000='Active WWML'!Y$4)*('ILC Report'!$F$2:$F$8000))</f>
        <v>0</v>
      </c>
      <c r="Z128" s="28">
        <f>SUMPRODUCT(('ILC Report'!$A$2:$A$8000='Active WWML'!$A128)*('ILC Report'!$BB$2:$BB$8000='Active WWML'!Z$4)*('ILC Report'!$F$2:$F$8000))</f>
        <v>0</v>
      </c>
      <c r="AA128" s="28">
        <f>SUMPRODUCT(('ILC Report'!$A$2:$A$8000='Active WWML'!$A128)*('ILC Report'!$BB$2:$BB$8000='Active WWML'!AA$4)*('ILC Report'!$F$2:$F$8000))</f>
        <v>0</v>
      </c>
      <c r="AB128" s="28">
        <f>SUMPRODUCT(('ILC Report'!$A$2:$A$8000='Active WWML'!$A128)*('ILC Report'!$BB$2:$BB$8000='Active WWML'!AB$4)*('ILC Report'!$F$2:$F$8000))</f>
        <v>0</v>
      </c>
      <c r="AC128" s="28">
        <f>SUMPRODUCT(('ILC Report'!$A$2:$A$8000='Active WWML'!$A128)*('ILC Report'!$BB$2:$BB$8000='Active WWML'!AC$4)*('ILC Report'!$F$2:$F$8000))</f>
        <v>0</v>
      </c>
      <c r="AD128" s="28">
        <f>SUMPRODUCT(('ILC Report'!$A$2:$A$8000='Active WWML'!$A128)*('ILC Report'!$BB$2:$BB$8000='Active WWML'!AD$4)*('ILC Report'!$F$2:$F$8000))</f>
        <v>0</v>
      </c>
      <c r="AE128" s="28">
        <f>SUMPRODUCT(('ILC Report'!$A$2:$A$8000='Active WWML'!$A128)*('ILC Report'!$BB$2:$BB$8000='Active WWML'!AE$4)*('ILC Report'!$F$2:$F$8000))</f>
        <v>0</v>
      </c>
      <c r="AG128" s="28">
        <f>SUMPRODUCT(('ILC Report'!$A$2:$A$8000='Active WWML'!$A128)*('ILC Report'!$H$2:$H$8000='Active WWML'!AG$4)*('ILC Report'!$F$2:$F$8000))</f>
        <v>0</v>
      </c>
      <c r="AH128" s="28">
        <f>SUMPRODUCT(('ILC Report'!$A$2:$A$8000='Active WWML'!$A128)*('ILC Report'!$H$2:$H$8000='Active WWML'!AH$4)*('ILC Report'!$F$2:$F$8000))</f>
        <v>0</v>
      </c>
      <c r="AI128" s="28">
        <f>SUMPRODUCT(('ILC Report'!$A$2:$A$8000='Active WWML'!$A128)*('ILC Report'!$H$2:$H$8000='Active WWML'!AI$4)*('ILC Report'!$F$2:$F$8000))</f>
        <v>0</v>
      </c>
      <c r="AJ128" s="28">
        <f>SUMPRODUCT(('ILC Report'!$A$2:$A$8000='Active WWML'!$A128)*('ILC Report'!$H$2:$H$8000='Active WWML'!AJ$4)*('ILC Report'!$F$2:$F$8000))</f>
        <v>0</v>
      </c>
      <c r="AK128" s="28">
        <f t="shared" si="7"/>
        <v>0</v>
      </c>
    </row>
    <row r="129" spans="1:37" x14ac:dyDescent="0.3">
      <c r="A129" s="40">
        <v>98161</v>
      </c>
      <c r="B129" s="11" t="s">
        <v>333</v>
      </c>
      <c r="C129" s="11" t="s">
        <v>274</v>
      </c>
      <c r="D129" s="11" t="s">
        <v>275</v>
      </c>
      <c r="E129" s="11" t="s">
        <v>276</v>
      </c>
      <c r="G129" s="28">
        <f>SUMPRODUCT(('ILC Report'!$A$2:$A$8000='Active WWML'!$A129)*('ILC Report'!$BA$2:$BA$8000='Active WWML'!G$4)*('ILC Report'!$F$2:$F$8000))</f>
        <v>0</v>
      </c>
      <c r="H129" s="28">
        <f>SUMPRODUCT(('ILC Report'!$A$2:$A$8000='Active WWML'!$A129)*('ILC Report'!$BA$2:$BA$8000='Active WWML'!H$4)*('ILC Report'!$F$2:$F$8000))</f>
        <v>0</v>
      </c>
      <c r="I129" s="28">
        <f>SUMPRODUCT(('ILC Report'!$A$2:$A$8000='Active WWML'!$A129)*('ILC Report'!$BA$2:$BA$8000='Active WWML'!I$4)*('ILC Report'!$F$2:$F$8000))</f>
        <v>0</v>
      </c>
      <c r="K129" s="28" t="str">
        <f t="shared" si="4"/>
        <v>0</v>
      </c>
      <c r="L129" s="28" t="str">
        <f t="shared" si="5"/>
        <v>0</v>
      </c>
      <c r="M129" s="28" t="str">
        <f t="shared" si="6"/>
        <v>0</v>
      </c>
      <c r="O129" s="28">
        <f>SUMPRODUCT(('ILC Report'!$A$2:$A$8000='Active WWML'!$A129)*('ILC Report'!$BB$2:$BB$8000='Active WWML'!O$4)*('ILC Report'!$F$2:$F$8000))</f>
        <v>0</v>
      </c>
      <c r="P129" s="28">
        <f>SUMPRODUCT(('ILC Report'!$A$2:$A$8000='Active WWML'!$A129)*('ILC Report'!$BB$2:$BB$8000='Active WWML'!P$4)*('ILC Report'!$F$2:$F$8000))</f>
        <v>0</v>
      </c>
      <c r="Q129" s="28">
        <f>SUMPRODUCT(('ILC Report'!$A$2:$A$8000='Active WWML'!$A129)*('ILC Report'!$BB$2:$BB$8000='Active WWML'!Q$4)*('ILC Report'!$F$2:$F$8000))</f>
        <v>0</v>
      </c>
      <c r="R129" s="28">
        <f>SUMPRODUCT(('ILC Report'!$A$2:$A$8000='Active WWML'!$A129)*('ILC Report'!$BB$2:$BB$8000='Active WWML'!R$4)*('ILC Report'!$F$2:$F$8000))</f>
        <v>0</v>
      </c>
      <c r="S129" s="28">
        <f>SUMPRODUCT(('ILC Report'!$A$2:$A$8000='Active WWML'!$A129)*('ILC Report'!$BB$2:$BB$8000='Active WWML'!S$4)*('ILC Report'!$F$2:$F$8000))</f>
        <v>0</v>
      </c>
      <c r="T129" s="28">
        <f>SUMPRODUCT(('ILC Report'!$A$2:$A$8000='Active WWML'!$A129)*('ILC Report'!$BB$2:$BB$8000='Active WWML'!T$4)*('ILC Report'!$F$2:$F$8000))</f>
        <v>0</v>
      </c>
      <c r="U129" s="28">
        <f>SUMPRODUCT(('ILC Report'!$A$2:$A$8000='Active WWML'!$A129)*('ILC Report'!$BB$2:$BB$8000='Active WWML'!U$4)*('ILC Report'!$F$2:$F$8000))</f>
        <v>0</v>
      </c>
      <c r="V129" s="28">
        <f>SUMPRODUCT(('ILC Report'!$A$2:$A$8000='Active WWML'!$A129)*('ILC Report'!$BB$2:$BB$8000='Active WWML'!V$4)*('ILC Report'!$F$2:$F$8000))</f>
        <v>0</v>
      </c>
      <c r="W129" s="28">
        <f>SUMPRODUCT(('ILC Report'!$A$2:$A$8000='Active WWML'!$A129)*('ILC Report'!$BB$2:$BB$8000='Active WWML'!W$4)*('ILC Report'!$F$2:$F$8000))</f>
        <v>0</v>
      </c>
      <c r="X129" s="28">
        <f>SUMPRODUCT(('ILC Report'!$A$2:$A$8000='Active WWML'!$A129)*('ILC Report'!$BB$2:$BB$8000='Active WWML'!X$4)*('ILC Report'!$F$2:$F$8000))</f>
        <v>0</v>
      </c>
      <c r="Y129" s="28">
        <f>SUMPRODUCT(('ILC Report'!$A$2:$A$8000='Active WWML'!$A129)*('ILC Report'!$BB$2:$BB$8000='Active WWML'!Y$4)*('ILC Report'!$F$2:$F$8000))</f>
        <v>0</v>
      </c>
      <c r="Z129" s="28">
        <f>SUMPRODUCT(('ILC Report'!$A$2:$A$8000='Active WWML'!$A129)*('ILC Report'!$BB$2:$BB$8000='Active WWML'!Z$4)*('ILC Report'!$F$2:$F$8000))</f>
        <v>0</v>
      </c>
      <c r="AA129" s="28">
        <f>SUMPRODUCT(('ILC Report'!$A$2:$A$8000='Active WWML'!$A129)*('ILC Report'!$BB$2:$BB$8000='Active WWML'!AA$4)*('ILC Report'!$F$2:$F$8000))</f>
        <v>0</v>
      </c>
      <c r="AB129" s="28">
        <f>SUMPRODUCT(('ILC Report'!$A$2:$A$8000='Active WWML'!$A129)*('ILC Report'!$BB$2:$BB$8000='Active WWML'!AB$4)*('ILC Report'!$F$2:$F$8000))</f>
        <v>0</v>
      </c>
      <c r="AC129" s="28">
        <f>SUMPRODUCT(('ILC Report'!$A$2:$A$8000='Active WWML'!$A129)*('ILC Report'!$BB$2:$BB$8000='Active WWML'!AC$4)*('ILC Report'!$F$2:$F$8000))</f>
        <v>0</v>
      </c>
      <c r="AD129" s="28">
        <f>SUMPRODUCT(('ILC Report'!$A$2:$A$8000='Active WWML'!$A129)*('ILC Report'!$BB$2:$BB$8000='Active WWML'!AD$4)*('ILC Report'!$F$2:$F$8000))</f>
        <v>0</v>
      </c>
      <c r="AE129" s="28">
        <f>SUMPRODUCT(('ILC Report'!$A$2:$A$8000='Active WWML'!$A129)*('ILC Report'!$BB$2:$BB$8000='Active WWML'!AE$4)*('ILC Report'!$F$2:$F$8000))</f>
        <v>0</v>
      </c>
      <c r="AG129" s="28">
        <f>SUMPRODUCT(('ILC Report'!$A$2:$A$8000='Active WWML'!$A129)*('ILC Report'!$H$2:$H$8000='Active WWML'!AG$4)*('ILC Report'!$F$2:$F$8000))</f>
        <v>0</v>
      </c>
      <c r="AH129" s="28">
        <f>SUMPRODUCT(('ILC Report'!$A$2:$A$8000='Active WWML'!$A129)*('ILC Report'!$H$2:$H$8000='Active WWML'!AH$4)*('ILC Report'!$F$2:$F$8000))</f>
        <v>0</v>
      </c>
      <c r="AI129" s="28">
        <f>SUMPRODUCT(('ILC Report'!$A$2:$A$8000='Active WWML'!$A129)*('ILC Report'!$H$2:$H$8000='Active WWML'!AI$4)*('ILC Report'!$F$2:$F$8000))</f>
        <v>0</v>
      </c>
      <c r="AJ129" s="28">
        <f>SUMPRODUCT(('ILC Report'!$A$2:$A$8000='Active WWML'!$A129)*('ILC Report'!$H$2:$H$8000='Active WWML'!AJ$4)*('ILC Report'!$F$2:$F$8000))</f>
        <v>0</v>
      </c>
      <c r="AK129" s="28">
        <f t="shared" si="7"/>
        <v>0</v>
      </c>
    </row>
    <row r="130" spans="1:37" x14ac:dyDescent="0.3">
      <c r="A130" s="40" t="s">
        <v>153</v>
      </c>
      <c r="B130" s="11" t="s">
        <v>273</v>
      </c>
      <c r="C130" s="11" t="s">
        <v>274</v>
      </c>
      <c r="D130" s="11" t="s">
        <v>275</v>
      </c>
      <c r="E130" s="11" t="s">
        <v>276</v>
      </c>
      <c r="G130" s="28">
        <f>SUMPRODUCT(('ILC Report'!$A$2:$A$8000='Active WWML'!$A130)*('ILC Report'!$BA$2:$BA$8000='Active WWML'!G$4)*('ILC Report'!$F$2:$F$8000))</f>
        <v>0</v>
      </c>
      <c r="H130" s="28">
        <f>SUMPRODUCT(('ILC Report'!$A$2:$A$8000='Active WWML'!$A130)*('ILC Report'!$BA$2:$BA$8000='Active WWML'!H$4)*('ILC Report'!$F$2:$F$8000))</f>
        <v>0</v>
      </c>
      <c r="I130" s="28">
        <f>SUMPRODUCT(('ILC Report'!$A$2:$A$8000='Active WWML'!$A130)*('ILC Report'!$BA$2:$BA$8000='Active WWML'!I$4)*('ILC Report'!$F$2:$F$8000))</f>
        <v>0</v>
      </c>
      <c r="K130" s="28" t="str">
        <f t="shared" si="4"/>
        <v>0</v>
      </c>
      <c r="L130" s="28" t="str">
        <f t="shared" si="5"/>
        <v>0</v>
      </c>
      <c r="M130" s="28" t="str">
        <f t="shared" si="6"/>
        <v>0</v>
      </c>
      <c r="O130" s="28">
        <f>SUMPRODUCT(('ILC Report'!$A$2:$A$8000='Active WWML'!$A130)*('ILC Report'!$BB$2:$BB$8000='Active WWML'!O$4)*('ILC Report'!$F$2:$F$8000))</f>
        <v>0</v>
      </c>
      <c r="P130" s="28">
        <f>SUMPRODUCT(('ILC Report'!$A$2:$A$8000='Active WWML'!$A130)*('ILC Report'!$BB$2:$BB$8000='Active WWML'!P$4)*('ILC Report'!$F$2:$F$8000))</f>
        <v>0</v>
      </c>
      <c r="Q130" s="28">
        <f>SUMPRODUCT(('ILC Report'!$A$2:$A$8000='Active WWML'!$A130)*('ILC Report'!$BB$2:$BB$8000='Active WWML'!Q$4)*('ILC Report'!$F$2:$F$8000))</f>
        <v>0</v>
      </c>
      <c r="R130" s="28">
        <f>SUMPRODUCT(('ILC Report'!$A$2:$A$8000='Active WWML'!$A130)*('ILC Report'!$BB$2:$BB$8000='Active WWML'!R$4)*('ILC Report'!$F$2:$F$8000))</f>
        <v>0</v>
      </c>
      <c r="S130" s="28">
        <f>SUMPRODUCT(('ILC Report'!$A$2:$A$8000='Active WWML'!$A130)*('ILC Report'!$BB$2:$BB$8000='Active WWML'!S$4)*('ILC Report'!$F$2:$F$8000))</f>
        <v>0</v>
      </c>
      <c r="T130" s="28">
        <f>SUMPRODUCT(('ILC Report'!$A$2:$A$8000='Active WWML'!$A130)*('ILC Report'!$BB$2:$BB$8000='Active WWML'!T$4)*('ILC Report'!$F$2:$F$8000))</f>
        <v>0</v>
      </c>
      <c r="U130" s="28">
        <f>SUMPRODUCT(('ILC Report'!$A$2:$A$8000='Active WWML'!$A130)*('ILC Report'!$BB$2:$BB$8000='Active WWML'!U$4)*('ILC Report'!$F$2:$F$8000))</f>
        <v>0</v>
      </c>
      <c r="V130" s="28">
        <f>SUMPRODUCT(('ILC Report'!$A$2:$A$8000='Active WWML'!$A130)*('ILC Report'!$BB$2:$BB$8000='Active WWML'!V$4)*('ILC Report'!$F$2:$F$8000))</f>
        <v>0</v>
      </c>
      <c r="W130" s="28">
        <f>SUMPRODUCT(('ILC Report'!$A$2:$A$8000='Active WWML'!$A130)*('ILC Report'!$BB$2:$BB$8000='Active WWML'!W$4)*('ILC Report'!$F$2:$F$8000))</f>
        <v>0</v>
      </c>
      <c r="X130" s="28">
        <f>SUMPRODUCT(('ILC Report'!$A$2:$A$8000='Active WWML'!$A130)*('ILC Report'!$BB$2:$BB$8000='Active WWML'!X$4)*('ILC Report'!$F$2:$F$8000))</f>
        <v>0</v>
      </c>
      <c r="Y130" s="28">
        <f>SUMPRODUCT(('ILC Report'!$A$2:$A$8000='Active WWML'!$A130)*('ILC Report'!$BB$2:$BB$8000='Active WWML'!Y$4)*('ILC Report'!$F$2:$F$8000))</f>
        <v>0</v>
      </c>
      <c r="Z130" s="28">
        <f>SUMPRODUCT(('ILC Report'!$A$2:$A$8000='Active WWML'!$A130)*('ILC Report'!$BB$2:$BB$8000='Active WWML'!Z$4)*('ILC Report'!$F$2:$F$8000))</f>
        <v>0</v>
      </c>
      <c r="AA130" s="28">
        <f>SUMPRODUCT(('ILC Report'!$A$2:$A$8000='Active WWML'!$A130)*('ILC Report'!$BB$2:$BB$8000='Active WWML'!AA$4)*('ILC Report'!$F$2:$F$8000))</f>
        <v>0</v>
      </c>
      <c r="AB130" s="28">
        <f>SUMPRODUCT(('ILC Report'!$A$2:$A$8000='Active WWML'!$A130)*('ILC Report'!$BB$2:$BB$8000='Active WWML'!AB$4)*('ILC Report'!$F$2:$F$8000))</f>
        <v>0</v>
      </c>
      <c r="AC130" s="28">
        <f>SUMPRODUCT(('ILC Report'!$A$2:$A$8000='Active WWML'!$A130)*('ILC Report'!$BB$2:$BB$8000='Active WWML'!AC$4)*('ILC Report'!$F$2:$F$8000))</f>
        <v>0</v>
      </c>
      <c r="AD130" s="28">
        <f>SUMPRODUCT(('ILC Report'!$A$2:$A$8000='Active WWML'!$A130)*('ILC Report'!$BB$2:$BB$8000='Active WWML'!AD$4)*('ILC Report'!$F$2:$F$8000))</f>
        <v>0</v>
      </c>
      <c r="AE130" s="28">
        <f>SUMPRODUCT(('ILC Report'!$A$2:$A$8000='Active WWML'!$A130)*('ILC Report'!$BB$2:$BB$8000='Active WWML'!AE$4)*('ILC Report'!$F$2:$F$8000))</f>
        <v>0</v>
      </c>
      <c r="AG130" s="28">
        <f>SUMPRODUCT(('ILC Report'!$A$2:$A$8000='Active WWML'!$A130)*('ILC Report'!$H$2:$H$8000='Active WWML'!AG$4)*('ILC Report'!$F$2:$F$8000))</f>
        <v>0</v>
      </c>
      <c r="AH130" s="28">
        <f>SUMPRODUCT(('ILC Report'!$A$2:$A$8000='Active WWML'!$A130)*('ILC Report'!$H$2:$H$8000='Active WWML'!AH$4)*('ILC Report'!$F$2:$F$8000))</f>
        <v>0</v>
      </c>
      <c r="AI130" s="28">
        <f>SUMPRODUCT(('ILC Report'!$A$2:$A$8000='Active WWML'!$A130)*('ILC Report'!$H$2:$H$8000='Active WWML'!AI$4)*('ILC Report'!$F$2:$F$8000))</f>
        <v>0</v>
      </c>
      <c r="AJ130" s="28">
        <f>SUMPRODUCT(('ILC Report'!$A$2:$A$8000='Active WWML'!$A130)*('ILC Report'!$H$2:$H$8000='Active WWML'!AJ$4)*('ILC Report'!$F$2:$F$8000))</f>
        <v>0</v>
      </c>
      <c r="AK130" s="28">
        <f t="shared" si="7"/>
        <v>0</v>
      </c>
    </row>
    <row r="131" spans="1:37" x14ac:dyDescent="0.3">
      <c r="A131" s="40" t="s">
        <v>94</v>
      </c>
      <c r="B131" s="11" t="s">
        <v>457</v>
      </c>
      <c r="C131" s="11" t="s">
        <v>283</v>
      </c>
      <c r="D131" s="11" t="s">
        <v>275</v>
      </c>
      <c r="E131" s="11" t="s">
        <v>276</v>
      </c>
      <c r="G131" s="28">
        <f>SUMPRODUCT(('ILC Report'!$A$2:$A$8000='Active WWML'!$A131)*('ILC Report'!$BA$2:$BA$8000='Active WWML'!G$4)*('ILC Report'!$F$2:$F$8000))</f>
        <v>126</v>
      </c>
      <c r="H131" s="28">
        <f>SUMPRODUCT(('ILC Report'!$A$2:$A$8000='Active WWML'!$A131)*('ILC Report'!$BA$2:$BA$8000='Active WWML'!H$4)*('ILC Report'!$F$2:$F$8000))</f>
        <v>0</v>
      </c>
      <c r="I131" s="28">
        <f>SUMPRODUCT(('ILC Report'!$A$2:$A$8000='Active WWML'!$A131)*('ILC Report'!$BA$2:$BA$8000='Active WWML'!I$4)*('ILC Report'!$F$2:$F$8000))</f>
        <v>0</v>
      </c>
      <c r="K131" s="28" t="str">
        <f t="shared" si="4"/>
        <v>1</v>
      </c>
      <c r="L131" s="28" t="str">
        <f t="shared" si="5"/>
        <v>0</v>
      </c>
      <c r="M131" s="28" t="str">
        <f t="shared" si="6"/>
        <v>0</v>
      </c>
      <c r="O131" s="28">
        <f>SUMPRODUCT(('ILC Report'!$A$2:$A$8000='Active WWML'!$A131)*('ILC Report'!$BB$2:$BB$8000='Active WWML'!O$4)*('ILC Report'!$F$2:$F$8000))</f>
        <v>4</v>
      </c>
      <c r="P131" s="28">
        <f>SUMPRODUCT(('ILC Report'!$A$2:$A$8000='Active WWML'!$A131)*('ILC Report'!$BB$2:$BB$8000='Active WWML'!P$4)*('ILC Report'!$F$2:$F$8000))</f>
        <v>10</v>
      </c>
      <c r="Q131" s="28">
        <f>SUMPRODUCT(('ILC Report'!$A$2:$A$8000='Active WWML'!$A131)*('ILC Report'!$BB$2:$BB$8000='Active WWML'!Q$4)*('ILC Report'!$F$2:$F$8000))</f>
        <v>0</v>
      </c>
      <c r="R131" s="28">
        <f>SUMPRODUCT(('ILC Report'!$A$2:$A$8000='Active WWML'!$A131)*('ILC Report'!$BB$2:$BB$8000='Active WWML'!R$4)*('ILC Report'!$F$2:$F$8000))</f>
        <v>0</v>
      </c>
      <c r="S131" s="28">
        <f>SUMPRODUCT(('ILC Report'!$A$2:$A$8000='Active WWML'!$A131)*('ILC Report'!$BB$2:$BB$8000='Active WWML'!S$4)*('ILC Report'!$F$2:$F$8000))</f>
        <v>0</v>
      </c>
      <c r="T131" s="28">
        <f>SUMPRODUCT(('ILC Report'!$A$2:$A$8000='Active WWML'!$A131)*('ILC Report'!$BB$2:$BB$8000='Active WWML'!T$4)*('ILC Report'!$F$2:$F$8000))</f>
        <v>0</v>
      </c>
      <c r="U131" s="28">
        <f>SUMPRODUCT(('ILC Report'!$A$2:$A$8000='Active WWML'!$A131)*('ILC Report'!$BB$2:$BB$8000='Active WWML'!U$4)*('ILC Report'!$F$2:$F$8000))</f>
        <v>0</v>
      </c>
      <c r="V131" s="28">
        <f>SUMPRODUCT(('ILC Report'!$A$2:$A$8000='Active WWML'!$A131)*('ILC Report'!$BB$2:$BB$8000='Active WWML'!V$4)*('ILC Report'!$F$2:$F$8000))</f>
        <v>0</v>
      </c>
      <c r="W131" s="28">
        <f>SUMPRODUCT(('ILC Report'!$A$2:$A$8000='Active WWML'!$A131)*('ILC Report'!$BB$2:$BB$8000='Active WWML'!W$4)*('ILC Report'!$F$2:$F$8000))</f>
        <v>109</v>
      </c>
      <c r="X131" s="28">
        <f>SUMPRODUCT(('ILC Report'!$A$2:$A$8000='Active WWML'!$A131)*('ILC Report'!$BB$2:$BB$8000='Active WWML'!X$4)*('ILC Report'!$F$2:$F$8000))</f>
        <v>3</v>
      </c>
      <c r="Y131" s="28">
        <f>SUMPRODUCT(('ILC Report'!$A$2:$A$8000='Active WWML'!$A131)*('ILC Report'!$BB$2:$BB$8000='Active WWML'!Y$4)*('ILC Report'!$F$2:$F$8000))</f>
        <v>0</v>
      </c>
      <c r="Z131" s="28">
        <f>SUMPRODUCT(('ILC Report'!$A$2:$A$8000='Active WWML'!$A131)*('ILC Report'!$BB$2:$BB$8000='Active WWML'!Z$4)*('ILC Report'!$F$2:$F$8000))</f>
        <v>0</v>
      </c>
      <c r="AA131" s="28">
        <f>SUMPRODUCT(('ILC Report'!$A$2:$A$8000='Active WWML'!$A131)*('ILC Report'!$BB$2:$BB$8000='Active WWML'!AA$4)*('ILC Report'!$F$2:$F$8000))</f>
        <v>0</v>
      </c>
      <c r="AB131" s="28">
        <f>SUMPRODUCT(('ILC Report'!$A$2:$A$8000='Active WWML'!$A131)*('ILC Report'!$BB$2:$BB$8000='Active WWML'!AB$4)*('ILC Report'!$F$2:$F$8000))</f>
        <v>0</v>
      </c>
      <c r="AC131" s="28">
        <f>SUMPRODUCT(('ILC Report'!$A$2:$A$8000='Active WWML'!$A131)*('ILC Report'!$BB$2:$BB$8000='Active WWML'!AC$4)*('ILC Report'!$F$2:$F$8000))</f>
        <v>0</v>
      </c>
      <c r="AD131" s="28">
        <f>SUMPRODUCT(('ILC Report'!$A$2:$A$8000='Active WWML'!$A131)*('ILC Report'!$BB$2:$BB$8000='Active WWML'!AD$4)*('ILC Report'!$F$2:$F$8000))</f>
        <v>0</v>
      </c>
      <c r="AE131" s="28">
        <f>SUMPRODUCT(('ILC Report'!$A$2:$A$8000='Active WWML'!$A131)*('ILC Report'!$BB$2:$BB$8000='Active WWML'!AE$4)*('ILC Report'!$F$2:$F$8000))</f>
        <v>0</v>
      </c>
      <c r="AG131" s="28">
        <f>SUMPRODUCT(('ILC Report'!$A$2:$A$8000='Active WWML'!$A131)*('ILC Report'!$H$2:$H$8000='Active WWML'!AG$4)*('ILC Report'!$F$2:$F$8000))</f>
        <v>126</v>
      </c>
      <c r="AH131" s="28">
        <f>SUMPRODUCT(('ILC Report'!$A$2:$A$8000='Active WWML'!$A131)*('ILC Report'!$H$2:$H$8000='Active WWML'!AH$4)*('ILC Report'!$F$2:$F$8000))</f>
        <v>0</v>
      </c>
      <c r="AI131" s="28">
        <f>SUMPRODUCT(('ILC Report'!$A$2:$A$8000='Active WWML'!$A131)*('ILC Report'!$H$2:$H$8000='Active WWML'!AI$4)*('ILC Report'!$F$2:$F$8000))</f>
        <v>0</v>
      </c>
      <c r="AJ131" s="28">
        <f>SUMPRODUCT(('ILC Report'!$A$2:$A$8000='Active WWML'!$A131)*('ILC Report'!$H$2:$H$8000='Active WWML'!AJ$4)*('ILC Report'!$F$2:$F$8000))</f>
        <v>0</v>
      </c>
      <c r="AK131" s="28">
        <f t="shared" si="7"/>
        <v>126</v>
      </c>
    </row>
    <row r="132" spans="1:37" x14ac:dyDescent="0.3">
      <c r="A132" s="40" t="s">
        <v>213</v>
      </c>
      <c r="B132" s="11" t="s">
        <v>430</v>
      </c>
      <c r="C132" s="11" t="s">
        <v>278</v>
      </c>
      <c r="D132" s="11" t="s">
        <v>295</v>
      </c>
      <c r="E132" s="11" t="s">
        <v>534</v>
      </c>
      <c r="G132" s="28">
        <f>SUMPRODUCT(('ILC Report'!$A$2:$A$8000='Active WWML'!$A132)*('ILC Report'!$BA$2:$BA$8000='Active WWML'!G$4)*('ILC Report'!$F$2:$F$8000))</f>
        <v>0</v>
      </c>
      <c r="H132" s="28">
        <f>SUMPRODUCT(('ILC Report'!$A$2:$A$8000='Active WWML'!$A132)*('ILC Report'!$BA$2:$BA$8000='Active WWML'!H$4)*('ILC Report'!$F$2:$F$8000))</f>
        <v>0</v>
      </c>
      <c r="I132" s="28">
        <f>SUMPRODUCT(('ILC Report'!$A$2:$A$8000='Active WWML'!$A132)*('ILC Report'!$BA$2:$BA$8000='Active WWML'!I$4)*('ILC Report'!$F$2:$F$8000))</f>
        <v>0</v>
      </c>
      <c r="K132" s="28" t="str">
        <f t="shared" si="4"/>
        <v>0</v>
      </c>
      <c r="L132" s="28" t="str">
        <f t="shared" si="5"/>
        <v>0</v>
      </c>
      <c r="M132" s="28" t="str">
        <f t="shared" si="6"/>
        <v>0</v>
      </c>
      <c r="O132" s="28">
        <f>SUMPRODUCT(('ILC Report'!$A$2:$A$8000='Active WWML'!$A132)*('ILC Report'!$BB$2:$BB$8000='Active WWML'!O$4)*('ILC Report'!$F$2:$F$8000))</f>
        <v>0</v>
      </c>
      <c r="P132" s="28">
        <f>SUMPRODUCT(('ILC Report'!$A$2:$A$8000='Active WWML'!$A132)*('ILC Report'!$BB$2:$BB$8000='Active WWML'!P$4)*('ILC Report'!$F$2:$F$8000))</f>
        <v>0</v>
      </c>
      <c r="Q132" s="28">
        <f>SUMPRODUCT(('ILC Report'!$A$2:$A$8000='Active WWML'!$A132)*('ILC Report'!$BB$2:$BB$8000='Active WWML'!Q$4)*('ILC Report'!$F$2:$F$8000))</f>
        <v>0</v>
      </c>
      <c r="R132" s="28">
        <f>SUMPRODUCT(('ILC Report'!$A$2:$A$8000='Active WWML'!$A132)*('ILC Report'!$BB$2:$BB$8000='Active WWML'!R$4)*('ILC Report'!$F$2:$F$8000))</f>
        <v>0</v>
      </c>
      <c r="S132" s="28">
        <f>SUMPRODUCT(('ILC Report'!$A$2:$A$8000='Active WWML'!$A132)*('ILC Report'!$BB$2:$BB$8000='Active WWML'!S$4)*('ILC Report'!$F$2:$F$8000))</f>
        <v>0</v>
      </c>
      <c r="T132" s="28">
        <f>SUMPRODUCT(('ILC Report'!$A$2:$A$8000='Active WWML'!$A132)*('ILC Report'!$BB$2:$BB$8000='Active WWML'!T$4)*('ILC Report'!$F$2:$F$8000))</f>
        <v>0</v>
      </c>
      <c r="U132" s="28">
        <f>SUMPRODUCT(('ILC Report'!$A$2:$A$8000='Active WWML'!$A132)*('ILC Report'!$BB$2:$BB$8000='Active WWML'!U$4)*('ILC Report'!$F$2:$F$8000))</f>
        <v>0</v>
      </c>
      <c r="V132" s="28">
        <f>SUMPRODUCT(('ILC Report'!$A$2:$A$8000='Active WWML'!$A132)*('ILC Report'!$BB$2:$BB$8000='Active WWML'!V$4)*('ILC Report'!$F$2:$F$8000))</f>
        <v>0</v>
      </c>
      <c r="W132" s="28">
        <f>SUMPRODUCT(('ILC Report'!$A$2:$A$8000='Active WWML'!$A132)*('ILC Report'!$BB$2:$BB$8000='Active WWML'!W$4)*('ILC Report'!$F$2:$F$8000))</f>
        <v>0</v>
      </c>
      <c r="X132" s="28">
        <f>SUMPRODUCT(('ILC Report'!$A$2:$A$8000='Active WWML'!$A132)*('ILC Report'!$BB$2:$BB$8000='Active WWML'!X$4)*('ILC Report'!$F$2:$F$8000))</f>
        <v>0</v>
      </c>
      <c r="Y132" s="28">
        <f>SUMPRODUCT(('ILC Report'!$A$2:$A$8000='Active WWML'!$A132)*('ILC Report'!$BB$2:$BB$8000='Active WWML'!Y$4)*('ILC Report'!$F$2:$F$8000))</f>
        <v>0</v>
      </c>
      <c r="Z132" s="28">
        <f>SUMPRODUCT(('ILC Report'!$A$2:$A$8000='Active WWML'!$A132)*('ILC Report'!$BB$2:$BB$8000='Active WWML'!Z$4)*('ILC Report'!$F$2:$F$8000))</f>
        <v>0</v>
      </c>
      <c r="AA132" s="28">
        <f>SUMPRODUCT(('ILC Report'!$A$2:$A$8000='Active WWML'!$A132)*('ILC Report'!$BB$2:$BB$8000='Active WWML'!AA$4)*('ILC Report'!$F$2:$F$8000))</f>
        <v>0</v>
      </c>
      <c r="AB132" s="28">
        <f>SUMPRODUCT(('ILC Report'!$A$2:$A$8000='Active WWML'!$A132)*('ILC Report'!$BB$2:$BB$8000='Active WWML'!AB$4)*('ILC Report'!$F$2:$F$8000))</f>
        <v>0</v>
      </c>
      <c r="AC132" s="28">
        <f>SUMPRODUCT(('ILC Report'!$A$2:$A$8000='Active WWML'!$A132)*('ILC Report'!$BB$2:$BB$8000='Active WWML'!AC$4)*('ILC Report'!$F$2:$F$8000))</f>
        <v>0</v>
      </c>
      <c r="AD132" s="28">
        <f>SUMPRODUCT(('ILC Report'!$A$2:$A$8000='Active WWML'!$A132)*('ILC Report'!$BB$2:$BB$8000='Active WWML'!AD$4)*('ILC Report'!$F$2:$F$8000))</f>
        <v>0</v>
      </c>
      <c r="AE132" s="28">
        <f>SUMPRODUCT(('ILC Report'!$A$2:$A$8000='Active WWML'!$A132)*('ILC Report'!$BB$2:$BB$8000='Active WWML'!AE$4)*('ILC Report'!$F$2:$F$8000))</f>
        <v>0</v>
      </c>
      <c r="AG132" s="28">
        <f>SUMPRODUCT(('ILC Report'!$A$2:$A$8000='Active WWML'!$A132)*('ILC Report'!$H$2:$H$8000='Active WWML'!AG$4)*('ILC Report'!$F$2:$F$8000))</f>
        <v>0</v>
      </c>
      <c r="AH132" s="28">
        <f>SUMPRODUCT(('ILC Report'!$A$2:$A$8000='Active WWML'!$A132)*('ILC Report'!$H$2:$H$8000='Active WWML'!AH$4)*('ILC Report'!$F$2:$F$8000))</f>
        <v>0</v>
      </c>
      <c r="AI132" s="28">
        <f>SUMPRODUCT(('ILC Report'!$A$2:$A$8000='Active WWML'!$A132)*('ILC Report'!$H$2:$H$8000='Active WWML'!AI$4)*('ILC Report'!$F$2:$F$8000))</f>
        <v>0</v>
      </c>
      <c r="AJ132" s="28">
        <f>SUMPRODUCT(('ILC Report'!$A$2:$A$8000='Active WWML'!$A132)*('ILC Report'!$H$2:$H$8000='Active WWML'!AJ$4)*('ILC Report'!$F$2:$F$8000))</f>
        <v>0</v>
      </c>
      <c r="AK132" s="28">
        <f t="shared" si="7"/>
        <v>0</v>
      </c>
    </row>
    <row r="133" spans="1:37" x14ac:dyDescent="0.3">
      <c r="A133" s="40">
        <v>915453</v>
      </c>
      <c r="B133" s="11" t="s">
        <v>378</v>
      </c>
      <c r="C133" s="11" t="s">
        <v>46</v>
      </c>
      <c r="D133" s="11" t="s">
        <v>275</v>
      </c>
      <c r="E133" s="11" t="s">
        <v>276</v>
      </c>
      <c r="G133" s="28">
        <f>SUMPRODUCT(('ILC Report'!$A$2:$A$8000='Active WWML'!$A133)*('ILC Report'!$BA$2:$BA$8000='Active WWML'!G$4)*('ILC Report'!$F$2:$F$8000))</f>
        <v>0</v>
      </c>
      <c r="H133" s="28">
        <f>SUMPRODUCT(('ILC Report'!$A$2:$A$8000='Active WWML'!$A133)*('ILC Report'!$BA$2:$BA$8000='Active WWML'!H$4)*('ILC Report'!$F$2:$F$8000))</f>
        <v>0</v>
      </c>
      <c r="I133" s="28">
        <f>SUMPRODUCT(('ILC Report'!$A$2:$A$8000='Active WWML'!$A133)*('ILC Report'!$BA$2:$BA$8000='Active WWML'!I$4)*('ILC Report'!$F$2:$F$8000))</f>
        <v>0</v>
      </c>
      <c r="K133" s="28" t="str">
        <f t="shared" ref="K133:K196" si="8">IF(G133=0,"0",IF(G133&gt;0,"1"))</f>
        <v>0</v>
      </c>
      <c r="L133" s="28" t="str">
        <f t="shared" ref="L133:L196" si="9">IF(H133=0,"0",IF(H133&gt;0,"1"))</f>
        <v>0</v>
      </c>
      <c r="M133" s="28" t="str">
        <f t="shared" ref="M133:M196" si="10">IF(I133=0,"0",IF(I133&gt;0,"1"))</f>
        <v>0</v>
      </c>
      <c r="O133" s="28">
        <f>SUMPRODUCT(('ILC Report'!$A$2:$A$8000='Active WWML'!$A133)*('ILC Report'!$BB$2:$BB$8000='Active WWML'!O$4)*('ILC Report'!$F$2:$F$8000))</f>
        <v>0</v>
      </c>
      <c r="P133" s="28">
        <f>SUMPRODUCT(('ILC Report'!$A$2:$A$8000='Active WWML'!$A133)*('ILC Report'!$BB$2:$BB$8000='Active WWML'!P$4)*('ILC Report'!$F$2:$F$8000))</f>
        <v>0</v>
      </c>
      <c r="Q133" s="28">
        <f>SUMPRODUCT(('ILC Report'!$A$2:$A$8000='Active WWML'!$A133)*('ILC Report'!$BB$2:$BB$8000='Active WWML'!Q$4)*('ILC Report'!$F$2:$F$8000))</f>
        <v>0</v>
      </c>
      <c r="R133" s="28">
        <f>SUMPRODUCT(('ILC Report'!$A$2:$A$8000='Active WWML'!$A133)*('ILC Report'!$BB$2:$BB$8000='Active WWML'!R$4)*('ILC Report'!$F$2:$F$8000))</f>
        <v>0</v>
      </c>
      <c r="S133" s="28">
        <f>SUMPRODUCT(('ILC Report'!$A$2:$A$8000='Active WWML'!$A133)*('ILC Report'!$BB$2:$BB$8000='Active WWML'!S$4)*('ILC Report'!$F$2:$F$8000))</f>
        <v>0</v>
      </c>
      <c r="T133" s="28">
        <f>SUMPRODUCT(('ILC Report'!$A$2:$A$8000='Active WWML'!$A133)*('ILC Report'!$BB$2:$BB$8000='Active WWML'!T$4)*('ILC Report'!$F$2:$F$8000))</f>
        <v>0</v>
      </c>
      <c r="U133" s="28">
        <f>SUMPRODUCT(('ILC Report'!$A$2:$A$8000='Active WWML'!$A133)*('ILC Report'!$BB$2:$BB$8000='Active WWML'!U$4)*('ILC Report'!$F$2:$F$8000))</f>
        <v>0</v>
      </c>
      <c r="V133" s="28">
        <f>SUMPRODUCT(('ILC Report'!$A$2:$A$8000='Active WWML'!$A133)*('ILC Report'!$BB$2:$BB$8000='Active WWML'!V$4)*('ILC Report'!$F$2:$F$8000))</f>
        <v>0</v>
      </c>
      <c r="W133" s="28">
        <f>SUMPRODUCT(('ILC Report'!$A$2:$A$8000='Active WWML'!$A133)*('ILC Report'!$BB$2:$BB$8000='Active WWML'!W$4)*('ILC Report'!$F$2:$F$8000))</f>
        <v>0</v>
      </c>
      <c r="X133" s="28">
        <f>SUMPRODUCT(('ILC Report'!$A$2:$A$8000='Active WWML'!$A133)*('ILC Report'!$BB$2:$BB$8000='Active WWML'!X$4)*('ILC Report'!$F$2:$F$8000))</f>
        <v>0</v>
      </c>
      <c r="Y133" s="28">
        <f>SUMPRODUCT(('ILC Report'!$A$2:$A$8000='Active WWML'!$A133)*('ILC Report'!$BB$2:$BB$8000='Active WWML'!Y$4)*('ILC Report'!$F$2:$F$8000))</f>
        <v>0</v>
      </c>
      <c r="Z133" s="28">
        <f>SUMPRODUCT(('ILC Report'!$A$2:$A$8000='Active WWML'!$A133)*('ILC Report'!$BB$2:$BB$8000='Active WWML'!Z$4)*('ILC Report'!$F$2:$F$8000))</f>
        <v>0</v>
      </c>
      <c r="AA133" s="28">
        <f>SUMPRODUCT(('ILC Report'!$A$2:$A$8000='Active WWML'!$A133)*('ILC Report'!$BB$2:$BB$8000='Active WWML'!AA$4)*('ILC Report'!$F$2:$F$8000))</f>
        <v>0</v>
      </c>
      <c r="AB133" s="28">
        <f>SUMPRODUCT(('ILC Report'!$A$2:$A$8000='Active WWML'!$A133)*('ILC Report'!$BB$2:$BB$8000='Active WWML'!AB$4)*('ILC Report'!$F$2:$F$8000))</f>
        <v>0</v>
      </c>
      <c r="AC133" s="28">
        <f>SUMPRODUCT(('ILC Report'!$A$2:$A$8000='Active WWML'!$A133)*('ILC Report'!$BB$2:$BB$8000='Active WWML'!AC$4)*('ILC Report'!$F$2:$F$8000))</f>
        <v>0</v>
      </c>
      <c r="AD133" s="28">
        <f>SUMPRODUCT(('ILC Report'!$A$2:$A$8000='Active WWML'!$A133)*('ILC Report'!$BB$2:$BB$8000='Active WWML'!AD$4)*('ILC Report'!$F$2:$F$8000))</f>
        <v>0</v>
      </c>
      <c r="AE133" s="28">
        <f>SUMPRODUCT(('ILC Report'!$A$2:$A$8000='Active WWML'!$A133)*('ILC Report'!$BB$2:$BB$8000='Active WWML'!AE$4)*('ILC Report'!$F$2:$F$8000))</f>
        <v>0</v>
      </c>
      <c r="AG133" s="28">
        <f>SUMPRODUCT(('ILC Report'!$A$2:$A$8000='Active WWML'!$A133)*('ILC Report'!$H$2:$H$8000='Active WWML'!AG$4)*('ILC Report'!$F$2:$F$8000))</f>
        <v>0</v>
      </c>
      <c r="AH133" s="28">
        <f>SUMPRODUCT(('ILC Report'!$A$2:$A$8000='Active WWML'!$A133)*('ILC Report'!$H$2:$H$8000='Active WWML'!AH$4)*('ILC Report'!$F$2:$F$8000))</f>
        <v>0</v>
      </c>
      <c r="AI133" s="28">
        <f>SUMPRODUCT(('ILC Report'!$A$2:$A$8000='Active WWML'!$A133)*('ILC Report'!$H$2:$H$8000='Active WWML'!AI$4)*('ILC Report'!$F$2:$F$8000))</f>
        <v>0</v>
      </c>
      <c r="AJ133" s="28">
        <f>SUMPRODUCT(('ILC Report'!$A$2:$A$8000='Active WWML'!$A133)*('ILC Report'!$H$2:$H$8000='Active WWML'!AJ$4)*('ILC Report'!$F$2:$F$8000))</f>
        <v>0</v>
      </c>
      <c r="AK133" s="28">
        <f t="shared" si="7"/>
        <v>0</v>
      </c>
    </row>
    <row r="134" spans="1:37" x14ac:dyDescent="0.3">
      <c r="A134" s="40" t="s">
        <v>116</v>
      </c>
      <c r="B134" s="11" t="s">
        <v>289</v>
      </c>
      <c r="C134" s="11" t="s">
        <v>283</v>
      </c>
      <c r="D134" s="11" t="s">
        <v>275</v>
      </c>
      <c r="E134" s="11" t="s">
        <v>276</v>
      </c>
      <c r="G134" s="28">
        <f>SUMPRODUCT(('ILC Report'!$A$2:$A$8000='Active WWML'!$A134)*('ILC Report'!$BA$2:$BA$8000='Active WWML'!G$4)*('ILC Report'!$F$2:$F$8000))</f>
        <v>216</v>
      </c>
      <c r="H134" s="28">
        <f>SUMPRODUCT(('ILC Report'!$A$2:$A$8000='Active WWML'!$A134)*('ILC Report'!$BA$2:$BA$8000='Active WWML'!H$4)*('ILC Report'!$F$2:$F$8000))</f>
        <v>0</v>
      </c>
      <c r="I134" s="28">
        <f>SUMPRODUCT(('ILC Report'!$A$2:$A$8000='Active WWML'!$A134)*('ILC Report'!$BA$2:$BA$8000='Active WWML'!I$4)*('ILC Report'!$F$2:$F$8000))</f>
        <v>0</v>
      </c>
      <c r="K134" s="28" t="str">
        <f t="shared" si="8"/>
        <v>1</v>
      </c>
      <c r="L134" s="28" t="str">
        <f t="shared" si="9"/>
        <v>0</v>
      </c>
      <c r="M134" s="28" t="str">
        <f t="shared" si="10"/>
        <v>0</v>
      </c>
      <c r="O134" s="28">
        <f>SUMPRODUCT(('ILC Report'!$A$2:$A$8000='Active WWML'!$A134)*('ILC Report'!$BB$2:$BB$8000='Active WWML'!O$4)*('ILC Report'!$F$2:$F$8000))</f>
        <v>0</v>
      </c>
      <c r="P134" s="28">
        <f>SUMPRODUCT(('ILC Report'!$A$2:$A$8000='Active WWML'!$A134)*('ILC Report'!$BB$2:$BB$8000='Active WWML'!P$4)*('ILC Report'!$F$2:$F$8000))</f>
        <v>28</v>
      </c>
      <c r="Q134" s="28">
        <f>SUMPRODUCT(('ILC Report'!$A$2:$A$8000='Active WWML'!$A134)*('ILC Report'!$BB$2:$BB$8000='Active WWML'!Q$4)*('ILC Report'!$F$2:$F$8000))</f>
        <v>0</v>
      </c>
      <c r="R134" s="28">
        <f>SUMPRODUCT(('ILC Report'!$A$2:$A$8000='Active WWML'!$A134)*('ILC Report'!$BB$2:$BB$8000='Active WWML'!R$4)*('ILC Report'!$F$2:$F$8000))</f>
        <v>0</v>
      </c>
      <c r="S134" s="28">
        <f>SUMPRODUCT(('ILC Report'!$A$2:$A$8000='Active WWML'!$A134)*('ILC Report'!$BB$2:$BB$8000='Active WWML'!S$4)*('ILC Report'!$F$2:$F$8000))</f>
        <v>0</v>
      </c>
      <c r="T134" s="28">
        <f>SUMPRODUCT(('ILC Report'!$A$2:$A$8000='Active WWML'!$A134)*('ILC Report'!$BB$2:$BB$8000='Active WWML'!T$4)*('ILC Report'!$F$2:$F$8000))</f>
        <v>0</v>
      </c>
      <c r="U134" s="28">
        <f>SUMPRODUCT(('ILC Report'!$A$2:$A$8000='Active WWML'!$A134)*('ILC Report'!$BB$2:$BB$8000='Active WWML'!U$4)*('ILC Report'!$F$2:$F$8000))</f>
        <v>0</v>
      </c>
      <c r="V134" s="28">
        <f>SUMPRODUCT(('ILC Report'!$A$2:$A$8000='Active WWML'!$A134)*('ILC Report'!$BB$2:$BB$8000='Active WWML'!V$4)*('ILC Report'!$F$2:$F$8000))</f>
        <v>0</v>
      </c>
      <c r="W134" s="28">
        <f>SUMPRODUCT(('ILC Report'!$A$2:$A$8000='Active WWML'!$A134)*('ILC Report'!$BB$2:$BB$8000='Active WWML'!W$4)*('ILC Report'!$F$2:$F$8000))</f>
        <v>24</v>
      </c>
      <c r="X134" s="28">
        <f>SUMPRODUCT(('ILC Report'!$A$2:$A$8000='Active WWML'!$A134)*('ILC Report'!$BB$2:$BB$8000='Active WWML'!X$4)*('ILC Report'!$F$2:$F$8000))</f>
        <v>0</v>
      </c>
      <c r="Y134" s="28">
        <f>SUMPRODUCT(('ILC Report'!$A$2:$A$8000='Active WWML'!$A134)*('ILC Report'!$BB$2:$BB$8000='Active WWML'!Y$4)*('ILC Report'!$F$2:$F$8000))</f>
        <v>164</v>
      </c>
      <c r="Z134" s="28">
        <f>SUMPRODUCT(('ILC Report'!$A$2:$A$8000='Active WWML'!$A134)*('ILC Report'!$BB$2:$BB$8000='Active WWML'!Z$4)*('ILC Report'!$F$2:$F$8000))</f>
        <v>0</v>
      </c>
      <c r="AA134" s="28">
        <f>SUMPRODUCT(('ILC Report'!$A$2:$A$8000='Active WWML'!$A134)*('ILC Report'!$BB$2:$BB$8000='Active WWML'!AA$4)*('ILC Report'!$F$2:$F$8000))</f>
        <v>0</v>
      </c>
      <c r="AB134" s="28">
        <f>SUMPRODUCT(('ILC Report'!$A$2:$A$8000='Active WWML'!$A134)*('ILC Report'!$BB$2:$BB$8000='Active WWML'!AB$4)*('ILC Report'!$F$2:$F$8000))</f>
        <v>0</v>
      </c>
      <c r="AC134" s="28">
        <f>SUMPRODUCT(('ILC Report'!$A$2:$A$8000='Active WWML'!$A134)*('ILC Report'!$BB$2:$BB$8000='Active WWML'!AC$4)*('ILC Report'!$F$2:$F$8000))</f>
        <v>0</v>
      </c>
      <c r="AD134" s="28">
        <f>SUMPRODUCT(('ILC Report'!$A$2:$A$8000='Active WWML'!$A134)*('ILC Report'!$BB$2:$BB$8000='Active WWML'!AD$4)*('ILC Report'!$F$2:$F$8000))</f>
        <v>0</v>
      </c>
      <c r="AE134" s="28">
        <f>SUMPRODUCT(('ILC Report'!$A$2:$A$8000='Active WWML'!$A134)*('ILC Report'!$BB$2:$BB$8000='Active WWML'!AE$4)*('ILC Report'!$F$2:$F$8000))</f>
        <v>0</v>
      </c>
      <c r="AG134" s="28">
        <f>SUMPRODUCT(('ILC Report'!$A$2:$A$8000='Active WWML'!$A134)*('ILC Report'!$H$2:$H$8000='Active WWML'!AG$4)*('ILC Report'!$F$2:$F$8000))</f>
        <v>216</v>
      </c>
      <c r="AH134" s="28">
        <f>SUMPRODUCT(('ILC Report'!$A$2:$A$8000='Active WWML'!$A134)*('ILC Report'!$H$2:$H$8000='Active WWML'!AH$4)*('ILC Report'!$F$2:$F$8000))</f>
        <v>0</v>
      </c>
      <c r="AI134" s="28">
        <f>SUMPRODUCT(('ILC Report'!$A$2:$A$8000='Active WWML'!$A134)*('ILC Report'!$H$2:$H$8000='Active WWML'!AI$4)*('ILC Report'!$F$2:$F$8000))</f>
        <v>0</v>
      </c>
      <c r="AJ134" s="28">
        <f>SUMPRODUCT(('ILC Report'!$A$2:$A$8000='Active WWML'!$A134)*('ILC Report'!$H$2:$H$8000='Active WWML'!AJ$4)*('ILC Report'!$F$2:$F$8000))</f>
        <v>0</v>
      </c>
      <c r="AK134" s="28">
        <f t="shared" ref="AK134:AK197" si="11">SUM(AG134:AJ134)</f>
        <v>216</v>
      </c>
    </row>
    <row r="135" spans="1:37" x14ac:dyDescent="0.3">
      <c r="A135" s="40" t="s">
        <v>171</v>
      </c>
      <c r="B135" s="11" t="s">
        <v>431</v>
      </c>
      <c r="C135" s="11" t="s">
        <v>283</v>
      </c>
      <c r="D135" s="11" t="s">
        <v>275</v>
      </c>
      <c r="E135" s="11" t="s">
        <v>276</v>
      </c>
      <c r="G135" s="28">
        <f>SUMPRODUCT(('ILC Report'!$A$2:$A$8000='Active WWML'!$A135)*('ILC Report'!$BA$2:$BA$8000='Active WWML'!G$4)*('ILC Report'!$F$2:$F$8000))</f>
        <v>0</v>
      </c>
      <c r="H135" s="28">
        <f>SUMPRODUCT(('ILC Report'!$A$2:$A$8000='Active WWML'!$A135)*('ILC Report'!$BA$2:$BA$8000='Active WWML'!H$4)*('ILC Report'!$F$2:$F$8000))</f>
        <v>0</v>
      </c>
      <c r="I135" s="28">
        <f>SUMPRODUCT(('ILC Report'!$A$2:$A$8000='Active WWML'!$A135)*('ILC Report'!$BA$2:$BA$8000='Active WWML'!I$4)*('ILC Report'!$F$2:$F$8000))</f>
        <v>0</v>
      </c>
      <c r="K135" s="28" t="str">
        <f t="shared" si="8"/>
        <v>0</v>
      </c>
      <c r="L135" s="28" t="str">
        <f t="shared" si="9"/>
        <v>0</v>
      </c>
      <c r="M135" s="28" t="str">
        <f t="shared" si="10"/>
        <v>0</v>
      </c>
      <c r="O135" s="28">
        <f>SUMPRODUCT(('ILC Report'!$A$2:$A$8000='Active WWML'!$A135)*('ILC Report'!$BB$2:$BB$8000='Active WWML'!O$4)*('ILC Report'!$F$2:$F$8000))</f>
        <v>0</v>
      </c>
      <c r="P135" s="28">
        <f>SUMPRODUCT(('ILC Report'!$A$2:$A$8000='Active WWML'!$A135)*('ILC Report'!$BB$2:$BB$8000='Active WWML'!P$4)*('ILC Report'!$F$2:$F$8000))</f>
        <v>0</v>
      </c>
      <c r="Q135" s="28">
        <f>SUMPRODUCT(('ILC Report'!$A$2:$A$8000='Active WWML'!$A135)*('ILC Report'!$BB$2:$BB$8000='Active WWML'!Q$4)*('ILC Report'!$F$2:$F$8000))</f>
        <v>0</v>
      </c>
      <c r="R135" s="28">
        <f>SUMPRODUCT(('ILC Report'!$A$2:$A$8000='Active WWML'!$A135)*('ILC Report'!$BB$2:$BB$8000='Active WWML'!R$4)*('ILC Report'!$F$2:$F$8000))</f>
        <v>0</v>
      </c>
      <c r="S135" s="28">
        <f>SUMPRODUCT(('ILC Report'!$A$2:$A$8000='Active WWML'!$A135)*('ILC Report'!$BB$2:$BB$8000='Active WWML'!S$4)*('ILC Report'!$F$2:$F$8000))</f>
        <v>0</v>
      </c>
      <c r="T135" s="28">
        <f>SUMPRODUCT(('ILC Report'!$A$2:$A$8000='Active WWML'!$A135)*('ILC Report'!$BB$2:$BB$8000='Active WWML'!T$4)*('ILC Report'!$F$2:$F$8000))</f>
        <v>0</v>
      </c>
      <c r="U135" s="28">
        <f>SUMPRODUCT(('ILC Report'!$A$2:$A$8000='Active WWML'!$A135)*('ILC Report'!$BB$2:$BB$8000='Active WWML'!U$4)*('ILC Report'!$F$2:$F$8000))</f>
        <v>0</v>
      </c>
      <c r="V135" s="28">
        <f>SUMPRODUCT(('ILC Report'!$A$2:$A$8000='Active WWML'!$A135)*('ILC Report'!$BB$2:$BB$8000='Active WWML'!V$4)*('ILC Report'!$F$2:$F$8000))</f>
        <v>0</v>
      </c>
      <c r="W135" s="28">
        <f>SUMPRODUCT(('ILC Report'!$A$2:$A$8000='Active WWML'!$A135)*('ILC Report'!$BB$2:$BB$8000='Active WWML'!W$4)*('ILC Report'!$F$2:$F$8000))</f>
        <v>0</v>
      </c>
      <c r="X135" s="28">
        <f>SUMPRODUCT(('ILC Report'!$A$2:$A$8000='Active WWML'!$A135)*('ILC Report'!$BB$2:$BB$8000='Active WWML'!X$4)*('ILC Report'!$F$2:$F$8000))</f>
        <v>0</v>
      </c>
      <c r="Y135" s="28">
        <f>SUMPRODUCT(('ILC Report'!$A$2:$A$8000='Active WWML'!$A135)*('ILC Report'!$BB$2:$BB$8000='Active WWML'!Y$4)*('ILC Report'!$F$2:$F$8000))</f>
        <v>0</v>
      </c>
      <c r="Z135" s="28">
        <f>SUMPRODUCT(('ILC Report'!$A$2:$A$8000='Active WWML'!$A135)*('ILC Report'!$BB$2:$BB$8000='Active WWML'!Z$4)*('ILC Report'!$F$2:$F$8000))</f>
        <v>0</v>
      </c>
      <c r="AA135" s="28">
        <f>SUMPRODUCT(('ILC Report'!$A$2:$A$8000='Active WWML'!$A135)*('ILC Report'!$BB$2:$BB$8000='Active WWML'!AA$4)*('ILC Report'!$F$2:$F$8000))</f>
        <v>0</v>
      </c>
      <c r="AB135" s="28">
        <f>SUMPRODUCT(('ILC Report'!$A$2:$A$8000='Active WWML'!$A135)*('ILC Report'!$BB$2:$BB$8000='Active WWML'!AB$4)*('ILC Report'!$F$2:$F$8000))</f>
        <v>0</v>
      </c>
      <c r="AC135" s="28">
        <f>SUMPRODUCT(('ILC Report'!$A$2:$A$8000='Active WWML'!$A135)*('ILC Report'!$BB$2:$BB$8000='Active WWML'!AC$4)*('ILC Report'!$F$2:$F$8000))</f>
        <v>0</v>
      </c>
      <c r="AD135" s="28">
        <f>SUMPRODUCT(('ILC Report'!$A$2:$A$8000='Active WWML'!$A135)*('ILC Report'!$BB$2:$BB$8000='Active WWML'!AD$4)*('ILC Report'!$F$2:$F$8000))</f>
        <v>0</v>
      </c>
      <c r="AE135" s="28">
        <f>SUMPRODUCT(('ILC Report'!$A$2:$A$8000='Active WWML'!$A135)*('ILC Report'!$BB$2:$BB$8000='Active WWML'!AE$4)*('ILC Report'!$F$2:$F$8000))</f>
        <v>0</v>
      </c>
      <c r="AG135" s="28">
        <f>SUMPRODUCT(('ILC Report'!$A$2:$A$8000='Active WWML'!$A135)*('ILC Report'!$H$2:$H$8000='Active WWML'!AG$4)*('ILC Report'!$F$2:$F$8000))</f>
        <v>0</v>
      </c>
      <c r="AH135" s="28">
        <f>SUMPRODUCT(('ILC Report'!$A$2:$A$8000='Active WWML'!$A135)*('ILC Report'!$H$2:$H$8000='Active WWML'!AH$4)*('ILC Report'!$F$2:$F$8000))</f>
        <v>0</v>
      </c>
      <c r="AI135" s="28">
        <f>SUMPRODUCT(('ILC Report'!$A$2:$A$8000='Active WWML'!$A135)*('ILC Report'!$H$2:$H$8000='Active WWML'!AI$4)*('ILC Report'!$F$2:$F$8000))</f>
        <v>0</v>
      </c>
      <c r="AJ135" s="28">
        <f>SUMPRODUCT(('ILC Report'!$A$2:$A$8000='Active WWML'!$A135)*('ILC Report'!$H$2:$H$8000='Active WWML'!AJ$4)*('ILC Report'!$F$2:$F$8000))</f>
        <v>0</v>
      </c>
      <c r="AK135" s="28">
        <f t="shared" si="11"/>
        <v>0</v>
      </c>
    </row>
    <row r="136" spans="1:37" x14ac:dyDescent="0.3">
      <c r="A136" s="40">
        <v>94934</v>
      </c>
      <c r="B136" s="11" t="s">
        <v>459</v>
      </c>
      <c r="C136" s="11" t="s">
        <v>284</v>
      </c>
      <c r="D136" s="11" t="s">
        <v>305</v>
      </c>
      <c r="E136" s="11" t="s">
        <v>534</v>
      </c>
      <c r="G136" s="28">
        <f>SUMPRODUCT(('ILC Report'!$A$2:$A$8000='Active WWML'!$A136)*('ILC Report'!$BA$2:$BA$8000='Active WWML'!G$4)*('ILC Report'!$F$2:$F$8000))</f>
        <v>0</v>
      </c>
      <c r="H136" s="28">
        <f>SUMPRODUCT(('ILC Report'!$A$2:$A$8000='Active WWML'!$A136)*('ILC Report'!$BA$2:$BA$8000='Active WWML'!H$4)*('ILC Report'!$F$2:$F$8000))</f>
        <v>0</v>
      </c>
      <c r="I136" s="28">
        <f>SUMPRODUCT(('ILC Report'!$A$2:$A$8000='Active WWML'!$A136)*('ILC Report'!$BA$2:$BA$8000='Active WWML'!I$4)*('ILC Report'!$F$2:$F$8000))</f>
        <v>0</v>
      </c>
      <c r="K136" s="28" t="str">
        <f t="shared" si="8"/>
        <v>0</v>
      </c>
      <c r="L136" s="28" t="str">
        <f t="shared" si="9"/>
        <v>0</v>
      </c>
      <c r="M136" s="28" t="str">
        <f t="shared" si="10"/>
        <v>0</v>
      </c>
      <c r="O136" s="28">
        <f>SUMPRODUCT(('ILC Report'!$A$2:$A$8000='Active WWML'!$A136)*('ILC Report'!$BB$2:$BB$8000='Active WWML'!O$4)*('ILC Report'!$F$2:$F$8000))</f>
        <v>0</v>
      </c>
      <c r="P136" s="28">
        <f>SUMPRODUCT(('ILC Report'!$A$2:$A$8000='Active WWML'!$A136)*('ILC Report'!$BB$2:$BB$8000='Active WWML'!P$4)*('ILC Report'!$F$2:$F$8000))</f>
        <v>0</v>
      </c>
      <c r="Q136" s="28">
        <f>SUMPRODUCT(('ILC Report'!$A$2:$A$8000='Active WWML'!$A136)*('ILC Report'!$BB$2:$BB$8000='Active WWML'!Q$4)*('ILC Report'!$F$2:$F$8000))</f>
        <v>0</v>
      </c>
      <c r="R136" s="28">
        <f>SUMPRODUCT(('ILC Report'!$A$2:$A$8000='Active WWML'!$A136)*('ILC Report'!$BB$2:$BB$8000='Active WWML'!R$4)*('ILC Report'!$F$2:$F$8000))</f>
        <v>0</v>
      </c>
      <c r="S136" s="28">
        <f>SUMPRODUCT(('ILC Report'!$A$2:$A$8000='Active WWML'!$A136)*('ILC Report'!$BB$2:$BB$8000='Active WWML'!S$4)*('ILC Report'!$F$2:$F$8000))</f>
        <v>0</v>
      </c>
      <c r="T136" s="28">
        <f>SUMPRODUCT(('ILC Report'!$A$2:$A$8000='Active WWML'!$A136)*('ILC Report'!$BB$2:$BB$8000='Active WWML'!T$4)*('ILC Report'!$F$2:$F$8000))</f>
        <v>0</v>
      </c>
      <c r="U136" s="28">
        <f>SUMPRODUCT(('ILC Report'!$A$2:$A$8000='Active WWML'!$A136)*('ILC Report'!$BB$2:$BB$8000='Active WWML'!U$4)*('ILC Report'!$F$2:$F$8000))</f>
        <v>0</v>
      </c>
      <c r="V136" s="28">
        <f>SUMPRODUCT(('ILC Report'!$A$2:$A$8000='Active WWML'!$A136)*('ILC Report'!$BB$2:$BB$8000='Active WWML'!V$4)*('ILC Report'!$F$2:$F$8000))</f>
        <v>0</v>
      </c>
      <c r="W136" s="28">
        <f>SUMPRODUCT(('ILC Report'!$A$2:$A$8000='Active WWML'!$A136)*('ILC Report'!$BB$2:$BB$8000='Active WWML'!W$4)*('ILC Report'!$F$2:$F$8000))</f>
        <v>0</v>
      </c>
      <c r="X136" s="28">
        <f>SUMPRODUCT(('ILC Report'!$A$2:$A$8000='Active WWML'!$A136)*('ILC Report'!$BB$2:$BB$8000='Active WWML'!X$4)*('ILC Report'!$F$2:$F$8000))</f>
        <v>0</v>
      </c>
      <c r="Y136" s="28">
        <f>SUMPRODUCT(('ILC Report'!$A$2:$A$8000='Active WWML'!$A136)*('ILC Report'!$BB$2:$BB$8000='Active WWML'!Y$4)*('ILC Report'!$F$2:$F$8000))</f>
        <v>0</v>
      </c>
      <c r="Z136" s="28">
        <f>SUMPRODUCT(('ILC Report'!$A$2:$A$8000='Active WWML'!$A136)*('ILC Report'!$BB$2:$BB$8000='Active WWML'!Z$4)*('ILC Report'!$F$2:$F$8000))</f>
        <v>0</v>
      </c>
      <c r="AA136" s="28">
        <f>SUMPRODUCT(('ILC Report'!$A$2:$A$8000='Active WWML'!$A136)*('ILC Report'!$BB$2:$BB$8000='Active WWML'!AA$4)*('ILC Report'!$F$2:$F$8000))</f>
        <v>0</v>
      </c>
      <c r="AB136" s="28">
        <f>SUMPRODUCT(('ILC Report'!$A$2:$A$8000='Active WWML'!$A136)*('ILC Report'!$BB$2:$BB$8000='Active WWML'!AB$4)*('ILC Report'!$F$2:$F$8000))</f>
        <v>0</v>
      </c>
      <c r="AC136" s="28">
        <f>SUMPRODUCT(('ILC Report'!$A$2:$A$8000='Active WWML'!$A136)*('ILC Report'!$BB$2:$BB$8000='Active WWML'!AC$4)*('ILC Report'!$F$2:$F$8000))</f>
        <v>0</v>
      </c>
      <c r="AD136" s="28">
        <f>SUMPRODUCT(('ILC Report'!$A$2:$A$8000='Active WWML'!$A136)*('ILC Report'!$BB$2:$BB$8000='Active WWML'!AD$4)*('ILC Report'!$F$2:$F$8000))</f>
        <v>0</v>
      </c>
      <c r="AE136" s="28">
        <f>SUMPRODUCT(('ILC Report'!$A$2:$A$8000='Active WWML'!$A136)*('ILC Report'!$BB$2:$BB$8000='Active WWML'!AE$4)*('ILC Report'!$F$2:$F$8000))</f>
        <v>0</v>
      </c>
      <c r="AG136" s="28">
        <f>SUMPRODUCT(('ILC Report'!$A$2:$A$8000='Active WWML'!$A136)*('ILC Report'!$H$2:$H$8000='Active WWML'!AG$4)*('ILC Report'!$F$2:$F$8000))</f>
        <v>0</v>
      </c>
      <c r="AH136" s="28">
        <f>SUMPRODUCT(('ILC Report'!$A$2:$A$8000='Active WWML'!$A136)*('ILC Report'!$H$2:$H$8000='Active WWML'!AH$4)*('ILC Report'!$F$2:$F$8000))</f>
        <v>0</v>
      </c>
      <c r="AI136" s="28">
        <f>SUMPRODUCT(('ILC Report'!$A$2:$A$8000='Active WWML'!$A136)*('ILC Report'!$H$2:$H$8000='Active WWML'!AI$4)*('ILC Report'!$F$2:$F$8000))</f>
        <v>0</v>
      </c>
      <c r="AJ136" s="28">
        <f>SUMPRODUCT(('ILC Report'!$A$2:$A$8000='Active WWML'!$A136)*('ILC Report'!$H$2:$H$8000='Active WWML'!AJ$4)*('ILC Report'!$F$2:$F$8000))</f>
        <v>0</v>
      </c>
      <c r="AK136" s="28">
        <f t="shared" si="11"/>
        <v>0</v>
      </c>
    </row>
    <row r="137" spans="1:37" x14ac:dyDescent="0.3">
      <c r="A137" s="40" t="s">
        <v>184</v>
      </c>
      <c r="B137" s="11" t="s">
        <v>437</v>
      </c>
      <c r="C137" s="11" t="s">
        <v>284</v>
      </c>
      <c r="D137" s="11" t="s">
        <v>275</v>
      </c>
      <c r="E137" s="11" t="s">
        <v>276</v>
      </c>
      <c r="G137" s="28">
        <f>SUMPRODUCT(('ILC Report'!$A$2:$A$8000='Active WWML'!$A137)*('ILC Report'!$BA$2:$BA$8000='Active WWML'!G$4)*('ILC Report'!$F$2:$F$8000))</f>
        <v>0</v>
      </c>
      <c r="H137" s="28">
        <f>SUMPRODUCT(('ILC Report'!$A$2:$A$8000='Active WWML'!$A137)*('ILC Report'!$BA$2:$BA$8000='Active WWML'!H$4)*('ILC Report'!$F$2:$F$8000))</f>
        <v>0</v>
      </c>
      <c r="I137" s="28">
        <f>SUMPRODUCT(('ILC Report'!$A$2:$A$8000='Active WWML'!$A137)*('ILC Report'!$BA$2:$BA$8000='Active WWML'!I$4)*('ILC Report'!$F$2:$F$8000))</f>
        <v>0</v>
      </c>
      <c r="K137" s="28" t="str">
        <f t="shared" si="8"/>
        <v>0</v>
      </c>
      <c r="L137" s="28" t="str">
        <f t="shared" si="9"/>
        <v>0</v>
      </c>
      <c r="M137" s="28" t="str">
        <f t="shared" si="10"/>
        <v>0</v>
      </c>
      <c r="O137" s="28">
        <f>SUMPRODUCT(('ILC Report'!$A$2:$A$8000='Active WWML'!$A137)*('ILC Report'!$BB$2:$BB$8000='Active WWML'!O$4)*('ILC Report'!$F$2:$F$8000))</f>
        <v>0</v>
      </c>
      <c r="P137" s="28">
        <f>SUMPRODUCT(('ILC Report'!$A$2:$A$8000='Active WWML'!$A137)*('ILC Report'!$BB$2:$BB$8000='Active WWML'!P$4)*('ILC Report'!$F$2:$F$8000))</f>
        <v>0</v>
      </c>
      <c r="Q137" s="28">
        <f>SUMPRODUCT(('ILC Report'!$A$2:$A$8000='Active WWML'!$A137)*('ILC Report'!$BB$2:$BB$8000='Active WWML'!Q$4)*('ILC Report'!$F$2:$F$8000))</f>
        <v>0</v>
      </c>
      <c r="R137" s="28">
        <f>SUMPRODUCT(('ILC Report'!$A$2:$A$8000='Active WWML'!$A137)*('ILC Report'!$BB$2:$BB$8000='Active WWML'!R$4)*('ILC Report'!$F$2:$F$8000))</f>
        <v>0</v>
      </c>
      <c r="S137" s="28">
        <f>SUMPRODUCT(('ILC Report'!$A$2:$A$8000='Active WWML'!$A137)*('ILC Report'!$BB$2:$BB$8000='Active WWML'!S$4)*('ILC Report'!$F$2:$F$8000))</f>
        <v>0</v>
      </c>
      <c r="T137" s="28">
        <f>SUMPRODUCT(('ILC Report'!$A$2:$A$8000='Active WWML'!$A137)*('ILC Report'!$BB$2:$BB$8000='Active WWML'!T$4)*('ILC Report'!$F$2:$F$8000))</f>
        <v>0</v>
      </c>
      <c r="U137" s="28">
        <f>SUMPRODUCT(('ILC Report'!$A$2:$A$8000='Active WWML'!$A137)*('ILC Report'!$BB$2:$BB$8000='Active WWML'!U$4)*('ILC Report'!$F$2:$F$8000))</f>
        <v>0</v>
      </c>
      <c r="V137" s="28">
        <f>SUMPRODUCT(('ILC Report'!$A$2:$A$8000='Active WWML'!$A137)*('ILC Report'!$BB$2:$BB$8000='Active WWML'!V$4)*('ILC Report'!$F$2:$F$8000))</f>
        <v>0</v>
      </c>
      <c r="W137" s="28">
        <f>SUMPRODUCT(('ILC Report'!$A$2:$A$8000='Active WWML'!$A137)*('ILC Report'!$BB$2:$BB$8000='Active WWML'!W$4)*('ILC Report'!$F$2:$F$8000))</f>
        <v>0</v>
      </c>
      <c r="X137" s="28">
        <f>SUMPRODUCT(('ILC Report'!$A$2:$A$8000='Active WWML'!$A137)*('ILC Report'!$BB$2:$BB$8000='Active WWML'!X$4)*('ILC Report'!$F$2:$F$8000))</f>
        <v>0</v>
      </c>
      <c r="Y137" s="28">
        <f>SUMPRODUCT(('ILC Report'!$A$2:$A$8000='Active WWML'!$A137)*('ILC Report'!$BB$2:$BB$8000='Active WWML'!Y$4)*('ILC Report'!$F$2:$F$8000))</f>
        <v>0</v>
      </c>
      <c r="Z137" s="28">
        <f>SUMPRODUCT(('ILC Report'!$A$2:$A$8000='Active WWML'!$A137)*('ILC Report'!$BB$2:$BB$8000='Active WWML'!Z$4)*('ILC Report'!$F$2:$F$8000))</f>
        <v>0</v>
      </c>
      <c r="AA137" s="28">
        <f>SUMPRODUCT(('ILC Report'!$A$2:$A$8000='Active WWML'!$A137)*('ILC Report'!$BB$2:$BB$8000='Active WWML'!AA$4)*('ILC Report'!$F$2:$F$8000))</f>
        <v>0</v>
      </c>
      <c r="AB137" s="28">
        <f>SUMPRODUCT(('ILC Report'!$A$2:$A$8000='Active WWML'!$A137)*('ILC Report'!$BB$2:$BB$8000='Active WWML'!AB$4)*('ILC Report'!$F$2:$F$8000))</f>
        <v>0</v>
      </c>
      <c r="AC137" s="28">
        <f>SUMPRODUCT(('ILC Report'!$A$2:$A$8000='Active WWML'!$A137)*('ILC Report'!$BB$2:$BB$8000='Active WWML'!AC$4)*('ILC Report'!$F$2:$F$8000))</f>
        <v>0</v>
      </c>
      <c r="AD137" s="28">
        <f>SUMPRODUCT(('ILC Report'!$A$2:$A$8000='Active WWML'!$A137)*('ILC Report'!$BB$2:$BB$8000='Active WWML'!AD$4)*('ILC Report'!$F$2:$F$8000))</f>
        <v>0</v>
      </c>
      <c r="AE137" s="28">
        <f>SUMPRODUCT(('ILC Report'!$A$2:$A$8000='Active WWML'!$A137)*('ILC Report'!$BB$2:$BB$8000='Active WWML'!AE$4)*('ILC Report'!$F$2:$F$8000))</f>
        <v>0</v>
      </c>
      <c r="AG137" s="28">
        <f>SUMPRODUCT(('ILC Report'!$A$2:$A$8000='Active WWML'!$A137)*('ILC Report'!$H$2:$H$8000='Active WWML'!AG$4)*('ILC Report'!$F$2:$F$8000))</f>
        <v>0</v>
      </c>
      <c r="AH137" s="28">
        <f>SUMPRODUCT(('ILC Report'!$A$2:$A$8000='Active WWML'!$A137)*('ILC Report'!$H$2:$H$8000='Active WWML'!AH$4)*('ILC Report'!$F$2:$F$8000))</f>
        <v>0</v>
      </c>
      <c r="AI137" s="28">
        <f>SUMPRODUCT(('ILC Report'!$A$2:$A$8000='Active WWML'!$A137)*('ILC Report'!$H$2:$H$8000='Active WWML'!AI$4)*('ILC Report'!$F$2:$F$8000))</f>
        <v>0</v>
      </c>
      <c r="AJ137" s="28">
        <f>SUMPRODUCT(('ILC Report'!$A$2:$A$8000='Active WWML'!$A137)*('ILC Report'!$H$2:$H$8000='Active WWML'!AJ$4)*('ILC Report'!$F$2:$F$8000))</f>
        <v>0</v>
      </c>
      <c r="AK137" s="28">
        <f t="shared" si="11"/>
        <v>0</v>
      </c>
    </row>
    <row r="138" spans="1:37" x14ac:dyDescent="0.3">
      <c r="A138" s="40" t="s">
        <v>135</v>
      </c>
      <c r="B138" s="11" t="s">
        <v>416</v>
      </c>
      <c r="C138" s="11" t="s">
        <v>283</v>
      </c>
      <c r="D138" s="11" t="s">
        <v>275</v>
      </c>
      <c r="E138" s="11" t="s">
        <v>276</v>
      </c>
      <c r="G138" s="28">
        <f>SUMPRODUCT(('ILC Report'!$A$2:$A$8000='Active WWML'!$A138)*('ILC Report'!$BA$2:$BA$8000='Active WWML'!G$4)*('ILC Report'!$F$2:$F$8000))</f>
        <v>216</v>
      </c>
      <c r="H138" s="28">
        <f>SUMPRODUCT(('ILC Report'!$A$2:$A$8000='Active WWML'!$A138)*('ILC Report'!$BA$2:$BA$8000='Active WWML'!H$4)*('ILC Report'!$F$2:$F$8000))</f>
        <v>0</v>
      </c>
      <c r="I138" s="28">
        <f>SUMPRODUCT(('ILC Report'!$A$2:$A$8000='Active WWML'!$A138)*('ILC Report'!$BA$2:$BA$8000='Active WWML'!I$4)*('ILC Report'!$F$2:$F$8000))</f>
        <v>0</v>
      </c>
      <c r="K138" s="28" t="str">
        <f t="shared" si="8"/>
        <v>1</v>
      </c>
      <c r="L138" s="28" t="str">
        <f t="shared" si="9"/>
        <v>0</v>
      </c>
      <c r="M138" s="28" t="str">
        <f t="shared" si="10"/>
        <v>0</v>
      </c>
      <c r="O138" s="28">
        <f>SUMPRODUCT(('ILC Report'!$A$2:$A$8000='Active WWML'!$A138)*('ILC Report'!$BB$2:$BB$8000='Active WWML'!O$4)*('ILC Report'!$F$2:$F$8000))</f>
        <v>216</v>
      </c>
      <c r="P138" s="28">
        <f>SUMPRODUCT(('ILC Report'!$A$2:$A$8000='Active WWML'!$A138)*('ILC Report'!$BB$2:$BB$8000='Active WWML'!P$4)*('ILC Report'!$F$2:$F$8000))</f>
        <v>0</v>
      </c>
      <c r="Q138" s="28">
        <f>SUMPRODUCT(('ILC Report'!$A$2:$A$8000='Active WWML'!$A138)*('ILC Report'!$BB$2:$BB$8000='Active WWML'!Q$4)*('ILC Report'!$F$2:$F$8000))</f>
        <v>0</v>
      </c>
      <c r="R138" s="28">
        <f>SUMPRODUCT(('ILC Report'!$A$2:$A$8000='Active WWML'!$A138)*('ILC Report'!$BB$2:$BB$8000='Active WWML'!R$4)*('ILC Report'!$F$2:$F$8000))</f>
        <v>0</v>
      </c>
      <c r="S138" s="28">
        <f>SUMPRODUCT(('ILC Report'!$A$2:$A$8000='Active WWML'!$A138)*('ILC Report'!$BB$2:$BB$8000='Active WWML'!S$4)*('ILC Report'!$F$2:$F$8000))</f>
        <v>0</v>
      </c>
      <c r="T138" s="28">
        <f>SUMPRODUCT(('ILC Report'!$A$2:$A$8000='Active WWML'!$A138)*('ILC Report'!$BB$2:$BB$8000='Active WWML'!T$4)*('ILC Report'!$F$2:$F$8000))</f>
        <v>0</v>
      </c>
      <c r="U138" s="28">
        <f>SUMPRODUCT(('ILC Report'!$A$2:$A$8000='Active WWML'!$A138)*('ILC Report'!$BB$2:$BB$8000='Active WWML'!U$4)*('ILC Report'!$F$2:$F$8000))</f>
        <v>0</v>
      </c>
      <c r="V138" s="28">
        <f>SUMPRODUCT(('ILC Report'!$A$2:$A$8000='Active WWML'!$A138)*('ILC Report'!$BB$2:$BB$8000='Active WWML'!V$4)*('ILC Report'!$F$2:$F$8000))</f>
        <v>0</v>
      </c>
      <c r="W138" s="28">
        <f>SUMPRODUCT(('ILC Report'!$A$2:$A$8000='Active WWML'!$A138)*('ILC Report'!$BB$2:$BB$8000='Active WWML'!W$4)*('ILC Report'!$F$2:$F$8000))</f>
        <v>0</v>
      </c>
      <c r="X138" s="28">
        <f>SUMPRODUCT(('ILC Report'!$A$2:$A$8000='Active WWML'!$A138)*('ILC Report'!$BB$2:$BB$8000='Active WWML'!X$4)*('ILC Report'!$F$2:$F$8000))</f>
        <v>0</v>
      </c>
      <c r="Y138" s="28">
        <f>SUMPRODUCT(('ILC Report'!$A$2:$A$8000='Active WWML'!$A138)*('ILC Report'!$BB$2:$BB$8000='Active WWML'!Y$4)*('ILC Report'!$F$2:$F$8000))</f>
        <v>0</v>
      </c>
      <c r="Z138" s="28">
        <f>SUMPRODUCT(('ILC Report'!$A$2:$A$8000='Active WWML'!$A138)*('ILC Report'!$BB$2:$BB$8000='Active WWML'!Z$4)*('ILC Report'!$F$2:$F$8000))</f>
        <v>0</v>
      </c>
      <c r="AA138" s="28">
        <f>SUMPRODUCT(('ILC Report'!$A$2:$A$8000='Active WWML'!$A138)*('ILC Report'!$BB$2:$BB$8000='Active WWML'!AA$4)*('ILC Report'!$F$2:$F$8000))</f>
        <v>0</v>
      </c>
      <c r="AB138" s="28">
        <f>SUMPRODUCT(('ILC Report'!$A$2:$A$8000='Active WWML'!$A138)*('ILC Report'!$BB$2:$BB$8000='Active WWML'!AB$4)*('ILC Report'!$F$2:$F$8000))</f>
        <v>0</v>
      </c>
      <c r="AC138" s="28">
        <f>SUMPRODUCT(('ILC Report'!$A$2:$A$8000='Active WWML'!$A138)*('ILC Report'!$BB$2:$BB$8000='Active WWML'!AC$4)*('ILC Report'!$F$2:$F$8000))</f>
        <v>0</v>
      </c>
      <c r="AD138" s="28">
        <f>SUMPRODUCT(('ILC Report'!$A$2:$A$8000='Active WWML'!$A138)*('ILC Report'!$BB$2:$BB$8000='Active WWML'!AD$4)*('ILC Report'!$F$2:$F$8000))</f>
        <v>0</v>
      </c>
      <c r="AE138" s="28">
        <f>SUMPRODUCT(('ILC Report'!$A$2:$A$8000='Active WWML'!$A138)*('ILC Report'!$BB$2:$BB$8000='Active WWML'!AE$4)*('ILC Report'!$F$2:$F$8000))</f>
        <v>0</v>
      </c>
      <c r="AG138" s="28">
        <f>SUMPRODUCT(('ILC Report'!$A$2:$A$8000='Active WWML'!$A138)*('ILC Report'!$H$2:$H$8000='Active WWML'!AG$4)*('ILC Report'!$F$2:$F$8000))</f>
        <v>81</v>
      </c>
      <c r="AH138" s="28">
        <f>SUMPRODUCT(('ILC Report'!$A$2:$A$8000='Active WWML'!$A138)*('ILC Report'!$H$2:$H$8000='Active WWML'!AH$4)*('ILC Report'!$F$2:$F$8000))</f>
        <v>0</v>
      </c>
      <c r="AI138" s="28">
        <f>SUMPRODUCT(('ILC Report'!$A$2:$A$8000='Active WWML'!$A138)*('ILC Report'!$H$2:$H$8000='Active WWML'!AI$4)*('ILC Report'!$F$2:$F$8000))</f>
        <v>135</v>
      </c>
      <c r="AJ138" s="28">
        <f>SUMPRODUCT(('ILC Report'!$A$2:$A$8000='Active WWML'!$A138)*('ILC Report'!$H$2:$H$8000='Active WWML'!AJ$4)*('ILC Report'!$F$2:$F$8000))</f>
        <v>0</v>
      </c>
      <c r="AK138" s="28">
        <f t="shared" si="11"/>
        <v>216</v>
      </c>
    </row>
    <row r="139" spans="1:37" x14ac:dyDescent="0.3">
      <c r="A139" s="40" t="s">
        <v>165</v>
      </c>
      <c r="B139" s="11" t="s">
        <v>435</v>
      </c>
      <c r="C139" s="11" t="s">
        <v>356</v>
      </c>
      <c r="D139" s="11" t="s">
        <v>275</v>
      </c>
      <c r="E139" s="11" t="s">
        <v>276</v>
      </c>
      <c r="G139" s="28">
        <f>SUMPRODUCT(('ILC Report'!$A$2:$A$8000='Active WWML'!$A139)*('ILC Report'!$BA$2:$BA$8000='Active WWML'!G$4)*('ILC Report'!$F$2:$F$8000))</f>
        <v>0</v>
      </c>
      <c r="H139" s="28">
        <f>SUMPRODUCT(('ILC Report'!$A$2:$A$8000='Active WWML'!$A139)*('ILC Report'!$BA$2:$BA$8000='Active WWML'!H$4)*('ILC Report'!$F$2:$F$8000))</f>
        <v>0</v>
      </c>
      <c r="I139" s="28">
        <f>SUMPRODUCT(('ILC Report'!$A$2:$A$8000='Active WWML'!$A139)*('ILC Report'!$BA$2:$BA$8000='Active WWML'!I$4)*('ILC Report'!$F$2:$F$8000))</f>
        <v>0</v>
      </c>
      <c r="K139" s="28" t="str">
        <f t="shared" si="8"/>
        <v>0</v>
      </c>
      <c r="L139" s="28" t="str">
        <f t="shared" si="9"/>
        <v>0</v>
      </c>
      <c r="M139" s="28" t="str">
        <f t="shared" si="10"/>
        <v>0</v>
      </c>
      <c r="O139" s="28">
        <f>SUMPRODUCT(('ILC Report'!$A$2:$A$8000='Active WWML'!$A139)*('ILC Report'!$BB$2:$BB$8000='Active WWML'!O$4)*('ILC Report'!$F$2:$F$8000))</f>
        <v>0</v>
      </c>
      <c r="P139" s="28">
        <f>SUMPRODUCT(('ILC Report'!$A$2:$A$8000='Active WWML'!$A139)*('ILC Report'!$BB$2:$BB$8000='Active WWML'!P$4)*('ILC Report'!$F$2:$F$8000))</f>
        <v>0</v>
      </c>
      <c r="Q139" s="28">
        <f>SUMPRODUCT(('ILC Report'!$A$2:$A$8000='Active WWML'!$A139)*('ILC Report'!$BB$2:$BB$8000='Active WWML'!Q$4)*('ILC Report'!$F$2:$F$8000))</f>
        <v>0</v>
      </c>
      <c r="R139" s="28">
        <f>SUMPRODUCT(('ILC Report'!$A$2:$A$8000='Active WWML'!$A139)*('ILC Report'!$BB$2:$BB$8000='Active WWML'!R$4)*('ILC Report'!$F$2:$F$8000))</f>
        <v>0</v>
      </c>
      <c r="S139" s="28">
        <f>SUMPRODUCT(('ILC Report'!$A$2:$A$8000='Active WWML'!$A139)*('ILC Report'!$BB$2:$BB$8000='Active WWML'!S$4)*('ILC Report'!$F$2:$F$8000))</f>
        <v>0</v>
      </c>
      <c r="T139" s="28">
        <f>SUMPRODUCT(('ILC Report'!$A$2:$A$8000='Active WWML'!$A139)*('ILC Report'!$BB$2:$BB$8000='Active WWML'!T$4)*('ILC Report'!$F$2:$F$8000))</f>
        <v>0</v>
      </c>
      <c r="U139" s="28">
        <f>SUMPRODUCT(('ILC Report'!$A$2:$A$8000='Active WWML'!$A139)*('ILC Report'!$BB$2:$BB$8000='Active WWML'!U$4)*('ILC Report'!$F$2:$F$8000))</f>
        <v>0</v>
      </c>
      <c r="V139" s="28">
        <f>SUMPRODUCT(('ILC Report'!$A$2:$A$8000='Active WWML'!$A139)*('ILC Report'!$BB$2:$BB$8000='Active WWML'!V$4)*('ILC Report'!$F$2:$F$8000))</f>
        <v>0</v>
      </c>
      <c r="W139" s="28">
        <f>SUMPRODUCT(('ILC Report'!$A$2:$A$8000='Active WWML'!$A139)*('ILC Report'!$BB$2:$BB$8000='Active WWML'!W$4)*('ILC Report'!$F$2:$F$8000))</f>
        <v>0</v>
      </c>
      <c r="X139" s="28">
        <f>SUMPRODUCT(('ILC Report'!$A$2:$A$8000='Active WWML'!$A139)*('ILC Report'!$BB$2:$BB$8000='Active WWML'!X$4)*('ILC Report'!$F$2:$F$8000))</f>
        <v>0</v>
      </c>
      <c r="Y139" s="28">
        <f>SUMPRODUCT(('ILC Report'!$A$2:$A$8000='Active WWML'!$A139)*('ILC Report'!$BB$2:$BB$8000='Active WWML'!Y$4)*('ILC Report'!$F$2:$F$8000))</f>
        <v>0</v>
      </c>
      <c r="Z139" s="28">
        <f>SUMPRODUCT(('ILC Report'!$A$2:$A$8000='Active WWML'!$A139)*('ILC Report'!$BB$2:$BB$8000='Active WWML'!Z$4)*('ILC Report'!$F$2:$F$8000))</f>
        <v>0</v>
      </c>
      <c r="AA139" s="28">
        <f>SUMPRODUCT(('ILC Report'!$A$2:$A$8000='Active WWML'!$A139)*('ILC Report'!$BB$2:$BB$8000='Active WWML'!AA$4)*('ILC Report'!$F$2:$F$8000))</f>
        <v>0</v>
      </c>
      <c r="AB139" s="28">
        <f>SUMPRODUCT(('ILC Report'!$A$2:$A$8000='Active WWML'!$A139)*('ILC Report'!$BB$2:$BB$8000='Active WWML'!AB$4)*('ILC Report'!$F$2:$F$8000))</f>
        <v>0</v>
      </c>
      <c r="AC139" s="28">
        <f>SUMPRODUCT(('ILC Report'!$A$2:$A$8000='Active WWML'!$A139)*('ILC Report'!$BB$2:$BB$8000='Active WWML'!AC$4)*('ILC Report'!$F$2:$F$8000))</f>
        <v>0</v>
      </c>
      <c r="AD139" s="28">
        <f>SUMPRODUCT(('ILC Report'!$A$2:$A$8000='Active WWML'!$A139)*('ILC Report'!$BB$2:$BB$8000='Active WWML'!AD$4)*('ILC Report'!$F$2:$F$8000))</f>
        <v>0</v>
      </c>
      <c r="AE139" s="28">
        <f>SUMPRODUCT(('ILC Report'!$A$2:$A$8000='Active WWML'!$A139)*('ILC Report'!$BB$2:$BB$8000='Active WWML'!AE$4)*('ILC Report'!$F$2:$F$8000))</f>
        <v>0</v>
      </c>
      <c r="AG139" s="28">
        <f>SUMPRODUCT(('ILC Report'!$A$2:$A$8000='Active WWML'!$A139)*('ILC Report'!$H$2:$H$8000='Active WWML'!AG$4)*('ILC Report'!$F$2:$F$8000))</f>
        <v>0</v>
      </c>
      <c r="AH139" s="28">
        <f>SUMPRODUCT(('ILC Report'!$A$2:$A$8000='Active WWML'!$A139)*('ILC Report'!$H$2:$H$8000='Active WWML'!AH$4)*('ILC Report'!$F$2:$F$8000))</f>
        <v>0</v>
      </c>
      <c r="AI139" s="28">
        <f>SUMPRODUCT(('ILC Report'!$A$2:$A$8000='Active WWML'!$A139)*('ILC Report'!$H$2:$H$8000='Active WWML'!AI$4)*('ILC Report'!$F$2:$F$8000))</f>
        <v>0</v>
      </c>
      <c r="AJ139" s="28">
        <f>SUMPRODUCT(('ILC Report'!$A$2:$A$8000='Active WWML'!$A139)*('ILC Report'!$H$2:$H$8000='Active WWML'!AJ$4)*('ILC Report'!$F$2:$F$8000))</f>
        <v>0</v>
      </c>
      <c r="AK139" s="28">
        <f t="shared" si="11"/>
        <v>0</v>
      </c>
    </row>
    <row r="140" spans="1:37" x14ac:dyDescent="0.3">
      <c r="A140" s="40" t="s">
        <v>211</v>
      </c>
      <c r="B140" s="11" t="s">
        <v>316</v>
      </c>
      <c r="C140" s="11" t="s">
        <v>274</v>
      </c>
      <c r="D140" s="11" t="s">
        <v>275</v>
      </c>
      <c r="E140" s="11" t="s">
        <v>276</v>
      </c>
      <c r="G140" s="28">
        <f>SUMPRODUCT(('ILC Report'!$A$2:$A$8000='Active WWML'!$A140)*('ILC Report'!$BA$2:$BA$8000='Active WWML'!G$4)*('ILC Report'!$F$2:$F$8000))</f>
        <v>0</v>
      </c>
      <c r="H140" s="28">
        <f>SUMPRODUCT(('ILC Report'!$A$2:$A$8000='Active WWML'!$A140)*('ILC Report'!$BA$2:$BA$8000='Active WWML'!H$4)*('ILC Report'!$F$2:$F$8000))</f>
        <v>0</v>
      </c>
      <c r="I140" s="28">
        <f>SUMPRODUCT(('ILC Report'!$A$2:$A$8000='Active WWML'!$A140)*('ILC Report'!$BA$2:$BA$8000='Active WWML'!I$4)*('ILC Report'!$F$2:$F$8000))</f>
        <v>0</v>
      </c>
      <c r="K140" s="28" t="str">
        <f t="shared" si="8"/>
        <v>0</v>
      </c>
      <c r="L140" s="28" t="str">
        <f t="shared" si="9"/>
        <v>0</v>
      </c>
      <c r="M140" s="28" t="str">
        <f t="shared" si="10"/>
        <v>0</v>
      </c>
      <c r="O140" s="28">
        <f>SUMPRODUCT(('ILC Report'!$A$2:$A$8000='Active WWML'!$A140)*('ILC Report'!$BB$2:$BB$8000='Active WWML'!O$4)*('ILC Report'!$F$2:$F$8000))</f>
        <v>0</v>
      </c>
      <c r="P140" s="28">
        <f>SUMPRODUCT(('ILC Report'!$A$2:$A$8000='Active WWML'!$A140)*('ILC Report'!$BB$2:$BB$8000='Active WWML'!P$4)*('ILC Report'!$F$2:$F$8000))</f>
        <v>0</v>
      </c>
      <c r="Q140" s="28">
        <f>SUMPRODUCT(('ILC Report'!$A$2:$A$8000='Active WWML'!$A140)*('ILC Report'!$BB$2:$BB$8000='Active WWML'!Q$4)*('ILC Report'!$F$2:$F$8000))</f>
        <v>0</v>
      </c>
      <c r="R140" s="28">
        <f>SUMPRODUCT(('ILC Report'!$A$2:$A$8000='Active WWML'!$A140)*('ILC Report'!$BB$2:$BB$8000='Active WWML'!R$4)*('ILC Report'!$F$2:$F$8000))</f>
        <v>0</v>
      </c>
      <c r="S140" s="28">
        <f>SUMPRODUCT(('ILC Report'!$A$2:$A$8000='Active WWML'!$A140)*('ILC Report'!$BB$2:$BB$8000='Active WWML'!S$4)*('ILC Report'!$F$2:$F$8000))</f>
        <v>0</v>
      </c>
      <c r="T140" s="28">
        <f>SUMPRODUCT(('ILC Report'!$A$2:$A$8000='Active WWML'!$A140)*('ILC Report'!$BB$2:$BB$8000='Active WWML'!T$4)*('ILC Report'!$F$2:$F$8000))</f>
        <v>0</v>
      </c>
      <c r="U140" s="28">
        <f>SUMPRODUCT(('ILC Report'!$A$2:$A$8000='Active WWML'!$A140)*('ILC Report'!$BB$2:$BB$8000='Active WWML'!U$4)*('ILC Report'!$F$2:$F$8000))</f>
        <v>0</v>
      </c>
      <c r="V140" s="28">
        <f>SUMPRODUCT(('ILC Report'!$A$2:$A$8000='Active WWML'!$A140)*('ILC Report'!$BB$2:$BB$8000='Active WWML'!V$4)*('ILC Report'!$F$2:$F$8000))</f>
        <v>0</v>
      </c>
      <c r="W140" s="28">
        <f>SUMPRODUCT(('ILC Report'!$A$2:$A$8000='Active WWML'!$A140)*('ILC Report'!$BB$2:$BB$8000='Active WWML'!W$4)*('ILC Report'!$F$2:$F$8000))</f>
        <v>0</v>
      </c>
      <c r="X140" s="28">
        <f>SUMPRODUCT(('ILC Report'!$A$2:$A$8000='Active WWML'!$A140)*('ILC Report'!$BB$2:$BB$8000='Active WWML'!X$4)*('ILC Report'!$F$2:$F$8000))</f>
        <v>0</v>
      </c>
      <c r="Y140" s="28">
        <f>SUMPRODUCT(('ILC Report'!$A$2:$A$8000='Active WWML'!$A140)*('ILC Report'!$BB$2:$BB$8000='Active WWML'!Y$4)*('ILC Report'!$F$2:$F$8000))</f>
        <v>0</v>
      </c>
      <c r="Z140" s="28">
        <f>SUMPRODUCT(('ILC Report'!$A$2:$A$8000='Active WWML'!$A140)*('ILC Report'!$BB$2:$BB$8000='Active WWML'!Z$4)*('ILC Report'!$F$2:$F$8000))</f>
        <v>0</v>
      </c>
      <c r="AA140" s="28">
        <f>SUMPRODUCT(('ILC Report'!$A$2:$A$8000='Active WWML'!$A140)*('ILC Report'!$BB$2:$BB$8000='Active WWML'!AA$4)*('ILC Report'!$F$2:$F$8000))</f>
        <v>0</v>
      </c>
      <c r="AB140" s="28">
        <f>SUMPRODUCT(('ILC Report'!$A$2:$A$8000='Active WWML'!$A140)*('ILC Report'!$BB$2:$BB$8000='Active WWML'!AB$4)*('ILC Report'!$F$2:$F$8000))</f>
        <v>0</v>
      </c>
      <c r="AC140" s="28">
        <f>SUMPRODUCT(('ILC Report'!$A$2:$A$8000='Active WWML'!$A140)*('ILC Report'!$BB$2:$BB$8000='Active WWML'!AC$4)*('ILC Report'!$F$2:$F$8000))</f>
        <v>0</v>
      </c>
      <c r="AD140" s="28">
        <f>SUMPRODUCT(('ILC Report'!$A$2:$A$8000='Active WWML'!$A140)*('ILC Report'!$BB$2:$BB$8000='Active WWML'!AD$4)*('ILC Report'!$F$2:$F$8000))</f>
        <v>0</v>
      </c>
      <c r="AE140" s="28">
        <f>SUMPRODUCT(('ILC Report'!$A$2:$A$8000='Active WWML'!$A140)*('ILC Report'!$BB$2:$BB$8000='Active WWML'!AE$4)*('ILC Report'!$F$2:$F$8000))</f>
        <v>0</v>
      </c>
      <c r="AG140" s="28">
        <f>SUMPRODUCT(('ILC Report'!$A$2:$A$8000='Active WWML'!$A140)*('ILC Report'!$H$2:$H$8000='Active WWML'!AG$4)*('ILC Report'!$F$2:$F$8000))</f>
        <v>0</v>
      </c>
      <c r="AH140" s="28">
        <f>SUMPRODUCT(('ILC Report'!$A$2:$A$8000='Active WWML'!$A140)*('ILC Report'!$H$2:$H$8000='Active WWML'!AH$4)*('ILC Report'!$F$2:$F$8000))</f>
        <v>0</v>
      </c>
      <c r="AI140" s="28">
        <f>SUMPRODUCT(('ILC Report'!$A$2:$A$8000='Active WWML'!$A140)*('ILC Report'!$H$2:$H$8000='Active WWML'!AI$4)*('ILC Report'!$F$2:$F$8000))</f>
        <v>0</v>
      </c>
      <c r="AJ140" s="28">
        <f>SUMPRODUCT(('ILC Report'!$A$2:$A$8000='Active WWML'!$A140)*('ILC Report'!$H$2:$H$8000='Active WWML'!AJ$4)*('ILC Report'!$F$2:$F$8000))</f>
        <v>0</v>
      </c>
      <c r="AK140" s="28">
        <f t="shared" si="11"/>
        <v>0</v>
      </c>
    </row>
    <row r="141" spans="1:37" x14ac:dyDescent="0.3">
      <c r="A141" s="40" t="s">
        <v>104</v>
      </c>
      <c r="B141" s="11" t="s">
        <v>306</v>
      </c>
      <c r="C141" s="11" t="s">
        <v>278</v>
      </c>
      <c r="D141" s="11" t="s">
        <v>275</v>
      </c>
      <c r="E141" s="11" t="s">
        <v>276</v>
      </c>
      <c r="G141" s="28">
        <f>SUMPRODUCT(('ILC Report'!$A$2:$A$8000='Active WWML'!$A141)*('ILC Report'!$BA$2:$BA$8000='Active WWML'!G$4)*('ILC Report'!$F$2:$F$8000))</f>
        <v>0</v>
      </c>
      <c r="H141" s="28">
        <f>SUMPRODUCT(('ILC Report'!$A$2:$A$8000='Active WWML'!$A141)*('ILC Report'!$BA$2:$BA$8000='Active WWML'!H$4)*('ILC Report'!$F$2:$F$8000))</f>
        <v>0</v>
      </c>
      <c r="I141" s="28">
        <f>SUMPRODUCT(('ILC Report'!$A$2:$A$8000='Active WWML'!$A141)*('ILC Report'!$BA$2:$BA$8000='Active WWML'!I$4)*('ILC Report'!$F$2:$F$8000))</f>
        <v>0</v>
      </c>
      <c r="K141" s="28" t="str">
        <f t="shared" si="8"/>
        <v>0</v>
      </c>
      <c r="L141" s="28" t="str">
        <f t="shared" si="9"/>
        <v>0</v>
      </c>
      <c r="M141" s="28" t="str">
        <f t="shared" si="10"/>
        <v>0</v>
      </c>
      <c r="O141" s="28">
        <f>SUMPRODUCT(('ILC Report'!$A$2:$A$8000='Active WWML'!$A141)*('ILC Report'!$BB$2:$BB$8000='Active WWML'!O$4)*('ILC Report'!$F$2:$F$8000))</f>
        <v>0</v>
      </c>
      <c r="P141" s="28">
        <f>SUMPRODUCT(('ILC Report'!$A$2:$A$8000='Active WWML'!$A141)*('ILC Report'!$BB$2:$BB$8000='Active WWML'!P$4)*('ILC Report'!$F$2:$F$8000))</f>
        <v>0</v>
      </c>
      <c r="Q141" s="28">
        <f>SUMPRODUCT(('ILC Report'!$A$2:$A$8000='Active WWML'!$A141)*('ILC Report'!$BB$2:$BB$8000='Active WWML'!Q$4)*('ILC Report'!$F$2:$F$8000))</f>
        <v>0</v>
      </c>
      <c r="R141" s="28">
        <f>SUMPRODUCT(('ILC Report'!$A$2:$A$8000='Active WWML'!$A141)*('ILC Report'!$BB$2:$BB$8000='Active WWML'!R$4)*('ILC Report'!$F$2:$F$8000))</f>
        <v>0</v>
      </c>
      <c r="S141" s="28">
        <f>SUMPRODUCT(('ILC Report'!$A$2:$A$8000='Active WWML'!$A141)*('ILC Report'!$BB$2:$BB$8000='Active WWML'!S$4)*('ILC Report'!$F$2:$F$8000))</f>
        <v>0</v>
      </c>
      <c r="T141" s="28">
        <f>SUMPRODUCT(('ILC Report'!$A$2:$A$8000='Active WWML'!$A141)*('ILC Report'!$BB$2:$BB$8000='Active WWML'!T$4)*('ILC Report'!$F$2:$F$8000))</f>
        <v>0</v>
      </c>
      <c r="U141" s="28">
        <f>SUMPRODUCT(('ILC Report'!$A$2:$A$8000='Active WWML'!$A141)*('ILC Report'!$BB$2:$BB$8000='Active WWML'!U$4)*('ILC Report'!$F$2:$F$8000))</f>
        <v>0</v>
      </c>
      <c r="V141" s="28">
        <f>SUMPRODUCT(('ILC Report'!$A$2:$A$8000='Active WWML'!$A141)*('ILC Report'!$BB$2:$BB$8000='Active WWML'!V$4)*('ILC Report'!$F$2:$F$8000))</f>
        <v>0</v>
      </c>
      <c r="W141" s="28">
        <f>SUMPRODUCT(('ILC Report'!$A$2:$A$8000='Active WWML'!$A141)*('ILC Report'!$BB$2:$BB$8000='Active WWML'!W$4)*('ILC Report'!$F$2:$F$8000))</f>
        <v>0</v>
      </c>
      <c r="X141" s="28">
        <f>SUMPRODUCT(('ILC Report'!$A$2:$A$8000='Active WWML'!$A141)*('ILC Report'!$BB$2:$BB$8000='Active WWML'!X$4)*('ILC Report'!$F$2:$F$8000))</f>
        <v>0</v>
      </c>
      <c r="Y141" s="28">
        <f>SUMPRODUCT(('ILC Report'!$A$2:$A$8000='Active WWML'!$A141)*('ILC Report'!$BB$2:$BB$8000='Active WWML'!Y$4)*('ILC Report'!$F$2:$F$8000))</f>
        <v>0</v>
      </c>
      <c r="Z141" s="28">
        <f>SUMPRODUCT(('ILC Report'!$A$2:$A$8000='Active WWML'!$A141)*('ILC Report'!$BB$2:$BB$8000='Active WWML'!Z$4)*('ILC Report'!$F$2:$F$8000))</f>
        <v>0</v>
      </c>
      <c r="AA141" s="28">
        <f>SUMPRODUCT(('ILC Report'!$A$2:$A$8000='Active WWML'!$A141)*('ILC Report'!$BB$2:$BB$8000='Active WWML'!AA$4)*('ILC Report'!$F$2:$F$8000))</f>
        <v>0</v>
      </c>
      <c r="AB141" s="28">
        <f>SUMPRODUCT(('ILC Report'!$A$2:$A$8000='Active WWML'!$A141)*('ILC Report'!$BB$2:$BB$8000='Active WWML'!AB$4)*('ILC Report'!$F$2:$F$8000))</f>
        <v>0</v>
      </c>
      <c r="AC141" s="28">
        <f>SUMPRODUCT(('ILC Report'!$A$2:$A$8000='Active WWML'!$A141)*('ILC Report'!$BB$2:$BB$8000='Active WWML'!AC$4)*('ILC Report'!$F$2:$F$8000))</f>
        <v>0</v>
      </c>
      <c r="AD141" s="28">
        <f>SUMPRODUCT(('ILC Report'!$A$2:$A$8000='Active WWML'!$A141)*('ILC Report'!$BB$2:$BB$8000='Active WWML'!AD$4)*('ILC Report'!$F$2:$F$8000))</f>
        <v>0</v>
      </c>
      <c r="AE141" s="28">
        <f>SUMPRODUCT(('ILC Report'!$A$2:$A$8000='Active WWML'!$A141)*('ILC Report'!$BB$2:$BB$8000='Active WWML'!AE$4)*('ILC Report'!$F$2:$F$8000))</f>
        <v>0</v>
      </c>
      <c r="AG141" s="28">
        <f>SUMPRODUCT(('ILC Report'!$A$2:$A$8000='Active WWML'!$A141)*('ILC Report'!$H$2:$H$8000='Active WWML'!AG$4)*('ILC Report'!$F$2:$F$8000))</f>
        <v>0</v>
      </c>
      <c r="AH141" s="28">
        <f>SUMPRODUCT(('ILC Report'!$A$2:$A$8000='Active WWML'!$A141)*('ILC Report'!$H$2:$H$8000='Active WWML'!AH$4)*('ILC Report'!$F$2:$F$8000))</f>
        <v>0</v>
      </c>
      <c r="AI141" s="28">
        <f>SUMPRODUCT(('ILC Report'!$A$2:$A$8000='Active WWML'!$A141)*('ILC Report'!$H$2:$H$8000='Active WWML'!AI$4)*('ILC Report'!$F$2:$F$8000))</f>
        <v>0</v>
      </c>
      <c r="AJ141" s="28">
        <f>SUMPRODUCT(('ILC Report'!$A$2:$A$8000='Active WWML'!$A141)*('ILC Report'!$H$2:$H$8000='Active WWML'!AJ$4)*('ILC Report'!$F$2:$F$8000))</f>
        <v>0</v>
      </c>
      <c r="AK141" s="28">
        <f t="shared" si="11"/>
        <v>0</v>
      </c>
    </row>
    <row r="142" spans="1:37" x14ac:dyDescent="0.3">
      <c r="A142" s="40" t="s">
        <v>185</v>
      </c>
      <c r="B142" s="11" t="s">
        <v>442</v>
      </c>
      <c r="C142" s="11" t="s">
        <v>274</v>
      </c>
      <c r="D142" s="11" t="s">
        <v>275</v>
      </c>
      <c r="E142" s="11" t="s">
        <v>276</v>
      </c>
      <c r="G142" s="28">
        <f>SUMPRODUCT(('ILC Report'!$A$2:$A$8000='Active WWML'!$A142)*('ILC Report'!$BA$2:$BA$8000='Active WWML'!G$4)*('ILC Report'!$F$2:$F$8000))</f>
        <v>0</v>
      </c>
      <c r="H142" s="28">
        <f>SUMPRODUCT(('ILC Report'!$A$2:$A$8000='Active WWML'!$A142)*('ILC Report'!$BA$2:$BA$8000='Active WWML'!H$4)*('ILC Report'!$F$2:$F$8000))</f>
        <v>0</v>
      </c>
      <c r="I142" s="28">
        <f>SUMPRODUCT(('ILC Report'!$A$2:$A$8000='Active WWML'!$A142)*('ILC Report'!$BA$2:$BA$8000='Active WWML'!I$4)*('ILC Report'!$F$2:$F$8000))</f>
        <v>0</v>
      </c>
      <c r="K142" s="28" t="str">
        <f t="shared" si="8"/>
        <v>0</v>
      </c>
      <c r="L142" s="28" t="str">
        <f t="shared" si="9"/>
        <v>0</v>
      </c>
      <c r="M142" s="28" t="str">
        <f t="shared" si="10"/>
        <v>0</v>
      </c>
      <c r="O142" s="28">
        <f>SUMPRODUCT(('ILC Report'!$A$2:$A$8000='Active WWML'!$A142)*('ILC Report'!$BB$2:$BB$8000='Active WWML'!O$4)*('ILC Report'!$F$2:$F$8000))</f>
        <v>0</v>
      </c>
      <c r="P142" s="28">
        <f>SUMPRODUCT(('ILC Report'!$A$2:$A$8000='Active WWML'!$A142)*('ILC Report'!$BB$2:$BB$8000='Active WWML'!P$4)*('ILC Report'!$F$2:$F$8000))</f>
        <v>0</v>
      </c>
      <c r="Q142" s="28">
        <f>SUMPRODUCT(('ILC Report'!$A$2:$A$8000='Active WWML'!$A142)*('ILC Report'!$BB$2:$BB$8000='Active WWML'!Q$4)*('ILC Report'!$F$2:$F$8000))</f>
        <v>0</v>
      </c>
      <c r="R142" s="28">
        <f>SUMPRODUCT(('ILC Report'!$A$2:$A$8000='Active WWML'!$A142)*('ILC Report'!$BB$2:$BB$8000='Active WWML'!R$4)*('ILC Report'!$F$2:$F$8000))</f>
        <v>0</v>
      </c>
      <c r="S142" s="28">
        <f>SUMPRODUCT(('ILC Report'!$A$2:$A$8000='Active WWML'!$A142)*('ILC Report'!$BB$2:$BB$8000='Active WWML'!S$4)*('ILC Report'!$F$2:$F$8000))</f>
        <v>0</v>
      </c>
      <c r="T142" s="28">
        <f>SUMPRODUCT(('ILC Report'!$A$2:$A$8000='Active WWML'!$A142)*('ILC Report'!$BB$2:$BB$8000='Active WWML'!T$4)*('ILC Report'!$F$2:$F$8000))</f>
        <v>0</v>
      </c>
      <c r="U142" s="28">
        <f>SUMPRODUCT(('ILC Report'!$A$2:$A$8000='Active WWML'!$A142)*('ILC Report'!$BB$2:$BB$8000='Active WWML'!U$4)*('ILC Report'!$F$2:$F$8000))</f>
        <v>0</v>
      </c>
      <c r="V142" s="28">
        <f>SUMPRODUCT(('ILC Report'!$A$2:$A$8000='Active WWML'!$A142)*('ILC Report'!$BB$2:$BB$8000='Active WWML'!V$4)*('ILC Report'!$F$2:$F$8000))</f>
        <v>0</v>
      </c>
      <c r="W142" s="28">
        <f>SUMPRODUCT(('ILC Report'!$A$2:$A$8000='Active WWML'!$A142)*('ILC Report'!$BB$2:$BB$8000='Active WWML'!W$4)*('ILC Report'!$F$2:$F$8000))</f>
        <v>0</v>
      </c>
      <c r="X142" s="28">
        <f>SUMPRODUCT(('ILC Report'!$A$2:$A$8000='Active WWML'!$A142)*('ILC Report'!$BB$2:$BB$8000='Active WWML'!X$4)*('ILC Report'!$F$2:$F$8000))</f>
        <v>0</v>
      </c>
      <c r="Y142" s="28">
        <f>SUMPRODUCT(('ILC Report'!$A$2:$A$8000='Active WWML'!$A142)*('ILC Report'!$BB$2:$BB$8000='Active WWML'!Y$4)*('ILC Report'!$F$2:$F$8000))</f>
        <v>0</v>
      </c>
      <c r="Z142" s="28">
        <f>SUMPRODUCT(('ILC Report'!$A$2:$A$8000='Active WWML'!$A142)*('ILC Report'!$BB$2:$BB$8000='Active WWML'!Z$4)*('ILC Report'!$F$2:$F$8000))</f>
        <v>0</v>
      </c>
      <c r="AA142" s="28">
        <f>SUMPRODUCT(('ILC Report'!$A$2:$A$8000='Active WWML'!$A142)*('ILC Report'!$BB$2:$BB$8000='Active WWML'!AA$4)*('ILC Report'!$F$2:$F$8000))</f>
        <v>0</v>
      </c>
      <c r="AB142" s="28">
        <f>SUMPRODUCT(('ILC Report'!$A$2:$A$8000='Active WWML'!$A142)*('ILC Report'!$BB$2:$BB$8000='Active WWML'!AB$4)*('ILC Report'!$F$2:$F$8000))</f>
        <v>0</v>
      </c>
      <c r="AC142" s="28">
        <f>SUMPRODUCT(('ILC Report'!$A$2:$A$8000='Active WWML'!$A142)*('ILC Report'!$BB$2:$BB$8000='Active WWML'!AC$4)*('ILC Report'!$F$2:$F$8000))</f>
        <v>0</v>
      </c>
      <c r="AD142" s="28">
        <f>SUMPRODUCT(('ILC Report'!$A$2:$A$8000='Active WWML'!$A142)*('ILC Report'!$BB$2:$BB$8000='Active WWML'!AD$4)*('ILC Report'!$F$2:$F$8000))</f>
        <v>0</v>
      </c>
      <c r="AE142" s="28">
        <f>SUMPRODUCT(('ILC Report'!$A$2:$A$8000='Active WWML'!$A142)*('ILC Report'!$BB$2:$BB$8000='Active WWML'!AE$4)*('ILC Report'!$F$2:$F$8000))</f>
        <v>0</v>
      </c>
      <c r="AG142" s="28">
        <f>SUMPRODUCT(('ILC Report'!$A$2:$A$8000='Active WWML'!$A142)*('ILC Report'!$H$2:$H$8000='Active WWML'!AG$4)*('ILC Report'!$F$2:$F$8000))</f>
        <v>0</v>
      </c>
      <c r="AH142" s="28">
        <f>SUMPRODUCT(('ILC Report'!$A$2:$A$8000='Active WWML'!$A142)*('ILC Report'!$H$2:$H$8000='Active WWML'!AH$4)*('ILC Report'!$F$2:$F$8000))</f>
        <v>0</v>
      </c>
      <c r="AI142" s="28">
        <f>SUMPRODUCT(('ILC Report'!$A$2:$A$8000='Active WWML'!$A142)*('ILC Report'!$H$2:$H$8000='Active WWML'!AI$4)*('ILC Report'!$F$2:$F$8000))</f>
        <v>0</v>
      </c>
      <c r="AJ142" s="28">
        <f>SUMPRODUCT(('ILC Report'!$A$2:$A$8000='Active WWML'!$A142)*('ILC Report'!$H$2:$H$8000='Active WWML'!AJ$4)*('ILC Report'!$F$2:$F$8000))</f>
        <v>0</v>
      </c>
      <c r="AK142" s="28">
        <f t="shared" si="11"/>
        <v>0</v>
      </c>
    </row>
    <row r="143" spans="1:37" x14ac:dyDescent="0.3">
      <c r="A143" s="40" t="s">
        <v>201</v>
      </c>
      <c r="B143" s="11" t="s">
        <v>400</v>
      </c>
      <c r="C143" s="11" t="s">
        <v>278</v>
      </c>
      <c r="D143" s="11" t="s">
        <v>275</v>
      </c>
      <c r="E143" s="11" t="s">
        <v>276</v>
      </c>
      <c r="G143" s="28">
        <f>SUMPRODUCT(('ILC Report'!$A$2:$A$8000='Active WWML'!$A143)*('ILC Report'!$BA$2:$BA$8000='Active WWML'!G$4)*('ILC Report'!$F$2:$F$8000))</f>
        <v>0</v>
      </c>
      <c r="H143" s="28">
        <f>SUMPRODUCT(('ILC Report'!$A$2:$A$8000='Active WWML'!$A143)*('ILC Report'!$BA$2:$BA$8000='Active WWML'!H$4)*('ILC Report'!$F$2:$F$8000))</f>
        <v>0</v>
      </c>
      <c r="I143" s="28">
        <f>SUMPRODUCT(('ILC Report'!$A$2:$A$8000='Active WWML'!$A143)*('ILC Report'!$BA$2:$BA$8000='Active WWML'!I$4)*('ILC Report'!$F$2:$F$8000))</f>
        <v>0</v>
      </c>
      <c r="K143" s="28" t="str">
        <f t="shared" si="8"/>
        <v>0</v>
      </c>
      <c r="L143" s="28" t="str">
        <f t="shared" si="9"/>
        <v>0</v>
      </c>
      <c r="M143" s="28" t="str">
        <f t="shared" si="10"/>
        <v>0</v>
      </c>
      <c r="O143" s="28">
        <f>SUMPRODUCT(('ILC Report'!$A$2:$A$8000='Active WWML'!$A143)*('ILC Report'!$BB$2:$BB$8000='Active WWML'!O$4)*('ILC Report'!$F$2:$F$8000))</f>
        <v>0</v>
      </c>
      <c r="P143" s="28">
        <f>SUMPRODUCT(('ILC Report'!$A$2:$A$8000='Active WWML'!$A143)*('ILC Report'!$BB$2:$BB$8000='Active WWML'!P$4)*('ILC Report'!$F$2:$F$8000))</f>
        <v>0</v>
      </c>
      <c r="Q143" s="28">
        <f>SUMPRODUCT(('ILC Report'!$A$2:$A$8000='Active WWML'!$A143)*('ILC Report'!$BB$2:$BB$8000='Active WWML'!Q$4)*('ILC Report'!$F$2:$F$8000))</f>
        <v>0</v>
      </c>
      <c r="R143" s="28">
        <f>SUMPRODUCT(('ILC Report'!$A$2:$A$8000='Active WWML'!$A143)*('ILC Report'!$BB$2:$BB$8000='Active WWML'!R$4)*('ILC Report'!$F$2:$F$8000))</f>
        <v>0</v>
      </c>
      <c r="S143" s="28">
        <f>SUMPRODUCT(('ILC Report'!$A$2:$A$8000='Active WWML'!$A143)*('ILC Report'!$BB$2:$BB$8000='Active WWML'!S$4)*('ILC Report'!$F$2:$F$8000))</f>
        <v>0</v>
      </c>
      <c r="T143" s="28">
        <f>SUMPRODUCT(('ILC Report'!$A$2:$A$8000='Active WWML'!$A143)*('ILC Report'!$BB$2:$BB$8000='Active WWML'!T$4)*('ILC Report'!$F$2:$F$8000))</f>
        <v>0</v>
      </c>
      <c r="U143" s="28">
        <f>SUMPRODUCT(('ILC Report'!$A$2:$A$8000='Active WWML'!$A143)*('ILC Report'!$BB$2:$BB$8000='Active WWML'!U$4)*('ILC Report'!$F$2:$F$8000))</f>
        <v>0</v>
      </c>
      <c r="V143" s="28">
        <f>SUMPRODUCT(('ILC Report'!$A$2:$A$8000='Active WWML'!$A143)*('ILC Report'!$BB$2:$BB$8000='Active WWML'!V$4)*('ILC Report'!$F$2:$F$8000))</f>
        <v>0</v>
      </c>
      <c r="W143" s="28">
        <f>SUMPRODUCT(('ILC Report'!$A$2:$A$8000='Active WWML'!$A143)*('ILC Report'!$BB$2:$BB$8000='Active WWML'!W$4)*('ILC Report'!$F$2:$F$8000))</f>
        <v>0</v>
      </c>
      <c r="X143" s="28">
        <f>SUMPRODUCT(('ILC Report'!$A$2:$A$8000='Active WWML'!$A143)*('ILC Report'!$BB$2:$BB$8000='Active WWML'!X$4)*('ILC Report'!$F$2:$F$8000))</f>
        <v>0</v>
      </c>
      <c r="Y143" s="28">
        <f>SUMPRODUCT(('ILC Report'!$A$2:$A$8000='Active WWML'!$A143)*('ILC Report'!$BB$2:$BB$8000='Active WWML'!Y$4)*('ILC Report'!$F$2:$F$8000))</f>
        <v>0</v>
      </c>
      <c r="Z143" s="28">
        <f>SUMPRODUCT(('ILC Report'!$A$2:$A$8000='Active WWML'!$A143)*('ILC Report'!$BB$2:$BB$8000='Active WWML'!Z$4)*('ILC Report'!$F$2:$F$8000))</f>
        <v>0</v>
      </c>
      <c r="AA143" s="28">
        <f>SUMPRODUCT(('ILC Report'!$A$2:$A$8000='Active WWML'!$A143)*('ILC Report'!$BB$2:$BB$8000='Active WWML'!AA$4)*('ILC Report'!$F$2:$F$8000))</f>
        <v>0</v>
      </c>
      <c r="AB143" s="28">
        <f>SUMPRODUCT(('ILC Report'!$A$2:$A$8000='Active WWML'!$A143)*('ILC Report'!$BB$2:$BB$8000='Active WWML'!AB$4)*('ILC Report'!$F$2:$F$8000))</f>
        <v>0</v>
      </c>
      <c r="AC143" s="28">
        <f>SUMPRODUCT(('ILC Report'!$A$2:$A$8000='Active WWML'!$A143)*('ILC Report'!$BB$2:$BB$8000='Active WWML'!AC$4)*('ILC Report'!$F$2:$F$8000))</f>
        <v>0</v>
      </c>
      <c r="AD143" s="28">
        <f>SUMPRODUCT(('ILC Report'!$A$2:$A$8000='Active WWML'!$A143)*('ILC Report'!$BB$2:$BB$8000='Active WWML'!AD$4)*('ILC Report'!$F$2:$F$8000))</f>
        <v>0</v>
      </c>
      <c r="AE143" s="28">
        <f>SUMPRODUCT(('ILC Report'!$A$2:$A$8000='Active WWML'!$A143)*('ILC Report'!$BB$2:$BB$8000='Active WWML'!AE$4)*('ILC Report'!$F$2:$F$8000))</f>
        <v>0</v>
      </c>
      <c r="AG143" s="28">
        <f>SUMPRODUCT(('ILC Report'!$A$2:$A$8000='Active WWML'!$A143)*('ILC Report'!$H$2:$H$8000='Active WWML'!AG$4)*('ILC Report'!$F$2:$F$8000))</f>
        <v>0</v>
      </c>
      <c r="AH143" s="28">
        <f>SUMPRODUCT(('ILC Report'!$A$2:$A$8000='Active WWML'!$A143)*('ILC Report'!$H$2:$H$8000='Active WWML'!AH$4)*('ILC Report'!$F$2:$F$8000))</f>
        <v>0</v>
      </c>
      <c r="AI143" s="28">
        <f>SUMPRODUCT(('ILC Report'!$A$2:$A$8000='Active WWML'!$A143)*('ILC Report'!$H$2:$H$8000='Active WWML'!AI$4)*('ILC Report'!$F$2:$F$8000))</f>
        <v>0</v>
      </c>
      <c r="AJ143" s="28">
        <f>SUMPRODUCT(('ILC Report'!$A$2:$A$8000='Active WWML'!$A143)*('ILC Report'!$H$2:$H$8000='Active WWML'!AJ$4)*('ILC Report'!$F$2:$F$8000))</f>
        <v>0</v>
      </c>
      <c r="AK143" s="28">
        <f t="shared" si="11"/>
        <v>0</v>
      </c>
    </row>
    <row r="144" spans="1:37" x14ac:dyDescent="0.3">
      <c r="A144" s="40" t="s">
        <v>88</v>
      </c>
      <c r="B144" s="11" t="s">
        <v>311</v>
      </c>
      <c r="C144" s="11" t="s">
        <v>301</v>
      </c>
      <c r="D144" s="11" t="s">
        <v>275</v>
      </c>
      <c r="E144" s="11" t="s">
        <v>276</v>
      </c>
      <c r="G144" s="28">
        <f>SUMPRODUCT(('ILC Report'!$A$2:$A$8000='Active WWML'!$A144)*('ILC Report'!$BA$2:$BA$8000='Active WWML'!G$4)*('ILC Report'!$F$2:$F$8000))</f>
        <v>0</v>
      </c>
      <c r="H144" s="28">
        <f>SUMPRODUCT(('ILC Report'!$A$2:$A$8000='Active WWML'!$A144)*('ILC Report'!$BA$2:$BA$8000='Active WWML'!H$4)*('ILC Report'!$F$2:$F$8000))</f>
        <v>0</v>
      </c>
      <c r="I144" s="28">
        <f>SUMPRODUCT(('ILC Report'!$A$2:$A$8000='Active WWML'!$A144)*('ILC Report'!$BA$2:$BA$8000='Active WWML'!I$4)*('ILC Report'!$F$2:$F$8000))</f>
        <v>0</v>
      </c>
      <c r="K144" s="28" t="str">
        <f t="shared" si="8"/>
        <v>0</v>
      </c>
      <c r="L144" s="28" t="str">
        <f t="shared" si="9"/>
        <v>0</v>
      </c>
      <c r="M144" s="28" t="str">
        <f t="shared" si="10"/>
        <v>0</v>
      </c>
      <c r="O144" s="28">
        <f>SUMPRODUCT(('ILC Report'!$A$2:$A$8000='Active WWML'!$A144)*('ILC Report'!$BB$2:$BB$8000='Active WWML'!O$4)*('ILC Report'!$F$2:$F$8000))</f>
        <v>0</v>
      </c>
      <c r="P144" s="28">
        <f>SUMPRODUCT(('ILC Report'!$A$2:$A$8000='Active WWML'!$A144)*('ILC Report'!$BB$2:$BB$8000='Active WWML'!P$4)*('ILC Report'!$F$2:$F$8000))</f>
        <v>0</v>
      </c>
      <c r="Q144" s="28">
        <f>SUMPRODUCT(('ILC Report'!$A$2:$A$8000='Active WWML'!$A144)*('ILC Report'!$BB$2:$BB$8000='Active WWML'!Q$4)*('ILC Report'!$F$2:$F$8000))</f>
        <v>0</v>
      </c>
      <c r="R144" s="28">
        <f>SUMPRODUCT(('ILC Report'!$A$2:$A$8000='Active WWML'!$A144)*('ILC Report'!$BB$2:$BB$8000='Active WWML'!R$4)*('ILC Report'!$F$2:$F$8000))</f>
        <v>0</v>
      </c>
      <c r="S144" s="28">
        <f>SUMPRODUCT(('ILC Report'!$A$2:$A$8000='Active WWML'!$A144)*('ILC Report'!$BB$2:$BB$8000='Active WWML'!S$4)*('ILC Report'!$F$2:$F$8000))</f>
        <v>0</v>
      </c>
      <c r="T144" s="28">
        <f>SUMPRODUCT(('ILC Report'!$A$2:$A$8000='Active WWML'!$A144)*('ILC Report'!$BB$2:$BB$8000='Active WWML'!T$4)*('ILC Report'!$F$2:$F$8000))</f>
        <v>0</v>
      </c>
      <c r="U144" s="28">
        <f>SUMPRODUCT(('ILC Report'!$A$2:$A$8000='Active WWML'!$A144)*('ILC Report'!$BB$2:$BB$8000='Active WWML'!U$4)*('ILC Report'!$F$2:$F$8000))</f>
        <v>0</v>
      </c>
      <c r="V144" s="28">
        <f>SUMPRODUCT(('ILC Report'!$A$2:$A$8000='Active WWML'!$A144)*('ILC Report'!$BB$2:$BB$8000='Active WWML'!V$4)*('ILC Report'!$F$2:$F$8000))</f>
        <v>0</v>
      </c>
      <c r="W144" s="28">
        <f>SUMPRODUCT(('ILC Report'!$A$2:$A$8000='Active WWML'!$A144)*('ILC Report'!$BB$2:$BB$8000='Active WWML'!W$4)*('ILC Report'!$F$2:$F$8000))</f>
        <v>0</v>
      </c>
      <c r="X144" s="28">
        <f>SUMPRODUCT(('ILC Report'!$A$2:$A$8000='Active WWML'!$A144)*('ILC Report'!$BB$2:$BB$8000='Active WWML'!X$4)*('ILC Report'!$F$2:$F$8000))</f>
        <v>0</v>
      </c>
      <c r="Y144" s="28">
        <f>SUMPRODUCT(('ILC Report'!$A$2:$A$8000='Active WWML'!$A144)*('ILC Report'!$BB$2:$BB$8000='Active WWML'!Y$4)*('ILC Report'!$F$2:$F$8000))</f>
        <v>0</v>
      </c>
      <c r="Z144" s="28">
        <f>SUMPRODUCT(('ILC Report'!$A$2:$A$8000='Active WWML'!$A144)*('ILC Report'!$BB$2:$BB$8000='Active WWML'!Z$4)*('ILC Report'!$F$2:$F$8000))</f>
        <v>0</v>
      </c>
      <c r="AA144" s="28">
        <f>SUMPRODUCT(('ILC Report'!$A$2:$A$8000='Active WWML'!$A144)*('ILC Report'!$BB$2:$BB$8000='Active WWML'!AA$4)*('ILC Report'!$F$2:$F$8000))</f>
        <v>0</v>
      </c>
      <c r="AB144" s="28">
        <f>SUMPRODUCT(('ILC Report'!$A$2:$A$8000='Active WWML'!$A144)*('ILC Report'!$BB$2:$BB$8000='Active WWML'!AB$4)*('ILC Report'!$F$2:$F$8000))</f>
        <v>0</v>
      </c>
      <c r="AC144" s="28">
        <f>SUMPRODUCT(('ILC Report'!$A$2:$A$8000='Active WWML'!$A144)*('ILC Report'!$BB$2:$BB$8000='Active WWML'!AC$4)*('ILC Report'!$F$2:$F$8000))</f>
        <v>0</v>
      </c>
      <c r="AD144" s="28">
        <f>SUMPRODUCT(('ILC Report'!$A$2:$A$8000='Active WWML'!$A144)*('ILC Report'!$BB$2:$BB$8000='Active WWML'!AD$4)*('ILC Report'!$F$2:$F$8000))</f>
        <v>0</v>
      </c>
      <c r="AE144" s="28">
        <f>SUMPRODUCT(('ILC Report'!$A$2:$A$8000='Active WWML'!$A144)*('ILC Report'!$BB$2:$BB$8000='Active WWML'!AE$4)*('ILC Report'!$F$2:$F$8000))</f>
        <v>0</v>
      </c>
      <c r="AG144" s="28">
        <f>SUMPRODUCT(('ILC Report'!$A$2:$A$8000='Active WWML'!$A144)*('ILC Report'!$H$2:$H$8000='Active WWML'!AG$4)*('ILC Report'!$F$2:$F$8000))</f>
        <v>0</v>
      </c>
      <c r="AH144" s="28">
        <f>SUMPRODUCT(('ILC Report'!$A$2:$A$8000='Active WWML'!$A144)*('ILC Report'!$H$2:$H$8000='Active WWML'!AH$4)*('ILC Report'!$F$2:$F$8000))</f>
        <v>0</v>
      </c>
      <c r="AI144" s="28">
        <f>SUMPRODUCT(('ILC Report'!$A$2:$A$8000='Active WWML'!$A144)*('ILC Report'!$H$2:$H$8000='Active WWML'!AI$4)*('ILC Report'!$F$2:$F$8000))</f>
        <v>0</v>
      </c>
      <c r="AJ144" s="28">
        <f>SUMPRODUCT(('ILC Report'!$A$2:$A$8000='Active WWML'!$A144)*('ILC Report'!$H$2:$H$8000='Active WWML'!AJ$4)*('ILC Report'!$F$2:$F$8000))</f>
        <v>0</v>
      </c>
      <c r="AK144" s="28">
        <f t="shared" si="11"/>
        <v>0</v>
      </c>
    </row>
    <row r="145" spans="1:37" x14ac:dyDescent="0.3">
      <c r="A145" s="40">
        <v>82761</v>
      </c>
      <c r="B145" s="11" t="s">
        <v>351</v>
      </c>
      <c r="C145" s="11" t="s">
        <v>278</v>
      </c>
      <c r="D145" s="11" t="s">
        <v>275</v>
      </c>
      <c r="E145" s="11" t="s">
        <v>276</v>
      </c>
      <c r="G145" s="28">
        <f>SUMPRODUCT(('ILC Report'!$A$2:$A$8000='Active WWML'!$A145)*('ILC Report'!$BA$2:$BA$8000='Active WWML'!G$4)*('ILC Report'!$F$2:$F$8000))</f>
        <v>0</v>
      </c>
      <c r="H145" s="28">
        <f>SUMPRODUCT(('ILC Report'!$A$2:$A$8000='Active WWML'!$A145)*('ILC Report'!$BA$2:$BA$8000='Active WWML'!H$4)*('ILC Report'!$F$2:$F$8000))</f>
        <v>0</v>
      </c>
      <c r="I145" s="28">
        <f>SUMPRODUCT(('ILC Report'!$A$2:$A$8000='Active WWML'!$A145)*('ILC Report'!$BA$2:$BA$8000='Active WWML'!I$4)*('ILC Report'!$F$2:$F$8000))</f>
        <v>0</v>
      </c>
      <c r="K145" s="28" t="str">
        <f t="shared" si="8"/>
        <v>0</v>
      </c>
      <c r="L145" s="28" t="str">
        <f t="shared" si="9"/>
        <v>0</v>
      </c>
      <c r="M145" s="28" t="str">
        <f t="shared" si="10"/>
        <v>0</v>
      </c>
      <c r="O145" s="28">
        <f>SUMPRODUCT(('ILC Report'!$A$2:$A$8000='Active WWML'!$A145)*('ILC Report'!$BB$2:$BB$8000='Active WWML'!O$4)*('ILC Report'!$F$2:$F$8000))</f>
        <v>0</v>
      </c>
      <c r="P145" s="28">
        <f>SUMPRODUCT(('ILC Report'!$A$2:$A$8000='Active WWML'!$A145)*('ILC Report'!$BB$2:$BB$8000='Active WWML'!P$4)*('ILC Report'!$F$2:$F$8000))</f>
        <v>0</v>
      </c>
      <c r="Q145" s="28">
        <f>SUMPRODUCT(('ILC Report'!$A$2:$A$8000='Active WWML'!$A145)*('ILC Report'!$BB$2:$BB$8000='Active WWML'!Q$4)*('ILC Report'!$F$2:$F$8000))</f>
        <v>0</v>
      </c>
      <c r="R145" s="28">
        <f>SUMPRODUCT(('ILC Report'!$A$2:$A$8000='Active WWML'!$A145)*('ILC Report'!$BB$2:$BB$8000='Active WWML'!R$4)*('ILC Report'!$F$2:$F$8000))</f>
        <v>0</v>
      </c>
      <c r="S145" s="28">
        <f>SUMPRODUCT(('ILC Report'!$A$2:$A$8000='Active WWML'!$A145)*('ILC Report'!$BB$2:$BB$8000='Active WWML'!S$4)*('ILC Report'!$F$2:$F$8000))</f>
        <v>0</v>
      </c>
      <c r="T145" s="28">
        <f>SUMPRODUCT(('ILC Report'!$A$2:$A$8000='Active WWML'!$A145)*('ILC Report'!$BB$2:$BB$8000='Active WWML'!T$4)*('ILC Report'!$F$2:$F$8000))</f>
        <v>0</v>
      </c>
      <c r="U145" s="28">
        <f>SUMPRODUCT(('ILC Report'!$A$2:$A$8000='Active WWML'!$A145)*('ILC Report'!$BB$2:$BB$8000='Active WWML'!U$4)*('ILC Report'!$F$2:$F$8000))</f>
        <v>0</v>
      </c>
      <c r="V145" s="28">
        <f>SUMPRODUCT(('ILC Report'!$A$2:$A$8000='Active WWML'!$A145)*('ILC Report'!$BB$2:$BB$8000='Active WWML'!V$4)*('ILC Report'!$F$2:$F$8000))</f>
        <v>0</v>
      </c>
      <c r="W145" s="28">
        <f>SUMPRODUCT(('ILC Report'!$A$2:$A$8000='Active WWML'!$A145)*('ILC Report'!$BB$2:$BB$8000='Active WWML'!W$4)*('ILC Report'!$F$2:$F$8000))</f>
        <v>0</v>
      </c>
      <c r="X145" s="28">
        <f>SUMPRODUCT(('ILC Report'!$A$2:$A$8000='Active WWML'!$A145)*('ILC Report'!$BB$2:$BB$8000='Active WWML'!X$4)*('ILC Report'!$F$2:$F$8000))</f>
        <v>0</v>
      </c>
      <c r="Y145" s="28">
        <f>SUMPRODUCT(('ILC Report'!$A$2:$A$8000='Active WWML'!$A145)*('ILC Report'!$BB$2:$BB$8000='Active WWML'!Y$4)*('ILC Report'!$F$2:$F$8000))</f>
        <v>0</v>
      </c>
      <c r="Z145" s="28">
        <f>SUMPRODUCT(('ILC Report'!$A$2:$A$8000='Active WWML'!$A145)*('ILC Report'!$BB$2:$BB$8000='Active WWML'!Z$4)*('ILC Report'!$F$2:$F$8000))</f>
        <v>0</v>
      </c>
      <c r="AA145" s="28">
        <f>SUMPRODUCT(('ILC Report'!$A$2:$A$8000='Active WWML'!$A145)*('ILC Report'!$BB$2:$BB$8000='Active WWML'!AA$4)*('ILC Report'!$F$2:$F$8000))</f>
        <v>0</v>
      </c>
      <c r="AB145" s="28">
        <f>SUMPRODUCT(('ILC Report'!$A$2:$A$8000='Active WWML'!$A145)*('ILC Report'!$BB$2:$BB$8000='Active WWML'!AB$4)*('ILC Report'!$F$2:$F$8000))</f>
        <v>0</v>
      </c>
      <c r="AC145" s="28">
        <f>SUMPRODUCT(('ILC Report'!$A$2:$A$8000='Active WWML'!$A145)*('ILC Report'!$BB$2:$BB$8000='Active WWML'!AC$4)*('ILC Report'!$F$2:$F$8000))</f>
        <v>0</v>
      </c>
      <c r="AD145" s="28">
        <f>SUMPRODUCT(('ILC Report'!$A$2:$A$8000='Active WWML'!$A145)*('ILC Report'!$BB$2:$BB$8000='Active WWML'!AD$4)*('ILC Report'!$F$2:$F$8000))</f>
        <v>0</v>
      </c>
      <c r="AE145" s="28">
        <f>SUMPRODUCT(('ILC Report'!$A$2:$A$8000='Active WWML'!$A145)*('ILC Report'!$BB$2:$BB$8000='Active WWML'!AE$4)*('ILC Report'!$F$2:$F$8000))</f>
        <v>0</v>
      </c>
      <c r="AG145" s="28">
        <f>SUMPRODUCT(('ILC Report'!$A$2:$A$8000='Active WWML'!$A145)*('ILC Report'!$H$2:$H$8000='Active WWML'!AG$4)*('ILC Report'!$F$2:$F$8000))</f>
        <v>0</v>
      </c>
      <c r="AH145" s="28">
        <f>SUMPRODUCT(('ILC Report'!$A$2:$A$8000='Active WWML'!$A145)*('ILC Report'!$H$2:$H$8000='Active WWML'!AH$4)*('ILC Report'!$F$2:$F$8000))</f>
        <v>0</v>
      </c>
      <c r="AI145" s="28">
        <f>SUMPRODUCT(('ILC Report'!$A$2:$A$8000='Active WWML'!$A145)*('ILC Report'!$H$2:$H$8000='Active WWML'!AI$4)*('ILC Report'!$F$2:$F$8000))</f>
        <v>0</v>
      </c>
      <c r="AJ145" s="28">
        <f>SUMPRODUCT(('ILC Report'!$A$2:$A$8000='Active WWML'!$A145)*('ILC Report'!$H$2:$H$8000='Active WWML'!AJ$4)*('ILC Report'!$F$2:$F$8000))</f>
        <v>0</v>
      </c>
      <c r="AK145" s="28">
        <f t="shared" si="11"/>
        <v>0</v>
      </c>
    </row>
    <row r="146" spans="1:37" x14ac:dyDescent="0.3">
      <c r="A146" s="40">
        <v>43043</v>
      </c>
      <c r="B146" s="11" t="s">
        <v>427</v>
      </c>
      <c r="C146" s="11" t="s">
        <v>274</v>
      </c>
      <c r="D146" s="11" t="s">
        <v>305</v>
      </c>
      <c r="E146" s="11" t="s">
        <v>534</v>
      </c>
      <c r="G146" s="28">
        <f>SUMPRODUCT(('ILC Report'!$A$2:$A$8000='Active WWML'!$A146)*('ILC Report'!$BA$2:$BA$8000='Active WWML'!G$4)*('ILC Report'!$F$2:$F$8000))</f>
        <v>0</v>
      </c>
      <c r="H146" s="28">
        <f>SUMPRODUCT(('ILC Report'!$A$2:$A$8000='Active WWML'!$A146)*('ILC Report'!$BA$2:$BA$8000='Active WWML'!H$4)*('ILC Report'!$F$2:$F$8000))</f>
        <v>0</v>
      </c>
      <c r="I146" s="28">
        <f>SUMPRODUCT(('ILC Report'!$A$2:$A$8000='Active WWML'!$A146)*('ILC Report'!$BA$2:$BA$8000='Active WWML'!I$4)*('ILC Report'!$F$2:$F$8000))</f>
        <v>0</v>
      </c>
      <c r="K146" s="28" t="str">
        <f t="shared" si="8"/>
        <v>0</v>
      </c>
      <c r="L146" s="28" t="str">
        <f t="shared" si="9"/>
        <v>0</v>
      </c>
      <c r="M146" s="28" t="str">
        <f t="shared" si="10"/>
        <v>0</v>
      </c>
      <c r="O146" s="28">
        <f>SUMPRODUCT(('ILC Report'!$A$2:$A$8000='Active WWML'!$A146)*('ILC Report'!$BB$2:$BB$8000='Active WWML'!O$4)*('ILC Report'!$F$2:$F$8000))</f>
        <v>0</v>
      </c>
      <c r="P146" s="28">
        <f>SUMPRODUCT(('ILC Report'!$A$2:$A$8000='Active WWML'!$A146)*('ILC Report'!$BB$2:$BB$8000='Active WWML'!P$4)*('ILC Report'!$F$2:$F$8000))</f>
        <v>0</v>
      </c>
      <c r="Q146" s="28">
        <f>SUMPRODUCT(('ILC Report'!$A$2:$A$8000='Active WWML'!$A146)*('ILC Report'!$BB$2:$BB$8000='Active WWML'!Q$4)*('ILC Report'!$F$2:$F$8000))</f>
        <v>0</v>
      </c>
      <c r="R146" s="28">
        <f>SUMPRODUCT(('ILC Report'!$A$2:$A$8000='Active WWML'!$A146)*('ILC Report'!$BB$2:$BB$8000='Active WWML'!R$4)*('ILC Report'!$F$2:$F$8000))</f>
        <v>0</v>
      </c>
      <c r="S146" s="28">
        <f>SUMPRODUCT(('ILC Report'!$A$2:$A$8000='Active WWML'!$A146)*('ILC Report'!$BB$2:$BB$8000='Active WWML'!S$4)*('ILC Report'!$F$2:$F$8000))</f>
        <v>0</v>
      </c>
      <c r="T146" s="28">
        <f>SUMPRODUCT(('ILC Report'!$A$2:$A$8000='Active WWML'!$A146)*('ILC Report'!$BB$2:$BB$8000='Active WWML'!T$4)*('ILC Report'!$F$2:$F$8000))</f>
        <v>0</v>
      </c>
      <c r="U146" s="28">
        <f>SUMPRODUCT(('ILC Report'!$A$2:$A$8000='Active WWML'!$A146)*('ILC Report'!$BB$2:$BB$8000='Active WWML'!U$4)*('ILC Report'!$F$2:$F$8000))</f>
        <v>0</v>
      </c>
      <c r="V146" s="28">
        <f>SUMPRODUCT(('ILC Report'!$A$2:$A$8000='Active WWML'!$A146)*('ILC Report'!$BB$2:$BB$8000='Active WWML'!V$4)*('ILC Report'!$F$2:$F$8000))</f>
        <v>0</v>
      </c>
      <c r="W146" s="28">
        <f>SUMPRODUCT(('ILC Report'!$A$2:$A$8000='Active WWML'!$A146)*('ILC Report'!$BB$2:$BB$8000='Active WWML'!W$4)*('ILC Report'!$F$2:$F$8000))</f>
        <v>0</v>
      </c>
      <c r="X146" s="28">
        <f>SUMPRODUCT(('ILC Report'!$A$2:$A$8000='Active WWML'!$A146)*('ILC Report'!$BB$2:$BB$8000='Active WWML'!X$4)*('ILC Report'!$F$2:$F$8000))</f>
        <v>0</v>
      </c>
      <c r="Y146" s="28">
        <f>SUMPRODUCT(('ILC Report'!$A$2:$A$8000='Active WWML'!$A146)*('ILC Report'!$BB$2:$BB$8000='Active WWML'!Y$4)*('ILC Report'!$F$2:$F$8000))</f>
        <v>0</v>
      </c>
      <c r="Z146" s="28">
        <f>SUMPRODUCT(('ILC Report'!$A$2:$A$8000='Active WWML'!$A146)*('ILC Report'!$BB$2:$BB$8000='Active WWML'!Z$4)*('ILC Report'!$F$2:$F$8000))</f>
        <v>0</v>
      </c>
      <c r="AA146" s="28">
        <f>SUMPRODUCT(('ILC Report'!$A$2:$A$8000='Active WWML'!$A146)*('ILC Report'!$BB$2:$BB$8000='Active WWML'!AA$4)*('ILC Report'!$F$2:$F$8000))</f>
        <v>0</v>
      </c>
      <c r="AB146" s="28">
        <f>SUMPRODUCT(('ILC Report'!$A$2:$A$8000='Active WWML'!$A146)*('ILC Report'!$BB$2:$BB$8000='Active WWML'!AB$4)*('ILC Report'!$F$2:$F$8000))</f>
        <v>0</v>
      </c>
      <c r="AC146" s="28">
        <f>SUMPRODUCT(('ILC Report'!$A$2:$A$8000='Active WWML'!$A146)*('ILC Report'!$BB$2:$BB$8000='Active WWML'!AC$4)*('ILC Report'!$F$2:$F$8000))</f>
        <v>0</v>
      </c>
      <c r="AD146" s="28">
        <f>SUMPRODUCT(('ILC Report'!$A$2:$A$8000='Active WWML'!$A146)*('ILC Report'!$BB$2:$BB$8000='Active WWML'!AD$4)*('ILC Report'!$F$2:$F$8000))</f>
        <v>0</v>
      </c>
      <c r="AE146" s="28">
        <f>SUMPRODUCT(('ILC Report'!$A$2:$A$8000='Active WWML'!$A146)*('ILC Report'!$BB$2:$BB$8000='Active WWML'!AE$4)*('ILC Report'!$F$2:$F$8000))</f>
        <v>0</v>
      </c>
      <c r="AG146" s="28">
        <f>SUMPRODUCT(('ILC Report'!$A$2:$A$8000='Active WWML'!$A146)*('ILC Report'!$H$2:$H$8000='Active WWML'!AG$4)*('ILC Report'!$F$2:$F$8000))</f>
        <v>0</v>
      </c>
      <c r="AH146" s="28">
        <f>SUMPRODUCT(('ILC Report'!$A$2:$A$8000='Active WWML'!$A146)*('ILC Report'!$H$2:$H$8000='Active WWML'!AH$4)*('ILC Report'!$F$2:$F$8000))</f>
        <v>0</v>
      </c>
      <c r="AI146" s="28">
        <f>SUMPRODUCT(('ILC Report'!$A$2:$A$8000='Active WWML'!$A146)*('ILC Report'!$H$2:$H$8000='Active WWML'!AI$4)*('ILC Report'!$F$2:$F$8000))</f>
        <v>0</v>
      </c>
      <c r="AJ146" s="28">
        <f>SUMPRODUCT(('ILC Report'!$A$2:$A$8000='Active WWML'!$A146)*('ILC Report'!$H$2:$H$8000='Active WWML'!AJ$4)*('ILC Report'!$F$2:$F$8000))</f>
        <v>0</v>
      </c>
      <c r="AK146" s="28">
        <f t="shared" si="11"/>
        <v>0</v>
      </c>
    </row>
    <row r="147" spans="1:37" x14ac:dyDescent="0.3">
      <c r="A147" s="40">
        <v>16999</v>
      </c>
      <c r="B147" s="11" t="s">
        <v>422</v>
      </c>
      <c r="C147" s="11" t="s">
        <v>284</v>
      </c>
      <c r="D147" s="11" t="s">
        <v>305</v>
      </c>
      <c r="E147" s="11" t="s">
        <v>534</v>
      </c>
      <c r="G147" s="28">
        <f>SUMPRODUCT(('ILC Report'!$A$2:$A$8000='Active WWML'!$A147)*('ILC Report'!$BA$2:$BA$8000='Active WWML'!G$4)*('ILC Report'!$F$2:$F$8000))</f>
        <v>0</v>
      </c>
      <c r="H147" s="28">
        <f>SUMPRODUCT(('ILC Report'!$A$2:$A$8000='Active WWML'!$A147)*('ILC Report'!$BA$2:$BA$8000='Active WWML'!H$4)*('ILC Report'!$F$2:$F$8000))</f>
        <v>0</v>
      </c>
      <c r="I147" s="28">
        <f>SUMPRODUCT(('ILC Report'!$A$2:$A$8000='Active WWML'!$A147)*('ILC Report'!$BA$2:$BA$8000='Active WWML'!I$4)*('ILC Report'!$F$2:$F$8000))</f>
        <v>0</v>
      </c>
      <c r="K147" s="28" t="str">
        <f t="shared" si="8"/>
        <v>0</v>
      </c>
      <c r="L147" s="28" t="str">
        <f t="shared" si="9"/>
        <v>0</v>
      </c>
      <c r="M147" s="28" t="str">
        <f t="shared" si="10"/>
        <v>0</v>
      </c>
      <c r="O147" s="28">
        <f>SUMPRODUCT(('ILC Report'!$A$2:$A$8000='Active WWML'!$A147)*('ILC Report'!$BB$2:$BB$8000='Active WWML'!O$4)*('ILC Report'!$F$2:$F$8000))</f>
        <v>0</v>
      </c>
      <c r="P147" s="28">
        <f>SUMPRODUCT(('ILC Report'!$A$2:$A$8000='Active WWML'!$A147)*('ILC Report'!$BB$2:$BB$8000='Active WWML'!P$4)*('ILC Report'!$F$2:$F$8000))</f>
        <v>0</v>
      </c>
      <c r="Q147" s="28">
        <f>SUMPRODUCT(('ILC Report'!$A$2:$A$8000='Active WWML'!$A147)*('ILC Report'!$BB$2:$BB$8000='Active WWML'!Q$4)*('ILC Report'!$F$2:$F$8000))</f>
        <v>0</v>
      </c>
      <c r="R147" s="28">
        <f>SUMPRODUCT(('ILC Report'!$A$2:$A$8000='Active WWML'!$A147)*('ILC Report'!$BB$2:$BB$8000='Active WWML'!R$4)*('ILC Report'!$F$2:$F$8000))</f>
        <v>0</v>
      </c>
      <c r="S147" s="28">
        <f>SUMPRODUCT(('ILC Report'!$A$2:$A$8000='Active WWML'!$A147)*('ILC Report'!$BB$2:$BB$8000='Active WWML'!S$4)*('ILC Report'!$F$2:$F$8000))</f>
        <v>0</v>
      </c>
      <c r="T147" s="28">
        <f>SUMPRODUCT(('ILC Report'!$A$2:$A$8000='Active WWML'!$A147)*('ILC Report'!$BB$2:$BB$8000='Active WWML'!T$4)*('ILC Report'!$F$2:$F$8000))</f>
        <v>0</v>
      </c>
      <c r="U147" s="28">
        <f>SUMPRODUCT(('ILC Report'!$A$2:$A$8000='Active WWML'!$A147)*('ILC Report'!$BB$2:$BB$8000='Active WWML'!U$4)*('ILC Report'!$F$2:$F$8000))</f>
        <v>0</v>
      </c>
      <c r="V147" s="28">
        <f>SUMPRODUCT(('ILC Report'!$A$2:$A$8000='Active WWML'!$A147)*('ILC Report'!$BB$2:$BB$8000='Active WWML'!V$4)*('ILC Report'!$F$2:$F$8000))</f>
        <v>0</v>
      </c>
      <c r="W147" s="28">
        <f>SUMPRODUCT(('ILC Report'!$A$2:$A$8000='Active WWML'!$A147)*('ILC Report'!$BB$2:$BB$8000='Active WWML'!W$4)*('ILC Report'!$F$2:$F$8000))</f>
        <v>0</v>
      </c>
      <c r="X147" s="28">
        <f>SUMPRODUCT(('ILC Report'!$A$2:$A$8000='Active WWML'!$A147)*('ILC Report'!$BB$2:$BB$8000='Active WWML'!X$4)*('ILC Report'!$F$2:$F$8000))</f>
        <v>0</v>
      </c>
      <c r="Y147" s="28">
        <f>SUMPRODUCT(('ILC Report'!$A$2:$A$8000='Active WWML'!$A147)*('ILC Report'!$BB$2:$BB$8000='Active WWML'!Y$4)*('ILC Report'!$F$2:$F$8000))</f>
        <v>0</v>
      </c>
      <c r="Z147" s="28">
        <f>SUMPRODUCT(('ILC Report'!$A$2:$A$8000='Active WWML'!$A147)*('ILC Report'!$BB$2:$BB$8000='Active WWML'!Z$4)*('ILC Report'!$F$2:$F$8000))</f>
        <v>0</v>
      </c>
      <c r="AA147" s="28">
        <f>SUMPRODUCT(('ILC Report'!$A$2:$A$8000='Active WWML'!$A147)*('ILC Report'!$BB$2:$BB$8000='Active WWML'!AA$4)*('ILC Report'!$F$2:$F$8000))</f>
        <v>0</v>
      </c>
      <c r="AB147" s="28">
        <f>SUMPRODUCT(('ILC Report'!$A$2:$A$8000='Active WWML'!$A147)*('ILC Report'!$BB$2:$BB$8000='Active WWML'!AB$4)*('ILC Report'!$F$2:$F$8000))</f>
        <v>0</v>
      </c>
      <c r="AC147" s="28">
        <f>SUMPRODUCT(('ILC Report'!$A$2:$A$8000='Active WWML'!$A147)*('ILC Report'!$BB$2:$BB$8000='Active WWML'!AC$4)*('ILC Report'!$F$2:$F$8000))</f>
        <v>0</v>
      </c>
      <c r="AD147" s="28">
        <f>SUMPRODUCT(('ILC Report'!$A$2:$A$8000='Active WWML'!$A147)*('ILC Report'!$BB$2:$BB$8000='Active WWML'!AD$4)*('ILC Report'!$F$2:$F$8000))</f>
        <v>0</v>
      </c>
      <c r="AE147" s="28">
        <f>SUMPRODUCT(('ILC Report'!$A$2:$A$8000='Active WWML'!$A147)*('ILC Report'!$BB$2:$BB$8000='Active WWML'!AE$4)*('ILC Report'!$F$2:$F$8000))</f>
        <v>0</v>
      </c>
      <c r="AG147" s="28">
        <f>SUMPRODUCT(('ILC Report'!$A$2:$A$8000='Active WWML'!$A147)*('ILC Report'!$H$2:$H$8000='Active WWML'!AG$4)*('ILC Report'!$F$2:$F$8000))</f>
        <v>0</v>
      </c>
      <c r="AH147" s="28">
        <f>SUMPRODUCT(('ILC Report'!$A$2:$A$8000='Active WWML'!$A147)*('ILC Report'!$H$2:$H$8000='Active WWML'!AH$4)*('ILC Report'!$F$2:$F$8000))</f>
        <v>0</v>
      </c>
      <c r="AI147" s="28">
        <f>SUMPRODUCT(('ILC Report'!$A$2:$A$8000='Active WWML'!$A147)*('ILC Report'!$H$2:$H$8000='Active WWML'!AI$4)*('ILC Report'!$F$2:$F$8000))</f>
        <v>0</v>
      </c>
      <c r="AJ147" s="28">
        <f>SUMPRODUCT(('ILC Report'!$A$2:$A$8000='Active WWML'!$A147)*('ILC Report'!$H$2:$H$8000='Active WWML'!AJ$4)*('ILC Report'!$F$2:$F$8000))</f>
        <v>0</v>
      </c>
      <c r="AK147" s="28">
        <f t="shared" si="11"/>
        <v>0</v>
      </c>
    </row>
    <row r="148" spans="1:37" x14ac:dyDescent="0.3">
      <c r="A148" s="40" t="s">
        <v>115</v>
      </c>
      <c r="B148" s="11" t="s">
        <v>382</v>
      </c>
      <c r="C148" s="11" t="s">
        <v>284</v>
      </c>
      <c r="D148" s="11" t="s">
        <v>275</v>
      </c>
      <c r="E148" s="11" t="s">
        <v>276</v>
      </c>
      <c r="G148" s="28">
        <f>SUMPRODUCT(('ILC Report'!$A$2:$A$8000='Active WWML'!$A148)*('ILC Report'!$BA$2:$BA$8000='Active WWML'!G$4)*('ILC Report'!$F$2:$F$8000))</f>
        <v>576</v>
      </c>
      <c r="H148" s="28">
        <f>SUMPRODUCT(('ILC Report'!$A$2:$A$8000='Active WWML'!$A148)*('ILC Report'!$BA$2:$BA$8000='Active WWML'!H$4)*('ILC Report'!$F$2:$F$8000))</f>
        <v>0</v>
      </c>
      <c r="I148" s="28">
        <f>SUMPRODUCT(('ILC Report'!$A$2:$A$8000='Active WWML'!$A148)*('ILC Report'!$BA$2:$BA$8000='Active WWML'!I$4)*('ILC Report'!$F$2:$F$8000))</f>
        <v>0</v>
      </c>
      <c r="K148" s="28" t="str">
        <f t="shared" si="8"/>
        <v>1</v>
      </c>
      <c r="L148" s="28" t="str">
        <f t="shared" si="9"/>
        <v>0</v>
      </c>
      <c r="M148" s="28" t="str">
        <f t="shared" si="10"/>
        <v>0</v>
      </c>
      <c r="O148" s="28">
        <f>SUMPRODUCT(('ILC Report'!$A$2:$A$8000='Active WWML'!$A148)*('ILC Report'!$BB$2:$BB$8000='Active WWML'!O$4)*('ILC Report'!$F$2:$F$8000))</f>
        <v>49</v>
      </c>
      <c r="P148" s="28">
        <f>SUMPRODUCT(('ILC Report'!$A$2:$A$8000='Active WWML'!$A148)*('ILC Report'!$BB$2:$BB$8000='Active WWML'!P$4)*('ILC Report'!$F$2:$F$8000))</f>
        <v>0</v>
      </c>
      <c r="Q148" s="28">
        <f>SUMPRODUCT(('ILC Report'!$A$2:$A$8000='Active WWML'!$A148)*('ILC Report'!$BB$2:$BB$8000='Active WWML'!Q$4)*('ILC Report'!$F$2:$F$8000))</f>
        <v>0</v>
      </c>
      <c r="R148" s="28">
        <f>SUMPRODUCT(('ILC Report'!$A$2:$A$8000='Active WWML'!$A148)*('ILC Report'!$BB$2:$BB$8000='Active WWML'!R$4)*('ILC Report'!$F$2:$F$8000))</f>
        <v>0</v>
      </c>
      <c r="S148" s="28">
        <f>SUMPRODUCT(('ILC Report'!$A$2:$A$8000='Active WWML'!$A148)*('ILC Report'!$BB$2:$BB$8000='Active WWML'!S$4)*('ILC Report'!$F$2:$F$8000))</f>
        <v>10</v>
      </c>
      <c r="T148" s="28">
        <f>SUMPRODUCT(('ILC Report'!$A$2:$A$8000='Active WWML'!$A148)*('ILC Report'!$BB$2:$BB$8000='Active WWML'!T$4)*('ILC Report'!$F$2:$F$8000))</f>
        <v>0</v>
      </c>
      <c r="U148" s="28">
        <f>SUMPRODUCT(('ILC Report'!$A$2:$A$8000='Active WWML'!$A148)*('ILC Report'!$BB$2:$BB$8000='Active WWML'!U$4)*('ILC Report'!$F$2:$F$8000))</f>
        <v>0</v>
      </c>
      <c r="V148" s="28">
        <f>SUMPRODUCT(('ILC Report'!$A$2:$A$8000='Active WWML'!$A148)*('ILC Report'!$BB$2:$BB$8000='Active WWML'!V$4)*('ILC Report'!$F$2:$F$8000))</f>
        <v>0</v>
      </c>
      <c r="W148" s="28">
        <f>SUMPRODUCT(('ILC Report'!$A$2:$A$8000='Active WWML'!$A148)*('ILC Report'!$BB$2:$BB$8000='Active WWML'!W$4)*('ILC Report'!$F$2:$F$8000))</f>
        <v>517</v>
      </c>
      <c r="X148" s="28">
        <f>SUMPRODUCT(('ILC Report'!$A$2:$A$8000='Active WWML'!$A148)*('ILC Report'!$BB$2:$BB$8000='Active WWML'!X$4)*('ILC Report'!$F$2:$F$8000))</f>
        <v>0</v>
      </c>
      <c r="Y148" s="28">
        <f>SUMPRODUCT(('ILC Report'!$A$2:$A$8000='Active WWML'!$A148)*('ILC Report'!$BB$2:$BB$8000='Active WWML'!Y$4)*('ILC Report'!$F$2:$F$8000))</f>
        <v>0</v>
      </c>
      <c r="Z148" s="28">
        <f>SUMPRODUCT(('ILC Report'!$A$2:$A$8000='Active WWML'!$A148)*('ILC Report'!$BB$2:$BB$8000='Active WWML'!Z$4)*('ILC Report'!$F$2:$F$8000))</f>
        <v>0</v>
      </c>
      <c r="AA148" s="28">
        <f>SUMPRODUCT(('ILC Report'!$A$2:$A$8000='Active WWML'!$A148)*('ILC Report'!$BB$2:$BB$8000='Active WWML'!AA$4)*('ILC Report'!$F$2:$F$8000))</f>
        <v>0</v>
      </c>
      <c r="AB148" s="28">
        <f>SUMPRODUCT(('ILC Report'!$A$2:$A$8000='Active WWML'!$A148)*('ILC Report'!$BB$2:$BB$8000='Active WWML'!AB$4)*('ILC Report'!$F$2:$F$8000))</f>
        <v>0</v>
      </c>
      <c r="AC148" s="28">
        <f>SUMPRODUCT(('ILC Report'!$A$2:$A$8000='Active WWML'!$A148)*('ILC Report'!$BB$2:$BB$8000='Active WWML'!AC$4)*('ILC Report'!$F$2:$F$8000))</f>
        <v>0</v>
      </c>
      <c r="AD148" s="28">
        <f>SUMPRODUCT(('ILC Report'!$A$2:$A$8000='Active WWML'!$A148)*('ILC Report'!$BB$2:$BB$8000='Active WWML'!AD$4)*('ILC Report'!$F$2:$F$8000))</f>
        <v>0</v>
      </c>
      <c r="AE148" s="28">
        <f>SUMPRODUCT(('ILC Report'!$A$2:$A$8000='Active WWML'!$A148)*('ILC Report'!$BB$2:$BB$8000='Active WWML'!AE$4)*('ILC Report'!$F$2:$F$8000))</f>
        <v>0</v>
      </c>
      <c r="AG148" s="28">
        <f>SUMPRODUCT(('ILC Report'!$A$2:$A$8000='Active WWML'!$A148)*('ILC Report'!$H$2:$H$8000='Active WWML'!AG$4)*('ILC Report'!$F$2:$F$8000))</f>
        <v>208</v>
      </c>
      <c r="AH148" s="28">
        <f>SUMPRODUCT(('ILC Report'!$A$2:$A$8000='Active WWML'!$A148)*('ILC Report'!$H$2:$H$8000='Active WWML'!AH$4)*('ILC Report'!$F$2:$F$8000))</f>
        <v>368</v>
      </c>
      <c r="AI148" s="28">
        <f>SUMPRODUCT(('ILC Report'!$A$2:$A$8000='Active WWML'!$A148)*('ILC Report'!$H$2:$H$8000='Active WWML'!AI$4)*('ILC Report'!$F$2:$F$8000))</f>
        <v>0</v>
      </c>
      <c r="AJ148" s="28">
        <f>SUMPRODUCT(('ILC Report'!$A$2:$A$8000='Active WWML'!$A148)*('ILC Report'!$H$2:$H$8000='Active WWML'!AJ$4)*('ILC Report'!$F$2:$F$8000))</f>
        <v>0</v>
      </c>
      <c r="AK148" s="28">
        <f t="shared" si="11"/>
        <v>576</v>
      </c>
    </row>
    <row r="149" spans="1:37" x14ac:dyDescent="0.3">
      <c r="A149" s="40">
        <v>92456</v>
      </c>
      <c r="B149" s="11" t="s">
        <v>396</v>
      </c>
      <c r="C149" s="11" t="s">
        <v>283</v>
      </c>
      <c r="D149" s="11" t="s">
        <v>305</v>
      </c>
      <c r="E149" s="11" t="s">
        <v>534</v>
      </c>
      <c r="G149" s="28">
        <f>SUMPRODUCT(('ILC Report'!$A$2:$A$8000='Active WWML'!$A149)*('ILC Report'!$BA$2:$BA$8000='Active WWML'!G$4)*('ILC Report'!$F$2:$F$8000))</f>
        <v>0</v>
      </c>
      <c r="H149" s="28">
        <f>SUMPRODUCT(('ILC Report'!$A$2:$A$8000='Active WWML'!$A149)*('ILC Report'!$BA$2:$BA$8000='Active WWML'!H$4)*('ILC Report'!$F$2:$F$8000))</f>
        <v>0</v>
      </c>
      <c r="I149" s="28">
        <f>SUMPRODUCT(('ILC Report'!$A$2:$A$8000='Active WWML'!$A149)*('ILC Report'!$BA$2:$BA$8000='Active WWML'!I$4)*('ILC Report'!$F$2:$F$8000))</f>
        <v>0</v>
      </c>
      <c r="K149" s="28" t="str">
        <f t="shared" si="8"/>
        <v>0</v>
      </c>
      <c r="L149" s="28" t="str">
        <f t="shared" si="9"/>
        <v>0</v>
      </c>
      <c r="M149" s="28" t="str">
        <f t="shared" si="10"/>
        <v>0</v>
      </c>
      <c r="O149" s="28">
        <f>SUMPRODUCT(('ILC Report'!$A$2:$A$8000='Active WWML'!$A149)*('ILC Report'!$BB$2:$BB$8000='Active WWML'!O$4)*('ILC Report'!$F$2:$F$8000))</f>
        <v>0</v>
      </c>
      <c r="P149" s="28">
        <f>SUMPRODUCT(('ILC Report'!$A$2:$A$8000='Active WWML'!$A149)*('ILC Report'!$BB$2:$BB$8000='Active WWML'!P$4)*('ILC Report'!$F$2:$F$8000))</f>
        <v>0</v>
      </c>
      <c r="Q149" s="28">
        <f>SUMPRODUCT(('ILC Report'!$A$2:$A$8000='Active WWML'!$A149)*('ILC Report'!$BB$2:$BB$8000='Active WWML'!Q$4)*('ILC Report'!$F$2:$F$8000))</f>
        <v>0</v>
      </c>
      <c r="R149" s="28">
        <f>SUMPRODUCT(('ILC Report'!$A$2:$A$8000='Active WWML'!$A149)*('ILC Report'!$BB$2:$BB$8000='Active WWML'!R$4)*('ILC Report'!$F$2:$F$8000))</f>
        <v>0</v>
      </c>
      <c r="S149" s="28">
        <f>SUMPRODUCT(('ILC Report'!$A$2:$A$8000='Active WWML'!$A149)*('ILC Report'!$BB$2:$BB$8000='Active WWML'!S$4)*('ILC Report'!$F$2:$F$8000))</f>
        <v>0</v>
      </c>
      <c r="T149" s="28">
        <f>SUMPRODUCT(('ILC Report'!$A$2:$A$8000='Active WWML'!$A149)*('ILC Report'!$BB$2:$BB$8000='Active WWML'!T$4)*('ILC Report'!$F$2:$F$8000))</f>
        <v>0</v>
      </c>
      <c r="U149" s="28">
        <f>SUMPRODUCT(('ILC Report'!$A$2:$A$8000='Active WWML'!$A149)*('ILC Report'!$BB$2:$BB$8000='Active WWML'!U$4)*('ILC Report'!$F$2:$F$8000))</f>
        <v>0</v>
      </c>
      <c r="V149" s="28">
        <f>SUMPRODUCT(('ILC Report'!$A$2:$A$8000='Active WWML'!$A149)*('ILC Report'!$BB$2:$BB$8000='Active WWML'!V$4)*('ILC Report'!$F$2:$F$8000))</f>
        <v>0</v>
      </c>
      <c r="W149" s="28">
        <f>SUMPRODUCT(('ILC Report'!$A$2:$A$8000='Active WWML'!$A149)*('ILC Report'!$BB$2:$BB$8000='Active WWML'!W$4)*('ILC Report'!$F$2:$F$8000))</f>
        <v>0</v>
      </c>
      <c r="X149" s="28">
        <f>SUMPRODUCT(('ILC Report'!$A$2:$A$8000='Active WWML'!$A149)*('ILC Report'!$BB$2:$BB$8000='Active WWML'!X$4)*('ILC Report'!$F$2:$F$8000))</f>
        <v>0</v>
      </c>
      <c r="Y149" s="28">
        <f>SUMPRODUCT(('ILC Report'!$A$2:$A$8000='Active WWML'!$A149)*('ILC Report'!$BB$2:$BB$8000='Active WWML'!Y$4)*('ILC Report'!$F$2:$F$8000))</f>
        <v>0</v>
      </c>
      <c r="Z149" s="28">
        <f>SUMPRODUCT(('ILC Report'!$A$2:$A$8000='Active WWML'!$A149)*('ILC Report'!$BB$2:$BB$8000='Active WWML'!Z$4)*('ILC Report'!$F$2:$F$8000))</f>
        <v>0</v>
      </c>
      <c r="AA149" s="28">
        <f>SUMPRODUCT(('ILC Report'!$A$2:$A$8000='Active WWML'!$A149)*('ILC Report'!$BB$2:$BB$8000='Active WWML'!AA$4)*('ILC Report'!$F$2:$F$8000))</f>
        <v>0</v>
      </c>
      <c r="AB149" s="28">
        <f>SUMPRODUCT(('ILC Report'!$A$2:$A$8000='Active WWML'!$A149)*('ILC Report'!$BB$2:$BB$8000='Active WWML'!AB$4)*('ILC Report'!$F$2:$F$8000))</f>
        <v>0</v>
      </c>
      <c r="AC149" s="28">
        <f>SUMPRODUCT(('ILC Report'!$A$2:$A$8000='Active WWML'!$A149)*('ILC Report'!$BB$2:$BB$8000='Active WWML'!AC$4)*('ILC Report'!$F$2:$F$8000))</f>
        <v>0</v>
      </c>
      <c r="AD149" s="28">
        <f>SUMPRODUCT(('ILC Report'!$A$2:$A$8000='Active WWML'!$A149)*('ILC Report'!$BB$2:$BB$8000='Active WWML'!AD$4)*('ILC Report'!$F$2:$F$8000))</f>
        <v>0</v>
      </c>
      <c r="AE149" s="28">
        <f>SUMPRODUCT(('ILC Report'!$A$2:$A$8000='Active WWML'!$A149)*('ILC Report'!$BB$2:$BB$8000='Active WWML'!AE$4)*('ILC Report'!$F$2:$F$8000))</f>
        <v>0</v>
      </c>
      <c r="AG149" s="28">
        <f>SUMPRODUCT(('ILC Report'!$A$2:$A$8000='Active WWML'!$A149)*('ILC Report'!$H$2:$H$8000='Active WWML'!AG$4)*('ILC Report'!$F$2:$F$8000))</f>
        <v>0</v>
      </c>
      <c r="AH149" s="28">
        <f>SUMPRODUCT(('ILC Report'!$A$2:$A$8000='Active WWML'!$A149)*('ILC Report'!$H$2:$H$8000='Active WWML'!AH$4)*('ILC Report'!$F$2:$F$8000))</f>
        <v>0</v>
      </c>
      <c r="AI149" s="28">
        <f>SUMPRODUCT(('ILC Report'!$A$2:$A$8000='Active WWML'!$A149)*('ILC Report'!$H$2:$H$8000='Active WWML'!AI$4)*('ILC Report'!$F$2:$F$8000))</f>
        <v>0</v>
      </c>
      <c r="AJ149" s="28">
        <f>SUMPRODUCT(('ILC Report'!$A$2:$A$8000='Active WWML'!$A149)*('ILC Report'!$H$2:$H$8000='Active WWML'!AJ$4)*('ILC Report'!$F$2:$F$8000))</f>
        <v>0</v>
      </c>
      <c r="AK149" s="28">
        <f t="shared" si="11"/>
        <v>0</v>
      </c>
    </row>
    <row r="150" spans="1:37" x14ac:dyDescent="0.3">
      <c r="A150" s="40" t="s">
        <v>120</v>
      </c>
      <c r="B150" s="11" t="s">
        <v>290</v>
      </c>
      <c r="C150" s="11" t="s">
        <v>278</v>
      </c>
      <c r="D150" s="11" t="s">
        <v>275</v>
      </c>
      <c r="E150" s="11" t="s">
        <v>276</v>
      </c>
      <c r="G150" s="28">
        <f>SUMPRODUCT(('ILC Report'!$A$2:$A$8000='Active WWML'!$A150)*('ILC Report'!$BA$2:$BA$8000='Active WWML'!G$4)*('ILC Report'!$F$2:$F$8000))</f>
        <v>192</v>
      </c>
      <c r="H150" s="28">
        <f>SUMPRODUCT(('ILC Report'!$A$2:$A$8000='Active WWML'!$A150)*('ILC Report'!$BA$2:$BA$8000='Active WWML'!H$4)*('ILC Report'!$F$2:$F$8000))</f>
        <v>0</v>
      </c>
      <c r="I150" s="28">
        <f>SUMPRODUCT(('ILC Report'!$A$2:$A$8000='Active WWML'!$A150)*('ILC Report'!$BA$2:$BA$8000='Active WWML'!I$4)*('ILC Report'!$F$2:$F$8000))</f>
        <v>0</v>
      </c>
      <c r="K150" s="28" t="str">
        <f t="shared" si="8"/>
        <v>1</v>
      </c>
      <c r="L150" s="28" t="str">
        <f t="shared" si="9"/>
        <v>0</v>
      </c>
      <c r="M150" s="28" t="str">
        <f t="shared" si="10"/>
        <v>0</v>
      </c>
      <c r="O150" s="28">
        <f>SUMPRODUCT(('ILC Report'!$A$2:$A$8000='Active WWML'!$A150)*('ILC Report'!$BB$2:$BB$8000='Active WWML'!O$4)*('ILC Report'!$F$2:$F$8000))</f>
        <v>192</v>
      </c>
      <c r="P150" s="28">
        <f>SUMPRODUCT(('ILC Report'!$A$2:$A$8000='Active WWML'!$A150)*('ILC Report'!$BB$2:$BB$8000='Active WWML'!P$4)*('ILC Report'!$F$2:$F$8000))</f>
        <v>0</v>
      </c>
      <c r="Q150" s="28">
        <f>SUMPRODUCT(('ILC Report'!$A$2:$A$8000='Active WWML'!$A150)*('ILC Report'!$BB$2:$BB$8000='Active WWML'!Q$4)*('ILC Report'!$F$2:$F$8000))</f>
        <v>0</v>
      </c>
      <c r="R150" s="28">
        <f>SUMPRODUCT(('ILC Report'!$A$2:$A$8000='Active WWML'!$A150)*('ILC Report'!$BB$2:$BB$8000='Active WWML'!R$4)*('ILC Report'!$F$2:$F$8000))</f>
        <v>0</v>
      </c>
      <c r="S150" s="28">
        <f>SUMPRODUCT(('ILC Report'!$A$2:$A$8000='Active WWML'!$A150)*('ILC Report'!$BB$2:$BB$8000='Active WWML'!S$4)*('ILC Report'!$F$2:$F$8000))</f>
        <v>0</v>
      </c>
      <c r="T150" s="28">
        <f>SUMPRODUCT(('ILC Report'!$A$2:$A$8000='Active WWML'!$A150)*('ILC Report'!$BB$2:$BB$8000='Active WWML'!T$4)*('ILC Report'!$F$2:$F$8000))</f>
        <v>0</v>
      </c>
      <c r="U150" s="28">
        <f>SUMPRODUCT(('ILC Report'!$A$2:$A$8000='Active WWML'!$A150)*('ILC Report'!$BB$2:$BB$8000='Active WWML'!U$4)*('ILC Report'!$F$2:$F$8000))</f>
        <v>0</v>
      </c>
      <c r="V150" s="28">
        <f>SUMPRODUCT(('ILC Report'!$A$2:$A$8000='Active WWML'!$A150)*('ILC Report'!$BB$2:$BB$8000='Active WWML'!V$4)*('ILC Report'!$F$2:$F$8000))</f>
        <v>0</v>
      </c>
      <c r="W150" s="28">
        <f>SUMPRODUCT(('ILC Report'!$A$2:$A$8000='Active WWML'!$A150)*('ILC Report'!$BB$2:$BB$8000='Active WWML'!W$4)*('ILC Report'!$F$2:$F$8000))</f>
        <v>0</v>
      </c>
      <c r="X150" s="28">
        <f>SUMPRODUCT(('ILC Report'!$A$2:$A$8000='Active WWML'!$A150)*('ILC Report'!$BB$2:$BB$8000='Active WWML'!X$4)*('ILC Report'!$F$2:$F$8000))</f>
        <v>0</v>
      </c>
      <c r="Y150" s="28">
        <f>SUMPRODUCT(('ILC Report'!$A$2:$A$8000='Active WWML'!$A150)*('ILC Report'!$BB$2:$BB$8000='Active WWML'!Y$4)*('ILC Report'!$F$2:$F$8000))</f>
        <v>0</v>
      </c>
      <c r="Z150" s="28">
        <f>SUMPRODUCT(('ILC Report'!$A$2:$A$8000='Active WWML'!$A150)*('ILC Report'!$BB$2:$BB$8000='Active WWML'!Z$4)*('ILC Report'!$F$2:$F$8000))</f>
        <v>0</v>
      </c>
      <c r="AA150" s="28">
        <f>SUMPRODUCT(('ILC Report'!$A$2:$A$8000='Active WWML'!$A150)*('ILC Report'!$BB$2:$BB$8000='Active WWML'!AA$4)*('ILC Report'!$F$2:$F$8000))</f>
        <v>0</v>
      </c>
      <c r="AB150" s="28">
        <f>SUMPRODUCT(('ILC Report'!$A$2:$A$8000='Active WWML'!$A150)*('ILC Report'!$BB$2:$BB$8000='Active WWML'!AB$4)*('ILC Report'!$F$2:$F$8000))</f>
        <v>0</v>
      </c>
      <c r="AC150" s="28">
        <f>SUMPRODUCT(('ILC Report'!$A$2:$A$8000='Active WWML'!$A150)*('ILC Report'!$BB$2:$BB$8000='Active WWML'!AC$4)*('ILC Report'!$F$2:$F$8000))</f>
        <v>0</v>
      </c>
      <c r="AD150" s="28">
        <f>SUMPRODUCT(('ILC Report'!$A$2:$A$8000='Active WWML'!$A150)*('ILC Report'!$BB$2:$BB$8000='Active WWML'!AD$4)*('ILC Report'!$F$2:$F$8000))</f>
        <v>0</v>
      </c>
      <c r="AE150" s="28">
        <f>SUMPRODUCT(('ILC Report'!$A$2:$A$8000='Active WWML'!$A150)*('ILC Report'!$BB$2:$BB$8000='Active WWML'!AE$4)*('ILC Report'!$F$2:$F$8000))</f>
        <v>0</v>
      </c>
      <c r="AG150" s="28">
        <f>SUMPRODUCT(('ILC Report'!$A$2:$A$8000='Active WWML'!$A150)*('ILC Report'!$H$2:$H$8000='Active WWML'!AG$4)*('ILC Report'!$F$2:$F$8000))</f>
        <v>192</v>
      </c>
      <c r="AH150" s="28">
        <f>SUMPRODUCT(('ILC Report'!$A$2:$A$8000='Active WWML'!$A150)*('ILC Report'!$H$2:$H$8000='Active WWML'!AH$4)*('ILC Report'!$F$2:$F$8000))</f>
        <v>0</v>
      </c>
      <c r="AI150" s="28">
        <f>SUMPRODUCT(('ILC Report'!$A$2:$A$8000='Active WWML'!$A150)*('ILC Report'!$H$2:$H$8000='Active WWML'!AI$4)*('ILC Report'!$F$2:$F$8000))</f>
        <v>0</v>
      </c>
      <c r="AJ150" s="28">
        <f>SUMPRODUCT(('ILC Report'!$A$2:$A$8000='Active WWML'!$A150)*('ILC Report'!$H$2:$H$8000='Active WWML'!AJ$4)*('ILC Report'!$F$2:$F$8000))</f>
        <v>0</v>
      </c>
      <c r="AK150" s="28">
        <f t="shared" si="11"/>
        <v>192</v>
      </c>
    </row>
    <row r="151" spans="1:37" x14ac:dyDescent="0.3">
      <c r="A151" s="40">
        <v>95776</v>
      </c>
      <c r="B151" s="11" t="s">
        <v>395</v>
      </c>
      <c r="C151" s="11" t="s">
        <v>278</v>
      </c>
      <c r="D151" s="11" t="s">
        <v>275</v>
      </c>
      <c r="E151" s="11" t="s">
        <v>276</v>
      </c>
      <c r="G151" s="28">
        <f>SUMPRODUCT(('ILC Report'!$A$2:$A$8000='Active WWML'!$A151)*('ILC Report'!$BA$2:$BA$8000='Active WWML'!G$4)*('ILC Report'!$F$2:$F$8000))</f>
        <v>0</v>
      </c>
      <c r="H151" s="28">
        <f>SUMPRODUCT(('ILC Report'!$A$2:$A$8000='Active WWML'!$A151)*('ILC Report'!$BA$2:$BA$8000='Active WWML'!H$4)*('ILC Report'!$F$2:$F$8000))</f>
        <v>0</v>
      </c>
      <c r="I151" s="28">
        <f>SUMPRODUCT(('ILC Report'!$A$2:$A$8000='Active WWML'!$A151)*('ILC Report'!$BA$2:$BA$8000='Active WWML'!I$4)*('ILC Report'!$F$2:$F$8000))</f>
        <v>0</v>
      </c>
      <c r="K151" s="28" t="str">
        <f t="shared" si="8"/>
        <v>0</v>
      </c>
      <c r="L151" s="28" t="str">
        <f t="shared" si="9"/>
        <v>0</v>
      </c>
      <c r="M151" s="28" t="str">
        <f t="shared" si="10"/>
        <v>0</v>
      </c>
      <c r="O151" s="28">
        <f>SUMPRODUCT(('ILC Report'!$A$2:$A$8000='Active WWML'!$A151)*('ILC Report'!$BB$2:$BB$8000='Active WWML'!O$4)*('ILC Report'!$F$2:$F$8000))</f>
        <v>0</v>
      </c>
      <c r="P151" s="28">
        <f>SUMPRODUCT(('ILC Report'!$A$2:$A$8000='Active WWML'!$A151)*('ILC Report'!$BB$2:$BB$8000='Active WWML'!P$4)*('ILC Report'!$F$2:$F$8000))</f>
        <v>0</v>
      </c>
      <c r="Q151" s="28">
        <f>SUMPRODUCT(('ILC Report'!$A$2:$A$8000='Active WWML'!$A151)*('ILC Report'!$BB$2:$BB$8000='Active WWML'!Q$4)*('ILC Report'!$F$2:$F$8000))</f>
        <v>0</v>
      </c>
      <c r="R151" s="28">
        <f>SUMPRODUCT(('ILC Report'!$A$2:$A$8000='Active WWML'!$A151)*('ILC Report'!$BB$2:$BB$8000='Active WWML'!R$4)*('ILC Report'!$F$2:$F$8000))</f>
        <v>0</v>
      </c>
      <c r="S151" s="28">
        <f>SUMPRODUCT(('ILC Report'!$A$2:$A$8000='Active WWML'!$A151)*('ILC Report'!$BB$2:$BB$8000='Active WWML'!S$4)*('ILC Report'!$F$2:$F$8000))</f>
        <v>0</v>
      </c>
      <c r="T151" s="28">
        <f>SUMPRODUCT(('ILC Report'!$A$2:$A$8000='Active WWML'!$A151)*('ILC Report'!$BB$2:$BB$8000='Active WWML'!T$4)*('ILC Report'!$F$2:$F$8000))</f>
        <v>0</v>
      </c>
      <c r="U151" s="28">
        <f>SUMPRODUCT(('ILC Report'!$A$2:$A$8000='Active WWML'!$A151)*('ILC Report'!$BB$2:$BB$8000='Active WWML'!U$4)*('ILC Report'!$F$2:$F$8000))</f>
        <v>0</v>
      </c>
      <c r="V151" s="28">
        <f>SUMPRODUCT(('ILC Report'!$A$2:$A$8000='Active WWML'!$A151)*('ILC Report'!$BB$2:$BB$8000='Active WWML'!V$4)*('ILC Report'!$F$2:$F$8000))</f>
        <v>0</v>
      </c>
      <c r="W151" s="28">
        <f>SUMPRODUCT(('ILC Report'!$A$2:$A$8000='Active WWML'!$A151)*('ILC Report'!$BB$2:$BB$8000='Active WWML'!W$4)*('ILC Report'!$F$2:$F$8000))</f>
        <v>0</v>
      </c>
      <c r="X151" s="28">
        <f>SUMPRODUCT(('ILC Report'!$A$2:$A$8000='Active WWML'!$A151)*('ILC Report'!$BB$2:$BB$8000='Active WWML'!X$4)*('ILC Report'!$F$2:$F$8000))</f>
        <v>0</v>
      </c>
      <c r="Y151" s="28">
        <f>SUMPRODUCT(('ILC Report'!$A$2:$A$8000='Active WWML'!$A151)*('ILC Report'!$BB$2:$BB$8000='Active WWML'!Y$4)*('ILC Report'!$F$2:$F$8000))</f>
        <v>0</v>
      </c>
      <c r="Z151" s="28">
        <f>SUMPRODUCT(('ILC Report'!$A$2:$A$8000='Active WWML'!$A151)*('ILC Report'!$BB$2:$BB$8000='Active WWML'!Z$4)*('ILC Report'!$F$2:$F$8000))</f>
        <v>0</v>
      </c>
      <c r="AA151" s="28">
        <f>SUMPRODUCT(('ILC Report'!$A$2:$A$8000='Active WWML'!$A151)*('ILC Report'!$BB$2:$BB$8000='Active WWML'!AA$4)*('ILC Report'!$F$2:$F$8000))</f>
        <v>0</v>
      </c>
      <c r="AB151" s="28">
        <f>SUMPRODUCT(('ILC Report'!$A$2:$A$8000='Active WWML'!$A151)*('ILC Report'!$BB$2:$BB$8000='Active WWML'!AB$4)*('ILC Report'!$F$2:$F$8000))</f>
        <v>0</v>
      </c>
      <c r="AC151" s="28">
        <f>SUMPRODUCT(('ILC Report'!$A$2:$A$8000='Active WWML'!$A151)*('ILC Report'!$BB$2:$BB$8000='Active WWML'!AC$4)*('ILC Report'!$F$2:$F$8000))</f>
        <v>0</v>
      </c>
      <c r="AD151" s="28">
        <f>SUMPRODUCT(('ILC Report'!$A$2:$A$8000='Active WWML'!$A151)*('ILC Report'!$BB$2:$BB$8000='Active WWML'!AD$4)*('ILC Report'!$F$2:$F$8000))</f>
        <v>0</v>
      </c>
      <c r="AE151" s="28">
        <f>SUMPRODUCT(('ILC Report'!$A$2:$A$8000='Active WWML'!$A151)*('ILC Report'!$BB$2:$BB$8000='Active WWML'!AE$4)*('ILC Report'!$F$2:$F$8000))</f>
        <v>0</v>
      </c>
      <c r="AG151" s="28">
        <f>SUMPRODUCT(('ILC Report'!$A$2:$A$8000='Active WWML'!$A151)*('ILC Report'!$H$2:$H$8000='Active WWML'!AG$4)*('ILC Report'!$F$2:$F$8000))</f>
        <v>0</v>
      </c>
      <c r="AH151" s="28">
        <f>SUMPRODUCT(('ILC Report'!$A$2:$A$8000='Active WWML'!$A151)*('ILC Report'!$H$2:$H$8000='Active WWML'!AH$4)*('ILC Report'!$F$2:$F$8000))</f>
        <v>0</v>
      </c>
      <c r="AI151" s="28">
        <f>SUMPRODUCT(('ILC Report'!$A$2:$A$8000='Active WWML'!$A151)*('ILC Report'!$H$2:$H$8000='Active WWML'!AI$4)*('ILC Report'!$F$2:$F$8000))</f>
        <v>0</v>
      </c>
      <c r="AJ151" s="28">
        <f>SUMPRODUCT(('ILC Report'!$A$2:$A$8000='Active WWML'!$A151)*('ILC Report'!$H$2:$H$8000='Active WWML'!AJ$4)*('ILC Report'!$F$2:$F$8000))</f>
        <v>0</v>
      </c>
      <c r="AK151" s="28">
        <f t="shared" si="11"/>
        <v>0</v>
      </c>
    </row>
    <row r="152" spans="1:37" x14ac:dyDescent="0.3">
      <c r="A152" s="40">
        <v>915661</v>
      </c>
      <c r="B152" s="11" t="s">
        <v>393</v>
      </c>
      <c r="C152" s="11" t="s">
        <v>46</v>
      </c>
      <c r="D152" s="11" t="s">
        <v>275</v>
      </c>
      <c r="E152" s="11" t="s">
        <v>276</v>
      </c>
      <c r="G152" s="28">
        <f>SUMPRODUCT(('ILC Report'!$A$2:$A$8000='Active WWML'!$A152)*('ILC Report'!$BA$2:$BA$8000='Active WWML'!G$4)*('ILC Report'!$F$2:$F$8000))</f>
        <v>0</v>
      </c>
      <c r="H152" s="28">
        <f>SUMPRODUCT(('ILC Report'!$A$2:$A$8000='Active WWML'!$A152)*('ILC Report'!$BA$2:$BA$8000='Active WWML'!H$4)*('ILC Report'!$F$2:$F$8000))</f>
        <v>0</v>
      </c>
      <c r="I152" s="28">
        <f>SUMPRODUCT(('ILC Report'!$A$2:$A$8000='Active WWML'!$A152)*('ILC Report'!$BA$2:$BA$8000='Active WWML'!I$4)*('ILC Report'!$F$2:$F$8000))</f>
        <v>0</v>
      </c>
      <c r="K152" s="28" t="str">
        <f t="shared" si="8"/>
        <v>0</v>
      </c>
      <c r="L152" s="28" t="str">
        <f t="shared" si="9"/>
        <v>0</v>
      </c>
      <c r="M152" s="28" t="str">
        <f t="shared" si="10"/>
        <v>0</v>
      </c>
      <c r="O152" s="28">
        <f>SUMPRODUCT(('ILC Report'!$A$2:$A$8000='Active WWML'!$A152)*('ILC Report'!$BB$2:$BB$8000='Active WWML'!O$4)*('ILC Report'!$F$2:$F$8000))</f>
        <v>0</v>
      </c>
      <c r="P152" s="28">
        <f>SUMPRODUCT(('ILC Report'!$A$2:$A$8000='Active WWML'!$A152)*('ILC Report'!$BB$2:$BB$8000='Active WWML'!P$4)*('ILC Report'!$F$2:$F$8000))</f>
        <v>0</v>
      </c>
      <c r="Q152" s="28">
        <f>SUMPRODUCT(('ILC Report'!$A$2:$A$8000='Active WWML'!$A152)*('ILC Report'!$BB$2:$BB$8000='Active WWML'!Q$4)*('ILC Report'!$F$2:$F$8000))</f>
        <v>0</v>
      </c>
      <c r="R152" s="28">
        <f>SUMPRODUCT(('ILC Report'!$A$2:$A$8000='Active WWML'!$A152)*('ILC Report'!$BB$2:$BB$8000='Active WWML'!R$4)*('ILC Report'!$F$2:$F$8000))</f>
        <v>0</v>
      </c>
      <c r="S152" s="28">
        <f>SUMPRODUCT(('ILC Report'!$A$2:$A$8000='Active WWML'!$A152)*('ILC Report'!$BB$2:$BB$8000='Active WWML'!S$4)*('ILC Report'!$F$2:$F$8000))</f>
        <v>0</v>
      </c>
      <c r="T152" s="28">
        <f>SUMPRODUCT(('ILC Report'!$A$2:$A$8000='Active WWML'!$A152)*('ILC Report'!$BB$2:$BB$8000='Active WWML'!T$4)*('ILC Report'!$F$2:$F$8000))</f>
        <v>0</v>
      </c>
      <c r="U152" s="28">
        <f>SUMPRODUCT(('ILC Report'!$A$2:$A$8000='Active WWML'!$A152)*('ILC Report'!$BB$2:$BB$8000='Active WWML'!U$4)*('ILC Report'!$F$2:$F$8000))</f>
        <v>0</v>
      </c>
      <c r="V152" s="28">
        <f>SUMPRODUCT(('ILC Report'!$A$2:$A$8000='Active WWML'!$A152)*('ILC Report'!$BB$2:$BB$8000='Active WWML'!V$4)*('ILC Report'!$F$2:$F$8000))</f>
        <v>0</v>
      </c>
      <c r="W152" s="28">
        <f>SUMPRODUCT(('ILC Report'!$A$2:$A$8000='Active WWML'!$A152)*('ILC Report'!$BB$2:$BB$8000='Active WWML'!W$4)*('ILC Report'!$F$2:$F$8000))</f>
        <v>0</v>
      </c>
      <c r="X152" s="28">
        <f>SUMPRODUCT(('ILC Report'!$A$2:$A$8000='Active WWML'!$A152)*('ILC Report'!$BB$2:$BB$8000='Active WWML'!X$4)*('ILC Report'!$F$2:$F$8000))</f>
        <v>0</v>
      </c>
      <c r="Y152" s="28">
        <f>SUMPRODUCT(('ILC Report'!$A$2:$A$8000='Active WWML'!$A152)*('ILC Report'!$BB$2:$BB$8000='Active WWML'!Y$4)*('ILC Report'!$F$2:$F$8000))</f>
        <v>0</v>
      </c>
      <c r="Z152" s="28">
        <f>SUMPRODUCT(('ILC Report'!$A$2:$A$8000='Active WWML'!$A152)*('ILC Report'!$BB$2:$BB$8000='Active WWML'!Z$4)*('ILC Report'!$F$2:$F$8000))</f>
        <v>0</v>
      </c>
      <c r="AA152" s="28">
        <f>SUMPRODUCT(('ILC Report'!$A$2:$A$8000='Active WWML'!$A152)*('ILC Report'!$BB$2:$BB$8000='Active WWML'!AA$4)*('ILC Report'!$F$2:$F$8000))</f>
        <v>0</v>
      </c>
      <c r="AB152" s="28">
        <f>SUMPRODUCT(('ILC Report'!$A$2:$A$8000='Active WWML'!$A152)*('ILC Report'!$BB$2:$BB$8000='Active WWML'!AB$4)*('ILC Report'!$F$2:$F$8000))</f>
        <v>0</v>
      </c>
      <c r="AC152" s="28">
        <f>SUMPRODUCT(('ILC Report'!$A$2:$A$8000='Active WWML'!$A152)*('ILC Report'!$BB$2:$BB$8000='Active WWML'!AC$4)*('ILC Report'!$F$2:$F$8000))</f>
        <v>0</v>
      </c>
      <c r="AD152" s="28">
        <f>SUMPRODUCT(('ILC Report'!$A$2:$A$8000='Active WWML'!$A152)*('ILC Report'!$BB$2:$BB$8000='Active WWML'!AD$4)*('ILC Report'!$F$2:$F$8000))</f>
        <v>0</v>
      </c>
      <c r="AE152" s="28">
        <f>SUMPRODUCT(('ILC Report'!$A$2:$A$8000='Active WWML'!$A152)*('ILC Report'!$BB$2:$BB$8000='Active WWML'!AE$4)*('ILC Report'!$F$2:$F$8000))</f>
        <v>0</v>
      </c>
      <c r="AG152" s="28">
        <f>SUMPRODUCT(('ILC Report'!$A$2:$A$8000='Active WWML'!$A152)*('ILC Report'!$H$2:$H$8000='Active WWML'!AG$4)*('ILC Report'!$F$2:$F$8000))</f>
        <v>0</v>
      </c>
      <c r="AH152" s="28">
        <f>SUMPRODUCT(('ILC Report'!$A$2:$A$8000='Active WWML'!$A152)*('ILC Report'!$H$2:$H$8000='Active WWML'!AH$4)*('ILC Report'!$F$2:$F$8000))</f>
        <v>0</v>
      </c>
      <c r="AI152" s="28">
        <f>SUMPRODUCT(('ILC Report'!$A$2:$A$8000='Active WWML'!$A152)*('ILC Report'!$H$2:$H$8000='Active WWML'!AI$4)*('ILC Report'!$F$2:$F$8000))</f>
        <v>0</v>
      </c>
      <c r="AJ152" s="28">
        <f>SUMPRODUCT(('ILC Report'!$A$2:$A$8000='Active WWML'!$A152)*('ILC Report'!$H$2:$H$8000='Active WWML'!AJ$4)*('ILC Report'!$F$2:$F$8000))</f>
        <v>0</v>
      </c>
      <c r="AK152" s="28">
        <f t="shared" si="11"/>
        <v>0</v>
      </c>
    </row>
    <row r="153" spans="1:37" x14ac:dyDescent="0.3">
      <c r="A153" s="40" t="s">
        <v>103</v>
      </c>
      <c r="B153" s="11" t="s">
        <v>410</v>
      </c>
      <c r="C153" s="11" t="s">
        <v>284</v>
      </c>
      <c r="D153" s="11" t="s">
        <v>275</v>
      </c>
      <c r="E153" s="11" t="s">
        <v>276</v>
      </c>
      <c r="G153" s="28">
        <f>SUMPRODUCT(('ILC Report'!$A$2:$A$8000='Active WWML'!$A153)*('ILC Report'!$BA$2:$BA$8000='Active WWML'!G$4)*('ILC Report'!$F$2:$F$8000))</f>
        <v>141</v>
      </c>
      <c r="H153" s="28">
        <f>SUMPRODUCT(('ILC Report'!$A$2:$A$8000='Active WWML'!$A153)*('ILC Report'!$BA$2:$BA$8000='Active WWML'!H$4)*('ILC Report'!$F$2:$F$8000))</f>
        <v>0</v>
      </c>
      <c r="I153" s="28">
        <f>SUMPRODUCT(('ILC Report'!$A$2:$A$8000='Active WWML'!$A153)*('ILC Report'!$BA$2:$BA$8000='Active WWML'!I$4)*('ILC Report'!$F$2:$F$8000))</f>
        <v>0</v>
      </c>
      <c r="K153" s="28" t="str">
        <f t="shared" si="8"/>
        <v>1</v>
      </c>
      <c r="L153" s="28" t="str">
        <f t="shared" si="9"/>
        <v>0</v>
      </c>
      <c r="M153" s="28" t="str">
        <f t="shared" si="10"/>
        <v>0</v>
      </c>
      <c r="O153" s="28">
        <f>SUMPRODUCT(('ILC Report'!$A$2:$A$8000='Active WWML'!$A153)*('ILC Report'!$BB$2:$BB$8000='Active WWML'!O$4)*('ILC Report'!$F$2:$F$8000))</f>
        <v>45</v>
      </c>
      <c r="P153" s="28">
        <f>SUMPRODUCT(('ILC Report'!$A$2:$A$8000='Active WWML'!$A153)*('ILC Report'!$BB$2:$BB$8000='Active WWML'!P$4)*('ILC Report'!$F$2:$F$8000))</f>
        <v>0</v>
      </c>
      <c r="Q153" s="28">
        <f>SUMPRODUCT(('ILC Report'!$A$2:$A$8000='Active WWML'!$A153)*('ILC Report'!$BB$2:$BB$8000='Active WWML'!Q$4)*('ILC Report'!$F$2:$F$8000))</f>
        <v>0</v>
      </c>
      <c r="R153" s="28">
        <f>SUMPRODUCT(('ILC Report'!$A$2:$A$8000='Active WWML'!$A153)*('ILC Report'!$BB$2:$BB$8000='Active WWML'!R$4)*('ILC Report'!$F$2:$F$8000))</f>
        <v>0</v>
      </c>
      <c r="S153" s="28">
        <f>SUMPRODUCT(('ILC Report'!$A$2:$A$8000='Active WWML'!$A153)*('ILC Report'!$BB$2:$BB$8000='Active WWML'!S$4)*('ILC Report'!$F$2:$F$8000))</f>
        <v>0</v>
      </c>
      <c r="T153" s="28">
        <f>SUMPRODUCT(('ILC Report'!$A$2:$A$8000='Active WWML'!$A153)*('ILC Report'!$BB$2:$BB$8000='Active WWML'!T$4)*('ILC Report'!$F$2:$F$8000))</f>
        <v>0</v>
      </c>
      <c r="U153" s="28">
        <f>SUMPRODUCT(('ILC Report'!$A$2:$A$8000='Active WWML'!$A153)*('ILC Report'!$BB$2:$BB$8000='Active WWML'!U$4)*('ILC Report'!$F$2:$F$8000))</f>
        <v>0</v>
      </c>
      <c r="V153" s="28">
        <f>SUMPRODUCT(('ILC Report'!$A$2:$A$8000='Active WWML'!$A153)*('ILC Report'!$BB$2:$BB$8000='Active WWML'!V$4)*('ILC Report'!$F$2:$F$8000))</f>
        <v>0</v>
      </c>
      <c r="W153" s="28">
        <f>SUMPRODUCT(('ILC Report'!$A$2:$A$8000='Active WWML'!$A153)*('ILC Report'!$BB$2:$BB$8000='Active WWML'!W$4)*('ILC Report'!$F$2:$F$8000))</f>
        <v>96</v>
      </c>
      <c r="X153" s="28">
        <f>SUMPRODUCT(('ILC Report'!$A$2:$A$8000='Active WWML'!$A153)*('ILC Report'!$BB$2:$BB$8000='Active WWML'!X$4)*('ILC Report'!$F$2:$F$8000))</f>
        <v>0</v>
      </c>
      <c r="Y153" s="28">
        <f>SUMPRODUCT(('ILC Report'!$A$2:$A$8000='Active WWML'!$A153)*('ILC Report'!$BB$2:$BB$8000='Active WWML'!Y$4)*('ILC Report'!$F$2:$F$8000))</f>
        <v>0</v>
      </c>
      <c r="Z153" s="28">
        <f>SUMPRODUCT(('ILC Report'!$A$2:$A$8000='Active WWML'!$A153)*('ILC Report'!$BB$2:$BB$8000='Active WWML'!Z$4)*('ILC Report'!$F$2:$F$8000))</f>
        <v>0</v>
      </c>
      <c r="AA153" s="28">
        <f>SUMPRODUCT(('ILC Report'!$A$2:$A$8000='Active WWML'!$A153)*('ILC Report'!$BB$2:$BB$8000='Active WWML'!AA$4)*('ILC Report'!$F$2:$F$8000))</f>
        <v>0</v>
      </c>
      <c r="AB153" s="28">
        <f>SUMPRODUCT(('ILC Report'!$A$2:$A$8000='Active WWML'!$A153)*('ILC Report'!$BB$2:$BB$8000='Active WWML'!AB$4)*('ILC Report'!$F$2:$F$8000))</f>
        <v>0</v>
      </c>
      <c r="AC153" s="28">
        <f>SUMPRODUCT(('ILC Report'!$A$2:$A$8000='Active WWML'!$A153)*('ILC Report'!$BB$2:$BB$8000='Active WWML'!AC$4)*('ILC Report'!$F$2:$F$8000))</f>
        <v>0</v>
      </c>
      <c r="AD153" s="28">
        <f>SUMPRODUCT(('ILC Report'!$A$2:$A$8000='Active WWML'!$A153)*('ILC Report'!$BB$2:$BB$8000='Active WWML'!AD$4)*('ILC Report'!$F$2:$F$8000))</f>
        <v>0</v>
      </c>
      <c r="AE153" s="28">
        <f>SUMPRODUCT(('ILC Report'!$A$2:$A$8000='Active WWML'!$A153)*('ILC Report'!$BB$2:$BB$8000='Active WWML'!AE$4)*('ILC Report'!$F$2:$F$8000))</f>
        <v>0</v>
      </c>
      <c r="AG153" s="28">
        <f>SUMPRODUCT(('ILC Report'!$A$2:$A$8000='Active WWML'!$A153)*('ILC Report'!$H$2:$H$8000='Active WWML'!AG$4)*('ILC Report'!$F$2:$F$8000))</f>
        <v>45</v>
      </c>
      <c r="AH153" s="28">
        <f>SUMPRODUCT(('ILC Report'!$A$2:$A$8000='Active WWML'!$A153)*('ILC Report'!$H$2:$H$8000='Active WWML'!AH$4)*('ILC Report'!$F$2:$F$8000))</f>
        <v>96</v>
      </c>
      <c r="AI153" s="28">
        <f>SUMPRODUCT(('ILC Report'!$A$2:$A$8000='Active WWML'!$A153)*('ILC Report'!$H$2:$H$8000='Active WWML'!AI$4)*('ILC Report'!$F$2:$F$8000))</f>
        <v>0</v>
      </c>
      <c r="AJ153" s="28">
        <f>SUMPRODUCT(('ILC Report'!$A$2:$A$8000='Active WWML'!$A153)*('ILC Report'!$H$2:$H$8000='Active WWML'!AJ$4)*('ILC Report'!$F$2:$F$8000))</f>
        <v>0</v>
      </c>
      <c r="AK153" s="28">
        <f t="shared" si="11"/>
        <v>141</v>
      </c>
    </row>
    <row r="154" spans="1:37" x14ac:dyDescent="0.3">
      <c r="A154" s="40" t="s">
        <v>124</v>
      </c>
      <c r="B154" s="11" t="s">
        <v>417</v>
      </c>
      <c r="C154" s="11" t="s">
        <v>284</v>
      </c>
      <c r="D154" s="11" t="s">
        <v>275</v>
      </c>
      <c r="E154" s="11" t="s">
        <v>276</v>
      </c>
      <c r="G154" s="28">
        <f>SUMPRODUCT(('ILC Report'!$A$2:$A$8000='Active WWML'!$A154)*('ILC Report'!$BA$2:$BA$8000='Active WWML'!G$4)*('ILC Report'!$F$2:$F$8000))</f>
        <v>0</v>
      </c>
      <c r="H154" s="28">
        <f>SUMPRODUCT(('ILC Report'!$A$2:$A$8000='Active WWML'!$A154)*('ILC Report'!$BA$2:$BA$8000='Active WWML'!H$4)*('ILC Report'!$F$2:$F$8000))</f>
        <v>0</v>
      </c>
      <c r="I154" s="28">
        <f>SUMPRODUCT(('ILC Report'!$A$2:$A$8000='Active WWML'!$A154)*('ILC Report'!$BA$2:$BA$8000='Active WWML'!I$4)*('ILC Report'!$F$2:$F$8000))</f>
        <v>0</v>
      </c>
      <c r="K154" s="28" t="str">
        <f t="shared" si="8"/>
        <v>0</v>
      </c>
      <c r="L154" s="28" t="str">
        <f t="shared" si="9"/>
        <v>0</v>
      </c>
      <c r="M154" s="28" t="str">
        <f t="shared" si="10"/>
        <v>0</v>
      </c>
      <c r="O154" s="28">
        <f>SUMPRODUCT(('ILC Report'!$A$2:$A$8000='Active WWML'!$A154)*('ILC Report'!$BB$2:$BB$8000='Active WWML'!O$4)*('ILC Report'!$F$2:$F$8000))</f>
        <v>0</v>
      </c>
      <c r="P154" s="28">
        <f>SUMPRODUCT(('ILC Report'!$A$2:$A$8000='Active WWML'!$A154)*('ILC Report'!$BB$2:$BB$8000='Active WWML'!P$4)*('ILC Report'!$F$2:$F$8000))</f>
        <v>0</v>
      </c>
      <c r="Q154" s="28">
        <f>SUMPRODUCT(('ILC Report'!$A$2:$A$8000='Active WWML'!$A154)*('ILC Report'!$BB$2:$BB$8000='Active WWML'!Q$4)*('ILC Report'!$F$2:$F$8000))</f>
        <v>0</v>
      </c>
      <c r="R154" s="28">
        <f>SUMPRODUCT(('ILC Report'!$A$2:$A$8000='Active WWML'!$A154)*('ILC Report'!$BB$2:$BB$8000='Active WWML'!R$4)*('ILC Report'!$F$2:$F$8000))</f>
        <v>0</v>
      </c>
      <c r="S154" s="28">
        <f>SUMPRODUCT(('ILC Report'!$A$2:$A$8000='Active WWML'!$A154)*('ILC Report'!$BB$2:$BB$8000='Active WWML'!S$4)*('ILC Report'!$F$2:$F$8000))</f>
        <v>0</v>
      </c>
      <c r="T154" s="28">
        <f>SUMPRODUCT(('ILC Report'!$A$2:$A$8000='Active WWML'!$A154)*('ILC Report'!$BB$2:$BB$8000='Active WWML'!T$4)*('ILC Report'!$F$2:$F$8000))</f>
        <v>0</v>
      </c>
      <c r="U154" s="28">
        <f>SUMPRODUCT(('ILC Report'!$A$2:$A$8000='Active WWML'!$A154)*('ILC Report'!$BB$2:$BB$8000='Active WWML'!U$4)*('ILC Report'!$F$2:$F$8000))</f>
        <v>0</v>
      </c>
      <c r="V154" s="28">
        <f>SUMPRODUCT(('ILC Report'!$A$2:$A$8000='Active WWML'!$A154)*('ILC Report'!$BB$2:$BB$8000='Active WWML'!V$4)*('ILC Report'!$F$2:$F$8000))</f>
        <v>0</v>
      </c>
      <c r="W154" s="28">
        <f>SUMPRODUCT(('ILC Report'!$A$2:$A$8000='Active WWML'!$A154)*('ILC Report'!$BB$2:$BB$8000='Active WWML'!W$4)*('ILC Report'!$F$2:$F$8000))</f>
        <v>0</v>
      </c>
      <c r="X154" s="28">
        <f>SUMPRODUCT(('ILC Report'!$A$2:$A$8000='Active WWML'!$A154)*('ILC Report'!$BB$2:$BB$8000='Active WWML'!X$4)*('ILC Report'!$F$2:$F$8000))</f>
        <v>0</v>
      </c>
      <c r="Y154" s="28">
        <f>SUMPRODUCT(('ILC Report'!$A$2:$A$8000='Active WWML'!$A154)*('ILC Report'!$BB$2:$BB$8000='Active WWML'!Y$4)*('ILC Report'!$F$2:$F$8000))</f>
        <v>0</v>
      </c>
      <c r="Z154" s="28">
        <f>SUMPRODUCT(('ILC Report'!$A$2:$A$8000='Active WWML'!$A154)*('ILC Report'!$BB$2:$BB$8000='Active WWML'!Z$4)*('ILC Report'!$F$2:$F$8000))</f>
        <v>0</v>
      </c>
      <c r="AA154" s="28">
        <f>SUMPRODUCT(('ILC Report'!$A$2:$A$8000='Active WWML'!$A154)*('ILC Report'!$BB$2:$BB$8000='Active WWML'!AA$4)*('ILC Report'!$F$2:$F$8000))</f>
        <v>0</v>
      </c>
      <c r="AB154" s="28">
        <f>SUMPRODUCT(('ILC Report'!$A$2:$A$8000='Active WWML'!$A154)*('ILC Report'!$BB$2:$BB$8000='Active WWML'!AB$4)*('ILC Report'!$F$2:$F$8000))</f>
        <v>0</v>
      </c>
      <c r="AC154" s="28">
        <f>SUMPRODUCT(('ILC Report'!$A$2:$A$8000='Active WWML'!$A154)*('ILC Report'!$BB$2:$BB$8000='Active WWML'!AC$4)*('ILC Report'!$F$2:$F$8000))</f>
        <v>0</v>
      </c>
      <c r="AD154" s="28">
        <f>SUMPRODUCT(('ILC Report'!$A$2:$A$8000='Active WWML'!$A154)*('ILC Report'!$BB$2:$BB$8000='Active WWML'!AD$4)*('ILC Report'!$F$2:$F$8000))</f>
        <v>0</v>
      </c>
      <c r="AE154" s="28">
        <f>SUMPRODUCT(('ILC Report'!$A$2:$A$8000='Active WWML'!$A154)*('ILC Report'!$BB$2:$BB$8000='Active WWML'!AE$4)*('ILC Report'!$F$2:$F$8000))</f>
        <v>0</v>
      </c>
      <c r="AG154" s="28">
        <f>SUMPRODUCT(('ILC Report'!$A$2:$A$8000='Active WWML'!$A154)*('ILC Report'!$H$2:$H$8000='Active WWML'!AG$4)*('ILC Report'!$F$2:$F$8000))</f>
        <v>0</v>
      </c>
      <c r="AH154" s="28">
        <f>SUMPRODUCT(('ILC Report'!$A$2:$A$8000='Active WWML'!$A154)*('ILC Report'!$H$2:$H$8000='Active WWML'!AH$4)*('ILC Report'!$F$2:$F$8000))</f>
        <v>0</v>
      </c>
      <c r="AI154" s="28">
        <f>SUMPRODUCT(('ILC Report'!$A$2:$A$8000='Active WWML'!$A154)*('ILC Report'!$H$2:$H$8000='Active WWML'!AI$4)*('ILC Report'!$F$2:$F$8000))</f>
        <v>0</v>
      </c>
      <c r="AJ154" s="28">
        <f>SUMPRODUCT(('ILC Report'!$A$2:$A$8000='Active WWML'!$A154)*('ILC Report'!$H$2:$H$8000='Active WWML'!AJ$4)*('ILC Report'!$F$2:$F$8000))</f>
        <v>0</v>
      </c>
      <c r="AK154" s="28">
        <f t="shared" si="11"/>
        <v>0</v>
      </c>
    </row>
    <row r="155" spans="1:37" x14ac:dyDescent="0.3">
      <c r="A155" s="40" t="s">
        <v>163</v>
      </c>
      <c r="B155" s="11" t="s">
        <v>447</v>
      </c>
      <c r="C155" s="11" t="s">
        <v>283</v>
      </c>
      <c r="D155" s="11" t="s">
        <v>275</v>
      </c>
      <c r="E155" s="11" t="s">
        <v>276</v>
      </c>
      <c r="G155" s="28">
        <f>SUMPRODUCT(('ILC Report'!$A$2:$A$8000='Active WWML'!$A155)*('ILC Report'!$BA$2:$BA$8000='Active WWML'!G$4)*('ILC Report'!$F$2:$F$8000))</f>
        <v>0</v>
      </c>
      <c r="H155" s="28">
        <f>SUMPRODUCT(('ILC Report'!$A$2:$A$8000='Active WWML'!$A155)*('ILC Report'!$BA$2:$BA$8000='Active WWML'!H$4)*('ILC Report'!$F$2:$F$8000))</f>
        <v>0</v>
      </c>
      <c r="I155" s="28">
        <f>SUMPRODUCT(('ILC Report'!$A$2:$A$8000='Active WWML'!$A155)*('ILC Report'!$BA$2:$BA$8000='Active WWML'!I$4)*('ILC Report'!$F$2:$F$8000))</f>
        <v>0</v>
      </c>
      <c r="K155" s="28" t="str">
        <f t="shared" si="8"/>
        <v>0</v>
      </c>
      <c r="L155" s="28" t="str">
        <f t="shared" si="9"/>
        <v>0</v>
      </c>
      <c r="M155" s="28" t="str">
        <f t="shared" si="10"/>
        <v>0</v>
      </c>
      <c r="O155" s="28">
        <f>SUMPRODUCT(('ILC Report'!$A$2:$A$8000='Active WWML'!$A155)*('ILC Report'!$BB$2:$BB$8000='Active WWML'!O$4)*('ILC Report'!$F$2:$F$8000))</f>
        <v>0</v>
      </c>
      <c r="P155" s="28">
        <f>SUMPRODUCT(('ILC Report'!$A$2:$A$8000='Active WWML'!$A155)*('ILC Report'!$BB$2:$BB$8000='Active WWML'!P$4)*('ILC Report'!$F$2:$F$8000))</f>
        <v>0</v>
      </c>
      <c r="Q155" s="28">
        <f>SUMPRODUCT(('ILC Report'!$A$2:$A$8000='Active WWML'!$A155)*('ILC Report'!$BB$2:$BB$8000='Active WWML'!Q$4)*('ILC Report'!$F$2:$F$8000))</f>
        <v>0</v>
      </c>
      <c r="R155" s="28">
        <f>SUMPRODUCT(('ILC Report'!$A$2:$A$8000='Active WWML'!$A155)*('ILC Report'!$BB$2:$BB$8000='Active WWML'!R$4)*('ILC Report'!$F$2:$F$8000))</f>
        <v>0</v>
      </c>
      <c r="S155" s="28">
        <f>SUMPRODUCT(('ILC Report'!$A$2:$A$8000='Active WWML'!$A155)*('ILC Report'!$BB$2:$BB$8000='Active WWML'!S$4)*('ILC Report'!$F$2:$F$8000))</f>
        <v>0</v>
      </c>
      <c r="T155" s="28">
        <f>SUMPRODUCT(('ILC Report'!$A$2:$A$8000='Active WWML'!$A155)*('ILC Report'!$BB$2:$BB$8000='Active WWML'!T$4)*('ILC Report'!$F$2:$F$8000))</f>
        <v>0</v>
      </c>
      <c r="U155" s="28">
        <f>SUMPRODUCT(('ILC Report'!$A$2:$A$8000='Active WWML'!$A155)*('ILC Report'!$BB$2:$BB$8000='Active WWML'!U$4)*('ILC Report'!$F$2:$F$8000))</f>
        <v>0</v>
      </c>
      <c r="V155" s="28">
        <f>SUMPRODUCT(('ILC Report'!$A$2:$A$8000='Active WWML'!$A155)*('ILC Report'!$BB$2:$BB$8000='Active WWML'!V$4)*('ILC Report'!$F$2:$F$8000))</f>
        <v>0</v>
      </c>
      <c r="W155" s="28">
        <f>SUMPRODUCT(('ILC Report'!$A$2:$A$8000='Active WWML'!$A155)*('ILC Report'!$BB$2:$BB$8000='Active WWML'!W$4)*('ILC Report'!$F$2:$F$8000))</f>
        <v>0</v>
      </c>
      <c r="X155" s="28">
        <f>SUMPRODUCT(('ILC Report'!$A$2:$A$8000='Active WWML'!$A155)*('ILC Report'!$BB$2:$BB$8000='Active WWML'!X$4)*('ILC Report'!$F$2:$F$8000))</f>
        <v>0</v>
      </c>
      <c r="Y155" s="28">
        <f>SUMPRODUCT(('ILC Report'!$A$2:$A$8000='Active WWML'!$A155)*('ILC Report'!$BB$2:$BB$8000='Active WWML'!Y$4)*('ILC Report'!$F$2:$F$8000))</f>
        <v>0</v>
      </c>
      <c r="Z155" s="28">
        <f>SUMPRODUCT(('ILC Report'!$A$2:$A$8000='Active WWML'!$A155)*('ILC Report'!$BB$2:$BB$8000='Active WWML'!Z$4)*('ILC Report'!$F$2:$F$8000))</f>
        <v>0</v>
      </c>
      <c r="AA155" s="28">
        <f>SUMPRODUCT(('ILC Report'!$A$2:$A$8000='Active WWML'!$A155)*('ILC Report'!$BB$2:$BB$8000='Active WWML'!AA$4)*('ILC Report'!$F$2:$F$8000))</f>
        <v>0</v>
      </c>
      <c r="AB155" s="28">
        <f>SUMPRODUCT(('ILC Report'!$A$2:$A$8000='Active WWML'!$A155)*('ILC Report'!$BB$2:$BB$8000='Active WWML'!AB$4)*('ILC Report'!$F$2:$F$8000))</f>
        <v>0</v>
      </c>
      <c r="AC155" s="28">
        <f>SUMPRODUCT(('ILC Report'!$A$2:$A$8000='Active WWML'!$A155)*('ILC Report'!$BB$2:$BB$8000='Active WWML'!AC$4)*('ILC Report'!$F$2:$F$8000))</f>
        <v>0</v>
      </c>
      <c r="AD155" s="28">
        <f>SUMPRODUCT(('ILC Report'!$A$2:$A$8000='Active WWML'!$A155)*('ILC Report'!$BB$2:$BB$8000='Active WWML'!AD$4)*('ILC Report'!$F$2:$F$8000))</f>
        <v>0</v>
      </c>
      <c r="AE155" s="28">
        <f>SUMPRODUCT(('ILC Report'!$A$2:$A$8000='Active WWML'!$A155)*('ILC Report'!$BB$2:$BB$8000='Active WWML'!AE$4)*('ILC Report'!$F$2:$F$8000))</f>
        <v>0</v>
      </c>
      <c r="AG155" s="28">
        <f>SUMPRODUCT(('ILC Report'!$A$2:$A$8000='Active WWML'!$A155)*('ILC Report'!$H$2:$H$8000='Active WWML'!AG$4)*('ILC Report'!$F$2:$F$8000))</f>
        <v>0</v>
      </c>
      <c r="AH155" s="28">
        <f>SUMPRODUCT(('ILC Report'!$A$2:$A$8000='Active WWML'!$A155)*('ILC Report'!$H$2:$H$8000='Active WWML'!AH$4)*('ILC Report'!$F$2:$F$8000))</f>
        <v>0</v>
      </c>
      <c r="AI155" s="28">
        <f>SUMPRODUCT(('ILC Report'!$A$2:$A$8000='Active WWML'!$A155)*('ILC Report'!$H$2:$H$8000='Active WWML'!AI$4)*('ILC Report'!$F$2:$F$8000))</f>
        <v>0</v>
      </c>
      <c r="AJ155" s="28">
        <f>SUMPRODUCT(('ILC Report'!$A$2:$A$8000='Active WWML'!$A155)*('ILC Report'!$H$2:$H$8000='Active WWML'!AJ$4)*('ILC Report'!$F$2:$F$8000))</f>
        <v>0</v>
      </c>
      <c r="AK155" s="28">
        <f t="shared" si="11"/>
        <v>0</v>
      </c>
    </row>
    <row r="156" spans="1:37" x14ac:dyDescent="0.3">
      <c r="A156" s="40" t="s">
        <v>128</v>
      </c>
      <c r="B156" s="11" t="s">
        <v>286</v>
      </c>
      <c r="C156" s="11" t="s">
        <v>283</v>
      </c>
      <c r="D156" s="11" t="s">
        <v>275</v>
      </c>
      <c r="E156" s="11" t="s">
        <v>276</v>
      </c>
      <c r="G156" s="28">
        <f>SUMPRODUCT(('ILC Report'!$A$2:$A$8000='Active WWML'!$A156)*('ILC Report'!$BA$2:$BA$8000='Active WWML'!G$4)*('ILC Report'!$F$2:$F$8000))</f>
        <v>0</v>
      </c>
      <c r="H156" s="28">
        <f>SUMPRODUCT(('ILC Report'!$A$2:$A$8000='Active WWML'!$A156)*('ILC Report'!$BA$2:$BA$8000='Active WWML'!H$4)*('ILC Report'!$F$2:$F$8000))</f>
        <v>0</v>
      </c>
      <c r="I156" s="28">
        <f>SUMPRODUCT(('ILC Report'!$A$2:$A$8000='Active WWML'!$A156)*('ILC Report'!$BA$2:$BA$8000='Active WWML'!I$4)*('ILC Report'!$F$2:$F$8000))</f>
        <v>0</v>
      </c>
      <c r="K156" s="28" t="str">
        <f t="shared" si="8"/>
        <v>0</v>
      </c>
      <c r="L156" s="28" t="str">
        <f t="shared" si="9"/>
        <v>0</v>
      </c>
      <c r="M156" s="28" t="str">
        <f t="shared" si="10"/>
        <v>0</v>
      </c>
      <c r="O156" s="28">
        <f>SUMPRODUCT(('ILC Report'!$A$2:$A$8000='Active WWML'!$A156)*('ILC Report'!$BB$2:$BB$8000='Active WWML'!O$4)*('ILC Report'!$F$2:$F$8000))</f>
        <v>0</v>
      </c>
      <c r="P156" s="28">
        <f>SUMPRODUCT(('ILC Report'!$A$2:$A$8000='Active WWML'!$A156)*('ILC Report'!$BB$2:$BB$8000='Active WWML'!P$4)*('ILC Report'!$F$2:$F$8000))</f>
        <v>0</v>
      </c>
      <c r="Q156" s="28">
        <f>SUMPRODUCT(('ILC Report'!$A$2:$A$8000='Active WWML'!$A156)*('ILC Report'!$BB$2:$BB$8000='Active WWML'!Q$4)*('ILC Report'!$F$2:$F$8000))</f>
        <v>0</v>
      </c>
      <c r="R156" s="28">
        <f>SUMPRODUCT(('ILC Report'!$A$2:$A$8000='Active WWML'!$A156)*('ILC Report'!$BB$2:$BB$8000='Active WWML'!R$4)*('ILC Report'!$F$2:$F$8000))</f>
        <v>0</v>
      </c>
      <c r="S156" s="28">
        <f>SUMPRODUCT(('ILC Report'!$A$2:$A$8000='Active WWML'!$A156)*('ILC Report'!$BB$2:$BB$8000='Active WWML'!S$4)*('ILC Report'!$F$2:$F$8000))</f>
        <v>0</v>
      </c>
      <c r="T156" s="28">
        <f>SUMPRODUCT(('ILC Report'!$A$2:$A$8000='Active WWML'!$A156)*('ILC Report'!$BB$2:$BB$8000='Active WWML'!T$4)*('ILC Report'!$F$2:$F$8000))</f>
        <v>0</v>
      </c>
      <c r="U156" s="28">
        <f>SUMPRODUCT(('ILC Report'!$A$2:$A$8000='Active WWML'!$A156)*('ILC Report'!$BB$2:$BB$8000='Active WWML'!U$4)*('ILC Report'!$F$2:$F$8000))</f>
        <v>0</v>
      </c>
      <c r="V156" s="28">
        <f>SUMPRODUCT(('ILC Report'!$A$2:$A$8000='Active WWML'!$A156)*('ILC Report'!$BB$2:$BB$8000='Active WWML'!V$4)*('ILC Report'!$F$2:$F$8000))</f>
        <v>0</v>
      </c>
      <c r="W156" s="28">
        <f>SUMPRODUCT(('ILC Report'!$A$2:$A$8000='Active WWML'!$A156)*('ILC Report'!$BB$2:$BB$8000='Active WWML'!W$4)*('ILC Report'!$F$2:$F$8000))</f>
        <v>0</v>
      </c>
      <c r="X156" s="28">
        <f>SUMPRODUCT(('ILC Report'!$A$2:$A$8000='Active WWML'!$A156)*('ILC Report'!$BB$2:$BB$8000='Active WWML'!X$4)*('ILC Report'!$F$2:$F$8000))</f>
        <v>0</v>
      </c>
      <c r="Y156" s="28">
        <f>SUMPRODUCT(('ILC Report'!$A$2:$A$8000='Active WWML'!$A156)*('ILC Report'!$BB$2:$BB$8000='Active WWML'!Y$4)*('ILC Report'!$F$2:$F$8000))</f>
        <v>0</v>
      </c>
      <c r="Z156" s="28">
        <f>SUMPRODUCT(('ILC Report'!$A$2:$A$8000='Active WWML'!$A156)*('ILC Report'!$BB$2:$BB$8000='Active WWML'!Z$4)*('ILC Report'!$F$2:$F$8000))</f>
        <v>0</v>
      </c>
      <c r="AA156" s="28">
        <f>SUMPRODUCT(('ILC Report'!$A$2:$A$8000='Active WWML'!$A156)*('ILC Report'!$BB$2:$BB$8000='Active WWML'!AA$4)*('ILC Report'!$F$2:$F$8000))</f>
        <v>0</v>
      </c>
      <c r="AB156" s="28">
        <f>SUMPRODUCT(('ILC Report'!$A$2:$A$8000='Active WWML'!$A156)*('ILC Report'!$BB$2:$BB$8000='Active WWML'!AB$4)*('ILC Report'!$F$2:$F$8000))</f>
        <v>0</v>
      </c>
      <c r="AC156" s="28">
        <f>SUMPRODUCT(('ILC Report'!$A$2:$A$8000='Active WWML'!$A156)*('ILC Report'!$BB$2:$BB$8000='Active WWML'!AC$4)*('ILC Report'!$F$2:$F$8000))</f>
        <v>0</v>
      </c>
      <c r="AD156" s="28">
        <f>SUMPRODUCT(('ILC Report'!$A$2:$A$8000='Active WWML'!$A156)*('ILC Report'!$BB$2:$BB$8000='Active WWML'!AD$4)*('ILC Report'!$F$2:$F$8000))</f>
        <v>0</v>
      </c>
      <c r="AE156" s="28">
        <f>SUMPRODUCT(('ILC Report'!$A$2:$A$8000='Active WWML'!$A156)*('ILC Report'!$BB$2:$BB$8000='Active WWML'!AE$4)*('ILC Report'!$F$2:$F$8000))</f>
        <v>0</v>
      </c>
      <c r="AG156" s="28">
        <f>SUMPRODUCT(('ILC Report'!$A$2:$A$8000='Active WWML'!$A156)*('ILC Report'!$H$2:$H$8000='Active WWML'!AG$4)*('ILC Report'!$F$2:$F$8000))</f>
        <v>0</v>
      </c>
      <c r="AH156" s="28">
        <f>SUMPRODUCT(('ILC Report'!$A$2:$A$8000='Active WWML'!$A156)*('ILC Report'!$H$2:$H$8000='Active WWML'!AH$4)*('ILC Report'!$F$2:$F$8000))</f>
        <v>0</v>
      </c>
      <c r="AI156" s="28">
        <f>SUMPRODUCT(('ILC Report'!$A$2:$A$8000='Active WWML'!$A156)*('ILC Report'!$H$2:$H$8000='Active WWML'!AI$4)*('ILC Report'!$F$2:$F$8000))</f>
        <v>0</v>
      </c>
      <c r="AJ156" s="28">
        <f>SUMPRODUCT(('ILC Report'!$A$2:$A$8000='Active WWML'!$A156)*('ILC Report'!$H$2:$H$8000='Active WWML'!AJ$4)*('ILC Report'!$F$2:$F$8000))</f>
        <v>0</v>
      </c>
      <c r="AK156" s="28">
        <f t="shared" si="11"/>
        <v>0</v>
      </c>
    </row>
    <row r="157" spans="1:37" x14ac:dyDescent="0.3">
      <c r="A157" s="40" t="s">
        <v>149</v>
      </c>
      <c r="B157" s="11" t="s">
        <v>432</v>
      </c>
      <c r="C157" s="11" t="s">
        <v>283</v>
      </c>
      <c r="D157" s="11" t="s">
        <v>275</v>
      </c>
      <c r="E157" s="11" t="s">
        <v>276</v>
      </c>
      <c r="G157" s="28">
        <f>SUMPRODUCT(('ILC Report'!$A$2:$A$8000='Active WWML'!$A157)*('ILC Report'!$BA$2:$BA$8000='Active WWML'!G$4)*('ILC Report'!$F$2:$F$8000))</f>
        <v>0</v>
      </c>
      <c r="H157" s="28">
        <f>SUMPRODUCT(('ILC Report'!$A$2:$A$8000='Active WWML'!$A157)*('ILC Report'!$BA$2:$BA$8000='Active WWML'!H$4)*('ILC Report'!$F$2:$F$8000))</f>
        <v>0</v>
      </c>
      <c r="I157" s="28">
        <f>SUMPRODUCT(('ILC Report'!$A$2:$A$8000='Active WWML'!$A157)*('ILC Report'!$BA$2:$BA$8000='Active WWML'!I$4)*('ILC Report'!$F$2:$F$8000))</f>
        <v>0</v>
      </c>
      <c r="K157" s="28" t="str">
        <f t="shared" si="8"/>
        <v>0</v>
      </c>
      <c r="L157" s="28" t="str">
        <f t="shared" si="9"/>
        <v>0</v>
      </c>
      <c r="M157" s="28" t="str">
        <f t="shared" si="10"/>
        <v>0</v>
      </c>
      <c r="O157" s="28">
        <f>SUMPRODUCT(('ILC Report'!$A$2:$A$8000='Active WWML'!$A157)*('ILC Report'!$BB$2:$BB$8000='Active WWML'!O$4)*('ILC Report'!$F$2:$F$8000))</f>
        <v>0</v>
      </c>
      <c r="P157" s="28">
        <f>SUMPRODUCT(('ILC Report'!$A$2:$A$8000='Active WWML'!$A157)*('ILC Report'!$BB$2:$BB$8000='Active WWML'!P$4)*('ILC Report'!$F$2:$F$8000))</f>
        <v>0</v>
      </c>
      <c r="Q157" s="28">
        <f>SUMPRODUCT(('ILC Report'!$A$2:$A$8000='Active WWML'!$A157)*('ILC Report'!$BB$2:$BB$8000='Active WWML'!Q$4)*('ILC Report'!$F$2:$F$8000))</f>
        <v>0</v>
      </c>
      <c r="R157" s="28">
        <f>SUMPRODUCT(('ILC Report'!$A$2:$A$8000='Active WWML'!$A157)*('ILC Report'!$BB$2:$BB$8000='Active WWML'!R$4)*('ILC Report'!$F$2:$F$8000))</f>
        <v>0</v>
      </c>
      <c r="S157" s="28">
        <f>SUMPRODUCT(('ILC Report'!$A$2:$A$8000='Active WWML'!$A157)*('ILC Report'!$BB$2:$BB$8000='Active WWML'!S$4)*('ILC Report'!$F$2:$F$8000))</f>
        <v>0</v>
      </c>
      <c r="T157" s="28">
        <f>SUMPRODUCT(('ILC Report'!$A$2:$A$8000='Active WWML'!$A157)*('ILC Report'!$BB$2:$BB$8000='Active WWML'!T$4)*('ILC Report'!$F$2:$F$8000))</f>
        <v>0</v>
      </c>
      <c r="U157" s="28">
        <f>SUMPRODUCT(('ILC Report'!$A$2:$A$8000='Active WWML'!$A157)*('ILC Report'!$BB$2:$BB$8000='Active WWML'!U$4)*('ILC Report'!$F$2:$F$8000))</f>
        <v>0</v>
      </c>
      <c r="V157" s="28">
        <f>SUMPRODUCT(('ILC Report'!$A$2:$A$8000='Active WWML'!$A157)*('ILC Report'!$BB$2:$BB$8000='Active WWML'!V$4)*('ILC Report'!$F$2:$F$8000))</f>
        <v>0</v>
      </c>
      <c r="W157" s="28">
        <f>SUMPRODUCT(('ILC Report'!$A$2:$A$8000='Active WWML'!$A157)*('ILC Report'!$BB$2:$BB$8000='Active WWML'!W$4)*('ILC Report'!$F$2:$F$8000))</f>
        <v>0</v>
      </c>
      <c r="X157" s="28">
        <f>SUMPRODUCT(('ILC Report'!$A$2:$A$8000='Active WWML'!$A157)*('ILC Report'!$BB$2:$BB$8000='Active WWML'!X$4)*('ILC Report'!$F$2:$F$8000))</f>
        <v>0</v>
      </c>
      <c r="Y157" s="28">
        <f>SUMPRODUCT(('ILC Report'!$A$2:$A$8000='Active WWML'!$A157)*('ILC Report'!$BB$2:$BB$8000='Active WWML'!Y$4)*('ILC Report'!$F$2:$F$8000))</f>
        <v>0</v>
      </c>
      <c r="Z157" s="28">
        <f>SUMPRODUCT(('ILC Report'!$A$2:$A$8000='Active WWML'!$A157)*('ILC Report'!$BB$2:$BB$8000='Active WWML'!Z$4)*('ILC Report'!$F$2:$F$8000))</f>
        <v>0</v>
      </c>
      <c r="AA157" s="28">
        <f>SUMPRODUCT(('ILC Report'!$A$2:$A$8000='Active WWML'!$A157)*('ILC Report'!$BB$2:$BB$8000='Active WWML'!AA$4)*('ILC Report'!$F$2:$F$8000))</f>
        <v>0</v>
      </c>
      <c r="AB157" s="28">
        <f>SUMPRODUCT(('ILC Report'!$A$2:$A$8000='Active WWML'!$A157)*('ILC Report'!$BB$2:$BB$8000='Active WWML'!AB$4)*('ILC Report'!$F$2:$F$8000))</f>
        <v>0</v>
      </c>
      <c r="AC157" s="28">
        <f>SUMPRODUCT(('ILC Report'!$A$2:$A$8000='Active WWML'!$A157)*('ILC Report'!$BB$2:$BB$8000='Active WWML'!AC$4)*('ILC Report'!$F$2:$F$8000))</f>
        <v>0</v>
      </c>
      <c r="AD157" s="28">
        <f>SUMPRODUCT(('ILC Report'!$A$2:$A$8000='Active WWML'!$A157)*('ILC Report'!$BB$2:$BB$8000='Active WWML'!AD$4)*('ILC Report'!$F$2:$F$8000))</f>
        <v>0</v>
      </c>
      <c r="AE157" s="28">
        <f>SUMPRODUCT(('ILC Report'!$A$2:$A$8000='Active WWML'!$A157)*('ILC Report'!$BB$2:$BB$8000='Active WWML'!AE$4)*('ILC Report'!$F$2:$F$8000))</f>
        <v>0</v>
      </c>
      <c r="AG157" s="28">
        <f>SUMPRODUCT(('ILC Report'!$A$2:$A$8000='Active WWML'!$A157)*('ILC Report'!$H$2:$H$8000='Active WWML'!AG$4)*('ILC Report'!$F$2:$F$8000))</f>
        <v>0</v>
      </c>
      <c r="AH157" s="28">
        <f>SUMPRODUCT(('ILC Report'!$A$2:$A$8000='Active WWML'!$A157)*('ILC Report'!$H$2:$H$8000='Active WWML'!AH$4)*('ILC Report'!$F$2:$F$8000))</f>
        <v>0</v>
      </c>
      <c r="AI157" s="28">
        <f>SUMPRODUCT(('ILC Report'!$A$2:$A$8000='Active WWML'!$A157)*('ILC Report'!$H$2:$H$8000='Active WWML'!AI$4)*('ILC Report'!$F$2:$F$8000))</f>
        <v>0</v>
      </c>
      <c r="AJ157" s="28">
        <f>SUMPRODUCT(('ILC Report'!$A$2:$A$8000='Active WWML'!$A157)*('ILC Report'!$H$2:$H$8000='Active WWML'!AJ$4)*('ILC Report'!$F$2:$F$8000))</f>
        <v>0</v>
      </c>
      <c r="AK157" s="28">
        <f t="shared" si="11"/>
        <v>0</v>
      </c>
    </row>
    <row r="158" spans="1:37" x14ac:dyDescent="0.3">
      <c r="A158" s="40" t="s">
        <v>121</v>
      </c>
      <c r="B158" s="11" t="s">
        <v>450</v>
      </c>
      <c r="C158" s="11" t="s">
        <v>284</v>
      </c>
      <c r="D158" s="11" t="s">
        <v>275</v>
      </c>
      <c r="E158" s="11" t="s">
        <v>276</v>
      </c>
      <c r="G158" s="28">
        <f>SUMPRODUCT(('ILC Report'!$A$2:$A$8000='Active WWML'!$A158)*('ILC Report'!$BA$2:$BA$8000='Active WWML'!G$4)*('ILC Report'!$F$2:$F$8000))</f>
        <v>0</v>
      </c>
      <c r="H158" s="28">
        <f>SUMPRODUCT(('ILC Report'!$A$2:$A$8000='Active WWML'!$A158)*('ILC Report'!$BA$2:$BA$8000='Active WWML'!H$4)*('ILC Report'!$F$2:$F$8000))</f>
        <v>0</v>
      </c>
      <c r="I158" s="28">
        <f>SUMPRODUCT(('ILC Report'!$A$2:$A$8000='Active WWML'!$A158)*('ILC Report'!$BA$2:$BA$8000='Active WWML'!I$4)*('ILC Report'!$F$2:$F$8000))</f>
        <v>0</v>
      </c>
      <c r="K158" s="28" t="str">
        <f t="shared" si="8"/>
        <v>0</v>
      </c>
      <c r="L158" s="28" t="str">
        <f t="shared" si="9"/>
        <v>0</v>
      </c>
      <c r="M158" s="28" t="str">
        <f t="shared" si="10"/>
        <v>0</v>
      </c>
      <c r="O158" s="28">
        <f>SUMPRODUCT(('ILC Report'!$A$2:$A$8000='Active WWML'!$A158)*('ILC Report'!$BB$2:$BB$8000='Active WWML'!O$4)*('ILC Report'!$F$2:$F$8000))</f>
        <v>0</v>
      </c>
      <c r="P158" s="28">
        <f>SUMPRODUCT(('ILC Report'!$A$2:$A$8000='Active WWML'!$A158)*('ILC Report'!$BB$2:$BB$8000='Active WWML'!P$4)*('ILC Report'!$F$2:$F$8000))</f>
        <v>0</v>
      </c>
      <c r="Q158" s="28">
        <f>SUMPRODUCT(('ILC Report'!$A$2:$A$8000='Active WWML'!$A158)*('ILC Report'!$BB$2:$BB$8000='Active WWML'!Q$4)*('ILC Report'!$F$2:$F$8000))</f>
        <v>0</v>
      </c>
      <c r="R158" s="28">
        <f>SUMPRODUCT(('ILC Report'!$A$2:$A$8000='Active WWML'!$A158)*('ILC Report'!$BB$2:$BB$8000='Active WWML'!R$4)*('ILC Report'!$F$2:$F$8000))</f>
        <v>0</v>
      </c>
      <c r="S158" s="28">
        <f>SUMPRODUCT(('ILC Report'!$A$2:$A$8000='Active WWML'!$A158)*('ILC Report'!$BB$2:$BB$8000='Active WWML'!S$4)*('ILC Report'!$F$2:$F$8000))</f>
        <v>0</v>
      </c>
      <c r="T158" s="28">
        <f>SUMPRODUCT(('ILC Report'!$A$2:$A$8000='Active WWML'!$A158)*('ILC Report'!$BB$2:$BB$8000='Active WWML'!T$4)*('ILC Report'!$F$2:$F$8000))</f>
        <v>0</v>
      </c>
      <c r="U158" s="28">
        <f>SUMPRODUCT(('ILC Report'!$A$2:$A$8000='Active WWML'!$A158)*('ILC Report'!$BB$2:$BB$8000='Active WWML'!U$4)*('ILC Report'!$F$2:$F$8000))</f>
        <v>0</v>
      </c>
      <c r="V158" s="28">
        <f>SUMPRODUCT(('ILC Report'!$A$2:$A$8000='Active WWML'!$A158)*('ILC Report'!$BB$2:$BB$8000='Active WWML'!V$4)*('ILC Report'!$F$2:$F$8000))</f>
        <v>0</v>
      </c>
      <c r="W158" s="28">
        <f>SUMPRODUCT(('ILC Report'!$A$2:$A$8000='Active WWML'!$A158)*('ILC Report'!$BB$2:$BB$8000='Active WWML'!W$4)*('ILC Report'!$F$2:$F$8000))</f>
        <v>0</v>
      </c>
      <c r="X158" s="28">
        <f>SUMPRODUCT(('ILC Report'!$A$2:$A$8000='Active WWML'!$A158)*('ILC Report'!$BB$2:$BB$8000='Active WWML'!X$4)*('ILC Report'!$F$2:$F$8000))</f>
        <v>0</v>
      </c>
      <c r="Y158" s="28">
        <f>SUMPRODUCT(('ILC Report'!$A$2:$A$8000='Active WWML'!$A158)*('ILC Report'!$BB$2:$BB$8000='Active WWML'!Y$4)*('ILC Report'!$F$2:$F$8000))</f>
        <v>0</v>
      </c>
      <c r="Z158" s="28">
        <f>SUMPRODUCT(('ILC Report'!$A$2:$A$8000='Active WWML'!$A158)*('ILC Report'!$BB$2:$BB$8000='Active WWML'!Z$4)*('ILC Report'!$F$2:$F$8000))</f>
        <v>0</v>
      </c>
      <c r="AA158" s="28">
        <f>SUMPRODUCT(('ILC Report'!$A$2:$A$8000='Active WWML'!$A158)*('ILC Report'!$BB$2:$BB$8000='Active WWML'!AA$4)*('ILC Report'!$F$2:$F$8000))</f>
        <v>0</v>
      </c>
      <c r="AB158" s="28">
        <f>SUMPRODUCT(('ILC Report'!$A$2:$A$8000='Active WWML'!$A158)*('ILC Report'!$BB$2:$BB$8000='Active WWML'!AB$4)*('ILC Report'!$F$2:$F$8000))</f>
        <v>0</v>
      </c>
      <c r="AC158" s="28">
        <f>SUMPRODUCT(('ILC Report'!$A$2:$A$8000='Active WWML'!$A158)*('ILC Report'!$BB$2:$BB$8000='Active WWML'!AC$4)*('ILC Report'!$F$2:$F$8000))</f>
        <v>0</v>
      </c>
      <c r="AD158" s="28">
        <f>SUMPRODUCT(('ILC Report'!$A$2:$A$8000='Active WWML'!$A158)*('ILC Report'!$BB$2:$BB$8000='Active WWML'!AD$4)*('ILC Report'!$F$2:$F$8000))</f>
        <v>0</v>
      </c>
      <c r="AE158" s="28">
        <f>SUMPRODUCT(('ILC Report'!$A$2:$A$8000='Active WWML'!$A158)*('ILC Report'!$BB$2:$BB$8000='Active WWML'!AE$4)*('ILC Report'!$F$2:$F$8000))</f>
        <v>0</v>
      </c>
      <c r="AG158" s="28">
        <f>SUMPRODUCT(('ILC Report'!$A$2:$A$8000='Active WWML'!$A158)*('ILC Report'!$H$2:$H$8000='Active WWML'!AG$4)*('ILC Report'!$F$2:$F$8000))</f>
        <v>0</v>
      </c>
      <c r="AH158" s="28">
        <f>SUMPRODUCT(('ILC Report'!$A$2:$A$8000='Active WWML'!$A158)*('ILC Report'!$H$2:$H$8000='Active WWML'!AH$4)*('ILC Report'!$F$2:$F$8000))</f>
        <v>0</v>
      </c>
      <c r="AI158" s="28">
        <f>SUMPRODUCT(('ILC Report'!$A$2:$A$8000='Active WWML'!$A158)*('ILC Report'!$H$2:$H$8000='Active WWML'!AI$4)*('ILC Report'!$F$2:$F$8000))</f>
        <v>0</v>
      </c>
      <c r="AJ158" s="28">
        <f>SUMPRODUCT(('ILC Report'!$A$2:$A$8000='Active WWML'!$A158)*('ILC Report'!$H$2:$H$8000='Active WWML'!AJ$4)*('ILC Report'!$F$2:$F$8000))</f>
        <v>0</v>
      </c>
      <c r="AK158" s="28">
        <f t="shared" si="11"/>
        <v>0</v>
      </c>
    </row>
    <row r="159" spans="1:37" x14ac:dyDescent="0.3">
      <c r="A159" s="40">
        <v>92640</v>
      </c>
      <c r="B159" s="11" t="s">
        <v>388</v>
      </c>
      <c r="C159" s="11" t="s">
        <v>278</v>
      </c>
      <c r="D159" s="11" t="s">
        <v>305</v>
      </c>
      <c r="E159" s="11" t="s">
        <v>534</v>
      </c>
      <c r="G159" s="28">
        <f>SUMPRODUCT(('ILC Report'!$A$2:$A$8000='Active WWML'!$A159)*('ILC Report'!$BA$2:$BA$8000='Active WWML'!G$4)*('ILC Report'!$F$2:$F$8000))</f>
        <v>0</v>
      </c>
      <c r="H159" s="28">
        <f>SUMPRODUCT(('ILC Report'!$A$2:$A$8000='Active WWML'!$A159)*('ILC Report'!$BA$2:$BA$8000='Active WWML'!H$4)*('ILC Report'!$F$2:$F$8000))</f>
        <v>0</v>
      </c>
      <c r="I159" s="28">
        <f>SUMPRODUCT(('ILC Report'!$A$2:$A$8000='Active WWML'!$A159)*('ILC Report'!$BA$2:$BA$8000='Active WWML'!I$4)*('ILC Report'!$F$2:$F$8000))</f>
        <v>0</v>
      </c>
      <c r="K159" s="28" t="str">
        <f t="shared" si="8"/>
        <v>0</v>
      </c>
      <c r="L159" s="28" t="str">
        <f t="shared" si="9"/>
        <v>0</v>
      </c>
      <c r="M159" s="28" t="str">
        <f t="shared" si="10"/>
        <v>0</v>
      </c>
      <c r="O159" s="28">
        <f>SUMPRODUCT(('ILC Report'!$A$2:$A$8000='Active WWML'!$A159)*('ILC Report'!$BB$2:$BB$8000='Active WWML'!O$4)*('ILC Report'!$F$2:$F$8000))</f>
        <v>0</v>
      </c>
      <c r="P159" s="28">
        <f>SUMPRODUCT(('ILC Report'!$A$2:$A$8000='Active WWML'!$A159)*('ILC Report'!$BB$2:$BB$8000='Active WWML'!P$4)*('ILC Report'!$F$2:$F$8000))</f>
        <v>0</v>
      </c>
      <c r="Q159" s="28">
        <f>SUMPRODUCT(('ILC Report'!$A$2:$A$8000='Active WWML'!$A159)*('ILC Report'!$BB$2:$BB$8000='Active WWML'!Q$4)*('ILC Report'!$F$2:$F$8000))</f>
        <v>0</v>
      </c>
      <c r="R159" s="28">
        <f>SUMPRODUCT(('ILC Report'!$A$2:$A$8000='Active WWML'!$A159)*('ILC Report'!$BB$2:$BB$8000='Active WWML'!R$4)*('ILC Report'!$F$2:$F$8000))</f>
        <v>0</v>
      </c>
      <c r="S159" s="28">
        <f>SUMPRODUCT(('ILC Report'!$A$2:$A$8000='Active WWML'!$A159)*('ILC Report'!$BB$2:$BB$8000='Active WWML'!S$4)*('ILC Report'!$F$2:$F$8000))</f>
        <v>0</v>
      </c>
      <c r="T159" s="28">
        <f>SUMPRODUCT(('ILC Report'!$A$2:$A$8000='Active WWML'!$A159)*('ILC Report'!$BB$2:$BB$8000='Active WWML'!T$4)*('ILC Report'!$F$2:$F$8000))</f>
        <v>0</v>
      </c>
      <c r="U159" s="28">
        <f>SUMPRODUCT(('ILC Report'!$A$2:$A$8000='Active WWML'!$A159)*('ILC Report'!$BB$2:$BB$8000='Active WWML'!U$4)*('ILC Report'!$F$2:$F$8000))</f>
        <v>0</v>
      </c>
      <c r="V159" s="28">
        <f>SUMPRODUCT(('ILC Report'!$A$2:$A$8000='Active WWML'!$A159)*('ILC Report'!$BB$2:$BB$8000='Active WWML'!V$4)*('ILC Report'!$F$2:$F$8000))</f>
        <v>0</v>
      </c>
      <c r="W159" s="28">
        <f>SUMPRODUCT(('ILC Report'!$A$2:$A$8000='Active WWML'!$A159)*('ILC Report'!$BB$2:$BB$8000='Active WWML'!W$4)*('ILC Report'!$F$2:$F$8000))</f>
        <v>0</v>
      </c>
      <c r="X159" s="28">
        <f>SUMPRODUCT(('ILC Report'!$A$2:$A$8000='Active WWML'!$A159)*('ILC Report'!$BB$2:$BB$8000='Active WWML'!X$4)*('ILC Report'!$F$2:$F$8000))</f>
        <v>0</v>
      </c>
      <c r="Y159" s="28">
        <f>SUMPRODUCT(('ILC Report'!$A$2:$A$8000='Active WWML'!$A159)*('ILC Report'!$BB$2:$BB$8000='Active WWML'!Y$4)*('ILC Report'!$F$2:$F$8000))</f>
        <v>0</v>
      </c>
      <c r="Z159" s="28">
        <f>SUMPRODUCT(('ILC Report'!$A$2:$A$8000='Active WWML'!$A159)*('ILC Report'!$BB$2:$BB$8000='Active WWML'!Z$4)*('ILC Report'!$F$2:$F$8000))</f>
        <v>0</v>
      </c>
      <c r="AA159" s="28">
        <f>SUMPRODUCT(('ILC Report'!$A$2:$A$8000='Active WWML'!$A159)*('ILC Report'!$BB$2:$BB$8000='Active WWML'!AA$4)*('ILC Report'!$F$2:$F$8000))</f>
        <v>0</v>
      </c>
      <c r="AB159" s="28">
        <f>SUMPRODUCT(('ILC Report'!$A$2:$A$8000='Active WWML'!$A159)*('ILC Report'!$BB$2:$BB$8000='Active WWML'!AB$4)*('ILC Report'!$F$2:$F$8000))</f>
        <v>0</v>
      </c>
      <c r="AC159" s="28">
        <f>SUMPRODUCT(('ILC Report'!$A$2:$A$8000='Active WWML'!$A159)*('ILC Report'!$BB$2:$BB$8000='Active WWML'!AC$4)*('ILC Report'!$F$2:$F$8000))</f>
        <v>0</v>
      </c>
      <c r="AD159" s="28">
        <f>SUMPRODUCT(('ILC Report'!$A$2:$A$8000='Active WWML'!$A159)*('ILC Report'!$BB$2:$BB$8000='Active WWML'!AD$4)*('ILC Report'!$F$2:$F$8000))</f>
        <v>0</v>
      </c>
      <c r="AE159" s="28">
        <f>SUMPRODUCT(('ILC Report'!$A$2:$A$8000='Active WWML'!$A159)*('ILC Report'!$BB$2:$BB$8000='Active WWML'!AE$4)*('ILC Report'!$F$2:$F$8000))</f>
        <v>0</v>
      </c>
      <c r="AG159" s="28">
        <f>SUMPRODUCT(('ILC Report'!$A$2:$A$8000='Active WWML'!$A159)*('ILC Report'!$H$2:$H$8000='Active WWML'!AG$4)*('ILC Report'!$F$2:$F$8000))</f>
        <v>0</v>
      </c>
      <c r="AH159" s="28">
        <f>SUMPRODUCT(('ILC Report'!$A$2:$A$8000='Active WWML'!$A159)*('ILC Report'!$H$2:$H$8000='Active WWML'!AH$4)*('ILC Report'!$F$2:$F$8000))</f>
        <v>0</v>
      </c>
      <c r="AI159" s="28">
        <f>SUMPRODUCT(('ILC Report'!$A$2:$A$8000='Active WWML'!$A159)*('ILC Report'!$H$2:$H$8000='Active WWML'!AI$4)*('ILC Report'!$F$2:$F$8000))</f>
        <v>0</v>
      </c>
      <c r="AJ159" s="28">
        <f>SUMPRODUCT(('ILC Report'!$A$2:$A$8000='Active WWML'!$A159)*('ILC Report'!$H$2:$H$8000='Active WWML'!AJ$4)*('ILC Report'!$F$2:$F$8000))</f>
        <v>0</v>
      </c>
      <c r="AK159" s="28">
        <f t="shared" si="11"/>
        <v>0</v>
      </c>
    </row>
    <row r="160" spans="1:37" x14ac:dyDescent="0.3">
      <c r="A160" s="40" t="s">
        <v>198</v>
      </c>
      <c r="B160" s="11" t="s">
        <v>441</v>
      </c>
      <c r="C160" s="11" t="s">
        <v>284</v>
      </c>
      <c r="D160" s="11" t="s">
        <v>275</v>
      </c>
      <c r="E160" s="11" t="s">
        <v>276</v>
      </c>
      <c r="G160" s="28">
        <f>SUMPRODUCT(('ILC Report'!$A$2:$A$8000='Active WWML'!$A160)*('ILC Report'!$BA$2:$BA$8000='Active WWML'!G$4)*('ILC Report'!$F$2:$F$8000))</f>
        <v>0</v>
      </c>
      <c r="H160" s="28">
        <f>SUMPRODUCT(('ILC Report'!$A$2:$A$8000='Active WWML'!$A160)*('ILC Report'!$BA$2:$BA$8000='Active WWML'!H$4)*('ILC Report'!$F$2:$F$8000))</f>
        <v>0</v>
      </c>
      <c r="I160" s="28">
        <f>SUMPRODUCT(('ILC Report'!$A$2:$A$8000='Active WWML'!$A160)*('ILC Report'!$BA$2:$BA$8000='Active WWML'!I$4)*('ILC Report'!$F$2:$F$8000))</f>
        <v>0</v>
      </c>
      <c r="K160" s="28" t="str">
        <f t="shared" si="8"/>
        <v>0</v>
      </c>
      <c r="L160" s="28" t="str">
        <f t="shared" si="9"/>
        <v>0</v>
      </c>
      <c r="M160" s="28" t="str">
        <f t="shared" si="10"/>
        <v>0</v>
      </c>
      <c r="O160" s="28">
        <f>SUMPRODUCT(('ILC Report'!$A$2:$A$8000='Active WWML'!$A160)*('ILC Report'!$BB$2:$BB$8000='Active WWML'!O$4)*('ILC Report'!$F$2:$F$8000))</f>
        <v>0</v>
      </c>
      <c r="P160" s="28">
        <f>SUMPRODUCT(('ILC Report'!$A$2:$A$8000='Active WWML'!$A160)*('ILC Report'!$BB$2:$BB$8000='Active WWML'!P$4)*('ILC Report'!$F$2:$F$8000))</f>
        <v>0</v>
      </c>
      <c r="Q160" s="28">
        <f>SUMPRODUCT(('ILC Report'!$A$2:$A$8000='Active WWML'!$A160)*('ILC Report'!$BB$2:$BB$8000='Active WWML'!Q$4)*('ILC Report'!$F$2:$F$8000))</f>
        <v>0</v>
      </c>
      <c r="R160" s="28">
        <f>SUMPRODUCT(('ILC Report'!$A$2:$A$8000='Active WWML'!$A160)*('ILC Report'!$BB$2:$BB$8000='Active WWML'!R$4)*('ILC Report'!$F$2:$F$8000))</f>
        <v>0</v>
      </c>
      <c r="S160" s="28">
        <f>SUMPRODUCT(('ILC Report'!$A$2:$A$8000='Active WWML'!$A160)*('ILC Report'!$BB$2:$BB$8000='Active WWML'!S$4)*('ILC Report'!$F$2:$F$8000))</f>
        <v>0</v>
      </c>
      <c r="T160" s="28">
        <f>SUMPRODUCT(('ILC Report'!$A$2:$A$8000='Active WWML'!$A160)*('ILC Report'!$BB$2:$BB$8000='Active WWML'!T$4)*('ILC Report'!$F$2:$F$8000))</f>
        <v>0</v>
      </c>
      <c r="U160" s="28">
        <f>SUMPRODUCT(('ILC Report'!$A$2:$A$8000='Active WWML'!$A160)*('ILC Report'!$BB$2:$BB$8000='Active WWML'!U$4)*('ILC Report'!$F$2:$F$8000))</f>
        <v>0</v>
      </c>
      <c r="V160" s="28">
        <f>SUMPRODUCT(('ILC Report'!$A$2:$A$8000='Active WWML'!$A160)*('ILC Report'!$BB$2:$BB$8000='Active WWML'!V$4)*('ILC Report'!$F$2:$F$8000))</f>
        <v>0</v>
      </c>
      <c r="W160" s="28">
        <f>SUMPRODUCT(('ILC Report'!$A$2:$A$8000='Active WWML'!$A160)*('ILC Report'!$BB$2:$BB$8000='Active WWML'!W$4)*('ILC Report'!$F$2:$F$8000))</f>
        <v>0</v>
      </c>
      <c r="X160" s="28">
        <f>SUMPRODUCT(('ILC Report'!$A$2:$A$8000='Active WWML'!$A160)*('ILC Report'!$BB$2:$BB$8000='Active WWML'!X$4)*('ILC Report'!$F$2:$F$8000))</f>
        <v>0</v>
      </c>
      <c r="Y160" s="28">
        <f>SUMPRODUCT(('ILC Report'!$A$2:$A$8000='Active WWML'!$A160)*('ILC Report'!$BB$2:$BB$8000='Active WWML'!Y$4)*('ILC Report'!$F$2:$F$8000))</f>
        <v>0</v>
      </c>
      <c r="Z160" s="28">
        <f>SUMPRODUCT(('ILC Report'!$A$2:$A$8000='Active WWML'!$A160)*('ILC Report'!$BB$2:$BB$8000='Active WWML'!Z$4)*('ILC Report'!$F$2:$F$8000))</f>
        <v>0</v>
      </c>
      <c r="AA160" s="28">
        <f>SUMPRODUCT(('ILC Report'!$A$2:$A$8000='Active WWML'!$A160)*('ILC Report'!$BB$2:$BB$8000='Active WWML'!AA$4)*('ILC Report'!$F$2:$F$8000))</f>
        <v>0</v>
      </c>
      <c r="AB160" s="28">
        <f>SUMPRODUCT(('ILC Report'!$A$2:$A$8000='Active WWML'!$A160)*('ILC Report'!$BB$2:$BB$8000='Active WWML'!AB$4)*('ILC Report'!$F$2:$F$8000))</f>
        <v>0</v>
      </c>
      <c r="AC160" s="28">
        <f>SUMPRODUCT(('ILC Report'!$A$2:$A$8000='Active WWML'!$A160)*('ILC Report'!$BB$2:$BB$8000='Active WWML'!AC$4)*('ILC Report'!$F$2:$F$8000))</f>
        <v>0</v>
      </c>
      <c r="AD160" s="28">
        <f>SUMPRODUCT(('ILC Report'!$A$2:$A$8000='Active WWML'!$A160)*('ILC Report'!$BB$2:$BB$8000='Active WWML'!AD$4)*('ILC Report'!$F$2:$F$8000))</f>
        <v>0</v>
      </c>
      <c r="AE160" s="28">
        <f>SUMPRODUCT(('ILC Report'!$A$2:$A$8000='Active WWML'!$A160)*('ILC Report'!$BB$2:$BB$8000='Active WWML'!AE$4)*('ILC Report'!$F$2:$F$8000))</f>
        <v>0</v>
      </c>
      <c r="AG160" s="28">
        <f>SUMPRODUCT(('ILC Report'!$A$2:$A$8000='Active WWML'!$A160)*('ILC Report'!$H$2:$H$8000='Active WWML'!AG$4)*('ILC Report'!$F$2:$F$8000))</f>
        <v>0</v>
      </c>
      <c r="AH160" s="28">
        <f>SUMPRODUCT(('ILC Report'!$A$2:$A$8000='Active WWML'!$A160)*('ILC Report'!$H$2:$H$8000='Active WWML'!AH$4)*('ILC Report'!$F$2:$F$8000))</f>
        <v>0</v>
      </c>
      <c r="AI160" s="28">
        <f>SUMPRODUCT(('ILC Report'!$A$2:$A$8000='Active WWML'!$A160)*('ILC Report'!$H$2:$H$8000='Active WWML'!AI$4)*('ILC Report'!$F$2:$F$8000))</f>
        <v>0</v>
      </c>
      <c r="AJ160" s="28">
        <f>SUMPRODUCT(('ILC Report'!$A$2:$A$8000='Active WWML'!$A160)*('ILC Report'!$H$2:$H$8000='Active WWML'!AJ$4)*('ILC Report'!$F$2:$F$8000))</f>
        <v>0</v>
      </c>
      <c r="AK160" s="28">
        <f t="shared" si="11"/>
        <v>0</v>
      </c>
    </row>
    <row r="161" spans="1:37" x14ac:dyDescent="0.3">
      <c r="A161" s="40" t="s">
        <v>183</v>
      </c>
      <c r="B161" s="11" t="s">
        <v>346</v>
      </c>
      <c r="C161" s="11" t="s">
        <v>283</v>
      </c>
      <c r="D161" s="11" t="s">
        <v>275</v>
      </c>
      <c r="E161" s="11" t="s">
        <v>276</v>
      </c>
      <c r="G161" s="28">
        <f>SUMPRODUCT(('ILC Report'!$A$2:$A$8000='Active WWML'!$A161)*('ILC Report'!$BA$2:$BA$8000='Active WWML'!G$4)*('ILC Report'!$F$2:$F$8000))</f>
        <v>0</v>
      </c>
      <c r="H161" s="28">
        <f>SUMPRODUCT(('ILC Report'!$A$2:$A$8000='Active WWML'!$A161)*('ILC Report'!$BA$2:$BA$8000='Active WWML'!H$4)*('ILC Report'!$F$2:$F$8000))</f>
        <v>0</v>
      </c>
      <c r="I161" s="28">
        <f>SUMPRODUCT(('ILC Report'!$A$2:$A$8000='Active WWML'!$A161)*('ILC Report'!$BA$2:$BA$8000='Active WWML'!I$4)*('ILC Report'!$F$2:$F$8000))</f>
        <v>0</v>
      </c>
      <c r="K161" s="28" t="str">
        <f t="shared" si="8"/>
        <v>0</v>
      </c>
      <c r="L161" s="28" t="str">
        <f t="shared" si="9"/>
        <v>0</v>
      </c>
      <c r="M161" s="28" t="str">
        <f t="shared" si="10"/>
        <v>0</v>
      </c>
      <c r="O161" s="28">
        <f>SUMPRODUCT(('ILC Report'!$A$2:$A$8000='Active WWML'!$A161)*('ILC Report'!$BB$2:$BB$8000='Active WWML'!O$4)*('ILC Report'!$F$2:$F$8000))</f>
        <v>0</v>
      </c>
      <c r="P161" s="28">
        <f>SUMPRODUCT(('ILC Report'!$A$2:$A$8000='Active WWML'!$A161)*('ILC Report'!$BB$2:$BB$8000='Active WWML'!P$4)*('ILC Report'!$F$2:$F$8000))</f>
        <v>0</v>
      </c>
      <c r="Q161" s="28">
        <f>SUMPRODUCT(('ILC Report'!$A$2:$A$8000='Active WWML'!$A161)*('ILC Report'!$BB$2:$BB$8000='Active WWML'!Q$4)*('ILC Report'!$F$2:$F$8000))</f>
        <v>0</v>
      </c>
      <c r="R161" s="28">
        <f>SUMPRODUCT(('ILC Report'!$A$2:$A$8000='Active WWML'!$A161)*('ILC Report'!$BB$2:$BB$8000='Active WWML'!R$4)*('ILC Report'!$F$2:$F$8000))</f>
        <v>0</v>
      </c>
      <c r="S161" s="28">
        <f>SUMPRODUCT(('ILC Report'!$A$2:$A$8000='Active WWML'!$A161)*('ILC Report'!$BB$2:$BB$8000='Active WWML'!S$4)*('ILC Report'!$F$2:$F$8000))</f>
        <v>0</v>
      </c>
      <c r="T161" s="28">
        <f>SUMPRODUCT(('ILC Report'!$A$2:$A$8000='Active WWML'!$A161)*('ILC Report'!$BB$2:$BB$8000='Active WWML'!T$4)*('ILC Report'!$F$2:$F$8000))</f>
        <v>0</v>
      </c>
      <c r="U161" s="28">
        <f>SUMPRODUCT(('ILC Report'!$A$2:$A$8000='Active WWML'!$A161)*('ILC Report'!$BB$2:$BB$8000='Active WWML'!U$4)*('ILC Report'!$F$2:$F$8000))</f>
        <v>0</v>
      </c>
      <c r="V161" s="28">
        <f>SUMPRODUCT(('ILC Report'!$A$2:$A$8000='Active WWML'!$A161)*('ILC Report'!$BB$2:$BB$8000='Active WWML'!V$4)*('ILC Report'!$F$2:$F$8000))</f>
        <v>0</v>
      </c>
      <c r="W161" s="28">
        <f>SUMPRODUCT(('ILC Report'!$A$2:$A$8000='Active WWML'!$A161)*('ILC Report'!$BB$2:$BB$8000='Active WWML'!W$4)*('ILC Report'!$F$2:$F$8000))</f>
        <v>0</v>
      </c>
      <c r="X161" s="28">
        <f>SUMPRODUCT(('ILC Report'!$A$2:$A$8000='Active WWML'!$A161)*('ILC Report'!$BB$2:$BB$8000='Active WWML'!X$4)*('ILC Report'!$F$2:$F$8000))</f>
        <v>0</v>
      </c>
      <c r="Y161" s="28">
        <f>SUMPRODUCT(('ILC Report'!$A$2:$A$8000='Active WWML'!$A161)*('ILC Report'!$BB$2:$BB$8000='Active WWML'!Y$4)*('ILC Report'!$F$2:$F$8000))</f>
        <v>0</v>
      </c>
      <c r="Z161" s="28">
        <f>SUMPRODUCT(('ILC Report'!$A$2:$A$8000='Active WWML'!$A161)*('ILC Report'!$BB$2:$BB$8000='Active WWML'!Z$4)*('ILC Report'!$F$2:$F$8000))</f>
        <v>0</v>
      </c>
      <c r="AA161" s="28">
        <f>SUMPRODUCT(('ILC Report'!$A$2:$A$8000='Active WWML'!$A161)*('ILC Report'!$BB$2:$BB$8000='Active WWML'!AA$4)*('ILC Report'!$F$2:$F$8000))</f>
        <v>0</v>
      </c>
      <c r="AB161" s="28">
        <f>SUMPRODUCT(('ILC Report'!$A$2:$A$8000='Active WWML'!$A161)*('ILC Report'!$BB$2:$BB$8000='Active WWML'!AB$4)*('ILC Report'!$F$2:$F$8000))</f>
        <v>0</v>
      </c>
      <c r="AC161" s="28">
        <f>SUMPRODUCT(('ILC Report'!$A$2:$A$8000='Active WWML'!$A161)*('ILC Report'!$BB$2:$BB$8000='Active WWML'!AC$4)*('ILC Report'!$F$2:$F$8000))</f>
        <v>0</v>
      </c>
      <c r="AD161" s="28">
        <f>SUMPRODUCT(('ILC Report'!$A$2:$A$8000='Active WWML'!$A161)*('ILC Report'!$BB$2:$BB$8000='Active WWML'!AD$4)*('ILC Report'!$F$2:$F$8000))</f>
        <v>0</v>
      </c>
      <c r="AE161" s="28">
        <f>SUMPRODUCT(('ILC Report'!$A$2:$A$8000='Active WWML'!$A161)*('ILC Report'!$BB$2:$BB$8000='Active WWML'!AE$4)*('ILC Report'!$F$2:$F$8000))</f>
        <v>0</v>
      </c>
      <c r="AG161" s="28">
        <f>SUMPRODUCT(('ILC Report'!$A$2:$A$8000='Active WWML'!$A161)*('ILC Report'!$H$2:$H$8000='Active WWML'!AG$4)*('ILC Report'!$F$2:$F$8000))</f>
        <v>0</v>
      </c>
      <c r="AH161" s="28">
        <f>SUMPRODUCT(('ILC Report'!$A$2:$A$8000='Active WWML'!$A161)*('ILC Report'!$H$2:$H$8000='Active WWML'!AH$4)*('ILC Report'!$F$2:$F$8000))</f>
        <v>0</v>
      </c>
      <c r="AI161" s="28">
        <f>SUMPRODUCT(('ILC Report'!$A$2:$A$8000='Active WWML'!$A161)*('ILC Report'!$H$2:$H$8000='Active WWML'!AI$4)*('ILC Report'!$F$2:$F$8000))</f>
        <v>0</v>
      </c>
      <c r="AJ161" s="28">
        <f>SUMPRODUCT(('ILC Report'!$A$2:$A$8000='Active WWML'!$A161)*('ILC Report'!$H$2:$H$8000='Active WWML'!AJ$4)*('ILC Report'!$F$2:$F$8000))</f>
        <v>0</v>
      </c>
      <c r="AK161" s="28">
        <f t="shared" si="11"/>
        <v>0</v>
      </c>
    </row>
    <row r="162" spans="1:37" x14ac:dyDescent="0.3">
      <c r="A162" s="40" t="s">
        <v>152</v>
      </c>
      <c r="B162" s="11" t="s">
        <v>449</v>
      </c>
      <c r="C162" s="11" t="s">
        <v>278</v>
      </c>
      <c r="D162" s="11" t="s">
        <v>275</v>
      </c>
      <c r="E162" s="11" t="s">
        <v>276</v>
      </c>
      <c r="G162" s="28">
        <f>SUMPRODUCT(('ILC Report'!$A$2:$A$8000='Active WWML'!$A162)*('ILC Report'!$BA$2:$BA$8000='Active WWML'!G$4)*('ILC Report'!$F$2:$F$8000))</f>
        <v>0</v>
      </c>
      <c r="H162" s="28">
        <f>SUMPRODUCT(('ILC Report'!$A$2:$A$8000='Active WWML'!$A162)*('ILC Report'!$BA$2:$BA$8000='Active WWML'!H$4)*('ILC Report'!$F$2:$F$8000))</f>
        <v>0</v>
      </c>
      <c r="I162" s="28">
        <f>SUMPRODUCT(('ILC Report'!$A$2:$A$8000='Active WWML'!$A162)*('ILC Report'!$BA$2:$BA$8000='Active WWML'!I$4)*('ILC Report'!$F$2:$F$8000))</f>
        <v>0</v>
      </c>
      <c r="K162" s="28" t="str">
        <f t="shared" si="8"/>
        <v>0</v>
      </c>
      <c r="L162" s="28" t="str">
        <f t="shared" si="9"/>
        <v>0</v>
      </c>
      <c r="M162" s="28" t="str">
        <f t="shared" si="10"/>
        <v>0</v>
      </c>
      <c r="O162" s="28">
        <f>SUMPRODUCT(('ILC Report'!$A$2:$A$8000='Active WWML'!$A162)*('ILC Report'!$BB$2:$BB$8000='Active WWML'!O$4)*('ILC Report'!$F$2:$F$8000))</f>
        <v>0</v>
      </c>
      <c r="P162" s="28">
        <f>SUMPRODUCT(('ILC Report'!$A$2:$A$8000='Active WWML'!$A162)*('ILC Report'!$BB$2:$BB$8000='Active WWML'!P$4)*('ILC Report'!$F$2:$F$8000))</f>
        <v>0</v>
      </c>
      <c r="Q162" s="28">
        <f>SUMPRODUCT(('ILC Report'!$A$2:$A$8000='Active WWML'!$A162)*('ILC Report'!$BB$2:$BB$8000='Active WWML'!Q$4)*('ILC Report'!$F$2:$F$8000))</f>
        <v>0</v>
      </c>
      <c r="R162" s="28">
        <f>SUMPRODUCT(('ILC Report'!$A$2:$A$8000='Active WWML'!$A162)*('ILC Report'!$BB$2:$BB$8000='Active WWML'!R$4)*('ILC Report'!$F$2:$F$8000))</f>
        <v>0</v>
      </c>
      <c r="S162" s="28">
        <f>SUMPRODUCT(('ILC Report'!$A$2:$A$8000='Active WWML'!$A162)*('ILC Report'!$BB$2:$BB$8000='Active WWML'!S$4)*('ILC Report'!$F$2:$F$8000))</f>
        <v>0</v>
      </c>
      <c r="T162" s="28">
        <f>SUMPRODUCT(('ILC Report'!$A$2:$A$8000='Active WWML'!$A162)*('ILC Report'!$BB$2:$BB$8000='Active WWML'!T$4)*('ILC Report'!$F$2:$F$8000))</f>
        <v>0</v>
      </c>
      <c r="U162" s="28">
        <f>SUMPRODUCT(('ILC Report'!$A$2:$A$8000='Active WWML'!$A162)*('ILC Report'!$BB$2:$BB$8000='Active WWML'!U$4)*('ILC Report'!$F$2:$F$8000))</f>
        <v>0</v>
      </c>
      <c r="V162" s="28">
        <f>SUMPRODUCT(('ILC Report'!$A$2:$A$8000='Active WWML'!$A162)*('ILC Report'!$BB$2:$BB$8000='Active WWML'!V$4)*('ILC Report'!$F$2:$F$8000))</f>
        <v>0</v>
      </c>
      <c r="W162" s="28">
        <f>SUMPRODUCT(('ILC Report'!$A$2:$A$8000='Active WWML'!$A162)*('ILC Report'!$BB$2:$BB$8000='Active WWML'!W$4)*('ILC Report'!$F$2:$F$8000))</f>
        <v>0</v>
      </c>
      <c r="X162" s="28">
        <f>SUMPRODUCT(('ILC Report'!$A$2:$A$8000='Active WWML'!$A162)*('ILC Report'!$BB$2:$BB$8000='Active WWML'!X$4)*('ILC Report'!$F$2:$F$8000))</f>
        <v>0</v>
      </c>
      <c r="Y162" s="28">
        <f>SUMPRODUCT(('ILC Report'!$A$2:$A$8000='Active WWML'!$A162)*('ILC Report'!$BB$2:$BB$8000='Active WWML'!Y$4)*('ILC Report'!$F$2:$F$8000))</f>
        <v>0</v>
      </c>
      <c r="Z162" s="28">
        <f>SUMPRODUCT(('ILC Report'!$A$2:$A$8000='Active WWML'!$A162)*('ILC Report'!$BB$2:$BB$8000='Active WWML'!Z$4)*('ILC Report'!$F$2:$F$8000))</f>
        <v>0</v>
      </c>
      <c r="AA162" s="28">
        <f>SUMPRODUCT(('ILC Report'!$A$2:$A$8000='Active WWML'!$A162)*('ILC Report'!$BB$2:$BB$8000='Active WWML'!AA$4)*('ILC Report'!$F$2:$F$8000))</f>
        <v>0</v>
      </c>
      <c r="AB162" s="28">
        <f>SUMPRODUCT(('ILC Report'!$A$2:$A$8000='Active WWML'!$A162)*('ILC Report'!$BB$2:$BB$8000='Active WWML'!AB$4)*('ILC Report'!$F$2:$F$8000))</f>
        <v>0</v>
      </c>
      <c r="AC162" s="28">
        <f>SUMPRODUCT(('ILC Report'!$A$2:$A$8000='Active WWML'!$A162)*('ILC Report'!$BB$2:$BB$8000='Active WWML'!AC$4)*('ILC Report'!$F$2:$F$8000))</f>
        <v>0</v>
      </c>
      <c r="AD162" s="28">
        <f>SUMPRODUCT(('ILC Report'!$A$2:$A$8000='Active WWML'!$A162)*('ILC Report'!$BB$2:$BB$8000='Active WWML'!AD$4)*('ILC Report'!$F$2:$F$8000))</f>
        <v>0</v>
      </c>
      <c r="AE162" s="28">
        <f>SUMPRODUCT(('ILC Report'!$A$2:$A$8000='Active WWML'!$A162)*('ILC Report'!$BB$2:$BB$8000='Active WWML'!AE$4)*('ILC Report'!$F$2:$F$8000))</f>
        <v>0</v>
      </c>
      <c r="AG162" s="28">
        <f>SUMPRODUCT(('ILC Report'!$A$2:$A$8000='Active WWML'!$A162)*('ILC Report'!$H$2:$H$8000='Active WWML'!AG$4)*('ILC Report'!$F$2:$F$8000))</f>
        <v>0</v>
      </c>
      <c r="AH162" s="28">
        <f>SUMPRODUCT(('ILC Report'!$A$2:$A$8000='Active WWML'!$A162)*('ILC Report'!$H$2:$H$8000='Active WWML'!AH$4)*('ILC Report'!$F$2:$F$8000))</f>
        <v>0</v>
      </c>
      <c r="AI162" s="28">
        <f>SUMPRODUCT(('ILC Report'!$A$2:$A$8000='Active WWML'!$A162)*('ILC Report'!$H$2:$H$8000='Active WWML'!AI$4)*('ILC Report'!$F$2:$F$8000))</f>
        <v>0</v>
      </c>
      <c r="AJ162" s="28">
        <f>SUMPRODUCT(('ILC Report'!$A$2:$A$8000='Active WWML'!$A162)*('ILC Report'!$H$2:$H$8000='Active WWML'!AJ$4)*('ILC Report'!$F$2:$F$8000))</f>
        <v>0</v>
      </c>
      <c r="AK162" s="28">
        <f t="shared" si="11"/>
        <v>0</v>
      </c>
    </row>
    <row r="163" spans="1:37" x14ac:dyDescent="0.3">
      <c r="A163" s="40" t="s">
        <v>512</v>
      </c>
      <c r="B163" s="11" t="s">
        <v>530</v>
      </c>
      <c r="C163" s="11" t="s">
        <v>46</v>
      </c>
      <c r="D163" s="11" t="s">
        <v>275</v>
      </c>
      <c r="E163" s="11" t="s">
        <v>276</v>
      </c>
      <c r="G163" s="28">
        <f>SUMPRODUCT(('ILC Report'!$A$2:$A$8000='Active WWML'!$A163)*('ILC Report'!$BA$2:$BA$8000='Active WWML'!G$4)*('ILC Report'!$F$2:$F$8000))</f>
        <v>0</v>
      </c>
      <c r="H163" s="28">
        <f>SUMPRODUCT(('ILC Report'!$A$2:$A$8000='Active WWML'!$A163)*('ILC Report'!$BA$2:$BA$8000='Active WWML'!H$4)*('ILC Report'!$F$2:$F$8000))</f>
        <v>0</v>
      </c>
      <c r="I163" s="28">
        <f>SUMPRODUCT(('ILC Report'!$A$2:$A$8000='Active WWML'!$A163)*('ILC Report'!$BA$2:$BA$8000='Active WWML'!I$4)*('ILC Report'!$F$2:$F$8000))</f>
        <v>0</v>
      </c>
      <c r="K163" s="28" t="str">
        <f t="shared" si="8"/>
        <v>0</v>
      </c>
      <c r="L163" s="28" t="str">
        <f t="shared" si="9"/>
        <v>0</v>
      </c>
      <c r="M163" s="28" t="str">
        <f t="shared" si="10"/>
        <v>0</v>
      </c>
      <c r="O163" s="28">
        <f>SUMPRODUCT(('ILC Report'!$A$2:$A$8000='Active WWML'!$A163)*('ILC Report'!$BB$2:$BB$8000='Active WWML'!O$4)*('ILC Report'!$F$2:$F$8000))</f>
        <v>0</v>
      </c>
      <c r="P163" s="28">
        <f>SUMPRODUCT(('ILC Report'!$A$2:$A$8000='Active WWML'!$A163)*('ILC Report'!$BB$2:$BB$8000='Active WWML'!P$4)*('ILC Report'!$F$2:$F$8000))</f>
        <v>0</v>
      </c>
      <c r="Q163" s="28">
        <f>SUMPRODUCT(('ILC Report'!$A$2:$A$8000='Active WWML'!$A163)*('ILC Report'!$BB$2:$BB$8000='Active WWML'!Q$4)*('ILC Report'!$F$2:$F$8000))</f>
        <v>0</v>
      </c>
      <c r="R163" s="28">
        <f>SUMPRODUCT(('ILC Report'!$A$2:$A$8000='Active WWML'!$A163)*('ILC Report'!$BB$2:$BB$8000='Active WWML'!R$4)*('ILC Report'!$F$2:$F$8000))</f>
        <v>0</v>
      </c>
      <c r="S163" s="28">
        <f>SUMPRODUCT(('ILC Report'!$A$2:$A$8000='Active WWML'!$A163)*('ILC Report'!$BB$2:$BB$8000='Active WWML'!S$4)*('ILC Report'!$F$2:$F$8000))</f>
        <v>0</v>
      </c>
      <c r="T163" s="28">
        <f>SUMPRODUCT(('ILC Report'!$A$2:$A$8000='Active WWML'!$A163)*('ILC Report'!$BB$2:$BB$8000='Active WWML'!T$4)*('ILC Report'!$F$2:$F$8000))</f>
        <v>0</v>
      </c>
      <c r="U163" s="28">
        <f>SUMPRODUCT(('ILC Report'!$A$2:$A$8000='Active WWML'!$A163)*('ILC Report'!$BB$2:$BB$8000='Active WWML'!U$4)*('ILC Report'!$F$2:$F$8000))</f>
        <v>0</v>
      </c>
      <c r="V163" s="28">
        <f>SUMPRODUCT(('ILC Report'!$A$2:$A$8000='Active WWML'!$A163)*('ILC Report'!$BB$2:$BB$8000='Active WWML'!V$4)*('ILC Report'!$F$2:$F$8000))</f>
        <v>0</v>
      </c>
      <c r="W163" s="28">
        <f>SUMPRODUCT(('ILC Report'!$A$2:$A$8000='Active WWML'!$A163)*('ILC Report'!$BB$2:$BB$8000='Active WWML'!W$4)*('ILC Report'!$F$2:$F$8000))</f>
        <v>0</v>
      </c>
      <c r="X163" s="28">
        <f>SUMPRODUCT(('ILC Report'!$A$2:$A$8000='Active WWML'!$A163)*('ILC Report'!$BB$2:$BB$8000='Active WWML'!X$4)*('ILC Report'!$F$2:$F$8000))</f>
        <v>0</v>
      </c>
      <c r="Y163" s="28">
        <f>SUMPRODUCT(('ILC Report'!$A$2:$A$8000='Active WWML'!$A163)*('ILC Report'!$BB$2:$BB$8000='Active WWML'!Y$4)*('ILC Report'!$F$2:$F$8000))</f>
        <v>0</v>
      </c>
      <c r="Z163" s="28">
        <f>SUMPRODUCT(('ILC Report'!$A$2:$A$8000='Active WWML'!$A163)*('ILC Report'!$BB$2:$BB$8000='Active WWML'!Z$4)*('ILC Report'!$F$2:$F$8000))</f>
        <v>0</v>
      </c>
      <c r="AA163" s="28">
        <f>SUMPRODUCT(('ILC Report'!$A$2:$A$8000='Active WWML'!$A163)*('ILC Report'!$BB$2:$BB$8000='Active WWML'!AA$4)*('ILC Report'!$F$2:$F$8000))</f>
        <v>0</v>
      </c>
      <c r="AB163" s="28">
        <f>SUMPRODUCT(('ILC Report'!$A$2:$A$8000='Active WWML'!$A163)*('ILC Report'!$BB$2:$BB$8000='Active WWML'!AB$4)*('ILC Report'!$F$2:$F$8000))</f>
        <v>0</v>
      </c>
      <c r="AC163" s="28">
        <f>SUMPRODUCT(('ILC Report'!$A$2:$A$8000='Active WWML'!$A163)*('ILC Report'!$BB$2:$BB$8000='Active WWML'!AC$4)*('ILC Report'!$F$2:$F$8000))</f>
        <v>0</v>
      </c>
      <c r="AD163" s="28">
        <f>SUMPRODUCT(('ILC Report'!$A$2:$A$8000='Active WWML'!$A163)*('ILC Report'!$BB$2:$BB$8000='Active WWML'!AD$4)*('ILC Report'!$F$2:$F$8000))</f>
        <v>0</v>
      </c>
      <c r="AE163" s="28">
        <f>SUMPRODUCT(('ILC Report'!$A$2:$A$8000='Active WWML'!$A163)*('ILC Report'!$BB$2:$BB$8000='Active WWML'!AE$4)*('ILC Report'!$F$2:$F$8000))</f>
        <v>0</v>
      </c>
      <c r="AG163" s="28">
        <f>SUMPRODUCT(('ILC Report'!$A$2:$A$8000='Active WWML'!$A163)*('ILC Report'!$H$2:$H$8000='Active WWML'!AG$4)*('ILC Report'!$F$2:$F$8000))</f>
        <v>0</v>
      </c>
      <c r="AH163" s="28">
        <f>SUMPRODUCT(('ILC Report'!$A$2:$A$8000='Active WWML'!$A163)*('ILC Report'!$H$2:$H$8000='Active WWML'!AH$4)*('ILC Report'!$F$2:$F$8000))</f>
        <v>0</v>
      </c>
      <c r="AI163" s="28">
        <f>SUMPRODUCT(('ILC Report'!$A$2:$A$8000='Active WWML'!$A163)*('ILC Report'!$H$2:$H$8000='Active WWML'!AI$4)*('ILC Report'!$F$2:$F$8000))</f>
        <v>0</v>
      </c>
      <c r="AJ163" s="28">
        <f>SUMPRODUCT(('ILC Report'!$A$2:$A$8000='Active WWML'!$A163)*('ILC Report'!$H$2:$H$8000='Active WWML'!AJ$4)*('ILC Report'!$F$2:$F$8000))</f>
        <v>0</v>
      </c>
      <c r="AK163" s="28">
        <f t="shared" si="11"/>
        <v>0</v>
      </c>
    </row>
    <row r="164" spans="1:37" x14ac:dyDescent="0.3">
      <c r="A164" s="40" t="s">
        <v>174</v>
      </c>
      <c r="B164" s="11" t="s">
        <v>321</v>
      </c>
      <c r="C164" s="11" t="s">
        <v>278</v>
      </c>
      <c r="D164" s="11" t="s">
        <v>275</v>
      </c>
      <c r="E164" s="11" t="s">
        <v>276</v>
      </c>
      <c r="G164" s="28">
        <f>SUMPRODUCT(('ILC Report'!$A$2:$A$8000='Active WWML'!$A164)*('ILC Report'!$BA$2:$BA$8000='Active WWML'!G$4)*('ILC Report'!$F$2:$F$8000))</f>
        <v>0</v>
      </c>
      <c r="H164" s="28">
        <f>SUMPRODUCT(('ILC Report'!$A$2:$A$8000='Active WWML'!$A164)*('ILC Report'!$BA$2:$BA$8000='Active WWML'!H$4)*('ILC Report'!$F$2:$F$8000))</f>
        <v>0</v>
      </c>
      <c r="I164" s="28">
        <f>SUMPRODUCT(('ILC Report'!$A$2:$A$8000='Active WWML'!$A164)*('ILC Report'!$BA$2:$BA$8000='Active WWML'!I$4)*('ILC Report'!$F$2:$F$8000))</f>
        <v>0</v>
      </c>
      <c r="K164" s="28" t="str">
        <f t="shared" si="8"/>
        <v>0</v>
      </c>
      <c r="L164" s="28" t="str">
        <f t="shared" si="9"/>
        <v>0</v>
      </c>
      <c r="M164" s="28" t="str">
        <f t="shared" si="10"/>
        <v>0</v>
      </c>
      <c r="O164" s="28">
        <f>SUMPRODUCT(('ILC Report'!$A$2:$A$8000='Active WWML'!$A164)*('ILC Report'!$BB$2:$BB$8000='Active WWML'!O$4)*('ILC Report'!$F$2:$F$8000))</f>
        <v>0</v>
      </c>
      <c r="P164" s="28">
        <f>SUMPRODUCT(('ILC Report'!$A$2:$A$8000='Active WWML'!$A164)*('ILC Report'!$BB$2:$BB$8000='Active WWML'!P$4)*('ILC Report'!$F$2:$F$8000))</f>
        <v>0</v>
      </c>
      <c r="Q164" s="28">
        <f>SUMPRODUCT(('ILC Report'!$A$2:$A$8000='Active WWML'!$A164)*('ILC Report'!$BB$2:$BB$8000='Active WWML'!Q$4)*('ILC Report'!$F$2:$F$8000))</f>
        <v>0</v>
      </c>
      <c r="R164" s="28">
        <f>SUMPRODUCT(('ILC Report'!$A$2:$A$8000='Active WWML'!$A164)*('ILC Report'!$BB$2:$BB$8000='Active WWML'!R$4)*('ILC Report'!$F$2:$F$8000))</f>
        <v>0</v>
      </c>
      <c r="S164" s="28">
        <f>SUMPRODUCT(('ILC Report'!$A$2:$A$8000='Active WWML'!$A164)*('ILC Report'!$BB$2:$BB$8000='Active WWML'!S$4)*('ILC Report'!$F$2:$F$8000))</f>
        <v>0</v>
      </c>
      <c r="T164" s="28">
        <f>SUMPRODUCT(('ILC Report'!$A$2:$A$8000='Active WWML'!$A164)*('ILC Report'!$BB$2:$BB$8000='Active WWML'!T$4)*('ILC Report'!$F$2:$F$8000))</f>
        <v>0</v>
      </c>
      <c r="U164" s="28">
        <f>SUMPRODUCT(('ILC Report'!$A$2:$A$8000='Active WWML'!$A164)*('ILC Report'!$BB$2:$BB$8000='Active WWML'!U$4)*('ILC Report'!$F$2:$F$8000))</f>
        <v>0</v>
      </c>
      <c r="V164" s="28">
        <f>SUMPRODUCT(('ILC Report'!$A$2:$A$8000='Active WWML'!$A164)*('ILC Report'!$BB$2:$BB$8000='Active WWML'!V$4)*('ILC Report'!$F$2:$F$8000))</f>
        <v>0</v>
      </c>
      <c r="W164" s="28">
        <f>SUMPRODUCT(('ILC Report'!$A$2:$A$8000='Active WWML'!$A164)*('ILC Report'!$BB$2:$BB$8000='Active WWML'!W$4)*('ILC Report'!$F$2:$F$8000))</f>
        <v>0</v>
      </c>
      <c r="X164" s="28">
        <f>SUMPRODUCT(('ILC Report'!$A$2:$A$8000='Active WWML'!$A164)*('ILC Report'!$BB$2:$BB$8000='Active WWML'!X$4)*('ILC Report'!$F$2:$F$8000))</f>
        <v>0</v>
      </c>
      <c r="Y164" s="28">
        <f>SUMPRODUCT(('ILC Report'!$A$2:$A$8000='Active WWML'!$A164)*('ILC Report'!$BB$2:$BB$8000='Active WWML'!Y$4)*('ILC Report'!$F$2:$F$8000))</f>
        <v>0</v>
      </c>
      <c r="Z164" s="28">
        <f>SUMPRODUCT(('ILC Report'!$A$2:$A$8000='Active WWML'!$A164)*('ILC Report'!$BB$2:$BB$8000='Active WWML'!Z$4)*('ILC Report'!$F$2:$F$8000))</f>
        <v>0</v>
      </c>
      <c r="AA164" s="28">
        <f>SUMPRODUCT(('ILC Report'!$A$2:$A$8000='Active WWML'!$A164)*('ILC Report'!$BB$2:$BB$8000='Active WWML'!AA$4)*('ILC Report'!$F$2:$F$8000))</f>
        <v>0</v>
      </c>
      <c r="AB164" s="28">
        <f>SUMPRODUCT(('ILC Report'!$A$2:$A$8000='Active WWML'!$A164)*('ILC Report'!$BB$2:$BB$8000='Active WWML'!AB$4)*('ILC Report'!$F$2:$F$8000))</f>
        <v>0</v>
      </c>
      <c r="AC164" s="28">
        <f>SUMPRODUCT(('ILC Report'!$A$2:$A$8000='Active WWML'!$A164)*('ILC Report'!$BB$2:$BB$8000='Active WWML'!AC$4)*('ILC Report'!$F$2:$F$8000))</f>
        <v>0</v>
      </c>
      <c r="AD164" s="28">
        <f>SUMPRODUCT(('ILC Report'!$A$2:$A$8000='Active WWML'!$A164)*('ILC Report'!$BB$2:$BB$8000='Active WWML'!AD$4)*('ILC Report'!$F$2:$F$8000))</f>
        <v>0</v>
      </c>
      <c r="AE164" s="28">
        <f>SUMPRODUCT(('ILC Report'!$A$2:$A$8000='Active WWML'!$A164)*('ILC Report'!$BB$2:$BB$8000='Active WWML'!AE$4)*('ILC Report'!$F$2:$F$8000))</f>
        <v>0</v>
      </c>
      <c r="AG164" s="28">
        <f>SUMPRODUCT(('ILC Report'!$A$2:$A$8000='Active WWML'!$A164)*('ILC Report'!$H$2:$H$8000='Active WWML'!AG$4)*('ILC Report'!$F$2:$F$8000))</f>
        <v>0</v>
      </c>
      <c r="AH164" s="28">
        <f>SUMPRODUCT(('ILC Report'!$A$2:$A$8000='Active WWML'!$A164)*('ILC Report'!$H$2:$H$8000='Active WWML'!AH$4)*('ILC Report'!$F$2:$F$8000))</f>
        <v>0</v>
      </c>
      <c r="AI164" s="28">
        <f>SUMPRODUCT(('ILC Report'!$A$2:$A$8000='Active WWML'!$A164)*('ILC Report'!$H$2:$H$8000='Active WWML'!AI$4)*('ILC Report'!$F$2:$F$8000))</f>
        <v>0</v>
      </c>
      <c r="AJ164" s="28">
        <f>SUMPRODUCT(('ILC Report'!$A$2:$A$8000='Active WWML'!$A164)*('ILC Report'!$H$2:$H$8000='Active WWML'!AJ$4)*('ILC Report'!$F$2:$F$8000))</f>
        <v>0</v>
      </c>
      <c r="AK164" s="28">
        <f t="shared" si="11"/>
        <v>0</v>
      </c>
    </row>
    <row r="165" spans="1:37" x14ac:dyDescent="0.3">
      <c r="A165" s="40" t="s">
        <v>150</v>
      </c>
      <c r="B165" s="11" t="s">
        <v>460</v>
      </c>
      <c r="C165" s="11" t="s">
        <v>274</v>
      </c>
      <c r="D165" s="11" t="s">
        <v>275</v>
      </c>
      <c r="E165" s="11" t="s">
        <v>276</v>
      </c>
      <c r="G165" s="28">
        <f>SUMPRODUCT(('ILC Report'!$A$2:$A$8000='Active WWML'!$A165)*('ILC Report'!$BA$2:$BA$8000='Active WWML'!G$4)*('ILC Report'!$F$2:$F$8000))</f>
        <v>0</v>
      </c>
      <c r="H165" s="28">
        <f>SUMPRODUCT(('ILC Report'!$A$2:$A$8000='Active WWML'!$A165)*('ILC Report'!$BA$2:$BA$8000='Active WWML'!H$4)*('ILC Report'!$F$2:$F$8000))</f>
        <v>0</v>
      </c>
      <c r="I165" s="28">
        <f>SUMPRODUCT(('ILC Report'!$A$2:$A$8000='Active WWML'!$A165)*('ILC Report'!$BA$2:$BA$8000='Active WWML'!I$4)*('ILC Report'!$F$2:$F$8000))</f>
        <v>0</v>
      </c>
      <c r="K165" s="28" t="str">
        <f t="shared" si="8"/>
        <v>0</v>
      </c>
      <c r="L165" s="28" t="str">
        <f t="shared" si="9"/>
        <v>0</v>
      </c>
      <c r="M165" s="28" t="str">
        <f t="shared" si="10"/>
        <v>0</v>
      </c>
      <c r="O165" s="28">
        <f>SUMPRODUCT(('ILC Report'!$A$2:$A$8000='Active WWML'!$A165)*('ILC Report'!$BB$2:$BB$8000='Active WWML'!O$4)*('ILC Report'!$F$2:$F$8000))</f>
        <v>0</v>
      </c>
      <c r="P165" s="28">
        <f>SUMPRODUCT(('ILC Report'!$A$2:$A$8000='Active WWML'!$A165)*('ILC Report'!$BB$2:$BB$8000='Active WWML'!P$4)*('ILC Report'!$F$2:$F$8000))</f>
        <v>0</v>
      </c>
      <c r="Q165" s="28">
        <f>SUMPRODUCT(('ILC Report'!$A$2:$A$8000='Active WWML'!$A165)*('ILC Report'!$BB$2:$BB$8000='Active WWML'!Q$4)*('ILC Report'!$F$2:$F$8000))</f>
        <v>0</v>
      </c>
      <c r="R165" s="28">
        <f>SUMPRODUCT(('ILC Report'!$A$2:$A$8000='Active WWML'!$A165)*('ILC Report'!$BB$2:$BB$8000='Active WWML'!R$4)*('ILC Report'!$F$2:$F$8000))</f>
        <v>0</v>
      </c>
      <c r="S165" s="28">
        <f>SUMPRODUCT(('ILC Report'!$A$2:$A$8000='Active WWML'!$A165)*('ILC Report'!$BB$2:$BB$8000='Active WWML'!S$4)*('ILC Report'!$F$2:$F$8000))</f>
        <v>0</v>
      </c>
      <c r="T165" s="28">
        <f>SUMPRODUCT(('ILC Report'!$A$2:$A$8000='Active WWML'!$A165)*('ILC Report'!$BB$2:$BB$8000='Active WWML'!T$4)*('ILC Report'!$F$2:$F$8000))</f>
        <v>0</v>
      </c>
      <c r="U165" s="28">
        <f>SUMPRODUCT(('ILC Report'!$A$2:$A$8000='Active WWML'!$A165)*('ILC Report'!$BB$2:$BB$8000='Active WWML'!U$4)*('ILC Report'!$F$2:$F$8000))</f>
        <v>0</v>
      </c>
      <c r="V165" s="28">
        <f>SUMPRODUCT(('ILC Report'!$A$2:$A$8000='Active WWML'!$A165)*('ILC Report'!$BB$2:$BB$8000='Active WWML'!V$4)*('ILC Report'!$F$2:$F$8000))</f>
        <v>0</v>
      </c>
      <c r="W165" s="28">
        <f>SUMPRODUCT(('ILC Report'!$A$2:$A$8000='Active WWML'!$A165)*('ILC Report'!$BB$2:$BB$8000='Active WWML'!W$4)*('ILC Report'!$F$2:$F$8000))</f>
        <v>0</v>
      </c>
      <c r="X165" s="28">
        <f>SUMPRODUCT(('ILC Report'!$A$2:$A$8000='Active WWML'!$A165)*('ILC Report'!$BB$2:$BB$8000='Active WWML'!X$4)*('ILC Report'!$F$2:$F$8000))</f>
        <v>0</v>
      </c>
      <c r="Y165" s="28">
        <f>SUMPRODUCT(('ILC Report'!$A$2:$A$8000='Active WWML'!$A165)*('ILC Report'!$BB$2:$BB$8000='Active WWML'!Y$4)*('ILC Report'!$F$2:$F$8000))</f>
        <v>0</v>
      </c>
      <c r="Z165" s="28">
        <f>SUMPRODUCT(('ILC Report'!$A$2:$A$8000='Active WWML'!$A165)*('ILC Report'!$BB$2:$BB$8000='Active WWML'!Z$4)*('ILC Report'!$F$2:$F$8000))</f>
        <v>0</v>
      </c>
      <c r="AA165" s="28">
        <f>SUMPRODUCT(('ILC Report'!$A$2:$A$8000='Active WWML'!$A165)*('ILC Report'!$BB$2:$BB$8000='Active WWML'!AA$4)*('ILC Report'!$F$2:$F$8000))</f>
        <v>0</v>
      </c>
      <c r="AB165" s="28">
        <f>SUMPRODUCT(('ILC Report'!$A$2:$A$8000='Active WWML'!$A165)*('ILC Report'!$BB$2:$BB$8000='Active WWML'!AB$4)*('ILC Report'!$F$2:$F$8000))</f>
        <v>0</v>
      </c>
      <c r="AC165" s="28">
        <f>SUMPRODUCT(('ILC Report'!$A$2:$A$8000='Active WWML'!$A165)*('ILC Report'!$BB$2:$BB$8000='Active WWML'!AC$4)*('ILC Report'!$F$2:$F$8000))</f>
        <v>0</v>
      </c>
      <c r="AD165" s="28">
        <f>SUMPRODUCT(('ILC Report'!$A$2:$A$8000='Active WWML'!$A165)*('ILC Report'!$BB$2:$BB$8000='Active WWML'!AD$4)*('ILC Report'!$F$2:$F$8000))</f>
        <v>0</v>
      </c>
      <c r="AE165" s="28">
        <f>SUMPRODUCT(('ILC Report'!$A$2:$A$8000='Active WWML'!$A165)*('ILC Report'!$BB$2:$BB$8000='Active WWML'!AE$4)*('ILC Report'!$F$2:$F$8000))</f>
        <v>0</v>
      </c>
      <c r="AG165" s="28">
        <f>SUMPRODUCT(('ILC Report'!$A$2:$A$8000='Active WWML'!$A165)*('ILC Report'!$H$2:$H$8000='Active WWML'!AG$4)*('ILC Report'!$F$2:$F$8000))</f>
        <v>0</v>
      </c>
      <c r="AH165" s="28">
        <f>SUMPRODUCT(('ILC Report'!$A$2:$A$8000='Active WWML'!$A165)*('ILC Report'!$H$2:$H$8000='Active WWML'!AH$4)*('ILC Report'!$F$2:$F$8000))</f>
        <v>0</v>
      </c>
      <c r="AI165" s="28">
        <f>SUMPRODUCT(('ILC Report'!$A$2:$A$8000='Active WWML'!$A165)*('ILC Report'!$H$2:$H$8000='Active WWML'!AI$4)*('ILC Report'!$F$2:$F$8000))</f>
        <v>0</v>
      </c>
      <c r="AJ165" s="28">
        <f>SUMPRODUCT(('ILC Report'!$A$2:$A$8000='Active WWML'!$A165)*('ILC Report'!$H$2:$H$8000='Active WWML'!AJ$4)*('ILC Report'!$F$2:$F$8000))</f>
        <v>0</v>
      </c>
      <c r="AK165" s="28">
        <f t="shared" si="11"/>
        <v>0</v>
      </c>
    </row>
    <row r="166" spans="1:37" x14ac:dyDescent="0.3">
      <c r="A166" s="40" t="s">
        <v>155</v>
      </c>
      <c r="B166" s="11" t="s">
        <v>456</v>
      </c>
      <c r="C166" s="11" t="s">
        <v>278</v>
      </c>
      <c r="D166" s="11" t="s">
        <v>275</v>
      </c>
      <c r="E166" s="11" t="s">
        <v>276</v>
      </c>
      <c r="G166" s="28">
        <f>SUMPRODUCT(('ILC Report'!$A$2:$A$8000='Active WWML'!$A166)*('ILC Report'!$BA$2:$BA$8000='Active WWML'!G$4)*('ILC Report'!$F$2:$F$8000))</f>
        <v>0</v>
      </c>
      <c r="H166" s="28">
        <f>SUMPRODUCT(('ILC Report'!$A$2:$A$8000='Active WWML'!$A166)*('ILC Report'!$BA$2:$BA$8000='Active WWML'!H$4)*('ILC Report'!$F$2:$F$8000))</f>
        <v>0</v>
      </c>
      <c r="I166" s="28">
        <f>SUMPRODUCT(('ILC Report'!$A$2:$A$8000='Active WWML'!$A166)*('ILC Report'!$BA$2:$BA$8000='Active WWML'!I$4)*('ILC Report'!$F$2:$F$8000))</f>
        <v>0</v>
      </c>
      <c r="K166" s="28" t="str">
        <f t="shared" si="8"/>
        <v>0</v>
      </c>
      <c r="L166" s="28" t="str">
        <f t="shared" si="9"/>
        <v>0</v>
      </c>
      <c r="M166" s="28" t="str">
        <f t="shared" si="10"/>
        <v>0</v>
      </c>
      <c r="O166" s="28">
        <f>SUMPRODUCT(('ILC Report'!$A$2:$A$8000='Active WWML'!$A166)*('ILC Report'!$BB$2:$BB$8000='Active WWML'!O$4)*('ILC Report'!$F$2:$F$8000))</f>
        <v>0</v>
      </c>
      <c r="P166" s="28">
        <f>SUMPRODUCT(('ILC Report'!$A$2:$A$8000='Active WWML'!$A166)*('ILC Report'!$BB$2:$BB$8000='Active WWML'!P$4)*('ILC Report'!$F$2:$F$8000))</f>
        <v>0</v>
      </c>
      <c r="Q166" s="28">
        <f>SUMPRODUCT(('ILC Report'!$A$2:$A$8000='Active WWML'!$A166)*('ILC Report'!$BB$2:$BB$8000='Active WWML'!Q$4)*('ILC Report'!$F$2:$F$8000))</f>
        <v>0</v>
      </c>
      <c r="R166" s="28">
        <f>SUMPRODUCT(('ILC Report'!$A$2:$A$8000='Active WWML'!$A166)*('ILC Report'!$BB$2:$BB$8000='Active WWML'!R$4)*('ILC Report'!$F$2:$F$8000))</f>
        <v>0</v>
      </c>
      <c r="S166" s="28">
        <f>SUMPRODUCT(('ILC Report'!$A$2:$A$8000='Active WWML'!$A166)*('ILC Report'!$BB$2:$BB$8000='Active WWML'!S$4)*('ILC Report'!$F$2:$F$8000))</f>
        <v>0</v>
      </c>
      <c r="T166" s="28">
        <f>SUMPRODUCT(('ILC Report'!$A$2:$A$8000='Active WWML'!$A166)*('ILC Report'!$BB$2:$BB$8000='Active WWML'!T$4)*('ILC Report'!$F$2:$F$8000))</f>
        <v>0</v>
      </c>
      <c r="U166" s="28">
        <f>SUMPRODUCT(('ILC Report'!$A$2:$A$8000='Active WWML'!$A166)*('ILC Report'!$BB$2:$BB$8000='Active WWML'!U$4)*('ILC Report'!$F$2:$F$8000))</f>
        <v>0</v>
      </c>
      <c r="V166" s="28">
        <f>SUMPRODUCT(('ILC Report'!$A$2:$A$8000='Active WWML'!$A166)*('ILC Report'!$BB$2:$BB$8000='Active WWML'!V$4)*('ILC Report'!$F$2:$F$8000))</f>
        <v>0</v>
      </c>
      <c r="W166" s="28">
        <f>SUMPRODUCT(('ILC Report'!$A$2:$A$8000='Active WWML'!$A166)*('ILC Report'!$BB$2:$BB$8000='Active WWML'!W$4)*('ILC Report'!$F$2:$F$8000))</f>
        <v>0</v>
      </c>
      <c r="X166" s="28">
        <f>SUMPRODUCT(('ILC Report'!$A$2:$A$8000='Active WWML'!$A166)*('ILC Report'!$BB$2:$BB$8000='Active WWML'!X$4)*('ILC Report'!$F$2:$F$8000))</f>
        <v>0</v>
      </c>
      <c r="Y166" s="28">
        <f>SUMPRODUCT(('ILC Report'!$A$2:$A$8000='Active WWML'!$A166)*('ILC Report'!$BB$2:$BB$8000='Active WWML'!Y$4)*('ILC Report'!$F$2:$F$8000))</f>
        <v>0</v>
      </c>
      <c r="Z166" s="28">
        <f>SUMPRODUCT(('ILC Report'!$A$2:$A$8000='Active WWML'!$A166)*('ILC Report'!$BB$2:$BB$8000='Active WWML'!Z$4)*('ILC Report'!$F$2:$F$8000))</f>
        <v>0</v>
      </c>
      <c r="AA166" s="28">
        <f>SUMPRODUCT(('ILC Report'!$A$2:$A$8000='Active WWML'!$A166)*('ILC Report'!$BB$2:$BB$8000='Active WWML'!AA$4)*('ILC Report'!$F$2:$F$8000))</f>
        <v>0</v>
      </c>
      <c r="AB166" s="28">
        <f>SUMPRODUCT(('ILC Report'!$A$2:$A$8000='Active WWML'!$A166)*('ILC Report'!$BB$2:$BB$8000='Active WWML'!AB$4)*('ILC Report'!$F$2:$F$8000))</f>
        <v>0</v>
      </c>
      <c r="AC166" s="28">
        <f>SUMPRODUCT(('ILC Report'!$A$2:$A$8000='Active WWML'!$A166)*('ILC Report'!$BB$2:$BB$8000='Active WWML'!AC$4)*('ILC Report'!$F$2:$F$8000))</f>
        <v>0</v>
      </c>
      <c r="AD166" s="28">
        <f>SUMPRODUCT(('ILC Report'!$A$2:$A$8000='Active WWML'!$A166)*('ILC Report'!$BB$2:$BB$8000='Active WWML'!AD$4)*('ILC Report'!$F$2:$F$8000))</f>
        <v>0</v>
      </c>
      <c r="AE166" s="28">
        <f>SUMPRODUCT(('ILC Report'!$A$2:$A$8000='Active WWML'!$A166)*('ILC Report'!$BB$2:$BB$8000='Active WWML'!AE$4)*('ILC Report'!$F$2:$F$8000))</f>
        <v>0</v>
      </c>
      <c r="AG166" s="28">
        <f>SUMPRODUCT(('ILC Report'!$A$2:$A$8000='Active WWML'!$A166)*('ILC Report'!$H$2:$H$8000='Active WWML'!AG$4)*('ILC Report'!$F$2:$F$8000))</f>
        <v>0</v>
      </c>
      <c r="AH166" s="28">
        <f>SUMPRODUCT(('ILC Report'!$A$2:$A$8000='Active WWML'!$A166)*('ILC Report'!$H$2:$H$8000='Active WWML'!AH$4)*('ILC Report'!$F$2:$F$8000))</f>
        <v>0</v>
      </c>
      <c r="AI166" s="28">
        <f>SUMPRODUCT(('ILC Report'!$A$2:$A$8000='Active WWML'!$A166)*('ILC Report'!$H$2:$H$8000='Active WWML'!AI$4)*('ILC Report'!$F$2:$F$8000))</f>
        <v>0</v>
      </c>
      <c r="AJ166" s="28">
        <f>SUMPRODUCT(('ILC Report'!$A$2:$A$8000='Active WWML'!$A166)*('ILC Report'!$H$2:$H$8000='Active WWML'!AJ$4)*('ILC Report'!$F$2:$F$8000))</f>
        <v>0</v>
      </c>
      <c r="AK166" s="28">
        <f t="shared" si="11"/>
        <v>0</v>
      </c>
    </row>
    <row r="167" spans="1:37" x14ac:dyDescent="0.3">
      <c r="A167" s="40" t="s">
        <v>507</v>
      </c>
      <c r="B167" s="11" t="s">
        <v>531</v>
      </c>
      <c r="C167" s="11" t="s">
        <v>278</v>
      </c>
      <c r="D167" s="11" t="s">
        <v>275</v>
      </c>
      <c r="E167" s="11" t="s">
        <v>276</v>
      </c>
      <c r="G167" s="28">
        <f>SUMPRODUCT(('ILC Report'!$A$2:$A$8000='Active WWML'!$A167)*('ILC Report'!$BA$2:$BA$8000='Active WWML'!G$4)*('ILC Report'!$F$2:$F$8000))</f>
        <v>0</v>
      </c>
      <c r="H167" s="28">
        <f>SUMPRODUCT(('ILC Report'!$A$2:$A$8000='Active WWML'!$A167)*('ILC Report'!$BA$2:$BA$8000='Active WWML'!H$4)*('ILC Report'!$F$2:$F$8000))</f>
        <v>0</v>
      </c>
      <c r="I167" s="28">
        <f>SUMPRODUCT(('ILC Report'!$A$2:$A$8000='Active WWML'!$A167)*('ILC Report'!$BA$2:$BA$8000='Active WWML'!I$4)*('ILC Report'!$F$2:$F$8000))</f>
        <v>0</v>
      </c>
      <c r="K167" s="28" t="str">
        <f t="shared" si="8"/>
        <v>0</v>
      </c>
      <c r="L167" s="28" t="str">
        <f t="shared" si="9"/>
        <v>0</v>
      </c>
      <c r="M167" s="28" t="str">
        <f t="shared" si="10"/>
        <v>0</v>
      </c>
      <c r="O167" s="28">
        <f>SUMPRODUCT(('ILC Report'!$A$2:$A$8000='Active WWML'!$A167)*('ILC Report'!$BB$2:$BB$8000='Active WWML'!O$4)*('ILC Report'!$F$2:$F$8000))</f>
        <v>0</v>
      </c>
      <c r="P167" s="28">
        <f>SUMPRODUCT(('ILC Report'!$A$2:$A$8000='Active WWML'!$A167)*('ILC Report'!$BB$2:$BB$8000='Active WWML'!P$4)*('ILC Report'!$F$2:$F$8000))</f>
        <v>0</v>
      </c>
      <c r="Q167" s="28">
        <f>SUMPRODUCT(('ILC Report'!$A$2:$A$8000='Active WWML'!$A167)*('ILC Report'!$BB$2:$BB$8000='Active WWML'!Q$4)*('ILC Report'!$F$2:$F$8000))</f>
        <v>0</v>
      </c>
      <c r="R167" s="28">
        <f>SUMPRODUCT(('ILC Report'!$A$2:$A$8000='Active WWML'!$A167)*('ILC Report'!$BB$2:$BB$8000='Active WWML'!R$4)*('ILC Report'!$F$2:$F$8000))</f>
        <v>0</v>
      </c>
      <c r="S167" s="28">
        <f>SUMPRODUCT(('ILC Report'!$A$2:$A$8000='Active WWML'!$A167)*('ILC Report'!$BB$2:$BB$8000='Active WWML'!S$4)*('ILC Report'!$F$2:$F$8000))</f>
        <v>0</v>
      </c>
      <c r="T167" s="28">
        <f>SUMPRODUCT(('ILC Report'!$A$2:$A$8000='Active WWML'!$A167)*('ILC Report'!$BB$2:$BB$8000='Active WWML'!T$4)*('ILC Report'!$F$2:$F$8000))</f>
        <v>0</v>
      </c>
      <c r="U167" s="28">
        <f>SUMPRODUCT(('ILC Report'!$A$2:$A$8000='Active WWML'!$A167)*('ILC Report'!$BB$2:$BB$8000='Active WWML'!U$4)*('ILC Report'!$F$2:$F$8000))</f>
        <v>0</v>
      </c>
      <c r="V167" s="28">
        <f>SUMPRODUCT(('ILC Report'!$A$2:$A$8000='Active WWML'!$A167)*('ILC Report'!$BB$2:$BB$8000='Active WWML'!V$4)*('ILC Report'!$F$2:$F$8000))</f>
        <v>0</v>
      </c>
      <c r="W167" s="28">
        <f>SUMPRODUCT(('ILC Report'!$A$2:$A$8000='Active WWML'!$A167)*('ILC Report'!$BB$2:$BB$8000='Active WWML'!W$4)*('ILC Report'!$F$2:$F$8000))</f>
        <v>0</v>
      </c>
      <c r="X167" s="28">
        <f>SUMPRODUCT(('ILC Report'!$A$2:$A$8000='Active WWML'!$A167)*('ILC Report'!$BB$2:$BB$8000='Active WWML'!X$4)*('ILC Report'!$F$2:$F$8000))</f>
        <v>0</v>
      </c>
      <c r="Y167" s="28">
        <f>SUMPRODUCT(('ILC Report'!$A$2:$A$8000='Active WWML'!$A167)*('ILC Report'!$BB$2:$BB$8000='Active WWML'!Y$4)*('ILC Report'!$F$2:$F$8000))</f>
        <v>0</v>
      </c>
      <c r="Z167" s="28">
        <f>SUMPRODUCT(('ILC Report'!$A$2:$A$8000='Active WWML'!$A167)*('ILC Report'!$BB$2:$BB$8000='Active WWML'!Z$4)*('ILC Report'!$F$2:$F$8000))</f>
        <v>0</v>
      </c>
      <c r="AA167" s="28">
        <f>SUMPRODUCT(('ILC Report'!$A$2:$A$8000='Active WWML'!$A167)*('ILC Report'!$BB$2:$BB$8000='Active WWML'!AA$4)*('ILC Report'!$F$2:$F$8000))</f>
        <v>0</v>
      </c>
      <c r="AB167" s="28">
        <f>SUMPRODUCT(('ILC Report'!$A$2:$A$8000='Active WWML'!$A167)*('ILC Report'!$BB$2:$BB$8000='Active WWML'!AB$4)*('ILC Report'!$F$2:$F$8000))</f>
        <v>0</v>
      </c>
      <c r="AC167" s="28">
        <f>SUMPRODUCT(('ILC Report'!$A$2:$A$8000='Active WWML'!$A167)*('ILC Report'!$BB$2:$BB$8000='Active WWML'!AC$4)*('ILC Report'!$F$2:$F$8000))</f>
        <v>0</v>
      </c>
      <c r="AD167" s="28">
        <f>SUMPRODUCT(('ILC Report'!$A$2:$A$8000='Active WWML'!$A167)*('ILC Report'!$BB$2:$BB$8000='Active WWML'!AD$4)*('ILC Report'!$F$2:$F$8000))</f>
        <v>0</v>
      </c>
      <c r="AE167" s="28">
        <f>SUMPRODUCT(('ILC Report'!$A$2:$A$8000='Active WWML'!$A167)*('ILC Report'!$BB$2:$BB$8000='Active WWML'!AE$4)*('ILC Report'!$F$2:$F$8000))</f>
        <v>0</v>
      </c>
      <c r="AG167" s="28">
        <f>SUMPRODUCT(('ILC Report'!$A$2:$A$8000='Active WWML'!$A167)*('ILC Report'!$H$2:$H$8000='Active WWML'!AG$4)*('ILC Report'!$F$2:$F$8000))</f>
        <v>0</v>
      </c>
      <c r="AH167" s="28">
        <f>SUMPRODUCT(('ILC Report'!$A$2:$A$8000='Active WWML'!$A167)*('ILC Report'!$H$2:$H$8000='Active WWML'!AH$4)*('ILC Report'!$F$2:$F$8000))</f>
        <v>0</v>
      </c>
      <c r="AI167" s="28">
        <f>SUMPRODUCT(('ILC Report'!$A$2:$A$8000='Active WWML'!$A167)*('ILC Report'!$H$2:$H$8000='Active WWML'!AI$4)*('ILC Report'!$F$2:$F$8000))</f>
        <v>0</v>
      </c>
      <c r="AJ167" s="28">
        <f>SUMPRODUCT(('ILC Report'!$A$2:$A$8000='Active WWML'!$A167)*('ILC Report'!$H$2:$H$8000='Active WWML'!AJ$4)*('ILC Report'!$F$2:$F$8000))</f>
        <v>0</v>
      </c>
      <c r="AK167" s="28">
        <f t="shared" si="11"/>
        <v>0</v>
      </c>
    </row>
    <row r="168" spans="1:37" x14ac:dyDescent="0.3">
      <c r="A168" s="40">
        <v>329928</v>
      </c>
      <c r="B168" s="11" t="s">
        <v>402</v>
      </c>
      <c r="C168" s="11" t="s">
        <v>46</v>
      </c>
      <c r="D168" s="11" t="s">
        <v>305</v>
      </c>
      <c r="E168" s="11" t="s">
        <v>534</v>
      </c>
      <c r="G168" s="28">
        <f>SUMPRODUCT(('ILC Report'!$A$2:$A$8000='Active WWML'!$A168)*('ILC Report'!$BA$2:$BA$8000='Active WWML'!G$4)*('ILC Report'!$F$2:$F$8000))</f>
        <v>0</v>
      </c>
      <c r="H168" s="28">
        <f>SUMPRODUCT(('ILC Report'!$A$2:$A$8000='Active WWML'!$A168)*('ILC Report'!$BA$2:$BA$8000='Active WWML'!H$4)*('ILC Report'!$F$2:$F$8000))</f>
        <v>0</v>
      </c>
      <c r="I168" s="28">
        <f>SUMPRODUCT(('ILC Report'!$A$2:$A$8000='Active WWML'!$A168)*('ILC Report'!$BA$2:$BA$8000='Active WWML'!I$4)*('ILC Report'!$F$2:$F$8000))</f>
        <v>0</v>
      </c>
      <c r="K168" s="28" t="str">
        <f t="shared" si="8"/>
        <v>0</v>
      </c>
      <c r="L168" s="28" t="str">
        <f t="shared" si="9"/>
        <v>0</v>
      </c>
      <c r="M168" s="28" t="str">
        <f t="shared" si="10"/>
        <v>0</v>
      </c>
      <c r="O168" s="28">
        <f>SUMPRODUCT(('ILC Report'!$A$2:$A$8000='Active WWML'!$A168)*('ILC Report'!$BB$2:$BB$8000='Active WWML'!O$4)*('ILC Report'!$F$2:$F$8000))</f>
        <v>0</v>
      </c>
      <c r="P168" s="28">
        <f>SUMPRODUCT(('ILC Report'!$A$2:$A$8000='Active WWML'!$A168)*('ILC Report'!$BB$2:$BB$8000='Active WWML'!P$4)*('ILC Report'!$F$2:$F$8000))</f>
        <v>0</v>
      </c>
      <c r="Q168" s="28">
        <f>SUMPRODUCT(('ILC Report'!$A$2:$A$8000='Active WWML'!$A168)*('ILC Report'!$BB$2:$BB$8000='Active WWML'!Q$4)*('ILC Report'!$F$2:$F$8000))</f>
        <v>0</v>
      </c>
      <c r="R168" s="28">
        <f>SUMPRODUCT(('ILC Report'!$A$2:$A$8000='Active WWML'!$A168)*('ILC Report'!$BB$2:$BB$8000='Active WWML'!R$4)*('ILC Report'!$F$2:$F$8000))</f>
        <v>0</v>
      </c>
      <c r="S168" s="28">
        <f>SUMPRODUCT(('ILC Report'!$A$2:$A$8000='Active WWML'!$A168)*('ILC Report'!$BB$2:$BB$8000='Active WWML'!S$4)*('ILC Report'!$F$2:$F$8000))</f>
        <v>0</v>
      </c>
      <c r="T168" s="28">
        <f>SUMPRODUCT(('ILC Report'!$A$2:$A$8000='Active WWML'!$A168)*('ILC Report'!$BB$2:$BB$8000='Active WWML'!T$4)*('ILC Report'!$F$2:$F$8000))</f>
        <v>0</v>
      </c>
      <c r="U168" s="28">
        <f>SUMPRODUCT(('ILC Report'!$A$2:$A$8000='Active WWML'!$A168)*('ILC Report'!$BB$2:$BB$8000='Active WWML'!U$4)*('ILC Report'!$F$2:$F$8000))</f>
        <v>0</v>
      </c>
      <c r="V168" s="28">
        <f>SUMPRODUCT(('ILC Report'!$A$2:$A$8000='Active WWML'!$A168)*('ILC Report'!$BB$2:$BB$8000='Active WWML'!V$4)*('ILC Report'!$F$2:$F$8000))</f>
        <v>0</v>
      </c>
      <c r="W168" s="28">
        <f>SUMPRODUCT(('ILC Report'!$A$2:$A$8000='Active WWML'!$A168)*('ILC Report'!$BB$2:$BB$8000='Active WWML'!W$4)*('ILC Report'!$F$2:$F$8000))</f>
        <v>0</v>
      </c>
      <c r="X168" s="28">
        <f>SUMPRODUCT(('ILC Report'!$A$2:$A$8000='Active WWML'!$A168)*('ILC Report'!$BB$2:$BB$8000='Active WWML'!X$4)*('ILC Report'!$F$2:$F$8000))</f>
        <v>0</v>
      </c>
      <c r="Y168" s="28">
        <f>SUMPRODUCT(('ILC Report'!$A$2:$A$8000='Active WWML'!$A168)*('ILC Report'!$BB$2:$BB$8000='Active WWML'!Y$4)*('ILC Report'!$F$2:$F$8000))</f>
        <v>0</v>
      </c>
      <c r="Z168" s="28">
        <f>SUMPRODUCT(('ILC Report'!$A$2:$A$8000='Active WWML'!$A168)*('ILC Report'!$BB$2:$BB$8000='Active WWML'!Z$4)*('ILC Report'!$F$2:$F$8000))</f>
        <v>0</v>
      </c>
      <c r="AA168" s="28">
        <f>SUMPRODUCT(('ILC Report'!$A$2:$A$8000='Active WWML'!$A168)*('ILC Report'!$BB$2:$BB$8000='Active WWML'!AA$4)*('ILC Report'!$F$2:$F$8000))</f>
        <v>0</v>
      </c>
      <c r="AB168" s="28">
        <f>SUMPRODUCT(('ILC Report'!$A$2:$A$8000='Active WWML'!$A168)*('ILC Report'!$BB$2:$BB$8000='Active WWML'!AB$4)*('ILC Report'!$F$2:$F$8000))</f>
        <v>0</v>
      </c>
      <c r="AC168" s="28">
        <f>SUMPRODUCT(('ILC Report'!$A$2:$A$8000='Active WWML'!$A168)*('ILC Report'!$BB$2:$BB$8000='Active WWML'!AC$4)*('ILC Report'!$F$2:$F$8000))</f>
        <v>0</v>
      </c>
      <c r="AD168" s="28">
        <f>SUMPRODUCT(('ILC Report'!$A$2:$A$8000='Active WWML'!$A168)*('ILC Report'!$BB$2:$BB$8000='Active WWML'!AD$4)*('ILC Report'!$F$2:$F$8000))</f>
        <v>0</v>
      </c>
      <c r="AE168" s="28">
        <f>SUMPRODUCT(('ILC Report'!$A$2:$A$8000='Active WWML'!$A168)*('ILC Report'!$BB$2:$BB$8000='Active WWML'!AE$4)*('ILC Report'!$F$2:$F$8000))</f>
        <v>0</v>
      </c>
      <c r="AG168" s="28">
        <f>SUMPRODUCT(('ILC Report'!$A$2:$A$8000='Active WWML'!$A168)*('ILC Report'!$H$2:$H$8000='Active WWML'!AG$4)*('ILC Report'!$F$2:$F$8000))</f>
        <v>0</v>
      </c>
      <c r="AH168" s="28">
        <f>SUMPRODUCT(('ILC Report'!$A$2:$A$8000='Active WWML'!$A168)*('ILC Report'!$H$2:$H$8000='Active WWML'!AH$4)*('ILC Report'!$F$2:$F$8000))</f>
        <v>0</v>
      </c>
      <c r="AI168" s="28">
        <f>SUMPRODUCT(('ILC Report'!$A$2:$A$8000='Active WWML'!$A168)*('ILC Report'!$H$2:$H$8000='Active WWML'!AI$4)*('ILC Report'!$F$2:$F$8000))</f>
        <v>0</v>
      </c>
      <c r="AJ168" s="28">
        <f>SUMPRODUCT(('ILC Report'!$A$2:$A$8000='Active WWML'!$A168)*('ILC Report'!$H$2:$H$8000='Active WWML'!AJ$4)*('ILC Report'!$F$2:$F$8000))</f>
        <v>0</v>
      </c>
      <c r="AK168" s="28">
        <f t="shared" si="11"/>
        <v>0</v>
      </c>
    </row>
    <row r="169" spans="1:37" x14ac:dyDescent="0.3">
      <c r="A169" s="40" t="s">
        <v>113</v>
      </c>
      <c r="B169" s="11" t="s">
        <v>383</v>
      </c>
      <c r="C169" s="11" t="s">
        <v>284</v>
      </c>
      <c r="D169" s="11" t="s">
        <v>305</v>
      </c>
      <c r="E169" s="11" t="s">
        <v>534</v>
      </c>
      <c r="G169" s="28">
        <f>SUMPRODUCT(('ILC Report'!$A$2:$A$8000='Active WWML'!$A169)*('ILC Report'!$BA$2:$BA$8000='Active WWML'!G$4)*('ILC Report'!$F$2:$F$8000))</f>
        <v>0</v>
      </c>
      <c r="H169" s="28">
        <f>SUMPRODUCT(('ILC Report'!$A$2:$A$8000='Active WWML'!$A169)*('ILC Report'!$BA$2:$BA$8000='Active WWML'!H$4)*('ILC Report'!$F$2:$F$8000))</f>
        <v>161</v>
      </c>
      <c r="I169" s="28">
        <f>SUMPRODUCT(('ILC Report'!$A$2:$A$8000='Active WWML'!$A169)*('ILC Report'!$BA$2:$BA$8000='Active WWML'!I$4)*('ILC Report'!$F$2:$F$8000))</f>
        <v>0</v>
      </c>
      <c r="K169" s="28" t="str">
        <f t="shared" si="8"/>
        <v>0</v>
      </c>
      <c r="L169" s="28" t="str">
        <f t="shared" si="9"/>
        <v>1</v>
      </c>
      <c r="M169" s="28" t="str">
        <f t="shared" si="10"/>
        <v>0</v>
      </c>
      <c r="O169" s="28">
        <f>SUMPRODUCT(('ILC Report'!$A$2:$A$8000='Active WWML'!$A169)*('ILC Report'!$BB$2:$BB$8000='Active WWML'!O$4)*('ILC Report'!$F$2:$F$8000))</f>
        <v>0</v>
      </c>
      <c r="P169" s="28">
        <f>SUMPRODUCT(('ILC Report'!$A$2:$A$8000='Active WWML'!$A169)*('ILC Report'!$BB$2:$BB$8000='Active WWML'!P$4)*('ILC Report'!$F$2:$F$8000))</f>
        <v>115</v>
      </c>
      <c r="Q169" s="28">
        <f>SUMPRODUCT(('ILC Report'!$A$2:$A$8000='Active WWML'!$A169)*('ILC Report'!$BB$2:$BB$8000='Active WWML'!Q$4)*('ILC Report'!$F$2:$F$8000))</f>
        <v>15</v>
      </c>
      <c r="R169" s="28">
        <f>SUMPRODUCT(('ILC Report'!$A$2:$A$8000='Active WWML'!$A169)*('ILC Report'!$BB$2:$BB$8000='Active WWML'!R$4)*('ILC Report'!$F$2:$F$8000))</f>
        <v>0</v>
      </c>
      <c r="S169" s="28">
        <f>SUMPRODUCT(('ILC Report'!$A$2:$A$8000='Active WWML'!$A169)*('ILC Report'!$BB$2:$BB$8000='Active WWML'!S$4)*('ILC Report'!$F$2:$F$8000))</f>
        <v>0</v>
      </c>
      <c r="T169" s="28">
        <f>SUMPRODUCT(('ILC Report'!$A$2:$A$8000='Active WWML'!$A169)*('ILC Report'!$BB$2:$BB$8000='Active WWML'!T$4)*('ILC Report'!$F$2:$F$8000))</f>
        <v>0</v>
      </c>
      <c r="U169" s="28">
        <f>SUMPRODUCT(('ILC Report'!$A$2:$A$8000='Active WWML'!$A169)*('ILC Report'!$BB$2:$BB$8000='Active WWML'!U$4)*('ILC Report'!$F$2:$F$8000))</f>
        <v>0</v>
      </c>
      <c r="V169" s="28">
        <f>SUMPRODUCT(('ILC Report'!$A$2:$A$8000='Active WWML'!$A169)*('ILC Report'!$BB$2:$BB$8000='Active WWML'!V$4)*('ILC Report'!$F$2:$F$8000))</f>
        <v>0</v>
      </c>
      <c r="W169" s="28">
        <f>SUMPRODUCT(('ILC Report'!$A$2:$A$8000='Active WWML'!$A169)*('ILC Report'!$BB$2:$BB$8000='Active WWML'!W$4)*('ILC Report'!$F$2:$F$8000))</f>
        <v>31</v>
      </c>
      <c r="X169" s="28">
        <f>SUMPRODUCT(('ILC Report'!$A$2:$A$8000='Active WWML'!$A169)*('ILC Report'!$BB$2:$BB$8000='Active WWML'!X$4)*('ILC Report'!$F$2:$F$8000))</f>
        <v>0</v>
      </c>
      <c r="Y169" s="28">
        <f>SUMPRODUCT(('ILC Report'!$A$2:$A$8000='Active WWML'!$A169)*('ILC Report'!$BB$2:$BB$8000='Active WWML'!Y$4)*('ILC Report'!$F$2:$F$8000))</f>
        <v>0</v>
      </c>
      <c r="Z169" s="28">
        <f>SUMPRODUCT(('ILC Report'!$A$2:$A$8000='Active WWML'!$A169)*('ILC Report'!$BB$2:$BB$8000='Active WWML'!Z$4)*('ILC Report'!$F$2:$F$8000))</f>
        <v>0</v>
      </c>
      <c r="AA169" s="28">
        <f>SUMPRODUCT(('ILC Report'!$A$2:$A$8000='Active WWML'!$A169)*('ILC Report'!$BB$2:$BB$8000='Active WWML'!AA$4)*('ILC Report'!$F$2:$F$8000))</f>
        <v>0</v>
      </c>
      <c r="AB169" s="28">
        <f>SUMPRODUCT(('ILC Report'!$A$2:$A$8000='Active WWML'!$A169)*('ILC Report'!$BB$2:$BB$8000='Active WWML'!AB$4)*('ILC Report'!$F$2:$F$8000))</f>
        <v>0</v>
      </c>
      <c r="AC169" s="28">
        <f>SUMPRODUCT(('ILC Report'!$A$2:$A$8000='Active WWML'!$A169)*('ILC Report'!$BB$2:$BB$8000='Active WWML'!AC$4)*('ILC Report'!$F$2:$F$8000))</f>
        <v>0</v>
      </c>
      <c r="AD169" s="28">
        <f>SUMPRODUCT(('ILC Report'!$A$2:$A$8000='Active WWML'!$A169)*('ILC Report'!$BB$2:$BB$8000='Active WWML'!AD$4)*('ILC Report'!$F$2:$F$8000))</f>
        <v>0</v>
      </c>
      <c r="AE169" s="28">
        <f>SUMPRODUCT(('ILC Report'!$A$2:$A$8000='Active WWML'!$A169)*('ILC Report'!$BB$2:$BB$8000='Active WWML'!AE$4)*('ILC Report'!$F$2:$F$8000))</f>
        <v>0</v>
      </c>
      <c r="AG169" s="28">
        <f>SUMPRODUCT(('ILC Report'!$A$2:$A$8000='Active WWML'!$A169)*('ILC Report'!$H$2:$H$8000='Active WWML'!AG$4)*('ILC Report'!$F$2:$F$8000))</f>
        <v>161</v>
      </c>
      <c r="AH169" s="28">
        <f>SUMPRODUCT(('ILC Report'!$A$2:$A$8000='Active WWML'!$A169)*('ILC Report'!$H$2:$H$8000='Active WWML'!AH$4)*('ILC Report'!$F$2:$F$8000))</f>
        <v>0</v>
      </c>
      <c r="AI169" s="28">
        <f>SUMPRODUCT(('ILC Report'!$A$2:$A$8000='Active WWML'!$A169)*('ILC Report'!$H$2:$H$8000='Active WWML'!AI$4)*('ILC Report'!$F$2:$F$8000))</f>
        <v>0</v>
      </c>
      <c r="AJ169" s="28">
        <f>SUMPRODUCT(('ILC Report'!$A$2:$A$8000='Active WWML'!$A169)*('ILC Report'!$H$2:$H$8000='Active WWML'!AJ$4)*('ILC Report'!$F$2:$F$8000))</f>
        <v>0</v>
      </c>
      <c r="AK169" s="28">
        <f t="shared" si="11"/>
        <v>161</v>
      </c>
    </row>
    <row r="170" spans="1:37" x14ac:dyDescent="0.3">
      <c r="A170" s="40" t="s">
        <v>208</v>
      </c>
      <c r="B170" s="11" t="s">
        <v>319</v>
      </c>
      <c r="C170" s="11" t="s">
        <v>283</v>
      </c>
      <c r="D170" s="11" t="s">
        <v>275</v>
      </c>
      <c r="E170" s="11" t="s">
        <v>276</v>
      </c>
      <c r="G170" s="28">
        <f>SUMPRODUCT(('ILC Report'!$A$2:$A$8000='Active WWML'!$A170)*('ILC Report'!$BA$2:$BA$8000='Active WWML'!G$4)*('ILC Report'!$F$2:$F$8000))</f>
        <v>0</v>
      </c>
      <c r="H170" s="28">
        <f>SUMPRODUCT(('ILC Report'!$A$2:$A$8000='Active WWML'!$A170)*('ILC Report'!$BA$2:$BA$8000='Active WWML'!H$4)*('ILC Report'!$F$2:$F$8000))</f>
        <v>0</v>
      </c>
      <c r="I170" s="28">
        <f>SUMPRODUCT(('ILC Report'!$A$2:$A$8000='Active WWML'!$A170)*('ILC Report'!$BA$2:$BA$8000='Active WWML'!I$4)*('ILC Report'!$F$2:$F$8000))</f>
        <v>0</v>
      </c>
      <c r="K170" s="28" t="str">
        <f t="shared" si="8"/>
        <v>0</v>
      </c>
      <c r="L170" s="28" t="str">
        <f t="shared" si="9"/>
        <v>0</v>
      </c>
      <c r="M170" s="28" t="str">
        <f t="shared" si="10"/>
        <v>0</v>
      </c>
      <c r="O170" s="28">
        <f>SUMPRODUCT(('ILC Report'!$A$2:$A$8000='Active WWML'!$A170)*('ILC Report'!$BB$2:$BB$8000='Active WWML'!O$4)*('ILC Report'!$F$2:$F$8000))</f>
        <v>0</v>
      </c>
      <c r="P170" s="28">
        <f>SUMPRODUCT(('ILC Report'!$A$2:$A$8000='Active WWML'!$A170)*('ILC Report'!$BB$2:$BB$8000='Active WWML'!P$4)*('ILC Report'!$F$2:$F$8000))</f>
        <v>0</v>
      </c>
      <c r="Q170" s="28">
        <f>SUMPRODUCT(('ILC Report'!$A$2:$A$8000='Active WWML'!$A170)*('ILC Report'!$BB$2:$BB$8000='Active WWML'!Q$4)*('ILC Report'!$F$2:$F$8000))</f>
        <v>0</v>
      </c>
      <c r="R170" s="28">
        <f>SUMPRODUCT(('ILC Report'!$A$2:$A$8000='Active WWML'!$A170)*('ILC Report'!$BB$2:$BB$8000='Active WWML'!R$4)*('ILC Report'!$F$2:$F$8000))</f>
        <v>0</v>
      </c>
      <c r="S170" s="28">
        <f>SUMPRODUCT(('ILC Report'!$A$2:$A$8000='Active WWML'!$A170)*('ILC Report'!$BB$2:$BB$8000='Active WWML'!S$4)*('ILC Report'!$F$2:$F$8000))</f>
        <v>0</v>
      </c>
      <c r="T170" s="28">
        <f>SUMPRODUCT(('ILC Report'!$A$2:$A$8000='Active WWML'!$A170)*('ILC Report'!$BB$2:$BB$8000='Active WWML'!T$4)*('ILC Report'!$F$2:$F$8000))</f>
        <v>0</v>
      </c>
      <c r="U170" s="28">
        <f>SUMPRODUCT(('ILC Report'!$A$2:$A$8000='Active WWML'!$A170)*('ILC Report'!$BB$2:$BB$8000='Active WWML'!U$4)*('ILC Report'!$F$2:$F$8000))</f>
        <v>0</v>
      </c>
      <c r="V170" s="28">
        <f>SUMPRODUCT(('ILC Report'!$A$2:$A$8000='Active WWML'!$A170)*('ILC Report'!$BB$2:$BB$8000='Active WWML'!V$4)*('ILC Report'!$F$2:$F$8000))</f>
        <v>0</v>
      </c>
      <c r="W170" s="28">
        <f>SUMPRODUCT(('ILC Report'!$A$2:$A$8000='Active WWML'!$A170)*('ILC Report'!$BB$2:$BB$8000='Active WWML'!W$4)*('ILC Report'!$F$2:$F$8000))</f>
        <v>0</v>
      </c>
      <c r="X170" s="28">
        <f>SUMPRODUCT(('ILC Report'!$A$2:$A$8000='Active WWML'!$A170)*('ILC Report'!$BB$2:$BB$8000='Active WWML'!X$4)*('ILC Report'!$F$2:$F$8000))</f>
        <v>0</v>
      </c>
      <c r="Y170" s="28">
        <f>SUMPRODUCT(('ILC Report'!$A$2:$A$8000='Active WWML'!$A170)*('ILC Report'!$BB$2:$BB$8000='Active WWML'!Y$4)*('ILC Report'!$F$2:$F$8000))</f>
        <v>0</v>
      </c>
      <c r="Z170" s="28">
        <f>SUMPRODUCT(('ILC Report'!$A$2:$A$8000='Active WWML'!$A170)*('ILC Report'!$BB$2:$BB$8000='Active WWML'!Z$4)*('ILC Report'!$F$2:$F$8000))</f>
        <v>0</v>
      </c>
      <c r="AA170" s="28">
        <f>SUMPRODUCT(('ILC Report'!$A$2:$A$8000='Active WWML'!$A170)*('ILC Report'!$BB$2:$BB$8000='Active WWML'!AA$4)*('ILC Report'!$F$2:$F$8000))</f>
        <v>0</v>
      </c>
      <c r="AB170" s="28">
        <f>SUMPRODUCT(('ILC Report'!$A$2:$A$8000='Active WWML'!$A170)*('ILC Report'!$BB$2:$BB$8000='Active WWML'!AB$4)*('ILC Report'!$F$2:$F$8000))</f>
        <v>0</v>
      </c>
      <c r="AC170" s="28">
        <f>SUMPRODUCT(('ILC Report'!$A$2:$A$8000='Active WWML'!$A170)*('ILC Report'!$BB$2:$BB$8000='Active WWML'!AC$4)*('ILC Report'!$F$2:$F$8000))</f>
        <v>0</v>
      </c>
      <c r="AD170" s="28">
        <f>SUMPRODUCT(('ILC Report'!$A$2:$A$8000='Active WWML'!$A170)*('ILC Report'!$BB$2:$BB$8000='Active WWML'!AD$4)*('ILC Report'!$F$2:$F$8000))</f>
        <v>0</v>
      </c>
      <c r="AE170" s="28">
        <f>SUMPRODUCT(('ILC Report'!$A$2:$A$8000='Active WWML'!$A170)*('ILC Report'!$BB$2:$BB$8000='Active WWML'!AE$4)*('ILC Report'!$F$2:$F$8000))</f>
        <v>0</v>
      </c>
      <c r="AG170" s="28">
        <f>SUMPRODUCT(('ILC Report'!$A$2:$A$8000='Active WWML'!$A170)*('ILC Report'!$H$2:$H$8000='Active WWML'!AG$4)*('ILC Report'!$F$2:$F$8000))</f>
        <v>0</v>
      </c>
      <c r="AH170" s="28">
        <f>SUMPRODUCT(('ILC Report'!$A$2:$A$8000='Active WWML'!$A170)*('ILC Report'!$H$2:$H$8000='Active WWML'!AH$4)*('ILC Report'!$F$2:$F$8000))</f>
        <v>0</v>
      </c>
      <c r="AI170" s="28">
        <f>SUMPRODUCT(('ILC Report'!$A$2:$A$8000='Active WWML'!$A170)*('ILC Report'!$H$2:$H$8000='Active WWML'!AI$4)*('ILC Report'!$F$2:$F$8000))</f>
        <v>0</v>
      </c>
      <c r="AJ170" s="28">
        <f>SUMPRODUCT(('ILC Report'!$A$2:$A$8000='Active WWML'!$A170)*('ILC Report'!$H$2:$H$8000='Active WWML'!AJ$4)*('ILC Report'!$F$2:$F$8000))</f>
        <v>0</v>
      </c>
      <c r="AK170" s="28">
        <f t="shared" si="11"/>
        <v>0</v>
      </c>
    </row>
    <row r="171" spans="1:37" x14ac:dyDescent="0.3">
      <c r="A171" s="40" t="s">
        <v>139</v>
      </c>
      <c r="B171" s="11" t="s">
        <v>414</v>
      </c>
      <c r="C171" s="11" t="s">
        <v>274</v>
      </c>
      <c r="D171" s="11" t="s">
        <v>275</v>
      </c>
      <c r="E171" s="11" t="s">
        <v>276</v>
      </c>
      <c r="G171" s="28">
        <f>SUMPRODUCT(('ILC Report'!$A$2:$A$8000='Active WWML'!$A171)*('ILC Report'!$BA$2:$BA$8000='Active WWML'!G$4)*('ILC Report'!$F$2:$F$8000))</f>
        <v>0</v>
      </c>
      <c r="H171" s="28">
        <f>SUMPRODUCT(('ILC Report'!$A$2:$A$8000='Active WWML'!$A171)*('ILC Report'!$BA$2:$BA$8000='Active WWML'!H$4)*('ILC Report'!$F$2:$F$8000))</f>
        <v>0</v>
      </c>
      <c r="I171" s="28">
        <f>SUMPRODUCT(('ILC Report'!$A$2:$A$8000='Active WWML'!$A171)*('ILC Report'!$BA$2:$BA$8000='Active WWML'!I$4)*('ILC Report'!$F$2:$F$8000))</f>
        <v>0</v>
      </c>
      <c r="K171" s="28" t="str">
        <f t="shared" si="8"/>
        <v>0</v>
      </c>
      <c r="L171" s="28" t="str">
        <f t="shared" si="9"/>
        <v>0</v>
      </c>
      <c r="M171" s="28" t="str">
        <f t="shared" si="10"/>
        <v>0</v>
      </c>
      <c r="O171" s="28">
        <f>SUMPRODUCT(('ILC Report'!$A$2:$A$8000='Active WWML'!$A171)*('ILC Report'!$BB$2:$BB$8000='Active WWML'!O$4)*('ILC Report'!$F$2:$F$8000))</f>
        <v>0</v>
      </c>
      <c r="P171" s="28">
        <f>SUMPRODUCT(('ILC Report'!$A$2:$A$8000='Active WWML'!$A171)*('ILC Report'!$BB$2:$BB$8000='Active WWML'!P$4)*('ILC Report'!$F$2:$F$8000))</f>
        <v>0</v>
      </c>
      <c r="Q171" s="28">
        <f>SUMPRODUCT(('ILC Report'!$A$2:$A$8000='Active WWML'!$A171)*('ILC Report'!$BB$2:$BB$8000='Active WWML'!Q$4)*('ILC Report'!$F$2:$F$8000))</f>
        <v>0</v>
      </c>
      <c r="R171" s="28">
        <f>SUMPRODUCT(('ILC Report'!$A$2:$A$8000='Active WWML'!$A171)*('ILC Report'!$BB$2:$BB$8000='Active WWML'!R$4)*('ILC Report'!$F$2:$F$8000))</f>
        <v>0</v>
      </c>
      <c r="S171" s="28">
        <f>SUMPRODUCT(('ILC Report'!$A$2:$A$8000='Active WWML'!$A171)*('ILC Report'!$BB$2:$BB$8000='Active WWML'!S$4)*('ILC Report'!$F$2:$F$8000))</f>
        <v>0</v>
      </c>
      <c r="T171" s="28">
        <f>SUMPRODUCT(('ILC Report'!$A$2:$A$8000='Active WWML'!$A171)*('ILC Report'!$BB$2:$BB$8000='Active WWML'!T$4)*('ILC Report'!$F$2:$F$8000))</f>
        <v>0</v>
      </c>
      <c r="U171" s="28">
        <f>SUMPRODUCT(('ILC Report'!$A$2:$A$8000='Active WWML'!$A171)*('ILC Report'!$BB$2:$BB$8000='Active WWML'!U$4)*('ILC Report'!$F$2:$F$8000))</f>
        <v>0</v>
      </c>
      <c r="V171" s="28">
        <f>SUMPRODUCT(('ILC Report'!$A$2:$A$8000='Active WWML'!$A171)*('ILC Report'!$BB$2:$BB$8000='Active WWML'!V$4)*('ILC Report'!$F$2:$F$8000))</f>
        <v>0</v>
      </c>
      <c r="W171" s="28">
        <f>SUMPRODUCT(('ILC Report'!$A$2:$A$8000='Active WWML'!$A171)*('ILC Report'!$BB$2:$BB$8000='Active WWML'!W$4)*('ILC Report'!$F$2:$F$8000))</f>
        <v>0</v>
      </c>
      <c r="X171" s="28">
        <f>SUMPRODUCT(('ILC Report'!$A$2:$A$8000='Active WWML'!$A171)*('ILC Report'!$BB$2:$BB$8000='Active WWML'!X$4)*('ILC Report'!$F$2:$F$8000))</f>
        <v>0</v>
      </c>
      <c r="Y171" s="28">
        <f>SUMPRODUCT(('ILC Report'!$A$2:$A$8000='Active WWML'!$A171)*('ILC Report'!$BB$2:$BB$8000='Active WWML'!Y$4)*('ILC Report'!$F$2:$F$8000))</f>
        <v>0</v>
      </c>
      <c r="Z171" s="28">
        <f>SUMPRODUCT(('ILC Report'!$A$2:$A$8000='Active WWML'!$A171)*('ILC Report'!$BB$2:$BB$8000='Active WWML'!Z$4)*('ILC Report'!$F$2:$F$8000))</f>
        <v>0</v>
      </c>
      <c r="AA171" s="28">
        <f>SUMPRODUCT(('ILC Report'!$A$2:$A$8000='Active WWML'!$A171)*('ILC Report'!$BB$2:$BB$8000='Active WWML'!AA$4)*('ILC Report'!$F$2:$F$8000))</f>
        <v>0</v>
      </c>
      <c r="AB171" s="28">
        <f>SUMPRODUCT(('ILC Report'!$A$2:$A$8000='Active WWML'!$A171)*('ILC Report'!$BB$2:$BB$8000='Active WWML'!AB$4)*('ILC Report'!$F$2:$F$8000))</f>
        <v>0</v>
      </c>
      <c r="AC171" s="28">
        <f>SUMPRODUCT(('ILC Report'!$A$2:$A$8000='Active WWML'!$A171)*('ILC Report'!$BB$2:$BB$8000='Active WWML'!AC$4)*('ILC Report'!$F$2:$F$8000))</f>
        <v>0</v>
      </c>
      <c r="AD171" s="28">
        <f>SUMPRODUCT(('ILC Report'!$A$2:$A$8000='Active WWML'!$A171)*('ILC Report'!$BB$2:$BB$8000='Active WWML'!AD$4)*('ILC Report'!$F$2:$F$8000))</f>
        <v>0</v>
      </c>
      <c r="AE171" s="28">
        <f>SUMPRODUCT(('ILC Report'!$A$2:$A$8000='Active WWML'!$A171)*('ILC Report'!$BB$2:$BB$8000='Active WWML'!AE$4)*('ILC Report'!$F$2:$F$8000))</f>
        <v>0</v>
      </c>
      <c r="AG171" s="28">
        <f>SUMPRODUCT(('ILC Report'!$A$2:$A$8000='Active WWML'!$A171)*('ILC Report'!$H$2:$H$8000='Active WWML'!AG$4)*('ILC Report'!$F$2:$F$8000))</f>
        <v>0</v>
      </c>
      <c r="AH171" s="28">
        <f>SUMPRODUCT(('ILC Report'!$A$2:$A$8000='Active WWML'!$A171)*('ILC Report'!$H$2:$H$8000='Active WWML'!AH$4)*('ILC Report'!$F$2:$F$8000))</f>
        <v>0</v>
      </c>
      <c r="AI171" s="28">
        <f>SUMPRODUCT(('ILC Report'!$A$2:$A$8000='Active WWML'!$A171)*('ILC Report'!$H$2:$H$8000='Active WWML'!AI$4)*('ILC Report'!$F$2:$F$8000))</f>
        <v>0</v>
      </c>
      <c r="AJ171" s="28">
        <f>SUMPRODUCT(('ILC Report'!$A$2:$A$8000='Active WWML'!$A171)*('ILC Report'!$H$2:$H$8000='Active WWML'!AJ$4)*('ILC Report'!$F$2:$F$8000))</f>
        <v>0</v>
      </c>
      <c r="AK171" s="28">
        <f t="shared" si="11"/>
        <v>0</v>
      </c>
    </row>
    <row r="172" spans="1:37" x14ac:dyDescent="0.3">
      <c r="A172" s="40" t="s">
        <v>95</v>
      </c>
      <c r="B172" s="11" t="s">
        <v>366</v>
      </c>
      <c r="C172" s="11" t="s">
        <v>283</v>
      </c>
      <c r="D172" s="11" t="s">
        <v>295</v>
      </c>
      <c r="E172" s="11" t="s">
        <v>534</v>
      </c>
      <c r="G172" s="28">
        <f>SUMPRODUCT(('ILC Report'!$A$2:$A$8000='Active WWML'!$A172)*('ILC Report'!$BA$2:$BA$8000='Active WWML'!G$4)*('ILC Report'!$F$2:$F$8000))</f>
        <v>0</v>
      </c>
      <c r="H172" s="28">
        <f>SUMPRODUCT(('ILC Report'!$A$2:$A$8000='Active WWML'!$A172)*('ILC Report'!$BA$2:$BA$8000='Active WWML'!H$4)*('ILC Report'!$F$2:$F$8000))</f>
        <v>0</v>
      </c>
      <c r="I172" s="28">
        <f>SUMPRODUCT(('ILC Report'!$A$2:$A$8000='Active WWML'!$A172)*('ILC Report'!$BA$2:$BA$8000='Active WWML'!I$4)*('ILC Report'!$F$2:$F$8000))</f>
        <v>200</v>
      </c>
      <c r="K172" s="28" t="str">
        <f t="shared" si="8"/>
        <v>0</v>
      </c>
      <c r="L172" s="28" t="str">
        <f t="shared" si="9"/>
        <v>0</v>
      </c>
      <c r="M172" s="28" t="str">
        <f t="shared" si="10"/>
        <v>1</v>
      </c>
      <c r="O172" s="28">
        <f>SUMPRODUCT(('ILC Report'!$A$2:$A$8000='Active WWML'!$A172)*('ILC Report'!$BB$2:$BB$8000='Active WWML'!O$4)*('ILC Report'!$F$2:$F$8000))</f>
        <v>0</v>
      </c>
      <c r="P172" s="28">
        <f>SUMPRODUCT(('ILC Report'!$A$2:$A$8000='Active WWML'!$A172)*('ILC Report'!$BB$2:$BB$8000='Active WWML'!P$4)*('ILC Report'!$F$2:$F$8000))</f>
        <v>161</v>
      </c>
      <c r="Q172" s="28">
        <f>SUMPRODUCT(('ILC Report'!$A$2:$A$8000='Active WWML'!$A172)*('ILC Report'!$BB$2:$BB$8000='Active WWML'!Q$4)*('ILC Report'!$F$2:$F$8000))</f>
        <v>0</v>
      </c>
      <c r="R172" s="28">
        <f>SUMPRODUCT(('ILC Report'!$A$2:$A$8000='Active WWML'!$A172)*('ILC Report'!$BB$2:$BB$8000='Active WWML'!R$4)*('ILC Report'!$F$2:$F$8000))</f>
        <v>0</v>
      </c>
      <c r="S172" s="28">
        <f>SUMPRODUCT(('ILC Report'!$A$2:$A$8000='Active WWML'!$A172)*('ILC Report'!$BB$2:$BB$8000='Active WWML'!S$4)*('ILC Report'!$F$2:$F$8000))</f>
        <v>0</v>
      </c>
      <c r="T172" s="28">
        <f>SUMPRODUCT(('ILC Report'!$A$2:$A$8000='Active WWML'!$A172)*('ILC Report'!$BB$2:$BB$8000='Active WWML'!T$4)*('ILC Report'!$F$2:$F$8000))</f>
        <v>0</v>
      </c>
      <c r="U172" s="28">
        <f>SUMPRODUCT(('ILC Report'!$A$2:$A$8000='Active WWML'!$A172)*('ILC Report'!$BB$2:$BB$8000='Active WWML'!U$4)*('ILC Report'!$F$2:$F$8000))</f>
        <v>0</v>
      </c>
      <c r="V172" s="28">
        <f>SUMPRODUCT(('ILC Report'!$A$2:$A$8000='Active WWML'!$A172)*('ILC Report'!$BB$2:$BB$8000='Active WWML'!V$4)*('ILC Report'!$F$2:$F$8000))</f>
        <v>0</v>
      </c>
      <c r="W172" s="28">
        <f>SUMPRODUCT(('ILC Report'!$A$2:$A$8000='Active WWML'!$A172)*('ILC Report'!$BB$2:$BB$8000='Active WWML'!W$4)*('ILC Report'!$F$2:$F$8000))</f>
        <v>39</v>
      </c>
      <c r="X172" s="28">
        <f>SUMPRODUCT(('ILC Report'!$A$2:$A$8000='Active WWML'!$A172)*('ILC Report'!$BB$2:$BB$8000='Active WWML'!X$4)*('ILC Report'!$F$2:$F$8000))</f>
        <v>0</v>
      </c>
      <c r="Y172" s="28">
        <f>SUMPRODUCT(('ILC Report'!$A$2:$A$8000='Active WWML'!$A172)*('ILC Report'!$BB$2:$BB$8000='Active WWML'!Y$4)*('ILC Report'!$F$2:$F$8000))</f>
        <v>0</v>
      </c>
      <c r="Z172" s="28">
        <f>SUMPRODUCT(('ILC Report'!$A$2:$A$8000='Active WWML'!$A172)*('ILC Report'!$BB$2:$BB$8000='Active WWML'!Z$4)*('ILC Report'!$F$2:$F$8000))</f>
        <v>0</v>
      </c>
      <c r="AA172" s="28">
        <f>SUMPRODUCT(('ILC Report'!$A$2:$A$8000='Active WWML'!$A172)*('ILC Report'!$BB$2:$BB$8000='Active WWML'!AA$4)*('ILC Report'!$F$2:$F$8000))</f>
        <v>0</v>
      </c>
      <c r="AB172" s="28">
        <f>SUMPRODUCT(('ILC Report'!$A$2:$A$8000='Active WWML'!$A172)*('ILC Report'!$BB$2:$BB$8000='Active WWML'!AB$4)*('ILC Report'!$F$2:$F$8000))</f>
        <v>0</v>
      </c>
      <c r="AC172" s="28">
        <f>SUMPRODUCT(('ILC Report'!$A$2:$A$8000='Active WWML'!$A172)*('ILC Report'!$BB$2:$BB$8000='Active WWML'!AC$4)*('ILC Report'!$F$2:$F$8000))</f>
        <v>0</v>
      </c>
      <c r="AD172" s="28">
        <f>SUMPRODUCT(('ILC Report'!$A$2:$A$8000='Active WWML'!$A172)*('ILC Report'!$BB$2:$BB$8000='Active WWML'!AD$4)*('ILC Report'!$F$2:$F$8000))</f>
        <v>0</v>
      </c>
      <c r="AE172" s="28">
        <f>SUMPRODUCT(('ILC Report'!$A$2:$A$8000='Active WWML'!$A172)*('ILC Report'!$BB$2:$BB$8000='Active WWML'!AE$4)*('ILC Report'!$F$2:$F$8000))</f>
        <v>0</v>
      </c>
      <c r="AG172" s="28">
        <f>SUMPRODUCT(('ILC Report'!$A$2:$A$8000='Active WWML'!$A172)*('ILC Report'!$H$2:$H$8000='Active WWML'!AG$4)*('ILC Report'!$F$2:$F$8000))</f>
        <v>200</v>
      </c>
      <c r="AH172" s="28">
        <f>SUMPRODUCT(('ILC Report'!$A$2:$A$8000='Active WWML'!$A172)*('ILC Report'!$H$2:$H$8000='Active WWML'!AH$4)*('ILC Report'!$F$2:$F$8000))</f>
        <v>0</v>
      </c>
      <c r="AI172" s="28">
        <f>SUMPRODUCT(('ILC Report'!$A$2:$A$8000='Active WWML'!$A172)*('ILC Report'!$H$2:$H$8000='Active WWML'!AI$4)*('ILC Report'!$F$2:$F$8000))</f>
        <v>0</v>
      </c>
      <c r="AJ172" s="28">
        <f>SUMPRODUCT(('ILC Report'!$A$2:$A$8000='Active WWML'!$A172)*('ILC Report'!$H$2:$H$8000='Active WWML'!AJ$4)*('ILC Report'!$F$2:$F$8000))</f>
        <v>0</v>
      </c>
      <c r="AK172" s="28">
        <f t="shared" si="11"/>
        <v>200</v>
      </c>
    </row>
    <row r="173" spans="1:37" x14ac:dyDescent="0.3">
      <c r="A173" s="40" t="s">
        <v>117</v>
      </c>
      <c r="B173" s="11" t="s">
        <v>434</v>
      </c>
      <c r="C173" s="11" t="s">
        <v>284</v>
      </c>
      <c r="D173" s="11" t="s">
        <v>275</v>
      </c>
      <c r="E173" s="11" t="s">
        <v>276</v>
      </c>
      <c r="G173" s="28">
        <f>SUMPRODUCT(('ILC Report'!$A$2:$A$8000='Active WWML'!$A173)*('ILC Report'!$BA$2:$BA$8000='Active WWML'!G$4)*('ILC Report'!$F$2:$F$8000))</f>
        <v>209</v>
      </c>
      <c r="H173" s="28">
        <f>SUMPRODUCT(('ILC Report'!$A$2:$A$8000='Active WWML'!$A173)*('ILC Report'!$BA$2:$BA$8000='Active WWML'!H$4)*('ILC Report'!$F$2:$F$8000))</f>
        <v>0</v>
      </c>
      <c r="I173" s="28">
        <f>SUMPRODUCT(('ILC Report'!$A$2:$A$8000='Active WWML'!$A173)*('ILC Report'!$BA$2:$BA$8000='Active WWML'!I$4)*('ILC Report'!$F$2:$F$8000))</f>
        <v>0</v>
      </c>
      <c r="K173" s="28" t="str">
        <f t="shared" si="8"/>
        <v>1</v>
      </c>
      <c r="L173" s="28" t="str">
        <f t="shared" si="9"/>
        <v>0</v>
      </c>
      <c r="M173" s="28" t="str">
        <f t="shared" si="10"/>
        <v>0</v>
      </c>
      <c r="O173" s="28">
        <f>SUMPRODUCT(('ILC Report'!$A$2:$A$8000='Active WWML'!$A173)*('ILC Report'!$BB$2:$BB$8000='Active WWML'!O$4)*('ILC Report'!$F$2:$F$8000))</f>
        <v>198</v>
      </c>
      <c r="P173" s="28">
        <f>SUMPRODUCT(('ILC Report'!$A$2:$A$8000='Active WWML'!$A173)*('ILC Report'!$BB$2:$BB$8000='Active WWML'!P$4)*('ILC Report'!$F$2:$F$8000))</f>
        <v>0</v>
      </c>
      <c r="Q173" s="28">
        <f>SUMPRODUCT(('ILC Report'!$A$2:$A$8000='Active WWML'!$A173)*('ILC Report'!$BB$2:$BB$8000='Active WWML'!Q$4)*('ILC Report'!$F$2:$F$8000))</f>
        <v>0</v>
      </c>
      <c r="R173" s="28">
        <f>SUMPRODUCT(('ILC Report'!$A$2:$A$8000='Active WWML'!$A173)*('ILC Report'!$BB$2:$BB$8000='Active WWML'!R$4)*('ILC Report'!$F$2:$F$8000))</f>
        <v>0</v>
      </c>
      <c r="S173" s="28">
        <f>SUMPRODUCT(('ILC Report'!$A$2:$A$8000='Active WWML'!$A173)*('ILC Report'!$BB$2:$BB$8000='Active WWML'!S$4)*('ILC Report'!$F$2:$F$8000))</f>
        <v>0</v>
      </c>
      <c r="T173" s="28">
        <f>SUMPRODUCT(('ILC Report'!$A$2:$A$8000='Active WWML'!$A173)*('ILC Report'!$BB$2:$BB$8000='Active WWML'!T$4)*('ILC Report'!$F$2:$F$8000))</f>
        <v>0</v>
      </c>
      <c r="U173" s="28">
        <f>SUMPRODUCT(('ILC Report'!$A$2:$A$8000='Active WWML'!$A173)*('ILC Report'!$BB$2:$BB$8000='Active WWML'!U$4)*('ILC Report'!$F$2:$F$8000))</f>
        <v>0</v>
      </c>
      <c r="V173" s="28">
        <f>SUMPRODUCT(('ILC Report'!$A$2:$A$8000='Active WWML'!$A173)*('ILC Report'!$BB$2:$BB$8000='Active WWML'!V$4)*('ILC Report'!$F$2:$F$8000))</f>
        <v>0</v>
      </c>
      <c r="W173" s="28">
        <f>SUMPRODUCT(('ILC Report'!$A$2:$A$8000='Active WWML'!$A173)*('ILC Report'!$BB$2:$BB$8000='Active WWML'!W$4)*('ILC Report'!$F$2:$F$8000))</f>
        <v>11</v>
      </c>
      <c r="X173" s="28">
        <f>SUMPRODUCT(('ILC Report'!$A$2:$A$8000='Active WWML'!$A173)*('ILC Report'!$BB$2:$BB$8000='Active WWML'!X$4)*('ILC Report'!$F$2:$F$8000))</f>
        <v>0</v>
      </c>
      <c r="Y173" s="28">
        <f>SUMPRODUCT(('ILC Report'!$A$2:$A$8000='Active WWML'!$A173)*('ILC Report'!$BB$2:$BB$8000='Active WWML'!Y$4)*('ILC Report'!$F$2:$F$8000))</f>
        <v>0</v>
      </c>
      <c r="Z173" s="28">
        <f>SUMPRODUCT(('ILC Report'!$A$2:$A$8000='Active WWML'!$A173)*('ILC Report'!$BB$2:$BB$8000='Active WWML'!Z$4)*('ILC Report'!$F$2:$F$8000))</f>
        <v>0</v>
      </c>
      <c r="AA173" s="28">
        <f>SUMPRODUCT(('ILC Report'!$A$2:$A$8000='Active WWML'!$A173)*('ILC Report'!$BB$2:$BB$8000='Active WWML'!AA$4)*('ILC Report'!$F$2:$F$8000))</f>
        <v>0</v>
      </c>
      <c r="AB173" s="28">
        <f>SUMPRODUCT(('ILC Report'!$A$2:$A$8000='Active WWML'!$A173)*('ILC Report'!$BB$2:$BB$8000='Active WWML'!AB$4)*('ILC Report'!$F$2:$F$8000))</f>
        <v>0</v>
      </c>
      <c r="AC173" s="28">
        <f>SUMPRODUCT(('ILC Report'!$A$2:$A$8000='Active WWML'!$A173)*('ILC Report'!$BB$2:$BB$8000='Active WWML'!AC$4)*('ILC Report'!$F$2:$F$8000))</f>
        <v>0</v>
      </c>
      <c r="AD173" s="28">
        <f>SUMPRODUCT(('ILC Report'!$A$2:$A$8000='Active WWML'!$A173)*('ILC Report'!$BB$2:$BB$8000='Active WWML'!AD$4)*('ILC Report'!$F$2:$F$8000))</f>
        <v>0</v>
      </c>
      <c r="AE173" s="28">
        <f>SUMPRODUCT(('ILC Report'!$A$2:$A$8000='Active WWML'!$A173)*('ILC Report'!$BB$2:$BB$8000='Active WWML'!AE$4)*('ILC Report'!$F$2:$F$8000))</f>
        <v>0</v>
      </c>
      <c r="AG173" s="28">
        <f>SUMPRODUCT(('ILC Report'!$A$2:$A$8000='Active WWML'!$A173)*('ILC Report'!$H$2:$H$8000='Active WWML'!AG$4)*('ILC Report'!$F$2:$F$8000))</f>
        <v>209</v>
      </c>
      <c r="AH173" s="28">
        <f>SUMPRODUCT(('ILC Report'!$A$2:$A$8000='Active WWML'!$A173)*('ILC Report'!$H$2:$H$8000='Active WWML'!AH$4)*('ILC Report'!$F$2:$F$8000))</f>
        <v>0</v>
      </c>
      <c r="AI173" s="28">
        <f>SUMPRODUCT(('ILC Report'!$A$2:$A$8000='Active WWML'!$A173)*('ILC Report'!$H$2:$H$8000='Active WWML'!AI$4)*('ILC Report'!$F$2:$F$8000))</f>
        <v>0</v>
      </c>
      <c r="AJ173" s="28">
        <f>SUMPRODUCT(('ILC Report'!$A$2:$A$8000='Active WWML'!$A173)*('ILC Report'!$H$2:$H$8000='Active WWML'!AJ$4)*('ILC Report'!$F$2:$F$8000))</f>
        <v>0</v>
      </c>
      <c r="AK173" s="28">
        <f t="shared" si="11"/>
        <v>209</v>
      </c>
    </row>
    <row r="174" spans="1:37" x14ac:dyDescent="0.3">
      <c r="A174" s="40" t="s">
        <v>189</v>
      </c>
      <c r="B174" s="11" t="s">
        <v>345</v>
      </c>
      <c r="C174" s="11" t="s">
        <v>283</v>
      </c>
      <c r="D174" s="11" t="s">
        <v>275</v>
      </c>
      <c r="E174" s="11" t="s">
        <v>276</v>
      </c>
      <c r="G174" s="28">
        <f>SUMPRODUCT(('ILC Report'!$A$2:$A$8000='Active WWML'!$A174)*('ILC Report'!$BA$2:$BA$8000='Active WWML'!G$4)*('ILC Report'!$F$2:$F$8000))</f>
        <v>0</v>
      </c>
      <c r="H174" s="28">
        <f>SUMPRODUCT(('ILC Report'!$A$2:$A$8000='Active WWML'!$A174)*('ILC Report'!$BA$2:$BA$8000='Active WWML'!H$4)*('ILC Report'!$F$2:$F$8000))</f>
        <v>0</v>
      </c>
      <c r="I174" s="28">
        <f>SUMPRODUCT(('ILC Report'!$A$2:$A$8000='Active WWML'!$A174)*('ILC Report'!$BA$2:$BA$8000='Active WWML'!I$4)*('ILC Report'!$F$2:$F$8000))</f>
        <v>0</v>
      </c>
      <c r="K174" s="28" t="str">
        <f t="shared" si="8"/>
        <v>0</v>
      </c>
      <c r="L174" s="28" t="str">
        <f t="shared" si="9"/>
        <v>0</v>
      </c>
      <c r="M174" s="28" t="str">
        <f t="shared" si="10"/>
        <v>0</v>
      </c>
      <c r="O174" s="28">
        <f>SUMPRODUCT(('ILC Report'!$A$2:$A$8000='Active WWML'!$A174)*('ILC Report'!$BB$2:$BB$8000='Active WWML'!O$4)*('ILC Report'!$F$2:$F$8000))</f>
        <v>0</v>
      </c>
      <c r="P174" s="28">
        <f>SUMPRODUCT(('ILC Report'!$A$2:$A$8000='Active WWML'!$A174)*('ILC Report'!$BB$2:$BB$8000='Active WWML'!P$4)*('ILC Report'!$F$2:$F$8000))</f>
        <v>0</v>
      </c>
      <c r="Q174" s="28">
        <f>SUMPRODUCT(('ILC Report'!$A$2:$A$8000='Active WWML'!$A174)*('ILC Report'!$BB$2:$BB$8000='Active WWML'!Q$4)*('ILC Report'!$F$2:$F$8000))</f>
        <v>0</v>
      </c>
      <c r="R174" s="28">
        <f>SUMPRODUCT(('ILC Report'!$A$2:$A$8000='Active WWML'!$A174)*('ILC Report'!$BB$2:$BB$8000='Active WWML'!R$4)*('ILC Report'!$F$2:$F$8000))</f>
        <v>0</v>
      </c>
      <c r="S174" s="28">
        <f>SUMPRODUCT(('ILC Report'!$A$2:$A$8000='Active WWML'!$A174)*('ILC Report'!$BB$2:$BB$8000='Active WWML'!S$4)*('ILC Report'!$F$2:$F$8000))</f>
        <v>0</v>
      </c>
      <c r="T174" s="28">
        <f>SUMPRODUCT(('ILC Report'!$A$2:$A$8000='Active WWML'!$A174)*('ILC Report'!$BB$2:$BB$8000='Active WWML'!T$4)*('ILC Report'!$F$2:$F$8000))</f>
        <v>0</v>
      </c>
      <c r="U174" s="28">
        <f>SUMPRODUCT(('ILC Report'!$A$2:$A$8000='Active WWML'!$A174)*('ILC Report'!$BB$2:$BB$8000='Active WWML'!U$4)*('ILC Report'!$F$2:$F$8000))</f>
        <v>0</v>
      </c>
      <c r="V174" s="28">
        <f>SUMPRODUCT(('ILC Report'!$A$2:$A$8000='Active WWML'!$A174)*('ILC Report'!$BB$2:$BB$8000='Active WWML'!V$4)*('ILC Report'!$F$2:$F$8000))</f>
        <v>0</v>
      </c>
      <c r="W174" s="28">
        <f>SUMPRODUCT(('ILC Report'!$A$2:$A$8000='Active WWML'!$A174)*('ILC Report'!$BB$2:$BB$8000='Active WWML'!W$4)*('ILC Report'!$F$2:$F$8000))</f>
        <v>0</v>
      </c>
      <c r="X174" s="28">
        <f>SUMPRODUCT(('ILC Report'!$A$2:$A$8000='Active WWML'!$A174)*('ILC Report'!$BB$2:$BB$8000='Active WWML'!X$4)*('ILC Report'!$F$2:$F$8000))</f>
        <v>0</v>
      </c>
      <c r="Y174" s="28">
        <f>SUMPRODUCT(('ILC Report'!$A$2:$A$8000='Active WWML'!$A174)*('ILC Report'!$BB$2:$BB$8000='Active WWML'!Y$4)*('ILC Report'!$F$2:$F$8000))</f>
        <v>0</v>
      </c>
      <c r="Z174" s="28">
        <f>SUMPRODUCT(('ILC Report'!$A$2:$A$8000='Active WWML'!$A174)*('ILC Report'!$BB$2:$BB$8000='Active WWML'!Z$4)*('ILC Report'!$F$2:$F$8000))</f>
        <v>0</v>
      </c>
      <c r="AA174" s="28">
        <f>SUMPRODUCT(('ILC Report'!$A$2:$A$8000='Active WWML'!$A174)*('ILC Report'!$BB$2:$BB$8000='Active WWML'!AA$4)*('ILC Report'!$F$2:$F$8000))</f>
        <v>0</v>
      </c>
      <c r="AB174" s="28">
        <f>SUMPRODUCT(('ILC Report'!$A$2:$A$8000='Active WWML'!$A174)*('ILC Report'!$BB$2:$BB$8000='Active WWML'!AB$4)*('ILC Report'!$F$2:$F$8000))</f>
        <v>0</v>
      </c>
      <c r="AC174" s="28">
        <f>SUMPRODUCT(('ILC Report'!$A$2:$A$8000='Active WWML'!$A174)*('ILC Report'!$BB$2:$BB$8000='Active WWML'!AC$4)*('ILC Report'!$F$2:$F$8000))</f>
        <v>0</v>
      </c>
      <c r="AD174" s="28">
        <f>SUMPRODUCT(('ILC Report'!$A$2:$A$8000='Active WWML'!$A174)*('ILC Report'!$BB$2:$BB$8000='Active WWML'!AD$4)*('ILC Report'!$F$2:$F$8000))</f>
        <v>0</v>
      </c>
      <c r="AE174" s="28">
        <f>SUMPRODUCT(('ILC Report'!$A$2:$A$8000='Active WWML'!$A174)*('ILC Report'!$BB$2:$BB$8000='Active WWML'!AE$4)*('ILC Report'!$F$2:$F$8000))</f>
        <v>0</v>
      </c>
      <c r="AG174" s="28">
        <f>SUMPRODUCT(('ILC Report'!$A$2:$A$8000='Active WWML'!$A174)*('ILC Report'!$H$2:$H$8000='Active WWML'!AG$4)*('ILC Report'!$F$2:$F$8000))</f>
        <v>0</v>
      </c>
      <c r="AH174" s="28">
        <f>SUMPRODUCT(('ILC Report'!$A$2:$A$8000='Active WWML'!$A174)*('ILC Report'!$H$2:$H$8000='Active WWML'!AH$4)*('ILC Report'!$F$2:$F$8000))</f>
        <v>0</v>
      </c>
      <c r="AI174" s="28">
        <f>SUMPRODUCT(('ILC Report'!$A$2:$A$8000='Active WWML'!$A174)*('ILC Report'!$H$2:$H$8000='Active WWML'!AI$4)*('ILC Report'!$F$2:$F$8000))</f>
        <v>0</v>
      </c>
      <c r="AJ174" s="28">
        <f>SUMPRODUCT(('ILC Report'!$A$2:$A$8000='Active WWML'!$A174)*('ILC Report'!$H$2:$H$8000='Active WWML'!AJ$4)*('ILC Report'!$F$2:$F$8000))</f>
        <v>0</v>
      </c>
      <c r="AK174" s="28">
        <f t="shared" si="11"/>
        <v>0</v>
      </c>
    </row>
    <row r="175" spans="1:37" x14ac:dyDescent="0.3">
      <c r="A175" s="40">
        <v>918502</v>
      </c>
      <c r="B175" s="11" t="s">
        <v>398</v>
      </c>
      <c r="C175" s="11" t="s">
        <v>46</v>
      </c>
      <c r="D175" s="11" t="s">
        <v>275</v>
      </c>
      <c r="E175" s="11" t="s">
        <v>276</v>
      </c>
      <c r="G175" s="28">
        <f>SUMPRODUCT(('ILC Report'!$A$2:$A$8000='Active WWML'!$A175)*('ILC Report'!$BA$2:$BA$8000='Active WWML'!G$4)*('ILC Report'!$F$2:$F$8000))</f>
        <v>0</v>
      </c>
      <c r="H175" s="28">
        <f>SUMPRODUCT(('ILC Report'!$A$2:$A$8000='Active WWML'!$A175)*('ILC Report'!$BA$2:$BA$8000='Active WWML'!H$4)*('ILC Report'!$F$2:$F$8000))</f>
        <v>0</v>
      </c>
      <c r="I175" s="28">
        <f>SUMPRODUCT(('ILC Report'!$A$2:$A$8000='Active WWML'!$A175)*('ILC Report'!$BA$2:$BA$8000='Active WWML'!I$4)*('ILC Report'!$F$2:$F$8000))</f>
        <v>0</v>
      </c>
      <c r="K175" s="28" t="str">
        <f t="shared" si="8"/>
        <v>0</v>
      </c>
      <c r="L175" s="28" t="str">
        <f t="shared" si="9"/>
        <v>0</v>
      </c>
      <c r="M175" s="28" t="str">
        <f t="shared" si="10"/>
        <v>0</v>
      </c>
      <c r="O175" s="28">
        <f>SUMPRODUCT(('ILC Report'!$A$2:$A$8000='Active WWML'!$A175)*('ILC Report'!$BB$2:$BB$8000='Active WWML'!O$4)*('ILC Report'!$F$2:$F$8000))</f>
        <v>0</v>
      </c>
      <c r="P175" s="28">
        <f>SUMPRODUCT(('ILC Report'!$A$2:$A$8000='Active WWML'!$A175)*('ILC Report'!$BB$2:$BB$8000='Active WWML'!P$4)*('ILC Report'!$F$2:$F$8000))</f>
        <v>0</v>
      </c>
      <c r="Q175" s="28">
        <f>SUMPRODUCT(('ILC Report'!$A$2:$A$8000='Active WWML'!$A175)*('ILC Report'!$BB$2:$BB$8000='Active WWML'!Q$4)*('ILC Report'!$F$2:$F$8000))</f>
        <v>0</v>
      </c>
      <c r="R175" s="28">
        <f>SUMPRODUCT(('ILC Report'!$A$2:$A$8000='Active WWML'!$A175)*('ILC Report'!$BB$2:$BB$8000='Active WWML'!R$4)*('ILC Report'!$F$2:$F$8000))</f>
        <v>0</v>
      </c>
      <c r="S175" s="28">
        <f>SUMPRODUCT(('ILC Report'!$A$2:$A$8000='Active WWML'!$A175)*('ILC Report'!$BB$2:$BB$8000='Active WWML'!S$4)*('ILC Report'!$F$2:$F$8000))</f>
        <v>0</v>
      </c>
      <c r="T175" s="28">
        <f>SUMPRODUCT(('ILC Report'!$A$2:$A$8000='Active WWML'!$A175)*('ILC Report'!$BB$2:$BB$8000='Active WWML'!T$4)*('ILC Report'!$F$2:$F$8000))</f>
        <v>0</v>
      </c>
      <c r="U175" s="28">
        <f>SUMPRODUCT(('ILC Report'!$A$2:$A$8000='Active WWML'!$A175)*('ILC Report'!$BB$2:$BB$8000='Active WWML'!U$4)*('ILC Report'!$F$2:$F$8000))</f>
        <v>0</v>
      </c>
      <c r="V175" s="28">
        <f>SUMPRODUCT(('ILC Report'!$A$2:$A$8000='Active WWML'!$A175)*('ILC Report'!$BB$2:$BB$8000='Active WWML'!V$4)*('ILC Report'!$F$2:$F$8000))</f>
        <v>0</v>
      </c>
      <c r="W175" s="28">
        <f>SUMPRODUCT(('ILC Report'!$A$2:$A$8000='Active WWML'!$A175)*('ILC Report'!$BB$2:$BB$8000='Active WWML'!W$4)*('ILC Report'!$F$2:$F$8000))</f>
        <v>0</v>
      </c>
      <c r="X175" s="28">
        <f>SUMPRODUCT(('ILC Report'!$A$2:$A$8000='Active WWML'!$A175)*('ILC Report'!$BB$2:$BB$8000='Active WWML'!X$4)*('ILC Report'!$F$2:$F$8000))</f>
        <v>0</v>
      </c>
      <c r="Y175" s="28">
        <f>SUMPRODUCT(('ILC Report'!$A$2:$A$8000='Active WWML'!$A175)*('ILC Report'!$BB$2:$BB$8000='Active WWML'!Y$4)*('ILC Report'!$F$2:$F$8000))</f>
        <v>0</v>
      </c>
      <c r="Z175" s="28">
        <f>SUMPRODUCT(('ILC Report'!$A$2:$A$8000='Active WWML'!$A175)*('ILC Report'!$BB$2:$BB$8000='Active WWML'!Z$4)*('ILC Report'!$F$2:$F$8000))</f>
        <v>0</v>
      </c>
      <c r="AA175" s="28">
        <f>SUMPRODUCT(('ILC Report'!$A$2:$A$8000='Active WWML'!$A175)*('ILC Report'!$BB$2:$BB$8000='Active WWML'!AA$4)*('ILC Report'!$F$2:$F$8000))</f>
        <v>0</v>
      </c>
      <c r="AB175" s="28">
        <f>SUMPRODUCT(('ILC Report'!$A$2:$A$8000='Active WWML'!$A175)*('ILC Report'!$BB$2:$BB$8000='Active WWML'!AB$4)*('ILC Report'!$F$2:$F$8000))</f>
        <v>0</v>
      </c>
      <c r="AC175" s="28">
        <f>SUMPRODUCT(('ILC Report'!$A$2:$A$8000='Active WWML'!$A175)*('ILC Report'!$BB$2:$BB$8000='Active WWML'!AC$4)*('ILC Report'!$F$2:$F$8000))</f>
        <v>0</v>
      </c>
      <c r="AD175" s="28">
        <f>SUMPRODUCT(('ILC Report'!$A$2:$A$8000='Active WWML'!$A175)*('ILC Report'!$BB$2:$BB$8000='Active WWML'!AD$4)*('ILC Report'!$F$2:$F$8000))</f>
        <v>0</v>
      </c>
      <c r="AE175" s="28">
        <f>SUMPRODUCT(('ILC Report'!$A$2:$A$8000='Active WWML'!$A175)*('ILC Report'!$BB$2:$BB$8000='Active WWML'!AE$4)*('ILC Report'!$F$2:$F$8000))</f>
        <v>0</v>
      </c>
      <c r="AG175" s="28">
        <f>SUMPRODUCT(('ILC Report'!$A$2:$A$8000='Active WWML'!$A175)*('ILC Report'!$H$2:$H$8000='Active WWML'!AG$4)*('ILC Report'!$F$2:$F$8000))</f>
        <v>0</v>
      </c>
      <c r="AH175" s="28">
        <f>SUMPRODUCT(('ILC Report'!$A$2:$A$8000='Active WWML'!$A175)*('ILC Report'!$H$2:$H$8000='Active WWML'!AH$4)*('ILC Report'!$F$2:$F$8000))</f>
        <v>0</v>
      </c>
      <c r="AI175" s="28">
        <f>SUMPRODUCT(('ILC Report'!$A$2:$A$8000='Active WWML'!$A175)*('ILC Report'!$H$2:$H$8000='Active WWML'!AI$4)*('ILC Report'!$F$2:$F$8000))</f>
        <v>0</v>
      </c>
      <c r="AJ175" s="28">
        <f>SUMPRODUCT(('ILC Report'!$A$2:$A$8000='Active WWML'!$A175)*('ILC Report'!$H$2:$H$8000='Active WWML'!AJ$4)*('ILC Report'!$F$2:$F$8000))</f>
        <v>0</v>
      </c>
      <c r="AK175" s="28">
        <f t="shared" si="11"/>
        <v>0</v>
      </c>
    </row>
    <row r="176" spans="1:37" x14ac:dyDescent="0.3">
      <c r="A176" s="40" t="s">
        <v>496</v>
      </c>
      <c r="B176" s="11" t="s">
        <v>501</v>
      </c>
      <c r="C176" s="11" t="s">
        <v>356</v>
      </c>
      <c r="D176" s="11" t="s">
        <v>275</v>
      </c>
      <c r="E176" s="11" t="s">
        <v>276</v>
      </c>
      <c r="G176" s="28">
        <f>SUMPRODUCT(('ILC Report'!$A$2:$A$8000='Active WWML'!$A176)*('ILC Report'!$BA$2:$BA$8000='Active WWML'!G$4)*('ILC Report'!$F$2:$F$8000))</f>
        <v>0</v>
      </c>
      <c r="H176" s="28">
        <f>SUMPRODUCT(('ILC Report'!$A$2:$A$8000='Active WWML'!$A176)*('ILC Report'!$BA$2:$BA$8000='Active WWML'!H$4)*('ILC Report'!$F$2:$F$8000))</f>
        <v>0</v>
      </c>
      <c r="I176" s="28">
        <f>SUMPRODUCT(('ILC Report'!$A$2:$A$8000='Active WWML'!$A176)*('ILC Report'!$BA$2:$BA$8000='Active WWML'!I$4)*('ILC Report'!$F$2:$F$8000))</f>
        <v>0</v>
      </c>
      <c r="K176" s="28" t="str">
        <f t="shared" si="8"/>
        <v>0</v>
      </c>
      <c r="L176" s="28" t="str">
        <f t="shared" si="9"/>
        <v>0</v>
      </c>
      <c r="M176" s="28" t="str">
        <f t="shared" si="10"/>
        <v>0</v>
      </c>
      <c r="O176" s="28">
        <f>SUMPRODUCT(('ILC Report'!$A$2:$A$8000='Active WWML'!$A176)*('ILC Report'!$BB$2:$BB$8000='Active WWML'!O$4)*('ILC Report'!$F$2:$F$8000))</f>
        <v>0</v>
      </c>
      <c r="P176" s="28">
        <f>SUMPRODUCT(('ILC Report'!$A$2:$A$8000='Active WWML'!$A176)*('ILC Report'!$BB$2:$BB$8000='Active WWML'!P$4)*('ILC Report'!$F$2:$F$8000))</f>
        <v>0</v>
      </c>
      <c r="Q176" s="28">
        <f>SUMPRODUCT(('ILC Report'!$A$2:$A$8000='Active WWML'!$A176)*('ILC Report'!$BB$2:$BB$8000='Active WWML'!Q$4)*('ILC Report'!$F$2:$F$8000))</f>
        <v>0</v>
      </c>
      <c r="R176" s="28">
        <f>SUMPRODUCT(('ILC Report'!$A$2:$A$8000='Active WWML'!$A176)*('ILC Report'!$BB$2:$BB$8000='Active WWML'!R$4)*('ILC Report'!$F$2:$F$8000))</f>
        <v>0</v>
      </c>
      <c r="S176" s="28">
        <f>SUMPRODUCT(('ILC Report'!$A$2:$A$8000='Active WWML'!$A176)*('ILC Report'!$BB$2:$BB$8000='Active WWML'!S$4)*('ILC Report'!$F$2:$F$8000))</f>
        <v>0</v>
      </c>
      <c r="T176" s="28">
        <f>SUMPRODUCT(('ILC Report'!$A$2:$A$8000='Active WWML'!$A176)*('ILC Report'!$BB$2:$BB$8000='Active WWML'!T$4)*('ILC Report'!$F$2:$F$8000))</f>
        <v>0</v>
      </c>
      <c r="U176" s="28">
        <f>SUMPRODUCT(('ILC Report'!$A$2:$A$8000='Active WWML'!$A176)*('ILC Report'!$BB$2:$BB$8000='Active WWML'!U$4)*('ILC Report'!$F$2:$F$8000))</f>
        <v>0</v>
      </c>
      <c r="V176" s="28">
        <f>SUMPRODUCT(('ILC Report'!$A$2:$A$8000='Active WWML'!$A176)*('ILC Report'!$BB$2:$BB$8000='Active WWML'!V$4)*('ILC Report'!$F$2:$F$8000))</f>
        <v>0</v>
      </c>
      <c r="W176" s="28">
        <f>SUMPRODUCT(('ILC Report'!$A$2:$A$8000='Active WWML'!$A176)*('ILC Report'!$BB$2:$BB$8000='Active WWML'!W$4)*('ILC Report'!$F$2:$F$8000))</f>
        <v>0</v>
      </c>
      <c r="X176" s="28">
        <f>SUMPRODUCT(('ILC Report'!$A$2:$A$8000='Active WWML'!$A176)*('ILC Report'!$BB$2:$BB$8000='Active WWML'!X$4)*('ILC Report'!$F$2:$F$8000))</f>
        <v>0</v>
      </c>
      <c r="Y176" s="28">
        <f>SUMPRODUCT(('ILC Report'!$A$2:$A$8000='Active WWML'!$A176)*('ILC Report'!$BB$2:$BB$8000='Active WWML'!Y$4)*('ILC Report'!$F$2:$F$8000))</f>
        <v>0</v>
      </c>
      <c r="Z176" s="28">
        <f>SUMPRODUCT(('ILC Report'!$A$2:$A$8000='Active WWML'!$A176)*('ILC Report'!$BB$2:$BB$8000='Active WWML'!Z$4)*('ILC Report'!$F$2:$F$8000))</f>
        <v>0</v>
      </c>
      <c r="AA176" s="28">
        <f>SUMPRODUCT(('ILC Report'!$A$2:$A$8000='Active WWML'!$A176)*('ILC Report'!$BB$2:$BB$8000='Active WWML'!AA$4)*('ILC Report'!$F$2:$F$8000))</f>
        <v>0</v>
      </c>
      <c r="AB176" s="28">
        <f>SUMPRODUCT(('ILC Report'!$A$2:$A$8000='Active WWML'!$A176)*('ILC Report'!$BB$2:$BB$8000='Active WWML'!AB$4)*('ILC Report'!$F$2:$F$8000))</f>
        <v>0</v>
      </c>
      <c r="AC176" s="28">
        <f>SUMPRODUCT(('ILC Report'!$A$2:$A$8000='Active WWML'!$A176)*('ILC Report'!$BB$2:$BB$8000='Active WWML'!AC$4)*('ILC Report'!$F$2:$F$8000))</f>
        <v>0</v>
      </c>
      <c r="AD176" s="28">
        <f>SUMPRODUCT(('ILC Report'!$A$2:$A$8000='Active WWML'!$A176)*('ILC Report'!$BB$2:$BB$8000='Active WWML'!AD$4)*('ILC Report'!$F$2:$F$8000))</f>
        <v>0</v>
      </c>
      <c r="AE176" s="28">
        <f>SUMPRODUCT(('ILC Report'!$A$2:$A$8000='Active WWML'!$A176)*('ILC Report'!$BB$2:$BB$8000='Active WWML'!AE$4)*('ILC Report'!$F$2:$F$8000))</f>
        <v>0</v>
      </c>
      <c r="AG176" s="28">
        <f>SUMPRODUCT(('ILC Report'!$A$2:$A$8000='Active WWML'!$A176)*('ILC Report'!$H$2:$H$8000='Active WWML'!AG$4)*('ILC Report'!$F$2:$F$8000))</f>
        <v>0</v>
      </c>
      <c r="AH176" s="28">
        <f>SUMPRODUCT(('ILC Report'!$A$2:$A$8000='Active WWML'!$A176)*('ILC Report'!$H$2:$H$8000='Active WWML'!AH$4)*('ILC Report'!$F$2:$F$8000))</f>
        <v>0</v>
      </c>
      <c r="AI176" s="28">
        <f>SUMPRODUCT(('ILC Report'!$A$2:$A$8000='Active WWML'!$A176)*('ILC Report'!$H$2:$H$8000='Active WWML'!AI$4)*('ILC Report'!$F$2:$F$8000))</f>
        <v>0</v>
      </c>
      <c r="AJ176" s="28">
        <f>SUMPRODUCT(('ILC Report'!$A$2:$A$8000='Active WWML'!$A176)*('ILC Report'!$H$2:$H$8000='Active WWML'!AJ$4)*('ILC Report'!$F$2:$F$8000))</f>
        <v>0</v>
      </c>
      <c r="AK176" s="28">
        <f t="shared" si="11"/>
        <v>0</v>
      </c>
    </row>
    <row r="177" spans="1:37" x14ac:dyDescent="0.3">
      <c r="A177" s="40">
        <v>918122</v>
      </c>
      <c r="B177" s="11" t="s">
        <v>424</v>
      </c>
      <c r="C177" s="11" t="s">
        <v>284</v>
      </c>
      <c r="D177" s="11" t="s">
        <v>305</v>
      </c>
      <c r="E177" s="11" t="s">
        <v>534</v>
      </c>
      <c r="G177" s="28">
        <f>SUMPRODUCT(('ILC Report'!$A$2:$A$8000='Active WWML'!$A177)*('ILC Report'!$BA$2:$BA$8000='Active WWML'!G$4)*('ILC Report'!$F$2:$F$8000))</f>
        <v>0</v>
      </c>
      <c r="H177" s="28">
        <f>SUMPRODUCT(('ILC Report'!$A$2:$A$8000='Active WWML'!$A177)*('ILC Report'!$BA$2:$BA$8000='Active WWML'!H$4)*('ILC Report'!$F$2:$F$8000))</f>
        <v>0</v>
      </c>
      <c r="I177" s="28">
        <f>SUMPRODUCT(('ILC Report'!$A$2:$A$8000='Active WWML'!$A177)*('ILC Report'!$BA$2:$BA$8000='Active WWML'!I$4)*('ILC Report'!$F$2:$F$8000))</f>
        <v>0</v>
      </c>
      <c r="K177" s="28" t="str">
        <f t="shared" si="8"/>
        <v>0</v>
      </c>
      <c r="L177" s="28" t="str">
        <f t="shared" si="9"/>
        <v>0</v>
      </c>
      <c r="M177" s="28" t="str">
        <f t="shared" si="10"/>
        <v>0</v>
      </c>
      <c r="O177" s="28">
        <f>SUMPRODUCT(('ILC Report'!$A$2:$A$8000='Active WWML'!$A177)*('ILC Report'!$BB$2:$BB$8000='Active WWML'!O$4)*('ILC Report'!$F$2:$F$8000))</f>
        <v>0</v>
      </c>
      <c r="P177" s="28">
        <f>SUMPRODUCT(('ILC Report'!$A$2:$A$8000='Active WWML'!$A177)*('ILC Report'!$BB$2:$BB$8000='Active WWML'!P$4)*('ILC Report'!$F$2:$F$8000))</f>
        <v>0</v>
      </c>
      <c r="Q177" s="28">
        <f>SUMPRODUCT(('ILC Report'!$A$2:$A$8000='Active WWML'!$A177)*('ILC Report'!$BB$2:$BB$8000='Active WWML'!Q$4)*('ILC Report'!$F$2:$F$8000))</f>
        <v>0</v>
      </c>
      <c r="R177" s="28">
        <f>SUMPRODUCT(('ILC Report'!$A$2:$A$8000='Active WWML'!$A177)*('ILC Report'!$BB$2:$BB$8000='Active WWML'!R$4)*('ILC Report'!$F$2:$F$8000))</f>
        <v>0</v>
      </c>
      <c r="S177" s="28">
        <f>SUMPRODUCT(('ILC Report'!$A$2:$A$8000='Active WWML'!$A177)*('ILC Report'!$BB$2:$BB$8000='Active WWML'!S$4)*('ILC Report'!$F$2:$F$8000))</f>
        <v>0</v>
      </c>
      <c r="T177" s="28">
        <f>SUMPRODUCT(('ILC Report'!$A$2:$A$8000='Active WWML'!$A177)*('ILC Report'!$BB$2:$BB$8000='Active WWML'!T$4)*('ILC Report'!$F$2:$F$8000))</f>
        <v>0</v>
      </c>
      <c r="U177" s="28">
        <f>SUMPRODUCT(('ILC Report'!$A$2:$A$8000='Active WWML'!$A177)*('ILC Report'!$BB$2:$BB$8000='Active WWML'!U$4)*('ILC Report'!$F$2:$F$8000))</f>
        <v>0</v>
      </c>
      <c r="V177" s="28">
        <f>SUMPRODUCT(('ILC Report'!$A$2:$A$8000='Active WWML'!$A177)*('ILC Report'!$BB$2:$BB$8000='Active WWML'!V$4)*('ILC Report'!$F$2:$F$8000))</f>
        <v>0</v>
      </c>
      <c r="W177" s="28">
        <f>SUMPRODUCT(('ILC Report'!$A$2:$A$8000='Active WWML'!$A177)*('ILC Report'!$BB$2:$BB$8000='Active WWML'!W$4)*('ILC Report'!$F$2:$F$8000))</f>
        <v>0</v>
      </c>
      <c r="X177" s="28">
        <f>SUMPRODUCT(('ILC Report'!$A$2:$A$8000='Active WWML'!$A177)*('ILC Report'!$BB$2:$BB$8000='Active WWML'!X$4)*('ILC Report'!$F$2:$F$8000))</f>
        <v>0</v>
      </c>
      <c r="Y177" s="28">
        <f>SUMPRODUCT(('ILC Report'!$A$2:$A$8000='Active WWML'!$A177)*('ILC Report'!$BB$2:$BB$8000='Active WWML'!Y$4)*('ILC Report'!$F$2:$F$8000))</f>
        <v>0</v>
      </c>
      <c r="Z177" s="28">
        <f>SUMPRODUCT(('ILC Report'!$A$2:$A$8000='Active WWML'!$A177)*('ILC Report'!$BB$2:$BB$8000='Active WWML'!Z$4)*('ILC Report'!$F$2:$F$8000))</f>
        <v>0</v>
      </c>
      <c r="AA177" s="28">
        <f>SUMPRODUCT(('ILC Report'!$A$2:$A$8000='Active WWML'!$A177)*('ILC Report'!$BB$2:$BB$8000='Active WWML'!AA$4)*('ILC Report'!$F$2:$F$8000))</f>
        <v>0</v>
      </c>
      <c r="AB177" s="28">
        <f>SUMPRODUCT(('ILC Report'!$A$2:$A$8000='Active WWML'!$A177)*('ILC Report'!$BB$2:$BB$8000='Active WWML'!AB$4)*('ILC Report'!$F$2:$F$8000))</f>
        <v>0</v>
      </c>
      <c r="AC177" s="28">
        <f>SUMPRODUCT(('ILC Report'!$A$2:$A$8000='Active WWML'!$A177)*('ILC Report'!$BB$2:$BB$8000='Active WWML'!AC$4)*('ILC Report'!$F$2:$F$8000))</f>
        <v>0</v>
      </c>
      <c r="AD177" s="28">
        <f>SUMPRODUCT(('ILC Report'!$A$2:$A$8000='Active WWML'!$A177)*('ILC Report'!$BB$2:$BB$8000='Active WWML'!AD$4)*('ILC Report'!$F$2:$F$8000))</f>
        <v>0</v>
      </c>
      <c r="AE177" s="28">
        <f>SUMPRODUCT(('ILC Report'!$A$2:$A$8000='Active WWML'!$A177)*('ILC Report'!$BB$2:$BB$8000='Active WWML'!AE$4)*('ILC Report'!$F$2:$F$8000))</f>
        <v>0</v>
      </c>
      <c r="AG177" s="28">
        <f>SUMPRODUCT(('ILC Report'!$A$2:$A$8000='Active WWML'!$A177)*('ILC Report'!$H$2:$H$8000='Active WWML'!AG$4)*('ILC Report'!$F$2:$F$8000))</f>
        <v>0</v>
      </c>
      <c r="AH177" s="28">
        <f>SUMPRODUCT(('ILC Report'!$A$2:$A$8000='Active WWML'!$A177)*('ILC Report'!$H$2:$H$8000='Active WWML'!AH$4)*('ILC Report'!$F$2:$F$8000))</f>
        <v>0</v>
      </c>
      <c r="AI177" s="28">
        <f>SUMPRODUCT(('ILC Report'!$A$2:$A$8000='Active WWML'!$A177)*('ILC Report'!$H$2:$H$8000='Active WWML'!AI$4)*('ILC Report'!$F$2:$F$8000))</f>
        <v>0</v>
      </c>
      <c r="AJ177" s="28">
        <f>SUMPRODUCT(('ILC Report'!$A$2:$A$8000='Active WWML'!$A177)*('ILC Report'!$H$2:$H$8000='Active WWML'!AJ$4)*('ILC Report'!$F$2:$F$8000))</f>
        <v>0</v>
      </c>
      <c r="AK177" s="28">
        <f t="shared" si="11"/>
        <v>0</v>
      </c>
    </row>
    <row r="178" spans="1:37" x14ac:dyDescent="0.3">
      <c r="A178" s="40" t="s">
        <v>98</v>
      </c>
      <c r="B178" s="11" t="s">
        <v>312</v>
      </c>
      <c r="C178" s="11" t="s">
        <v>278</v>
      </c>
      <c r="D178" s="11" t="s">
        <v>275</v>
      </c>
      <c r="E178" s="11" t="s">
        <v>276</v>
      </c>
      <c r="G178" s="28">
        <f>SUMPRODUCT(('ILC Report'!$A$2:$A$8000='Active WWML'!$A178)*('ILC Report'!$BA$2:$BA$8000='Active WWML'!G$4)*('ILC Report'!$F$2:$F$8000))</f>
        <v>455</v>
      </c>
      <c r="H178" s="28">
        <f>SUMPRODUCT(('ILC Report'!$A$2:$A$8000='Active WWML'!$A178)*('ILC Report'!$BA$2:$BA$8000='Active WWML'!H$4)*('ILC Report'!$F$2:$F$8000))</f>
        <v>0</v>
      </c>
      <c r="I178" s="28">
        <f>SUMPRODUCT(('ILC Report'!$A$2:$A$8000='Active WWML'!$A178)*('ILC Report'!$BA$2:$BA$8000='Active WWML'!I$4)*('ILC Report'!$F$2:$F$8000))</f>
        <v>0</v>
      </c>
      <c r="K178" s="28" t="str">
        <f t="shared" si="8"/>
        <v>1</v>
      </c>
      <c r="L178" s="28" t="str">
        <f t="shared" si="9"/>
        <v>0</v>
      </c>
      <c r="M178" s="28" t="str">
        <f t="shared" si="10"/>
        <v>0</v>
      </c>
      <c r="O178" s="28">
        <f>SUMPRODUCT(('ILC Report'!$A$2:$A$8000='Active WWML'!$A178)*('ILC Report'!$BB$2:$BB$8000='Active WWML'!O$4)*('ILC Report'!$F$2:$F$8000))</f>
        <v>0</v>
      </c>
      <c r="P178" s="28">
        <f>SUMPRODUCT(('ILC Report'!$A$2:$A$8000='Active WWML'!$A178)*('ILC Report'!$BB$2:$BB$8000='Active WWML'!P$4)*('ILC Report'!$F$2:$F$8000))</f>
        <v>0</v>
      </c>
      <c r="Q178" s="28">
        <f>SUMPRODUCT(('ILC Report'!$A$2:$A$8000='Active WWML'!$A178)*('ILC Report'!$BB$2:$BB$8000='Active WWML'!Q$4)*('ILC Report'!$F$2:$F$8000))</f>
        <v>79</v>
      </c>
      <c r="R178" s="28">
        <f>SUMPRODUCT(('ILC Report'!$A$2:$A$8000='Active WWML'!$A178)*('ILC Report'!$BB$2:$BB$8000='Active WWML'!R$4)*('ILC Report'!$F$2:$F$8000))</f>
        <v>0</v>
      </c>
      <c r="S178" s="28">
        <f>SUMPRODUCT(('ILC Report'!$A$2:$A$8000='Active WWML'!$A178)*('ILC Report'!$BB$2:$BB$8000='Active WWML'!S$4)*('ILC Report'!$F$2:$F$8000))</f>
        <v>0</v>
      </c>
      <c r="T178" s="28">
        <f>SUMPRODUCT(('ILC Report'!$A$2:$A$8000='Active WWML'!$A178)*('ILC Report'!$BB$2:$BB$8000='Active WWML'!T$4)*('ILC Report'!$F$2:$F$8000))</f>
        <v>0</v>
      </c>
      <c r="U178" s="28">
        <f>SUMPRODUCT(('ILC Report'!$A$2:$A$8000='Active WWML'!$A178)*('ILC Report'!$BB$2:$BB$8000='Active WWML'!U$4)*('ILC Report'!$F$2:$F$8000))</f>
        <v>0</v>
      </c>
      <c r="V178" s="28">
        <f>SUMPRODUCT(('ILC Report'!$A$2:$A$8000='Active WWML'!$A178)*('ILC Report'!$BB$2:$BB$8000='Active WWML'!V$4)*('ILC Report'!$F$2:$F$8000))</f>
        <v>0</v>
      </c>
      <c r="W178" s="28">
        <f>SUMPRODUCT(('ILC Report'!$A$2:$A$8000='Active WWML'!$A178)*('ILC Report'!$BB$2:$BB$8000='Active WWML'!W$4)*('ILC Report'!$F$2:$F$8000))</f>
        <v>374</v>
      </c>
      <c r="X178" s="28">
        <f>SUMPRODUCT(('ILC Report'!$A$2:$A$8000='Active WWML'!$A178)*('ILC Report'!$BB$2:$BB$8000='Active WWML'!X$4)*('ILC Report'!$F$2:$F$8000))</f>
        <v>0</v>
      </c>
      <c r="Y178" s="28">
        <f>SUMPRODUCT(('ILC Report'!$A$2:$A$8000='Active WWML'!$A178)*('ILC Report'!$BB$2:$BB$8000='Active WWML'!Y$4)*('ILC Report'!$F$2:$F$8000))</f>
        <v>0</v>
      </c>
      <c r="Z178" s="28">
        <f>SUMPRODUCT(('ILC Report'!$A$2:$A$8000='Active WWML'!$A178)*('ILC Report'!$BB$2:$BB$8000='Active WWML'!Z$4)*('ILC Report'!$F$2:$F$8000))</f>
        <v>0</v>
      </c>
      <c r="AA178" s="28">
        <f>SUMPRODUCT(('ILC Report'!$A$2:$A$8000='Active WWML'!$A178)*('ILC Report'!$BB$2:$BB$8000='Active WWML'!AA$4)*('ILC Report'!$F$2:$F$8000))</f>
        <v>0</v>
      </c>
      <c r="AB178" s="28">
        <f>SUMPRODUCT(('ILC Report'!$A$2:$A$8000='Active WWML'!$A178)*('ILC Report'!$BB$2:$BB$8000='Active WWML'!AB$4)*('ILC Report'!$F$2:$F$8000))</f>
        <v>2</v>
      </c>
      <c r="AC178" s="28">
        <f>SUMPRODUCT(('ILC Report'!$A$2:$A$8000='Active WWML'!$A178)*('ILC Report'!$BB$2:$BB$8000='Active WWML'!AC$4)*('ILC Report'!$F$2:$F$8000))</f>
        <v>0</v>
      </c>
      <c r="AD178" s="28">
        <f>SUMPRODUCT(('ILC Report'!$A$2:$A$8000='Active WWML'!$A178)*('ILC Report'!$BB$2:$BB$8000='Active WWML'!AD$4)*('ILC Report'!$F$2:$F$8000))</f>
        <v>0</v>
      </c>
      <c r="AE178" s="28">
        <f>SUMPRODUCT(('ILC Report'!$A$2:$A$8000='Active WWML'!$A178)*('ILC Report'!$BB$2:$BB$8000='Active WWML'!AE$4)*('ILC Report'!$F$2:$F$8000))</f>
        <v>0</v>
      </c>
      <c r="AG178" s="28">
        <f>SUMPRODUCT(('ILC Report'!$A$2:$A$8000='Active WWML'!$A178)*('ILC Report'!$H$2:$H$8000='Active WWML'!AG$4)*('ILC Report'!$F$2:$F$8000))</f>
        <v>207</v>
      </c>
      <c r="AH178" s="28">
        <f>SUMPRODUCT(('ILC Report'!$A$2:$A$8000='Active WWML'!$A178)*('ILC Report'!$H$2:$H$8000='Active WWML'!AH$4)*('ILC Report'!$F$2:$F$8000))</f>
        <v>248</v>
      </c>
      <c r="AI178" s="28">
        <f>SUMPRODUCT(('ILC Report'!$A$2:$A$8000='Active WWML'!$A178)*('ILC Report'!$H$2:$H$8000='Active WWML'!AI$4)*('ILC Report'!$F$2:$F$8000))</f>
        <v>0</v>
      </c>
      <c r="AJ178" s="28">
        <f>SUMPRODUCT(('ILC Report'!$A$2:$A$8000='Active WWML'!$A178)*('ILC Report'!$H$2:$H$8000='Active WWML'!AJ$4)*('ILC Report'!$F$2:$F$8000))</f>
        <v>0</v>
      </c>
      <c r="AK178" s="28">
        <f t="shared" si="11"/>
        <v>455</v>
      </c>
    </row>
    <row r="179" spans="1:37" x14ac:dyDescent="0.3">
      <c r="A179" s="40" t="s">
        <v>148</v>
      </c>
      <c r="B179" s="11" t="s">
        <v>364</v>
      </c>
      <c r="C179" s="11" t="s">
        <v>274</v>
      </c>
      <c r="D179" s="11" t="s">
        <v>275</v>
      </c>
      <c r="E179" s="11" t="s">
        <v>276</v>
      </c>
      <c r="G179" s="28">
        <f>SUMPRODUCT(('ILC Report'!$A$2:$A$8000='Active WWML'!$A179)*('ILC Report'!$BA$2:$BA$8000='Active WWML'!G$4)*('ILC Report'!$F$2:$F$8000))</f>
        <v>0</v>
      </c>
      <c r="H179" s="28">
        <f>SUMPRODUCT(('ILC Report'!$A$2:$A$8000='Active WWML'!$A179)*('ILC Report'!$BA$2:$BA$8000='Active WWML'!H$4)*('ILC Report'!$F$2:$F$8000))</f>
        <v>0</v>
      </c>
      <c r="I179" s="28">
        <f>SUMPRODUCT(('ILC Report'!$A$2:$A$8000='Active WWML'!$A179)*('ILC Report'!$BA$2:$BA$8000='Active WWML'!I$4)*('ILC Report'!$F$2:$F$8000))</f>
        <v>0</v>
      </c>
      <c r="K179" s="28" t="str">
        <f t="shared" si="8"/>
        <v>0</v>
      </c>
      <c r="L179" s="28" t="str">
        <f t="shared" si="9"/>
        <v>0</v>
      </c>
      <c r="M179" s="28" t="str">
        <f t="shared" si="10"/>
        <v>0</v>
      </c>
      <c r="O179" s="28">
        <f>SUMPRODUCT(('ILC Report'!$A$2:$A$8000='Active WWML'!$A179)*('ILC Report'!$BB$2:$BB$8000='Active WWML'!O$4)*('ILC Report'!$F$2:$F$8000))</f>
        <v>0</v>
      </c>
      <c r="P179" s="28">
        <f>SUMPRODUCT(('ILC Report'!$A$2:$A$8000='Active WWML'!$A179)*('ILC Report'!$BB$2:$BB$8000='Active WWML'!P$4)*('ILC Report'!$F$2:$F$8000))</f>
        <v>0</v>
      </c>
      <c r="Q179" s="28">
        <f>SUMPRODUCT(('ILC Report'!$A$2:$A$8000='Active WWML'!$A179)*('ILC Report'!$BB$2:$BB$8000='Active WWML'!Q$4)*('ILC Report'!$F$2:$F$8000))</f>
        <v>0</v>
      </c>
      <c r="R179" s="28">
        <f>SUMPRODUCT(('ILC Report'!$A$2:$A$8000='Active WWML'!$A179)*('ILC Report'!$BB$2:$BB$8000='Active WWML'!R$4)*('ILC Report'!$F$2:$F$8000))</f>
        <v>0</v>
      </c>
      <c r="S179" s="28">
        <f>SUMPRODUCT(('ILC Report'!$A$2:$A$8000='Active WWML'!$A179)*('ILC Report'!$BB$2:$BB$8000='Active WWML'!S$4)*('ILC Report'!$F$2:$F$8000))</f>
        <v>0</v>
      </c>
      <c r="T179" s="28">
        <f>SUMPRODUCT(('ILC Report'!$A$2:$A$8000='Active WWML'!$A179)*('ILC Report'!$BB$2:$BB$8000='Active WWML'!T$4)*('ILC Report'!$F$2:$F$8000))</f>
        <v>0</v>
      </c>
      <c r="U179" s="28">
        <f>SUMPRODUCT(('ILC Report'!$A$2:$A$8000='Active WWML'!$A179)*('ILC Report'!$BB$2:$BB$8000='Active WWML'!U$4)*('ILC Report'!$F$2:$F$8000))</f>
        <v>0</v>
      </c>
      <c r="V179" s="28">
        <f>SUMPRODUCT(('ILC Report'!$A$2:$A$8000='Active WWML'!$A179)*('ILC Report'!$BB$2:$BB$8000='Active WWML'!V$4)*('ILC Report'!$F$2:$F$8000))</f>
        <v>0</v>
      </c>
      <c r="W179" s="28">
        <f>SUMPRODUCT(('ILC Report'!$A$2:$A$8000='Active WWML'!$A179)*('ILC Report'!$BB$2:$BB$8000='Active WWML'!W$4)*('ILC Report'!$F$2:$F$8000))</f>
        <v>0</v>
      </c>
      <c r="X179" s="28">
        <f>SUMPRODUCT(('ILC Report'!$A$2:$A$8000='Active WWML'!$A179)*('ILC Report'!$BB$2:$BB$8000='Active WWML'!X$4)*('ILC Report'!$F$2:$F$8000))</f>
        <v>0</v>
      </c>
      <c r="Y179" s="28">
        <f>SUMPRODUCT(('ILC Report'!$A$2:$A$8000='Active WWML'!$A179)*('ILC Report'!$BB$2:$BB$8000='Active WWML'!Y$4)*('ILC Report'!$F$2:$F$8000))</f>
        <v>0</v>
      </c>
      <c r="Z179" s="28">
        <f>SUMPRODUCT(('ILC Report'!$A$2:$A$8000='Active WWML'!$A179)*('ILC Report'!$BB$2:$BB$8000='Active WWML'!Z$4)*('ILC Report'!$F$2:$F$8000))</f>
        <v>0</v>
      </c>
      <c r="AA179" s="28">
        <f>SUMPRODUCT(('ILC Report'!$A$2:$A$8000='Active WWML'!$A179)*('ILC Report'!$BB$2:$BB$8000='Active WWML'!AA$4)*('ILC Report'!$F$2:$F$8000))</f>
        <v>0</v>
      </c>
      <c r="AB179" s="28">
        <f>SUMPRODUCT(('ILC Report'!$A$2:$A$8000='Active WWML'!$A179)*('ILC Report'!$BB$2:$BB$8000='Active WWML'!AB$4)*('ILC Report'!$F$2:$F$8000))</f>
        <v>0</v>
      </c>
      <c r="AC179" s="28">
        <f>SUMPRODUCT(('ILC Report'!$A$2:$A$8000='Active WWML'!$A179)*('ILC Report'!$BB$2:$BB$8000='Active WWML'!AC$4)*('ILC Report'!$F$2:$F$8000))</f>
        <v>0</v>
      </c>
      <c r="AD179" s="28">
        <f>SUMPRODUCT(('ILC Report'!$A$2:$A$8000='Active WWML'!$A179)*('ILC Report'!$BB$2:$BB$8000='Active WWML'!AD$4)*('ILC Report'!$F$2:$F$8000))</f>
        <v>0</v>
      </c>
      <c r="AE179" s="28">
        <f>SUMPRODUCT(('ILC Report'!$A$2:$A$8000='Active WWML'!$A179)*('ILC Report'!$BB$2:$BB$8000='Active WWML'!AE$4)*('ILC Report'!$F$2:$F$8000))</f>
        <v>0</v>
      </c>
      <c r="AG179" s="28">
        <f>SUMPRODUCT(('ILC Report'!$A$2:$A$8000='Active WWML'!$A179)*('ILC Report'!$H$2:$H$8000='Active WWML'!AG$4)*('ILC Report'!$F$2:$F$8000))</f>
        <v>0</v>
      </c>
      <c r="AH179" s="28">
        <f>SUMPRODUCT(('ILC Report'!$A$2:$A$8000='Active WWML'!$A179)*('ILC Report'!$H$2:$H$8000='Active WWML'!AH$4)*('ILC Report'!$F$2:$F$8000))</f>
        <v>0</v>
      </c>
      <c r="AI179" s="28">
        <f>SUMPRODUCT(('ILC Report'!$A$2:$A$8000='Active WWML'!$A179)*('ILC Report'!$H$2:$H$8000='Active WWML'!AI$4)*('ILC Report'!$F$2:$F$8000))</f>
        <v>0</v>
      </c>
      <c r="AJ179" s="28">
        <f>SUMPRODUCT(('ILC Report'!$A$2:$A$8000='Active WWML'!$A179)*('ILC Report'!$H$2:$H$8000='Active WWML'!AJ$4)*('ILC Report'!$F$2:$F$8000))</f>
        <v>0</v>
      </c>
      <c r="AK179" s="28">
        <f t="shared" si="11"/>
        <v>0</v>
      </c>
    </row>
    <row r="180" spans="1:37" x14ac:dyDescent="0.3">
      <c r="A180" s="40" t="s">
        <v>132</v>
      </c>
      <c r="B180" s="11" t="s">
        <v>373</v>
      </c>
      <c r="C180" s="11" t="s">
        <v>284</v>
      </c>
      <c r="D180" s="11" t="s">
        <v>305</v>
      </c>
      <c r="E180" s="11" t="s">
        <v>534</v>
      </c>
      <c r="G180" s="28">
        <f>SUMPRODUCT(('ILC Report'!$A$2:$A$8000='Active WWML'!$A180)*('ILC Report'!$BA$2:$BA$8000='Active WWML'!G$4)*('ILC Report'!$F$2:$F$8000))</f>
        <v>0</v>
      </c>
      <c r="H180" s="28">
        <f>SUMPRODUCT(('ILC Report'!$A$2:$A$8000='Active WWML'!$A180)*('ILC Report'!$BA$2:$BA$8000='Active WWML'!H$4)*('ILC Report'!$F$2:$F$8000))</f>
        <v>0</v>
      </c>
      <c r="I180" s="28">
        <f>SUMPRODUCT(('ILC Report'!$A$2:$A$8000='Active WWML'!$A180)*('ILC Report'!$BA$2:$BA$8000='Active WWML'!I$4)*('ILC Report'!$F$2:$F$8000))</f>
        <v>0</v>
      </c>
      <c r="K180" s="28" t="str">
        <f t="shared" si="8"/>
        <v>0</v>
      </c>
      <c r="L180" s="28" t="str">
        <f t="shared" si="9"/>
        <v>0</v>
      </c>
      <c r="M180" s="28" t="str">
        <f t="shared" si="10"/>
        <v>0</v>
      </c>
      <c r="O180" s="28">
        <f>SUMPRODUCT(('ILC Report'!$A$2:$A$8000='Active WWML'!$A180)*('ILC Report'!$BB$2:$BB$8000='Active WWML'!O$4)*('ILC Report'!$F$2:$F$8000))</f>
        <v>0</v>
      </c>
      <c r="P180" s="28">
        <f>SUMPRODUCT(('ILC Report'!$A$2:$A$8000='Active WWML'!$A180)*('ILC Report'!$BB$2:$BB$8000='Active WWML'!P$4)*('ILC Report'!$F$2:$F$8000))</f>
        <v>0</v>
      </c>
      <c r="Q180" s="28">
        <f>SUMPRODUCT(('ILC Report'!$A$2:$A$8000='Active WWML'!$A180)*('ILC Report'!$BB$2:$BB$8000='Active WWML'!Q$4)*('ILC Report'!$F$2:$F$8000))</f>
        <v>0</v>
      </c>
      <c r="R180" s="28">
        <f>SUMPRODUCT(('ILC Report'!$A$2:$A$8000='Active WWML'!$A180)*('ILC Report'!$BB$2:$BB$8000='Active WWML'!R$4)*('ILC Report'!$F$2:$F$8000))</f>
        <v>0</v>
      </c>
      <c r="S180" s="28">
        <f>SUMPRODUCT(('ILC Report'!$A$2:$A$8000='Active WWML'!$A180)*('ILC Report'!$BB$2:$BB$8000='Active WWML'!S$4)*('ILC Report'!$F$2:$F$8000))</f>
        <v>0</v>
      </c>
      <c r="T180" s="28">
        <f>SUMPRODUCT(('ILC Report'!$A$2:$A$8000='Active WWML'!$A180)*('ILC Report'!$BB$2:$BB$8000='Active WWML'!T$4)*('ILC Report'!$F$2:$F$8000))</f>
        <v>0</v>
      </c>
      <c r="U180" s="28">
        <f>SUMPRODUCT(('ILC Report'!$A$2:$A$8000='Active WWML'!$A180)*('ILC Report'!$BB$2:$BB$8000='Active WWML'!U$4)*('ILC Report'!$F$2:$F$8000))</f>
        <v>0</v>
      </c>
      <c r="V180" s="28">
        <f>SUMPRODUCT(('ILC Report'!$A$2:$A$8000='Active WWML'!$A180)*('ILC Report'!$BB$2:$BB$8000='Active WWML'!V$4)*('ILC Report'!$F$2:$F$8000))</f>
        <v>0</v>
      </c>
      <c r="W180" s="28">
        <f>SUMPRODUCT(('ILC Report'!$A$2:$A$8000='Active WWML'!$A180)*('ILC Report'!$BB$2:$BB$8000='Active WWML'!W$4)*('ILC Report'!$F$2:$F$8000))</f>
        <v>0</v>
      </c>
      <c r="X180" s="28">
        <f>SUMPRODUCT(('ILC Report'!$A$2:$A$8000='Active WWML'!$A180)*('ILC Report'!$BB$2:$BB$8000='Active WWML'!X$4)*('ILC Report'!$F$2:$F$8000))</f>
        <v>0</v>
      </c>
      <c r="Y180" s="28">
        <f>SUMPRODUCT(('ILC Report'!$A$2:$A$8000='Active WWML'!$A180)*('ILC Report'!$BB$2:$BB$8000='Active WWML'!Y$4)*('ILC Report'!$F$2:$F$8000))</f>
        <v>0</v>
      </c>
      <c r="Z180" s="28">
        <f>SUMPRODUCT(('ILC Report'!$A$2:$A$8000='Active WWML'!$A180)*('ILC Report'!$BB$2:$BB$8000='Active WWML'!Z$4)*('ILC Report'!$F$2:$F$8000))</f>
        <v>0</v>
      </c>
      <c r="AA180" s="28">
        <f>SUMPRODUCT(('ILC Report'!$A$2:$A$8000='Active WWML'!$A180)*('ILC Report'!$BB$2:$BB$8000='Active WWML'!AA$4)*('ILC Report'!$F$2:$F$8000))</f>
        <v>0</v>
      </c>
      <c r="AB180" s="28">
        <f>SUMPRODUCT(('ILC Report'!$A$2:$A$8000='Active WWML'!$A180)*('ILC Report'!$BB$2:$BB$8000='Active WWML'!AB$4)*('ILC Report'!$F$2:$F$8000))</f>
        <v>0</v>
      </c>
      <c r="AC180" s="28">
        <f>SUMPRODUCT(('ILC Report'!$A$2:$A$8000='Active WWML'!$A180)*('ILC Report'!$BB$2:$BB$8000='Active WWML'!AC$4)*('ILC Report'!$F$2:$F$8000))</f>
        <v>0</v>
      </c>
      <c r="AD180" s="28">
        <f>SUMPRODUCT(('ILC Report'!$A$2:$A$8000='Active WWML'!$A180)*('ILC Report'!$BB$2:$BB$8000='Active WWML'!AD$4)*('ILC Report'!$F$2:$F$8000))</f>
        <v>0</v>
      </c>
      <c r="AE180" s="28">
        <f>SUMPRODUCT(('ILC Report'!$A$2:$A$8000='Active WWML'!$A180)*('ILC Report'!$BB$2:$BB$8000='Active WWML'!AE$4)*('ILC Report'!$F$2:$F$8000))</f>
        <v>0</v>
      </c>
      <c r="AG180" s="28">
        <f>SUMPRODUCT(('ILC Report'!$A$2:$A$8000='Active WWML'!$A180)*('ILC Report'!$H$2:$H$8000='Active WWML'!AG$4)*('ILC Report'!$F$2:$F$8000))</f>
        <v>0</v>
      </c>
      <c r="AH180" s="28">
        <f>SUMPRODUCT(('ILC Report'!$A$2:$A$8000='Active WWML'!$A180)*('ILC Report'!$H$2:$H$8000='Active WWML'!AH$4)*('ILC Report'!$F$2:$F$8000))</f>
        <v>0</v>
      </c>
      <c r="AI180" s="28">
        <f>SUMPRODUCT(('ILC Report'!$A$2:$A$8000='Active WWML'!$A180)*('ILC Report'!$H$2:$H$8000='Active WWML'!AI$4)*('ILC Report'!$F$2:$F$8000))</f>
        <v>0</v>
      </c>
      <c r="AJ180" s="28">
        <f>SUMPRODUCT(('ILC Report'!$A$2:$A$8000='Active WWML'!$A180)*('ILC Report'!$H$2:$H$8000='Active WWML'!AJ$4)*('ILC Report'!$F$2:$F$8000))</f>
        <v>0</v>
      </c>
      <c r="AK180" s="28">
        <f t="shared" si="11"/>
        <v>0</v>
      </c>
    </row>
    <row r="181" spans="1:37" x14ac:dyDescent="0.3">
      <c r="A181" s="40">
        <v>340804</v>
      </c>
      <c r="B181" s="11" t="s">
        <v>308</v>
      </c>
      <c r="C181" s="11" t="s">
        <v>284</v>
      </c>
      <c r="D181" s="11" t="s">
        <v>305</v>
      </c>
      <c r="E181" s="11" t="s">
        <v>534</v>
      </c>
      <c r="G181" s="28">
        <f>SUMPRODUCT(('ILC Report'!$A$2:$A$8000='Active WWML'!$A181)*('ILC Report'!$BA$2:$BA$8000='Active WWML'!G$4)*('ILC Report'!$F$2:$F$8000))</f>
        <v>0</v>
      </c>
      <c r="H181" s="28">
        <f>SUMPRODUCT(('ILC Report'!$A$2:$A$8000='Active WWML'!$A181)*('ILC Report'!$BA$2:$BA$8000='Active WWML'!H$4)*('ILC Report'!$F$2:$F$8000))</f>
        <v>0</v>
      </c>
      <c r="I181" s="28">
        <f>SUMPRODUCT(('ILC Report'!$A$2:$A$8000='Active WWML'!$A181)*('ILC Report'!$BA$2:$BA$8000='Active WWML'!I$4)*('ILC Report'!$F$2:$F$8000))</f>
        <v>0</v>
      </c>
      <c r="K181" s="28" t="str">
        <f t="shared" si="8"/>
        <v>0</v>
      </c>
      <c r="L181" s="28" t="str">
        <f t="shared" si="9"/>
        <v>0</v>
      </c>
      <c r="M181" s="28" t="str">
        <f t="shared" si="10"/>
        <v>0</v>
      </c>
      <c r="O181" s="28">
        <f>SUMPRODUCT(('ILC Report'!$A$2:$A$8000='Active WWML'!$A181)*('ILC Report'!$BB$2:$BB$8000='Active WWML'!O$4)*('ILC Report'!$F$2:$F$8000))</f>
        <v>0</v>
      </c>
      <c r="P181" s="28">
        <f>SUMPRODUCT(('ILC Report'!$A$2:$A$8000='Active WWML'!$A181)*('ILC Report'!$BB$2:$BB$8000='Active WWML'!P$4)*('ILC Report'!$F$2:$F$8000))</f>
        <v>0</v>
      </c>
      <c r="Q181" s="28">
        <f>SUMPRODUCT(('ILC Report'!$A$2:$A$8000='Active WWML'!$A181)*('ILC Report'!$BB$2:$BB$8000='Active WWML'!Q$4)*('ILC Report'!$F$2:$F$8000))</f>
        <v>0</v>
      </c>
      <c r="R181" s="28">
        <f>SUMPRODUCT(('ILC Report'!$A$2:$A$8000='Active WWML'!$A181)*('ILC Report'!$BB$2:$BB$8000='Active WWML'!R$4)*('ILC Report'!$F$2:$F$8000))</f>
        <v>0</v>
      </c>
      <c r="S181" s="28">
        <f>SUMPRODUCT(('ILC Report'!$A$2:$A$8000='Active WWML'!$A181)*('ILC Report'!$BB$2:$BB$8000='Active WWML'!S$4)*('ILC Report'!$F$2:$F$8000))</f>
        <v>0</v>
      </c>
      <c r="T181" s="28">
        <f>SUMPRODUCT(('ILC Report'!$A$2:$A$8000='Active WWML'!$A181)*('ILC Report'!$BB$2:$BB$8000='Active WWML'!T$4)*('ILC Report'!$F$2:$F$8000))</f>
        <v>0</v>
      </c>
      <c r="U181" s="28">
        <f>SUMPRODUCT(('ILC Report'!$A$2:$A$8000='Active WWML'!$A181)*('ILC Report'!$BB$2:$BB$8000='Active WWML'!U$4)*('ILC Report'!$F$2:$F$8000))</f>
        <v>0</v>
      </c>
      <c r="V181" s="28">
        <f>SUMPRODUCT(('ILC Report'!$A$2:$A$8000='Active WWML'!$A181)*('ILC Report'!$BB$2:$BB$8000='Active WWML'!V$4)*('ILC Report'!$F$2:$F$8000))</f>
        <v>0</v>
      </c>
      <c r="W181" s="28">
        <f>SUMPRODUCT(('ILC Report'!$A$2:$A$8000='Active WWML'!$A181)*('ILC Report'!$BB$2:$BB$8000='Active WWML'!W$4)*('ILC Report'!$F$2:$F$8000))</f>
        <v>0</v>
      </c>
      <c r="X181" s="28">
        <f>SUMPRODUCT(('ILC Report'!$A$2:$A$8000='Active WWML'!$A181)*('ILC Report'!$BB$2:$BB$8000='Active WWML'!X$4)*('ILC Report'!$F$2:$F$8000))</f>
        <v>0</v>
      </c>
      <c r="Y181" s="28">
        <f>SUMPRODUCT(('ILC Report'!$A$2:$A$8000='Active WWML'!$A181)*('ILC Report'!$BB$2:$BB$8000='Active WWML'!Y$4)*('ILC Report'!$F$2:$F$8000))</f>
        <v>0</v>
      </c>
      <c r="Z181" s="28">
        <f>SUMPRODUCT(('ILC Report'!$A$2:$A$8000='Active WWML'!$A181)*('ILC Report'!$BB$2:$BB$8000='Active WWML'!Z$4)*('ILC Report'!$F$2:$F$8000))</f>
        <v>0</v>
      </c>
      <c r="AA181" s="28">
        <f>SUMPRODUCT(('ILC Report'!$A$2:$A$8000='Active WWML'!$A181)*('ILC Report'!$BB$2:$BB$8000='Active WWML'!AA$4)*('ILC Report'!$F$2:$F$8000))</f>
        <v>0</v>
      </c>
      <c r="AB181" s="28">
        <f>SUMPRODUCT(('ILC Report'!$A$2:$A$8000='Active WWML'!$A181)*('ILC Report'!$BB$2:$BB$8000='Active WWML'!AB$4)*('ILC Report'!$F$2:$F$8000))</f>
        <v>0</v>
      </c>
      <c r="AC181" s="28">
        <f>SUMPRODUCT(('ILC Report'!$A$2:$A$8000='Active WWML'!$A181)*('ILC Report'!$BB$2:$BB$8000='Active WWML'!AC$4)*('ILC Report'!$F$2:$F$8000))</f>
        <v>0</v>
      </c>
      <c r="AD181" s="28">
        <f>SUMPRODUCT(('ILC Report'!$A$2:$A$8000='Active WWML'!$A181)*('ILC Report'!$BB$2:$BB$8000='Active WWML'!AD$4)*('ILC Report'!$F$2:$F$8000))</f>
        <v>0</v>
      </c>
      <c r="AE181" s="28">
        <f>SUMPRODUCT(('ILC Report'!$A$2:$A$8000='Active WWML'!$A181)*('ILC Report'!$BB$2:$BB$8000='Active WWML'!AE$4)*('ILC Report'!$F$2:$F$8000))</f>
        <v>0</v>
      </c>
      <c r="AG181" s="28">
        <f>SUMPRODUCT(('ILC Report'!$A$2:$A$8000='Active WWML'!$A181)*('ILC Report'!$H$2:$H$8000='Active WWML'!AG$4)*('ILC Report'!$F$2:$F$8000))</f>
        <v>0</v>
      </c>
      <c r="AH181" s="28">
        <f>SUMPRODUCT(('ILC Report'!$A$2:$A$8000='Active WWML'!$A181)*('ILC Report'!$H$2:$H$8000='Active WWML'!AH$4)*('ILC Report'!$F$2:$F$8000))</f>
        <v>0</v>
      </c>
      <c r="AI181" s="28">
        <f>SUMPRODUCT(('ILC Report'!$A$2:$A$8000='Active WWML'!$A181)*('ILC Report'!$H$2:$H$8000='Active WWML'!AI$4)*('ILC Report'!$F$2:$F$8000))</f>
        <v>0</v>
      </c>
      <c r="AJ181" s="28">
        <f>SUMPRODUCT(('ILC Report'!$A$2:$A$8000='Active WWML'!$A181)*('ILC Report'!$H$2:$H$8000='Active WWML'!AJ$4)*('ILC Report'!$F$2:$F$8000))</f>
        <v>0</v>
      </c>
      <c r="AK181" s="28">
        <f t="shared" si="11"/>
        <v>0</v>
      </c>
    </row>
    <row r="182" spans="1:37" x14ac:dyDescent="0.3">
      <c r="A182" s="40" t="s">
        <v>466</v>
      </c>
      <c r="B182" s="11" t="s">
        <v>467</v>
      </c>
      <c r="C182" s="11" t="s">
        <v>283</v>
      </c>
      <c r="D182" s="11" t="s">
        <v>275</v>
      </c>
      <c r="E182" s="11" t="s">
        <v>276</v>
      </c>
      <c r="G182" s="28">
        <f>SUMPRODUCT(('ILC Report'!$A$2:$A$8000='Active WWML'!$A182)*('ILC Report'!$BA$2:$BA$8000='Active WWML'!G$4)*('ILC Report'!$F$2:$F$8000))</f>
        <v>0</v>
      </c>
      <c r="H182" s="28">
        <f>SUMPRODUCT(('ILC Report'!$A$2:$A$8000='Active WWML'!$A182)*('ILC Report'!$BA$2:$BA$8000='Active WWML'!H$4)*('ILC Report'!$F$2:$F$8000))</f>
        <v>0</v>
      </c>
      <c r="I182" s="28">
        <f>SUMPRODUCT(('ILC Report'!$A$2:$A$8000='Active WWML'!$A182)*('ILC Report'!$BA$2:$BA$8000='Active WWML'!I$4)*('ILC Report'!$F$2:$F$8000))</f>
        <v>0</v>
      </c>
      <c r="K182" s="28" t="str">
        <f t="shared" si="8"/>
        <v>0</v>
      </c>
      <c r="L182" s="28" t="str">
        <f t="shared" si="9"/>
        <v>0</v>
      </c>
      <c r="M182" s="28" t="str">
        <f t="shared" si="10"/>
        <v>0</v>
      </c>
      <c r="O182" s="28">
        <f>SUMPRODUCT(('ILC Report'!$A$2:$A$8000='Active WWML'!$A182)*('ILC Report'!$BB$2:$BB$8000='Active WWML'!O$4)*('ILC Report'!$F$2:$F$8000))</f>
        <v>0</v>
      </c>
      <c r="P182" s="28">
        <f>SUMPRODUCT(('ILC Report'!$A$2:$A$8000='Active WWML'!$A182)*('ILC Report'!$BB$2:$BB$8000='Active WWML'!P$4)*('ILC Report'!$F$2:$F$8000))</f>
        <v>0</v>
      </c>
      <c r="Q182" s="28">
        <f>SUMPRODUCT(('ILC Report'!$A$2:$A$8000='Active WWML'!$A182)*('ILC Report'!$BB$2:$BB$8000='Active WWML'!Q$4)*('ILC Report'!$F$2:$F$8000))</f>
        <v>0</v>
      </c>
      <c r="R182" s="28">
        <f>SUMPRODUCT(('ILC Report'!$A$2:$A$8000='Active WWML'!$A182)*('ILC Report'!$BB$2:$BB$8000='Active WWML'!R$4)*('ILC Report'!$F$2:$F$8000))</f>
        <v>0</v>
      </c>
      <c r="S182" s="28">
        <f>SUMPRODUCT(('ILC Report'!$A$2:$A$8000='Active WWML'!$A182)*('ILC Report'!$BB$2:$BB$8000='Active WWML'!S$4)*('ILC Report'!$F$2:$F$8000))</f>
        <v>0</v>
      </c>
      <c r="T182" s="28">
        <f>SUMPRODUCT(('ILC Report'!$A$2:$A$8000='Active WWML'!$A182)*('ILC Report'!$BB$2:$BB$8000='Active WWML'!T$4)*('ILC Report'!$F$2:$F$8000))</f>
        <v>0</v>
      </c>
      <c r="U182" s="28">
        <f>SUMPRODUCT(('ILC Report'!$A$2:$A$8000='Active WWML'!$A182)*('ILC Report'!$BB$2:$BB$8000='Active WWML'!U$4)*('ILC Report'!$F$2:$F$8000))</f>
        <v>0</v>
      </c>
      <c r="V182" s="28">
        <f>SUMPRODUCT(('ILC Report'!$A$2:$A$8000='Active WWML'!$A182)*('ILC Report'!$BB$2:$BB$8000='Active WWML'!V$4)*('ILC Report'!$F$2:$F$8000))</f>
        <v>0</v>
      </c>
      <c r="W182" s="28">
        <f>SUMPRODUCT(('ILC Report'!$A$2:$A$8000='Active WWML'!$A182)*('ILC Report'!$BB$2:$BB$8000='Active WWML'!W$4)*('ILC Report'!$F$2:$F$8000))</f>
        <v>0</v>
      </c>
      <c r="X182" s="28">
        <f>SUMPRODUCT(('ILC Report'!$A$2:$A$8000='Active WWML'!$A182)*('ILC Report'!$BB$2:$BB$8000='Active WWML'!X$4)*('ILC Report'!$F$2:$F$8000))</f>
        <v>0</v>
      </c>
      <c r="Y182" s="28">
        <f>SUMPRODUCT(('ILC Report'!$A$2:$A$8000='Active WWML'!$A182)*('ILC Report'!$BB$2:$BB$8000='Active WWML'!Y$4)*('ILC Report'!$F$2:$F$8000))</f>
        <v>0</v>
      </c>
      <c r="Z182" s="28">
        <f>SUMPRODUCT(('ILC Report'!$A$2:$A$8000='Active WWML'!$A182)*('ILC Report'!$BB$2:$BB$8000='Active WWML'!Z$4)*('ILC Report'!$F$2:$F$8000))</f>
        <v>0</v>
      </c>
      <c r="AA182" s="28">
        <f>SUMPRODUCT(('ILC Report'!$A$2:$A$8000='Active WWML'!$A182)*('ILC Report'!$BB$2:$BB$8000='Active WWML'!AA$4)*('ILC Report'!$F$2:$F$8000))</f>
        <v>0</v>
      </c>
      <c r="AB182" s="28">
        <f>SUMPRODUCT(('ILC Report'!$A$2:$A$8000='Active WWML'!$A182)*('ILC Report'!$BB$2:$BB$8000='Active WWML'!AB$4)*('ILC Report'!$F$2:$F$8000))</f>
        <v>0</v>
      </c>
      <c r="AC182" s="28">
        <f>SUMPRODUCT(('ILC Report'!$A$2:$A$8000='Active WWML'!$A182)*('ILC Report'!$BB$2:$BB$8000='Active WWML'!AC$4)*('ILC Report'!$F$2:$F$8000))</f>
        <v>0</v>
      </c>
      <c r="AD182" s="28">
        <f>SUMPRODUCT(('ILC Report'!$A$2:$A$8000='Active WWML'!$A182)*('ILC Report'!$BB$2:$BB$8000='Active WWML'!AD$4)*('ILC Report'!$F$2:$F$8000))</f>
        <v>0</v>
      </c>
      <c r="AE182" s="28">
        <f>SUMPRODUCT(('ILC Report'!$A$2:$A$8000='Active WWML'!$A182)*('ILC Report'!$BB$2:$BB$8000='Active WWML'!AE$4)*('ILC Report'!$F$2:$F$8000))</f>
        <v>0</v>
      </c>
      <c r="AG182" s="28">
        <f>SUMPRODUCT(('ILC Report'!$A$2:$A$8000='Active WWML'!$A182)*('ILC Report'!$H$2:$H$8000='Active WWML'!AG$4)*('ILC Report'!$F$2:$F$8000))</f>
        <v>0</v>
      </c>
      <c r="AH182" s="28">
        <f>SUMPRODUCT(('ILC Report'!$A$2:$A$8000='Active WWML'!$A182)*('ILC Report'!$H$2:$H$8000='Active WWML'!AH$4)*('ILC Report'!$F$2:$F$8000))</f>
        <v>0</v>
      </c>
      <c r="AI182" s="28">
        <f>SUMPRODUCT(('ILC Report'!$A$2:$A$8000='Active WWML'!$A182)*('ILC Report'!$H$2:$H$8000='Active WWML'!AI$4)*('ILC Report'!$F$2:$F$8000))</f>
        <v>0</v>
      </c>
      <c r="AJ182" s="28">
        <f>SUMPRODUCT(('ILC Report'!$A$2:$A$8000='Active WWML'!$A182)*('ILC Report'!$H$2:$H$8000='Active WWML'!AJ$4)*('ILC Report'!$F$2:$F$8000))</f>
        <v>0</v>
      </c>
      <c r="AK182" s="28">
        <f t="shared" si="11"/>
        <v>0</v>
      </c>
    </row>
    <row r="183" spans="1:37" x14ac:dyDescent="0.3">
      <c r="A183" s="40">
        <v>61572</v>
      </c>
      <c r="B183" s="11" t="s">
        <v>354</v>
      </c>
      <c r="C183" s="11" t="s">
        <v>278</v>
      </c>
      <c r="D183" s="11" t="s">
        <v>275</v>
      </c>
      <c r="E183" s="11" t="s">
        <v>276</v>
      </c>
      <c r="G183" s="28">
        <f>SUMPRODUCT(('ILC Report'!$A$2:$A$8000='Active WWML'!$A183)*('ILC Report'!$BA$2:$BA$8000='Active WWML'!G$4)*('ILC Report'!$F$2:$F$8000))</f>
        <v>0</v>
      </c>
      <c r="H183" s="28">
        <f>SUMPRODUCT(('ILC Report'!$A$2:$A$8000='Active WWML'!$A183)*('ILC Report'!$BA$2:$BA$8000='Active WWML'!H$4)*('ILC Report'!$F$2:$F$8000))</f>
        <v>0</v>
      </c>
      <c r="I183" s="28">
        <f>SUMPRODUCT(('ILC Report'!$A$2:$A$8000='Active WWML'!$A183)*('ILC Report'!$BA$2:$BA$8000='Active WWML'!I$4)*('ILC Report'!$F$2:$F$8000))</f>
        <v>0</v>
      </c>
      <c r="K183" s="28" t="str">
        <f t="shared" si="8"/>
        <v>0</v>
      </c>
      <c r="L183" s="28" t="str">
        <f t="shared" si="9"/>
        <v>0</v>
      </c>
      <c r="M183" s="28" t="str">
        <f t="shared" si="10"/>
        <v>0</v>
      </c>
      <c r="O183" s="28">
        <f>SUMPRODUCT(('ILC Report'!$A$2:$A$8000='Active WWML'!$A183)*('ILC Report'!$BB$2:$BB$8000='Active WWML'!O$4)*('ILC Report'!$F$2:$F$8000))</f>
        <v>0</v>
      </c>
      <c r="P183" s="28">
        <f>SUMPRODUCT(('ILC Report'!$A$2:$A$8000='Active WWML'!$A183)*('ILC Report'!$BB$2:$BB$8000='Active WWML'!P$4)*('ILC Report'!$F$2:$F$8000))</f>
        <v>0</v>
      </c>
      <c r="Q183" s="28">
        <f>SUMPRODUCT(('ILC Report'!$A$2:$A$8000='Active WWML'!$A183)*('ILC Report'!$BB$2:$BB$8000='Active WWML'!Q$4)*('ILC Report'!$F$2:$F$8000))</f>
        <v>0</v>
      </c>
      <c r="R183" s="28">
        <f>SUMPRODUCT(('ILC Report'!$A$2:$A$8000='Active WWML'!$A183)*('ILC Report'!$BB$2:$BB$8000='Active WWML'!R$4)*('ILC Report'!$F$2:$F$8000))</f>
        <v>0</v>
      </c>
      <c r="S183" s="28">
        <f>SUMPRODUCT(('ILC Report'!$A$2:$A$8000='Active WWML'!$A183)*('ILC Report'!$BB$2:$BB$8000='Active WWML'!S$4)*('ILC Report'!$F$2:$F$8000))</f>
        <v>0</v>
      </c>
      <c r="T183" s="28">
        <f>SUMPRODUCT(('ILC Report'!$A$2:$A$8000='Active WWML'!$A183)*('ILC Report'!$BB$2:$BB$8000='Active WWML'!T$4)*('ILC Report'!$F$2:$F$8000))</f>
        <v>0</v>
      </c>
      <c r="U183" s="28">
        <f>SUMPRODUCT(('ILC Report'!$A$2:$A$8000='Active WWML'!$A183)*('ILC Report'!$BB$2:$BB$8000='Active WWML'!U$4)*('ILC Report'!$F$2:$F$8000))</f>
        <v>0</v>
      </c>
      <c r="V183" s="28">
        <f>SUMPRODUCT(('ILC Report'!$A$2:$A$8000='Active WWML'!$A183)*('ILC Report'!$BB$2:$BB$8000='Active WWML'!V$4)*('ILC Report'!$F$2:$F$8000))</f>
        <v>0</v>
      </c>
      <c r="W183" s="28">
        <f>SUMPRODUCT(('ILC Report'!$A$2:$A$8000='Active WWML'!$A183)*('ILC Report'!$BB$2:$BB$8000='Active WWML'!W$4)*('ILC Report'!$F$2:$F$8000))</f>
        <v>0</v>
      </c>
      <c r="X183" s="28">
        <f>SUMPRODUCT(('ILC Report'!$A$2:$A$8000='Active WWML'!$A183)*('ILC Report'!$BB$2:$BB$8000='Active WWML'!X$4)*('ILC Report'!$F$2:$F$8000))</f>
        <v>0</v>
      </c>
      <c r="Y183" s="28">
        <f>SUMPRODUCT(('ILC Report'!$A$2:$A$8000='Active WWML'!$A183)*('ILC Report'!$BB$2:$BB$8000='Active WWML'!Y$4)*('ILC Report'!$F$2:$F$8000))</f>
        <v>0</v>
      </c>
      <c r="Z183" s="28">
        <f>SUMPRODUCT(('ILC Report'!$A$2:$A$8000='Active WWML'!$A183)*('ILC Report'!$BB$2:$BB$8000='Active WWML'!Z$4)*('ILC Report'!$F$2:$F$8000))</f>
        <v>0</v>
      </c>
      <c r="AA183" s="28">
        <f>SUMPRODUCT(('ILC Report'!$A$2:$A$8000='Active WWML'!$A183)*('ILC Report'!$BB$2:$BB$8000='Active WWML'!AA$4)*('ILC Report'!$F$2:$F$8000))</f>
        <v>0</v>
      </c>
      <c r="AB183" s="28">
        <f>SUMPRODUCT(('ILC Report'!$A$2:$A$8000='Active WWML'!$A183)*('ILC Report'!$BB$2:$BB$8000='Active WWML'!AB$4)*('ILC Report'!$F$2:$F$8000))</f>
        <v>0</v>
      </c>
      <c r="AC183" s="28">
        <f>SUMPRODUCT(('ILC Report'!$A$2:$A$8000='Active WWML'!$A183)*('ILC Report'!$BB$2:$BB$8000='Active WWML'!AC$4)*('ILC Report'!$F$2:$F$8000))</f>
        <v>0</v>
      </c>
      <c r="AD183" s="28">
        <f>SUMPRODUCT(('ILC Report'!$A$2:$A$8000='Active WWML'!$A183)*('ILC Report'!$BB$2:$BB$8000='Active WWML'!AD$4)*('ILC Report'!$F$2:$F$8000))</f>
        <v>0</v>
      </c>
      <c r="AE183" s="28">
        <f>SUMPRODUCT(('ILC Report'!$A$2:$A$8000='Active WWML'!$A183)*('ILC Report'!$BB$2:$BB$8000='Active WWML'!AE$4)*('ILC Report'!$F$2:$F$8000))</f>
        <v>0</v>
      </c>
      <c r="AG183" s="28">
        <f>SUMPRODUCT(('ILC Report'!$A$2:$A$8000='Active WWML'!$A183)*('ILC Report'!$H$2:$H$8000='Active WWML'!AG$4)*('ILC Report'!$F$2:$F$8000))</f>
        <v>0</v>
      </c>
      <c r="AH183" s="28">
        <f>SUMPRODUCT(('ILC Report'!$A$2:$A$8000='Active WWML'!$A183)*('ILC Report'!$H$2:$H$8000='Active WWML'!AH$4)*('ILC Report'!$F$2:$F$8000))</f>
        <v>0</v>
      </c>
      <c r="AI183" s="28">
        <f>SUMPRODUCT(('ILC Report'!$A$2:$A$8000='Active WWML'!$A183)*('ILC Report'!$H$2:$H$8000='Active WWML'!AI$4)*('ILC Report'!$F$2:$F$8000))</f>
        <v>0</v>
      </c>
      <c r="AJ183" s="28">
        <f>SUMPRODUCT(('ILC Report'!$A$2:$A$8000='Active WWML'!$A183)*('ILC Report'!$H$2:$H$8000='Active WWML'!AJ$4)*('ILC Report'!$F$2:$F$8000))</f>
        <v>0</v>
      </c>
      <c r="AK183" s="28">
        <f t="shared" si="11"/>
        <v>0</v>
      </c>
    </row>
    <row r="184" spans="1:37" x14ac:dyDescent="0.3">
      <c r="A184" s="40" t="s">
        <v>89</v>
      </c>
      <c r="B184" s="11" t="s">
        <v>297</v>
      </c>
      <c r="C184" s="11" t="s">
        <v>274</v>
      </c>
      <c r="D184" s="11" t="s">
        <v>275</v>
      </c>
      <c r="E184" s="11" t="s">
        <v>276</v>
      </c>
      <c r="G184" s="28">
        <f>SUMPRODUCT(('ILC Report'!$A$2:$A$8000='Active WWML'!$A184)*('ILC Report'!$BA$2:$BA$8000='Active WWML'!G$4)*('ILC Report'!$F$2:$F$8000))</f>
        <v>0</v>
      </c>
      <c r="H184" s="28">
        <f>SUMPRODUCT(('ILC Report'!$A$2:$A$8000='Active WWML'!$A184)*('ILC Report'!$BA$2:$BA$8000='Active WWML'!H$4)*('ILC Report'!$F$2:$F$8000))</f>
        <v>0</v>
      </c>
      <c r="I184" s="28">
        <f>SUMPRODUCT(('ILC Report'!$A$2:$A$8000='Active WWML'!$A184)*('ILC Report'!$BA$2:$BA$8000='Active WWML'!I$4)*('ILC Report'!$F$2:$F$8000))</f>
        <v>0</v>
      </c>
      <c r="K184" s="28" t="str">
        <f t="shared" si="8"/>
        <v>0</v>
      </c>
      <c r="L184" s="28" t="str">
        <f t="shared" si="9"/>
        <v>0</v>
      </c>
      <c r="M184" s="28" t="str">
        <f t="shared" si="10"/>
        <v>0</v>
      </c>
      <c r="O184" s="28">
        <f>SUMPRODUCT(('ILC Report'!$A$2:$A$8000='Active WWML'!$A184)*('ILC Report'!$BB$2:$BB$8000='Active WWML'!O$4)*('ILC Report'!$F$2:$F$8000))</f>
        <v>0</v>
      </c>
      <c r="P184" s="28">
        <f>SUMPRODUCT(('ILC Report'!$A$2:$A$8000='Active WWML'!$A184)*('ILC Report'!$BB$2:$BB$8000='Active WWML'!P$4)*('ILC Report'!$F$2:$F$8000))</f>
        <v>0</v>
      </c>
      <c r="Q184" s="28">
        <f>SUMPRODUCT(('ILC Report'!$A$2:$A$8000='Active WWML'!$A184)*('ILC Report'!$BB$2:$BB$8000='Active WWML'!Q$4)*('ILC Report'!$F$2:$F$8000))</f>
        <v>0</v>
      </c>
      <c r="R184" s="28">
        <f>SUMPRODUCT(('ILC Report'!$A$2:$A$8000='Active WWML'!$A184)*('ILC Report'!$BB$2:$BB$8000='Active WWML'!R$4)*('ILC Report'!$F$2:$F$8000))</f>
        <v>0</v>
      </c>
      <c r="S184" s="28">
        <f>SUMPRODUCT(('ILC Report'!$A$2:$A$8000='Active WWML'!$A184)*('ILC Report'!$BB$2:$BB$8000='Active WWML'!S$4)*('ILC Report'!$F$2:$F$8000))</f>
        <v>0</v>
      </c>
      <c r="T184" s="28">
        <f>SUMPRODUCT(('ILC Report'!$A$2:$A$8000='Active WWML'!$A184)*('ILC Report'!$BB$2:$BB$8000='Active WWML'!T$4)*('ILC Report'!$F$2:$F$8000))</f>
        <v>0</v>
      </c>
      <c r="U184" s="28">
        <f>SUMPRODUCT(('ILC Report'!$A$2:$A$8000='Active WWML'!$A184)*('ILC Report'!$BB$2:$BB$8000='Active WWML'!U$4)*('ILC Report'!$F$2:$F$8000))</f>
        <v>0</v>
      </c>
      <c r="V184" s="28">
        <f>SUMPRODUCT(('ILC Report'!$A$2:$A$8000='Active WWML'!$A184)*('ILC Report'!$BB$2:$BB$8000='Active WWML'!V$4)*('ILC Report'!$F$2:$F$8000))</f>
        <v>0</v>
      </c>
      <c r="W184" s="28">
        <f>SUMPRODUCT(('ILC Report'!$A$2:$A$8000='Active WWML'!$A184)*('ILC Report'!$BB$2:$BB$8000='Active WWML'!W$4)*('ILC Report'!$F$2:$F$8000))</f>
        <v>0</v>
      </c>
      <c r="X184" s="28">
        <f>SUMPRODUCT(('ILC Report'!$A$2:$A$8000='Active WWML'!$A184)*('ILC Report'!$BB$2:$BB$8000='Active WWML'!X$4)*('ILC Report'!$F$2:$F$8000))</f>
        <v>0</v>
      </c>
      <c r="Y184" s="28">
        <f>SUMPRODUCT(('ILC Report'!$A$2:$A$8000='Active WWML'!$A184)*('ILC Report'!$BB$2:$BB$8000='Active WWML'!Y$4)*('ILC Report'!$F$2:$F$8000))</f>
        <v>0</v>
      </c>
      <c r="Z184" s="28">
        <f>SUMPRODUCT(('ILC Report'!$A$2:$A$8000='Active WWML'!$A184)*('ILC Report'!$BB$2:$BB$8000='Active WWML'!Z$4)*('ILC Report'!$F$2:$F$8000))</f>
        <v>0</v>
      </c>
      <c r="AA184" s="28">
        <f>SUMPRODUCT(('ILC Report'!$A$2:$A$8000='Active WWML'!$A184)*('ILC Report'!$BB$2:$BB$8000='Active WWML'!AA$4)*('ILC Report'!$F$2:$F$8000))</f>
        <v>0</v>
      </c>
      <c r="AB184" s="28">
        <f>SUMPRODUCT(('ILC Report'!$A$2:$A$8000='Active WWML'!$A184)*('ILC Report'!$BB$2:$BB$8000='Active WWML'!AB$4)*('ILC Report'!$F$2:$F$8000))</f>
        <v>0</v>
      </c>
      <c r="AC184" s="28">
        <f>SUMPRODUCT(('ILC Report'!$A$2:$A$8000='Active WWML'!$A184)*('ILC Report'!$BB$2:$BB$8000='Active WWML'!AC$4)*('ILC Report'!$F$2:$F$8000))</f>
        <v>0</v>
      </c>
      <c r="AD184" s="28">
        <f>SUMPRODUCT(('ILC Report'!$A$2:$A$8000='Active WWML'!$A184)*('ILC Report'!$BB$2:$BB$8000='Active WWML'!AD$4)*('ILC Report'!$F$2:$F$8000))</f>
        <v>0</v>
      </c>
      <c r="AE184" s="28">
        <f>SUMPRODUCT(('ILC Report'!$A$2:$A$8000='Active WWML'!$A184)*('ILC Report'!$BB$2:$BB$8000='Active WWML'!AE$4)*('ILC Report'!$F$2:$F$8000))</f>
        <v>0</v>
      </c>
      <c r="AG184" s="28">
        <f>SUMPRODUCT(('ILC Report'!$A$2:$A$8000='Active WWML'!$A184)*('ILC Report'!$H$2:$H$8000='Active WWML'!AG$4)*('ILC Report'!$F$2:$F$8000))</f>
        <v>0</v>
      </c>
      <c r="AH184" s="28">
        <f>SUMPRODUCT(('ILC Report'!$A$2:$A$8000='Active WWML'!$A184)*('ILC Report'!$H$2:$H$8000='Active WWML'!AH$4)*('ILC Report'!$F$2:$F$8000))</f>
        <v>0</v>
      </c>
      <c r="AI184" s="28">
        <f>SUMPRODUCT(('ILC Report'!$A$2:$A$8000='Active WWML'!$A184)*('ILC Report'!$H$2:$H$8000='Active WWML'!AI$4)*('ILC Report'!$F$2:$F$8000))</f>
        <v>0</v>
      </c>
      <c r="AJ184" s="28">
        <f>SUMPRODUCT(('ILC Report'!$A$2:$A$8000='Active WWML'!$A184)*('ILC Report'!$H$2:$H$8000='Active WWML'!AJ$4)*('ILC Report'!$F$2:$F$8000))</f>
        <v>0</v>
      </c>
      <c r="AK184" s="28">
        <f t="shared" si="11"/>
        <v>0</v>
      </c>
    </row>
    <row r="185" spans="1:37" x14ac:dyDescent="0.3">
      <c r="A185" s="40" t="s">
        <v>202</v>
      </c>
      <c r="B185" s="11" t="s">
        <v>443</v>
      </c>
      <c r="C185" s="11" t="s">
        <v>284</v>
      </c>
      <c r="D185" s="11" t="s">
        <v>275</v>
      </c>
      <c r="E185" s="11" t="s">
        <v>276</v>
      </c>
      <c r="G185" s="28">
        <f>SUMPRODUCT(('ILC Report'!$A$2:$A$8000='Active WWML'!$A185)*('ILC Report'!$BA$2:$BA$8000='Active WWML'!G$4)*('ILC Report'!$F$2:$F$8000))</f>
        <v>0</v>
      </c>
      <c r="H185" s="28">
        <f>SUMPRODUCT(('ILC Report'!$A$2:$A$8000='Active WWML'!$A185)*('ILC Report'!$BA$2:$BA$8000='Active WWML'!H$4)*('ILC Report'!$F$2:$F$8000))</f>
        <v>0</v>
      </c>
      <c r="I185" s="28">
        <f>SUMPRODUCT(('ILC Report'!$A$2:$A$8000='Active WWML'!$A185)*('ILC Report'!$BA$2:$BA$8000='Active WWML'!I$4)*('ILC Report'!$F$2:$F$8000))</f>
        <v>0</v>
      </c>
      <c r="K185" s="28" t="str">
        <f t="shared" si="8"/>
        <v>0</v>
      </c>
      <c r="L185" s="28" t="str">
        <f t="shared" si="9"/>
        <v>0</v>
      </c>
      <c r="M185" s="28" t="str">
        <f t="shared" si="10"/>
        <v>0</v>
      </c>
      <c r="O185" s="28">
        <f>SUMPRODUCT(('ILC Report'!$A$2:$A$8000='Active WWML'!$A185)*('ILC Report'!$BB$2:$BB$8000='Active WWML'!O$4)*('ILC Report'!$F$2:$F$8000))</f>
        <v>0</v>
      </c>
      <c r="P185" s="28">
        <f>SUMPRODUCT(('ILC Report'!$A$2:$A$8000='Active WWML'!$A185)*('ILC Report'!$BB$2:$BB$8000='Active WWML'!P$4)*('ILC Report'!$F$2:$F$8000))</f>
        <v>0</v>
      </c>
      <c r="Q185" s="28">
        <f>SUMPRODUCT(('ILC Report'!$A$2:$A$8000='Active WWML'!$A185)*('ILC Report'!$BB$2:$BB$8000='Active WWML'!Q$4)*('ILC Report'!$F$2:$F$8000))</f>
        <v>0</v>
      </c>
      <c r="R185" s="28">
        <f>SUMPRODUCT(('ILC Report'!$A$2:$A$8000='Active WWML'!$A185)*('ILC Report'!$BB$2:$BB$8000='Active WWML'!R$4)*('ILC Report'!$F$2:$F$8000))</f>
        <v>0</v>
      </c>
      <c r="S185" s="28">
        <f>SUMPRODUCT(('ILC Report'!$A$2:$A$8000='Active WWML'!$A185)*('ILC Report'!$BB$2:$BB$8000='Active WWML'!S$4)*('ILC Report'!$F$2:$F$8000))</f>
        <v>0</v>
      </c>
      <c r="T185" s="28">
        <f>SUMPRODUCT(('ILC Report'!$A$2:$A$8000='Active WWML'!$A185)*('ILC Report'!$BB$2:$BB$8000='Active WWML'!T$4)*('ILC Report'!$F$2:$F$8000))</f>
        <v>0</v>
      </c>
      <c r="U185" s="28">
        <f>SUMPRODUCT(('ILC Report'!$A$2:$A$8000='Active WWML'!$A185)*('ILC Report'!$BB$2:$BB$8000='Active WWML'!U$4)*('ILC Report'!$F$2:$F$8000))</f>
        <v>0</v>
      </c>
      <c r="V185" s="28">
        <f>SUMPRODUCT(('ILC Report'!$A$2:$A$8000='Active WWML'!$A185)*('ILC Report'!$BB$2:$BB$8000='Active WWML'!V$4)*('ILC Report'!$F$2:$F$8000))</f>
        <v>0</v>
      </c>
      <c r="W185" s="28">
        <f>SUMPRODUCT(('ILC Report'!$A$2:$A$8000='Active WWML'!$A185)*('ILC Report'!$BB$2:$BB$8000='Active WWML'!W$4)*('ILC Report'!$F$2:$F$8000))</f>
        <v>0</v>
      </c>
      <c r="X185" s="28">
        <f>SUMPRODUCT(('ILC Report'!$A$2:$A$8000='Active WWML'!$A185)*('ILC Report'!$BB$2:$BB$8000='Active WWML'!X$4)*('ILC Report'!$F$2:$F$8000))</f>
        <v>0</v>
      </c>
      <c r="Y185" s="28">
        <f>SUMPRODUCT(('ILC Report'!$A$2:$A$8000='Active WWML'!$A185)*('ILC Report'!$BB$2:$BB$8000='Active WWML'!Y$4)*('ILC Report'!$F$2:$F$8000))</f>
        <v>0</v>
      </c>
      <c r="Z185" s="28">
        <f>SUMPRODUCT(('ILC Report'!$A$2:$A$8000='Active WWML'!$A185)*('ILC Report'!$BB$2:$BB$8000='Active WWML'!Z$4)*('ILC Report'!$F$2:$F$8000))</f>
        <v>0</v>
      </c>
      <c r="AA185" s="28">
        <f>SUMPRODUCT(('ILC Report'!$A$2:$A$8000='Active WWML'!$A185)*('ILC Report'!$BB$2:$BB$8000='Active WWML'!AA$4)*('ILC Report'!$F$2:$F$8000))</f>
        <v>0</v>
      </c>
      <c r="AB185" s="28">
        <f>SUMPRODUCT(('ILC Report'!$A$2:$A$8000='Active WWML'!$A185)*('ILC Report'!$BB$2:$BB$8000='Active WWML'!AB$4)*('ILC Report'!$F$2:$F$8000))</f>
        <v>0</v>
      </c>
      <c r="AC185" s="28">
        <f>SUMPRODUCT(('ILC Report'!$A$2:$A$8000='Active WWML'!$A185)*('ILC Report'!$BB$2:$BB$8000='Active WWML'!AC$4)*('ILC Report'!$F$2:$F$8000))</f>
        <v>0</v>
      </c>
      <c r="AD185" s="28">
        <f>SUMPRODUCT(('ILC Report'!$A$2:$A$8000='Active WWML'!$A185)*('ILC Report'!$BB$2:$BB$8000='Active WWML'!AD$4)*('ILC Report'!$F$2:$F$8000))</f>
        <v>0</v>
      </c>
      <c r="AE185" s="28">
        <f>SUMPRODUCT(('ILC Report'!$A$2:$A$8000='Active WWML'!$A185)*('ILC Report'!$BB$2:$BB$8000='Active WWML'!AE$4)*('ILC Report'!$F$2:$F$8000))</f>
        <v>0</v>
      </c>
      <c r="AG185" s="28">
        <f>SUMPRODUCT(('ILC Report'!$A$2:$A$8000='Active WWML'!$A185)*('ILC Report'!$H$2:$H$8000='Active WWML'!AG$4)*('ILC Report'!$F$2:$F$8000))</f>
        <v>0</v>
      </c>
      <c r="AH185" s="28">
        <f>SUMPRODUCT(('ILC Report'!$A$2:$A$8000='Active WWML'!$A185)*('ILC Report'!$H$2:$H$8000='Active WWML'!AH$4)*('ILC Report'!$F$2:$F$8000))</f>
        <v>0</v>
      </c>
      <c r="AI185" s="28">
        <f>SUMPRODUCT(('ILC Report'!$A$2:$A$8000='Active WWML'!$A185)*('ILC Report'!$H$2:$H$8000='Active WWML'!AI$4)*('ILC Report'!$F$2:$F$8000))</f>
        <v>0</v>
      </c>
      <c r="AJ185" s="28">
        <f>SUMPRODUCT(('ILC Report'!$A$2:$A$8000='Active WWML'!$A185)*('ILC Report'!$H$2:$H$8000='Active WWML'!AJ$4)*('ILC Report'!$F$2:$F$8000))</f>
        <v>0</v>
      </c>
      <c r="AK185" s="28">
        <f t="shared" si="11"/>
        <v>0</v>
      </c>
    </row>
    <row r="186" spans="1:37" x14ac:dyDescent="0.3">
      <c r="A186" s="40" t="s">
        <v>92</v>
      </c>
      <c r="B186" s="11" t="s">
        <v>279</v>
      </c>
      <c r="C186" s="11" t="s">
        <v>278</v>
      </c>
      <c r="D186" s="11" t="s">
        <v>275</v>
      </c>
      <c r="E186" s="11" t="s">
        <v>276</v>
      </c>
      <c r="G186" s="28">
        <f>SUMPRODUCT(('ILC Report'!$A$2:$A$8000='Active WWML'!$A186)*('ILC Report'!$BA$2:$BA$8000='Active WWML'!G$4)*('ILC Report'!$F$2:$F$8000))</f>
        <v>0</v>
      </c>
      <c r="H186" s="28">
        <f>SUMPRODUCT(('ILC Report'!$A$2:$A$8000='Active WWML'!$A186)*('ILC Report'!$BA$2:$BA$8000='Active WWML'!H$4)*('ILC Report'!$F$2:$F$8000))</f>
        <v>0</v>
      </c>
      <c r="I186" s="28">
        <f>SUMPRODUCT(('ILC Report'!$A$2:$A$8000='Active WWML'!$A186)*('ILC Report'!$BA$2:$BA$8000='Active WWML'!I$4)*('ILC Report'!$F$2:$F$8000))</f>
        <v>0</v>
      </c>
      <c r="K186" s="28" t="str">
        <f t="shared" si="8"/>
        <v>0</v>
      </c>
      <c r="L186" s="28" t="str">
        <f t="shared" si="9"/>
        <v>0</v>
      </c>
      <c r="M186" s="28" t="str">
        <f t="shared" si="10"/>
        <v>0</v>
      </c>
      <c r="O186" s="28">
        <f>SUMPRODUCT(('ILC Report'!$A$2:$A$8000='Active WWML'!$A186)*('ILC Report'!$BB$2:$BB$8000='Active WWML'!O$4)*('ILC Report'!$F$2:$F$8000))</f>
        <v>0</v>
      </c>
      <c r="P186" s="28">
        <f>SUMPRODUCT(('ILC Report'!$A$2:$A$8000='Active WWML'!$A186)*('ILC Report'!$BB$2:$BB$8000='Active WWML'!P$4)*('ILC Report'!$F$2:$F$8000))</f>
        <v>0</v>
      </c>
      <c r="Q186" s="28">
        <f>SUMPRODUCT(('ILC Report'!$A$2:$A$8000='Active WWML'!$A186)*('ILC Report'!$BB$2:$BB$8000='Active WWML'!Q$4)*('ILC Report'!$F$2:$F$8000))</f>
        <v>0</v>
      </c>
      <c r="R186" s="28">
        <f>SUMPRODUCT(('ILC Report'!$A$2:$A$8000='Active WWML'!$A186)*('ILC Report'!$BB$2:$BB$8000='Active WWML'!R$4)*('ILC Report'!$F$2:$F$8000))</f>
        <v>0</v>
      </c>
      <c r="S186" s="28">
        <f>SUMPRODUCT(('ILC Report'!$A$2:$A$8000='Active WWML'!$A186)*('ILC Report'!$BB$2:$BB$8000='Active WWML'!S$4)*('ILC Report'!$F$2:$F$8000))</f>
        <v>0</v>
      </c>
      <c r="T186" s="28">
        <f>SUMPRODUCT(('ILC Report'!$A$2:$A$8000='Active WWML'!$A186)*('ILC Report'!$BB$2:$BB$8000='Active WWML'!T$4)*('ILC Report'!$F$2:$F$8000))</f>
        <v>0</v>
      </c>
      <c r="U186" s="28">
        <f>SUMPRODUCT(('ILC Report'!$A$2:$A$8000='Active WWML'!$A186)*('ILC Report'!$BB$2:$BB$8000='Active WWML'!U$4)*('ILC Report'!$F$2:$F$8000))</f>
        <v>0</v>
      </c>
      <c r="V186" s="28">
        <f>SUMPRODUCT(('ILC Report'!$A$2:$A$8000='Active WWML'!$A186)*('ILC Report'!$BB$2:$BB$8000='Active WWML'!V$4)*('ILC Report'!$F$2:$F$8000))</f>
        <v>0</v>
      </c>
      <c r="W186" s="28">
        <f>SUMPRODUCT(('ILC Report'!$A$2:$A$8000='Active WWML'!$A186)*('ILC Report'!$BB$2:$BB$8000='Active WWML'!W$4)*('ILC Report'!$F$2:$F$8000))</f>
        <v>0</v>
      </c>
      <c r="X186" s="28">
        <f>SUMPRODUCT(('ILC Report'!$A$2:$A$8000='Active WWML'!$A186)*('ILC Report'!$BB$2:$BB$8000='Active WWML'!X$4)*('ILC Report'!$F$2:$F$8000))</f>
        <v>0</v>
      </c>
      <c r="Y186" s="28">
        <f>SUMPRODUCT(('ILC Report'!$A$2:$A$8000='Active WWML'!$A186)*('ILC Report'!$BB$2:$BB$8000='Active WWML'!Y$4)*('ILC Report'!$F$2:$F$8000))</f>
        <v>0</v>
      </c>
      <c r="Z186" s="28">
        <f>SUMPRODUCT(('ILC Report'!$A$2:$A$8000='Active WWML'!$A186)*('ILC Report'!$BB$2:$BB$8000='Active WWML'!Z$4)*('ILC Report'!$F$2:$F$8000))</f>
        <v>0</v>
      </c>
      <c r="AA186" s="28">
        <f>SUMPRODUCT(('ILC Report'!$A$2:$A$8000='Active WWML'!$A186)*('ILC Report'!$BB$2:$BB$8000='Active WWML'!AA$4)*('ILC Report'!$F$2:$F$8000))</f>
        <v>0</v>
      </c>
      <c r="AB186" s="28">
        <f>SUMPRODUCT(('ILC Report'!$A$2:$A$8000='Active WWML'!$A186)*('ILC Report'!$BB$2:$BB$8000='Active WWML'!AB$4)*('ILC Report'!$F$2:$F$8000))</f>
        <v>0</v>
      </c>
      <c r="AC186" s="28">
        <f>SUMPRODUCT(('ILC Report'!$A$2:$A$8000='Active WWML'!$A186)*('ILC Report'!$BB$2:$BB$8000='Active WWML'!AC$4)*('ILC Report'!$F$2:$F$8000))</f>
        <v>0</v>
      </c>
      <c r="AD186" s="28">
        <f>SUMPRODUCT(('ILC Report'!$A$2:$A$8000='Active WWML'!$A186)*('ILC Report'!$BB$2:$BB$8000='Active WWML'!AD$4)*('ILC Report'!$F$2:$F$8000))</f>
        <v>0</v>
      </c>
      <c r="AE186" s="28">
        <f>SUMPRODUCT(('ILC Report'!$A$2:$A$8000='Active WWML'!$A186)*('ILC Report'!$BB$2:$BB$8000='Active WWML'!AE$4)*('ILC Report'!$F$2:$F$8000))</f>
        <v>0</v>
      </c>
      <c r="AG186" s="28">
        <f>SUMPRODUCT(('ILC Report'!$A$2:$A$8000='Active WWML'!$A186)*('ILC Report'!$H$2:$H$8000='Active WWML'!AG$4)*('ILC Report'!$F$2:$F$8000))</f>
        <v>0</v>
      </c>
      <c r="AH186" s="28">
        <f>SUMPRODUCT(('ILC Report'!$A$2:$A$8000='Active WWML'!$A186)*('ILC Report'!$H$2:$H$8000='Active WWML'!AH$4)*('ILC Report'!$F$2:$F$8000))</f>
        <v>0</v>
      </c>
      <c r="AI186" s="28">
        <f>SUMPRODUCT(('ILC Report'!$A$2:$A$8000='Active WWML'!$A186)*('ILC Report'!$H$2:$H$8000='Active WWML'!AI$4)*('ILC Report'!$F$2:$F$8000))</f>
        <v>0</v>
      </c>
      <c r="AJ186" s="28">
        <f>SUMPRODUCT(('ILC Report'!$A$2:$A$8000='Active WWML'!$A186)*('ILC Report'!$H$2:$H$8000='Active WWML'!AJ$4)*('ILC Report'!$F$2:$F$8000))</f>
        <v>0</v>
      </c>
      <c r="AK186" s="28">
        <f t="shared" si="11"/>
        <v>0</v>
      </c>
    </row>
    <row r="187" spans="1:37" x14ac:dyDescent="0.3">
      <c r="A187" s="40">
        <v>98285</v>
      </c>
      <c r="B187" s="11" t="s">
        <v>391</v>
      </c>
      <c r="C187" s="11" t="s">
        <v>46</v>
      </c>
      <c r="D187" s="11" t="s">
        <v>275</v>
      </c>
      <c r="E187" s="11" t="s">
        <v>276</v>
      </c>
      <c r="G187" s="28">
        <f>SUMPRODUCT(('ILC Report'!$A$2:$A$8000='Active WWML'!$A187)*('ILC Report'!$BA$2:$BA$8000='Active WWML'!G$4)*('ILC Report'!$F$2:$F$8000))</f>
        <v>0</v>
      </c>
      <c r="H187" s="28">
        <f>SUMPRODUCT(('ILC Report'!$A$2:$A$8000='Active WWML'!$A187)*('ILC Report'!$BA$2:$BA$8000='Active WWML'!H$4)*('ILC Report'!$F$2:$F$8000))</f>
        <v>0</v>
      </c>
      <c r="I187" s="28">
        <f>SUMPRODUCT(('ILC Report'!$A$2:$A$8000='Active WWML'!$A187)*('ILC Report'!$BA$2:$BA$8000='Active WWML'!I$4)*('ILC Report'!$F$2:$F$8000))</f>
        <v>0</v>
      </c>
      <c r="K187" s="28" t="str">
        <f t="shared" si="8"/>
        <v>0</v>
      </c>
      <c r="L187" s="28" t="str">
        <f t="shared" si="9"/>
        <v>0</v>
      </c>
      <c r="M187" s="28" t="str">
        <f t="shared" si="10"/>
        <v>0</v>
      </c>
      <c r="O187" s="28">
        <f>SUMPRODUCT(('ILC Report'!$A$2:$A$8000='Active WWML'!$A187)*('ILC Report'!$BB$2:$BB$8000='Active WWML'!O$4)*('ILC Report'!$F$2:$F$8000))</f>
        <v>0</v>
      </c>
      <c r="P187" s="28">
        <f>SUMPRODUCT(('ILC Report'!$A$2:$A$8000='Active WWML'!$A187)*('ILC Report'!$BB$2:$BB$8000='Active WWML'!P$4)*('ILC Report'!$F$2:$F$8000))</f>
        <v>0</v>
      </c>
      <c r="Q187" s="28">
        <f>SUMPRODUCT(('ILC Report'!$A$2:$A$8000='Active WWML'!$A187)*('ILC Report'!$BB$2:$BB$8000='Active WWML'!Q$4)*('ILC Report'!$F$2:$F$8000))</f>
        <v>0</v>
      </c>
      <c r="R187" s="28">
        <f>SUMPRODUCT(('ILC Report'!$A$2:$A$8000='Active WWML'!$A187)*('ILC Report'!$BB$2:$BB$8000='Active WWML'!R$4)*('ILC Report'!$F$2:$F$8000))</f>
        <v>0</v>
      </c>
      <c r="S187" s="28">
        <f>SUMPRODUCT(('ILC Report'!$A$2:$A$8000='Active WWML'!$A187)*('ILC Report'!$BB$2:$BB$8000='Active WWML'!S$4)*('ILC Report'!$F$2:$F$8000))</f>
        <v>0</v>
      </c>
      <c r="T187" s="28">
        <f>SUMPRODUCT(('ILC Report'!$A$2:$A$8000='Active WWML'!$A187)*('ILC Report'!$BB$2:$BB$8000='Active WWML'!T$4)*('ILC Report'!$F$2:$F$8000))</f>
        <v>0</v>
      </c>
      <c r="U187" s="28">
        <f>SUMPRODUCT(('ILC Report'!$A$2:$A$8000='Active WWML'!$A187)*('ILC Report'!$BB$2:$BB$8000='Active WWML'!U$4)*('ILC Report'!$F$2:$F$8000))</f>
        <v>0</v>
      </c>
      <c r="V187" s="28">
        <f>SUMPRODUCT(('ILC Report'!$A$2:$A$8000='Active WWML'!$A187)*('ILC Report'!$BB$2:$BB$8000='Active WWML'!V$4)*('ILC Report'!$F$2:$F$8000))</f>
        <v>0</v>
      </c>
      <c r="W187" s="28">
        <f>SUMPRODUCT(('ILC Report'!$A$2:$A$8000='Active WWML'!$A187)*('ILC Report'!$BB$2:$BB$8000='Active WWML'!W$4)*('ILC Report'!$F$2:$F$8000))</f>
        <v>0</v>
      </c>
      <c r="X187" s="28">
        <f>SUMPRODUCT(('ILC Report'!$A$2:$A$8000='Active WWML'!$A187)*('ILC Report'!$BB$2:$BB$8000='Active WWML'!X$4)*('ILC Report'!$F$2:$F$8000))</f>
        <v>0</v>
      </c>
      <c r="Y187" s="28">
        <f>SUMPRODUCT(('ILC Report'!$A$2:$A$8000='Active WWML'!$A187)*('ILC Report'!$BB$2:$BB$8000='Active WWML'!Y$4)*('ILC Report'!$F$2:$F$8000))</f>
        <v>0</v>
      </c>
      <c r="Z187" s="28">
        <f>SUMPRODUCT(('ILC Report'!$A$2:$A$8000='Active WWML'!$A187)*('ILC Report'!$BB$2:$BB$8000='Active WWML'!Z$4)*('ILC Report'!$F$2:$F$8000))</f>
        <v>0</v>
      </c>
      <c r="AA187" s="28">
        <f>SUMPRODUCT(('ILC Report'!$A$2:$A$8000='Active WWML'!$A187)*('ILC Report'!$BB$2:$BB$8000='Active WWML'!AA$4)*('ILC Report'!$F$2:$F$8000))</f>
        <v>0</v>
      </c>
      <c r="AB187" s="28">
        <f>SUMPRODUCT(('ILC Report'!$A$2:$A$8000='Active WWML'!$A187)*('ILC Report'!$BB$2:$BB$8000='Active WWML'!AB$4)*('ILC Report'!$F$2:$F$8000))</f>
        <v>0</v>
      </c>
      <c r="AC187" s="28">
        <f>SUMPRODUCT(('ILC Report'!$A$2:$A$8000='Active WWML'!$A187)*('ILC Report'!$BB$2:$BB$8000='Active WWML'!AC$4)*('ILC Report'!$F$2:$F$8000))</f>
        <v>0</v>
      </c>
      <c r="AD187" s="28">
        <f>SUMPRODUCT(('ILC Report'!$A$2:$A$8000='Active WWML'!$A187)*('ILC Report'!$BB$2:$BB$8000='Active WWML'!AD$4)*('ILC Report'!$F$2:$F$8000))</f>
        <v>0</v>
      </c>
      <c r="AE187" s="28">
        <f>SUMPRODUCT(('ILC Report'!$A$2:$A$8000='Active WWML'!$A187)*('ILC Report'!$BB$2:$BB$8000='Active WWML'!AE$4)*('ILC Report'!$F$2:$F$8000))</f>
        <v>0</v>
      </c>
      <c r="AG187" s="28">
        <f>SUMPRODUCT(('ILC Report'!$A$2:$A$8000='Active WWML'!$A187)*('ILC Report'!$H$2:$H$8000='Active WWML'!AG$4)*('ILC Report'!$F$2:$F$8000))</f>
        <v>0</v>
      </c>
      <c r="AH187" s="28">
        <f>SUMPRODUCT(('ILC Report'!$A$2:$A$8000='Active WWML'!$A187)*('ILC Report'!$H$2:$H$8000='Active WWML'!AH$4)*('ILC Report'!$F$2:$F$8000))</f>
        <v>0</v>
      </c>
      <c r="AI187" s="28">
        <f>SUMPRODUCT(('ILC Report'!$A$2:$A$8000='Active WWML'!$A187)*('ILC Report'!$H$2:$H$8000='Active WWML'!AI$4)*('ILC Report'!$F$2:$F$8000))</f>
        <v>0</v>
      </c>
      <c r="AJ187" s="28">
        <f>SUMPRODUCT(('ILC Report'!$A$2:$A$8000='Active WWML'!$A187)*('ILC Report'!$H$2:$H$8000='Active WWML'!AJ$4)*('ILC Report'!$F$2:$F$8000))</f>
        <v>0</v>
      </c>
      <c r="AK187" s="28">
        <f t="shared" si="11"/>
        <v>0</v>
      </c>
    </row>
    <row r="188" spans="1:37" x14ac:dyDescent="0.3">
      <c r="A188" s="40">
        <v>98144</v>
      </c>
      <c r="B188" s="11" t="s">
        <v>392</v>
      </c>
      <c r="C188" s="11" t="s">
        <v>283</v>
      </c>
      <c r="D188" s="11" t="s">
        <v>275</v>
      </c>
      <c r="E188" s="11" t="s">
        <v>276</v>
      </c>
      <c r="G188" s="28">
        <f>SUMPRODUCT(('ILC Report'!$A$2:$A$8000='Active WWML'!$A188)*('ILC Report'!$BA$2:$BA$8000='Active WWML'!G$4)*('ILC Report'!$F$2:$F$8000))</f>
        <v>0</v>
      </c>
      <c r="H188" s="28">
        <f>SUMPRODUCT(('ILC Report'!$A$2:$A$8000='Active WWML'!$A188)*('ILC Report'!$BA$2:$BA$8000='Active WWML'!H$4)*('ILC Report'!$F$2:$F$8000))</f>
        <v>0</v>
      </c>
      <c r="I188" s="28">
        <f>SUMPRODUCT(('ILC Report'!$A$2:$A$8000='Active WWML'!$A188)*('ILC Report'!$BA$2:$BA$8000='Active WWML'!I$4)*('ILC Report'!$F$2:$F$8000))</f>
        <v>0</v>
      </c>
      <c r="K188" s="28" t="str">
        <f t="shared" si="8"/>
        <v>0</v>
      </c>
      <c r="L188" s="28" t="str">
        <f t="shared" si="9"/>
        <v>0</v>
      </c>
      <c r="M188" s="28" t="str">
        <f t="shared" si="10"/>
        <v>0</v>
      </c>
      <c r="O188" s="28">
        <f>SUMPRODUCT(('ILC Report'!$A$2:$A$8000='Active WWML'!$A188)*('ILC Report'!$BB$2:$BB$8000='Active WWML'!O$4)*('ILC Report'!$F$2:$F$8000))</f>
        <v>0</v>
      </c>
      <c r="P188" s="28">
        <f>SUMPRODUCT(('ILC Report'!$A$2:$A$8000='Active WWML'!$A188)*('ILC Report'!$BB$2:$BB$8000='Active WWML'!P$4)*('ILC Report'!$F$2:$F$8000))</f>
        <v>0</v>
      </c>
      <c r="Q188" s="28">
        <f>SUMPRODUCT(('ILC Report'!$A$2:$A$8000='Active WWML'!$A188)*('ILC Report'!$BB$2:$BB$8000='Active WWML'!Q$4)*('ILC Report'!$F$2:$F$8000))</f>
        <v>0</v>
      </c>
      <c r="R188" s="28">
        <f>SUMPRODUCT(('ILC Report'!$A$2:$A$8000='Active WWML'!$A188)*('ILC Report'!$BB$2:$BB$8000='Active WWML'!R$4)*('ILC Report'!$F$2:$F$8000))</f>
        <v>0</v>
      </c>
      <c r="S188" s="28">
        <f>SUMPRODUCT(('ILC Report'!$A$2:$A$8000='Active WWML'!$A188)*('ILC Report'!$BB$2:$BB$8000='Active WWML'!S$4)*('ILC Report'!$F$2:$F$8000))</f>
        <v>0</v>
      </c>
      <c r="T188" s="28">
        <f>SUMPRODUCT(('ILC Report'!$A$2:$A$8000='Active WWML'!$A188)*('ILC Report'!$BB$2:$BB$8000='Active WWML'!T$4)*('ILC Report'!$F$2:$F$8000))</f>
        <v>0</v>
      </c>
      <c r="U188" s="28">
        <f>SUMPRODUCT(('ILC Report'!$A$2:$A$8000='Active WWML'!$A188)*('ILC Report'!$BB$2:$BB$8000='Active WWML'!U$4)*('ILC Report'!$F$2:$F$8000))</f>
        <v>0</v>
      </c>
      <c r="V188" s="28">
        <f>SUMPRODUCT(('ILC Report'!$A$2:$A$8000='Active WWML'!$A188)*('ILC Report'!$BB$2:$BB$8000='Active WWML'!V$4)*('ILC Report'!$F$2:$F$8000))</f>
        <v>0</v>
      </c>
      <c r="W188" s="28">
        <f>SUMPRODUCT(('ILC Report'!$A$2:$A$8000='Active WWML'!$A188)*('ILC Report'!$BB$2:$BB$8000='Active WWML'!W$4)*('ILC Report'!$F$2:$F$8000))</f>
        <v>0</v>
      </c>
      <c r="X188" s="28">
        <f>SUMPRODUCT(('ILC Report'!$A$2:$A$8000='Active WWML'!$A188)*('ILC Report'!$BB$2:$BB$8000='Active WWML'!X$4)*('ILC Report'!$F$2:$F$8000))</f>
        <v>0</v>
      </c>
      <c r="Y188" s="28">
        <f>SUMPRODUCT(('ILC Report'!$A$2:$A$8000='Active WWML'!$A188)*('ILC Report'!$BB$2:$BB$8000='Active WWML'!Y$4)*('ILC Report'!$F$2:$F$8000))</f>
        <v>0</v>
      </c>
      <c r="Z188" s="28">
        <f>SUMPRODUCT(('ILC Report'!$A$2:$A$8000='Active WWML'!$A188)*('ILC Report'!$BB$2:$BB$8000='Active WWML'!Z$4)*('ILC Report'!$F$2:$F$8000))</f>
        <v>0</v>
      </c>
      <c r="AA188" s="28">
        <f>SUMPRODUCT(('ILC Report'!$A$2:$A$8000='Active WWML'!$A188)*('ILC Report'!$BB$2:$BB$8000='Active WWML'!AA$4)*('ILC Report'!$F$2:$F$8000))</f>
        <v>0</v>
      </c>
      <c r="AB188" s="28">
        <f>SUMPRODUCT(('ILC Report'!$A$2:$A$8000='Active WWML'!$A188)*('ILC Report'!$BB$2:$BB$8000='Active WWML'!AB$4)*('ILC Report'!$F$2:$F$8000))</f>
        <v>0</v>
      </c>
      <c r="AC188" s="28">
        <f>SUMPRODUCT(('ILC Report'!$A$2:$A$8000='Active WWML'!$A188)*('ILC Report'!$BB$2:$BB$8000='Active WWML'!AC$4)*('ILC Report'!$F$2:$F$8000))</f>
        <v>0</v>
      </c>
      <c r="AD188" s="28">
        <f>SUMPRODUCT(('ILC Report'!$A$2:$A$8000='Active WWML'!$A188)*('ILC Report'!$BB$2:$BB$8000='Active WWML'!AD$4)*('ILC Report'!$F$2:$F$8000))</f>
        <v>0</v>
      </c>
      <c r="AE188" s="28">
        <f>SUMPRODUCT(('ILC Report'!$A$2:$A$8000='Active WWML'!$A188)*('ILC Report'!$BB$2:$BB$8000='Active WWML'!AE$4)*('ILC Report'!$F$2:$F$8000))</f>
        <v>0</v>
      </c>
      <c r="AG188" s="28">
        <f>SUMPRODUCT(('ILC Report'!$A$2:$A$8000='Active WWML'!$A188)*('ILC Report'!$H$2:$H$8000='Active WWML'!AG$4)*('ILC Report'!$F$2:$F$8000))</f>
        <v>0</v>
      </c>
      <c r="AH188" s="28">
        <f>SUMPRODUCT(('ILC Report'!$A$2:$A$8000='Active WWML'!$A188)*('ILC Report'!$H$2:$H$8000='Active WWML'!AH$4)*('ILC Report'!$F$2:$F$8000))</f>
        <v>0</v>
      </c>
      <c r="AI188" s="28">
        <f>SUMPRODUCT(('ILC Report'!$A$2:$A$8000='Active WWML'!$A188)*('ILC Report'!$H$2:$H$8000='Active WWML'!AI$4)*('ILC Report'!$F$2:$F$8000))</f>
        <v>0</v>
      </c>
      <c r="AJ188" s="28">
        <f>SUMPRODUCT(('ILC Report'!$A$2:$A$8000='Active WWML'!$A188)*('ILC Report'!$H$2:$H$8000='Active WWML'!AJ$4)*('ILC Report'!$F$2:$F$8000))</f>
        <v>0</v>
      </c>
      <c r="AK188" s="28">
        <f t="shared" si="11"/>
        <v>0</v>
      </c>
    </row>
    <row r="189" spans="1:37" x14ac:dyDescent="0.3">
      <c r="A189" s="40">
        <v>25144</v>
      </c>
      <c r="B189" s="11" t="s">
        <v>302</v>
      </c>
      <c r="C189" s="11" t="s">
        <v>82</v>
      </c>
      <c r="D189" s="11" t="s">
        <v>275</v>
      </c>
      <c r="E189" s="11" t="s">
        <v>276</v>
      </c>
      <c r="G189" s="28">
        <f>SUMPRODUCT(('ILC Report'!$A$2:$A$8000='Active WWML'!$A189)*('ILC Report'!$BA$2:$BA$8000='Active WWML'!G$4)*('ILC Report'!$F$2:$F$8000))</f>
        <v>0</v>
      </c>
      <c r="H189" s="28">
        <f>SUMPRODUCT(('ILC Report'!$A$2:$A$8000='Active WWML'!$A189)*('ILC Report'!$BA$2:$BA$8000='Active WWML'!H$4)*('ILC Report'!$F$2:$F$8000))</f>
        <v>0</v>
      </c>
      <c r="I189" s="28">
        <f>SUMPRODUCT(('ILC Report'!$A$2:$A$8000='Active WWML'!$A189)*('ILC Report'!$BA$2:$BA$8000='Active WWML'!I$4)*('ILC Report'!$F$2:$F$8000))</f>
        <v>0</v>
      </c>
      <c r="K189" s="28" t="str">
        <f t="shared" si="8"/>
        <v>0</v>
      </c>
      <c r="L189" s="28" t="str">
        <f t="shared" si="9"/>
        <v>0</v>
      </c>
      <c r="M189" s="28" t="str">
        <f t="shared" si="10"/>
        <v>0</v>
      </c>
      <c r="O189" s="28">
        <f>SUMPRODUCT(('ILC Report'!$A$2:$A$8000='Active WWML'!$A189)*('ILC Report'!$BB$2:$BB$8000='Active WWML'!O$4)*('ILC Report'!$F$2:$F$8000))</f>
        <v>0</v>
      </c>
      <c r="P189" s="28">
        <f>SUMPRODUCT(('ILC Report'!$A$2:$A$8000='Active WWML'!$A189)*('ILC Report'!$BB$2:$BB$8000='Active WWML'!P$4)*('ILC Report'!$F$2:$F$8000))</f>
        <v>0</v>
      </c>
      <c r="Q189" s="28">
        <f>SUMPRODUCT(('ILC Report'!$A$2:$A$8000='Active WWML'!$A189)*('ILC Report'!$BB$2:$BB$8000='Active WWML'!Q$4)*('ILC Report'!$F$2:$F$8000))</f>
        <v>0</v>
      </c>
      <c r="R189" s="28">
        <f>SUMPRODUCT(('ILC Report'!$A$2:$A$8000='Active WWML'!$A189)*('ILC Report'!$BB$2:$BB$8000='Active WWML'!R$4)*('ILC Report'!$F$2:$F$8000))</f>
        <v>0</v>
      </c>
      <c r="S189" s="28">
        <f>SUMPRODUCT(('ILC Report'!$A$2:$A$8000='Active WWML'!$A189)*('ILC Report'!$BB$2:$BB$8000='Active WWML'!S$4)*('ILC Report'!$F$2:$F$8000))</f>
        <v>0</v>
      </c>
      <c r="T189" s="28">
        <f>SUMPRODUCT(('ILC Report'!$A$2:$A$8000='Active WWML'!$A189)*('ILC Report'!$BB$2:$BB$8000='Active WWML'!T$4)*('ILC Report'!$F$2:$F$8000))</f>
        <v>0</v>
      </c>
      <c r="U189" s="28">
        <f>SUMPRODUCT(('ILC Report'!$A$2:$A$8000='Active WWML'!$A189)*('ILC Report'!$BB$2:$BB$8000='Active WWML'!U$4)*('ILC Report'!$F$2:$F$8000))</f>
        <v>0</v>
      </c>
      <c r="V189" s="28">
        <f>SUMPRODUCT(('ILC Report'!$A$2:$A$8000='Active WWML'!$A189)*('ILC Report'!$BB$2:$BB$8000='Active WWML'!V$4)*('ILC Report'!$F$2:$F$8000))</f>
        <v>0</v>
      </c>
      <c r="W189" s="28">
        <f>SUMPRODUCT(('ILC Report'!$A$2:$A$8000='Active WWML'!$A189)*('ILC Report'!$BB$2:$BB$8000='Active WWML'!W$4)*('ILC Report'!$F$2:$F$8000))</f>
        <v>0</v>
      </c>
      <c r="X189" s="28">
        <f>SUMPRODUCT(('ILC Report'!$A$2:$A$8000='Active WWML'!$A189)*('ILC Report'!$BB$2:$BB$8000='Active WWML'!X$4)*('ILC Report'!$F$2:$F$8000))</f>
        <v>0</v>
      </c>
      <c r="Y189" s="28">
        <f>SUMPRODUCT(('ILC Report'!$A$2:$A$8000='Active WWML'!$A189)*('ILC Report'!$BB$2:$BB$8000='Active WWML'!Y$4)*('ILC Report'!$F$2:$F$8000))</f>
        <v>0</v>
      </c>
      <c r="Z189" s="28">
        <f>SUMPRODUCT(('ILC Report'!$A$2:$A$8000='Active WWML'!$A189)*('ILC Report'!$BB$2:$BB$8000='Active WWML'!Z$4)*('ILC Report'!$F$2:$F$8000))</f>
        <v>0</v>
      </c>
      <c r="AA189" s="28">
        <f>SUMPRODUCT(('ILC Report'!$A$2:$A$8000='Active WWML'!$A189)*('ILC Report'!$BB$2:$BB$8000='Active WWML'!AA$4)*('ILC Report'!$F$2:$F$8000))</f>
        <v>0</v>
      </c>
      <c r="AB189" s="28">
        <f>SUMPRODUCT(('ILC Report'!$A$2:$A$8000='Active WWML'!$A189)*('ILC Report'!$BB$2:$BB$8000='Active WWML'!AB$4)*('ILC Report'!$F$2:$F$8000))</f>
        <v>0</v>
      </c>
      <c r="AC189" s="28">
        <f>SUMPRODUCT(('ILC Report'!$A$2:$A$8000='Active WWML'!$A189)*('ILC Report'!$BB$2:$BB$8000='Active WWML'!AC$4)*('ILC Report'!$F$2:$F$8000))</f>
        <v>0</v>
      </c>
      <c r="AD189" s="28">
        <f>SUMPRODUCT(('ILC Report'!$A$2:$A$8000='Active WWML'!$A189)*('ILC Report'!$BB$2:$BB$8000='Active WWML'!AD$4)*('ILC Report'!$F$2:$F$8000))</f>
        <v>0</v>
      </c>
      <c r="AE189" s="28">
        <f>SUMPRODUCT(('ILC Report'!$A$2:$A$8000='Active WWML'!$A189)*('ILC Report'!$BB$2:$BB$8000='Active WWML'!AE$4)*('ILC Report'!$F$2:$F$8000))</f>
        <v>0</v>
      </c>
      <c r="AG189" s="28">
        <f>SUMPRODUCT(('ILC Report'!$A$2:$A$8000='Active WWML'!$A189)*('ILC Report'!$H$2:$H$8000='Active WWML'!AG$4)*('ILC Report'!$F$2:$F$8000))</f>
        <v>0</v>
      </c>
      <c r="AH189" s="28">
        <f>SUMPRODUCT(('ILC Report'!$A$2:$A$8000='Active WWML'!$A189)*('ILC Report'!$H$2:$H$8000='Active WWML'!AH$4)*('ILC Report'!$F$2:$F$8000))</f>
        <v>0</v>
      </c>
      <c r="AI189" s="28">
        <f>SUMPRODUCT(('ILC Report'!$A$2:$A$8000='Active WWML'!$A189)*('ILC Report'!$H$2:$H$8000='Active WWML'!AI$4)*('ILC Report'!$F$2:$F$8000))</f>
        <v>0</v>
      </c>
      <c r="AJ189" s="28">
        <f>SUMPRODUCT(('ILC Report'!$A$2:$A$8000='Active WWML'!$A189)*('ILC Report'!$H$2:$H$8000='Active WWML'!AJ$4)*('ILC Report'!$F$2:$F$8000))</f>
        <v>0</v>
      </c>
      <c r="AK189" s="28">
        <f t="shared" si="11"/>
        <v>0</v>
      </c>
    </row>
    <row r="190" spans="1:37" x14ac:dyDescent="0.3">
      <c r="A190" s="40" t="s">
        <v>164</v>
      </c>
      <c r="B190" s="11" t="s">
        <v>315</v>
      </c>
      <c r="C190" s="11" t="s">
        <v>278</v>
      </c>
      <c r="D190" s="11" t="s">
        <v>275</v>
      </c>
      <c r="E190" s="11" t="s">
        <v>276</v>
      </c>
      <c r="G190" s="28">
        <f>SUMPRODUCT(('ILC Report'!$A$2:$A$8000='Active WWML'!$A190)*('ILC Report'!$BA$2:$BA$8000='Active WWML'!G$4)*('ILC Report'!$F$2:$F$8000))</f>
        <v>0</v>
      </c>
      <c r="H190" s="28">
        <f>SUMPRODUCT(('ILC Report'!$A$2:$A$8000='Active WWML'!$A190)*('ILC Report'!$BA$2:$BA$8000='Active WWML'!H$4)*('ILC Report'!$F$2:$F$8000))</f>
        <v>0</v>
      </c>
      <c r="I190" s="28">
        <f>SUMPRODUCT(('ILC Report'!$A$2:$A$8000='Active WWML'!$A190)*('ILC Report'!$BA$2:$BA$8000='Active WWML'!I$4)*('ILC Report'!$F$2:$F$8000))</f>
        <v>0</v>
      </c>
      <c r="K190" s="28" t="str">
        <f t="shared" si="8"/>
        <v>0</v>
      </c>
      <c r="L190" s="28" t="str">
        <f t="shared" si="9"/>
        <v>0</v>
      </c>
      <c r="M190" s="28" t="str">
        <f t="shared" si="10"/>
        <v>0</v>
      </c>
      <c r="O190" s="28">
        <f>SUMPRODUCT(('ILC Report'!$A$2:$A$8000='Active WWML'!$A190)*('ILC Report'!$BB$2:$BB$8000='Active WWML'!O$4)*('ILC Report'!$F$2:$F$8000))</f>
        <v>0</v>
      </c>
      <c r="P190" s="28">
        <f>SUMPRODUCT(('ILC Report'!$A$2:$A$8000='Active WWML'!$A190)*('ILC Report'!$BB$2:$BB$8000='Active WWML'!P$4)*('ILC Report'!$F$2:$F$8000))</f>
        <v>0</v>
      </c>
      <c r="Q190" s="28">
        <f>SUMPRODUCT(('ILC Report'!$A$2:$A$8000='Active WWML'!$A190)*('ILC Report'!$BB$2:$BB$8000='Active WWML'!Q$4)*('ILC Report'!$F$2:$F$8000))</f>
        <v>0</v>
      </c>
      <c r="R190" s="28">
        <f>SUMPRODUCT(('ILC Report'!$A$2:$A$8000='Active WWML'!$A190)*('ILC Report'!$BB$2:$BB$8000='Active WWML'!R$4)*('ILC Report'!$F$2:$F$8000))</f>
        <v>0</v>
      </c>
      <c r="S190" s="28">
        <f>SUMPRODUCT(('ILC Report'!$A$2:$A$8000='Active WWML'!$A190)*('ILC Report'!$BB$2:$BB$8000='Active WWML'!S$4)*('ILC Report'!$F$2:$F$8000))</f>
        <v>0</v>
      </c>
      <c r="T190" s="28">
        <f>SUMPRODUCT(('ILC Report'!$A$2:$A$8000='Active WWML'!$A190)*('ILC Report'!$BB$2:$BB$8000='Active WWML'!T$4)*('ILC Report'!$F$2:$F$8000))</f>
        <v>0</v>
      </c>
      <c r="U190" s="28">
        <f>SUMPRODUCT(('ILC Report'!$A$2:$A$8000='Active WWML'!$A190)*('ILC Report'!$BB$2:$BB$8000='Active WWML'!U$4)*('ILC Report'!$F$2:$F$8000))</f>
        <v>0</v>
      </c>
      <c r="V190" s="28">
        <f>SUMPRODUCT(('ILC Report'!$A$2:$A$8000='Active WWML'!$A190)*('ILC Report'!$BB$2:$BB$8000='Active WWML'!V$4)*('ILC Report'!$F$2:$F$8000))</f>
        <v>0</v>
      </c>
      <c r="W190" s="28">
        <f>SUMPRODUCT(('ILC Report'!$A$2:$A$8000='Active WWML'!$A190)*('ILC Report'!$BB$2:$BB$8000='Active WWML'!W$4)*('ILC Report'!$F$2:$F$8000))</f>
        <v>0</v>
      </c>
      <c r="X190" s="28">
        <f>SUMPRODUCT(('ILC Report'!$A$2:$A$8000='Active WWML'!$A190)*('ILC Report'!$BB$2:$BB$8000='Active WWML'!X$4)*('ILC Report'!$F$2:$F$8000))</f>
        <v>0</v>
      </c>
      <c r="Y190" s="28">
        <f>SUMPRODUCT(('ILC Report'!$A$2:$A$8000='Active WWML'!$A190)*('ILC Report'!$BB$2:$BB$8000='Active WWML'!Y$4)*('ILC Report'!$F$2:$F$8000))</f>
        <v>0</v>
      </c>
      <c r="Z190" s="28">
        <f>SUMPRODUCT(('ILC Report'!$A$2:$A$8000='Active WWML'!$A190)*('ILC Report'!$BB$2:$BB$8000='Active WWML'!Z$4)*('ILC Report'!$F$2:$F$8000))</f>
        <v>0</v>
      </c>
      <c r="AA190" s="28">
        <f>SUMPRODUCT(('ILC Report'!$A$2:$A$8000='Active WWML'!$A190)*('ILC Report'!$BB$2:$BB$8000='Active WWML'!AA$4)*('ILC Report'!$F$2:$F$8000))</f>
        <v>0</v>
      </c>
      <c r="AB190" s="28">
        <f>SUMPRODUCT(('ILC Report'!$A$2:$A$8000='Active WWML'!$A190)*('ILC Report'!$BB$2:$BB$8000='Active WWML'!AB$4)*('ILC Report'!$F$2:$F$8000))</f>
        <v>0</v>
      </c>
      <c r="AC190" s="28">
        <f>SUMPRODUCT(('ILC Report'!$A$2:$A$8000='Active WWML'!$A190)*('ILC Report'!$BB$2:$BB$8000='Active WWML'!AC$4)*('ILC Report'!$F$2:$F$8000))</f>
        <v>0</v>
      </c>
      <c r="AD190" s="28">
        <f>SUMPRODUCT(('ILC Report'!$A$2:$A$8000='Active WWML'!$A190)*('ILC Report'!$BB$2:$BB$8000='Active WWML'!AD$4)*('ILC Report'!$F$2:$F$8000))</f>
        <v>0</v>
      </c>
      <c r="AE190" s="28">
        <f>SUMPRODUCT(('ILC Report'!$A$2:$A$8000='Active WWML'!$A190)*('ILC Report'!$BB$2:$BB$8000='Active WWML'!AE$4)*('ILC Report'!$F$2:$F$8000))</f>
        <v>0</v>
      </c>
      <c r="AG190" s="28">
        <f>SUMPRODUCT(('ILC Report'!$A$2:$A$8000='Active WWML'!$A190)*('ILC Report'!$H$2:$H$8000='Active WWML'!AG$4)*('ILC Report'!$F$2:$F$8000))</f>
        <v>0</v>
      </c>
      <c r="AH190" s="28">
        <f>SUMPRODUCT(('ILC Report'!$A$2:$A$8000='Active WWML'!$A190)*('ILC Report'!$H$2:$H$8000='Active WWML'!AH$4)*('ILC Report'!$F$2:$F$8000))</f>
        <v>0</v>
      </c>
      <c r="AI190" s="28">
        <f>SUMPRODUCT(('ILC Report'!$A$2:$A$8000='Active WWML'!$A190)*('ILC Report'!$H$2:$H$8000='Active WWML'!AI$4)*('ILC Report'!$F$2:$F$8000))</f>
        <v>0</v>
      </c>
      <c r="AJ190" s="28">
        <f>SUMPRODUCT(('ILC Report'!$A$2:$A$8000='Active WWML'!$A190)*('ILC Report'!$H$2:$H$8000='Active WWML'!AJ$4)*('ILC Report'!$F$2:$F$8000))</f>
        <v>0</v>
      </c>
      <c r="AK190" s="28">
        <f t="shared" si="11"/>
        <v>0</v>
      </c>
    </row>
    <row r="191" spans="1:37" x14ac:dyDescent="0.3">
      <c r="A191" s="40" t="s">
        <v>518</v>
      </c>
      <c r="B191" s="11" t="s">
        <v>532</v>
      </c>
      <c r="C191" s="11" t="s">
        <v>274</v>
      </c>
      <c r="D191" s="11" t="s">
        <v>275</v>
      </c>
      <c r="E191" s="11" t="s">
        <v>276</v>
      </c>
      <c r="G191" s="28">
        <f>SUMPRODUCT(('ILC Report'!$A$2:$A$8000='Active WWML'!$A191)*('ILC Report'!$BA$2:$BA$8000='Active WWML'!G$4)*('ILC Report'!$F$2:$F$8000))</f>
        <v>0</v>
      </c>
      <c r="H191" s="28">
        <f>SUMPRODUCT(('ILC Report'!$A$2:$A$8000='Active WWML'!$A191)*('ILC Report'!$BA$2:$BA$8000='Active WWML'!H$4)*('ILC Report'!$F$2:$F$8000))</f>
        <v>0</v>
      </c>
      <c r="I191" s="28">
        <f>SUMPRODUCT(('ILC Report'!$A$2:$A$8000='Active WWML'!$A191)*('ILC Report'!$BA$2:$BA$8000='Active WWML'!I$4)*('ILC Report'!$F$2:$F$8000))</f>
        <v>0</v>
      </c>
      <c r="K191" s="28" t="str">
        <f t="shared" si="8"/>
        <v>0</v>
      </c>
      <c r="L191" s="28" t="str">
        <f t="shared" si="9"/>
        <v>0</v>
      </c>
      <c r="M191" s="28" t="str">
        <f t="shared" si="10"/>
        <v>0</v>
      </c>
      <c r="O191" s="28">
        <f>SUMPRODUCT(('ILC Report'!$A$2:$A$8000='Active WWML'!$A191)*('ILC Report'!$BB$2:$BB$8000='Active WWML'!O$4)*('ILC Report'!$F$2:$F$8000))</f>
        <v>0</v>
      </c>
      <c r="P191" s="28">
        <f>SUMPRODUCT(('ILC Report'!$A$2:$A$8000='Active WWML'!$A191)*('ILC Report'!$BB$2:$BB$8000='Active WWML'!P$4)*('ILC Report'!$F$2:$F$8000))</f>
        <v>0</v>
      </c>
      <c r="Q191" s="28">
        <f>SUMPRODUCT(('ILC Report'!$A$2:$A$8000='Active WWML'!$A191)*('ILC Report'!$BB$2:$BB$8000='Active WWML'!Q$4)*('ILC Report'!$F$2:$F$8000))</f>
        <v>0</v>
      </c>
      <c r="R191" s="28">
        <f>SUMPRODUCT(('ILC Report'!$A$2:$A$8000='Active WWML'!$A191)*('ILC Report'!$BB$2:$BB$8000='Active WWML'!R$4)*('ILC Report'!$F$2:$F$8000))</f>
        <v>0</v>
      </c>
      <c r="S191" s="28">
        <f>SUMPRODUCT(('ILC Report'!$A$2:$A$8000='Active WWML'!$A191)*('ILC Report'!$BB$2:$BB$8000='Active WWML'!S$4)*('ILC Report'!$F$2:$F$8000))</f>
        <v>0</v>
      </c>
      <c r="T191" s="28">
        <f>SUMPRODUCT(('ILC Report'!$A$2:$A$8000='Active WWML'!$A191)*('ILC Report'!$BB$2:$BB$8000='Active WWML'!T$4)*('ILC Report'!$F$2:$F$8000))</f>
        <v>0</v>
      </c>
      <c r="U191" s="28">
        <f>SUMPRODUCT(('ILC Report'!$A$2:$A$8000='Active WWML'!$A191)*('ILC Report'!$BB$2:$BB$8000='Active WWML'!U$4)*('ILC Report'!$F$2:$F$8000))</f>
        <v>0</v>
      </c>
      <c r="V191" s="28">
        <f>SUMPRODUCT(('ILC Report'!$A$2:$A$8000='Active WWML'!$A191)*('ILC Report'!$BB$2:$BB$8000='Active WWML'!V$4)*('ILC Report'!$F$2:$F$8000))</f>
        <v>0</v>
      </c>
      <c r="W191" s="28">
        <f>SUMPRODUCT(('ILC Report'!$A$2:$A$8000='Active WWML'!$A191)*('ILC Report'!$BB$2:$BB$8000='Active WWML'!W$4)*('ILC Report'!$F$2:$F$8000))</f>
        <v>0</v>
      </c>
      <c r="X191" s="28">
        <f>SUMPRODUCT(('ILC Report'!$A$2:$A$8000='Active WWML'!$A191)*('ILC Report'!$BB$2:$BB$8000='Active WWML'!X$4)*('ILC Report'!$F$2:$F$8000))</f>
        <v>0</v>
      </c>
      <c r="Y191" s="28">
        <f>SUMPRODUCT(('ILC Report'!$A$2:$A$8000='Active WWML'!$A191)*('ILC Report'!$BB$2:$BB$8000='Active WWML'!Y$4)*('ILC Report'!$F$2:$F$8000))</f>
        <v>0</v>
      </c>
      <c r="Z191" s="28">
        <f>SUMPRODUCT(('ILC Report'!$A$2:$A$8000='Active WWML'!$A191)*('ILC Report'!$BB$2:$BB$8000='Active WWML'!Z$4)*('ILC Report'!$F$2:$F$8000))</f>
        <v>0</v>
      </c>
      <c r="AA191" s="28">
        <f>SUMPRODUCT(('ILC Report'!$A$2:$A$8000='Active WWML'!$A191)*('ILC Report'!$BB$2:$BB$8000='Active WWML'!AA$4)*('ILC Report'!$F$2:$F$8000))</f>
        <v>0</v>
      </c>
      <c r="AB191" s="28">
        <f>SUMPRODUCT(('ILC Report'!$A$2:$A$8000='Active WWML'!$A191)*('ILC Report'!$BB$2:$BB$8000='Active WWML'!AB$4)*('ILC Report'!$F$2:$F$8000))</f>
        <v>0</v>
      </c>
      <c r="AC191" s="28">
        <f>SUMPRODUCT(('ILC Report'!$A$2:$A$8000='Active WWML'!$A191)*('ILC Report'!$BB$2:$BB$8000='Active WWML'!AC$4)*('ILC Report'!$F$2:$F$8000))</f>
        <v>0</v>
      </c>
      <c r="AD191" s="28">
        <f>SUMPRODUCT(('ILC Report'!$A$2:$A$8000='Active WWML'!$A191)*('ILC Report'!$BB$2:$BB$8000='Active WWML'!AD$4)*('ILC Report'!$F$2:$F$8000))</f>
        <v>0</v>
      </c>
      <c r="AE191" s="28">
        <f>SUMPRODUCT(('ILC Report'!$A$2:$A$8000='Active WWML'!$A191)*('ILC Report'!$BB$2:$BB$8000='Active WWML'!AE$4)*('ILC Report'!$F$2:$F$8000))</f>
        <v>0</v>
      </c>
      <c r="AG191" s="28">
        <f>SUMPRODUCT(('ILC Report'!$A$2:$A$8000='Active WWML'!$A191)*('ILC Report'!$H$2:$H$8000='Active WWML'!AG$4)*('ILC Report'!$F$2:$F$8000))</f>
        <v>0</v>
      </c>
      <c r="AH191" s="28">
        <f>SUMPRODUCT(('ILC Report'!$A$2:$A$8000='Active WWML'!$A191)*('ILC Report'!$H$2:$H$8000='Active WWML'!AH$4)*('ILC Report'!$F$2:$F$8000))</f>
        <v>0</v>
      </c>
      <c r="AI191" s="28">
        <f>SUMPRODUCT(('ILC Report'!$A$2:$A$8000='Active WWML'!$A191)*('ILC Report'!$H$2:$H$8000='Active WWML'!AI$4)*('ILC Report'!$F$2:$F$8000))</f>
        <v>0</v>
      </c>
      <c r="AJ191" s="28">
        <f>SUMPRODUCT(('ILC Report'!$A$2:$A$8000='Active WWML'!$A191)*('ILC Report'!$H$2:$H$8000='Active WWML'!AJ$4)*('ILC Report'!$F$2:$F$8000))</f>
        <v>0</v>
      </c>
      <c r="AK191" s="28">
        <f t="shared" si="11"/>
        <v>0</v>
      </c>
    </row>
    <row r="192" spans="1:37" x14ac:dyDescent="0.3">
      <c r="A192" s="40">
        <v>16130</v>
      </c>
      <c r="B192" s="11" t="s">
        <v>429</v>
      </c>
      <c r="C192" s="11" t="s">
        <v>278</v>
      </c>
      <c r="D192" s="11" t="s">
        <v>305</v>
      </c>
      <c r="E192" s="11" t="s">
        <v>534</v>
      </c>
      <c r="G192" s="28">
        <f>SUMPRODUCT(('ILC Report'!$A$2:$A$8000='Active WWML'!$A192)*('ILC Report'!$BA$2:$BA$8000='Active WWML'!G$4)*('ILC Report'!$F$2:$F$8000))</f>
        <v>0</v>
      </c>
      <c r="H192" s="28">
        <f>SUMPRODUCT(('ILC Report'!$A$2:$A$8000='Active WWML'!$A192)*('ILC Report'!$BA$2:$BA$8000='Active WWML'!H$4)*('ILC Report'!$F$2:$F$8000))</f>
        <v>0</v>
      </c>
      <c r="I192" s="28">
        <f>SUMPRODUCT(('ILC Report'!$A$2:$A$8000='Active WWML'!$A192)*('ILC Report'!$BA$2:$BA$8000='Active WWML'!I$4)*('ILC Report'!$F$2:$F$8000))</f>
        <v>0</v>
      </c>
      <c r="K192" s="28" t="str">
        <f t="shared" si="8"/>
        <v>0</v>
      </c>
      <c r="L192" s="28" t="str">
        <f t="shared" si="9"/>
        <v>0</v>
      </c>
      <c r="M192" s="28" t="str">
        <f t="shared" si="10"/>
        <v>0</v>
      </c>
      <c r="O192" s="28">
        <f>SUMPRODUCT(('ILC Report'!$A$2:$A$8000='Active WWML'!$A192)*('ILC Report'!$BB$2:$BB$8000='Active WWML'!O$4)*('ILC Report'!$F$2:$F$8000))</f>
        <v>0</v>
      </c>
      <c r="P192" s="28">
        <f>SUMPRODUCT(('ILC Report'!$A$2:$A$8000='Active WWML'!$A192)*('ILC Report'!$BB$2:$BB$8000='Active WWML'!P$4)*('ILC Report'!$F$2:$F$8000))</f>
        <v>0</v>
      </c>
      <c r="Q192" s="28">
        <f>SUMPRODUCT(('ILC Report'!$A$2:$A$8000='Active WWML'!$A192)*('ILC Report'!$BB$2:$BB$8000='Active WWML'!Q$4)*('ILC Report'!$F$2:$F$8000))</f>
        <v>0</v>
      </c>
      <c r="R192" s="28">
        <f>SUMPRODUCT(('ILC Report'!$A$2:$A$8000='Active WWML'!$A192)*('ILC Report'!$BB$2:$BB$8000='Active WWML'!R$4)*('ILC Report'!$F$2:$F$8000))</f>
        <v>0</v>
      </c>
      <c r="S192" s="28">
        <f>SUMPRODUCT(('ILC Report'!$A$2:$A$8000='Active WWML'!$A192)*('ILC Report'!$BB$2:$BB$8000='Active WWML'!S$4)*('ILC Report'!$F$2:$F$8000))</f>
        <v>0</v>
      </c>
      <c r="T192" s="28">
        <f>SUMPRODUCT(('ILC Report'!$A$2:$A$8000='Active WWML'!$A192)*('ILC Report'!$BB$2:$BB$8000='Active WWML'!T$4)*('ILC Report'!$F$2:$F$8000))</f>
        <v>0</v>
      </c>
      <c r="U192" s="28">
        <f>SUMPRODUCT(('ILC Report'!$A$2:$A$8000='Active WWML'!$A192)*('ILC Report'!$BB$2:$BB$8000='Active WWML'!U$4)*('ILC Report'!$F$2:$F$8000))</f>
        <v>0</v>
      </c>
      <c r="V192" s="28">
        <f>SUMPRODUCT(('ILC Report'!$A$2:$A$8000='Active WWML'!$A192)*('ILC Report'!$BB$2:$BB$8000='Active WWML'!V$4)*('ILC Report'!$F$2:$F$8000))</f>
        <v>0</v>
      </c>
      <c r="W192" s="28">
        <f>SUMPRODUCT(('ILC Report'!$A$2:$A$8000='Active WWML'!$A192)*('ILC Report'!$BB$2:$BB$8000='Active WWML'!W$4)*('ILC Report'!$F$2:$F$8000))</f>
        <v>0</v>
      </c>
      <c r="X192" s="28">
        <f>SUMPRODUCT(('ILC Report'!$A$2:$A$8000='Active WWML'!$A192)*('ILC Report'!$BB$2:$BB$8000='Active WWML'!X$4)*('ILC Report'!$F$2:$F$8000))</f>
        <v>0</v>
      </c>
      <c r="Y192" s="28">
        <f>SUMPRODUCT(('ILC Report'!$A$2:$A$8000='Active WWML'!$A192)*('ILC Report'!$BB$2:$BB$8000='Active WWML'!Y$4)*('ILC Report'!$F$2:$F$8000))</f>
        <v>0</v>
      </c>
      <c r="Z192" s="28">
        <f>SUMPRODUCT(('ILC Report'!$A$2:$A$8000='Active WWML'!$A192)*('ILC Report'!$BB$2:$BB$8000='Active WWML'!Z$4)*('ILC Report'!$F$2:$F$8000))</f>
        <v>0</v>
      </c>
      <c r="AA192" s="28">
        <f>SUMPRODUCT(('ILC Report'!$A$2:$A$8000='Active WWML'!$A192)*('ILC Report'!$BB$2:$BB$8000='Active WWML'!AA$4)*('ILC Report'!$F$2:$F$8000))</f>
        <v>0</v>
      </c>
      <c r="AB192" s="28">
        <f>SUMPRODUCT(('ILC Report'!$A$2:$A$8000='Active WWML'!$A192)*('ILC Report'!$BB$2:$BB$8000='Active WWML'!AB$4)*('ILC Report'!$F$2:$F$8000))</f>
        <v>0</v>
      </c>
      <c r="AC192" s="28">
        <f>SUMPRODUCT(('ILC Report'!$A$2:$A$8000='Active WWML'!$A192)*('ILC Report'!$BB$2:$BB$8000='Active WWML'!AC$4)*('ILC Report'!$F$2:$F$8000))</f>
        <v>0</v>
      </c>
      <c r="AD192" s="28">
        <f>SUMPRODUCT(('ILC Report'!$A$2:$A$8000='Active WWML'!$A192)*('ILC Report'!$BB$2:$BB$8000='Active WWML'!AD$4)*('ILC Report'!$F$2:$F$8000))</f>
        <v>0</v>
      </c>
      <c r="AE192" s="28">
        <f>SUMPRODUCT(('ILC Report'!$A$2:$A$8000='Active WWML'!$A192)*('ILC Report'!$BB$2:$BB$8000='Active WWML'!AE$4)*('ILC Report'!$F$2:$F$8000))</f>
        <v>0</v>
      </c>
      <c r="AG192" s="28">
        <f>SUMPRODUCT(('ILC Report'!$A$2:$A$8000='Active WWML'!$A192)*('ILC Report'!$H$2:$H$8000='Active WWML'!AG$4)*('ILC Report'!$F$2:$F$8000))</f>
        <v>0</v>
      </c>
      <c r="AH192" s="28">
        <f>SUMPRODUCT(('ILC Report'!$A$2:$A$8000='Active WWML'!$A192)*('ILC Report'!$H$2:$H$8000='Active WWML'!AH$4)*('ILC Report'!$F$2:$F$8000))</f>
        <v>0</v>
      </c>
      <c r="AI192" s="28">
        <f>SUMPRODUCT(('ILC Report'!$A$2:$A$8000='Active WWML'!$A192)*('ILC Report'!$H$2:$H$8000='Active WWML'!AI$4)*('ILC Report'!$F$2:$F$8000))</f>
        <v>0</v>
      </c>
      <c r="AJ192" s="28">
        <f>SUMPRODUCT(('ILC Report'!$A$2:$A$8000='Active WWML'!$A192)*('ILC Report'!$H$2:$H$8000='Active WWML'!AJ$4)*('ILC Report'!$F$2:$F$8000))</f>
        <v>0</v>
      </c>
      <c r="AK192" s="28">
        <f t="shared" si="11"/>
        <v>0</v>
      </c>
    </row>
    <row r="193" spans="1:37" x14ac:dyDescent="0.3">
      <c r="A193" s="40">
        <v>33149</v>
      </c>
      <c r="B193" s="11" t="s">
        <v>387</v>
      </c>
      <c r="C193" s="11" t="s">
        <v>46</v>
      </c>
      <c r="D193" s="11" t="s">
        <v>275</v>
      </c>
      <c r="E193" s="11" t="s">
        <v>276</v>
      </c>
      <c r="G193" s="28">
        <f>SUMPRODUCT(('ILC Report'!$A$2:$A$8000='Active WWML'!$A193)*('ILC Report'!$BA$2:$BA$8000='Active WWML'!G$4)*('ILC Report'!$F$2:$F$8000))</f>
        <v>0</v>
      </c>
      <c r="H193" s="28">
        <f>SUMPRODUCT(('ILC Report'!$A$2:$A$8000='Active WWML'!$A193)*('ILC Report'!$BA$2:$BA$8000='Active WWML'!H$4)*('ILC Report'!$F$2:$F$8000))</f>
        <v>0</v>
      </c>
      <c r="I193" s="28">
        <f>SUMPRODUCT(('ILC Report'!$A$2:$A$8000='Active WWML'!$A193)*('ILC Report'!$BA$2:$BA$8000='Active WWML'!I$4)*('ILC Report'!$F$2:$F$8000))</f>
        <v>0</v>
      </c>
      <c r="K193" s="28" t="str">
        <f t="shared" si="8"/>
        <v>0</v>
      </c>
      <c r="L193" s="28" t="str">
        <f t="shared" si="9"/>
        <v>0</v>
      </c>
      <c r="M193" s="28" t="str">
        <f t="shared" si="10"/>
        <v>0</v>
      </c>
      <c r="O193" s="28">
        <f>SUMPRODUCT(('ILC Report'!$A$2:$A$8000='Active WWML'!$A193)*('ILC Report'!$BB$2:$BB$8000='Active WWML'!O$4)*('ILC Report'!$F$2:$F$8000))</f>
        <v>0</v>
      </c>
      <c r="P193" s="28">
        <f>SUMPRODUCT(('ILC Report'!$A$2:$A$8000='Active WWML'!$A193)*('ILC Report'!$BB$2:$BB$8000='Active WWML'!P$4)*('ILC Report'!$F$2:$F$8000))</f>
        <v>0</v>
      </c>
      <c r="Q193" s="28">
        <f>SUMPRODUCT(('ILC Report'!$A$2:$A$8000='Active WWML'!$A193)*('ILC Report'!$BB$2:$BB$8000='Active WWML'!Q$4)*('ILC Report'!$F$2:$F$8000))</f>
        <v>0</v>
      </c>
      <c r="R193" s="28">
        <f>SUMPRODUCT(('ILC Report'!$A$2:$A$8000='Active WWML'!$A193)*('ILC Report'!$BB$2:$BB$8000='Active WWML'!R$4)*('ILC Report'!$F$2:$F$8000))</f>
        <v>0</v>
      </c>
      <c r="S193" s="28">
        <f>SUMPRODUCT(('ILC Report'!$A$2:$A$8000='Active WWML'!$A193)*('ILC Report'!$BB$2:$BB$8000='Active WWML'!S$4)*('ILC Report'!$F$2:$F$8000))</f>
        <v>0</v>
      </c>
      <c r="T193" s="28">
        <f>SUMPRODUCT(('ILC Report'!$A$2:$A$8000='Active WWML'!$A193)*('ILC Report'!$BB$2:$BB$8000='Active WWML'!T$4)*('ILC Report'!$F$2:$F$8000))</f>
        <v>0</v>
      </c>
      <c r="U193" s="28">
        <f>SUMPRODUCT(('ILC Report'!$A$2:$A$8000='Active WWML'!$A193)*('ILC Report'!$BB$2:$BB$8000='Active WWML'!U$4)*('ILC Report'!$F$2:$F$8000))</f>
        <v>0</v>
      </c>
      <c r="V193" s="28">
        <f>SUMPRODUCT(('ILC Report'!$A$2:$A$8000='Active WWML'!$A193)*('ILC Report'!$BB$2:$BB$8000='Active WWML'!V$4)*('ILC Report'!$F$2:$F$8000))</f>
        <v>0</v>
      </c>
      <c r="W193" s="28">
        <f>SUMPRODUCT(('ILC Report'!$A$2:$A$8000='Active WWML'!$A193)*('ILC Report'!$BB$2:$BB$8000='Active WWML'!W$4)*('ILC Report'!$F$2:$F$8000))</f>
        <v>0</v>
      </c>
      <c r="X193" s="28">
        <f>SUMPRODUCT(('ILC Report'!$A$2:$A$8000='Active WWML'!$A193)*('ILC Report'!$BB$2:$BB$8000='Active WWML'!X$4)*('ILC Report'!$F$2:$F$8000))</f>
        <v>0</v>
      </c>
      <c r="Y193" s="28">
        <f>SUMPRODUCT(('ILC Report'!$A$2:$A$8000='Active WWML'!$A193)*('ILC Report'!$BB$2:$BB$8000='Active WWML'!Y$4)*('ILC Report'!$F$2:$F$8000))</f>
        <v>0</v>
      </c>
      <c r="Z193" s="28">
        <f>SUMPRODUCT(('ILC Report'!$A$2:$A$8000='Active WWML'!$A193)*('ILC Report'!$BB$2:$BB$8000='Active WWML'!Z$4)*('ILC Report'!$F$2:$F$8000))</f>
        <v>0</v>
      </c>
      <c r="AA193" s="28">
        <f>SUMPRODUCT(('ILC Report'!$A$2:$A$8000='Active WWML'!$A193)*('ILC Report'!$BB$2:$BB$8000='Active WWML'!AA$4)*('ILC Report'!$F$2:$F$8000))</f>
        <v>0</v>
      </c>
      <c r="AB193" s="28">
        <f>SUMPRODUCT(('ILC Report'!$A$2:$A$8000='Active WWML'!$A193)*('ILC Report'!$BB$2:$BB$8000='Active WWML'!AB$4)*('ILC Report'!$F$2:$F$8000))</f>
        <v>0</v>
      </c>
      <c r="AC193" s="28">
        <f>SUMPRODUCT(('ILC Report'!$A$2:$A$8000='Active WWML'!$A193)*('ILC Report'!$BB$2:$BB$8000='Active WWML'!AC$4)*('ILC Report'!$F$2:$F$8000))</f>
        <v>0</v>
      </c>
      <c r="AD193" s="28">
        <f>SUMPRODUCT(('ILC Report'!$A$2:$A$8000='Active WWML'!$A193)*('ILC Report'!$BB$2:$BB$8000='Active WWML'!AD$4)*('ILC Report'!$F$2:$F$8000))</f>
        <v>0</v>
      </c>
      <c r="AE193" s="28">
        <f>SUMPRODUCT(('ILC Report'!$A$2:$A$8000='Active WWML'!$A193)*('ILC Report'!$BB$2:$BB$8000='Active WWML'!AE$4)*('ILC Report'!$F$2:$F$8000))</f>
        <v>0</v>
      </c>
      <c r="AG193" s="28">
        <f>SUMPRODUCT(('ILC Report'!$A$2:$A$8000='Active WWML'!$A193)*('ILC Report'!$H$2:$H$8000='Active WWML'!AG$4)*('ILC Report'!$F$2:$F$8000))</f>
        <v>0</v>
      </c>
      <c r="AH193" s="28">
        <f>SUMPRODUCT(('ILC Report'!$A$2:$A$8000='Active WWML'!$A193)*('ILC Report'!$H$2:$H$8000='Active WWML'!AH$4)*('ILC Report'!$F$2:$F$8000))</f>
        <v>0</v>
      </c>
      <c r="AI193" s="28">
        <f>SUMPRODUCT(('ILC Report'!$A$2:$A$8000='Active WWML'!$A193)*('ILC Report'!$H$2:$H$8000='Active WWML'!AI$4)*('ILC Report'!$F$2:$F$8000))</f>
        <v>0</v>
      </c>
      <c r="AJ193" s="28">
        <f>SUMPRODUCT(('ILC Report'!$A$2:$A$8000='Active WWML'!$A193)*('ILC Report'!$H$2:$H$8000='Active WWML'!AJ$4)*('ILC Report'!$F$2:$F$8000))</f>
        <v>0</v>
      </c>
      <c r="AK193" s="28">
        <f t="shared" si="11"/>
        <v>0</v>
      </c>
    </row>
    <row r="194" spans="1:37" x14ac:dyDescent="0.3">
      <c r="A194" s="40">
        <v>97191</v>
      </c>
      <c r="B194" s="11" t="s">
        <v>502</v>
      </c>
      <c r="C194" s="11" t="s">
        <v>356</v>
      </c>
      <c r="D194" s="11" t="s">
        <v>275</v>
      </c>
      <c r="E194" s="11" t="s">
        <v>276</v>
      </c>
      <c r="G194" s="28">
        <f>SUMPRODUCT(('ILC Report'!$A$2:$A$8000='Active WWML'!$A194)*('ILC Report'!$BA$2:$BA$8000='Active WWML'!G$4)*('ILC Report'!$F$2:$F$8000))</f>
        <v>0</v>
      </c>
      <c r="H194" s="28">
        <f>SUMPRODUCT(('ILC Report'!$A$2:$A$8000='Active WWML'!$A194)*('ILC Report'!$BA$2:$BA$8000='Active WWML'!H$4)*('ILC Report'!$F$2:$F$8000))</f>
        <v>0</v>
      </c>
      <c r="I194" s="28">
        <f>SUMPRODUCT(('ILC Report'!$A$2:$A$8000='Active WWML'!$A194)*('ILC Report'!$BA$2:$BA$8000='Active WWML'!I$4)*('ILC Report'!$F$2:$F$8000))</f>
        <v>0</v>
      </c>
      <c r="K194" s="28" t="str">
        <f t="shared" si="8"/>
        <v>0</v>
      </c>
      <c r="L194" s="28" t="str">
        <f t="shared" si="9"/>
        <v>0</v>
      </c>
      <c r="M194" s="28" t="str">
        <f t="shared" si="10"/>
        <v>0</v>
      </c>
      <c r="O194" s="28">
        <f>SUMPRODUCT(('ILC Report'!$A$2:$A$8000='Active WWML'!$A194)*('ILC Report'!$BB$2:$BB$8000='Active WWML'!O$4)*('ILC Report'!$F$2:$F$8000))</f>
        <v>0</v>
      </c>
      <c r="P194" s="28">
        <f>SUMPRODUCT(('ILC Report'!$A$2:$A$8000='Active WWML'!$A194)*('ILC Report'!$BB$2:$BB$8000='Active WWML'!P$4)*('ILC Report'!$F$2:$F$8000))</f>
        <v>0</v>
      </c>
      <c r="Q194" s="28">
        <f>SUMPRODUCT(('ILC Report'!$A$2:$A$8000='Active WWML'!$A194)*('ILC Report'!$BB$2:$BB$8000='Active WWML'!Q$4)*('ILC Report'!$F$2:$F$8000))</f>
        <v>0</v>
      </c>
      <c r="R194" s="28">
        <f>SUMPRODUCT(('ILC Report'!$A$2:$A$8000='Active WWML'!$A194)*('ILC Report'!$BB$2:$BB$8000='Active WWML'!R$4)*('ILC Report'!$F$2:$F$8000))</f>
        <v>0</v>
      </c>
      <c r="S194" s="28">
        <f>SUMPRODUCT(('ILC Report'!$A$2:$A$8000='Active WWML'!$A194)*('ILC Report'!$BB$2:$BB$8000='Active WWML'!S$4)*('ILC Report'!$F$2:$F$8000))</f>
        <v>0</v>
      </c>
      <c r="T194" s="28">
        <f>SUMPRODUCT(('ILC Report'!$A$2:$A$8000='Active WWML'!$A194)*('ILC Report'!$BB$2:$BB$8000='Active WWML'!T$4)*('ILC Report'!$F$2:$F$8000))</f>
        <v>0</v>
      </c>
      <c r="U194" s="28">
        <f>SUMPRODUCT(('ILC Report'!$A$2:$A$8000='Active WWML'!$A194)*('ILC Report'!$BB$2:$BB$8000='Active WWML'!U$4)*('ILC Report'!$F$2:$F$8000))</f>
        <v>0</v>
      </c>
      <c r="V194" s="28">
        <f>SUMPRODUCT(('ILC Report'!$A$2:$A$8000='Active WWML'!$A194)*('ILC Report'!$BB$2:$BB$8000='Active WWML'!V$4)*('ILC Report'!$F$2:$F$8000))</f>
        <v>0</v>
      </c>
      <c r="W194" s="28">
        <f>SUMPRODUCT(('ILC Report'!$A$2:$A$8000='Active WWML'!$A194)*('ILC Report'!$BB$2:$BB$8000='Active WWML'!W$4)*('ILC Report'!$F$2:$F$8000))</f>
        <v>0</v>
      </c>
      <c r="X194" s="28">
        <f>SUMPRODUCT(('ILC Report'!$A$2:$A$8000='Active WWML'!$A194)*('ILC Report'!$BB$2:$BB$8000='Active WWML'!X$4)*('ILC Report'!$F$2:$F$8000))</f>
        <v>0</v>
      </c>
      <c r="Y194" s="28">
        <f>SUMPRODUCT(('ILC Report'!$A$2:$A$8000='Active WWML'!$A194)*('ILC Report'!$BB$2:$BB$8000='Active WWML'!Y$4)*('ILC Report'!$F$2:$F$8000))</f>
        <v>0</v>
      </c>
      <c r="Z194" s="28">
        <f>SUMPRODUCT(('ILC Report'!$A$2:$A$8000='Active WWML'!$A194)*('ILC Report'!$BB$2:$BB$8000='Active WWML'!Z$4)*('ILC Report'!$F$2:$F$8000))</f>
        <v>0</v>
      </c>
      <c r="AA194" s="28">
        <f>SUMPRODUCT(('ILC Report'!$A$2:$A$8000='Active WWML'!$A194)*('ILC Report'!$BB$2:$BB$8000='Active WWML'!AA$4)*('ILC Report'!$F$2:$F$8000))</f>
        <v>0</v>
      </c>
      <c r="AB194" s="28">
        <f>SUMPRODUCT(('ILC Report'!$A$2:$A$8000='Active WWML'!$A194)*('ILC Report'!$BB$2:$BB$8000='Active WWML'!AB$4)*('ILC Report'!$F$2:$F$8000))</f>
        <v>0</v>
      </c>
      <c r="AC194" s="28">
        <f>SUMPRODUCT(('ILC Report'!$A$2:$A$8000='Active WWML'!$A194)*('ILC Report'!$BB$2:$BB$8000='Active WWML'!AC$4)*('ILC Report'!$F$2:$F$8000))</f>
        <v>0</v>
      </c>
      <c r="AD194" s="28">
        <f>SUMPRODUCT(('ILC Report'!$A$2:$A$8000='Active WWML'!$A194)*('ILC Report'!$BB$2:$BB$8000='Active WWML'!AD$4)*('ILC Report'!$F$2:$F$8000))</f>
        <v>0</v>
      </c>
      <c r="AE194" s="28">
        <f>SUMPRODUCT(('ILC Report'!$A$2:$A$8000='Active WWML'!$A194)*('ILC Report'!$BB$2:$BB$8000='Active WWML'!AE$4)*('ILC Report'!$F$2:$F$8000))</f>
        <v>0</v>
      </c>
      <c r="AG194" s="28">
        <f>SUMPRODUCT(('ILC Report'!$A$2:$A$8000='Active WWML'!$A194)*('ILC Report'!$H$2:$H$8000='Active WWML'!AG$4)*('ILC Report'!$F$2:$F$8000))</f>
        <v>0</v>
      </c>
      <c r="AH194" s="28">
        <f>SUMPRODUCT(('ILC Report'!$A$2:$A$8000='Active WWML'!$A194)*('ILC Report'!$H$2:$H$8000='Active WWML'!AH$4)*('ILC Report'!$F$2:$F$8000))</f>
        <v>0</v>
      </c>
      <c r="AI194" s="28">
        <f>SUMPRODUCT(('ILC Report'!$A$2:$A$8000='Active WWML'!$A194)*('ILC Report'!$H$2:$H$8000='Active WWML'!AI$4)*('ILC Report'!$F$2:$F$8000))</f>
        <v>0</v>
      </c>
      <c r="AJ194" s="28">
        <f>SUMPRODUCT(('ILC Report'!$A$2:$A$8000='Active WWML'!$A194)*('ILC Report'!$H$2:$H$8000='Active WWML'!AJ$4)*('ILC Report'!$F$2:$F$8000))</f>
        <v>0</v>
      </c>
      <c r="AK194" s="28">
        <f t="shared" si="11"/>
        <v>0</v>
      </c>
    </row>
    <row r="195" spans="1:37" x14ac:dyDescent="0.3">
      <c r="A195" s="40" t="s">
        <v>209</v>
      </c>
      <c r="B195" s="11" t="s">
        <v>320</v>
      </c>
      <c r="C195" s="11" t="s">
        <v>283</v>
      </c>
      <c r="D195" s="11" t="s">
        <v>275</v>
      </c>
      <c r="E195" s="11" t="s">
        <v>276</v>
      </c>
      <c r="G195" s="28">
        <f>SUMPRODUCT(('ILC Report'!$A$2:$A$8000='Active WWML'!$A195)*('ILC Report'!$BA$2:$BA$8000='Active WWML'!G$4)*('ILC Report'!$F$2:$F$8000))</f>
        <v>0</v>
      </c>
      <c r="H195" s="28">
        <f>SUMPRODUCT(('ILC Report'!$A$2:$A$8000='Active WWML'!$A195)*('ILC Report'!$BA$2:$BA$8000='Active WWML'!H$4)*('ILC Report'!$F$2:$F$8000))</f>
        <v>0</v>
      </c>
      <c r="I195" s="28">
        <f>SUMPRODUCT(('ILC Report'!$A$2:$A$8000='Active WWML'!$A195)*('ILC Report'!$BA$2:$BA$8000='Active WWML'!I$4)*('ILC Report'!$F$2:$F$8000))</f>
        <v>0</v>
      </c>
      <c r="K195" s="28" t="str">
        <f t="shared" si="8"/>
        <v>0</v>
      </c>
      <c r="L195" s="28" t="str">
        <f t="shared" si="9"/>
        <v>0</v>
      </c>
      <c r="M195" s="28" t="str">
        <f t="shared" si="10"/>
        <v>0</v>
      </c>
      <c r="O195" s="28">
        <f>SUMPRODUCT(('ILC Report'!$A$2:$A$8000='Active WWML'!$A195)*('ILC Report'!$BB$2:$BB$8000='Active WWML'!O$4)*('ILC Report'!$F$2:$F$8000))</f>
        <v>0</v>
      </c>
      <c r="P195" s="28">
        <f>SUMPRODUCT(('ILC Report'!$A$2:$A$8000='Active WWML'!$A195)*('ILC Report'!$BB$2:$BB$8000='Active WWML'!P$4)*('ILC Report'!$F$2:$F$8000))</f>
        <v>0</v>
      </c>
      <c r="Q195" s="28">
        <f>SUMPRODUCT(('ILC Report'!$A$2:$A$8000='Active WWML'!$A195)*('ILC Report'!$BB$2:$BB$8000='Active WWML'!Q$4)*('ILC Report'!$F$2:$F$8000))</f>
        <v>0</v>
      </c>
      <c r="R195" s="28">
        <f>SUMPRODUCT(('ILC Report'!$A$2:$A$8000='Active WWML'!$A195)*('ILC Report'!$BB$2:$BB$8000='Active WWML'!R$4)*('ILC Report'!$F$2:$F$8000))</f>
        <v>0</v>
      </c>
      <c r="S195" s="28">
        <f>SUMPRODUCT(('ILC Report'!$A$2:$A$8000='Active WWML'!$A195)*('ILC Report'!$BB$2:$BB$8000='Active WWML'!S$4)*('ILC Report'!$F$2:$F$8000))</f>
        <v>0</v>
      </c>
      <c r="T195" s="28">
        <f>SUMPRODUCT(('ILC Report'!$A$2:$A$8000='Active WWML'!$A195)*('ILC Report'!$BB$2:$BB$8000='Active WWML'!T$4)*('ILC Report'!$F$2:$F$8000))</f>
        <v>0</v>
      </c>
      <c r="U195" s="28">
        <f>SUMPRODUCT(('ILC Report'!$A$2:$A$8000='Active WWML'!$A195)*('ILC Report'!$BB$2:$BB$8000='Active WWML'!U$4)*('ILC Report'!$F$2:$F$8000))</f>
        <v>0</v>
      </c>
      <c r="V195" s="28">
        <f>SUMPRODUCT(('ILC Report'!$A$2:$A$8000='Active WWML'!$A195)*('ILC Report'!$BB$2:$BB$8000='Active WWML'!V$4)*('ILC Report'!$F$2:$F$8000))</f>
        <v>0</v>
      </c>
      <c r="W195" s="28">
        <f>SUMPRODUCT(('ILC Report'!$A$2:$A$8000='Active WWML'!$A195)*('ILC Report'!$BB$2:$BB$8000='Active WWML'!W$4)*('ILC Report'!$F$2:$F$8000))</f>
        <v>0</v>
      </c>
      <c r="X195" s="28">
        <f>SUMPRODUCT(('ILC Report'!$A$2:$A$8000='Active WWML'!$A195)*('ILC Report'!$BB$2:$BB$8000='Active WWML'!X$4)*('ILC Report'!$F$2:$F$8000))</f>
        <v>0</v>
      </c>
      <c r="Y195" s="28">
        <f>SUMPRODUCT(('ILC Report'!$A$2:$A$8000='Active WWML'!$A195)*('ILC Report'!$BB$2:$BB$8000='Active WWML'!Y$4)*('ILC Report'!$F$2:$F$8000))</f>
        <v>0</v>
      </c>
      <c r="Z195" s="28">
        <f>SUMPRODUCT(('ILC Report'!$A$2:$A$8000='Active WWML'!$A195)*('ILC Report'!$BB$2:$BB$8000='Active WWML'!Z$4)*('ILC Report'!$F$2:$F$8000))</f>
        <v>0</v>
      </c>
      <c r="AA195" s="28">
        <f>SUMPRODUCT(('ILC Report'!$A$2:$A$8000='Active WWML'!$A195)*('ILC Report'!$BB$2:$BB$8000='Active WWML'!AA$4)*('ILC Report'!$F$2:$F$8000))</f>
        <v>0</v>
      </c>
      <c r="AB195" s="28">
        <f>SUMPRODUCT(('ILC Report'!$A$2:$A$8000='Active WWML'!$A195)*('ILC Report'!$BB$2:$BB$8000='Active WWML'!AB$4)*('ILC Report'!$F$2:$F$8000))</f>
        <v>0</v>
      </c>
      <c r="AC195" s="28">
        <f>SUMPRODUCT(('ILC Report'!$A$2:$A$8000='Active WWML'!$A195)*('ILC Report'!$BB$2:$BB$8000='Active WWML'!AC$4)*('ILC Report'!$F$2:$F$8000))</f>
        <v>0</v>
      </c>
      <c r="AD195" s="28">
        <f>SUMPRODUCT(('ILC Report'!$A$2:$A$8000='Active WWML'!$A195)*('ILC Report'!$BB$2:$BB$8000='Active WWML'!AD$4)*('ILC Report'!$F$2:$F$8000))</f>
        <v>0</v>
      </c>
      <c r="AE195" s="28">
        <f>SUMPRODUCT(('ILC Report'!$A$2:$A$8000='Active WWML'!$A195)*('ILC Report'!$BB$2:$BB$8000='Active WWML'!AE$4)*('ILC Report'!$F$2:$F$8000))</f>
        <v>0</v>
      </c>
      <c r="AG195" s="28">
        <f>SUMPRODUCT(('ILC Report'!$A$2:$A$8000='Active WWML'!$A195)*('ILC Report'!$H$2:$H$8000='Active WWML'!AG$4)*('ILC Report'!$F$2:$F$8000))</f>
        <v>0</v>
      </c>
      <c r="AH195" s="28">
        <f>SUMPRODUCT(('ILC Report'!$A$2:$A$8000='Active WWML'!$A195)*('ILC Report'!$H$2:$H$8000='Active WWML'!AH$4)*('ILC Report'!$F$2:$F$8000))</f>
        <v>0</v>
      </c>
      <c r="AI195" s="28">
        <f>SUMPRODUCT(('ILC Report'!$A$2:$A$8000='Active WWML'!$A195)*('ILC Report'!$H$2:$H$8000='Active WWML'!AI$4)*('ILC Report'!$F$2:$F$8000))</f>
        <v>0</v>
      </c>
      <c r="AJ195" s="28">
        <f>SUMPRODUCT(('ILC Report'!$A$2:$A$8000='Active WWML'!$A195)*('ILC Report'!$H$2:$H$8000='Active WWML'!AJ$4)*('ILC Report'!$F$2:$F$8000))</f>
        <v>0</v>
      </c>
      <c r="AK195" s="28">
        <f t="shared" si="11"/>
        <v>0</v>
      </c>
    </row>
    <row r="196" spans="1:37" x14ac:dyDescent="0.3">
      <c r="A196" s="40" t="s">
        <v>498</v>
      </c>
      <c r="B196" s="11" t="s">
        <v>503</v>
      </c>
      <c r="C196" s="11" t="s">
        <v>356</v>
      </c>
      <c r="D196" s="11" t="s">
        <v>305</v>
      </c>
      <c r="E196" s="11" t="s">
        <v>534</v>
      </c>
      <c r="G196" s="28">
        <f>SUMPRODUCT(('ILC Report'!$A$2:$A$8000='Active WWML'!$A196)*('ILC Report'!$BA$2:$BA$8000='Active WWML'!G$4)*('ILC Report'!$F$2:$F$8000))</f>
        <v>0</v>
      </c>
      <c r="H196" s="28">
        <f>SUMPRODUCT(('ILC Report'!$A$2:$A$8000='Active WWML'!$A196)*('ILC Report'!$BA$2:$BA$8000='Active WWML'!H$4)*('ILC Report'!$F$2:$F$8000))</f>
        <v>0</v>
      </c>
      <c r="I196" s="28">
        <f>SUMPRODUCT(('ILC Report'!$A$2:$A$8000='Active WWML'!$A196)*('ILC Report'!$BA$2:$BA$8000='Active WWML'!I$4)*('ILC Report'!$F$2:$F$8000))</f>
        <v>0</v>
      </c>
      <c r="K196" s="28" t="str">
        <f t="shared" si="8"/>
        <v>0</v>
      </c>
      <c r="L196" s="28" t="str">
        <f t="shared" si="9"/>
        <v>0</v>
      </c>
      <c r="M196" s="28" t="str">
        <f t="shared" si="10"/>
        <v>0</v>
      </c>
      <c r="O196" s="28">
        <f>SUMPRODUCT(('ILC Report'!$A$2:$A$8000='Active WWML'!$A196)*('ILC Report'!$BB$2:$BB$8000='Active WWML'!O$4)*('ILC Report'!$F$2:$F$8000))</f>
        <v>0</v>
      </c>
      <c r="P196" s="28">
        <f>SUMPRODUCT(('ILC Report'!$A$2:$A$8000='Active WWML'!$A196)*('ILC Report'!$BB$2:$BB$8000='Active WWML'!P$4)*('ILC Report'!$F$2:$F$8000))</f>
        <v>0</v>
      </c>
      <c r="Q196" s="28">
        <f>SUMPRODUCT(('ILC Report'!$A$2:$A$8000='Active WWML'!$A196)*('ILC Report'!$BB$2:$BB$8000='Active WWML'!Q$4)*('ILC Report'!$F$2:$F$8000))</f>
        <v>0</v>
      </c>
      <c r="R196" s="28">
        <f>SUMPRODUCT(('ILC Report'!$A$2:$A$8000='Active WWML'!$A196)*('ILC Report'!$BB$2:$BB$8000='Active WWML'!R$4)*('ILC Report'!$F$2:$F$8000))</f>
        <v>0</v>
      </c>
      <c r="S196" s="28">
        <f>SUMPRODUCT(('ILC Report'!$A$2:$A$8000='Active WWML'!$A196)*('ILC Report'!$BB$2:$BB$8000='Active WWML'!S$4)*('ILC Report'!$F$2:$F$8000))</f>
        <v>0</v>
      </c>
      <c r="T196" s="28">
        <f>SUMPRODUCT(('ILC Report'!$A$2:$A$8000='Active WWML'!$A196)*('ILC Report'!$BB$2:$BB$8000='Active WWML'!T$4)*('ILC Report'!$F$2:$F$8000))</f>
        <v>0</v>
      </c>
      <c r="U196" s="28">
        <f>SUMPRODUCT(('ILC Report'!$A$2:$A$8000='Active WWML'!$A196)*('ILC Report'!$BB$2:$BB$8000='Active WWML'!U$4)*('ILC Report'!$F$2:$F$8000))</f>
        <v>0</v>
      </c>
      <c r="V196" s="28">
        <f>SUMPRODUCT(('ILC Report'!$A$2:$A$8000='Active WWML'!$A196)*('ILC Report'!$BB$2:$BB$8000='Active WWML'!V$4)*('ILC Report'!$F$2:$F$8000))</f>
        <v>0</v>
      </c>
      <c r="W196" s="28">
        <f>SUMPRODUCT(('ILC Report'!$A$2:$A$8000='Active WWML'!$A196)*('ILC Report'!$BB$2:$BB$8000='Active WWML'!W$4)*('ILC Report'!$F$2:$F$8000))</f>
        <v>0</v>
      </c>
      <c r="X196" s="28">
        <f>SUMPRODUCT(('ILC Report'!$A$2:$A$8000='Active WWML'!$A196)*('ILC Report'!$BB$2:$BB$8000='Active WWML'!X$4)*('ILC Report'!$F$2:$F$8000))</f>
        <v>0</v>
      </c>
      <c r="Y196" s="28">
        <f>SUMPRODUCT(('ILC Report'!$A$2:$A$8000='Active WWML'!$A196)*('ILC Report'!$BB$2:$BB$8000='Active WWML'!Y$4)*('ILC Report'!$F$2:$F$8000))</f>
        <v>0</v>
      </c>
      <c r="Z196" s="28">
        <f>SUMPRODUCT(('ILC Report'!$A$2:$A$8000='Active WWML'!$A196)*('ILC Report'!$BB$2:$BB$8000='Active WWML'!Z$4)*('ILC Report'!$F$2:$F$8000))</f>
        <v>0</v>
      </c>
      <c r="AA196" s="28">
        <f>SUMPRODUCT(('ILC Report'!$A$2:$A$8000='Active WWML'!$A196)*('ILC Report'!$BB$2:$BB$8000='Active WWML'!AA$4)*('ILC Report'!$F$2:$F$8000))</f>
        <v>0</v>
      </c>
      <c r="AB196" s="28">
        <f>SUMPRODUCT(('ILC Report'!$A$2:$A$8000='Active WWML'!$A196)*('ILC Report'!$BB$2:$BB$8000='Active WWML'!AB$4)*('ILC Report'!$F$2:$F$8000))</f>
        <v>0</v>
      </c>
      <c r="AC196" s="28">
        <f>SUMPRODUCT(('ILC Report'!$A$2:$A$8000='Active WWML'!$A196)*('ILC Report'!$BB$2:$BB$8000='Active WWML'!AC$4)*('ILC Report'!$F$2:$F$8000))</f>
        <v>0</v>
      </c>
      <c r="AD196" s="28">
        <f>SUMPRODUCT(('ILC Report'!$A$2:$A$8000='Active WWML'!$A196)*('ILC Report'!$BB$2:$BB$8000='Active WWML'!AD$4)*('ILC Report'!$F$2:$F$8000))</f>
        <v>0</v>
      </c>
      <c r="AE196" s="28">
        <f>SUMPRODUCT(('ILC Report'!$A$2:$A$8000='Active WWML'!$A196)*('ILC Report'!$BB$2:$BB$8000='Active WWML'!AE$4)*('ILC Report'!$F$2:$F$8000))</f>
        <v>0</v>
      </c>
      <c r="AG196" s="28">
        <f>SUMPRODUCT(('ILC Report'!$A$2:$A$8000='Active WWML'!$A196)*('ILC Report'!$H$2:$H$8000='Active WWML'!AG$4)*('ILC Report'!$F$2:$F$8000))</f>
        <v>207</v>
      </c>
      <c r="AH196" s="28">
        <f>SUMPRODUCT(('ILC Report'!$A$2:$A$8000='Active WWML'!$A196)*('ILC Report'!$H$2:$H$8000='Active WWML'!AH$4)*('ILC Report'!$F$2:$F$8000))</f>
        <v>0</v>
      </c>
      <c r="AI196" s="28">
        <f>SUMPRODUCT(('ILC Report'!$A$2:$A$8000='Active WWML'!$A196)*('ILC Report'!$H$2:$H$8000='Active WWML'!AI$4)*('ILC Report'!$F$2:$F$8000))</f>
        <v>0</v>
      </c>
      <c r="AJ196" s="28">
        <f>SUMPRODUCT(('ILC Report'!$A$2:$A$8000='Active WWML'!$A196)*('ILC Report'!$H$2:$H$8000='Active WWML'!AJ$4)*('ILC Report'!$F$2:$F$8000))</f>
        <v>9</v>
      </c>
      <c r="AK196" s="28">
        <f t="shared" si="11"/>
        <v>216</v>
      </c>
    </row>
    <row r="197" spans="1:37" x14ac:dyDescent="0.3">
      <c r="A197" s="40">
        <v>733454</v>
      </c>
      <c r="B197" s="11" t="s">
        <v>331</v>
      </c>
      <c r="C197" s="11" t="s">
        <v>82</v>
      </c>
      <c r="D197" s="11" t="s">
        <v>275</v>
      </c>
      <c r="E197" s="11" t="s">
        <v>276</v>
      </c>
      <c r="G197" s="28">
        <f>SUMPRODUCT(('ILC Report'!$A$2:$A$8000='Active WWML'!$A197)*('ILC Report'!$BA$2:$BA$8000='Active WWML'!G$4)*('ILC Report'!$F$2:$F$8000))</f>
        <v>0</v>
      </c>
      <c r="H197" s="28">
        <f>SUMPRODUCT(('ILC Report'!$A$2:$A$8000='Active WWML'!$A197)*('ILC Report'!$BA$2:$BA$8000='Active WWML'!H$4)*('ILC Report'!$F$2:$F$8000))</f>
        <v>0</v>
      </c>
      <c r="I197" s="28">
        <f>SUMPRODUCT(('ILC Report'!$A$2:$A$8000='Active WWML'!$A197)*('ILC Report'!$BA$2:$BA$8000='Active WWML'!I$4)*('ILC Report'!$F$2:$F$8000))</f>
        <v>0</v>
      </c>
      <c r="K197" s="28" t="str">
        <f t="shared" ref="K197:K209" si="12">IF(G197=0,"0",IF(G197&gt;0,"1"))</f>
        <v>0</v>
      </c>
      <c r="L197" s="28" t="str">
        <f t="shared" ref="L197:L209" si="13">IF(H197=0,"0",IF(H197&gt;0,"1"))</f>
        <v>0</v>
      </c>
      <c r="M197" s="28" t="str">
        <f t="shared" ref="M197:M209" si="14">IF(I197=0,"0",IF(I197&gt;0,"1"))</f>
        <v>0</v>
      </c>
      <c r="O197" s="28">
        <f>SUMPRODUCT(('ILC Report'!$A$2:$A$8000='Active WWML'!$A197)*('ILC Report'!$BB$2:$BB$8000='Active WWML'!O$4)*('ILC Report'!$F$2:$F$8000))</f>
        <v>0</v>
      </c>
      <c r="P197" s="28">
        <f>SUMPRODUCT(('ILC Report'!$A$2:$A$8000='Active WWML'!$A197)*('ILC Report'!$BB$2:$BB$8000='Active WWML'!P$4)*('ILC Report'!$F$2:$F$8000))</f>
        <v>0</v>
      </c>
      <c r="Q197" s="28">
        <f>SUMPRODUCT(('ILC Report'!$A$2:$A$8000='Active WWML'!$A197)*('ILC Report'!$BB$2:$BB$8000='Active WWML'!Q$4)*('ILC Report'!$F$2:$F$8000))</f>
        <v>0</v>
      </c>
      <c r="R197" s="28">
        <f>SUMPRODUCT(('ILC Report'!$A$2:$A$8000='Active WWML'!$A197)*('ILC Report'!$BB$2:$BB$8000='Active WWML'!R$4)*('ILC Report'!$F$2:$F$8000))</f>
        <v>0</v>
      </c>
      <c r="S197" s="28">
        <f>SUMPRODUCT(('ILC Report'!$A$2:$A$8000='Active WWML'!$A197)*('ILC Report'!$BB$2:$BB$8000='Active WWML'!S$4)*('ILC Report'!$F$2:$F$8000))</f>
        <v>0</v>
      </c>
      <c r="T197" s="28">
        <f>SUMPRODUCT(('ILC Report'!$A$2:$A$8000='Active WWML'!$A197)*('ILC Report'!$BB$2:$BB$8000='Active WWML'!T$4)*('ILC Report'!$F$2:$F$8000))</f>
        <v>0</v>
      </c>
      <c r="U197" s="28">
        <f>SUMPRODUCT(('ILC Report'!$A$2:$A$8000='Active WWML'!$A197)*('ILC Report'!$BB$2:$BB$8000='Active WWML'!U$4)*('ILC Report'!$F$2:$F$8000))</f>
        <v>0</v>
      </c>
      <c r="V197" s="28">
        <f>SUMPRODUCT(('ILC Report'!$A$2:$A$8000='Active WWML'!$A197)*('ILC Report'!$BB$2:$BB$8000='Active WWML'!V$4)*('ILC Report'!$F$2:$F$8000))</f>
        <v>0</v>
      </c>
      <c r="W197" s="28">
        <f>SUMPRODUCT(('ILC Report'!$A$2:$A$8000='Active WWML'!$A197)*('ILC Report'!$BB$2:$BB$8000='Active WWML'!W$4)*('ILC Report'!$F$2:$F$8000))</f>
        <v>0</v>
      </c>
      <c r="X197" s="28">
        <f>SUMPRODUCT(('ILC Report'!$A$2:$A$8000='Active WWML'!$A197)*('ILC Report'!$BB$2:$BB$8000='Active WWML'!X$4)*('ILC Report'!$F$2:$F$8000))</f>
        <v>0</v>
      </c>
      <c r="Y197" s="28">
        <f>SUMPRODUCT(('ILC Report'!$A$2:$A$8000='Active WWML'!$A197)*('ILC Report'!$BB$2:$BB$8000='Active WWML'!Y$4)*('ILC Report'!$F$2:$F$8000))</f>
        <v>0</v>
      </c>
      <c r="Z197" s="28">
        <f>SUMPRODUCT(('ILC Report'!$A$2:$A$8000='Active WWML'!$A197)*('ILC Report'!$BB$2:$BB$8000='Active WWML'!Z$4)*('ILC Report'!$F$2:$F$8000))</f>
        <v>0</v>
      </c>
      <c r="AA197" s="28">
        <f>SUMPRODUCT(('ILC Report'!$A$2:$A$8000='Active WWML'!$A197)*('ILC Report'!$BB$2:$BB$8000='Active WWML'!AA$4)*('ILC Report'!$F$2:$F$8000))</f>
        <v>0</v>
      </c>
      <c r="AB197" s="28">
        <f>SUMPRODUCT(('ILC Report'!$A$2:$A$8000='Active WWML'!$A197)*('ILC Report'!$BB$2:$BB$8000='Active WWML'!AB$4)*('ILC Report'!$F$2:$F$8000))</f>
        <v>0</v>
      </c>
      <c r="AC197" s="28">
        <f>SUMPRODUCT(('ILC Report'!$A$2:$A$8000='Active WWML'!$A197)*('ILC Report'!$BB$2:$BB$8000='Active WWML'!AC$4)*('ILC Report'!$F$2:$F$8000))</f>
        <v>0</v>
      </c>
      <c r="AD197" s="28">
        <f>SUMPRODUCT(('ILC Report'!$A$2:$A$8000='Active WWML'!$A197)*('ILC Report'!$BB$2:$BB$8000='Active WWML'!AD$4)*('ILC Report'!$F$2:$F$8000))</f>
        <v>0</v>
      </c>
      <c r="AE197" s="28">
        <f>SUMPRODUCT(('ILC Report'!$A$2:$A$8000='Active WWML'!$A197)*('ILC Report'!$BB$2:$BB$8000='Active WWML'!AE$4)*('ILC Report'!$F$2:$F$8000))</f>
        <v>0</v>
      </c>
      <c r="AG197" s="28">
        <f>SUMPRODUCT(('ILC Report'!$A$2:$A$8000='Active WWML'!$A197)*('ILC Report'!$H$2:$H$8000='Active WWML'!AG$4)*('ILC Report'!$F$2:$F$8000))</f>
        <v>0</v>
      </c>
      <c r="AH197" s="28">
        <f>SUMPRODUCT(('ILC Report'!$A$2:$A$8000='Active WWML'!$A197)*('ILC Report'!$H$2:$H$8000='Active WWML'!AH$4)*('ILC Report'!$F$2:$F$8000))</f>
        <v>0</v>
      </c>
      <c r="AI197" s="28">
        <f>SUMPRODUCT(('ILC Report'!$A$2:$A$8000='Active WWML'!$A197)*('ILC Report'!$H$2:$H$8000='Active WWML'!AI$4)*('ILC Report'!$F$2:$F$8000))</f>
        <v>0</v>
      </c>
      <c r="AJ197" s="28">
        <f>SUMPRODUCT(('ILC Report'!$A$2:$A$8000='Active WWML'!$A197)*('ILC Report'!$H$2:$H$8000='Active WWML'!AJ$4)*('ILC Report'!$F$2:$F$8000))</f>
        <v>0</v>
      </c>
      <c r="AK197" s="28">
        <f t="shared" si="11"/>
        <v>0</v>
      </c>
    </row>
    <row r="198" spans="1:37" x14ac:dyDescent="0.3">
      <c r="A198" s="40" t="s">
        <v>197</v>
      </c>
      <c r="B198" s="11" t="s">
        <v>446</v>
      </c>
      <c r="C198" s="11" t="s">
        <v>278</v>
      </c>
      <c r="D198" s="11" t="s">
        <v>275</v>
      </c>
      <c r="E198" s="11" t="s">
        <v>276</v>
      </c>
      <c r="G198" s="28">
        <f>SUMPRODUCT(('ILC Report'!$A$2:$A$8000='Active WWML'!$A198)*('ILC Report'!$BA$2:$BA$8000='Active WWML'!G$4)*('ILC Report'!$F$2:$F$8000))</f>
        <v>0</v>
      </c>
      <c r="H198" s="28">
        <f>SUMPRODUCT(('ILC Report'!$A$2:$A$8000='Active WWML'!$A198)*('ILC Report'!$BA$2:$BA$8000='Active WWML'!H$4)*('ILC Report'!$F$2:$F$8000))</f>
        <v>0</v>
      </c>
      <c r="I198" s="28">
        <f>SUMPRODUCT(('ILC Report'!$A$2:$A$8000='Active WWML'!$A198)*('ILC Report'!$BA$2:$BA$8000='Active WWML'!I$4)*('ILC Report'!$F$2:$F$8000))</f>
        <v>0</v>
      </c>
      <c r="K198" s="28" t="str">
        <f t="shared" si="12"/>
        <v>0</v>
      </c>
      <c r="L198" s="28" t="str">
        <f t="shared" si="13"/>
        <v>0</v>
      </c>
      <c r="M198" s="28" t="str">
        <f t="shared" si="14"/>
        <v>0</v>
      </c>
      <c r="O198" s="28">
        <f>SUMPRODUCT(('ILC Report'!$A$2:$A$8000='Active WWML'!$A198)*('ILC Report'!$BB$2:$BB$8000='Active WWML'!O$4)*('ILC Report'!$F$2:$F$8000))</f>
        <v>0</v>
      </c>
      <c r="P198" s="28">
        <f>SUMPRODUCT(('ILC Report'!$A$2:$A$8000='Active WWML'!$A198)*('ILC Report'!$BB$2:$BB$8000='Active WWML'!P$4)*('ILC Report'!$F$2:$F$8000))</f>
        <v>0</v>
      </c>
      <c r="Q198" s="28">
        <f>SUMPRODUCT(('ILC Report'!$A$2:$A$8000='Active WWML'!$A198)*('ILC Report'!$BB$2:$BB$8000='Active WWML'!Q$4)*('ILC Report'!$F$2:$F$8000))</f>
        <v>0</v>
      </c>
      <c r="R198" s="28">
        <f>SUMPRODUCT(('ILC Report'!$A$2:$A$8000='Active WWML'!$A198)*('ILC Report'!$BB$2:$BB$8000='Active WWML'!R$4)*('ILC Report'!$F$2:$F$8000))</f>
        <v>0</v>
      </c>
      <c r="S198" s="28">
        <f>SUMPRODUCT(('ILC Report'!$A$2:$A$8000='Active WWML'!$A198)*('ILC Report'!$BB$2:$BB$8000='Active WWML'!S$4)*('ILC Report'!$F$2:$F$8000))</f>
        <v>0</v>
      </c>
      <c r="T198" s="28">
        <f>SUMPRODUCT(('ILC Report'!$A$2:$A$8000='Active WWML'!$A198)*('ILC Report'!$BB$2:$BB$8000='Active WWML'!T$4)*('ILC Report'!$F$2:$F$8000))</f>
        <v>0</v>
      </c>
      <c r="U198" s="28">
        <f>SUMPRODUCT(('ILC Report'!$A$2:$A$8000='Active WWML'!$A198)*('ILC Report'!$BB$2:$BB$8000='Active WWML'!U$4)*('ILC Report'!$F$2:$F$8000))</f>
        <v>0</v>
      </c>
      <c r="V198" s="28">
        <f>SUMPRODUCT(('ILC Report'!$A$2:$A$8000='Active WWML'!$A198)*('ILC Report'!$BB$2:$BB$8000='Active WWML'!V$4)*('ILC Report'!$F$2:$F$8000))</f>
        <v>0</v>
      </c>
      <c r="W198" s="28">
        <f>SUMPRODUCT(('ILC Report'!$A$2:$A$8000='Active WWML'!$A198)*('ILC Report'!$BB$2:$BB$8000='Active WWML'!W$4)*('ILC Report'!$F$2:$F$8000))</f>
        <v>0</v>
      </c>
      <c r="X198" s="28">
        <f>SUMPRODUCT(('ILC Report'!$A$2:$A$8000='Active WWML'!$A198)*('ILC Report'!$BB$2:$BB$8000='Active WWML'!X$4)*('ILC Report'!$F$2:$F$8000))</f>
        <v>0</v>
      </c>
      <c r="Y198" s="28">
        <f>SUMPRODUCT(('ILC Report'!$A$2:$A$8000='Active WWML'!$A198)*('ILC Report'!$BB$2:$BB$8000='Active WWML'!Y$4)*('ILC Report'!$F$2:$F$8000))</f>
        <v>0</v>
      </c>
      <c r="Z198" s="28">
        <f>SUMPRODUCT(('ILC Report'!$A$2:$A$8000='Active WWML'!$A198)*('ILC Report'!$BB$2:$BB$8000='Active WWML'!Z$4)*('ILC Report'!$F$2:$F$8000))</f>
        <v>0</v>
      </c>
      <c r="AA198" s="28">
        <f>SUMPRODUCT(('ILC Report'!$A$2:$A$8000='Active WWML'!$A198)*('ILC Report'!$BB$2:$BB$8000='Active WWML'!AA$4)*('ILC Report'!$F$2:$F$8000))</f>
        <v>0</v>
      </c>
      <c r="AB198" s="28">
        <f>SUMPRODUCT(('ILC Report'!$A$2:$A$8000='Active WWML'!$A198)*('ILC Report'!$BB$2:$BB$8000='Active WWML'!AB$4)*('ILC Report'!$F$2:$F$8000))</f>
        <v>0</v>
      </c>
      <c r="AC198" s="28">
        <f>SUMPRODUCT(('ILC Report'!$A$2:$A$8000='Active WWML'!$A198)*('ILC Report'!$BB$2:$BB$8000='Active WWML'!AC$4)*('ILC Report'!$F$2:$F$8000))</f>
        <v>0</v>
      </c>
      <c r="AD198" s="28">
        <f>SUMPRODUCT(('ILC Report'!$A$2:$A$8000='Active WWML'!$A198)*('ILC Report'!$BB$2:$BB$8000='Active WWML'!AD$4)*('ILC Report'!$F$2:$F$8000))</f>
        <v>0</v>
      </c>
      <c r="AE198" s="28">
        <f>SUMPRODUCT(('ILC Report'!$A$2:$A$8000='Active WWML'!$A198)*('ILC Report'!$BB$2:$BB$8000='Active WWML'!AE$4)*('ILC Report'!$F$2:$F$8000))</f>
        <v>0</v>
      </c>
      <c r="AG198" s="28">
        <f>SUMPRODUCT(('ILC Report'!$A$2:$A$8000='Active WWML'!$A198)*('ILC Report'!$H$2:$H$8000='Active WWML'!AG$4)*('ILC Report'!$F$2:$F$8000))</f>
        <v>0</v>
      </c>
      <c r="AH198" s="28">
        <f>SUMPRODUCT(('ILC Report'!$A$2:$A$8000='Active WWML'!$A198)*('ILC Report'!$H$2:$H$8000='Active WWML'!AH$4)*('ILC Report'!$F$2:$F$8000))</f>
        <v>0</v>
      </c>
      <c r="AI198" s="28">
        <f>SUMPRODUCT(('ILC Report'!$A$2:$A$8000='Active WWML'!$A198)*('ILC Report'!$H$2:$H$8000='Active WWML'!AI$4)*('ILC Report'!$F$2:$F$8000))</f>
        <v>0</v>
      </c>
      <c r="AJ198" s="28">
        <f>SUMPRODUCT(('ILC Report'!$A$2:$A$8000='Active WWML'!$A198)*('ILC Report'!$H$2:$H$8000='Active WWML'!AJ$4)*('ILC Report'!$F$2:$F$8000))</f>
        <v>0</v>
      </c>
      <c r="AK198" s="28">
        <f t="shared" ref="AK198:AK209" si="15">SUM(AG198:AJ198)</f>
        <v>0</v>
      </c>
    </row>
    <row r="199" spans="1:37" x14ac:dyDescent="0.3">
      <c r="A199" s="40" t="s">
        <v>206</v>
      </c>
      <c r="B199" s="11" t="s">
        <v>399</v>
      </c>
      <c r="C199" s="11" t="s">
        <v>283</v>
      </c>
      <c r="D199" s="11" t="s">
        <v>275</v>
      </c>
      <c r="E199" s="11" t="s">
        <v>276</v>
      </c>
      <c r="G199" s="28">
        <f>SUMPRODUCT(('ILC Report'!$A$2:$A$8000='Active WWML'!$A199)*('ILC Report'!$BA$2:$BA$8000='Active WWML'!G$4)*('ILC Report'!$F$2:$F$8000))</f>
        <v>0</v>
      </c>
      <c r="H199" s="28">
        <f>SUMPRODUCT(('ILC Report'!$A$2:$A$8000='Active WWML'!$A199)*('ILC Report'!$BA$2:$BA$8000='Active WWML'!H$4)*('ILC Report'!$F$2:$F$8000))</f>
        <v>0</v>
      </c>
      <c r="I199" s="28">
        <f>SUMPRODUCT(('ILC Report'!$A$2:$A$8000='Active WWML'!$A199)*('ILC Report'!$BA$2:$BA$8000='Active WWML'!I$4)*('ILC Report'!$F$2:$F$8000))</f>
        <v>0</v>
      </c>
      <c r="K199" s="28" t="str">
        <f t="shared" si="12"/>
        <v>0</v>
      </c>
      <c r="L199" s="28" t="str">
        <f t="shared" si="13"/>
        <v>0</v>
      </c>
      <c r="M199" s="28" t="str">
        <f t="shared" si="14"/>
        <v>0</v>
      </c>
      <c r="O199" s="28">
        <f>SUMPRODUCT(('ILC Report'!$A$2:$A$8000='Active WWML'!$A199)*('ILC Report'!$BB$2:$BB$8000='Active WWML'!O$4)*('ILC Report'!$F$2:$F$8000))</f>
        <v>0</v>
      </c>
      <c r="P199" s="28">
        <f>SUMPRODUCT(('ILC Report'!$A$2:$A$8000='Active WWML'!$A199)*('ILC Report'!$BB$2:$BB$8000='Active WWML'!P$4)*('ILC Report'!$F$2:$F$8000))</f>
        <v>0</v>
      </c>
      <c r="Q199" s="28">
        <f>SUMPRODUCT(('ILC Report'!$A$2:$A$8000='Active WWML'!$A199)*('ILC Report'!$BB$2:$BB$8000='Active WWML'!Q$4)*('ILC Report'!$F$2:$F$8000))</f>
        <v>0</v>
      </c>
      <c r="R199" s="28">
        <f>SUMPRODUCT(('ILC Report'!$A$2:$A$8000='Active WWML'!$A199)*('ILC Report'!$BB$2:$BB$8000='Active WWML'!R$4)*('ILC Report'!$F$2:$F$8000))</f>
        <v>0</v>
      </c>
      <c r="S199" s="28">
        <f>SUMPRODUCT(('ILC Report'!$A$2:$A$8000='Active WWML'!$A199)*('ILC Report'!$BB$2:$BB$8000='Active WWML'!S$4)*('ILC Report'!$F$2:$F$8000))</f>
        <v>0</v>
      </c>
      <c r="T199" s="28">
        <f>SUMPRODUCT(('ILC Report'!$A$2:$A$8000='Active WWML'!$A199)*('ILC Report'!$BB$2:$BB$8000='Active WWML'!T$4)*('ILC Report'!$F$2:$F$8000))</f>
        <v>0</v>
      </c>
      <c r="U199" s="28">
        <f>SUMPRODUCT(('ILC Report'!$A$2:$A$8000='Active WWML'!$A199)*('ILC Report'!$BB$2:$BB$8000='Active WWML'!U$4)*('ILC Report'!$F$2:$F$8000))</f>
        <v>0</v>
      </c>
      <c r="V199" s="28">
        <f>SUMPRODUCT(('ILC Report'!$A$2:$A$8000='Active WWML'!$A199)*('ILC Report'!$BB$2:$BB$8000='Active WWML'!V$4)*('ILC Report'!$F$2:$F$8000))</f>
        <v>0</v>
      </c>
      <c r="W199" s="28">
        <f>SUMPRODUCT(('ILC Report'!$A$2:$A$8000='Active WWML'!$A199)*('ILC Report'!$BB$2:$BB$8000='Active WWML'!W$4)*('ILC Report'!$F$2:$F$8000))</f>
        <v>0</v>
      </c>
      <c r="X199" s="28">
        <f>SUMPRODUCT(('ILC Report'!$A$2:$A$8000='Active WWML'!$A199)*('ILC Report'!$BB$2:$BB$8000='Active WWML'!X$4)*('ILC Report'!$F$2:$F$8000))</f>
        <v>0</v>
      </c>
      <c r="Y199" s="28">
        <f>SUMPRODUCT(('ILC Report'!$A$2:$A$8000='Active WWML'!$A199)*('ILC Report'!$BB$2:$BB$8000='Active WWML'!Y$4)*('ILC Report'!$F$2:$F$8000))</f>
        <v>0</v>
      </c>
      <c r="Z199" s="28">
        <f>SUMPRODUCT(('ILC Report'!$A$2:$A$8000='Active WWML'!$A199)*('ILC Report'!$BB$2:$BB$8000='Active WWML'!Z$4)*('ILC Report'!$F$2:$F$8000))</f>
        <v>0</v>
      </c>
      <c r="AA199" s="28">
        <f>SUMPRODUCT(('ILC Report'!$A$2:$A$8000='Active WWML'!$A199)*('ILC Report'!$BB$2:$BB$8000='Active WWML'!AA$4)*('ILC Report'!$F$2:$F$8000))</f>
        <v>0</v>
      </c>
      <c r="AB199" s="28">
        <f>SUMPRODUCT(('ILC Report'!$A$2:$A$8000='Active WWML'!$A199)*('ILC Report'!$BB$2:$BB$8000='Active WWML'!AB$4)*('ILC Report'!$F$2:$F$8000))</f>
        <v>0</v>
      </c>
      <c r="AC199" s="28">
        <f>SUMPRODUCT(('ILC Report'!$A$2:$A$8000='Active WWML'!$A199)*('ILC Report'!$BB$2:$BB$8000='Active WWML'!AC$4)*('ILC Report'!$F$2:$F$8000))</f>
        <v>0</v>
      </c>
      <c r="AD199" s="28">
        <f>SUMPRODUCT(('ILC Report'!$A$2:$A$8000='Active WWML'!$A199)*('ILC Report'!$BB$2:$BB$8000='Active WWML'!AD$4)*('ILC Report'!$F$2:$F$8000))</f>
        <v>0</v>
      </c>
      <c r="AE199" s="28">
        <f>SUMPRODUCT(('ILC Report'!$A$2:$A$8000='Active WWML'!$A199)*('ILC Report'!$BB$2:$BB$8000='Active WWML'!AE$4)*('ILC Report'!$F$2:$F$8000))</f>
        <v>0</v>
      </c>
      <c r="AG199" s="28">
        <f>SUMPRODUCT(('ILC Report'!$A$2:$A$8000='Active WWML'!$A199)*('ILC Report'!$H$2:$H$8000='Active WWML'!AG$4)*('ILC Report'!$F$2:$F$8000))</f>
        <v>0</v>
      </c>
      <c r="AH199" s="28">
        <f>SUMPRODUCT(('ILC Report'!$A$2:$A$8000='Active WWML'!$A199)*('ILC Report'!$H$2:$H$8000='Active WWML'!AH$4)*('ILC Report'!$F$2:$F$8000))</f>
        <v>0</v>
      </c>
      <c r="AI199" s="28">
        <f>SUMPRODUCT(('ILC Report'!$A$2:$A$8000='Active WWML'!$A199)*('ILC Report'!$H$2:$H$8000='Active WWML'!AI$4)*('ILC Report'!$F$2:$F$8000))</f>
        <v>0</v>
      </c>
      <c r="AJ199" s="28">
        <f>SUMPRODUCT(('ILC Report'!$A$2:$A$8000='Active WWML'!$A199)*('ILC Report'!$H$2:$H$8000='Active WWML'!AJ$4)*('ILC Report'!$F$2:$F$8000))</f>
        <v>0</v>
      </c>
      <c r="AK199" s="28">
        <f t="shared" si="15"/>
        <v>0</v>
      </c>
    </row>
    <row r="200" spans="1:37" x14ac:dyDescent="0.3">
      <c r="A200" s="40" t="s">
        <v>126</v>
      </c>
      <c r="B200" s="11" t="s">
        <v>336</v>
      </c>
      <c r="C200" s="11" t="s">
        <v>274</v>
      </c>
      <c r="D200" s="11" t="s">
        <v>305</v>
      </c>
      <c r="E200" s="11" t="s">
        <v>534</v>
      </c>
      <c r="G200" s="28">
        <f>SUMPRODUCT(('ILC Report'!$A$2:$A$8000='Active WWML'!$A200)*('ILC Report'!$BA$2:$BA$8000='Active WWML'!G$4)*('ILC Report'!$F$2:$F$8000))</f>
        <v>0</v>
      </c>
      <c r="H200" s="28">
        <f>SUMPRODUCT(('ILC Report'!$A$2:$A$8000='Active WWML'!$A200)*('ILC Report'!$BA$2:$BA$8000='Active WWML'!H$4)*('ILC Report'!$F$2:$F$8000))</f>
        <v>225</v>
      </c>
      <c r="I200" s="28">
        <f>SUMPRODUCT(('ILC Report'!$A$2:$A$8000='Active WWML'!$A200)*('ILC Report'!$BA$2:$BA$8000='Active WWML'!I$4)*('ILC Report'!$F$2:$F$8000))</f>
        <v>0</v>
      </c>
      <c r="K200" s="28" t="str">
        <f t="shared" si="12"/>
        <v>0</v>
      </c>
      <c r="L200" s="28" t="str">
        <f t="shared" si="13"/>
        <v>1</v>
      </c>
      <c r="M200" s="28" t="str">
        <f t="shared" si="14"/>
        <v>0</v>
      </c>
      <c r="O200" s="28">
        <f>SUMPRODUCT(('ILC Report'!$A$2:$A$8000='Active WWML'!$A200)*('ILC Report'!$BB$2:$BB$8000='Active WWML'!O$4)*('ILC Report'!$F$2:$F$8000))</f>
        <v>0</v>
      </c>
      <c r="P200" s="28">
        <f>SUMPRODUCT(('ILC Report'!$A$2:$A$8000='Active WWML'!$A200)*('ILC Report'!$BB$2:$BB$8000='Active WWML'!P$4)*('ILC Report'!$F$2:$F$8000))</f>
        <v>0</v>
      </c>
      <c r="Q200" s="28">
        <f>SUMPRODUCT(('ILC Report'!$A$2:$A$8000='Active WWML'!$A200)*('ILC Report'!$BB$2:$BB$8000='Active WWML'!Q$4)*('ILC Report'!$F$2:$F$8000))</f>
        <v>81</v>
      </c>
      <c r="R200" s="28">
        <f>SUMPRODUCT(('ILC Report'!$A$2:$A$8000='Active WWML'!$A200)*('ILC Report'!$BB$2:$BB$8000='Active WWML'!R$4)*('ILC Report'!$F$2:$F$8000))</f>
        <v>144</v>
      </c>
      <c r="S200" s="28">
        <f>SUMPRODUCT(('ILC Report'!$A$2:$A$8000='Active WWML'!$A200)*('ILC Report'!$BB$2:$BB$8000='Active WWML'!S$4)*('ILC Report'!$F$2:$F$8000))</f>
        <v>0</v>
      </c>
      <c r="T200" s="28">
        <f>SUMPRODUCT(('ILC Report'!$A$2:$A$8000='Active WWML'!$A200)*('ILC Report'!$BB$2:$BB$8000='Active WWML'!T$4)*('ILC Report'!$F$2:$F$8000))</f>
        <v>0</v>
      </c>
      <c r="U200" s="28">
        <f>SUMPRODUCT(('ILC Report'!$A$2:$A$8000='Active WWML'!$A200)*('ILC Report'!$BB$2:$BB$8000='Active WWML'!U$4)*('ILC Report'!$F$2:$F$8000))</f>
        <v>0</v>
      </c>
      <c r="V200" s="28">
        <f>SUMPRODUCT(('ILC Report'!$A$2:$A$8000='Active WWML'!$A200)*('ILC Report'!$BB$2:$BB$8000='Active WWML'!V$4)*('ILC Report'!$F$2:$F$8000))</f>
        <v>0</v>
      </c>
      <c r="W200" s="28">
        <f>SUMPRODUCT(('ILC Report'!$A$2:$A$8000='Active WWML'!$A200)*('ILC Report'!$BB$2:$BB$8000='Active WWML'!W$4)*('ILC Report'!$F$2:$F$8000))</f>
        <v>0</v>
      </c>
      <c r="X200" s="28">
        <f>SUMPRODUCT(('ILC Report'!$A$2:$A$8000='Active WWML'!$A200)*('ILC Report'!$BB$2:$BB$8000='Active WWML'!X$4)*('ILC Report'!$F$2:$F$8000))</f>
        <v>0</v>
      </c>
      <c r="Y200" s="28">
        <f>SUMPRODUCT(('ILC Report'!$A$2:$A$8000='Active WWML'!$A200)*('ILC Report'!$BB$2:$BB$8000='Active WWML'!Y$4)*('ILC Report'!$F$2:$F$8000))</f>
        <v>0</v>
      </c>
      <c r="Z200" s="28">
        <f>SUMPRODUCT(('ILC Report'!$A$2:$A$8000='Active WWML'!$A200)*('ILC Report'!$BB$2:$BB$8000='Active WWML'!Z$4)*('ILC Report'!$F$2:$F$8000))</f>
        <v>0</v>
      </c>
      <c r="AA200" s="28">
        <f>SUMPRODUCT(('ILC Report'!$A$2:$A$8000='Active WWML'!$A200)*('ILC Report'!$BB$2:$BB$8000='Active WWML'!AA$4)*('ILC Report'!$F$2:$F$8000))</f>
        <v>0</v>
      </c>
      <c r="AB200" s="28">
        <f>SUMPRODUCT(('ILC Report'!$A$2:$A$8000='Active WWML'!$A200)*('ILC Report'!$BB$2:$BB$8000='Active WWML'!AB$4)*('ILC Report'!$F$2:$F$8000))</f>
        <v>0</v>
      </c>
      <c r="AC200" s="28">
        <f>SUMPRODUCT(('ILC Report'!$A$2:$A$8000='Active WWML'!$A200)*('ILC Report'!$BB$2:$BB$8000='Active WWML'!AC$4)*('ILC Report'!$F$2:$F$8000))</f>
        <v>0</v>
      </c>
      <c r="AD200" s="28">
        <f>SUMPRODUCT(('ILC Report'!$A$2:$A$8000='Active WWML'!$A200)*('ILC Report'!$BB$2:$BB$8000='Active WWML'!AD$4)*('ILC Report'!$F$2:$F$8000))</f>
        <v>0</v>
      </c>
      <c r="AE200" s="28">
        <f>SUMPRODUCT(('ILC Report'!$A$2:$A$8000='Active WWML'!$A200)*('ILC Report'!$BB$2:$BB$8000='Active WWML'!AE$4)*('ILC Report'!$F$2:$F$8000))</f>
        <v>0</v>
      </c>
      <c r="AG200" s="28">
        <f>SUMPRODUCT(('ILC Report'!$A$2:$A$8000='Active WWML'!$A200)*('ILC Report'!$H$2:$H$8000='Active WWML'!AG$4)*('ILC Report'!$F$2:$F$8000))</f>
        <v>225</v>
      </c>
      <c r="AH200" s="28">
        <f>SUMPRODUCT(('ILC Report'!$A$2:$A$8000='Active WWML'!$A200)*('ILC Report'!$H$2:$H$8000='Active WWML'!AH$4)*('ILC Report'!$F$2:$F$8000))</f>
        <v>0</v>
      </c>
      <c r="AI200" s="28">
        <f>SUMPRODUCT(('ILC Report'!$A$2:$A$8000='Active WWML'!$A200)*('ILC Report'!$H$2:$H$8000='Active WWML'!AI$4)*('ILC Report'!$F$2:$F$8000))</f>
        <v>0</v>
      </c>
      <c r="AJ200" s="28">
        <f>SUMPRODUCT(('ILC Report'!$A$2:$A$8000='Active WWML'!$A200)*('ILC Report'!$H$2:$H$8000='Active WWML'!AJ$4)*('ILC Report'!$F$2:$F$8000))</f>
        <v>0</v>
      </c>
      <c r="AK200" s="28">
        <f t="shared" si="15"/>
        <v>225</v>
      </c>
    </row>
    <row r="201" spans="1:37" x14ac:dyDescent="0.3">
      <c r="A201" s="40" t="s">
        <v>509</v>
      </c>
      <c r="B201" s="11" t="s">
        <v>533</v>
      </c>
      <c r="C201" s="11" t="s">
        <v>284</v>
      </c>
      <c r="D201" s="11" t="s">
        <v>275</v>
      </c>
      <c r="E201" s="11" t="s">
        <v>276</v>
      </c>
      <c r="G201" s="28">
        <f>SUMPRODUCT(('ILC Report'!$A$2:$A$8000='Active WWML'!$A201)*('ILC Report'!$BA$2:$BA$8000='Active WWML'!G$4)*('ILC Report'!$F$2:$F$8000))</f>
        <v>0</v>
      </c>
      <c r="H201" s="28">
        <f>SUMPRODUCT(('ILC Report'!$A$2:$A$8000='Active WWML'!$A201)*('ILC Report'!$BA$2:$BA$8000='Active WWML'!H$4)*('ILC Report'!$F$2:$F$8000))</f>
        <v>0</v>
      </c>
      <c r="I201" s="28">
        <f>SUMPRODUCT(('ILC Report'!$A$2:$A$8000='Active WWML'!$A201)*('ILC Report'!$BA$2:$BA$8000='Active WWML'!I$4)*('ILC Report'!$F$2:$F$8000))</f>
        <v>0</v>
      </c>
      <c r="K201" s="28" t="str">
        <f t="shared" si="12"/>
        <v>0</v>
      </c>
      <c r="L201" s="28" t="str">
        <f t="shared" si="13"/>
        <v>0</v>
      </c>
      <c r="M201" s="28" t="str">
        <f t="shared" si="14"/>
        <v>0</v>
      </c>
      <c r="O201" s="28">
        <f>SUMPRODUCT(('ILC Report'!$A$2:$A$8000='Active WWML'!$A201)*('ILC Report'!$BB$2:$BB$8000='Active WWML'!O$4)*('ILC Report'!$F$2:$F$8000))</f>
        <v>0</v>
      </c>
      <c r="P201" s="28">
        <f>SUMPRODUCT(('ILC Report'!$A$2:$A$8000='Active WWML'!$A201)*('ILC Report'!$BB$2:$BB$8000='Active WWML'!P$4)*('ILC Report'!$F$2:$F$8000))</f>
        <v>0</v>
      </c>
      <c r="Q201" s="28">
        <f>SUMPRODUCT(('ILC Report'!$A$2:$A$8000='Active WWML'!$A201)*('ILC Report'!$BB$2:$BB$8000='Active WWML'!Q$4)*('ILC Report'!$F$2:$F$8000))</f>
        <v>0</v>
      </c>
      <c r="R201" s="28">
        <f>SUMPRODUCT(('ILC Report'!$A$2:$A$8000='Active WWML'!$A201)*('ILC Report'!$BB$2:$BB$8000='Active WWML'!R$4)*('ILC Report'!$F$2:$F$8000))</f>
        <v>0</v>
      </c>
      <c r="S201" s="28">
        <f>SUMPRODUCT(('ILC Report'!$A$2:$A$8000='Active WWML'!$A201)*('ILC Report'!$BB$2:$BB$8000='Active WWML'!S$4)*('ILC Report'!$F$2:$F$8000))</f>
        <v>0</v>
      </c>
      <c r="T201" s="28">
        <f>SUMPRODUCT(('ILC Report'!$A$2:$A$8000='Active WWML'!$A201)*('ILC Report'!$BB$2:$BB$8000='Active WWML'!T$4)*('ILC Report'!$F$2:$F$8000))</f>
        <v>0</v>
      </c>
      <c r="U201" s="28">
        <f>SUMPRODUCT(('ILC Report'!$A$2:$A$8000='Active WWML'!$A201)*('ILC Report'!$BB$2:$BB$8000='Active WWML'!U$4)*('ILC Report'!$F$2:$F$8000))</f>
        <v>0</v>
      </c>
      <c r="V201" s="28">
        <f>SUMPRODUCT(('ILC Report'!$A$2:$A$8000='Active WWML'!$A201)*('ILC Report'!$BB$2:$BB$8000='Active WWML'!V$4)*('ILC Report'!$F$2:$F$8000))</f>
        <v>0</v>
      </c>
      <c r="W201" s="28">
        <f>SUMPRODUCT(('ILC Report'!$A$2:$A$8000='Active WWML'!$A201)*('ILC Report'!$BB$2:$BB$8000='Active WWML'!W$4)*('ILC Report'!$F$2:$F$8000))</f>
        <v>0</v>
      </c>
      <c r="X201" s="28">
        <f>SUMPRODUCT(('ILC Report'!$A$2:$A$8000='Active WWML'!$A201)*('ILC Report'!$BB$2:$BB$8000='Active WWML'!X$4)*('ILC Report'!$F$2:$F$8000))</f>
        <v>0</v>
      </c>
      <c r="Y201" s="28">
        <f>SUMPRODUCT(('ILC Report'!$A$2:$A$8000='Active WWML'!$A201)*('ILC Report'!$BB$2:$BB$8000='Active WWML'!Y$4)*('ILC Report'!$F$2:$F$8000))</f>
        <v>0</v>
      </c>
      <c r="Z201" s="28">
        <f>SUMPRODUCT(('ILC Report'!$A$2:$A$8000='Active WWML'!$A201)*('ILC Report'!$BB$2:$BB$8000='Active WWML'!Z$4)*('ILC Report'!$F$2:$F$8000))</f>
        <v>0</v>
      </c>
      <c r="AA201" s="28">
        <f>SUMPRODUCT(('ILC Report'!$A$2:$A$8000='Active WWML'!$A201)*('ILC Report'!$BB$2:$BB$8000='Active WWML'!AA$4)*('ILC Report'!$F$2:$F$8000))</f>
        <v>0</v>
      </c>
      <c r="AB201" s="28">
        <f>SUMPRODUCT(('ILC Report'!$A$2:$A$8000='Active WWML'!$A201)*('ILC Report'!$BB$2:$BB$8000='Active WWML'!AB$4)*('ILC Report'!$F$2:$F$8000))</f>
        <v>0</v>
      </c>
      <c r="AC201" s="28">
        <f>SUMPRODUCT(('ILC Report'!$A$2:$A$8000='Active WWML'!$A201)*('ILC Report'!$BB$2:$BB$8000='Active WWML'!AC$4)*('ILC Report'!$F$2:$F$8000))</f>
        <v>0</v>
      </c>
      <c r="AD201" s="28">
        <f>SUMPRODUCT(('ILC Report'!$A$2:$A$8000='Active WWML'!$A201)*('ILC Report'!$BB$2:$BB$8000='Active WWML'!AD$4)*('ILC Report'!$F$2:$F$8000))</f>
        <v>0</v>
      </c>
      <c r="AE201" s="28">
        <f>SUMPRODUCT(('ILC Report'!$A$2:$A$8000='Active WWML'!$A201)*('ILC Report'!$BB$2:$BB$8000='Active WWML'!AE$4)*('ILC Report'!$F$2:$F$8000))</f>
        <v>0</v>
      </c>
      <c r="AG201" s="28">
        <f>SUMPRODUCT(('ILC Report'!$A$2:$A$8000='Active WWML'!$A201)*('ILC Report'!$H$2:$H$8000='Active WWML'!AG$4)*('ILC Report'!$F$2:$F$8000))</f>
        <v>0</v>
      </c>
      <c r="AH201" s="28">
        <f>SUMPRODUCT(('ILC Report'!$A$2:$A$8000='Active WWML'!$A201)*('ILC Report'!$H$2:$H$8000='Active WWML'!AH$4)*('ILC Report'!$F$2:$F$8000))</f>
        <v>0</v>
      </c>
      <c r="AI201" s="28">
        <f>SUMPRODUCT(('ILC Report'!$A$2:$A$8000='Active WWML'!$A201)*('ILC Report'!$H$2:$H$8000='Active WWML'!AI$4)*('ILC Report'!$F$2:$F$8000))</f>
        <v>0</v>
      </c>
      <c r="AJ201" s="28">
        <f>SUMPRODUCT(('ILC Report'!$A$2:$A$8000='Active WWML'!$A201)*('ILC Report'!$H$2:$H$8000='Active WWML'!AJ$4)*('ILC Report'!$F$2:$F$8000))</f>
        <v>0</v>
      </c>
      <c r="AK201" s="28">
        <f t="shared" si="15"/>
        <v>0</v>
      </c>
    </row>
    <row r="202" spans="1:37" x14ac:dyDescent="0.3">
      <c r="A202" s="40" t="s">
        <v>191</v>
      </c>
      <c r="B202" s="11" t="s">
        <v>405</v>
      </c>
      <c r="C202" s="11" t="s">
        <v>283</v>
      </c>
      <c r="D202" s="11" t="s">
        <v>275</v>
      </c>
      <c r="E202" s="11" t="s">
        <v>276</v>
      </c>
      <c r="G202" s="28">
        <f>SUMPRODUCT(('ILC Report'!$A$2:$A$8000='Active WWML'!$A202)*('ILC Report'!$BA$2:$BA$8000='Active WWML'!G$4)*('ILC Report'!$F$2:$F$8000))</f>
        <v>0</v>
      </c>
      <c r="H202" s="28">
        <f>SUMPRODUCT(('ILC Report'!$A$2:$A$8000='Active WWML'!$A202)*('ILC Report'!$BA$2:$BA$8000='Active WWML'!H$4)*('ILC Report'!$F$2:$F$8000))</f>
        <v>0</v>
      </c>
      <c r="I202" s="28">
        <f>SUMPRODUCT(('ILC Report'!$A$2:$A$8000='Active WWML'!$A202)*('ILC Report'!$BA$2:$BA$8000='Active WWML'!I$4)*('ILC Report'!$F$2:$F$8000))</f>
        <v>0</v>
      </c>
      <c r="K202" s="28" t="str">
        <f t="shared" si="12"/>
        <v>0</v>
      </c>
      <c r="L202" s="28" t="str">
        <f t="shared" si="13"/>
        <v>0</v>
      </c>
      <c r="M202" s="28" t="str">
        <f t="shared" si="14"/>
        <v>0</v>
      </c>
      <c r="O202" s="28">
        <f>SUMPRODUCT(('ILC Report'!$A$2:$A$8000='Active WWML'!$A202)*('ILC Report'!$BB$2:$BB$8000='Active WWML'!O$4)*('ILC Report'!$F$2:$F$8000))</f>
        <v>0</v>
      </c>
      <c r="P202" s="28">
        <f>SUMPRODUCT(('ILC Report'!$A$2:$A$8000='Active WWML'!$A202)*('ILC Report'!$BB$2:$BB$8000='Active WWML'!P$4)*('ILC Report'!$F$2:$F$8000))</f>
        <v>0</v>
      </c>
      <c r="Q202" s="28">
        <f>SUMPRODUCT(('ILC Report'!$A$2:$A$8000='Active WWML'!$A202)*('ILC Report'!$BB$2:$BB$8000='Active WWML'!Q$4)*('ILC Report'!$F$2:$F$8000))</f>
        <v>0</v>
      </c>
      <c r="R202" s="28">
        <f>SUMPRODUCT(('ILC Report'!$A$2:$A$8000='Active WWML'!$A202)*('ILC Report'!$BB$2:$BB$8000='Active WWML'!R$4)*('ILC Report'!$F$2:$F$8000))</f>
        <v>0</v>
      </c>
      <c r="S202" s="28">
        <f>SUMPRODUCT(('ILC Report'!$A$2:$A$8000='Active WWML'!$A202)*('ILC Report'!$BB$2:$BB$8000='Active WWML'!S$4)*('ILC Report'!$F$2:$F$8000))</f>
        <v>0</v>
      </c>
      <c r="T202" s="28">
        <f>SUMPRODUCT(('ILC Report'!$A$2:$A$8000='Active WWML'!$A202)*('ILC Report'!$BB$2:$BB$8000='Active WWML'!T$4)*('ILC Report'!$F$2:$F$8000))</f>
        <v>0</v>
      </c>
      <c r="U202" s="28">
        <f>SUMPRODUCT(('ILC Report'!$A$2:$A$8000='Active WWML'!$A202)*('ILC Report'!$BB$2:$BB$8000='Active WWML'!U$4)*('ILC Report'!$F$2:$F$8000))</f>
        <v>0</v>
      </c>
      <c r="V202" s="28">
        <f>SUMPRODUCT(('ILC Report'!$A$2:$A$8000='Active WWML'!$A202)*('ILC Report'!$BB$2:$BB$8000='Active WWML'!V$4)*('ILC Report'!$F$2:$F$8000))</f>
        <v>0</v>
      </c>
      <c r="W202" s="28">
        <f>SUMPRODUCT(('ILC Report'!$A$2:$A$8000='Active WWML'!$A202)*('ILC Report'!$BB$2:$BB$8000='Active WWML'!W$4)*('ILC Report'!$F$2:$F$8000))</f>
        <v>0</v>
      </c>
      <c r="X202" s="28">
        <f>SUMPRODUCT(('ILC Report'!$A$2:$A$8000='Active WWML'!$A202)*('ILC Report'!$BB$2:$BB$8000='Active WWML'!X$4)*('ILC Report'!$F$2:$F$8000))</f>
        <v>0</v>
      </c>
      <c r="Y202" s="28">
        <f>SUMPRODUCT(('ILC Report'!$A$2:$A$8000='Active WWML'!$A202)*('ILC Report'!$BB$2:$BB$8000='Active WWML'!Y$4)*('ILC Report'!$F$2:$F$8000))</f>
        <v>0</v>
      </c>
      <c r="Z202" s="28">
        <f>SUMPRODUCT(('ILC Report'!$A$2:$A$8000='Active WWML'!$A202)*('ILC Report'!$BB$2:$BB$8000='Active WWML'!Z$4)*('ILC Report'!$F$2:$F$8000))</f>
        <v>0</v>
      </c>
      <c r="AA202" s="28">
        <f>SUMPRODUCT(('ILC Report'!$A$2:$A$8000='Active WWML'!$A202)*('ILC Report'!$BB$2:$BB$8000='Active WWML'!AA$4)*('ILC Report'!$F$2:$F$8000))</f>
        <v>0</v>
      </c>
      <c r="AB202" s="28">
        <f>SUMPRODUCT(('ILC Report'!$A$2:$A$8000='Active WWML'!$A202)*('ILC Report'!$BB$2:$BB$8000='Active WWML'!AB$4)*('ILC Report'!$F$2:$F$8000))</f>
        <v>0</v>
      </c>
      <c r="AC202" s="28">
        <f>SUMPRODUCT(('ILC Report'!$A$2:$A$8000='Active WWML'!$A202)*('ILC Report'!$BB$2:$BB$8000='Active WWML'!AC$4)*('ILC Report'!$F$2:$F$8000))</f>
        <v>0</v>
      </c>
      <c r="AD202" s="28">
        <f>SUMPRODUCT(('ILC Report'!$A$2:$A$8000='Active WWML'!$A202)*('ILC Report'!$BB$2:$BB$8000='Active WWML'!AD$4)*('ILC Report'!$F$2:$F$8000))</f>
        <v>0</v>
      </c>
      <c r="AE202" s="28">
        <f>SUMPRODUCT(('ILC Report'!$A$2:$A$8000='Active WWML'!$A202)*('ILC Report'!$BB$2:$BB$8000='Active WWML'!AE$4)*('ILC Report'!$F$2:$F$8000))</f>
        <v>0</v>
      </c>
      <c r="AG202" s="28">
        <f>SUMPRODUCT(('ILC Report'!$A$2:$A$8000='Active WWML'!$A202)*('ILC Report'!$H$2:$H$8000='Active WWML'!AG$4)*('ILC Report'!$F$2:$F$8000))</f>
        <v>0</v>
      </c>
      <c r="AH202" s="28">
        <f>SUMPRODUCT(('ILC Report'!$A$2:$A$8000='Active WWML'!$A202)*('ILC Report'!$H$2:$H$8000='Active WWML'!AH$4)*('ILC Report'!$F$2:$F$8000))</f>
        <v>0</v>
      </c>
      <c r="AI202" s="28">
        <f>SUMPRODUCT(('ILC Report'!$A$2:$A$8000='Active WWML'!$A202)*('ILC Report'!$H$2:$H$8000='Active WWML'!AI$4)*('ILC Report'!$F$2:$F$8000))</f>
        <v>0</v>
      </c>
      <c r="AJ202" s="28">
        <f>SUMPRODUCT(('ILC Report'!$A$2:$A$8000='Active WWML'!$A202)*('ILC Report'!$H$2:$H$8000='Active WWML'!AJ$4)*('ILC Report'!$F$2:$F$8000))</f>
        <v>0</v>
      </c>
      <c r="AK202" s="28">
        <f t="shared" si="15"/>
        <v>0</v>
      </c>
    </row>
    <row r="203" spans="1:37" x14ac:dyDescent="0.3">
      <c r="A203" s="40" t="s">
        <v>141</v>
      </c>
      <c r="B203" s="11" t="s">
        <v>411</v>
      </c>
      <c r="C203" s="11" t="s">
        <v>82</v>
      </c>
      <c r="D203" s="11" t="s">
        <v>275</v>
      </c>
      <c r="E203" s="11" t="s">
        <v>276</v>
      </c>
      <c r="G203" s="28">
        <f>SUMPRODUCT(('ILC Report'!$A$2:$A$8000='Active WWML'!$A203)*('ILC Report'!$BA$2:$BA$8000='Active WWML'!G$4)*('ILC Report'!$F$2:$F$8000))</f>
        <v>0</v>
      </c>
      <c r="H203" s="28">
        <f>SUMPRODUCT(('ILC Report'!$A$2:$A$8000='Active WWML'!$A203)*('ILC Report'!$BA$2:$BA$8000='Active WWML'!H$4)*('ILC Report'!$F$2:$F$8000))</f>
        <v>225</v>
      </c>
      <c r="I203" s="28">
        <f>SUMPRODUCT(('ILC Report'!$A$2:$A$8000='Active WWML'!$A203)*('ILC Report'!$BA$2:$BA$8000='Active WWML'!I$4)*('ILC Report'!$F$2:$F$8000))</f>
        <v>0</v>
      </c>
      <c r="K203" s="28" t="str">
        <f t="shared" si="12"/>
        <v>0</v>
      </c>
      <c r="L203" s="28" t="str">
        <f t="shared" si="13"/>
        <v>1</v>
      </c>
      <c r="M203" s="28" t="str">
        <f t="shared" si="14"/>
        <v>0</v>
      </c>
      <c r="O203" s="28">
        <f>SUMPRODUCT(('ILC Report'!$A$2:$A$8000='Active WWML'!$A203)*('ILC Report'!$BB$2:$BB$8000='Active WWML'!O$4)*('ILC Report'!$F$2:$F$8000))</f>
        <v>23</v>
      </c>
      <c r="P203" s="28">
        <f>SUMPRODUCT(('ILC Report'!$A$2:$A$8000='Active WWML'!$A203)*('ILC Report'!$BB$2:$BB$8000='Active WWML'!P$4)*('ILC Report'!$F$2:$F$8000))</f>
        <v>0</v>
      </c>
      <c r="Q203" s="28">
        <f>SUMPRODUCT(('ILC Report'!$A$2:$A$8000='Active WWML'!$A203)*('ILC Report'!$BB$2:$BB$8000='Active WWML'!Q$4)*('ILC Report'!$F$2:$F$8000))</f>
        <v>0</v>
      </c>
      <c r="R203" s="28">
        <f>SUMPRODUCT(('ILC Report'!$A$2:$A$8000='Active WWML'!$A203)*('ILC Report'!$BB$2:$BB$8000='Active WWML'!R$4)*('ILC Report'!$F$2:$F$8000))</f>
        <v>0</v>
      </c>
      <c r="S203" s="28">
        <f>SUMPRODUCT(('ILC Report'!$A$2:$A$8000='Active WWML'!$A203)*('ILC Report'!$BB$2:$BB$8000='Active WWML'!S$4)*('ILC Report'!$F$2:$F$8000))</f>
        <v>0</v>
      </c>
      <c r="T203" s="28">
        <f>SUMPRODUCT(('ILC Report'!$A$2:$A$8000='Active WWML'!$A203)*('ILC Report'!$BB$2:$BB$8000='Active WWML'!T$4)*('ILC Report'!$F$2:$F$8000))</f>
        <v>0</v>
      </c>
      <c r="U203" s="28">
        <f>SUMPRODUCT(('ILC Report'!$A$2:$A$8000='Active WWML'!$A203)*('ILC Report'!$BB$2:$BB$8000='Active WWML'!U$4)*('ILC Report'!$F$2:$F$8000))</f>
        <v>0</v>
      </c>
      <c r="V203" s="28">
        <f>SUMPRODUCT(('ILC Report'!$A$2:$A$8000='Active WWML'!$A203)*('ILC Report'!$BB$2:$BB$8000='Active WWML'!V$4)*('ILC Report'!$F$2:$F$8000))</f>
        <v>202</v>
      </c>
      <c r="W203" s="28">
        <f>SUMPRODUCT(('ILC Report'!$A$2:$A$8000='Active WWML'!$A203)*('ILC Report'!$BB$2:$BB$8000='Active WWML'!W$4)*('ILC Report'!$F$2:$F$8000))</f>
        <v>0</v>
      </c>
      <c r="X203" s="28">
        <f>SUMPRODUCT(('ILC Report'!$A$2:$A$8000='Active WWML'!$A203)*('ILC Report'!$BB$2:$BB$8000='Active WWML'!X$4)*('ILC Report'!$F$2:$F$8000))</f>
        <v>0</v>
      </c>
      <c r="Y203" s="28">
        <f>SUMPRODUCT(('ILC Report'!$A$2:$A$8000='Active WWML'!$A203)*('ILC Report'!$BB$2:$BB$8000='Active WWML'!Y$4)*('ILC Report'!$F$2:$F$8000))</f>
        <v>0</v>
      </c>
      <c r="Z203" s="28">
        <f>SUMPRODUCT(('ILC Report'!$A$2:$A$8000='Active WWML'!$A203)*('ILC Report'!$BB$2:$BB$8000='Active WWML'!Z$4)*('ILC Report'!$F$2:$F$8000))</f>
        <v>0</v>
      </c>
      <c r="AA203" s="28">
        <f>SUMPRODUCT(('ILC Report'!$A$2:$A$8000='Active WWML'!$A203)*('ILC Report'!$BB$2:$BB$8000='Active WWML'!AA$4)*('ILC Report'!$F$2:$F$8000))</f>
        <v>0</v>
      </c>
      <c r="AB203" s="28">
        <f>SUMPRODUCT(('ILC Report'!$A$2:$A$8000='Active WWML'!$A203)*('ILC Report'!$BB$2:$BB$8000='Active WWML'!AB$4)*('ILC Report'!$F$2:$F$8000))</f>
        <v>0</v>
      </c>
      <c r="AC203" s="28">
        <f>SUMPRODUCT(('ILC Report'!$A$2:$A$8000='Active WWML'!$A203)*('ILC Report'!$BB$2:$BB$8000='Active WWML'!AC$4)*('ILC Report'!$F$2:$F$8000))</f>
        <v>0</v>
      </c>
      <c r="AD203" s="28">
        <f>SUMPRODUCT(('ILC Report'!$A$2:$A$8000='Active WWML'!$A203)*('ILC Report'!$BB$2:$BB$8000='Active WWML'!AD$4)*('ILC Report'!$F$2:$F$8000))</f>
        <v>0</v>
      </c>
      <c r="AE203" s="28">
        <f>SUMPRODUCT(('ILC Report'!$A$2:$A$8000='Active WWML'!$A203)*('ILC Report'!$BB$2:$BB$8000='Active WWML'!AE$4)*('ILC Report'!$F$2:$F$8000))</f>
        <v>0</v>
      </c>
      <c r="AG203" s="28">
        <f>SUMPRODUCT(('ILC Report'!$A$2:$A$8000='Active WWML'!$A203)*('ILC Report'!$H$2:$H$8000='Active WWML'!AG$4)*('ILC Report'!$F$2:$F$8000))</f>
        <v>225</v>
      </c>
      <c r="AH203" s="28">
        <f>SUMPRODUCT(('ILC Report'!$A$2:$A$8000='Active WWML'!$A203)*('ILC Report'!$H$2:$H$8000='Active WWML'!AH$4)*('ILC Report'!$F$2:$F$8000))</f>
        <v>0</v>
      </c>
      <c r="AI203" s="28">
        <f>SUMPRODUCT(('ILC Report'!$A$2:$A$8000='Active WWML'!$A203)*('ILC Report'!$H$2:$H$8000='Active WWML'!AI$4)*('ILC Report'!$F$2:$F$8000))</f>
        <v>0</v>
      </c>
      <c r="AJ203" s="28">
        <f>SUMPRODUCT(('ILC Report'!$A$2:$A$8000='Active WWML'!$A203)*('ILC Report'!$H$2:$H$8000='Active WWML'!AJ$4)*('ILC Report'!$F$2:$F$8000))</f>
        <v>0</v>
      </c>
      <c r="AK203" s="28">
        <f t="shared" si="15"/>
        <v>225</v>
      </c>
    </row>
    <row r="204" spans="1:37" x14ac:dyDescent="0.3">
      <c r="A204" s="40" t="s">
        <v>137</v>
      </c>
      <c r="B204" s="11" t="s">
        <v>282</v>
      </c>
      <c r="C204" s="11" t="s">
        <v>283</v>
      </c>
      <c r="D204" s="11" t="s">
        <v>275</v>
      </c>
      <c r="E204" s="11" t="s">
        <v>276</v>
      </c>
      <c r="G204" s="28">
        <f>SUMPRODUCT(('ILC Report'!$A$2:$A$8000='Active WWML'!$A204)*('ILC Report'!$BA$2:$BA$8000='Active WWML'!G$4)*('ILC Report'!$F$2:$F$8000))</f>
        <v>189</v>
      </c>
      <c r="H204" s="28">
        <f>SUMPRODUCT(('ILC Report'!$A$2:$A$8000='Active WWML'!$A204)*('ILC Report'!$BA$2:$BA$8000='Active WWML'!H$4)*('ILC Report'!$F$2:$F$8000))</f>
        <v>0</v>
      </c>
      <c r="I204" s="28">
        <f>SUMPRODUCT(('ILC Report'!$A$2:$A$8000='Active WWML'!$A204)*('ILC Report'!$BA$2:$BA$8000='Active WWML'!I$4)*('ILC Report'!$F$2:$F$8000))</f>
        <v>0</v>
      </c>
      <c r="K204" s="28" t="str">
        <f t="shared" si="12"/>
        <v>1</v>
      </c>
      <c r="L204" s="28" t="str">
        <f t="shared" si="13"/>
        <v>0</v>
      </c>
      <c r="M204" s="28" t="str">
        <f t="shared" si="14"/>
        <v>0</v>
      </c>
      <c r="O204" s="28">
        <f>SUMPRODUCT(('ILC Report'!$A$2:$A$8000='Active WWML'!$A204)*('ILC Report'!$BB$2:$BB$8000='Active WWML'!O$4)*('ILC Report'!$F$2:$F$8000))</f>
        <v>0</v>
      </c>
      <c r="P204" s="28">
        <f>SUMPRODUCT(('ILC Report'!$A$2:$A$8000='Active WWML'!$A204)*('ILC Report'!$BB$2:$BB$8000='Active WWML'!P$4)*('ILC Report'!$F$2:$F$8000))</f>
        <v>0</v>
      </c>
      <c r="Q204" s="28">
        <f>SUMPRODUCT(('ILC Report'!$A$2:$A$8000='Active WWML'!$A204)*('ILC Report'!$BB$2:$BB$8000='Active WWML'!Q$4)*('ILC Report'!$F$2:$F$8000))</f>
        <v>0</v>
      </c>
      <c r="R204" s="28">
        <f>SUMPRODUCT(('ILC Report'!$A$2:$A$8000='Active WWML'!$A204)*('ILC Report'!$BB$2:$BB$8000='Active WWML'!R$4)*('ILC Report'!$F$2:$F$8000))</f>
        <v>96</v>
      </c>
      <c r="S204" s="28">
        <f>SUMPRODUCT(('ILC Report'!$A$2:$A$8000='Active WWML'!$A204)*('ILC Report'!$BB$2:$BB$8000='Active WWML'!S$4)*('ILC Report'!$F$2:$F$8000))</f>
        <v>0</v>
      </c>
      <c r="T204" s="28">
        <f>SUMPRODUCT(('ILC Report'!$A$2:$A$8000='Active WWML'!$A204)*('ILC Report'!$BB$2:$BB$8000='Active WWML'!T$4)*('ILC Report'!$F$2:$F$8000))</f>
        <v>0</v>
      </c>
      <c r="U204" s="28">
        <f>SUMPRODUCT(('ILC Report'!$A$2:$A$8000='Active WWML'!$A204)*('ILC Report'!$BB$2:$BB$8000='Active WWML'!U$4)*('ILC Report'!$F$2:$F$8000))</f>
        <v>0</v>
      </c>
      <c r="V204" s="28">
        <f>SUMPRODUCT(('ILC Report'!$A$2:$A$8000='Active WWML'!$A204)*('ILC Report'!$BB$2:$BB$8000='Active WWML'!V$4)*('ILC Report'!$F$2:$F$8000))</f>
        <v>0</v>
      </c>
      <c r="W204" s="28">
        <f>SUMPRODUCT(('ILC Report'!$A$2:$A$8000='Active WWML'!$A204)*('ILC Report'!$BB$2:$BB$8000='Active WWML'!W$4)*('ILC Report'!$F$2:$F$8000))</f>
        <v>83</v>
      </c>
      <c r="X204" s="28">
        <f>SUMPRODUCT(('ILC Report'!$A$2:$A$8000='Active WWML'!$A204)*('ILC Report'!$BB$2:$BB$8000='Active WWML'!X$4)*('ILC Report'!$F$2:$F$8000))</f>
        <v>10</v>
      </c>
      <c r="Y204" s="28">
        <f>SUMPRODUCT(('ILC Report'!$A$2:$A$8000='Active WWML'!$A204)*('ILC Report'!$BB$2:$BB$8000='Active WWML'!Y$4)*('ILC Report'!$F$2:$F$8000))</f>
        <v>0</v>
      </c>
      <c r="Z204" s="28">
        <f>SUMPRODUCT(('ILC Report'!$A$2:$A$8000='Active WWML'!$A204)*('ILC Report'!$BB$2:$BB$8000='Active WWML'!Z$4)*('ILC Report'!$F$2:$F$8000))</f>
        <v>0</v>
      </c>
      <c r="AA204" s="28">
        <f>SUMPRODUCT(('ILC Report'!$A$2:$A$8000='Active WWML'!$A204)*('ILC Report'!$BB$2:$BB$8000='Active WWML'!AA$4)*('ILC Report'!$F$2:$F$8000))</f>
        <v>0</v>
      </c>
      <c r="AB204" s="28">
        <f>SUMPRODUCT(('ILC Report'!$A$2:$A$8000='Active WWML'!$A204)*('ILC Report'!$BB$2:$BB$8000='Active WWML'!AB$4)*('ILC Report'!$F$2:$F$8000))</f>
        <v>0</v>
      </c>
      <c r="AC204" s="28">
        <f>SUMPRODUCT(('ILC Report'!$A$2:$A$8000='Active WWML'!$A204)*('ILC Report'!$BB$2:$BB$8000='Active WWML'!AC$4)*('ILC Report'!$F$2:$F$8000))</f>
        <v>0</v>
      </c>
      <c r="AD204" s="28">
        <f>SUMPRODUCT(('ILC Report'!$A$2:$A$8000='Active WWML'!$A204)*('ILC Report'!$BB$2:$BB$8000='Active WWML'!AD$4)*('ILC Report'!$F$2:$F$8000))</f>
        <v>0</v>
      </c>
      <c r="AE204" s="28">
        <f>SUMPRODUCT(('ILC Report'!$A$2:$A$8000='Active WWML'!$A204)*('ILC Report'!$BB$2:$BB$8000='Active WWML'!AE$4)*('ILC Report'!$F$2:$F$8000))</f>
        <v>0</v>
      </c>
      <c r="AG204" s="28">
        <f>SUMPRODUCT(('ILC Report'!$A$2:$A$8000='Active WWML'!$A204)*('ILC Report'!$H$2:$H$8000='Active WWML'!AG$4)*('ILC Report'!$F$2:$F$8000))</f>
        <v>189</v>
      </c>
      <c r="AH204" s="28">
        <f>SUMPRODUCT(('ILC Report'!$A$2:$A$8000='Active WWML'!$A204)*('ILC Report'!$H$2:$H$8000='Active WWML'!AH$4)*('ILC Report'!$F$2:$F$8000))</f>
        <v>0</v>
      </c>
      <c r="AI204" s="28">
        <f>SUMPRODUCT(('ILC Report'!$A$2:$A$8000='Active WWML'!$A204)*('ILC Report'!$H$2:$H$8000='Active WWML'!AI$4)*('ILC Report'!$F$2:$F$8000))</f>
        <v>0</v>
      </c>
      <c r="AJ204" s="28">
        <f>SUMPRODUCT(('ILC Report'!$A$2:$A$8000='Active WWML'!$A204)*('ILC Report'!$H$2:$H$8000='Active WWML'!AJ$4)*('ILC Report'!$F$2:$F$8000))</f>
        <v>0</v>
      </c>
      <c r="AK204" s="28">
        <f t="shared" si="15"/>
        <v>189</v>
      </c>
    </row>
    <row r="205" spans="1:37" x14ac:dyDescent="0.3">
      <c r="A205" s="40">
        <v>26751</v>
      </c>
      <c r="B205" s="11" t="s">
        <v>358</v>
      </c>
      <c r="C205" s="11" t="s">
        <v>278</v>
      </c>
      <c r="D205" s="11" t="s">
        <v>275</v>
      </c>
      <c r="E205" s="11" t="s">
        <v>276</v>
      </c>
      <c r="G205" s="28">
        <f>SUMPRODUCT(('ILC Report'!$A$2:$A$8000='Active WWML'!$A205)*('ILC Report'!$BA$2:$BA$8000='Active WWML'!G$4)*('ILC Report'!$F$2:$F$8000))</f>
        <v>0</v>
      </c>
      <c r="H205" s="28">
        <f>SUMPRODUCT(('ILC Report'!$A$2:$A$8000='Active WWML'!$A205)*('ILC Report'!$BA$2:$BA$8000='Active WWML'!H$4)*('ILC Report'!$F$2:$F$8000))</f>
        <v>0</v>
      </c>
      <c r="I205" s="28">
        <f>SUMPRODUCT(('ILC Report'!$A$2:$A$8000='Active WWML'!$A205)*('ILC Report'!$BA$2:$BA$8000='Active WWML'!I$4)*('ILC Report'!$F$2:$F$8000))</f>
        <v>0</v>
      </c>
      <c r="K205" s="28" t="str">
        <f t="shared" si="12"/>
        <v>0</v>
      </c>
      <c r="L205" s="28" t="str">
        <f t="shared" si="13"/>
        <v>0</v>
      </c>
      <c r="M205" s="28" t="str">
        <f t="shared" si="14"/>
        <v>0</v>
      </c>
      <c r="O205" s="28">
        <f>SUMPRODUCT(('ILC Report'!$A$2:$A$8000='Active WWML'!$A205)*('ILC Report'!$BB$2:$BB$8000='Active WWML'!O$4)*('ILC Report'!$F$2:$F$8000))</f>
        <v>0</v>
      </c>
      <c r="P205" s="28">
        <f>SUMPRODUCT(('ILC Report'!$A$2:$A$8000='Active WWML'!$A205)*('ILC Report'!$BB$2:$BB$8000='Active WWML'!P$4)*('ILC Report'!$F$2:$F$8000))</f>
        <v>0</v>
      </c>
      <c r="Q205" s="28">
        <f>SUMPRODUCT(('ILC Report'!$A$2:$A$8000='Active WWML'!$A205)*('ILC Report'!$BB$2:$BB$8000='Active WWML'!Q$4)*('ILC Report'!$F$2:$F$8000))</f>
        <v>0</v>
      </c>
      <c r="R205" s="28">
        <f>SUMPRODUCT(('ILC Report'!$A$2:$A$8000='Active WWML'!$A205)*('ILC Report'!$BB$2:$BB$8000='Active WWML'!R$4)*('ILC Report'!$F$2:$F$8000))</f>
        <v>0</v>
      </c>
      <c r="S205" s="28">
        <f>SUMPRODUCT(('ILC Report'!$A$2:$A$8000='Active WWML'!$A205)*('ILC Report'!$BB$2:$BB$8000='Active WWML'!S$4)*('ILC Report'!$F$2:$F$8000))</f>
        <v>0</v>
      </c>
      <c r="T205" s="28">
        <f>SUMPRODUCT(('ILC Report'!$A$2:$A$8000='Active WWML'!$A205)*('ILC Report'!$BB$2:$BB$8000='Active WWML'!T$4)*('ILC Report'!$F$2:$F$8000))</f>
        <v>0</v>
      </c>
      <c r="U205" s="28">
        <f>SUMPRODUCT(('ILC Report'!$A$2:$A$8000='Active WWML'!$A205)*('ILC Report'!$BB$2:$BB$8000='Active WWML'!U$4)*('ILC Report'!$F$2:$F$8000))</f>
        <v>0</v>
      </c>
      <c r="V205" s="28">
        <f>SUMPRODUCT(('ILC Report'!$A$2:$A$8000='Active WWML'!$A205)*('ILC Report'!$BB$2:$BB$8000='Active WWML'!V$4)*('ILC Report'!$F$2:$F$8000))</f>
        <v>0</v>
      </c>
      <c r="W205" s="28">
        <f>SUMPRODUCT(('ILC Report'!$A$2:$A$8000='Active WWML'!$A205)*('ILC Report'!$BB$2:$BB$8000='Active WWML'!W$4)*('ILC Report'!$F$2:$F$8000))</f>
        <v>0</v>
      </c>
      <c r="X205" s="28">
        <f>SUMPRODUCT(('ILC Report'!$A$2:$A$8000='Active WWML'!$A205)*('ILC Report'!$BB$2:$BB$8000='Active WWML'!X$4)*('ILC Report'!$F$2:$F$8000))</f>
        <v>0</v>
      </c>
      <c r="Y205" s="28">
        <f>SUMPRODUCT(('ILC Report'!$A$2:$A$8000='Active WWML'!$A205)*('ILC Report'!$BB$2:$BB$8000='Active WWML'!Y$4)*('ILC Report'!$F$2:$F$8000))</f>
        <v>0</v>
      </c>
      <c r="Z205" s="28">
        <f>SUMPRODUCT(('ILC Report'!$A$2:$A$8000='Active WWML'!$A205)*('ILC Report'!$BB$2:$BB$8000='Active WWML'!Z$4)*('ILC Report'!$F$2:$F$8000))</f>
        <v>0</v>
      </c>
      <c r="AA205" s="28">
        <f>SUMPRODUCT(('ILC Report'!$A$2:$A$8000='Active WWML'!$A205)*('ILC Report'!$BB$2:$BB$8000='Active WWML'!AA$4)*('ILC Report'!$F$2:$F$8000))</f>
        <v>0</v>
      </c>
      <c r="AB205" s="28">
        <f>SUMPRODUCT(('ILC Report'!$A$2:$A$8000='Active WWML'!$A205)*('ILC Report'!$BB$2:$BB$8000='Active WWML'!AB$4)*('ILC Report'!$F$2:$F$8000))</f>
        <v>0</v>
      </c>
      <c r="AC205" s="28">
        <f>SUMPRODUCT(('ILC Report'!$A$2:$A$8000='Active WWML'!$A205)*('ILC Report'!$BB$2:$BB$8000='Active WWML'!AC$4)*('ILC Report'!$F$2:$F$8000))</f>
        <v>0</v>
      </c>
      <c r="AD205" s="28">
        <f>SUMPRODUCT(('ILC Report'!$A$2:$A$8000='Active WWML'!$A205)*('ILC Report'!$BB$2:$BB$8000='Active WWML'!AD$4)*('ILC Report'!$F$2:$F$8000))</f>
        <v>0</v>
      </c>
      <c r="AE205" s="28">
        <f>SUMPRODUCT(('ILC Report'!$A$2:$A$8000='Active WWML'!$A205)*('ILC Report'!$BB$2:$BB$8000='Active WWML'!AE$4)*('ILC Report'!$F$2:$F$8000))</f>
        <v>0</v>
      </c>
      <c r="AG205" s="28">
        <f>SUMPRODUCT(('ILC Report'!$A$2:$A$8000='Active WWML'!$A205)*('ILC Report'!$H$2:$H$8000='Active WWML'!AG$4)*('ILC Report'!$F$2:$F$8000))</f>
        <v>0</v>
      </c>
      <c r="AH205" s="28">
        <f>SUMPRODUCT(('ILC Report'!$A$2:$A$8000='Active WWML'!$A205)*('ILC Report'!$H$2:$H$8000='Active WWML'!AH$4)*('ILC Report'!$F$2:$F$8000))</f>
        <v>0</v>
      </c>
      <c r="AI205" s="28">
        <f>SUMPRODUCT(('ILC Report'!$A$2:$A$8000='Active WWML'!$A205)*('ILC Report'!$H$2:$H$8000='Active WWML'!AI$4)*('ILC Report'!$F$2:$F$8000))</f>
        <v>0</v>
      </c>
      <c r="AJ205" s="28">
        <f>SUMPRODUCT(('ILC Report'!$A$2:$A$8000='Active WWML'!$A205)*('ILC Report'!$H$2:$H$8000='Active WWML'!AJ$4)*('ILC Report'!$F$2:$F$8000))</f>
        <v>0</v>
      </c>
      <c r="AK205" s="28">
        <f t="shared" si="15"/>
        <v>0</v>
      </c>
    </row>
    <row r="206" spans="1:37" x14ac:dyDescent="0.3">
      <c r="A206" s="40" t="s">
        <v>216</v>
      </c>
      <c r="B206" s="11" t="s">
        <v>458</v>
      </c>
      <c r="C206" s="11" t="s">
        <v>46</v>
      </c>
      <c r="D206" s="11" t="s">
        <v>295</v>
      </c>
      <c r="E206" s="11" t="s">
        <v>534</v>
      </c>
      <c r="G206" s="28">
        <f>SUMPRODUCT(('ILC Report'!$A$2:$A$8000='Active WWML'!$A206)*('ILC Report'!$BA$2:$BA$8000='Active WWML'!G$4)*('ILC Report'!$F$2:$F$8000))</f>
        <v>0</v>
      </c>
      <c r="H206" s="28">
        <f>SUMPRODUCT(('ILC Report'!$A$2:$A$8000='Active WWML'!$A206)*('ILC Report'!$BA$2:$BA$8000='Active WWML'!H$4)*('ILC Report'!$F$2:$F$8000))</f>
        <v>0</v>
      </c>
      <c r="I206" s="28">
        <f>SUMPRODUCT(('ILC Report'!$A$2:$A$8000='Active WWML'!$A206)*('ILC Report'!$BA$2:$BA$8000='Active WWML'!I$4)*('ILC Report'!$F$2:$F$8000))</f>
        <v>0</v>
      </c>
      <c r="K206" s="28" t="str">
        <f t="shared" si="12"/>
        <v>0</v>
      </c>
      <c r="L206" s="28" t="str">
        <f t="shared" si="13"/>
        <v>0</v>
      </c>
      <c r="M206" s="28" t="str">
        <f t="shared" si="14"/>
        <v>0</v>
      </c>
      <c r="O206" s="28">
        <f>SUMPRODUCT(('ILC Report'!$A$2:$A$8000='Active WWML'!$A206)*('ILC Report'!$BB$2:$BB$8000='Active WWML'!O$4)*('ILC Report'!$F$2:$F$8000))</f>
        <v>0</v>
      </c>
      <c r="P206" s="28">
        <f>SUMPRODUCT(('ILC Report'!$A$2:$A$8000='Active WWML'!$A206)*('ILC Report'!$BB$2:$BB$8000='Active WWML'!P$4)*('ILC Report'!$F$2:$F$8000))</f>
        <v>0</v>
      </c>
      <c r="Q206" s="28">
        <f>SUMPRODUCT(('ILC Report'!$A$2:$A$8000='Active WWML'!$A206)*('ILC Report'!$BB$2:$BB$8000='Active WWML'!Q$4)*('ILC Report'!$F$2:$F$8000))</f>
        <v>0</v>
      </c>
      <c r="R206" s="28">
        <f>SUMPRODUCT(('ILC Report'!$A$2:$A$8000='Active WWML'!$A206)*('ILC Report'!$BB$2:$BB$8000='Active WWML'!R$4)*('ILC Report'!$F$2:$F$8000))</f>
        <v>0</v>
      </c>
      <c r="S206" s="28">
        <f>SUMPRODUCT(('ILC Report'!$A$2:$A$8000='Active WWML'!$A206)*('ILC Report'!$BB$2:$BB$8000='Active WWML'!S$4)*('ILC Report'!$F$2:$F$8000))</f>
        <v>0</v>
      </c>
      <c r="T206" s="28">
        <f>SUMPRODUCT(('ILC Report'!$A$2:$A$8000='Active WWML'!$A206)*('ILC Report'!$BB$2:$BB$8000='Active WWML'!T$4)*('ILC Report'!$F$2:$F$8000))</f>
        <v>0</v>
      </c>
      <c r="U206" s="28">
        <f>SUMPRODUCT(('ILC Report'!$A$2:$A$8000='Active WWML'!$A206)*('ILC Report'!$BB$2:$BB$8000='Active WWML'!U$4)*('ILC Report'!$F$2:$F$8000))</f>
        <v>0</v>
      </c>
      <c r="V206" s="28">
        <f>SUMPRODUCT(('ILC Report'!$A$2:$A$8000='Active WWML'!$A206)*('ILC Report'!$BB$2:$BB$8000='Active WWML'!V$4)*('ILC Report'!$F$2:$F$8000))</f>
        <v>0</v>
      </c>
      <c r="W206" s="28">
        <f>SUMPRODUCT(('ILC Report'!$A$2:$A$8000='Active WWML'!$A206)*('ILC Report'!$BB$2:$BB$8000='Active WWML'!W$4)*('ILC Report'!$F$2:$F$8000))</f>
        <v>0</v>
      </c>
      <c r="X206" s="28">
        <f>SUMPRODUCT(('ILC Report'!$A$2:$A$8000='Active WWML'!$A206)*('ILC Report'!$BB$2:$BB$8000='Active WWML'!X$4)*('ILC Report'!$F$2:$F$8000))</f>
        <v>0</v>
      </c>
      <c r="Y206" s="28">
        <f>SUMPRODUCT(('ILC Report'!$A$2:$A$8000='Active WWML'!$A206)*('ILC Report'!$BB$2:$BB$8000='Active WWML'!Y$4)*('ILC Report'!$F$2:$F$8000))</f>
        <v>0</v>
      </c>
      <c r="Z206" s="28">
        <f>SUMPRODUCT(('ILC Report'!$A$2:$A$8000='Active WWML'!$A206)*('ILC Report'!$BB$2:$BB$8000='Active WWML'!Z$4)*('ILC Report'!$F$2:$F$8000))</f>
        <v>0</v>
      </c>
      <c r="AA206" s="28">
        <f>SUMPRODUCT(('ILC Report'!$A$2:$A$8000='Active WWML'!$A206)*('ILC Report'!$BB$2:$BB$8000='Active WWML'!AA$4)*('ILC Report'!$F$2:$F$8000))</f>
        <v>0</v>
      </c>
      <c r="AB206" s="28">
        <f>SUMPRODUCT(('ILC Report'!$A$2:$A$8000='Active WWML'!$A206)*('ILC Report'!$BB$2:$BB$8000='Active WWML'!AB$4)*('ILC Report'!$F$2:$F$8000))</f>
        <v>0</v>
      </c>
      <c r="AC206" s="28">
        <f>SUMPRODUCT(('ILC Report'!$A$2:$A$8000='Active WWML'!$A206)*('ILC Report'!$BB$2:$BB$8000='Active WWML'!AC$4)*('ILC Report'!$F$2:$F$8000))</f>
        <v>0</v>
      </c>
      <c r="AD206" s="28">
        <f>SUMPRODUCT(('ILC Report'!$A$2:$A$8000='Active WWML'!$A206)*('ILC Report'!$BB$2:$BB$8000='Active WWML'!AD$4)*('ILC Report'!$F$2:$F$8000))</f>
        <v>0</v>
      </c>
      <c r="AE206" s="28">
        <f>SUMPRODUCT(('ILC Report'!$A$2:$A$8000='Active WWML'!$A206)*('ILC Report'!$BB$2:$BB$8000='Active WWML'!AE$4)*('ILC Report'!$F$2:$F$8000))</f>
        <v>0</v>
      </c>
      <c r="AG206" s="28">
        <f>SUMPRODUCT(('ILC Report'!$A$2:$A$8000='Active WWML'!$A206)*('ILC Report'!$H$2:$H$8000='Active WWML'!AG$4)*('ILC Report'!$F$2:$F$8000))</f>
        <v>0</v>
      </c>
      <c r="AH206" s="28">
        <f>SUMPRODUCT(('ILC Report'!$A$2:$A$8000='Active WWML'!$A206)*('ILC Report'!$H$2:$H$8000='Active WWML'!AH$4)*('ILC Report'!$F$2:$F$8000))</f>
        <v>0</v>
      </c>
      <c r="AI206" s="28">
        <f>SUMPRODUCT(('ILC Report'!$A$2:$A$8000='Active WWML'!$A206)*('ILC Report'!$H$2:$H$8000='Active WWML'!AI$4)*('ILC Report'!$F$2:$F$8000))</f>
        <v>0</v>
      </c>
      <c r="AJ206" s="28">
        <f>SUMPRODUCT(('ILC Report'!$A$2:$A$8000='Active WWML'!$A206)*('ILC Report'!$H$2:$H$8000='Active WWML'!AJ$4)*('ILC Report'!$F$2:$F$8000))</f>
        <v>0</v>
      </c>
      <c r="AK206" s="28">
        <f t="shared" si="15"/>
        <v>0</v>
      </c>
    </row>
    <row r="207" spans="1:37" x14ac:dyDescent="0.3">
      <c r="A207" s="40" t="s">
        <v>143</v>
      </c>
      <c r="B207" s="11" t="s">
        <v>412</v>
      </c>
      <c r="C207" s="11" t="s">
        <v>284</v>
      </c>
      <c r="D207" s="11" t="s">
        <v>305</v>
      </c>
      <c r="E207" s="11" t="s">
        <v>534</v>
      </c>
      <c r="G207" s="28">
        <f>SUMPRODUCT(('ILC Report'!$A$2:$A$8000='Active WWML'!$A207)*('ILC Report'!$BA$2:$BA$8000='Active WWML'!G$4)*('ILC Report'!$F$2:$F$8000))</f>
        <v>0</v>
      </c>
      <c r="H207" s="28">
        <f>SUMPRODUCT(('ILC Report'!$A$2:$A$8000='Active WWML'!$A207)*('ILC Report'!$BA$2:$BA$8000='Active WWML'!H$4)*('ILC Report'!$F$2:$F$8000))</f>
        <v>207</v>
      </c>
      <c r="I207" s="28">
        <f>SUMPRODUCT(('ILC Report'!$A$2:$A$8000='Active WWML'!$A207)*('ILC Report'!$BA$2:$BA$8000='Active WWML'!I$4)*('ILC Report'!$F$2:$F$8000))</f>
        <v>0</v>
      </c>
      <c r="K207" s="28" t="str">
        <f t="shared" si="12"/>
        <v>0</v>
      </c>
      <c r="L207" s="28" t="str">
        <f t="shared" si="13"/>
        <v>1</v>
      </c>
      <c r="M207" s="28" t="str">
        <f t="shared" si="14"/>
        <v>0</v>
      </c>
      <c r="O207" s="28">
        <f>SUMPRODUCT(('ILC Report'!$A$2:$A$8000='Active WWML'!$A207)*('ILC Report'!$BB$2:$BB$8000='Active WWML'!O$4)*('ILC Report'!$F$2:$F$8000))</f>
        <v>207</v>
      </c>
      <c r="P207" s="28">
        <f>SUMPRODUCT(('ILC Report'!$A$2:$A$8000='Active WWML'!$A207)*('ILC Report'!$BB$2:$BB$8000='Active WWML'!P$4)*('ILC Report'!$F$2:$F$8000))</f>
        <v>0</v>
      </c>
      <c r="Q207" s="28">
        <f>SUMPRODUCT(('ILC Report'!$A$2:$A$8000='Active WWML'!$A207)*('ILC Report'!$BB$2:$BB$8000='Active WWML'!Q$4)*('ILC Report'!$F$2:$F$8000))</f>
        <v>0</v>
      </c>
      <c r="R207" s="28">
        <f>SUMPRODUCT(('ILC Report'!$A$2:$A$8000='Active WWML'!$A207)*('ILC Report'!$BB$2:$BB$8000='Active WWML'!R$4)*('ILC Report'!$F$2:$F$8000))</f>
        <v>0</v>
      </c>
      <c r="S207" s="28">
        <f>SUMPRODUCT(('ILC Report'!$A$2:$A$8000='Active WWML'!$A207)*('ILC Report'!$BB$2:$BB$8000='Active WWML'!S$4)*('ILC Report'!$F$2:$F$8000))</f>
        <v>0</v>
      </c>
      <c r="T207" s="28">
        <f>SUMPRODUCT(('ILC Report'!$A$2:$A$8000='Active WWML'!$A207)*('ILC Report'!$BB$2:$BB$8000='Active WWML'!T$4)*('ILC Report'!$F$2:$F$8000))</f>
        <v>0</v>
      </c>
      <c r="U207" s="28">
        <f>SUMPRODUCT(('ILC Report'!$A$2:$A$8000='Active WWML'!$A207)*('ILC Report'!$BB$2:$BB$8000='Active WWML'!U$4)*('ILC Report'!$F$2:$F$8000))</f>
        <v>0</v>
      </c>
      <c r="V207" s="28">
        <f>SUMPRODUCT(('ILC Report'!$A$2:$A$8000='Active WWML'!$A207)*('ILC Report'!$BB$2:$BB$8000='Active WWML'!V$4)*('ILC Report'!$F$2:$F$8000))</f>
        <v>0</v>
      </c>
      <c r="W207" s="28">
        <f>SUMPRODUCT(('ILC Report'!$A$2:$A$8000='Active WWML'!$A207)*('ILC Report'!$BB$2:$BB$8000='Active WWML'!W$4)*('ILC Report'!$F$2:$F$8000))</f>
        <v>0</v>
      </c>
      <c r="X207" s="28">
        <f>SUMPRODUCT(('ILC Report'!$A$2:$A$8000='Active WWML'!$A207)*('ILC Report'!$BB$2:$BB$8000='Active WWML'!X$4)*('ILC Report'!$F$2:$F$8000))</f>
        <v>0</v>
      </c>
      <c r="Y207" s="28">
        <f>SUMPRODUCT(('ILC Report'!$A$2:$A$8000='Active WWML'!$A207)*('ILC Report'!$BB$2:$BB$8000='Active WWML'!Y$4)*('ILC Report'!$F$2:$F$8000))</f>
        <v>0</v>
      </c>
      <c r="Z207" s="28">
        <f>SUMPRODUCT(('ILC Report'!$A$2:$A$8000='Active WWML'!$A207)*('ILC Report'!$BB$2:$BB$8000='Active WWML'!Z$4)*('ILC Report'!$F$2:$F$8000))</f>
        <v>0</v>
      </c>
      <c r="AA207" s="28">
        <f>SUMPRODUCT(('ILC Report'!$A$2:$A$8000='Active WWML'!$A207)*('ILC Report'!$BB$2:$BB$8000='Active WWML'!AA$4)*('ILC Report'!$F$2:$F$8000))</f>
        <v>0</v>
      </c>
      <c r="AB207" s="28">
        <f>SUMPRODUCT(('ILC Report'!$A$2:$A$8000='Active WWML'!$A207)*('ILC Report'!$BB$2:$BB$8000='Active WWML'!AB$4)*('ILC Report'!$F$2:$F$8000))</f>
        <v>0</v>
      </c>
      <c r="AC207" s="28">
        <f>SUMPRODUCT(('ILC Report'!$A$2:$A$8000='Active WWML'!$A207)*('ILC Report'!$BB$2:$BB$8000='Active WWML'!AC$4)*('ILC Report'!$F$2:$F$8000))</f>
        <v>0</v>
      </c>
      <c r="AD207" s="28">
        <f>SUMPRODUCT(('ILC Report'!$A$2:$A$8000='Active WWML'!$A207)*('ILC Report'!$BB$2:$BB$8000='Active WWML'!AD$4)*('ILC Report'!$F$2:$F$8000))</f>
        <v>0</v>
      </c>
      <c r="AE207" s="28">
        <f>SUMPRODUCT(('ILC Report'!$A$2:$A$8000='Active WWML'!$A207)*('ILC Report'!$BB$2:$BB$8000='Active WWML'!AE$4)*('ILC Report'!$F$2:$F$8000))</f>
        <v>0</v>
      </c>
      <c r="AG207" s="28">
        <f>SUMPRODUCT(('ILC Report'!$A$2:$A$8000='Active WWML'!$A207)*('ILC Report'!$H$2:$H$8000='Active WWML'!AG$4)*('ILC Report'!$F$2:$F$8000))</f>
        <v>207</v>
      </c>
      <c r="AH207" s="28">
        <f>SUMPRODUCT(('ILC Report'!$A$2:$A$8000='Active WWML'!$A207)*('ILC Report'!$H$2:$H$8000='Active WWML'!AH$4)*('ILC Report'!$F$2:$F$8000))</f>
        <v>0</v>
      </c>
      <c r="AI207" s="28">
        <f>SUMPRODUCT(('ILC Report'!$A$2:$A$8000='Active WWML'!$A207)*('ILC Report'!$H$2:$H$8000='Active WWML'!AI$4)*('ILC Report'!$F$2:$F$8000))</f>
        <v>0</v>
      </c>
      <c r="AJ207" s="28">
        <f>SUMPRODUCT(('ILC Report'!$A$2:$A$8000='Active WWML'!$A207)*('ILC Report'!$H$2:$H$8000='Active WWML'!AJ$4)*('ILC Report'!$F$2:$F$8000))</f>
        <v>0</v>
      </c>
      <c r="AK207" s="28">
        <f t="shared" si="15"/>
        <v>207</v>
      </c>
    </row>
    <row r="208" spans="1:37" x14ac:dyDescent="0.3">
      <c r="A208" s="40" t="s">
        <v>464</v>
      </c>
      <c r="B208" s="11" t="s">
        <v>465</v>
      </c>
      <c r="C208" s="11" t="s">
        <v>356</v>
      </c>
      <c r="D208" s="11" t="s">
        <v>275</v>
      </c>
      <c r="E208" s="11" t="s">
        <v>276</v>
      </c>
      <c r="G208" s="28">
        <f>SUMPRODUCT(('ILC Report'!$A$2:$A$8000='Active WWML'!$A208)*('ILC Report'!$BA$2:$BA$8000='Active WWML'!G$4)*('ILC Report'!$F$2:$F$8000))</f>
        <v>0</v>
      </c>
      <c r="H208" s="28">
        <f>SUMPRODUCT(('ILC Report'!$A$2:$A$8000='Active WWML'!$A208)*('ILC Report'!$BA$2:$BA$8000='Active WWML'!H$4)*('ILC Report'!$F$2:$F$8000))</f>
        <v>0</v>
      </c>
      <c r="I208" s="28">
        <f>SUMPRODUCT(('ILC Report'!$A$2:$A$8000='Active WWML'!$A208)*('ILC Report'!$BA$2:$BA$8000='Active WWML'!I$4)*('ILC Report'!$F$2:$F$8000))</f>
        <v>0</v>
      </c>
      <c r="K208" s="28" t="str">
        <f t="shared" si="12"/>
        <v>0</v>
      </c>
      <c r="L208" s="28" t="str">
        <f t="shared" si="13"/>
        <v>0</v>
      </c>
      <c r="M208" s="28" t="str">
        <f t="shared" si="14"/>
        <v>0</v>
      </c>
      <c r="O208" s="28">
        <f>SUMPRODUCT(('ILC Report'!$A$2:$A$8000='Active WWML'!$A208)*('ILC Report'!$BB$2:$BB$8000='Active WWML'!O$4)*('ILC Report'!$F$2:$F$8000))</f>
        <v>0</v>
      </c>
      <c r="P208" s="28">
        <f>SUMPRODUCT(('ILC Report'!$A$2:$A$8000='Active WWML'!$A208)*('ILC Report'!$BB$2:$BB$8000='Active WWML'!P$4)*('ILC Report'!$F$2:$F$8000))</f>
        <v>0</v>
      </c>
      <c r="Q208" s="28">
        <f>SUMPRODUCT(('ILC Report'!$A$2:$A$8000='Active WWML'!$A208)*('ILC Report'!$BB$2:$BB$8000='Active WWML'!Q$4)*('ILC Report'!$F$2:$F$8000))</f>
        <v>0</v>
      </c>
      <c r="R208" s="28">
        <f>SUMPRODUCT(('ILC Report'!$A$2:$A$8000='Active WWML'!$A208)*('ILC Report'!$BB$2:$BB$8000='Active WWML'!R$4)*('ILC Report'!$F$2:$F$8000))</f>
        <v>0</v>
      </c>
      <c r="S208" s="28">
        <f>SUMPRODUCT(('ILC Report'!$A$2:$A$8000='Active WWML'!$A208)*('ILC Report'!$BB$2:$BB$8000='Active WWML'!S$4)*('ILC Report'!$F$2:$F$8000))</f>
        <v>0</v>
      </c>
      <c r="T208" s="28">
        <f>SUMPRODUCT(('ILC Report'!$A$2:$A$8000='Active WWML'!$A208)*('ILC Report'!$BB$2:$BB$8000='Active WWML'!T$4)*('ILC Report'!$F$2:$F$8000))</f>
        <v>0</v>
      </c>
      <c r="U208" s="28">
        <f>SUMPRODUCT(('ILC Report'!$A$2:$A$8000='Active WWML'!$A208)*('ILC Report'!$BB$2:$BB$8000='Active WWML'!U$4)*('ILC Report'!$F$2:$F$8000))</f>
        <v>0</v>
      </c>
      <c r="V208" s="28">
        <f>SUMPRODUCT(('ILC Report'!$A$2:$A$8000='Active WWML'!$A208)*('ILC Report'!$BB$2:$BB$8000='Active WWML'!V$4)*('ILC Report'!$F$2:$F$8000))</f>
        <v>0</v>
      </c>
      <c r="W208" s="28">
        <f>SUMPRODUCT(('ILC Report'!$A$2:$A$8000='Active WWML'!$A208)*('ILC Report'!$BB$2:$BB$8000='Active WWML'!W$4)*('ILC Report'!$F$2:$F$8000))</f>
        <v>0</v>
      </c>
      <c r="X208" s="28">
        <f>SUMPRODUCT(('ILC Report'!$A$2:$A$8000='Active WWML'!$A208)*('ILC Report'!$BB$2:$BB$8000='Active WWML'!X$4)*('ILC Report'!$F$2:$F$8000))</f>
        <v>0</v>
      </c>
      <c r="Y208" s="28">
        <f>SUMPRODUCT(('ILC Report'!$A$2:$A$8000='Active WWML'!$A208)*('ILC Report'!$BB$2:$BB$8000='Active WWML'!Y$4)*('ILC Report'!$F$2:$F$8000))</f>
        <v>0</v>
      </c>
      <c r="Z208" s="28">
        <f>SUMPRODUCT(('ILC Report'!$A$2:$A$8000='Active WWML'!$A208)*('ILC Report'!$BB$2:$BB$8000='Active WWML'!Z$4)*('ILC Report'!$F$2:$F$8000))</f>
        <v>0</v>
      </c>
      <c r="AA208" s="28">
        <f>SUMPRODUCT(('ILC Report'!$A$2:$A$8000='Active WWML'!$A208)*('ILC Report'!$BB$2:$BB$8000='Active WWML'!AA$4)*('ILC Report'!$F$2:$F$8000))</f>
        <v>0</v>
      </c>
      <c r="AB208" s="28">
        <f>SUMPRODUCT(('ILC Report'!$A$2:$A$8000='Active WWML'!$A208)*('ILC Report'!$BB$2:$BB$8000='Active WWML'!AB$4)*('ILC Report'!$F$2:$F$8000))</f>
        <v>0</v>
      </c>
      <c r="AC208" s="28">
        <f>SUMPRODUCT(('ILC Report'!$A$2:$A$8000='Active WWML'!$A208)*('ILC Report'!$BB$2:$BB$8000='Active WWML'!AC$4)*('ILC Report'!$F$2:$F$8000))</f>
        <v>0</v>
      </c>
      <c r="AD208" s="28">
        <f>SUMPRODUCT(('ILC Report'!$A$2:$A$8000='Active WWML'!$A208)*('ILC Report'!$BB$2:$BB$8000='Active WWML'!AD$4)*('ILC Report'!$F$2:$F$8000))</f>
        <v>0</v>
      </c>
      <c r="AE208" s="28">
        <f>SUMPRODUCT(('ILC Report'!$A$2:$A$8000='Active WWML'!$A208)*('ILC Report'!$BB$2:$BB$8000='Active WWML'!AE$4)*('ILC Report'!$F$2:$F$8000))</f>
        <v>0</v>
      </c>
      <c r="AG208" s="28">
        <f>SUMPRODUCT(('ILC Report'!$A$2:$A$8000='Active WWML'!$A208)*('ILC Report'!$H$2:$H$8000='Active WWML'!AG$4)*('ILC Report'!$F$2:$F$8000))</f>
        <v>0</v>
      </c>
      <c r="AH208" s="28">
        <f>SUMPRODUCT(('ILC Report'!$A$2:$A$8000='Active WWML'!$A208)*('ILC Report'!$H$2:$H$8000='Active WWML'!AH$4)*('ILC Report'!$F$2:$F$8000))</f>
        <v>0</v>
      </c>
      <c r="AI208" s="28">
        <f>SUMPRODUCT(('ILC Report'!$A$2:$A$8000='Active WWML'!$A208)*('ILC Report'!$H$2:$H$8000='Active WWML'!AI$4)*('ILC Report'!$F$2:$F$8000))</f>
        <v>0</v>
      </c>
      <c r="AJ208" s="28">
        <f>SUMPRODUCT(('ILC Report'!$A$2:$A$8000='Active WWML'!$A208)*('ILC Report'!$H$2:$H$8000='Active WWML'!AJ$4)*('ILC Report'!$F$2:$F$8000))</f>
        <v>0</v>
      </c>
      <c r="AK208" s="28">
        <f t="shared" si="15"/>
        <v>0</v>
      </c>
    </row>
    <row r="209" spans="1:37" x14ac:dyDescent="0.3">
      <c r="A209" s="40" t="s">
        <v>86</v>
      </c>
      <c r="B209" s="11" t="s">
        <v>334</v>
      </c>
      <c r="C209" s="11" t="s">
        <v>283</v>
      </c>
      <c r="D209" s="11" t="s">
        <v>275</v>
      </c>
      <c r="E209" s="11" t="s">
        <v>276</v>
      </c>
      <c r="G209" s="28">
        <f>SUMPRODUCT(('ILC Report'!$A$2:$A$8000='Active WWML'!$A209)*('ILC Report'!$BA$2:$BA$8000='Active WWML'!G$4)*('ILC Report'!$F$2:$F$8000))</f>
        <v>0</v>
      </c>
      <c r="H209" s="28">
        <f>SUMPRODUCT(('ILC Report'!$A$2:$A$8000='Active WWML'!$A209)*('ILC Report'!$BA$2:$BA$8000='Active WWML'!H$4)*('ILC Report'!$F$2:$F$8000))</f>
        <v>0</v>
      </c>
      <c r="I209" s="28">
        <f>SUMPRODUCT(('ILC Report'!$A$2:$A$8000='Active WWML'!$A209)*('ILC Report'!$BA$2:$BA$8000='Active WWML'!I$4)*('ILC Report'!$F$2:$F$8000))</f>
        <v>0</v>
      </c>
      <c r="K209" s="28" t="str">
        <f t="shared" si="12"/>
        <v>0</v>
      </c>
      <c r="L209" s="28" t="str">
        <f t="shared" si="13"/>
        <v>0</v>
      </c>
      <c r="M209" s="28" t="str">
        <f t="shared" si="14"/>
        <v>0</v>
      </c>
      <c r="O209" s="28">
        <f>SUMPRODUCT(('ILC Report'!$A$2:$A$8000='Active WWML'!$A209)*('ILC Report'!$BB$2:$BB$8000='Active WWML'!O$4)*('ILC Report'!$F$2:$F$8000))</f>
        <v>0</v>
      </c>
      <c r="P209" s="28">
        <f>SUMPRODUCT(('ILC Report'!$A$2:$A$8000='Active WWML'!$A209)*('ILC Report'!$BB$2:$BB$8000='Active WWML'!P$4)*('ILC Report'!$F$2:$F$8000))</f>
        <v>0</v>
      </c>
      <c r="Q209" s="28">
        <f>SUMPRODUCT(('ILC Report'!$A$2:$A$8000='Active WWML'!$A209)*('ILC Report'!$BB$2:$BB$8000='Active WWML'!Q$4)*('ILC Report'!$F$2:$F$8000))</f>
        <v>0</v>
      </c>
      <c r="R209" s="28">
        <f>SUMPRODUCT(('ILC Report'!$A$2:$A$8000='Active WWML'!$A209)*('ILC Report'!$BB$2:$BB$8000='Active WWML'!R$4)*('ILC Report'!$F$2:$F$8000))</f>
        <v>0</v>
      </c>
      <c r="S209" s="28">
        <f>SUMPRODUCT(('ILC Report'!$A$2:$A$8000='Active WWML'!$A209)*('ILC Report'!$BB$2:$BB$8000='Active WWML'!S$4)*('ILC Report'!$F$2:$F$8000))</f>
        <v>0</v>
      </c>
      <c r="T209" s="28">
        <f>SUMPRODUCT(('ILC Report'!$A$2:$A$8000='Active WWML'!$A209)*('ILC Report'!$BB$2:$BB$8000='Active WWML'!T$4)*('ILC Report'!$F$2:$F$8000))</f>
        <v>0</v>
      </c>
      <c r="U209" s="28">
        <f>SUMPRODUCT(('ILC Report'!$A$2:$A$8000='Active WWML'!$A209)*('ILC Report'!$BB$2:$BB$8000='Active WWML'!U$4)*('ILC Report'!$F$2:$F$8000))</f>
        <v>0</v>
      </c>
      <c r="V209" s="28">
        <f>SUMPRODUCT(('ILC Report'!$A$2:$A$8000='Active WWML'!$A209)*('ILC Report'!$BB$2:$BB$8000='Active WWML'!V$4)*('ILC Report'!$F$2:$F$8000))</f>
        <v>0</v>
      </c>
      <c r="W209" s="28">
        <f>SUMPRODUCT(('ILC Report'!$A$2:$A$8000='Active WWML'!$A209)*('ILC Report'!$BB$2:$BB$8000='Active WWML'!W$4)*('ILC Report'!$F$2:$F$8000))</f>
        <v>0</v>
      </c>
      <c r="X209" s="28">
        <f>SUMPRODUCT(('ILC Report'!$A$2:$A$8000='Active WWML'!$A209)*('ILC Report'!$BB$2:$BB$8000='Active WWML'!X$4)*('ILC Report'!$F$2:$F$8000))</f>
        <v>0</v>
      </c>
      <c r="Y209" s="28">
        <f>SUMPRODUCT(('ILC Report'!$A$2:$A$8000='Active WWML'!$A209)*('ILC Report'!$BB$2:$BB$8000='Active WWML'!Y$4)*('ILC Report'!$F$2:$F$8000))</f>
        <v>0</v>
      </c>
      <c r="Z209" s="28">
        <f>SUMPRODUCT(('ILC Report'!$A$2:$A$8000='Active WWML'!$A209)*('ILC Report'!$BB$2:$BB$8000='Active WWML'!Z$4)*('ILC Report'!$F$2:$F$8000))</f>
        <v>0</v>
      </c>
      <c r="AA209" s="28">
        <f>SUMPRODUCT(('ILC Report'!$A$2:$A$8000='Active WWML'!$A209)*('ILC Report'!$BB$2:$BB$8000='Active WWML'!AA$4)*('ILC Report'!$F$2:$F$8000))</f>
        <v>0</v>
      </c>
      <c r="AB209" s="28">
        <f>SUMPRODUCT(('ILC Report'!$A$2:$A$8000='Active WWML'!$A209)*('ILC Report'!$BB$2:$BB$8000='Active WWML'!AB$4)*('ILC Report'!$F$2:$F$8000))</f>
        <v>0</v>
      </c>
      <c r="AC209" s="28">
        <f>SUMPRODUCT(('ILC Report'!$A$2:$A$8000='Active WWML'!$A209)*('ILC Report'!$BB$2:$BB$8000='Active WWML'!AC$4)*('ILC Report'!$F$2:$F$8000))</f>
        <v>0</v>
      </c>
      <c r="AD209" s="28">
        <f>SUMPRODUCT(('ILC Report'!$A$2:$A$8000='Active WWML'!$A209)*('ILC Report'!$BB$2:$BB$8000='Active WWML'!AD$4)*('ILC Report'!$F$2:$F$8000))</f>
        <v>0</v>
      </c>
      <c r="AE209" s="28">
        <f>SUMPRODUCT(('ILC Report'!$A$2:$A$8000='Active WWML'!$A209)*('ILC Report'!$BB$2:$BB$8000='Active WWML'!AE$4)*('ILC Report'!$F$2:$F$8000))</f>
        <v>0</v>
      </c>
      <c r="AG209" s="28">
        <f>SUMPRODUCT(('ILC Report'!$A$2:$A$8000='Active WWML'!$A209)*('ILC Report'!$H$2:$H$8000='Active WWML'!AG$4)*('ILC Report'!$F$2:$F$8000))</f>
        <v>0</v>
      </c>
      <c r="AH209" s="28">
        <f>SUMPRODUCT(('ILC Report'!$A$2:$A$8000='Active WWML'!$A209)*('ILC Report'!$H$2:$H$8000='Active WWML'!AH$4)*('ILC Report'!$F$2:$F$8000))</f>
        <v>0</v>
      </c>
      <c r="AI209" s="28">
        <f>SUMPRODUCT(('ILC Report'!$A$2:$A$8000='Active WWML'!$A209)*('ILC Report'!$H$2:$H$8000='Active WWML'!AI$4)*('ILC Report'!$F$2:$F$8000))</f>
        <v>0</v>
      </c>
      <c r="AJ209" s="28">
        <f>SUMPRODUCT(('ILC Report'!$A$2:$A$8000='Active WWML'!$A209)*('ILC Report'!$H$2:$H$8000='Active WWML'!AJ$4)*('ILC Report'!$F$2:$F$8000))</f>
        <v>0</v>
      </c>
      <c r="AK209" s="28">
        <f t="shared" si="15"/>
        <v>0</v>
      </c>
    </row>
    <row r="210" spans="1:37" x14ac:dyDescent="0.3">
      <c r="A210" s="11"/>
      <c r="B210" s="11"/>
      <c r="C210" s="11"/>
      <c r="D210" s="11"/>
      <c r="E210" s="11"/>
      <c r="G210" s="28"/>
      <c r="H210" s="28"/>
      <c r="I210" s="28"/>
      <c r="K210" s="28"/>
      <c r="L210" s="28"/>
      <c r="M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G210" s="28"/>
      <c r="AH210" s="28"/>
      <c r="AI210" s="28"/>
      <c r="AJ210" s="28"/>
      <c r="AK210" s="28"/>
    </row>
    <row r="211" spans="1:37" x14ac:dyDescent="0.3">
      <c r="A211" s="11"/>
      <c r="B211" s="11"/>
      <c r="C211" s="11"/>
      <c r="D211" s="11"/>
      <c r="E211" s="11"/>
      <c r="G211" s="28"/>
      <c r="H211" s="28"/>
      <c r="I211" s="28"/>
      <c r="K211" s="28"/>
      <c r="L211" s="28"/>
      <c r="M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G211" s="28"/>
      <c r="AH211" s="28"/>
      <c r="AI211" s="28"/>
      <c r="AJ211" s="28"/>
      <c r="AK211" s="28"/>
    </row>
    <row r="212" spans="1:37" x14ac:dyDescent="0.3">
      <c r="A212" s="11"/>
      <c r="B212" s="11"/>
      <c r="C212" s="11"/>
      <c r="D212" s="11"/>
      <c r="E212" s="11"/>
      <c r="G212" s="28"/>
      <c r="H212" s="28"/>
      <c r="I212" s="28"/>
      <c r="K212" s="28"/>
      <c r="L212" s="28"/>
      <c r="M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G212" s="28"/>
      <c r="AH212" s="28"/>
      <c r="AI212" s="28"/>
      <c r="AJ212" s="28"/>
      <c r="AK212" s="28"/>
    </row>
    <row r="213" spans="1:37" x14ac:dyDescent="0.3">
      <c r="A213" s="11"/>
      <c r="B213" s="11"/>
      <c r="C213" s="11"/>
      <c r="D213" s="11"/>
      <c r="E213" s="11"/>
      <c r="G213" s="28"/>
      <c r="H213" s="28"/>
      <c r="I213" s="28"/>
      <c r="K213" s="28"/>
      <c r="L213" s="28"/>
      <c r="M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G213" s="28"/>
      <c r="AH213" s="28"/>
      <c r="AI213" s="28"/>
      <c r="AJ213" s="28"/>
      <c r="AK213" s="28"/>
    </row>
    <row r="214" spans="1:37" x14ac:dyDescent="0.3">
      <c r="A214" s="11"/>
      <c r="B214" s="11"/>
      <c r="C214" s="11"/>
      <c r="D214" s="11"/>
      <c r="E214" s="11"/>
      <c r="G214" s="28"/>
      <c r="H214" s="28"/>
      <c r="I214" s="28"/>
      <c r="K214" s="28"/>
      <c r="L214" s="28"/>
      <c r="M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G214" s="28"/>
      <c r="AH214" s="28"/>
      <c r="AI214" s="28"/>
      <c r="AJ214" s="28"/>
      <c r="AK214" s="28"/>
    </row>
    <row r="215" spans="1:37" x14ac:dyDescent="0.3">
      <c r="A215" s="11"/>
      <c r="B215" s="11"/>
      <c r="C215" s="11"/>
      <c r="D215" s="11"/>
      <c r="E215" s="11"/>
      <c r="G215" s="28"/>
      <c r="H215" s="28"/>
      <c r="I215" s="28"/>
      <c r="K215" s="28"/>
      <c r="L215" s="28"/>
      <c r="M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G215" s="28"/>
      <c r="AH215" s="28"/>
      <c r="AI215" s="28"/>
      <c r="AJ215" s="28"/>
      <c r="AK215" s="28"/>
    </row>
    <row r="216" spans="1:37" x14ac:dyDescent="0.3">
      <c r="A216" s="11"/>
      <c r="B216" s="11"/>
      <c r="C216" s="11"/>
      <c r="D216" s="11"/>
      <c r="E216" s="11"/>
      <c r="G216" s="28"/>
      <c r="H216" s="28"/>
      <c r="I216" s="28"/>
      <c r="K216" s="28"/>
      <c r="L216" s="28"/>
      <c r="M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G216" s="28"/>
      <c r="AH216" s="28"/>
      <c r="AI216" s="28"/>
      <c r="AJ216" s="28"/>
      <c r="AK216" s="28"/>
    </row>
    <row r="217" spans="1:37" x14ac:dyDescent="0.3">
      <c r="A217" s="11"/>
      <c r="B217" s="11"/>
      <c r="C217" s="11"/>
      <c r="D217" s="11"/>
      <c r="E217" s="11"/>
      <c r="G217" s="28"/>
      <c r="H217" s="28"/>
      <c r="I217" s="28"/>
      <c r="K217" s="28"/>
      <c r="L217" s="28"/>
      <c r="M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G217" s="28"/>
      <c r="AH217" s="28"/>
      <c r="AI217" s="28"/>
      <c r="AJ217" s="28"/>
      <c r="AK217" s="28"/>
    </row>
    <row r="218" spans="1:37" x14ac:dyDescent="0.3">
      <c r="A218" s="11"/>
      <c r="B218" s="11"/>
      <c r="C218" s="11"/>
      <c r="D218" s="11"/>
      <c r="E218" s="11"/>
      <c r="G218" s="28"/>
      <c r="H218" s="28"/>
      <c r="I218" s="28"/>
      <c r="K218" s="28"/>
      <c r="L218" s="28"/>
      <c r="M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G218" s="28"/>
      <c r="AH218" s="28"/>
      <c r="AI218" s="28"/>
      <c r="AJ218" s="28"/>
      <c r="AK218" s="28"/>
    </row>
    <row r="219" spans="1:37" x14ac:dyDescent="0.3">
      <c r="A219" s="11"/>
      <c r="B219" s="11"/>
      <c r="C219" s="11"/>
      <c r="D219" s="11"/>
      <c r="E219" s="11"/>
      <c r="G219" s="28"/>
      <c r="H219" s="28"/>
      <c r="I219" s="28"/>
      <c r="K219" s="28"/>
      <c r="L219" s="28"/>
      <c r="M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G219" s="28"/>
      <c r="AH219" s="28"/>
      <c r="AI219" s="28"/>
      <c r="AJ219" s="28"/>
      <c r="AK219" s="28"/>
    </row>
    <row r="220" spans="1:37" x14ac:dyDescent="0.3">
      <c r="A220" s="11"/>
      <c r="B220" s="11"/>
      <c r="C220" s="11"/>
      <c r="D220" s="11"/>
      <c r="E220" s="11"/>
      <c r="G220" s="28"/>
      <c r="H220" s="28"/>
      <c r="I220" s="28"/>
      <c r="K220" s="28"/>
      <c r="L220" s="28"/>
      <c r="M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G220" s="28"/>
      <c r="AH220" s="28"/>
      <c r="AI220" s="28"/>
      <c r="AJ220" s="28"/>
      <c r="AK220" s="28"/>
    </row>
    <row r="221" spans="1:37" x14ac:dyDescent="0.3">
      <c r="A221" s="11"/>
      <c r="B221" s="11"/>
      <c r="C221" s="11"/>
      <c r="D221" s="11"/>
      <c r="E221" s="11"/>
      <c r="G221" s="28"/>
      <c r="H221" s="28"/>
      <c r="I221" s="28"/>
      <c r="K221" s="28"/>
      <c r="L221" s="28"/>
      <c r="M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G221" s="28"/>
      <c r="AH221" s="28"/>
      <c r="AI221" s="28"/>
      <c r="AJ221" s="28"/>
      <c r="AK221" s="28"/>
    </row>
    <row r="222" spans="1:37" x14ac:dyDescent="0.3">
      <c r="A222" s="11"/>
      <c r="B222" s="11"/>
      <c r="C222" s="11"/>
      <c r="D222" s="11"/>
      <c r="E222" s="11"/>
      <c r="G222" s="28"/>
      <c r="H222" s="28"/>
      <c r="I222" s="28"/>
      <c r="K222" s="28"/>
      <c r="L222" s="28"/>
      <c r="M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G222" s="28"/>
      <c r="AH222" s="28"/>
      <c r="AI222" s="28"/>
      <c r="AJ222" s="28"/>
      <c r="AK222" s="28"/>
    </row>
    <row r="223" spans="1:37" x14ac:dyDescent="0.3">
      <c r="A223" s="11"/>
      <c r="B223" s="11"/>
      <c r="C223" s="11"/>
      <c r="D223" s="11"/>
      <c r="E223" s="11"/>
      <c r="G223" s="28"/>
      <c r="H223" s="28"/>
      <c r="I223" s="28"/>
      <c r="K223" s="28"/>
      <c r="L223" s="28"/>
      <c r="M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G223" s="28"/>
      <c r="AH223" s="28"/>
      <c r="AI223" s="28"/>
      <c r="AJ223" s="28"/>
      <c r="AK223" s="28"/>
    </row>
    <row r="224" spans="1:37" x14ac:dyDescent="0.3">
      <c r="A224" s="11"/>
      <c r="B224" s="11"/>
      <c r="C224" s="11"/>
      <c r="D224" s="11"/>
      <c r="E224" s="11"/>
      <c r="G224" s="28"/>
      <c r="H224" s="28"/>
      <c r="I224" s="28"/>
      <c r="K224" s="28"/>
      <c r="L224" s="28"/>
      <c r="M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G224" s="28"/>
      <c r="AH224" s="28"/>
      <c r="AI224" s="28"/>
      <c r="AJ224" s="28"/>
      <c r="AK224" s="28"/>
    </row>
    <row r="225" spans="1:37" x14ac:dyDescent="0.3">
      <c r="A225" s="11"/>
      <c r="B225" s="11"/>
      <c r="C225" s="11"/>
      <c r="D225" s="11"/>
      <c r="E225" s="11"/>
      <c r="G225" s="28"/>
      <c r="H225" s="28"/>
      <c r="I225" s="28"/>
      <c r="K225" s="28"/>
      <c r="L225" s="28"/>
      <c r="M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G225" s="28"/>
      <c r="AH225" s="28"/>
      <c r="AI225" s="28"/>
      <c r="AJ225" s="28"/>
      <c r="AK225" s="28"/>
    </row>
    <row r="226" spans="1:37" x14ac:dyDescent="0.3">
      <c r="A226" s="11"/>
      <c r="B226" s="11"/>
      <c r="C226" s="11"/>
      <c r="D226" s="11"/>
      <c r="E226" s="11"/>
      <c r="G226" s="28"/>
      <c r="H226" s="28"/>
      <c r="I226" s="28"/>
      <c r="K226" s="28"/>
      <c r="L226" s="28"/>
      <c r="M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G226" s="28"/>
      <c r="AH226" s="28"/>
      <c r="AI226" s="28"/>
      <c r="AJ226" s="28"/>
      <c r="AK226" s="28"/>
    </row>
    <row r="227" spans="1:37" x14ac:dyDescent="0.3">
      <c r="A227" s="11"/>
      <c r="B227" s="11"/>
      <c r="C227" s="11"/>
      <c r="D227" s="11"/>
      <c r="E227" s="11"/>
      <c r="G227" s="28"/>
      <c r="H227" s="28"/>
      <c r="I227" s="28"/>
      <c r="K227" s="28"/>
      <c r="L227" s="28"/>
      <c r="M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G227" s="28"/>
      <c r="AH227" s="28"/>
      <c r="AI227" s="28"/>
      <c r="AJ227" s="28"/>
      <c r="AK227" s="28"/>
    </row>
    <row r="228" spans="1:37" x14ac:dyDescent="0.3">
      <c r="A228" s="11"/>
      <c r="B228" s="11"/>
      <c r="C228" s="11"/>
      <c r="D228" s="11"/>
      <c r="E228" s="11"/>
      <c r="G228" s="28"/>
      <c r="H228" s="28"/>
      <c r="I228" s="28"/>
      <c r="K228" s="28"/>
      <c r="L228" s="28"/>
      <c r="M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G228" s="28"/>
      <c r="AH228" s="28"/>
      <c r="AI228" s="28"/>
      <c r="AJ228" s="28"/>
      <c r="AK228" s="28"/>
    </row>
    <row r="229" spans="1:37" x14ac:dyDescent="0.3">
      <c r="A229" s="11"/>
      <c r="B229" s="11"/>
      <c r="C229" s="11"/>
      <c r="D229" s="11"/>
      <c r="E229" s="11"/>
      <c r="G229" s="28"/>
      <c r="H229" s="28"/>
      <c r="I229" s="28"/>
      <c r="K229" s="28"/>
      <c r="L229" s="28"/>
      <c r="M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G229" s="28"/>
      <c r="AH229" s="28"/>
      <c r="AI229" s="28"/>
      <c r="AJ229" s="28"/>
      <c r="AK229" s="28"/>
    </row>
    <row r="230" spans="1:37" x14ac:dyDescent="0.3">
      <c r="A230" s="11"/>
      <c r="B230" s="11"/>
      <c r="C230" s="11"/>
      <c r="D230" s="11"/>
      <c r="E230" s="11"/>
      <c r="G230" s="28"/>
      <c r="H230" s="28"/>
      <c r="I230" s="28"/>
      <c r="K230" s="28"/>
      <c r="L230" s="28"/>
      <c r="M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G230" s="28"/>
      <c r="AH230" s="28"/>
      <c r="AI230" s="28"/>
      <c r="AJ230" s="28"/>
      <c r="AK230" s="28"/>
    </row>
    <row r="231" spans="1:37" x14ac:dyDescent="0.3">
      <c r="A231" s="11"/>
      <c r="B231" s="11"/>
      <c r="C231" s="11"/>
      <c r="D231" s="11"/>
      <c r="E231" s="11"/>
      <c r="G231" s="28"/>
      <c r="H231" s="28"/>
      <c r="I231" s="28"/>
      <c r="K231" s="28"/>
      <c r="L231" s="28"/>
      <c r="M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G231" s="28"/>
      <c r="AH231" s="28"/>
      <c r="AI231" s="28"/>
      <c r="AJ231" s="28"/>
      <c r="AK231" s="28"/>
    </row>
  </sheetData>
  <mergeCells count="5">
    <mergeCell ref="A3:E3"/>
    <mergeCell ref="O3:AE3"/>
    <mergeCell ref="AG3:AK3"/>
    <mergeCell ref="G3:I3"/>
    <mergeCell ref="K3:M3"/>
  </mergeCells>
  <conditionalFormatting sqref="B7:B15 A7">
    <cfRule type="expression" dxfId="0" priority="3" stopIfTrue="1">
      <formula>TRIM(#REF!)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91"/>
  <sheetViews>
    <sheetView workbookViewId="0"/>
  </sheetViews>
  <sheetFormatPr defaultRowHeight="14.4" x14ac:dyDescent="0.3"/>
  <cols>
    <col min="1" max="1" width="35.109375" bestFit="1" customWidth="1"/>
    <col min="2" max="2" width="19.33203125" bestFit="1" customWidth="1"/>
  </cols>
  <sheetData>
    <row r="1" spans="1:2" x14ac:dyDescent="0.3">
      <c r="A1" s="3" t="s">
        <v>9</v>
      </c>
      <c r="B1" s="3" t="s">
        <v>238</v>
      </c>
    </row>
    <row r="2" spans="1:2" x14ac:dyDescent="0.3">
      <c r="A2" s="6" t="s">
        <v>47</v>
      </c>
      <c r="B2" s="11" t="s">
        <v>81</v>
      </c>
    </row>
    <row r="3" spans="1:2" x14ac:dyDescent="0.3">
      <c r="A3" s="6" t="s">
        <v>49</v>
      </c>
      <c r="B3" s="11" t="s">
        <v>81</v>
      </c>
    </row>
    <row r="4" spans="1:2" x14ac:dyDescent="0.3">
      <c r="A4" s="6" t="s">
        <v>50</v>
      </c>
      <c r="B4" s="11" t="s">
        <v>240</v>
      </c>
    </row>
    <row r="5" spans="1:2" x14ac:dyDescent="0.3">
      <c r="A5" s="6" t="s">
        <v>51</v>
      </c>
      <c r="B5" s="11" t="s">
        <v>240</v>
      </c>
    </row>
    <row r="6" spans="1:2" x14ac:dyDescent="0.3">
      <c r="A6" s="6" t="s">
        <v>56</v>
      </c>
      <c r="B6" s="11" t="s">
        <v>239</v>
      </c>
    </row>
    <row r="7" spans="1:2" x14ac:dyDescent="0.3">
      <c r="A7" s="6" t="s">
        <v>52</v>
      </c>
      <c r="B7" s="11" t="s">
        <v>239</v>
      </c>
    </row>
    <row r="8" spans="1:2" x14ac:dyDescent="0.3">
      <c r="A8" s="6" t="s">
        <v>57</v>
      </c>
      <c r="B8" s="11" t="s">
        <v>81</v>
      </c>
    </row>
    <row r="9" spans="1:2" x14ac:dyDescent="0.3">
      <c r="A9" s="6" t="s">
        <v>58</v>
      </c>
      <c r="B9" s="11" t="s">
        <v>81</v>
      </c>
    </row>
    <row r="10" spans="1:2" x14ac:dyDescent="0.3">
      <c r="A10" s="6" t="s">
        <v>47</v>
      </c>
      <c r="B10" s="11" t="s">
        <v>81</v>
      </c>
    </row>
    <row r="11" spans="1:2" x14ac:dyDescent="0.3">
      <c r="A11" s="6" t="s">
        <v>47</v>
      </c>
      <c r="B11" s="11" t="s">
        <v>81</v>
      </c>
    </row>
    <row r="12" spans="1:2" x14ac:dyDescent="0.3">
      <c r="A12" s="6" t="s">
        <v>47</v>
      </c>
      <c r="B12" s="11" t="s">
        <v>81</v>
      </c>
    </row>
    <row r="13" spans="1:2" x14ac:dyDescent="0.3">
      <c r="A13" s="6" t="s">
        <v>49</v>
      </c>
      <c r="B13" s="11" t="s">
        <v>81</v>
      </c>
    </row>
    <row r="14" spans="1:2" x14ac:dyDescent="0.3">
      <c r="A14" s="6" t="s">
        <v>49</v>
      </c>
      <c r="B14" s="11" t="s">
        <v>81</v>
      </c>
    </row>
    <row r="15" spans="1:2" x14ac:dyDescent="0.3">
      <c r="A15" s="6" t="s">
        <v>49</v>
      </c>
      <c r="B15" s="11" t="s">
        <v>81</v>
      </c>
    </row>
    <row r="16" spans="1:2" x14ac:dyDescent="0.3">
      <c r="A16" s="6" t="s">
        <v>50</v>
      </c>
      <c r="B16" s="11" t="s">
        <v>240</v>
      </c>
    </row>
    <row r="17" spans="1:2" x14ac:dyDescent="0.3">
      <c r="A17" s="6" t="s">
        <v>50</v>
      </c>
      <c r="B17" s="11" t="s">
        <v>240</v>
      </c>
    </row>
    <row r="18" spans="1:2" x14ac:dyDescent="0.3">
      <c r="A18" s="6" t="s">
        <v>50</v>
      </c>
      <c r="B18" s="11" t="s">
        <v>240</v>
      </c>
    </row>
    <row r="19" spans="1:2" x14ac:dyDescent="0.3">
      <c r="A19" s="6" t="s">
        <v>50</v>
      </c>
      <c r="B19" s="11" t="s">
        <v>240</v>
      </c>
    </row>
    <row r="20" spans="1:2" x14ac:dyDescent="0.3">
      <c r="A20" s="6" t="s">
        <v>51</v>
      </c>
      <c r="B20" s="11" t="s">
        <v>240</v>
      </c>
    </row>
    <row r="21" spans="1:2" x14ac:dyDescent="0.3">
      <c r="A21" s="6" t="s">
        <v>51</v>
      </c>
      <c r="B21" s="11" t="s">
        <v>240</v>
      </c>
    </row>
    <row r="22" spans="1:2" x14ac:dyDescent="0.3">
      <c r="A22" s="6" t="s">
        <v>51</v>
      </c>
      <c r="B22" s="11" t="s">
        <v>240</v>
      </c>
    </row>
    <row r="23" spans="1:2" x14ac:dyDescent="0.3">
      <c r="A23" s="6" t="s">
        <v>51</v>
      </c>
      <c r="B23" s="11" t="s">
        <v>240</v>
      </c>
    </row>
    <row r="24" spans="1:2" x14ac:dyDescent="0.3">
      <c r="A24" s="6" t="s">
        <v>51</v>
      </c>
      <c r="B24" s="11" t="s">
        <v>240</v>
      </c>
    </row>
    <row r="25" spans="1:2" x14ac:dyDescent="0.3">
      <c r="A25" s="6" t="s">
        <v>51</v>
      </c>
      <c r="B25" s="11" t="s">
        <v>240</v>
      </c>
    </row>
    <row r="26" spans="1:2" x14ac:dyDescent="0.3">
      <c r="A26" s="6" t="s">
        <v>51</v>
      </c>
      <c r="B26" s="11" t="s">
        <v>240</v>
      </c>
    </row>
    <row r="27" spans="1:2" x14ac:dyDescent="0.3">
      <c r="A27" s="6" t="s">
        <v>52</v>
      </c>
      <c r="B27" s="11" t="s">
        <v>239</v>
      </c>
    </row>
    <row r="28" spans="1:2" x14ac:dyDescent="0.3">
      <c r="A28" s="6" t="s">
        <v>52</v>
      </c>
      <c r="B28" s="11" t="s">
        <v>239</v>
      </c>
    </row>
    <row r="29" spans="1:2" x14ac:dyDescent="0.3">
      <c r="A29" s="6" t="s">
        <v>52</v>
      </c>
      <c r="B29" s="11" t="s">
        <v>239</v>
      </c>
    </row>
    <row r="30" spans="1:2" x14ac:dyDescent="0.3">
      <c r="A30" s="6" t="s">
        <v>54</v>
      </c>
      <c r="B30" s="11" t="s">
        <v>81</v>
      </c>
    </row>
    <row r="31" spans="1:2" x14ac:dyDescent="0.3">
      <c r="A31" s="6" t="s">
        <v>54</v>
      </c>
      <c r="B31" s="11" t="s">
        <v>81</v>
      </c>
    </row>
    <row r="32" spans="1:2" x14ac:dyDescent="0.3">
      <c r="A32" s="6" t="s">
        <v>57</v>
      </c>
      <c r="B32" s="11" t="s">
        <v>81</v>
      </c>
    </row>
    <row r="33" spans="1:2" x14ac:dyDescent="0.3">
      <c r="A33" s="6" t="s">
        <v>57</v>
      </c>
      <c r="B33" s="11" t="s">
        <v>81</v>
      </c>
    </row>
    <row r="34" spans="1:2" x14ac:dyDescent="0.3">
      <c r="A34" s="6" t="s">
        <v>58</v>
      </c>
      <c r="B34" s="11" t="s">
        <v>81</v>
      </c>
    </row>
    <row r="35" spans="1:2" x14ac:dyDescent="0.3">
      <c r="A35" s="6" t="s">
        <v>60</v>
      </c>
      <c r="B35" s="11" t="s">
        <v>81</v>
      </c>
    </row>
    <row r="36" spans="1:2" x14ac:dyDescent="0.3">
      <c r="A36" s="6" t="s">
        <v>58</v>
      </c>
      <c r="B36" s="11" t="s">
        <v>81</v>
      </c>
    </row>
    <row r="37" spans="1:2" x14ac:dyDescent="0.3">
      <c r="A37" s="6" t="s">
        <v>49</v>
      </c>
      <c r="B37" s="11" t="s">
        <v>81</v>
      </c>
    </row>
    <row r="38" spans="1:2" x14ac:dyDescent="0.3">
      <c r="A38" s="6" t="s">
        <v>52</v>
      </c>
      <c r="B38" s="11" t="s">
        <v>239</v>
      </c>
    </row>
    <row r="39" spans="1:2" x14ac:dyDescent="0.3">
      <c r="A39" s="6" t="s">
        <v>55</v>
      </c>
      <c r="B39" s="11" t="s">
        <v>81</v>
      </c>
    </row>
    <row r="40" spans="1:2" x14ac:dyDescent="0.3">
      <c r="A40" s="6" t="s">
        <v>49</v>
      </c>
      <c r="B40" s="11" t="s">
        <v>81</v>
      </c>
    </row>
    <row r="41" spans="1:2" x14ac:dyDescent="0.3">
      <c r="A41" s="6" t="s">
        <v>47</v>
      </c>
      <c r="B41" s="11" t="s">
        <v>81</v>
      </c>
    </row>
    <row r="42" spans="1:2" x14ac:dyDescent="0.3">
      <c r="A42" s="6" t="s">
        <v>51</v>
      </c>
      <c r="B42" s="11" t="s">
        <v>240</v>
      </c>
    </row>
    <row r="43" spans="1:2" x14ac:dyDescent="0.3">
      <c r="A43" s="6" t="s">
        <v>50</v>
      </c>
      <c r="B43" s="11" t="s">
        <v>240</v>
      </c>
    </row>
    <row r="44" spans="1:2" x14ac:dyDescent="0.3">
      <c r="A44" s="6" t="s">
        <v>51</v>
      </c>
      <c r="B44" s="11" t="s">
        <v>240</v>
      </c>
    </row>
    <row r="45" spans="1:2" x14ac:dyDescent="0.3">
      <c r="A45" s="6" t="s">
        <v>50</v>
      </c>
      <c r="B45" s="11" t="s">
        <v>240</v>
      </c>
    </row>
    <row r="46" spans="1:2" x14ac:dyDescent="0.3">
      <c r="A46" s="6" t="s">
        <v>54</v>
      </c>
      <c r="B46" s="11" t="s">
        <v>81</v>
      </c>
    </row>
    <row r="47" spans="1:2" x14ac:dyDescent="0.3">
      <c r="A47" s="6" t="s">
        <v>49</v>
      </c>
      <c r="B47" s="11" t="s">
        <v>81</v>
      </c>
    </row>
    <row r="48" spans="1:2" x14ac:dyDescent="0.3">
      <c r="A48" s="6" t="s">
        <v>51</v>
      </c>
      <c r="B48" s="11" t="s">
        <v>240</v>
      </c>
    </row>
    <row r="49" spans="1:2" x14ac:dyDescent="0.3">
      <c r="A49" s="6" t="s">
        <v>54</v>
      </c>
      <c r="B49" s="11" t="s">
        <v>81</v>
      </c>
    </row>
    <row r="50" spans="1:2" x14ac:dyDescent="0.3">
      <c r="A50" s="6" t="s">
        <v>57</v>
      </c>
      <c r="B50" s="11" t="s">
        <v>81</v>
      </c>
    </row>
    <row r="51" spans="1:2" x14ac:dyDescent="0.3">
      <c r="A51" s="6" t="s">
        <v>52</v>
      </c>
      <c r="B51" s="11" t="s">
        <v>239</v>
      </c>
    </row>
    <row r="52" spans="1:2" x14ac:dyDescent="0.3">
      <c r="A52" s="6" t="s">
        <v>49</v>
      </c>
      <c r="B52" s="11" t="s">
        <v>81</v>
      </c>
    </row>
    <row r="53" spans="1:2" x14ac:dyDescent="0.3">
      <c r="A53" s="6" t="s">
        <v>47</v>
      </c>
      <c r="B53" s="11" t="s">
        <v>81</v>
      </c>
    </row>
    <row r="54" spans="1:2" x14ac:dyDescent="0.3">
      <c r="A54" s="6" t="s">
        <v>51</v>
      </c>
      <c r="B54" s="11" t="s">
        <v>240</v>
      </c>
    </row>
    <row r="55" spans="1:2" x14ac:dyDescent="0.3">
      <c r="A55" s="6" t="s">
        <v>51</v>
      </c>
      <c r="B55" s="11" t="s">
        <v>240</v>
      </c>
    </row>
    <row r="56" spans="1:2" x14ac:dyDescent="0.3">
      <c r="A56" s="6" t="s">
        <v>50</v>
      </c>
      <c r="B56" s="11" t="s">
        <v>240</v>
      </c>
    </row>
    <row r="57" spans="1:2" x14ac:dyDescent="0.3">
      <c r="A57" s="6" t="s">
        <v>54</v>
      </c>
      <c r="B57" s="11" t="s">
        <v>81</v>
      </c>
    </row>
    <row r="58" spans="1:2" x14ac:dyDescent="0.3">
      <c r="A58" s="6" t="s">
        <v>60</v>
      </c>
      <c r="B58" s="11" t="s">
        <v>81</v>
      </c>
    </row>
    <row r="59" spans="1:2" x14ac:dyDescent="0.3">
      <c r="A59" s="6" t="s">
        <v>58</v>
      </c>
      <c r="B59" s="11" t="s">
        <v>81</v>
      </c>
    </row>
    <row r="60" spans="1:2" x14ac:dyDescent="0.3">
      <c r="A60" s="6" t="s">
        <v>52</v>
      </c>
      <c r="B60" s="11" t="s">
        <v>239</v>
      </c>
    </row>
    <row r="61" spans="1:2" x14ac:dyDescent="0.3">
      <c r="A61" s="6" t="s">
        <v>50</v>
      </c>
      <c r="B61" s="11" t="s">
        <v>240</v>
      </c>
    </row>
    <row r="62" spans="1:2" x14ac:dyDescent="0.3">
      <c r="A62" s="6" t="s">
        <v>47</v>
      </c>
      <c r="B62" s="11" t="s">
        <v>81</v>
      </c>
    </row>
    <row r="63" spans="1:2" x14ac:dyDescent="0.3">
      <c r="A63" s="6" t="s">
        <v>51</v>
      </c>
      <c r="B63" s="11" t="s">
        <v>240</v>
      </c>
    </row>
    <row r="64" spans="1:2" x14ac:dyDescent="0.3">
      <c r="A64" s="6" t="s">
        <v>49</v>
      </c>
      <c r="B64" s="11" t="s">
        <v>81</v>
      </c>
    </row>
    <row r="65" spans="1:2" x14ac:dyDescent="0.3">
      <c r="A65" s="6" t="s">
        <v>54</v>
      </c>
      <c r="B65" s="11" t="s">
        <v>81</v>
      </c>
    </row>
    <row r="66" spans="1:2" x14ac:dyDescent="0.3">
      <c r="A66" s="6" t="s">
        <v>57</v>
      </c>
      <c r="B66" s="11" t="s">
        <v>81</v>
      </c>
    </row>
    <row r="67" spans="1:2" x14ac:dyDescent="0.3">
      <c r="A67" s="6" t="s">
        <v>60</v>
      </c>
      <c r="B67" s="11" t="s">
        <v>81</v>
      </c>
    </row>
    <row r="68" spans="1:2" x14ac:dyDescent="0.3">
      <c r="A68" s="6" t="s">
        <v>58</v>
      </c>
      <c r="B68" s="11" t="s">
        <v>81</v>
      </c>
    </row>
    <row r="69" spans="1:2" x14ac:dyDescent="0.3">
      <c r="A69" s="6" t="s">
        <v>50</v>
      </c>
      <c r="B69" s="11" t="s">
        <v>240</v>
      </c>
    </row>
    <row r="70" spans="1:2" x14ac:dyDescent="0.3">
      <c r="A70" s="6" t="s">
        <v>51</v>
      </c>
      <c r="B70" s="11" t="s">
        <v>240</v>
      </c>
    </row>
    <row r="71" spans="1:2" x14ac:dyDescent="0.3">
      <c r="A71" s="6" t="s">
        <v>50</v>
      </c>
      <c r="B71" s="11" t="s">
        <v>240</v>
      </c>
    </row>
    <row r="72" spans="1:2" x14ac:dyDescent="0.3">
      <c r="A72" s="6" t="s">
        <v>55</v>
      </c>
      <c r="B72" s="11" t="s">
        <v>81</v>
      </c>
    </row>
    <row r="73" spans="1:2" x14ac:dyDescent="0.3">
      <c r="A73" s="6" t="s">
        <v>57</v>
      </c>
      <c r="B73" s="11" t="s">
        <v>81</v>
      </c>
    </row>
    <row r="74" spans="1:2" x14ac:dyDescent="0.3">
      <c r="A74" s="6" t="s">
        <v>54</v>
      </c>
      <c r="B74" s="11" t="s">
        <v>81</v>
      </c>
    </row>
    <row r="75" spans="1:2" x14ac:dyDescent="0.3">
      <c r="A75" s="6" t="s">
        <v>51</v>
      </c>
      <c r="B75" s="11" t="s">
        <v>240</v>
      </c>
    </row>
    <row r="76" spans="1:2" x14ac:dyDescent="0.3">
      <c r="A76" s="6" t="s">
        <v>50</v>
      </c>
      <c r="B76" s="11" t="s">
        <v>240</v>
      </c>
    </row>
    <row r="77" spans="1:2" x14ac:dyDescent="0.3">
      <c r="A77" s="6" t="s">
        <v>51</v>
      </c>
      <c r="B77" s="11" t="s">
        <v>240</v>
      </c>
    </row>
    <row r="78" spans="1:2" x14ac:dyDescent="0.3">
      <c r="A78" s="6" t="s">
        <v>50</v>
      </c>
      <c r="B78" s="11" t="s">
        <v>240</v>
      </c>
    </row>
    <row r="79" spans="1:2" x14ac:dyDescent="0.3">
      <c r="A79" s="6" t="s">
        <v>51</v>
      </c>
      <c r="B79" s="11" t="s">
        <v>240</v>
      </c>
    </row>
    <row r="80" spans="1:2" x14ac:dyDescent="0.3">
      <c r="A80" s="6" t="s">
        <v>49</v>
      </c>
      <c r="B80" s="11" t="s">
        <v>81</v>
      </c>
    </row>
    <row r="81" spans="1:2" x14ac:dyDescent="0.3">
      <c r="A81" s="6" t="s">
        <v>50</v>
      </c>
      <c r="B81" s="11" t="s">
        <v>240</v>
      </c>
    </row>
    <row r="82" spans="1:2" x14ac:dyDescent="0.3">
      <c r="A82" s="6" t="s">
        <v>58</v>
      </c>
      <c r="B82" s="11" t="s">
        <v>81</v>
      </c>
    </row>
    <row r="83" spans="1:2" x14ac:dyDescent="0.3">
      <c r="A83" s="6" t="s">
        <v>49</v>
      </c>
      <c r="B83" s="11" t="s">
        <v>81</v>
      </c>
    </row>
    <row r="84" spans="1:2" x14ac:dyDescent="0.3">
      <c r="A84" s="6" t="s">
        <v>47</v>
      </c>
      <c r="B84" s="11" t="s">
        <v>81</v>
      </c>
    </row>
    <row r="85" spans="1:2" x14ac:dyDescent="0.3">
      <c r="A85" s="6" t="s">
        <v>51</v>
      </c>
      <c r="B85" s="11" t="s">
        <v>240</v>
      </c>
    </row>
    <row r="86" spans="1:2" x14ac:dyDescent="0.3">
      <c r="A86" s="6" t="s">
        <v>50</v>
      </c>
      <c r="B86" s="11" t="s">
        <v>240</v>
      </c>
    </row>
    <row r="87" spans="1:2" x14ac:dyDescent="0.3">
      <c r="A87" s="6" t="s">
        <v>57</v>
      </c>
      <c r="B87" s="11" t="s">
        <v>81</v>
      </c>
    </row>
    <row r="88" spans="1:2" x14ac:dyDescent="0.3">
      <c r="A88" s="6" t="s">
        <v>58</v>
      </c>
      <c r="B88" s="11" t="s">
        <v>81</v>
      </c>
    </row>
    <row r="89" spans="1:2" x14ac:dyDescent="0.3">
      <c r="A89" s="6" t="s">
        <v>60</v>
      </c>
      <c r="B89" s="11" t="s">
        <v>81</v>
      </c>
    </row>
    <row r="90" spans="1:2" x14ac:dyDescent="0.3">
      <c r="A90" s="6" t="s">
        <v>49</v>
      </c>
      <c r="B90" s="11" t="s">
        <v>81</v>
      </c>
    </row>
    <row r="91" spans="1:2" x14ac:dyDescent="0.3">
      <c r="A91" s="6" t="s">
        <v>47</v>
      </c>
      <c r="B91" s="11" t="s">
        <v>81</v>
      </c>
    </row>
    <row r="92" spans="1:2" x14ac:dyDescent="0.3">
      <c r="A92" s="6" t="s">
        <v>51</v>
      </c>
      <c r="B92" s="11" t="s">
        <v>240</v>
      </c>
    </row>
    <row r="93" spans="1:2" x14ac:dyDescent="0.3">
      <c r="A93" s="6" t="s">
        <v>51</v>
      </c>
      <c r="B93" s="11" t="s">
        <v>240</v>
      </c>
    </row>
    <row r="94" spans="1:2" x14ac:dyDescent="0.3">
      <c r="A94" s="6" t="s">
        <v>50</v>
      </c>
      <c r="B94" s="11" t="s">
        <v>240</v>
      </c>
    </row>
    <row r="95" spans="1:2" x14ac:dyDescent="0.3">
      <c r="A95" s="6" t="s">
        <v>51</v>
      </c>
      <c r="B95" s="11" t="s">
        <v>240</v>
      </c>
    </row>
    <row r="96" spans="1:2" x14ac:dyDescent="0.3">
      <c r="A96" s="6" t="s">
        <v>58</v>
      </c>
      <c r="B96" s="11" t="s">
        <v>81</v>
      </c>
    </row>
    <row r="97" spans="1:2" x14ac:dyDescent="0.3">
      <c r="A97" s="6" t="s">
        <v>60</v>
      </c>
      <c r="B97" s="11" t="s">
        <v>81</v>
      </c>
    </row>
    <row r="98" spans="1:2" x14ac:dyDescent="0.3">
      <c r="A98" s="6" t="s">
        <v>57</v>
      </c>
      <c r="B98" s="11" t="s">
        <v>81</v>
      </c>
    </row>
    <row r="99" spans="1:2" x14ac:dyDescent="0.3">
      <c r="A99" s="6" t="s">
        <v>54</v>
      </c>
      <c r="B99" s="11" t="s">
        <v>81</v>
      </c>
    </row>
    <row r="100" spans="1:2" x14ac:dyDescent="0.3">
      <c r="A100" s="6" t="s">
        <v>52</v>
      </c>
      <c r="B100" s="11" t="s">
        <v>239</v>
      </c>
    </row>
    <row r="101" spans="1:2" x14ac:dyDescent="0.3">
      <c r="A101" s="6" t="s">
        <v>56</v>
      </c>
      <c r="B101" s="11" t="s">
        <v>239</v>
      </c>
    </row>
    <row r="102" spans="1:2" x14ac:dyDescent="0.3">
      <c r="A102" s="6" t="s">
        <v>51</v>
      </c>
      <c r="B102" s="11" t="s">
        <v>240</v>
      </c>
    </row>
    <row r="103" spans="1:2" x14ac:dyDescent="0.3">
      <c r="A103" s="6" t="s">
        <v>54</v>
      </c>
      <c r="B103" s="11" t="s">
        <v>81</v>
      </c>
    </row>
    <row r="104" spans="1:2" x14ac:dyDescent="0.3">
      <c r="A104" s="6" t="s">
        <v>53</v>
      </c>
      <c r="B104" s="11" t="s">
        <v>81</v>
      </c>
    </row>
    <row r="105" spans="1:2" x14ac:dyDescent="0.3">
      <c r="A105" s="6" t="s">
        <v>45</v>
      </c>
      <c r="B105" s="11" t="s">
        <v>240</v>
      </c>
    </row>
    <row r="106" spans="1:2" x14ac:dyDescent="0.3">
      <c r="A106" s="6" t="s">
        <v>50</v>
      </c>
      <c r="B106" s="11" t="s">
        <v>240</v>
      </c>
    </row>
    <row r="107" spans="1:2" x14ac:dyDescent="0.3">
      <c r="A107" s="6" t="s">
        <v>50</v>
      </c>
      <c r="B107" s="11" t="s">
        <v>240</v>
      </c>
    </row>
    <row r="108" spans="1:2" x14ac:dyDescent="0.3">
      <c r="A108" s="6" t="s">
        <v>45</v>
      </c>
      <c r="B108" s="11" t="s">
        <v>240</v>
      </c>
    </row>
    <row r="109" spans="1:2" x14ac:dyDescent="0.3">
      <c r="A109" s="6" t="s">
        <v>52</v>
      </c>
      <c r="B109" s="11" t="s">
        <v>239</v>
      </c>
    </row>
    <row r="110" spans="1:2" x14ac:dyDescent="0.3">
      <c r="A110" s="6" t="s">
        <v>56</v>
      </c>
      <c r="B110" s="11" t="s">
        <v>239</v>
      </c>
    </row>
    <row r="111" spans="1:2" x14ac:dyDescent="0.3">
      <c r="A111" s="6" t="s">
        <v>51</v>
      </c>
      <c r="B111" s="11" t="s">
        <v>240</v>
      </c>
    </row>
    <row r="112" spans="1:2" x14ac:dyDescent="0.3">
      <c r="A112" s="6" t="s">
        <v>47</v>
      </c>
      <c r="B112" s="11" t="s">
        <v>81</v>
      </c>
    </row>
    <row r="113" spans="1:2" x14ac:dyDescent="0.3">
      <c r="A113" s="6" t="s">
        <v>47</v>
      </c>
      <c r="B113" s="11" t="s">
        <v>81</v>
      </c>
    </row>
    <row r="114" spans="1:2" x14ac:dyDescent="0.3">
      <c r="A114" s="6" t="s">
        <v>52</v>
      </c>
      <c r="B114" s="11" t="s">
        <v>239</v>
      </c>
    </row>
    <row r="115" spans="1:2" x14ac:dyDescent="0.3">
      <c r="A115" s="6" t="s">
        <v>53</v>
      </c>
      <c r="B115" s="11" t="s">
        <v>81</v>
      </c>
    </row>
    <row r="116" spans="1:2" x14ac:dyDescent="0.3">
      <c r="A116" s="6" t="s">
        <v>49</v>
      </c>
      <c r="B116" s="11" t="s">
        <v>81</v>
      </c>
    </row>
    <row r="117" spans="1:2" x14ac:dyDescent="0.3">
      <c r="A117" s="6" t="s">
        <v>47</v>
      </c>
      <c r="B117" s="11" t="s">
        <v>81</v>
      </c>
    </row>
    <row r="118" spans="1:2" x14ac:dyDescent="0.3">
      <c r="A118" s="6" t="s">
        <v>45</v>
      </c>
      <c r="B118" s="11" t="s">
        <v>240</v>
      </c>
    </row>
    <row r="119" spans="1:2" x14ac:dyDescent="0.3">
      <c r="A119" s="6" t="s">
        <v>57</v>
      </c>
      <c r="B119" s="11" t="s">
        <v>81</v>
      </c>
    </row>
    <row r="120" spans="1:2" x14ac:dyDescent="0.3">
      <c r="A120" s="6" t="s">
        <v>47</v>
      </c>
      <c r="B120" s="11" t="s">
        <v>81</v>
      </c>
    </row>
    <row r="121" spans="1:2" x14ac:dyDescent="0.3">
      <c r="A121" s="6" t="s">
        <v>49</v>
      </c>
      <c r="B121" s="11" t="s">
        <v>81</v>
      </c>
    </row>
    <row r="122" spans="1:2" x14ac:dyDescent="0.3">
      <c r="A122" s="6" t="s">
        <v>51</v>
      </c>
      <c r="B122" s="11" t="s">
        <v>240</v>
      </c>
    </row>
    <row r="123" spans="1:2" x14ac:dyDescent="0.3">
      <c r="A123" s="6" t="s">
        <v>51</v>
      </c>
      <c r="B123" s="11" t="s">
        <v>240</v>
      </c>
    </row>
    <row r="124" spans="1:2" x14ac:dyDescent="0.3">
      <c r="A124" s="6" t="s">
        <v>51</v>
      </c>
      <c r="B124" s="11" t="s">
        <v>240</v>
      </c>
    </row>
    <row r="125" spans="1:2" x14ac:dyDescent="0.3">
      <c r="A125" s="6" t="s">
        <v>49</v>
      </c>
      <c r="B125" s="11" t="s">
        <v>81</v>
      </c>
    </row>
    <row r="126" spans="1:2" x14ac:dyDescent="0.3">
      <c r="A126" s="6" t="s">
        <v>50</v>
      </c>
      <c r="B126" s="11" t="s">
        <v>240</v>
      </c>
    </row>
    <row r="127" spans="1:2" x14ac:dyDescent="0.3">
      <c r="A127" s="6" t="s">
        <v>57</v>
      </c>
      <c r="B127" s="11" t="s">
        <v>81</v>
      </c>
    </row>
    <row r="128" spans="1:2" x14ac:dyDescent="0.3">
      <c r="A128" s="6" t="s">
        <v>45</v>
      </c>
      <c r="B128" s="11" t="s">
        <v>240</v>
      </c>
    </row>
    <row r="129" spans="1:2" x14ac:dyDescent="0.3">
      <c r="A129" s="6" t="s">
        <v>69</v>
      </c>
      <c r="B129" s="11" t="s">
        <v>240</v>
      </c>
    </row>
    <row r="130" spans="1:2" x14ac:dyDescent="0.3">
      <c r="A130" s="6" t="s">
        <v>69</v>
      </c>
      <c r="B130" s="11" t="s">
        <v>240</v>
      </c>
    </row>
    <row r="131" spans="1:2" x14ac:dyDescent="0.3">
      <c r="A131" s="6" t="s">
        <v>60</v>
      </c>
      <c r="B131" s="11" t="s">
        <v>81</v>
      </c>
    </row>
    <row r="132" spans="1:2" x14ac:dyDescent="0.3">
      <c r="A132" s="6" t="s">
        <v>49</v>
      </c>
      <c r="B132" s="11" t="s">
        <v>81</v>
      </c>
    </row>
    <row r="133" spans="1:2" x14ac:dyDescent="0.3">
      <c r="A133" s="6" t="s">
        <v>49</v>
      </c>
      <c r="B133" s="11" t="s">
        <v>81</v>
      </c>
    </row>
    <row r="134" spans="1:2" x14ac:dyDescent="0.3">
      <c r="A134" s="6" t="s">
        <v>47</v>
      </c>
      <c r="B134" s="11" t="s">
        <v>81</v>
      </c>
    </row>
    <row r="135" spans="1:2" x14ac:dyDescent="0.3">
      <c r="A135" s="6" t="s">
        <v>57</v>
      </c>
      <c r="B135" s="11" t="s">
        <v>81</v>
      </c>
    </row>
    <row r="136" spans="1:2" x14ac:dyDescent="0.3">
      <c r="A136" s="6" t="s">
        <v>49</v>
      </c>
      <c r="B136" s="11" t="s">
        <v>81</v>
      </c>
    </row>
    <row r="137" spans="1:2" x14ac:dyDescent="0.3">
      <c r="A137" s="6" t="s">
        <v>50</v>
      </c>
      <c r="B137" s="11" t="s">
        <v>240</v>
      </c>
    </row>
    <row r="138" spans="1:2" x14ac:dyDescent="0.3">
      <c r="A138" s="6" t="s">
        <v>60</v>
      </c>
      <c r="B138" s="11" t="s">
        <v>81</v>
      </c>
    </row>
    <row r="139" spans="1:2" x14ac:dyDescent="0.3">
      <c r="A139" s="6" t="s">
        <v>47</v>
      </c>
      <c r="B139" s="11" t="s">
        <v>81</v>
      </c>
    </row>
    <row r="140" spans="1:2" x14ac:dyDescent="0.3">
      <c r="A140" s="6" t="s">
        <v>56</v>
      </c>
      <c r="B140" s="11" t="s">
        <v>239</v>
      </c>
    </row>
    <row r="141" spans="1:2" x14ac:dyDescent="0.3">
      <c r="A141" s="6" t="s">
        <v>51</v>
      </c>
      <c r="B141" s="11" t="s">
        <v>240</v>
      </c>
    </row>
    <row r="142" spans="1:2" x14ac:dyDescent="0.3">
      <c r="A142" s="6" t="s">
        <v>58</v>
      </c>
      <c r="B142" s="11" t="s">
        <v>81</v>
      </c>
    </row>
    <row r="143" spans="1:2" x14ac:dyDescent="0.3">
      <c r="A143" s="6" t="s">
        <v>57</v>
      </c>
      <c r="B143" s="11" t="s">
        <v>81</v>
      </c>
    </row>
    <row r="144" spans="1:2" x14ac:dyDescent="0.3">
      <c r="A144" s="6" t="s">
        <v>50</v>
      </c>
      <c r="B144" s="11" t="s">
        <v>240</v>
      </c>
    </row>
    <row r="145" spans="1:2" x14ac:dyDescent="0.3">
      <c r="A145" s="6" t="s">
        <v>60</v>
      </c>
      <c r="B145" s="11" t="s">
        <v>81</v>
      </c>
    </row>
    <row r="146" spans="1:2" x14ac:dyDescent="0.3">
      <c r="A146" s="6" t="s">
        <v>60</v>
      </c>
      <c r="B146" s="11" t="s">
        <v>81</v>
      </c>
    </row>
    <row r="147" spans="1:2" x14ac:dyDescent="0.3">
      <c r="A147" s="6" t="s">
        <v>47</v>
      </c>
      <c r="B147" s="11" t="s">
        <v>81</v>
      </c>
    </row>
    <row r="148" spans="1:2" x14ac:dyDescent="0.3">
      <c r="A148" s="6" t="s">
        <v>45</v>
      </c>
      <c r="B148" s="11" t="s">
        <v>240</v>
      </c>
    </row>
    <row r="149" spans="1:2" x14ac:dyDescent="0.3">
      <c r="A149" s="6" t="s">
        <v>69</v>
      </c>
      <c r="B149" s="11" t="s">
        <v>240</v>
      </c>
    </row>
    <row r="150" spans="1:2" x14ac:dyDescent="0.3">
      <c r="A150" s="6" t="s">
        <v>69</v>
      </c>
      <c r="B150" s="11" t="s">
        <v>240</v>
      </c>
    </row>
    <row r="151" spans="1:2" x14ac:dyDescent="0.3">
      <c r="A151" s="6" t="s">
        <v>54</v>
      </c>
      <c r="B151" s="11" t="s">
        <v>81</v>
      </c>
    </row>
    <row r="152" spans="1:2" x14ac:dyDescent="0.3">
      <c r="A152" s="6" t="s">
        <v>59</v>
      </c>
      <c r="B152" s="11" t="s">
        <v>81</v>
      </c>
    </row>
    <row r="153" spans="1:2" x14ac:dyDescent="0.3">
      <c r="A153" s="6" t="s">
        <v>50</v>
      </c>
      <c r="B153" s="11" t="s">
        <v>240</v>
      </c>
    </row>
    <row r="154" spans="1:2" x14ac:dyDescent="0.3">
      <c r="A154" s="6" t="s">
        <v>60</v>
      </c>
      <c r="B154" s="11" t="s">
        <v>81</v>
      </c>
    </row>
    <row r="155" spans="1:2" x14ac:dyDescent="0.3">
      <c r="A155" s="6" t="s">
        <v>47</v>
      </c>
      <c r="B155" s="11" t="s">
        <v>81</v>
      </c>
    </row>
    <row r="156" spans="1:2" x14ac:dyDescent="0.3">
      <c r="A156" s="6" t="s">
        <v>56</v>
      </c>
      <c r="B156" s="11" t="s">
        <v>239</v>
      </c>
    </row>
    <row r="157" spans="1:2" x14ac:dyDescent="0.3">
      <c r="A157" s="6" t="s">
        <v>69</v>
      </c>
      <c r="B157" s="11" t="s">
        <v>240</v>
      </c>
    </row>
    <row r="158" spans="1:2" x14ac:dyDescent="0.3">
      <c r="A158" s="6" t="s">
        <v>45</v>
      </c>
      <c r="B158" s="11" t="s">
        <v>240</v>
      </c>
    </row>
    <row r="159" spans="1:2" x14ac:dyDescent="0.3">
      <c r="A159" s="6" t="s">
        <v>69</v>
      </c>
      <c r="B159" s="11" t="s">
        <v>240</v>
      </c>
    </row>
    <row r="160" spans="1:2" x14ac:dyDescent="0.3">
      <c r="A160" s="6" t="s">
        <v>45</v>
      </c>
      <c r="B160" s="11" t="s">
        <v>240</v>
      </c>
    </row>
    <row r="161" spans="1:2" x14ac:dyDescent="0.3">
      <c r="A161" s="6" t="s">
        <v>45</v>
      </c>
      <c r="B161" s="11" t="s">
        <v>240</v>
      </c>
    </row>
    <row r="162" spans="1:2" x14ac:dyDescent="0.3">
      <c r="A162" s="6" t="s">
        <v>57</v>
      </c>
      <c r="B162" s="11" t="s">
        <v>81</v>
      </c>
    </row>
    <row r="163" spans="1:2" x14ac:dyDescent="0.3">
      <c r="A163" s="6" t="s">
        <v>69</v>
      </c>
      <c r="B163" s="11" t="s">
        <v>240</v>
      </c>
    </row>
    <row r="164" spans="1:2" x14ac:dyDescent="0.3">
      <c r="A164" s="6" t="s">
        <v>50</v>
      </c>
      <c r="B164" s="11" t="s">
        <v>240</v>
      </c>
    </row>
    <row r="165" spans="1:2" x14ac:dyDescent="0.3">
      <c r="A165" s="6" t="s">
        <v>51</v>
      </c>
      <c r="B165" s="11" t="s">
        <v>240</v>
      </c>
    </row>
    <row r="166" spans="1:2" x14ac:dyDescent="0.3">
      <c r="A166" s="6" t="s">
        <v>50</v>
      </c>
      <c r="B166" s="11" t="s">
        <v>240</v>
      </c>
    </row>
    <row r="167" spans="1:2" x14ac:dyDescent="0.3">
      <c r="A167" s="6" t="s">
        <v>47</v>
      </c>
      <c r="B167" s="11" t="s">
        <v>81</v>
      </c>
    </row>
    <row r="168" spans="1:2" x14ac:dyDescent="0.3">
      <c r="A168" s="6" t="s">
        <v>49</v>
      </c>
      <c r="B168" s="11" t="s">
        <v>81</v>
      </c>
    </row>
    <row r="169" spans="1:2" x14ac:dyDescent="0.3">
      <c r="A169" s="6" t="s">
        <v>50</v>
      </c>
      <c r="B169" s="11" t="s">
        <v>240</v>
      </c>
    </row>
    <row r="170" spans="1:2" x14ac:dyDescent="0.3">
      <c r="A170" s="6" t="s">
        <v>51</v>
      </c>
      <c r="B170" s="11" t="s">
        <v>240</v>
      </c>
    </row>
    <row r="171" spans="1:2" x14ac:dyDescent="0.3">
      <c r="A171" s="6" t="s">
        <v>51</v>
      </c>
      <c r="B171" s="11" t="s">
        <v>240</v>
      </c>
    </row>
    <row r="172" spans="1:2" x14ac:dyDescent="0.3">
      <c r="A172" s="6" t="s">
        <v>51</v>
      </c>
      <c r="B172" s="11" t="s">
        <v>240</v>
      </c>
    </row>
    <row r="173" spans="1:2" x14ac:dyDescent="0.3">
      <c r="A173" s="6" t="s">
        <v>51</v>
      </c>
      <c r="B173" s="11" t="s">
        <v>240</v>
      </c>
    </row>
    <row r="174" spans="1:2" x14ac:dyDescent="0.3">
      <c r="A174" s="6" t="s">
        <v>52</v>
      </c>
      <c r="B174" s="11" t="s">
        <v>239</v>
      </c>
    </row>
    <row r="175" spans="1:2" x14ac:dyDescent="0.3">
      <c r="A175" s="6" t="s">
        <v>53</v>
      </c>
      <c r="B175" s="11" t="s">
        <v>81</v>
      </c>
    </row>
    <row r="176" spans="1:2" x14ac:dyDescent="0.3">
      <c r="A176" s="6" t="s">
        <v>54</v>
      </c>
      <c r="B176" s="11" t="s">
        <v>81</v>
      </c>
    </row>
    <row r="177" spans="1:2" x14ac:dyDescent="0.3">
      <c r="A177" s="6" t="s">
        <v>47</v>
      </c>
      <c r="B177" s="11" t="s">
        <v>81</v>
      </c>
    </row>
    <row r="178" spans="1:2" x14ac:dyDescent="0.3">
      <c r="A178" s="6" t="s">
        <v>47</v>
      </c>
      <c r="B178" s="11" t="s">
        <v>81</v>
      </c>
    </row>
    <row r="179" spans="1:2" x14ac:dyDescent="0.3">
      <c r="A179" s="6" t="s">
        <v>49</v>
      </c>
      <c r="B179" s="11" t="s">
        <v>81</v>
      </c>
    </row>
    <row r="180" spans="1:2" x14ac:dyDescent="0.3">
      <c r="A180" s="6" t="s">
        <v>55</v>
      </c>
      <c r="B180" s="11" t="s">
        <v>81</v>
      </c>
    </row>
    <row r="181" spans="1:2" x14ac:dyDescent="0.3">
      <c r="A181" s="6" t="s">
        <v>50</v>
      </c>
      <c r="B181" s="11" t="s">
        <v>240</v>
      </c>
    </row>
    <row r="182" spans="1:2" x14ac:dyDescent="0.3">
      <c r="A182" s="6" t="s">
        <v>50</v>
      </c>
      <c r="B182" s="11" t="s">
        <v>240</v>
      </c>
    </row>
    <row r="183" spans="1:2" x14ac:dyDescent="0.3">
      <c r="A183" s="6" t="s">
        <v>50</v>
      </c>
      <c r="B183" s="11" t="s">
        <v>240</v>
      </c>
    </row>
    <row r="184" spans="1:2" x14ac:dyDescent="0.3">
      <c r="A184" s="6" t="s">
        <v>51</v>
      </c>
      <c r="B184" s="11" t="s">
        <v>240</v>
      </c>
    </row>
    <row r="185" spans="1:2" x14ac:dyDescent="0.3">
      <c r="A185" s="6" t="s">
        <v>51</v>
      </c>
      <c r="B185" s="11" t="s">
        <v>240</v>
      </c>
    </row>
    <row r="186" spans="1:2" x14ac:dyDescent="0.3">
      <c r="A186" s="6" t="s">
        <v>51</v>
      </c>
      <c r="B186" s="11" t="s">
        <v>240</v>
      </c>
    </row>
    <row r="187" spans="1:2" x14ac:dyDescent="0.3">
      <c r="A187" s="6" t="s">
        <v>51</v>
      </c>
      <c r="B187" s="11" t="s">
        <v>240</v>
      </c>
    </row>
    <row r="188" spans="1:2" x14ac:dyDescent="0.3">
      <c r="A188" s="6" t="s">
        <v>56</v>
      </c>
      <c r="B188" s="11" t="s">
        <v>239</v>
      </c>
    </row>
    <row r="189" spans="1:2" x14ac:dyDescent="0.3">
      <c r="A189" s="6" t="s">
        <v>52</v>
      </c>
      <c r="B189" s="11" t="s">
        <v>239</v>
      </c>
    </row>
    <row r="190" spans="1:2" x14ac:dyDescent="0.3">
      <c r="A190" s="6" t="s">
        <v>53</v>
      </c>
      <c r="B190" s="11" t="s">
        <v>81</v>
      </c>
    </row>
    <row r="191" spans="1:2" x14ac:dyDescent="0.3">
      <c r="A191" s="6" t="s">
        <v>54</v>
      </c>
      <c r="B191" s="11" t="s">
        <v>81</v>
      </c>
    </row>
    <row r="192" spans="1:2" x14ac:dyDescent="0.3">
      <c r="A192" s="6" t="s">
        <v>57</v>
      </c>
      <c r="B192" s="11" t="s">
        <v>81</v>
      </c>
    </row>
    <row r="193" spans="1:2" x14ac:dyDescent="0.3">
      <c r="A193" s="6" t="s">
        <v>59</v>
      </c>
      <c r="B193" s="11" t="s">
        <v>81</v>
      </c>
    </row>
    <row r="194" spans="1:2" x14ac:dyDescent="0.3">
      <c r="A194" s="6" t="s">
        <v>57</v>
      </c>
      <c r="B194" s="11" t="s">
        <v>81</v>
      </c>
    </row>
    <row r="195" spans="1:2" x14ac:dyDescent="0.3">
      <c r="A195" s="6" t="s">
        <v>47</v>
      </c>
      <c r="B195" s="11" t="s">
        <v>81</v>
      </c>
    </row>
    <row r="196" spans="1:2" x14ac:dyDescent="0.3">
      <c r="A196" s="6" t="s">
        <v>47</v>
      </c>
      <c r="B196" s="11" t="s">
        <v>81</v>
      </c>
    </row>
    <row r="197" spans="1:2" x14ac:dyDescent="0.3">
      <c r="A197" s="6" t="s">
        <v>49</v>
      </c>
      <c r="B197" s="11" t="s">
        <v>81</v>
      </c>
    </row>
    <row r="198" spans="1:2" x14ac:dyDescent="0.3">
      <c r="A198" s="6" t="s">
        <v>49</v>
      </c>
      <c r="B198" s="11" t="s">
        <v>81</v>
      </c>
    </row>
    <row r="199" spans="1:2" x14ac:dyDescent="0.3">
      <c r="A199" s="6" t="s">
        <v>50</v>
      </c>
      <c r="B199" s="11" t="s">
        <v>240</v>
      </c>
    </row>
    <row r="200" spans="1:2" x14ac:dyDescent="0.3">
      <c r="A200" s="6" t="s">
        <v>50</v>
      </c>
      <c r="B200" s="11" t="s">
        <v>240</v>
      </c>
    </row>
    <row r="201" spans="1:2" x14ac:dyDescent="0.3">
      <c r="A201" s="6" t="s">
        <v>50</v>
      </c>
      <c r="B201" s="11" t="s">
        <v>240</v>
      </c>
    </row>
    <row r="202" spans="1:2" x14ac:dyDescent="0.3">
      <c r="A202" s="6" t="s">
        <v>50</v>
      </c>
      <c r="B202" s="11" t="s">
        <v>240</v>
      </c>
    </row>
    <row r="203" spans="1:2" x14ac:dyDescent="0.3">
      <c r="A203" s="6" t="s">
        <v>50</v>
      </c>
      <c r="B203" s="11" t="s">
        <v>240</v>
      </c>
    </row>
    <row r="204" spans="1:2" x14ac:dyDescent="0.3">
      <c r="A204" s="6" t="s">
        <v>50</v>
      </c>
      <c r="B204" s="11" t="s">
        <v>240</v>
      </c>
    </row>
    <row r="205" spans="1:2" x14ac:dyDescent="0.3">
      <c r="A205" s="6" t="s">
        <v>50</v>
      </c>
      <c r="B205" s="11" t="s">
        <v>240</v>
      </c>
    </row>
    <row r="206" spans="1:2" x14ac:dyDescent="0.3">
      <c r="A206" s="6" t="s">
        <v>51</v>
      </c>
      <c r="B206" s="11" t="s">
        <v>240</v>
      </c>
    </row>
    <row r="207" spans="1:2" x14ac:dyDescent="0.3">
      <c r="A207" s="6" t="s">
        <v>51</v>
      </c>
      <c r="B207" s="11" t="s">
        <v>240</v>
      </c>
    </row>
    <row r="208" spans="1:2" x14ac:dyDescent="0.3">
      <c r="A208" s="6" t="s">
        <v>51</v>
      </c>
      <c r="B208" s="11" t="s">
        <v>240</v>
      </c>
    </row>
    <row r="209" spans="1:2" x14ac:dyDescent="0.3">
      <c r="A209" s="6" t="s">
        <v>51</v>
      </c>
      <c r="B209" s="11" t="s">
        <v>240</v>
      </c>
    </row>
    <row r="210" spans="1:2" x14ac:dyDescent="0.3">
      <c r="A210" s="6" t="s">
        <v>51</v>
      </c>
      <c r="B210" s="11" t="s">
        <v>240</v>
      </c>
    </row>
    <row r="211" spans="1:2" x14ac:dyDescent="0.3">
      <c r="A211" s="6" t="s">
        <v>51</v>
      </c>
      <c r="B211" s="11" t="s">
        <v>240</v>
      </c>
    </row>
    <row r="212" spans="1:2" x14ac:dyDescent="0.3">
      <c r="A212" s="6" t="s">
        <v>51</v>
      </c>
      <c r="B212" s="11" t="s">
        <v>240</v>
      </c>
    </row>
    <row r="213" spans="1:2" x14ac:dyDescent="0.3">
      <c r="A213" s="6" t="s">
        <v>52</v>
      </c>
      <c r="B213" s="11" t="s">
        <v>239</v>
      </c>
    </row>
    <row r="214" spans="1:2" x14ac:dyDescent="0.3">
      <c r="A214" s="6" t="s">
        <v>52</v>
      </c>
      <c r="B214" s="11" t="s">
        <v>239</v>
      </c>
    </row>
    <row r="215" spans="1:2" x14ac:dyDescent="0.3">
      <c r="A215" s="6" t="s">
        <v>53</v>
      </c>
      <c r="B215" s="11" t="s">
        <v>81</v>
      </c>
    </row>
    <row r="216" spans="1:2" x14ac:dyDescent="0.3">
      <c r="A216" s="6" t="s">
        <v>53</v>
      </c>
      <c r="B216" s="11" t="s">
        <v>81</v>
      </c>
    </row>
    <row r="217" spans="1:2" x14ac:dyDescent="0.3">
      <c r="A217" s="6" t="s">
        <v>54</v>
      </c>
      <c r="B217" s="11" t="s">
        <v>81</v>
      </c>
    </row>
    <row r="218" spans="1:2" x14ac:dyDescent="0.3">
      <c r="A218" s="6" t="s">
        <v>54</v>
      </c>
      <c r="B218" s="11" t="s">
        <v>81</v>
      </c>
    </row>
    <row r="219" spans="1:2" x14ac:dyDescent="0.3">
      <c r="A219" s="6" t="s">
        <v>60</v>
      </c>
      <c r="B219" s="11" t="s">
        <v>81</v>
      </c>
    </row>
    <row r="220" spans="1:2" x14ac:dyDescent="0.3">
      <c r="A220" s="6" t="s">
        <v>58</v>
      </c>
      <c r="B220" s="11" t="s">
        <v>81</v>
      </c>
    </row>
    <row r="221" spans="1:2" x14ac:dyDescent="0.3">
      <c r="A221" s="6" t="s">
        <v>60</v>
      </c>
      <c r="B221" s="11" t="s">
        <v>81</v>
      </c>
    </row>
    <row r="222" spans="1:2" x14ac:dyDescent="0.3">
      <c r="A222" s="6" t="s">
        <v>58</v>
      </c>
      <c r="B222" s="11" t="s">
        <v>81</v>
      </c>
    </row>
    <row r="223" spans="1:2" x14ac:dyDescent="0.3">
      <c r="A223" s="6" t="s">
        <v>50</v>
      </c>
      <c r="B223" s="11" t="s">
        <v>240</v>
      </c>
    </row>
    <row r="224" spans="1:2" x14ac:dyDescent="0.3">
      <c r="A224" s="6" t="s">
        <v>47</v>
      </c>
      <c r="B224" s="11" t="s">
        <v>81</v>
      </c>
    </row>
    <row r="225" spans="1:2" x14ac:dyDescent="0.3">
      <c r="A225" s="6" t="s">
        <v>49</v>
      </c>
      <c r="B225" s="11" t="s">
        <v>81</v>
      </c>
    </row>
    <row r="226" spans="1:2" x14ac:dyDescent="0.3">
      <c r="A226" s="6" t="s">
        <v>50</v>
      </c>
      <c r="B226" s="11" t="s">
        <v>240</v>
      </c>
    </row>
    <row r="227" spans="1:2" x14ac:dyDescent="0.3">
      <c r="A227" s="6" t="s">
        <v>50</v>
      </c>
      <c r="B227" s="11" t="s">
        <v>240</v>
      </c>
    </row>
    <row r="228" spans="1:2" x14ac:dyDescent="0.3">
      <c r="A228" s="6" t="s">
        <v>50</v>
      </c>
      <c r="B228" s="11" t="s">
        <v>240</v>
      </c>
    </row>
    <row r="229" spans="1:2" x14ac:dyDescent="0.3">
      <c r="A229" s="6" t="s">
        <v>51</v>
      </c>
      <c r="B229" s="11" t="s">
        <v>240</v>
      </c>
    </row>
    <row r="230" spans="1:2" x14ac:dyDescent="0.3">
      <c r="A230" s="6" t="s">
        <v>56</v>
      </c>
      <c r="B230" s="11" t="s">
        <v>239</v>
      </c>
    </row>
    <row r="231" spans="1:2" x14ac:dyDescent="0.3">
      <c r="A231" s="6" t="s">
        <v>52</v>
      </c>
      <c r="B231" s="11" t="s">
        <v>239</v>
      </c>
    </row>
    <row r="232" spans="1:2" x14ac:dyDescent="0.3">
      <c r="A232" s="6" t="s">
        <v>54</v>
      </c>
      <c r="B232" s="11" t="s">
        <v>81</v>
      </c>
    </row>
    <row r="233" spans="1:2" x14ac:dyDescent="0.3">
      <c r="A233" s="6" t="s">
        <v>47</v>
      </c>
      <c r="B233" s="11" t="s">
        <v>81</v>
      </c>
    </row>
    <row r="234" spans="1:2" x14ac:dyDescent="0.3">
      <c r="A234" s="6" t="s">
        <v>49</v>
      </c>
      <c r="B234" s="11" t="s">
        <v>81</v>
      </c>
    </row>
    <row r="235" spans="1:2" x14ac:dyDescent="0.3">
      <c r="A235" s="6" t="s">
        <v>55</v>
      </c>
      <c r="B235" s="11" t="s">
        <v>81</v>
      </c>
    </row>
    <row r="236" spans="1:2" x14ac:dyDescent="0.3">
      <c r="A236" s="6" t="s">
        <v>50</v>
      </c>
      <c r="B236" s="11" t="s">
        <v>240</v>
      </c>
    </row>
    <row r="237" spans="1:2" x14ac:dyDescent="0.3">
      <c r="A237" s="6" t="s">
        <v>51</v>
      </c>
      <c r="B237" s="11" t="s">
        <v>240</v>
      </c>
    </row>
    <row r="238" spans="1:2" x14ac:dyDescent="0.3">
      <c r="A238" s="6" t="s">
        <v>51</v>
      </c>
      <c r="B238" s="11" t="s">
        <v>240</v>
      </c>
    </row>
    <row r="239" spans="1:2" x14ac:dyDescent="0.3">
      <c r="A239" s="6" t="s">
        <v>51</v>
      </c>
      <c r="B239" s="11" t="s">
        <v>240</v>
      </c>
    </row>
    <row r="240" spans="1:2" x14ac:dyDescent="0.3">
      <c r="A240" s="6" t="s">
        <v>56</v>
      </c>
      <c r="B240" s="11" t="s">
        <v>239</v>
      </c>
    </row>
    <row r="241" spans="1:2" x14ac:dyDescent="0.3">
      <c r="A241" s="6" t="s">
        <v>52</v>
      </c>
      <c r="B241" s="11" t="s">
        <v>239</v>
      </c>
    </row>
    <row r="242" spans="1:2" x14ac:dyDescent="0.3">
      <c r="A242" s="6" t="s">
        <v>54</v>
      </c>
      <c r="B242" s="11" t="s">
        <v>81</v>
      </c>
    </row>
    <row r="243" spans="1:2" x14ac:dyDescent="0.3">
      <c r="A243" s="6" t="s">
        <v>61</v>
      </c>
      <c r="B243" s="11" t="s">
        <v>81</v>
      </c>
    </row>
    <row r="244" spans="1:2" x14ac:dyDescent="0.3">
      <c r="A244" s="6" t="s">
        <v>57</v>
      </c>
      <c r="B244" s="11" t="s">
        <v>81</v>
      </c>
    </row>
    <row r="245" spans="1:2" x14ac:dyDescent="0.3">
      <c r="A245" s="6" t="s">
        <v>60</v>
      </c>
      <c r="B245" s="11" t="s">
        <v>81</v>
      </c>
    </row>
    <row r="246" spans="1:2" x14ac:dyDescent="0.3">
      <c r="A246" s="6" t="s">
        <v>58</v>
      </c>
      <c r="B246" s="11" t="s">
        <v>81</v>
      </c>
    </row>
    <row r="247" spans="1:2" x14ac:dyDescent="0.3">
      <c r="A247" s="6" t="s">
        <v>47</v>
      </c>
      <c r="B247" s="11" t="s">
        <v>81</v>
      </c>
    </row>
    <row r="248" spans="1:2" x14ac:dyDescent="0.3">
      <c r="A248" s="6" t="s">
        <v>47</v>
      </c>
      <c r="B248" s="11" t="s">
        <v>81</v>
      </c>
    </row>
    <row r="249" spans="1:2" x14ac:dyDescent="0.3">
      <c r="A249" s="6" t="s">
        <v>49</v>
      </c>
      <c r="B249" s="11" t="s">
        <v>81</v>
      </c>
    </row>
    <row r="250" spans="1:2" x14ac:dyDescent="0.3">
      <c r="A250" s="6" t="s">
        <v>55</v>
      </c>
      <c r="B250" s="11" t="s">
        <v>81</v>
      </c>
    </row>
    <row r="251" spans="1:2" x14ac:dyDescent="0.3">
      <c r="A251" s="6" t="s">
        <v>50</v>
      </c>
      <c r="B251" s="11" t="s">
        <v>240</v>
      </c>
    </row>
    <row r="252" spans="1:2" x14ac:dyDescent="0.3">
      <c r="A252" s="6" t="s">
        <v>50</v>
      </c>
      <c r="B252" s="11" t="s">
        <v>240</v>
      </c>
    </row>
    <row r="253" spans="1:2" x14ac:dyDescent="0.3">
      <c r="A253" s="6" t="s">
        <v>50</v>
      </c>
      <c r="B253" s="11" t="s">
        <v>240</v>
      </c>
    </row>
    <row r="254" spans="1:2" x14ac:dyDescent="0.3">
      <c r="A254" s="6" t="s">
        <v>50</v>
      </c>
      <c r="B254" s="11" t="s">
        <v>240</v>
      </c>
    </row>
    <row r="255" spans="1:2" x14ac:dyDescent="0.3">
      <c r="A255" s="6" t="s">
        <v>51</v>
      </c>
      <c r="B255" s="11" t="s">
        <v>240</v>
      </c>
    </row>
    <row r="256" spans="1:2" x14ac:dyDescent="0.3">
      <c r="A256" s="6" t="s">
        <v>51</v>
      </c>
      <c r="B256" s="11" t="s">
        <v>240</v>
      </c>
    </row>
    <row r="257" spans="1:2" x14ac:dyDescent="0.3">
      <c r="A257" s="6" t="s">
        <v>51</v>
      </c>
      <c r="B257" s="11" t="s">
        <v>240</v>
      </c>
    </row>
    <row r="258" spans="1:2" x14ac:dyDescent="0.3">
      <c r="A258" s="6" t="s">
        <v>51</v>
      </c>
      <c r="B258" s="11" t="s">
        <v>240</v>
      </c>
    </row>
    <row r="259" spans="1:2" x14ac:dyDescent="0.3">
      <c r="A259" s="6" t="s">
        <v>52</v>
      </c>
      <c r="B259" s="11" t="s">
        <v>239</v>
      </c>
    </row>
    <row r="260" spans="1:2" x14ac:dyDescent="0.3">
      <c r="A260" s="6" t="s">
        <v>54</v>
      </c>
      <c r="B260" s="11" t="s">
        <v>81</v>
      </c>
    </row>
    <row r="261" spans="1:2" x14ac:dyDescent="0.3">
      <c r="A261" s="6" t="s">
        <v>49</v>
      </c>
      <c r="B261" s="11" t="s">
        <v>81</v>
      </c>
    </row>
    <row r="262" spans="1:2" x14ac:dyDescent="0.3">
      <c r="A262" s="6" t="s">
        <v>55</v>
      </c>
      <c r="B262" s="11" t="s">
        <v>81</v>
      </c>
    </row>
    <row r="263" spans="1:2" x14ac:dyDescent="0.3">
      <c r="A263" s="6" t="s">
        <v>50</v>
      </c>
      <c r="B263" s="11" t="s">
        <v>240</v>
      </c>
    </row>
    <row r="264" spans="1:2" x14ac:dyDescent="0.3">
      <c r="A264" s="6" t="s">
        <v>50</v>
      </c>
      <c r="B264" s="11" t="s">
        <v>240</v>
      </c>
    </row>
    <row r="265" spans="1:2" x14ac:dyDescent="0.3">
      <c r="A265" s="6" t="s">
        <v>51</v>
      </c>
      <c r="B265" s="11" t="s">
        <v>240</v>
      </c>
    </row>
    <row r="266" spans="1:2" x14ac:dyDescent="0.3">
      <c r="A266" s="6" t="s">
        <v>51</v>
      </c>
      <c r="B266" s="11" t="s">
        <v>240</v>
      </c>
    </row>
    <row r="267" spans="1:2" x14ac:dyDescent="0.3">
      <c r="A267" s="6" t="s">
        <v>51</v>
      </c>
      <c r="B267" s="11" t="s">
        <v>240</v>
      </c>
    </row>
    <row r="268" spans="1:2" x14ac:dyDescent="0.3">
      <c r="A268" s="6" t="s">
        <v>54</v>
      </c>
      <c r="B268" s="11" t="s">
        <v>81</v>
      </c>
    </row>
    <row r="269" spans="1:2" x14ac:dyDescent="0.3">
      <c r="A269" s="6" t="s">
        <v>49</v>
      </c>
      <c r="B269" s="11" t="s">
        <v>81</v>
      </c>
    </row>
    <row r="270" spans="1:2" x14ac:dyDescent="0.3">
      <c r="A270" s="6" t="s">
        <v>55</v>
      </c>
      <c r="B270" s="11" t="s">
        <v>81</v>
      </c>
    </row>
    <row r="271" spans="1:2" x14ac:dyDescent="0.3">
      <c r="A271" s="6" t="s">
        <v>51</v>
      </c>
      <c r="B271" s="11" t="s">
        <v>240</v>
      </c>
    </row>
    <row r="272" spans="1:2" x14ac:dyDescent="0.3">
      <c r="A272" s="6" t="s">
        <v>51</v>
      </c>
      <c r="B272" s="11" t="s">
        <v>240</v>
      </c>
    </row>
    <row r="273" spans="1:2" x14ac:dyDescent="0.3">
      <c r="A273" s="6" t="s">
        <v>51</v>
      </c>
      <c r="B273" s="11" t="s">
        <v>240</v>
      </c>
    </row>
    <row r="274" spans="1:2" x14ac:dyDescent="0.3">
      <c r="A274" s="6" t="s">
        <v>52</v>
      </c>
      <c r="B274" s="11" t="s">
        <v>239</v>
      </c>
    </row>
    <row r="275" spans="1:2" x14ac:dyDescent="0.3">
      <c r="A275" s="6" t="s">
        <v>54</v>
      </c>
      <c r="B275" s="11" t="s">
        <v>81</v>
      </c>
    </row>
    <row r="276" spans="1:2" x14ac:dyDescent="0.3">
      <c r="A276" s="6" t="s">
        <v>47</v>
      </c>
      <c r="B276" s="11" t="s">
        <v>81</v>
      </c>
    </row>
    <row r="277" spans="1:2" x14ac:dyDescent="0.3">
      <c r="A277" s="6" t="s">
        <v>49</v>
      </c>
      <c r="B277" s="11" t="s">
        <v>81</v>
      </c>
    </row>
    <row r="278" spans="1:2" x14ac:dyDescent="0.3">
      <c r="A278" s="6" t="s">
        <v>55</v>
      </c>
      <c r="B278" s="11" t="s">
        <v>81</v>
      </c>
    </row>
    <row r="279" spans="1:2" x14ac:dyDescent="0.3">
      <c r="A279" s="6" t="s">
        <v>50</v>
      </c>
      <c r="B279" s="11" t="s">
        <v>240</v>
      </c>
    </row>
    <row r="280" spans="1:2" x14ac:dyDescent="0.3">
      <c r="A280" s="6" t="s">
        <v>50</v>
      </c>
      <c r="B280" s="11" t="s">
        <v>240</v>
      </c>
    </row>
    <row r="281" spans="1:2" x14ac:dyDescent="0.3">
      <c r="A281" s="6" t="s">
        <v>50</v>
      </c>
      <c r="B281" s="11" t="s">
        <v>240</v>
      </c>
    </row>
    <row r="282" spans="1:2" x14ac:dyDescent="0.3">
      <c r="A282" s="6" t="s">
        <v>51</v>
      </c>
      <c r="B282" s="11" t="s">
        <v>240</v>
      </c>
    </row>
    <row r="283" spans="1:2" x14ac:dyDescent="0.3">
      <c r="A283" s="6" t="s">
        <v>51</v>
      </c>
      <c r="B283" s="11" t="s">
        <v>240</v>
      </c>
    </row>
    <row r="284" spans="1:2" x14ac:dyDescent="0.3">
      <c r="A284" s="6" t="s">
        <v>51</v>
      </c>
      <c r="B284" s="11" t="s">
        <v>240</v>
      </c>
    </row>
    <row r="285" spans="1:2" x14ac:dyDescent="0.3">
      <c r="A285" s="6" t="s">
        <v>52</v>
      </c>
      <c r="B285" s="11" t="s">
        <v>239</v>
      </c>
    </row>
    <row r="286" spans="1:2" x14ac:dyDescent="0.3">
      <c r="A286" s="6" t="s">
        <v>53</v>
      </c>
      <c r="B286" s="11" t="s">
        <v>81</v>
      </c>
    </row>
    <row r="287" spans="1:2" x14ac:dyDescent="0.3">
      <c r="A287" s="6" t="s">
        <v>54</v>
      </c>
      <c r="B287" s="11" t="s">
        <v>81</v>
      </c>
    </row>
    <row r="288" spans="1:2" x14ac:dyDescent="0.3">
      <c r="A288" s="6" t="s">
        <v>65</v>
      </c>
      <c r="B288" s="11" t="s">
        <v>239</v>
      </c>
    </row>
    <row r="289" spans="1:2" x14ac:dyDescent="0.3">
      <c r="A289" s="6" t="s">
        <v>65</v>
      </c>
      <c r="B289" s="11" t="s">
        <v>239</v>
      </c>
    </row>
    <row r="290" spans="1:2" x14ac:dyDescent="0.3">
      <c r="A290" s="6" t="s">
        <v>47</v>
      </c>
      <c r="B290" s="11" t="s">
        <v>81</v>
      </c>
    </row>
    <row r="291" spans="1:2" x14ac:dyDescent="0.3">
      <c r="A291" s="6" t="s">
        <v>47</v>
      </c>
      <c r="B291" s="11" t="s">
        <v>81</v>
      </c>
    </row>
    <row r="292" spans="1:2" x14ac:dyDescent="0.3">
      <c r="A292" s="6" t="s">
        <v>49</v>
      </c>
      <c r="B292" s="11" t="s">
        <v>81</v>
      </c>
    </row>
    <row r="293" spans="1:2" x14ac:dyDescent="0.3">
      <c r="A293" s="6" t="s">
        <v>55</v>
      </c>
      <c r="B293" s="11" t="s">
        <v>81</v>
      </c>
    </row>
    <row r="294" spans="1:2" x14ac:dyDescent="0.3">
      <c r="A294" s="6" t="s">
        <v>50</v>
      </c>
      <c r="B294" s="11" t="s">
        <v>240</v>
      </c>
    </row>
    <row r="295" spans="1:2" x14ac:dyDescent="0.3">
      <c r="A295" s="6" t="s">
        <v>50</v>
      </c>
      <c r="B295" s="11" t="s">
        <v>240</v>
      </c>
    </row>
    <row r="296" spans="1:2" x14ac:dyDescent="0.3">
      <c r="A296" s="6" t="s">
        <v>50</v>
      </c>
      <c r="B296" s="11" t="s">
        <v>240</v>
      </c>
    </row>
    <row r="297" spans="1:2" x14ac:dyDescent="0.3">
      <c r="A297" s="6" t="s">
        <v>51</v>
      </c>
      <c r="B297" s="11" t="s">
        <v>240</v>
      </c>
    </row>
    <row r="298" spans="1:2" x14ac:dyDescent="0.3">
      <c r="A298" s="6" t="s">
        <v>51</v>
      </c>
      <c r="B298" s="11" t="s">
        <v>240</v>
      </c>
    </row>
    <row r="299" spans="1:2" x14ac:dyDescent="0.3">
      <c r="A299" s="6" t="s">
        <v>51</v>
      </c>
      <c r="B299" s="11" t="s">
        <v>240</v>
      </c>
    </row>
    <row r="300" spans="1:2" x14ac:dyDescent="0.3">
      <c r="A300" s="6" t="s">
        <v>52</v>
      </c>
      <c r="B300" s="11" t="s">
        <v>239</v>
      </c>
    </row>
    <row r="301" spans="1:2" x14ac:dyDescent="0.3">
      <c r="A301" s="6" t="s">
        <v>54</v>
      </c>
      <c r="B301" s="11" t="s">
        <v>81</v>
      </c>
    </row>
    <row r="302" spans="1:2" x14ac:dyDescent="0.3">
      <c r="A302" s="6" t="s">
        <v>50</v>
      </c>
      <c r="B302" s="11" t="s">
        <v>240</v>
      </c>
    </row>
    <row r="303" spans="1:2" x14ac:dyDescent="0.3">
      <c r="A303" s="6" t="s">
        <v>66</v>
      </c>
      <c r="B303" s="11" t="s">
        <v>239</v>
      </c>
    </row>
    <row r="304" spans="1:2" x14ac:dyDescent="0.3">
      <c r="A304" s="6" t="s">
        <v>57</v>
      </c>
      <c r="B304" s="11" t="s">
        <v>81</v>
      </c>
    </row>
    <row r="305" spans="1:2" x14ac:dyDescent="0.3">
      <c r="A305" s="6" t="s">
        <v>57</v>
      </c>
      <c r="B305" s="11" t="s">
        <v>81</v>
      </c>
    </row>
    <row r="306" spans="1:2" x14ac:dyDescent="0.3">
      <c r="A306" s="6" t="s">
        <v>67</v>
      </c>
      <c r="B306" s="11" t="s">
        <v>81</v>
      </c>
    </row>
    <row r="307" spans="1:2" x14ac:dyDescent="0.3">
      <c r="A307" s="6" t="s">
        <v>57</v>
      </c>
      <c r="B307" s="11" t="s">
        <v>81</v>
      </c>
    </row>
    <row r="308" spans="1:2" x14ac:dyDescent="0.3">
      <c r="A308" s="6" t="s">
        <v>60</v>
      </c>
      <c r="B308" s="11" t="s">
        <v>81</v>
      </c>
    </row>
    <row r="309" spans="1:2" x14ac:dyDescent="0.3">
      <c r="A309" s="6" t="s">
        <v>58</v>
      </c>
      <c r="B309" s="11" t="s">
        <v>81</v>
      </c>
    </row>
    <row r="310" spans="1:2" x14ac:dyDescent="0.3">
      <c r="A310" s="6" t="s">
        <v>60</v>
      </c>
      <c r="B310" s="11" t="s">
        <v>81</v>
      </c>
    </row>
    <row r="311" spans="1:2" x14ac:dyDescent="0.3">
      <c r="A311" s="6" t="s">
        <v>58</v>
      </c>
      <c r="B311" s="11" t="s">
        <v>81</v>
      </c>
    </row>
    <row r="312" spans="1:2" x14ac:dyDescent="0.3">
      <c r="A312" s="6" t="s">
        <v>58</v>
      </c>
      <c r="B312" s="11" t="s">
        <v>81</v>
      </c>
    </row>
    <row r="313" spans="1:2" x14ac:dyDescent="0.3">
      <c r="A313" s="6" t="s">
        <v>47</v>
      </c>
      <c r="B313" s="11" t="s">
        <v>81</v>
      </c>
    </row>
    <row r="314" spans="1:2" x14ac:dyDescent="0.3">
      <c r="A314" s="6" t="s">
        <v>49</v>
      </c>
      <c r="B314" s="11" t="s">
        <v>81</v>
      </c>
    </row>
    <row r="315" spans="1:2" x14ac:dyDescent="0.3">
      <c r="A315" s="6" t="s">
        <v>55</v>
      </c>
      <c r="B315" s="11" t="s">
        <v>81</v>
      </c>
    </row>
    <row r="316" spans="1:2" x14ac:dyDescent="0.3">
      <c r="A316" s="6" t="s">
        <v>50</v>
      </c>
      <c r="B316" s="11" t="s">
        <v>240</v>
      </c>
    </row>
    <row r="317" spans="1:2" x14ac:dyDescent="0.3">
      <c r="A317" s="6" t="s">
        <v>50</v>
      </c>
      <c r="B317" s="11" t="s">
        <v>240</v>
      </c>
    </row>
    <row r="318" spans="1:2" x14ac:dyDescent="0.3">
      <c r="A318" s="6" t="s">
        <v>50</v>
      </c>
      <c r="B318" s="11" t="s">
        <v>240</v>
      </c>
    </row>
    <row r="319" spans="1:2" x14ac:dyDescent="0.3">
      <c r="A319" s="6" t="s">
        <v>50</v>
      </c>
      <c r="B319" s="11" t="s">
        <v>240</v>
      </c>
    </row>
    <row r="320" spans="1:2" x14ac:dyDescent="0.3">
      <c r="A320" s="6" t="s">
        <v>51</v>
      </c>
      <c r="B320" s="11" t="s">
        <v>240</v>
      </c>
    </row>
    <row r="321" spans="1:2" x14ac:dyDescent="0.3">
      <c r="A321" s="6" t="s">
        <v>51</v>
      </c>
      <c r="B321" s="11" t="s">
        <v>240</v>
      </c>
    </row>
    <row r="322" spans="1:2" x14ac:dyDescent="0.3">
      <c r="A322" s="6" t="s">
        <v>51</v>
      </c>
      <c r="B322" s="11" t="s">
        <v>240</v>
      </c>
    </row>
    <row r="323" spans="1:2" x14ac:dyDescent="0.3">
      <c r="A323" s="6" t="s">
        <v>51</v>
      </c>
      <c r="B323" s="11" t="s">
        <v>240</v>
      </c>
    </row>
    <row r="324" spans="1:2" x14ac:dyDescent="0.3">
      <c r="A324" s="6" t="s">
        <v>52</v>
      </c>
      <c r="B324" s="11" t="s">
        <v>239</v>
      </c>
    </row>
    <row r="325" spans="1:2" x14ac:dyDescent="0.3">
      <c r="A325" s="6" t="s">
        <v>54</v>
      </c>
      <c r="B325" s="11" t="s">
        <v>81</v>
      </c>
    </row>
    <row r="326" spans="1:2" x14ac:dyDescent="0.3">
      <c r="A326" s="6" t="s">
        <v>47</v>
      </c>
      <c r="B326" s="11" t="s">
        <v>81</v>
      </c>
    </row>
    <row r="327" spans="1:2" x14ac:dyDescent="0.3">
      <c r="A327" s="6" t="s">
        <v>49</v>
      </c>
      <c r="B327" s="11" t="s">
        <v>81</v>
      </c>
    </row>
    <row r="328" spans="1:2" x14ac:dyDescent="0.3">
      <c r="A328" s="6" t="s">
        <v>55</v>
      </c>
      <c r="B328" s="11" t="s">
        <v>81</v>
      </c>
    </row>
    <row r="329" spans="1:2" x14ac:dyDescent="0.3">
      <c r="A329" s="6" t="s">
        <v>50</v>
      </c>
      <c r="B329" s="11" t="s">
        <v>240</v>
      </c>
    </row>
    <row r="330" spans="1:2" x14ac:dyDescent="0.3">
      <c r="A330" s="6" t="s">
        <v>50</v>
      </c>
      <c r="B330" s="11" t="s">
        <v>240</v>
      </c>
    </row>
    <row r="331" spans="1:2" x14ac:dyDescent="0.3">
      <c r="A331" s="6" t="s">
        <v>50</v>
      </c>
      <c r="B331" s="11" t="s">
        <v>240</v>
      </c>
    </row>
    <row r="332" spans="1:2" x14ac:dyDescent="0.3">
      <c r="A332" s="6" t="s">
        <v>50</v>
      </c>
      <c r="B332" s="11" t="s">
        <v>240</v>
      </c>
    </row>
    <row r="333" spans="1:2" x14ac:dyDescent="0.3">
      <c r="A333" s="6" t="s">
        <v>50</v>
      </c>
      <c r="B333" s="11" t="s">
        <v>240</v>
      </c>
    </row>
    <row r="334" spans="1:2" x14ac:dyDescent="0.3">
      <c r="A334" s="6" t="s">
        <v>50</v>
      </c>
      <c r="B334" s="11" t="s">
        <v>240</v>
      </c>
    </row>
    <row r="335" spans="1:2" x14ac:dyDescent="0.3">
      <c r="A335" s="6" t="s">
        <v>51</v>
      </c>
      <c r="B335" s="11" t="s">
        <v>240</v>
      </c>
    </row>
    <row r="336" spans="1:2" x14ac:dyDescent="0.3">
      <c r="A336" s="6" t="s">
        <v>51</v>
      </c>
      <c r="B336" s="11" t="s">
        <v>240</v>
      </c>
    </row>
    <row r="337" spans="1:2" x14ac:dyDescent="0.3">
      <c r="A337" s="6" t="s">
        <v>51</v>
      </c>
      <c r="B337" s="11" t="s">
        <v>240</v>
      </c>
    </row>
    <row r="338" spans="1:2" x14ac:dyDescent="0.3">
      <c r="A338" s="6" t="s">
        <v>51</v>
      </c>
      <c r="B338" s="11" t="s">
        <v>240</v>
      </c>
    </row>
    <row r="339" spans="1:2" x14ac:dyDescent="0.3">
      <c r="A339" s="6" t="s">
        <v>52</v>
      </c>
      <c r="B339" s="11" t="s">
        <v>239</v>
      </c>
    </row>
    <row r="340" spans="1:2" x14ac:dyDescent="0.3">
      <c r="A340" s="6" t="s">
        <v>54</v>
      </c>
      <c r="B340" s="11" t="s">
        <v>81</v>
      </c>
    </row>
    <row r="341" spans="1:2" x14ac:dyDescent="0.3">
      <c r="A341" s="6" t="s">
        <v>57</v>
      </c>
      <c r="B341" s="11" t="s">
        <v>81</v>
      </c>
    </row>
    <row r="342" spans="1:2" x14ac:dyDescent="0.3">
      <c r="A342" s="6" t="s">
        <v>60</v>
      </c>
      <c r="B342" s="11" t="s">
        <v>81</v>
      </c>
    </row>
    <row r="343" spans="1:2" x14ac:dyDescent="0.3">
      <c r="A343" s="6" t="s">
        <v>58</v>
      </c>
      <c r="B343" s="11" t="s">
        <v>81</v>
      </c>
    </row>
    <row r="344" spans="1:2" x14ac:dyDescent="0.3">
      <c r="A344" s="6" t="s">
        <v>45</v>
      </c>
      <c r="B344" s="11" t="s">
        <v>240</v>
      </c>
    </row>
    <row r="345" spans="1:2" x14ac:dyDescent="0.3">
      <c r="A345" s="6" t="s">
        <v>69</v>
      </c>
      <c r="B345" s="11" t="s">
        <v>240</v>
      </c>
    </row>
    <row r="346" spans="1:2" x14ac:dyDescent="0.3">
      <c r="A346" s="6" t="s">
        <v>45</v>
      </c>
      <c r="B346" s="11" t="s">
        <v>240</v>
      </c>
    </row>
    <row r="347" spans="1:2" x14ac:dyDescent="0.3">
      <c r="A347" s="6" t="s">
        <v>45</v>
      </c>
      <c r="B347" s="11" t="s">
        <v>240</v>
      </c>
    </row>
    <row r="348" spans="1:2" x14ac:dyDescent="0.3">
      <c r="A348" s="6" t="s">
        <v>69</v>
      </c>
      <c r="B348" s="11" t="s">
        <v>240</v>
      </c>
    </row>
    <row r="349" spans="1:2" x14ac:dyDescent="0.3">
      <c r="A349" s="6" t="s">
        <v>45</v>
      </c>
      <c r="B349" s="11" t="s">
        <v>240</v>
      </c>
    </row>
    <row r="350" spans="1:2" x14ac:dyDescent="0.3">
      <c r="A350" s="6" t="s">
        <v>69</v>
      </c>
      <c r="B350" s="11" t="s">
        <v>240</v>
      </c>
    </row>
    <row r="351" spans="1:2" x14ac:dyDescent="0.3">
      <c r="A351" s="6" t="s">
        <v>45</v>
      </c>
      <c r="B351" s="11" t="s">
        <v>240</v>
      </c>
    </row>
    <row r="352" spans="1:2" x14ac:dyDescent="0.3">
      <c r="A352" s="6" t="s">
        <v>51</v>
      </c>
      <c r="B352" s="11" t="s">
        <v>240</v>
      </c>
    </row>
    <row r="353" spans="1:2" x14ac:dyDescent="0.3">
      <c r="A353" s="6" t="s">
        <v>50</v>
      </c>
      <c r="B353" s="11" t="s">
        <v>240</v>
      </c>
    </row>
    <row r="354" spans="1:2" x14ac:dyDescent="0.3">
      <c r="A354" s="6" t="s">
        <v>51</v>
      </c>
      <c r="B354" s="11" t="s">
        <v>240</v>
      </c>
    </row>
    <row r="355" spans="1:2" x14ac:dyDescent="0.3">
      <c r="A355" s="6" t="s">
        <v>51</v>
      </c>
      <c r="B355" s="11" t="s">
        <v>240</v>
      </c>
    </row>
    <row r="356" spans="1:2" x14ac:dyDescent="0.3">
      <c r="A356" s="6" t="s">
        <v>49</v>
      </c>
      <c r="B356" s="11" t="s">
        <v>81</v>
      </c>
    </row>
    <row r="357" spans="1:2" x14ac:dyDescent="0.3">
      <c r="A357" s="6" t="s">
        <v>52</v>
      </c>
      <c r="B357" s="11" t="s">
        <v>239</v>
      </c>
    </row>
    <row r="358" spans="1:2" x14ac:dyDescent="0.3">
      <c r="A358" s="6" t="s">
        <v>54</v>
      </c>
      <c r="B358" s="11" t="s">
        <v>81</v>
      </c>
    </row>
    <row r="359" spans="1:2" x14ac:dyDescent="0.3">
      <c r="A359" s="6" t="s">
        <v>49</v>
      </c>
      <c r="B359" s="11" t="s">
        <v>81</v>
      </c>
    </row>
    <row r="360" spans="1:2" x14ac:dyDescent="0.3">
      <c r="A360" s="6" t="s">
        <v>57</v>
      </c>
      <c r="B360" s="11" t="s">
        <v>81</v>
      </c>
    </row>
    <row r="361" spans="1:2" x14ac:dyDescent="0.3">
      <c r="A361" s="6" t="s">
        <v>58</v>
      </c>
      <c r="B361" s="11" t="s">
        <v>81</v>
      </c>
    </row>
    <row r="362" spans="1:2" x14ac:dyDescent="0.3">
      <c r="A362" s="6" t="s">
        <v>60</v>
      </c>
      <c r="B362" s="11" t="s">
        <v>81</v>
      </c>
    </row>
    <row r="363" spans="1:2" x14ac:dyDescent="0.3">
      <c r="A363" s="6" t="s">
        <v>50</v>
      </c>
      <c r="B363" s="11" t="s">
        <v>240</v>
      </c>
    </row>
    <row r="364" spans="1:2" x14ac:dyDescent="0.3">
      <c r="A364" s="6" t="s">
        <v>50</v>
      </c>
      <c r="B364" s="11" t="s">
        <v>240</v>
      </c>
    </row>
    <row r="365" spans="1:2" x14ac:dyDescent="0.3">
      <c r="A365" s="6" t="s">
        <v>57</v>
      </c>
      <c r="B365" s="11" t="s">
        <v>81</v>
      </c>
    </row>
    <row r="366" spans="1:2" x14ac:dyDescent="0.3">
      <c r="A366" s="6" t="s">
        <v>45</v>
      </c>
      <c r="B366" s="11" t="s">
        <v>240</v>
      </c>
    </row>
    <row r="367" spans="1:2" x14ac:dyDescent="0.3">
      <c r="A367" s="6" t="s">
        <v>69</v>
      </c>
      <c r="B367" s="11" t="s">
        <v>240</v>
      </c>
    </row>
    <row r="368" spans="1:2" x14ac:dyDescent="0.3">
      <c r="A368" s="6" t="s">
        <v>50</v>
      </c>
      <c r="B368" s="11" t="s">
        <v>240</v>
      </c>
    </row>
    <row r="369" spans="1:2" x14ac:dyDescent="0.3">
      <c r="A369" s="6" t="s">
        <v>51</v>
      </c>
      <c r="B369" s="11" t="s">
        <v>240</v>
      </c>
    </row>
    <row r="370" spans="1:2" x14ac:dyDescent="0.3">
      <c r="A370" s="6" t="s">
        <v>51</v>
      </c>
      <c r="B370" s="11" t="s">
        <v>240</v>
      </c>
    </row>
    <row r="371" spans="1:2" x14ac:dyDescent="0.3">
      <c r="A371" s="6" t="s">
        <v>54</v>
      </c>
      <c r="B371" s="11" t="s">
        <v>81</v>
      </c>
    </row>
    <row r="372" spans="1:2" x14ac:dyDescent="0.3">
      <c r="A372" s="6" t="s">
        <v>49</v>
      </c>
      <c r="B372" s="11" t="s">
        <v>81</v>
      </c>
    </row>
    <row r="373" spans="1:2" x14ac:dyDescent="0.3">
      <c r="A373" s="6" t="s">
        <v>49</v>
      </c>
      <c r="B373" s="11" t="s">
        <v>81</v>
      </c>
    </row>
    <row r="374" spans="1:2" x14ac:dyDescent="0.3">
      <c r="A374" s="6" t="s">
        <v>49</v>
      </c>
      <c r="B374" s="11" t="s">
        <v>81</v>
      </c>
    </row>
    <row r="375" spans="1:2" x14ac:dyDescent="0.3">
      <c r="A375" s="6" t="s">
        <v>51</v>
      </c>
      <c r="B375" s="11" t="s">
        <v>240</v>
      </c>
    </row>
    <row r="376" spans="1:2" x14ac:dyDescent="0.3">
      <c r="A376" s="6" t="s">
        <v>51</v>
      </c>
      <c r="B376" s="11" t="s">
        <v>240</v>
      </c>
    </row>
    <row r="377" spans="1:2" x14ac:dyDescent="0.3">
      <c r="A377" s="6" t="s">
        <v>51</v>
      </c>
      <c r="B377" s="11" t="s">
        <v>240</v>
      </c>
    </row>
    <row r="378" spans="1:2" x14ac:dyDescent="0.3">
      <c r="A378" s="6" t="s">
        <v>54</v>
      </c>
      <c r="B378" s="11" t="s">
        <v>81</v>
      </c>
    </row>
    <row r="379" spans="1:2" x14ac:dyDescent="0.3">
      <c r="A379" s="6" t="s">
        <v>57</v>
      </c>
      <c r="B379" s="11" t="s">
        <v>81</v>
      </c>
    </row>
    <row r="380" spans="1:2" x14ac:dyDescent="0.3">
      <c r="A380" s="6" t="s">
        <v>49</v>
      </c>
      <c r="B380" s="11" t="s">
        <v>81</v>
      </c>
    </row>
    <row r="381" spans="1:2" x14ac:dyDescent="0.3">
      <c r="A381" s="6" t="s">
        <v>51</v>
      </c>
      <c r="B381" s="11" t="s">
        <v>240</v>
      </c>
    </row>
    <row r="382" spans="1:2" x14ac:dyDescent="0.3">
      <c r="A382" s="6" t="s">
        <v>51</v>
      </c>
      <c r="B382" s="11" t="s">
        <v>240</v>
      </c>
    </row>
    <row r="383" spans="1:2" x14ac:dyDescent="0.3">
      <c r="A383" s="6" t="s">
        <v>51</v>
      </c>
      <c r="B383" s="11" t="s">
        <v>240</v>
      </c>
    </row>
    <row r="384" spans="1:2" x14ac:dyDescent="0.3">
      <c r="A384" s="6" t="s">
        <v>54</v>
      </c>
      <c r="B384" s="11" t="s">
        <v>81</v>
      </c>
    </row>
    <row r="385" spans="1:2" x14ac:dyDescent="0.3">
      <c r="A385" s="6" t="s">
        <v>49</v>
      </c>
      <c r="B385" s="11" t="s">
        <v>81</v>
      </c>
    </row>
    <row r="386" spans="1:2" x14ac:dyDescent="0.3">
      <c r="A386" s="6" t="s">
        <v>49</v>
      </c>
      <c r="B386" s="11" t="s">
        <v>81</v>
      </c>
    </row>
    <row r="387" spans="1:2" x14ac:dyDescent="0.3">
      <c r="A387" s="6" t="s">
        <v>51</v>
      </c>
      <c r="B387" s="11" t="s">
        <v>240</v>
      </c>
    </row>
    <row r="388" spans="1:2" x14ac:dyDescent="0.3">
      <c r="A388" s="6" t="s">
        <v>54</v>
      </c>
      <c r="B388" s="11" t="s">
        <v>81</v>
      </c>
    </row>
    <row r="389" spans="1:2" x14ac:dyDescent="0.3">
      <c r="A389" s="6" t="s">
        <v>69</v>
      </c>
      <c r="B389" s="11" t="s">
        <v>240</v>
      </c>
    </row>
    <row r="390" spans="1:2" x14ac:dyDescent="0.3">
      <c r="A390" s="6" t="s">
        <v>45</v>
      </c>
      <c r="B390" s="11" t="s">
        <v>240</v>
      </c>
    </row>
    <row r="391" spans="1:2" x14ac:dyDescent="0.3">
      <c r="A391" s="6" t="s">
        <v>49</v>
      </c>
      <c r="B391" s="11" t="s">
        <v>81</v>
      </c>
    </row>
    <row r="392" spans="1:2" x14ac:dyDescent="0.3">
      <c r="A392" s="6" t="s">
        <v>51</v>
      </c>
      <c r="B392" s="11" t="s">
        <v>240</v>
      </c>
    </row>
    <row r="393" spans="1:2" x14ac:dyDescent="0.3">
      <c r="A393" s="6" t="s">
        <v>51</v>
      </c>
      <c r="B393" s="11" t="s">
        <v>240</v>
      </c>
    </row>
    <row r="394" spans="1:2" x14ac:dyDescent="0.3">
      <c r="A394" s="6" t="s">
        <v>60</v>
      </c>
      <c r="B394" s="11" t="s">
        <v>81</v>
      </c>
    </row>
    <row r="395" spans="1:2" x14ac:dyDescent="0.3">
      <c r="A395" s="6" t="s">
        <v>52</v>
      </c>
      <c r="B395" s="11" t="s">
        <v>239</v>
      </c>
    </row>
    <row r="396" spans="1:2" x14ac:dyDescent="0.3">
      <c r="A396" s="6" t="s">
        <v>69</v>
      </c>
      <c r="B396" s="11" t="s">
        <v>240</v>
      </c>
    </row>
    <row r="397" spans="1:2" x14ac:dyDescent="0.3">
      <c r="A397" s="6" t="s">
        <v>69</v>
      </c>
      <c r="B397" s="11" t="s">
        <v>240</v>
      </c>
    </row>
    <row r="398" spans="1:2" x14ac:dyDescent="0.3">
      <c r="A398" s="6" t="s">
        <v>69</v>
      </c>
      <c r="B398" s="11" t="s">
        <v>240</v>
      </c>
    </row>
    <row r="399" spans="1:2" x14ac:dyDescent="0.3">
      <c r="A399" s="6" t="s">
        <v>53</v>
      </c>
      <c r="B399" s="11" t="s">
        <v>81</v>
      </c>
    </row>
    <row r="400" spans="1:2" x14ac:dyDescent="0.3">
      <c r="A400" s="6" t="s">
        <v>60</v>
      </c>
      <c r="B400" s="11" t="s">
        <v>81</v>
      </c>
    </row>
    <row r="401" spans="1:2" x14ac:dyDescent="0.3">
      <c r="A401" s="6" t="s">
        <v>51</v>
      </c>
      <c r="B401" s="11" t="s">
        <v>240</v>
      </c>
    </row>
    <row r="402" spans="1:2" x14ac:dyDescent="0.3">
      <c r="A402" s="6" t="s">
        <v>50</v>
      </c>
      <c r="B402" s="11" t="s">
        <v>240</v>
      </c>
    </row>
    <row r="403" spans="1:2" x14ac:dyDescent="0.3">
      <c r="A403" s="6" t="s">
        <v>50</v>
      </c>
      <c r="B403" s="11" t="s">
        <v>240</v>
      </c>
    </row>
    <row r="404" spans="1:2" x14ac:dyDescent="0.3">
      <c r="A404" s="6" t="s">
        <v>52</v>
      </c>
      <c r="B404" s="11" t="s">
        <v>239</v>
      </c>
    </row>
    <row r="405" spans="1:2" x14ac:dyDescent="0.3">
      <c r="A405" s="6" t="s">
        <v>56</v>
      </c>
      <c r="B405" s="11" t="s">
        <v>239</v>
      </c>
    </row>
    <row r="406" spans="1:2" x14ac:dyDescent="0.3">
      <c r="A406" s="6" t="s">
        <v>58</v>
      </c>
      <c r="B406" s="11" t="s">
        <v>81</v>
      </c>
    </row>
    <row r="407" spans="1:2" x14ac:dyDescent="0.3">
      <c r="A407" s="6" t="s">
        <v>50</v>
      </c>
      <c r="B407" s="11" t="s">
        <v>240</v>
      </c>
    </row>
    <row r="408" spans="1:2" x14ac:dyDescent="0.3">
      <c r="A408" s="6" t="s">
        <v>51</v>
      </c>
      <c r="B408" s="11" t="s">
        <v>240</v>
      </c>
    </row>
    <row r="409" spans="1:2" x14ac:dyDescent="0.3">
      <c r="A409" s="6" t="s">
        <v>68</v>
      </c>
      <c r="B409" s="11" t="s">
        <v>81</v>
      </c>
    </row>
    <row r="410" spans="1:2" x14ac:dyDescent="0.3">
      <c r="A410" s="6" t="s">
        <v>55</v>
      </c>
      <c r="B410" s="11" t="s">
        <v>81</v>
      </c>
    </row>
    <row r="411" spans="1:2" x14ac:dyDescent="0.3">
      <c r="A411" s="6" t="s">
        <v>50</v>
      </c>
      <c r="B411" s="11" t="s">
        <v>240</v>
      </c>
    </row>
    <row r="412" spans="1:2" x14ac:dyDescent="0.3">
      <c r="A412" s="6" t="s">
        <v>51</v>
      </c>
      <c r="B412" s="11" t="s">
        <v>240</v>
      </c>
    </row>
    <row r="413" spans="1:2" x14ac:dyDescent="0.3">
      <c r="A413" s="6" t="s">
        <v>50</v>
      </c>
      <c r="B413" s="11" t="s">
        <v>240</v>
      </c>
    </row>
    <row r="414" spans="1:2" x14ac:dyDescent="0.3">
      <c r="A414" s="6" t="s">
        <v>47</v>
      </c>
      <c r="B414" s="11" t="s">
        <v>81</v>
      </c>
    </row>
    <row r="415" spans="1:2" x14ac:dyDescent="0.3">
      <c r="A415" s="6" t="s">
        <v>57</v>
      </c>
      <c r="B415" s="11" t="s">
        <v>81</v>
      </c>
    </row>
    <row r="416" spans="1:2" x14ac:dyDescent="0.3">
      <c r="A416" s="6" t="s">
        <v>59</v>
      </c>
      <c r="B416" s="11" t="s">
        <v>81</v>
      </c>
    </row>
    <row r="417" spans="1:2" x14ac:dyDescent="0.3">
      <c r="A417" s="6" t="s">
        <v>60</v>
      </c>
      <c r="B417" s="11" t="s">
        <v>81</v>
      </c>
    </row>
    <row r="418" spans="1:2" x14ac:dyDescent="0.3">
      <c r="A418" s="6" t="s">
        <v>69</v>
      </c>
      <c r="B418" s="11" t="s">
        <v>240</v>
      </c>
    </row>
    <row r="419" spans="1:2" x14ac:dyDescent="0.3">
      <c r="A419" s="6" t="s">
        <v>57</v>
      </c>
      <c r="B419" s="11" t="s">
        <v>81</v>
      </c>
    </row>
    <row r="420" spans="1:2" x14ac:dyDescent="0.3">
      <c r="A420" s="6" t="s">
        <v>56</v>
      </c>
      <c r="B420" s="11" t="s">
        <v>239</v>
      </c>
    </row>
    <row r="421" spans="1:2" x14ac:dyDescent="0.3">
      <c r="A421" s="6" t="s">
        <v>54</v>
      </c>
      <c r="B421" s="11" t="s">
        <v>81</v>
      </c>
    </row>
    <row r="422" spans="1:2" x14ac:dyDescent="0.3">
      <c r="A422" s="6" t="s">
        <v>52</v>
      </c>
      <c r="B422" s="11" t="s">
        <v>239</v>
      </c>
    </row>
    <row r="423" spans="1:2" x14ac:dyDescent="0.3">
      <c r="A423" s="6" t="s">
        <v>45</v>
      </c>
      <c r="B423" s="11" t="s">
        <v>240</v>
      </c>
    </row>
    <row r="424" spans="1:2" x14ac:dyDescent="0.3">
      <c r="A424" s="6" t="s">
        <v>69</v>
      </c>
      <c r="B424" s="11" t="s">
        <v>240</v>
      </c>
    </row>
    <row r="425" spans="1:2" x14ac:dyDescent="0.3">
      <c r="A425" s="6" t="s">
        <v>50</v>
      </c>
      <c r="B425" s="11" t="s">
        <v>240</v>
      </c>
    </row>
    <row r="426" spans="1:2" x14ac:dyDescent="0.3">
      <c r="A426" s="6" t="s">
        <v>51</v>
      </c>
      <c r="B426" s="11" t="s">
        <v>240</v>
      </c>
    </row>
    <row r="427" spans="1:2" x14ac:dyDescent="0.3">
      <c r="A427" s="6" t="s">
        <v>47</v>
      </c>
      <c r="B427" s="11" t="s">
        <v>81</v>
      </c>
    </row>
    <row r="428" spans="1:2" x14ac:dyDescent="0.3">
      <c r="A428" s="6" t="s">
        <v>49</v>
      </c>
      <c r="B428" s="11" t="s">
        <v>81</v>
      </c>
    </row>
    <row r="429" spans="1:2" x14ac:dyDescent="0.3">
      <c r="A429" s="6" t="s">
        <v>50</v>
      </c>
      <c r="B429" s="11" t="s">
        <v>240</v>
      </c>
    </row>
    <row r="430" spans="1:2" x14ac:dyDescent="0.3">
      <c r="A430" s="6" t="s">
        <v>50</v>
      </c>
      <c r="B430" s="11" t="s">
        <v>240</v>
      </c>
    </row>
    <row r="431" spans="1:2" x14ac:dyDescent="0.3">
      <c r="A431" s="6" t="s">
        <v>51</v>
      </c>
      <c r="B431" s="11" t="s">
        <v>240</v>
      </c>
    </row>
    <row r="432" spans="1:2" x14ac:dyDescent="0.3">
      <c r="A432" s="6" t="s">
        <v>53</v>
      </c>
      <c r="B432" s="11" t="s">
        <v>81</v>
      </c>
    </row>
    <row r="433" spans="1:2" x14ac:dyDescent="0.3">
      <c r="A433" s="6" t="s">
        <v>54</v>
      </c>
      <c r="B433" s="11" t="s">
        <v>81</v>
      </c>
    </row>
    <row r="434" spans="1:2" x14ac:dyDescent="0.3">
      <c r="A434" s="6" t="s">
        <v>47</v>
      </c>
      <c r="B434" s="11" t="s">
        <v>81</v>
      </c>
    </row>
    <row r="435" spans="1:2" x14ac:dyDescent="0.3">
      <c r="A435" s="6" t="s">
        <v>49</v>
      </c>
      <c r="B435" s="11" t="s">
        <v>81</v>
      </c>
    </row>
    <row r="436" spans="1:2" x14ac:dyDescent="0.3">
      <c r="A436" s="6" t="s">
        <v>50</v>
      </c>
      <c r="B436" s="11" t="s">
        <v>240</v>
      </c>
    </row>
    <row r="437" spans="1:2" x14ac:dyDescent="0.3">
      <c r="A437" s="6" t="s">
        <v>50</v>
      </c>
      <c r="B437" s="11" t="s">
        <v>240</v>
      </c>
    </row>
    <row r="438" spans="1:2" x14ac:dyDescent="0.3">
      <c r="A438" s="6" t="s">
        <v>51</v>
      </c>
      <c r="B438" s="11" t="s">
        <v>240</v>
      </c>
    </row>
    <row r="439" spans="1:2" x14ac:dyDescent="0.3">
      <c r="A439" s="6" t="s">
        <v>53</v>
      </c>
      <c r="B439" s="11" t="s">
        <v>81</v>
      </c>
    </row>
    <row r="440" spans="1:2" x14ac:dyDescent="0.3">
      <c r="A440" s="6" t="s">
        <v>54</v>
      </c>
      <c r="B440" s="11" t="s">
        <v>81</v>
      </c>
    </row>
    <row r="441" spans="1:2" x14ac:dyDescent="0.3">
      <c r="A441" s="6" t="s">
        <v>69</v>
      </c>
      <c r="B441" s="11" t="s">
        <v>240</v>
      </c>
    </row>
    <row r="442" spans="1:2" x14ac:dyDescent="0.3">
      <c r="A442" s="6" t="s">
        <v>45</v>
      </c>
      <c r="B442" s="11" t="s">
        <v>240</v>
      </c>
    </row>
    <row r="443" spans="1:2" x14ac:dyDescent="0.3">
      <c r="A443" s="6" t="s">
        <v>51</v>
      </c>
      <c r="B443" s="11" t="s">
        <v>240</v>
      </c>
    </row>
    <row r="444" spans="1:2" x14ac:dyDescent="0.3">
      <c r="A444" s="6" t="s">
        <v>51</v>
      </c>
      <c r="B444" s="11" t="s">
        <v>240</v>
      </c>
    </row>
    <row r="445" spans="1:2" x14ac:dyDescent="0.3">
      <c r="A445" s="6" t="s">
        <v>51</v>
      </c>
      <c r="B445" s="11" t="s">
        <v>240</v>
      </c>
    </row>
    <row r="446" spans="1:2" x14ac:dyDescent="0.3">
      <c r="A446" s="6" t="s">
        <v>50</v>
      </c>
      <c r="B446" s="11" t="s">
        <v>240</v>
      </c>
    </row>
    <row r="447" spans="1:2" x14ac:dyDescent="0.3">
      <c r="A447" s="6" t="s">
        <v>49</v>
      </c>
      <c r="B447" s="11" t="s">
        <v>81</v>
      </c>
    </row>
    <row r="448" spans="1:2" x14ac:dyDescent="0.3">
      <c r="A448" s="6" t="s">
        <v>54</v>
      </c>
      <c r="B448" s="11" t="s">
        <v>81</v>
      </c>
    </row>
    <row r="449" spans="1:2" x14ac:dyDescent="0.3">
      <c r="A449" s="6" t="s">
        <v>51</v>
      </c>
      <c r="B449" s="11" t="s">
        <v>240</v>
      </c>
    </row>
    <row r="450" spans="1:2" x14ac:dyDescent="0.3">
      <c r="A450" s="6" t="s">
        <v>49</v>
      </c>
      <c r="B450" s="11" t="s">
        <v>81</v>
      </c>
    </row>
    <row r="451" spans="1:2" x14ac:dyDescent="0.3">
      <c r="A451" s="6" t="s">
        <v>52</v>
      </c>
      <c r="B451" s="11" t="s">
        <v>239</v>
      </c>
    </row>
    <row r="452" spans="1:2" x14ac:dyDescent="0.3">
      <c r="A452" s="6" t="s">
        <v>47</v>
      </c>
      <c r="B452" s="11" t="s">
        <v>81</v>
      </c>
    </row>
    <row r="453" spans="1:2" x14ac:dyDescent="0.3">
      <c r="A453" s="6" t="s">
        <v>49</v>
      </c>
      <c r="B453" s="11" t="s">
        <v>81</v>
      </c>
    </row>
    <row r="454" spans="1:2" x14ac:dyDescent="0.3">
      <c r="A454" s="6" t="s">
        <v>50</v>
      </c>
      <c r="B454" s="11" t="s">
        <v>240</v>
      </c>
    </row>
    <row r="455" spans="1:2" x14ac:dyDescent="0.3">
      <c r="A455" s="6" t="s">
        <v>51</v>
      </c>
      <c r="B455" s="11" t="s">
        <v>240</v>
      </c>
    </row>
    <row r="456" spans="1:2" x14ac:dyDescent="0.3">
      <c r="A456" s="6" t="s">
        <v>51</v>
      </c>
      <c r="B456" s="11" t="s">
        <v>240</v>
      </c>
    </row>
    <row r="457" spans="1:2" x14ac:dyDescent="0.3">
      <c r="A457" s="6" t="s">
        <v>51</v>
      </c>
      <c r="B457" s="11" t="s">
        <v>240</v>
      </c>
    </row>
    <row r="458" spans="1:2" x14ac:dyDescent="0.3">
      <c r="A458" s="6" t="s">
        <v>51</v>
      </c>
      <c r="B458" s="11" t="s">
        <v>240</v>
      </c>
    </row>
    <row r="459" spans="1:2" x14ac:dyDescent="0.3">
      <c r="A459" s="6" t="s">
        <v>52</v>
      </c>
      <c r="B459" s="11" t="s">
        <v>239</v>
      </c>
    </row>
    <row r="460" spans="1:2" x14ac:dyDescent="0.3">
      <c r="A460" s="6" t="s">
        <v>54</v>
      </c>
      <c r="B460" s="11" t="s">
        <v>81</v>
      </c>
    </row>
    <row r="461" spans="1:2" x14ac:dyDescent="0.3">
      <c r="A461" s="6" t="s">
        <v>49</v>
      </c>
      <c r="B461" s="11" t="s">
        <v>81</v>
      </c>
    </row>
    <row r="462" spans="1:2" x14ac:dyDescent="0.3">
      <c r="A462" s="6" t="s">
        <v>55</v>
      </c>
      <c r="B462" s="11" t="s">
        <v>81</v>
      </c>
    </row>
    <row r="463" spans="1:2" x14ac:dyDescent="0.3">
      <c r="A463" s="6" t="s">
        <v>51</v>
      </c>
      <c r="B463" s="11" t="s">
        <v>240</v>
      </c>
    </row>
    <row r="464" spans="1:2" x14ac:dyDescent="0.3">
      <c r="A464" s="6" t="s">
        <v>51</v>
      </c>
      <c r="B464" s="11" t="s">
        <v>240</v>
      </c>
    </row>
    <row r="465" spans="1:2" x14ac:dyDescent="0.3">
      <c r="A465" s="6" t="s">
        <v>51</v>
      </c>
      <c r="B465" s="11" t="s">
        <v>240</v>
      </c>
    </row>
    <row r="466" spans="1:2" x14ac:dyDescent="0.3">
      <c r="A466" s="6" t="s">
        <v>52</v>
      </c>
      <c r="B466" s="11" t="s">
        <v>239</v>
      </c>
    </row>
    <row r="467" spans="1:2" x14ac:dyDescent="0.3">
      <c r="A467" s="6" t="s">
        <v>54</v>
      </c>
      <c r="B467" s="11" t="s">
        <v>81</v>
      </c>
    </row>
    <row r="468" spans="1:2" x14ac:dyDescent="0.3">
      <c r="A468" s="6" t="s">
        <v>51</v>
      </c>
      <c r="B468" s="11" t="s">
        <v>240</v>
      </c>
    </row>
    <row r="469" spans="1:2" x14ac:dyDescent="0.3">
      <c r="A469" s="6" t="s">
        <v>45</v>
      </c>
      <c r="B469" s="11" t="s">
        <v>240</v>
      </c>
    </row>
    <row r="470" spans="1:2" x14ac:dyDescent="0.3">
      <c r="A470" s="6" t="s">
        <v>47</v>
      </c>
      <c r="B470" s="11" t="s">
        <v>81</v>
      </c>
    </row>
    <row r="471" spans="1:2" x14ac:dyDescent="0.3">
      <c r="A471" s="6" t="s">
        <v>49</v>
      </c>
      <c r="B471" s="11" t="s">
        <v>81</v>
      </c>
    </row>
    <row r="472" spans="1:2" x14ac:dyDescent="0.3">
      <c r="A472" s="6" t="s">
        <v>68</v>
      </c>
      <c r="B472" s="11" t="s">
        <v>81</v>
      </c>
    </row>
    <row r="473" spans="1:2" x14ac:dyDescent="0.3">
      <c r="A473" s="6" t="s">
        <v>55</v>
      </c>
      <c r="B473" s="11" t="s">
        <v>81</v>
      </c>
    </row>
    <row r="474" spans="1:2" x14ac:dyDescent="0.3">
      <c r="A474" s="6" t="s">
        <v>50</v>
      </c>
      <c r="B474" s="11" t="s">
        <v>240</v>
      </c>
    </row>
    <row r="475" spans="1:2" x14ac:dyDescent="0.3">
      <c r="A475" s="6" t="s">
        <v>50</v>
      </c>
      <c r="B475" s="11" t="s">
        <v>240</v>
      </c>
    </row>
    <row r="476" spans="1:2" x14ac:dyDescent="0.3">
      <c r="A476" s="6" t="s">
        <v>50</v>
      </c>
      <c r="B476" s="11" t="s">
        <v>240</v>
      </c>
    </row>
    <row r="477" spans="1:2" x14ac:dyDescent="0.3">
      <c r="A477" s="6" t="s">
        <v>51</v>
      </c>
      <c r="B477" s="11" t="s">
        <v>240</v>
      </c>
    </row>
    <row r="478" spans="1:2" x14ac:dyDescent="0.3">
      <c r="A478" s="6" t="s">
        <v>51</v>
      </c>
      <c r="B478" s="11" t="s">
        <v>240</v>
      </c>
    </row>
    <row r="479" spans="1:2" x14ac:dyDescent="0.3">
      <c r="A479" s="6" t="s">
        <v>51</v>
      </c>
      <c r="B479" s="11" t="s">
        <v>240</v>
      </c>
    </row>
    <row r="480" spans="1:2" x14ac:dyDescent="0.3">
      <c r="A480" s="6" t="s">
        <v>51</v>
      </c>
      <c r="B480" s="11" t="s">
        <v>240</v>
      </c>
    </row>
    <row r="481" spans="1:2" x14ac:dyDescent="0.3">
      <c r="A481" s="6" t="s">
        <v>52</v>
      </c>
      <c r="B481" s="11" t="s">
        <v>239</v>
      </c>
    </row>
    <row r="482" spans="1:2" x14ac:dyDescent="0.3">
      <c r="A482" s="6" t="s">
        <v>54</v>
      </c>
      <c r="B482" s="11" t="s">
        <v>81</v>
      </c>
    </row>
    <row r="483" spans="1:2" x14ac:dyDescent="0.3">
      <c r="A483" s="6" t="s">
        <v>47</v>
      </c>
      <c r="B483" s="11" t="s">
        <v>81</v>
      </c>
    </row>
    <row r="484" spans="1:2" x14ac:dyDescent="0.3">
      <c r="A484" s="6" t="s">
        <v>49</v>
      </c>
      <c r="B484" s="11" t="s">
        <v>81</v>
      </c>
    </row>
    <row r="485" spans="1:2" x14ac:dyDescent="0.3">
      <c r="A485" s="6" t="s">
        <v>55</v>
      </c>
      <c r="B485" s="11" t="s">
        <v>81</v>
      </c>
    </row>
    <row r="486" spans="1:2" x14ac:dyDescent="0.3">
      <c r="A486" s="6" t="s">
        <v>50</v>
      </c>
      <c r="B486" s="11" t="s">
        <v>240</v>
      </c>
    </row>
    <row r="487" spans="1:2" x14ac:dyDescent="0.3">
      <c r="A487" s="6" t="s">
        <v>50</v>
      </c>
      <c r="B487" s="11" t="s">
        <v>240</v>
      </c>
    </row>
    <row r="488" spans="1:2" x14ac:dyDescent="0.3">
      <c r="A488" s="6" t="s">
        <v>50</v>
      </c>
      <c r="B488" s="11" t="s">
        <v>240</v>
      </c>
    </row>
    <row r="489" spans="1:2" x14ac:dyDescent="0.3">
      <c r="A489" s="6" t="s">
        <v>50</v>
      </c>
      <c r="B489" s="11" t="s">
        <v>240</v>
      </c>
    </row>
    <row r="490" spans="1:2" x14ac:dyDescent="0.3">
      <c r="A490" s="6" t="s">
        <v>51</v>
      </c>
      <c r="B490" s="11" t="s">
        <v>240</v>
      </c>
    </row>
    <row r="491" spans="1:2" x14ac:dyDescent="0.3">
      <c r="A491" s="6" t="s">
        <v>51</v>
      </c>
      <c r="B491" s="11" t="s">
        <v>240</v>
      </c>
    </row>
    <row r="492" spans="1:2" x14ac:dyDescent="0.3">
      <c r="A492" s="6" t="s">
        <v>51</v>
      </c>
      <c r="B492" s="11" t="s">
        <v>240</v>
      </c>
    </row>
    <row r="493" spans="1:2" x14ac:dyDescent="0.3">
      <c r="A493" s="6" t="s">
        <v>51</v>
      </c>
      <c r="B493" s="11" t="s">
        <v>240</v>
      </c>
    </row>
    <row r="494" spans="1:2" x14ac:dyDescent="0.3">
      <c r="A494" s="6" t="s">
        <v>52</v>
      </c>
      <c r="B494" s="11" t="s">
        <v>239</v>
      </c>
    </row>
    <row r="495" spans="1:2" x14ac:dyDescent="0.3">
      <c r="A495" s="6" t="s">
        <v>54</v>
      </c>
      <c r="B495" s="11" t="s">
        <v>81</v>
      </c>
    </row>
    <row r="496" spans="1:2" x14ac:dyDescent="0.3">
      <c r="A496" s="6" t="s">
        <v>57</v>
      </c>
      <c r="B496" s="11" t="s">
        <v>81</v>
      </c>
    </row>
    <row r="497" spans="1:2" x14ac:dyDescent="0.3">
      <c r="A497" s="6" t="s">
        <v>57</v>
      </c>
      <c r="B497" s="11" t="s">
        <v>81</v>
      </c>
    </row>
    <row r="498" spans="1:2" x14ac:dyDescent="0.3">
      <c r="A498" s="6" t="s">
        <v>60</v>
      </c>
      <c r="B498" s="11" t="s">
        <v>81</v>
      </c>
    </row>
    <row r="499" spans="1:2" x14ac:dyDescent="0.3">
      <c r="A499" s="6" t="s">
        <v>58</v>
      </c>
      <c r="B499" s="11" t="s">
        <v>81</v>
      </c>
    </row>
    <row r="500" spans="1:2" x14ac:dyDescent="0.3">
      <c r="A500" s="6" t="s">
        <v>60</v>
      </c>
      <c r="B500" s="11" t="s">
        <v>81</v>
      </c>
    </row>
    <row r="501" spans="1:2" x14ac:dyDescent="0.3">
      <c r="A501" s="6" t="s">
        <v>58</v>
      </c>
      <c r="B501" s="11" t="s">
        <v>81</v>
      </c>
    </row>
    <row r="502" spans="1:2" x14ac:dyDescent="0.3">
      <c r="A502" s="6" t="s">
        <v>69</v>
      </c>
      <c r="B502" s="11" t="s">
        <v>240</v>
      </c>
    </row>
    <row r="503" spans="1:2" x14ac:dyDescent="0.3">
      <c r="A503" s="6" t="s">
        <v>45</v>
      </c>
      <c r="B503" s="11" t="s">
        <v>240</v>
      </c>
    </row>
    <row r="504" spans="1:2" x14ac:dyDescent="0.3">
      <c r="A504" s="6" t="s">
        <v>69</v>
      </c>
      <c r="B504" s="11" t="s">
        <v>240</v>
      </c>
    </row>
    <row r="505" spans="1:2" x14ac:dyDescent="0.3">
      <c r="A505" s="6" t="s">
        <v>45</v>
      </c>
      <c r="B505" s="11" t="s">
        <v>240</v>
      </c>
    </row>
    <row r="506" spans="1:2" x14ac:dyDescent="0.3">
      <c r="A506" s="6" t="s">
        <v>50</v>
      </c>
      <c r="B506" s="11" t="s">
        <v>240</v>
      </c>
    </row>
    <row r="507" spans="1:2" x14ac:dyDescent="0.3">
      <c r="A507" s="6" t="s">
        <v>51</v>
      </c>
      <c r="B507" s="11" t="s">
        <v>240</v>
      </c>
    </row>
    <row r="508" spans="1:2" x14ac:dyDescent="0.3">
      <c r="A508" s="6" t="s">
        <v>51</v>
      </c>
      <c r="B508" s="11" t="s">
        <v>240</v>
      </c>
    </row>
    <row r="509" spans="1:2" x14ac:dyDescent="0.3">
      <c r="A509" s="6" t="s">
        <v>53</v>
      </c>
      <c r="B509" s="11" t="s">
        <v>81</v>
      </c>
    </row>
    <row r="510" spans="1:2" x14ac:dyDescent="0.3">
      <c r="A510" s="6" t="s">
        <v>51</v>
      </c>
      <c r="B510" s="11" t="s">
        <v>240</v>
      </c>
    </row>
    <row r="511" spans="1:2" x14ac:dyDescent="0.3">
      <c r="A511" s="6" t="s">
        <v>49</v>
      </c>
      <c r="B511" s="11" t="s">
        <v>81</v>
      </c>
    </row>
    <row r="512" spans="1:2" x14ac:dyDescent="0.3">
      <c r="A512" s="6" t="s">
        <v>57</v>
      </c>
      <c r="B512" s="11" t="s">
        <v>81</v>
      </c>
    </row>
    <row r="513" spans="1:2" x14ac:dyDescent="0.3">
      <c r="A513" s="6" t="s">
        <v>54</v>
      </c>
      <c r="B513" s="11" t="s">
        <v>81</v>
      </c>
    </row>
    <row r="514" spans="1:2" x14ac:dyDescent="0.3">
      <c r="A514" s="6" t="s">
        <v>47</v>
      </c>
      <c r="B514" s="11" t="s">
        <v>81</v>
      </c>
    </row>
    <row r="515" spans="1:2" x14ac:dyDescent="0.3">
      <c r="A515" s="6" t="s">
        <v>50</v>
      </c>
      <c r="B515" s="11" t="s">
        <v>240</v>
      </c>
    </row>
    <row r="516" spans="1:2" x14ac:dyDescent="0.3">
      <c r="A516" s="6" t="s">
        <v>47</v>
      </c>
      <c r="B516" s="11" t="s">
        <v>81</v>
      </c>
    </row>
    <row r="517" spans="1:2" x14ac:dyDescent="0.3">
      <c r="A517" s="6" t="s">
        <v>55</v>
      </c>
      <c r="B517" s="11" t="s">
        <v>81</v>
      </c>
    </row>
    <row r="518" spans="1:2" x14ac:dyDescent="0.3">
      <c r="A518" s="6" t="s">
        <v>58</v>
      </c>
      <c r="B518" s="11" t="s">
        <v>81</v>
      </c>
    </row>
    <row r="519" spans="1:2" x14ac:dyDescent="0.3">
      <c r="A519" s="6" t="s">
        <v>60</v>
      </c>
      <c r="B519" s="11" t="s">
        <v>81</v>
      </c>
    </row>
    <row r="520" spans="1:2" x14ac:dyDescent="0.3">
      <c r="A520" s="6" t="s">
        <v>45</v>
      </c>
      <c r="B520" s="11" t="s">
        <v>240</v>
      </c>
    </row>
    <row r="521" spans="1:2" x14ac:dyDescent="0.3">
      <c r="A521" s="6" t="s">
        <v>60</v>
      </c>
      <c r="B521" s="11" t="s">
        <v>81</v>
      </c>
    </row>
    <row r="522" spans="1:2" x14ac:dyDescent="0.3">
      <c r="A522" s="6" t="s">
        <v>70</v>
      </c>
      <c r="B522" s="11" t="s">
        <v>239</v>
      </c>
    </row>
    <row r="523" spans="1:2" x14ac:dyDescent="0.3">
      <c r="A523" s="6" t="s">
        <v>71</v>
      </c>
      <c r="B523" s="11" t="s">
        <v>239</v>
      </c>
    </row>
    <row r="524" spans="1:2" x14ac:dyDescent="0.3">
      <c r="A524" s="6" t="s">
        <v>72</v>
      </c>
      <c r="B524" s="11" t="s">
        <v>239</v>
      </c>
    </row>
    <row r="525" spans="1:2" x14ac:dyDescent="0.3">
      <c r="A525" s="6" t="s">
        <v>70</v>
      </c>
      <c r="B525" s="11" t="s">
        <v>239</v>
      </c>
    </row>
    <row r="526" spans="1:2" x14ac:dyDescent="0.3">
      <c r="A526" s="6" t="s">
        <v>70</v>
      </c>
      <c r="B526" s="11" t="s">
        <v>239</v>
      </c>
    </row>
    <row r="527" spans="1:2" x14ac:dyDescent="0.3">
      <c r="A527" s="6" t="s">
        <v>60</v>
      </c>
      <c r="B527" s="11" t="s">
        <v>81</v>
      </c>
    </row>
    <row r="528" spans="1:2" x14ac:dyDescent="0.3">
      <c r="A528" s="6" t="s">
        <v>60</v>
      </c>
      <c r="B528" s="11" t="s">
        <v>81</v>
      </c>
    </row>
    <row r="529" spans="1:2" x14ac:dyDescent="0.3">
      <c r="A529" s="6" t="s">
        <v>58</v>
      </c>
      <c r="B529" s="11" t="s">
        <v>81</v>
      </c>
    </row>
    <row r="530" spans="1:2" x14ac:dyDescent="0.3">
      <c r="A530" s="6" t="s">
        <v>73</v>
      </c>
      <c r="B530" s="11" t="s">
        <v>81</v>
      </c>
    </row>
    <row r="531" spans="1:2" x14ac:dyDescent="0.3">
      <c r="A531" s="6" t="s">
        <v>74</v>
      </c>
      <c r="B531" s="11" t="s">
        <v>81</v>
      </c>
    </row>
    <row r="532" spans="1:2" x14ac:dyDescent="0.3">
      <c r="A532" s="6" t="s">
        <v>57</v>
      </c>
      <c r="B532" s="11" t="s">
        <v>81</v>
      </c>
    </row>
    <row r="533" spans="1:2" x14ac:dyDescent="0.3">
      <c r="A533" s="6" t="s">
        <v>53</v>
      </c>
      <c r="B533" s="11" t="s">
        <v>81</v>
      </c>
    </row>
    <row r="534" spans="1:2" x14ac:dyDescent="0.3">
      <c r="A534" s="6" t="s">
        <v>54</v>
      </c>
      <c r="B534" s="11" t="s">
        <v>81</v>
      </c>
    </row>
    <row r="535" spans="1:2" x14ac:dyDescent="0.3">
      <c r="A535" s="6" t="s">
        <v>75</v>
      </c>
      <c r="B535" s="11" t="s">
        <v>239</v>
      </c>
    </row>
    <row r="536" spans="1:2" x14ac:dyDescent="0.3">
      <c r="A536" s="6" t="s">
        <v>76</v>
      </c>
      <c r="B536" s="11" t="s">
        <v>81</v>
      </c>
    </row>
    <row r="537" spans="1:2" x14ac:dyDescent="0.3">
      <c r="A537" s="6" t="s">
        <v>61</v>
      </c>
      <c r="B537" s="11" t="s">
        <v>81</v>
      </c>
    </row>
    <row r="538" spans="1:2" x14ac:dyDescent="0.3">
      <c r="A538" s="6" t="s">
        <v>77</v>
      </c>
      <c r="B538" s="11" t="s">
        <v>81</v>
      </c>
    </row>
    <row r="539" spans="1:2" x14ac:dyDescent="0.3">
      <c r="A539" s="6" t="s">
        <v>49</v>
      </c>
      <c r="B539" s="11" t="s">
        <v>81</v>
      </c>
    </row>
    <row r="540" spans="1:2" x14ac:dyDescent="0.3">
      <c r="A540" s="6" t="s">
        <v>47</v>
      </c>
      <c r="B540" s="11" t="s">
        <v>81</v>
      </c>
    </row>
    <row r="541" spans="1:2" x14ac:dyDescent="0.3">
      <c r="A541" s="6" t="s">
        <v>51</v>
      </c>
      <c r="B541" s="11" t="s">
        <v>240</v>
      </c>
    </row>
    <row r="542" spans="1:2" x14ac:dyDescent="0.3">
      <c r="A542" s="6" t="s">
        <v>51</v>
      </c>
      <c r="B542" s="11" t="s">
        <v>240</v>
      </c>
    </row>
    <row r="543" spans="1:2" x14ac:dyDescent="0.3">
      <c r="A543" s="6" t="s">
        <v>51</v>
      </c>
      <c r="B543" s="11" t="s">
        <v>240</v>
      </c>
    </row>
    <row r="544" spans="1:2" x14ac:dyDescent="0.3">
      <c r="A544" s="6" t="s">
        <v>70</v>
      </c>
      <c r="B544" s="11" t="s">
        <v>239</v>
      </c>
    </row>
    <row r="545" spans="1:2" x14ac:dyDescent="0.3">
      <c r="A545" s="6" t="s">
        <v>49</v>
      </c>
      <c r="B545" s="11" t="s">
        <v>81</v>
      </c>
    </row>
    <row r="546" spans="1:2" x14ac:dyDescent="0.3">
      <c r="A546" s="6" t="s">
        <v>49</v>
      </c>
      <c r="B546" s="11" t="s">
        <v>81</v>
      </c>
    </row>
    <row r="547" spans="1:2" x14ac:dyDescent="0.3">
      <c r="A547" s="6" t="s">
        <v>47</v>
      </c>
      <c r="B547" s="11" t="s">
        <v>81</v>
      </c>
    </row>
    <row r="548" spans="1:2" x14ac:dyDescent="0.3">
      <c r="A548" s="6" t="s">
        <v>79</v>
      </c>
      <c r="B548" s="11" t="s">
        <v>81</v>
      </c>
    </row>
    <row r="549" spans="1:2" x14ac:dyDescent="0.3">
      <c r="A549" s="6" t="s">
        <v>60</v>
      </c>
      <c r="B549" s="11" t="s">
        <v>81</v>
      </c>
    </row>
    <row r="550" spans="1:2" x14ac:dyDescent="0.3">
      <c r="A550" s="6" t="s">
        <v>60</v>
      </c>
      <c r="B550" s="11" t="s">
        <v>81</v>
      </c>
    </row>
    <row r="551" spans="1:2" x14ac:dyDescent="0.3">
      <c r="A551" s="6" t="s">
        <v>47</v>
      </c>
      <c r="B551" s="11" t="s">
        <v>81</v>
      </c>
    </row>
    <row r="552" spans="1:2" x14ac:dyDescent="0.3">
      <c r="A552" s="6" t="s">
        <v>60</v>
      </c>
      <c r="B552" s="11" t="s">
        <v>81</v>
      </c>
    </row>
    <row r="553" spans="1:2" x14ac:dyDescent="0.3">
      <c r="A553" s="6" t="s">
        <v>50</v>
      </c>
      <c r="B553" s="11" t="s">
        <v>240</v>
      </c>
    </row>
    <row r="554" spans="1:2" x14ac:dyDescent="0.3">
      <c r="A554" s="6" t="s">
        <v>50</v>
      </c>
      <c r="B554" s="11" t="s">
        <v>240</v>
      </c>
    </row>
    <row r="555" spans="1:2" x14ac:dyDescent="0.3">
      <c r="A555" s="6" t="s">
        <v>59</v>
      </c>
      <c r="B555" s="11" t="s">
        <v>81</v>
      </c>
    </row>
    <row r="556" spans="1:2" x14ac:dyDescent="0.3">
      <c r="A556" s="6" t="s">
        <v>57</v>
      </c>
      <c r="B556" s="11" t="s">
        <v>81</v>
      </c>
    </row>
    <row r="557" spans="1:2" x14ac:dyDescent="0.3">
      <c r="A557" s="6" t="s">
        <v>232</v>
      </c>
      <c r="B557" s="11" t="s">
        <v>241</v>
      </c>
    </row>
    <row r="558" spans="1:2" x14ac:dyDescent="0.3">
      <c r="A558" s="6" t="s">
        <v>233</v>
      </c>
      <c r="B558" s="11" t="s">
        <v>241</v>
      </c>
    </row>
    <row r="559" spans="1:2" x14ac:dyDescent="0.3">
      <c r="A559" s="6" t="s">
        <v>232</v>
      </c>
      <c r="B559" s="11" t="s">
        <v>241</v>
      </c>
    </row>
    <row r="560" spans="1:2" x14ac:dyDescent="0.3">
      <c r="A560" s="6" t="s">
        <v>233</v>
      </c>
      <c r="B560" s="11" t="s">
        <v>241</v>
      </c>
    </row>
    <row r="561" spans="1:2" x14ac:dyDescent="0.3">
      <c r="A561" s="6" t="s">
        <v>232</v>
      </c>
      <c r="B561" s="11" t="s">
        <v>241</v>
      </c>
    </row>
    <row r="562" spans="1:2" x14ac:dyDescent="0.3">
      <c r="A562" s="6" t="s">
        <v>233</v>
      </c>
      <c r="B562" s="11" t="s">
        <v>241</v>
      </c>
    </row>
    <row r="563" spans="1:2" x14ac:dyDescent="0.3">
      <c r="A563" s="6" t="s">
        <v>232</v>
      </c>
      <c r="B563" s="11" t="s">
        <v>241</v>
      </c>
    </row>
    <row r="564" spans="1:2" x14ac:dyDescent="0.3">
      <c r="A564" s="6" t="s">
        <v>233</v>
      </c>
      <c r="B564" s="11" t="s">
        <v>241</v>
      </c>
    </row>
    <row r="565" spans="1:2" x14ac:dyDescent="0.3">
      <c r="A565" s="6" t="s">
        <v>49</v>
      </c>
      <c r="B565" s="11" t="s">
        <v>81</v>
      </c>
    </row>
    <row r="566" spans="1:2" x14ac:dyDescent="0.3">
      <c r="A566" s="6" t="s">
        <v>51</v>
      </c>
      <c r="B566" s="11" t="s">
        <v>240</v>
      </c>
    </row>
    <row r="567" spans="1:2" x14ac:dyDescent="0.3">
      <c r="A567" s="6" t="s">
        <v>51</v>
      </c>
      <c r="B567" s="11" t="s">
        <v>240</v>
      </c>
    </row>
    <row r="568" spans="1:2" x14ac:dyDescent="0.3">
      <c r="A568" s="6" t="s">
        <v>51</v>
      </c>
      <c r="B568" s="11" t="s">
        <v>240</v>
      </c>
    </row>
    <row r="569" spans="1:2" x14ac:dyDescent="0.3">
      <c r="A569" s="6" t="s">
        <v>51</v>
      </c>
      <c r="B569" s="11" t="s">
        <v>240</v>
      </c>
    </row>
    <row r="570" spans="1:2" x14ac:dyDescent="0.3">
      <c r="A570" s="6" t="s">
        <v>49</v>
      </c>
      <c r="B570" s="11" t="s">
        <v>81</v>
      </c>
    </row>
    <row r="571" spans="1:2" x14ac:dyDescent="0.3">
      <c r="A571" s="6" t="s">
        <v>53</v>
      </c>
      <c r="B571" s="11" t="s">
        <v>81</v>
      </c>
    </row>
    <row r="572" spans="1:2" x14ac:dyDescent="0.3">
      <c r="A572" s="6" t="s">
        <v>54</v>
      </c>
      <c r="B572" s="11" t="s">
        <v>81</v>
      </c>
    </row>
    <row r="573" spans="1:2" x14ac:dyDescent="0.3">
      <c r="A573" s="6" t="s">
        <v>49</v>
      </c>
      <c r="B573" s="11" t="s">
        <v>81</v>
      </c>
    </row>
    <row r="574" spans="1:2" x14ac:dyDescent="0.3">
      <c r="A574" s="6" t="s">
        <v>49</v>
      </c>
      <c r="B574" s="11" t="s">
        <v>81</v>
      </c>
    </row>
    <row r="575" spans="1:2" x14ac:dyDescent="0.3">
      <c r="A575" s="6" t="s">
        <v>60</v>
      </c>
      <c r="B575" s="11" t="s">
        <v>81</v>
      </c>
    </row>
    <row r="576" spans="1:2" x14ac:dyDescent="0.3">
      <c r="A576" s="6" t="s">
        <v>70</v>
      </c>
      <c r="B576" s="11" t="s">
        <v>239</v>
      </c>
    </row>
    <row r="577" spans="1:2" x14ac:dyDescent="0.3">
      <c r="A577" s="6" t="s">
        <v>51</v>
      </c>
      <c r="B577" s="11" t="s">
        <v>240</v>
      </c>
    </row>
    <row r="578" spans="1:2" x14ac:dyDescent="0.3">
      <c r="A578" s="6" t="s">
        <v>50</v>
      </c>
      <c r="B578" s="11" t="s">
        <v>240</v>
      </c>
    </row>
    <row r="579" spans="1:2" x14ac:dyDescent="0.3">
      <c r="A579" s="6" t="s">
        <v>50</v>
      </c>
      <c r="B579" s="11" t="s">
        <v>240</v>
      </c>
    </row>
    <row r="580" spans="1:2" x14ac:dyDescent="0.3">
      <c r="A580" s="6" t="s">
        <v>51</v>
      </c>
      <c r="B580" s="11" t="s">
        <v>240</v>
      </c>
    </row>
    <row r="581" spans="1:2" x14ac:dyDescent="0.3">
      <c r="A581" s="6" t="s">
        <v>54</v>
      </c>
      <c r="B581" s="11" t="s">
        <v>81</v>
      </c>
    </row>
    <row r="582" spans="1:2" x14ac:dyDescent="0.3">
      <c r="A582" s="6" t="s">
        <v>58</v>
      </c>
      <c r="B582" s="11" t="s">
        <v>81</v>
      </c>
    </row>
    <row r="583" spans="1:2" x14ac:dyDescent="0.3">
      <c r="A583" s="6" t="s">
        <v>49</v>
      </c>
      <c r="B583" s="11" t="s">
        <v>81</v>
      </c>
    </row>
    <row r="584" spans="1:2" x14ac:dyDescent="0.3">
      <c r="A584" s="6" t="s">
        <v>52</v>
      </c>
      <c r="B584" s="11" t="s">
        <v>239</v>
      </c>
    </row>
    <row r="585" spans="1:2" x14ac:dyDescent="0.3">
      <c r="A585" s="6" t="s">
        <v>54</v>
      </c>
      <c r="B585" s="11" t="s">
        <v>81</v>
      </c>
    </row>
    <row r="586" spans="1:2" x14ac:dyDescent="0.3">
      <c r="A586" s="6" t="s">
        <v>57</v>
      </c>
      <c r="B586" s="11" t="s">
        <v>81</v>
      </c>
    </row>
    <row r="587" spans="1:2" x14ac:dyDescent="0.3">
      <c r="A587" s="6" t="s">
        <v>60</v>
      </c>
      <c r="B587" s="11" t="s">
        <v>81</v>
      </c>
    </row>
    <row r="588" spans="1:2" x14ac:dyDescent="0.3">
      <c r="A588" s="6" t="s">
        <v>54</v>
      </c>
      <c r="B588" s="11" t="s">
        <v>81</v>
      </c>
    </row>
    <row r="589" spans="1:2" x14ac:dyDescent="0.3">
      <c r="A589" s="6" t="s">
        <v>57</v>
      </c>
      <c r="B589" s="11" t="s">
        <v>81</v>
      </c>
    </row>
    <row r="590" spans="1:2" x14ac:dyDescent="0.3">
      <c r="A590" s="6" t="s">
        <v>53</v>
      </c>
      <c r="B590" s="11" t="s">
        <v>81</v>
      </c>
    </row>
    <row r="591" spans="1:2" x14ac:dyDescent="0.3">
      <c r="A591" s="6" t="s">
        <v>53</v>
      </c>
      <c r="B591" s="11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ILC Report</vt:lpstr>
      <vt:lpstr>WI Vs ASM</vt:lpstr>
      <vt:lpstr>ITWR Dump</vt:lpstr>
      <vt:lpstr>Team Data</vt:lpstr>
      <vt:lpstr>Active WWML</vt:lpstr>
      <vt:lpstr>Group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supreeth</cp:lastModifiedBy>
  <dcterms:created xsi:type="dcterms:W3CDTF">2015-12-21T12:46:08Z</dcterms:created>
  <dcterms:modified xsi:type="dcterms:W3CDTF">2018-03-22T11:51:46Z</dcterms:modified>
</cp:coreProperties>
</file>